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vdesai\Git\bootstrapper-og\_model_input\"/>
    </mc:Choice>
  </mc:AlternateContent>
  <xr:revisionPtr revIDLastSave="0" documentId="13_ncr:1_{0BA5565A-9DC4-4638-A10B-83631938B369}" xr6:coauthVersionLast="47" xr6:coauthVersionMax="47" xr10:uidLastSave="{00000000-0000-0000-0000-000000000000}"/>
  <bookViews>
    <workbookView xWindow="-120" yWindow="-120" windowWidth="29040" windowHeight="17640" xr2:uid="{36F32D16-C2E3-4D95-B4EA-9B2AC357083C}"/>
  </bookViews>
  <sheets>
    <sheet name="asset_level_drivers" sheetId="1" r:id="rId1"/>
    <sheet name="old_live_ds" sheetId="36" state="hidden" r:id="rId2"/>
    <sheet name="live_ds" sheetId="2" r:id="rId3"/>
    <sheet name="rig_crew_timing" sheetId="3" r:id="rId4"/>
    <sheet name="dnc_capex_drivers" sheetId="4" r:id="rId5"/>
    <sheet name="current_hedges" sheetId="5" r:id="rId6"/>
    <sheet name="old_hedges" sheetId="6" r:id="rId7"/>
    <sheet name="fees_schedule" sheetId="7" r:id="rId8"/>
    <sheet name="current_afes" sheetId="8" r:id="rId9"/>
    <sheet name="opex_drivers_monthly" sheetId="35" r:id="rId10"/>
    <sheet name="production_splitter" sheetId="34" r:id="rId11"/>
    <sheet name="monthly_drivers_0" sheetId="33" r:id="rId12"/>
    <sheet name="monthly_drivers_1" sheetId="32" r:id="rId13"/>
    <sheet name="monthly_drivers_2" sheetId="31" r:id="rId14"/>
    <sheet name="monthly_drivers_4" sheetId="30" r:id="rId15"/>
    <sheet name="monthly_drivers_5" sheetId="29" r:id="rId16"/>
    <sheet name="monthly_drivers_8" sheetId="28" r:id="rId17"/>
    <sheet name="monthly_drivers_9" sheetId="27" r:id="rId18"/>
    <sheet name="monthly_drivers_3" sheetId="26" r:id="rId19"/>
    <sheet name="monthly_drivers_10" sheetId="25" r:id="rId20"/>
    <sheet name="monthly_drivers_7" sheetId="24" r:id="rId21"/>
    <sheet name="monthly_drivers_6" sheetId="23" r:id="rId22"/>
    <sheet name="hist_financials_0" sheetId="22" r:id="rId23"/>
    <sheet name="hist_financials_1" sheetId="21" r:id="rId24"/>
    <sheet name="hist_financials_2" sheetId="20" r:id="rId25"/>
    <sheet name="hist_financials_3" sheetId="19" r:id="rId26"/>
    <sheet name="hist_financials_4" sheetId="18" r:id="rId27"/>
    <sheet name="hist_financials_5" sheetId="17" r:id="rId28"/>
    <sheet name="hist_financials_8" sheetId="16" r:id="rId29"/>
    <sheet name="hist_financials_9" sheetId="15" r:id="rId30"/>
    <sheet name="hist_financials_6" sheetId="14" r:id="rId31"/>
    <sheet name="hist_financials_7" sheetId="13" r:id="rId32"/>
    <sheet name="hist_financials_10" sheetId="12" r:id="rId33"/>
    <sheet name="type_curves_oil" sheetId="11" r:id="rId34"/>
    <sheet name="type_curves_gas" sheetId="10" r:id="rId35"/>
    <sheet name="type_curves_water" sheetId="9" r:id="rId36"/>
  </sheets>
  <calcPr calcId="191029" calcMode="manual" iterate="1"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68" i="4" l="1"/>
  <c r="K68" i="4"/>
  <c r="I68" i="4"/>
  <c r="Q67" i="4"/>
  <c r="K67" i="4"/>
  <c r="I67" i="4"/>
  <c r="Q66" i="4"/>
  <c r="K66" i="4"/>
  <c r="I66" i="4"/>
  <c r="Q65" i="4"/>
  <c r="K65" i="4"/>
  <c r="I65" i="4"/>
  <c r="Q64" i="4"/>
  <c r="K64" i="4"/>
  <c r="I64" i="4"/>
  <c r="Q63" i="4"/>
  <c r="K63" i="4"/>
  <c r="I63" i="4"/>
  <c r="Q62" i="4"/>
  <c r="K62" i="4"/>
  <c r="I62" i="4"/>
  <c r="A62" i="4"/>
  <c r="A63" i="4" s="1"/>
  <c r="A64" i="4" s="1"/>
  <c r="A65" i="4" s="1"/>
  <c r="A66" i="4" s="1"/>
  <c r="A67" i="4" s="1"/>
  <c r="A68" i="4" s="1"/>
  <c r="N60" i="5" l="1"/>
  <c r="O60" i="5" s="1"/>
  <c r="P60" i="5" s="1"/>
  <c r="M60" i="5"/>
  <c r="N61" i="5"/>
  <c r="O61" i="5" s="1"/>
  <c r="P61" i="5" s="1"/>
  <c r="M61" i="5"/>
  <c r="N62" i="5"/>
  <c r="M62" i="5"/>
  <c r="N63" i="5"/>
  <c r="M63" i="5"/>
  <c r="N64" i="5"/>
  <c r="M64" i="5"/>
  <c r="N65" i="5"/>
  <c r="M65" i="5"/>
  <c r="N66" i="5"/>
  <c r="M66" i="5"/>
  <c r="N67" i="5"/>
  <c r="M67" i="5"/>
  <c r="N68" i="5"/>
  <c r="M68" i="5"/>
  <c r="N69" i="5"/>
  <c r="M69" i="5"/>
  <c r="N70" i="5"/>
  <c r="M70" i="5"/>
  <c r="N71" i="5"/>
  <c r="M71" i="5"/>
  <c r="N74" i="5"/>
  <c r="M74" i="5"/>
  <c r="N73" i="5"/>
  <c r="M73" i="5"/>
  <c r="N72" i="5"/>
  <c r="M72" i="5"/>
  <c r="O354" i="6"/>
  <c r="P354" i="6" s="1"/>
  <c r="N354" i="6"/>
  <c r="M354" i="6"/>
  <c r="N353" i="6"/>
  <c r="O353" i="6" s="1"/>
  <c r="P353" i="6" s="1"/>
  <c r="M353" i="6"/>
  <c r="N352" i="6"/>
  <c r="O352" i="6" s="1"/>
  <c r="P352" i="6" s="1"/>
  <c r="M352" i="6"/>
  <c r="N351" i="6"/>
  <c r="O351" i="6" s="1"/>
  <c r="P351" i="6" s="1"/>
  <c r="M351" i="6"/>
  <c r="O350" i="6"/>
  <c r="P350" i="6" s="1"/>
  <c r="N350" i="6"/>
  <c r="M350" i="6"/>
  <c r="N349" i="6"/>
  <c r="O349" i="6" s="1"/>
  <c r="P349" i="6" s="1"/>
  <c r="M349" i="6"/>
  <c r="N348" i="6"/>
  <c r="O348" i="6" s="1"/>
  <c r="P348" i="6" s="1"/>
  <c r="M348" i="6"/>
  <c r="N347" i="6"/>
  <c r="O347" i="6" s="1"/>
  <c r="P347" i="6" s="1"/>
  <c r="M347" i="6"/>
  <c r="O346" i="6"/>
  <c r="P346" i="6" s="1"/>
  <c r="N346" i="6"/>
  <c r="M346" i="6"/>
  <c r="N345" i="6"/>
  <c r="O345" i="6" s="1"/>
  <c r="P345" i="6" s="1"/>
  <c r="M345" i="6"/>
  <c r="N344" i="6"/>
  <c r="O344" i="6" s="1"/>
  <c r="P344" i="6" s="1"/>
  <c r="M344" i="6"/>
  <c r="N343" i="6"/>
  <c r="O343" i="6" s="1"/>
  <c r="P343" i="6" s="1"/>
  <c r="M343" i="6"/>
  <c r="O342" i="6"/>
  <c r="P342" i="6" s="1"/>
  <c r="N342" i="6"/>
  <c r="M342" i="6"/>
  <c r="N341" i="6"/>
  <c r="O341" i="6" s="1"/>
  <c r="P341" i="6" s="1"/>
  <c r="M341" i="6"/>
  <c r="N340" i="6"/>
  <c r="O340" i="6" s="1"/>
  <c r="P340" i="6" s="1"/>
  <c r="M340" i="6"/>
  <c r="N339" i="6"/>
  <c r="O339" i="6" s="1"/>
  <c r="P339" i="6" s="1"/>
  <c r="M339" i="6"/>
  <c r="O338" i="6"/>
  <c r="P338" i="6" s="1"/>
  <c r="N338" i="6"/>
  <c r="M338" i="6"/>
  <c r="N337" i="6"/>
  <c r="O337" i="6" s="1"/>
  <c r="P337" i="6" s="1"/>
  <c r="M337" i="6"/>
  <c r="N336" i="6"/>
  <c r="O336" i="6" s="1"/>
  <c r="P336" i="6" s="1"/>
  <c r="M336" i="6"/>
  <c r="N335" i="6"/>
  <c r="O335" i="6" s="1"/>
  <c r="P335" i="6" s="1"/>
  <c r="M335" i="6"/>
  <c r="O334" i="6"/>
  <c r="P334" i="6" s="1"/>
  <c r="N334" i="6"/>
  <c r="M334" i="6"/>
  <c r="N333" i="6"/>
  <c r="O333" i="6" s="1"/>
  <c r="P333" i="6" s="1"/>
  <c r="M333" i="6"/>
  <c r="N332" i="6"/>
  <c r="O332" i="6" s="1"/>
  <c r="P332" i="6" s="1"/>
  <c r="M332" i="6"/>
  <c r="N331" i="6"/>
  <c r="O331" i="6" s="1"/>
  <c r="P331" i="6" s="1"/>
  <c r="M331" i="6"/>
  <c r="O330" i="6"/>
  <c r="P330" i="6" s="1"/>
  <c r="N330" i="6"/>
  <c r="M330" i="6"/>
  <c r="N329" i="6"/>
  <c r="O329" i="6" s="1"/>
  <c r="P329" i="6" s="1"/>
  <c r="M329" i="6"/>
  <c r="N328" i="6"/>
  <c r="O328" i="6" s="1"/>
  <c r="P328" i="6" s="1"/>
  <c r="M328" i="6"/>
  <c r="N327" i="6"/>
  <c r="O327" i="6" s="1"/>
  <c r="P327" i="6" s="1"/>
  <c r="M327" i="6"/>
  <c r="O326" i="6"/>
  <c r="P326" i="6" s="1"/>
  <c r="N326" i="6"/>
  <c r="M326" i="6"/>
  <c r="N325" i="6"/>
  <c r="O325" i="6" s="1"/>
  <c r="P325" i="6" s="1"/>
  <c r="M325" i="6"/>
  <c r="N324" i="6"/>
  <c r="O324" i="6" s="1"/>
  <c r="P324" i="6" s="1"/>
  <c r="M324" i="6"/>
  <c r="N323" i="6"/>
  <c r="O323" i="6" s="1"/>
  <c r="P323" i="6" s="1"/>
  <c r="M323" i="6"/>
  <c r="O322" i="6"/>
  <c r="P322" i="6" s="1"/>
  <c r="N322" i="6"/>
  <c r="M322" i="6"/>
  <c r="N321" i="6"/>
  <c r="O321" i="6" s="1"/>
  <c r="P321" i="6" s="1"/>
  <c r="M321" i="6"/>
  <c r="N320" i="6"/>
  <c r="O320" i="6" s="1"/>
  <c r="P320" i="6" s="1"/>
  <c r="M320" i="6"/>
  <c r="N319" i="6"/>
  <c r="O319" i="6" s="1"/>
  <c r="P319" i="6" s="1"/>
  <c r="M319" i="6"/>
  <c r="O318" i="6"/>
  <c r="P318" i="6" s="1"/>
  <c r="N318" i="6"/>
  <c r="M318" i="6"/>
  <c r="N317" i="6"/>
  <c r="O317" i="6" s="1"/>
  <c r="P317" i="6" s="1"/>
  <c r="M317" i="6"/>
  <c r="N316" i="6"/>
  <c r="O316" i="6" s="1"/>
  <c r="P316" i="6" s="1"/>
  <c r="M316" i="6"/>
  <c r="N315" i="6"/>
  <c r="O315" i="6" s="1"/>
  <c r="P315" i="6" s="1"/>
  <c r="M315" i="6"/>
  <c r="O314" i="6"/>
  <c r="P314" i="6" s="1"/>
  <c r="N314" i="6"/>
  <c r="M314" i="6"/>
  <c r="N313" i="6"/>
  <c r="O313" i="6" s="1"/>
  <c r="P313" i="6" s="1"/>
  <c r="M313" i="6"/>
  <c r="N312" i="6"/>
  <c r="O312" i="6" s="1"/>
  <c r="P312" i="6" s="1"/>
  <c r="M312" i="6"/>
  <c r="N311" i="6"/>
  <c r="O311" i="6" s="1"/>
  <c r="P311" i="6" s="1"/>
  <c r="M311" i="6"/>
  <c r="O310" i="6"/>
  <c r="P310" i="6" s="1"/>
  <c r="N310" i="6"/>
  <c r="M310" i="6"/>
  <c r="N309" i="6"/>
  <c r="O309" i="6" s="1"/>
  <c r="P309" i="6" s="1"/>
  <c r="M309" i="6"/>
  <c r="N308" i="6"/>
  <c r="O308" i="6" s="1"/>
  <c r="P308" i="6" s="1"/>
  <c r="M308" i="6"/>
  <c r="N307" i="6"/>
  <c r="O307" i="6" s="1"/>
  <c r="P307" i="6" s="1"/>
  <c r="M307" i="6"/>
  <c r="O306" i="6"/>
  <c r="P306" i="6" s="1"/>
  <c r="N306" i="6"/>
  <c r="M306" i="6"/>
  <c r="N305" i="6"/>
  <c r="O305" i="6" s="1"/>
  <c r="P305" i="6" s="1"/>
  <c r="M305" i="6"/>
  <c r="N304" i="6"/>
  <c r="O304" i="6" s="1"/>
  <c r="P304" i="6" s="1"/>
  <c r="M304" i="6"/>
  <c r="N303" i="6"/>
  <c r="O303" i="6" s="1"/>
  <c r="P303" i="6" s="1"/>
  <c r="M303" i="6"/>
  <c r="O302" i="6"/>
  <c r="P302" i="6" s="1"/>
  <c r="N302" i="6"/>
  <c r="M302" i="6"/>
  <c r="N301" i="6"/>
  <c r="O301" i="6" s="1"/>
  <c r="P301" i="6" s="1"/>
  <c r="M301" i="6"/>
  <c r="N300" i="6"/>
  <c r="O300" i="6" s="1"/>
  <c r="P300" i="6" s="1"/>
  <c r="M300" i="6"/>
  <c r="N299" i="6"/>
  <c r="O299" i="6" s="1"/>
  <c r="P299" i="6" s="1"/>
  <c r="M299" i="6"/>
  <c r="O298" i="6"/>
  <c r="P298" i="6" s="1"/>
  <c r="N298" i="6"/>
  <c r="M298" i="6"/>
  <c r="N297" i="6"/>
  <c r="O297" i="6" s="1"/>
  <c r="P297" i="6" s="1"/>
  <c r="M297" i="6"/>
  <c r="N296" i="6"/>
  <c r="O296" i="6" s="1"/>
  <c r="P296" i="6" s="1"/>
  <c r="M296" i="6"/>
  <c r="N295" i="6"/>
  <c r="O295" i="6" s="1"/>
  <c r="P295" i="6" s="1"/>
  <c r="M295" i="6"/>
  <c r="O294" i="6"/>
  <c r="P294" i="6" s="1"/>
  <c r="N294" i="6"/>
  <c r="M294" i="6"/>
  <c r="N293" i="6"/>
  <c r="O293" i="6" s="1"/>
  <c r="P293" i="6" s="1"/>
  <c r="M293" i="6"/>
  <c r="N292" i="6"/>
  <c r="O292" i="6" s="1"/>
  <c r="P292" i="6" s="1"/>
  <c r="M292" i="6"/>
  <c r="N291" i="6"/>
  <c r="O291" i="6" s="1"/>
  <c r="P291" i="6" s="1"/>
  <c r="M291" i="6"/>
  <c r="O290" i="6"/>
  <c r="P290" i="6" s="1"/>
  <c r="N290" i="6"/>
  <c r="M290" i="6"/>
  <c r="N289" i="6"/>
  <c r="O289" i="6" s="1"/>
  <c r="P289" i="6" s="1"/>
  <c r="M289" i="6"/>
  <c r="N288" i="6"/>
  <c r="O288" i="6" s="1"/>
  <c r="P288" i="6" s="1"/>
  <c r="M288" i="6"/>
  <c r="N287" i="6"/>
  <c r="O287" i="6" s="1"/>
  <c r="P287" i="6" s="1"/>
  <c r="M287" i="6"/>
  <c r="O286" i="6"/>
  <c r="P286" i="6" s="1"/>
  <c r="N286" i="6"/>
  <c r="M286" i="6"/>
  <c r="N285" i="6"/>
  <c r="O285" i="6" s="1"/>
  <c r="P285" i="6" s="1"/>
  <c r="M285" i="6"/>
  <c r="N284" i="6"/>
  <c r="O284" i="6" s="1"/>
  <c r="P284" i="6" s="1"/>
  <c r="M284" i="6"/>
  <c r="N283" i="6"/>
  <c r="O283" i="6" s="1"/>
  <c r="P283" i="6" s="1"/>
  <c r="M283" i="6"/>
  <c r="O282" i="6"/>
  <c r="P282" i="6" s="1"/>
  <c r="N282" i="6"/>
  <c r="M282" i="6"/>
  <c r="N281" i="6"/>
  <c r="O281" i="6" s="1"/>
  <c r="P281" i="6" s="1"/>
  <c r="M281" i="6"/>
  <c r="N280" i="6"/>
  <c r="O280" i="6" s="1"/>
  <c r="P280" i="6" s="1"/>
  <c r="M280" i="6"/>
  <c r="N279" i="6"/>
  <c r="O279" i="6" s="1"/>
  <c r="P279" i="6" s="1"/>
  <c r="M279" i="6"/>
  <c r="O278" i="6"/>
  <c r="P278" i="6" s="1"/>
  <c r="N278" i="6"/>
  <c r="M278" i="6"/>
  <c r="N277" i="6"/>
  <c r="O277" i="6" s="1"/>
  <c r="P277" i="6" s="1"/>
  <c r="M277" i="6"/>
  <c r="N276" i="6"/>
  <c r="O276" i="6" s="1"/>
  <c r="P276" i="6" s="1"/>
  <c r="M276" i="6"/>
  <c r="N275" i="6"/>
  <c r="O275" i="6" s="1"/>
  <c r="P275" i="6" s="1"/>
  <c r="M275" i="6"/>
  <c r="O274" i="6"/>
  <c r="P274" i="6" s="1"/>
  <c r="N274" i="6"/>
  <c r="M274" i="6"/>
  <c r="N273" i="6"/>
  <c r="O273" i="6" s="1"/>
  <c r="P273" i="6" s="1"/>
  <c r="M273" i="6"/>
  <c r="N272" i="6"/>
  <c r="O272" i="6" s="1"/>
  <c r="P272" i="6" s="1"/>
  <c r="M272" i="6"/>
  <c r="N271" i="6"/>
  <c r="O271" i="6" s="1"/>
  <c r="P271" i="6" s="1"/>
  <c r="M271" i="6"/>
  <c r="O270" i="6"/>
  <c r="P270" i="6" s="1"/>
  <c r="N270" i="6"/>
  <c r="M270" i="6"/>
  <c r="N269" i="6"/>
  <c r="O269" i="6" s="1"/>
  <c r="P269" i="6" s="1"/>
  <c r="M269" i="6"/>
  <c r="N268" i="6"/>
  <c r="O268" i="6" s="1"/>
  <c r="P268" i="6" s="1"/>
  <c r="M268" i="6"/>
  <c r="N267" i="6"/>
  <c r="O267" i="6" s="1"/>
  <c r="P267" i="6" s="1"/>
  <c r="M267" i="6"/>
  <c r="O266" i="6"/>
  <c r="P266" i="6" s="1"/>
  <c r="N266" i="6"/>
  <c r="M266" i="6"/>
  <c r="N265" i="6"/>
  <c r="O265" i="6" s="1"/>
  <c r="P265" i="6" s="1"/>
  <c r="M265" i="6"/>
  <c r="N264" i="6"/>
  <c r="O264" i="6" s="1"/>
  <c r="P264" i="6" s="1"/>
  <c r="M264" i="6"/>
  <c r="N263" i="6"/>
  <c r="O263" i="6" s="1"/>
  <c r="P263" i="6" s="1"/>
  <c r="M263" i="6"/>
  <c r="O262" i="6"/>
  <c r="P262" i="6" s="1"/>
  <c r="N262" i="6"/>
  <c r="M262" i="6"/>
  <c r="N261" i="6"/>
  <c r="O261" i="6" s="1"/>
  <c r="P261" i="6" s="1"/>
  <c r="M261" i="6"/>
  <c r="N260" i="6"/>
  <c r="O260" i="6" s="1"/>
  <c r="P260" i="6" s="1"/>
  <c r="M260" i="6"/>
  <c r="N259" i="6"/>
  <c r="O259" i="6" s="1"/>
  <c r="P259" i="6" s="1"/>
  <c r="M259" i="6"/>
  <c r="O258" i="6"/>
  <c r="P258" i="6" s="1"/>
  <c r="N258" i="6"/>
  <c r="M258" i="6"/>
  <c r="N257" i="6"/>
  <c r="O257" i="6" s="1"/>
  <c r="P257" i="6" s="1"/>
  <c r="M257" i="6"/>
  <c r="N256" i="6"/>
  <c r="O256" i="6" s="1"/>
  <c r="P256" i="6" s="1"/>
  <c r="M256" i="6"/>
  <c r="N255" i="6"/>
  <c r="O255" i="6" s="1"/>
  <c r="P255" i="6" s="1"/>
  <c r="M255" i="6"/>
  <c r="O254" i="6"/>
  <c r="P254" i="6" s="1"/>
  <c r="N254" i="6"/>
  <c r="M254" i="6"/>
  <c r="N253" i="6"/>
  <c r="O253" i="6" s="1"/>
  <c r="P253" i="6" s="1"/>
  <c r="M253" i="6"/>
  <c r="N252" i="6"/>
  <c r="O252" i="6" s="1"/>
  <c r="P252" i="6" s="1"/>
  <c r="M252" i="6"/>
  <c r="N251" i="6"/>
  <c r="O251" i="6" s="1"/>
  <c r="P251" i="6" s="1"/>
  <c r="M251" i="6"/>
  <c r="N250" i="6"/>
  <c r="O250" i="6" s="1"/>
  <c r="P250" i="6" s="1"/>
  <c r="M250" i="6"/>
  <c r="N249" i="6"/>
  <c r="O249" i="6" s="1"/>
  <c r="P249" i="6" s="1"/>
  <c r="M249" i="6"/>
  <c r="N248" i="6"/>
  <c r="O248" i="6" s="1"/>
  <c r="P248" i="6" s="1"/>
  <c r="M248" i="6"/>
  <c r="N247" i="6"/>
  <c r="O247" i="6" s="1"/>
  <c r="P247" i="6" s="1"/>
  <c r="M247" i="6"/>
  <c r="N246" i="6"/>
  <c r="O246" i="6" s="1"/>
  <c r="P246" i="6" s="1"/>
  <c r="M246" i="6"/>
  <c r="N245" i="6"/>
  <c r="O245" i="6" s="1"/>
  <c r="P245" i="6" s="1"/>
  <c r="M245" i="6"/>
  <c r="N244" i="6"/>
  <c r="O244" i="6" s="1"/>
  <c r="P244" i="6" s="1"/>
  <c r="M244" i="6"/>
  <c r="N243" i="6"/>
  <c r="O243" i="6" s="1"/>
  <c r="P243" i="6" s="1"/>
  <c r="M243" i="6"/>
  <c r="N242" i="6"/>
  <c r="M242" i="6"/>
  <c r="N241" i="6"/>
  <c r="O241" i="6" s="1"/>
  <c r="P241" i="6" s="1"/>
  <c r="M241" i="6"/>
  <c r="N240" i="6"/>
  <c r="M240" i="6"/>
  <c r="N239" i="6"/>
  <c r="M239" i="6"/>
  <c r="N238" i="6"/>
  <c r="O238" i="6" s="1"/>
  <c r="P238" i="6" s="1"/>
  <c r="M238" i="6"/>
  <c r="N237" i="6"/>
  <c r="M237" i="6"/>
  <c r="N236" i="6"/>
  <c r="M236" i="6"/>
  <c r="N235" i="6"/>
  <c r="M235" i="6"/>
  <c r="O234" i="6"/>
  <c r="P234" i="6" s="1"/>
  <c r="N234" i="6"/>
  <c r="M234" i="6"/>
  <c r="N233" i="6"/>
  <c r="M233" i="6"/>
  <c r="N232" i="6"/>
  <c r="M232" i="6"/>
  <c r="N231" i="6"/>
  <c r="M231" i="6"/>
  <c r="N230" i="6"/>
  <c r="O230" i="6" s="1"/>
  <c r="P230" i="6" s="1"/>
  <c r="M230" i="6"/>
  <c r="N229" i="6"/>
  <c r="M229" i="6"/>
  <c r="N228" i="6"/>
  <c r="M228" i="6"/>
  <c r="N227" i="6"/>
  <c r="M227" i="6"/>
  <c r="N226" i="6"/>
  <c r="O226" i="6" s="1"/>
  <c r="P226" i="6" s="1"/>
  <c r="M226" i="6"/>
  <c r="N225" i="6"/>
  <c r="M225" i="6"/>
  <c r="N224" i="6"/>
  <c r="M224" i="6"/>
  <c r="N223" i="6"/>
  <c r="M223" i="6"/>
  <c r="N222" i="6"/>
  <c r="M222" i="6"/>
  <c r="O222" i="6" s="1"/>
  <c r="P222" i="6" s="1"/>
  <c r="N221" i="6"/>
  <c r="M221" i="6"/>
  <c r="N220" i="6"/>
  <c r="M220" i="6"/>
  <c r="N219" i="6"/>
  <c r="M219" i="6"/>
  <c r="N218" i="6"/>
  <c r="M218" i="6"/>
  <c r="O218" i="6" s="1"/>
  <c r="P218" i="6" s="1"/>
  <c r="N217" i="6"/>
  <c r="M217" i="6"/>
  <c r="N216" i="6"/>
  <c r="M216" i="6"/>
  <c r="N215" i="6"/>
  <c r="O215" i="6" s="1"/>
  <c r="P215" i="6" s="1"/>
  <c r="M215" i="6"/>
  <c r="O214" i="6"/>
  <c r="P214" i="6" s="1"/>
  <c r="N214" i="6"/>
  <c r="M214" i="6"/>
  <c r="N213" i="6"/>
  <c r="M213" i="6"/>
  <c r="N212" i="6"/>
  <c r="M212" i="6"/>
  <c r="N211" i="6"/>
  <c r="O211" i="6" s="1"/>
  <c r="P211" i="6" s="1"/>
  <c r="M211" i="6"/>
  <c r="O210" i="6"/>
  <c r="P210" i="6" s="1"/>
  <c r="N210" i="6"/>
  <c r="M210" i="6"/>
  <c r="N209" i="6"/>
  <c r="M209" i="6"/>
  <c r="N208" i="6"/>
  <c r="M208" i="6"/>
  <c r="N207" i="6"/>
  <c r="O207" i="6" s="1"/>
  <c r="P207" i="6" s="1"/>
  <c r="M207" i="6"/>
  <c r="N206" i="6"/>
  <c r="M206" i="6"/>
  <c r="O206" i="6" s="1"/>
  <c r="P206" i="6" s="1"/>
  <c r="N205" i="6"/>
  <c r="M205" i="6"/>
  <c r="N204" i="6"/>
  <c r="O204" i="6" s="1"/>
  <c r="P204" i="6" s="1"/>
  <c r="M204" i="6"/>
  <c r="N203" i="6"/>
  <c r="O203" i="6" s="1"/>
  <c r="P203" i="6" s="1"/>
  <c r="M203" i="6"/>
  <c r="O202" i="6"/>
  <c r="P202" i="6" s="1"/>
  <c r="N202" i="6"/>
  <c r="M202" i="6"/>
  <c r="N201" i="6"/>
  <c r="M201" i="6"/>
  <c r="N200" i="6"/>
  <c r="O200" i="6" s="1"/>
  <c r="P200" i="6" s="1"/>
  <c r="M200" i="6"/>
  <c r="N199" i="6"/>
  <c r="M199" i="6"/>
  <c r="N198" i="6"/>
  <c r="M198" i="6"/>
  <c r="O198" i="6" s="1"/>
  <c r="P198" i="6" s="1"/>
  <c r="N197" i="6"/>
  <c r="O197" i="6" s="1"/>
  <c r="P197" i="6" s="1"/>
  <c r="M197" i="6"/>
  <c r="N196" i="6"/>
  <c r="O196" i="6" s="1"/>
  <c r="P196" i="6" s="1"/>
  <c r="M196" i="6"/>
  <c r="N195" i="6"/>
  <c r="O195" i="6" s="1"/>
  <c r="P195" i="6" s="1"/>
  <c r="M195" i="6"/>
  <c r="N194" i="6"/>
  <c r="M194" i="6"/>
  <c r="O194" i="6" s="1"/>
  <c r="P194" i="6" s="1"/>
  <c r="N193" i="6"/>
  <c r="O193" i="6" s="1"/>
  <c r="P193" i="6" s="1"/>
  <c r="M193" i="6"/>
  <c r="N192" i="6"/>
  <c r="M192" i="6"/>
  <c r="N191" i="6"/>
  <c r="O191" i="6" s="1"/>
  <c r="P191" i="6" s="1"/>
  <c r="M191" i="6"/>
  <c r="O190" i="6"/>
  <c r="P190" i="6" s="1"/>
  <c r="N190" i="6"/>
  <c r="M190" i="6"/>
  <c r="N189" i="6"/>
  <c r="O189" i="6" s="1"/>
  <c r="P189" i="6" s="1"/>
  <c r="M189" i="6"/>
  <c r="N188" i="6"/>
  <c r="O188" i="6" s="1"/>
  <c r="P188" i="6" s="1"/>
  <c r="M188" i="6"/>
  <c r="N187" i="6"/>
  <c r="M187" i="6"/>
  <c r="N186" i="6"/>
  <c r="O186" i="6" s="1"/>
  <c r="P186" i="6" s="1"/>
  <c r="M186" i="6"/>
  <c r="N185" i="6"/>
  <c r="M185" i="6"/>
  <c r="N184" i="6"/>
  <c r="O184" i="6" s="1"/>
  <c r="P184" i="6" s="1"/>
  <c r="M184" i="6"/>
  <c r="N183" i="6"/>
  <c r="M183" i="6"/>
  <c r="N182" i="6"/>
  <c r="O182" i="6" s="1"/>
  <c r="P182" i="6" s="1"/>
  <c r="M182" i="6"/>
  <c r="N181" i="6"/>
  <c r="O181" i="6" s="1"/>
  <c r="P181" i="6" s="1"/>
  <c r="M181" i="6"/>
  <c r="N180" i="6"/>
  <c r="M180" i="6"/>
  <c r="N179" i="6"/>
  <c r="M179" i="6"/>
  <c r="N178" i="6"/>
  <c r="O178" i="6" s="1"/>
  <c r="P178" i="6" s="1"/>
  <c r="M178" i="6"/>
  <c r="N177" i="6"/>
  <c r="O177" i="6" s="1"/>
  <c r="P177" i="6" s="1"/>
  <c r="M177" i="6"/>
  <c r="N176" i="6"/>
  <c r="M176" i="6"/>
  <c r="N175" i="6"/>
  <c r="M175" i="6"/>
  <c r="N174" i="6"/>
  <c r="O174" i="6" s="1"/>
  <c r="P174" i="6" s="1"/>
  <c r="M174" i="6"/>
  <c r="N173" i="6"/>
  <c r="M173" i="6"/>
  <c r="N172" i="6"/>
  <c r="M172" i="6"/>
  <c r="N171" i="6"/>
  <c r="M171" i="6"/>
  <c r="N170" i="6"/>
  <c r="O170" i="6" s="1"/>
  <c r="P170" i="6" s="1"/>
  <c r="M170" i="6"/>
  <c r="N169" i="6"/>
  <c r="M169" i="6"/>
  <c r="N168" i="6"/>
  <c r="M168" i="6"/>
  <c r="N167" i="6"/>
  <c r="M167" i="6"/>
  <c r="N166" i="6"/>
  <c r="O166" i="6" s="1"/>
  <c r="P166" i="6" s="1"/>
  <c r="M166" i="6"/>
  <c r="N165" i="6"/>
  <c r="M165" i="6"/>
  <c r="N164" i="6"/>
  <c r="M164" i="6"/>
  <c r="N163" i="6"/>
  <c r="M163" i="6"/>
  <c r="N162" i="6"/>
  <c r="O162" i="6" s="1"/>
  <c r="P162" i="6" s="1"/>
  <c r="M162" i="6"/>
  <c r="N161" i="6"/>
  <c r="M161" i="6"/>
  <c r="N160" i="6"/>
  <c r="M160" i="6"/>
  <c r="N159" i="6"/>
  <c r="M159" i="6"/>
  <c r="N158" i="6"/>
  <c r="O158" i="6" s="1"/>
  <c r="P158" i="6" s="1"/>
  <c r="M158" i="6"/>
  <c r="N157" i="6"/>
  <c r="M157" i="6"/>
  <c r="N156" i="6"/>
  <c r="M156" i="6"/>
  <c r="N155" i="6"/>
  <c r="M155" i="6"/>
  <c r="N154" i="6"/>
  <c r="M154" i="6"/>
  <c r="O154" i="6" s="1"/>
  <c r="P154" i="6" s="1"/>
  <c r="N153" i="6"/>
  <c r="M153" i="6"/>
  <c r="N152" i="6"/>
  <c r="M152" i="6"/>
  <c r="N151" i="6"/>
  <c r="O151" i="6" s="1"/>
  <c r="P151" i="6" s="1"/>
  <c r="M151" i="6"/>
  <c r="O150" i="6"/>
  <c r="P150" i="6" s="1"/>
  <c r="N150" i="6"/>
  <c r="M150" i="6"/>
  <c r="N149" i="6"/>
  <c r="M149" i="6"/>
  <c r="N148" i="6"/>
  <c r="M148" i="6"/>
  <c r="N147" i="6"/>
  <c r="O147" i="6" s="1"/>
  <c r="P147" i="6" s="1"/>
  <c r="M147" i="6"/>
  <c r="O146" i="6"/>
  <c r="P146" i="6" s="1"/>
  <c r="N146" i="6"/>
  <c r="M146" i="6"/>
  <c r="N145" i="6"/>
  <c r="M145" i="6"/>
  <c r="N144" i="6"/>
  <c r="O144" i="6" s="1"/>
  <c r="P144" i="6" s="1"/>
  <c r="M144" i="6"/>
  <c r="N143" i="6"/>
  <c r="O143" i="6" s="1"/>
  <c r="P143" i="6" s="1"/>
  <c r="M143" i="6"/>
  <c r="N142" i="6"/>
  <c r="O142" i="6" s="1"/>
  <c r="P142" i="6" s="1"/>
  <c r="M142" i="6"/>
  <c r="N141" i="6"/>
  <c r="M141" i="6"/>
  <c r="N140" i="6"/>
  <c r="O140" i="6" s="1"/>
  <c r="P140" i="6" s="1"/>
  <c r="M140" i="6"/>
  <c r="N139" i="6"/>
  <c r="O139" i="6" s="1"/>
  <c r="P139" i="6" s="1"/>
  <c r="M139" i="6"/>
  <c r="O138" i="6"/>
  <c r="P138" i="6" s="1"/>
  <c r="N138" i="6"/>
  <c r="M138" i="6"/>
  <c r="N137" i="6"/>
  <c r="O137" i="6" s="1"/>
  <c r="P137" i="6" s="1"/>
  <c r="M137" i="6"/>
  <c r="N136" i="6"/>
  <c r="O136" i="6" s="1"/>
  <c r="P136" i="6" s="1"/>
  <c r="M136" i="6"/>
  <c r="N135" i="6"/>
  <c r="M135" i="6"/>
  <c r="N134" i="6"/>
  <c r="M134" i="6"/>
  <c r="O134" i="6" s="1"/>
  <c r="P134" i="6" s="1"/>
  <c r="N133" i="6"/>
  <c r="O133" i="6" s="1"/>
  <c r="P133" i="6" s="1"/>
  <c r="M133" i="6"/>
  <c r="N132" i="6"/>
  <c r="O132" i="6" s="1"/>
  <c r="P132" i="6" s="1"/>
  <c r="M132" i="6"/>
  <c r="N131" i="6"/>
  <c r="O131" i="6" s="1"/>
  <c r="P131" i="6" s="1"/>
  <c r="M131" i="6"/>
  <c r="N130" i="6"/>
  <c r="O130" i="6" s="1"/>
  <c r="P130" i="6" s="1"/>
  <c r="M130" i="6"/>
  <c r="N129" i="6"/>
  <c r="O129" i="6" s="1"/>
  <c r="P129" i="6" s="1"/>
  <c r="M129" i="6"/>
  <c r="N128" i="6"/>
  <c r="M128" i="6"/>
  <c r="N127" i="6"/>
  <c r="O127" i="6" s="1"/>
  <c r="P127" i="6" s="1"/>
  <c r="M127" i="6"/>
  <c r="N126" i="6"/>
  <c r="O126" i="6" s="1"/>
  <c r="P126" i="6" s="1"/>
  <c r="M126" i="6"/>
  <c r="N125" i="6"/>
  <c r="O125" i="6" s="1"/>
  <c r="P125" i="6" s="1"/>
  <c r="M125" i="6"/>
  <c r="N124" i="6"/>
  <c r="O124" i="6" s="1"/>
  <c r="P124" i="6" s="1"/>
  <c r="M124" i="6"/>
  <c r="N123" i="6"/>
  <c r="M123" i="6"/>
  <c r="N122" i="6"/>
  <c r="O122" i="6" s="1"/>
  <c r="P122" i="6" s="1"/>
  <c r="M122" i="6"/>
  <c r="N121" i="6"/>
  <c r="M121" i="6"/>
  <c r="N120" i="6"/>
  <c r="O120" i="6" s="1"/>
  <c r="P120" i="6" s="1"/>
  <c r="M120" i="6"/>
  <c r="N119" i="6"/>
  <c r="M119" i="6"/>
  <c r="N118" i="6"/>
  <c r="O118" i="6" s="1"/>
  <c r="P118" i="6" s="1"/>
  <c r="M118" i="6"/>
  <c r="N117" i="6"/>
  <c r="O117" i="6" s="1"/>
  <c r="P117" i="6" s="1"/>
  <c r="M117" i="6"/>
  <c r="N116" i="6"/>
  <c r="M116" i="6"/>
  <c r="N115" i="6"/>
  <c r="M115" i="6"/>
  <c r="N114" i="6"/>
  <c r="O114" i="6" s="1"/>
  <c r="P114" i="6" s="1"/>
  <c r="M114" i="6"/>
  <c r="N113" i="6"/>
  <c r="O113" i="6" s="1"/>
  <c r="P113" i="6" s="1"/>
  <c r="M113" i="6"/>
  <c r="N112" i="6"/>
  <c r="M112" i="6"/>
  <c r="N111" i="6"/>
  <c r="M111" i="6"/>
  <c r="N110" i="6"/>
  <c r="O110" i="6" s="1"/>
  <c r="P110" i="6" s="1"/>
  <c r="M110" i="6"/>
  <c r="N109" i="6"/>
  <c r="M109" i="6"/>
  <c r="N108" i="6"/>
  <c r="M108" i="6"/>
  <c r="N107" i="6"/>
  <c r="M107" i="6"/>
  <c r="N106" i="6"/>
  <c r="O106" i="6" s="1"/>
  <c r="P106" i="6" s="1"/>
  <c r="M106" i="6"/>
  <c r="N105" i="6"/>
  <c r="M105" i="6"/>
  <c r="N104" i="6"/>
  <c r="M104" i="6"/>
  <c r="N103" i="6"/>
  <c r="M103" i="6"/>
  <c r="N102" i="6"/>
  <c r="O102" i="6" s="1"/>
  <c r="P102" i="6" s="1"/>
  <c r="M102" i="6"/>
  <c r="N101" i="6"/>
  <c r="M101" i="6"/>
  <c r="N100" i="6"/>
  <c r="M100" i="6"/>
  <c r="N99" i="6"/>
  <c r="M99" i="6"/>
  <c r="N98" i="6"/>
  <c r="O98" i="6" s="1"/>
  <c r="P98" i="6" s="1"/>
  <c r="M98" i="6"/>
  <c r="N97" i="6"/>
  <c r="M97" i="6"/>
  <c r="N96" i="6"/>
  <c r="M96" i="6"/>
  <c r="N95" i="6"/>
  <c r="M95" i="6"/>
  <c r="N94" i="6"/>
  <c r="M94" i="6"/>
  <c r="O94" i="6" s="1"/>
  <c r="P94" i="6" s="1"/>
  <c r="N93" i="6"/>
  <c r="M93" i="6"/>
  <c r="N92" i="6"/>
  <c r="M92" i="6"/>
  <c r="N91" i="6"/>
  <c r="M91" i="6"/>
  <c r="N90" i="6"/>
  <c r="M90" i="6"/>
  <c r="O90" i="6" s="1"/>
  <c r="P90" i="6" s="1"/>
  <c r="N89" i="6"/>
  <c r="M89" i="6"/>
  <c r="N88" i="6"/>
  <c r="M88" i="6"/>
  <c r="N87" i="6"/>
  <c r="O87" i="6" s="1"/>
  <c r="P87" i="6" s="1"/>
  <c r="M87" i="6"/>
  <c r="O86" i="6"/>
  <c r="P86" i="6" s="1"/>
  <c r="N86" i="6"/>
  <c r="M86" i="6"/>
  <c r="N85" i="6"/>
  <c r="M85" i="6"/>
  <c r="N84" i="6"/>
  <c r="M84" i="6"/>
  <c r="N83" i="6"/>
  <c r="O83" i="6" s="1"/>
  <c r="P83" i="6" s="1"/>
  <c r="M83" i="6"/>
  <c r="O82" i="6"/>
  <c r="P82" i="6" s="1"/>
  <c r="N82" i="6"/>
  <c r="M82" i="6"/>
  <c r="N81" i="6"/>
  <c r="M81" i="6"/>
  <c r="N80" i="6"/>
  <c r="O80" i="6" s="1"/>
  <c r="P80" i="6" s="1"/>
  <c r="M80" i="6"/>
  <c r="N79" i="6"/>
  <c r="O79" i="6" s="1"/>
  <c r="P79" i="6" s="1"/>
  <c r="M79" i="6"/>
  <c r="N78" i="6"/>
  <c r="O78" i="6" s="1"/>
  <c r="P78" i="6" s="1"/>
  <c r="M78" i="6"/>
  <c r="N77" i="6"/>
  <c r="M77" i="6"/>
  <c r="N76" i="6"/>
  <c r="O76" i="6" s="1"/>
  <c r="P76" i="6" s="1"/>
  <c r="M76" i="6"/>
  <c r="N75" i="6"/>
  <c r="O75" i="6" s="1"/>
  <c r="P75" i="6" s="1"/>
  <c r="M75" i="6"/>
  <c r="O74" i="6"/>
  <c r="P74" i="6" s="1"/>
  <c r="N74" i="6"/>
  <c r="M74" i="6"/>
  <c r="N73" i="6"/>
  <c r="O73" i="6" s="1"/>
  <c r="P73" i="6" s="1"/>
  <c r="M73" i="6"/>
  <c r="N72" i="6"/>
  <c r="O72" i="6" s="1"/>
  <c r="P72" i="6" s="1"/>
  <c r="M72" i="6"/>
  <c r="N71" i="6"/>
  <c r="M71" i="6"/>
  <c r="O70" i="6"/>
  <c r="P70" i="6" s="1"/>
  <c r="N70" i="6"/>
  <c r="M70" i="6"/>
  <c r="N69" i="6"/>
  <c r="O69" i="6" s="1"/>
  <c r="P69" i="6" s="1"/>
  <c r="M69" i="6"/>
  <c r="N68" i="6"/>
  <c r="O68" i="6" s="1"/>
  <c r="P68" i="6" s="1"/>
  <c r="M68" i="6"/>
  <c r="N67" i="6"/>
  <c r="O67" i="6" s="1"/>
  <c r="P67" i="6" s="1"/>
  <c r="M67" i="6"/>
  <c r="N66" i="6"/>
  <c r="O66" i="6" s="1"/>
  <c r="P66" i="6" s="1"/>
  <c r="M66" i="6"/>
  <c r="N65" i="6"/>
  <c r="O65" i="6" s="1"/>
  <c r="P65" i="6" s="1"/>
  <c r="M65" i="6"/>
  <c r="N64" i="6"/>
  <c r="M64" i="6"/>
  <c r="N63" i="6"/>
  <c r="O63" i="6" s="1"/>
  <c r="P63" i="6" s="1"/>
  <c r="M63" i="6"/>
  <c r="N62" i="6"/>
  <c r="O62" i="6" s="1"/>
  <c r="P62" i="6" s="1"/>
  <c r="M62" i="6"/>
  <c r="N61" i="6"/>
  <c r="O61" i="6" s="1"/>
  <c r="P61" i="6" s="1"/>
  <c r="M61" i="6"/>
  <c r="N60" i="6"/>
  <c r="O60" i="6" s="1"/>
  <c r="P60" i="6" s="1"/>
  <c r="M60" i="6"/>
  <c r="N59" i="6"/>
  <c r="M59" i="6"/>
  <c r="A59" i="6"/>
  <c r="N58" i="6"/>
  <c r="O58" i="6" s="1"/>
  <c r="P58" i="6" s="1"/>
  <c r="M58" i="6"/>
  <c r="A58" i="6"/>
  <c r="O57" i="6"/>
  <c r="P57" i="6" s="1"/>
  <c r="N57" i="6"/>
  <c r="M57" i="6"/>
  <c r="A57" i="6"/>
  <c r="N56" i="6"/>
  <c r="O56" i="6" s="1"/>
  <c r="P56" i="6" s="1"/>
  <c r="M56" i="6"/>
  <c r="A56" i="6"/>
  <c r="N55" i="6"/>
  <c r="M55" i="6"/>
  <c r="O55" i="6" s="1"/>
  <c r="P55" i="6" s="1"/>
  <c r="A55" i="6"/>
  <c r="N54" i="6"/>
  <c r="O54" i="6" s="1"/>
  <c r="P54" i="6" s="1"/>
  <c r="M54" i="6"/>
  <c r="A54" i="6"/>
  <c r="O53" i="6"/>
  <c r="P53" i="6" s="1"/>
  <c r="N53" i="6"/>
  <c r="M53" i="6"/>
  <c r="A53" i="6"/>
  <c r="N52" i="6"/>
  <c r="M52" i="6"/>
  <c r="A52" i="6"/>
  <c r="N51" i="6"/>
  <c r="M51" i="6"/>
  <c r="A51" i="6"/>
  <c r="N50" i="6"/>
  <c r="O50" i="6" s="1"/>
  <c r="P50" i="6" s="1"/>
  <c r="M50" i="6"/>
  <c r="A50" i="6"/>
  <c r="N49" i="6"/>
  <c r="M49" i="6"/>
  <c r="O49" i="6" s="1"/>
  <c r="P49" i="6" s="1"/>
  <c r="A49" i="6"/>
  <c r="N48" i="6"/>
  <c r="M48" i="6"/>
  <c r="A48" i="6"/>
  <c r="N47" i="6"/>
  <c r="M47" i="6"/>
  <c r="A47" i="6"/>
  <c r="N46" i="6"/>
  <c r="O46" i="6" s="1"/>
  <c r="P46" i="6" s="1"/>
  <c r="M46" i="6"/>
  <c r="A46" i="6"/>
  <c r="O45" i="6"/>
  <c r="P45" i="6" s="1"/>
  <c r="N45" i="6"/>
  <c r="M45" i="6"/>
  <c r="A45" i="6"/>
  <c r="N44" i="6"/>
  <c r="M44" i="6"/>
  <c r="A44" i="6"/>
  <c r="N43" i="6"/>
  <c r="M43" i="6"/>
  <c r="A43" i="6"/>
  <c r="O42" i="6"/>
  <c r="P42" i="6" s="1"/>
  <c r="N42" i="6"/>
  <c r="M42" i="6"/>
  <c r="A42" i="6"/>
  <c r="P41" i="6"/>
  <c r="O41" i="6"/>
  <c r="N41" i="6"/>
  <c r="M41" i="6"/>
  <c r="A41" i="6"/>
  <c r="N40" i="6"/>
  <c r="M40" i="6"/>
  <c r="A40" i="6"/>
  <c r="O39" i="6"/>
  <c r="P39" i="6" s="1"/>
  <c r="N39" i="6"/>
  <c r="M39" i="6"/>
  <c r="A39" i="6"/>
  <c r="O38" i="6"/>
  <c r="P38" i="6" s="1"/>
  <c r="N38" i="6"/>
  <c r="M38" i="6"/>
  <c r="A38" i="6"/>
  <c r="O37" i="6"/>
  <c r="P37" i="6" s="1"/>
  <c r="N37" i="6"/>
  <c r="M37" i="6"/>
  <c r="A37" i="6"/>
  <c r="N36" i="6"/>
  <c r="M36" i="6"/>
  <c r="A36" i="6"/>
  <c r="N35" i="6"/>
  <c r="M35" i="6"/>
  <c r="A35" i="6"/>
  <c r="O34" i="6"/>
  <c r="P34" i="6" s="1"/>
  <c r="N34" i="6"/>
  <c r="M34" i="6"/>
  <c r="A34" i="6"/>
  <c r="O33" i="6"/>
  <c r="P33" i="6" s="1"/>
  <c r="N33" i="6"/>
  <c r="M33" i="6"/>
  <c r="A33" i="6"/>
  <c r="N32" i="6"/>
  <c r="M32" i="6"/>
  <c r="A32" i="6"/>
  <c r="N31" i="6"/>
  <c r="M31" i="6"/>
  <c r="A31" i="6"/>
  <c r="O30" i="6"/>
  <c r="P30" i="6" s="1"/>
  <c r="N30" i="6"/>
  <c r="M30" i="6"/>
  <c r="A30" i="6"/>
  <c r="O29" i="6"/>
  <c r="P29" i="6" s="1"/>
  <c r="N29" i="6"/>
  <c r="M29" i="6"/>
  <c r="A29" i="6"/>
  <c r="N28" i="6"/>
  <c r="M28" i="6"/>
  <c r="A28" i="6"/>
  <c r="N27" i="6"/>
  <c r="M27" i="6"/>
  <c r="A27" i="6"/>
  <c r="N26" i="6"/>
  <c r="O26" i="6" s="1"/>
  <c r="P26" i="6" s="1"/>
  <c r="M26" i="6"/>
  <c r="A26" i="6"/>
  <c r="P25" i="6"/>
  <c r="O25" i="6"/>
  <c r="N25" i="6"/>
  <c r="M25" i="6"/>
  <c r="A25" i="6"/>
  <c r="N24" i="6"/>
  <c r="M24" i="6"/>
  <c r="A24" i="6"/>
  <c r="N23" i="6"/>
  <c r="O23" i="6" s="1"/>
  <c r="P23" i="6" s="1"/>
  <c r="M23" i="6"/>
  <c r="A23" i="6"/>
  <c r="N22" i="6"/>
  <c r="O22" i="6" s="1"/>
  <c r="P22" i="6" s="1"/>
  <c r="M22" i="6"/>
  <c r="A22" i="6"/>
  <c r="O21" i="6"/>
  <c r="P21" i="6" s="1"/>
  <c r="N21" i="6"/>
  <c r="M21" i="6"/>
  <c r="A21" i="6"/>
  <c r="N20" i="6"/>
  <c r="O20" i="6" s="1"/>
  <c r="P20" i="6" s="1"/>
  <c r="M20" i="6"/>
  <c r="A20" i="6"/>
  <c r="N19" i="6"/>
  <c r="M19" i="6"/>
  <c r="A19" i="6"/>
  <c r="N18" i="6"/>
  <c r="O18" i="6" s="1"/>
  <c r="P18" i="6" s="1"/>
  <c r="M18" i="6"/>
  <c r="A18" i="6"/>
  <c r="N17" i="6"/>
  <c r="M17" i="6"/>
  <c r="O17" i="6" s="1"/>
  <c r="P17" i="6" s="1"/>
  <c r="A17" i="6"/>
  <c r="N16" i="6"/>
  <c r="O16" i="6" s="1"/>
  <c r="P16" i="6" s="1"/>
  <c r="M16" i="6"/>
  <c r="A16" i="6"/>
  <c r="N15" i="6"/>
  <c r="M15" i="6"/>
  <c r="A15" i="6"/>
  <c r="N14" i="6"/>
  <c r="O14" i="6" s="1"/>
  <c r="P14" i="6" s="1"/>
  <c r="M14" i="6"/>
  <c r="A14" i="6"/>
  <c r="O13" i="6"/>
  <c r="P13" i="6" s="1"/>
  <c r="N13" i="6"/>
  <c r="M13" i="6"/>
  <c r="A13" i="6"/>
  <c r="N12" i="6"/>
  <c r="O12" i="6" s="1"/>
  <c r="P12" i="6" s="1"/>
  <c r="M12" i="6"/>
  <c r="A12" i="6"/>
  <c r="N11" i="6"/>
  <c r="M11" i="6"/>
  <c r="A11" i="6"/>
  <c r="O10" i="6"/>
  <c r="P10" i="6" s="1"/>
  <c r="N10" i="6"/>
  <c r="M10" i="6"/>
  <c r="A10" i="6"/>
  <c r="P9" i="6"/>
  <c r="O9" i="6"/>
  <c r="N9" i="6"/>
  <c r="M9" i="6"/>
  <c r="A9" i="6"/>
  <c r="N8" i="6"/>
  <c r="M8" i="6"/>
  <c r="A8" i="6"/>
  <c r="O7" i="6"/>
  <c r="P7" i="6" s="1"/>
  <c r="N7" i="6"/>
  <c r="M7" i="6"/>
  <c r="A7" i="6"/>
  <c r="N6" i="6"/>
  <c r="O6" i="6" s="1"/>
  <c r="P6" i="6" s="1"/>
  <c r="M6" i="6"/>
  <c r="A6" i="6"/>
  <c r="O5" i="6"/>
  <c r="P5" i="6" s="1"/>
  <c r="N5" i="6"/>
  <c r="M5" i="6"/>
  <c r="A5" i="6"/>
  <c r="N4" i="6"/>
  <c r="M4" i="6"/>
  <c r="A4" i="6"/>
  <c r="N3" i="6"/>
  <c r="M3" i="6"/>
  <c r="A3" i="6"/>
  <c r="N2" i="6"/>
  <c r="O2" i="6" s="1"/>
  <c r="P2" i="6" s="1"/>
  <c r="M2" i="6"/>
  <c r="A2" i="6"/>
  <c r="O97" i="6" l="1"/>
  <c r="P97" i="6" s="1"/>
  <c r="O104" i="6"/>
  <c r="P104" i="6" s="1"/>
  <c r="O111" i="6"/>
  <c r="P111" i="6" s="1"/>
  <c r="O161" i="6"/>
  <c r="P161" i="6" s="1"/>
  <c r="O168" i="6"/>
  <c r="P168" i="6" s="1"/>
  <c r="O175" i="6"/>
  <c r="P175" i="6" s="1"/>
  <c r="O225" i="6"/>
  <c r="P225" i="6" s="1"/>
  <c r="O232" i="6"/>
  <c r="P232" i="6" s="1"/>
  <c r="O239" i="6"/>
  <c r="P239" i="6" s="1"/>
  <c r="O105" i="6"/>
  <c r="P105" i="6" s="1"/>
  <c r="O112" i="6"/>
  <c r="P112" i="6" s="1"/>
  <c r="O119" i="6"/>
  <c r="P119" i="6" s="1"/>
  <c r="O169" i="6"/>
  <c r="P169" i="6" s="1"/>
  <c r="O176" i="6"/>
  <c r="P176" i="6" s="1"/>
  <c r="O183" i="6"/>
  <c r="P183" i="6" s="1"/>
  <c r="O233" i="6"/>
  <c r="P233" i="6" s="1"/>
  <c r="O240" i="6"/>
  <c r="P240" i="6" s="1"/>
  <c r="O3" i="6"/>
  <c r="P3" i="6" s="1"/>
  <c r="O77" i="6"/>
  <c r="P77" i="6" s="1"/>
  <c r="O84" i="6"/>
  <c r="P84" i="6" s="1"/>
  <c r="O91" i="6"/>
  <c r="P91" i="6" s="1"/>
  <c r="O141" i="6"/>
  <c r="P141" i="6" s="1"/>
  <c r="O148" i="6"/>
  <c r="P148" i="6" s="1"/>
  <c r="O155" i="6"/>
  <c r="P155" i="6" s="1"/>
  <c r="O205" i="6"/>
  <c r="P205" i="6" s="1"/>
  <c r="O212" i="6"/>
  <c r="P212" i="6" s="1"/>
  <c r="O219" i="6"/>
  <c r="P219" i="6" s="1"/>
  <c r="O11" i="6"/>
  <c r="P11" i="6" s="1"/>
  <c r="O85" i="6"/>
  <c r="P85" i="6" s="1"/>
  <c r="O92" i="6"/>
  <c r="P92" i="6" s="1"/>
  <c r="O99" i="6"/>
  <c r="P99" i="6" s="1"/>
  <c r="O149" i="6"/>
  <c r="P149" i="6" s="1"/>
  <c r="O156" i="6"/>
  <c r="P156" i="6" s="1"/>
  <c r="O163" i="6"/>
  <c r="P163" i="6" s="1"/>
  <c r="O213" i="6"/>
  <c r="P213" i="6" s="1"/>
  <c r="O220" i="6"/>
  <c r="P220" i="6" s="1"/>
  <c r="O227" i="6"/>
  <c r="P227" i="6" s="1"/>
  <c r="O15" i="6"/>
  <c r="P15" i="6" s="1"/>
  <c r="O64" i="6"/>
  <c r="P64" i="6" s="1"/>
  <c r="O71" i="6"/>
  <c r="P71" i="6" s="1"/>
  <c r="O121" i="6"/>
  <c r="P121" i="6" s="1"/>
  <c r="O128" i="6"/>
  <c r="P128" i="6" s="1"/>
  <c r="O135" i="6"/>
  <c r="P135" i="6" s="1"/>
  <c r="O185" i="6"/>
  <c r="P185" i="6" s="1"/>
  <c r="O192" i="6"/>
  <c r="P192" i="6" s="1"/>
  <c r="O199" i="6"/>
  <c r="P199" i="6" s="1"/>
  <c r="O242" i="6"/>
  <c r="P242" i="6" s="1"/>
  <c r="O19" i="6"/>
  <c r="P19" i="6" s="1"/>
  <c r="O4" i="6"/>
  <c r="P4" i="6" s="1"/>
  <c r="O8" i="6"/>
  <c r="P8" i="6" s="1"/>
  <c r="O27" i="6"/>
  <c r="P27" i="6" s="1"/>
  <c r="O31" i="6"/>
  <c r="P31" i="6" s="1"/>
  <c r="O35" i="6"/>
  <c r="P35" i="6" s="1"/>
  <c r="O93" i="6"/>
  <c r="P93" i="6" s="1"/>
  <c r="O100" i="6"/>
  <c r="P100" i="6" s="1"/>
  <c r="O107" i="6"/>
  <c r="P107" i="6" s="1"/>
  <c r="O157" i="6"/>
  <c r="P157" i="6" s="1"/>
  <c r="O164" i="6"/>
  <c r="P164" i="6" s="1"/>
  <c r="O171" i="6"/>
  <c r="P171" i="6" s="1"/>
  <c r="O221" i="6"/>
  <c r="P221" i="6" s="1"/>
  <c r="O228" i="6"/>
  <c r="P228" i="6" s="1"/>
  <c r="O235" i="6"/>
  <c r="P235" i="6" s="1"/>
  <c r="O24" i="6"/>
  <c r="P24" i="6" s="1"/>
  <c r="O43" i="6"/>
  <c r="P43" i="6" s="1"/>
  <c r="O47" i="6"/>
  <c r="P47" i="6" s="1"/>
  <c r="O51" i="6"/>
  <c r="P51" i="6" s="1"/>
  <c r="O101" i="6"/>
  <c r="P101" i="6" s="1"/>
  <c r="O108" i="6"/>
  <c r="P108" i="6" s="1"/>
  <c r="O115" i="6"/>
  <c r="P115" i="6" s="1"/>
  <c r="O165" i="6"/>
  <c r="P165" i="6" s="1"/>
  <c r="O172" i="6"/>
  <c r="P172" i="6" s="1"/>
  <c r="O179" i="6"/>
  <c r="P179" i="6" s="1"/>
  <c r="O229" i="6"/>
  <c r="P229" i="6" s="1"/>
  <c r="O236" i="6"/>
  <c r="P236" i="6" s="1"/>
  <c r="O201" i="6"/>
  <c r="P201" i="6" s="1"/>
  <c r="O208" i="6"/>
  <c r="P208" i="6" s="1"/>
  <c r="O40" i="6"/>
  <c r="P40" i="6" s="1"/>
  <c r="O59" i="6"/>
  <c r="P59" i="6" s="1"/>
  <c r="O109" i="6"/>
  <c r="P109" i="6" s="1"/>
  <c r="O116" i="6"/>
  <c r="P116" i="6" s="1"/>
  <c r="O123" i="6"/>
  <c r="P123" i="6" s="1"/>
  <c r="O173" i="6"/>
  <c r="P173" i="6" s="1"/>
  <c r="O180" i="6"/>
  <c r="P180" i="6" s="1"/>
  <c r="O187" i="6"/>
  <c r="P187" i="6" s="1"/>
  <c r="O237" i="6"/>
  <c r="P237" i="6" s="1"/>
  <c r="O36" i="6"/>
  <c r="P36" i="6" s="1"/>
  <c r="O44" i="6"/>
  <c r="P44" i="6" s="1"/>
  <c r="O48" i="6"/>
  <c r="P48" i="6" s="1"/>
  <c r="O52" i="6"/>
  <c r="P52" i="6" s="1"/>
  <c r="O81" i="6"/>
  <c r="P81" i="6" s="1"/>
  <c r="O88" i="6"/>
  <c r="P88" i="6" s="1"/>
  <c r="O95" i="6"/>
  <c r="P95" i="6" s="1"/>
  <c r="O145" i="6"/>
  <c r="P145" i="6" s="1"/>
  <c r="O152" i="6"/>
  <c r="P152" i="6" s="1"/>
  <c r="O159" i="6"/>
  <c r="P159" i="6" s="1"/>
  <c r="O209" i="6"/>
  <c r="P209" i="6" s="1"/>
  <c r="O216" i="6"/>
  <c r="P216" i="6" s="1"/>
  <c r="O223" i="6"/>
  <c r="P223" i="6" s="1"/>
  <c r="O28" i="6"/>
  <c r="P28" i="6" s="1"/>
  <c r="O32" i="6"/>
  <c r="P32" i="6" s="1"/>
  <c r="O89" i="6"/>
  <c r="P89" i="6" s="1"/>
  <c r="O96" i="6"/>
  <c r="P96" i="6" s="1"/>
  <c r="O103" i="6"/>
  <c r="P103" i="6" s="1"/>
  <c r="O153" i="6"/>
  <c r="P153" i="6" s="1"/>
  <c r="O160" i="6"/>
  <c r="P160" i="6" s="1"/>
  <c r="O167" i="6"/>
  <c r="P167" i="6" s="1"/>
  <c r="O217" i="6"/>
  <c r="P217" i="6" s="1"/>
  <c r="O224" i="6"/>
  <c r="P224" i="6" s="1"/>
  <c r="O231" i="6"/>
  <c r="P231" i="6" s="1"/>
  <c r="O64" i="5"/>
  <c r="P64" i="5" s="1"/>
  <c r="O67" i="5"/>
  <c r="P67" i="5" s="1"/>
  <c r="O62" i="5"/>
  <c r="P62" i="5" s="1"/>
  <c r="O66" i="5"/>
  <c r="P66" i="5" s="1"/>
  <c r="O65" i="5"/>
  <c r="P65" i="5" s="1"/>
  <c r="O63" i="5"/>
  <c r="P63" i="5" s="1"/>
  <c r="O68" i="5"/>
  <c r="P68" i="5" s="1"/>
  <c r="O70" i="5"/>
  <c r="P70" i="5" s="1"/>
  <c r="O69" i="5"/>
  <c r="P69" i="5" s="1"/>
  <c r="O72" i="5"/>
  <c r="P72" i="5" s="1"/>
  <c r="O73" i="5"/>
  <c r="P73" i="5" s="1"/>
  <c r="O71" i="5"/>
  <c r="P71" i="5" s="1"/>
  <c r="O74" i="5"/>
  <c r="P74" i="5" s="1"/>
  <c r="Q5" i="12"/>
  <c r="B2" i="12"/>
  <c r="Q5" i="13"/>
  <c r="Q2" i="13"/>
  <c r="O2" i="13"/>
  <c r="B2" i="13"/>
  <c r="B2" i="14"/>
  <c r="Q5" i="15"/>
  <c r="O3" i="15"/>
  <c r="B2" i="15"/>
  <c r="O3" i="16"/>
  <c r="Q2" i="16"/>
  <c r="O2" i="16"/>
  <c r="B2" i="16"/>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B45" i="18"/>
  <c r="B44" i="18"/>
  <c r="B43" i="18"/>
  <c r="B42" i="18"/>
  <c r="B41" i="18"/>
  <c r="B40" i="18"/>
  <c r="B39" i="18"/>
  <c r="B38" i="18"/>
  <c r="B37" i="18"/>
  <c r="B36" i="18"/>
  <c r="B35" i="18"/>
  <c r="B34" i="18"/>
  <c r="B33" i="18"/>
  <c r="B32" i="18"/>
  <c r="B31" i="18"/>
  <c r="B30" i="18"/>
  <c r="B29" i="18"/>
  <c r="B28" i="18"/>
  <c r="B27" i="18"/>
  <c r="B26" i="18"/>
  <c r="B25" i="18"/>
  <c r="B24" i="18"/>
  <c r="B23" i="18"/>
  <c r="B22" i="18"/>
  <c r="B21" i="18"/>
  <c r="B20" i="18"/>
  <c r="B19" i="18"/>
  <c r="B18" i="18"/>
  <c r="B17" i="18"/>
  <c r="B16" i="18"/>
  <c r="B15" i="18"/>
  <c r="B14" i="18"/>
  <c r="Q13" i="18"/>
  <c r="O13" i="18"/>
  <c r="B13" i="18"/>
  <c r="Q12" i="18"/>
  <c r="O12" i="18"/>
  <c r="B12" i="18"/>
  <c r="Q11" i="18"/>
  <c r="O11" i="18"/>
  <c r="B11" i="18"/>
  <c r="Q10" i="18"/>
  <c r="O10" i="18"/>
  <c r="B10" i="18"/>
  <c r="Q9" i="18"/>
  <c r="O9" i="18"/>
  <c r="B9" i="18"/>
  <c r="Q8" i="18"/>
  <c r="O8" i="18"/>
  <c r="B8" i="18"/>
  <c r="Q7" i="18"/>
  <c r="O7" i="18"/>
  <c r="B7" i="18"/>
  <c r="Q6" i="18"/>
  <c r="O6" i="18"/>
  <c r="B6" i="18"/>
  <c r="Q5" i="18"/>
  <c r="Q5" i="16" s="1"/>
  <c r="O5" i="18"/>
  <c r="B5" i="18"/>
  <c r="Q4" i="18"/>
  <c r="O4" i="18"/>
  <c r="O4" i="12" s="1"/>
  <c r="B4" i="18"/>
  <c r="Q3" i="18"/>
  <c r="Q3" i="12" s="1"/>
  <c r="O3" i="18"/>
  <c r="O3" i="12" s="1"/>
  <c r="B3" i="18"/>
  <c r="Q2" i="18"/>
  <c r="Q2" i="12" s="1"/>
  <c r="O2" i="18"/>
  <c r="O2" i="12" s="1"/>
  <c r="B2" i="18"/>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13" i="20"/>
  <c r="B12" i="20"/>
  <c r="B11" i="20"/>
  <c r="B10" i="20"/>
  <c r="B9" i="20"/>
  <c r="B8" i="20"/>
  <c r="B7" i="20"/>
  <c r="B6" i="20"/>
  <c r="B5" i="20"/>
  <c r="B4" i="20"/>
  <c r="B3" i="20"/>
  <c r="B2" i="20"/>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Q721" i="23"/>
  <c r="Q720" i="23"/>
  <c r="Q719" i="23"/>
  <c r="Q718" i="23"/>
  <c r="Q717" i="23"/>
  <c r="Q716" i="23"/>
  <c r="Q715" i="23"/>
  <c r="Q714" i="23"/>
  <c r="Q713" i="23"/>
  <c r="Q712" i="23"/>
  <c r="Q711" i="23"/>
  <c r="Q710" i="23"/>
  <c r="Q709" i="23"/>
  <c r="Q708" i="23"/>
  <c r="Q707" i="23"/>
  <c r="Q706" i="23"/>
  <c r="Q705" i="23"/>
  <c r="Q704" i="23"/>
  <c r="Q703" i="23"/>
  <c r="Q702" i="23"/>
  <c r="Q701" i="23"/>
  <c r="Q700" i="23"/>
  <c r="Q699" i="23"/>
  <c r="Q698" i="23"/>
  <c r="Q697" i="23"/>
  <c r="Q696" i="23"/>
  <c r="Q695" i="23"/>
  <c r="Q694" i="23"/>
  <c r="Q693" i="23"/>
  <c r="Q692" i="23"/>
  <c r="Q691" i="23"/>
  <c r="Q690" i="23"/>
  <c r="Q689" i="23"/>
  <c r="Q688" i="23"/>
  <c r="Q687" i="23"/>
  <c r="Q686" i="23"/>
  <c r="Q685" i="23"/>
  <c r="Q684" i="23"/>
  <c r="Q683" i="23"/>
  <c r="Q682" i="23"/>
  <c r="Q681" i="23"/>
  <c r="Q680" i="23"/>
  <c r="Q679" i="23"/>
  <c r="Q678" i="23"/>
  <c r="Q677" i="23"/>
  <c r="Q676" i="23"/>
  <c r="Q675" i="23"/>
  <c r="Q674" i="23"/>
  <c r="Q673" i="23"/>
  <c r="Q672" i="23"/>
  <c r="Q671" i="23"/>
  <c r="Q670" i="23"/>
  <c r="Q669" i="23"/>
  <c r="Q668" i="23"/>
  <c r="Q667" i="23"/>
  <c r="Q666" i="23"/>
  <c r="Q665" i="23"/>
  <c r="Q664" i="23"/>
  <c r="Q663" i="23"/>
  <c r="Q662" i="23"/>
  <c r="Q661" i="23"/>
  <c r="Q660" i="23"/>
  <c r="Q659" i="23"/>
  <c r="Q658" i="23"/>
  <c r="Q657" i="23"/>
  <c r="Q656" i="23"/>
  <c r="Q655" i="23"/>
  <c r="Q654" i="23"/>
  <c r="Q653" i="23"/>
  <c r="Q652" i="23"/>
  <c r="Q651" i="23"/>
  <c r="Q650" i="23"/>
  <c r="Q649" i="23"/>
  <c r="Q648" i="23"/>
  <c r="Q647" i="23"/>
  <c r="Q646" i="23"/>
  <c r="Q645" i="23"/>
  <c r="Q644" i="23"/>
  <c r="Q643" i="23"/>
  <c r="Q642" i="23"/>
  <c r="Q641" i="23"/>
  <c r="Q640" i="23"/>
  <c r="Q639" i="23"/>
  <c r="Q638" i="23"/>
  <c r="Q637" i="23"/>
  <c r="Q636" i="23"/>
  <c r="Q635" i="23"/>
  <c r="Q634" i="23"/>
  <c r="Q633" i="23"/>
  <c r="Q632" i="23"/>
  <c r="Q631" i="23"/>
  <c r="Q630" i="23"/>
  <c r="Q629" i="23"/>
  <c r="Q628" i="23"/>
  <c r="Q627" i="23"/>
  <c r="Q626" i="23"/>
  <c r="Q625" i="23"/>
  <c r="Q624" i="23"/>
  <c r="Q623" i="23"/>
  <c r="Q622" i="23"/>
  <c r="Q621" i="23"/>
  <c r="Q620" i="23"/>
  <c r="Q619" i="23"/>
  <c r="Q618" i="23"/>
  <c r="Q617" i="23"/>
  <c r="Q616" i="23"/>
  <c r="Q615" i="23"/>
  <c r="Q614" i="23"/>
  <c r="Q613" i="23"/>
  <c r="Q612" i="23"/>
  <c r="Q611" i="23"/>
  <c r="Q610" i="23"/>
  <c r="Q609" i="23"/>
  <c r="Q608" i="23"/>
  <c r="Q607" i="23"/>
  <c r="Q606" i="23"/>
  <c r="Q605" i="23"/>
  <c r="Q604" i="23"/>
  <c r="Q603" i="23"/>
  <c r="Q602" i="23"/>
  <c r="Q601" i="23"/>
  <c r="Q600" i="23"/>
  <c r="Q599" i="23"/>
  <c r="Q598" i="23"/>
  <c r="Q597" i="23"/>
  <c r="Q596" i="23"/>
  <c r="Q595" i="23"/>
  <c r="Q594" i="23"/>
  <c r="Q593" i="23"/>
  <c r="Q592" i="23"/>
  <c r="Q591" i="23"/>
  <c r="Q590" i="23"/>
  <c r="Q589" i="23"/>
  <c r="Q588" i="23"/>
  <c r="Q587" i="23"/>
  <c r="Q586" i="23"/>
  <c r="Q585" i="23"/>
  <c r="Q584" i="23"/>
  <c r="Q583" i="23"/>
  <c r="Q582" i="23"/>
  <c r="Q581" i="23"/>
  <c r="Q580" i="23"/>
  <c r="Q579" i="23"/>
  <c r="Q578" i="23"/>
  <c r="Q577" i="23"/>
  <c r="Q576" i="23"/>
  <c r="Q575" i="23"/>
  <c r="Q574" i="23"/>
  <c r="Q573" i="23"/>
  <c r="Q572" i="23"/>
  <c r="Q571" i="23"/>
  <c r="Q570" i="23"/>
  <c r="Q569" i="23"/>
  <c r="Q568" i="23"/>
  <c r="Q567" i="23"/>
  <c r="Q566" i="23"/>
  <c r="Q565" i="23"/>
  <c r="Q564" i="23"/>
  <c r="Q563" i="23"/>
  <c r="Q562" i="23"/>
  <c r="Q561" i="23"/>
  <c r="Q560" i="23"/>
  <c r="Q559" i="23"/>
  <c r="Q558" i="23"/>
  <c r="Q557" i="23"/>
  <c r="Q556" i="23"/>
  <c r="Q555" i="23"/>
  <c r="Q554" i="23"/>
  <c r="Q553" i="23"/>
  <c r="Q552" i="23"/>
  <c r="Q551" i="23"/>
  <c r="Q550" i="23"/>
  <c r="Q549" i="23"/>
  <c r="Q548" i="23"/>
  <c r="Q547" i="23"/>
  <c r="Q546" i="23"/>
  <c r="Q545" i="23"/>
  <c r="Q544" i="23"/>
  <c r="Q543" i="23"/>
  <c r="Q542" i="23"/>
  <c r="Q541" i="23"/>
  <c r="Q540" i="23"/>
  <c r="Q539" i="23"/>
  <c r="Q538" i="23"/>
  <c r="Q537" i="23"/>
  <c r="Q536" i="23"/>
  <c r="Q535" i="23"/>
  <c r="Q534" i="23"/>
  <c r="Q533" i="23"/>
  <c r="Q532" i="23"/>
  <c r="Q531" i="23"/>
  <c r="Q530" i="23"/>
  <c r="Q529" i="23"/>
  <c r="Q528" i="23"/>
  <c r="Q527" i="23"/>
  <c r="Q526" i="23"/>
  <c r="Q525" i="23"/>
  <c r="Q524" i="23"/>
  <c r="Q523" i="23"/>
  <c r="Q522" i="23"/>
  <c r="Q521" i="23"/>
  <c r="Q520" i="23"/>
  <c r="Q519" i="23"/>
  <c r="Q518" i="23"/>
  <c r="Q517" i="23"/>
  <c r="Q516" i="23"/>
  <c r="Q515" i="23"/>
  <c r="Q514" i="23"/>
  <c r="Q513" i="23"/>
  <c r="Q512" i="23"/>
  <c r="Q511" i="23"/>
  <c r="Q510" i="23"/>
  <c r="Q509" i="23"/>
  <c r="Q508" i="23"/>
  <c r="Q507" i="23"/>
  <c r="Q506" i="23"/>
  <c r="Q505" i="23"/>
  <c r="Q504" i="23"/>
  <c r="Q503" i="23"/>
  <c r="Q502" i="23"/>
  <c r="Q501" i="23"/>
  <c r="Q500" i="23"/>
  <c r="Q499" i="23"/>
  <c r="Q498" i="23"/>
  <c r="Q497" i="23"/>
  <c r="Q496" i="23"/>
  <c r="Q495" i="23"/>
  <c r="Q494" i="23"/>
  <c r="Q493" i="23"/>
  <c r="Q492" i="23"/>
  <c r="Q491" i="23"/>
  <c r="Q490" i="23"/>
  <c r="Q489" i="23"/>
  <c r="Q488" i="23"/>
  <c r="Q487" i="23"/>
  <c r="Q486" i="23"/>
  <c r="Q485" i="23"/>
  <c r="Q484" i="23"/>
  <c r="Q483" i="23"/>
  <c r="Q482" i="23"/>
  <c r="Q481" i="23"/>
  <c r="Q480" i="23"/>
  <c r="Q479" i="23"/>
  <c r="Q478" i="23"/>
  <c r="Q477" i="23"/>
  <c r="Q476" i="23"/>
  <c r="Q475" i="23"/>
  <c r="Q474" i="23"/>
  <c r="Q473" i="23"/>
  <c r="Q472" i="23"/>
  <c r="Q471" i="23"/>
  <c r="Q470" i="23"/>
  <c r="Q469" i="23"/>
  <c r="Q468" i="23"/>
  <c r="Q467" i="23"/>
  <c r="Q466" i="23"/>
  <c r="Q465" i="23"/>
  <c r="Q464" i="23"/>
  <c r="Q463" i="23"/>
  <c r="Q462" i="23"/>
  <c r="Q461" i="23"/>
  <c r="Q460" i="23"/>
  <c r="Q459" i="23"/>
  <c r="Q458" i="23"/>
  <c r="Q457" i="23"/>
  <c r="Q456" i="23"/>
  <c r="Q455" i="23"/>
  <c r="Q454" i="23"/>
  <c r="Q453" i="23"/>
  <c r="Q452" i="23"/>
  <c r="Q451" i="23"/>
  <c r="Q450" i="23"/>
  <c r="Q449" i="23"/>
  <c r="Q448" i="23"/>
  <c r="Q447" i="23"/>
  <c r="Q446" i="23"/>
  <c r="Q445" i="23"/>
  <c r="Q444" i="23"/>
  <c r="Q443" i="23"/>
  <c r="Q442" i="23"/>
  <c r="Q441" i="23"/>
  <c r="Q440" i="23"/>
  <c r="Q439" i="23"/>
  <c r="Q438" i="23"/>
  <c r="Q437" i="23"/>
  <c r="Q436" i="23"/>
  <c r="Q435" i="23"/>
  <c r="Q434" i="23"/>
  <c r="Q433" i="23"/>
  <c r="Q432" i="23"/>
  <c r="Q431" i="23"/>
  <c r="Q430" i="23"/>
  <c r="Q429" i="23"/>
  <c r="Q428" i="23"/>
  <c r="Q427" i="23"/>
  <c r="Q426" i="23"/>
  <c r="Q425" i="23"/>
  <c r="Q424" i="23"/>
  <c r="Q423" i="23"/>
  <c r="Q422" i="23"/>
  <c r="Q421" i="23"/>
  <c r="Q420" i="23"/>
  <c r="Q419" i="23"/>
  <c r="Q418" i="23"/>
  <c r="Q417" i="23"/>
  <c r="Q416" i="23"/>
  <c r="Q415" i="23"/>
  <c r="Q414" i="23"/>
  <c r="Q413" i="23"/>
  <c r="Q412" i="23"/>
  <c r="Q411" i="23"/>
  <c r="Q410" i="23"/>
  <c r="Q409" i="23"/>
  <c r="Q408" i="23"/>
  <c r="Q407" i="23"/>
  <c r="Q406" i="23"/>
  <c r="Q405" i="23"/>
  <c r="Q404" i="23"/>
  <c r="Q403" i="23"/>
  <c r="Q402" i="23"/>
  <c r="Q401" i="23"/>
  <c r="Q400" i="23"/>
  <c r="Q399" i="23"/>
  <c r="Q398" i="23"/>
  <c r="Q397" i="23"/>
  <c r="Q396" i="23"/>
  <c r="Q395" i="23"/>
  <c r="Q394" i="23"/>
  <c r="Q393" i="23"/>
  <c r="Q392" i="23"/>
  <c r="Q391" i="23"/>
  <c r="Q390" i="23"/>
  <c r="Q389" i="23"/>
  <c r="Q388" i="23"/>
  <c r="Q387" i="23"/>
  <c r="Q386" i="23"/>
  <c r="Q385" i="23"/>
  <c r="Q384" i="23"/>
  <c r="Q383" i="23"/>
  <c r="Q382" i="23"/>
  <c r="Q381" i="23"/>
  <c r="Q380" i="23"/>
  <c r="Q379" i="23"/>
  <c r="Q378" i="23"/>
  <c r="Q377" i="23"/>
  <c r="Q376" i="23"/>
  <c r="Q375" i="23"/>
  <c r="Q374" i="23"/>
  <c r="Q373" i="23"/>
  <c r="Q372" i="23"/>
  <c r="Q371" i="23"/>
  <c r="Q370" i="23"/>
  <c r="Q369" i="23"/>
  <c r="Q368" i="23"/>
  <c r="Q367" i="23"/>
  <c r="Q366" i="23"/>
  <c r="Q365" i="23"/>
  <c r="Q364" i="23"/>
  <c r="Q363" i="23"/>
  <c r="Q362" i="23"/>
  <c r="Q361" i="23"/>
  <c r="Q360" i="23"/>
  <c r="Q359" i="23"/>
  <c r="Q358" i="23"/>
  <c r="Q357" i="23"/>
  <c r="Q356" i="23"/>
  <c r="Q355" i="23"/>
  <c r="Q354" i="23"/>
  <c r="Q353" i="23"/>
  <c r="Q352" i="23"/>
  <c r="Q351" i="23"/>
  <c r="Q350" i="23"/>
  <c r="Q349" i="23"/>
  <c r="Q348" i="23"/>
  <c r="Q347" i="23"/>
  <c r="Q346" i="23"/>
  <c r="Q345" i="23"/>
  <c r="Q344" i="23"/>
  <c r="Q343" i="23"/>
  <c r="Q342" i="23"/>
  <c r="Q341" i="23"/>
  <c r="Q340" i="23"/>
  <c r="Q339" i="23"/>
  <c r="Q338" i="23"/>
  <c r="Q337" i="23"/>
  <c r="Q336" i="23"/>
  <c r="Q335" i="23"/>
  <c r="Q334" i="23"/>
  <c r="Q333" i="23"/>
  <c r="Q332" i="23"/>
  <c r="Q331" i="23"/>
  <c r="Q330" i="23"/>
  <c r="Q329" i="23"/>
  <c r="Q328" i="23"/>
  <c r="Q327" i="23"/>
  <c r="Q326" i="23"/>
  <c r="Q325" i="23"/>
  <c r="Q324" i="23"/>
  <c r="Q323" i="23"/>
  <c r="Q322" i="23"/>
  <c r="Q321" i="23"/>
  <c r="Q320" i="23"/>
  <c r="Q319" i="23"/>
  <c r="Q318" i="23"/>
  <c r="Q317" i="23"/>
  <c r="Q316" i="23"/>
  <c r="Q315" i="23"/>
  <c r="Q314" i="23"/>
  <c r="Q313" i="23"/>
  <c r="Q312" i="23"/>
  <c r="Q311" i="23"/>
  <c r="Q310" i="23"/>
  <c r="Q309" i="23"/>
  <c r="Q308" i="23"/>
  <c r="Q307" i="23"/>
  <c r="Q306" i="23"/>
  <c r="Q305" i="23"/>
  <c r="Q304" i="23"/>
  <c r="Q303" i="23"/>
  <c r="Q302" i="23"/>
  <c r="Q301" i="23"/>
  <c r="Q300" i="23"/>
  <c r="Q299" i="23"/>
  <c r="Q298" i="23"/>
  <c r="Q297" i="23"/>
  <c r="Q296" i="23"/>
  <c r="Q295" i="23"/>
  <c r="Q294" i="23"/>
  <c r="Q293" i="23"/>
  <c r="Q292" i="23"/>
  <c r="Q291" i="23"/>
  <c r="Q290" i="23"/>
  <c r="Q289" i="23"/>
  <c r="Q288" i="23"/>
  <c r="Q287" i="23"/>
  <c r="Q286" i="23"/>
  <c r="Q285" i="23"/>
  <c r="Q284" i="23"/>
  <c r="Q283" i="23"/>
  <c r="Q282" i="23"/>
  <c r="Q281" i="23"/>
  <c r="Q280" i="23"/>
  <c r="Q279" i="23"/>
  <c r="Q278" i="23"/>
  <c r="Q277" i="23"/>
  <c r="Q276" i="23"/>
  <c r="Q275" i="23"/>
  <c r="Q274" i="23"/>
  <c r="Q273" i="23"/>
  <c r="Q272" i="23"/>
  <c r="Q271" i="23"/>
  <c r="Q270" i="23"/>
  <c r="Q269" i="23"/>
  <c r="Q268" i="23"/>
  <c r="Q267" i="23"/>
  <c r="Q266" i="23"/>
  <c r="Q265" i="23"/>
  <c r="Q264" i="23"/>
  <c r="Q263" i="23"/>
  <c r="Q262" i="23"/>
  <c r="Q261" i="23"/>
  <c r="Q260" i="23"/>
  <c r="Q259" i="23"/>
  <c r="Q258" i="23"/>
  <c r="Q257" i="23"/>
  <c r="Q256" i="23"/>
  <c r="Q255" i="23"/>
  <c r="Q254" i="23"/>
  <c r="Q253" i="23"/>
  <c r="Q252" i="23"/>
  <c r="Q251" i="23"/>
  <c r="Q250" i="23"/>
  <c r="Q249" i="23"/>
  <c r="Q248" i="23"/>
  <c r="Q247" i="23"/>
  <c r="Q246" i="23"/>
  <c r="Q245" i="23"/>
  <c r="Q244" i="23"/>
  <c r="Q243" i="23"/>
  <c r="Q242" i="23"/>
  <c r="Q241" i="23"/>
  <c r="Q240" i="23"/>
  <c r="Q239" i="23"/>
  <c r="Q238" i="23"/>
  <c r="Q237" i="23"/>
  <c r="Q236" i="23"/>
  <c r="Q235" i="23"/>
  <c r="Q234" i="23"/>
  <c r="Q233" i="23"/>
  <c r="Q232" i="23"/>
  <c r="Q231" i="23"/>
  <c r="Q230" i="23"/>
  <c r="Q229" i="23"/>
  <c r="Q228" i="23"/>
  <c r="Q227" i="23"/>
  <c r="Q226" i="23"/>
  <c r="Q225" i="23"/>
  <c r="Q224" i="23"/>
  <c r="Q223" i="23"/>
  <c r="Q222" i="23"/>
  <c r="Q221" i="23"/>
  <c r="Q220" i="23"/>
  <c r="Q219" i="23"/>
  <c r="Q218" i="23"/>
  <c r="Q217" i="23"/>
  <c r="Q216" i="23"/>
  <c r="Q215" i="23"/>
  <c r="Q214" i="23"/>
  <c r="Q213" i="23"/>
  <c r="Q212" i="23"/>
  <c r="Q211" i="23"/>
  <c r="Q210" i="23"/>
  <c r="Q209" i="23"/>
  <c r="Q208" i="23"/>
  <c r="Q207" i="23"/>
  <c r="Q206" i="23"/>
  <c r="Q205" i="23"/>
  <c r="Q204" i="23"/>
  <c r="Q203" i="23"/>
  <c r="Q202" i="23"/>
  <c r="Q201" i="23"/>
  <c r="Q200" i="23"/>
  <c r="Q199" i="23"/>
  <c r="Q198" i="23"/>
  <c r="Q197" i="23"/>
  <c r="Q196" i="23"/>
  <c r="Q195" i="23"/>
  <c r="Q194" i="23"/>
  <c r="Q193" i="23"/>
  <c r="Q192" i="23"/>
  <c r="Q191" i="23"/>
  <c r="Q190" i="23"/>
  <c r="Q189" i="23"/>
  <c r="Q188" i="23"/>
  <c r="Q187" i="23"/>
  <c r="Q186" i="23"/>
  <c r="Q185" i="23"/>
  <c r="Q184" i="23"/>
  <c r="Q183" i="23"/>
  <c r="Q182" i="23"/>
  <c r="Q181" i="23"/>
  <c r="Q180" i="23"/>
  <c r="Q179" i="23"/>
  <c r="Q178" i="23"/>
  <c r="Q177" i="23"/>
  <c r="Q176" i="23"/>
  <c r="Q175" i="23"/>
  <c r="Q174" i="23"/>
  <c r="Q173" i="23"/>
  <c r="Q172" i="23"/>
  <c r="Q171" i="23"/>
  <c r="Q170" i="23"/>
  <c r="Q169" i="23"/>
  <c r="Q168" i="23"/>
  <c r="Q167" i="23"/>
  <c r="Q166" i="23"/>
  <c r="Q165" i="23"/>
  <c r="Q164" i="23"/>
  <c r="Q163" i="23"/>
  <c r="Q162" i="23"/>
  <c r="Q161" i="23"/>
  <c r="Q160" i="23"/>
  <c r="Q159" i="23"/>
  <c r="Q158" i="23"/>
  <c r="Q157" i="23"/>
  <c r="Q156" i="23"/>
  <c r="Q155" i="23"/>
  <c r="Q154" i="23"/>
  <c r="Q153" i="23"/>
  <c r="Q152" i="23"/>
  <c r="Q151" i="23"/>
  <c r="Q150" i="23"/>
  <c r="Q149" i="23"/>
  <c r="Q148" i="23"/>
  <c r="Q147" i="23"/>
  <c r="Q146" i="23"/>
  <c r="Q145" i="23"/>
  <c r="Q144" i="23"/>
  <c r="Q143" i="23"/>
  <c r="Q142" i="23"/>
  <c r="Q141" i="23"/>
  <c r="Q140" i="23"/>
  <c r="Q139" i="23"/>
  <c r="Q138" i="23"/>
  <c r="Q137" i="23"/>
  <c r="Q136" i="23"/>
  <c r="Q135" i="23"/>
  <c r="Q134" i="23"/>
  <c r="Q133" i="23"/>
  <c r="Q132" i="23"/>
  <c r="Q131" i="23"/>
  <c r="Q130" i="23"/>
  <c r="Q129" i="23"/>
  <c r="Q128" i="23"/>
  <c r="Q127" i="23"/>
  <c r="Q126" i="23"/>
  <c r="Q125" i="23"/>
  <c r="Q124" i="23"/>
  <c r="Q123" i="23"/>
  <c r="Q122" i="23"/>
  <c r="Q121" i="23"/>
  <c r="Q120" i="23"/>
  <c r="Q119" i="23"/>
  <c r="Q118" i="23"/>
  <c r="Q117" i="23"/>
  <c r="Q116" i="23"/>
  <c r="Q115" i="23"/>
  <c r="Q114" i="23"/>
  <c r="Q113" i="23"/>
  <c r="Q112" i="23"/>
  <c r="Q111" i="23"/>
  <c r="Q110" i="23"/>
  <c r="Q109" i="23"/>
  <c r="Q108" i="23"/>
  <c r="Q107" i="23"/>
  <c r="Q106" i="23"/>
  <c r="Q105" i="23"/>
  <c r="Q104" i="23"/>
  <c r="Q103" i="23"/>
  <c r="Q102" i="23"/>
  <c r="Q101" i="23"/>
  <c r="Q100" i="23"/>
  <c r="Q99" i="23"/>
  <c r="Q98" i="23"/>
  <c r="Q97" i="23"/>
  <c r="Q96" i="23"/>
  <c r="Q95" i="23"/>
  <c r="Q94" i="23"/>
  <c r="Q93" i="23"/>
  <c r="Q92" i="23"/>
  <c r="Q91" i="23"/>
  <c r="Q90" i="23"/>
  <c r="Q89" i="23"/>
  <c r="Q88" i="23"/>
  <c r="Q87" i="23"/>
  <c r="Q86" i="23"/>
  <c r="Q85" i="23"/>
  <c r="Q84" i="23"/>
  <c r="Q83" i="23"/>
  <c r="Q82" i="23"/>
  <c r="Q81" i="23"/>
  <c r="Q80" i="23"/>
  <c r="Q79" i="23"/>
  <c r="Q78" i="23"/>
  <c r="Q77" i="23"/>
  <c r="Q76" i="23"/>
  <c r="Q75" i="23"/>
  <c r="Q74" i="23"/>
  <c r="Q73" i="23"/>
  <c r="Q72" i="23"/>
  <c r="Q71" i="23"/>
  <c r="Q70" i="23"/>
  <c r="Q69" i="23"/>
  <c r="Q68" i="23"/>
  <c r="Q67" i="23"/>
  <c r="Q66" i="23"/>
  <c r="Q65" i="23"/>
  <c r="Q64" i="23"/>
  <c r="Q63" i="23"/>
  <c r="Q62" i="23"/>
  <c r="Q61" i="23"/>
  <c r="Q60" i="23"/>
  <c r="Q59" i="23"/>
  <c r="Q58" i="23"/>
  <c r="Q57" i="23"/>
  <c r="Q56" i="23"/>
  <c r="Q55" i="23"/>
  <c r="Q54" i="23"/>
  <c r="Q53" i="23"/>
  <c r="Q52" i="23"/>
  <c r="Q51" i="23"/>
  <c r="Q50" i="23"/>
  <c r="Q49" i="23"/>
  <c r="Q48" i="23"/>
  <c r="Q47" i="23"/>
  <c r="Q46" i="23"/>
  <c r="Q45" i="23"/>
  <c r="Q44" i="23"/>
  <c r="Q43" i="23"/>
  <c r="Q42" i="23"/>
  <c r="Q41" i="23"/>
  <c r="Q40" i="23"/>
  <c r="Q39" i="23"/>
  <c r="Q38" i="23"/>
  <c r="B2" i="23"/>
  <c r="B2" i="24"/>
  <c r="Q721" i="25"/>
  <c r="Q720" i="25"/>
  <c r="Q719" i="25"/>
  <c r="Q718" i="25"/>
  <c r="Q717" i="25"/>
  <c r="Q716" i="25"/>
  <c r="Q715" i="25"/>
  <c r="Q714" i="25"/>
  <c r="Q713" i="25"/>
  <c r="Q712" i="25"/>
  <c r="Q711" i="25"/>
  <c r="Q710" i="25"/>
  <c r="Q709" i="25"/>
  <c r="Q708" i="25"/>
  <c r="Q707" i="25"/>
  <c r="Q706" i="25"/>
  <c r="Q705" i="25"/>
  <c r="Q704" i="25"/>
  <c r="Q703" i="25"/>
  <c r="Q702" i="25"/>
  <c r="Q701" i="25"/>
  <c r="Q700" i="25"/>
  <c r="Q699" i="25"/>
  <c r="Q698" i="25"/>
  <c r="Q697" i="25"/>
  <c r="Q696" i="25"/>
  <c r="Q695" i="25"/>
  <c r="Q694" i="25"/>
  <c r="Q693" i="25"/>
  <c r="Q692" i="25"/>
  <c r="Q691" i="25"/>
  <c r="Q690" i="25"/>
  <c r="Q689" i="25"/>
  <c r="Q688" i="25"/>
  <c r="Q687" i="25"/>
  <c r="Q686" i="25"/>
  <c r="Q685" i="25"/>
  <c r="Q684" i="25"/>
  <c r="Q683" i="25"/>
  <c r="Q682" i="25"/>
  <c r="Q681" i="25"/>
  <c r="Q680" i="25"/>
  <c r="Q679" i="25"/>
  <c r="Q678" i="25"/>
  <c r="Q677" i="25"/>
  <c r="Q676" i="25"/>
  <c r="Q675" i="25"/>
  <c r="Q674" i="25"/>
  <c r="Q673" i="25"/>
  <c r="Q672" i="25"/>
  <c r="Q671" i="25"/>
  <c r="Q670" i="25"/>
  <c r="Q669" i="25"/>
  <c r="Q668" i="25"/>
  <c r="Q667" i="25"/>
  <c r="Q666" i="25"/>
  <c r="Q665" i="25"/>
  <c r="Q664" i="25"/>
  <c r="Q663" i="25"/>
  <c r="Q662" i="25"/>
  <c r="Q661" i="25"/>
  <c r="Q660" i="25"/>
  <c r="Q659" i="25"/>
  <c r="Q658" i="25"/>
  <c r="Q657" i="25"/>
  <c r="Q656" i="25"/>
  <c r="Q655" i="25"/>
  <c r="Q654" i="25"/>
  <c r="Q653" i="25"/>
  <c r="Q652" i="25"/>
  <c r="Q651" i="25"/>
  <c r="Q650" i="25"/>
  <c r="Q649" i="25"/>
  <c r="Q648" i="25"/>
  <c r="Q647" i="25"/>
  <c r="Q646" i="25"/>
  <c r="Q645" i="25"/>
  <c r="Q644" i="25"/>
  <c r="Q643" i="25"/>
  <c r="Q642" i="25"/>
  <c r="Q641" i="25"/>
  <c r="Q640" i="25"/>
  <c r="Q639" i="25"/>
  <c r="Q638" i="25"/>
  <c r="Q637" i="25"/>
  <c r="Q636" i="25"/>
  <c r="Q635" i="25"/>
  <c r="Q634" i="25"/>
  <c r="Q633" i="25"/>
  <c r="Q632" i="25"/>
  <c r="Q631" i="25"/>
  <c r="Q630" i="25"/>
  <c r="Q629" i="25"/>
  <c r="Q628" i="25"/>
  <c r="Q627" i="25"/>
  <c r="Q626" i="25"/>
  <c r="Q625" i="25"/>
  <c r="Q624" i="25"/>
  <c r="Q623" i="25"/>
  <c r="Q622" i="25"/>
  <c r="Q621" i="25"/>
  <c r="Q620" i="25"/>
  <c r="Q619" i="25"/>
  <c r="Q618" i="25"/>
  <c r="Q617" i="25"/>
  <c r="Q616" i="25"/>
  <c r="Q615" i="25"/>
  <c r="Q614" i="25"/>
  <c r="Q613" i="25"/>
  <c r="Q612" i="25"/>
  <c r="Q611" i="25"/>
  <c r="Q610" i="25"/>
  <c r="Q609" i="25"/>
  <c r="Q608" i="25"/>
  <c r="Q607" i="25"/>
  <c r="Q606" i="25"/>
  <c r="Q605" i="25"/>
  <c r="Q604" i="25"/>
  <c r="Q603" i="25"/>
  <c r="Q602" i="25"/>
  <c r="Q601" i="25"/>
  <c r="Q600" i="25"/>
  <c r="Q599" i="25"/>
  <c r="Q598" i="25"/>
  <c r="Q597" i="25"/>
  <c r="Q596" i="25"/>
  <c r="Q595" i="25"/>
  <c r="Q594" i="25"/>
  <c r="Q593" i="25"/>
  <c r="Q592" i="25"/>
  <c r="Q591" i="25"/>
  <c r="Q590" i="25"/>
  <c r="Q589" i="25"/>
  <c r="Q588" i="25"/>
  <c r="Q587" i="25"/>
  <c r="Q586" i="25"/>
  <c r="Q585" i="25"/>
  <c r="Q584" i="25"/>
  <c r="Q583" i="25"/>
  <c r="Q582" i="25"/>
  <c r="Q581" i="25"/>
  <c r="Q580" i="25"/>
  <c r="Q579" i="25"/>
  <c r="Q578" i="25"/>
  <c r="Q577" i="25"/>
  <c r="Q576" i="25"/>
  <c r="Q575" i="25"/>
  <c r="Q574" i="25"/>
  <c r="Q573" i="25"/>
  <c r="Q572" i="25"/>
  <c r="Q571" i="25"/>
  <c r="Q570" i="25"/>
  <c r="Q569" i="25"/>
  <c r="Q568" i="25"/>
  <c r="Q567" i="25"/>
  <c r="Q566" i="25"/>
  <c r="Q565" i="25"/>
  <c r="Q564" i="25"/>
  <c r="Q563" i="25"/>
  <c r="Q562" i="25"/>
  <c r="Q561" i="25"/>
  <c r="Q560" i="25"/>
  <c r="Q559" i="25"/>
  <c r="Q558" i="25"/>
  <c r="Q557" i="25"/>
  <c r="Q556" i="25"/>
  <c r="Q555" i="25"/>
  <c r="Q554" i="25"/>
  <c r="Q553" i="25"/>
  <c r="Q552" i="25"/>
  <c r="Q551" i="25"/>
  <c r="Q550" i="25"/>
  <c r="Q549" i="25"/>
  <c r="Q548" i="25"/>
  <c r="Q547" i="25"/>
  <c r="Q546" i="25"/>
  <c r="Q545" i="25"/>
  <c r="Q544" i="25"/>
  <c r="Q543" i="25"/>
  <c r="Q542" i="25"/>
  <c r="Q541" i="25"/>
  <c r="Q540" i="25"/>
  <c r="Q539" i="25"/>
  <c r="Q538" i="25"/>
  <c r="Q537" i="25"/>
  <c r="Q536" i="25"/>
  <c r="Q535" i="25"/>
  <c r="Q534" i="25"/>
  <c r="Q533" i="25"/>
  <c r="Q532" i="25"/>
  <c r="Q531" i="25"/>
  <c r="Q530" i="25"/>
  <c r="Q529" i="25"/>
  <c r="Q528" i="25"/>
  <c r="Q527" i="25"/>
  <c r="Q526" i="25"/>
  <c r="Q525" i="25"/>
  <c r="Q524" i="25"/>
  <c r="Q523" i="25"/>
  <c r="Q522" i="25"/>
  <c r="Q521" i="25"/>
  <c r="Q520" i="25"/>
  <c r="Q519" i="25"/>
  <c r="Q518" i="25"/>
  <c r="Q517" i="25"/>
  <c r="Q516" i="25"/>
  <c r="Q515" i="25"/>
  <c r="Q514" i="25"/>
  <c r="Q513" i="25"/>
  <c r="Q512" i="25"/>
  <c r="Q511" i="25"/>
  <c r="Q510" i="25"/>
  <c r="Q509" i="25"/>
  <c r="Q508" i="25"/>
  <c r="Q507" i="25"/>
  <c r="Q506" i="25"/>
  <c r="Q505" i="25"/>
  <c r="Q504" i="25"/>
  <c r="Q503" i="25"/>
  <c r="Q502" i="25"/>
  <c r="Q501" i="25"/>
  <c r="Q500" i="25"/>
  <c r="Q499" i="25"/>
  <c r="Q498" i="25"/>
  <c r="Q497" i="25"/>
  <c r="Q496" i="25"/>
  <c r="Q495" i="25"/>
  <c r="Q494" i="25"/>
  <c r="Q493" i="25"/>
  <c r="Q492" i="25"/>
  <c r="Q491" i="25"/>
  <c r="Q490" i="25"/>
  <c r="Q489" i="25"/>
  <c r="Q488" i="25"/>
  <c r="Q487" i="25"/>
  <c r="Q486" i="25"/>
  <c r="Q485" i="25"/>
  <c r="Q484" i="25"/>
  <c r="Q483" i="25"/>
  <c r="Q482" i="25"/>
  <c r="Q481" i="25"/>
  <c r="Q480" i="25"/>
  <c r="Q479" i="25"/>
  <c r="Q478" i="25"/>
  <c r="Q477" i="25"/>
  <c r="Q476" i="25"/>
  <c r="Q475" i="25"/>
  <c r="Q474" i="25"/>
  <c r="Q473" i="25"/>
  <c r="Q472" i="25"/>
  <c r="Q471" i="25"/>
  <c r="Q470" i="25"/>
  <c r="Q469" i="25"/>
  <c r="Q468" i="25"/>
  <c r="Q467" i="25"/>
  <c r="Q466" i="25"/>
  <c r="Q465" i="25"/>
  <c r="Q464" i="25"/>
  <c r="Q463" i="25"/>
  <c r="Q462" i="25"/>
  <c r="Q461" i="25"/>
  <c r="Q460" i="25"/>
  <c r="Q459" i="25"/>
  <c r="Q458" i="25"/>
  <c r="Q457" i="25"/>
  <c r="Q456" i="25"/>
  <c r="Q455" i="25"/>
  <c r="Q454" i="25"/>
  <c r="Q453" i="25"/>
  <c r="Q452" i="25"/>
  <c r="Q451" i="25"/>
  <c r="Q450" i="25"/>
  <c r="Q449" i="25"/>
  <c r="Q448" i="25"/>
  <c r="Q447" i="25"/>
  <c r="Q446" i="25"/>
  <c r="Q445" i="25"/>
  <c r="Q444" i="25"/>
  <c r="Q443" i="25"/>
  <c r="Q442" i="25"/>
  <c r="Q441" i="25"/>
  <c r="Q440" i="25"/>
  <c r="Q439" i="25"/>
  <c r="Q438" i="25"/>
  <c r="Q437" i="25"/>
  <c r="Q436" i="25"/>
  <c r="Q435" i="25"/>
  <c r="Q434" i="25"/>
  <c r="Q433" i="25"/>
  <c r="Q432" i="25"/>
  <c r="Q431" i="25"/>
  <c r="Q430" i="25"/>
  <c r="Q429" i="25"/>
  <c r="Q428" i="25"/>
  <c r="Q427" i="25"/>
  <c r="Q426" i="25"/>
  <c r="Q425" i="25"/>
  <c r="Q424" i="25"/>
  <c r="Q423" i="25"/>
  <c r="Q422" i="25"/>
  <c r="Q421" i="25"/>
  <c r="Q420" i="25"/>
  <c r="Q419" i="25"/>
  <c r="Q418" i="25"/>
  <c r="Q417" i="25"/>
  <c r="Q416" i="25"/>
  <c r="Q415" i="25"/>
  <c r="Q414" i="25"/>
  <c r="Q413" i="25"/>
  <c r="Q412" i="25"/>
  <c r="Q411" i="25"/>
  <c r="Q410" i="25"/>
  <c r="Q409" i="25"/>
  <c r="Q408" i="25"/>
  <c r="Q407" i="25"/>
  <c r="Q406" i="25"/>
  <c r="Q405" i="25"/>
  <c r="Q404" i="25"/>
  <c r="Q403" i="25"/>
  <c r="Q402" i="25"/>
  <c r="Q401" i="25"/>
  <c r="Q400" i="25"/>
  <c r="Q399" i="25"/>
  <c r="Q398" i="25"/>
  <c r="Q397" i="25"/>
  <c r="Q396" i="25"/>
  <c r="Q395" i="25"/>
  <c r="Q394" i="25"/>
  <c r="Q393" i="25"/>
  <c r="Q392" i="25"/>
  <c r="Q391" i="25"/>
  <c r="Q390" i="25"/>
  <c r="Q389" i="25"/>
  <c r="Q388" i="25"/>
  <c r="Q387" i="25"/>
  <c r="Q386" i="25"/>
  <c r="Q385" i="25"/>
  <c r="Q384" i="25"/>
  <c r="Q383" i="25"/>
  <c r="Q382" i="25"/>
  <c r="Q381" i="25"/>
  <c r="Q380" i="25"/>
  <c r="Q379" i="25"/>
  <c r="Q378" i="25"/>
  <c r="Q377" i="25"/>
  <c r="Q376" i="25"/>
  <c r="Q375" i="25"/>
  <c r="Q374" i="25"/>
  <c r="Q373" i="25"/>
  <c r="Q372" i="25"/>
  <c r="Q371" i="25"/>
  <c r="Q370" i="25"/>
  <c r="Q369" i="25"/>
  <c r="Q368" i="25"/>
  <c r="Q367" i="25"/>
  <c r="Q366" i="25"/>
  <c r="Q365" i="25"/>
  <c r="Q364" i="25"/>
  <c r="Q363" i="25"/>
  <c r="Q362" i="25"/>
  <c r="Q361" i="25"/>
  <c r="Q360" i="25"/>
  <c r="Q359" i="25"/>
  <c r="Q358" i="25"/>
  <c r="Q357" i="25"/>
  <c r="Q356" i="25"/>
  <c r="Q355" i="25"/>
  <c r="Q354" i="25"/>
  <c r="Q353" i="25"/>
  <c r="Q352" i="25"/>
  <c r="Q351" i="25"/>
  <c r="Q350" i="25"/>
  <c r="Q349" i="25"/>
  <c r="Q348" i="25"/>
  <c r="Q347" i="25"/>
  <c r="Q346" i="25"/>
  <c r="Q345" i="25"/>
  <c r="Q344" i="25"/>
  <c r="Q343" i="25"/>
  <c r="Q342" i="25"/>
  <c r="Q341" i="25"/>
  <c r="Q340" i="25"/>
  <c r="Q339" i="25"/>
  <c r="Q338" i="25"/>
  <c r="Q337" i="25"/>
  <c r="Q336" i="25"/>
  <c r="Q335" i="25"/>
  <c r="Q334" i="25"/>
  <c r="Q333" i="25"/>
  <c r="Q332" i="25"/>
  <c r="Q331" i="25"/>
  <c r="Q330" i="25"/>
  <c r="Q329" i="25"/>
  <c r="Q328" i="25"/>
  <c r="Q327" i="25"/>
  <c r="Q326" i="25"/>
  <c r="Q325" i="25"/>
  <c r="Q324" i="25"/>
  <c r="Q323" i="25"/>
  <c r="Q322" i="25"/>
  <c r="Q321" i="25"/>
  <c r="Q320" i="25"/>
  <c r="Q319" i="25"/>
  <c r="Q318" i="25"/>
  <c r="Q317" i="25"/>
  <c r="Q316" i="25"/>
  <c r="Q315" i="25"/>
  <c r="Q314" i="25"/>
  <c r="Q313" i="25"/>
  <c r="Q312" i="25"/>
  <c r="Q311" i="25"/>
  <c r="Q310" i="25"/>
  <c r="Q309" i="25"/>
  <c r="Q308" i="25"/>
  <c r="Q307" i="25"/>
  <c r="Q306" i="25"/>
  <c r="Q305" i="25"/>
  <c r="Q304" i="25"/>
  <c r="Q303" i="25"/>
  <c r="Q302" i="25"/>
  <c r="Q301" i="25"/>
  <c r="Q300" i="25"/>
  <c r="Q299" i="25"/>
  <c r="Q298" i="25"/>
  <c r="Q297" i="25"/>
  <c r="Q296" i="25"/>
  <c r="Q295" i="25"/>
  <c r="Q294" i="25"/>
  <c r="Q293" i="25"/>
  <c r="Q292" i="25"/>
  <c r="Q291" i="25"/>
  <c r="Q290" i="25"/>
  <c r="Q289" i="25"/>
  <c r="Q288" i="25"/>
  <c r="Q287" i="25"/>
  <c r="Q286" i="25"/>
  <c r="Q285" i="25"/>
  <c r="Q284" i="25"/>
  <c r="Q283" i="25"/>
  <c r="Q282" i="25"/>
  <c r="Q281" i="25"/>
  <c r="Q280" i="25"/>
  <c r="Q279" i="25"/>
  <c r="Q278" i="25"/>
  <c r="Q277" i="25"/>
  <c r="Q276" i="25"/>
  <c r="Q275" i="25"/>
  <c r="Q274" i="25"/>
  <c r="Q273" i="25"/>
  <c r="Q272" i="25"/>
  <c r="Q271" i="25"/>
  <c r="Q270" i="25"/>
  <c r="Q269" i="25"/>
  <c r="Q268" i="25"/>
  <c r="Q267" i="25"/>
  <c r="Q266" i="25"/>
  <c r="Q265" i="25"/>
  <c r="Q264" i="25"/>
  <c r="Q263" i="25"/>
  <c r="Q262" i="25"/>
  <c r="Q261" i="25"/>
  <c r="Q260" i="25"/>
  <c r="Q259" i="25"/>
  <c r="Q258" i="25"/>
  <c r="Q257" i="25"/>
  <c r="Q256" i="25"/>
  <c r="Q255" i="25"/>
  <c r="Q254" i="25"/>
  <c r="Q253" i="25"/>
  <c r="Q252" i="25"/>
  <c r="Q251" i="25"/>
  <c r="Q250" i="25"/>
  <c r="Q249" i="25"/>
  <c r="Q248" i="25"/>
  <c r="Q247" i="25"/>
  <c r="Q246" i="25"/>
  <c r="Q245" i="25"/>
  <c r="Q244" i="25"/>
  <c r="Q243" i="25"/>
  <c r="Q242" i="25"/>
  <c r="Q241" i="25"/>
  <c r="Q240" i="25"/>
  <c r="Q239" i="25"/>
  <c r="Q238" i="25"/>
  <c r="Q237" i="25"/>
  <c r="Q236" i="25"/>
  <c r="Q235" i="25"/>
  <c r="Q234" i="25"/>
  <c r="Q233" i="25"/>
  <c r="Q232" i="25"/>
  <c r="Q231" i="25"/>
  <c r="Q230" i="25"/>
  <c r="Q229" i="25"/>
  <c r="Q228" i="25"/>
  <c r="Q227" i="25"/>
  <c r="Q226" i="25"/>
  <c r="Q225" i="25"/>
  <c r="Q224" i="25"/>
  <c r="Q223" i="25"/>
  <c r="Q222" i="25"/>
  <c r="Q221" i="25"/>
  <c r="Q220" i="25"/>
  <c r="Q219" i="25"/>
  <c r="Q218" i="25"/>
  <c r="Q217" i="25"/>
  <c r="Q216" i="25"/>
  <c r="Q215" i="25"/>
  <c r="Q214" i="25"/>
  <c r="Q213" i="25"/>
  <c r="Q212" i="25"/>
  <c r="Q211" i="25"/>
  <c r="Q210" i="25"/>
  <c r="Q209" i="25"/>
  <c r="Q208" i="25"/>
  <c r="Q207" i="25"/>
  <c r="Q206" i="25"/>
  <c r="Q205" i="25"/>
  <c r="Q204" i="25"/>
  <c r="Q203" i="25"/>
  <c r="Q202" i="25"/>
  <c r="Q201" i="25"/>
  <c r="Q200" i="25"/>
  <c r="Q199" i="25"/>
  <c r="Q198" i="25"/>
  <c r="Q197" i="25"/>
  <c r="Q196" i="25"/>
  <c r="Q195" i="25"/>
  <c r="Q194" i="25"/>
  <c r="Q193" i="25"/>
  <c r="Q192" i="25"/>
  <c r="Q191" i="25"/>
  <c r="Q190" i="25"/>
  <c r="Q189" i="25"/>
  <c r="Q188" i="25"/>
  <c r="Q187" i="25"/>
  <c r="Q186" i="25"/>
  <c r="Q185" i="25"/>
  <c r="Q184" i="25"/>
  <c r="Q183" i="25"/>
  <c r="Q182" i="25"/>
  <c r="Q181" i="25"/>
  <c r="Q180" i="25"/>
  <c r="Q179" i="25"/>
  <c r="Q178" i="25"/>
  <c r="Q177" i="25"/>
  <c r="Q176" i="25"/>
  <c r="Q175" i="25"/>
  <c r="Q174" i="25"/>
  <c r="Q173" i="25"/>
  <c r="Q172" i="25"/>
  <c r="Q171" i="25"/>
  <c r="Q170" i="25"/>
  <c r="Q169" i="25"/>
  <c r="Q168" i="25"/>
  <c r="Q167" i="25"/>
  <c r="Q166" i="25"/>
  <c r="Q165" i="25"/>
  <c r="Q164" i="25"/>
  <c r="Q163" i="25"/>
  <c r="Q162" i="25"/>
  <c r="Q161" i="25"/>
  <c r="Q160" i="25"/>
  <c r="Q159" i="25"/>
  <c r="Q158" i="25"/>
  <c r="Q157" i="25"/>
  <c r="Q156" i="25"/>
  <c r="Q155" i="25"/>
  <c r="Q154" i="25"/>
  <c r="Q153" i="25"/>
  <c r="Q152" i="25"/>
  <c r="Q151" i="25"/>
  <c r="Q150" i="25"/>
  <c r="Q149" i="25"/>
  <c r="Q148" i="25"/>
  <c r="Q147" i="25"/>
  <c r="Q146" i="25"/>
  <c r="Q145" i="25"/>
  <c r="Q144" i="25"/>
  <c r="Q143" i="25"/>
  <c r="Q142" i="25"/>
  <c r="Q141" i="25"/>
  <c r="Q140" i="25"/>
  <c r="Q139" i="25"/>
  <c r="Q138" i="25"/>
  <c r="Q137" i="25"/>
  <c r="Q136" i="25"/>
  <c r="Q135" i="25"/>
  <c r="Q134" i="25"/>
  <c r="Q133" i="25"/>
  <c r="Q132" i="25"/>
  <c r="Q131" i="25"/>
  <c r="Q130" i="25"/>
  <c r="Q129" i="25"/>
  <c r="Q128" i="25"/>
  <c r="Q127" i="25"/>
  <c r="Q126" i="25"/>
  <c r="Q125" i="25"/>
  <c r="Q124" i="25"/>
  <c r="Q123" i="25"/>
  <c r="Q122" i="25"/>
  <c r="Q121" i="25"/>
  <c r="Q120" i="25"/>
  <c r="Q119" i="25"/>
  <c r="Q118" i="25"/>
  <c r="Q117" i="25"/>
  <c r="Q116" i="25"/>
  <c r="Q115" i="25"/>
  <c r="Q114" i="25"/>
  <c r="Q113" i="25"/>
  <c r="Q112" i="25"/>
  <c r="Q111" i="25"/>
  <c r="Q110" i="25"/>
  <c r="Q109" i="25"/>
  <c r="Q108" i="25"/>
  <c r="Q107" i="25"/>
  <c r="Q106" i="25"/>
  <c r="Q105" i="25"/>
  <c r="Q104" i="25"/>
  <c r="Q103" i="25"/>
  <c r="Q102" i="25"/>
  <c r="Q101" i="25"/>
  <c r="Q100" i="25"/>
  <c r="Q99" i="25"/>
  <c r="Q98" i="25"/>
  <c r="Q97" i="25"/>
  <c r="Q96" i="25"/>
  <c r="Q95" i="25"/>
  <c r="Q94" i="25"/>
  <c r="Q93" i="25"/>
  <c r="Q92" i="25"/>
  <c r="Q91" i="25"/>
  <c r="Q90" i="25"/>
  <c r="Q89" i="25"/>
  <c r="Q88" i="25"/>
  <c r="Q87" i="25"/>
  <c r="Q86" i="25"/>
  <c r="Q85" i="25"/>
  <c r="Q84" i="25"/>
  <c r="Q83" i="25"/>
  <c r="Q82" i="25"/>
  <c r="Q81" i="25"/>
  <c r="Q80" i="25"/>
  <c r="Q79" i="25"/>
  <c r="Q78" i="25"/>
  <c r="Q77" i="25"/>
  <c r="Q76" i="25"/>
  <c r="Q75" i="25"/>
  <c r="Q74" i="25"/>
  <c r="Q73" i="25"/>
  <c r="Q72" i="25"/>
  <c r="Q71" i="25"/>
  <c r="Q70" i="25"/>
  <c r="Q69" i="25"/>
  <c r="Q68" i="25"/>
  <c r="Q67" i="25"/>
  <c r="Q66" i="25"/>
  <c r="Q65" i="25"/>
  <c r="Q64" i="25"/>
  <c r="Q63" i="25"/>
  <c r="Q62" i="25"/>
  <c r="Q61" i="25"/>
  <c r="Q60" i="25"/>
  <c r="Q59" i="25"/>
  <c r="Q58" i="25"/>
  <c r="Q57" i="25"/>
  <c r="Q56" i="25"/>
  <c r="Q55" i="25"/>
  <c r="Q54" i="25"/>
  <c r="Q53" i="25"/>
  <c r="Q52" i="25"/>
  <c r="Q51" i="25"/>
  <c r="Q50" i="25"/>
  <c r="Q49" i="25"/>
  <c r="Q48" i="25"/>
  <c r="Q47" i="25"/>
  <c r="Q46" i="25"/>
  <c r="Q45" i="25"/>
  <c r="Q44" i="25"/>
  <c r="Q43" i="25"/>
  <c r="Q42" i="25"/>
  <c r="Q41" i="25"/>
  <c r="Q40" i="25"/>
  <c r="Q39" i="25"/>
  <c r="Q38" i="25"/>
  <c r="B2" i="25"/>
  <c r="Q721" i="26"/>
  <c r="Q720" i="26"/>
  <c r="Q719" i="26"/>
  <c r="Q718" i="26"/>
  <c r="Q717" i="26"/>
  <c r="Q716" i="26"/>
  <c r="Q715" i="26"/>
  <c r="Q714" i="26"/>
  <c r="Q713" i="26"/>
  <c r="Q712" i="26"/>
  <c r="Q711" i="26"/>
  <c r="Q710" i="26"/>
  <c r="Q709" i="26"/>
  <c r="Q708" i="26"/>
  <c r="Q707" i="26"/>
  <c r="Q706" i="26"/>
  <c r="Q705" i="26"/>
  <c r="Q704" i="26"/>
  <c r="Q703" i="26"/>
  <c r="Q702" i="26"/>
  <c r="Q701" i="26"/>
  <c r="Q700" i="26"/>
  <c r="Q699" i="26"/>
  <c r="Q698" i="26"/>
  <c r="Q697" i="26"/>
  <c r="Q696" i="26"/>
  <c r="Q695" i="26"/>
  <c r="Q694" i="26"/>
  <c r="Q693" i="26"/>
  <c r="Q692" i="26"/>
  <c r="Q691" i="26"/>
  <c r="Q690" i="26"/>
  <c r="Q689" i="26"/>
  <c r="Q688" i="26"/>
  <c r="Q687" i="26"/>
  <c r="Q686" i="26"/>
  <c r="Q685" i="26"/>
  <c r="Q684" i="26"/>
  <c r="Q683" i="26"/>
  <c r="Q682" i="26"/>
  <c r="Q681" i="26"/>
  <c r="Q680" i="26"/>
  <c r="Q679" i="26"/>
  <c r="Q678" i="26"/>
  <c r="Q677" i="26"/>
  <c r="Q676" i="26"/>
  <c r="Q675" i="26"/>
  <c r="Q674" i="26"/>
  <c r="Q673" i="26"/>
  <c r="Q672" i="26"/>
  <c r="Q671" i="26"/>
  <c r="Q670" i="26"/>
  <c r="Q669" i="26"/>
  <c r="Q668" i="26"/>
  <c r="Q667" i="26"/>
  <c r="Q666" i="26"/>
  <c r="Q665" i="26"/>
  <c r="Q664" i="26"/>
  <c r="Q663" i="26"/>
  <c r="Q662" i="26"/>
  <c r="Q661" i="26"/>
  <c r="Q660" i="26"/>
  <c r="Q659" i="26"/>
  <c r="Q658" i="26"/>
  <c r="Q657" i="26"/>
  <c r="Q656" i="26"/>
  <c r="Q655" i="26"/>
  <c r="Q654" i="26"/>
  <c r="Q653" i="26"/>
  <c r="Q652" i="26"/>
  <c r="Q651" i="26"/>
  <c r="Q650" i="26"/>
  <c r="Q649" i="26"/>
  <c r="Q648" i="26"/>
  <c r="Q647" i="26"/>
  <c r="Q646" i="26"/>
  <c r="Q645" i="26"/>
  <c r="Q644" i="26"/>
  <c r="Q643" i="26"/>
  <c r="Q642" i="26"/>
  <c r="Q641" i="26"/>
  <c r="Q640" i="26"/>
  <c r="Q639" i="26"/>
  <c r="Q638" i="26"/>
  <c r="Q637" i="26"/>
  <c r="Q636" i="26"/>
  <c r="Q635" i="26"/>
  <c r="Q634" i="26"/>
  <c r="Q633" i="26"/>
  <c r="Q632" i="26"/>
  <c r="Q631" i="26"/>
  <c r="Q630" i="26"/>
  <c r="Q629" i="26"/>
  <c r="Q628" i="26"/>
  <c r="Q627" i="26"/>
  <c r="Q626" i="26"/>
  <c r="Q625" i="26"/>
  <c r="Q624" i="26"/>
  <c r="Q623" i="26"/>
  <c r="Q622" i="26"/>
  <c r="Q621" i="26"/>
  <c r="Q620" i="26"/>
  <c r="Q619" i="26"/>
  <c r="Q618" i="26"/>
  <c r="Q617" i="26"/>
  <c r="Q616" i="26"/>
  <c r="Q615" i="26"/>
  <c r="Q614" i="26"/>
  <c r="Q613" i="26"/>
  <c r="Q612" i="26"/>
  <c r="Q611" i="26"/>
  <c r="Q610" i="26"/>
  <c r="Q609" i="26"/>
  <c r="Q608" i="26"/>
  <c r="Q607" i="26"/>
  <c r="Q606" i="26"/>
  <c r="Q605" i="26"/>
  <c r="Q604" i="26"/>
  <c r="Q603" i="26"/>
  <c r="Q602" i="26"/>
  <c r="Q601" i="26"/>
  <c r="Q600" i="26"/>
  <c r="Q599" i="26"/>
  <c r="Q598" i="26"/>
  <c r="Q597" i="26"/>
  <c r="Q596" i="26"/>
  <c r="Q595" i="26"/>
  <c r="Q594" i="26"/>
  <c r="Q593" i="26"/>
  <c r="Q592" i="26"/>
  <c r="Q591" i="26"/>
  <c r="Q590" i="26"/>
  <c r="Q589" i="26"/>
  <c r="Q588" i="26"/>
  <c r="Q587" i="26"/>
  <c r="Q586" i="26"/>
  <c r="Q585" i="26"/>
  <c r="Q584" i="26"/>
  <c r="Q583" i="26"/>
  <c r="Q582" i="26"/>
  <c r="Q581" i="26"/>
  <c r="Q580" i="26"/>
  <c r="Q579" i="26"/>
  <c r="Q578" i="26"/>
  <c r="Q577" i="26"/>
  <c r="Q576" i="26"/>
  <c r="Q575" i="26"/>
  <c r="Q574" i="26"/>
  <c r="Q573" i="26"/>
  <c r="Q572" i="26"/>
  <c r="Q571" i="26"/>
  <c r="Q570" i="26"/>
  <c r="Q569" i="26"/>
  <c r="Q568" i="26"/>
  <c r="Q567" i="26"/>
  <c r="Q566" i="26"/>
  <c r="Q565" i="26"/>
  <c r="Q564" i="26"/>
  <c r="Q563" i="26"/>
  <c r="Q562" i="26"/>
  <c r="Q561" i="26"/>
  <c r="Q560" i="26"/>
  <c r="Q559" i="26"/>
  <c r="Q558" i="26"/>
  <c r="Q557" i="26"/>
  <c r="Q556" i="26"/>
  <c r="Q555" i="26"/>
  <c r="Q554" i="26"/>
  <c r="Q553" i="26"/>
  <c r="Q552" i="26"/>
  <c r="Q551" i="26"/>
  <c r="Q550" i="26"/>
  <c r="Q549" i="26"/>
  <c r="Q548" i="26"/>
  <c r="Q547" i="26"/>
  <c r="Q546" i="26"/>
  <c r="Q545" i="26"/>
  <c r="Q544" i="26"/>
  <c r="Q543" i="26"/>
  <c r="Q542" i="26"/>
  <c r="Q541" i="26"/>
  <c r="Q540" i="26"/>
  <c r="Q539" i="26"/>
  <c r="Q538" i="26"/>
  <c r="Q537" i="26"/>
  <c r="Q536" i="26"/>
  <c r="Q535" i="26"/>
  <c r="Q534" i="26"/>
  <c r="Q533" i="26"/>
  <c r="Q532" i="26"/>
  <c r="Q531" i="26"/>
  <c r="Q530" i="26"/>
  <c r="Q529" i="26"/>
  <c r="Q528" i="26"/>
  <c r="Q527" i="26"/>
  <c r="Q526" i="26"/>
  <c r="Q525" i="26"/>
  <c r="Q524" i="26"/>
  <c r="Q523" i="26"/>
  <c r="Q522" i="26"/>
  <c r="Q521" i="26"/>
  <c r="Q520" i="26"/>
  <c r="Q519" i="26"/>
  <c r="Q518" i="26"/>
  <c r="Q517" i="26"/>
  <c r="Q516" i="26"/>
  <c r="Q515" i="26"/>
  <c r="Q514" i="26"/>
  <c r="Q513" i="26"/>
  <c r="Q512" i="26"/>
  <c r="Q511" i="26"/>
  <c r="Q510" i="26"/>
  <c r="Q509" i="26"/>
  <c r="Q508" i="26"/>
  <c r="Q507" i="26"/>
  <c r="Q506" i="26"/>
  <c r="Q505" i="26"/>
  <c r="Q504" i="26"/>
  <c r="Q503" i="26"/>
  <c r="Q502" i="26"/>
  <c r="Q501" i="26"/>
  <c r="Q500" i="26"/>
  <c r="Q499" i="26"/>
  <c r="Q498" i="26"/>
  <c r="Q497" i="26"/>
  <c r="Q496" i="26"/>
  <c r="Q495" i="26"/>
  <c r="Q494" i="26"/>
  <c r="Q493" i="26"/>
  <c r="Q492" i="26"/>
  <c r="Q491" i="26"/>
  <c r="Q490" i="26"/>
  <c r="Q489" i="26"/>
  <c r="Q488" i="26"/>
  <c r="Q487" i="26"/>
  <c r="Q486" i="26"/>
  <c r="Q485" i="26"/>
  <c r="Q484" i="26"/>
  <c r="Q483" i="26"/>
  <c r="Q482" i="26"/>
  <c r="Q481" i="26"/>
  <c r="Q480" i="26"/>
  <c r="Q479" i="26"/>
  <c r="Q478" i="26"/>
  <c r="Q477" i="26"/>
  <c r="Q476" i="26"/>
  <c r="Q475" i="26"/>
  <c r="Q474" i="26"/>
  <c r="Q473" i="26"/>
  <c r="Q472" i="26"/>
  <c r="Q471" i="26"/>
  <c r="Q470" i="26"/>
  <c r="Q469" i="26"/>
  <c r="Q468" i="26"/>
  <c r="Q467" i="26"/>
  <c r="Q466" i="26"/>
  <c r="Q465" i="26"/>
  <c r="Q464" i="26"/>
  <c r="Q463" i="26"/>
  <c r="Q462" i="26"/>
  <c r="Q461" i="26"/>
  <c r="Q460" i="26"/>
  <c r="Q459" i="26"/>
  <c r="Q458" i="26"/>
  <c r="Q457" i="26"/>
  <c r="Q456" i="26"/>
  <c r="Q455" i="26"/>
  <c r="Q454" i="26"/>
  <c r="Q453" i="26"/>
  <c r="Q452" i="26"/>
  <c r="Q451" i="26"/>
  <c r="Q450" i="26"/>
  <c r="Q449" i="26"/>
  <c r="Q448" i="26"/>
  <c r="Q447" i="26"/>
  <c r="Q446" i="26"/>
  <c r="Q445" i="26"/>
  <c r="Q444" i="26"/>
  <c r="Q443" i="26"/>
  <c r="Q442" i="26"/>
  <c r="Q441" i="26"/>
  <c r="Q440" i="26"/>
  <c r="Q439" i="26"/>
  <c r="Q438" i="26"/>
  <c r="Q437" i="26"/>
  <c r="Q436" i="26"/>
  <c r="Q435" i="26"/>
  <c r="Q434" i="26"/>
  <c r="Q433" i="26"/>
  <c r="Q432" i="26"/>
  <c r="Q431" i="26"/>
  <c r="Q430" i="26"/>
  <c r="Q429" i="26"/>
  <c r="Q428" i="26"/>
  <c r="Q427" i="26"/>
  <c r="Q426" i="26"/>
  <c r="Q425" i="26"/>
  <c r="Q424" i="26"/>
  <c r="Q423" i="26"/>
  <c r="Q422" i="26"/>
  <c r="Q421" i="26"/>
  <c r="Q420" i="26"/>
  <c r="Q419" i="26"/>
  <c r="Q418" i="26"/>
  <c r="Q417" i="26"/>
  <c r="Q416" i="26"/>
  <c r="Q415" i="26"/>
  <c r="Q414" i="26"/>
  <c r="Q413" i="26"/>
  <c r="Q412" i="26"/>
  <c r="Q411" i="26"/>
  <c r="Q410" i="26"/>
  <c r="Q409" i="26"/>
  <c r="Q408" i="26"/>
  <c r="Q407" i="26"/>
  <c r="Q406" i="26"/>
  <c r="Q405" i="26"/>
  <c r="Q404" i="26"/>
  <c r="Q403" i="26"/>
  <c r="Q402" i="26"/>
  <c r="Q401" i="26"/>
  <c r="Q400" i="26"/>
  <c r="Q399" i="26"/>
  <c r="Q398" i="26"/>
  <c r="Q397" i="26"/>
  <c r="Q396" i="26"/>
  <c r="Q395" i="26"/>
  <c r="Q394" i="26"/>
  <c r="Q393" i="26"/>
  <c r="Q392" i="26"/>
  <c r="Q391" i="26"/>
  <c r="Q390" i="26"/>
  <c r="Q389" i="26"/>
  <c r="Q388" i="26"/>
  <c r="Q387" i="26"/>
  <c r="Q386" i="26"/>
  <c r="Q385" i="26"/>
  <c r="Q384" i="26"/>
  <c r="Q383" i="26"/>
  <c r="Q382" i="26"/>
  <c r="Q381" i="26"/>
  <c r="Q380" i="26"/>
  <c r="Q379" i="26"/>
  <c r="Q378" i="26"/>
  <c r="Q377" i="26"/>
  <c r="Q376" i="26"/>
  <c r="Q375" i="26"/>
  <c r="Q374" i="26"/>
  <c r="Q373" i="26"/>
  <c r="Q372" i="26"/>
  <c r="Q371" i="26"/>
  <c r="Q370" i="26"/>
  <c r="Q369" i="26"/>
  <c r="Q368" i="26"/>
  <c r="Q367" i="26"/>
  <c r="Q366" i="26"/>
  <c r="Q365" i="26"/>
  <c r="Q364" i="26"/>
  <c r="Q363" i="26"/>
  <c r="Q362" i="26"/>
  <c r="Q361" i="26"/>
  <c r="Q360" i="26"/>
  <c r="Q359" i="26"/>
  <c r="Q358" i="26"/>
  <c r="Q357" i="26"/>
  <c r="Q356" i="26"/>
  <c r="Q355" i="26"/>
  <c r="Q354" i="26"/>
  <c r="Q353" i="26"/>
  <c r="Q352" i="26"/>
  <c r="Q351" i="26"/>
  <c r="Q350" i="26"/>
  <c r="Q349" i="26"/>
  <c r="Q348" i="26"/>
  <c r="Q347" i="26"/>
  <c r="Q346" i="26"/>
  <c r="Q345" i="26"/>
  <c r="Q344" i="26"/>
  <c r="Q343" i="26"/>
  <c r="Q342" i="26"/>
  <c r="Q341" i="26"/>
  <c r="Q340" i="26"/>
  <c r="Q339" i="26"/>
  <c r="Q338" i="26"/>
  <c r="Q337" i="26"/>
  <c r="Q336" i="26"/>
  <c r="Q335" i="26"/>
  <c r="Q334" i="26"/>
  <c r="Q333" i="26"/>
  <c r="Q332" i="26"/>
  <c r="Q331" i="26"/>
  <c r="Q330" i="26"/>
  <c r="Q329" i="26"/>
  <c r="Q328" i="26"/>
  <c r="Q327" i="26"/>
  <c r="Q326" i="26"/>
  <c r="Q325" i="26"/>
  <c r="Q324" i="26"/>
  <c r="Q323" i="26"/>
  <c r="Q322" i="26"/>
  <c r="Q321" i="26"/>
  <c r="Q320" i="26"/>
  <c r="Q319" i="26"/>
  <c r="Q318" i="26"/>
  <c r="Q317" i="26"/>
  <c r="Q316" i="26"/>
  <c r="Q315" i="26"/>
  <c r="Q314" i="26"/>
  <c r="Q313" i="26"/>
  <c r="Q312" i="26"/>
  <c r="Q311" i="26"/>
  <c r="Q310" i="26"/>
  <c r="Q309" i="26"/>
  <c r="Q308" i="26"/>
  <c r="Q307" i="26"/>
  <c r="Q306" i="26"/>
  <c r="Q305" i="26"/>
  <c r="Q304" i="26"/>
  <c r="Q303" i="26"/>
  <c r="Q302" i="26"/>
  <c r="Q301" i="26"/>
  <c r="Q300" i="26"/>
  <c r="Q299" i="26"/>
  <c r="Q298" i="26"/>
  <c r="Q297" i="26"/>
  <c r="Q296" i="26"/>
  <c r="Q295" i="26"/>
  <c r="Q294" i="26"/>
  <c r="Q293" i="26"/>
  <c r="Q292" i="26"/>
  <c r="Q291" i="26"/>
  <c r="Q290" i="26"/>
  <c r="Q289" i="26"/>
  <c r="Q288" i="26"/>
  <c r="Q287" i="26"/>
  <c r="Q286" i="26"/>
  <c r="Q285" i="26"/>
  <c r="Q284" i="26"/>
  <c r="Q283" i="26"/>
  <c r="Q282" i="26"/>
  <c r="Q281" i="26"/>
  <c r="Q280" i="26"/>
  <c r="Q279" i="26"/>
  <c r="Q278" i="26"/>
  <c r="Q277" i="26"/>
  <c r="Q276" i="26"/>
  <c r="Q275" i="26"/>
  <c r="Q274" i="26"/>
  <c r="Q273" i="26"/>
  <c r="Q272" i="26"/>
  <c r="Q271" i="26"/>
  <c r="Q270" i="26"/>
  <c r="Q269" i="26"/>
  <c r="Q268" i="26"/>
  <c r="Q267" i="26"/>
  <c r="Q266" i="26"/>
  <c r="Q265" i="26"/>
  <c r="Q264" i="26"/>
  <c r="Q263" i="26"/>
  <c r="Q262" i="26"/>
  <c r="Q261" i="26"/>
  <c r="Q260" i="26"/>
  <c r="Q259" i="26"/>
  <c r="Q258" i="26"/>
  <c r="Q257" i="26"/>
  <c r="Q256" i="26"/>
  <c r="Q255" i="26"/>
  <c r="Q254" i="26"/>
  <c r="Q253" i="26"/>
  <c r="Q252" i="26"/>
  <c r="Q251" i="26"/>
  <c r="Q250" i="26"/>
  <c r="Q249" i="26"/>
  <c r="Q248" i="26"/>
  <c r="Q247" i="26"/>
  <c r="Q246" i="26"/>
  <c r="Q245" i="26"/>
  <c r="Q244" i="26"/>
  <c r="Q243" i="26"/>
  <c r="Q242" i="26"/>
  <c r="Q241" i="26"/>
  <c r="Q240" i="26"/>
  <c r="Q239" i="26"/>
  <c r="Q238" i="26"/>
  <c r="Q237" i="26"/>
  <c r="Q236" i="26"/>
  <c r="Q235" i="26"/>
  <c r="Q234" i="26"/>
  <c r="Q233" i="26"/>
  <c r="Q232" i="26"/>
  <c r="Q231" i="26"/>
  <c r="Q230" i="26"/>
  <c r="Q229" i="26"/>
  <c r="Q228" i="26"/>
  <c r="Q227" i="26"/>
  <c r="Q226" i="26"/>
  <c r="Q225" i="26"/>
  <c r="Q224" i="26"/>
  <c r="Q223" i="26"/>
  <c r="Q222" i="26"/>
  <c r="Q221" i="26"/>
  <c r="Q220" i="26"/>
  <c r="Q219" i="26"/>
  <c r="Q218" i="26"/>
  <c r="Q217" i="26"/>
  <c r="Q216" i="26"/>
  <c r="Q215" i="26"/>
  <c r="Q214" i="26"/>
  <c r="Q213" i="26"/>
  <c r="Q212" i="26"/>
  <c r="Q211" i="26"/>
  <c r="Q210" i="26"/>
  <c r="Q209" i="26"/>
  <c r="Q208" i="26"/>
  <c r="Q207" i="26"/>
  <c r="Q206" i="26"/>
  <c r="Q205" i="26"/>
  <c r="Q204" i="26"/>
  <c r="Q203" i="26"/>
  <c r="Q202" i="26"/>
  <c r="Q201" i="26"/>
  <c r="Q200" i="26"/>
  <c r="Q199" i="26"/>
  <c r="Q198" i="26"/>
  <c r="Q197" i="26"/>
  <c r="Q196" i="26"/>
  <c r="Q195" i="26"/>
  <c r="Q194" i="26"/>
  <c r="Q193" i="26"/>
  <c r="Q192" i="26"/>
  <c r="Q191" i="26"/>
  <c r="Q190" i="26"/>
  <c r="Q189" i="26"/>
  <c r="Q188" i="26"/>
  <c r="Q187" i="26"/>
  <c r="Q186" i="26"/>
  <c r="Q185" i="26"/>
  <c r="Q184" i="26"/>
  <c r="Q183" i="26"/>
  <c r="Q182" i="26"/>
  <c r="Q181" i="26"/>
  <c r="Q180" i="26"/>
  <c r="Q179" i="26"/>
  <c r="Q178" i="26"/>
  <c r="Q177" i="26"/>
  <c r="Q176" i="26"/>
  <c r="Q175" i="26"/>
  <c r="Q174" i="26"/>
  <c r="Q173" i="26"/>
  <c r="Q172" i="26"/>
  <c r="Q171" i="26"/>
  <c r="Q170" i="26"/>
  <c r="Q169" i="26"/>
  <c r="Q168" i="26"/>
  <c r="Q167" i="26"/>
  <c r="Q166" i="26"/>
  <c r="Q165" i="26"/>
  <c r="Q164" i="26"/>
  <c r="Q163" i="26"/>
  <c r="Q162" i="26"/>
  <c r="Q161" i="26"/>
  <c r="Q160" i="26"/>
  <c r="Q159" i="26"/>
  <c r="Q158" i="26"/>
  <c r="Q157" i="26"/>
  <c r="Q156" i="26"/>
  <c r="Q155" i="26"/>
  <c r="Q154" i="26"/>
  <c r="Q153" i="26"/>
  <c r="Q152" i="26"/>
  <c r="Q151" i="26"/>
  <c r="Q150" i="26"/>
  <c r="Q149" i="26"/>
  <c r="Q148" i="26"/>
  <c r="Q147" i="26"/>
  <c r="Q146" i="26"/>
  <c r="Q145" i="26"/>
  <c r="Q144" i="26"/>
  <c r="Q143" i="26"/>
  <c r="Q142" i="26"/>
  <c r="Q141" i="26"/>
  <c r="Q140" i="26"/>
  <c r="Q139" i="26"/>
  <c r="Q138" i="26"/>
  <c r="Q137" i="26"/>
  <c r="Q136" i="26"/>
  <c r="Q135" i="26"/>
  <c r="Q134" i="26"/>
  <c r="Q133" i="26"/>
  <c r="Q132" i="26"/>
  <c r="Q131" i="26"/>
  <c r="Q130" i="26"/>
  <c r="Q129" i="26"/>
  <c r="Q128" i="26"/>
  <c r="Q127" i="26"/>
  <c r="Q126" i="26"/>
  <c r="Q125" i="26"/>
  <c r="Q124" i="26"/>
  <c r="Q123" i="26"/>
  <c r="Q122" i="26"/>
  <c r="Q121" i="26"/>
  <c r="Q120" i="26"/>
  <c r="Q119" i="26"/>
  <c r="Q118" i="26"/>
  <c r="Q117" i="26"/>
  <c r="Q116" i="26"/>
  <c r="Q115" i="26"/>
  <c r="Q114" i="26"/>
  <c r="Q113" i="26"/>
  <c r="Q112" i="26"/>
  <c r="Q111" i="26"/>
  <c r="Q110" i="26"/>
  <c r="Q109" i="26"/>
  <c r="Q108" i="26"/>
  <c r="Q107" i="26"/>
  <c r="Q106" i="26"/>
  <c r="Q105" i="26"/>
  <c r="Q104" i="26"/>
  <c r="Q103" i="26"/>
  <c r="Q102" i="26"/>
  <c r="Q101" i="26"/>
  <c r="Q100" i="26"/>
  <c r="Q99" i="26"/>
  <c r="Q98" i="26"/>
  <c r="Q97" i="26"/>
  <c r="Q96" i="26"/>
  <c r="Q95" i="26"/>
  <c r="Q94" i="26"/>
  <c r="Q93" i="26"/>
  <c r="Q92" i="26"/>
  <c r="Q91" i="26"/>
  <c r="Q90" i="26"/>
  <c r="Q89" i="26"/>
  <c r="Q88" i="26"/>
  <c r="Q87" i="26"/>
  <c r="Q86" i="26"/>
  <c r="Q85" i="26"/>
  <c r="Q84" i="26"/>
  <c r="Q83" i="26"/>
  <c r="Q82" i="26"/>
  <c r="Q81" i="26"/>
  <c r="Q80" i="26"/>
  <c r="Q79" i="26"/>
  <c r="Q78" i="26"/>
  <c r="Q77" i="26"/>
  <c r="Q76" i="26"/>
  <c r="Q75" i="26"/>
  <c r="Q74" i="26"/>
  <c r="Q73" i="26"/>
  <c r="Q72" i="26"/>
  <c r="Q71" i="26"/>
  <c r="Q70" i="26"/>
  <c r="Q69" i="26"/>
  <c r="Q68" i="26"/>
  <c r="Q67" i="26"/>
  <c r="Q66" i="26"/>
  <c r="Q65" i="26"/>
  <c r="Q64" i="26"/>
  <c r="Q63" i="26"/>
  <c r="Q62" i="26"/>
  <c r="Q61" i="26"/>
  <c r="Q60" i="26"/>
  <c r="Q59" i="26"/>
  <c r="Q58" i="26"/>
  <c r="Q57" i="26"/>
  <c r="Q56" i="26"/>
  <c r="Q55" i="26"/>
  <c r="Q54" i="26"/>
  <c r="Q53" i="26"/>
  <c r="Q52" i="26"/>
  <c r="Q51" i="26"/>
  <c r="Q50" i="26"/>
  <c r="Q49" i="26"/>
  <c r="Q48" i="26"/>
  <c r="Q47" i="26"/>
  <c r="Q46" i="26"/>
  <c r="Q45" i="26"/>
  <c r="Q44" i="26"/>
  <c r="Q43" i="26"/>
  <c r="Q42" i="26"/>
  <c r="Q41" i="26"/>
  <c r="Q40" i="26"/>
  <c r="Q39" i="26"/>
  <c r="Q38" i="26"/>
  <c r="B2" i="26"/>
  <c r="A2" i="26"/>
  <c r="Q721" i="27"/>
  <c r="Q720" i="27"/>
  <c r="Q719" i="27"/>
  <c r="Q718" i="27"/>
  <c r="Q717" i="27"/>
  <c r="Q716" i="27"/>
  <c r="Q715" i="27"/>
  <c r="Q714" i="27"/>
  <c r="Q713" i="27"/>
  <c r="Q712" i="27"/>
  <c r="Q711" i="27"/>
  <c r="Q710" i="27"/>
  <c r="Q709" i="27"/>
  <c r="Q708" i="27"/>
  <c r="Q707" i="27"/>
  <c r="Q706" i="27"/>
  <c r="Q705" i="27"/>
  <c r="Q704" i="27"/>
  <c r="Q703" i="27"/>
  <c r="Q702" i="27"/>
  <c r="Q701" i="27"/>
  <c r="Q700" i="27"/>
  <c r="Q699" i="27"/>
  <c r="Q698" i="27"/>
  <c r="Q697" i="27"/>
  <c r="Q696" i="27"/>
  <c r="Q695" i="27"/>
  <c r="Q694" i="27"/>
  <c r="Q693" i="27"/>
  <c r="Q692" i="27"/>
  <c r="Q691" i="27"/>
  <c r="Q690" i="27"/>
  <c r="Q689" i="27"/>
  <c r="Q688" i="27"/>
  <c r="Q687" i="27"/>
  <c r="Q686" i="27"/>
  <c r="Q685" i="27"/>
  <c r="Q684" i="27"/>
  <c r="Q683" i="27"/>
  <c r="Q682" i="27"/>
  <c r="Q681" i="27"/>
  <c r="Q680" i="27"/>
  <c r="Q679" i="27"/>
  <c r="Q678" i="27"/>
  <c r="Q677" i="27"/>
  <c r="Q676" i="27"/>
  <c r="Q675" i="27"/>
  <c r="Q674" i="27"/>
  <c r="Q673" i="27"/>
  <c r="Q672" i="27"/>
  <c r="Q671" i="27"/>
  <c r="Q670" i="27"/>
  <c r="Q669" i="27"/>
  <c r="Q668" i="27"/>
  <c r="Q667" i="27"/>
  <c r="Q666" i="27"/>
  <c r="Q665" i="27"/>
  <c r="Q664" i="27"/>
  <c r="Q663" i="27"/>
  <c r="Q662" i="27"/>
  <c r="Q661" i="27"/>
  <c r="Q660" i="27"/>
  <c r="Q659" i="27"/>
  <c r="Q658" i="27"/>
  <c r="Q657" i="27"/>
  <c r="Q656" i="27"/>
  <c r="Q655" i="27"/>
  <c r="Q654" i="27"/>
  <c r="Q653" i="27"/>
  <c r="Q652" i="27"/>
  <c r="Q651" i="27"/>
  <c r="Q650" i="27"/>
  <c r="Q649" i="27"/>
  <c r="Q648" i="27"/>
  <c r="Q647" i="27"/>
  <c r="Q646" i="27"/>
  <c r="Q645" i="27"/>
  <c r="Q644" i="27"/>
  <c r="Q643" i="27"/>
  <c r="Q642" i="27"/>
  <c r="Q641" i="27"/>
  <c r="Q640" i="27"/>
  <c r="Q639" i="27"/>
  <c r="Q638" i="27"/>
  <c r="Q637" i="27"/>
  <c r="Q636" i="27"/>
  <c r="Q635" i="27"/>
  <c r="Q634" i="27"/>
  <c r="Q633" i="27"/>
  <c r="Q632" i="27"/>
  <c r="Q631" i="27"/>
  <c r="Q630" i="27"/>
  <c r="Q629" i="27"/>
  <c r="Q628" i="27"/>
  <c r="Q627" i="27"/>
  <c r="Q626" i="27"/>
  <c r="Q625" i="27"/>
  <c r="Q624" i="27"/>
  <c r="Q623" i="27"/>
  <c r="Q622" i="27"/>
  <c r="Q621" i="27"/>
  <c r="Q620" i="27"/>
  <c r="Q619" i="27"/>
  <c r="Q618" i="27"/>
  <c r="Q617" i="27"/>
  <c r="Q616" i="27"/>
  <c r="Q615" i="27"/>
  <c r="Q614" i="27"/>
  <c r="Q613" i="27"/>
  <c r="Q612" i="27"/>
  <c r="Q611" i="27"/>
  <c r="Q610" i="27"/>
  <c r="Q609" i="27"/>
  <c r="Q608" i="27"/>
  <c r="Q607" i="27"/>
  <c r="Q606" i="27"/>
  <c r="Q605" i="27"/>
  <c r="Q604" i="27"/>
  <c r="Q603" i="27"/>
  <c r="Q602" i="27"/>
  <c r="Q601" i="27"/>
  <c r="Q600" i="27"/>
  <c r="Q599" i="27"/>
  <c r="Q598" i="27"/>
  <c r="Q597" i="27"/>
  <c r="Q596" i="27"/>
  <c r="Q595" i="27"/>
  <c r="Q594" i="27"/>
  <c r="Q593" i="27"/>
  <c r="Q592" i="27"/>
  <c r="Q591" i="27"/>
  <c r="Q590" i="27"/>
  <c r="Q589" i="27"/>
  <c r="Q588" i="27"/>
  <c r="Q587" i="27"/>
  <c r="Q586" i="27"/>
  <c r="Q585" i="27"/>
  <c r="Q584" i="27"/>
  <c r="Q583" i="27"/>
  <c r="Q582" i="27"/>
  <c r="Q581" i="27"/>
  <c r="Q580" i="27"/>
  <c r="Q579" i="27"/>
  <c r="Q578" i="27"/>
  <c r="Q577" i="27"/>
  <c r="Q576" i="27"/>
  <c r="Q575" i="27"/>
  <c r="Q574" i="27"/>
  <c r="Q573" i="27"/>
  <c r="Q572" i="27"/>
  <c r="Q571" i="27"/>
  <c r="Q570" i="27"/>
  <c r="Q569" i="27"/>
  <c r="Q568" i="27"/>
  <c r="Q567" i="27"/>
  <c r="Q566" i="27"/>
  <c r="Q565" i="27"/>
  <c r="Q564" i="27"/>
  <c r="Q563" i="27"/>
  <c r="Q562" i="27"/>
  <c r="Q561" i="27"/>
  <c r="Q560" i="27"/>
  <c r="Q559" i="27"/>
  <c r="Q558" i="27"/>
  <c r="Q557" i="27"/>
  <c r="Q556" i="27"/>
  <c r="Q555" i="27"/>
  <c r="Q554" i="27"/>
  <c r="Q553" i="27"/>
  <c r="Q552" i="27"/>
  <c r="Q551" i="27"/>
  <c r="Q550" i="27"/>
  <c r="Q549" i="27"/>
  <c r="Q548" i="27"/>
  <c r="Q547" i="27"/>
  <c r="Q546" i="27"/>
  <c r="Q545" i="27"/>
  <c r="Q544" i="27"/>
  <c r="Q543" i="27"/>
  <c r="Q542" i="27"/>
  <c r="Q541" i="27"/>
  <c r="Q540" i="27"/>
  <c r="Q539" i="27"/>
  <c r="Q538" i="27"/>
  <c r="Q537" i="27"/>
  <c r="Q536" i="27"/>
  <c r="Q535" i="27"/>
  <c r="Q534" i="27"/>
  <c r="Q533" i="27"/>
  <c r="Q532" i="27"/>
  <c r="Q531" i="27"/>
  <c r="Q530" i="27"/>
  <c r="Q529" i="27"/>
  <c r="Q528" i="27"/>
  <c r="Q527" i="27"/>
  <c r="Q526" i="27"/>
  <c r="Q525" i="27"/>
  <c r="Q524" i="27"/>
  <c r="Q523" i="27"/>
  <c r="Q522" i="27"/>
  <c r="Q521" i="27"/>
  <c r="Q520" i="27"/>
  <c r="Q519" i="27"/>
  <c r="Q518" i="27"/>
  <c r="Q517" i="27"/>
  <c r="Q516" i="27"/>
  <c r="Q515" i="27"/>
  <c r="Q514" i="27"/>
  <c r="Q513" i="27"/>
  <c r="Q512" i="27"/>
  <c r="Q511" i="27"/>
  <c r="Q510" i="27"/>
  <c r="Q509" i="27"/>
  <c r="Q508" i="27"/>
  <c r="Q507" i="27"/>
  <c r="Q506" i="27"/>
  <c r="Q505" i="27"/>
  <c r="Q504" i="27"/>
  <c r="Q503" i="27"/>
  <c r="Q502" i="27"/>
  <c r="Q501" i="27"/>
  <c r="Q500" i="27"/>
  <c r="Q499" i="27"/>
  <c r="Q498" i="27"/>
  <c r="Q497" i="27"/>
  <c r="Q496" i="27"/>
  <c r="Q495" i="27"/>
  <c r="Q494" i="27"/>
  <c r="Q493" i="27"/>
  <c r="Q492" i="27"/>
  <c r="Q491" i="27"/>
  <c r="Q490" i="27"/>
  <c r="Q489" i="27"/>
  <c r="Q488" i="27"/>
  <c r="Q487" i="27"/>
  <c r="Q486" i="27"/>
  <c r="Q485" i="27"/>
  <c r="Q484" i="27"/>
  <c r="Q483" i="27"/>
  <c r="Q482" i="27"/>
  <c r="Q481" i="27"/>
  <c r="Q480" i="27"/>
  <c r="Q479" i="27"/>
  <c r="Q478" i="27"/>
  <c r="Q477" i="27"/>
  <c r="Q476" i="27"/>
  <c r="Q475" i="27"/>
  <c r="Q474" i="27"/>
  <c r="Q473" i="27"/>
  <c r="Q472" i="27"/>
  <c r="Q471" i="27"/>
  <c r="Q470" i="27"/>
  <c r="Q469" i="27"/>
  <c r="Q468" i="27"/>
  <c r="Q467" i="27"/>
  <c r="Q466" i="27"/>
  <c r="Q465" i="27"/>
  <c r="Q464" i="27"/>
  <c r="Q463" i="27"/>
  <c r="Q462" i="27"/>
  <c r="Q461" i="27"/>
  <c r="Q460" i="27"/>
  <c r="Q459" i="27"/>
  <c r="Q458" i="27"/>
  <c r="Q457" i="27"/>
  <c r="Q456" i="27"/>
  <c r="Q455" i="27"/>
  <c r="Q454" i="27"/>
  <c r="Q453" i="27"/>
  <c r="Q452" i="27"/>
  <c r="Q451" i="27"/>
  <c r="Q450" i="27"/>
  <c r="Q449" i="27"/>
  <c r="Q448" i="27"/>
  <c r="Q447" i="27"/>
  <c r="Q446" i="27"/>
  <c r="Q445" i="27"/>
  <c r="Q444" i="27"/>
  <c r="Q443" i="27"/>
  <c r="Q442" i="27"/>
  <c r="Q441" i="27"/>
  <c r="Q440" i="27"/>
  <c r="Q439" i="27"/>
  <c r="Q438" i="27"/>
  <c r="Q437" i="27"/>
  <c r="Q436" i="27"/>
  <c r="Q435" i="27"/>
  <c r="Q434" i="27"/>
  <c r="Q433" i="27"/>
  <c r="Q432" i="27"/>
  <c r="Q431" i="27"/>
  <c r="Q430" i="27"/>
  <c r="Q429" i="27"/>
  <c r="Q428" i="27"/>
  <c r="Q427" i="27"/>
  <c r="Q426" i="27"/>
  <c r="Q425" i="27"/>
  <c r="Q424" i="27"/>
  <c r="Q423" i="27"/>
  <c r="Q422" i="27"/>
  <c r="Q421" i="27"/>
  <c r="Q420" i="27"/>
  <c r="Q419" i="27"/>
  <c r="Q418" i="27"/>
  <c r="Q417" i="27"/>
  <c r="Q416" i="27"/>
  <c r="Q415" i="27"/>
  <c r="Q414" i="27"/>
  <c r="Q413" i="27"/>
  <c r="Q412" i="27"/>
  <c r="Q411" i="27"/>
  <c r="Q410" i="27"/>
  <c r="Q409" i="27"/>
  <c r="Q408" i="27"/>
  <c r="Q407" i="27"/>
  <c r="Q406" i="27"/>
  <c r="Q405" i="27"/>
  <c r="Q404" i="27"/>
  <c r="Q403" i="27"/>
  <c r="Q402" i="27"/>
  <c r="Q401" i="27"/>
  <c r="Q400" i="27"/>
  <c r="Q399" i="27"/>
  <c r="Q398" i="27"/>
  <c r="Q397" i="27"/>
  <c r="Q396" i="27"/>
  <c r="Q395" i="27"/>
  <c r="Q394" i="27"/>
  <c r="Q393" i="27"/>
  <c r="Q392" i="27"/>
  <c r="Q391" i="27"/>
  <c r="Q390" i="27"/>
  <c r="Q389" i="27"/>
  <c r="Q388" i="27"/>
  <c r="Q387" i="27"/>
  <c r="Q386" i="27"/>
  <c r="Q385" i="27"/>
  <c r="Q384" i="27"/>
  <c r="Q383" i="27"/>
  <c r="Q382" i="27"/>
  <c r="Q381" i="27"/>
  <c r="Q380" i="27"/>
  <c r="Q379" i="27"/>
  <c r="Q378" i="27"/>
  <c r="Q377" i="27"/>
  <c r="Q376" i="27"/>
  <c r="Q375" i="27"/>
  <c r="Q374" i="27"/>
  <c r="Q373" i="27"/>
  <c r="Q372" i="27"/>
  <c r="Q371" i="27"/>
  <c r="Q370" i="27"/>
  <c r="Q369" i="27"/>
  <c r="Q368" i="27"/>
  <c r="Q367" i="27"/>
  <c r="Q366" i="27"/>
  <c r="Q365" i="27"/>
  <c r="Q364" i="27"/>
  <c r="Q363" i="27"/>
  <c r="Q362" i="27"/>
  <c r="Q361" i="27"/>
  <c r="Q360" i="27"/>
  <c r="Q359" i="27"/>
  <c r="Q358" i="27"/>
  <c r="Q357" i="27"/>
  <c r="Q356" i="27"/>
  <c r="Q355" i="27"/>
  <c r="Q354" i="27"/>
  <c r="Q353" i="27"/>
  <c r="Q352" i="27"/>
  <c r="Q351" i="27"/>
  <c r="Q350" i="27"/>
  <c r="Q349" i="27"/>
  <c r="Q348" i="27"/>
  <c r="Q347" i="27"/>
  <c r="Q346" i="27"/>
  <c r="Q345" i="27"/>
  <c r="Q344" i="27"/>
  <c r="Q343" i="27"/>
  <c r="Q342" i="27"/>
  <c r="Q341" i="27"/>
  <c r="Q340" i="27"/>
  <c r="Q339" i="27"/>
  <c r="Q338" i="27"/>
  <c r="Q337" i="27"/>
  <c r="Q336" i="27"/>
  <c r="Q335" i="27"/>
  <c r="Q334" i="27"/>
  <c r="Q333" i="27"/>
  <c r="Q332" i="27"/>
  <c r="Q331" i="27"/>
  <c r="Q330" i="27"/>
  <c r="Q329" i="27"/>
  <c r="Q328" i="27"/>
  <c r="Q327" i="27"/>
  <c r="Q326" i="27"/>
  <c r="Q325" i="27"/>
  <c r="Q324" i="27"/>
  <c r="Q323" i="27"/>
  <c r="Q322" i="27"/>
  <c r="Q321" i="27"/>
  <c r="Q320" i="27"/>
  <c r="Q319" i="27"/>
  <c r="Q318" i="27"/>
  <c r="Q317" i="27"/>
  <c r="Q316" i="27"/>
  <c r="Q315" i="27"/>
  <c r="Q314" i="27"/>
  <c r="Q313" i="27"/>
  <c r="Q312" i="27"/>
  <c r="Q311" i="27"/>
  <c r="Q310" i="27"/>
  <c r="Q309" i="27"/>
  <c r="Q308" i="27"/>
  <c r="Q307" i="27"/>
  <c r="Q306" i="27"/>
  <c r="Q305" i="27"/>
  <c r="Q304" i="27"/>
  <c r="Q303" i="27"/>
  <c r="Q302" i="27"/>
  <c r="Q301" i="27"/>
  <c r="Q300" i="27"/>
  <c r="Q299" i="27"/>
  <c r="Q298" i="27"/>
  <c r="Q297" i="27"/>
  <c r="Q296" i="27"/>
  <c r="Q295" i="27"/>
  <c r="Q294" i="27"/>
  <c r="Q293" i="27"/>
  <c r="Q292" i="27"/>
  <c r="Q291" i="27"/>
  <c r="Q290" i="27"/>
  <c r="Q289" i="27"/>
  <c r="Q288" i="27"/>
  <c r="Q287" i="27"/>
  <c r="Q286" i="27"/>
  <c r="Q285" i="27"/>
  <c r="Q284" i="27"/>
  <c r="Q283" i="27"/>
  <c r="Q282" i="27"/>
  <c r="Q281" i="27"/>
  <c r="Q280" i="27"/>
  <c r="Q279" i="27"/>
  <c r="Q278" i="27"/>
  <c r="Q277" i="27"/>
  <c r="Q276" i="27"/>
  <c r="Q275" i="27"/>
  <c r="Q274" i="27"/>
  <c r="Q273" i="27"/>
  <c r="Q272" i="27"/>
  <c r="Q271" i="27"/>
  <c r="Q270" i="27"/>
  <c r="Q269" i="27"/>
  <c r="Q268" i="27"/>
  <c r="Q267" i="27"/>
  <c r="Q266" i="27"/>
  <c r="Q265" i="27"/>
  <c r="Q264" i="27"/>
  <c r="Q263" i="27"/>
  <c r="Q262" i="27"/>
  <c r="Q261" i="27"/>
  <c r="Q260" i="27"/>
  <c r="Q259" i="27"/>
  <c r="Q258" i="27"/>
  <c r="Q257" i="27"/>
  <c r="Q256" i="27"/>
  <c r="Q255" i="27"/>
  <c r="Q254" i="27"/>
  <c r="Q253" i="27"/>
  <c r="Q252" i="27"/>
  <c r="Q251" i="27"/>
  <c r="Q250" i="27"/>
  <c r="Q249" i="27"/>
  <c r="Q248" i="27"/>
  <c r="Q247" i="27"/>
  <c r="Q246" i="27"/>
  <c r="Q245" i="27"/>
  <c r="Q244" i="27"/>
  <c r="Q243" i="27"/>
  <c r="Q242" i="27"/>
  <c r="Q241" i="27"/>
  <c r="Q240" i="27"/>
  <c r="Q239" i="27"/>
  <c r="Q238" i="27"/>
  <c r="Q237" i="27"/>
  <c r="Q236" i="27"/>
  <c r="Q235" i="27"/>
  <c r="Q234" i="27"/>
  <c r="Q233" i="27"/>
  <c r="Q232" i="27"/>
  <c r="Q231" i="27"/>
  <c r="Q230" i="27"/>
  <c r="Q229" i="27"/>
  <c r="Q228" i="27"/>
  <c r="Q227" i="27"/>
  <c r="Q226" i="27"/>
  <c r="Q225" i="27"/>
  <c r="Q224" i="27"/>
  <c r="Q223" i="27"/>
  <c r="Q222" i="27"/>
  <c r="Q221" i="27"/>
  <c r="Q220" i="27"/>
  <c r="Q219" i="27"/>
  <c r="Q218" i="27"/>
  <c r="Q217" i="27"/>
  <c r="Q216" i="27"/>
  <c r="Q215" i="27"/>
  <c r="Q214" i="27"/>
  <c r="Q213" i="27"/>
  <c r="Q212" i="27"/>
  <c r="Q211" i="27"/>
  <c r="Q210" i="27"/>
  <c r="Q209" i="27"/>
  <c r="Q208" i="27"/>
  <c r="Q207" i="27"/>
  <c r="Q206" i="27"/>
  <c r="Q205" i="27"/>
  <c r="Q204" i="27"/>
  <c r="Q203" i="27"/>
  <c r="Q202" i="27"/>
  <c r="Q201" i="27"/>
  <c r="Q200" i="27"/>
  <c r="Q199" i="27"/>
  <c r="Q198" i="27"/>
  <c r="Q197" i="27"/>
  <c r="Q196" i="27"/>
  <c r="Q195" i="27"/>
  <c r="Q194" i="27"/>
  <c r="Q193" i="27"/>
  <c r="Q192" i="27"/>
  <c r="Q191" i="27"/>
  <c r="Q190" i="27"/>
  <c r="Q189" i="27"/>
  <c r="Q188" i="27"/>
  <c r="Q187" i="27"/>
  <c r="Q186" i="27"/>
  <c r="Q185" i="27"/>
  <c r="Q184" i="27"/>
  <c r="Q183" i="27"/>
  <c r="Q182" i="27"/>
  <c r="Q181" i="27"/>
  <c r="Q180" i="27"/>
  <c r="Q179" i="27"/>
  <c r="Q178" i="27"/>
  <c r="Q177" i="27"/>
  <c r="Q176" i="27"/>
  <c r="Q175" i="27"/>
  <c r="Q174" i="27"/>
  <c r="Q173" i="27"/>
  <c r="Q172" i="27"/>
  <c r="Q171" i="27"/>
  <c r="Q170" i="27"/>
  <c r="Q169" i="27"/>
  <c r="Q168" i="27"/>
  <c r="Q167" i="27"/>
  <c r="Q166" i="27"/>
  <c r="Q165" i="27"/>
  <c r="Q164" i="27"/>
  <c r="Q163" i="27"/>
  <c r="Q162" i="27"/>
  <c r="Q161" i="27"/>
  <c r="Q160" i="27"/>
  <c r="Q159" i="27"/>
  <c r="Q158" i="27"/>
  <c r="Q157" i="27"/>
  <c r="Q156" i="27"/>
  <c r="Q155" i="27"/>
  <c r="Q154" i="27"/>
  <c r="Q153" i="27"/>
  <c r="Q152" i="27"/>
  <c r="Q151" i="27"/>
  <c r="Q150" i="27"/>
  <c r="Q149" i="27"/>
  <c r="Q148" i="27"/>
  <c r="Q147" i="27"/>
  <c r="Q146" i="27"/>
  <c r="Q145" i="27"/>
  <c r="Q144" i="27"/>
  <c r="Q143" i="27"/>
  <c r="Q142" i="27"/>
  <c r="Q141" i="27"/>
  <c r="Q140" i="27"/>
  <c r="Q139" i="27"/>
  <c r="Q138" i="27"/>
  <c r="Q137" i="27"/>
  <c r="Q136" i="27"/>
  <c r="Q135" i="27"/>
  <c r="Q134" i="27"/>
  <c r="Q133" i="27"/>
  <c r="Q132" i="27"/>
  <c r="Q131" i="27"/>
  <c r="Q130" i="27"/>
  <c r="Q129" i="27"/>
  <c r="Q128" i="27"/>
  <c r="Q127" i="27"/>
  <c r="Q126" i="27"/>
  <c r="Q125" i="27"/>
  <c r="Q124" i="27"/>
  <c r="Q123" i="27"/>
  <c r="Q122" i="27"/>
  <c r="Q121" i="27"/>
  <c r="Q120" i="27"/>
  <c r="Q119" i="27"/>
  <c r="Q118" i="27"/>
  <c r="Q117" i="27"/>
  <c r="Q116" i="27"/>
  <c r="Q115" i="27"/>
  <c r="Q114" i="27"/>
  <c r="Q113" i="27"/>
  <c r="Q112" i="27"/>
  <c r="Q111" i="27"/>
  <c r="Q110" i="27"/>
  <c r="Q109" i="27"/>
  <c r="Q108" i="27"/>
  <c r="Q107" i="27"/>
  <c r="Q106" i="27"/>
  <c r="Q105" i="27"/>
  <c r="Q104" i="27"/>
  <c r="Q103" i="27"/>
  <c r="Q102" i="27"/>
  <c r="Q101" i="27"/>
  <c r="Q100" i="27"/>
  <c r="Q99" i="27"/>
  <c r="Q98" i="27"/>
  <c r="Q97" i="27"/>
  <c r="Q96" i="27"/>
  <c r="Q95" i="27"/>
  <c r="Q94" i="27"/>
  <c r="Q93" i="27"/>
  <c r="Q92" i="27"/>
  <c r="Q91" i="27"/>
  <c r="Q90" i="27"/>
  <c r="Q89" i="27"/>
  <c r="Q88" i="27"/>
  <c r="Q87" i="27"/>
  <c r="Q86" i="27"/>
  <c r="Q85" i="27"/>
  <c r="Q84" i="27"/>
  <c r="Q83" i="27"/>
  <c r="Q82" i="27"/>
  <c r="Q81" i="27"/>
  <c r="Q80" i="27"/>
  <c r="Q79" i="27"/>
  <c r="Q78" i="27"/>
  <c r="Q77" i="27"/>
  <c r="Q76" i="27"/>
  <c r="Q75" i="27"/>
  <c r="Q74" i="27"/>
  <c r="Q73" i="27"/>
  <c r="Q72" i="27"/>
  <c r="Q71" i="27"/>
  <c r="Q70" i="27"/>
  <c r="Q69" i="27"/>
  <c r="Q68" i="27"/>
  <c r="Q67" i="27"/>
  <c r="Q66" i="27"/>
  <c r="Q65" i="27"/>
  <c r="Q64" i="27"/>
  <c r="Q63" i="27"/>
  <c r="Q62" i="27"/>
  <c r="Q61" i="27"/>
  <c r="Q60" i="27"/>
  <c r="Q59" i="27"/>
  <c r="Q58" i="27"/>
  <c r="Q57" i="27"/>
  <c r="Q56" i="27"/>
  <c r="Q55" i="27"/>
  <c r="Q54" i="27"/>
  <c r="Q53" i="27"/>
  <c r="Q52" i="27"/>
  <c r="Q51" i="27"/>
  <c r="Q50" i="27"/>
  <c r="Q49" i="27"/>
  <c r="Q48" i="27"/>
  <c r="Q47" i="27"/>
  <c r="Q46" i="27"/>
  <c r="Q45" i="27"/>
  <c r="Q44" i="27"/>
  <c r="Q43" i="27"/>
  <c r="Q42" i="27"/>
  <c r="Q41" i="27"/>
  <c r="Q40" i="27"/>
  <c r="Q39" i="27"/>
  <c r="Q38" i="27"/>
  <c r="B2" i="27"/>
  <c r="Q721" i="28"/>
  <c r="Q720" i="28"/>
  <c r="Q719" i="28"/>
  <c r="Q718" i="28"/>
  <c r="Q717" i="28"/>
  <c r="Q716" i="28"/>
  <c r="Q715" i="28"/>
  <c r="Q714" i="28"/>
  <c r="Q713" i="28"/>
  <c r="Q712" i="28"/>
  <c r="Q711" i="28"/>
  <c r="Q710" i="28"/>
  <c r="Q709" i="28"/>
  <c r="Q708" i="28"/>
  <c r="Q707" i="28"/>
  <c r="Q706" i="28"/>
  <c r="Q705" i="28"/>
  <c r="Q704" i="28"/>
  <c r="Q703" i="28"/>
  <c r="Q702" i="28"/>
  <c r="Q701" i="28"/>
  <c r="Q700" i="28"/>
  <c r="Q699" i="28"/>
  <c r="Q698" i="28"/>
  <c r="Q697" i="28"/>
  <c r="Q696" i="28"/>
  <c r="Q695" i="28"/>
  <c r="Q694" i="28"/>
  <c r="Q693" i="28"/>
  <c r="Q692" i="28"/>
  <c r="Q691" i="28"/>
  <c r="Q690" i="28"/>
  <c r="Q689" i="28"/>
  <c r="Q688" i="28"/>
  <c r="Q687" i="28"/>
  <c r="Q686" i="28"/>
  <c r="Q685" i="28"/>
  <c r="Q684" i="28"/>
  <c r="Q683" i="28"/>
  <c r="Q682" i="28"/>
  <c r="Q681" i="28"/>
  <c r="Q680" i="28"/>
  <c r="Q679" i="28"/>
  <c r="Q678" i="28"/>
  <c r="Q677" i="28"/>
  <c r="Q676" i="28"/>
  <c r="Q675" i="28"/>
  <c r="Q674" i="28"/>
  <c r="Q673" i="28"/>
  <c r="Q672" i="28"/>
  <c r="Q671" i="28"/>
  <c r="Q670" i="28"/>
  <c r="Q669" i="28"/>
  <c r="Q668" i="28"/>
  <c r="Q667" i="28"/>
  <c r="Q666" i="28"/>
  <c r="Q665" i="28"/>
  <c r="Q664" i="28"/>
  <c r="Q663" i="28"/>
  <c r="Q662" i="28"/>
  <c r="Q661" i="28"/>
  <c r="Q660" i="28"/>
  <c r="Q659" i="28"/>
  <c r="Q658" i="28"/>
  <c r="Q657" i="28"/>
  <c r="Q656" i="28"/>
  <c r="Q655" i="28"/>
  <c r="Q654" i="28"/>
  <c r="Q653" i="28"/>
  <c r="Q652" i="28"/>
  <c r="Q651" i="28"/>
  <c r="Q650" i="28"/>
  <c r="Q649" i="28"/>
  <c r="Q648" i="28"/>
  <c r="Q647" i="28"/>
  <c r="Q646" i="28"/>
  <c r="Q645" i="28"/>
  <c r="Q644" i="28"/>
  <c r="Q643" i="28"/>
  <c r="Q642" i="28"/>
  <c r="Q641" i="28"/>
  <c r="Q640" i="28"/>
  <c r="Q639" i="28"/>
  <c r="Q638" i="28"/>
  <c r="Q637" i="28"/>
  <c r="Q636" i="28"/>
  <c r="Q635" i="28"/>
  <c r="Q634" i="28"/>
  <c r="Q633" i="28"/>
  <c r="Q632" i="28"/>
  <c r="Q631" i="28"/>
  <c r="Q630" i="28"/>
  <c r="Q629" i="28"/>
  <c r="Q628" i="28"/>
  <c r="Q627" i="28"/>
  <c r="Q626" i="28"/>
  <c r="Q625" i="28"/>
  <c r="Q624" i="28"/>
  <c r="Q623" i="28"/>
  <c r="Q622" i="28"/>
  <c r="Q621" i="28"/>
  <c r="Q620" i="28"/>
  <c r="Q619" i="28"/>
  <c r="Q618" i="28"/>
  <c r="Q617" i="28"/>
  <c r="Q616" i="28"/>
  <c r="Q615" i="28"/>
  <c r="Q614" i="28"/>
  <c r="Q613" i="28"/>
  <c r="Q612" i="28"/>
  <c r="Q611" i="28"/>
  <c r="Q610" i="28"/>
  <c r="Q609" i="28"/>
  <c r="Q608" i="28"/>
  <c r="Q607" i="28"/>
  <c r="Q606" i="28"/>
  <c r="Q605" i="28"/>
  <c r="Q604" i="28"/>
  <c r="Q603" i="28"/>
  <c r="Q602" i="28"/>
  <c r="Q601" i="28"/>
  <c r="Q600" i="28"/>
  <c r="Q599" i="28"/>
  <c r="Q598" i="28"/>
  <c r="Q597" i="28"/>
  <c r="Q596" i="28"/>
  <c r="Q595" i="28"/>
  <c r="Q594" i="28"/>
  <c r="Q593" i="28"/>
  <c r="Q592" i="28"/>
  <c r="Q591" i="28"/>
  <c r="Q590" i="28"/>
  <c r="Q589" i="28"/>
  <c r="Q588" i="28"/>
  <c r="Q587" i="28"/>
  <c r="Q586" i="28"/>
  <c r="Q585" i="28"/>
  <c r="Q584" i="28"/>
  <c r="Q583" i="28"/>
  <c r="Q582" i="28"/>
  <c r="Q581" i="28"/>
  <c r="Q580" i="28"/>
  <c r="Q579" i="28"/>
  <c r="Q578" i="28"/>
  <c r="Q577" i="28"/>
  <c r="Q576" i="28"/>
  <c r="Q575" i="28"/>
  <c r="Q574" i="28"/>
  <c r="Q573" i="28"/>
  <c r="Q572" i="28"/>
  <c r="Q571" i="28"/>
  <c r="Q570" i="28"/>
  <c r="Q569" i="28"/>
  <c r="Q568" i="28"/>
  <c r="Q567" i="28"/>
  <c r="Q566" i="28"/>
  <c r="Q565" i="28"/>
  <c r="Q564" i="28"/>
  <c r="Q563" i="28"/>
  <c r="Q562" i="28"/>
  <c r="Q561" i="28"/>
  <c r="Q560" i="28"/>
  <c r="Q559" i="28"/>
  <c r="Q558" i="28"/>
  <c r="Q557" i="28"/>
  <c r="Q556" i="28"/>
  <c r="Q555" i="28"/>
  <c r="Q554" i="28"/>
  <c r="Q553" i="28"/>
  <c r="Q552" i="28"/>
  <c r="Q551" i="28"/>
  <c r="Q550" i="28"/>
  <c r="Q549" i="28"/>
  <c r="Q548" i="28"/>
  <c r="Q547" i="28"/>
  <c r="Q546" i="28"/>
  <c r="Q545" i="28"/>
  <c r="Q544" i="28"/>
  <c r="Q543" i="28"/>
  <c r="Q542" i="28"/>
  <c r="Q541" i="28"/>
  <c r="Q540" i="28"/>
  <c r="Q539" i="28"/>
  <c r="Q538" i="28"/>
  <c r="Q537" i="28"/>
  <c r="Q536" i="28"/>
  <c r="Q535" i="28"/>
  <c r="Q534" i="28"/>
  <c r="Q533" i="28"/>
  <c r="Q532" i="28"/>
  <c r="Q531" i="28"/>
  <c r="Q530" i="28"/>
  <c r="Q529" i="28"/>
  <c r="Q528" i="28"/>
  <c r="Q527" i="28"/>
  <c r="Q526" i="28"/>
  <c r="Q525" i="28"/>
  <c r="Q524" i="28"/>
  <c r="Q523" i="28"/>
  <c r="Q522" i="28"/>
  <c r="Q521" i="28"/>
  <c r="Q520" i="28"/>
  <c r="Q519" i="28"/>
  <c r="Q518" i="28"/>
  <c r="Q517" i="28"/>
  <c r="Q516" i="28"/>
  <c r="Q515" i="28"/>
  <c r="Q514" i="28"/>
  <c r="Q513" i="28"/>
  <c r="Q512" i="28"/>
  <c r="Q511" i="28"/>
  <c r="Q510" i="28"/>
  <c r="Q509" i="28"/>
  <c r="Q508" i="28"/>
  <c r="Q507" i="28"/>
  <c r="Q506" i="28"/>
  <c r="Q505" i="28"/>
  <c r="Q504" i="28"/>
  <c r="Q503" i="28"/>
  <c r="Q502" i="28"/>
  <c r="Q501" i="28"/>
  <c r="Q500" i="28"/>
  <c r="Q499" i="28"/>
  <c r="Q498" i="28"/>
  <c r="Q497" i="28"/>
  <c r="Q496" i="28"/>
  <c r="Q495" i="28"/>
  <c r="Q494" i="28"/>
  <c r="Q493" i="28"/>
  <c r="Q492" i="28"/>
  <c r="Q491" i="28"/>
  <c r="Q490" i="28"/>
  <c r="Q489" i="28"/>
  <c r="Q488" i="28"/>
  <c r="Q487" i="28"/>
  <c r="Q486" i="28"/>
  <c r="Q485" i="28"/>
  <c r="Q484" i="28"/>
  <c r="Q483" i="28"/>
  <c r="Q482" i="28"/>
  <c r="Q481" i="28"/>
  <c r="Q480" i="28"/>
  <c r="Q479" i="28"/>
  <c r="Q478" i="28"/>
  <c r="Q477" i="28"/>
  <c r="Q476" i="28"/>
  <c r="Q475" i="28"/>
  <c r="Q474" i="28"/>
  <c r="Q473" i="28"/>
  <c r="Q472" i="28"/>
  <c r="Q471" i="28"/>
  <c r="Q470" i="28"/>
  <c r="Q469" i="28"/>
  <c r="Q468" i="28"/>
  <c r="Q467" i="28"/>
  <c r="Q466" i="28"/>
  <c r="Q465" i="28"/>
  <c r="Q464" i="28"/>
  <c r="Q463" i="28"/>
  <c r="Q462" i="28"/>
  <c r="Q461" i="28"/>
  <c r="Q460" i="28"/>
  <c r="Q459" i="28"/>
  <c r="Q458" i="28"/>
  <c r="Q457" i="28"/>
  <c r="Q456" i="28"/>
  <c r="Q455" i="28"/>
  <c r="Q454" i="28"/>
  <c r="Q453" i="28"/>
  <c r="Q452" i="28"/>
  <c r="Q451" i="28"/>
  <c r="Q450" i="28"/>
  <c r="Q449" i="28"/>
  <c r="Q448" i="28"/>
  <c r="Q447" i="28"/>
  <c r="Q446" i="28"/>
  <c r="Q445" i="28"/>
  <c r="Q444" i="28"/>
  <c r="Q443" i="28"/>
  <c r="Q442" i="28"/>
  <c r="Q441" i="28"/>
  <c r="Q440" i="28"/>
  <c r="Q439" i="28"/>
  <c r="Q438" i="28"/>
  <c r="Q437" i="28"/>
  <c r="Q436" i="28"/>
  <c r="Q435" i="28"/>
  <c r="Q434" i="28"/>
  <c r="Q433" i="28"/>
  <c r="Q432" i="28"/>
  <c r="Q431" i="28"/>
  <c r="Q430" i="28"/>
  <c r="Q429" i="28"/>
  <c r="Q428" i="28"/>
  <c r="Q427" i="28"/>
  <c r="Q426" i="28"/>
  <c r="Q425" i="28"/>
  <c r="Q424" i="28"/>
  <c r="Q423" i="28"/>
  <c r="Q422" i="28"/>
  <c r="Q421" i="28"/>
  <c r="Q420" i="28"/>
  <c r="Q419" i="28"/>
  <c r="Q418" i="28"/>
  <c r="Q417" i="28"/>
  <c r="Q416" i="28"/>
  <c r="Q415" i="28"/>
  <c r="Q414" i="28"/>
  <c r="Q413" i="28"/>
  <c r="Q412" i="28"/>
  <c r="Q411" i="28"/>
  <c r="Q410" i="28"/>
  <c r="Q409" i="28"/>
  <c r="Q408" i="28"/>
  <c r="Q407" i="28"/>
  <c r="Q406" i="28"/>
  <c r="Q405" i="28"/>
  <c r="Q404" i="28"/>
  <c r="Q403" i="28"/>
  <c r="Q402" i="28"/>
  <c r="Q401" i="28"/>
  <c r="Q400" i="28"/>
  <c r="Q399" i="28"/>
  <c r="Q398" i="28"/>
  <c r="Q397" i="28"/>
  <c r="Q396" i="28"/>
  <c r="Q395" i="28"/>
  <c r="Q394" i="28"/>
  <c r="Q393" i="28"/>
  <c r="Q392" i="28"/>
  <c r="Q391" i="28"/>
  <c r="Q390" i="28"/>
  <c r="Q389" i="28"/>
  <c r="Q388" i="28"/>
  <c r="Q387" i="28"/>
  <c r="Q386" i="28"/>
  <c r="Q385" i="28"/>
  <c r="Q384" i="28"/>
  <c r="Q383" i="28"/>
  <c r="Q382" i="28"/>
  <c r="Q381" i="28"/>
  <c r="Q380" i="28"/>
  <c r="Q379" i="28"/>
  <c r="Q378" i="28"/>
  <c r="Q377" i="28"/>
  <c r="Q376" i="28"/>
  <c r="Q375" i="28"/>
  <c r="Q374" i="28"/>
  <c r="Q373" i="28"/>
  <c r="Q372" i="28"/>
  <c r="Q371" i="28"/>
  <c r="Q370" i="28"/>
  <c r="Q369" i="28"/>
  <c r="Q368" i="28"/>
  <c r="Q367" i="28"/>
  <c r="Q366" i="28"/>
  <c r="Q365" i="28"/>
  <c r="Q364" i="28"/>
  <c r="Q363" i="28"/>
  <c r="Q362" i="28"/>
  <c r="Q361" i="28"/>
  <c r="Q360" i="28"/>
  <c r="Q359" i="28"/>
  <c r="Q358" i="28"/>
  <c r="Q357" i="28"/>
  <c r="Q356" i="28"/>
  <c r="Q355" i="28"/>
  <c r="Q354" i="28"/>
  <c r="Q353" i="28"/>
  <c r="Q352" i="28"/>
  <c r="Q351" i="28"/>
  <c r="Q350" i="28"/>
  <c r="Q349" i="28"/>
  <c r="Q348" i="28"/>
  <c r="Q347" i="28"/>
  <c r="Q346" i="28"/>
  <c r="Q345" i="28"/>
  <c r="Q344" i="28"/>
  <c r="Q343" i="28"/>
  <c r="Q342" i="28"/>
  <c r="Q341" i="28"/>
  <c r="Q340" i="28"/>
  <c r="Q339" i="28"/>
  <c r="Q338" i="28"/>
  <c r="Q337" i="28"/>
  <c r="Q336" i="28"/>
  <c r="Q335" i="28"/>
  <c r="Q334" i="28"/>
  <c r="Q333" i="28"/>
  <c r="Q332" i="28"/>
  <c r="Q331" i="28"/>
  <c r="Q330" i="28"/>
  <c r="Q329" i="28"/>
  <c r="Q328" i="28"/>
  <c r="Q327" i="28"/>
  <c r="Q326" i="28"/>
  <c r="Q325" i="28"/>
  <c r="Q324" i="28"/>
  <c r="Q323" i="28"/>
  <c r="Q322" i="28"/>
  <c r="Q321" i="28"/>
  <c r="Q320" i="28"/>
  <c r="Q319" i="28"/>
  <c r="Q318" i="28"/>
  <c r="Q317" i="28"/>
  <c r="Q316" i="28"/>
  <c r="Q315" i="28"/>
  <c r="Q314" i="28"/>
  <c r="Q313" i="28"/>
  <c r="Q312" i="28"/>
  <c r="Q311" i="28"/>
  <c r="Q310" i="28"/>
  <c r="Q309" i="28"/>
  <c r="Q308" i="28"/>
  <c r="Q307" i="28"/>
  <c r="Q306" i="28"/>
  <c r="Q305" i="28"/>
  <c r="Q304" i="28"/>
  <c r="Q303" i="28"/>
  <c r="Q302" i="28"/>
  <c r="Q301" i="28"/>
  <c r="Q300" i="28"/>
  <c r="Q299" i="28"/>
  <c r="Q298" i="28"/>
  <c r="Q297" i="28"/>
  <c r="Q296" i="28"/>
  <c r="Q295" i="28"/>
  <c r="Q294" i="28"/>
  <c r="Q293" i="28"/>
  <c r="Q292" i="28"/>
  <c r="Q291" i="28"/>
  <c r="Q290" i="28"/>
  <c r="Q289" i="28"/>
  <c r="Q288" i="28"/>
  <c r="Q287" i="28"/>
  <c r="Q286" i="28"/>
  <c r="Q285" i="28"/>
  <c r="Q284" i="28"/>
  <c r="Q283" i="28"/>
  <c r="Q282" i="28"/>
  <c r="Q281" i="28"/>
  <c r="Q280" i="28"/>
  <c r="Q279" i="28"/>
  <c r="Q278" i="28"/>
  <c r="Q277" i="28"/>
  <c r="Q276" i="28"/>
  <c r="Q275" i="28"/>
  <c r="Q274" i="28"/>
  <c r="Q273" i="28"/>
  <c r="Q272" i="28"/>
  <c r="Q271" i="28"/>
  <c r="Q270" i="28"/>
  <c r="Q269" i="28"/>
  <c r="Q268" i="28"/>
  <c r="Q267" i="28"/>
  <c r="Q266" i="28"/>
  <c r="Q265" i="28"/>
  <c r="Q264" i="28"/>
  <c r="Q263" i="28"/>
  <c r="Q262" i="28"/>
  <c r="Q261" i="28"/>
  <c r="Q260" i="28"/>
  <c r="Q259" i="28"/>
  <c r="Q258" i="28"/>
  <c r="Q257" i="28"/>
  <c r="Q256" i="28"/>
  <c r="Q255" i="28"/>
  <c r="Q254" i="28"/>
  <c r="Q253" i="28"/>
  <c r="Q252" i="28"/>
  <c r="Q251" i="28"/>
  <c r="Q250" i="28"/>
  <c r="Q249" i="28"/>
  <c r="Q248" i="28"/>
  <c r="Q247" i="28"/>
  <c r="Q246" i="28"/>
  <c r="Q245" i="28"/>
  <c r="Q244" i="28"/>
  <c r="Q243" i="28"/>
  <c r="Q242" i="28"/>
  <c r="Q241" i="28"/>
  <c r="Q240" i="28"/>
  <c r="Q239" i="28"/>
  <c r="Q238" i="28"/>
  <c r="Q237" i="28"/>
  <c r="Q236" i="28"/>
  <c r="Q235" i="28"/>
  <c r="Q234" i="28"/>
  <c r="Q233" i="28"/>
  <c r="Q232" i="28"/>
  <c r="Q231" i="28"/>
  <c r="Q230" i="28"/>
  <c r="Q229" i="28"/>
  <c r="Q228" i="28"/>
  <c r="Q227" i="28"/>
  <c r="Q226" i="28"/>
  <c r="Q225" i="28"/>
  <c r="Q224" i="28"/>
  <c r="Q223" i="28"/>
  <c r="Q222" i="28"/>
  <c r="Q221" i="28"/>
  <c r="Q220" i="28"/>
  <c r="Q219" i="28"/>
  <c r="Q218" i="28"/>
  <c r="Q217" i="28"/>
  <c r="Q216" i="28"/>
  <c r="Q215" i="28"/>
  <c r="Q214" i="28"/>
  <c r="Q213" i="28"/>
  <c r="Q212" i="28"/>
  <c r="Q211" i="28"/>
  <c r="Q210" i="28"/>
  <c r="Q209" i="28"/>
  <c r="Q208" i="28"/>
  <c r="Q207" i="28"/>
  <c r="Q206" i="28"/>
  <c r="Q205" i="28"/>
  <c r="Q204" i="28"/>
  <c r="Q203" i="28"/>
  <c r="Q202" i="28"/>
  <c r="Q201" i="28"/>
  <c r="Q200" i="28"/>
  <c r="Q199" i="28"/>
  <c r="Q198" i="28"/>
  <c r="Q197" i="28"/>
  <c r="Q196" i="28"/>
  <c r="Q195" i="28"/>
  <c r="Q194" i="28"/>
  <c r="Q193" i="28"/>
  <c r="Q192" i="28"/>
  <c r="Q191" i="28"/>
  <c r="Q190" i="28"/>
  <c r="Q189" i="28"/>
  <c r="Q188" i="28"/>
  <c r="Q187" i="28"/>
  <c r="Q186" i="28"/>
  <c r="Q185" i="28"/>
  <c r="Q184" i="28"/>
  <c r="Q183" i="28"/>
  <c r="Q182" i="28"/>
  <c r="Q181" i="28"/>
  <c r="Q180" i="28"/>
  <c r="Q179" i="28"/>
  <c r="Q178" i="28"/>
  <c r="Q177" i="28"/>
  <c r="Q176" i="28"/>
  <c r="Q175" i="28"/>
  <c r="Q174" i="28"/>
  <c r="Q173" i="28"/>
  <c r="Q172" i="28"/>
  <c r="Q171" i="28"/>
  <c r="Q170" i="28"/>
  <c r="Q169" i="28"/>
  <c r="Q168" i="28"/>
  <c r="Q167" i="28"/>
  <c r="Q166" i="28"/>
  <c r="Q165" i="28"/>
  <c r="Q164" i="28"/>
  <c r="Q163" i="28"/>
  <c r="Q162" i="28"/>
  <c r="Q161" i="28"/>
  <c r="Q160" i="28"/>
  <c r="Q159" i="28"/>
  <c r="Q158" i="28"/>
  <c r="Q157" i="28"/>
  <c r="Q156" i="28"/>
  <c r="Q155" i="28"/>
  <c r="Q154" i="28"/>
  <c r="Q153" i="28"/>
  <c r="Q152" i="28"/>
  <c r="Q151" i="28"/>
  <c r="Q150" i="28"/>
  <c r="Q149" i="28"/>
  <c r="Q148" i="28"/>
  <c r="Q147" i="28"/>
  <c r="Q146" i="28"/>
  <c r="Q145" i="28"/>
  <c r="Q144" i="28"/>
  <c r="Q143" i="28"/>
  <c r="Q142" i="28"/>
  <c r="Q141" i="28"/>
  <c r="Q140" i="28"/>
  <c r="Q139" i="28"/>
  <c r="Q138" i="28"/>
  <c r="Q137" i="28"/>
  <c r="Q136" i="28"/>
  <c r="Q135" i="28"/>
  <c r="Q134" i="28"/>
  <c r="Q133" i="28"/>
  <c r="Q132" i="28"/>
  <c r="Q131" i="28"/>
  <c r="Q130" i="28"/>
  <c r="Q129" i="28"/>
  <c r="Q128" i="28"/>
  <c r="Q127" i="28"/>
  <c r="Q126" i="28"/>
  <c r="Q125" i="28"/>
  <c r="Q124" i="28"/>
  <c r="Q123" i="28"/>
  <c r="Q122" i="28"/>
  <c r="Q121" i="28"/>
  <c r="Q120" i="28"/>
  <c r="Q119" i="28"/>
  <c r="Q118" i="28"/>
  <c r="Q117" i="28"/>
  <c r="Q116" i="28"/>
  <c r="Q115" i="28"/>
  <c r="Q114" i="28"/>
  <c r="Q113" i="28"/>
  <c r="Q112" i="28"/>
  <c r="Q111" i="28"/>
  <c r="Q110" i="28"/>
  <c r="Q109" i="28"/>
  <c r="Q108" i="28"/>
  <c r="Q107" i="28"/>
  <c r="Q106" i="28"/>
  <c r="Q105" i="28"/>
  <c r="Q104" i="28"/>
  <c r="Q103" i="28"/>
  <c r="Q102" i="28"/>
  <c r="Q101" i="28"/>
  <c r="Q100" i="28"/>
  <c r="Q99" i="28"/>
  <c r="Q98" i="28"/>
  <c r="Q97" i="28"/>
  <c r="Q96" i="28"/>
  <c r="Q95" i="28"/>
  <c r="Q94" i="28"/>
  <c r="Q93" i="28"/>
  <c r="Q92" i="28"/>
  <c r="Q91" i="28"/>
  <c r="Q90" i="28"/>
  <c r="Q89" i="28"/>
  <c r="Q88" i="28"/>
  <c r="Q87" i="28"/>
  <c r="Q86" i="28"/>
  <c r="Q85" i="28"/>
  <c r="Q84" i="28"/>
  <c r="Q83" i="28"/>
  <c r="Q82" i="28"/>
  <c r="Q81" i="28"/>
  <c r="Q80" i="28"/>
  <c r="Q79" i="28"/>
  <c r="Q78" i="28"/>
  <c r="Q77" i="28"/>
  <c r="Q76" i="28"/>
  <c r="Q75" i="28"/>
  <c r="Q74" i="28"/>
  <c r="Q73" i="28"/>
  <c r="Q72" i="28"/>
  <c r="Q71" i="28"/>
  <c r="Q70" i="28"/>
  <c r="Q69" i="28"/>
  <c r="Q68" i="28"/>
  <c r="Q67" i="28"/>
  <c r="Q66" i="28"/>
  <c r="Q65" i="28"/>
  <c r="Q64" i="28"/>
  <c r="Q63" i="28"/>
  <c r="Q62" i="28"/>
  <c r="Q61" i="28"/>
  <c r="Q60" i="28"/>
  <c r="Q59" i="28"/>
  <c r="Q58" i="28"/>
  <c r="Q57" i="28"/>
  <c r="Q56" i="28"/>
  <c r="Q55" i="28"/>
  <c r="Q54" i="28"/>
  <c r="Q53" i="28"/>
  <c r="Q52" i="28"/>
  <c r="Q51" i="28"/>
  <c r="Q50" i="28"/>
  <c r="Q49" i="28"/>
  <c r="Q48" i="28"/>
  <c r="Q47" i="28"/>
  <c r="Q46" i="28"/>
  <c r="Q45" i="28"/>
  <c r="Q44" i="28"/>
  <c r="Q43" i="28"/>
  <c r="Q42" i="28"/>
  <c r="Q41" i="28"/>
  <c r="Q40" i="28"/>
  <c r="Q39" i="28"/>
  <c r="Q38" i="28"/>
  <c r="B2" i="28"/>
  <c r="B721" i="29"/>
  <c r="B720" i="29"/>
  <c r="B719" i="29"/>
  <c r="B718" i="29"/>
  <c r="B717" i="29"/>
  <c r="B716" i="29"/>
  <c r="B715" i="29"/>
  <c r="B714" i="29"/>
  <c r="B713" i="29"/>
  <c r="B712" i="29"/>
  <c r="B711" i="29"/>
  <c r="B710" i="29"/>
  <c r="B709" i="29"/>
  <c r="B708" i="29"/>
  <c r="B707" i="29"/>
  <c r="B706" i="29"/>
  <c r="B705" i="29"/>
  <c r="B704" i="29"/>
  <c r="B703" i="29"/>
  <c r="B702" i="29"/>
  <c r="B701" i="29"/>
  <c r="B700" i="29"/>
  <c r="B699" i="29"/>
  <c r="B698" i="29"/>
  <c r="B697" i="29"/>
  <c r="B696" i="29"/>
  <c r="B695" i="29"/>
  <c r="B694" i="29"/>
  <c r="B693" i="29"/>
  <c r="B692" i="29"/>
  <c r="B691" i="29"/>
  <c r="B690" i="29"/>
  <c r="B689" i="29"/>
  <c r="B688" i="29"/>
  <c r="B687" i="29"/>
  <c r="B686" i="29"/>
  <c r="B685" i="29"/>
  <c r="B684" i="29"/>
  <c r="B683" i="29"/>
  <c r="B682" i="29"/>
  <c r="B681" i="29"/>
  <c r="B680" i="29"/>
  <c r="B679" i="29"/>
  <c r="B678" i="29"/>
  <c r="B677" i="29"/>
  <c r="B676" i="29"/>
  <c r="B675" i="29"/>
  <c r="B674" i="29"/>
  <c r="B673" i="29"/>
  <c r="B672" i="29"/>
  <c r="B671" i="29"/>
  <c r="B670" i="29"/>
  <c r="B669" i="29"/>
  <c r="B668" i="29"/>
  <c r="B667" i="29"/>
  <c r="B666" i="29"/>
  <c r="B665" i="29"/>
  <c r="B664" i="29"/>
  <c r="B663" i="29"/>
  <c r="B662" i="29"/>
  <c r="B661" i="29"/>
  <c r="B660" i="29"/>
  <c r="B659" i="29"/>
  <c r="B658" i="29"/>
  <c r="B657" i="29"/>
  <c r="B656" i="29"/>
  <c r="B655" i="29"/>
  <c r="B654" i="29"/>
  <c r="B653" i="29"/>
  <c r="B652" i="29"/>
  <c r="B651" i="29"/>
  <c r="B650" i="29"/>
  <c r="B649" i="29"/>
  <c r="B648" i="29"/>
  <c r="B647" i="29"/>
  <c r="B646" i="29"/>
  <c r="B645" i="29"/>
  <c r="B644" i="29"/>
  <c r="B643" i="29"/>
  <c r="B642" i="29"/>
  <c r="B641" i="29"/>
  <c r="B640" i="29"/>
  <c r="B639" i="29"/>
  <c r="B638" i="29"/>
  <c r="B637" i="29"/>
  <c r="B636" i="29"/>
  <c r="B635" i="29"/>
  <c r="B634" i="29"/>
  <c r="B633" i="29"/>
  <c r="B632" i="29"/>
  <c r="B631" i="29"/>
  <c r="B630" i="29"/>
  <c r="B629" i="29"/>
  <c r="B628" i="29"/>
  <c r="B627" i="29"/>
  <c r="B626" i="29"/>
  <c r="B625" i="29"/>
  <c r="B624" i="29"/>
  <c r="B623" i="29"/>
  <c r="B622" i="29"/>
  <c r="B621" i="29"/>
  <c r="B620" i="29"/>
  <c r="B619" i="29"/>
  <c r="B618" i="29"/>
  <c r="B617" i="29"/>
  <c r="B616" i="29"/>
  <c r="B615" i="29"/>
  <c r="B614" i="29"/>
  <c r="B613" i="29"/>
  <c r="B612" i="29"/>
  <c r="B611" i="29"/>
  <c r="B610" i="29"/>
  <c r="B609" i="29"/>
  <c r="B608" i="29"/>
  <c r="B607" i="29"/>
  <c r="B606" i="29"/>
  <c r="B605" i="29"/>
  <c r="B604" i="29"/>
  <c r="B603" i="29"/>
  <c r="B602" i="29"/>
  <c r="B601" i="29"/>
  <c r="B600" i="29"/>
  <c r="B599" i="29"/>
  <c r="B598" i="29"/>
  <c r="B597" i="29"/>
  <c r="B596" i="29"/>
  <c r="B595" i="29"/>
  <c r="B594" i="29"/>
  <c r="B593" i="29"/>
  <c r="B592" i="29"/>
  <c r="B591" i="29"/>
  <c r="B590" i="29"/>
  <c r="B589" i="29"/>
  <c r="B588" i="29"/>
  <c r="B587" i="29"/>
  <c r="B586" i="29"/>
  <c r="B585" i="29"/>
  <c r="B584" i="29"/>
  <c r="B583" i="29"/>
  <c r="B582" i="29"/>
  <c r="B581" i="29"/>
  <c r="B580" i="29"/>
  <c r="B579" i="29"/>
  <c r="B578" i="29"/>
  <c r="B577" i="29"/>
  <c r="B576" i="29"/>
  <c r="B575" i="29"/>
  <c r="B574" i="29"/>
  <c r="B573" i="29"/>
  <c r="B572" i="29"/>
  <c r="B571" i="29"/>
  <c r="B570" i="29"/>
  <c r="B569" i="29"/>
  <c r="B568" i="29"/>
  <c r="B567" i="29"/>
  <c r="B566" i="29"/>
  <c r="B565" i="29"/>
  <c r="B564" i="29"/>
  <c r="B563" i="29"/>
  <c r="B562" i="29"/>
  <c r="B561" i="29"/>
  <c r="B560" i="29"/>
  <c r="B559" i="29"/>
  <c r="B558" i="29"/>
  <c r="B557" i="29"/>
  <c r="B556" i="29"/>
  <c r="B555" i="29"/>
  <c r="B554" i="29"/>
  <c r="B553" i="29"/>
  <c r="B552" i="29"/>
  <c r="B551" i="29"/>
  <c r="B550" i="29"/>
  <c r="B549" i="29"/>
  <c r="B548" i="29"/>
  <c r="B547" i="29"/>
  <c r="B546" i="29"/>
  <c r="B545" i="29"/>
  <c r="B544" i="29"/>
  <c r="B543" i="29"/>
  <c r="B542" i="29"/>
  <c r="B541" i="29"/>
  <c r="B540" i="29"/>
  <c r="B539" i="29"/>
  <c r="B538" i="29"/>
  <c r="B537" i="29"/>
  <c r="B536" i="29"/>
  <c r="B535" i="29"/>
  <c r="B534" i="29"/>
  <c r="B533" i="29"/>
  <c r="B532" i="29"/>
  <c r="B531" i="29"/>
  <c r="B530" i="29"/>
  <c r="B529" i="29"/>
  <c r="B528" i="29"/>
  <c r="B527" i="29"/>
  <c r="B526" i="29"/>
  <c r="B525" i="29"/>
  <c r="B524" i="29"/>
  <c r="B523" i="29"/>
  <c r="B522" i="29"/>
  <c r="B521" i="29"/>
  <c r="B520" i="29"/>
  <c r="B519" i="29"/>
  <c r="B518" i="29"/>
  <c r="B517" i="29"/>
  <c r="B516" i="29"/>
  <c r="B515" i="29"/>
  <c r="B514" i="29"/>
  <c r="B513" i="29"/>
  <c r="B512" i="29"/>
  <c r="B511" i="29"/>
  <c r="B510" i="29"/>
  <c r="B509" i="29"/>
  <c r="B508" i="29"/>
  <c r="B507" i="29"/>
  <c r="B506" i="29"/>
  <c r="B505" i="29"/>
  <c r="B504" i="29"/>
  <c r="B503" i="29"/>
  <c r="B502" i="29"/>
  <c r="B501" i="29"/>
  <c r="B500" i="29"/>
  <c r="B499" i="29"/>
  <c r="B498" i="29"/>
  <c r="B497" i="29"/>
  <c r="B496" i="29"/>
  <c r="B495" i="29"/>
  <c r="B494" i="29"/>
  <c r="B493" i="29"/>
  <c r="B492" i="29"/>
  <c r="B491" i="29"/>
  <c r="B490" i="29"/>
  <c r="B489" i="29"/>
  <c r="B488" i="29"/>
  <c r="B487" i="29"/>
  <c r="B486" i="29"/>
  <c r="B485" i="29"/>
  <c r="B484" i="29"/>
  <c r="B483" i="29"/>
  <c r="B482" i="29"/>
  <c r="B481" i="29"/>
  <c r="B480" i="29"/>
  <c r="B479" i="29"/>
  <c r="B478" i="29"/>
  <c r="B477" i="29"/>
  <c r="B476" i="29"/>
  <c r="B475" i="29"/>
  <c r="B474" i="29"/>
  <c r="B473" i="29"/>
  <c r="B472" i="29"/>
  <c r="B471" i="29"/>
  <c r="B470" i="29"/>
  <c r="B469" i="29"/>
  <c r="B468" i="29"/>
  <c r="B467" i="29"/>
  <c r="B466" i="29"/>
  <c r="B465" i="29"/>
  <c r="B464" i="29"/>
  <c r="B463" i="29"/>
  <c r="B462" i="29"/>
  <c r="B461" i="29"/>
  <c r="B460" i="29"/>
  <c r="B459" i="29"/>
  <c r="B458" i="29"/>
  <c r="B457" i="29"/>
  <c r="B456" i="29"/>
  <c r="B455" i="29"/>
  <c r="B454" i="29"/>
  <c r="B453" i="29"/>
  <c r="B452" i="29"/>
  <c r="B451" i="29"/>
  <c r="B450" i="29"/>
  <c r="B449" i="29"/>
  <c r="B448" i="29"/>
  <c r="B447" i="29"/>
  <c r="B446" i="29"/>
  <c r="B445" i="29"/>
  <c r="B444" i="29"/>
  <c r="B443" i="29"/>
  <c r="B442" i="29"/>
  <c r="B441" i="29"/>
  <c r="B440" i="29"/>
  <c r="B439" i="29"/>
  <c r="B438" i="29"/>
  <c r="B437" i="29"/>
  <c r="B436" i="29"/>
  <c r="B435" i="29"/>
  <c r="B434" i="29"/>
  <c r="B433" i="29"/>
  <c r="B432" i="29"/>
  <c r="B431" i="29"/>
  <c r="B430" i="29"/>
  <c r="B429" i="29"/>
  <c r="B428" i="29"/>
  <c r="B427" i="29"/>
  <c r="B426" i="29"/>
  <c r="B425" i="29"/>
  <c r="B424" i="29"/>
  <c r="B423" i="29"/>
  <c r="B422" i="29"/>
  <c r="B421" i="29"/>
  <c r="B420" i="29"/>
  <c r="B419" i="29"/>
  <c r="B418" i="29"/>
  <c r="B417" i="29"/>
  <c r="B416" i="29"/>
  <c r="B415" i="29"/>
  <c r="B414" i="29"/>
  <c r="B413" i="29"/>
  <c r="B412" i="29"/>
  <c r="B411" i="29"/>
  <c r="B410" i="29"/>
  <c r="B409" i="29"/>
  <c r="B408" i="29"/>
  <c r="B407" i="29"/>
  <c r="B406" i="29"/>
  <c r="B405" i="29"/>
  <c r="B404" i="29"/>
  <c r="B403" i="29"/>
  <c r="B402" i="29"/>
  <c r="B401" i="29"/>
  <c r="B400" i="29"/>
  <c r="B399" i="29"/>
  <c r="B398" i="29"/>
  <c r="B397" i="29"/>
  <c r="B396" i="29"/>
  <c r="B395" i="29"/>
  <c r="B394" i="29"/>
  <c r="B393" i="29"/>
  <c r="B392" i="29"/>
  <c r="B391" i="29"/>
  <c r="B390" i="29"/>
  <c r="B389" i="29"/>
  <c r="B388" i="29"/>
  <c r="B387" i="29"/>
  <c r="B386" i="29"/>
  <c r="B385" i="29"/>
  <c r="B384" i="29"/>
  <c r="B383" i="29"/>
  <c r="B382" i="29"/>
  <c r="B381" i="29"/>
  <c r="B380" i="29"/>
  <c r="B379" i="29"/>
  <c r="B378" i="29"/>
  <c r="B377" i="29"/>
  <c r="B376" i="29"/>
  <c r="B375" i="29"/>
  <c r="B374" i="29"/>
  <c r="B373" i="29"/>
  <c r="B372" i="29"/>
  <c r="B371" i="29"/>
  <c r="B370" i="29"/>
  <c r="B369" i="29"/>
  <c r="B368" i="29"/>
  <c r="B367" i="29"/>
  <c r="B366" i="29"/>
  <c r="B365" i="29"/>
  <c r="B364" i="29"/>
  <c r="B363" i="29"/>
  <c r="B362" i="29"/>
  <c r="B361" i="29"/>
  <c r="B360" i="29"/>
  <c r="B359" i="29"/>
  <c r="B358" i="29"/>
  <c r="B357" i="29"/>
  <c r="B356" i="29"/>
  <c r="B355" i="29"/>
  <c r="B354" i="29"/>
  <c r="B353" i="29"/>
  <c r="B352" i="29"/>
  <c r="B351" i="29"/>
  <c r="B350" i="29"/>
  <c r="B349" i="29"/>
  <c r="B348" i="29"/>
  <c r="B347" i="29"/>
  <c r="B346" i="29"/>
  <c r="B345" i="29"/>
  <c r="B344" i="29"/>
  <c r="B343" i="29"/>
  <c r="B342" i="29"/>
  <c r="B341" i="29"/>
  <c r="B340" i="29"/>
  <c r="B339" i="29"/>
  <c r="B338" i="29"/>
  <c r="B337" i="29"/>
  <c r="B336" i="29"/>
  <c r="B335" i="29"/>
  <c r="B334" i="29"/>
  <c r="B333" i="29"/>
  <c r="B332" i="29"/>
  <c r="B331" i="29"/>
  <c r="B330" i="29"/>
  <c r="B329" i="29"/>
  <c r="B328" i="29"/>
  <c r="B327" i="29"/>
  <c r="B326" i="29"/>
  <c r="B325" i="29"/>
  <c r="B324" i="29"/>
  <c r="B323" i="29"/>
  <c r="B322" i="29"/>
  <c r="B321" i="29"/>
  <c r="B320" i="29"/>
  <c r="B319" i="29"/>
  <c r="B318" i="29"/>
  <c r="B317" i="29"/>
  <c r="B316" i="29"/>
  <c r="B315" i="29"/>
  <c r="B314" i="29"/>
  <c r="B313" i="29"/>
  <c r="B312" i="29"/>
  <c r="B311" i="29"/>
  <c r="B310" i="29"/>
  <c r="B309" i="29"/>
  <c r="B308" i="29"/>
  <c r="B307" i="29"/>
  <c r="B306" i="29"/>
  <c r="B305" i="29"/>
  <c r="B304" i="29"/>
  <c r="B303" i="29"/>
  <c r="B302" i="29"/>
  <c r="B301" i="29"/>
  <c r="B300" i="29"/>
  <c r="B299" i="29"/>
  <c r="B298" i="29"/>
  <c r="B297" i="29"/>
  <c r="B296" i="29"/>
  <c r="B295" i="29"/>
  <c r="B294" i="29"/>
  <c r="B293" i="29"/>
  <c r="B292" i="29"/>
  <c r="B291" i="29"/>
  <c r="B290" i="29"/>
  <c r="B289" i="29"/>
  <c r="B288" i="29"/>
  <c r="B287" i="29"/>
  <c r="B286" i="29"/>
  <c r="B285" i="29"/>
  <c r="B284" i="29"/>
  <c r="B283" i="29"/>
  <c r="B282" i="29"/>
  <c r="B281" i="29"/>
  <c r="B280" i="29"/>
  <c r="B279" i="29"/>
  <c r="B278" i="29"/>
  <c r="B277" i="29"/>
  <c r="B276" i="29"/>
  <c r="B275" i="29"/>
  <c r="B274" i="29"/>
  <c r="B273" i="29"/>
  <c r="B272" i="29"/>
  <c r="B271" i="29"/>
  <c r="B270" i="29"/>
  <c r="B269" i="29"/>
  <c r="B268" i="29"/>
  <c r="B267" i="29"/>
  <c r="B266" i="29"/>
  <c r="B265" i="29"/>
  <c r="B264" i="29"/>
  <c r="B263" i="29"/>
  <c r="B262" i="29"/>
  <c r="B261" i="29"/>
  <c r="B260" i="29"/>
  <c r="B259" i="29"/>
  <c r="B258" i="29"/>
  <c r="B257" i="29"/>
  <c r="B256" i="29"/>
  <c r="B255" i="29"/>
  <c r="B254" i="29"/>
  <c r="B253" i="29"/>
  <c r="B252" i="29"/>
  <c r="B251" i="29"/>
  <c r="B250" i="29"/>
  <c r="B249" i="29"/>
  <c r="B248" i="29"/>
  <c r="B247" i="29"/>
  <c r="B246" i="29"/>
  <c r="B245" i="29"/>
  <c r="B244" i="29"/>
  <c r="B243" i="29"/>
  <c r="B242" i="29"/>
  <c r="B241" i="29"/>
  <c r="B240" i="29"/>
  <c r="B239" i="29"/>
  <c r="B238" i="29"/>
  <c r="B237" i="29"/>
  <c r="B236" i="29"/>
  <c r="B235" i="29"/>
  <c r="B234" i="29"/>
  <c r="B233" i="29"/>
  <c r="B232" i="29"/>
  <c r="B231" i="29"/>
  <c r="B230" i="29"/>
  <c r="B229" i="29"/>
  <c r="B228" i="29"/>
  <c r="B227" i="29"/>
  <c r="B226" i="29"/>
  <c r="B225" i="29"/>
  <c r="B224" i="29"/>
  <c r="B223" i="29"/>
  <c r="B222" i="29"/>
  <c r="B221" i="29"/>
  <c r="B220" i="29"/>
  <c r="B219" i="29"/>
  <c r="B218" i="29"/>
  <c r="B217" i="29"/>
  <c r="B216" i="29"/>
  <c r="B215" i="29"/>
  <c r="B214" i="29"/>
  <c r="B213" i="29"/>
  <c r="B212" i="29"/>
  <c r="B211" i="29"/>
  <c r="B210" i="29"/>
  <c r="B209"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41" i="29"/>
  <c r="B40" i="29"/>
  <c r="B39" i="29"/>
  <c r="B38" i="29"/>
  <c r="B37" i="29"/>
  <c r="B36" i="29"/>
  <c r="B35" i="29"/>
  <c r="B34" i="29"/>
  <c r="B33" i="29"/>
  <c r="B32" i="29"/>
  <c r="B31" i="29"/>
  <c r="B30" i="29"/>
  <c r="B29" i="29"/>
  <c r="B28" i="29"/>
  <c r="B27" i="29"/>
  <c r="B26" i="29"/>
  <c r="B25" i="29"/>
  <c r="B24" i="29"/>
  <c r="B23" i="29"/>
  <c r="B22" i="29"/>
  <c r="B21" i="29"/>
  <c r="B20" i="29"/>
  <c r="B19" i="29"/>
  <c r="B18" i="29"/>
  <c r="B17" i="29"/>
  <c r="B16" i="29"/>
  <c r="B15" i="29"/>
  <c r="B14" i="29"/>
  <c r="B13" i="29"/>
  <c r="B12" i="29"/>
  <c r="B11" i="29"/>
  <c r="B10" i="29"/>
  <c r="B9" i="29"/>
  <c r="B8" i="29"/>
  <c r="B7" i="29"/>
  <c r="B6" i="29"/>
  <c r="B5" i="29"/>
  <c r="B4" i="29"/>
  <c r="B3" i="29"/>
  <c r="B2" i="29"/>
  <c r="Q721" i="30"/>
  <c r="B721" i="30"/>
  <c r="Q720" i="30"/>
  <c r="B720" i="30"/>
  <c r="Q719" i="30"/>
  <c r="B719" i="30"/>
  <c r="Q718" i="30"/>
  <c r="B718" i="30"/>
  <c r="Q717" i="30"/>
  <c r="B717" i="30"/>
  <c r="Q716" i="30"/>
  <c r="B716" i="30"/>
  <c r="Q715" i="30"/>
  <c r="B715" i="30"/>
  <c r="Q714" i="30"/>
  <c r="B714" i="30"/>
  <c r="Q713" i="30"/>
  <c r="B713" i="30"/>
  <c r="Q712" i="30"/>
  <c r="B712" i="30"/>
  <c r="Q711" i="30"/>
  <c r="B711" i="30"/>
  <c r="Q710" i="30"/>
  <c r="B710" i="30"/>
  <c r="Q709" i="30"/>
  <c r="B709" i="30"/>
  <c r="Q708" i="30"/>
  <c r="B708" i="30"/>
  <c r="Q707" i="30"/>
  <c r="B707" i="30"/>
  <c r="Q706" i="30"/>
  <c r="B706" i="30"/>
  <c r="Q705" i="30"/>
  <c r="B705" i="30"/>
  <c r="Q704" i="30"/>
  <c r="B704" i="30"/>
  <c r="Q703" i="30"/>
  <c r="B703" i="30"/>
  <c r="Q702" i="30"/>
  <c r="B702" i="30"/>
  <c r="Q701" i="30"/>
  <c r="B701" i="30"/>
  <c r="Q700" i="30"/>
  <c r="B700" i="30"/>
  <c r="Q699" i="30"/>
  <c r="B699" i="30"/>
  <c r="Q698" i="30"/>
  <c r="B698" i="30"/>
  <c r="Q697" i="30"/>
  <c r="B697" i="30"/>
  <c r="Q696" i="30"/>
  <c r="B696" i="30"/>
  <c r="Q695" i="30"/>
  <c r="B695" i="30"/>
  <c r="Q694" i="30"/>
  <c r="B694" i="30"/>
  <c r="Q693" i="30"/>
  <c r="B693" i="30"/>
  <c r="Q692" i="30"/>
  <c r="B692" i="30"/>
  <c r="Q691" i="30"/>
  <c r="B691" i="30"/>
  <c r="Q690" i="30"/>
  <c r="B690" i="30"/>
  <c r="Q689" i="30"/>
  <c r="B689" i="30"/>
  <c r="Q688" i="30"/>
  <c r="B688" i="30"/>
  <c r="Q687" i="30"/>
  <c r="B687" i="30"/>
  <c r="Q686" i="30"/>
  <c r="B686" i="30"/>
  <c r="Q685" i="30"/>
  <c r="B685" i="30"/>
  <c r="Q684" i="30"/>
  <c r="B684" i="30"/>
  <c r="Q683" i="30"/>
  <c r="B683" i="30"/>
  <c r="Q682" i="30"/>
  <c r="B682" i="30"/>
  <c r="Q681" i="30"/>
  <c r="B681" i="30"/>
  <c r="Q680" i="30"/>
  <c r="B680" i="30"/>
  <c r="Q679" i="30"/>
  <c r="B679" i="30"/>
  <c r="Q678" i="30"/>
  <c r="B678" i="30"/>
  <c r="Q677" i="30"/>
  <c r="B677" i="30"/>
  <c r="Q676" i="30"/>
  <c r="B676" i="30"/>
  <c r="Q675" i="30"/>
  <c r="B675" i="30"/>
  <c r="Q674" i="30"/>
  <c r="B674" i="30"/>
  <c r="Q673" i="30"/>
  <c r="B673" i="30"/>
  <c r="Q672" i="30"/>
  <c r="B672" i="30"/>
  <c r="Q671" i="30"/>
  <c r="B671" i="30"/>
  <c r="Q670" i="30"/>
  <c r="B670" i="30"/>
  <c r="Q669" i="30"/>
  <c r="B669" i="30"/>
  <c r="Q668" i="30"/>
  <c r="B668" i="30"/>
  <c r="Q667" i="30"/>
  <c r="B667" i="30"/>
  <c r="Q666" i="30"/>
  <c r="B666" i="30"/>
  <c r="Q665" i="30"/>
  <c r="B665" i="30"/>
  <c r="Q664" i="30"/>
  <c r="B664" i="30"/>
  <c r="Q663" i="30"/>
  <c r="B663" i="30"/>
  <c r="Q662" i="30"/>
  <c r="B662" i="30"/>
  <c r="Q661" i="30"/>
  <c r="B661" i="30"/>
  <c r="Q660" i="30"/>
  <c r="B660" i="30"/>
  <c r="Q659" i="30"/>
  <c r="B659" i="30"/>
  <c r="Q658" i="30"/>
  <c r="B658" i="30"/>
  <c r="Q657" i="30"/>
  <c r="B657" i="30"/>
  <c r="Q656" i="30"/>
  <c r="B656" i="30"/>
  <c r="Q655" i="30"/>
  <c r="B655" i="30"/>
  <c r="Q654" i="30"/>
  <c r="B654" i="30"/>
  <c r="Q653" i="30"/>
  <c r="B653" i="30"/>
  <c r="Q652" i="30"/>
  <c r="B652" i="30"/>
  <c r="Q651" i="30"/>
  <c r="B651" i="30"/>
  <c r="Q650" i="30"/>
  <c r="B650" i="30"/>
  <c r="Q649" i="30"/>
  <c r="B649" i="30"/>
  <c r="Q648" i="30"/>
  <c r="B648" i="30"/>
  <c r="Q647" i="30"/>
  <c r="B647" i="30"/>
  <c r="Q646" i="30"/>
  <c r="B646" i="30"/>
  <c r="Q645" i="30"/>
  <c r="B645" i="30"/>
  <c r="Q644" i="30"/>
  <c r="B644" i="30"/>
  <c r="Q643" i="30"/>
  <c r="B643" i="30"/>
  <c r="Q642" i="30"/>
  <c r="B642" i="30"/>
  <c r="Q641" i="30"/>
  <c r="B641" i="30"/>
  <c r="Q640" i="30"/>
  <c r="B640" i="30"/>
  <c r="Q639" i="30"/>
  <c r="B639" i="30"/>
  <c r="Q638" i="30"/>
  <c r="B638" i="30"/>
  <c r="Q637" i="30"/>
  <c r="B637" i="30"/>
  <c r="Q636" i="30"/>
  <c r="B636" i="30"/>
  <c r="Q635" i="30"/>
  <c r="B635" i="30"/>
  <c r="Q634" i="30"/>
  <c r="B634" i="30"/>
  <c r="Q633" i="30"/>
  <c r="B633" i="30"/>
  <c r="Q632" i="30"/>
  <c r="B632" i="30"/>
  <c r="Q631" i="30"/>
  <c r="B631" i="30"/>
  <c r="Q630" i="30"/>
  <c r="B630" i="30"/>
  <c r="Q629" i="30"/>
  <c r="B629" i="30"/>
  <c r="Q628" i="30"/>
  <c r="B628" i="30"/>
  <c r="Q627" i="30"/>
  <c r="B627" i="30"/>
  <c r="Q626" i="30"/>
  <c r="B626" i="30"/>
  <c r="Q625" i="30"/>
  <c r="B625" i="30"/>
  <c r="Q624" i="30"/>
  <c r="B624" i="30"/>
  <c r="Q623" i="30"/>
  <c r="B623" i="30"/>
  <c r="Q622" i="30"/>
  <c r="B622" i="30"/>
  <c r="Q621" i="30"/>
  <c r="B621" i="30"/>
  <c r="Q620" i="30"/>
  <c r="B620" i="30"/>
  <c r="Q619" i="30"/>
  <c r="B619" i="30"/>
  <c r="Q618" i="30"/>
  <c r="B618" i="30"/>
  <c r="Q617" i="30"/>
  <c r="B617" i="30"/>
  <c r="Q616" i="30"/>
  <c r="B616" i="30"/>
  <c r="Q615" i="30"/>
  <c r="B615" i="30"/>
  <c r="Q614" i="30"/>
  <c r="B614" i="30"/>
  <c r="Q613" i="30"/>
  <c r="B613" i="30"/>
  <c r="Q612" i="30"/>
  <c r="B612" i="30"/>
  <c r="Q611" i="30"/>
  <c r="B611" i="30"/>
  <c r="Q610" i="30"/>
  <c r="B610" i="30"/>
  <c r="Q609" i="30"/>
  <c r="B609" i="30"/>
  <c r="Q608" i="30"/>
  <c r="B608" i="30"/>
  <c r="Q607" i="30"/>
  <c r="B607" i="30"/>
  <c r="Q606" i="30"/>
  <c r="B606" i="30"/>
  <c r="Q605" i="30"/>
  <c r="B605" i="30"/>
  <c r="Q604" i="30"/>
  <c r="B604" i="30"/>
  <c r="Q603" i="30"/>
  <c r="B603" i="30"/>
  <c r="Q602" i="30"/>
  <c r="B602" i="30"/>
  <c r="Q601" i="30"/>
  <c r="B601" i="30"/>
  <c r="Q600" i="30"/>
  <c r="B600" i="30"/>
  <c r="Q599" i="30"/>
  <c r="B599" i="30"/>
  <c r="Q598" i="30"/>
  <c r="B598" i="30"/>
  <c r="Q597" i="30"/>
  <c r="B597" i="30"/>
  <c r="Q596" i="30"/>
  <c r="B596" i="30"/>
  <c r="Q595" i="30"/>
  <c r="B595" i="30"/>
  <c r="Q594" i="30"/>
  <c r="B594" i="30"/>
  <c r="Q593" i="30"/>
  <c r="B593" i="30"/>
  <c r="Q592" i="30"/>
  <c r="B592" i="30"/>
  <c r="Q591" i="30"/>
  <c r="B591" i="30"/>
  <c r="Q590" i="30"/>
  <c r="B590" i="30"/>
  <c r="Q589" i="30"/>
  <c r="B589" i="30"/>
  <c r="Q588" i="30"/>
  <c r="B588" i="30"/>
  <c r="Q587" i="30"/>
  <c r="B587" i="30"/>
  <c r="Q586" i="30"/>
  <c r="B586" i="30"/>
  <c r="Q585" i="30"/>
  <c r="B585" i="30"/>
  <c r="Q584" i="30"/>
  <c r="B584" i="30"/>
  <c r="Q583" i="30"/>
  <c r="B583" i="30"/>
  <c r="Q582" i="30"/>
  <c r="B582" i="30"/>
  <c r="Q581" i="30"/>
  <c r="B581" i="30"/>
  <c r="Q580" i="30"/>
  <c r="B580" i="30"/>
  <c r="Q579" i="30"/>
  <c r="B579" i="30"/>
  <c r="Q578" i="30"/>
  <c r="B578" i="30"/>
  <c r="Q577" i="30"/>
  <c r="B577" i="30"/>
  <c r="Q576" i="30"/>
  <c r="B576" i="30"/>
  <c r="Q575" i="30"/>
  <c r="B575" i="30"/>
  <c r="Q574" i="30"/>
  <c r="B574" i="30"/>
  <c r="Q573" i="30"/>
  <c r="B573" i="30"/>
  <c r="Q572" i="30"/>
  <c r="B572" i="30"/>
  <c r="Q571" i="30"/>
  <c r="B571" i="30"/>
  <c r="Q570" i="30"/>
  <c r="B570" i="30"/>
  <c r="Q569" i="30"/>
  <c r="B569" i="30"/>
  <c r="Q568" i="30"/>
  <c r="B568" i="30"/>
  <c r="Q567" i="30"/>
  <c r="B567" i="30"/>
  <c r="Q566" i="30"/>
  <c r="B566" i="30"/>
  <c r="Q565" i="30"/>
  <c r="B565" i="30"/>
  <c r="Q564" i="30"/>
  <c r="B564" i="30"/>
  <c r="Q563" i="30"/>
  <c r="B563" i="30"/>
  <c r="Q562" i="30"/>
  <c r="B562" i="30"/>
  <c r="Q561" i="30"/>
  <c r="B561" i="30"/>
  <c r="Q560" i="30"/>
  <c r="B560" i="30"/>
  <c r="Q559" i="30"/>
  <c r="B559" i="30"/>
  <c r="Q558" i="30"/>
  <c r="B558" i="30"/>
  <c r="Q557" i="30"/>
  <c r="B557" i="30"/>
  <c r="Q556" i="30"/>
  <c r="B556" i="30"/>
  <c r="Q555" i="30"/>
  <c r="B555" i="30"/>
  <c r="Q554" i="30"/>
  <c r="B554" i="30"/>
  <c r="Q553" i="30"/>
  <c r="B553" i="30"/>
  <c r="Q552" i="30"/>
  <c r="B552" i="30"/>
  <c r="Q551" i="30"/>
  <c r="B551" i="30"/>
  <c r="Q550" i="30"/>
  <c r="B550" i="30"/>
  <c r="Q549" i="30"/>
  <c r="B549" i="30"/>
  <c r="Q548" i="30"/>
  <c r="B548" i="30"/>
  <c r="Q547" i="30"/>
  <c r="B547" i="30"/>
  <c r="Q546" i="30"/>
  <c r="B546" i="30"/>
  <c r="Q545" i="30"/>
  <c r="B545" i="30"/>
  <c r="Q544" i="30"/>
  <c r="B544" i="30"/>
  <c r="Q543" i="30"/>
  <c r="B543" i="30"/>
  <c r="Q542" i="30"/>
  <c r="B542" i="30"/>
  <c r="Q541" i="30"/>
  <c r="B541" i="30"/>
  <c r="Q540" i="30"/>
  <c r="B540" i="30"/>
  <c r="Q539" i="30"/>
  <c r="B539" i="30"/>
  <c r="Q538" i="30"/>
  <c r="B538" i="30"/>
  <c r="Q537" i="30"/>
  <c r="B537" i="30"/>
  <c r="Q536" i="30"/>
  <c r="B536" i="30"/>
  <c r="Q535" i="30"/>
  <c r="B535" i="30"/>
  <c r="Q534" i="30"/>
  <c r="B534" i="30"/>
  <c r="Q533" i="30"/>
  <c r="B533" i="30"/>
  <c r="Q532" i="30"/>
  <c r="B532" i="30"/>
  <c r="Q531" i="30"/>
  <c r="B531" i="30"/>
  <c r="Q530" i="30"/>
  <c r="B530" i="30"/>
  <c r="Q529" i="30"/>
  <c r="B529" i="30"/>
  <c r="Q528" i="30"/>
  <c r="B528" i="30"/>
  <c r="Q527" i="30"/>
  <c r="B527" i="30"/>
  <c r="Q526" i="30"/>
  <c r="B526" i="30"/>
  <c r="Q525" i="30"/>
  <c r="B525" i="30"/>
  <c r="Q524" i="30"/>
  <c r="B524" i="30"/>
  <c r="Q523" i="30"/>
  <c r="B523" i="30"/>
  <c r="Q522" i="30"/>
  <c r="B522" i="30"/>
  <c r="Q521" i="30"/>
  <c r="B521" i="30"/>
  <c r="Q520" i="30"/>
  <c r="B520" i="30"/>
  <c r="Q519" i="30"/>
  <c r="B519" i="30"/>
  <c r="Q518" i="30"/>
  <c r="B518" i="30"/>
  <c r="Q517" i="30"/>
  <c r="B517" i="30"/>
  <c r="Q516" i="30"/>
  <c r="B516" i="30"/>
  <c r="Q515" i="30"/>
  <c r="B515" i="30"/>
  <c r="Q514" i="30"/>
  <c r="B514" i="30"/>
  <c r="Q513" i="30"/>
  <c r="B513" i="30"/>
  <c r="Q512" i="30"/>
  <c r="B512" i="30"/>
  <c r="Q511" i="30"/>
  <c r="B511" i="30"/>
  <c r="Q510" i="30"/>
  <c r="B510" i="30"/>
  <c r="Q509" i="30"/>
  <c r="B509" i="30"/>
  <c r="Q508" i="30"/>
  <c r="B508" i="30"/>
  <c r="Q507" i="30"/>
  <c r="B507" i="30"/>
  <c r="Q506" i="30"/>
  <c r="B506" i="30"/>
  <c r="Q505" i="30"/>
  <c r="B505" i="30"/>
  <c r="Q504" i="30"/>
  <c r="B504" i="30"/>
  <c r="Q503" i="30"/>
  <c r="B503" i="30"/>
  <c r="Q502" i="30"/>
  <c r="B502" i="30"/>
  <c r="Q501" i="30"/>
  <c r="B501" i="30"/>
  <c r="Q500" i="30"/>
  <c r="B500" i="30"/>
  <c r="Q499" i="30"/>
  <c r="B499" i="30"/>
  <c r="Q498" i="30"/>
  <c r="B498" i="30"/>
  <c r="Q497" i="30"/>
  <c r="B497" i="30"/>
  <c r="Q496" i="30"/>
  <c r="B496" i="30"/>
  <c r="Q495" i="30"/>
  <c r="B495" i="30"/>
  <c r="Q494" i="30"/>
  <c r="B494" i="30"/>
  <c r="Q493" i="30"/>
  <c r="B493" i="30"/>
  <c r="Q492" i="30"/>
  <c r="B492" i="30"/>
  <c r="Q491" i="30"/>
  <c r="B491" i="30"/>
  <c r="Q490" i="30"/>
  <c r="B490" i="30"/>
  <c r="Q489" i="30"/>
  <c r="B489" i="30"/>
  <c r="Q488" i="30"/>
  <c r="B488" i="30"/>
  <c r="Q487" i="30"/>
  <c r="B487" i="30"/>
  <c r="Q486" i="30"/>
  <c r="B486" i="30"/>
  <c r="Q485" i="30"/>
  <c r="B485" i="30"/>
  <c r="Q484" i="30"/>
  <c r="B484" i="30"/>
  <c r="Q483" i="30"/>
  <c r="B483" i="30"/>
  <c r="Q482" i="30"/>
  <c r="B482" i="30"/>
  <c r="Q481" i="30"/>
  <c r="B481" i="30"/>
  <c r="Q480" i="30"/>
  <c r="B480" i="30"/>
  <c r="Q479" i="30"/>
  <c r="B479" i="30"/>
  <c r="Q478" i="30"/>
  <c r="B478" i="30"/>
  <c r="Q477" i="30"/>
  <c r="B477" i="30"/>
  <c r="Q476" i="30"/>
  <c r="B476" i="30"/>
  <c r="Q475" i="30"/>
  <c r="B475" i="30"/>
  <c r="Q474" i="30"/>
  <c r="B474" i="30"/>
  <c r="Q473" i="30"/>
  <c r="B473" i="30"/>
  <c r="Q472" i="30"/>
  <c r="B472" i="30"/>
  <c r="Q471" i="30"/>
  <c r="B471" i="30"/>
  <c r="Q470" i="30"/>
  <c r="B470" i="30"/>
  <c r="Q469" i="30"/>
  <c r="B469" i="30"/>
  <c r="Q468" i="30"/>
  <c r="B468" i="30"/>
  <c r="Q467" i="30"/>
  <c r="B467" i="30"/>
  <c r="Q466" i="30"/>
  <c r="B466" i="30"/>
  <c r="Q465" i="30"/>
  <c r="B465" i="30"/>
  <c r="Q464" i="30"/>
  <c r="B464" i="30"/>
  <c r="Q463" i="30"/>
  <c r="B463" i="30"/>
  <c r="Q462" i="30"/>
  <c r="B462" i="30"/>
  <c r="Q461" i="30"/>
  <c r="B461" i="30"/>
  <c r="Q460" i="30"/>
  <c r="B460" i="30"/>
  <c r="Q459" i="30"/>
  <c r="B459" i="30"/>
  <c r="Q458" i="30"/>
  <c r="B458" i="30"/>
  <c r="Q457" i="30"/>
  <c r="B457" i="30"/>
  <c r="Q456" i="30"/>
  <c r="B456" i="30"/>
  <c r="Q455" i="30"/>
  <c r="B455" i="30"/>
  <c r="Q454" i="30"/>
  <c r="B454" i="30"/>
  <c r="Q453" i="30"/>
  <c r="B453" i="30"/>
  <c r="Q452" i="30"/>
  <c r="B452" i="30"/>
  <c r="Q451" i="30"/>
  <c r="B451" i="30"/>
  <c r="Q450" i="30"/>
  <c r="B450" i="30"/>
  <c r="Q449" i="30"/>
  <c r="B449" i="30"/>
  <c r="Q448" i="30"/>
  <c r="B448" i="30"/>
  <c r="Q447" i="30"/>
  <c r="B447" i="30"/>
  <c r="Q446" i="30"/>
  <c r="B446" i="30"/>
  <c r="Q445" i="30"/>
  <c r="B445" i="30"/>
  <c r="Q444" i="30"/>
  <c r="B444" i="30"/>
  <c r="Q443" i="30"/>
  <c r="B443" i="30"/>
  <c r="Q442" i="30"/>
  <c r="B442" i="30"/>
  <c r="Q441" i="30"/>
  <c r="B441" i="30"/>
  <c r="Q440" i="30"/>
  <c r="B440" i="30"/>
  <c r="Q439" i="30"/>
  <c r="B439" i="30"/>
  <c r="Q438" i="30"/>
  <c r="B438" i="30"/>
  <c r="Q437" i="30"/>
  <c r="B437" i="30"/>
  <c r="Q436" i="30"/>
  <c r="B436" i="30"/>
  <c r="Q435" i="30"/>
  <c r="B435" i="30"/>
  <c r="Q434" i="30"/>
  <c r="B434" i="30"/>
  <c r="Q433" i="30"/>
  <c r="B433" i="30"/>
  <c r="Q432" i="30"/>
  <c r="B432" i="30"/>
  <c r="Q431" i="30"/>
  <c r="B431" i="30"/>
  <c r="Q430" i="30"/>
  <c r="B430" i="30"/>
  <c r="Q429" i="30"/>
  <c r="B429" i="30"/>
  <c r="Q428" i="30"/>
  <c r="B428" i="30"/>
  <c r="Q427" i="30"/>
  <c r="B427" i="30"/>
  <c r="Q426" i="30"/>
  <c r="B426" i="30"/>
  <c r="Q425" i="30"/>
  <c r="B425" i="30"/>
  <c r="Q424" i="30"/>
  <c r="B424" i="30"/>
  <c r="Q423" i="30"/>
  <c r="B423" i="30"/>
  <c r="Q422" i="30"/>
  <c r="B422" i="30"/>
  <c r="Q421" i="30"/>
  <c r="B421" i="30"/>
  <c r="Q420" i="30"/>
  <c r="B420" i="30"/>
  <c r="Q419" i="30"/>
  <c r="B419" i="30"/>
  <c r="Q418" i="30"/>
  <c r="B418" i="30"/>
  <c r="Q417" i="30"/>
  <c r="B417" i="30"/>
  <c r="Q416" i="30"/>
  <c r="B416" i="30"/>
  <c r="Q415" i="30"/>
  <c r="B415" i="30"/>
  <c r="Q414" i="30"/>
  <c r="B414" i="30"/>
  <c r="Q413" i="30"/>
  <c r="B413" i="30"/>
  <c r="Q412" i="30"/>
  <c r="B412" i="30"/>
  <c r="Q411" i="30"/>
  <c r="B411" i="30"/>
  <c r="Q410" i="30"/>
  <c r="B410" i="30"/>
  <c r="Q409" i="30"/>
  <c r="B409" i="30"/>
  <c r="Q408" i="30"/>
  <c r="B408" i="30"/>
  <c r="Q407" i="30"/>
  <c r="B407" i="30"/>
  <c r="Q406" i="30"/>
  <c r="B406" i="30"/>
  <c r="Q405" i="30"/>
  <c r="B405" i="30"/>
  <c r="Q404" i="30"/>
  <c r="B404" i="30"/>
  <c r="Q403" i="30"/>
  <c r="B403" i="30"/>
  <c r="Q402" i="30"/>
  <c r="B402" i="30"/>
  <c r="Q401" i="30"/>
  <c r="B401" i="30"/>
  <c r="Q400" i="30"/>
  <c r="B400" i="30"/>
  <c r="Q399" i="30"/>
  <c r="G399" i="30"/>
  <c r="B399" i="30"/>
  <c r="Q398" i="30"/>
  <c r="G398" i="30"/>
  <c r="B398" i="30"/>
  <c r="Q397" i="30"/>
  <c r="G397" i="30"/>
  <c r="B397" i="30"/>
  <c r="Q396" i="30"/>
  <c r="G396" i="30"/>
  <c r="B396" i="30"/>
  <c r="Q395" i="30"/>
  <c r="G395" i="30"/>
  <c r="B395" i="30"/>
  <c r="Q394" i="30"/>
  <c r="G394" i="30"/>
  <c r="B394" i="30"/>
  <c r="Q393" i="30"/>
  <c r="G393" i="30"/>
  <c r="B393" i="30"/>
  <c r="Q392" i="30"/>
  <c r="G392" i="30"/>
  <c r="B392" i="30"/>
  <c r="Q391" i="30"/>
  <c r="G391" i="30"/>
  <c r="B391" i="30"/>
  <c r="Q390" i="30"/>
  <c r="G390" i="30"/>
  <c r="B390" i="30"/>
  <c r="Q389" i="30"/>
  <c r="G389" i="30"/>
  <c r="B389" i="30"/>
  <c r="Q388" i="30"/>
  <c r="G388" i="30"/>
  <c r="B388" i="30"/>
  <c r="Q387" i="30"/>
  <c r="G387" i="30"/>
  <c r="B387" i="30"/>
  <c r="Q386" i="30"/>
  <c r="G386" i="30"/>
  <c r="B386" i="30"/>
  <c r="Q385" i="30"/>
  <c r="G385" i="30"/>
  <c r="B385" i="30"/>
  <c r="Q384" i="30"/>
  <c r="G384" i="30"/>
  <c r="B384" i="30"/>
  <c r="Q383" i="30"/>
  <c r="G383" i="30"/>
  <c r="B383" i="30"/>
  <c r="Q382" i="30"/>
  <c r="G382" i="30"/>
  <c r="B382" i="30"/>
  <c r="Q381" i="30"/>
  <c r="G381" i="30"/>
  <c r="B381" i="30"/>
  <c r="Q380" i="30"/>
  <c r="G380" i="30"/>
  <c r="B380" i="30"/>
  <c r="Q379" i="30"/>
  <c r="G379" i="30"/>
  <c r="B379" i="30"/>
  <c r="Q378" i="30"/>
  <c r="G378" i="30"/>
  <c r="B378" i="30"/>
  <c r="Q377" i="30"/>
  <c r="G377" i="30"/>
  <c r="B377" i="30"/>
  <c r="Q376" i="30"/>
  <c r="G376" i="30"/>
  <c r="B376" i="30"/>
  <c r="Q375" i="30"/>
  <c r="G375" i="30"/>
  <c r="B375" i="30"/>
  <c r="Q374" i="30"/>
  <c r="G374" i="30"/>
  <c r="B374" i="30"/>
  <c r="Q373" i="30"/>
  <c r="G373" i="30"/>
  <c r="B373" i="30"/>
  <c r="Q372" i="30"/>
  <c r="G372" i="30"/>
  <c r="B372" i="30"/>
  <c r="Q371" i="30"/>
  <c r="G371" i="30"/>
  <c r="B371" i="30"/>
  <c r="Q370" i="30"/>
  <c r="G370" i="30"/>
  <c r="B370" i="30"/>
  <c r="Q369" i="30"/>
  <c r="G369" i="30"/>
  <c r="B369" i="30"/>
  <c r="Q368" i="30"/>
  <c r="G368" i="30"/>
  <c r="B368" i="30"/>
  <c r="Q367" i="30"/>
  <c r="G367" i="30"/>
  <c r="B367" i="30"/>
  <c r="Q366" i="30"/>
  <c r="G366" i="30"/>
  <c r="B366" i="30"/>
  <c r="Q365" i="30"/>
  <c r="G365" i="30"/>
  <c r="B365" i="30"/>
  <c r="Q364" i="30"/>
  <c r="G364" i="30"/>
  <c r="B364" i="30"/>
  <c r="Q363" i="30"/>
  <c r="G363" i="30"/>
  <c r="B363" i="30"/>
  <c r="Q362" i="30"/>
  <c r="G362" i="30"/>
  <c r="B362" i="30"/>
  <c r="Q361" i="30"/>
  <c r="G361" i="30"/>
  <c r="B361" i="30"/>
  <c r="Q360" i="30"/>
  <c r="G360" i="30"/>
  <c r="B360" i="30"/>
  <c r="Q359" i="30"/>
  <c r="G359" i="30"/>
  <c r="B359" i="30"/>
  <c r="Q358" i="30"/>
  <c r="G358" i="30"/>
  <c r="B358" i="30"/>
  <c r="Q357" i="30"/>
  <c r="G357" i="30"/>
  <c r="B357" i="30"/>
  <c r="Q356" i="30"/>
  <c r="G356" i="30"/>
  <c r="B356" i="30"/>
  <c r="Q355" i="30"/>
  <c r="G355" i="30"/>
  <c r="B355" i="30"/>
  <c r="Q354" i="30"/>
  <c r="G354" i="30"/>
  <c r="B354" i="30"/>
  <c r="Q353" i="30"/>
  <c r="G353" i="30"/>
  <c r="B353" i="30"/>
  <c r="Q352" i="30"/>
  <c r="G352" i="30"/>
  <c r="B352" i="30"/>
  <c r="Q351" i="30"/>
  <c r="G351" i="30"/>
  <c r="B351" i="30"/>
  <c r="Q350" i="30"/>
  <c r="G350" i="30"/>
  <c r="B350" i="30"/>
  <c r="Q349" i="30"/>
  <c r="G349" i="30"/>
  <c r="B349" i="30"/>
  <c r="Q348" i="30"/>
  <c r="G348" i="30"/>
  <c r="B348" i="30"/>
  <c r="Q347" i="30"/>
  <c r="G347" i="30"/>
  <c r="B347" i="30"/>
  <c r="Q346" i="30"/>
  <c r="G346" i="30"/>
  <c r="B346" i="30"/>
  <c r="Q345" i="30"/>
  <c r="G345" i="30"/>
  <c r="B345" i="30"/>
  <c r="Q344" i="30"/>
  <c r="G344" i="30"/>
  <c r="B344" i="30"/>
  <c r="Q343" i="30"/>
  <c r="G343" i="30"/>
  <c r="B343" i="30"/>
  <c r="Q342" i="30"/>
  <c r="G342" i="30"/>
  <c r="B342" i="30"/>
  <c r="Q341" i="30"/>
  <c r="G341" i="30"/>
  <c r="B341" i="30"/>
  <c r="Q340" i="30"/>
  <c r="G340" i="30"/>
  <c r="B340" i="30"/>
  <c r="Q339" i="30"/>
  <c r="G339" i="30"/>
  <c r="B339" i="30"/>
  <c r="Q338" i="30"/>
  <c r="G338" i="30"/>
  <c r="B338" i="30"/>
  <c r="Q337" i="30"/>
  <c r="G337" i="30"/>
  <c r="B337" i="30"/>
  <c r="Q336" i="30"/>
  <c r="G336" i="30"/>
  <c r="B336" i="30"/>
  <c r="Q335" i="30"/>
  <c r="G335" i="30"/>
  <c r="B335" i="30"/>
  <c r="Q334" i="30"/>
  <c r="G334" i="30"/>
  <c r="B334" i="30"/>
  <c r="Q333" i="30"/>
  <c r="G333" i="30"/>
  <c r="B333" i="30"/>
  <c r="Q332" i="30"/>
  <c r="G332" i="30"/>
  <c r="B332" i="30"/>
  <c r="Q331" i="30"/>
  <c r="G331" i="30"/>
  <c r="B331" i="30"/>
  <c r="Q330" i="30"/>
  <c r="G330" i="30"/>
  <c r="B330" i="30"/>
  <c r="Q329" i="30"/>
  <c r="G329" i="30"/>
  <c r="B329" i="30"/>
  <c r="Q328" i="30"/>
  <c r="G328" i="30"/>
  <c r="B328" i="30"/>
  <c r="Q327" i="30"/>
  <c r="G327" i="30"/>
  <c r="B327" i="30"/>
  <c r="Q326" i="30"/>
  <c r="G326" i="30"/>
  <c r="B326" i="30"/>
  <c r="Q325" i="30"/>
  <c r="G325" i="30"/>
  <c r="B325" i="30"/>
  <c r="Q324" i="30"/>
  <c r="G324" i="30"/>
  <c r="B324" i="30"/>
  <c r="Q323" i="30"/>
  <c r="G323" i="30"/>
  <c r="B323" i="30"/>
  <c r="Q322" i="30"/>
  <c r="G322" i="30"/>
  <c r="B322" i="30"/>
  <c r="Q321" i="30"/>
  <c r="G321" i="30"/>
  <c r="B321" i="30"/>
  <c r="Q320" i="30"/>
  <c r="G320" i="30"/>
  <c r="B320" i="30"/>
  <c r="Q319" i="30"/>
  <c r="G319" i="30"/>
  <c r="B319" i="30"/>
  <c r="Q318" i="30"/>
  <c r="G318" i="30"/>
  <c r="B318" i="30"/>
  <c r="Q317" i="30"/>
  <c r="G317" i="30"/>
  <c r="B317" i="30"/>
  <c r="Q316" i="30"/>
  <c r="G316" i="30"/>
  <c r="B316" i="30"/>
  <c r="Q315" i="30"/>
  <c r="G315" i="30"/>
  <c r="B315" i="30"/>
  <c r="Q314" i="30"/>
  <c r="G314" i="30"/>
  <c r="B314" i="30"/>
  <c r="Q313" i="30"/>
  <c r="G313" i="30"/>
  <c r="B313" i="30"/>
  <c r="Q312" i="30"/>
  <c r="G312" i="30"/>
  <c r="B312" i="30"/>
  <c r="Q311" i="30"/>
  <c r="G311" i="30"/>
  <c r="B311" i="30"/>
  <c r="Q310" i="30"/>
  <c r="G310" i="30"/>
  <c r="B310" i="30"/>
  <c r="Q309" i="30"/>
  <c r="G309" i="30"/>
  <c r="B309" i="30"/>
  <c r="Q308" i="30"/>
  <c r="G308" i="30"/>
  <c r="B308" i="30"/>
  <c r="Q307" i="30"/>
  <c r="G307" i="30"/>
  <c r="B307" i="30"/>
  <c r="Q306" i="30"/>
  <c r="G306" i="30"/>
  <c r="B306" i="30"/>
  <c r="Q305" i="30"/>
  <c r="G305" i="30"/>
  <c r="B305" i="30"/>
  <c r="Q304" i="30"/>
  <c r="G304" i="30"/>
  <c r="B304" i="30"/>
  <c r="Q303" i="30"/>
  <c r="G303" i="30"/>
  <c r="B303" i="30"/>
  <c r="Q302" i="30"/>
  <c r="G302" i="30"/>
  <c r="B302" i="30"/>
  <c r="Q301" i="30"/>
  <c r="G301" i="30"/>
  <c r="B301" i="30"/>
  <c r="Q300" i="30"/>
  <c r="G300" i="30"/>
  <c r="B300" i="30"/>
  <c r="Q299" i="30"/>
  <c r="G299" i="30"/>
  <c r="B299" i="30"/>
  <c r="Q298" i="30"/>
  <c r="G298" i="30"/>
  <c r="B298" i="30"/>
  <c r="Q297" i="30"/>
  <c r="G297" i="30"/>
  <c r="B297" i="30"/>
  <c r="Q296" i="30"/>
  <c r="G296" i="30"/>
  <c r="B296" i="30"/>
  <c r="Q295" i="30"/>
  <c r="G295" i="30"/>
  <c r="B295" i="30"/>
  <c r="Q294" i="30"/>
  <c r="G294" i="30"/>
  <c r="B294" i="30"/>
  <c r="Q293" i="30"/>
  <c r="G293" i="30"/>
  <c r="B293" i="30"/>
  <c r="Q292" i="30"/>
  <c r="G292" i="30"/>
  <c r="B292" i="30"/>
  <c r="Q291" i="30"/>
  <c r="G291" i="30"/>
  <c r="B291" i="30"/>
  <c r="Q290" i="30"/>
  <c r="G290" i="30"/>
  <c r="B290" i="30"/>
  <c r="Q289" i="30"/>
  <c r="G289" i="30"/>
  <c r="B289" i="30"/>
  <c r="Q288" i="30"/>
  <c r="G288" i="30"/>
  <c r="B288" i="30"/>
  <c r="Q287" i="30"/>
  <c r="G287" i="30"/>
  <c r="B287" i="30"/>
  <c r="Q286" i="30"/>
  <c r="G286" i="30"/>
  <c r="B286" i="30"/>
  <c r="Q285" i="30"/>
  <c r="G285" i="30"/>
  <c r="B285" i="30"/>
  <c r="Q284" i="30"/>
  <c r="G284" i="30"/>
  <c r="B284" i="30"/>
  <c r="Q283" i="30"/>
  <c r="G283" i="30"/>
  <c r="B283" i="30"/>
  <c r="Q282" i="30"/>
  <c r="G282" i="30"/>
  <c r="B282" i="30"/>
  <c r="Q281" i="30"/>
  <c r="G281" i="30"/>
  <c r="B281" i="30"/>
  <c r="Q280" i="30"/>
  <c r="G280" i="30"/>
  <c r="B280" i="30"/>
  <c r="Q279" i="30"/>
  <c r="G279" i="30"/>
  <c r="B279" i="30"/>
  <c r="Q278" i="30"/>
  <c r="G278" i="30"/>
  <c r="B278" i="30"/>
  <c r="Q277" i="30"/>
  <c r="G277" i="30"/>
  <c r="B277" i="30"/>
  <c r="Q276" i="30"/>
  <c r="G276" i="30"/>
  <c r="B276" i="30"/>
  <c r="Q275" i="30"/>
  <c r="G275" i="30"/>
  <c r="B275" i="30"/>
  <c r="Q274" i="30"/>
  <c r="G274" i="30"/>
  <c r="B274" i="30"/>
  <c r="Q273" i="30"/>
  <c r="G273" i="30"/>
  <c r="B273" i="30"/>
  <c r="Q272" i="30"/>
  <c r="G272" i="30"/>
  <c r="B272" i="30"/>
  <c r="Q271" i="30"/>
  <c r="G271" i="30"/>
  <c r="B271" i="30"/>
  <c r="Q270" i="30"/>
  <c r="G270" i="30"/>
  <c r="B270" i="30"/>
  <c r="Q269" i="30"/>
  <c r="G269" i="30"/>
  <c r="B269" i="30"/>
  <c r="Q268" i="30"/>
  <c r="G268" i="30"/>
  <c r="B268" i="30"/>
  <c r="Q267" i="30"/>
  <c r="G267" i="30"/>
  <c r="B267" i="30"/>
  <c r="Q266" i="30"/>
  <c r="G266" i="30"/>
  <c r="B266" i="30"/>
  <c r="Q265" i="30"/>
  <c r="G265" i="30"/>
  <c r="B265" i="30"/>
  <c r="Q264" i="30"/>
  <c r="G264" i="30"/>
  <c r="B264" i="30"/>
  <c r="Q263" i="30"/>
  <c r="G263" i="30"/>
  <c r="B263" i="30"/>
  <c r="Q262" i="30"/>
  <c r="G262" i="30"/>
  <c r="B262" i="30"/>
  <c r="Q261" i="30"/>
  <c r="G261" i="30"/>
  <c r="B261" i="30"/>
  <c r="Q260" i="30"/>
  <c r="G260" i="30"/>
  <c r="B260" i="30"/>
  <c r="Q259" i="30"/>
  <c r="G259" i="30"/>
  <c r="B259" i="30"/>
  <c r="Q258" i="30"/>
  <c r="G258" i="30"/>
  <c r="B258" i="30"/>
  <c r="Q257" i="30"/>
  <c r="G257" i="30"/>
  <c r="B257" i="30"/>
  <c r="Q256" i="30"/>
  <c r="G256" i="30"/>
  <c r="B256" i="30"/>
  <c r="Q255" i="30"/>
  <c r="G255" i="30"/>
  <c r="B255" i="30"/>
  <c r="Q254" i="30"/>
  <c r="G254" i="30"/>
  <c r="B254" i="30"/>
  <c r="Q253" i="30"/>
  <c r="G253" i="30"/>
  <c r="B253" i="30"/>
  <c r="Q252" i="30"/>
  <c r="G252" i="30"/>
  <c r="B252" i="30"/>
  <c r="Q251" i="30"/>
  <c r="G251" i="30"/>
  <c r="B251" i="30"/>
  <c r="Q250" i="30"/>
  <c r="G250" i="30"/>
  <c r="B250" i="30"/>
  <c r="Q249" i="30"/>
  <c r="G249" i="30"/>
  <c r="B249" i="30"/>
  <c r="Q248" i="30"/>
  <c r="G248" i="30"/>
  <c r="B248" i="30"/>
  <c r="Q247" i="30"/>
  <c r="G247" i="30"/>
  <c r="B247" i="30"/>
  <c r="Q246" i="30"/>
  <c r="G246" i="30"/>
  <c r="B246" i="30"/>
  <c r="Q245" i="30"/>
  <c r="G245" i="30"/>
  <c r="B245" i="30"/>
  <c r="Q244" i="30"/>
  <c r="G244" i="30"/>
  <c r="B244" i="30"/>
  <c r="Q243" i="30"/>
  <c r="G243" i="30"/>
  <c r="B243" i="30"/>
  <c r="Q242" i="30"/>
  <c r="G242" i="30"/>
  <c r="B242" i="30"/>
  <c r="Q241" i="30"/>
  <c r="G241" i="30"/>
  <c r="B241" i="30"/>
  <c r="Q240" i="30"/>
  <c r="G240" i="30"/>
  <c r="B240" i="30"/>
  <c r="Q239" i="30"/>
  <c r="G239" i="30"/>
  <c r="B239" i="30"/>
  <c r="Q238" i="30"/>
  <c r="G238" i="30"/>
  <c r="B238" i="30"/>
  <c r="Q237" i="30"/>
  <c r="G237" i="30"/>
  <c r="B237" i="30"/>
  <c r="Q236" i="30"/>
  <c r="G236" i="30"/>
  <c r="B236" i="30"/>
  <c r="Q235" i="30"/>
  <c r="G235" i="30"/>
  <c r="B235" i="30"/>
  <c r="Q234" i="30"/>
  <c r="G234" i="30"/>
  <c r="B234" i="30"/>
  <c r="Q233" i="30"/>
  <c r="G233" i="30"/>
  <c r="B233" i="30"/>
  <c r="Q232" i="30"/>
  <c r="G232" i="30"/>
  <c r="B232" i="30"/>
  <c r="Q231" i="30"/>
  <c r="G231" i="30"/>
  <c r="B231" i="30"/>
  <c r="Q230" i="30"/>
  <c r="G230" i="30"/>
  <c r="B230" i="30"/>
  <c r="Q229" i="30"/>
  <c r="G229" i="30"/>
  <c r="B229" i="30"/>
  <c r="Q228" i="30"/>
  <c r="G228" i="30"/>
  <c r="B228" i="30"/>
  <c r="Q227" i="30"/>
  <c r="G227" i="30"/>
  <c r="B227" i="30"/>
  <c r="Q226" i="30"/>
  <c r="G226" i="30"/>
  <c r="B226" i="30"/>
  <c r="Q225" i="30"/>
  <c r="G225" i="30"/>
  <c r="B225" i="30"/>
  <c r="Q224" i="30"/>
  <c r="G224" i="30"/>
  <c r="B224" i="30"/>
  <c r="Q223" i="30"/>
  <c r="G223" i="30"/>
  <c r="B223" i="30"/>
  <c r="Q222" i="30"/>
  <c r="G222" i="30"/>
  <c r="B222" i="30"/>
  <c r="Q221" i="30"/>
  <c r="G221" i="30"/>
  <c r="B221" i="30"/>
  <c r="Q220" i="30"/>
  <c r="G220" i="30"/>
  <c r="B220" i="30"/>
  <c r="Q219" i="30"/>
  <c r="G219" i="30"/>
  <c r="B219" i="30"/>
  <c r="Q218" i="30"/>
  <c r="G218" i="30"/>
  <c r="B218" i="30"/>
  <c r="Q217" i="30"/>
  <c r="G217" i="30"/>
  <c r="B217" i="30"/>
  <c r="Q216" i="30"/>
  <c r="G216" i="30"/>
  <c r="B216" i="30"/>
  <c r="Q215" i="30"/>
  <c r="G215" i="30"/>
  <c r="B215" i="30"/>
  <c r="Q214" i="30"/>
  <c r="G214" i="30"/>
  <c r="B214" i="30"/>
  <c r="Q213" i="30"/>
  <c r="G213" i="30"/>
  <c r="B213" i="30"/>
  <c r="Q212" i="30"/>
  <c r="G212" i="30"/>
  <c r="B212" i="30"/>
  <c r="Q211" i="30"/>
  <c r="G211" i="30"/>
  <c r="B211" i="30"/>
  <c r="Q210" i="30"/>
  <c r="G210" i="30"/>
  <c r="B210" i="30"/>
  <c r="Q209" i="30"/>
  <c r="G209" i="30"/>
  <c r="B209" i="30"/>
  <c r="Q208" i="30"/>
  <c r="G208" i="30"/>
  <c r="B208" i="30"/>
  <c r="Q207" i="30"/>
  <c r="G207" i="30"/>
  <c r="B207" i="30"/>
  <c r="Q206" i="30"/>
  <c r="G206" i="30"/>
  <c r="B206" i="30"/>
  <c r="Q205" i="30"/>
  <c r="G205" i="30"/>
  <c r="B205" i="30"/>
  <c r="Q204" i="30"/>
  <c r="G204" i="30"/>
  <c r="B204" i="30"/>
  <c r="Q203" i="30"/>
  <c r="G203" i="30"/>
  <c r="B203" i="30"/>
  <c r="Q202" i="30"/>
  <c r="G202" i="30"/>
  <c r="B202" i="30"/>
  <c r="Q201" i="30"/>
  <c r="G201" i="30"/>
  <c r="B201" i="30"/>
  <c r="Q200" i="30"/>
  <c r="G200" i="30"/>
  <c r="B200" i="30"/>
  <c r="Q199" i="30"/>
  <c r="G199" i="30"/>
  <c r="B199" i="30"/>
  <c r="Q198" i="30"/>
  <c r="G198" i="30"/>
  <c r="B198" i="30"/>
  <c r="Q197" i="30"/>
  <c r="G197" i="30"/>
  <c r="B197" i="30"/>
  <c r="Q196" i="30"/>
  <c r="G196" i="30"/>
  <c r="B196" i="30"/>
  <c r="Q195" i="30"/>
  <c r="G195" i="30"/>
  <c r="B195" i="30"/>
  <c r="Q194" i="30"/>
  <c r="G194" i="30"/>
  <c r="B194" i="30"/>
  <c r="Q193" i="30"/>
  <c r="G193" i="30"/>
  <c r="B193" i="30"/>
  <c r="Q192" i="30"/>
  <c r="G192" i="30"/>
  <c r="B192" i="30"/>
  <c r="Q191" i="30"/>
  <c r="G191" i="30"/>
  <c r="B191" i="30"/>
  <c r="Q190" i="30"/>
  <c r="G190" i="30"/>
  <c r="B190" i="30"/>
  <c r="Q189" i="30"/>
  <c r="G189" i="30"/>
  <c r="B189" i="30"/>
  <c r="Q188" i="30"/>
  <c r="G188" i="30"/>
  <c r="B188" i="30"/>
  <c r="Q187" i="30"/>
  <c r="G187" i="30"/>
  <c r="B187" i="30"/>
  <c r="Q186" i="30"/>
  <c r="G186" i="30"/>
  <c r="B186" i="30"/>
  <c r="Q185" i="30"/>
  <c r="G185" i="30"/>
  <c r="B185" i="30"/>
  <c r="Q184" i="30"/>
  <c r="G184" i="30"/>
  <c r="B184" i="30"/>
  <c r="Q183" i="30"/>
  <c r="G183" i="30"/>
  <c r="B183" i="30"/>
  <c r="Q182" i="30"/>
  <c r="G182" i="30"/>
  <c r="B182" i="30"/>
  <c r="Q181" i="30"/>
  <c r="G181" i="30"/>
  <c r="B181" i="30"/>
  <c r="Q180" i="30"/>
  <c r="G180" i="30"/>
  <c r="B180" i="30"/>
  <c r="Q179" i="30"/>
  <c r="G179" i="30"/>
  <c r="B179" i="30"/>
  <c r="Q178" i="30"/>
  <c r="G178" i="30"/>
  <c r="B178" i="30"/>
  <c r="Q177" i="30"/>
  <c r="G177" i="30"/>
  <c r="B177" i="30"/>
  <c r="Q176" i="30"/>
  <c r="G176" i="30"/>
  <c r="B176" i="30"/>
  <c r="Q175" i="30"/>
  <c r="G175" i="30"/>
  <c r="B175" i="30"/>
  <c r="Q174" i="30"/>
  <c r="G174" i="30"/>
  <c r="B174" i="30"/>
  <c r="Q173" i="30"/>
  <c r="G173" i="30"/>
  <c r="B173" i="30"/>
  <c r="Q172" i="30"/>
  <c r="G172" i="30"/>
  <c r="B172" i="30"/>
  <c r="Q171" i="30"/>
  <c r="G171" i="30"/>
  <c r="B171" i="30"/>
  <c r="Q170" i="30"/>
  <c r="G170" i="30"/>
  <c r="B170" i="30"/>
  <c r="Q169" i="30"/>
  <c r="G169" i="30"/>
  <c r="B169" i="30"/>
  <c r="Q168" i="30"/>
  <c r="G168" i="30"/>
  <c r="B168" i="30"/>
  <c r="Q167" i="30"/>
  <c r="G167" i="30"/>
  <c r="B167" i="30"/>
  <c r="Q166" i="30"/>
  <c r="G166" i="30"/>
  <c r="B166" i="30"/>
  <c r="Q165" i="30"/>
  <c r="G165" i="30"/>
  <c r="B165" i="30"/>
  <c r="Q164" i="30"/>
  <c r="G164" i="30"/>
  <c r="B164" i="30"/>
  <c r="Q163" i="30"/>
  <c r="G163" i="30"/>
  <c r="B163" i="30"/>
  <c r="Q162" i="30"/>
  <c r="G162" i="30"/>
  <c r="B162" i="30"/>
  <c r="Q161" i="30"/>
  <c r="G161" i="30"/>
  <c r="B161" i="30"/>
  <c r="Q160" i="30"/>
  <c r="G160" i="30"/>
  <c r="B160" i="30"/>
  <c r="Q159" i="30"/>
  <c r="G159" i="30"/>
  <c r="B159" i="30"/>
  <c r="Q158" i="30"/>
  <c r="G158" i="30"/>
  <c r="B158" i="30"/>
  <c r="Q157" i="30"/>
  <c r="G157" i="30"/>
  <c r="B157" i="30"/>
  <c r="Q156" i="30"/>
  <c r="G156" i="30"/>
  <c r="B156" i="30"/>
  <c r="Q155" i="30"/>
  <c r="G155" i="30"/>
  <c r="B155" i="30"/>
  <c r="Q154" i="30"/>
  <c r="G154" i="30"/>
  <c r="B154" i="30"/>
  <c r="Q153" i="30"/>
  <c r="G153" i="30"/>
  <c r="B153" i="30"/>
  <c r="Q152" i="30"/>
  <c r="G152" i="30"/>
  <c r="B152" i="30"/>
  <c r="Q151" i="30"/>
  <c r="G151" i="30"/>
  <c r="B151" i="30"/>
  <c r="Q150" i="30"/>
  <c r="G150" i="30"/>
  <c r="B150" i="30"/>
  <c r="Q149" i="30"/>
  <c r="G149" i="30"/>
  <c r="B149" i="30"/>
  <c r="Q148" i="30"/>
  <c r="G148" i="30"/>
  <c r="B148" i="30"/>
  <c r="Q147" i="30"/>
  <c r="G147" i="30"/>
  <c r="B147" i="30"/>
  <c r="Q146" i="30"/>
  <c r="G146" i="30"/>
  <c r="B146" i="30"/>
  <c r="Q145" i="30"/>
  <c r="G145" i="30"/>
  <c r="B145" i="30"/>
  <c r="Q144" i="30"/>
  <c r="G144" i="30"/>
  <c r="B144" i="30"/>
  <c r="Q143" i="30"/>
  <c r="G143" i="30"/>
  <c r="B143" i="30"/>
  <c r="Q142" i="30"/>
  <c r="G142" i="30"/>
  <c r="B142" i="30"/>
  <c r="Q141" i="30"/>
  <c r="G141" i="30"/>
  <c r="B141" i="30"/>
  <c r="Q140" i="30"/>
  <c r="G140" i="30"/>
  <c r="B140" i="30"/>
  <c r="Q139" i="30"/>
  <c r="G139" i="30"/>
  <c r="B139" i="30"/>
  <c r="Q138" i="30"/>
  <c r="G138" i="30"/>
  <c r="B138" i="30"/>
  <c r="Q137" i="30"/>
  <c r="G137" i="30"/>
  <c r="B137" i="30"/>
  <c r="Q136" i="30"/>
  <c r="G136" i="30"/>
  <c r="B136" i="30"/>
  <c r="Q135" i="30"/>
  <c r="G135" i="30"/>
  <c r="B135" i="30"/>
  <c r="Q134" i="30"/>
  <c r="G134" i="30"/>
  <c r="B134" i="30"/>
  <c r="Q133" i="30"/>
  <c r="G133" i="30"/>
  <c r="B133" i="30"/>
  <c r="Q132" i="30"/>
  <c r="G132" i="30"/>
  <c r="B132" i="30"/>
  <c r="Q131" i="30"/>
  <c r="G131" i="30"/>
  <c r="B131" i="30"/>
  <c r="Q130" i="30"/>
  <c r="G130" i="30"/>
  <c r="B130" i="30"/>
  <c r="Q129" i="30"/>
  <c r="G129" i="30"/>
  <c r="B129" i="30"/>
  <c r="Q128" i="30"/>
  <c r="G128" i="30"/>
  <c r="B128" i="30"/>
  <c r="Q127" i="30"/>
  <c r="G127" i="30"/>
  <c r="B127" i="30"/>
  <c r="Q126" i="30"/>
  <c r="G126" i="30"/>
  <c r="B126" i="30"/>
  <c r="Q125" i="30"/>
  <c r="G125" i="30"/>
  <c r="B125" i="30"/>
  <c r="Q124" i="30"/>
  <c r="G124" i="30"/>
  <c r="B124" i="30"/>
  <c r="Q123" i="30"/>
  <c r="G123" i="30"/>
  <c r="B123" i="30"/>
  <c r="Q122" i="30"/>
  <c r="G122" i="30"/>
  <c r="B122" i="30"/>
  <c r="Q121" i="30"/>
  <c r="G121" i="30"/>
  <c r="B121" i="30"/>
  <c r="Q120" i="30"/>
  <c r="G120" i="30"/>
  <c r="B120" i="30"/>
  <c r="Q119" i="30"/>
  <c r="G119" i="30"/>
  <c r="B119" i="30"/>
  <c r="Q118" i="30"/>
  <c r="G118" i="30"/>
  <c r="B118" i="30"/>
  <c r="Q117" i="30"/>
  <c r="G117" i="30"/>
  <c r="B117" i="30"/>
  <c r="Q116" i="30"/>
  <c r="G116" i="30"/>
  <c r="B116" i="30"/>
  <c r="Q115" i="30"/>
  <c r="G115" i="30"/>
  <c r="B115" i="30"/>
  <c r="Q114" i="30"/>
  <c r="G114" i="30"/>
  <c r="B114" i="30"/>
  <c r="Q113" i="30"/>
  <c r="G113" i="30"/>
  <c r="B113" i="30"/>
  <c r="Q112" i="30"/>
  <c r="G112" i="30"/>
  <c r="B112" i="30"/>
  <c r="Q111" i="30"/>
  <c r="G111" i="30"/>
  <c r="B111" i="30"/>
  <c r="Q110" i="30"/>
  <c r="G110" i="30"/>
  <c r="B110" i="30"/>
  <c r="Q109" i="30"/>
  <c r="G109" i="30"/>
  <c r="B109" i="30"/>
  <c r="Q108" i="30"/>
  <c r="G108" i="30"/>
  <c r="B108" i="30"/>
  <c r="Q107" i="30"/>
  <c r="G107" i="30"/>
  <c r="B107" i="30"/>
  <c r="Q106" i="30"/>
  <c r="G106" i="30"/>
  <c r="B106" i="30"/>
  <c r="Q105" i="30"/>
  <c r="G105" i="30"/>
  <c r="B105" i="30"/>
  <c r="Q104" i="30"/>
  <c r="G104" i="30"/>
  <c r="B104" i="30"/>
  <c r="Q103" i="30"/>
  <c r="G103" i="30"/>
  <c r="B103" i="30"/>
  <c r="Q102" i="30"/>
  <c r="G102" i="30"/>
  <c r="B102" i="30"/>
  <c r="Q101" i="30"/>
  <c r="G101" i="30"/>
  <c r="B101" i="30"/>
  <c r="Q100" i="30"/>
  <c r="G100" i="30"/>
  <c r="B100" i="30"/>
  <c r="Q99" i="30"/>
  <c r="G99" i="30"/>
  <c r="B99" i="30"/>
  <c r="Q98" i="30"/>
  <c r="G98" i="30"/>
  <c r="B98" i="30"/>
  <c r="Q97" i="30"/>
  <c r="G97" i="30"/>
  <c r="B97" i="30"/>
  <c r="Q96" i="30"/>
  <c r="G96" i="30"/>
  <c r="B96" i="30"/>
  <c r="Q95" i="30"/>
  <c r="G95" i="30"/>
  <c r="B95" i="30"/>
  <c r="Q94" i="30"/>
  <c r="G94" i="30"/>
  <c r="B94" i="30"/>
  <c r="Q93" i="30"/>
  <c r="G93" i="30"/>
  <c r="B93" i="30"/>
  <c r="Q92" i="30"/>
  <c r="G92" i="30"/>
  <c r="B92" i="30"/>
  <c r="Q91" i="30"/>
  <c r="G91" i="30"/>
  <c r="B91" i="30"/>
  <c r="Q90" i="30"/>
  <c r="G90" i="30"/>
  <c r="B90" i="30"/>
  <c r="Q89" i="30"/>
  <c r="G89" i="30"/>
  <c r="B89" i="30"/>
  <c r="Q88" i="30"/>
  <c r="G88" i="30"/>
  <c r="B88" i="30"/>
  <c r="Q87" i="30"/>
  <c r="G87" i="30"/>
  <c r="B87" i="30"/>
  <c r="Q86" i="30"/>
  <c r="G86" i="30"/>
  <c r="B86" i="30"/>
  <c r="Q85" i="30"/>
  <c r="G85" i="30"/>
  <c r="B85" i="30"/>
  <c r="Q84" i="30"/>
  <c r="G84" i="30"/>
  <c r="B84" i="30"/>
  <c r="Q83" i="30"/>
  <c r="G83" i="30"/>
  <c r="B83" i="30"/>
  <c r="Q82" i="30"/>
  <c r="G82" i="30"/>
  <c r="B82" i="30"/>
  <c r="Q81" i="30"/>
  <c r="G81" i="30"/>
  <c r="B81" i="30"/>
  <c r="Q80" i="30"/>
  <c r="G80" i="30"/>
  <c r="B80" i="30"/>
  <c r="Q79" i="30"/>
  <c r="G79" i="30"/>
  <c r="B79" i="30"/>
  <c r="Q78" i="30"/>
  <c r="G78" i="30"/>
  <c r="B78" i="30"/>
  <c r="Q77" i="30"/>
  <c r="G77" i="30"/>
  <c r="B77" i="30"/>
  <c r="Q76" i="30"/>
  <c r="G76" i="30"/>
  <c r="B76" i="30"/>
  <c r="Q75" i="30"/>
  <c r="G75" i="30"/>
  <c r="B75" i="30"/>
  <c r="Q74" i="30"/>
  <c r="G74" i="30"/>
  <c r="B74" i="30"/>
  <c r="Q73" i="30"/>
  <c r="G73" i="30"/>
  <c r="B73" i="30"/>
  <c r="Q72" i="30"/>
  <c r="G72" i="30"/>
  <c r="B72" i="30"/>
  <c r="Q71" i="30"/>
  <c r="G71" i="30"/>
  <c r="B71" i="30"/>
  <c r="Q70" i="30"/>
  <c r="G70" i="30"/>
  <c r="B70" i="30"/>
  <c r="Q69" i="30"/>
  <c r="G69" i="30"/>
  <c r="B69" i="30"/>
  <c r="Q68" i="30"/>
  <c r="G68" i="30"/>
  <c r="B68" i="30"/>
  <c r="Q67" i="30"/>
  <c r="G67" i="30"/>
  <c r="B67" i="30"/>
  <c r="Q66" i="30"/>
  <c r="G66" i="30"/>
  <c r="B66" i="30"/>
  <c r="Q65" i="30"/>
  <c r="G65" i="30"/>
  <c r="B65" i="30"/>
  <c r="Q64" i="30"/>
  <c r="G64" i="30"/>
  <c r="B64" i="30"/>
  <c r="Q63" i="30"/>
  <c r="G63" i="30"/>
  <c r="B63" i="30"/>
  <c r="Q62" i="30"/>
  <c r="G62" i="30"/>
  <c r="B62" i="30"/>
  <c r="Q61" i="30"/>
  <c r="G61" i="30"/>
  <c r="B61" i="30"/>
  <c r="Q60" i="30"/>
  <c r="G60" i="30"/>
  <c r="B60" i="30"/>
  <c r="Q59" i="30"/>
  <c r="G59" i="30"/>
  <c r="B59" i="30"/>
  <c r="Q58" i="30"/>
  <c r="G58" i="30"/>
  <c r="B58" i="30"/>
  <c r="Q57" i="30"/>
  <c r="G57" i="30"/>
  <c r="B57" i="30"/>
  <c r="Q56" i="30"/>
  <c r="G56" i="30"/>
  <c r="B56" i="30"/>
  <c r="Q55" i="30"/>
  <c r="G55" i="30"/>
  <c r="B55" i="30"/>
  <c r="Q54" i="30"/>
  <c r="G54" i="30"/>
  <c r="B54" i="30"/>
  <c r="Q53" i="30"/>
  <c r="G53" i="30"/>
  <c r="B53" i="30"/>
  <c r="Q52" i="30"/>
  <c r="G52" i="30"/>
  <c r="B52" i="30"/>
  <c r="Q51" i="30"/>
  <c r="G51" i="30"/>
  <c r="B51" i="30"/>
  <c r="Q50" i="30"/>
  <c r="G50" i="30"/>
  <c r="B50" i="30"/>
  <c r="Q49" i="30"/>
  <c r="G49" i="30"/>
  <c r="B49" i="30"/>
  <c r="Q48" i="30"/>
  <c r="G48" i="30"/>
  <c r="B48" i="30"/>
  <c r="Q47" i="30"/>
  <c r="G47" i="30"/>
  <c r="B47" i="30"/>
  <c r="Q46" i="30"/>
  <c r="G46" i="30"/>
  <c r="B46" i="30"/>
  <c r="Q45" i="30"/>
  <c r="G45" i="30"/>
  <c r="B45" i="30"/>
  <c r="Q44" i="30"/>
  <c r="G44" i="30"/>
  <c r="B44" i="30"/>
  <c r="Q43" i="30"/>
  <c r="G43" i="30"/>
  <c r="B43" i="30"/>
  <c r="Q42" i="30"/>
  <c r="G42" i="30"/>
  <c r="B42" i="30"/>
  <c r="Q41" i="30"/>
  <c r="G41" i="30"/>
  <c r="B41" i="30"/>
  <c r="Q40" i="30"/>
  <c r="G40" i="30"/>
  <c r="B40" i="30"/>
  <c r="Q39" i="30"/>
  <c r="G39" i="30"/>
  <c r="B39" i="30"/>
  <c r="Q38" i="30"/>
  <c r="G38" i="30"/>
  <c r="B38" i="30"/>
  <c r="G37" i="30"/>
  <c r="B37" i="30"/>
  <c r="G36" i="30"/>
  <c r="B36" i="30"/>
  <c r="G35" i="30"/>
  <c r="B35" i="30"/>
  <c r="G34" i="30"/>
  <c r="B34" i="30"/>
  <c r="G33" i="30"/>
  <c r="B33" i="30"/>
  <c r="G32" i="30"/>
  <c r="B32" i="30"/>
  <c r="G31" i="30"/>
  <c r="B31" i="30"/>
  <c r="G30" i="30"/>
  <c r="B30" i="30"/>
  <c r="G29" i="30"/>
  <c r="B29" i="30"/>
  <c r="G28" i="30"/>
  <c r="B28" i="30"/>
  <c r="G27" i="30"/>
  <c r="B27" i="30"/>
  <c r="G26" i="30"/>
  <c r="B26" i="30"/>
  <c r="G25" i="30"/>
  <c r="B25" i="30"/>
  <c r="G24" i="30"/>
  <c r="B24" i="30"/>
  <c r="G23" i="30"/>
  <c r="B23" i="30"/>
  <c r="G22" i="30"/>
  <c r="B22" i="30"/>
  <c r="G21" i="30"/>
  <c r="B21" i="30"/>
  <c r="G20" i="30"/>
  <c r="B20" i="30"/>
  <c r="G19" i="30"/>
  <c r="B19" i="30"/>
  <c r="G18" i="30"/>
  <c r="B18" i="30"/>
  <c r="G17" i="30"/>
  <c r="B17" i="30"/>
  <c r="G16" i="30"/>
  <c r="B16" i="30"/>
  <c r="G15" i="30"/>
  <c r="B15" i="30"/>
  <c r="G14" i="30"/>
  <c r="B14" i="30"/>
  <c r="G13" i="30"/>
  <c r="B13" i="30"/>
  <c r="G12" i="30"/>
  <c r="B12" i="30"/>
  <c r="G11" i="30"/>
  <c r="B11" i="30"/>
  <c r="G10" i="30"/>
  <c r="B10" i="30"/>
  <c r="G9" i="30"/>
  <c r="B9" i="30"/>
  <c r="G8" i="30"/>
  <c r="B8" i="30"/>
  <c r="G7" i="30"/>
  <c r="B7" i="30"/>
  <c r="G6" i="30"/>
  <c r="B6" i="30"/>
  <c r="G5" i="30"/>
  <c r="B5" i="30"/>
  <c r="G4" i="30"/>
  <c r="B4" i="30"/>
  <c r="G3" i="30"/>
  <c r="B3" i="30"/>
  <c r="G2" i="30"/>
  <c r="B2" i="30"/>
  <c r="Q721" i="31"/>
  <c r="Q720" i="31"/>
  <c r="Q719" i="31"/>
  <c r="Q718" i="31"/>
  <c r="Q717" i="31"/>
  <c r="Q716" i="31"/>
  <c r="Q715" i="31"/>
  <c r="Q714" i="31"/>
  <c r="Q713" i="31"/>
  <c r="Q712" i="31"/>
  <c r="Q711" i="31"/>
  <c r="Q710" i="31"/>
  <c r="Q709" i="31"/>
  <c r="Q708" i="31"/>
  <c r="Q707" i="31"/>
  <c r="Q706" i="31"/>
  <c r="Q705" i="31"/>
  <c r="Q704" i="31"/>
  <c r="Q703" i="31"/>
  <c r="Q702" i="31"/>
  <c r="Q701" i="31"/>
  <c r="Q700" i="31"/>
  <c r="Q699" i="31"/>
  <c r="Q698" i="31"/>
  <c r="Q697" i="31"/>
  <c r="Q696" i="31"/>
  <c r="Q695" i="31"/>
  <c r="Q694" i="31"/>
  <c r="Q693" i="31"/>
  <c r="Q692" i="31"/>
  <c r="Q691" i="31"/>
  <c r="Q690" i="31"/>
  <c r="Q689" i="31"/>
  <c r="Q688" i="31"/>
  <c r="Q687" i="31"/>
  <c r="Q686" i="31"/>
  <c r="Q685" i="31"/>
  <c r="Q684" i="31"/>
  <c r="Q683" i="31"/>
  <c r="Q682" i="31"/>
  <c r="Q681" i="31"/>
  <c r="Q680" i="31"/>
  <c r="Q679" i="31"/>
  <c r="Q678" i="31"/>
  <c r="Q677" i="31"/>
  <c r="Q676" i="31"/>
  <c r="Q675" i="31"/>
  <c r="Q674" i="31"/>
  <c r="Q673" i="31"/>
  <c r="Q672" i="31"/>
  <c r="Q671" i="31"/>
  <c r="Q670" i="31"/>
  <c r="Q669" i="31"/>
  <c r="Q668" i="31"/>
  <c r="Q667" i="31"/>
  <c r="Q666" i="31"/>
  <c r="Q665" i="31"/>
  <c r="Q664" i="31"/>
  <c r="Q663" i="31"/>
  <c r="Q662" i="31"/>
  <c r="Q661" i="31"/>
  <c r="Q660" i="31"/>
  <c r="Q659" i="31"/>
  <c r="Q658" i="31"/>
  <c r="Q657" i="31"/>
  <c r="Q656" i="31"/>
  <c r="Q655" i="31"/>
  <c r="Q654" i="31"/>
  <c r="Q653" i="31"/>
  <c r="Q652" i="31"/>
  <c r="Q651" i="31"/>
  <c r="Q650" i="31"/>
  <c r="Q649" i="31"/>
  <c r="Q648" i="31"/>
  <c r="Q647" i="31"/>
  <c r="Q646" i="31"/>
  <c r="Q645" i="31"/>
  <c r="Q644" i="31"/>
  <c r="Q643" i="31"/>
  <c r="Q642" i="31"/>
  <c r="Q641" i="31"/>
  <c r="Q640" i="31"/>
  <c r="Q639" i="31"/>
  <c r="Q638" i="31"/>
  <c r="Q637" i="31"/>
  <c r="Q636" i="31"/>
  <c r="Q635" i="31"/>
  <c r="Q634" i="31"/>
  <c r="Q633" i="31"/>
  <c r="Q632" i="31"/>
  <c r="Q631" i="31"/>
  <c r="Q630" i="31"/>
  <c r="Q629" i="31"/>
  <c r="Q628" i="31"/>
  <c r="Q627" i="31"/>
  <c r="Q626" i="31"/>
  <c r="Q625" i="31"/>
  <c r="Q624" i="31"/>
  <c r="Q623" i="31"/>
  <c r="Q622" i="31"/>
  <c r="Q621" i="31"/>
  <c r="Q620" i="31"/>
  <c r="Q619" i="31"/>
  <c r="Q618" i="31"/>
  <c r="Q617" i="31"/>
  <c r="Q616" i="31"/>
  <c r="Q615" i="31"/>
  <c r="Q614" i="31"/>
  <c r="Q613" i="31"/>
  <c r="Q612" i="31"/>
  <c r="Q611" i="31"/>
  <c r="Q610" i="31"/>
  <c r="Q609" i="31"/>
  <c r="Q608" i="31"/>
  <c r="Q607" i="31"/>
  <c r="Q606" i="31"/>
  <c r="Q605" i="31"/>
  <c r="Q604" i="31"/>
  <c r="Q603" i="31"/>
  <c r="Q602" i="31"/>
  <c r="Q601" i="31"/>
  <c r="Q600" i="31"/>
  <c r="Q599" i="31"/>
  <c r="Q598" i="31"/>
  <c r="Q597" i="31"/>
  <c r="Q596" i="31"/>
  <c r="Q595" i="31"/>
  <c r="Q594" i="31"/>
  <c r="Q593" i="31"/>
  <c r="Q592" i="31"/>
  <c r="Q591" i="31"/>
  <c r="Q590" i="31"/>
  <c r="Q589" i="31"/>
  <c r="Q588" i="31"/>
  <c r="Q587" i="31"/>
  <c r="Q586" i="31"/>
  <c r="Q585" i="31"/>
  <c r="Q584" i="31"/>
  <c r="Q583" i="31"/>
  <c r="Q582" i="31"/>
  <c r="Q581" i="31"/>
  <c r="Q580" i="31"/>
  <c r="Q579" i="31"/>
  <c r="Q578" i="31"/>
  <c r="Q577" i="31"/>
  <c r="Q576" i="31"/>
  <c r="Q575" i="31"/>
  <c r="Q574" i="31"/>
  <c r="Q573" i="31"/>
  <c r="Q572" i="31"/>
  <c r="Q571" i="31"/>
  <c r="Q570" i="31"/>
  <c r="Q569" i="31"/>
  <c r="Q568" i="31"/>
  <c r="Q567" i="31"/>
  <c r="Q566" i="31"/>
  <c r="Q565" i="31"/>
  <c r="Q564" i="31"/>
  <c r="Q563" i="31"/>
  <c r="Q562" i="31"/>
  <c r="Q561" i="31"/>
  <c r="Q560" i="31"/>
  <c r="Q559" i="31"/>
  <c r="Q558" i="31"/>
  <c r="Q557" i="31"/>
  <c r="Q556" i="31"/>
  <c r="Q555" i="31"/>
  <c r="Q554" i="31"/>
  <c r="Q553" i="31"/>
  <c r="Q552" i="31"/>
  <c r="Q551" i="31"/>
  <c r="Q550" i="31"/>
  <c r="Q549" i="31"/>
  <c r="Q548" i="31"/>
  <c r="Q547" i="31"/>
  <c r="Q546" i="31"/>
  <c r="Q545" i="31"/>
  <c r="Q544" i="31"/>
  <c r="Q543" i="31"/>
  <c r="Q542" i="31"/>
  <c r="Q541" i="31"/>
  <c r="Q540" i="31"/>
  <c r="Q539" i="31"/>
  <c r="Q538" i="31"/>
  <c r="Q537" i="31"/>
  <c r="Q536" i="31"/>
  <c r="Q535" i="31"/>
  <c r="Q534" i="31"/>
  <c r="Q533" i="31"/>
  <c r="Q532" i="31"/>
  <c r="Q531" i="31"/>
  <c r="Q530" i="31"/>
  <c r="Q529" i="31"/>
  <c r="Q528" i="31"/>
  <c r="Q527" i="31"/>
  <c r="Q526" i="31"/>
  <c r="Q525" i="31"/>
  <c r="Q524" i="31"/>
  <c r="Q523" i="31"/>
  <c r="Q522" i="31"/>
  <c r="Q521" i="31"/>
  <c r="Q520" i="31"/>
  <c r="Q519" i="31"/>
  <c r="Q518" i="31"/>
  <c r="Q517" i="31"/>
  <c r="Q516" i="31"/>
  <c r="Q515" i="31"/>
  <c r="Q514" i="31"/>
  <c r="Q513" i="31"/>
  <c r="Q512" i="31"/>
  <c r="Q511" i="31"/>
  <c r="Q510" i="31"/>
  <c r="Q509" i="31"/>
  <c r="Q508" i="31"/>
  <c r="Q507" i="31"/>
  <c r="Q506" i="31"/>
  <c r="Q505" i="31"/>
  <c r="Q504" i="31"/>
  <c r="Q503" i="31"/>
  <c r="Q502" i="31"/>
  <c r="Q501" i="31"/>
  <c r="Q500" i="31"/>
  <c r="Q499" i="31"/>
  <c r="Q498" i="31"/>
  <c r="Q497" i="31"/>
  <c r="Q496" i="31"/>
  <c r="Q495" i="31"/>
  <c r="Q494" i="31"/>
  <c r="Q493" i="31"/>
  <c r="Q492" i="31"/>
  <c r="Q491" i="31"/>
  <c r="Q490" i="31"/>
  <c r="Q489" i="31"/>
  <c r="Q488" i="31"/>
  <c r="Q487" i="31"/>
  <c r="Q486" i="31"/>
  <c r="Q485" i="31"/>
  <c r="Q484" i="31"/>
  <c r="Q483" i="31"/>
  <c r="Q482" i="31"/>
  <c r="Q481" i="31"/>
  <c r="Q480" i="31"/>
  <c r="Q479" i="31"/>
  <c r="Q478" i="31"/>
  <c r="Q477" i="31"/>
  <c r="Q476" i="31"/>
  <c r="Q475" i="31"/>
  <c r="Q474" i="31"/>
  <c r="Q473" i="31"/>
  <c r="Q472" i="31"/>
  <c r="Q471" i="31"/>
  <c r="Q470" i="31"/>
  <c r="Q469" i="31"/>
  <c r="Q468" i="31"/>
  <c r="Q467" i="31"/>
  <c r="Q466" i="31"/>
  <c r="Q465" i="31"/>
  <c r="Q464" i="31"/>
  <c r="Q463" i="31"/>
  <c r="Q462" i="31"/>
  <c r="Q461" i="31"/>
  <c r="Q460" i="31"/>
  <c r="Q459" i="31"/>
  <c r="Q458" i="31"/>
  <c r="Q457" i="31"/>
  <c r="Q456" i="31"/>
  <c r="Q455" i="31"/>
  <c r="Q454" i="31"/>
  <c r="Q453" i="31"/>
  <c r="Q452" i="31"/>
  <c r="Q451" i="31"/>
  <c r="Q450" i="31"/>
  <c r="Q449" i="31"/>
  <c r="Q448" i="31"/>
  <c r="Q447" i="31"/>
  <c r="Q446" i="31"/>
  <c r="Q445" i="31"/>
  <c r="Q444" i="31"/>
  <c r="Q443" i="31"/>
  <c r="Q442" i="31"/>
  <c r="Q441" i="31"/>
  <c r="Q440" i="31"/>
  <c r="Q439" i="31"/>
  <c r="Q438" i="31"/>
  <c r="Q437" i="31"/>
  <c r="Q436" i="31"/>
  <c r="Q435" i="31"/>
  <c r="Q434" i="31"/>
  <c r="Q433" i="31"/>
  <c r="Q432" i="31"/>
  <c r="Q431" i="31"/>
  <c r="Q430" i="31"/>
  <c r="Q429" i="31"/>
  <c r="Q428" i="31"/>
  <c r="Q427" i="31"/>
  <c r="Q426" i="31"/>
  <c r="Q425" i="31"/>
  <c r="Q424" i="31"/>
  <c r="Q423" i="31"/>
  <c r="Q422" i="31"/>
  <c r="Q421" i="31"/>
  <c r="Q420" i="31"/>
  <c r="Q419" i="31"/>
  <c r="Q418" i="31"/>
  <c r="Q417" i="31"/>
  <c r="Q416" i="31"/>
  <c r="Q415" i="31"/>
  <c r="Q414" i="31"/>
  <c r="Q413" i="31"/>
  <c r="Q412" i="31"/>
  <c r="Q411" i="31"/>
  <c r="Q410" i="31"/>
  <c r="Q409" i="31"/>
  <c r="Q408" i="31"/>
  <c r="Q407" i="31"/>
  <c r="Q406" i="31"/>
  <c r="Q405" i="31"/>
  <c r="Q404" i="31"/>
  <c r="Q403" i="31"/>
  <c r="Q402" i="31"/>
  <c r="Q401" i="31"/>
  <c r="Q400" i="31"/>
  <c r="Q399" i="31"/>
  <c r="Q398" i="31"/>
  <c r="Q397" i="31"/>
  <c r="Q396" i="31"/>
  <c r="Q395" i="31"/>
  <c r="Q394" i="31"/>
  <c r="Q393" i="31"/>
  <c r="Q392" i="31"/>
  <c r="Q391" i="31"/>
  <c r="Q390" i="31"/>
  <c r="Q389" i="31"/>
  <c r="Q388" i="31"/>
  <c r="Q387" i="31"/>
  <c r="Q386" i="31"/>
  <c r="Q385" i="31"/>
  <c r="Q384" i="31"/>
  <c r="Q383" i="31"/>
  <c r="Q382" i="31"/>
  <c r="Q381" i="31"/>
  <c r="Q380" i="31"/>
  <c r="Q379" i="31"/>
  <c r="Q378" i="31"/>
  <c r="Q377" i="31"/>
  <c r="Q376" i="31"/>
  <c r="Q375" i="31"/>
  <c r="Q374" i="31"/>
  <c r="Q373" i="31"/>
  <c r="Q372" i="31"/>
  <c r="Q371" i="31"/>
  <c r="Q370" i="31"/>
  <c r="Q369" i="31"/>
  <c r="Q368" i="31"/>
  <c r="Q367" i="31"/>
  <c r="Q366" i="31"/>
  <c r="Q365" i="31"/>
  <c r="Q364" i="31"/>
  <c r="Q363" i="31"/>
  <c r="Q362" i="31"/>
  <c r="Q361" i="31"/>
  <c r="Q360" i="31"/>
  <c r="Q359" i="31"/>
  <c r="Q358" i="31"/>
  <c r="Q357" i="31"/>
  <c r="Q356" i="31"/>
  <c r="Q355" i="31"/>
  <c r="Q354" i="31"/>
  <c r="Q353" i="31"/>
  <c r="Q352" i="31"/>
  <c r="Q351" i="31"/>
  <c r="Q350" i="31"/>
  <c r="Q349" i="31"/>
  <c r="Q348" i="31"/>
  <c r="Q347" i="31"/>
  <c r="Q346" i="31"/>
  <c r="Q345" i="31"/>
  <c r="Q344" i="31"/>
  <c r="Q343" i="31"/>
  <c r="Q342" i="31"/>
  <c r="Q341" i="31"/>
  <c r="Q340" i="31"/>
  <c r="Q339" i="31"/>
  <c r="Q338" i="31"/>
  <c r="Q337" i="31"/>
  <c r="Q336" i="31"/>
  <c r="Q335" i="31"/>
  <c r="Q334" i="31"/>
  <c r="Q333" i="31"/>
  <c r="Q332" i="31"/>
  <c r="Q331" i="31"/>
  <c r="Q330" i="31"/>
  <c r="Q329" i="31"/>
  <c r="Q328" i="31"/>
  <c r="Q327" i="31"/>
  <c r="Q326" i="31"/>
  <c r="Q325" i="31"/>
  <c r="Q324" i="31"/>
  <c r="Q323" i="31"/>
  <c r="Q322" i="31"/>
  <c r="Q321" i="31"/>
  <c r="Q320" i="31"/>
  <c r="Q319" i="31"/>
  <c r="Q318" i="31"/>
  <c r="Q317" i="31"/>
  <c r="Q316" i="31"/>
  <c r="Q315" i="31"/>
  <c r="Q314" i="31"/>
  <c r="Q313" i="31"/>
  <c r="Q312" i="31"/>
  <c r="Q311" i="31"/>
  <c r="Q310" i="31"/>
  <c r="Q309" i="31"/>
  <c r="Q308" i="31"/>
  <c r="Q307" i="31"/>
  <c r="Q306" i="31"/>
  <c r="Q305" i="31"/>
  <c r="Q304" i="31"/>
  <c r="Q303" i="31"/>
  <c r="Q302" i="31"/>
  <c r="Q301" i="31"/>
  <c r="Q300" i="31"/>
  <c r="Q299" i="31"/>
  <c r="Q298" i="31"/>
  <c r="Q297" i="31"/>
  <c r="Q296" i="31"/>
  <c r="Q295" i="31"/>
  <c r="Q294" i="31"/>
  <c r="Q293" i="31"/>
  <c r="Q292" i="31"/>
  <c r="Q291" i="31"/>
  <c r="Q290" i="31"/>
  <c r="Q289" i="31"/>
  <c r="Q288" i="31"/>
  <c r="Q287" i="31"/>
  <c r="Q286" i="31"/>
  <c r="Q285" i="31"/>
  <c r="Q284" i="31"/>
  <c r="Q283" i="31"/>
  <c r="Q282" i="31"/>
  <c r="Q281" i="31"/>
  <c r="Q280" i="31"/>
  <c r="Q279" i="31"/>
  <c r="Q278" i="31"/>
  <c r="Q277" i="31"/>
  <c r="Q276" i="31"/>
  <c r="Q275" i="31"/>
  <c r="Q274" i="31"/>
  <c r="Q273" i="31"/>
  <c r="Q272" i="31"/>
  <c r="Q271" i="31"/>
  <c r="Q270" i="31"/>
  <c r="Q269" i="31"/>
  <c r="Q268" i="31"/>
  <c r="Q267" i="31"/>
  <c r="Q266" i="31"/>
  <c r="Q265" i="31"/>
  <c r="Q264" i="31"/>
  <c r="Q263" i="31"/>
  <c r="Q262" i="31"/>
  <c r="Q261" i="31"/>
  <c r="Q260" i="31"/>
  <c r="Q259" i="31"/>
  <c r="Q258" i="31"/>
  <c r="Q257" i="31"/>
  <c r="Q256" i="31"/>
  <c r="Q255" i="31"/>
  <c r="Q254" i="31"/>
  <c r="Q253" i="31"/>
  <c r="Q252" i="31"/>
  <c r="Q251" i="31"/>
  <c r="Q250" i="31"/>
  <c r="Q249" i="31"/>
  <c r="Q248" i="31"/>
  <c r="Q247" i="31"/>
  <c r="Q246" i="31"/>
  <c r="Q245" i="31"/>
  <c r="Q244" i="31"/>
  <c r="Q243" i="31"/>
  <c r="Q242" i="31"/>
  <c r="Q241" i="31"/>
  <c r="Q240" i="31"/>
  <c r="Q239" i="31"/>
  <c r="Q238" i="31"/>
  <c r="Q237" i="31"/>
  <c r="Q236" i="31"/>
  <c r="Q235" i="31"/>
  <c r="Q234" i="31"/>
  <c r="Q233" i="31"/>
  <c r="Q232" i="31"/>
  <c r="Q231" i="31"/>
  <c r="Q230" i="31"/>
  <c r="Q229" i="31"/>
  <c r="Q228" i="31"/>
  <c r="Q227" i="31"/>
  <c r="Q226" i="31"/>
  <c r="Q225" i="31"/>
  <c r="Q224" i="31"/>
  <c r="Q223" i="31"/>
  <c r="Q222" i="31"/>
  <c r="Q221" i="31"/>
  <c r="Q220" i="31"/>
  <c r="Q219" i="31"/>
  <c r="Q218" i="31"/>
  <c r="Q217" i="31"/>
  <c r="Q216" i="31"/>
  <c r="Q215" i="31"/>
  <c r="Q214" i="31"/>
  <c r="Q213" i="31"/>
  <c r="Q212" i="31"/>
  <c r="Q211" i="31"/>
  <c r="Q210" i="31"/>
  <c r="Q209" i="31"/>
  <c r="Q208" i="31"/>
  <c r="Q207" i="31"/>
  <c r="Q206" i="31"/>
  <c r="Q205" i="31"/>
  <c r="Q204" i="31"/>
  <c r="Q203" i="31"/>
  <c r="Q202" i="31"/>
  <c r="Q201" i="31"/>
  <c r="Q200" i="31"/>
  <c r="Q199" i="31"/>
  <c r="Q198" i="31"/>
  <c r="Q197" i="31"/>
  <c r="Q196" i="31"/>
  <c r="Q195" i="31"/>
  <c r="Q194" i="31"/>
  <c r="Q193" i="31"/>
  <c r="Q192" i="31"/>
  <c r="Q191" i="31"/>
  <c r="Q190" i="31"/>
  <c r="Q189" i="31"/>
  <c r="Q188" i="31"/>
  <c r="Q187" i="31"/>
  <c r="Q186" i="31"/>
  <c r="Q185" i="31"/>
  <c r="Q184" i="31"/>
  <c r="Q183" i="31"/>
  <c r="Q182" i="31"/>
  <c r="Q181" i="31"/>
  <c r="Q180" i="31"/>
  <c r="Q179" i="31"/>
  <c r="Q178" i="31"/>
  <c r="Q177" i="31"/>
  <c r="Q176" i="31"/>
  <c r="Q175" i="31"/>
  <c r="Q174" i="31"/>
  <c r="Q173" i="31"/>
  <c r="Q172" i="31"/>
  <c r="Q171" i="31"/>
  <c r="Q170" i="31"/>
  <c r="Q169" i="31"/>
  <c r="Q168" i="31"/>
  <c r="Q167" i="31"/>
  <c r="Q166" i="31"/>
  <c r="Q165" i="31"/>
  <c r="Q164" i="31"/>
  <c r="Q163" i="31"/>
  <c r="Q162" i="31"/>
  <c r="Q161" i="31"/>
  <c r="Q160" i="31"/>
  <c r="Q159" i="31"/>
  <c r="Q158" i="31"/>
  <c r="Q157" i="31"/>
  <c r="Q156" i="31"/>
  <c r="Q155" i="31"/>
  <c r="Q154" i="31"/>
  <c r="Q153" i="31"/>
  <c r="Q152" i="31"/>
  <c r="Q151" i="31"/>
  <c r="Q150" i="31"/>
  <c r="Q149" i="31"/>
  <c r="Q148" i="31"/>
  <c r="Q147" i="31"/>
  <c r="Q146" i="31"/>
  <c r="Q145" i="31"/>
  <c r="Q144" i="31"/>
  <c r="Q143" i="31"/>
  <c r="Q142" i="31"/>
  <c r="Q141" i="31"/>
  <c r="Q140" i="31"/>
  <c r="Q139" i="31"/>
  <c r="Q138" i="31"/>
  <c r="Q137" i="31"/>
  <c r="Q136" i="31"/>
  <c r="Q135" i="31"/>
  <c r="Q134" i="31"/>
  <c r="Q133" i="31"/>
  <c r="Q132" i="31"/>
  <c r="Q131" i="31"/>
  <c r="Q130" i="31"/>
  <c r="Q129" i="31"/>
  <c r="Q128" i="31"/>
  <c r="Q127" i="31"/>
  <c r="Q126" i="31"/>
  <c r="Q125" i="31"/>
  <c r="Q124" i="31"/>
  <c r="Q123" i="31"/>
  <c r="Q122" i="31"/>
  <c r="Q121" i="31"/>
  <c r="Q120" i="31"/>
  <c r="Q119" i="31"/>
  <c r="Q118" i="31"/>
  <c r="Q117" i="31"/>
  <c r="Q116" i="31"/>
  <c r="Q115" i="31"/>
  <c r="Q114" i="31"/>
  <c r="Q113" i="31"/>
  <c r="Q112" i="31"/>
  <c r="Q111" i="31"/>
  <c r="Q110" i="31"/>
  <c r="Q109" i="31"/>
  <c r="Q108" i="31"/>
  <c r="Q107" i="31"/>
  <c r="Q106" i="31"/>
  <c r="Q105" i="31"/>
  <c r="Q104" i="31"/>
  <c r="Q103" i="31"/>
  <c r="Q102" i="31"/>
  <c r="Q101" i="31"/>
  <c r="Q100" i="31"/>
  <c r="Q99" i="31"/>
  <c r="Q98" i="31"/>
  <c r="Q97" i="31"/>
  <c r="Q96" i="31"/>
  <c r="Q95" i="31"/>
  <c r="Q94" i="31"/>
  <c r="Q93" i="31"/>
  <c r="Q92" i="31"/>
  <c r="Q91" i="31"/>
  <c r="Q90" i="31"/>
  <c r="Q89" i="31"/>
  <c r="Q88" i="31"/>
  <c r="Q87" i="31"/>
  <c r="Q86" i="31"/>
  <c r="Q85" i="31"/>
  <c r="Q84" i="31"/>
  <c r="Q83" i="31"/>
  <c r="Q82" i="31"/>
  <c r="Q81" i="31"/>
  <c r="Q80" i="31"/>
  <c r="Q79" i="31"/>
  <c r="Q78" i="31"/>
  <c r="Q77" i="31"/>
  <c r="Q76" i="31"/>
  <c r="Q75" i="31"/>
  <c r="Q74" i="31"/>
  <c r="Q73" i="31"/>
  <c r="Q72" i="31"/>
  <c r="Q71" i="31"/>
  <c r="Q70" i="31"/>
  <c r="Q69" i="31"/>
  <c r="Q68" i="31"/>
  <c r="Q67" i="31"/>
  <c r="Q66" i="31"/>
  <c r="Q65" i="31"/>
  <c r="Q64" i="31"/>
  <c r="Q63" i="31"/>
  <c r="Q62" i="31"/>
  <c r="Q61" i="31"/>
  <c r="Q60" i="31"/>
  <c r="Q59" i="31"/>
  <c r="Q58" i="31"/>
  <c r="Q57" i="31"/>
  <c r="Q56" i="31"/>
  <c r="Q55" i="31"/>
  <c r="Q54" i="31"/>
  <c r="Q53" i="31"/>
  <c r="Q52" i="31"/>
  <c r="Q51" i="31"/>
  <c r="Q50" i="31"/>
  <c r="Q49" i="31"/>
  <c r="Q48" i="31"/>
  <c r="Q47" i="31"/>
  <c r="Q46" i="31"/>
  <c r="Q45" i="31"/>
  <c r="Q44" i="31"/>
  <c r="Q43" i="31"/>
  <c r="Q42" i="31"/>
  <c r="Q41" i="31"/>
  <c r="Q40" i="31"/>
  <c r="Q39" i="31"/>
  <c r="Q38" i="31"/>
  <c r="B2" i="31"/>
  <c r="A2" i="31"/>
  <c r="B2" i="32"/>
  <c r="B721" i="33"/>
  <c r="B720" i="33"/>
  <c r="B719" i="33"/>
  <c r="B718" i="33"/>
  <c r="B717" i="33"/>
  <c r="B716" i="33"/>
  <c r="B715" i="33"/>
  <c r="B714" i="33"/>
  <c r="B713" i="33"/>
  <c r="B712" i="33"/>
  <c r="B711" i="33"/>
  <c r="B710" i="33"/>
  <c r="B709" i="33"/>
  <c r="B708" i="33"/>
  <c r="B707" i="33"/>
  <c r="B706" i="33"/>
  <c r="B705" i="33"/>
  <c r="B704" i="33"/>
  <c r="B703" i="33"/>
  <c r="B702" i="33"/>
  <c r="B701" i="33"/>
  <c r="B700" i="33"/>
  <c r="B699" i="33"/>
  <c r="B698" i="33"/>
  <c r="B697" i="33"/>
  <c r="B696" i="33"/>
  <c r="B695" i="33"/>
  <c r="B694" i="33"/>
  <c r="B693" i="33"/>
  <c r="B692" i="33"/>
  <c r="B691" i="33"/>
  <c r="B690" i="33"/>
  <c r="B689" i="33"/>
  <c r="B688" i="33"/>
  <c r="B687" i="33"/>
  <c r="B686" i="33"/>
  <c r="B685" i="33"/>
  <c r="B684" i="33"/>
  <c r="B683" i="33"/>
  <c r="B682" i="33"/>
  <c r="B681" i="33"/>
  <c r="B680" i="33"/>
  <c r="B679" i="33"/>
  <c r="B678" i="33"/>
  <c r="B677" i="33"/>
  <c r="B676" i="33"/>
  <c r="B675" i="33"/>
  <c r="B674" i="33"/>
  <c r="B673" i="33"/>
  <c r="B672" i="33"/>
  <c r="B671" i="33"/>
  <c r="B670" i="33"/>
  <c r="B669" i="33"/>
  <c r="B668" i="33"/>
  <c r="B667" i="33"/>
  <c r="B666" i="33"/>
  <c r="B665" i="33"/>
  <c r="B664" i="33"/>
  <c r="B663" i="33"/>
  <c r="B662" i="33"/>
  <c r="B661" i="33"/>
  <c r="B660" i="33"/>
  <c r="B659" i="33"/>
  <c r="B658" i="33"/>
  <c r="B657" i="33"/>
  <c r="B656" i="33"/>
  <c r="B655" i="33"/>
  <c r="B654" i="33"/>
  <c r="B653" i="33"/>
  <c r="B652" i="33"/>
  <c r="B651" i="33"/>
  <c r="B650" i="33"/>
  <c r="B649" i="33"/>
  <c r="B648" i="33"/>
  <c r="B647" i="33"/>
  <c r="B646" i="33"/>
  <c r="B645" i="33"/>
  <c r="B644" i="33"/>
  <c r="B643" i="33"/>
  <c r="B642" i="33"/>
  <c r="B641" i="33"/>
  <c r="B640" i="33"/>
  <c r="B639" i="33"/>
  <c r="B638" i="33"/>
  <c r="B637" i="33"/>
  <c r="B636" i="33"/>
  <c r="B635" i="33"/>
  <c r="B634" i="33"/>
  <c r="B633" i="33"/>
  <c r="B632" i="33"/>
  <c r="B631" i="33"/>
  <c r="B630" i="33"/>
  <c r="B629" i="33"/>
  <c r="B628" i="33"/>
  <c r="B627" i="33"/>
  <c r="B626" i="33"/>
  <c r="B625" i="33"/>
  <c r="B624" i="33"/>
  <c r="B623" i="33"/>
  <c r="B622" i="33"/>
  <c r="B621" i="33"/>
  <c r="B620" i="33"/>
  <c r="B619" i="33"/>
  <c r="B618" i="33"/>
  <c r="B617" i="33"/>
  <c r="B616" i="33"/>
  <c r="B615" i="33"/>
  <c r="B614" i="33"/>
  <c r="B613" i="33"/>
  <c r="B612" i="33"/>
  <c r="B611" i="33"/>
  <c r="B610" i="33"/>
  <c r="B609" i="33"/>
  <c r="B608" i="33"/>
  <c r="B607" i="33"/>
  <c r="B606" i="33"/>
  <c r="B605" i="33"/>
  <c r="B604" i="33"/>
  <c r="B603" i="33"/>
  <c r="B602" i="33"/>
  <c r="B601" i="33"/>
  <c r="B600" i="33"/>
  <c r="B599" i="33"/>
  <c r="B598" i="33"/>
  <c r="B597" i="33"/>
  <c r="B596" i="33"/>
  <c r="B595" i="33"/>
  <c r="B594" i="33"/>
  <c r="B593" i="33"/>
  <c r="B592" i="33"/>
  <c r="B591" i="33"/>
  <c r="B590" i="33"/>
  <c r="B589" i="33"/>
  <c r="B588" i="33"/>
  <c r="B587" i="33"/>
  <c r="B586" i="33"/>
  <c r="B585" i="33"/>
  <c r="B584" i="33"/>
  <c r="B583" i="33"/>
  <c r="B582" i="33"/>
  <c r="B581" i="33"/>
  <c r="B580" i="33"/>
  <c r="B579" i="33"/>
  <c r="B578" i="33"/>
  <c r="B577" i="33"/>
  <c r="B576" i="33"/>
  <c r="B575" i="33"/>
  <c r="B574" i="33"/>
  <c r="B573" i="33"/>
  <c r="B572" i="33"/>
  <c r="B571" i="33"/>
  <c r="B570" i="33"/>
  <c r="B569" i="33"/>
  <c r="B568" i="33"/>
  <c r="B567" i="33"/>
  <c r="B566" i="33"/>
  <c r="B565" i="33"/>
  <c r="B564" i="33"/>
  <c r="B563" i="33"/>
  <c r="B562" i="33"/>
  <c r="B561" i="33"/>
  <c r="B560" i="33"/>
  <c r="B559" i="33"/>
  <c r="B558" i="33"/>
  <c r="B557" i="33"/>
  <c r="B556" i="33"/>
  <c r="B555" i="33"/>
  <c r="B554" i="33"/>
  <c r="B553" i="33"/>
  <c r="B552" i="33"/>
  <c r="B551" i="33"/>
  <c r="B550" i="33"/>
  <c r="B549" i="33"/>
  <c r="B548" i="33"/>
  <c r="B547" i="33"/>
  <c r="B546" i="33"/>
  <c r="B545" i="33"/>
  <c r="B544" i="33"/>
  <c r="B543" i="33"/>
  <c r="B542" i="33"/>
  <c r="B541" i="33"/>
  <c r="B540" i="33"/>
  <c r="B539" i="33"/>
  <c r="B538" i="33"/>
  <c r="B537" i="33"/>
  <c r="B536" i="33"/>
  <c r="B535" i="33"/>
  <c r="B534" i="33"/>
  <c r="B533" i="33"/>
  <c r="B532" i="33"/>
  <c r="B531" i="33"/>
  <c r="B530" i="33"/>
  <c r="B529" i="33"/>
  <c r="B528" i="33"/>
  <c r="B527" i="33"/>
  <c r="B526" i="33"/>
  <c r="B525" i="33"/>
  <c r="B524" i="33"/>
  <c r="B523" i="33"/>
  <c r="B522" i="33"/>
  <c r="B521" i="33"/>
  <c r="B520" i="33"/>
  <c r="B519" i="33"/>
  <c r="B518" i="33"/>
  <c r="B517" i="33"/>
  <c r="B516" i="33"/>
  <c r="B515" i="33"/>
  <c r="B514" i="33"/>
  <c r="B513" i="33"/>
  <c r="B512" i="33"/>
  <c r="B511" i="33"/>
  <c r="B510" i="33"/>
  <c r="B509" i="33"/>
  <c r="B508" i="33"/>
  <c r="B507" i="33"/>
  <c r="B506" i="33"/>
  <c r="B505" i="33"/>
  <c r="B504" i="33"/>
  <c r="B503" i="33"/>
  <c r="B502" i="33"/>
  <c r="B501" i="33"/>
  <c r="B500" i="33"/>
  <c r="B499" i="33"/>
  <c r="B498" i="33"/>
  <c r="B497" i="33"/>
  <c r="B496" i="33"/>
  <c r="B495" i="33"/>
  <c r="B494" i="33"/>
  <c r="B493" i="33"/>
  <c r="B492" i="33"/>
  <c r="B491" i="33"/>
  <c r="B490" i="33"/>
  <c r="B489" i="33"/>
  <c r="B488" i="33"/>
  <c r="B487" i="33"/>
  <c r="B486" i="33"/>
  <c r="B485" i="33"/>
  <c r="B484" i="33"/>
  <c r="B483" i="33"/>
  <c r="B482" i="33"/>
  <c r="B481" i="33"/>
  <c r="B480" i="33"/>
  <c r="B479" i="33"/>
  <c r="B478" i="33"/>
  <c r="B477" i="33"/>
  <c r="B476" i="33"/>
  <c r="B475" i="33"/>
  <c r="B474" i="33"/>
  <c r="B473" i="33"/>
  <c r="B472" i="33"/>
  <c r="B471" i="33"/>
  <c r="B470" i="33"/>
  <c r="B469" i="33"/>
  <c r="B468" i="33"/>
  <c r="B467" i="33"/>
  <c r="B466" i="33"/>
  <c r="B465" i="33"/>
  <c r="B464" i="33"/>
  <c r="B463" i="33"/>
  <c r="B462" i="33"/>
  <c r="B461" i="33"/>
  <c r="B460" i="33"/>
  <c r="B459" i="33"/>
  <c r="B458" i="33"/>
  <c r="B457" i="33"/>
  <c r="B456" i="33"/>
  <c r="B455" i="33"/>
  <c r="B454" i="33"/>
  <c r="B453" i="33"/>
  <c r="B452" i="33"/>
  <c r="B451" i="33"/>
  <c r="B450" i="33"/>
  <c r="B449" i="33"/>
  <c r="B448" i="33"/>
  <c r="B447" i="33"/>
  <c r="B446" i="33"/>
  <c r="B445" i="33"/>
  <c r="B444" i="33"/>
  <c r="B443" i="33"/>
  <c r="B442" i="33"/>
  <c r="B441" i="33"/>
  <c r="B440" i="33"/>
  <c r="B439" i="33"/>
  <c r="B438" i="33"/>
  <c r="B437" i="33"/>
  <c r="B436" i="33"/>
  <c r="B435" i="33"/>
  <c r="B434" i="33"/>
  <c r="B433" i="33"/>
  <c r="B432" i="33"/>
  <c r="B431" i="33"/>
  <c r="B430" i="33"/>
  <c r="B429" i="33"/>
  <c r="B428" i="33"/>
  <c r="B427" i="33"/>
  <c r="B426" i="33"/>
  <c r="B425" i="33"/>
  <c r="B424" i="33"/>
  <c r="B423" i="33"/>
  <c r="B422" i="33"/>
  <c r="B421" i="33"/>
  <c r="B420" i="33"/>
  <c r="B419" i="33"/>
  <c r="B418" i="33"/>
  <c r="B417" i="33"/>
  <c r="B416" i="33"/>
  <c r="B415" i="33"/>
  <c r="B414" i="33"/>
  <c r="B413" i="33"/>
  <c r="B412" i="33"/>
  <c r="B411" i="33"/>
  <c r="B410" i="33"/>
  <c r="B409" i="33"/>
  <c r="B408" i="33"/>
  <c r="B407" i="33"/>
  <c r="B406" i="33"/>
  <c r="B405" i="33"/>
  <c r="B404" i="33"/>
  <c r="B403" i="33"/>
  <c r="B402" i="33"/>
  <c r="B401" i="33"/>
  <c r="B400" i="33"/>
  <c r="B399" i="33"/>
  <c r="B398" i="33"/>
  <c r="B397" i="33"/>
  <c r="B396" i="33"/>
  <c r="B395" i="33"/>
  <c r="B394" i="33"/>
  <c r="B393" i="33"/>
  <c r="B392" i="33"/>
  <c r="B391" i="33"/>
  <c r="B390" i="33"/>
  <c r="B389" i="33"/>
  <c r="B388" i="33"/>
  <c r="B387" i="33"/>
  <c r="B386" i="33"/>
  <c r="B385" i="33"/>
  <c r="B384" i="33"/>
  <c r="B383" i="33"/>
  <c r="B382" i="33"/>
  <c r="B381" i="33"/>
  <c r="B380" i="33"/>
  <c r="B379" i="33"/>
  <c r="B378" i="33"/>
  <c r="B377" i="33"/>
  <c r="B376" i="33"/>
  <c r="B375" i="33"/>
  <c r="B374" i="33"/>
  <c r="B373" i="33"/>
  <c r="B372" i="33"/>
  <c r="B371" i="33"/>
  <c r="B370" i="33"/>
  <c r="B369" i="33"/>
  <c r="B368" i="33"/>
  <c r="B367" i="33"/>
  <c r="B366" i="33"/>
  <c r="B365" i="33"/>
  <c r="B364" i="33"/>
  <c r="B363" i="33"/>
  <c r="B362" i="33"/>
  <c r="B361" i="33"/>
  <c r="B360" i="33"/>
  <c r="B359" i="33"/>
  <c r="B358" i="33"/>
  <c r="B357" i="33"/>
  <c r="B356" i="33"/>
  <c r="B355" i="33"/>
  <c r="B354" i="33"/>
  <c r="B353" i="33"/>
  <c r="B352" i="33"/>
  <c r="B351" i="33"/>
  <c r="B350" i="33"/>
  <c r="B349" i="33"/>
  <c r="B348" i="33"/>
  <c r="B347" i="33"/>
  <c r="B346" i="33"/>
  <c r="B345" i="33"/>
  <c r="B344" i="33"/>
  <c r="B343" i="33"/>
  <c r="B342" i="33"/>
  <c r="B341" i="33"/>
  <c r="B340" i="33"/>
  <c r="B339" i="33"/>
  <c r="B338" i="33"/>
  <c r="B337" i="33"/>
  <c r="B336" i="33"/>
  <c r="B335" i="33"/>
  <c r="B334" i="33"/>
  <c r="B333" i="33"/>
  <c r="B332" i="33"/>
  <c r="B331" i="33"/>
  <c r="B330" i="33"/>
  <c r="B329" i="33"/>
  <c r="B328" i="33"/>
  <c r="B327" i="33"/>
  <c r="B326" i="33"/>
  <c r="B325" i="33"/>
  <c r="B324" i="33"/>
  <c r="B323" i="33"/>
  <c r="B322" i="33"/>
  <c r="B321" i="33"/>
  <c r="B320" i="33"/>
  <c r="B319" i="33"/>
  <c r="B318" i="33"/>
  <c r="B317" i="33"/>
  <c r="B316" i="33"/>
  <c r="B315" i="33"/>
  <c r="B314" i="33"/>
  <c r="B313" i="33"/>
  <c r="B312" i="33"/>
  <c r="B311" i="33"/>
  <c r="B310" i="33"/>
  <c r="B309" i="33"/>
  <c r="B308" i="33"/>
  <c r="B307" i="33"/>
  <c r="B306" i="33"/>
  <c r="B305" i="33"/>
  <c r="B304" i="33"/>
  <c r="B303" i="33"/>
  <c r="B302" i="33"/>
  <c r="B301" i="33"/>
  <c r="B300" i="33"/>
  <c r="B299" i="33"/>
  <c r="B298" i="33"/>
  <c r="B297" i="33"/>
  <c r="B296" i="33"/>
  <c r="B295" i="33"/>
  <c r="B294" i="33"/>
  <c r="B293" i="33"/>
  <c r="B292" i="33"/>
  <c r="B291" i="33"/>
  <c r="B290" i="33"/>
  <c r="B289" i="33"/>
  <c r="B288" i="33"/>
  <c r="B287" i="33"/>
  <c r="B286" i="33"/>
  <c r="B285" i="33"/>
  <c r="B284" i="33"/>
  <c r="B283" i="33"/>
  <c r="B282" i="33"/>
  <c r="B281" i="33"/>
  <c r="B280" i="33"/>
  <c r="B279" i="33"/>
  <c r="B278" i="33"/>
  <c r="B277" i="33"/>
  <c r="B276" i="33"/>
  <c r="B275" i="33"/>
  <c r="B274" i="33"/>
  <c r="B273" i="33"/>
  <c r="B272" i="33"/>
  <c r="B271" i="33"/>
  <c r="B270" i="33"/>
  <c r="B269" i="33"/>
  <c r="B268" i="33"/>
  <c r="B267" i="33"/>
  <c r="B266" i="33"/>
  <c r="B265" i="33"/>
  <c r="B264" i="33"/>
  <c r="B263" i="33"/>
  <c r="B262" i="33"/>
  <c r="B261" i="33"/>
  <c r="B260" i="33"/>
  <c r="B259" i="33"/>
  <c r="B258" i="33"/>
  <c r="B257" i="33"/>
  <c r="B256" i="33"/>
  <c r="B255" i="33"/>
  <c r="B254" i="33"/>
  <c r="B253" i="33"/>
  <c r="B252" i="33"/>
  <c r="B251" i="33"/>
  <c r="B250" i="33"/>
  <c r="B249" i="33"/>
  <c r="B248" i="33"/>
  <c r="B247" i="33"/>
  <c r="B246" i="33"/>
  <c r="B245" i="33"/>
  <c r="B244" i="33"/>
  <c r="B243" i="33"/>
  <c r="B242" i="33"/>
  <c r="B241" i="33"/>
  <c r="B240" i="33"/>
  <c r="B239" i="33"/>
  <c r="B238" i="33"/>
  <c r="B237" i="33"/>
  <c r="B236" i="33"/>
  <c r="B235" i="33"/>
  <c r="B234" i="33"/>
  <c r="B233" i="33"/>
  <c r="B232" i="33"/>
  <c r="B231" i="33"/>
  <c r="B230" i="33"/>
  <c r="B229" i="33"/>
  <c r="B228" i="33"/>
  <c r="B227" i="33"/>
  <c r="B226" i="33"/>
  <c r="B225" i="33"/>
  <c r="B224" i="33"/>
  <c r="B223" i="33"/>
  <c r="B222" i="33"/>
  <c r="B221" i="33"/>
  <c r="B220" i="33"/>
  <c r="B219" i="33"/>
  <c r="B218" i="33"/>
  <c r="B217" i="33"/>
  <c r="B216" i="33"/>
  <c r="B215" i="33"/>
  <c r="B214" i="33"/>
  <c r="B213" i="33"/>
  <c r="B212" i="33"/>
  <c r="B211" i="33"/>
  <c r="B210" i="33"/>
  <c r="B209" i="33"/>
  <c r="B208" i="33"/>
  <c r="B207" i="33"/>
  <c r="B206" i="33"/>
  <c r="B205" i="33"/>
  <c r="B204" i="33"/>
  <c r="B203" i="33"/>
  <c r="B202" i="33"/>
  <c r="B201" i="33"/>
  <c r="B200" i="33"/>
  <c r="B199" i="33"/>
  <c r="B198" i="33"/>
  <c r="B197" i="33"/>
  <c r="B196" i="33"/>
  <c r="B195" i="33"/>
  <c r="B194" i="33"/>
  <c r="B193" i="33"/>
  <c r="B192" i="33"/>
  <c r="B191" i="33"/>
  <c r="B190" i="33"/>
  <c r="B189" i="33"/>
  <c r="B188" i="33"/>
  <c r="B187" i="33"/>
  <c r="B186" i="33"/>
  <c r="B185" i="33"/>
  <c r="B184" i="33"/>
  <c r="B183" i="33"/>
  <c r="B182" i="33"/>
  <c r="B181" i="33"/>
  <c r="B180" i="33"/>
  <c r="B179" i="33"/>
  <c r="B178" i="33"/>
  <c r="B177" i="33"/>
  <c r="B176" i="33"/>
  <c r="B175" i="33"/>
  <c r="B174" i="33"/>
  <c r="B173" i="33"/>
  <c r="B172" i="33"/>
  <c r="B171" i="33"/>
  <c r="B170" i="33"/>
  <c r="B169" i="33"/>
  <c r="B168" i="33"/>
  <c r="B167" i="33"/>
  <c r="B166" i="33"/>
  <c r="B165" i="33"/>
  <c r="B164" i="33"/>
  <c r="B163" i="33"/>
  <c r="B162" i="33"/>
  <c r="B161" i="33"/>
  <c r="B160" i="33"/>
  <c r="B159" i="33"/>
  <c r="B158" i="33"/>
  <c r="B157" i="33"/>
  <c r="B156" i="33"/>
  <c r="B155" i="33"/>
  <c r="B154" i="33"/>
  <c r="B153" i="33"/>
  <c r="B152" i="33"/>
  <c r="B151" i="33"/>
  <c r="B150" i="33"/>
  <c r="B149" i="33"/>
  <c r="B148" i="33"/>
  <c r="B147" i="33"/>
  <c r="B146" i="33"/>
  <c r="B145" i="33"/>
  <c r="B144" i="33"/>
  <c r="B143" i="33"/>
  <c r="B142" i="33"/>
  <c r="B141" i="33"/>
  <c r="B140" i="33"/>
  <c r="B139" i="33"/>
  <c r="B138" i="33"/>
  <c r="B137" i="33"/>
  <c r="B136" i="33"/>
  <c r="B135" i="33"/>
  <c r="B134" i="33"/>
  <c r="B133" i="33"/>
  <c r="B132" i="33"/>
  <c r="B131" i="33"/>
  <c r="B130" i="33"/>
  <c r="B129" i="33"/>
  <c r="B128" i="33"/>
  <c r="B127" i="33"/>
  <c r="B126" i="33"/>
  <c r="B125" i="33"/>
  <c r="B124" i="33"/>
  <c r="B123" i="33"/>
  <c r="B122" i="33"/>
  <c r="B121" i="33"/>
  <c r="B120" i="33"/>
  <c r="B119" i="33"/>
  <c r="B118" i="33"/>
  <c r="B117" i="33"/>
  <c r="B116" i="33"/>
  <c r="B115" i="33"/>
  <c r="B114" i="33"/>
  <c r="B113" i="33"/>
  <c r="B112" i="33"/>
  <c r="B111" i="33"/>
  <c r="B110" i="33"/>
  <c r="B109" i="33"/>
  <c r="B108" i="33"/>
  <c r="B107" i="33"/>
  <c r="B106" i="33"/>
  <c r="B105" i="33"/>
  <c r="B104" i="33"/>
  <c r="B103" i="33"/>
  <c r="B102" i="33"/>
  <c r="B101" i="33"/>
  <c r="B100" i="33"/>
  <c r="B99" i="33"/>
  <c r="B98" i="33"/>
  <c r="B97" i="33"/>
  <c r="B96" i="33"/>
  <c r="B95" i="33"/>
  <c r="B94" i="33"/>
  <c r="B93" i="33"/>
  <c r="B92" i="33"/>
  <c r="B91" i="33"/>
  <c r="B90" i="33"/>
  <c r="B89" i="33"/>
  <c r="B88" i="33"/>
  <c r="B87" i="33"/>
  <c r="B86" i="33"/>
  <c r="B85" i="33"/>
  <c r="B84" i="33"/>
  <c r="B83" i="33"/>
  <c r="B82" i="33"/>
  <c r="B81" i="33"/>
  <c r="B80" i="33"/>
  <c r="B79" i="33"/>
  <c r="B78" i="33"/>
  <c r="B77" i="33"/>
  <c r="B76" i="33"/>
  <c r="B75" i="33"/>
  <c r="B74" i="33"/>
  <c r="B73" i="33"/>
  <c r="B72" i="33"/>
  <c r="B71" i="33"/>
  <c r="B70" i="33"/>
  <c r="B69" i="33"/>
  <c r="B68" i="33"/>
  <c r="B67" i="33"/>
  <c r="B66" i="33"/>
  <c r="B65" i="33"/>
  <c r="B64" i="33"/>
  <c r="B63" i="33"/>
  <c r="B62" i="33"/>
  <c r="B61" i="33"/>
  <c r="B60" i="33"/>
  <c r="B59" i="33"/>
  <c r="B58" i="33"/>
  <c r="B57" i="33"/>
  <c r="B56" i="33"/>
  <c r="B55" i="33"/>
  <c r="B54" i="33"/>
  <c r="B53" i="33"/>
  <c r="B52" i="33"/>
  <c r="B51" i="33"/>
  <c r="B50" i="33"/>
  <c r="B49" i="33"/>
  <c r="B48" i="33"/>
  <c r="B47" i="33"/>
  <c r="B46" i="33"/>
  <c r="B45" i="33"/>
  <c r="B44" i="33"/>
  <c r="B43" i="33"/>
  <c r="B42" i="33"/>
  <c r="B41" i="33"/>
  <c r="B40" i="33"/>
  <c r="B39" i="33"/>
  <c r="B38" i="33"/>
  <c r="B37" i="33"/>
  <c r="B36" i="33"/>
  <c r="B35" i="33"/>
  <c r="B34" i="33"/>
  <c r="B33" i="33"/>
  <c r="B32" i="33"/>
  <c r="B31" i="33"/>
  <c r="B30" i="33"/>
  <c r="B29" i="33"/>
  <c r="B28" i="33"/>
  <c r="B27" i="33"/>
  <c r="B26" i="33"/>
  <c r="B25" i="33"/>
  <c r="B24" i="33"/>
  <c r="B23" i="33"/>
  <c r="B22" i="33"/>
  <c r="B21" i="33"/>
  <c r="B20" i="33"/>
  <c r="B19" i="33"/>
  <c r="B18" i="33"/>
  <c r="B17" i="33"/>
  <c r="B16" i="33"/>
  <c r="B15" i="33"/>
  <c r="B14" i="33"/>
  <c r="B13" i="33"/>
  <c r="B12" i="33"/>
  <c r="B11" i="33"/>
  <c r="B10" i="33"/>
  <c r="B9" i="33"/>
  <c r="B8" i="33"/>
  <c r="B7" i="33"/>
  <c r="B6" i="33"/>
  <c r="B5" i="33"/>
  <c r="B4" i="33"/>
  <c r="B3" i="33"/>
  <c r="B2" i="33"/>
  <c r="A2" i="34"/>
  <c r="A2" i="35"/>
  <c r="M55" i="4"/>
  <c r="L55" i="4"/>
  <c r="J55" i="4"/>
  <c r="H55" i="4"/>
  <c r="G55" i="4"/>
  <c r="F55" i="4"/>
  <c r="M54" i="4"/>
  <c r="L54" i="4"/>
  <c r="J54" i="4"/>
  <c r="H54" i="4"/>
  <c r="G54" i="4"/>
  <c r="F54" i="4"/>
  <c r="M53" i="4"/>
  <c r="L53" i="4"/>
  <c r="J53" i="4"/>
  <c r="H53" i="4"/>
  <c r="G53" i="4"/>
  <c r="F53" i="4"/>
  <c r="M52" i="4"/>
  <c r="L52" i="4"/>
  <c r="J52" i="4"/>
  <c r="H52" i="4"/>
  <c r="G52" i="4"/>
  <c r="F52" i="4"/>
  <c r="M51" i="4"/>
  <c r="L51" i="4"/>
  <c r="J51" i="4"/>
  <c r="H51" i="4"/>
  <c r="G51" i="4"/>
  <c r="F51" i="4"/>
  <c r="C30" i="4"/>
  <c r="C29" i="4"/>
  <c r="C28" i="4"/>
  <c r="C27" i="4"/>
  <c r="C26" i="4"/>
  <c r="C25" i="4"/>
  <c r="C24" i="4"/>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N165" i="2"/>
  <c r="E165" i="2"/>
  <c r="N164" i="2"/>
  <c r="E164" i="2"/>
  <c r="N163" i="2"/>
  <c r="E163" i="2"/>
  <c r="N162" i="2"/>
  <c r="E162" i="2"/>
  <c r="E161" i="2"/>
  <c r="E160" i="2"/>
  <c r="E159" i="2"/>
  <c r="E158" i="2"/>
  <c r="E157" i="2"/>
  <c r="E156" i="2"/>
  <c r="E155" i="2"/>
  <c r="E154" i="2"/>
  <c r="E153" i="2"/>
  <c r="E152" i="2"/>
  <c r="E151" i="2"/>
  <c r="D150" i="2"/>
  <c r="G150" i="2" s="1"/>
  <c r="D149" i="2"/>
  <c r="G149" i="2" s="1"/>
  <c r="D148" i="2"/>
  <c r="G148" i="2" s="1"/>
  <c r="D147" i="2"/>
  <c r="G147" i="2" s="1"/>
  <c r="D146" i="2"/>
  <c r="G146" i="2" s="1"/>
  <c r="D145" i="2"/>
  <c r="G145" i="2" s="1"/>
  <c r="D144" i="2"/>
  <c r="G144" i="2" s="1"/>
  <c r="D143" i="2"/>
  <c r="G143" i="2" s="1"/>
  <c r="D142" i="2"/>
  <c r="G142" i="2" s="1"/>
  <c r="D141" i="2"/>
  <c r="G141" i="2" s="1"/>
  <c r="D140" i="2"/>
  <c r="G140" i="2" s="1"/>
  <c r="D139" i="2"/>
  <c r="G139" i="2" s="1"/>
  <c r="D138" i="2"/>
  <c r="G138" i="2" s="1"/>
  <c r="D137" i="2"/>
  <c r="G137" i="2" s="1"/>
  <c r="D136" i="2"/>
  <c r="G136" i="2" s="1"/>
  <c r="D135" i="2"/>
  <c r="G135" i="2" s="1"/>
  <c r="D134" i="2"/>
  <c r="G134" i="2" s="1"/>
  <c r="D133" i="2"/>
  <c r="G133" i="2" s="1"/>
  <c r="D132" i="2"/>
  <c r="G132" i="2" s="1"/>
  <c r="D131" i="2"/>
  <c r="G131" i="2" s="1"/>
  <c r="D130" i="2"/>
  <c r="G130" i="36" s="1"/>
  <c r="D129" i="2"/>
  <c r="G129" i="2" s="1"/>
  <c r="D128" i="2"/>
  <c r="G128" i="2" s="1"/>
  <c r="D127" i="2"/>
  <c r="G127" i="36" s="1"/>
  <c r="D126" i="2"/>
  <c r="G126" i="2" s="1"/>
  <c r="D125" i="2"/>
  <c r="G125" i="2" s="1"/>
  <c r="D124" i="2"/>
  <c r="G124" i="2" s="1"/>
  <c r="D123" i="2"/>
  <c r="D122" i="2"/>
  <c r="G122" i="2" s="1"/>
  <c r="D121" i="2"/>
  <c r="G121" i="2" s="1"/>
  <c r="D120" i="2"/>
  <c r="G120" i="36" s="1"/>
  <c r="D119" i="2"/>
  <c r="G119" i="36" s="1"/>
  <c r="D118" i="2"/>
  <c r="G118" i="2" s="1"/>
  <c r="D117" i="2"/>
  <c r="G117" i="2" s="1"/>
  <c r="D116" i="2"/>
  <c r="G116" i="2" s="1"/>
  <c r="D115" i="2"/>
  <c r="D114" i="2"/>
  <c r="G114" i="2" s="1"/>
  <c r="G113" i="2"/>
  <c r="D113" i="2"/>
  <c r="D112" i="2"/>
  <c r="G112" i="36" s="1"/>
  <c r="G111" i="2"/>
  <c r="D111" i="2"/>
  <c r="G111" i="36" s="1"/>
  <c r="D110" i="2"/>
  <c r="G110" i="2" s="1"/>
  <c r="D109" i="2"/>
  <c r="G109" i="2" s="1"/>
  <c r="D108" i="2"/>
  <c r="G108" i="2" s="1"/>
  <c r="D107" i="2"/>
  <c r="D106" i="2"/>
  <c r="G106" i="2" s="1"/>
  <c r="D105" i="2"/>
  <c r="G105" i="36" s="1"/>
  <c r="D104" i="2"/>
  <c r="G104" i="2" s="1"/>
  <c r="D103" i="2"/>
  <c r="G103" i="2" s="1"/>
  <c r="D102" i="2"/>
  <c r="G102" i="2" s="1"/>
  <c r="D101" i="2"/>
  <c r="G101" i="2" s="1"/>
  <c r="B74" i="1"/>
  <c r="B70" i="1"/>
  <c r="B69" i="1"/>
  <c r="B68" i="1"/>
  <c r="E198" i="36"/>
  <c r="E197" i="36"/>
  <c r="E196" i="36"/>
  <c r="E195" i="36"/>
  <c r="E194" i="36"/>
  <c r="E193" i="36"/>
  <c r="E192" i="36"/>
  <c r="E191" i="36"/>
  <c r="E190" i="36"/>
  <c r="E189" i="36"/>
  <c r="E188" i="36"/>
  <c r="E187" i="36"/>
  <c r="E186" i="36"/>
  <c r="E185" i="36"/>
  <c r="E184" i="36"/>
  <c r="E183" i="36"/>
  <c r="E182" i="36"/>
  <c r="E181" i="36"/>
  <c r="E180" i="36"/>
  <c r="E179" i="36"/>
  <c r="E178" i="36"/>
  <c r="E177" i="36"/>
  <c r="E176" i="36"/>
  <c r="E175" i="36"/>
  <c r="E174" i="36"/>
  <c r="E173" i="36"/>
  <c r="E172" i="36"/>
  <c r="E171" i="36"/>
  <c r="E170" i="36"/>
  <c r="E169" i="36"/>
  <c r="E168" i="36"/>
  <c r="E167" i="36"/>
  <c r="E166" i="36"/>
  <c r="N165" i="36"/>
  <c r="E165" i="36"/>
  <c r="N164" i="36"/>
  <c r="E164" i="36"/>
  <c r="N163" i="36"/>
  <c r="E163" i="36"/>
  <c r="N162" i="36"/>
  <c r="E162" i="36"/>
  <c r="E161" i="36"/>
  <c r="E160" i="36"/>
  <c r="E159" i="36"/>
  <c r="E158" i="36"/>
  <c r="E157" i="36"/>
  <c r="E156" i="36"/>
  <c r="E155" i="36"/>
  <c r="E154" i="36"/>
  <c r="E153" i="36"/>
  <c r="E152" i="36"/>
  <c r="E151" i="36"/>
  <c r="G150" i="36"/>
  <c r="E150" i="36"/>
  <c r="D150" i="36"/>
  <c r="G149" i="36"/>
  <c r="E149" i="36"/>
  <c r="D149" i="36"/>
  <c r="G148" i="36"/>
  <c r="E148" i="36"/>
  <c r="D148" i="36"/>
  <c r="E147" i="36"/>
  <c r="D147" i="36"/>
  <c r="G146" i="36"/>
  <c r="E146" i="36"/>
  <c r="D146" i="36"/>
  <c r="G145" i="36"/>
  <c r="E145" i="36"/>
  <c r="D145" i="36"/>
  <c r="G144" i="36"/>
  <c r="E144" i="36"/>
  <c r="D144" i="36"/>
  <c r="G143" i="36"/>
  <c r="E143" i="36"/>
  <c r="D143" i="36"/>
  <c r="G142" i="36"/>
  <c r="E142" i="36"/>
  <c r="D142" i="36"/>
  <c r="G141" i="36"/>
  <c r="E141" i="36"/>
  <c r="D141" i="36"/>
  <c r="G140" i="36"/>
  <c r="E140" i="36"/>
  <c r="D140" i="36"/>
  <c r="G139" i="36"/>
  <c r="E139" i="36"/>
  <c r="D139" i="36"/>
  <c r="G138" i="36"/>
  <c r="E138" i="36"/>
  <c r="D138" i="36"/>
  <c r="G137" i="36"/>
  <c r="E137" i="36"/>
  <c r="D137" i="36"/>
  <c r="E136" i="36"/>
  <c r="D136" i="36"/>
  <c r="G135" i="36"/>
  <c r="E135" i="36"/>
  <c r="D135" i="36"/>
  <c r="E134" i="36"/>
  <c r="D134" i="36"/>
  <c r="G133" i="36"/>
  <c r="E133" i="36"/>
  <c r="D133" i="36"/>
  <c r="G132" i="36"/>
  <c r="E132" i="36"/>
  <c r="D132" i="36"/>
  <c r="E131" i="36"/>
  <c r="D131" i="36"/>
  <c r="AK130" i="36"/>
  <c r="E130" i="36"/>
  <c r="D130" i="36"/>
  <c r="AK129" i="36"/>
  <c r="G129" i="36"/>
  <c r="E129" i="36"/>
  <c r="D129" i="36"/>
  <c r="AK128" i="36"/>
  <c r="G128" i="36"/>
  <c r="E128" i="36"/>
  <c r="D128" i="36"/>
  <c r="AK127" i="36"/>
  <c r="E127" i="36"/>
  <c r="D127" i="36"/>
  <c r="AK126" i="36"/>
  <c r="AE126" i="36"/>
  <c r="G126" i="36"/>
  <c r="E126" i="36"/>
  <c r="D126" i="36"/>
  <c r="AK125" i="36"/>
  <c r="AG125" i="36"/>
  <c r="AE125" i="36"/>
  <c r="AF125" i="36" s="1"/>
  <c r="G125" i="36"/>
  <c r="E125" i="36"/>
  <c r="D125" i="36"/>
  <c r="AK124" i="36"/>
  <c r="AF124" i="36"/>
  <c r="E124" i="36"/>
  <c r="D124" i="36"/>
  <c r="E123" i="36"/>
  <c r="D123" i="36"/>
  <c r="E122" i="36"/>
  <c r="D122" i="36"/>
  <c r="G121" i="36"/>
  <c r="E121" i="36"/>
  <c r="D121" i="36"/>
  <c r="E120" i="36"/>
  <c r="D120" i="36"/>
  <c r="E119" i="36"/>
  <c r="D119" i="36"/>
  <c r="E118" i="36"/>
  <c r="D118" i="36"/>
  <c r="G117" i="36"/>
  <c r="E117" i="36"/>
  <c r="D117" i="36"/>
  <c r="A117" i="36"/>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s="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E116" i="36"/>
  <c r="D116" i="36"/>
  <c r="E115" i="36"/>
  <c r="D115" i="36"/>
  <c r="E114" i="36"/>
  <c r="D114" i="36"/>
  <c r="G113" i="36"/>
  <c r="E113" i="36"/>
  <c r="D113" i="36"/>
  <c r="E112" i="36"/>
  <c r="D112" i="36"/>
  <c r="A112" i="36"/>
  <c r="A113" i="36" s="1"/>
  <c r="A114" i="36" s="1"/>
  <c r="A115" i="36" s="1"/>
  <c r="A116" i="36" s="1"/>
  <c r="E111" i="36"/>
  <c r="D111" i="36"/>
  <c r="A111" i="36"/>
  <c r="E110" i="36"/>
  <c r="D110" i="36"/>
  <c r="A110" i="36"/>
  <c r="G109" i="36"/>
  <c r="E109" i="36"/>
  <c r="D109" i="36"/>
  <c r="G108" i="36"/>
  <c r="E108" i="36"/>
  <c r="D108" i="36"/>
  <c r="E107" i="36"/>
  <c r="D107" i="36"/>
  <c r="G106" i="36"/>
  <c r="E106" i="36"/>
  <c r="D106" i="36"/>
  <c r="E105" i="36"/>
  <c r="D105" i="36"/>
  <c r="G104" i="36"/>
  <c r="E104" i="36"/>
  <c r="D104" i="36"/>
  <c r="G103" i="36"/>
  <c r="E103" i="36"/>
  <c r="D103" i="36"/>
  <c r="G102" i="36"/>
  <c r="E102" i="36"/>
  <c r="D102" i="36"/>
  <c r="E101" i="36"/>
  <c r="D101" i="36"/>
  <c r="E100" i="36"/>
  <c r="E99" i="36"/>
  <c r="E98" i="36"/>
  <c r="E97" i="36"/>
  <c r="X96" i="36"/>
  <c r="E96" i="36"/>
  <c r="X95" i="36"/>
  <c r="E95" i="36"/>
  <c r="Z94" i="36"/>
  <c r="X94" i="36"/>
  <c r="E94" i="36"/>
  <c r="Z93" i="36"/>
  <c r="X93" i="36"/>
  <c r="E93" i="36"/>
  <c r="Z92" i="36"/>
  <c r="X92" i="36"/>
  <c r="E92" i="36"/>
  <c r="Z91" i="36"/>
  <c r="X91" i="36"/>
  <c r="E91" i="36"/>
  <c r="Z90" i="36"/>
  <c r="X90" i="36"/>
  <c r="E90" i="36"/>
  <c r="Z89" i="36"/>
  <c r="X89" i="36"/>
  <c r="E89" i="36"/>
  <c r="Z88" i="36"/>
  <c r="X88" i="36"/>
  <c r="E88" i="36"/>
  <c r="Z87" i="36"/>
  <c r="X87" i="36"/>
  <c r="E87" i="36"/>
  <c r="Z86" i="36"/>
  <c r="Y86" i="36"/>
  <c r="X86" i="36"/>
  <c r="W86" i="36"/>
  <c r="E86" i="36"/>
  <c r="Z85" i="36"/>
  <c r="Y85" i="36"/>
  <c r="X85" i="36"/>
  <c r="W85" i="36"/>
  <c r="E85" i="36"/>
  <c r="Z84" i="36"/>
  <c r="Y84" i="36"/>
  <c r="X84" i="36"/>
  <c r="W84" i="36"/>
  <c r="E84" i="36"/>
  <c r="Z83" i="36"/>
  <c r="Y83" i="36"/>
  <c r="X83" i="36"/>
  <c r="W83" i="36"/>
  <c r="E83" i="36"/>
  <c r="Z82" i="36"/>
  <c r="Y82" i="36"/>
  <c r="X82" i="36"/>
  <c r="W82" i="36"/>
  <c r="E82" i="36"/>
  <c r="Z81" i="36"/>
  <c r="Y81" i="36"/>
  <c r="X81" i="36"/>
  <c r="W81" i="36"/>
  <c r="E81" i="36"/>
  <c r="Z80" i="36"/>
  <c r="Y80" i="36"/>
  <c r="X80" i="36"/>
  <c r="W80" i="36"/>
  <c r="E80" i="36"/>
  <c r="Z79" i="36"/>
  <c r="Y79" i="36"/>
  <c r="X79" i="36"/>
  <c r="W79" i="36"/>
  <c r="E79" i="36"/>
  <c r="Z78" i="36"/>
  <c r="Y78" i="36"/>
  <c r="X78" i="36"/>
  <c r="W78" i="36"/>
  <c r="E78" i="36"/>
  <c r="Z77" i="36"/>
  <c r="Y77" i="36"/>
  <c r="X77" i="36"/>
  <c r="W77" i="36"/>
  <c r="E77" i="36"/>
  <c r="Z76" i="36"/>
  <c r="Y76" i="36"/>
  <c r="X76" i="36"/>
  <c r="W76" i="36"/>
  <c r="E76" i="36"/>
  <c r="Z75" i="36"/>
  <c r="Y75" i="36"/>
  <c r="X75" i="36"/>
  <c r="W75" i="36"/>
  <c r="E75" i="36"/>
  <c r="Z74" i="36"/>
  <c r="Y74" i="36"/>
  <c r="X74" i="36"/>
  <c r="W74" i="36"/>
  <c r="E74" i="36"/>
  <c r="Z73" i="36"/>
  <c r="Y73" i="36"/>
  <c r="X73" i="36"/>
  <c r="W73" i="36"/>
  <c r="E73" i="36"/>
  <c r="Z72" i="36"/>
  <c r="Y72" i="36"/>
  <c r="X72" i="36"/>
  <c r="W72" i="36"/>
  <c r="E72" i="36"/>
  <c r="Z71" i="36"/>
  <c r="Y71" i="36"/>
  <c r="X71" i="36"/>
  <c r="W71" i="36"/>
  <c r="E71" i="36"/>
  <c r="Z70" i="36"/>
  <c r="Y70" i="36"/>
  <c r="X70" i="36"/>
  <c r="W70" i="36"/>
  <c r="E70" i="36"/>
  <c r="Z69" i="36"/>
  <c r="Y69" i="36"/>
  <c r="X69" i="36"/>
  <c r="W69" i="36"/>
  <c r="E69" i="36"/>
  <c r="Z68" i="36"/>
  <c r="Y68" i="36"/>
  <c r="X68" i="36"/>
  <c r="W68" i="36"/>
  <c r="E68" i="36"/>
  <c r="Z67" i="36"/>
  <c r="Y67" i="36"/>
  <c r="X67" i="36"/>
  <c r="W67" i="36"/>
  <c r="E67" i="36"/>
  <c r="Z66" i="36"/>
  <c r="Y66" i="36"/>
  <c r="X66" i="36"/>
  <c r="W66" i="36"/>
  <c r="E66" i="36"/>
  <c r="Z65" i="36"/>
  <c r="Y65" i="36"/>
  <c r="X65" i="36"/>
  <c r="W65" i="36"/>
  <c r="E65" i="36"/>
  <c r="Z64" i="36"/>
  <c r="Y64" i="36"/>
  <c r="X64" i="36"/>
  <c r="W64" i="36"/>
  <c r="E64" i="36"/>
  <c r="Z63" i="36"/>
  <c r="Y63" i="36"/>
  <c r="X63" i="36"/>
  <c r="W63" i="36"/>
  <c r="E63" i="36"/>
  <c r="Z62" i="36"/>
  <c r="Y62" i="36"/>
  <c r="X62" i="36"/>
  <c r="W62" i="36"/>
  <c r="E62" i="36"/>
  <c r="Z61" i="36"/>
  <c r="Y61" i="36"/>
  <c r="X61" i="36"/>
  <c r="W61" i="36"/>
  <c r="E61" i="36"/>
  <c r="Z60" i="36"/>
  <c r="Y60" i="36"/>
  <c r="X60" i="36"/>
  <c r="W60" i="36"/>
  <c r="E60" i="36"/>
  <c r="Z59" i="36"/>
  <c r="Y59" i="36"/>
  <c r="X59" i="36"/>
  <c r="W59" i="36"/>
  <c r="E59" i="36"/>
  <c r="Z58" i="36"/>
  <c r="Y58" i="36"/>
  <c r="X58" i="36"/>
  <c r="W58" i="36"/>
  <c r="E58" i="36"/>
  <c r="Z57" i="36"/>
  <c r="Y57" i="36"/>
  <c r="X57" i="36"/>
  <c r="W57" i="36"/>
  <c r="E57" i="36"/>
  <c r="Z56" i="36"/>
  <c r="Y56" i="36"/>
  <c r="X56" i="36"/>
  <c r="W56" i="36"/>
  <c r="E56" i="36"/>
  <c r="Z55" i="36"/>
  <c r="Y55" i="36"/>
  <c r="X55" i="36"/>
  <c r="W55" i="36"/>
  <c r="E55" i="36"/>
  <c r="Z54" i="36"/>
  <c r="Y54" i="36"/>
  <c r="X54" i="36"/>
  <c r="W54" i="36"/>
  <c r="E54" i="36"/>
  <c r="Z53" i="36"/>
  <c r="Y53" i="36"/>
  <c r="X53" i="36"/>
  <c r="W53" i="36"/>
  <c r="E53" i="36"/>
  <c r="Z52" i="36"/>
  <c r="Y52" i="36"/>
  <c r="X52" i="36"/>
  <c r="W52" i="36"/>
  <c r="E52" i="36"/>
  <c r="Z51" i="36"/>
  <c r="Y51" i="36"/>
  <c r="X51" i="36"/>
  <c r="W51" i="36"/>
  <c r="E51" i="36"/>
  <c r="Z50" i="36"/>
  <c r="Y50" i="36"/>
  <c r="X50" i="36"/>
  <c r="W50" i="36"/>
  <c r="E50" i="36"/>
  <c r="Z49" i="36"/>
  <c r="Y49" i="36"/>
  <c r="X49" i="36"/>
  <c r="W49" i="36"/>
  <c r="E49" i="36"/>
  <c r="Z48" i="36"/>
  <c r="Y48" i="36"/>
  <c r="X48" i="36"/>
  <c r="W48" i="36"/>
  <c r="E48" i="36"/>
  <c r="Z47" i="36"/>
  <c r="Y47" i="36"/>
  <c r="X47" i="36"/>
  <c r="W47" i="36"/>
  <c r="E47" i="36"/>
  <c r="Z46" i="36"/>
  <c r="Y46" i="36"/>
  <c r="X46" i="36"/>
  <c r="W46" i="36"/>
  <c r="E46" i="36"/>
  <c r="Z45" i="36"/>
  <c r="Y45" i="36"/>
  <c r="X45" i="36"/>
  <c r="W45" i="36"/>
  <c r="E45" i="36"/>
  <c r="Z44" i="36"/>
  <c r="Y44" i="36"/>
  <c r="X44" i="36"/>
  <c r="W44" i="36"/>
  <c r="E44" i="36"/>
  <c r="Z43" i="36"/>
  <c r="Y43" i="36"/>
  <c r="X43" i="36"/>
  <c r="W43" i="36"/>
  <c r="E43" i="36"/>
  <c r="Z42" i="36"/>
  <c r="Y42" i="36"/>
  <c r="X42" i="36"/>
  <c r="W42" i="36"/>
  <c r="E42" i="36"/>
  <c r="Z41" i="36"/>
  <c r="Y41" i="36"/>
  <c r="X41" i="36"/>
  <c r="W41" i="36"/>
  <c r="E41" i="36"/>
  <c r="Z40" i="36"/>
  <c r="Y40" i="36"/>
  <c r="X40" i="36"/>
  <c r="W40" i="36"/>
  <c r="E40" i="36"/>
  <c r="Z39" i="36"/>
  <c r="Y39" i="36"/>
  <c r="X39" i="36"/>
  <c r="W39" i="36"/>
  <c r="E39" i="36"/>
  <c r="Z38" i="36"/>
  <c r="Y38" i="36"/>
  <c r="X38" i="36"/>
  <c r="W38" i="36"/>
  <c r="E38" i="36"/>
  <c r="Z37" i="36"/>
  <c r="Y37" i="36"/>
  <c r="X37" i="36"/>
  <c r="W37" i="36"/>
  <c r="E37" i="36"/>
  <c r="Z36" i="36"/>
  <c r="Y36" i="36"/>
  <c r="X36" i="36"/>
  <c r="W36" i="36"/>
  <c r="E36" i="36"/>
  <c r="Z35" i="36"/>
  <c r="Y35" i="36"/>
  <c r="X35" i="36"/>
  <c r="W35" i="36"/>
  <c r="E35" i="36"/>
  <c r="Z34" i="36"/>
  <c r="Y34" i="36"/>
  <c r="X34" i="36"/>
  <c r="W34" i="36"/>
  <c r="E34" i="36"/>
  <c r="Z33" i="36"/>
  <c r="Y33" i="36"/>
  <c r="X33" i="36"/>
  <c r="W33" i="36"/>
  <c r="E33" i="36"/>
  <c r="Z32" i="36"/>
  <c r="Y32" i="36"/>
  <c r="X32" i="36"/>
  <c r="W32" i="36"/>
  <c r="E32" i="36"/>
  <c r="Z31" i="36"/>
  <c r="Y31" i="36"/>
  <c r="X31" i="36"/>
  <c r="W31" i="36"/>
  <c r="E31" i="36"/>
  <c r="Z30" i="36"/>
  <c r="Y30" i="36"/>
  <c r="X30" i="36"/>
  <c r="W30" i="36"/>
  <c r="E30" i="36"/>
  <c r="Z29" i="36"/>
  <c r="Y29" i="36"/>
  <c r="X29" i="36"/>
  <c r="W29" i="36"/>
  <c r="E29" i="36"/>
  <c r="Z28" i="36"/>
  <c r="Y28" i="36"/>
  <c r="X28" i="36"/>
  <c r="W28" i="36"/>
  <c r="E28" i="36"/>
  <c r="Z27" i="36"/>
  <c r="Y27" i="36"/>
  <c r="X27" i="36"/>
  <c r="W27" i="36"/>
  <c r="E27" i="36"/>
  <c r="Z26" i="36"/>
  <c r="Y26" i="36"/>
  <c r="X26" i="36"/>
  <c r="W26" i="36"/>
  <c r="E26" i="36"/>
  <c r="Z25" i="36"/>
  <c r="Y25" i="36"/>
  <c r="X25" i="36"/>
  <c r="W25" i="36"/>
  <c r="E25" i="36"/>
  <c r="Z24" i="36"/>
  <c r="Y24" i="36"/>
  <c r="X24" i="36"/>
  <c r="W24" i="36"/>
  <c r="E24" i="36"/>
  <c r="Z23" i="36"/>
  <c r="Y23" i="36"/>
  <c r="X23" i="36"/>
  <c r="W23" i="36"/>
  <c r="E23" i="36"/>
  <c r="Z22" i="36"/>
  <c r="Y22" i="36"/>
  <c r="X22" i="36"/>
  <c r="W22" i="36"/>
  <c r="E22" i="36"/>
  <c r="Z21" i="36"/>
  <c r="Y21" i="36"/>
  <c r="X21" i="36"/>
  <c r="W21" i="36"/>
  <c r="E21" i="36"/>
  <c r="Z20" i="36"/>
  <c r="Y20" i="36"/>
  <c r="X20" i="36"/>
  <c r="W20" i="36"/>
  <c r="E20" i="36"/>
  <c r="Z19" i="36"/>
  <c r="Y19" i="36"/>
  <c r="X19" i="36"/>
  <c r="W19" i="36"/>
  <c r="E19" i="36"/>
  <c r="Z18" i="36"/>
  <c r="Y18" i="36"/>
  <c r="X18" i="36"/>
  <c r="W18" i="36"/>
  <c r="E18" i="36"/>
  <c r="Z17" i="36"/>
  <c r="Y17" i="36"/>
  <c r="X17" i="36"/>
  <c r="W17" i="36"/>
  <c r="E17" i="36"/>
  <c r="Z16" i="36"/>
  <c r="Y16" i="36"/>
  <c r="X16" i="36"/>
  <c r="W16" i="36"/>
  <c r="E16" i="36"/>
  <c r="Z15" i="36"/>
  <c r="Y15" i="36"/>
  <c r="X15" i="36"/>
  <c r="W15" i="36"/>
  <c r="E15" i="36"/>
  <c r="Z14" i="36"/>
  <c r="Y14" i="36"/>
  <c r="X14" i="36"/>
  <c r="W14" i="36"/>
  <c r="E14" i="36"/>
  <c r="Z13" i="36"/>
  <c r="Y13" i="36"/>
  <c r="X13" i="36"/>
  <c r="W13" i="36"/>
  <c r="E13" i="36"/>
  <c r="Z12" i="36"/>
  <c r="Y12" i="36"/>
  <c r="X12" i="36"/>
  <c r="W12" i="36"/>
  <c r="E12" i="36"/>
  <c r="Z11" i="36"/>
  <c r="Y11" i="36"/>
  <c r="X11" i="36"/>
  <c r="W11" i="36"/>
  <c r="E11" i="36"/>
  <c r="Z10" i="36"/>
  <c r="Y10" i="36"/>
  <c r="X10" i="36"/>
  <c r="W10" i="36"/>
  <c r="E10" i="36"/>
  <c r="Z9" i="36"/>
  <c r="Y9" i="36"/>
  <c r="X9" i="36"/>
  <c r="W9" i="36"/>
  <c r="E9" i="36"/>
  <c r="Z8" i="36"/>
  <c r="Y8" i="36"/>
  <c r="X8" i="36"/>
  <c r="W8" i="36"/>
  <c r="E8" i="36"/>
  <c r="Z7" i="36"/>
  <c r="Y7" i="36"/>
  <c r="X7" i="36"/>
  <c r="W7" i="36"/>
  <c r="E7" i="36"/>
  <c r="Z6" i="36"/>
  <c r="Y6" i="36"/>
  <c r="X6" i="36"/>
  <c r="W6" i="36"/>
  <c r="E6" i="36"/>
  <c r="Z5" i="36"/>
  <c r="Y5" i="36"/>
  <c r="X5" i="36"/>
  <c r="W5" i="36"/>
  <c r="E5" i="36"/>
  <c r="Z4" i="36"/>
  <c r="Y4" i="36"/>
  <c r="X4" i="36"/>
  <c r="W4" i="36"/>
  <c r="E4" i="36"/>
  <c r="Z3" i="36"/>
  <c r="Y3" i="36"/>
  <c r="X3" i="36"/>
  <c r="W3" i="36"/>
  <c r="E3" i="36"/>
  <c r="Z2" i="36"/>
  <c r="Y2" i="36"/>
  <c r="X2" i="36"/>
  <c r="W2" i="36"/>
  <c r="E2" i="36"/>
  <c r="Q61" i="4"/>
  <c r="K61" i="4"/>
  <c r="I61" i="4"/>
  <c r="Q60" i="4"/>
  <c r="K60" i="4"/>
  <c r="I60" i="4"/>
  <c r="Q59" i="4"/>
  <c r="K59" i="4"/>
  <c r="I59" i="4"/>
  <c r="Q58" i="4"/>
  <c r="K58" i="4"/>
  <c r="I58" i="4"/>
  <c r="Q57" i="4"/>
  <c r="K57" i="4"/>
  <c r="I57" i="4"/>
  <c r="Q56" i="4"/>
  <c r="K56" i="4"/>
  <c r="I56" i="4"/>
  <c r="R55" i="4"/>
  <c r="R53" i="4"/>
  <c r="R51" i="4"/>
  <c r="P50" i="4"/>
  <c r="O50" i="4"/>
  <c r="Q50" i="4" s="1"/>
  <c r="R49" i="4"/>
  <c r="P49" i="4"/>
  <c r="Q49" i="4" s="1"/>
  <c r="O49" i="4"/>
  <c r="P48" i="4"/>
  <c r="O48" i="4"/>
  <c r="Q48" i="4" s="1"/>
  <c r="Q47" i="4"/>
  <c r="P47" i="4"/>
  <c r="O47" i="4"/>
  <c r="R46" i="4"/>
  <c r="P46" i="4"/>
  <c r="O46" i="4"/>
  <c r="R45" i="4"/>
  <c r="P45" i="4"/>
  <c r="Q45" i="4" s="1"/>
  <c r="O45" i="4"/>
  <c r="P44" i="4"/>
  <c r="O44" i="4"/>
  <c r="P43" i="4"/>
  <c r="Q43" i="4" s="1"/>
  <c r="O43" i="4"/>
  <c r="R42" i="4"/>
  <c r="P42" i="4"/>
  <c r="O42" i="4"/>
  <c r="Q42" i="4" s="1"/>
  <c r="R41" i="4"/>
  <c r="Q41" i="4"/>
  <c r="P41" i="4"/>
  <c r="O41" i="4"/>
  <c r="S40" i="4"/>
  <c r="P40" i="4"/>
  <c r="O40" i="4"/>
  <c r="Q40" i="4" s="1"/>
  <c r="P39" i="4"/>
  <c r="Q39" i="4" s="1"/>
  <c r="O39" i="4"/>
  <c r="S38" i="4"/>
  <c r="R38" i="4"/>
  <c r="P38" i="4"/>
  <c r="O38" i="4"/>
  <c r="Q37" i="4"/>
  <c r="P37" i="4"/>
  <c r="O37" i="4"/>
  <c r="S36" i="4"/>
  <c r="P36" i="4"/>
  <c r="O36" i="4"/>
  <c r="Q36" i="4" s="1"/>
  <c r="P35" i="4"/>
  <c r="Q35" i="4" s="1"/>
  <c r="O35" i="4"/>
  <c r="S34" i="4"/>
  <c r="P34" i="4"/>
  <c r="O34" i="4"/>
  <c r="R33" i="4"/>
  <c r="Q33" i="4"/>
  <c r="P33" i="4"/>
  <c r="O33" i="4"/>
  <c r="P32" i="4"/>
  <c r="O32" i="4"/>
  <c r="Q32" i="4" s="1"/>
  <c r="Q31" i="4"/>
  <c r="P31" i="4"/>
  <c r="O31" i="4"/>
  <c r="S30" i="4"/>
  <c r="R30" i="4"/>
  <c r="P30" i="4"/>
  <c r="O30" i="4"/>
  <c r="R29" i="4"/>
  <c r="P29" i="4"/>
  <c r="Q29" i="4" s="1"/>
  <c r="O29" i="4"/>
  <c r="S28" i="4"/>
  <c r="P28" i="4"/>
  <c r="O28" i="4"/>
  <c r="P27" i="4"/>
  <c r="Q27" i="4" s="1"/>
  <c r="O27" i="4"/>
  <c r="S26" i="4"/>
  <c r="R26" i="4"/>
  <c r="P26" i="4"/>
  <c r="O26" i="4"/>
  <c r="Q26" i="4" s="1"/>
  <c r="R25" i="4"/>
  <c r="Q25" i="4"/>
  <c r="P25" i="4"/>
  <c r="O25" i="4"/>
  <c r="S24" i="4"/>
  <c r="P24" i="4"/>
  <c r="O24" i="4"/>
  <c r="Q24" i="4" s="1"/>
  <c r="P23" i="4"/>
  <c r="Q23" i="4" s="1"/>
  <c r="O23" i="4"/>
  <c r="S22" i="4"/>
  <c r="R22" i="4"/>
  <c r="P22" i="4"/>
  <c r="O22" i="4"/>
  <c r="Q21" i="4"/>
  <c r="P21" i="4"/>
  <c r="O21" i="4"/>
  <c r="Q20" i="4"/>
  <c r="P20" i="4"/>
  <c r="O20" i="4"/>
  <c r="P19" i="4"/>
  <c r="Q19" i="4" s="1"/>
  <c r="O19" i="4"/>
  <c r="Q18" i="4"/>
  <c r="P18" i="4"/>
  <c r="O18" i="4"/>
  <c r="Q17" i="4"/>
  <c r="P17" i="4"/>
  <c r="O17" i="4"/>
  <c r="Q16" i="4"/>
  <c r="P16" i="4"/>
  <c r="O16" i="4"/>
  <c r="P15" i="4"/>
  <c r="Q15" i="4" s="1"/>
  <c r="O15" i="4"/>
  <c r="Q14" i="4"/>
  <c r="P14" i="4"/>
  <c r="O14" i="4"/>
  <c r="P13" i="4"/>
  <c r="O13" i="4"/>
  <c r="N13" i="4"/>
  <c r="Q13" i="4" s="1"/>
  <c r="K13" i="4"/>
  <c r="I13" i="4"/>
  <c r="S12" i="4"/>
  <c r="R12" i="4"/>
  <c r="Q12" i="4"/>
  <c r="K12" i="4"/>
  <c r="I12" i="4"/>
  <c r="S11" i="4"/>
  <c r="R11" i="4"/>
  <c r="Q11" i="4"/>
  <c r="K11" i="4"/>
  <c r="I11" i="4"/>
  <c r="S10" i="4"/>
  <c r="R10" i="4"/>
  <c r="R9" i="4" s="1"/>
  <c r="R52" i="4" s="1"/>
  <c r="Q10" i="4"/>
  <c r="Q9" i="4" s="1"/>
  <c r="K10" i="4"/>
  <c r="I10" i="4"/>
  <c r="S9" i="4"/>
  <c r="S52" i="4" s="1"/>
  <c r="P9" i="4"/>
  <c r="O9" i="4"/>
  <c r="N9" i="4"/>
  <c r="M9" i="4"/>
  <c r="L9" i="4"/>
  <c r="K9" i="4"/>
  <c r="J9" i="4"/>
  <c r="I9" i="4"/>
  <c r="H9" i="4"/>
  <c r="G9" i="4"/>
  <c r="F9" i="4"/>
  <c r="S8" i="4"/>
  <c r="P8" i="4"/>
  <c r="O8" i="4"/>
  <c r="N8" i="4"/>
  <c r="M8" i="4"/>
  <c r="L8" i="4"/>
  <c r="K8" i="4"/>
  <c r="J8" i="4"/>
  <c r="H8" i="4"/>
  <c r="G8" i="4"/>
  <c r="F8" i="4"/>
  <c r="S7" i="4"/>
  <c r="R7" i="4"/>
  <c r="R39" i="4" s="1"/>
  <c r="Q7" i="4"/>
  <c r="K7" i="4"/>
  <c r="I7" i="4"/>
  <c r="I8" i="4" s="1"/>
  <c r="S6" i="4"/>
  <c r="S5" i="4" s="1"/>
  <c r="R6" i="4"/>
  <c r="Q6" i="4"/>
  <c r="K6" i="4"/>
  <c r="I6" i="4"/>
  <c r="I5" i="4" s="1"/>
  <c r="P5" i="4"/>
  <c r="O5" i="4"/>
  <c r="N5" i="4"/>
  <c r="M5" i="4"/>
  <c r="L5" i="4"/>
  <c r="K5" i="4"/>
  <c r="J5" i="4"/>
  <c r="H5" i="4"/>
  <c r="G5" i="4"/>
  <c r="F5" i="4"/>
  <c r="S4" i="4"/>
  <c r="R4" i="4"/>
  <c r="R2" i="4" s="1"/>
  <c r="I4" i="4"/>
  <c r="A4" i="4"/>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S3" i="4"/>
  <c r="R3" i="4"/>
  <c r="Q3" i="4"/>
  <c r="K3" i="4"/>
  <c r="I3" i="4"/>
  <c r="A3" i="4"/>
  <c r="S2" i="4"/>
  <c r="O2" i="4"/>
  <c r="N2" i="4"/>
  <c r="M2" i="4"/>
  <c r="L2" i="4"/>
  <c r="J2" i="4"/>
  <c r="I2" i="4"/>
  <c r="H2" i="4"/>
  <c r="G2" i="4"/>
  <c r="F2" i="4"/>
  <c r="N369" i="5"/>
  <c r="M369" i="5"/>
  <c r="N368" i="5"/>
  <c r="M368" i="5"/>
  <c r="N367" i="5"/>
  <c r="M367" i="5"/>
  <c r="N366" i="5"/>
  <c r="M366" i="5"/>
  <c r="N365" i="5"/>
  <c r="M365" i="5"/>
  <c r="N364" i="5"/>
  <c r="M364" i="5"/>
  <c r="N363" i="5"/>
  <c r="M363" i="5"/>
  <c r="N362" i="5"/>
  <c r="M362" i="5"/>
  <c r="N361" i="5"/>
  <c r="M361" i="5"/>
  <c r="N360" i="5"/>
  <c r="M360" i="5"/>
  <c r="N359" i="5"/>
  <c r="M359" i="5"/>
  <c r="N358" i="5"/>
  <c r="M358" i="5"/>
  <c r="N357" i="5"/>
  <c r="M357" i="5"/>
  <c r="N356" i="5"/>
  <c r="M356" i="5"/>
  <c r="N355" i="5"/>
  <c r="M355" i="5"/>
  <c r="N354" i="5"/>
  <c r="M354" i="5"/>
  <c r="N353" i="5"/>
  <c r="M353" i="5"/>
  <c r="N352" i="5"/>
  <c r="M352" i="5"/>
  <c r="N351" i="5"/>
  <c r="M351" i="5"/>
  <c r="N350" i="5"/>
  <c r="M350" i="5"/>
  <c r="N349" i="5"/>
  <c r="M349" i="5"/>
  <c r="N348" i="5"/>
  <c r="M348" i="5"/>
  <c r="N347" i="5"/>
  <c r="M347" i="5"/>
  <c r="N346" i="5"/>
  <c r="M346" i="5"/>
  <c r="N345" i="5"/>
  <c r="M345" i="5"/>
  <c r="N344" i="5"/>
  <c r="M344" i="5"/>
  <c r="N343" i="5"/>
  <c r="M343" i="5"/>
  <c r="N342" i="5"/>
  <c r="M342" i="5"/>
  <c r="N341" i="5"/>
  <c r="M341" i="5"/>
  <c r="N340" i="5"/>
  <c r="M340" i="5"/>
  <c r="N339" i="5"/>
  <c r="M339" i="5"/>
  <c r="N338" i="5"/>
  <c r="M338" i="5"/>
  <c r="N337" i="5"/>
  <c r="M337" i="5"/>
  <c r="N336" i="5"/>
  <c r="M336" i="5"/>
  <c r="N335" i="5"/>
  <c r="M335" i="5"/>
  <c r="N334" i="5"/>
  <c r="M334" i="5"/>
  <c r="N333" i="5"/>
  <c r="M333" i="5"/>
  <c r="N332" i="5"/>
  <c r="M332" i="5"/>
  <c r="N331" i="5"/>
  <c r="M331" i="5"/>
  <c r="N330" i="5"/>
  <c r="M330" i="5"/>
  <c r="N329" i="5"/>
  <c r="M329" i="5"/>
  <c r="N328" i="5"/>
  <c r="M328" i="5"/>
  <c r="N327" i="5"/>
  <c r="M327" i="5"/>
  <c r="N326" i="5"/>
  <c r="M326" i="5"/>
  <c r="N325" i="5"/>
  <c r="M325" i="5"/>
  <c r="N324" i="5"/>
  <c r="M324" i="5"/>
  <c r="N323" i="5"/>
  <c r="M323" i="5"/>
  <c r="N322" i="5"/>
  <c r="M322" i="5"/>
  <c r="N321" i="5"/>
  <c r="M321" i="5"/>
  <c r="N320" i="5"/>
  <c r="M320" i="5"/>
  <c r="N319" i="5"/>
  <c r="M319" i="5"/>
  <c r="N318" i="5"/>
  <c r="M318" i="5"/>
  <c r="N317" i="5"/>
  <c r="M317" i="5"/>
  <c r="N316" i="5"/>
  <c r="M316" i="5"/>
  <c r="N315" i="5"/>
  <c r="M315" i="5"/>
  <c r="N314" i="5"/>
  <c r="M314" i="5"/>
  <c r="N313" i="5"/>
  <c r="M313" i="5"/>
  <c r="N312" i="5"/>
  <c r="M312" i="5"/>
  <c r="N311" i="5"/>
  <c r="M311" i="5"/>
  <c r="N310" i="5"/>
  <c r="M310" i="5"/>
  <c r="N309" i="5"/>
  <c r="M309" i="5"/>
  <c r="N308" i="5"/>
  <c r="M308" i="5"/>
  <c r="N307" i="5"/>
  <c r="M307" i="5"/>
  <c r="N306" i="5"/>
  <c r="M306" i="5"/>
  <c r="N305" i="5"/>
  <c r="M305" i="5"/>
  <c r="N304" i="5"/>
  <c r="M304" i="5"/>
  <c r="N303" i="5"/>
  <c r="M303" i="5"/>
  <c r="N302" i="5"/>
  <c r="M302" i="5"/>
  <c r="N301" i="5"/>
  <c r="M301" i="5"/>
  <c r="N300" i="5"/>
  <c r="M300" i="5"/>
  <c r="N299" i="5"/>
  <c r="M299" i="5"/>
  <c r="N298" i="5"/>
  <c r="M298" i="5"/>
  <c r="N297" i="5"/>
  <c r="M297" i="5"/>
  <c r="N296" i="5"/>
  <c r="M296" i="5"/>
  <c r="N295" i="5"/>
  <c r="M295" i="5"/>
  <c r="N294" i="5"/>
  <c r="M294" i="5"/>
  <c r="N293" i="5"/>
  <c r="M293" i="5"/>
  <c r="N292" i="5"/>
  <c r="M292" i="5"/>
  <c r="N291" i="5"/>
  <c r="M291" i="5"/>
  <c r="N290" i="5"/>
  <c r="M290" i="5"/>
  <c r="N289" i="5"/>
  <c r="M289" i="5"/>
  <c r="N288" i="5"/>
  <c r="M288" i="5"/>
  <c r="N287" i="5"/>
  <c r="M287" i="5"/>
  <c r="N286" i="5"/>
  <c r="M286" i="5"/>
  <c r="N285" i="5"/>
  <c r="M285" i="5"/>
  <c r="N284" i="5"/>
  <c r="M284" i="5"/>
  <c r="N283" i="5"/>
  <c r="M283" i="5"/>
  <c r="N282" i="5"/>
  <c r="M282" i="5"/>
  <c r="N281" i="5"/>
  <c r="M281" i="5"/>
  <c r="N280" i="5"/>
  <c r="M280" i="5"/>
  <c r="N279" i="5"/>
  <c r="M279" i="5"/>
  <c r="N278" i="5"/>
  <c r="M278" i="5"/>
  <c r="N277" i="5"/>
  <c r="M277" i="5"/>
  <c r="N276" i="5"/>
  <c r="M276" i="5"/>
  <c r="N275" i="5"/>
  <c r="M275" i="5"/>
  <c r="N274" i="5"/>
  <c r="M274" i="5"/>
  <c r="N273" i="5"/>
  <c r="M273" i="5"/>
  <c r="N272" i="5"/>
  <c r="M272" i="5"/>
  <c r="N271" i="5"/>
  <c r="M271" i="5"/>
  <c r="N270" i="5"/>
  <c r="M270" i="5"/>
  <c r="N269" i="5"/>
  <c r="M269" i="5"/>
  <c r="N268" i="5"/>
  <c r="M268" i="5"/>
  <c r="N267" i="5"/>
  <c r="M267" i="5"/>
  <c r="N266" i="5"/>
  <c r="M266" i="5"/>
  <c r="N265" i="5"/>
  <c r="M265" i="5"/>
  <c r="N264" i="5"/>
  <c r="M264" i="5"/>
  <c r="N263" i="5"/>
  <c r="M263" i="5"/>
  <c r="N262" i="5"/>
  <c r="M262" i="5"/>
  <c r="N261" i="5"/>
  <c r="M261" i="5"/>
  <c r="N260" i="5"/>
  <c r="M260" i="5"/>
  <c r="N259" i="5"/>
  <c r="M259" i="5"/>
  <c r="N258" i="5"/>
  <c r="M258" i="5"/>
  <c r="N257" i="5"/>
  <c r="M257" i="5"/>
  <c r="N256" i="5"/>
  <c r="M256" i="5"/>
  <c r="N255" i="5"/>
  <c r="M255" i="5"/>
  <c r="N254" i="5"/>
  <c r="M254" i="5"/>
  <c r="N253" i="5"/>
  <c r="M253" i="5"/>
  <c r="N252" i="5"/>
  <c r="M252" i="5"/>
  <c r="N251" i="5"/>
  <c r="M251" i="5"/>
  <c r="N250" i="5"/>
  <c r="M250" i="5"/>
  <c r="N249" i="5"/>
  <c r="M249" i="5"/>
  <c r="N248" i="5"/>
  <c r="M248" i="5"/>
  <c r="N247" i="5"/>
  <c r="M247" i="5"/>
  <c r="N246" i="5"/>
  <c r="M246" i="5"/>
  <c r="N245" i="5"/>
  <c r="M245" i="5"/>
  <c r="N244" i="5"/>
  <c r="M244" i="5"/>
  <c r="N243" i="5"/>
  <c r="M243" i="5"/>
  <c r="N242" i="5"/>
  <c r="M242" i="5"/>
  <c r="N241" i="5"/>
  <c r="M241" i="5"/>
  <c r="N240" i="5"/>
  <c r="M240" i="5"/>
  <c r="N239" i="5"/>
  <c r="M239" i="5"/>
  <c r="N238" i="5"/>
  <c r="M238" i="5"/>
  <c r="N237" i="5"/>
  <c r="M237" i="5"/>
  <c r="N236" i="5"/>
  <c r="M236" i="5"/>
  <c r="N235" i="5"/>
  <c r="M235" i="5"/>
  <c r="N234" i="5"/>
  <c r="M234" i="5"/>
  <c r="N233" i="5"/>
  <c r="M233" i="5"/>
  <c r="N232" i="5"/>
  <c r="M232" i="5"/>
  <c r="N231" i="5"/>
  <c r="M231" i="5"/>
  <c r="N230" i="5"/>
  <c r="M230" i="5"/>
  <c r="N229" i="5"/>
  <c r="M229" i="5"/>
  <c r="N228" i="5"/>
  <c r="M228" i="5"/>
  <c r="N227" i="5"/>
  <c r="M227" i="5"/>
  <c r="N226" i="5"/>
  <c r="M226" i="5"/>
  <c r="N225" i="5"/>
  <c r="M225" i="5"/>
  <c r="N224" i="5"/>
  <c r="M224" i="5"/>
  <c r="N223" i="5"/>
  <c r="M223" i="5"/>
  <c r="N222" i="5"/>
  <c r="M222" i="5"/>
  <c r="N221" i="5"/>
  <c r="M221" i="5"/>
  <c r="N220" i="5"/>
  <c r="M220" i="5"/>
  <c r="N219" i="5"/>
  <c r="M219" i="5"/>
  <c r="N218" i="5"/>
  <c r="M218" i="5"/>
  <c r="N217" i="5"/>
  <c r="M217" i="5"/>
  <c r="N216" i="5"/>
  <c r="M216" i="5"/>
  <c r="N215" i="5"/>
  <c r="M215" i="5"/>
  <c r="N214" i="5"/>
  <c r="M214" i="5"/>
  <c r="N213" i="5"/>
  <c r="M213" i="5"/>
  <c r="N212" i="5"/>
  <c r="M212" i="5"/>
  <c r="N211" i="5"/>
  <c r="M211" i="5"/>
  <c r="N210" i="5"/>
  <c r="M210" i="5"/>
  <c r="N209" i="5"/>
  <c r="M209" i="5"/>
  <c r="N208" i="5"/>
  <c r="M208" i="5"/>
  <c r="N207" i="5"/>
  <c r="M207" i="5"/>
  <c r="N206" i="5"/>
  <c r="M206" i="5"/>
  <c r="N205" i="5"/>
  <c r="M205" i="5"/>
  <c r="N204" i="5"/>
  <c r="M204" i="5"/>
  <c r="N203" i="5"/>
  <c r="M203" i="5"/>
  <c r="N202" i="5"/>
  <c r="M202" i="5"/>
  <c r="N201" i="5"/>
  <c r="M201" i="5"/>
  <c r="N200" i="5"/>
  <c r="M200" i="5"/>
  <c r="N199" i="5"/>
  <c r="M199" i="5"/>
  <c r="N198" i="5"/>
  <c r="M198" i="5"/>
  <c r="N197" i="5"/>
  <c r="M197" i="5"/>
  <c r="N196" i="5"/>
  <c r="M196" i="5"/>
  <c r="N195" i="5"/>
  <c r="M195" i="5"/>
  <c r="N194" i="5"/>
  <c r="M194" i="5"/>
  <c r="N193" i="5"/>
  <c r="M193" i="5"/>
  <c r="N192" i="5"/>
  <c r="M192" i="5"/>
  <c r="N191" i="5"/>
  <c r="M191" i="5"/>
  <c r="N190" i="5"/>
  <c r="M190" i="5"/>
  <c r="N189" i="5"/>
  <c r="M189" i="5"/>
  <c r="N188" i="5"/>
  <c r="M188" i="5"/>
  <c r="N187" i="5"/>
  <c r="M187" i="5"/>
  <c r="N186" i="5"/>
  <c r="M186" i="5"/>
  <c r="N185" i="5"/>
  <c r="M185" i="5"/>
  <c r="N184" i="5"/>
  <c r="M184" i="5"/>
  <c r="N183" i="5"/>
  <c r="M183" i="5"/>
  <c r="N182" i="5"/>
  <c r="M182" i="5"/>
  <c r="N181" i="5"/>
  <c r="M181" i="5"/>
  <c r="N180" i="5"/>
  <c r="M180" i="5"/>
  <c r="N179" i="5"/>
  <c r="M179" i="5"/>
  <c r="N178" i="5"/>
  <c r="M178" i="5"/>
  <c r="N177" i="5"/>
  <c r="M177" i="5"/>
  <c r="N176" i="5"/>
  <c r="M176" i="5"/>
  <c r="N175" i="5"/>
  <c r="M175" i="5"/>
  <c r="N174" i="5"/>
  <c r="M174" i="5"/>
  <c r="N173" i="5"/>
  <c r="M173" i="5"/>
  <c r="N172" i="5"/>
  <c r="M172" i="5"/>
  <c r="N171" i="5"/>
  <c r="M171" i="5"/>
  <c r="N170" i="5"/>
  <c r="M170" i="5"/>
  <c r="N169" i="5"/>
  <c r="M169" i="5"/>
  <c r="N168" i="5"/>
  <c r="M168" i="5"/>
  <c r="N167" i="5"/>
  <c r="M167" i="5"/>
  <c r="N166" i="5"/>
  <c r="M166" i="5"/>
  <c r="N165" i="5"/>
  <c r="M165" i="5"/>
  <c r="N164" i="5"/>
  <c r="M164" i="5"/>
  <c r="N163" i="5"/>
  <c r="M163" i="5"/>
  <c r="N162" i="5"/>
  <c r="M162" i="5"/>
  <c r="N161" i="5"/>
  <c r="M161" i="5"/>
  <c r="N160" i="5"/>
  <c r="M160" i="5"/>
  <c r="N159" i="5"/>
  <c r="M159" i="5"/>
  <c r="N158" i="5"/>
  <c r="M158" i="5"/>
  <c r="N157" i="5"/>
  <c r="M157" i="5"/>
  <c r="N156" i="5"/>
  <c r="M156" i="5"/>
  <c r="N155" i="5"/>
  <c r="M155" i="5"/>
  <c r="N154" i="5"/>
  <c r="M154" i="5"/>
  <c r="N153" i="5"/>
  <c r="M153" i="5"/>
  <c r="N152" i="5"/>
  <c r="M152" i="5"/>
  <c r="N151" i="5"/>
  <c r="M151" i="5"/>
  <c r="N150" i="5"/>
  <c r="M150" i="5"/>
  <c r="N149" i="5"/>
  <c r="M149" i="5"/>
  <c r="N148" i="5"/>
  <c r="M148" i="5"/>
  <c r="N147" i="5"/>
  <c r="M147" i="5"/>
  <c r="N146" i="5"/>
  <c r="M146" i="5"/>
  <c r="N145" i="5"/>
  <c r="M145" i="5"/>
  <c r="N144" i="5"/>
  <c r="M144" i="5"/>
  <c r="N143" i="5"/>
  <c r="M143" i="5"/>
  <c r="N142" i="5"/>
  <c r="M142" i="5"/>
  <c r="N141" i="5"/>
  <c r="M141" i="5"/>
  <c r="N140" i="5"/>
  <c r="M140" i="5"/>
  <c r="N139" i="5"/>
  <c r="M139" i="5"/>
  <c r="N138" i="5"/>
  <c r="M138" i="5"/>
  <c r="N137" i="5"/>
  <c r="M137" i="5"/>
  <c r="N136" i="5"/>
  <c r="M136" i="5"/>
  <c r="N135" i="5"/>
  <c r="M135" i="5"/>
  <c r="N134" i="5"/>
  <c r="M134" i="5"/>
  <c r="N133" i="5"/>
  <c r="M133" i="5"/>
  <c r="N132" i="5"/>
  <c r="M132" i="5"/>
  <c r="N131" i="5"/>
  <c r="M131" i="5"/>
  <c r="N130" i="5"/>
  <c r="M130" i="5"/>
  <c r="N129" i="5"/>
  <c r="M129" i="5"/>
  <c r="N128" i="5"/>
  <c r="M128" i="5"/>
  <c r="N127" i="5"/>
  <c r="M127" i="5"/>
  <c r="N126" i="5"/>
  <c r="M126" i="5"/>
  <c r="N125" i="5"/>
  <c r="M125" i="5"/>
  <c r="N124" i="5"/>
  <c r="M124" i="5"/>
  <c r="N123" i="5"/>
  <c r="M123" i="5"/>
  <c r="N122" i="5"/>
  <c r="M122" i="5"/>
  <c r="N121" i="5"/>
  <c r="M121" i="5"/>
  <c r="N120" i="5"/>
  <c r="M120" i="5"/>
  <c r="N119" i="5"/>
  <c r="M119" i="5"/>
  <c r="N118" i="5"/>
  <c r="M118" i="5"/>
  <c r="N117" i="5"/>
  <c r="M117" i="5"/>
  <c r="N116" i="5"/>
  <c r="M116" i="5"/>
  <c r="N115" i="5"/>
  <c r="M115" i="5"/>
  <c r="N114" i="5"/>
  <c r="M114" i="5"/>
  <c r="N113" i="5"/>
  <c r="M113" i="5"/>
  <c r="N112" i="5"/>
  <c r="M112" i="5"/>
  <c r="N111" i="5"/>
  <c r="M111" i="5"/>
  <c r="N110" i="5"/>
  <c r="M110" i="5"/>
  <c r="N109" i="5"/>
  <c r="M109" i="5"/>
  <c r="N108" i="5"/>
  <c r="M108" i="5"/>
  <c r="N107" i="5"/>
  <c r="M107" i="5"/>
  <c r="N106" i="5"/>
  <c r="M106" i="5"/>
  <c r="N105" i="5"/>
  <c r="M105" i="5"/>
  <c r="N104" i="5"/>
  <c r="M104" i="5"/>
  <c r="N103" i="5"/>
  <c r="M103" i="5"/>
  <c r="N102" i="5"/>
  <c r="M102" i="5"/>
  <c r="N101" i="5"/>
  <c r="M101" i="5"/>
  <c r="N100" i="5"/>
  <c r="M100" i="5"/>
  <c r="N99" i="5"/>
  <c r="M99" i="5"/>
  <c r="N98" i="5"/>
  <c r="M98" i="5"/>
  <c r="N97" i="5"/>
  <c r="M97" i="5"/>
  <c r="N96" i="5"/>
  <c r="M96" i="5"/>
  <c r="N95" i="5"/>
  <c r="M95" i="5"/>
  <c r="N94" i="5"/>
  <c r="M94" i="5"/>
  <c r="N93" i="5"/>
  <c r="M93" i="5"/>
  <c r="N92" i="5"/>
  <c r="M92" i="5"/>
  <c r="N91" i="5"/>
  <c r="M91" i="5"/>
  <c r="N90" i="5"/>
  <c r="M90" i="5"/>
  <c r="N89" i="5"/>
  <c r="M89" i="5"/>
  <c r="N88" i="5"/>
  <c r="M88" i="5"/>
  <c r="N87" i="5"/>
  <c r="M87" i="5"/>
  <c r="N86" i="5"/>
  <c r="M86" i="5"/>
  <c r="N85" i="5"/>
  <c r="M85" i="5"/>
  <c r="N84" i="5"/>
  <c r="M84" i="5"/>
  <c r="N83" i="5"/>
  <c r="M83" i="5"/>
  <c r="N82" i="5"/>
  <c r="M82" i="5"/>
  <c r="N81" i="5"/>
  <c r="M81" i="5"/>
  <c r="N80" i="5"/>
  <c r="M80" i="5"/>
  <c r="N79" i="5"/>
  <c r="M79" i="5"/>
  <c r="N78" i="5"/>
  <c r="M78" i="5"/>
  <c r="N77" i="5"/>
  <c r="M77" i="5"/>
  <c r="N76" i="5"/>
  <c r="M76" i="5"/>
  <c r="N75" i="5"/>
  <c r="M75" i="5"/>
  <c r="N59" i="5"/>
  <c r="M59" i="5"/>
  <c r="A59" i="5"/>
  <c r="N58" i="5"/>
  <c r="M58" i="5"/>
  <c r="A58" i="5"/>
  <c r="N57" i="5"/>
  <c r="M57" i="5"/>
  <c r="A57" i="5"/>
  <c r="N56" i="5"/>
  <c r="M56" i="5"/>
  <c r="A56" i="5"/>
  <c r="N55" i="5"/>
  <c r="M55" i="5"/>
  <c r="A55" i="5"/>
  <c r="N54" i="5"/>
  <c r="M54" i="5"/>
  <c r="A54" i="5"/>
  <c r="N53" i="5"/>
  <c r="M53" i="5"/>
  <c r="A53" i="5"/>
  <c r="N52" i="5"/>
  <c r="M52" i="5"/>
  <c r="A52" i="5"/>
  <c r="N51" i="5"/>
  <c r="M51" i="5"/>
  <c r="A51" i="5"/>
  <c r="N50" i="5"/>
  <c r="M50" i="5"/>
  <c r="A50" i="5"/>
  <c r="N49" i="5"/>
  <c r="M49" i="5"/>
  <c r="A49" i="5"/>
  <c r="N48" i="5"/>
  <c r="M48" i="5"/>
  <c r="A48" i="5"/>
  <c r="N47" i="5"/>
  <c r="M47" i="5"/>
  <c r="A47" i="5"/>
  <c r="N46" i="5"/>
  <c r="M46" i="5"/>
  <c r="A46" i="5"/>
  <c r="N45" i="5"/>
  <c r="M45" i="5"/>
  <c r="A45" i="5"/>
  <c r="N44" i="5"/>
  <c r="M44" i="5"/>
  <c r="A44" i="5"/>
  <c r="N43" i="5"/>
  <c r="M43" i="5"/>
  <c r="A43" i="5"/>
  <c r="N42" i="5"/>
  <c r="M42" i="5"/>
  <c r="A42" i="5"/>
  <c r="N41" i="5"/>
  <c r="M41" i="5"/>
  <c r="A41" i="5"/>
  <c r="N40" i="5"/>
  <c r="M40" i="5"/>
  <c r="A40" i="5"/>
  <c r="N39" i="5"/>
  <c r="M39" i="5"/>
  <c r="A39" i="5"/>
  <c r="N38" i="5"/>
  <c r="M38" i="5"/>
  <c r="A38" i="5"/>
  <c r="N37" i="5"/>
  <c r="M37" i="5"/>
  <c r="A37" i="5"/>
  <c r="N36" i="5"/>
  <c r="M36" i="5"/>
  <c r="A36" i="5"/>
  <c r="N35" i="5"/>
  <c r="M35" i="5"/>
  <c r="A35" i="5"/>
  <c r="N34" i="5"/>
  <c r="M34" i="5"/>
  <c r="A34" i="5"/>
  <c r="N33" i="5"/>
  <c r="M33" i="5"/>
  <c r="A33" i="5"/>
  <c r="N32" i="5"/>
  <c r="M32" i="5"/>
  <c r="A32" i="5"/>
  <c r="N31" i="5"/>
  <c r="M31" i="5"/>
  <c r="A31" i="5"/>
  <c r="N30" i="5"/>
  <c r="M30" i="5"/>
  <c r="A30" i="5"/>
  <c r="N29" i="5"/>
  <c r="M29" i="5"/>
  <c r="A29" i="5"/>
  <c r="N28" i="5"/>
  <c r="M28" i="5"/>
  <c r="A28" i="5"/>
  <c r="N27" i="5"/>
  <c r="M27" i="5"/>
  <c r="A27" i="5"/>
  <c r="N26" i="5"/>
  <c r="M26" i="5"/>
  <c r="A26" i="5"/>
  <c r="N25" i="5"/>
  <c r="M25" i="5"/>
  <c r="A25" i="5"/>
  <c r="N24" i="5"/>
  <c r="M24" i="5"/>
  <c r="A24" i="5"/>
  <c r="N23" i="5"/>
  <c r="M23" i="5"/>
  <c r="A23" i="5"/>
  <c r="N22" i="5"/>
  <c r="M22" i="5"/>
  <c r="A22" i="5"/>
  <c r="N21" i="5"/>
  <c r="M21" i="5"/>
  <c r="A21" i="5"/>
  <c r="N20" i="5"/>
  <c r="M20" i="5"/>
  <c r="A20" i="5"/>
  <c r="N19" i="5"/>
  <c r="M19" i="5"/>
  <c r="A19" i="5"/>
  <c r="N18" i="5"/>
  <c r="M18" i="5"/>
  <c r="A18" i="5"/>
  <c r="N17" i="5"/>
  <c r="M17" i="5"/>
  <c r="A17" i="5"/>
  <c r="N16" i="5"/>
  <c r="M16" i="5"/>
  <c r="A16" i="5"/>
  <c r="N15" i="5"/>
  <c r="M15" i="5"/>
  <c r="A15" i="5"/>
  <c r="N14" i="5"/>
  <c r="M14" i="5"/>
  <c r="A14" i="5"/>
  <c r="N13" i="5"/>
  <c r="M13" i="5"/>
  <c r="A13" i="5"/>
  <c r="N12" i="5"/>
  <c r="M12" i="5"/>
  <c r="A12" i="5"/>
  <c r="N11" i="5"/>
  <c r="M11" i="5"/>
  <c r="A11" i="5"/>
  <c r="N10" i="5"/>
  <c r="M10" i="5"/>
  <c r="A10" i="5"/>
  <c r="N9" i="5"/>
  <c r="M9" i="5"/>
  <c r="A9" i="5"/>
  <c r="N8" i="5"/>
  <c r="M8" i="5"/>
  <c r="A8" i="5"/>
  <c r="N7" i="5"/>
  <c r="M7" i="5"/>
  <c r="A7" i="5"/>
  <c r="N6" i="5"/>
  <c r="M6" i="5"/>
  <c r="A6" i="5"/>
  <c r="N5" i="5"/>
  <c r="M5" i="5"/>
  <c r="A5" i="5"/>
  <c r="N4" i="5"/>
  <c r="M4" i="5"/>
  <c r="A4" i="5"/>
  <c r="N3" i="5"/>
  <c r="M3" i="5"/>
  <c r="A3" i="5"/>
  <c r="N2" i="5"/>
  <c r="M2" i="5"/>
  <c r="A2" i="5"/>
  <c r="E717" i="7"/>
  <c r="E718" i="7" s="1"/>
  <c r="E719" i="7" s="1"/>
  <c r="E720" i="7" s="1"/>
  <c r="E721" i="7" s="1"/>
  <c r="E134" i="7"/>
  <c r="E135" i="7" s="1"/>
  <c r="E136" i="7" s="1"/>
  <c r="E137" i="7" s="1"/>
  <c r="E138" i="7" s="1"/>
  <c r="E139" i="7" s="1"/>
  <c r="E140" i="7" s="1"/>
  <c r="E141" i="7" s="1"/>
  <c r="E142" i="7" s="1"/>
  <c r="E143" i="7" s="1"/>
  <c r="E144" i="7" s="1"/>
  <c r="E145" i="7" s="1"/>
  <c r="E146" i="7" s="1"/>
  <c r="E147" i="7" s="1"/>
  <c r="E148" i="7" s="1"/>
  <c r="E149" i="7" s="1"/>
  <c r="E150" i="7" s="1"/>
  <c r="E151" i="7" s="1"/>
  <c r="E152" i="7" s="1"/>
  <c r="E153" i="7" s="1"/>
  <c r="E154" i="7" s="1"/>
  <c r="E155" i="7" s="1"/>
  <c r="E156" i="7" s="1"/>
  <c r="E157" i="7" s="1"/>
  <c r="E158" i="7" s="1"/>
  <c r="E159" i="7" s="1"/>
  <c r="E160" i="7" s="1"/>
  <c r="E161" i="7" s="1"/>
  <c r="E162" i="7" s="1"/>
  <c r="E163" i="7" s="1"/>
  <c r="E164" i="7" s="1"/>
  <c r="E165" i="7" s="1"/>
  <c r="E166" i="7" s="1"/>
  <c r="E167" i="7" s="1"/>
  <c r="E168" i="7" s="1"/>
  <c r="E169" i="7" s="1"/>
  <c r="E170" i="7" s="1"/>
  <c r="E171" i="7" s="1"/>
  <c r="E172" i="7" s="1"/>
  <c r="E173" i="7" s="1"/>
  <c r="E174" i="7" s="1"/>
  <c r="E175" i="7" s="1"/>
  <c r="E176" i="7" s="1"/>
  <c r="E177" i="7" s="1"/>
  <c r="E178" i="7" s="1"/>
  <c r="E179" i="7" s="1"/>
  <c r="E180" i="7" s="1"/>
  <c r="E181" i="7" s="1"/>
  <c r="E182" i="7" s="1"/>
  <c r="E183" i="7" s="1"/>
  <c r="E184" i="7" s="1"/>
  <c r="E185" i="7" s="1"/>
  <c r="E186" i="7" s="1"/>
  <c r="E187" i="7" s="1"/>
  <c r="E188" i="7" s="1"/>
  <c r="E189" i="7" s="1"/>
  <c r="E190" i="7" s="1"/>
  <c r="E191" i="7" s="1"/>
  <c r="E192" i="7" s="1"/>
  <c r="E193" i="7" s="1"/>
  <c r="E194" i="7" s="1"/>
  <c r="E195" i="7" s="1"/>
  <c r="E196" i="7" s="1"/>
  <c r="E197" i="7" s="1"/>
  <c r="E198" i="7" s="1"/>
  <c r="E199" i="7" s="1"/>
  <c r="E200" i="7" s="1"/>
  <c r="E201" i="7" s="1"/>
  <c r="E202" i="7" s="1"/>
  <c r="E203" i="7" s="1"/>
  <c r="E204" i="7" s="1"/>
  <c r="E205" i="7" s="1"/>
  <c r="E206" i="7" s="1"/>
  <c r="E207" i="7" s="1"/>
  <c r="E208" i="7" s="1"/>
  <c r="E209" i="7" s="1"/>
  <c r="E210" i="7" s="1"/>
  <c r="E211" i="7" s="1"/>
  <c r="E212" i="7" s="1"/>
  <c r="E213" i="7" s="1"/>
  <c r="E214" i="7" s="1"/>
  <c r="E215" i="7" s="1"/>
  <c r="E216" i="7" s="1"/>
  <c r="E217" i="7" s="1"/>
  <c r="E218" i="7" s="1"/>
  <c r="E219" i="7" s="1"/>
  <c r="E220" i="7" s="1"/>
  <c r="E221" i="7" s="1"/>
  <c r="E222" i="7" s="1"/>
  <c r="E223" i="7" s="1"/>
  <c r="E224" i="7" s="1"/>
  <c r="E225" i="7" s="1"/>
  <c r="E226" i="7" s="1"/>
  <c r="E227" i="7" s="1"/>
  <c r="E228" i="7" s="1"/>
  <c r="E229" i="7" s="1"/>
  <c r="E230" i="7" s="1"/>
  <c r="E231" i="7" s="1"/>
  <c r="E232" i="7" s="1"/>
  <c r="E233" i="7" s="1"/>
  <c r="E234" i="7" s="1"/>
  <c r="E235" i="7" s="1"/>
  <c r="E236" i="7" s="1"/>
  <c r="E237" i="7" s="1"/>
  <c r="E238" i="7" s="1"/>
  <c r="E239" i="7" s="1"/>
  <c r="E240" i="7" s="1"/>
  <c r="E241" i="7" s="1"/>
  <c r="E242" i="7" s="1"/>
  <c r="E243" i="7" s="1"/>
  <c r="E244" i="7" s="1"/>
  <c r="E245" i="7" s="1"/>
  <c r="E246" i="7" s="1"/>
  <c r="E247" i="7" s="1"/>
  <c r="E248" i="7" s="1"/>
  <c r="E249" i="7" s="1"/>
  <c r="E250" i="7" s="1"/>
  <c r="E251" i="7" s="1"/>
  <c r="E252" i="7" s="1"/>
  <c r="E253" i="7" s="1"/>
  <c r="E254" i="7" s="1"/>
  <c r="E255" i="7" s="1"/>
  <c r="E256" i="7" s="1"/>
  <c r="E257" i="7" s="1"/>
  <c r="E258" i="7" s="1"/>
  <c r="E259" i="7" s="1"/>
  <c r="E260" i="7" s="1"/>
  <c r="E261" i="7" s="1"/>
  <c r="E262" i="7" s="1"/>
  <c r="E263" i="7" s="1"/>
  <c r="E264" i="7" s="1"/>
  <c r="E265" i="7" s="1"/>
  <c r="E266" i="7" s="1"/>
  <c r="E267" i="7" s="1"/>
  <c r="E268" i="7" s="1"/>
  <c r="E269" i="7" s="1"/>
  <c r="E270" i="7" s="1"/>
  <c r="E271" i="7" s="1"/>
  <c r="E272" i="7" s="1"/>
  <c r="E273" i="7" s="1"/>
  <c r="E274" i="7" s="1"/>
  <c r="E275" i="7" s="1"/>
  <c r="E276" i="7" s="1"/>
  <c r="E277" i="7" s="1"/>
  <c r="E278" i="7" s="1"/>
  <c r="E279" i="7" s="1"/>
  <c r="E280" i="7" s="1"/>
  <c r="E281" i="7" s="1"/>
  <c r="E282" i="7" s="1"/>
  <c r="E283" i="7" s="1"/>
  <c r="E284" i="7" s="1"/>
  <c r="E285" i="7" s="1"/>
  <c r="E286" i="7" s="1"/>
  <c r="E287" i="7" s="1"/>
  <c r="E288" i="7" s="1"/>
  <c r="E289" i="7" s="1"/>
  <c r="E290" i="7" s="1"/>
  <c r="E291" i="7" s="1"/>
  <c r="E292" i="7" s="1"/>
  <c r="E293" i="7" s="1"/>
  <c r="E294" i="7" s="1"/>
  <c r="E295" i="7" s="1"/>
  <c r="E296" i="7" s="1"/>
  <c r="E297" i="7" s="1"/>
  <c r="E298" i="7" s="1"/>
  <c r="E299" i="7" s="1"/>
  <c r="E300" i="7" s="1"/>
  <c r="E301" i="7" s="1"/>
  <c r="E302" i="7" s="1"/>
  <c r="E303" i="7" s="1"/>
  <c r="E304" i="7" s="1"/>
  <c r="E305" i="7" s="1"/>
  <c r="E306" i="7" s="1"/>
  <c r="E307" i="7" s="1"/>
  <c r="E308" i="7" s="1"/>
  <c r="E309" i="7" s="1"/>
  <c r="E310" i="7" s="1"/>
  <c r="E311" i="7" s="1"/>
  <c r="E312" i="7" s="1"/>
  <c r="E313" i="7" s="1"/>
  <c r="E314" i="7" s="1"/>
  <c r="E315" i="7" s="1"/>
  <c r="E316" i="7" s="1"/>
  <c r="E317" i="7" s="1"/>
  <c r="E318" i="7" s="1"/>
  <c r="E319" i="7" s="1"/>
  <c r="E320" i="7" s="1"/>
  <c r="E321" i="7" s="1"/>
  <c r="E322" i="7" s="1"/>
  <c r="E323" i="7" s="1"/>
  <c r="E324" i="7" s="1"/>
  <c r="E325" i="7" s="1"/>
  <c r="E326" i="7" s="1"/>
  <c r="E327" i="7" s="1"/>
  <c r="E328" i="7" s="1"/>
  <c r="E329" i="7" s="1"/>
  <c r="E330" i="7" s="1"/>
  <c r="E331" i="7" s="1"/>
  <c r="E332" i="7" s="1"/>
  <c r="E333" i="7" s="1"/>
  <c r="E334" i="7" s="1"/>
  <c r="E335" i="7" s="1"/>
  <c r="E336" i="7" s="1"/>
  <c r="E337" i="7" s="1"/>
  <c r="E338" i="7" s="1"/>
  <c r="E339" i="7" s="1"/>
  <c r="E340" i="7" s="1"/>
  <c r="E341" i="7" s="1"/>
  <c r="E342" i="7" s="1"/>
  <c r="E343" i="7" s="1"/>
  <c r="E344" i="7" s="1"/>
  <c r="E345" i="7" s="1"/>
  <c r="E346" i="7" s="1"/>
  <c r="E347" i="7" s="1"/>
  <c r="E348" i="7" s="1"/>
  <c r="E349" i="7" s="1"/>
  <c r="E350" i="7" s="1"/>
  <c r="E351" i="7" s="1"/>
  <c r="E352" i="7" s="1"/>
  <c r="E353" i="7" s="1"/>
  <c r="E354" i="7" s="1"/>
  <c r="E355" i="7" s="1"/>
  <c r="E356" i="7" s="1"/>
  <c r="E357" i="7" s="1"/>
  <c r="E358" i="7" s="1"/>
  <c r="E359" i="7" s="1"/>
  <c r="E360" i="7" s="1"/>
  <c r="E361" i="7" s="1"/>
  <c r="E362" i="7" s="1"/>
  <c r="E363" i="7" s="1"/>
  <c r="E364" i="7" s="1"/>
  <c r="E365" i="7" s="1"/>
  <c r="E366" i="7" s="1"/>
  <c r="E367" i="7" s="1"/>
  <c r="E368" i="7" s="1"/>
  <c r="E369" i="7" s="1"/>
  <c r="E370" i="7" s="1"/>
  <c r="E371" i="7" s="1"/>
  <c r="E372" i="7" s="1"/>
  <c r="E373" i="7" s="1"/>
  <c r="E374" i="7" s="1"/>
  <c r="E375" i="7" s="1"/>
  <c r="E376" i="7" s="1"/>
  <c r="E377" i="7" s="1"/>
  <c r="E378" i="7" s="1"/>
  <c r="E379" i="7" s="1"/>
  <c r="E380" i="7" s="1"/>
  <c r="E381" i="7" s="1"/>
  <c r="E382" i="7" s="1"/>
  <c r="E383" i="7" s="1"/>
  <c r="E384" i="7" s="1"/>
  <c r="E385" i="7" s="1"/>
  <c r="E386" i="7" s="1"/>
  <c r="E387" i="7" s="1"/>
  <c r="E388" i="7" s="1"/>
  <c r="E389" i="7" s="1"/>
  <c r="E390" i="7" s="1"/>
  <c r="E391" i="7" s="1"/>
  <c r="E392" i="7" s="1"/>
  <c r="E393" i="7" s="1"/>
  <c r="E394" i="7" s="1"/>
  <c r="E395" i="7" s="1"/>
  <c r="E396" i="7" s="1"/>
  <c r="E397" i="7" s="1"/>
  <c r="E398" i="7" s="1"/>
  <c r="E399" i="7" s="1"/>
  <c r="E400" i="7" s="1"/>
  <c r="E401" i="7" s="1"/>
  <c r="E402" i="7" s="1"/>
  <c r="E403" i="7" s="1"/>
  <c r="E404" i="7" s="1"/>
  <c r="E405" i="7" s="1"/>
  <c r="E406" i="7" s="1"/>
  <c r="E407" i="7" s="1"/>
  <c r="E408" i="7" s="1"/>
  <c r="E409" i="7" s="1"/>
  <c r="E410" i="7" s="1"/>
  <c r="E411" i="7" s="1"/>
  <c r="E412" i="7" s="1"/>
  <c r="E413" i="7" s="1"/>
  <c r="E414" i="7" s="1"/>
  <c r="E415" i="7" s="1"/>
  <c r="E416" i="7" s="1"/>
  <c r="E417" i="7" s="1"/>
  <c r="E418" i="7" s="1"/>
  <c r="E419" i="7" s="1"/>
  <c r="E420" i="7" s="1"/>
  <c r="E421" i="7" s="1"/>
  <c r="E422" i="7" s="1"/>
  <c r="E423" i="7" s="1"/>
  <c r="E424" i="7" s="1"/>
  <c r="E425" i="7" s="1"/>
  <c r="E426" i="7" s="1"/>
  <c r="E427" i="7" s="1"/>
  <c r="E428" i="7" s="1"/>
  <c r="E429" i="7" s="1"/>
  <c r="E430" i="7" s="1"/>
  <c r="E431" i="7" s="1"/>
  <c r="E432" i="7" s="1"/>
  <c r="E433" i="7" s="1"/>
  <c r="E434" i="7" s="1"/>
  <c r="E435" i="7" s="1"/>
  <c r="E436" i="7" s="1"/>
  <c r="E437" i="7" s="1"/>
  <c r="E438" i="7" s="1"/>
  <c r="E439" i="7" s="1"/>
  <c r="E440" i="7" s="1"/>
  <c r="E441" i="7" s="1"/>
  <c r="E442" i="7" s="1"/>
  <c r="E443" i="7" s="1"/>
  <c r="E444" i="7" s="1"/>
  <c r="E445" i="7" s="1"/>
  <c r="E446" i="7" s="1"/>
  <c r="E447" i="7" s="1"/>
  <c r="E448" i="7" s="1"/>
  <c r="E449" i="7" s="1"/>
  <c r="E450" i="7" s="1"/>
  <c r="E451" i="7" s="1"/>
  <c r="E452" i="7" s="1"/>
  <c r="E453" i="7" s="1"/>
  <c r="E454" i="7" s="1"/>
  <c r="E455" i="7" s="1"/>
  <c r="E456" i="7" s="1"/>
  <c r="E457" i="7" s="1"/>
  <c r="E458" i="7" s="1"/>
  <c r="E459" i="7" s="1"/>
  <c r="E460" i="7" s="1"/>
  <c r="E461" i="7" s="1"/>
  <c r="E462" i="7" s="1"/>
  <c r="E463" i="7" s="1"/>
  <c r="E464" i="7" s="1"/>
  <c r="E465" i="7" s="1"/>
  <c r="E466" i="7" s="1"/>
  <c r="E467" i="7" s="1"/>
  <c r="E468" i="7" s="1"/>
  <c r="E469" i="7" s="1"/>
  <c r="E470" i="7" s="1"/>
  <c r="E471" i="7" s="1"/>
  <c r="E472" i="7" s="1"/>
  <c r="E473" i="7" s="1"/>
  <c r="E474" i="7" s="1"/>
  <c r="E475" i="7" s="1"/>
  <c r="E476" i="7" s="1"/>
  <c r="E477" i="7" s="1"/>
  <c r="E478" i="7" s="1"/>
  <c r="E479" i="7" s="1"/>
  <c r="E480" i="7" s="1"/>
  <c r="E481" i="7" s="1"/>
  <c r="E482" i="7" s="1"/>
  <c r="E483" i="7" s="1"/>
  <c r="E484" i="7" s="1"/>
  <c r="E485" i="7" s="1"/>
  <c r="E486" i="7" s="1"/>
  <c r="E487" i="7" s="1"/>
  <c r="E488" i="7" s="1"/>
  <c r="E489" i="7" s="1"/>
  <c r="E490" i="7" s="1"/>
  <c r="E491" i="7" s="1"/>
  <c r="E492" i="7" s="1"/>
  <c r="E493" i="7" s="1"/>
  <c r="E494" i="7" s="1"/>
  <c r="E495" i="7" s="1"/>
  <c r="E496" i="7" s="1"/>
  <c r="E497" i="7" s="1"/>
  <c r="E498" i="7" s="1"/>
  <c r="E499" i="7" s="1"/>
  <c r="E500" i="7" s="1"/>
  <c r="E501" i="7" s="1"/>
  <c r="E502" i="7" s="1"/>
  <c r="E503" i="7" s="1"/>
  <c r="E504" i="7" s="1"/>
  <c r="E505" i="7" s="1"/>
  <c r="E506" i="7" s="1"/>
  <c r="E507" i="7" s="1"/>
  <c r="E508" i="7" s="1"/>
  <c r="E509" i="7" s="1"/>
  <c r="E510" i="7" s="1"/>
  <c r="E511" i="7" s="1"/>
  <c r="E512" i="7" s="1"/>
  <c r="E513" i="7" s="1"/>
  <c r="E514" i="7" s="1"/>
  <c r="E515" i="7" s="1"/>
  <c r="E516" i="7" s="1"/>
  <c r="E517" i="7" s="1"/>
  <c r="E518" i="7" s="1"/>
  <c r="E519" i="7" s="1"/>
  <c r="E520" i="7" s="1"/>
  <c r="E521" i="7" s="1"/>
  <c r="E522" i="7" s="1"/>
  <c r="E523" i="7" s="1"/>
  <c r="E524" i="7" s="1"/>
  <c r="E525" i="7" s="1"/>
  <c r="E526" i="7" s="1"/>
  <c r="E527" i="7" s="1"/>
  <c r="E528" i="7" s="1"/>
  <c r="E529" i="7" s="1"/>
  <c r="E530" i="7" s="1"/>
  <c r="E531" i="7" s="1"/>
  <c r="E532" i="7" s="1"/>
  <c r="E533" i="7" s="1"/>
  <c r="E534" i="7" s="1"/>
  <c r="E535" i="7" s="1"/>
  <c r="E536" i="7" s="1"/>
  <c r="E537" i="7" s="1"/>
  <c r="E538" i="7" s="1"/>
  <c r="E539" i="7" s="1"/>
  <c r="E540" i="7" s="1"/>
  <c r="E541" i="7" s="1"/>
  <c r="E542" i="7" s="1"/>
  <c r="E543" i="7" s="1"/>
  <c r="E544" i="7" s="1"/>
  <c r="E545" i="7" s="1"/>
  <c r="E546" i="7" s="1"/>
  <c r="E547" i="7" s="1"/>
  <c r="E548" i="7" s="1"/>
  <c r="E549" i="7" s="1"/>
  <c r="E550" i="7" s="1"/>
  <c r="E551" i="7" s="1"/>
  <c r="E552" i="7" s="1"/>
  <c r="E553" i="7" s="1"/>
  <c r="E554" i="7" s="1"/>
  <c r="E555" i="7" s="1"/>
  <c r="E556" i="7" s="1"/>
  <c r="E557" i="7" s="1"/>
  <c r="E558" i="7" s="1"/>
  <c r="E559" i="7" s="1"/>
  <c r="E560" i="7" s="1"/>
  <c r="E561" i="7" s="1"/>
  <c r="E562" i="7" s="1"/>
  <c r="E563" i="7" s="1"/>
  <c r="E564" i="7" s="1"/>
  <c r="E565" i="7" s="1"/>
  <c r="E566" i="7" s="1"/>
  <c r="E567" i="7" s="1"/>
  <c r="E568" i="7" s="1"/>
  <c r="E569" i="7" s="1"/>
  <c r="E570" i="7" s="1"/>
  <c r="E571" i="7" s="1"/>
  <c r="E572" i="7" s="1"/>
  <c r="E573" i="7" s="1"/>
  <c r="E574" i="7" s="1"/>
  <c r="E575" i="7" s="1"/>
  <c r="E576" i="7" s="1"/>
  <c r="E577" i="7" s="1"/>
  <c r="E578" i="7" s="1"/>
  <c r="E579" i="7" s="1"/>
  <c r="E580" i="7" s="1"/>
  <c r="E581" i="7" s="1"/>
  <c r="E582" i="7" s="1"/>
  <c r="E583" i="7" s="1"/>
  <c r="E584" i="7" s="1"/>
  <c r="E585" i="7" s="1"/>
  <c r="E586" i="7" s="1"/>
  <c r="E587" i="7" s="1"/>
  <c r="E588" i="7" s="1"/>
  <c r="E589" i="7" s="1"/>
  <c r="E590" i="7" s="1"/>
  <c r="E591" i="7" s="1"/>
  <c r="E592" i="7" s="1"/>
  <c r="E593" i="7" s="1"/>
  <c r="E594" i="7" s="1"/>
  <c r="E595" i="7" s="1"/>
  <c r="E596" i="7" s="1"/>
  <c r="E597" i="7" s="1"/>
  <c r="E598" i="7" s="1"/>
  <c r="E599" i="7" s="1"/>
  <c r="E600" i="7" s="1"/>
  <c r="E601" i="7" s="1"/>
  <c r="E602" i="7" s="1"/>
  <c r="E603" i="7" s="1"/>
  <c r="E604" i="7" s="1"/>
  <c r="E605" i="7" s="1"/>
  <c r="E606" i="7" s="1"/>
  <c r="E607" i="7" s="1"/>
  <c r="E608" i="7" s="1"/>
  <c r="E609" i="7" s="1"/>
  <c r="E610" i="7" s="1"/>
  <c r="E611" i="7" s="1"/>
  <c r="E612" i="7" s="1"/>
  <c r="E613" i="7" s="1"/>
  <c r="E614" i="7" s="1"/>
  <c r="E615" i="7" s="1"/>
  <c r="E616" i="7" s="1"/>
  <c r="E617" i="7" s="1"/>
  <c r="E618" i="7" s="1"/>
  <c r="E619" i="7" s="1"/>
  <c r="E620" i="7" s="1"/>
  <c r="E621" i="7" s="1"/>
  <c r="E622" i="7" s="1"/>
  <c r="E623" i="7" s="1"/>
  <c r="E624" i="7" s="1"/>
  <c r="E625" i="7" s="1"/>
  <c r="E626" i="7" s="1"/>
  <c r="E627" i="7" s="1"/>
  <c r="E628" i="7" s="1"/>
  <c r="E629" i="7" s="1"/>
  <c r="E630" i="7" s="1"/>
  <c r="E631" i="7" s="1"/>
  <c r="E632" i="7" s="1"/>
  <c r="E633" i="7" s="1"/>
  <c r="E634" i="7" s="1"/>
  <c r="E635" i="7" s="1"/>
  <c r="E636" i="7" s="1"/>
  <c r="E637" i="7" s="1"/>
  <c r="E638" i="7" s="1"/>
  <c r="E639" i="7" s="1"/>
  <c r="E640" i="7" s="1"/>
  <c r="E641" i="7" s="1"/>
  <c r="E642" i="7" s="1"/>
  <c r="E643" i="7" s="1"/>
  <c r="E644" i="7" s="1"/>
  <c r="E645" i="7" s="1"/>
  <c r="E646" i="7" s="1"/>
  <c r="E647" i="7" s="1"/>
  <c r="E648" i="7" s="1"/>
  <c r="E649" i="7" s="1"/>
  <c r="E650" i="7" s="1"/>
  <c r="E651" i="7" s="1"/>
  <c r="E652" i="7" s="1"/>
  <c r="E653" i="7" s="1"/>
  <c r="E654" i="7" s="1"/>
  <c r="E655" i="7" s="1"/>
  <c r="E656" i="7" s="1"/>
  <c r="E657" i="7" s="1"/>
  <c r="E658" i="7" s="1"/>
  <c r="E659" i="7" s="1"/>
  <c r="E660" i="7" s="1"/>
  <c r="E661" i="7" s="1"/>
  <c r="E662" i="7" s="1"/>
  <c r="E663" i="7" s="1"/>
  <c r="E664" i="7" s="1"/>
  <c r="E665" i="7" s="1"/>
  <c r="E666" i="7" s="1"/>
  <c r="E667" i="7" s="1"/>
  <c r="E668" i="7" s="1"/>
  <c r="E669" i="7" s="1"/>
  <c r="E670" i="7" s="1"/>
  <c r="E671" i="7" s="1"/>
  <c r="E672" i="7" s="1"/>
  <c r="E673" i="7" s="1"/>
  <c r="E674" i="7" s="1"/>
  <c r="E675" i="7" s="1"/>
  <c r="E676" i="7" s="1"/>
  <c r="E677" i="7" s="1"/>
  <c r="E678" i="7" s="1"/>
  <c r="E679" i="7" s="1"/>
  <c r="E680" i="7" s="1"/>
  <c r="E681" i="7" s="1"/>
  <c r="E682" i="7" s="1"/>
  <c r="E683" i="7" s="1"/>
  <c r="E684" i="7" s="1"/>
  <c r="E685" i="7" s="1"/>
  <c r="E686" i="7" s="1"/>
  <c r="E687" i="7" s="1"/>
  <c r="E688" i="7" s="1"/>
  <c r="E689" i="7" s="1"/>
  <c r="E690" i="7" s="1"/>
  <c r="E691" i="7" s="1"/>
  <c r="E692" i="7" s="1"/>
  <c r="E693" i="7" s="1"/>
  <c r="E694" i="7" s="1"/>
  <c r="E695" i="7" s="1"/>
  <c r="E696" i="7" s="1"/>
  <c r="E697" i="7" s="1"/>
  <c r="E698" i="7" s="1"/>
  <c r="E699" i="7" s="1"/>
  <c r="E700" i="7" s="1"/>
  <c r="E701" i="7" s="1"/>
  <c r="E702" i="7" s="1"/>
  <c r="E703" i="7" s="1"/>
  <c r="E704" i="7" s="1"/>
  <c r="E705" i="7" s="1"/>
  <c r="E706" i="7" s="1"/>
  <c r="E707" i="7" s="1"/>
  <c r="E708" i="7" s="1"/>
  <c r="E709" i="7" s="1"/>
  <c r="E710" i="7" s="1"/>
  <c r="E711" i="7" s="1"/>
  <c r="E712" i="7" s="1"/>
  <c r="E713" i="7" s="1"/>
  <c r="E714" i="7" s="1"/>
  <c r="E715" i="7" s="1"/>
  <c r="E716" i="7" s="1"/>
  <c r="C90" i="7"/>
  <c r="C91" i="7" s="1"/>
  <c r="C92" i="7" s="1"/>
  <c r="C93" i="7" s="1"/>
  <c r="C94" i="7" s="1"/>
  <c r="C95" i="7" s="1"/>
  <c r="C96" i="7" s="1"/>
  <c r="C97" i="7" s="1"/>
  <c r="C98" i="7" s="1"/>
  <c r="C99" i="7" s="1"/>
  <c r="C100" i="7" s="1"/>
  <c r="C101" i="7" s="1"/>
  <c r="C102" i="7" s="1"/>
  <c r="C103" i="7" s="1"/>
  <c r="C104" i="7" s="1"/>
  <c r="C105" i="7" s="1"/>
  <c r="C106" i="7" s="1"/>
  <c r="C107" i="7" s="1"/>
  <c r="C108" i="7" s="1"/>
  <c r="C109" i="7" s="1"/>
  <c r="C110" i="7" s="1"/>
  <c r="C111" i="7" s="1"/>
  <c r="C112" i="7" s="1"/>
  <c r="C113" i="7" s="1"/>
  <c r="C114" i="7" s="1"/>
  <c r="C115" i="7" s="1"/>
  <c r="C116" i="7" s="1"/>
  <c r="C117" i="7" s="1"/>
  <c r="C118" i="7" s="1"/>
  <c r="C119" i="7" s="1"/>
  <c r="C120" i="7" s="1"/>
  <c r="C121" i="7" s="1"/>
  <c r="C122" i="7" s="1"/>
  <c r="C123" i="7" s="1"/>
  <c r="C124" i="7" s="1"/>
  <c r="C125" i="7" s="1"/>
  <c r="C126" i="7" s="1"/>
  <c r="C127" i="7" s="1"/>
  <c r="C128" i="7" s="1"/>
  <c r="C129" i="7" s="1"/>
  <c r="C130" i="7" s="1"/>
  <c r="C131" i="7" s="1"/>
  <c r="C132" i="7" s="1"/>
  <c r="C133" i="7" s="1"/>
  <c r="C134" i="7" s="1"/>
  <c r="C135" i="7" s="1"/>
  <c r="C136" i="7" s="1"/>
  <c r="C137" i="7" s="1"/>
  <c r="C138" i="7" s="1"/>
  <c r="C139" i="7" s="1"/>
  <c r="C140" i="7" s="1"/>
  <c r="C141" i="7" s="1"/>
  <c r="C142" i="7" s="1"/>
  <c r="C143" i="7" s="1"/>
  <c r="C144" i="7" s="1"/>
  <c r="C145" i="7" s="1"/>
  <c r="C146" i="7" s="1"/>
  <c r="C147" i="7" s="1"/>
  <c r="C148" i="7" s="1"/>
  <c r="C149" i="7" s="1"/>
  <c r="C150" i="7" s="1"/>
  <c r="C151" i="7" s="1"/>
  <c r="C152" i="7" s="1"/>
  <c r="C153" i="7" s="1"/>
  <c r="C154" i="7" s="1"/>
  <c r="C155" i="7" s="1"/>
  <c r="C156" i="7" s="1"/>
  <c r="C157" i="7" s="1"/>
  <c r="C158" i="7" s="1"/>
  <c r="C159" i="7" s="1"/>
  <c r="C160" i="7" s="1"/>
  <c r="C161" i="7" s="1"/>
  <c r="C162" i="7" s="1"/>
  <c r="C163" i="7" s="1"/>
  <c r="C164" i="7" s="1"/>
  <c r="C165" i="7" s="1"/>
  <c r="C166" i="7" s="1"/>
  <c r="C167" i="7" s="1"/>
  <c r="C168" i="7" s="1"/>
  <c r="C169" i="7" s="1"/>
  <c r="C170" i="7" s="1"/>
  <c r="C171" i="7" s="1"/>
  <c r="C172" i="7" s="1"/>
  <c r="C173" i="7" s="1"/>
  <c r="C174" i="7" s="1"/>
  <c r="C175" i="7" s="1"/>
  <c r="C176" i="7" s="1"/>
  <c r="C177" i="7" s="1"/>
  <c r="C178" i="7" s="1"/>
  <c r="C179" i="7" s="1"/>
  <c r="C180" i="7" s="1"/>
  <c r="C181" i="7" s="1"/>
  <c r="C182" i="7" s="1"/>
  <c r="C183" i="7" s="1"/>
  <c r="C184" i="7" s="1"/>
  <c r="C185" i="7" s="1"/>
  <c r="C186" i="7" s="1"/>
  <c r="C187" i="7" s="1"/>
  <c r="C188" i="7" s="1"/>
  <c r="C189" i="7" s="1"/>
  <c r="C190" i="7" s="1"/>
  <c r="C191" i="7" s="1"/>
  <c r="C192" i="7" s="1"/>
  <c r="C193" i="7" s="1"/>
  <c r="C194" i="7" s="1"/>
  <c r="C195" i="7" s="1"/>
  <c r="C196" i="7" s="1"/>
  <c r="C197" i="7" s="1"/>
  <c r="C198" i="7" s="1"/>
  <c r="C199" i="7" s="1"/>
  <c r="C200" i="7" s="1"/>
  <c r="C201" i="7" s="1"/>
  <c r="C202" i="7" s="1"/>
  <c r="C203" i="7" s="1"/>
  <c r="C204" i="7" s="1"/>
  <c r="C205" i="7" s="1"/>
  <c r="C206" i="7" s="1"/>
  <c r="C207" i="7" s="1"/>
  <c r="C208" i="7" s="1"/>
  <c r="C209" i="7" s="1"/>
  <c r="C210" i="7" s="1"/>
  <c r="C211" i="7" s="1"/>
  <c r="C212" i="7" s="1"/>
  <c r="C213" i="7" s="1"/>
  <c r="C214" i="7" s="1"/>
  <c r="C215" i="7" s="1"/>
  <c r="C216" i="7" s="1"/>
  <c r="C217" i="7" s="1"/>
  <c r="C218" i="7" s="1"/>
  <c r="C219" i="7" s="1"/>
  <c r="C220" i="7" s="1"/>
  <c r="C221" i="7" s="1"/>
  <c r="C222" i="7" s="1"/>
  <c r="C223" i="7" s="1"/>
  <c r="C224" i="7" s="1"/>
  <c r="C225" i="7" s="1"/>
  <c r="C226" i="7" s="1"/>
  <c r="C227" i="7" s="1"/>
  <c r="C228" i="7" s="1"/>
  <c r="C229" i="7" s="1"/>
  <c r="C230" i="7" s="1"/>
  <c r="C231" i="7" s="1"/>
  <c r="C232" i="7" s="1"/>
  <c r="C233" i="7" s="1"/>
  <c r="C234" i="7" s="1"/>
  <c r="C235" i="7" s="1"/>
  <c r="C236" i="7" s="1"/>
  <c r="C237" i="7" s="1"/>
  <c r="C238" i="7" s="1"/>
  <c r="C239" i="7" s="1"/>
  <c r="C240" i="7" s="1"/>
  <c r="C241" i="7" s="1"/>
  <c r="C242" i="7" s="1"/>
  <c r="C243" i="7" s="1"/>
  <c r="C244" i="7" s="1"/>
  <c r="C245" i="7" s="1"/>
  <c r="C246" i="7" s="1"/>
  <c r="C247" i="7" s="1"/>
  <c r="C248" i="7" s="1"/>
  <c r="C249" i="7" s="1"/>
  <c r="C250" i="7" s="1"/>
  <c r="C251" i="7" s="1"/>
  <c r="C252" i="7" s="1"/>
  <c r="C253" i="7" s="1"/>
  <c r="C254" i="7" s="1"/>
  <c r="C255" i="7" s="1"/>
  <c r="C256" i="7" s="1"/>
  <c r="C257" i="7" s="1"/>
  <c r="C258" i="7" s="1"/>
  <c r="C259" i="7" s="1"/>
  <c r="C260" i="7" s="1"/>
  <c r="C261" i="7" s="1"/>
  <c r="C262" i="7" s="1"/>
  <c r="C263" i="7" s="1"/>
  <c r="C264" i="7" s="1"/>
  <c r="C265" i="7" s="1"/>
  <c r="C266" i="7" s="1"/>
  <c r="C267" i="7" s="1"/>
  <c r="C268" i="7" s="1"/>
  <c r="C269" i="7" s="1"/>
  <c r="C270" i="7" s="1"/>
  <c r="C271" i="7" s="1"/>
  <c r="C272" i="7" s="1"/>
  <c r="C273" i="7" s="1"/>
  <c r="C274" i="7" s="1"/>
  <c r="C275" i="7" s="1"/>
  <c r="C276" i="7" s="1"/>
  <c r="C277" i="7" s="1"/>
  <c r="C278" i="7" s="1"/>
  <c r="C279" i="7" s="1"/>
  <c r="C280" i="7" s="1"/>
  <c r="C281" i="7" s="1"/>
  <c r="C282" i="7" s="1"/>
  <c r="C283" i="7" s="1"/>
  <c r="C284" i="7" s="1"/>
  <c r="C285" i="7" s="1"/>
  <c r="C286" i="7" s="1"/>
  <c r="C287" i="7" s="1"/>
  <c r="C288" i="7" s="1"/>
  <c r="C289" i="7" s="1"/>
  <c r="C290" i="7" s="1"/>
  <c r="C291" i="7" s="1"/>
  <c r="C292" i="7" s="1"/>
  <c r="C293" i="7" s="1"/>
  <c r="C294" i="7" s="1"/>
  <c r="C295" i="7" s="1"/>
  <c r="C296" i="7" s="1"/>
  <c r="C297" i="7" s="1"/>
  <c r="C298" i="7" s="1"/>
  <c r="C299" i="7" s="1"/>
  <c r="C300" i="7" s="1"/>
  <c r="C301" i="7" s="1"/>
  <c r="C302" i="7" s="1"/>
  <c r="C303" i="7" s="1"/>
  <c r="C304" i="7" s="1"/>
  <c r="C305" i="7" s="1"/>
  <c r="C306" i="7" s="1"/>
  <c r="C307" i="7" s="1"/>
  <c r="C308" i="7" s="1"/>
  <c r="C309" i="7" s="1"/>
  <c r="C310" i="7" s="1"/>
  <c r="C311" i="7" s="1"/>
  <c r="C312" i="7" s="1"/>
  <c r="C313" i="7" s="1"/>
  <c r="C314" i="7" s="1"/>
  <c r="C315" i="7" s="1"/>
  <c r="C316" i="7" s="1"/>
  <c r="C317" i="7" s="1"/>
  <c r="C318" i="7" s="1"/>
  <c r="C319" i="7" s="1"/>
  <c r="C320" i="7" s="1"/>
  <c r="C321" i="7" s="1"/>
  <c r="C322" i="7" s="1"/>
  <c r="C323" i="7" s="1"/>
  <c r="C324" i="7" s="1"/>
  <c r="C325" i="7" s="1"/>
  <c r="C326" i="7" s="1"/>
  <c r="C327" i="7" s="1"/>
  <c r="C328" i="7" s="1"/>
  <c r="C329" i="7" s="1"/>
  <c r="C330" i="7" s="1"/>
  <c r="C331" i="7" s="1"/>
  <c r="C332" i="7" s="1"/>
  <c r="C333" i="7" s="1"/>
  <c r="C334" i="7" s="1"/>
  <c r="C335" i="7" s="1"/>
  <c r="C336" i="7" s="1"/>
  <c r="C337" i="7" s="1"/>
  <c r="C338" i="7" s="1"/>
  <c r="C339" i="7" s="1"/>
  <c r="C340" i="7" s="1"/>
  <c r="C341" i="7" s="1"/>
  <c r="C342" i="7" s="1"/>
  <c r="C343" i="7" s="1"/>
  <c r="C344" i="7" s="1"/>
  <c r="C345" i="7" s="1"/>
  <c r="C346" i="7" s="1"/>
  <c r="C347" i="7" s="1"/>
  <c r="C348" i="7" s="1"/>
  <c r="C349" i="7" s="1"/>
  <c r="C350" i="7" s="1"/>
  <c r="C351" i="7" s="1"/>
  <c r="C352" i="7" s="1"/>
  <c r="C353" i="7" s="1"/>
  <c r="C354" i="7" s="1"/>
  <c r="C355" i="7" s="1"/>
  <c r="C356" i="7" s="1"/>
  <c r="C357" i="7" s="1"/>
  <c r="C358" i="7" s="1"/>
  <c r="C359" i="7" s="1"/>
  <c r="C360" i="7" s="1"/>
  <c r="C361" i="7" s="1"/>
  <c r="C362" i="7" s="1"/>
  <c r="C363" i="7" s="1"/>
  <c r="C364" i="7" s="1"/>
  <c r="C365" i="7" s="1"/>
  <c r="C366" i="7" s="1"/>
  <c r="C367" i="7" s="1"/>
  <c r="C368" i="7" s="1"/>
  <c r="C369" i="7" s="1"/>
  <c r="C370" i="7" s="1"/>
  <c r="C371" i="7" s="1"/>
  <c r="C372" i="7" s="1"/>
  <c r="C373" i="7" s="1"/>
  <c r="C374" i="7" s="1"/>
  <c r="C375" i="7" s="1"/>
  <c r="C376" i="7" s="1"/>
  <c r="C377" i="7" s="1"/>
  <c r="C378" i="7" s="1"/>
  <c r="C379" i="7" s="1"/>
  <c r="C380" i="7" s="1"/>
  <c r="C381" i="7" s="1"/>
  <c r="C382" i="7" s="1"/>
  <c r="C383" i="7" s="1"/>
  <c r="C384" i="7" s="1"/>
  <c r="C385" i="7" s="1"/>
  <c r="C386" i="7" s="1"/>
  <c r="C387" i="7" s="1"/>
  <c r="C388" i="7" s="1"/>
  <c r="C389" i="7" s="1"/>
  <c r="C390" i="7" s="1"/>
  <c r="C391" i="7" s="1"/>
  <c r="C392" i="7" s="1"/>
  <c r="C393" i="7" s="1"/>
  <c r="C394" i="7" s="1"/>
  <c r="C395" i="7" s="1"/>
  <c r="C396" i="7" s="1"/>
  <c r="C397" i="7" s="1"/>
  <c r="C398" i="7" s="1"/>
  <c r="C399" i="7" s="1"/>
  <c r="C400" i="7" s="1"/>
  <c r="C401" i="7" s="1"/>
  <c r="C402" i="7" s="1"/>
  <c r="C403" i="7" s="1"/>
  <c r="C404" i="7" s="1"/>
  <c r="C405" i="7" s="1"/>
  <c r="C406" i="7" s="1"/>
  <c r="C407" i="7" s="1"/>
  <c r="C408" i="7" s="1"/>
  <c r="C409" i="7" s="1"/>
  <c r="C410" i="7" s="1"/>
  <c r="C411" i="7" s="1"/>
  <c r="C412" i="7" s="1"/>
  <c r="C413" i="7" s="1"/>
  <c r="C414" i="7" s="1"/>
  <c r="C415" i="7" s="1"/>
  <c r="C416" i="7" s="1"/>
  <c r="C417" i="7" s="1"/>
  <c r="C418" i="7" s="1"/>
  <c r="C419" i="7" s="1"/>
  <c r="C420" i="7" s="1"/>
  <c r="C421" i="7" s="1"/>
  <c r="C422" i="7" s="1"/>
  <c r="C423" i="7" s="1"/>
  <c r="C424" i="7" s="1"/>
  <c r="C425" i="7" s="1"/>
  <c r="C426" i="7" s="1"/>
  <c r="C427" i="7" s="1"/>
  <c r="C428" i="7" s="1"/>
  <c r="C429" i="7" s="1"/>
  <c r="C430" i="7" s="1"/>
  <c r="C431" i="7" s="1"/>
  <c r="C432" i="7" s="1"/>
  <c r="C433" i="7" s="1"/>
  <c r="C434" i="7" s="1"/>
  <c r="C435" i="7" s="1"/>
  <c r="C436" i="7" s="1"/>
  <c r="C437" i="7" s="1"/>
  <c r="C438" i="7" s="1"/>
  <c r="C439" i="7" s="1"/>
  <c r="C440" i="7" s="1"/>
  <c r="C441" i="7" s="1"/>
  <c r="C442" i="7" s="1"/>
  <c r="C443" i="7" s="1"/>
  <c r="C444" i="7" s="1"/>
  <c r="C445" i="7" s="1"/>
  <c r="C446" i="7" s="1"/>
  <c r="C447" i="7" s="1"/>
  <c r="C448" i="7" s="1"/>
  <c r="C449" i="7" s="1"/>
  <c r="C450" i="7" s="1"/>
  <c r="C451" i="7" s="1"/>
  <c r="C452" i="7" s="1"/>
  <c r="C453" i="7" s="1"/>
  <c r="C454" i="7" s="1"/>
  <c r="C455" i="7" s="1"/>
  <c r="C456" i="7" s="1"/>
  <c r="C457" i="7" s="1"/>
  <c r="C458" i="7" s="1"/>
  <c r="C459" i="7" s="1"/>
  <c r="C460" i="7" s="1"/>
  <c r="C461" i="7" s="1"/>
  <c r="C462" i="7" s="1"/>
  <c r="C463" i="7" s="1"/>
  <c r="C464" i="7" s="1"/>
  <c r="C465" i="7" s="1"/>
  <c r="C466" i="7" s="1"/>
  <c r="C467" i="7" s="1"/>
  <c r="C468" i="7" s="1"/>
  <c r="C469" i="7" s="1"/>
  <c r="C470" i="7" s="1"/>
  <c r="C471" i="7" s="1"/>
  <c r="C472" i="7" s="1"/>
  <c r="C473" i="7" s="1"/>
  <c r="C474" i="7" s="1"/>
  <c r="C475" i="7" s="1"/>
  <c r="C476" i="7" s="1"/>
  <c r="C477" i="7" s="1"/>
  <c r="C478" i="7" s="1"/>
  <c r="C479" i="7" s="1"/>
  <c r="C480" i="7" s="1"/>
  <c r="C481" i="7" s="1"/>
  <c r="C482" i="7" s="1"/>
  <c r="C483" i="7" s="1"/>
  <c r="C484" i="7" s="1"/>
  <c r="C485" i="7" s="1"/>
  <c r="C486" i="7" s="1"/>
  <c r="C487" i="7" s="1"/>
  <c r="C488" i="7" s="1"/>
  <c r="C489" i="7" s="1"/>
  <c r="C490" i="7" s="1"/>
  <c r="C491" i="7" s="1"/>
  <c r="C492" i="7" s="1"/>
  <c r="C493" i="7" s="1"/>
  <c r="C494" i="7" s="1"/>
  <c r="C495" i="7" s="1"/>
  <c r="C496" i="7" s="1"/>
  <c r="C497" i="7" s="1"/>
  <c r="C498" i="7" s="1"/>
  <c r="C499" i="7" s="1"/>
  <c r="C500" i="7" s="1"/>
  <c r="C501" i="7" s="1"/>
  <c r="C502" i="7" s="1"/>
  <c r="C503" i="7" s="1"/>
  <c r="C504" i="7" s="1"/>
  <c r="C505" i="7" s="1"/>
  <c r="C506" i="7" s="1"/>
  <c r="C507" i="7" s="1"/>
  <c r="C508" i="7" s="1"/>
  <c r="C509" i="7" s="1"/>
  <c r="C510" i="7" s="1"/>
  <c r="C511" i="7" s="1"/>
  <c r="C512" i="7" s="1"/>
  <c r="C513" i="7" s="1"/>
  <c r="C514" i="7" s="1"/>
  <c r="C515" i="7" s="1"/>
  <c r="C516" i="7" s="1"/>
  <c r="C517" i="7" s="1"/>
  <c r="C518" i="7" s="1"/>
  <c r="C519" i="7" s="1"/>
  <c r="C520" i="7" s="1"/>
  <c r="C521" i="7" s="1"/>
  <c r="C522" i="7" s="1"/>
  <c r="C523" i="7" s="1"/>
  <c r="C524" i="7" s="1"/>
  <c r="C525" i="7" s="1"/>
  <c r="C526" i="7" s="1"/>
  <c r="C527" i="7" s="1"/>
  <c r="C528" i="7" s="1"/>
  <c r="C529" i="7" s="1"/>
  <c r="C530" i="7" s="1"/>
  <c r="C531" i="7" s="1"/>
  <c r="C532" i="7" s="1"/>
  <c r="C533" i="7" s="1"/>
  <c r="C534" i="7" s="1"/>
  <c r="C535" i="7" s="1"/>
  <c r="C536" i="7" s="1"/>
  <c r="C537" i="7" s="1"/>
  <c r="C538" i="7" s="1"/>
  <c r="C539" i="7" s="1"/>
  <c r="C540" i="7" s="1"/>
  <c r="C541" i="7" s="1"/>
  <c r="C542" i="7" s="1"/>
  <c r="C543" i="7" s="1"/>
  <c r="C544" i="7" s="1"/>
  <c r="C545" i="7" s="1"/>
  <c r="C546" i="7" s="1"/>
  <c r="C547" i="7" s="1"/>
  <c r="C548" i="7" s="1"/>
  <c r="C549" i="7" s="1"/>
  <c r="C550" i="7" s="1"/>
  <c r="C551" i="7" s="1"/>
  <c r="C552" i="7" s="1"/>
  <c r="C553" i="7" s="1"/>
  <c r="C554" i="7" s="1"/>
  <c r="C555" i="7" s="1"/>
  <c r="C556" i="7" s="1"/>
  <c r="C557" i="7" s="1"/>
  <c r="C558" i="7" s="1"/>
  <c r="C559" i="7" s="1"/>
  <c r="C560" i="7" s="1"/>
  <c r="C561" i="7" s="1"/>
  <c r="C562" i="7" s="1"/>
  <c r="C563" i="7" s="1"/>
  <c r="C564" i="7" s="1"/>
  <c r="C565" i="7" s="1"/>
  <c r="C566" i="7" s="1"/>
  <c r="C567" i="7" s="1"/>
  <c r="C568" i="7" s="1"/>
  <c r="C569" i="7" s="1"/>
  <c r="C570" i="7" s="1"/>
  <c r="C571" i="7" s="1"/>
  <c r="C572" i="7" s="1"/>
  <c r="C573" i="7" s="1"/>
  <c r="C574" i="7" s="1"/>
  <c r="C575" i="7" s="1"/>
  <c r="C576" i="7" s="1"/>
  <c r="C577" i="7" s="1"/>
  <c r="C578" i="7" s="1"/>
  <c r="C579" i="7" s="1"/>
  <c r="C580" i="7" s="1"/>
  <c r="C581" i="7" s="1"/>
  <c r="C582" i="7" s="1"/>
  <c r="C583" i="7" s="1"/>
  <c r="C584" i="7" s="1"/>
  <c r="C585" i="7" s="1"/>
  <c r="C586" i="7" s="1"/>
  <c r="C587" i="7" s="1"/>
  <c r="C588" i="7" s="1"/>
  <c r="C589" i="7" s="1"/>
  <c r="C590" i="7" s="1"/>
  <c r="C591" i="7" s="1"/>
  <c r="C592" i="7" s="1"/>
  <c r="C593" i="7" s="1"/>
  <c r="C594" i="7" s="1"/>
  <c r="C595" i="7" s="1"/>
  <c r="C596" i="7" s="1"/>
  <c r="C597" i="7" s="1"/>
  <c r="C598" i="7" s="1"/>
  <c r="C599" i="7" s="1"/>
  <c r="C600" i="7" s="1"/>
  <c r="C601" i="7" s="1"/>
  <c r="C602" i="7" s="1"/>
  <c r="C603" i="7" s="1"/>
  <c r="C604" i="7" s="1"/>
  <c r="C605" i="7" s="1"/>
  <c r="C606" i="7" s="1"/>
  <c r="C607" i="7" s="1"/>
  <c r="C608" i="7" s="1"/>
  <c r="C609" i="7" s="1"/>
  <c r="C610" i="7" s="1"/>
  <c r="C611" i="7" s="1"/>
  <c r="C612" i="7" s="1"/>
  <c r="C613" i="7" s="1"/>
  <c r="C614" i="7" s="1"/>
  <c r="C615" i="7" s="1"/>
  <c r="C616" i="7" s="1"/>
  <c r="C617" i="7" s="1"/>
  <c r="C618" i="7" s="1"/>
  <c r="C619" i="7" s="1"/>
  <c r="C620" i="7" s="1"/>
  <c r="C621" i="7" s="1"/>
  <c r="C622" i="7" s="1"/>
  <c r="C623" i="7" s="1"/>
  <c r="C624" i="7" s="1"/>
  <c r="C625" i="7" s="1"/>
  <c r="C626" i="7" s="1"/>
  <c r="C627" i="7" s="1"/>
  <c r="C628" i="7" s="1"/>
  <c r="C629" i="7" s="1"/>
  <c r="C630" i="7" s="1"/>
  <c r="C631" i="7" s="1"/>
  <c r="C632" i="7" s="1"/>
  <c r="C633" i="7" s="1"/>
  <c r="C634" i="7" s="1"/>
  <c r="C635" i="7" s="1"/>
  <c r="C636" i="7" s="1"/>
  <c r="C637" i="7" s="1"/>
  <c r="C638" i="7" s="1"/>
  <c r="C639" i="7" s="1"/>
  <c r="C640" i="7" s="1"/>
  <c r="C641" i="7" s="1"/>
  <c r="C642" i="7" s="1"/>
  <c r="C643" i="7" s="1"/>
  <c r="C644" i="7" s="1"/>
  <c r="C645" i="7" s="1"/>
  <c r="C646" i="7" s="1"/>
  <c r="C647" i="7" s="1"/>
  <c r="C648" i="7" s="1"/>
  <c r="C649" i="7" s="1"/>
  <c r="C650" i="7" s="1"/>
  <c r="C651" i="7" s="1"/>
  <c r="C652" i="7" s="1"/>
  <c r="C653" i="7" s="1"/>
  <c r="C654" i="7" s="1"/>
  <c r="C655" i="7" s="1"/>
  <c r="C656" i="7" s="1"/>
  <c r="C657" i="7" s="1"/>
  <c r="C658" i="7" s="1"/>
  <c r="C659" i="7" s="1"/>
  <c r="C660" i="7" s="1"/>
  <c r="C661" i="7" s="1"/>
  <c r="C662" i="7" s="1"/>
  <c r="C663" i="7" s="1"/>
  <c r="C664" i="7" s="1"/>
  <c r="C665" i="7" s="1"/>
  <c r="C666" i="7" s="1"/>
  <c r="C667" i="7" s="1"/>
  <c r="C668" i="7" s="1"/>
  <c r="C669" i="7" s="1"/>
  <c r="C670" i="7" s="1"/>
  <c r="C671" i="7" s="1"/>
  <c r="C672" i="7" s="1"/>
  <c r="C673" i="7" s="1"/>
  <c r="C674" i="7" s="1"/>
  <c r="C675" i="7" s="1"/>
  <c r="C676" i="7" s="1"/>
  <c r="C677" i="7" s="1"/>
  <c r="C678" i="7" s="1"/>
  <c r="C679" i="7" s="1"/>
  <c r="C680" i="7" s="1"/>
  <c r="C681" i="7" s="1"/>
  <c r="C682" i="7" s="1"/>
  <c r="C683" i="7" s="1"/>
  <c r="C684" i="7" s="1"/>
  <c r="C685" i="7" s="1"/>
  <c r="C686" i="7" s="1"/>
  <c r="C687" i="7" s="1"/>
  <c r="C688" i="7" s="1"/>
  <c r="C689" i="7" s="1"/>
  <c r="C690" i="7" s="1"/>
  <c r="C691" i="7" s="1"/>
  <c r="C692" i="7" s="1"/>
  <c r="C693" i="7" s="1"/>
  <c r="C694" i="7" s="1"/>
  <c r="C695" i="7" s="1"/>
  <c r="C696" i="7" s="1"/>
  <c r="C697" i="7" s="1"/>
  <c r="C698" i="7" s="1"/>
  <c r="C699" i="7" s="1"/>
  <c r="C700" i="7" s="1"/>
  <c r="C701" i="7" s="1"/>
  <c r="C702" i="7" s="1"/>
  <c r="C703" i="7" s="1"/>
  <c r="C704" i="7" s="1"/>
  <c r="C705" i="7" s="1"/>
  <c r="C706" i="7" s="1"/>
  <c r="C707" i="7" s="1"/>
  <c r="C708" i="7" s="1"/>
  <c r="C709" i="7" s="1"/>
  <c r="C710" i="7" s="1"/>
  <c r="C711" i="7" s="1"/>
  <c r="C712" i="7" s="1"/>
  <c r="C713" i="7" s="1"/>
  <c r="C714" i="7" s="1"/>
  <c r="C715" i="7" s="1"/>
  <c r="C716" i="7" s="1"/>
  <c r="C717" i="7" s="1"/>
  <c r="C718" i="7" s="1"/>
  <c r="C719" i="7" s="1"/>
  <c r="C720" i="7" s="1"/>
  <c r="C721" i="7" s="1"/>
  <c r="E70" i="7"/>
  <c r="E71" i="7" s="1"/>
  <c r="E72" i="7" s="1"/>
  <c r="E73" i="7" s="1"/>
  <c r="E74" i="7" s="1"/>
  <c r="E75" i="7" s="1"/>
  <c r="E76" i="7" s="1"/>
  <c r="E77" i="7" s="1"/>
  <c r="E78" i="7" s="1"/>
  <c r="E79" i="7" s="1"/>
  <c r="E80" i="7" s="1"/>
  <c r="E81" i="7" s="1"/>
  <c r="E82" i="7" s="1"/>
  <c r="E83" i="7" s="1"/>
  <c r="E84" i="7" s="1"/>
  <c r="E85" i="7" s="1"/>
  <c r="E86" i="7" s="1"/>
  <c r="E87" i="7" s="1"/>
  <c r="E88" i="7" s="1"/>
  <c r="E89" i="7" s="1"/>
  <c r="E90" i="7" s="1"/>
  <c r="E91" i="7" s="1"/>
  <c r="E92" i="7" s="1"/>
  <c r="E93" i="7" s="1"/>
  <c r="E94" i="7" s="1"/>
  <c r="E95" i="7" s="1"/>
  <c r="E96" i="7" s="1"/>
  <c r="E97" i="7" s="1"/>
  <c r="E98" i="7" s="1"/>
  <c r="E99" i="7" s="1"/>
  <c r="E100" i="7" s="1"/>
  <c r="E101" i="7" s="1"/>
  <c r="E102" i="7" s="1"/>
  <c r="E103" i="7" s="1"/>
  <c r="E104" i="7" s="1"/>
  <c r="E105" i="7" s="1"/>
  <c r="E106" i="7" s="1"/>
  <c r="E107" i="7" s="1"/>
  <c r="E108" i="7" s="1"/>
  <c r="E109" i="7" s="1"/>
  <c r="E110" i="7" s="1"/>
  <c r="E111" i="7" s="1"/>
  <c r="E112" i="7" s="1"/>
  <c r="E113" i="7" s="1"/>
  <c r="E114" i="7" s="1"/>
  <c r="E115" i="7" s="1"/>
  <c r="E116" i="7" s="1"/>
  <c r="E117" i="7" s="1"/>
  <c r="E118" i="7" s="1"/>
  <c r="E119" i="7" s="1"/>
  <c r="E120" i="7" s="1"/>
  <c r="E121" i="7" s="1"/>
  <c r="E122" i="7" s="1"/>
  <c r="E123" i="7" s="1"/>
  <c r="E124" i="7" s="1"/>
  <c r="E125" i="7" s="1"/>
  <c r="E126" i="7" s="1"/>
  <c r="E127" i="7" s="1"/>
  <c r="E128" i="7" s="1"/>
  <c r="E129" i="7" s="1"/>
  <c r="E130" i="7" s="1"/>
  <c r="E131" i="7" s="1"/>
  <c r="E132" i="7" s="1"/>
  <c r="E133" i="7" s="1"/>
  <c r="C44" i="7"/>
  <c r="C45" i="7" s="1"/>
  <c r="C46" i="7" s="1"/>
  <c r="C47" i="7" s="1"/>
  <c r="C48" i="7" s="1"/>
  <c r="C49" i="7" s="1"/>
  <c r="C50" i="7" s="1"/>
  <c r="C51" i="7" s="1"/>
  <c r="C52" i="7" s="1"/>
  <c r="C53" i="7" s="1"/>
  <c r="C54" i="7" s="1"/>
  <c r="C55" i="7" s="1"/>
  <c r="C56" i="7" s="1"/>
  <c r="C57" i="7" s="1"/>
  <c r="C58" i="7" s="1"/>
  <c r="C59" i="7" s="1"/>
  <c r="C60" i="7" s="1"/>
  <c r="C61" i="7" s="1"/>
  <c r="C62" i="7" s="1"/>
  <c r="C63" i="7" s="1"/>
  <c r="C64" i="7" s="1"/>
  <c r="C65" i="7" s="1"/>
  <c r="C66" i="7" s="1"/>
  <c r="C67" i="7" s="1"/>
  <c r="C68" i="7" s="1"/>
  <c r="C69" i="7" s="1"/>
  <c r="C70" i="7" s="1"/>
  <c r="C71" i="7" s="1"/>
  <c r="C72" i="7" s="1"/>
  <c r="C73" i="7" s="1"/>
  <c r="C74" i="7" s="1"/>
  <c r="C75" i="7" s="1"/>
  <c r="C76" i="7" s="1"/>
  <c r="C77" i="7" s="1"/>
  <c r="C78" i="7" s="1"/>
  <c r="C79" i="7" s="1"/>
  <c r="C80" i="7" s="1"/>
  <c r="C81" i="7" s="1"/>
  <c r="C82" i="7" s="1"/>
  <c r="C83" i="7" s="1"/>
  <c r="C84" i="7" s="1"/>
  <c r="C85" i="7" s="1"/>
  <c r="C86" i="7" s="1"/>
  <c r="C87" i="7" s="1"/>
  <c r="C88" i="7" s="1"/>
  <c r="C89" i="7" s="1"/>
  <c r="C28" i="7"/>
  <c r="C29" i="7" s="1"/>
  <c r="C30" i="7" s="1"/>
  <c r="C31" i="7" s="1"/>
  <c r="C32" i="7" s="1"/>
  <c r="C33" i="7" s="1"/>
  <c r="C34" i="7" s="1"/>
  <c r="C35" i="7" s="1"/>
  <c r="C36" i="7" s="1"/>
  <c r="C37" i="7" s="1"/>
  <c r="C38" i="7" s="1"/>
  <c r="C39" i="7" s="1"/>
  <c r="C40" i="7" s="1"/>
  <c r="C41" i="7" s="1"/>
  <c r="C42" i="7" s="1"/>
  <c r="C43" i="7" s="1"/>
  <c r="A17" i="7"/>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A363" i="7" s="1"/>
  <c r="A364" i="7" s="1"/>
  <c r="A365" i="7" s="1"/>
  <c r="A366" i="7" s="1"/>
  <c r="A367" i="7" s="1"/>
  <c r="A368" i="7" s="1"/>
  <c r="A369" i="7" s="1"/>
  <c r="A370" i="7" s="1"/>
  <c r="A371" i="7" s="1"/>
  <c r="A372" i="7" s="1"/>
  <c r="A373" i="7" s="1"/>
  <c r="A374" i="7" s="1"/>
  <c r="A375" i="7" s="1"/>
  <c r="A376" i="7" s="1"/>
  <c r="A377" i="7" s="1"/>
  <c r="A378" i="7" s="1"/>
  <c r="A379" i="7" s="1"/>
  <c r="A380" i="7" s="1"/>
  <c r="A381" i="7" s="1"/>
  <c r="A382" i="7" s="1"/>
  <c r="A383" i="7" s="1"/>
  <c r="A384" i="7" s="1"/>
  <c r="A385" i="7" s="1"/>
  <c r="A386" i="7" s="1"/>
  <c r="A387" i="7" s="1"/>
  <c r="A388" i="7" s="1"/>
  <c r="A389" i="7" s="1"/>
  <c r="A390" i="7" s="1"/>
  <c r="A391" i="7" s="1"/>
  <c r="A392" i="7" s="1"/>
  <c r="A393" i="7" s="1"/>
  <c r="A394" i="7" s="1"/>
  <c r="A395" i="7" s="1"/>
  <c r="A396" i="7" s="1"/>
  <c r="A397" i="7" s="1"/>
  <c r="A398" i="7" s="1"/>
  <c r="A399" i="7" s="1"/>
  <c r="A400" i="7" s="1"/>
  <c r="A401" i="7" s="1"/>
  <c r="A402" i="7" s="1"/>
  <c r="A403" i="7" s="1"/>
  <c r="A404" i="7" s="1"/>
  <c r="A405" i="7" s="1"/>
  <c r="A406" i="7" s="1"/>
  <c r="A407" i="7" s="1"/>
  <c r="A408" i="7" s="1"/>
  <c r="A409" i="7" s="1"/>
  <c r="A410" i="7" s="1"/>
  <c r="A411" i="7" s="1"/>
  <c r="A412" i="7" s="1"/>
  <c r="A413" i="7" s="1"/>
  <c r="A414" i="7" s="1"/>
  <c r="A415" i="7" s="1"/>
  <c r="A416" i="7" s="1"/>
  <c r="A417" i="7" s="1"/>
  <c r="A418" i="7" s="1"/>
  <c r="A419" i="7" s="1"/>
  <c r="A420" i="7" s="1"/>
  <c r="A421" i="7" s="1"/>
  <c r="A422" i="7" s="1"/>
  <c r="A423" i="7" s="1"/>
  <c r="A424" i="7" s="1"/>
  <c r="A425" i="7" s="1"/>
  <c r="A426" i="7" s="1"/>
  <c r="A427" i="7" s="1"/>
  <c r="A428" i="7" s="1"/>
  <c r="A429" i="7" s="1"/>
  <c r="A430" i="7" s="1"/>
  <c r="A431" i="7" s="1"/>
  <c r="A432" i="7" s="1"/>
  <c r="A433" i="7" s="1"/>
  <c r="A434" i="7" s="1"/>
  <c r="A435" i="7" s="1"/>
  <c r="A436" i="7" s="1"/>
  <c r="A437" i="7" s="1"/>
  <c r="A438" i="7" s="1"/>
  <c r="A439" i="7" s="1"/>
  <c r="A440" i="7" s="1"/>
  <c r="A441" i="7" s="1"/>
  <c r="A442" i="7" s="1"/>
  <c r="A443" i="7" s="1"/>
  <c r="A444" i="7" s="1"/>
  <c r="A445" i="7" s="1"/>
  <c r="A446" i="7" s="1"/>
  <c r="A447" i="7" s="1"/>
  <c r="A448" i="7" s="1"/>
  <c r="A449" i="7" s="1"/>
  <c r="A450" i="7" s="1"/>
  <c r="A451" i="7" s="1"/>
  <c r="A452" i="7" s="1"/>
  <c r="A453" i="7" s="1"/>
  <c r="A454" i="7" s="1"/>
  <c r="A455" i="7" s="1"/>
  <c r="A456" i="7" s="1"/>
  <c r="A457" i="7" s="1"/>
  <c r="A458" i="7" s="1"/>
  <c r="A459" i="7" s="1"/>
  <c r="A460" i="7" s="1"/>
  <c r="A461" i="7" s="1"/>
  <c r="A462" i="7" s="1"/>
  <c r="A463" i="7" s="1"/>
  <c r="A464" i="7" s="1"/>
  <c r="A465" i="7" s="1"/>
  <c r="A466" i="7" s="1"/>
  <c r="A467" i="7" s="1"/>
  <c r="A468" i="7" s="1"/>
  <c r="A469" i="7" s="1"/>
  <c r="A470" i="7" s="1"/>
  <c r="A471" i="7" s="1"/>
  <c r="A472" i="7" s="1"/>
  <c r="A473" i="7" s="1"/>
  <c r="A474" i="7" s="1"/>
  <c r="A475" i="7" s="1"/>
  <c r="A476" i="7" s="1"/>
  <c r="A477" i="7" s="1"/>
  <c r="A478" i="7" s="1"/>
  <c r="A479" i="7" s="1"/>
  <c r="A480" i="7" s="1"/>
  <c r="A481" i="7" s="1"/>
  <c r="A482" i="7" s="1"/>
  <c r="A483" i="7" s="1"/>
  <c r="A484" i="7" s="1"/>
  <c r="A485" i="7" s="1"/>
  <c r="A486" i="7" s="1"/>
  <c r="A487" i="7" s="1"/>
  <c r="A488" i="7" s="1"/>
  <c r="A489" i="7" s="1"/>
  <c r="A490" i="7" s="1"/>
  <c r="A491" i="7" s="1"/>
  <c r="A492" i="7" s="1"/>
  <c r="A493" i="7" s="1"/>
  <c r="A494" i="7" s="1"/>
  <c r="A495" i="7" s="1"/>
  <c r="A496" i="7" s="1"/>
  <c r="A497" i="7" s="1"/>
  <c r="A498" i="7" s="1"/>
  <c r="A499" i="7" s="1"/>
  <c r="A500" i="7" s="1"/>
  <c r="A501" i="7" s="1"/>
  <c r="A502" i="7" s="1"/>
  <c r="A503" i="7" s="1"/>
  <c r="A504" i="7" s="1"/>
  <c r="A505" i="7" s="1"/>
  <c r="A506" i="7" s="1"/>
  <c r="A507" i="7" s="1"/>
  <c r="A508" i="7" s="1"/>
  <c r="A509" i="7" s="1"/>
  <c r="A510" i="7" s="1"/>
  <c r="A511" i="7" s="1"/>
  <c r="A512" i="7" s="1"/>
  <c r="A513" i="7" s="1"/>
  <c r="A514" i="7" s="1"/>
  <c r="A515" i="7" s="1"/>
  <c r="A516" i="7" s="1"/>
  <c r="A517" i="7" s="1"/>
  <c r="A518" i="7" s="1"/>
  <c r="A519" i="7" s="1"/>
  <c r="A520" i="7" s="1"/>
  <c r="A521" i="7" s="1"/>
  <c r="A522" i="7" s="1"/>
  <c r="A523" i="7" s="1"/>
  <c r="A524" i="7" s="1"/>
  <c r="A525" i="7" s="1"/>
  <c r="A526" i="7" s="1"/>
  <c r="A527" i="7" s="1"/>
  <c r="A528" i="7" s="1"/>
  <c r="A529" i="7" s="1"/>
  <c r="A530" i="7" s="1"/>
  <c r="A531" i="7" s="1"/>
  <c r="A532" i="7" s="1"/>
  <c r="A533" i="7" s="1"/>
  <c r="A534" i="7" s="1"/>
  <c r="A535" i="7" s="1"/>
  <c r="A536" i="7" s="1"/>
  <c r="A537" i="7" s="1"/>
  <c r="A538" i="7" s="1"/>
  <c r="A539" i="7" s="1"/>
  <c r="A540" i="7" s="1"/>
  <c r="A541" i="7" s="1"/>
  <c r="A542" i="7" s="1"/>
  <c r="A543" i="7" s="1"/>
  <c r="A544" i="7" s="1"/>
  <c r="A545" i="7" s="1"/>
  <c r="A546" i="7" s="1"/>
  <c r="A547" i="7" s="1"/>
  <c r="A548" i="7" s="1"/>
  <c r="A549" i="7" s="1"/>
  <c r="A550" i="7" s="1"/>
  <c r="A551" i="7" s="1"/>
  <c r="A552" i="7" s="1"/>
  <c r="A553" i="7" s="1"/>
  <c r="A554" i="7" s="1"/>
  <c r="A555" i="7" s="1"/>
  <c r="A556" i="7" s="1"/>
  <c r="A557" i="7" s="1"/>
  <c r="A558" i="7" s="1"/>
  <c r="A559" i="7" s="1"/>
  <c r="A560" i="7" s="1"/>
  <c r="A561" i="7" s="1"/>
  <c r="A562" i="7" s="1"/>
  <c r="A563" i="7" s="1"/>
  <c r="A564" i="7" s="1"/>
  <c r="A565" i="7" s="1"/>
  <c r="A566" i="7" s="1"/>
  <c r="A567" i="7" s="1"/>
  <c r="A568" i="7" s="1"/>
  <c r="A569" i="7" s="1"/>
  <c r="A570" i="7" s="1"/>
  <c r="A571" i="7" s="1"/>
  <c r="A572" i="7" s="1"/>
  <c r="A573" i="7" s="1"/>
  <c r="A574" i="7" s="1"/>
  <c r="A575" i="7" s="1"/>
  <c r="A576" i="7" s="1"/>
  <c r="A577" i="7" s="1"/>
  <c r="A578" i="7" s="1"/>
  <c r="A579" i="7" s="1"/>
  <c r="A580" i="7" s="1"/>
  <c r="A581" i="7" s="1"/>
  <c r="A582" i="7" s="1"/>
  <c r="A583" i="7" s="1"/>
  <c r="A584" i="7" s="1"/>
  <c r="A585" i="7" s="1"/>
  <c r="A586" i="7" s="1"/>
  <c r="A587" i="7" s="1"/>
  <c r="A588" i="7" s="1"/>
  <c r="A589" i="7" s="1"/>
  <c r="A590" i="7" s="1"/>
  <c r="A591" i="7" s="1"/>
  <c r="A592" i="7" s="1"/>
  <c r="A593" i="7" s="1"/>
  <c r="A594" i="7" s="1"/>
  <c r="A595" i="7" s="1"/>
  <c r="A596" i="7" s="1"/>
  <c r="A597" i="7" s="1"/>
  <c r="A598" i="7" s="1"/>
  <c r="A599" i="7" s="1"/>
  <c r="A600" i="7" s="1"/>
  <c r="A601" i="7" s="1"/>
  <c r="A602" i="7" s="1"/>
  <c r="A603" i="7" s="1"/>
  <c r="A604" i="7" s="1"/>
  <c r="A605" i="7" s="1"/>
  <c r="A606" i="7" s="1"/>
  <c r="A607" i="7" s="1"/>
  <c r="A608" i="7" s="1"/>
  <c r="A609" i="7" s="1"/>
  <c r="A610" i="7" s="1"/>
  <c r="A611" i="7" s="1"/>
  <c r="A612" i="7" s="1"/>
  <c r="A613" i="7" s="1"/>
  <c r="A614" i="7" s="1"/>
  <c r="A615" i="7" s="1"/>
  <c r="A616" i="7" s="1"/>
  <c r="A617" i="7" s="1"/>
  <c r="A618" i="7" s="1"/>
  <c r="A619" i="7" s="1"/>
  <c r="A620" i="7" s="1"/>
  <c r="A621" i="7" s="1"/>
  <c r="A622" i="7" s="1"/>
  <c r="A623" i="7" s="1"/>
  <c r="A624" i="7" s="1"/>
  <c r="A625" i="7" s="1"/>
  <c r="A626" i="7" s="1"/>
  <c r="A627" i="7" s="1"/>
  <c r="A628" i="7" s="1"/>
  <c r="A629" i="7" s="1"/>
  <c r="A630" i="7" s="1"/>
  <c r="A631" i="7" s="1"/>
  <c r="A632" i="7" s="1"/>
  <c r="A633" i="7" s="1"/>
  <c r="A634" i="7" s="1"/>
  <c r="A635" i="7" s="1"/>
  <c r="A636" i="7" s="1"/>
  <c r="A637" i="7" s="1"/>
  <c r="A638" i="7" s="1"/>
  <c r="A639" i="7" s="1"/>
  <c r="A640" i="7" s="1"/>
  <c r="A641" i="7" s="1"/>
  <c r="A642" i="7" s="1"/>
  <c r="A643" i="7" s="1"/>
  <c r="A644" i="7" s="1"/>
  <c r="A645" i="7" s="1"/>
  <c r="A646" i="7" s="1"/>
  <c r="A647" i="7" s="1"/>
  <c r="A648" i="7" s="1"/>
  <c r="A649" i="7" s="1"/>
  <c r="A650" i="7" s="1"/>
  <c r="A651" i="7" s="1"/>
  <c r="A652" i="7" s="1"/>
  <c r="A653" i="7" s="1"/>
  <c r="A654" i="7" s="1"/>
  <c r="A655" i="7" s="1"/>
  <c r="A656" i="7" s="1"/>
  <c r="A657" i="7" s="1"/>
  <c r="A658" i="7" s="1"/>
  <c r="A659" i="7" s="1"/>
  <c r="A660" i="7" s="1"/>
  <c r="A661" i="7" s="1"/>
  <c r="A662" i="7" s="1"/>
  <c r="A663" i="7" s="1"/>
  <c r="A664" i="7" s="1"/>
  <c r="A665" i="7" s="1"/>
  <c r="A666" i="7" s="1"/>
  <c r="A667" i="7" s="1"/>
  <c r="A668" i="7" s="1"/>
  <c r="A669" i="7" s="1"/>
  <c r="A670" i="7" s="1"/>
  <c r="A671" i="7" s="1"/>
  <c r="A672" i="7" s="1"/>
  <c r="A673" i="7" s="1"/>
  <c r="A674" i="7" s="1"/>
  <c r="A675" i="7" s="1"/>
  <c r="A676" i="7" s="1"/>
  <c r="A677" i="7" s="1"/>
  <c r="A678" i="7" s="1"/>
  <c r="A679" i="7" s="1"/>
  <c r="A680" i="7" s="1"/>
  <c r="A681" i="7" s="1"/>
  <c r="A682" i="7" s="1"/>
  <c r="A683" i="7" s="1"/>
  <c r="A684" i="7" s="1"/>
  <c r="A685" i="7" s="1"/>
  <c r="A686" i="7" s="1"/>
  <c r="A687" i="7" s="1"/>
  <c r="A688" i="7" s="1"/>
  <c r="A689" i="7" s="1"/>
  <c r="A690" i="7" s="1"/>
  <c r="A691" i="7" s="1"/>
  <c r="A692" i="7" s="1"/>
  <c r="A693" i="7" s="1"/>
  <c r="A694" i="7" s="1"/>
  <c r="A695" i="7" s="1"/>
  <c r="A696" i="7" s="1"/>
  <c r="A697" i="7" s="1"/>
  <c r="A698" i="7" s="1"/>
  <c r="A699" i="7" s="1"/>
  <c r="A700" i="7" s="1"/>
  <c r="A701" i="7" s="1"/>
  <c r="A702" i="7" s="1"/>
  <c r="A703" i="7" s="1"/>
  <c r="A704" i="7" s="1"/>
  <c r="A705" i="7" s="1"/>
  <c r="A706" i="7" s="1"/>
  <c r="A707" i="7" s="1"/>
  <c r="A708" i="7" s="1"/>
  <c r="A709" i="7" s="1"/>
  <c r="A710" i="7" s="1"/>
  <c r="A711" i="7" s="1"/>
  <c r="A712" i="7" s="1"/>
  <c r="A713" i="7" s="1"/>
  <c r="A714" i="7" s="1"/>
  <c r="A715" i="7" s="1"/>
  <c r="A716" i="7" s="1"/>
  <c r="A717" i="7" s="1"/>
  <c r="A718" i="7" s="1"/>
  <c r="A719" i="7" s="1"/>
  <c r="A720" i="7" s="1"/>
  <c r="A721" i="7" s="1"/>
  <c r="C13" i="7"/>
  <c r="C14" i="7" s="1"/>
  <c r="C15" i="7" s="1"/>
  <c r="C16" i="7" s="1"/>
  <c r="C17" i="7" s="1"/>
  <c r="C18" i="7" s="1"/>
  <c r="C19" i="7" s="1"/>
  <c r="C20" i="7" s="1"/>
  <c r="C21" i="7" s="1"/>
  <c r="C22" i="7" s="1"/>
  <c r="C23" i="7" s="1"/>
  <c r="C24" i="7" s="1"/>
  <c r="C25" i="7" s="1"/>
  <c r="C26" i="7" s="1"/>
  <c r="C27" i="7" s="1"/>
  <c r="A10" i="7"/>
  <c r="A11" i="7" s="1"/>
  <c r="A12" i="7" s="1"/>
  <c r="A13" i="7" s="1"/>
  <c r="A14" i="7" s="1"/>
  <c r="A15" i="7" s="1"/>
  <c r="A16" i="7" s="1"/>
  <c r="C8" i="7"/>
  <c r="C9" i="7" s="1"/>
  <c r="C10" i="7" s="1"/>
  <c r="C11" i="7" s="1"/>
  <c r="C12" i="7" s="1"/>
  <c r="E7" i="7"/>
  <c r="E8" i="7" s="1"/>
  <c r="E9" i="7" s="1"/>
  <c r="E10" i="7" s="1"/>
  <c r="E11" i="7" s="1"/>
  <c r="E12" i="7" s="1"/>
  <c r="E13" i="7" s="1"/>
  <c r="E14" i="7" s="1"/>
  <c r="E15" i="7" s="1"/>
  <c r="E16" i="7" s="1"/>
  <c r="E17" i="7" s="1"/>
  <c r="E18" i="7" s="1"/>
  <c r="E19" i="7" s="1"/>
  <c r="E20" i="7" s="1"/>
  <c r="E21" i="7" s="1"/>
  <c r="E22" i="7" s="1"/>
  <c r="E23" i="7" s="1"/>
  <c r="E24" i="7" s="1"/>
  <c r="E25" i="7" s="1"/>
  <c r="E26" i="7" s="1"/>
  <c r="E27" i="7" s="1"/>
  <c r="E28" i="7" s="1"/>
  <c r="E29" i="7" s="1"/>
  <c r="E30" i="7" s="1"/>
  <c r="E31" i="7" s="1"/>
  <c r="E32" i="7" s="1"/>
  <c r="E33" i="7" s="1"/>
  <c r="E34" i="7" s="1"/>
  <c r="E35" i="7" s="1"/>
  <c r="E36" i="7" s="1"/>
  <c r="E37" i="7" s="1"/>
  <c r="E38" i="7" s="1"/>
  <c r="E39" i="7" s="1"/>
  <c r="E40" i="7" s="1"/>
  <c r="E41" i="7" s="1"/>
  <c r="E42" i="7" s="1"/>
  <c r="E43" i="7" s="1"/>
  <c r="E44" i="7" s="1"/>
  <c r="E45" i="7" s="1"/>
  <c r="E46" i="7" s="1"/>
  <c r="E47" i="7" s="1"/>
  <c r="E48" i="7" s="1"/>
  <c r="E49" i="7" s="1"/>
  <c r="E50" i="7" s="1"/>
  <c r="E51" i="7" s="1"/>
  <c r="E52" i="7" s="1"/>
  <c r="E53" i="7" s="1"/>
  <c r="E54" i="7" s="1"/>
  <c r="E55" i="7" s="1"/>
  <c r="E56" i="7" s="1"/>
  <c r="E57" i="7" s="1"/>
  <c r="E58" i="7" s="1"/>
  <c r="E59" i="7" s="1"/>
  <c r="E60" i="7" s="1"/>
  <c r="E61" i="7" s="1"/>
  <c r="E62" i="7" s="1"/>
  <c r="E63" i="7" s="1"/>
  <c r="E64" i="7" s="1"/>
  <c r="E65" i="7" s="1"/>
  <c r="E66" i="7" s="1"/>
  <c r="E67" i="7" s="1"/>
  <c r="E68" i="7" s="1"/>
  <c r="E69" i="7" s="1"/>
  <c r="E6" i="7"/>
  <c r="C5" i="7"/>
  <c r="C6" i="7" s="1"/>
  <c r="C7" i="7" s="1"/>
  <c r="B4" i="7"/>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82" i="7" s="1"/>
  <c r="B83" i="7" s="1"/>
  <c r="B84" i="7" s="1"/>
  <c r="B85" i="7" s="1"/>
  <c r="B86" i="7" s="1"/>
  <c r="B87" i="7" s="1"/>
  <c r="B88" i="7" s="1"/>
  <c r="B89" i="7" s="1"/>
  <c r="B90" i="7" s="1"/>
  <c r="B91" i="7" s="1"/>
  <c r="B92" i="7" s="1"/>
  <c r="B93" i="7" s="1"/>
  <c r="B94" i="7" s="1"/>
  <c r="B95" i="7" s="1"/>
  <c r="B96" i="7" s="1"/>
  <c r="B97" i="7" s="1"/>
  <c r="B98" i="7" s="1"/>
  <c r="B99" i="7" s="1"/>
  <c r="B100" i="7" s="1"/>
  <c r="B101" i="7" s="1"/>
  <c r="B102" i="7" s="1"/>
  <c r="B103" i="7" s="1"/>
  <c r="B104" i="7" s="1"/>
  <c r="B105" i="7" s="1"/>
  <c r="B106" i="7" s="1"/>
  <c r="B107" i="7" s="1"/>
  <c r="B108" i="7" s="1"/>
  <c r="B109" i="7" s="1"/>
  <c r="B110" i="7" s="1"/>
  <c r="B111" i="7" s="1"/>
  <c r="B112" i="7" s="1"/>
  <c r="B113" i="7" s="1"/>
  <c r="B114" i="7" s="1"/>
  <c r="B115" i="7" s="1"/>
  <c r="B116" i="7" s="1"/>
  <c r="B117" i="7" s="1"/>
  <c r="B118" i="7" s="1"/>
  <c r="B119" i="7" s="1"/>
  <c r="B120" i="7" s="1"/>
  <c r="B121" i="7" s="1"/>
  <c r="B122" i="7" s="1"/>
  <c r="B123" i="7" s="1"/>
  <c r="B124" i="7" s="1"/>
  <c r="B125" i="7" s="1"/>
  <c r="B126" i="7" s="1"/>
  <c r="B127" i="7" s="1"/>
  <c r="B128" i="7" s="1"/>
  <c r="B129" i="7" s="1"/>
  <c r="B130" i="7" s="1"/>
  <c r="B131" i="7" s="1"/>
  <c r="B132" i="7" s="1"/>
  <c r="B133" i="7" s="1"/>
  <c r="B134" i="7" s="1"/>
  <c r="B135" i="7" s="1"/>
  <c r="B136" i="7" s="1"/>
  <c r="B137" i="7" s="1"/>
  <c r="B138" i="7" s="1"/>
  <c r="B139" i="7" s="1"/>
  <c r="B140" i="7" s="1"/>
  <c r="B141" i="7" s="1"/>
  <c r="B142" i="7" s="1"/>
  <c r="B143" i="7" s="1"/>
  <c r="B144" i="7" s="1"/>
  <c r="B145" i="7" s="1"/>
  <c r="B146" i="7" s="1"/>
  <c r="B147" i="7" s="1"/>
  <c r="B148" i="7" s="1"/>
  <c r="B149" i="7" s="1"/>
  <c r="B150" i="7" s="1"/>
  <c r="B151" i="7" s="1"/>
  <c r="B152" i="7" s="1"/>
  <c r="B153" i="7" s="1"/>
  <c r="B154" i="7" s="1"/>
  <c r="B155" i="7" s="1"/>
  <c r="B156" i="7" s="1"/>
  <c r="B157" i="7" s="1"/>
  <c r="B158" i="7" s="1"/>
  <c r="B159" i="7" s="1"/>
  <c r="B160" i="7" s="1"/>
  <c r="B161" i="7" s="1"/>
  <c r="B162" i="7" s="1"/>
  <c r="B163" i="7" s="1"/>
  <c r="B164" i="7" s="1"/>
  <c r="B165" i="7" s="1"/>
  <c r="B166" i="7" s="1"/>
  <c r="B167" i="7" s="1"/>
  <c r="B168" i="7" s="1"/>
  <c r="B169" i="7" s="1"/>
  <c r="B170" i="7" s="1"/>
  <c r="B171" i="7" s="1"/>
  <c r="B172" i="7" s="1"/>
  <c r="B173" i="7" s="1"/>
  <c r="B174" i="7" s="1"/>
  <c r="B175" i="7" s="1"/>
  <c r="B176" i="7" s="1"/>
  <c r="B177" i="7" s="1"/>
  <c r="B178" i="7" s="1"/>
  <c r="B179" i="7" s="1"/>
  <c r="B180" i="7" s="1"/>
  <c r="B181" i="7" s="1"/>
  <c r="B182" i="7" s="1"/>
  <c r="B183" i="7" s="1"/>
  <c r="B184" i="7" s="1"/>
  <c r="B185" i="7" s="1"/>
  <c r="B186" i="7" s="1"/>
  <c r="B187" i="7" s="1"/>
  <c r="B188" i="7" s="1"/>
  <c r="B189" i="7" s="1"/>
  <c r="B190" i="7" s="1"/>
  <c r="B191" i="7" s="1"/>
  <c r="B192" i="7" s="1"/>
  <c r="B193" i="7" s="1"/>
  <c r="B194" i="7" s="1"/>
  <c r="B195" i="7" s="1"/>
  <c r="B196" i="7" s="1"/>
  <c r="B197" i="7" s="1"/>
  <c r="B198" i="7" s="1"/>
  <c r="B199" i="7" s="1"/>
  <c r="B200" i="7" s="1"/>
  <c r="B201" i="7" s="1"/>
  <c r="B202" i="7" s="1"/>
  <c r="B203" i="7" s="1"/>
  <c r="B204" i="7" s="1"/>
  <c r="B205" i="7" s="1"/>
  <c r="B206" i="7" s="1"/>
  <c r="B207" i="7" s="1"/>
  <c r="B208" i="7" s="1"/>
  <c r="B209" i="7" s="1"/>
  <c r="B210" i="7" s="1"/>
  <c r="B211" i="7" s="1"/>
  <c r="B212" i="7" s="1"/>
  <c r="B213" i="7" s="1"/>
  <c r="B214" i="7" s="1"/>
  <c r="B215" i="7" s="1"/>
  <c r="B216" i="7" s="1"/>
  <c r="B217" i="7" s="1"/>
  <c r="B218" i="7" s="1"/>
  <c r="B219" i="7" s="1"/>
  <c r="B220" i="7" s="1"/>
  <c r="B221" i="7" s="1"/>
  <c r="B222" i="7" s="1"/>
  <c r="B223" i="7" s="1"/>
  <c r="B224" i="7" s="1"/>
  <c r="B225" i="7" s="1"/>
  <c r="B226" i="7" s="1"/>
  <c r="B227" i="7" s="1"/>
  <c r="B228" i="7" s="1"/>
  <c r="B229" i="7" s="1"/>
  <c r="B230" i="7" s="1"/>
  <c r="B231" i="7" s="1"/>
  <c r="B232" i="7" s="1"/>
  <c r="B233" i="7" s="1"/>
  <c r="B234" i="7" s="1"/>
  <c r="B235" i="7" s="1"/>
  <c r="B236" i="7" s="1"/>
  <c r="B237" i="7" s="1"/>
  <c r="B238" i="7" s="1"/>
  <c r="B239" i="7" s="1"/>
  <c r="B240" i="7" s="1"/>
  <c r="B241" i="7" s="1"/>
  <c r="B242" i="7" s="1"/>
  <c r="B243" i="7" s="1"/>
  <c r="B244" i="7" s="1"/>
  <c r="B245" i="7" s="1"/>
  <c r="B246" i="7" s="1"/>
  <c r="B247" i="7" s="1"/>
  <c r="B248" i="7" s="1"/>
  <c r="B249" i="7" s="1"/>
  <c r="B250" i="7" s="1"/>
  <c r="B251" i="7" s="1"/>
  <c r="B252" i="7" s="1"/>
  <c r="B253" i="7" s="1"/>
  <c r="B254" i="7" s="1"/>
  <c r="B255" i="7" s="1"/>
  <c r="B256" i="7" s="1"/>
  <c r="B257" i="7" s="1"/>
  <c r="B258" i="7" s="1"/>
  <c r="B259" i="7" s="1"/>
  <c r="B260" i="7" s="1"/>
  <c r="B261" i="7" s="1"/>
  <c r="B262" i="7" s="1"/>
  <c r="B263" i="7" s="1"/>
  <c r="B264" i="7" s="1"/>
  <c r="B265" i="7" s="1"/>
  <c r="B266" i="7" s="1"/>
  <c r="B267" i="7" s="1"/>
  <c r="B268" i="7" s="1"/>
  <c r="B269" i="7" s="1"/>
  <c r="B270" i="7" s="1"/>
  <c r="B271" i="7" s="1"/>
  <c r="B272" i="7" s="1"/>
  <c r="B273" i="7" s="1"/>
  <c r="B274" i="7" s="1"/>
  <c r="B275" i="7" s="1"/>
  <c r="B276" i="7" s="1"/>
  <c r="B277" i="7" s="1"/>
  <c r="B278" i="7" s="1"/>
  <c r="B279" i="7" s="1"/>
  <c r="B280" i="7" s="1"/>
  <c r="B281" i="7" s="1"/>
  <c r="B282" i="7" s="1"/>
  <c r="B283" i="7" s="1"/>
  <c r="B284" i="7" s="1"/>
  <c r="B285" i="7" s="1"/>
  <c r="B286" i="7" s="1"/>
  <c r="B287" i="7" s="1"/>
  <c r="B288" i="7" s="1"/>
  <c r="B289" i="7" s="1"/>
  <c r="B290" i="7" s="1"/>
  <c r="B291" i="7" s="1"/>
  <c r="B292" i="7" s="1"/>
  <c r="B293" i="7" s="1"/>
  <c r="B294" i="7" s="1"/>
  <c r="B295" i="7" s="1"/>
  <c r="B296" i="7" s="1"/>
  <c r="B297" i="7" s="1"/>
  <c r="B298" i="7" s="1"/>
  <c r="B299" i="7" s="1"/>
  <c r="B300" i="7" s="1"/>
  <c r="B301" i="7" s="1"/>
  <c r="B302" i="7" s="1"/>
  <c r="B303" i="7" s="1"/>
  <c r="B304" i="7" s="1"/>
  <c r="B305" i="7" s="1"/>
  <c r="B306" i="7" s="1"/>
  <c r="B307" i="7" s="1"/>
  <c r="B308" i="7" s="1"/>
  <c r="B309" i="7" s="1"/>
  <c r="B310" i="7" s="1"/>
  <c r="B311" i="7" s="1"/>
  <c r="B312" i="7" s="1"/>
  <c r="B313" i="7" s="1"/>
  <c r="B314" i="7" s="1"/>
  <c r="B315" i="7" s="1"/>
  <c r="B316" i="7" s="1"/>
  <c r="B317" i="7" s="1"/>
  <c r="B318" i="7" s="1"/>
  <c r="B319" i="7" s="1"/>
  <c r="B320" i="7" s="1"/>
  <c r="B321" i="7" s="1"/>
  <c r="B322" i="7" s="1"/>
  <c r="B323" i="7" s="1"/>
  <c r="B324" i="7" s="1"/>
  <c r="B325" i="7" s="1"/>
  <c r="B326" i="7" s="1"/>
  <c r="B327" i="7" s="1"/>
  <c r="B328" i="7" s="1"/>
  <c r="B329" i="7" s="1"/>
  <c r="B330" i="7" s="1"/>
  <c r="B331" i="7" s="1"/>
  <c r="B332" i="7" s="1"/>
  <c r="B333" i="7" s="1"/>
  <c r="B334" i="7" s="1"/>
  <c r="B335" i="7" s="1"/>
  <c r="B336" i="7" s="1"/>
  <c r="B337" i="7" s="1"/>
  <c r="B338" i="7" s="1"/>
  <c r="B339" i="7" s="1"/>
  <c r="B340" i="7" s="1"/>
  <c r="B341" i="7" s="1"/>
  <c r="B342" i="7" s="1"/>
  <c r="B343" i="7" s="1"/>
  <c r="B344" i="7" s="1"/>
  <c r="B345" i="7" s="1"/>
  <c r="B346" i="7" s="1"/>
  <c r="B347" i="7" s="1"/>
  <c r="B348" i="7" s="1"/>
  <c r="B349" i="7" s="1"/>
  <c r="B350" i="7" s="1"/>
  <c r="B351" i="7" s="1"/>
  <c r="B352" i="7" s="1"/>
  <c r="B353" i="7" s="1"/>
  <c r="B354" i="7" s="1"/>
  <c r="B355" i="7" s="1"/>
  <c r="B356" i="7" s="1"/>
  <c r="B357" i="7" s="1"/>
  <c r="B358" i="7" s="1"/>
  <c r="B359" i="7" s="1"/>
  <c r="B360" i="7" s="1"/>
  <c r="B361" i="7" s="1"/>
  <c r="B362" i="7" s="1"/>
  <c r="B363" i="7" s="1"/>
  <c r="B364" i="7" s="1"/>
  <c r="B365" i="7" s="1"/>
  <c r="B366" i="7" s="1"/>
  <c r="B367" i="7" s="1"/>
  <c r="B368" i="7" s="1"/>
  <c r="B369" i="7" s="1"/>
  <c r="B370" i="7" s="1"/>
  <c r="B371" i="7" s="1"/>
  <c r="B372" i="7" s="1"/>
  <c r="B373" i="7" s="1"/>
  <c r="B374" i="7" s="1"/>
  <c r="B375" i="7" s="1"/>
  <c r="B376" i="7" s="1"/>
  <c r="B377" i="7" s="1"/>
  <c r="B378" i="7" s="1"/>
  <c r="B379" i="7" s="1"/>
  <c r="B380" i="7" s="1"/>
  <c r="B381" i="7" s="1"/>
  <c r="B382" i="7" s="1"/>
  <c r="B383" i="7" s="1"/>
  <c r="B384" i="7" s="1"/>
  <c r="B385" i="7" s="1"/>
  <c r="B386" i="7" s="1"/>
  <c r="B387" i="7" s="1"/>
  <c r="B388" i="7" s="1"/>
  <c r="B389" i="7" s="1"/>
  <c r="B390" i="7" s="1"/>
  <c r="B391" i="7" s="1"/>
  <c r="B392" i="7" s="1"/>
  <c r="B393" i="7" s="1"/>
  <c r="B394" i="7" s="1"/>
  <c r="B395" i="7" s="1"/>
  <c r="B396" i="7" s="1"/>
  <c r="B397" i="7" s="1"/>
  <c r="B398" i="7" s="1"/>
  <c r="B399" i="7" s="1"/>
  <c r="B400" i="7" s="1"/>
  <c r="B401" i="7" s="1"/>
  <c r="B402" i="7" s="1"/>
  <c r="B403" i="7" s="1"/>
  <c r="B404" i="7" s="1"/>
  <c r="B405" i="7" s="1"/>
  <c r="B406" i="7" s="1"/>
  <c r="B407" i="7" s="1"/>
  <c r="B408" i="7" s="1"/>
  <c r="B409" i="7" s="1"/>
  <c r="B410" i="7" s="1"/>
  <c r="B411" i="7" s="1"/>
  <c r="B412" i="7" s="1"/>
  <c r="B413" i="7" s="1"/>
  <c r="B414" i="7" s="1"/>
  <c r="B415" i="7" s="1"/>
  <c r="B416" i="7" s="1"/>
  <c r="B417" i="7" s="1"/>
  <c r="B418" i="7" s="1"/>
  <c r="B419" i="7" s="1"/>
  <c r="B420" i="7" s="1"/>
  <c r="B421" i="7" s="1"/>
  <c r="B422" i="7" s="1"/>
  <c r="B423" i="7" s="1"/>
  <c r="B424" i="7" s="1"/>
  <c r="B425" i="7" s="1"/>
  <c r="B426" i="7" s="1"/>
  <c r="B427" i="7" s="1"/>
  <c r="B428" i="7" s="1"/>
  <c r="B429" i="7" s="1"/>
  <c r="B430" i="7" s="1"/>
  <c r="B431" i="7" s="1"/>
  <c r="B432" i="7" s="1"/>
  <c r="B433" i="7" s="1"/>
  <c r="B434" i="7" s="1"/>
  <c r="B435" i="7" s="1"/>
  <c r="B436" i="7" s="1"/>
  <c r="B437" i="7" s="1"/>
  <c r="B438" i="7" s="1"/>
  <c r="B439" i="7" s="1"/>
  <c r="B440" i="7" s="1"/>
  <c r="B441" i="7" s="1"/>
  <c r="B442" i="7" s="1"/>
  <c r="B443" i="7" s="1"/>
  <c r="B444" i="7" s="1"/>
  <c r="B445" i="7" s="1"/>
  <c r="B446" i="7" s="1"/>
  <c r="B447" i="7" s="1"/>
  <c r="B448" i="7" s="1"/>
  <c r="B449" i="7" s="1"/>
  <c r="B450" i="7" s="1"/>
  <c r="B451" i="7" s="1"/>
  <c r="B452" i="7" s="1"/>
  <c r="B453" i="7" s="1"/>
  <c r="B454" i="7" s="1"/>
  <c r="B455" i="7" s="1"/>
  <c r="B456" i="7" s="1"/>
  <c r="B457" i="7" s="1"/>
  <c r="B458" i="7" s="1"/>
  <c r="B459" i="7" s="1"/>
  <c r="B460" i="7" s="1"/>
  <c r="B461" i="7" s="1"/>
  <c r="B462" i="7" s="1"/>
  <c r="B463" i="7" s="1"/>
  <c r="B464" i="7" s="1"/>
  <c r="B465" i="7" s="1"/>
  <c r="B466" i="7" s="1"/>
  <c r="B467" i="7" s="1"/>
  <c r="B468" i="7" s="1"/>
  <c r="B469" i="7" s="1"/>
  <c r="B470" i="7" s="1"/>
  <c r="B471" i="7" s="1"/>
  <c r="B472" i="7" s="1"/>
  <c r="B473" i="7" s="1"/>
  <c r="B474" i="7" s="1"/>
  <c r="B475" i="7" s="1"/>
  <c r="B476" i="7" s="1"/>
  <c r="B477" i="7" s="1"/>
  <c r="B478" i="7" s="1"/>
  <c r="B479" i="7" s="1"/>
  <c r="B480" i="7" s="1"/>
  <c r="B481" i="7" s="1"/>
  <c r="B482" i="7" s="1"/>
  <c r="B483" i="7" s="1"/>
  <c r="B484" i="7" s="1"/>
  <c r="B485" i="7" s="1"/>
  <c r="B486" i="7" s="1"/>
  <c r="B487" i="7" s="1"/>
  <c r="B488" i="7" s="1"/>
  <c r="B489" i="7" s="1"/>
  <c r="B490" i="7" s="1"/>
  <c r="B491" i="7" s="1"/>
  <c r="B492" i="7" s="1"/>
  <c r="B493" i="7" s="1"/>
  <c r="B494" i="7" s="1"/>
  <c r="B495" i="7" s="1"/>
  <c r="B496" i="7" s="1"/>
  <c r="B497" i="7" s="1"/>
  <c r="B498" i="7" s="1"/>
  <c r="B499" i="7" s="1"/>
  <c r="B500" i="7" s="1"/>
  <c r="B501" i="7" s="1"/>
  <c r="B502" i="7" s="1"/>
  <c r="B503" i="7" s="1"/>
  <c r="B504" i="7" s="1"/>
  <c r="B505" i="7" s="1"/>
  <c r="B506" i="7" s="1"/>
  <c r="B507" i="7" s="1"/>
  <c r="B508" i="7" s="1"/>
  <c r="B509" i="7" s="1"/>
  <c r="B510" i="7" s="1"/>
  <c r="B511" i="7" s="1"/>
  <c r="B512" i="7" s="1"/>
  <c r="B513" i="7" s="1"/>
  <c r="B514" i="7" s="1"/>
  <c r="B515" i="7" s="1"/>
  <c r="B516" i="7" s="1"/>
  <c r="B517" i="7" s="1"/>
  <c r="B518" i="7" s="1"/>
  <c r="B519" i="7" s="1"/>
  <c r="B520" i="7" s="1"/>
  <c r="B521" i="7" s="1"/>
  <c r="B522" i="7" s="1"/>
  <c r="B523" i="7" s="1"/>
  <c r="B524" i="7" s="1"/>
  <c r="B525" i="7" s="1"/>
  <c r="B526" i="7" s="1"/>
  <c r="B527" i="7" s="1"/>
  <c r="B528" i="7" s="1"/>
  <c r="B529" i="7" s="1"/>
  <c r="B530" i="7" s="1"/>
  <c r="B531" i="7" s="1"/>
  <c r="B532" i="7" s="1"/>
  <c r="B533" i="7" s="1"/>
  <c r="B534" i="7" s="1"/>
  <c r="B535" i="7" s="1"/>
  <c r="B536" i="7" s="1"/>
  <c r="B537" i="7" s="1"/>
  <c r="B538" i="7" s="1"/>
  <c r="B539" i="7" s="1"/>
  <c r="B540" i="7" s="1"/>
  <c r="B541" i="7" s="1"/>
  <c r="B542" i="7" s="1"/>
  <c r="B543" i="7" s="1"/>
  <c r="B544" i="7" s="1"/>
  <c r="B545" i="7" s="1"/>
  <c r="B546" i="7" s="1"/>
  <c r="B547" i="7" s="1"/>
  <c r="B548" i="7" s="1"/>
  <c r="B549" i="7" s="1"/>
  <c r="B550" i="7" s="1"/>
  <c r="B551" i="7" s="1"/>
  <c r="B552" i="7" s="1"/>
  <c r="B553" i="7" s="1"/>
  <c r="B554" i="7" s="1"/>
  <c r="B555" i="7" s="1"/>
  <c r="B556" i="7" s="1"/>
  <c r="B557" i="7" s="1"/>
  <c r="B558" i="7" s="1"/>
  <c r="B559" i="7" s="1"/>
  <c r="B560" i="7" s="1"/>
  <c r="B561" i="7" s="1"/>
  <c r="B562" i="7" s="1"/>
  <c r="B563" i="7" s="1"/>
  <c r="B564" i="7" s="1"/>
  <c r="B565" i="7" s="1"/>
  <c r="B566" i="7" s="1"/>
  <c r="B567" i="7" s="1"/>
  <c r="B568" i="7" s="1"/>
  <c r="B569" i="7" s="1"/>
  <c r="B570" i="7" s="1"/>
  <c r="B571" i="7" s="1"/>
  <c r="B572" i="7" s="1"/>
  <c r="B573" i="7" s="1"/>
  <c r="B574" i="7" s="1"/>
  <c r="B575" i="7" s="1"/>
  <c r="B576" i="7" s="1"/>
  <c r="B577" i="7" s="1"/>
  <c r="B578" i="7" s="1"/>
  <c r="B579" i="7" s="1"/>
  <c r="B580" i="7" s="1"/>
  <c r="B581" i="7" s="1"/>
  <c r="B582" i="7" s="1"/>
  <c r="B583" i="7" s="1"/>
  <c r="B584" i="7" s="1"/>
  <c r="B585" i="7" s="1"/>
  <c r="B586" i="7" s="1"/>
  <c r="B587" i="7" s="1"/>
  <c r="B588" i="7" s="1"/>
  <c r="B589" i="7" s="1"/>
  <c r="B590" i="7" s="1"/>
  <c r="B591" i="7" s="1"/>
  <c r="B592" i="7" s="1"/>
  <c r="B593" i="7" s="1"/>
  <c r="B594" i="7" s="1"/>
  <c r="B595" i="7" s="1"/>
  <c r="B596" i="7" s="1"/>
  <c r="B597" i="7" s="1"/>
  <c r="B598" i="7" s="1"/>
  <c r="B599" i="7" s="1"/>
  <c r="B600" i="7" s="1"/>
  <c r="B601" i="7" s="1"/>
  <c r="B602" i="7" s="1"/>
  <c r="B603" i="7" s="1"/>
  <c r="B604" i="7" s="1"/>
  <c r="B605" i="7" s="1"/>
  <c r="B606" i="7" s="1"/>
  <c r="B607" i="7" s="1"/>
  <c r="B608" i="7" s="1"/>
  <c r="B609" i="7" s="1"/>
  <c r="B610" i="7" s="1"/>
  <c r="B611" i="7" s="1"/>
  <c r="B612" i="7" s="1"/>
  <c r="B613" i="7" s="1"/>
  <c r="B614" i="7" s="1"/>
  <c r="B615" i="7" s="1"/>
  <c r="B616" i="7" s="1"/>
  <c r="B617" i="7" s="1"/>
  <c r="B618" i="7" s="1"/>
  <c r="B619" i="7" s="1"/>
  <c r="B620" i="7" s="1"/>
  <c r="B621" i="7" s="1"/>
  <c r="B622" i="7" s="1"/>
  <c r="B623" i="7" s="1"/>
  <c r="B624" i="7" s="1"/>
  <c r="B625" i="7" s="1"/>
  <c r="B626" i="7" s="1"/>
  <c r="B627" i="7" s="1"/>
  <c r="B628" i="7" s="1"/>
  <c r="B629" i="7" s="1"/>
  <c r="B630" i="7" s="1"/>
  <c r="B631" i="7" s="1"/>
  <c r="B632" i="7" s="1"/>
  <c r="B633" i="7" s="1"/>
  <c r="B634" i="7" s="1"/>
  <c r="B635" i="7" s="1"/>
  <c r="B636" i="7" s="1"/>
  <c r="B637" i="7" s="1"/>
  <c r="B638" i="7" s="1"/>
  <c r="B639" i="7" s="1"/>
  <c r="B640" i="7" s="1"/>
  <c r="B641" i="7" s="1"/>
  <c r="B642" i="7" s="1"/>
  <c r="B643" i="7" s="1"/>
  <c r="B644" i="7" s="1"/>
  <c r="B645" i="7" s="1"/>
  <c r="B646" i="7" s="1"/>
  <c r="B647" i="7" s="1"/>
  <c r="B648" i="7" s="1"/>
  <c r="B649" i="7" s="1"/>
  <c r="B650" i="7" s="1"/>
  <c r="B651" i="7" s="1"/>
  <c r="B652" i="7" s="1"/>
  <c r="B653" i="7" s="1"/>
  <c r="B654" i="7" s="1"/>
  <c r="B655" i="7" s="1"/>
  <c r="B656" i="7" s="1"/>
  <c r="B657" i="7" s="1"/>
  <c r="B658" i="7" s="1"/>
  <c r="B659" i="7" s="1"/>
  <c r="B660" i="7" s="1"/>
  <c r="B661" i="7" s="1"/>
  <c r="B662" i="7" s="1"/>
  <c r="B663" i="7" s="1"/>
  <c r="B664" i="7" s="1"/>
  <c r="B665" i="7" s="1"/>
  <c r="B666" i="7" s="1"/>
  <c r="B667" i="7" s="1"/>
  <c r="B668" i="7" s="1"/>
  <c r="B669" i="7" s="1"/>
  <c r="B670" i="7" s="1"/>
  <c r="B671" i="7" s="1"/>
  <c r="B672" i="7" s="1"/>
  <c r="B673" i="7" s="1"/>
  <c r="B674" i="7" s="1"/>
  <c r="B675" i="7" s="1"/>
  <c r="B676" i="7" s="1"/>
  <c r="B677" i="7" s="1"/>
  <c r="B678" i="7" s="1"/>
  <c r="B679" i="7" s="1"/>
  <c r="B680" i="7" s="1"/>
  <c r="B681" i="7" s="1"/>
  <c r="B682" i="7" s="1"/>
  <c r="B683" i="7" s="1"/>
  <c r="B684" i="7" s="1"/>
  <c r="B685" i="7" s="1"/>
  <c r="B686" i="7" s="1"/>
  <c r="B687" i="7" s="1"/>
  <c r="B688" i="7" s="1"/>
  <c r="B689" i="7" s="1"/>
  <c r="B690" i="7" s="1"/>
  <c r="B691" i="7" s="1"/>
  <c r="B692" i="7" s="1"/>
  <c r="B693" i="7" s="1"/>
  <c r="B694" i="7" s="1"/>
  <c r="B695" i="7" s="1"/>
  <c r="B696" i="7" s="1"/>
  <c r="B697" i="7" s="1"/>
  <c r="B698" i="7" s="1"/>
  <c r="B699" i="7" s="1"/>
  <c r="B700" i="7" s="1"/>
  <c r="B701" i="7" s="1"/>
  <c r="B702" i="7" s="1"/>
  <c r="B703" i="7" s="1"/>
  <c r="B704" i="7" s="1"/>
  <c r="B705" i="7" s="1"/>
  <c r="B706" i="7" s="1"/>
  <c r="B707" i="7" s="1"/>
  <c r="B708" i="7" s="1"/>
  <c r="B709" i="7" s="1"/>
  <c r="B710" i="7" s="1"/>
  <c r="B711" i="7" s="1"/>
  <c r="B712" i="7" s="1"/>
  <c r="B713" i="7" s="1"/>
  <c r="B714" i="7" s="1"/>
  <c r="B715" i="7" s="1"/>
  <c r="B716" i="7" s="1"/>
  <c r="B717" i="7" s="1"/>
  <c r="B718" i="7" s="1"/>
  <c r="B719" i="7" s="1"/>
  <c r="B720" i="7" s="1"/>
  <c r="B721" i="7" s="1"/>
  <c r="E3" i="7"/>
  <c r="E4" i="7" s="1"/>
  <c r="E5" i="7" s="1"/>
  <c r="D3" i="7"/>
  <c r="D4" i="7" s="1"/>
  <c r="D5" i="7" s="1"/>
  <c r="D6" i="7" s="1"/>
  <c r="D7" i="7" s="1"/>
  <c r="D8" i="7" s="1"/>
  <c r="D9" i="7" s="1"/>
  <c r="D10" i="7" s="1"/>
  <c r="D11" i="7" s="1"/>
  <c r="D12" i="7" s="1"/>
  <c r="D13" i="7" s="1"/>
  <c r="D14" i="7" s="1"/>
  <c r="D15" i="7" s="1"/>
  <c r="D16" i="7" s="1"/>
  <c r="D17" i="7" s="1"/>
  <c r="D18" i="7" s="1"/>
  <c r="D19" i="7" s="1"/>
  <c r="D20" i="7" s="1"/>
  <c r="D21" i="7" s="1"/>
  <c r="D22" i="7" s="1"/>
  <c r="D23" i="7" s="1"/>
  <c r="D24" i="7" s="1"/>
  <c r="D25" i="7" s="1"/>
  <c r="D26" i="7" s="1"/>
  <c r="D27" i="7" s="1"/>
  <c r="D28" i="7" s="1"/>
  <c r="D29" i="7" s="1"/>
  <c r="D30" i="7" s="1"/>
  <c r="D31" i="7" s="1"/>
  <c r="D32" i="7" s="1"/>
  <c r="D33" i="7" s="1"/>
  <c r="D34" i="7" s="1"/>
  <c r="D35" i="7" s="1"/>
  <c r="D36" i="7" s="1"/>
  <c r="D37" i="7" s="1"/>
  <c r="D38" i="7" s="1"/>
  <c r="D39" i="7" s="1"/>
  <c r="D40" i="7" s="1"/>
  <c r="D41" i="7" s="1"/>
  <c r="D42" i="7" s="1"/>
  <c r="D43" i="7" s="1"/>
  <c r="D44" i="7" s="1"/>
  <c r="D45" i="7" s="1"/>
  <c r="D46" i="7" s="1"/>
  <c r="D47" i="7" s="1"/>
  <c r="D48" i="7" s="1"/>
  <c r="D49" i="7" s="1"/>
  <c r="D50" i="7" s="1"/>
  <c r="D51" i="7" s="1"/>
  <c r="D52" i="7" s="1"/>
  <c r="D53" i="7" s="1"/>
  <c r="D54" i="7" s="1"/>
  <c r="D55" i="7" s="1"/>
  <c r="D56" i="7" s="1"/>
  <c r="D57" i="7" s="1"/>
  <c r="D58" i="7" s="1"/>
  <c r="D59" i="7" s="1"/>
  <c r="D60" i="7" s="1"/>
  <c r="D61" i="7" s="1"/>
  <c r="D62" i="7" s="1"/>
  <c r="D63" i="7" s="1"/>
  <c r="D64" i="7" s="1"/>
  <c r="D65" i="7" s="1"/>
  <c r="D66" i="7" s="1"/>
  <c r="D67" i="7" s="1"/>
  <c r="D68" i="7" s="1"/>
  <c r="D69" i="7" s="1"/>
  <c r="D70" i="7" s="1"/>
  <c r="D71" i="7" s="1"/>
  <c r="D72" i="7" s="1"/>
  <c r="D73" i="7" s="1"/>
  <c r="D74" i="7" s="1"/>
  <c r="D75" i="7" s="1"/>
  <c r="D76" i="7" s="1"/>
  <c r="D77" i="7" s="1"/>
  <c r="D78" i="7" s="1"/>
  <c r="D79" i="7" s="1"/>
  <c r="D80" i="7" s="1"/>
  <c r="D81" i="7" s="1"/>
  <c r="D82" i="7" s="1"/>
  <c r="D83" i="7" s="1"/>
  <c r="D84" i="7" s="1"/>
  <c r="D85" i="7" s="1"/>
  <c r="D86" i="7" s="1"/>
  <c r="D87" i="7" s="1"/>
  <c r="D88" i="7" s="1"/>
  <c r="D89" i="7" s="1"/>
  <c r="D90" i="7" s="1"/>
  <c r="D91" i="7" s="1"/>
  <c r="D92" i="7" s="1"/>
  <c r="D93" i="7" s="1"/>
  <c r="D94" i="7" s="1"/>
  <c r="D95" i="7" s="1"/>
  <c r="D96" i="7" s="1"/>
  <c r="D97" i="7" s="1"/>
  <c r="D98" i="7" s="1"/>
  <c r="D99" i="7" s="1"/>
  <c r="D100" i="7" s="1"/>
  <c r="D101" i="7" s="1"/>
  <c r="D102" i="7" s="1"/>
  <c r="D103" i="7" s="1"/>
  <c r="D104" i="7" s="1"/>
  <c r="D105" i="7" s="1"/>
  <c r="D106" i="7" s="1"/>
  <c r="D107" i="7" s="1"/>
  <c r="D108" i="7" s="1"/>
  <c r="D109" i="7" s="1"/>
  <c r="D110" i="7" s="1"/>
  <c r="D111" i="7" s="1"/>
  <c r="D112" i="7" s="1"/>
  <c r="D113" i="7" s="1"/>
  <c r="D114" i="7" s="1"/>
  <c r="D115" i="7" s="1"/>
  <c r="D116" i="7" s="1"/>
  <c r="D117" i="7" s="1"/>
  <c r="D118" i="7" s="1"/>
  <c r="D119" i="7" s="1"/>
  <c r="D120" i="7" s="1"/>
  <c r="D121" i="7" s="1"/>
  <c r="D122" i="7" s="1"/>
  <c r="D123" i="7" s="1"/>
  <c r="D124" i="7" s="1"/>
  <c r="D125" i="7" s="1"/>
  <c r="D126" i="7" s="1"/>
  <c r="D127" i="7" s="1"/>
  <c r="D128" i="7" s="1"/>
  <c r="D129" i="7" s="1"/>
  <c r="D130" i="7" s="1"/>
  <c r="D131" i="7" s="1"/>
  <c r="D132" i="7" s="1"/>
  <c r="D133" i="7" s="1"/>
  <c r="D134" i="7" s="1"/>
  <c r="D135" i="7" s="1"/>
  <c r="D136" i="7" s="1"/>
  <c r="D137" i="7" s="1"/>
  <c r="D138" i="7" s="1"/>
  <c r="D139" i="7" s="1"/>
  <c r="D140" i="7" s="1"/>
  <c r="D141" i="7" s="1"/>
  <c r="D142" i="7" s="1"/>
  <c r="D143" i="7" s="1"/>
  <c r="D144" i="7" s="1"/>
  <c r="D145" i="7" s="1"/>
  <c r="D146" i="7" s="1"/>
  <c r="D147" i="7" s="1"/>
  <c r="D148" i="7" s="1"/>
  <c r="D149" i="7" s="1"/>
  <c r="D150" i="7" s="1"/>
  <c r="D151" i="7" s="1"/>
  <c r="D152" i="7" s="1"/>
  <c r="D153" i="7" s="1"/>
  <c r="D154" i="7" s="1"/>
  <c r="D155" i="7" s="1"/>
  <c r="D156" i="7" s="1"/>
  <c r="D157" i="7" s="1"/>
  <c r="D158" i="7" s="1"/>
  <c r="D159" i="7" s="1"/>
  <c r="D160" i="7" s="1"/>
  <c r="D161" i="7" s="1"/>
  <c r="D162" i="7" s="1"/>
  <c r="D163" i="7" s="1"/>
  <c r="D164" i="7" s="1"/>
  <c r="D165" i="7" s="1"/>
  <c r="D166" i="7" s="1"/>
  <c r="D167" i="7" s="1"/>
  <c r="D168" i="7" s="1"/>
  <c r="D169" i="7" s="1"/>
  <c r="D170" i="7" s="1"/>
  <c r="D171" i="7" s="1"/>
  <c r="D172" i="7" s="1"/>
  <c r="D173" i="7" s="1"/>
  <c r="D174" i="7" s="1"/>
  <c r="D175" i="7" s="1"/>
  <c r="D176" i="7" s="1"/>
  <c r="D177" i="7" s="1"/>
  <c r="D178" i="7" s="1"/>
  <c r="D179" i="7" s="1"/>
  <c r="D180" i="7" s="1"/>
  <c r="D181" i="7" s="1"/>
  <c r="D182" i="7" s="1"/>
  <c r="D183" i="7" s="1"/>
  <c r="D184" i="7" s="1"/>
  <c r="D185" i="7" s="1"/>
  <c r="D186" i="7" s="1"/>
  <c r="D187" i="7" s="1"/>
  <c r="D188" i="7" s="1"/>
  <c r="D189" i="7" s="1"/>
  <c r="D190" i="7" s="1"/>
  <c r="D191" i="7" s="1"/>
  <c r="D192" i="7" s="1"/>
  <c r="D193" i="7" s="1"/>
  <c r="D194" i="7" s="1"/>
  <c r="D195" i="7" s="1"/>
  <c r="D196" i="7" s="1"/>
  <c r="D197" i="7" s="1"/>
  <c r="D198" i="7" s="1"/>
  <c r="D199" i="7" s="1"/>
  <c r="D200" i="7" s="1"/>
  <c r="D201" i="7" s="1"/>
  <c r="D202" i="7" s="1"/>
  <c r="D203" i="7" s="1"/>
  <c r="D204" i="7" s="1"/>
  <c r="D205" i="7" s="1"/>
  <c r="D206" i="7" s="1"/>
  <c r="D207" i="7" s="1"/>
  <c r="D208" i="7" s="1"/>
  <c r="D209" i="7" s="1"/>
  <c r="D210" i="7" s="1"/>
  <c r="D211" i="7" s="1"/>
  <c r="D212" i="7" s="1"/>
  <c r="D213" i="7" s="1"/>
  <c r="D214" i="7" s="1"/>
  <c r="D215" i="7" s="1"/>
  <c r="D216" i="7" s="1"/>
  <c r="D217" i="7" s="1"/>
  <c r="D218" i="7" s="1"/>
  <c r="D219" i="7" s="1"/>
  <c r="D220" i="7" s="1"/>
  <c r="D221" i="7" s="1"/>
  <c r="D222" i="7" s="1"/>
  <c r="D223" i="7" s="1"/>
  <c r="D224" i="7" s="1"/>
  <c r="D225" i="7" s="1"/>
  <c r="D226" i="7" s="1"/>
  <c r="D227" i="7" s="1"/>
  <c r="D228" i="7" s="1"/>
  <c r="D229" i="7" s="1"/>
  <c r="D230" i="7" s="1"/>
  <c r="D231" i="7" s="1"/>
  <c r="D232" i="7" s="1"/>
  <c r="D233" i="7" s="1"/>
  <c r="D234" i="7" s="1"/>
  <c r="D235" i="7" s="1"/>
  <c r="D236" i="7" s="1"/>
  <c r="D237" i="7" s="1"/>
  <c r="D238" i="7" s="1"/>
  <c r="D239" i="7" s="1"/>
  <c r="D240" i="7" s="1"/>
  <c r="D241" i="7" s="1"/>
  <c r="D242" i="7" s="1"/>
  <c r="D243" i="7" s="1"/>
  <c r="D244" i="7" s="1"/>
  <c r="D245" i="7" s="1"/>
  <c r="D246" i="7" s="1"/>
  <c r="D247" i="7" s="1"/>
  <c r="D248" i="7" s="1"/>
  <c r="D249" i="7" s="1"/>
  <c r="D250" i="7" s="1"/>
  <c r="D251" i="7" s="1"/>
  <c r="D252" i="7" s="1"/>
  <c r="D253" i="7" s="1"/>
  <c r="D254" i="7" s="1"/>
  <c r="D255" i="7" s="1"/>
  <c r="D256" i="7" s="1"/>
  <c r="D257" i="7" s="1"/>
  <c r="D258" i="7" s="1"/>
  <c r="D259" i="7" s="1"/>
  <c r="D260" i="7" s="1"/>
  <c r="D261" i="7" s="1"/>
  <c r="D262" i="7" s="1"/>
  <c r="D263" i="7" s="1"/>
  <c r="D264" i="7" s="1"/>
  <c r="D265" i="7" s="1"/>
  <c r="D266" i="7" s="1"/>
  <c r="D267" i="7" s="1"/>
  <c r="D268" i="7" s="1"/>
  <c r="D269" i="7" s="1"/>
  <c r="D270" i="7" s="1"/>
  <c r="D271" i="7" s="1"/>
  <c r="D272" i="7" s="1"/>
  <c r="D273" i="7" s="1"/>
  <c r="D274" i="7" s="1"/>
  <c r="D275" i="7" s="1"/>
  <c r="D276" i="7" s="1"/>
  <c r="D277" i="7" s="1"/>
  <c r="D278" i="7" s="1"/>
  <c r="D279" i="7" s="1"/>
  <c r="D280" i="7" s="1"/>
  <c r="D281" i="7" s="1"/>
  <c r="D282" i="7" s="1"/>
  <c r="D283" i="7" s="1"/>
  <c r="D284" i="7" s="1"/>
  <c r="D285" i="7" s="1"/>
  <c r="D286" i="7" s="1"/>
  <c r="D287" i="7" s="1"/>
  <c r="D288" i="7" s="1"/>
  <c r="D289" i="7" s="1"/>
  <c r="D290" i="7" s="1"/>
  <c r="D291" i="7" s="1"/>
  <c r="D292" i="7" s="1"/>
  <c r="D293" i="7" s="1"/>
  <c r="D294" i="7" s="1"/>
  <c r="D295" i="7" s="1"/>
  <c r="D296" i="7" s="1"/>
  <c r="D297" i="7" s="1"/>
  <c r="D298" i="7" s="1"/>
  <c r="D299" i="7" s="1"/>
  <c r="D300" i="7" s="1"/>
  <c r="D301" i="7" s="1"/>
  <c r="D302" i="7" s="1"/>
  <c r="D303" i="7" s="1"/>
  <c r="D304" i="7" s="1"/>
  <c r="D305" i="7" s="1"/>
  <c r="D306" i="7" s="1"/>
  <c r="D307" i="7" s="1"/>
  <c r="D308" i="7" s="1"/>
  <c r="D309" i="7" s="1"/>
  <c r="D310" i="7" s="1"/>
  <c r="D311" i="7" s="1"/>
  <c r="D312" i="7" s="1"/>
  <c r="D313" i="7" s="1"/>
  <c r="D314" i="7" s="1"/>
  <c r="D315" i="7" s="1"/>
  <c r="D316" i="7" s="1"/>
  <c r="D317" i="7" s="1"/>
  <c r="D318" i="7" s="1"/>
  <c r="D319" i="7" s="1"/>
  <c r="D320" i="7" s="1"/>
  <c r="D321" i="7" s="1"/>
  <c r="D322" i="7" s="1"/>
  <c r="D323" i="7" s="1"/>
  <c r="D324" i="7" s="1"/>
  <c r="D325" i="7" s="1"/>
  <c r="D326" i="7" s="1"/>
  <c r="D327" i="7" s="1"/>
  <c r="D328" i="7" s="1"/>
  <c r="D329" i="7" s="1"/>
  <c r="D330" i="7" s="1"/>
  <c r="D331" i="7" s="1"/>
  <c r="D332" i="7" s="1"/>
  <c r="D333" i="7" s="1"/>
  <c r="D334" i="7" s="1"/>
  <c r="D335" i="7" s="1"/>
  <c r="D336" i="7" s="1"/>
  <c r="D337" i="7" s="1"/>
  <c r="D338" i="7" s="1"/>
  <c r="D339" i="7" s="1"/>
  <c r="D340" i="7" s="1"/>
  <c r="D341" i="7" s="1"/>
  <c r="D342" i="7" s="1"/>
  <c r="D343" i="7" s="1"/>
  <c r="D344" i="7" s="1"/>
  <c r="D345" i="7" s="1"/>
  <c r="D346" i="7" s="1"/>
  <c r="D347" i="7" s="1"/>
  <c r="D348" i="7" s="1"/>
  <c r="D349" i="7" s="1"/>
  <c r="D350" i="7" s="1"/>
  <c r="D351" i="7" s="1"/>
  <c r="D352" i="7" s="1"/>
  <c r="D353" i="7" s="1"/>
  <c r="D354" i="7" s="1"/>
  <c r="D355" i="7" s="1"/>
  <c r="D356" i="7" s="1"/>
  <c r="D357" i="7" s="1"/>
  <c r="D358" i="7" s="1"/>
  <c r="D359" i="7" s="1"/>
  <c r="D360" i="7" s="1"/>
  <c r="D361" i="7" s="1"/>
  <c r="D362" i="7" s="1"/>
  <c r="D363" i="7" s="1"/>
  <c r="D364" i="7" s="1"/>
  <c r="D365" i="7" s="1"/>
  <c r="D366" i="7" s="1"/>
  <c r="D367" i="7" s="1"/>
  <c r="D368" i="7" s="1"/>
  <c r="D369" i="7" s="1"/>
  <c r="D370" i="7" s="1"/>
  <c r="D371" i="7" s="1"/>
  <c r="D372" i="7" s="1"/>
  <c r="D373" i="7" s="1"/>
  <c r="D374" i="7" s="1"/>
  <c r="D375" i="7" s="1"/>
  <c r="D376" i="7" s="1"/>
  <c r="D377" i="7" s="1"/>
  <c r="D378" i="7" s="1"/>
  <c r="D379" i="7" s="1"/>
  <c r="D380" i="7" s="1"/>
  <c r="D381" i="7" s="1"/>
  <c r="D382" i="7" s="1"/>
  <c r="D383" i="7" s="1"/>
  <c r="D384" i="7" s="1"/>
  <c r="D385" i="7" s="1"/>
  <c r="D386" i="7" s="1"/>
  <c r="D387" i="7" s="1"/>
  <c r="D388" i="7" s="1"/>
  <c r="D389" i="7" s="1"/>
  <c r="D390" i="7" s="1"/>
  <c r="D391" i="7" s="1"/>
  <c r="D392" i="7" s="1"/>
  <c r="D393" i="7" s="1"/>
  <c r="D394" i="7" s="1"/>
  <c r="D395" i="7" s="1"/>
  <c r="D396" i="7" s="1"/>
  <c r="D397" i="7" s="1"/>
  <c r="D398" i="7" s="1"/>
  <c r="D399" i="7" s="1"/>
  <c r="D400" i="7" s="1"/>
  <c r="D401" i="7" s="1"/>
  <c r="D402" i="7" s="1"/>
  <c r="D403" i="7" s="1"/>
  <c r="D404" i="7" s="1"/>
  <c r="D405" i="7" s="1"/>
  <c r="D406" i="7" s="1"/>
  <c r="D407" i="7" s="1"/>
  <c r="D408" i="7" s="1"/>
  <c r="D409" i="7" s="1"/>
  <c r="D410" i="7" s="1"/>
  <c r="D411" i="7" s="1"/>
  <c r="D412" i="7" s="1"/>
  <c r="D413" i="7" s="1"/>
  <c r="D414" i="7" s="1"/>
  <c r="D415" i="7" s="1"/>
  <c r="D416" i="7" s="1"/>
  <c r="D417" i="7" s="1"/>
  <c r="D418" i="7" s="1"/>
  <c r="D419" i="7" s="1"/>
  <c r="D420" i="7" s="1"/>
  <c r="D421" i="7" s="1"/>
  <c r="D422" i="7" s="1"/>
  <c r="D423" i="7" s="1"/>
  <c r="D424" i="7" s="1"/>
  <c r="D425" i="7" s="1"/>
  <c r="D426" i="7" s="1"/>
  <c r="D427" i="7" s="1"/>
  <c r="D428" i="7" s="1"/>
  <c r="D429" i="7" s="1"/>
  <c r="D430" i="7" s="1"/>
  <c r="D431" i="7" s="1"/>
  <c r="D432" i="7" s="1"/>
  <c r="D433" i="7" s="1"/>
  <c r="D434" i="7" s="1"/>
  <c r="D435" i="7" s="1"/>
  <c r="D436" i="7" s="1"/>
  <c r="D437" i="7" s="1"/>
  <c r="D438" i="7" s="1"/>
  <c r="D439" i="7" s="1"/>
  <c r="D440" i="7" s="1"/>
  <c r="D441" i="7" s="1"/>
  <c r="D442" i="7" s="1"/>
  <c r="D443" i="7" s="1"/>
  <c r="D444" i="7" s="1"/>
  <c r="D445" i="7" s="1"/>
  <c r="D446" i="7" s="1"/>
  <c r="D447" i="7" s="1"/>
  <c r="D448" i="7" s="1"/>
  <c r="D449" i="7" s="1"/>
  <c r="D450" i="7" s="1"/>
  <c r="D451" i="7" s="1"/>
  <c r="D452" i="7" s="1"/>
  <c r="D453" i="7" s="1"/>
  <c r="D454" i="7" s="1"/>
  <c r="D455" i="7" s="1"/>
  <c r="D456" i="7" s="1"/>
  <c r="D457" i="7" s="1"/>
  <c r="D458" i="7" s="1"/>
  <c r="D459" i="7" s="1"/>
  <c r="D460" i="7" s="1"/>
  <c r="D461" i="7" s="1"/>
  <c r="D462" i="7" s="1"/>
  <c r="D463" i="7" s="1"/>
  <c r="D464" i="7" s="1"/>
  <c r="D465" i="7" s="1"/>
  <c r="D466" i="7" s="1"/>
  <c r="D467" i="7" s="1"/>
  <c r="D468" i="7" s="1"/>
  <c r="D469" i="7" s="1"/>
  <c r="D470" i="7" s="1"/>
  <c r="D471" i="7" s="1"/>
  <c r="D472" i="7" s="1"/>
  <c r="D473" i="7" s="1"/>
  <c r="D474" i="7" s="1"/>
  <c r="D475" i="7" s="1"/>
  <c r="D476" i="7" s="1"/>
  <c r="D477" i="7" s="1"/>
  <c r="D478" i="7" s="1"/>
  <c r="D479" i="7" s="1"/>
  <c r="D480" i="7" s="1"/>
  <c r="D481" i="7" s="1"/>
  <c r="D482" i="7" s="1"/>
  <c r="D483" i="7" s="1"/>
  <c r="D484" i="7" s="1"/>
  <c r="D485" i="7" s="1"/>
  <c r="D486" i="7" s="1"/>
  <c r="D487" i="7" s="1"/>
  <c r="D488" i="7" s="1"/>
  <c r="D489" i="7" s="1"/>
  <c r="D490" i="7" s="1"/>
  <c r="D491" i="7" s="1"/>
  <c r="D492" i="7" s="1"/>
  <c r="D493" i="7" s="1"/>
  <c r="D494" i="7" s="1"/>
  <c r="D495" i="7" s="1"/>
  <c r="D496" i="7" s="1"/>
  <c r="D497" i="7" s="1"/>
  <c r="D498" i="7" s="1"/>
  <c r="D499" i="7" s="1"/>
  <c r="D500" i="7" s="1"/>
  <c r="D501" i="7" s="1"/>
  <c r="D502" i="7" s="1"/>
  <c r="D503" i="7" s="1"/>
  <c r="D504" i="7" s="1"/>
  <c r="D505" i="7" s="1"/>
  <c r="D506" i="7" s="1"/>
  <c r="D507" i="7" s="1"/>
  <c r="D508" i="7" s="1"/>
  <c r="D509" i="7" s="1"/>
  <c r="D510" i="7" s="1"/>
  <c r="D511" i="7" s="1"/>
  <c r="D512" i="7" s="1"/>
  <c r="D513" i="7" s="1"/>
  <c r="D514" i="7" s="1"/>
  <c r="D515" i="7" s="1"/>
  <c r="D516" i="7" s="1"/>
  <c r="D517" i="7" s="1"/>
  <c r="D518" i="7" s="1"/>
  <c r="D519" i="7" s="1"/>
  <c r="D520" i="7" s="1"/>
  <c r="D521" i="7" s="1"/>
  <c r="D522" i="7" s="1"/>
  <c r="D523" i="7" s="1"/>
  <c r="D524" i="7" s="1"/>
  <c r="D525" i="7" s="1"/>
  <c r="D526" i="7" s="1"/>
  <c r="D527" i="7" s="1"/>
  <c r="D528" i="7" s="1"/>
  <c r="D529" i="7" s="1"/>
  <c r="D530" i="7" s="1"/>
  <c r="D531" i="7" s="1"/>
  <c r="D532" i="7" s="1"/>
  <c r="D533" i="7" s="1"/>
  <c r="D534" i="7" s="1"/>
  <c r="D535" i="7" s="1"/>
  <c r="D536" i="7" s="1"/>
  <c r="D537" i="7" s="1"/>
  <c r="D538" i="7" s="1"/>
  <c r="D539" i="7" s="1"/>
  <c r="D540" i="7" s="1"/>
  <c r="D541" i="7" s="1"/>
  <c r="D542" i="7" s="1"/>
  <c r="D543" i="7" s="1"/>
  <c r="D544" i="7" s="1"/>
  <c r="D545" i="7" s="1"/>
  <c r="D546" i="7" s="1"/>
  <c r="D547" i="7" s="1"/>
  <c r="D548" i="7" s="1"/>
  <c r="D549" i="7" s="1"/>
  <c r="D550" i="7" s="1"/>
  <c r="D551" i="7" s="1"/>
  <c r="D552" i="7" s="1"/>
  <c r="D553" i="7" s="1"/>
  <c r="D554" i="7" s="1"/>
  <c r="D555" i="7" s="1"/>
  <c r="D556" i="7" s="1"/>
  <c r="D557" i="7" s="1"/>
  <c r="D558" i="7" s="1"/>
  <c r="D559" i="7" s="1"/>
  <c r="D560" i="7" s="1"/>
  <c r="D561" i="7" s="1"/>
  <c r="D562" i="7" s="1"/>
  <c r="D563" i="7" s="1"/>
  <c r="D564" i="7" s="1"/>
  <c r="D565" i="7" s="1"/>
  <c r="D566" i="7" s="1"/>
  <c r="D567" i="7" s="1"/>
  <c r="D568" i="7" s="1"/>
  <c r="D569" i="7" s="1"/>
  <c r="D570" i="7" s="1"/>
  <c r="D571" i="7" s="1"/>
  <c r="D572" i="7" s="1"/>
  <c r="D573" i="7" s="1"/>
  <c r="D574" i="7" s="1"/>
  <c r="D575" i="7" s="1"/>
  <c r="D576" i="7" s="1"/>
  <c r="D577" i="7" s="1"/>
  <c r="D578" i="7" s="1"/>
  <c r="D579" i="7" s="1"/>
  <c r="D580" i="7" s="1"/>
  <c r="D581" i="7" s="1"/>
  <c r="D582" i="7" s="1"/>
  <c r="D583" i="7" s="1"/>
  <c r="D584" i="7" s="1"/>
  <c r="D585" i="7" s="1"/>
  <c r="D586" i="7" s="1"/>
  <c r="D587" i="7" s="1"/>
  <c r="D588" i="7" s="1"/>
  <c r="D589" i="7" s="1"/>
  <c r="D590" i="7" s="1"/>
  <c r="D591" i="7" s="1"/>
  <c r="D592" i="7" s="1"/>
  <c r="D593" i="7" s="1"/>
  <c r="D594" i="7" s="1"/>
  <c r="D595" i="7" s="1"/>
  <c r="D596" i="7" s="1"/>
  <c r="D597" i="7" s="1"/>
  <c r="D598" i="7" s="1"/>
  <c r="D599" i="7" s="1"/>
  <c r="D600" i="7" s="1"/>
  <c r="D601" i="7" s="1"/>
  <c r="D602" i="7" s="1"/>
  <c r="D603" i="7" s="1"/>
  <c r="D604" i="7" s="1"/>
  <c r="D605" i="7" s="1"/>
  <c r="D606" i="7" s="1"/>
  <c r="D607" i="7" s="1"/>
  <c r="D608" i="7" s="1"/>
  <c r="D609" i="7" s="1"/>
  <c r="D610" i="7" s="1"/>
  <c r="D611" i="7" s="1"/>
  <c r="D612" i="7" s="1"/>
  <c r="D613" i="7" s="1"/>
  <c r="D614" i="7" s="1"/>
  <c r="D615" i="7" s="1"/>
  <c r="D616" i="7" s="1"/>
  <c r="D617" i="7" s="1"/>
  <c r="D618" i="7" s="1"/>
  <c r="D619" i="7" s="1"/>
  <c r="D620" i="7" s="1"/>
  <c r="D621" i="7" s="1"/>
  <c r="D622" i="7" s="1"/>
  <c r="D623" i="7" s="1"/>
  <c r="D624" i="7" s="1"/>
  <c r="D625" i="7" s="1"/>
  <c r="D626" i="7" s="1"/>
  <c r="D627" i="7" s="1"/>
  <c r="D628" i="7" s="1"/>
  <c r="D629" i="7" s="1"/>
  <c r="D630" i="7" s="1"/>
  <c r="D631" i="7" s="1"/>
  <c r="D632" i="7" s="1"/>
  <c r="D633" i="7" s="1"/>
  <c r="D634" i="7" s="1"/>
  <c r="D635" i="7" s="1"/>
  <c r="D636" i="7" s="1"/>
  <c r="D637" i="7" s="1"/>
  <c r="D638" i="7" s="1"/>
  <c r="D639" i="7" s="1"/>
  <c r="D640" i="7" s="1"/>
  <c r="D641" i="7" s="1"/>
  <c r="D642" i="7" s="1"/>
  <c r="D643" i="7" s="1"/>
  <c r="D644" i="7" s="1"/>
  <c r="D645" i="7" s="1"/>
  <c r="D646" i="7" s="1"/>
  <c r="D647" i="7" s="1"/>
  <c r="D648" i="7" s="1"/>
  <c r="D649" i="7" s="1"/>
  <c r="D650" i="7" s="1"/>
  <c r="D651" i="7" s="1"/>
  <c r="D652" i="7" s="1"/>
  <c r="D653" i="7" s="1"/>
  <c r="D654" i="7" s="1"/>
  <c r="D655" i="7" s="1"/>
  <c r="D656" i="7" s="1"/>
  <c r="D657" i="7" s="1"/>
  <c r="D658" i="7" s="1"/>
  <c r="D659" i="7" s="1"/>
  <c r="D660" i="7" s="1"/>
  <c r="D661" i="7" s="1"/>
  <c r="D662" i="7" s="1"/>
  <c r="D663" i="7" s="1"/>
  <c r="D664" i="7" s="1"/>
  <c r="D665" i="7" s="1"/>
  <c r="D666" i="7" s="1"/>
  <c r="D667" i="7" s="1"/>
  <c r="D668" i="7" s="1"/>
  <c r="D669" i="7" s="1"/>
  <c r="D670" i="7" s="1"/>
  <c r="D671" i="7" s="1"/>
  <c r="D672" i="7" s="1"/>
  <c r="D673" i="7" s="1"/>
  <c r="D674" i="7" s="1"/>
  <c r="D675" i="7" s="1"/>
  <c r="D676" i="7" s="1"/>
  <c r="D677" i="7" s="1"/>
  <c r="D678" i="7" s="1"/>
  <c r="D679" i="7" s="1"/>
  <c r="D680" i="7" s="1"/>
  <c r="D681" i="7" s="1"/>
  <c r="D682" i="7" s="1"/>
  <c r="D683" i="7" s="1"/>
  <c r="D684" i="7" s="1"/>
  <c r="D685" i="7" s="1"/>
  <c r="D686" i="7" s="1"/>
  <c r="D687" i="7" s="1"/>
  <c r="D688" i="7" s="1"/>
  <c r="D689" i="7" s="1"/>
  <c r="D690" i="7" s="1"/>
  <c r="D691" i="7" s="1"/>
  <c r="D692" i="7" s="1"/>
  <c r="D693" i="7" s="1"/>
  <c r="D694" i="7" s="1"/>
  <c r="D695" i="7" s="1"/>
  <c r="D696" i="7" s="1"/>
  <c r="D697" i="7" s="1"/>
  <c r="D698" i="7" s="1"/>
  <c r="D699" i="7" s="1"/>
  <c r="D700" i="7" s="1"/>
  <c r="D701" i="7" s="1"/>
  <c r="D702" i="7" s="1"/>
  <c r="D703" i="7" s="1"/>
  <c r="D704" i="7" s="1"/>
  <c r="D705" i="7" s="1"/>
  <c r="D706" i="7" s="1"/>
  <c r="D707" i="7" s="1"/>
  <c r="D708" i="7" s="1"/>
  <c r="D709" i="7" s="1"/>
  <c r="D710" i="7" s="1"/>
  <c r="D711" i="7" s="1"/>
  <c r="D712" i="7" s="1"/>
  <c r="D713" i="7" s="1"/>
  <c r="D714" i="7" s="1"/>
  <c r="D715" i="7" s="1"/>
  <c r="D716" i="7" s="1"/>
  <c r="D717" i="7" s="1"/>
  <c r="D718" i="7" s="1"/>
  <c r="D719" i="7" s="1"/>
  <c r="D720" i="7" s="1"/>
  <c r="D721" i="7" s="1"/>
  <c r="C3" i="7"/>
  <c r="C4" i="7" s="1"/>
  <c r="B3" i="7"/>
  <c r="A3" i="7"/>
  <c r="A4" i="7" s="1"/>
  <c r="A5" i="7" s="1"/>
  <c r="A6" i="7" s="1"/>
  <c r="A7" i="7" s="1"/>
  <c r="A8" i="7" s="1"/>
  <c r="A9" i="7" s="1"/>
  <c r="C2" i="7"/>
  <c r="B2" i="7"/>
  <c r="J28" i="8"/>
  <c r="N55" i="4" s="1"/>
  <c r="G28" i="8"/>
  <c r="K55" i="4" s="1"/>
  <c r="P55" i="4" s="1"/>
  <c r="E28" i="8"/>
  <c r="I55" i="4" s="1"/>
  <c r="J27" i="8"/>
  <c r="N54" i="4" s="1"/>
  <c r="G27" i="8"/>
  <c r="K54" i="4" s="1"/>
  <c r="P54" i="4" s="1"/>
  <c r="E27" i="8"/>
  <c r="J26" i="8"/>
  <c r="N53" i="4" s="1"/>
  <c r="G26" i="8"/>
  <c r="K53" i="4" s="1"/>
  <c r="P53" i="4" s="1"/>
  <c r="E26" i="8"/>
  <c r="K25" i="8"/>
  <c r="J25" i="8"/>
  <c r="N52" i="4" s="1"/>
  <c r="G25" i="8"/>
  <c r="K52" i="4" s="1"/>
  <c r="P52" i="4" s="1"/>
  <c r="E25" i="8"/>
  <c r="I52" i="4" s="1"/>
  <c r="J24" i="8"/>
  <c r="N51" i="4" s="1"/>
  <c r="Q51" i="4" s="1"/>
  <c r="G24" i="8"/>
  <c r="K51" i="4" s="1"/>
  <c r="P51" i="4" s="1"/>
  <c r="E24" i="8"/>
  <c r="I51" i="4" s="1"/>
  <c r="O51" i="4" s="1"/>
  <c r="A4" i="35"/>
  <c r="A3" i="35"/>
  <c r="D721" i="34"/>
  <c r="D720" i="34"/>
  <c r="D719" i="34"/>
  <c r="D718" i="34"/>
  <c r="D717" i="34"/>
  <c r="D716" i="34"/>
  <c r="D715" i="34"/>
  <c r="D714" i="34"/>
  <c r="D713" i="34"/>
  <c r="D712" i="34"/>
  <c r="D711" i="34"/>
  <c r="D710" i="34"/>
  <c r="D709" i="34"/>
  <c r="D708" i="34"/>
  <c r="D707" i="34"/>
  <c r="D706" i="34"/>
  <c r="D705" i="34"/>
  <c r="D704" i="34"/>
  <c r="D703" i="34"/>
  <c r="D702" i="34"/>
  <c r="D701" i="34"/>
  <c r="D700" i="34"/>
  <c r="D699" i="34"/>
  <c r="D698" i="34"/>
  <c r="D697" i="34"/>
  <c r="D696" i="34"/>
  <c r="D695" i="34"/>
  <c r="D694" i="34"/>
  <c r="D693" i="34"/>
  <c r="D692" i="34"/>
  <c r="D691" i="34"/>
  <c r="D690" i="34"/>
  <c r="D689" i="34"/>
  <c r="D688" i="34"/>
  <c r="D687" i="34"/>
  <c r="D686" i="34"/>
  <c r="D685" i="34"/>
  <c r="D684" i="34"/>
  <c r="D683" i="34"/>
  <c r="D682" i="34"/>
  <c r="D681" i="34"/>
  <c r="D680" i="34"/>
  <c r="D679" i="34"/>
  <c r="D678" i="34"/>
  <c r="D677" i="34"/>
  <c r="D676" i="34"/>
  <c r="D675" i="34"/>
  <c r="D674" i="34"/>
  <c r="D673" i="34"/>
  <c r="D672" i="34"/>
  <c r="D671" i="34"/>
  <c r="D670" i="34"/>
  <c r="D669" i="34"/>
  <c r="D668" i="34"/>
  <c r="D667" i="34"/>
  <c r="D666" i="34"/>
  <c r="D665" i="34"/>
  <c r="D664" i="34"/>
  <c r="D663" i="34"/>
  <c r="D662" i="34"/>
  <c r="D661" i="34"/>
  <c r="D660" i="34"/>
  <c r="D659" i="34"/>
  <c r="D658" i="34"/>
  <c r="D657" i="34"/>
  <c r="D656" i="34"/>
  <c r="D655" i="34"/>
  <c r="D654" i="34"/>
  <c r="D653" i="34"/>
  <c r="D652" i="34"/>
  <c r="D651" i="34"/>
  <c r="D650" i="34"/>
  <c r="D649" i="34"/>
  <c r="D648" i="34"/>
  <c r="D647" i="34"/>
  <c r="D646" i="34"/>
  <c r="D645" i="34"/>
  <c r="D644" i="34"/>
  <c r="D643" i="34"/>
  <c r="D642" i="34"/>
  <c r="D641" i="34"/>
  <c r="D640" i="34"/>
  <c r="D639" i="34"/>
  <c r="D638" i="34"/>
  <c r="D637" i="34"/>
  <c r="D636" i="34"/>
  <c r="D635" i="34"/>
  <c r="D634" i="34"/>
  <c r="D633" i="34"/>
  <c r="D632" i="34"/>
  <c r="D631" i="34"/>
  <c r="D630" i="34"/>
  <c r="D629" i="34"/>
  <c r="D628" i="34"/>
  <c r="D627" i="34"/>
  <c r="D626" i="34"/>
  <c r="D625" i="34"/>
  <c r="D624" i="34"/>
  <c r="D623" i="34"/>
  <c r="D622" i="34"/>
  <c r="D621" i="34"/>
  <c r="D620" i="34"/>
  <c r="D619" i="34"/>
  <c r="D618" i="34"/>
  <c r="D617" i="34"/>
  <c r="D616" i="34"/>
  <c r="D615" i="34"/>
  <c r="D614" i="34"/>
  <c r="D613" i="34"/>
  <c r="D612" i="34"/>
  <c r="D611" i="34"/>
  <c r="D610" i="34"/>
  <c r="D609" i="34"/>
  <c r="D608" i="34"/>
  <c r="D607" i="34"/>
  <c r="D606" i="34"/>
  <c r="D605" i="34"/>
  <c r="D604" i="34"/>
  <c r="D603" i="34"/>
  <c r="D602" i="34"/>
  <c r="D601" i="34"/>
  <c r="D600" i="34"/>
  <c r="D599" i="34"/>
  <c r="D598" i="34"/>
  <c r="D597" i="34"/>
  <c r="D596" i="34"/>
  <c r="D595" i="34"/>
  <c r="D594" i="34"/>
  <c r="D593" i="34"/>
  <c r="D592" i="34"/>
  <c r="D591" i="34"/>
  <c r="D590" i="34"/>
  <c r="D589" i="34"/>
  <c r="D588" i="34"/>
  <c r="D587" i="34"/>
  <c r="D586" i="34"/>
  <c r="D585" i="34"/>
  <c r="D584" i="34"/>
  <c r="D583" i="34"/>
  <c r="D582" i="34"/>
  <c r="D581" i="34"/>
  <c r="D580" i="34"/>
  <c r="D579" i="34"/>
  <c r="D578" i="34"/>
  <c r="D577" i="34"/>
  <c r="D576" i="34"/>
  <c r="D575" i="34"/>
  <c r="D574" i="34"/>
  <c r="D573" i="34"/>
  <c r="D572" i="34"/>
  <c r="D571" i="34"/>
  <c r="D570" i="34"/>
  <c r="D569" i="34"/>
  <c r="D568" i="34"/>
  <c r="D567" i="34"/>
  <c r="D566" i="34"/>
  <c r="D565" i="34"/>
  <c r="D564" i="34"/>
  <c r="D563" i="34"/>
  <c r="D562" i="34"/>
  <c r="D561" i="34"/>
  <c r="D560" i="34"/>
  <c r="D559" i="34"/>
  <c r="D558" i="34"/>
  <c r="D557" i="34"/>
  <c r="D556" i="34"/>
  <c r="D555" i="34"/>
  <c r="D554" i="34"/>
  <c r="D553" i="34"/>
  <c r="D552" i="34"/>
  <c r="D551" i="34"/>
  <c r="D550" i="34"/>
  <c r="D549" i="34"/>
  <c r="D548" i="34"/>
  <c r="D547" i="34"/>
  <c r="D546" i="34"/>
  <c r="D545" i="34"/>
  <c r="D544" i="34"/>
  <c r="D543" i="34"/>
  <c r="D542" i="34"/>
  <c r="D541" i="34"/>
  <c r="D540" i="34"/>
  <c r="D539" i="34"/>
  <c r="D538" i="34"/>
  <c r="D537" i="34"/>
  <c r="D536" i="34"/>
  <c r="D535" i="34"/>
  <c r="D534" i="34"/>
  <c r="D533" i="34"/>
  <c r="D532" i="34"/>
  <c r="D531" i="34"/>
  <c r="D530" i="34"/>
  <c r="D529" i="34"/>
  <c r="D528" i="34"/>
  <c r="D527" i="34"/>
  <c r="D526" i="34"/>
  <c r="D525" i="34"/>
  <c r="D524" i="34"/>
  <c r="D523" i="34"/>
  <c r="D522" i="34"/>
  <c r="D521" i="34"/>
  <c r="D520" i="34"/>
  <c r="D519" i="34"/>
  <c r="D518" i="34"/>
  <c r="D517" i="34"/>
  <c r="D516" i="34"/>
  <c r="D515" i="34"/>
  <c r="D514" i="34"/>
  <c r="D513" i="34"/>
  <c r="D512" i="34"/>
  <c r="D511" i="34"/>
  <c r="D510" i="34"/>
  <c r="D509" i="34"/>
  <c r="D508" i="34"/>
  <c r="D507" i="34"/>
  <c r="D506" i="34"/>
  <c r="D505" i="34"/>
  <c r="D504" i="34"/>
  <c r="D503" i="34"/>
  <c r="D502" i="34"/>
  <c r="D501" i="34"/>
  <c r="D500" i="34"/>
  <c r="D499" i="34"/>
  <c r="D498" i="34"/>
  <c r="D497" i="34"/>
  <c r="D496" i="34"/>
  <c r="D495" i="34"/>
  <c r="D494" i="34"/>
  <c r="D493" i="34"/>
  <c r="D492" i="34"/>
  <c r="D491" i="34"/>
  <c r="D490" i="34"/>
  <c r="D489" i="34"/>
  <c r="D488" i="34"/>
  <c r="D487" i="34"/>
  <c r="D486" i="34"/>
  <c r="D485" i="34"/>
  <c r="D484" i="34"/>
  <c r="D483" i="34"/>
  <c r="D482" i="34"/>
  <c r="D481" i="34"/>
  <c r="D480" i="34"/>
  <c r="D479" i="34"/>
  <c r="D478" i="34"/>
  <c r="D477" i="34"/>
  <c r="D476" i="34"/>
  <c r="D475" i="34"/>
  <c r="D474" i="34"/>
  <c r="D473" i="34"/>
  <c r="D472" i="34"/>
  <c r="D471" i="34"/>
  <c r="D470" i="34"/>
  <c r="D469" i="34"/>
  <c r="D468" i="34"/>
  <c r="D467" i="34"/>
  <c r="D466" i="34"/>
  <c r="D465" i="34"/>
  <c r="D464" i="34"/>
  <c r="D463" i="34"/>
  <c r="D462" i="34"/>
  <c r="D461" i="34"/>
  <c r="D460" i="34"/>
  <c r="D459" i="34"/>
  <c r="D458" i="34"/>
  <c r="D457" i="34"/>
  <c r="D456" i="34"/>
  <c r="D455" i="34"/>
  <c r="D454" i="34"/>
  <c r="D453" i="34"/>
  <c r="D452" i="34"/>
  <c r="D451" i="34"/>
  <c r="D450" i="34"/>
  <c r="D449" i="34"/>
  <c r="D448" i="34"/>
  <c r="D447" i="34"/>
  <c r="D446" i="34"/>
  <c r="D445" i="34"/>
  <c r="D444" i="34"/>
  <c r="D443" i="34"/>
  <c r="D442" i="34"/>
  <c r="D441" i="34"/>
  <c r="D440" i="34"/>
  <c r="D439" i="34"/>
  <c r="D438" i="34"/>
  <c r="D437" i="34"/>
  <c r="D436" i="34"/>
  <c r="D435" i="34"/>
  <c r="D434" i="34"/>
  <c r="D433" i="34"/>
  <c r="D432" i="34"/>
  <c r="D431" i="34"/>
  <c r="D430" i="34"/>
  <c r="D429" i="34"/>
  <c r="D428" i="34"/>
  <c r="D427" i="34"/>
  <c r="D426" i="34"/>
  <c r="D425" i="34"/>
  <c r="D424" i="34"/>
  <c r="D423" i="34"/>
  <c r="D422" i="34"/>
  <c r="D421" i="34"/>
  <c r="D420" i="34"/>
  <c r="D419" i="34"/>
  <c r="D418" i="34"/>
  <c r="D417" i="34"/>
  <c r="D416" i="34"/>
  <c r="D415" i="34"/>
  <c r="D414" i="34"/>
  <c r="D413" i="34"/>
  <c r="D412" i="34"/>
  <c r="D411" i="34"/>
  <c r="D410" i="34"/>
  <c r="D409" i="34"/>
  <c r="D408" i="34"/>
  <c r="D407" i="34"/>
  <c r="D406" i="34"/>
  <c r="D405" i="34"/>
  <c r="D404" i="34"/>
  <c r="D403" i="34"/>
  <c r="D402" i="34"/>
  <c r="D401" i="34"/>
  <c r="D400" i="34"/>
  <c r="D399" i="34"/>
  <c r="D398" i="34"/>
  <c r="D397" i="34"/>
  <c r="D396" i="34"/>
  <c r="D395" i="34"/>
  <c r="D394" i="34"/>
  <c r="D393" i="34"/>
  <c r="D392" i="34"/>
  <c r="D391" i="34"/>
  <c r="D390" i="34"/>
  <c r="D389" i="34"/>
  <c r="D388" i="34"/>
  <c r="D387" i="34"/>
  <c r="D386" i="34"/>
  <c r="D385" i="34"/>
  <c r="D384" i="34"/>
  <c r="D383" i="34"/>
  <c r="D382" i="34"/>
  <c r="D381" i="34"/>
  <c r="D380" i="34"/>
  <c r="D379" i="34"/>
  <c r="D378" i="34"/>
  <c r="D377" i="34"/>
  <c r="D376" i="34"/>
  <c r="D375" i="34"/>
  <c r="D374" i="34"/>
  <c r="D373" i="34"/>
  <c r="D372" i="34"/>
  <c r="D371" i="34"/>
  <c r="D370" i="34"/>
  <c r="D369" i="34"/>
  <c r="D368" i="34"/>
  <c r="D367" i="34"/>
  <c r="D366" i="34"/>
  <c r="D365" i="34"/>
  <c r="D364" i="34"/>
  <c r="D363" i="34"/>
  <c r="D362" i="34"/>
  <c r="D361" i="34"/>
  <c r="D360" i="34"/>
  <c r="D359" i="34"/>
  <c r="D358" i="34"/>
  <c r="D357" i="34"/>
  <c r="D356" i="34"/>
  <c r="D355" i="34"/>
  <c r="D354" i="34"/>
  <c r="D353" i="34"/>
  <c r="D352" i="34"/>
  <c r="D351" i="34"/>
  <c r="D350" i="34"/>
  <c r="D349" i="34"/>
  <c r="D348" i="34"/>
  <c r="D347" i="34"/>
  <c r="D346" i="34"/>
  <c r="D345" i="34"/>
  <c r="D344" i="34"/>
  <c r="D343" i="34"/>
  <c r="D342" i="34"/>
  <c r="D341" i="34"/>
  <c r="D340" i="34"/>
  <c r="D339" i="34"/>
  <c r="D338" i="34"/>
  <c r="D337" i="34"/>
  <c r="D336" i="34"/>
  <c r="D335" i="34"/>
  <c r="D334" i="34"/>
  <c r="D333" i="34"/>
  <c r="D332" i="34"/>
  <c r="D331" i="34"/>
  <c r="D330" i="34"/>
  <c r="D329" i="34"/>
  <c r="D328" i="34"/>
  <c r="D327" i="34"/>
  <c r="D326" i="34"/>
  <c r="D325" i="34"/>
  <c r="D324" i="34"/>
  <c r="D323" i="34"/>
  <c r="D322" i="34"/>
  <c r="D321" i="34"/>
  <c r="D320" i="34"/>
  <c r="D319" i="34"/>
  <c r="D318" i="34"/>
  <c r="D317" i="34"/>
  <c r="D316" i="34"/>
  <c r="D315" i="34"/>
  <c r="D314" i="34"/>
  <c r="D313" i="34"/>
  <c r="D312" i="34"/>
  <c r="D311" i="34"/>
  <c r="D310" i="34"/>
  <c r="D309" i="34"/>
  <c r="D308" i="34"/>
  <c r="D307" i="34"/>
  <c r="D306" i="34"/>
  <c r="D305" i="34"/>
  <c r="D304" i="34"/>
  <c r="D303" i="34"/>
  <c r="D302" i="34"/>
  <c r="D301" i="34"/>
  <c r="D300" i="34"/>
  <c r="D299" i="34"/>
  <c r="D298" i="34"/>
  <c r="D297" i="34"/>
  <c r="D296" i="34"/>
  <c r="D295" i="34"/>
  <c r="D294" i="34"/>
  <c r="D293" i="34"/>
  <c r="D292" i="34"/>
  <c r="D291" i="34"/>
  <c r="D290" i="34"/>
  <c r="D289" i="34"/>
  <c r="D288" i="34"/>
  <c r="D287" i="34"/>
  <c r="D286" i="34"/>
  <c r="D285" i="34"/>
  <c r="D284" i="34"/>
  <c r="D283" i="34"/>
  <c r="D282" i="34"/>
  <c r="D281" i="34"/>
  <c r="D280" i="34"/>
  <c r="D279" i="34"/>
  <c r="D278" i="34"/>
  <c r="D277" i="34"/>
  <c r="D276" i="34"/>
  <c r="D275" i="34"/>
  <c r="D274" i="34"/>
  <c r="D273" i="34"/>
  <c r="D272" i="34"/>
  <c r="D271" i="34"/>
  <c r="D270" i="34"/>
  <c r="D269" i="34"/>
  <c r="D268" i="34"/>
  <c r="D267" i="34"/>
  <c r="D266" i="34"/>
  <c r="D265" i="34"/>
  <c r="D264" i="34"/>
  <c r="D263" i="34"/>
  <c r="D262" i="34"/>
  <c r="D261" i="34"/>
  <c r="D260" i="34"/>
  <c r="D259" i="34"/>
  <c r="D258" i="34"/>
  <c r="D257" i="34"/>
  <c r="D256" i="34"/>
  <c r="D255" i="34"/>
  <c r="D254" i="34"/>
  <c r="D253" i="34"/>
  <c r="D252" i="34"/>
  <c r="D251" i="34"/>
  <c r="D250" i="34"/>
  <c r="D249" i="34"/>
  <c r="D248" i="34"/>
  <c r="D247" i="34"/>
  <c r="D246" i="34"/>
  <c r="D245" i="34"/>
  <c r="D244" i="34"/>
  <c r="D243" i="34"/>
  <c r="D242" i="34"/>
  <c r="D241" i="34"/>
  <c r="D240" i="34"/>
  <c r="D239" i="34"/>
  <c r="D238" i="34"/>
  <c r="D237" i="34"/>
  <c r="D236" i="34"/>
  <c r="D235" i="34"/>
  <c r="D234" i="34"/>
  <c r="D233" i="34"/>
  <c r="D232" i="34"/>
  <c r="D231" i="34"/>
  <c r="D230" i="34"/>
  <c r="D229" i="34"/>
  <c r="D228" i="34"/>
  <c r="D227" i="34"/>
  <c r="D226" i="34"/>
  <c r="D225" i="34"/>
  <c r="D224" i="34"/>
  <c r="D223" i="34"/>
  <c r="D222" i="34"/>
  <c r="D221" i="34"/>
  <c r="D220" i="34"/>
  <c r="D219" i="34"/>
  <c r="D218" i="34"/>
  <c r="D217" i="34"/>
  <c r="D216" i="34"/>
  <c r="D215" i="34"/>
  <c r="D214" i="34"/>
  <c r="D213" i="34"/>
  <c r="D212" i="34"/>
  <c r="D211" i="34"/>
  <c r="D210" i="34"/>
  <c r="D209" i="34"/>
  <c r="D208" i="34"/>
  <c r="D207" i="34"/>
  <c r="D206" i="34"/>
  <c r="D205" i="34"/>
  <c r="D204" i="34"/>
  <c r="D203" i="34"/>
  <c r="D202" i="34"/>
  <c r="D201" i="34"/>
  <c r="D200" i="34"/>
  <c r="D199" i="34"/>
  <c r="D198" i="34"/>
  <c r="K197" i="34"/>
  <c r="K198" i="34" s="1"/>
  <c r="K199" i="34" s="1"/>
  <c r="K200" i="34" s="1"/>
  <c r="K201" i="34" s="1"/>
  <c r="K202" i="34" s="1"/>
  <c r="K203" i="34" s="1"/>
  <c r="K204" i="34" s="1"/>
  <c r="K205" i="34" s="1"/>
  <c r="K206" i="34" s="1"/>
  <c r="K207" i="34" s="1"/>
  <c r="K208" i="34" s="1"/>
  <c r="K209" i="34" s="1"/>
  <c r="K210" i="34" s="1"/>
  <c r="K211" i="34" s="1"/>
  <c r="K212" i="34" s="1"/>
  <c r="K213" i="34" s="1"/>
  <c r="K214" i="34" s="1"/>
  <c r="K215" i="34" s="1"/>
  <c r="K216" i="34" s="1"/>
  <c r="K217" i="34" s="1"/>
  <c r="K218" i="34" s="1"/>
  <c r="K219" i="34" s="1"/>
  <c r="K220" i="34" s="1"/>
  <c r="K221" i="34" s="1"/>
  <c r="K222" i="34" s="1"/>
  <c r="K223" i="34" s="1"/>
  <c r="K224" i="34" s="1"/>
  <c r="K225" i="34" s="1"/>
  <c r="K226" i="34" s="1"/>
  <c r="K227" i="34" s="1"/>
  <c r="K228" i="34" s="1"/>
  <c r="K229" i="34" s="1"/>
  <c r="K230" i="34" s="1"/>
  <c r="K231" i="34" s="1"/>
  <c r="K232" i="34" s="1"/>
  <c r="K233" i="34" s="1"/>
  <c r="K234" i="34" s="1"/>
  <c r="K235" i="34" s="1"/>
  <c r="K236" i="34" s="1"/>
  <c r="K237" i="34" s="1"/>
  <c r="K238" i="34" s="1"/>
  <c r="K239" i="34" s="1"/>
  <c r="K240" i="34" s="1"/>
  <c r="K241" i="34" s="1"/>
  <c r="K242" i="34" s="1"/>
  <c r="K243" i="34" s="1"/>
  <c r="K244" i="34" s="1"/>
  <c r="K245" i="34" s="1"/>
  <c r="K246" i="34" s="1"/>
  <c r="K247" i="34" s="1"/>
  <c r="K248" i="34" s="1"/>
  <c r="K249" i="34" s="1"/>
  <c r="K250" i="34" s="1"/>
  <c r="K251" i="34" s="1"/>
  <c r="K252" i="34" s="1"/>
  <c r="K253" i="34" s="1"/>
  <c r="K254" i="34" s="1"/>
  <c r="K255" i="34" s="1"/>
  <c r="K256" i="34" s="1"/>
  <c r="K257" i="34" s="1"/>
  <c r="K258" i="34" s="1"/>
  <c r="K259" i="34" s="1"/>
  <c r="K260" i="34" s="1"/>
  <c r="K261" i="34" s="1"/>
  <c r="K262" i="34" s="1"/>
  <c r="K263" i="34" s="1"/>
  <c r="K264" i="34" s="1"/>
  <c r="K265" i="34" s="1"/>
  <c r="K266" i="34" s="1"/>
  <c r="K267" i="34" s="1"/>
  <c r="K268" i="34" s="1"/>
  <c r="K269" i="34" s="1"/>
  <c r="K270" i="34" s="1"/>
  <c r="K271" i="34" s="1"/>
  <c r="K272" i="34" s="1"/>
  <c r="K273" i="34" s="1"/>
  <c r="K274" i="34" s="1"/>
  <c r="K275" i="34" s="1"/>
  <c r="K276" i="34" s="1"/>
  <c r="K277" i="34" s="1"/>
  <c r="K278" i="34" s="1"/>
  <c r="K279" i="34" s="1"/>
  <c r="K280" i="34" s="1"/>
  <c r="K281" i="34" s="1"/>
  <c r="K282" i="34" s="1"/>
  <c r="K283" i="34" s="1"/>
  <c r="K284" i="34" s="1"/>
  <c r="K285" i="34" s="1"/>
  <c r="K286" i="34" s="1"/>
  <c r="K287" i="34" s="1"/>
  <c r="K288" i="34" s="1"/>
  <c r="K289" i="34" s="1"/>
  <c r="K290" i="34" s="1"/>
  <c r="K291" i="34" s="1"/>
  <c r="K292" i="34" s="1"/>
  <c r="K293" i="34" s="1"/>
  <c r="K294" i="34" s="1"/>
  <c r="K295" i="34" s="1"/>
  <c r="K296" i="34" s="1"/>
  <c r="K297" i="34" s="1"/>
  <c r="K298" i="34" s="1"/>
  <c r="K299" i="34" s="1"/>
  <c r="K300" i="34" s="1"/>
  <c r="K301" i="34" s="1"/>
  <c r="K302" i="34" s="1"/>
  <c r="K303" i="34" s="1"/>
  <c r="K304" i="34" s="1"/>
  <c r="K305" i="34" s="1"/>
  <c r="K306" i="34" s="1"/>
  <c r="K307" i="34" s="1"/>
  <c r="K308" i="34" s="1"/>
  <c r="K309" i="34" s="1"/>
  <c r="K310" i="34" s="1"/>
  <c r="K311" i="34" s="1"/>
  <c r="K312" i="34" s="1"/>
  <c r="K313" i="34" s="1"/>
  <c r="K314" i="34" s="1"/>
  <c r="K315" i="34" s="1"/>
  <c r="K316" i="34" s="1"/>
  <c r="K317" i="34" s="1"/>
  <c r="K318" i="34" s="1"/>
  <c r="K319" i="34" s="1"/>
  <c r="K320" i="34" s="1"/>
  <c r="K321" i="34" s="1"/>
  <c r="K322" i="34" s="1"/>
  <c r="K323" i="34" s="1"/>
  <c r="K324" i="34" s="1"/>
  <c r="K325" i="34" s="1"/>
  <c r="K326" i="34" s="1"/>
  <c r="K327" i="34" s="1"/>
  <c r="K328" i="34" s="1"/>
  <c r="K329" i="34" s="1"/>
  <c r="K330" i="34" s="1"/>
  <c r="K331" i="34" s="1"/>
  <c r="K332" i="34" s="1"/>
  <c r="K333" i="34" s="1"/>
  <c r="K334" i="34" s="1"/>
  <c r="K335" i="34" s="1"/>
  <c r="K336" i="34" s="1"/>
  <c r="K337" i="34" s="1"/>
  <c r="K338" i="34" s="1"/>
  <c r="K339" i="34" s="1"/>
  <c r="K340" i="34" s="1"/>
  <c r="K341" i="34" s="1"/>
  <c r="K342" i="34" s="1"/>
  <c r="K343" i="34" s="1"/>
  <c r="K344" i="34" s="1"/>
  <c r="K345" i="34" s="1"/>
  <c r="K346" i="34" s="1"/>
  <c r="K347" i="34" s="1"/>
  <c r="K348" i="34" s="1"/>
  <c r="K349" i="34" s="1"/>
  <c r="K350" i="34" s="1"/>
  <c r="K351" i="34" s="1"/>
  <c r="K352" i="34" s="1"/>
  <c r="K353" i="34" s="1"/>
  <c r="K354" i="34" s="1"/>
  <c r="K355" i="34" s="1"/>
  <c r="K356" i="34" s="1"/>
  <c r="K357" i="34" s="1"/>
  <c r="K358" i="34" s="1"/>
  <c r="K359" i="34" s="1"/>
  <c r="K360" i="34" s="1"/>
  <c r="K361" i="34" s="1"/>
  <c r="K362" i="34" s="1"/>
  <c r="K363" i="34" s="1"/>
  <c r="K364" i="34" s="1"/>
  <c r="K365" i="34" s="1"/>
  <c r="K366" i="34" s="1"/>
  <c r="K367" i="34" s="1"/>
  <c r="K368" i="34" s="1"/>
  <c r="K369" i="34" s="1"/>
  <c r="K370" i="34" s="1"/>
  <c r="K371" i="34" s="1"/>
  <c r="K372" i="34" s="1"/>
  <c r="K373" i="34" s="1"/>
  <c r="K374" i="34" s="1"/>
  <c r="K375" i="34" s="1"/>
  <c r="K376" i="34" s="1"/>
  <c r="K377" i="34" s="1"/>
  <c r="K378" i="34" s="1"/>
  <c r="K379" i="34" s="1"/>
  <c r="K380" i="34" s="1"/>
  <c r="K381" i="34" s="1"/>
  <c r="K382" i="34" s="1"/>
  <c r="K383" i="34" s="1"/>
  <c r="K384" i="34" s="1"/>
  <c r="K385" i="34" s="1"/>
  <c r="K386" i="34" s="1"/>
  <c r="K387" i="34" s="1"/>
  <c r="K388" i="34" s="1"/>
  <c r="K389" i="34" s="1"/>
  <c r="K390" i="34" s="1"/>
  <c r="K391" i="34" s="1"/>
  <c r="K392" i="34" s="1"/>
  <c r="K393" i="34" s="1"/>
  <c r="K394" i="34" s="1"/>
  <c r="K395" i="34" s="1"/>
  <c r="K396" i="34" s="1"/>
  <c r="K397" i="34" s="1"/>
  <c r="K398" i="34" s="1"/>
  <c r="K399" i="34" s="1"/>
  <c r="K400" i="34" s="1"/>
  <c r="K401" i="34" s="1"/>
  <c r="K402" i="34" s="1"/>
  <c r="K403" i="34" s="1"/>
  <c r="K404" i="34" s="1"/>
  <c r="K405" i="34" s="1"/>
  <c r="K406" i="34" s="1"/>
  <c r="K407" i="34" s="1"/>
  <c r="K408" i="34" s="1"/>
  <c r="K409" i="34" s="1"/>
  <c r="K410" i="34" s="1"/>
  <c r="K411" i="34" s="1"/>
  <c r="K412" i="34" s="1"/>
  <c r="K413" i="34" s="1"/>
  <c r="K414" i="34" s="1"/>
  <c r="K415" i="34" s="1"/>
  <c r="K416" i="34" s="1"/>
  <c r="K417" i="34" s="1"/>
  <c r="K418" i="34" s="1"/>
  <c r="K419" i="34" s="1"/>
  <c r="K420" i="34" s="1"/>
  <c r="K421" i="34" s="1"/>
  <c r="K422" i="34" s="1"/>
  <c r="K423" i="34" s="1"/>
  <c r="K424" i="34" s="1"/>
  <c r="K425" i="34" s="1"/>
  <c r="K426" i="34" s="1"/>
  <c r="K427" i="34" s="1"/>
  <c r="K428" i="34" s="1"/>
  <c r="K429" i="34" s="1"/>
  <c r="K430" i="34" s="1"/>
  <c r="K431" i="34" s="1"/>
  <c r="K432" i="34" s="1"/>
  <c r="K433" i="34" s="1"/>
  <c r="K434" i="34" s="1"/>
  <c r="K435" i="34" s="1"/>
  <c r="K436" i="34" s="1"/>
  <c r="K437" i="34" s="1"/>
  <c r="K438" i="34" s="1"/>
  <c r="K439" i="34" s="1"/>
  <c r="K440" i="34" s="1"/>
  <c r="K441" i="34" s="1"/>
  <c r="K442" i="34" s="1"/>
  <c r="K443" i="34" s="1"/>
  <c r="K444" i="34" s="1"/>
  <c r="K445" i="34" s="1"/>
  <c r="K446" i="34" s="1"/>
  <c r="K447" i="34" s="1"/>
  <c r="K448" i="34" s="1"/>
  <c r="K449" i="34" s="1"/>
  <c r="K450" i="34" s="1"/>
  <c r="K451" i="34" s="1"/>
  <c r="K452" i="34" s="1"/>
  <c r="K453" i="34" s="1"/>
  <c r="K454" i="34" s="1"/>
  <c r="K455" i="34" s="1"/>
  <c r="K456" i="34" s="1"/>
  <c r="K457" i="34" s="1"/>
  <c r="K458" i="34" s="1"/>
  <c r="K459" i="34" s="1"/>
  <c r="K460" i="34" s="1"/>
  <c r="K461" i="34" s="1"/>
  <c r="K462" i="34" s="1"/>
  <c r="K463" i="34" s="1"/>
  <c r="K464" i="34" s="1"/>
  <c r="K465" i="34" s="1"/>
  <c r="K466" i="34" s="1"/>
  <c r="K467" i="34" s="1"/>
  <c r="K468" i="34" s="1"/>
  <c r="K469" i="34" s="1"/>
  <c r="K470" i="34" s="1"/>
  <c r="K471" i="34" s="1"/>
  <c r="K472" i="34" s="1"/>
  <c r="K473" i="34" s="1"/>
  <c r="K474" i="34" s="1"/>
  <c r="K475" i="34" s="1"/>
  <c r="K476" i="34" s="1"/>
  <c r="K477" i="34" s="1"/>
  <c r="K478" i="34" s="1"/>
  <c r="K479" i="34" s="1"/>
  <c r="K480" i="34" s="1"/>
  <c r="K481" i="34" s="1"/>
  <c r="K482" i="34" s="1"/>
  <c r="K483" i="34" s="1"/>
  <c r="K484" i="34" s="1"/>
  <c r="K485" i="34" s="1"/>
  <c r="K486" i="34" s="1"/>
  <c r="K487" i="34" s="1"/>
  <c r="K488" i="34" s="1"/>
  <c r="K489" i="34" s="1"/>
  <c r="K490" i="34" s="1"/>
  <c r="K491" i="34" s="1"/>
  <c r="K492" i="34" s="1"/>
  <c r="K493" i="34" s="1"/>
  <c r="K494" i="34" s="1"/>
  <c r="K495" i="34" s="1"/>
  <c r="K496" i="34" s="1"/>
  <c r="K497" i="34" s="1"/>
  <c r="K498" i="34" s="1"/>
  <c r="K499" i="34" s="1"/>
  <c r="K500" i="34" s="1"/>
  <c r="K501" i="34" s="1"/>
  <c r="K502" i="34" s="1"/>
  <c r="K503" i="34" s="1"/>
  <c r="K504" i="34" s="1"/>
  <c r="K505" i="34" s="1"/>
  <c r="K506" i="34" s="1"/>
  <c r="K507" i="34" s="1"/>
  <c r="K508" i="34" s="1"/>
  <c r="K509" i="34" s="1"/>
  <c r="K510" i="34" s="1"/>
  <c r="K511" i="34" s="1"/>
  <c r="K512" i="34" s="1"/>
  <c r="K513" i="34" s="1"/>
  <c r="K514" i="34" s="1"/>
  <c r="K515" i="34" s="1"/>
  <c r="K516" i="34" s="1"/>
  <c r="K517" i="34" s="1"/>
  <c r="K518" i="34" s="1"/>
  <c r="K519" i="34" s="1"/>
  <c r="K520" i="34" s="1"/>
  <c r="K521" i="34" s="1"/>
  <c r="K522" i="34" s="1"/>
  <c r="K523" i="34" s="1"/>
  <c r="K524" i="34" s="1"/>
  <c r="K525" i="34" s="1"/>
  <c r="K526" i="34" s="1"/>
  <c r="K527" i="34" s="1"/>
  <c r="K528" i="34" s="1"/>
  <c r="K529" i="34" s="1"/>
  <c r="K530" i="34" s="1"/>
  <c r="K531" i="34" s="1"/>
  <c r="K532" i="34" s="1"/>
  <c r="K533" i="34" s="1"/>
  <c r="K534" i="34" s="1"/>
  <c r="K535" i="34" s="1"/>
  <c r="K536" i="34" s="1"/>
  <c r="K537" i="34" s="1"/>
  <c r="K538" i="34" s="1"/>
  <c r="K539" i="34" s="1"/>
  <c r="K540" i="34" s="1"/>
  <c r="K541" i="34" s="1"/>
  <c r="K542" i="34" s="1"/>
  <c r="K543" i="34" s="1"/>
  <c r="K544" i="34" s="1"/>
  <c r="K545" i="34" s="1"/>
  <c r="K546" i="34" s="1"/>
  <c r="K547" i="34" s="1"/>
  <c r="K548" i="34" s="1"/>
  <c r="K549" i="34" s="1"/>
  <c r="K550" i="34" s="1"/>
  <c r="K551" i="34" s="1"/>
  <c r="K552" i="34" s="1"/>
  <c r="K553" i="34" s="1"/>
  <c r="K554" i="34" s="1"/>
  <c r="K555" i="34" s="1"/>
  <c r="K556" i="34" s="1"/>
  <c r="K557" i="34" s="1"/>
  <c r="K558" i="34" s="1"/>
  <c r="K559" i="34" s="1"/>
  <c r="K560" i="34" s="1"/>
  <c r="K561" i="34" s="1"/>
  <c r="K562" i="34" s="1"/>
  <c r="K563" i="34" s="1"/>
  <c r="K564" i="34" s="1"/>
  <c r="K565" i="34" s="1"/>
  <c r="K566" i="34" s="1"/>
  <c r="K567" i="34" s="1"/>
  <c r="K568" i="34" s="1"/>
  <c r="K569" i="34" s="1"/>
  <c r="K570" i="34" s="1"/>
  <c r="K571" i="34" s="1"/>
  <c r="K572" i="34" s="1"/>
  <c r="K573" i="34" s="1"/>
  <c r="K574" i="34" s="1"/>
  <c r="K575" i="34" s="1"/>
  <c r="K576" i="34" s="1"/>
  <c r="K577" i="34" s="1"/>
  <c r="K578" i="34" s="1"/>
  <c r="K579" i="34" s="1"/>
  <c r="K580" i="34" s="1"/>
  <c r="K581" i="34" s="1"/>
  <c r="K582" i="34" s="1"/>
  <c r="K583" i="34" s="1"/>
  <c r="K584" i="34" s="1"/>
  <c r="K585" i="34" s="1"/>
  <c r="K586" i="34" s="1"/>
  <c r="K587" i="34" s="1"/>
  <c r="K588" i="34" s="1"/>
  <c r="K589" i="34" s="1"/>
  <c r="K590" i="34" s="1"/>
  <c r="K591" i="34" s="1"/>
  <c r="K592" i="34" s="1"/>
  <c r="K593" i="34" s="1"/>
  <c r="K594" i="34" s="1"/>
  <c r="K595" i="34" s="1"/>
  <c r="K596" i="34" s="1"/>
  <c r="K597" i="34" s="1"/>
  <c r="K598" i="34" s="1"/>
  <c r="K599" i="34" s="1"/>
  <c r="K600" i="34" s="1"/>
  <c r="K601" i="34" s="1"/>
  <c r="K602" i="34" s="1"/>
  <c r="K603" i="34" s="1"/>
  <c r="K604" i="34" s="1"/>
  <c r="K605" i="34" s="1"/>
  <c r="K606" i="34" s="1"/>
  <c r="K607" i="34" s="1"/>
  <c r="K608" i="34" s="1"/>
  <c r="K609" i="34" s="1"/>
  <c r="K610" i="34" s="1"/>
  <c r="K611" i="34" s="1"/>
  <c r="K612" i="34" s="1"/>
  <c r="K613" i="34" s="1"/>
  <c r="K614" i="34" s="1"/>
  <c r="K615" i="34" s="1"/>
  <c r="K616" i="34" s="1"/>
  <c r="K617" i="34" s="1"/>
  <c r="K618" i="34" s="1"/>
  <c r="K619" i="34" s="1"/>
  <c r="K620" i="34" s="1"/>
  <c r="K621" i="34" s="1"/>
  <c r="K622" i="34" s="1"/>
  <c r="K623" i="34" s="1"/>
  <c r="K624" i="34" s="1"/>
  <c r="K625" i="34" s="1"/>
  <c r="K626" i="34" s="1"/>
  <c r="K627" i="34" s="1"/>
  <c r="K628" i="34" s="1"/>
  <c r="K629" i="34" s="1"/>
  <c r="K630" i="34" s="1"/>
  <c r="K631" i="34" s="1"/>
  <c r="K632" i="34" s="1"/>
  <c r="K633" i="34" s="1"/>
  <c r="K634" i="34" s="1"/>
  <c r="K635" i="34" s="1"/>
  <c r="K636" i="34" s="1"/>
  <c r="K637" i="34" s="1"/>
  <c r="K638" i="34" s="1"/>
  <c r="K639" i="34" s="1"/>
  <c r="K640" i="34" s="1"/>
  <c r="K641" i="34" s="1"/>
  <c r="K642" i="34" s="1"/>
  <c r="K643" i="34" s="1"/>
  <c r="K644" i="34" s="1"/>
  <c r="K645" i="34" s="1"/>
  <c r="K646" i="34" s="1"/>
  <c r="K647" i="34" s="1"/>
  <c r="K648" i="34" s="1"/>
  <c r="K649" i="34" s="1"/>
  <c r="K650" i="34" s="1"/>
  <c r="K651" i="34" s="1"/>
  <c r="K652" i="34" s="1"/>
  <c r="K653" i="34" s="1"/>
  <c r="K654" i="34" s="1"/>
  <c r="K655" i="34" s="1"/>
  <c r="K656" i="34" s="1"/>
  <c r="K657" i="34" s="1"/>
  <c r="K658" i="34" s="1"/>
  <c r="K659" i="34" s="1"/>
  <c r="K660" i="34" s="1"/>
  <c r="K661" i="34" s="1"/>
  <c r="K662" i="34" s="1"/>
  <c r="K663" i="34" s="1"/>
  <c r="K664" i="34" s="1"/>
  <c r="K665" i="34" s="1"/>
  <c r="K666" i="34" s="1"/>
  <c r="K667" i="34" s="1"/>
  <c r="K668" i="34" s="1"/>
  <c r="K669" i="34" s="1"/>
  <c r="K670" i="34" s="1"/>
  <c r="K671" i="34" s="1"/>
  <c r="K672" i="34" s="1"/>
  <c r="K673" i="34" s="1"/>
  <c r="K674" i="34" s="1"/>
  <c r="K675" i="34" s="1"/>
  <c r="K676" i="34" s="1"/>
  <c r="K677" i="34" s="1"/>
  <c r="K678" i="34" s="1"/>
  <c r="K679" i="34" s="1"/>
  <c r="K680" i="34" s="1"/>
  <c r="K681" i="34" s="1"/>
  <c r="K682" i="34" s="1"/>
  <c r="K683" i="34" s="1"/>
  <c r="K684" i="34" s="1"/>
  <c r="K685" i="34" s="1"/>
  <c r="K686" i="34" s="1"/>
  <c r="K687" i="34" s="1"/>
  <c r="K688" i="34" s="1"/>
  <c r="K689" i="34" s="1"/>
  <c r="K690" i="34" s="1"/>
  <c r="K691" i="34" s="1"/>
  <c r="K692" i="34" s="1"/>
  <c r="K693" i="34" s="1"/>
  <c r="K694" i="34" s="1"/>
  <c r="K695" i="34" s="1"/>
  <c r="K696" i="34" s="1"/>
  <c r="K697" i="34" s="1"/>
  <c r="K698" i="34" s="1"/>
  <c r="K699" i="34" s="1"/>
  <c r="K700" i="34" s="1"/>
  <c r="K701" i="34" s="1"/>
  <c r="K702" i="34" s="1"/>
  <c r="K703" i="34" s="1"/>
  <c r="K704" i="34" s="1"/>
  <c r="K705" i="34" s="1"/>
  <c r="K706" i="34" s="1"/>
  <c r="K707" i="34" s="1"/>
  <c r="K708" i="34" s="1"/>
  <c r="K709" i="34" s="1"/>
  <c r="K710" i="34" s="1"/>
  <c r="K711" i="34" s="1"/>
  <c r="K712" i="34" s="1"/>
  <c r="K713" i="34" s="1"/>
  <c r="K714" i="34" s="1"/>
  <c r="K715" i="34" s="1"/>
  <c r="K716" i="34" s="1"/>
  <c r="K717" i="34" s="1"/>
  <c r="K718" i="34" s="1"/>
  <c r="K719" i="34" s="1"/>
  <c r="K720" i="34" s="1"/>
  <c r="K721" i="34" s="1"/>
  <c r="D197" i="34"/>
  <c r="D196" i="34"/>
  <c r="D195" i="34"/>
  <c r="D194" i="34"/>
  <c r="D193" i="34"/>
  <c r="D192" i="34"/>
  <c r="D191" i="34"/>
  <c r="D190" i="34"/>
  <c r="D189" i="34"/>
  <c r="D188" i="34"/>
  <c r="D187" i="34"/>
  <c r="D186" i="34"/>
  <c r="D185" i="34"/>
  <c r="D184" i="34"/>
  <c r="D183" i="34"/>
  <c r="D182" i="34"/>
  <c r="D181" i="34"/>
  <c r="D180" i="34"/>
  <c r="D179" i="34"/>
  <c r="D178" i="34"/>
  <c r="D177" i="34"/>
  <c r="D176" i="34"/>
  <c r="D175" i="34"/>
  <c r="D174" i="34"/>
  <c r="D173" i="34"/>
  <c r="D172" i="34"/>
  <c r="D171" i="34"/>
  <c r="D170" i="34"/>
  <c r="D169" i="34"/>
  <c r="D168" i="34"/>
  <c r="D167" i="34"/>
  <c r="D166" i="34"/>
  <c r="D165" i="34"/>
  <c r="D164" i="34"/>
  <c r="D163" i="34"/>
  <c r="D162" i="34"/>
  <c r="D161" i="34"/>
  <c r="D160" i="34"/>
  <c r="D159" i="34"/>
  <c r="D158" i="34"/>
  <c r="D157" i="34"/>
  <c r="D156" i="34"/>
  <c r="D155" i="34"/>
  <c r="D154" i="34"/>
  <c r="D153" i="34"/>
  <c r="D152" i="34"/>
  <c r="D151" i="34"/>
  <c r="D150" i="34"/>
  <c r="D149" i="34"/>
  <c r="D148" i="34"/>
  <c r="D147" i="34"/>
  <c r="D146" i="34"/>
  <c r="D145" i="34"/>
  <c r="D144" i="34"/>
  <c r="D143" i="34"/>
  <c r="D142" i="34"/>
  <c r="D141" i="34"/>
  <c r="D140" i="34"/>
  <c r="D139" i="34"/>
  <c r="D138" i="34"/>
  <c r="D137" i="34"/>
  <c r="D136" i="34"/>
  <c r="D135" i="34"/>
  <c r="D134" i="34"/>
  <c r="D133" i="34"/>
  <c r="D132" i="34"/>
  <c r="D131" i="34"/>
  <c r="D130" i="34"/>
  <c r="D129" i="34"/>
  <c r="D128" i="34"/>
  <c r="D127" i="34"/>
  <c r="D126" i="34"/>
  <c r="D125" i="34"/>
  <c r="D124" i="34"/>
  <c r="D123" i="34"/>
  <c r="D122" i="34"/>
  <c r="D121" i="34"/>
  <c r="D120" i="34"/>
  <c r="D119" i="34"/>
  <c r="D118" i="34"/>
  <c r="D117" i="34"/>
  <c r="D116" i="34"/>
  <c r="D115" i="34"/>
  <c r="D114" i="34"/>
  <c r="D113" i="34"/>
  <c r="D112" i="34"/>
  <c r="D111" i="34"/>
  <c r="D110" i="34"/>
  <c r="D109" i="34"/>
  <c r="D108" i="34"/>
  <c r="D107" i="34"/>
  <c r="D106" i="34"/>
  <c r="D105" i="34"/>
  <c r="D104" i="34"/>
  <c r="D103" i="34"/>
  <c r="D102" i="34"/>
  <c r="D101" i="34"/>
  <c r="D100" i="34"/>
  <c r="D99" i="34"/>
  <c r="D98" i="34"/>
  <c r="D97" i="34"/>
  <c r="D96" i="34"/>
  <c r="D95" i="34"/>
  <c r="D94" i="34"/>
  <c r="D93" i="34"/>
  <c r="D92" i="34"/>
  <c r="K91" i="34"/>
  <c r="K92" i="34" s="1"/>
  <c r="K93" i="34" s="1"/>
  <c r="K94" i="34" s="1"/>
  <c r="K95" i="34" s="1"/>
  <c r="K96" i="34" s="1"/>
  <c r="K97" i="34" s="1"/>
  <c r="K98" i="34" s="1"/>
  <c r="K99" i="34" s="1"/>
  <c r="K100" i="34" s="1"/>
  <c r="K101" i="34" s="1"/>
  <c r="K102" i="34" s="1"/>
  <c r="K103" i="34" s="1"/>
  <c r="K104" i="34" s="1"/>
  <c r="K105" i="34" s="1"/>
  <c r="K106" i="34" s="1"/>
  <c r="K107" i="34" s="1"/>
  <c r="K108" i="34" s="1"/>
  <c r="K109" i="34" s="1"/>
  <c r="K110" i="34" s="1"/>
  <c r="K111" i="34" s="1"/>
  <c r="K112" i="34" s="1"/>
  <c r="K113" i="34" s="1"/>
  <c r="K114" i="34" s="1"/>
  <c r="K115" i="34" s="1"/>
  <c r="K116" i="34" s="1"/>
  <c r="K117" i="34" s="1"/>
  <c r="K118" i="34" s="1"/>
  <c r="K119" i="34" s="1"/>
  <c r="K120" i="34" s="1"/>
  <c r="K121" i="34" s="1"/>
  <c r="K122" i="34" s="1"/>
  <c r="K123" i="34" s="1"/>
  <c r="K124" i="34" s="1"/>
  <c r="K125" i="34" s="1"/>
  <c r="K126" i="34" s="1"/>
  <c r="K127" i="34" s="1"/>
  <c r="K128" i="34" s="1"/>
  <c r="K129" i="34" s="1"/>
  <c r="K130" i="34" s="1"/>
  <c r="K131" i="34" s="1"/>
  <c r="K132" i="34" s="1"/>
  <c r="K133" i="34" s="1"/>
  <c r="K134" i="34" s="1"/>
  <c r="K135" i="34" s="1"/>
  <c r="K136" i="34" s="1"/>
  <c r="K137" i="34" s="1"/>
  <c r="K138" i="34" s="1"/>
  <c r="K139" i="34" s="1"/>
  <c r="K140" i="34" s="1"/>
  <c r="K141" i="34" s="1"/>
  <c r="K142" i="34" s="1"/>
  <c r="K143" i="34" s="1"/>
  <c r="K144" i="34" s="1"/>
  <c r="K145" i="34" s="1"/>
  <c r="K146" i="34" s="1"/>
  <c r="K147" i="34" s="1"/>
  <c r="K148" i="34" s="1"/>
  <c r="K149" i="34" s="1"/>
  <c r="K150" i="34" s="1"/>
  <c r="K151" i="34" s="1"/>
  <c r="K152" i="34" s="1"/>
  <c r="K153" i="34" s="1"/>
  <c r="K154" i="34" s="1"/>
  <c r="K155" i="34" s="1"/>
  <c r="K156" i="34" s="1"/>
  <c r="K157" i="34" s="1"/>
  <c r="K158" i="34" s="1"/>
  <c r="K159" i="34" s="1"/>
  <c r="K160" i="34" s="1"/>
  <c r="K161" i="34" s="1"/>
  <c r="K162" i="34" s="1"/>
  <c r="K163" i="34" s="1"/>
  <c r="K164" i="34" s="1"/>
  <c r="K165" i="34" s="1"/>
  <c r="K166" i="34" s="1"/>
  <c r="K167" i="34" s="1"/>
  <c r="K168" i="34" s="1"/>
  <c r="K169" i="34" s="1"/>
  <c r="K170" i="34" s="1"/>
  <c r="K171" i="34" s="1"/>
  <c r="K172" i="34" s="1"/>
  <c r="K173" i="34" s="1"/>
  <c r="K174" i="34" s="1"/>
  <c r="K175" i="34" s="1"/>
  <c r="K176" i="34" s="1"/>
  <c r="K177" i="34" s="1"/>
  <c r="K178" i="34" s="1"/>
  <c r="K179" i="34" s="1"/>
  <c r="K180" i="34" s="1"/>
  <c r="K181" i="34" s="1"/>
  <c r="K182" i="34" s="1"/>
  <c r="K183" i="34" s="1"/>
  <c r="K184" i="34" s="1"/>
  <c r="K185" i="34" s="1"/>
  <c r="K186" i="34" s="1"/>
  <c r="K187" i="34" s="1"/>
  <c r="K188" i="34" s="1"/>
  <c r="K189" i="34" s="1"/>
  <c r="K190" i="34" s="1"/>
  <c r="K191" i="34" s="1"/>
  <c r="K192" i="34" s="1"/>
  <c r="K193" i="34" s="1"/>
  <c r="K194" i="34" s="1"/>
  <c r="K195" i="34" s="1"/>
  <c r="K196" i="34" s="1"/>
  <c r="D91" i="34"/>
  <c r="D90" i="34"/>
  <c r="D89" i="34"/>
  <c r="D88" i="34"/>
  <c r="D87" i="34"/>
  <c r="D86" i="34"/>
  <c r="D85" i="34"/>
  <c r="D84" i="34"/>
  <c r="D83" i="34"/>
  <c r="D82" i="34"/>
  <c r="D81" i="34"/>
  <c r="D80" i="34"/>
  <c r="D79" i="34"/>
  <c r="D78" i="34"/>
  <c r="D77" i="34"/>
  <c r="D76" i="34"/>
  <c r="D75" i="34"/>
  <c r="D74" i="34"/>
  <c r="D73" i="34"/>
  <c r="D72" i="34"/>
  <c r="D71" i="34"/>
  <c r="D70" i="34"/>
  <c r="D69" i="34"/>
  <c r="D68" i="34"/>
  <c r="D67" i="34"/>
  <c r="D66" i="34"/>
  <c r="D65" i="34"/>
  <c r="D64" i="34"/>
  <c r="D63" i="34"/>
  <c r="D62" i="34"/>
  <c r="D61" i="34"/>
  <c r="D60" i="34"/>
  <c r="D59" i="34"/>
  <c r="D58" i="34"/>
  <c r="D57" i="34"/>
  <c r="D56" i="34"/>
  <c r="D55" i="34"/>
  <c r="D54" i="34"/>
  <c r="D53" i="34"/>
  <c r="D52" i="34"/>
  <c r="D51" i="34"/>
  <c r="D50" i="34"/>
  <c r="H49" i="34"/>
  <c r="H50" i="34" s="1"/>
  <c r="H51" i="34" s="1"/>
  <c r="H52" i="34" s="1"/>
  <c r="H53" i="34" s="1"/>
  <c r="H54" i="34" s="1"/>
  <c r="H55" i="34" s="1"/>
  <c r="H56" i="34" s="1"/>
  <c r="H57" i="34" s="1"/>
  <c r="H58" i="34" s="1"/>
  <c r="H59" i="34" s="1"/>
  <c r="H60" i="34" s="1"/>
  <c r="H61" i="34" s="1"/>
  <c r="H62" i="34" s="1"/>
  <c r="H63" i="34" s="1"/>
  <c r="H64" i="34" s="1"/>
  <c r="H65" i="34" s="1"/>
  <c r="H66" i="34" s="1"/>
  <c r="H67" i="34" s="1"/>
  <c r="H68" i="34" s="1"/>
  <c r="H69" i="34" s="1"/>
  <c r="H70" i="34" s="1"/>
  <c r="H71" i="34" s="1"/>
  <c r="H72" i="34" s="1"/>
  <c r="H73" i="34" s="1"/>
  <c r="H74" i="34" s="1"/>
  <c r="H75" i="34" s="1"/>
  <c r="H76" i="34" s="1"/>
  <c r="H77" i="34" s="1"/>
  <c r="H78" i="34" s="1"/>
  <c r="H79" i="34" s="1"/>
  <c r="H80" i="34" s="1"/>
  <c r="H81" i="34" s="1"/>
  <c r="H82" i="34" s="1"/>
  <c r="H83" i="34" s="1"/>
  <c r="H84" i="34" s="1"/>
  <c r="H85" i="34" s="1"/>
  <c r="H86" i="34" s="1"/>
  <c r="H87" i="34" s="1"/>
  <c r="H88" i="34" s="1"/>
  <c r="H89" i="34" s="1"/>
  <c r="H90" i="34" s="1"/>
  <c r="H91" i="34" s="1"/>
  <c r="H92" i="34" s="1"/>
  <c r="H93" i="34" s="1"/>
  <c r="H94" i="34" s="1"/>
  <c r="H95" i="34" s="1"/>
  <c r="H96" i="34" s="1"/>
  <c r="H97" i="34" s="1"/>
  <c r="H98" i="34" s="1"/>
  <c r="H99" i="34" s="1"/>
  <c r="H100" i="34" s="1"/>
  <c r="H101" i="34" s="1"/>
  <c r="H102" i="34" s="1"/>
  <c r="H103" i="34" s="1"/>
  <c r="H104" i="34" s="1"/>
  <c r="H105" i="34" s="1"/>
  <c r="H106" i="34" s="1"/>
  <c r="H107" i="34" s="1"/>
  <c r="H108" i="34" s="1"/>
  <c r="H109" i="34" s="1"/>
  <c r="H110" i="34" s="1"/>
  <c r="H111" i="34" s="1"/>
  <c r="H112" i="34" s="1"/>
  <c r="H113" i="34" s="1"/>
  <c r="H114" i="34" s="1"/>
  <c r="H115" i="34" s="1"/>
  <c r="H116" i="34" s="1"/>
  <c r="H117" i="34" s="1"/>
  <c r="H118" i="34" s="1"/>
  <c r="H119" i="34" s="1"/>
  <c r="H120" i="34" s="1"/>
  <c r="H121" i="34" s="1"/>
  <c r="H122" i="34" s="1"/>
  <c r="H123" i="34" s="1"/>
  <c r="H124" i="34" s="1"/>
  <c r="H125" i="34" s="1"/>
  <c r="H126" i="34" s="1"/>
  <c r="H127" i="34" s="1"/>
  <c r="H128" i="34" s="1"/>
  <c r="H129" i="34" s="1"/>
  <c r="H130" i="34" s="1"/>
  <c r="H131" i="34" s="1"/>
  <c r="H132" i="34" s="1"/>
  <c r="H133" i="34" s="1"/>
  <c r="H134" i="34" s="1"/>
  <c r="H135" i="34" s="1"/>
  <c r="H136" i="34" s="1"/>
  <c r="H137" i="34" s="1"/>
  <c r="H138" i="34" s="1"/>
  <c r="H139" i="34" s="1"/>
  <c r="H140" i="34" s="1"/>
  <c r="H141" i="34" s="1"/>
  <c r="H142" i="34" s="1"/>
  <c r="H143" i="34" s="1"/>
  <c r="H144" i="34" s="1"/>
  <c r="H145" i="34" s="1"/>
  <c r="H146" i="34" s="1"/>
  <c r="H147" i="34" s="1"/>
  <c r="H148" i="34" s="1"/>
  <c r="H149" i="34" s="1"/>
  <c r="H150" i="34" s="1"/>
  <c r="H151" i="34" s="1"/>
  <c r="H152" i="34" s="1"/>
  <c r="H153" i="34" s="1"/>
  <c r="H154" i="34" s="1"/>
  <c r="H155" i="34" s="1"/>
  <c r="H156" i="34" s="1"/>
  <c r="H157" i="34" s="1"/>
  <c r="H158" i="34" s="1"/>
  <c r="H159" i="34" s="1"/>
  <c r="H160" i="34" s="1"/>
  <c r="H161" i="34" s="1"/>
  <c r="H162" i="34" s="1"/>
  <c r="H163" i="34" s="1"/>
  <c r="H164" i="34" s="1"/>
  <c r="H165" i="34" s="1"/>
  <c r="H166" i="34" s="1"/>
  <c r="H167" i="34" s="1"/>
  <c r="H168" i="34" s="1"/>
  <c r="H169" i="34" s="1"/>
  <c r="H170" i="34" s="1"/>
  <c r="H171" i="34" s="1"/>
  <c r="H172" i="34" s="1"/>
  <c r="H173" i="34" s="1"/>
  <c r="H174" i="34" s="1"/>
  <c r="H175" i="34" s="1"/>
  <c r="H176" i="34" s="1"/>
  <c r="H177" i="34" s="1"/>
  <c r="H178" i="34" s="1"/>
  <c r="H179" i="34" s="1"/>
  <c r="H180" i="34" s="1"/>
  <c r="H181" i="34" s="1"/>
  <c r="H182" i="34" s="1"/>
  <c r="H183" i="34" s="1"/>
  <c r="H184" i="34" s="1"/>
  <c r="H185" i="34" s="1"/>
  <c r="H186" i="34" s="1"/>
  <c r="H187" i="34" s="1"/>
  <c r="H188" i="34" s="1"/>
  <c r="H189" i="34" s="1"/>
  <c r="H190" i="34" s="1"/>
  <c r="H191" i="34" s="1"/>
  <c r="H192" i="34" s="1"/>
  <c r="H193" i="34" s="1"/>
  <c r="H194" i="34" s="1"/>
  <c r="H195" i="34" s="1"/>
  <c r="H196" i="34" s="1"/>
  <c r="H197" i="34" s="1"/>
  <c r="H198" i="34" s="1"/>
  <c r="H199" i="34" s="1"/>
  <c r="H200" i="34" s="1"/>
  <c r="H201" i="34" s="1"/>
  <c r="H202" i="34" s="1"/>
  <c r="H203" i="34" s="1"/>
  <c r="H204" i="34" s="1"/>
  <c r="H205" i="34" s="1"/>
  <c r="H206" i="34" s="1"/>
  <c r="H207" i="34" s="1"/>
  <c r="H208" i="34" s="1"/>
  <c r="H209" i="34" s="1"/>
  <c r="H210" i="34" s="1"/>
  <c r="H211" i="34" s="1"/>
  <c r="H212" i="34" s="1"/>
  <c r="H213" i="34" s="1"/>
  <c r="H214" i="34" s="1"/>
  <c r="H215" i="34" s="1"/>
  <c r="H216" i="34" s="1"/>
  <c r="H217" i="34" s="1"/>
  <c r="H218" i="34" s="1"/>
  <c r="H219" i="34" s="1"/>
  <c r="H220" i="34" s="1"/>
  <c r="H221" i="34" s="1"/>
  <c r="H222" i="34" s="1"/>
  <c r="H223" i="34" s="1"/>
  <c r="H224" i="34" s="1"/>
  <c r="H225" i="34" s="1"/>
  <c r="H226" i="34" s="1"/>
  <c r="H227" i="34" s="1"/>
  <c r="H228" i="34" s="1"/>
  <c r="H229" i="34" s="1"/>
  <c r="H230" i="34" s="1"/>
  <c r="H231" i="34" s="1"/>
  <c r="H232" i="34" s="1"/>
  <c r="H233" i="34" s="1"/>
  <c r="H234" i="34" s="1"/>
  <c r="H235" i="34" s="1"/>
  <c r="H236" i="34" s="1"/>
  <c r="H237" i="34" s="1"/>
  <c r="H238" i="34" s="1"/>
  <c r="H239" i="34" s="1"/>
  <c r="H240" i="34" s="1"/>
  <c r="H241" i="34" s="1"/>
  <c r="H242" i="34" s="1"/>
  <c r="H243" i="34" s="1"/>
  <c r="H244" i="34" s="1"/>
  <c r="H245" i="34" s="1"/>
  <c r="H246" i="34" s="1"/>
  <c r="H247" i="34" s="1"/>
  <c r="H248" i="34" s="1"/>
  <c r="H249" i="34" s="1"/>
  <c r="H250" i="34" s="1"/>
  <c r="H251" i="34" s="1"/>
  <c r="H252" i="34" s="1"/>
  <c r="H253" i="34" s="1"/>
  <c r="H254" i="34" s="1"/>
  <c r="H255" i="34" s="1"/>
  <c r="H256" i="34" s="1"/>
  <c r="H257" i="34" s="1"/>
  <c r="H258" i="34" s="1"/>
  <c r="H259" i="34" s="1"/>
  <c r="H260" i="34" s="1"/>
  <c r="H261" i="34" s="1"/>
  <c r="H262" i="34" s="1"/>
  <c r="H263" i="34" s="1"/>
  <c r="H264" i="34" s="1"/>
  <c r="H265" i="34" s="1"/>
  <c r="H266" i="34" s="1"/>
  <c r="H267" i="34" s="1"/>
  <c r="H268" i="34" s="1"/>
  <c r="H269" i="34" s="1"/>
  <c r="H270" i="34" s="1"/>
  <c r="H271" i="34" s="1"/>
  <c r="H272" i="34" s="1"/>
  <c r="H273" i="34" s="1"/>
  <c r="H274" i="34" s="1"/>
  <c r="H275" i="34" s="1"/>
  <c r="H276" i="34" s="1"/>
  <c r="H277" i="34" s="1"/>
  <c r="H278" i="34" s="1"/>
  <c r="H279" i="34" s="1"/>
  <c r="H280" i="34" s="1"/>
  <c r="H281" i="34" s="1"/>
  <c r="H282" i="34" s="1"/>
  <c r="H283" i="34" s="1"/>
  <c r="H284" i="34" s="1"/>
  <c r="H285" i="34" s="1"/>
  <c r="H286" i="34" s="1"/>
  <c r="H287" i="34" s="1"/>
  <c r="H288" i="34" s="1"/>
  <c r="H289" i="34" s="1"/>
  <c r="H290" i="34" s="1"/>
  <c r="H291" i="34" s="1"/>
  <c r="H292" i="34" s="1"/>
  <c r="H293" i="34" s="1"/>
  <c r="H294" i="34" s="1"/>
  <c r="H295" i="34" s="1"/>
  <c r="H296" i="34" s="1"/>
  <c r="H297" i="34" s="1"/>
  <c r="H298" i="34" s="1"/>
  <c r="H299" i="34" s="1"/>
  <c r="H300" i="34" s="1"/>
  <c r="H301" i="34" s="1"/>
  <c r="H302" i="34" s="1"/>
  <c r="H303" i="34" s="1"/>
  <c r="H304" i="34" s="1"/>
  <c r="H305" i="34" s="1"/>
  <c r="H306" i="34" s="1"/>
  <c r="H307" i="34" s="1"/>
  <c r="H308" i="34" s="1"/>
  <c r="H309" i="34" s="1"/>
  <c r="H310" i="34" s="1"/>
  <c r="H311" i="34" s="1"/>
  <c r="H312" i="34" s="1"/>
  <c r="H313" i="34" s="1"/>
  <c r="H314" i="34" s="1"/>
  <c r="H315" i="34" s="1"/>
  <c r="H316" i="34" s="1"/>
  <c r="H317" i="34" s="1"/>
  <c r="H318" i="34" s="1"/>
  <c r="H319" i="34" s="1"/>
  <c r="H320" i="34" s="1"/>
  <c r="H321" i="34" s="1"/>
  <c r="H322" i="34" s="1"/>
  <c r="H323" i="34" s="1"/>
  <c r="H324" i="34" s="1"/>
  <c r="H325" i="34" s="1"/>
  <c r="H326" i="34" s="1"/>
  <c r="H327" i="34" s="1"/>
  <c r="H328" i="34" s="1"/>
  <c r="H329" i="34" s="1"/>
  <c r="H330" i="34" s="1"/>
  <c r="H331" i="34" s="1"/>
  <c r="H332" i="34" s="1"/>
  <c r="H333" i="34" s="1"/>
  <c r="H334" i="34" s="1"/>
  <c r="H335" i="34" s="1"/>
  <c r="H336" i="34" s="1"/>
  <c r="H337" i="34" s="1"/>
  <c r="H338" i="34" s="1"/>
  <c r="H339" i="34" s="1"/>
  <c r="H340" i="34" s="1"/>
  <c r="H341" i="34" s="1"/>
  <c r="H342" i="34" s="1"/>
  <c r="H343" i="34" s="1"/>
  <c r="H344" i="34" s="1"/>
  <c r="H345" i="34" s="1"/>
  <c r="H346" i="34" s="1"/>
  <c r="H347" i="34" s="1"/>
  <c r="H348" i="34" s="1"/>
  <c r="H349" i="34" s="1"/>
  <c r="H350" i="34" s="1"/>
  <c r="H351" i="34" s="1"/>
  <c r="H352" i="34" s="1"/>
  <c r="H353" i="34" s="1"/>
  <c r="H354" i="34" s="1"/>
  <c r="H355" i="34" s="1"/>
  <c r="H356" i="34" s="1"/>
  <c r="H357" i="34" s="1"/>
  <c r="H358" i="34" s="1"/>
  <c r="H359" i="34" s="1"/>
  <c r="H360" i="34" s="1"/>
  <c r="H361" i="34" s="1"/>
  <c r="H362" i="34" s="1"/>
  <c r="H363" i="34" s="1"/>
  <c r="H364" i="34" s="1"/>
  <c r="H365" i="34" s="1"/>
  <c r="H366" i="34" s="1"/>
  <c r="H367" i="34" s="1"/>
  <c r="H368" i="34" s="1"/>
  <c r="H369" i="34" s="1"/>
  <c r="H370" i="34" s="1"/>
  <c r="H371" i="34" s="1"/>
  <c r="H372" i="34" s="1"/>
  <c r="H373" i="34" s="1"/>
  <c r="H374" i="34" s="1"/>
  <c r="H375" i="34" s="1"/>
  <c r="H376" i="34" s="1"/>
  <c r="H377" i="34" s="1"/>
  <c r="H378" i="34" s="1"/>
  <c r="H379" i="34" s="1"/>
  <c r="H380" i="34" s="1"/>
  <c r="H381" i="34" s="1"/>
  <c r="H382" i="34" s="1"/>
  <c r="H383" i="34" s="1"/>
  <c r="H384" i="34" s="1"/>
  <c r="H385" i="34" s="1"/>
  <c r="H386" i="34" s="1"/>
  <c r="H387" i="34" s="1"/>
  <c r="H388" i="34" s="1"/>
  <c r="H389" i="34" s="1"/>
  <c r="H390" i="34" s="1"/>
  <c r="H391" i="34" s="1"/>
  <c r="H392" i="34" s="1"/>
  <c r="H393" i="34" s="1"/>
  <c r="H394" i="34" s="1"/>
  <c r="H395" i="34" s="1"/>
  <c r="H396" i="34" s="1"/>
  <c r="H397" i="34" s="1"/>
  <c r="H398" i="34" s="1"/>
  <c r="H399" i="34" s="1"/>
  <c r="H400" i="34" s="1"/>
  <c r="H401" i="34" s="1"/>
  <c r="H402" i="34" s="1"/>
  <c r="H403" i="34" s="1"/>
  <c r="H404" i="34" s="1"/>
  <c r="H405" i="34" s="1"/>
  <c r="H406" i="34" s="1"/>
  <c r="H407" i="34" s="1"/>
  <c r="H408" i="34" s="1"/>
  <c r="H409" i="34" s="1"/>
  <c r="H410" i="34" s="1"/>
  <c r="H411" i="34" s="1"/>
  <c r="H412" i="34" s="1"/>
  <c r="H413" i="34" s="1"/>
  <c r="H414" i="34" s="1"/>
  <c r="H415" i="34" s="1"/>
  <c r="H416" i="34" s="1"/>
  <c r="H417" i="34" s="1"/>
  <c r="H418" i="34" s="1"/>
  <c r="H419" i="34" s="1"/>
  <c r="H420" i="34" s="1"/>
  <c r="H421" i="34" s="1"/>
  <c r="H422" i="34" s="1"/>
  <c r="H423" i="34" s="1"/>
  <c r="H424" i="34" s="1"/>
  <c r="H425" i="34" s="1"/>
  <c r="H426" i="34" s="1"/>
  <c r="H427" i="34" s="1"/>
  <c r="H428" i="34" s="1"/>
  <c r="H429" i="34" s="1"/>
  <c r="H430" i="34" s="1"/>
  <c r="H431" i="34" s="1"/>
  <c r="H432" i="34" s="1"/>
  <c r="H433" i="34" s="1"/>
  <c r="H434" i="34" s="1"/>
  <c r="H435" i="34" s="1"/>
  <c r="H436" i="34" s="1"/>
  <c r="H437" i="34" s="1"/>
  <c r="H438" i="34" s="1"/>
  <c r="H439" i="34" s="1"/>
  <c r="H440" i="34" s="1"/>
  <c r="H441" i="34" s="1"/>
  <c r="H442" i="34" s="1"/>
  <c r="H443" i="34" s="1"/>
  <c r="H444" i="34" s="1"/>
  <c r="H445" i="34" s="1"/>
  <c r="H446" i="34" s="1"/>
  <c r="H447" i="34" s="1"/>
  <c r="H448" i="34" s="1"/>
  <c r="H449" i="34" s="1"/>
  <c r="H450" i="34" s="1"/>
  <c r="H451" i="34" s="1"/>
  <c r="H452" i="34" s="1"/>
  <c r="H453" i="34" s="1"/>
  <c r="H454" i="34" s="1"/>
  <c r="H455" i="34" s="1"/>
  <c r="H456" i="34" s="1"/>
  <c r="H457" i="34" s="1"/>
  <c r="H458" i="34" s="1"/>
  <c r="H459" i="34" s="1"/>
  <c r="H460" i="34" s="1"/>
  <c r="H461" i="34" s="1"/>
  <c r="H462" i="34" s="1"/>
  <c r="H463" i="34" s="1"/>
  <c r="H464" i="34" s="1"/>
  <c r="H465" i="34" s="1"/>
  <c r="H466" i="34" s="1"/>
  <c r="H467" i="34" s="1"/>
  <c r="H468" i="34" s="1"/>
  <c r="H469" i="34" s="1"/>
  <c r="H470" i="34" s="1"/>
  <c r="H471" i="34" s="1"/>
  <c r="H472" i="34" s="1"/>
  <c r="H473" i="34" s="1"/>
  <c r="H474" i="34" s="1"/>
  <c r="H475" i="34" s="1"/>
  <c r="H476" i="34" s="1"/>
  <c r="H477" i="34" s="1"/>
  <c r="H478" i="34" s="1"/>
  <c r="H479" i="34" s="1"/>
  <c r="H480" i="34" s="1"/>
  <c r="H481" i="34" s="1"/>
  <c r="H482" i="34" s="1"/>
  <c r="H483" i="34" s="1"/>
  <c r="H484" i="34" s="1"/>
  <c r="H485" i="34" s="1"/>
  <c r="H486" i="34" s="1"/>
  <c r="H487" i="34" s="1"/>
  <c r="H488" i="34" s="1"/>
  <c r="H489" i="34" s="1"/>
  <c r="H490" i="34" s="1"/>
  <c r="H491" i="34" s="1"/>
  <c r="H492" i="34" s="1"/>
  <c r="H493" i="34" s="1"/>
  <c r="H494" i="34" s="1"/>
  <c r="H495" i="34" s="1"/>
  <c r="H496" i="34" s="1"/>
  <c r="H497" i="34" s="1"/>
  <c r="H498" i="34" s="1"/>
  <c r="H499" i="34" s="1"/>
  <c r="H500" i="34" s="1"/>
  <c r="H501" i="34" s="1"/>
  <c r="H502" i="34" s="1"/>
  <c r="H503" i="34" s="1"/>
  <c r="H504" i="34" s="1"/>
  <c r="H505" i="34" s="1"/>
  <c r="H506" i="34" s="1"/>
  <c r="H507" i="34" s="1"/>
  <c r="H508" i="34" s="1"/>
  <c r="H509" i="34" s="1"/>
  <c r="H510" i="34" s="1"/>
  <c r="H511" i="34" s="1"/>
  <c r="H512" i="34" s="1"/>
  <c r="H513" i="34" s="1"/>
  <c r="H514" i="34" s="1"/>
  <c r="H515" i="34" s="1"/>
  <c r="H516" i="34" s="1"/>
  <c r="H517" i="34" s="1"/>
  <c r="H518" i="34" s="1"/>
  <c r="H519" i="34" s="1"/>
  <c r="H520" i="34" s="1"/>
  <c r="H521" i="34" s="1"/>
  <c r="H522" i="34" s="1"/>
  <c r="H523" i="34" s="1"/>
  <c r="H524" i="34" s="1"/>
  <c r="H525" i="34" s="1"/>
  <c r="H526" i="34" s="1"/>
  <c r="H527" i="34" s="1"/>
  <c r="H528" i="34" s="1"/>
  <c r="H529" i="34" s="1"/>
  <c r="H530" i="34" s="1"/>
  <c r="H531" i="34" s="1"/>
  <c r="H532" i="34" s="1"/>
  <c r="H533" i="34" s="1"/>
  <c r="H534" i="34" s="1"/>
  <c r="H535" i="34" s="1"/>
  <c r="H536" i="34" s="1"/>
  <c r="H537" i="34" s="1"/>
  <c r="H538" i="34" s="1"/>
  <c r="H539" i="34" s="1"/>
  <c r="H540" i="34" s="1"/>
  <c r="H541" i="34" s="1"/>
  <c r="H542" i="34" s="1"/>
  <c r="H543" i="34" s="1"/>
  <c r="H544" i="34" s="1"/>
  <c r="H545" i="34" s="1"/>
  <c r="H546" i="34" s="1"/>
  <c r="H547" i="34" s="1"/>
  <c r="H548" i="34" s="1"/>
  <c r="H549" i="34" s="1"/>
  <c r="H550" i="34" s="1"/>
  <c r="H551" i="34" s="1"/>
  <c r="H552" i="34" s="1"/>
  <c r="H553" i="34" s="1"/>
  <c r="H554" i="34" s="1"/>
  <c r="H555" i="34" s="1"/>
  <c r="H556" i="34" s="1"/>
  <c r="H557" i="34" s="1"/>
  <c r="H558" i="34" s="1"/>
  <c r="H559" i="34" s="1"/>
  <c r="H560" i="34" s="1"/>
  <c r="H561" i="34" s="1"/>
  <c r="H562" i="34" s="1"/>
  <c r="H563" i="34" s="1"/>
  <c r="H564" i="34" s="1"/>
  <c r="H565" i="34" s="1"/>
  <c r="H566" i="34" s="1"/>
  <c r="H567" i="34" s="1"/>
  <c r="H568" i="34" s="1"/>
  <c r="H569" i="34" s="1"/>
  <c r="H570" i="34" s="1"/>
  <c r="H571" i="34" s="1"/>
  <c r="H572" i="34" s="1"/>
  <c r="H573" i="34" s="1"/>
  <c r="H574" i="34" s="1"/>
  <c r="H575" i="34" s="1"/>
  <c r="H576" i="34" s="1"/>
  <c r="H577" i="34" s="1"/>
  <c r="H578" i="34" s="1"/>
  <c r="H579" i="34" s="1"/>
  <c r="H580" i="34" s="1"/>
  <c r="H581" i="34" s="1"/>
  <c r="H582" i="34" s="1"/>
  <c r="H583" i="34" s="1"/>
  <c r="H584" i="34" s="1"/>
  <c r="H585" i="34" s="1"/>
  <c r="H586" i="34" s="1"/>
  <c r="H587" i="34" s="1"/>
  <c r="H588" i="34" s="1"/>
  <c r="H589" i="34" s="1"/>
  <c r="H590" i="34" s="1"/>
  <c r="H591" i="34" s="1"/>
  <c r="H592" i="34" s="1"/>
  <c r="H593" i="34" s="1"/>
  <c r="H594" i="34" s="1"/>
  <c r="H595" i="34" s="1"/>
  <c r="H596" i="34" s="1"/>
  <c r="H597" i="34" s="1"/>
  <c r="H598" i="34" s="1"/>
  <c r="H599" i="34" s="1"/>
  <c r="H600" i="34" s="1"/>
  <c r="H601" i="34" s="1"/>
  <c r="H602" i="34" s="1"/>
  <c r="H603" i="34" s="1"/>
  <c r="H604" i="34" s="1"/>
  <c r="H605" i="34" s="1"/>
  <c r="H606" i="34" s="1"/>
  <c r="H607" i="34" s="1"/>
  <c r="H608" i="34" s="1"/>
  <c r="H609" i="34" s="1"/>
  <c r="H610" i="34" s="1"/>
  <c r="H611" i="34" s="1"/>
  <c r="H612" i="34" s="1"/>
  <c r="H613" i="34" s="1"/>
  <c r="H614" i="34" s="1"/>
  <c r="H615" i="34" s="1"/>
  <c r="H616" i="34" s="1"/>
  <c r="H617" i="34" s="1"/>
  <c r="H618" i="34" s="1"/>
  <c r="H619" i="34" s="1"/>
  <c r="H620" i="34" s="1"/>
  <c r="H621" i="34" s="1"/>
  <c r="H622" i="34" s="1"/>
  <c r="H623" i="34" s="1"/>
  <c r="H624" i="34" s="1"/>
  <c r="H625" i="34" s="1"/>
  <c r="H626" i="34" s="1"/>
  <c r="H627" i="34" s="1"/>
  <c r="H628" i="34" s="1"/>
  <c r="H629" i="34" s="1"/>
  <c r="H630" i="34" s="1"/>
  <c r="H631" i="34" s="1"/>
  <c r="H632" i="34" s="1"/>
  <c r="H633" i="34" s="1"/>
  <c r="H634" i="34" s="1"/>
  <c r="H635" i="34" s="1"/>
  <c r="H636" i="34" s="1"/>
  <c r="H637" i="34" s="1"/>
  <c r="H638" i="34" s="1"/>
  <c r="H639" i="34" s="1"/>
  <c r="H640" i="34" s="1"/>
  <c r="H641" i="34" s="1"/>
  <c r="H642" i="34" s="1"/>
  <c r="H643" i="34" s="1"/>
  <c r="H644" i="34" s="1"/>
  <c r="H645" i="34" s="1"/>
  <c r="H646" i="34" s="1"/>
  <c r="H647" i="34" s="1"/>
  <c r="H648" i="34" s="1"/>
  <c r="H649" i="34" s="1"/>
  <c r="H650" i="34" s="1"/>
  <c r="H651" i="34" s="1"/>
  <c r="H652" i="34" s="1"/>
  <c r="H653" i="34" s="1"/>
  <c r="H654" i="34" s="1"/>
  <c r="H655" i="34" s="1"/>
  <c r="H656" i="34" s="1"/>
  <c r="H657" i="34" s="1"/>
  <c r="H658" i="34" s="1"/>
  <c r="H659" i="34" s="1"/>
  <c r="H660" i="34" s="1"/>
  <c r="H661" i="34" s="1"/>
  <c r="H662" i="34" s="1"/>
  <c r="H663" i="34" s="1"/>
  <c r="H664" i="34" s="1"/>
  <c r="H665" i="34" s="1"/>
  <c r="H666" i="34" s="1"/>
  <c r="H667" i="34" s="1"/>
  <c r="H668" i="34" s="1"/>
  <c r="H669" i="34" s="1"/>
  <c r="H670" i="34" s="1"/>
  <c r="H671" i="34" s="1"/>
  <c r="H672" i="34" s="1"/>
  <c r="H673" i="34" s="1"/>
  <c r="H674" i="34" s="1"/>
  <c r="H675" i="34" s="1"/>
  <c r="H676" i="34" s="1"/>
  <c r="H677" i="34" s="1"/>
  <c r="H678" i="34" s="1"/>
  <c r="H679" i="34" s="1"/>
  <c r="H680" i="34" s="1"/>
  <c r="H681" i="34" s="1"/>
  <c r="H682" i="34" s="1"/>
  <c r="H683" i="34" s="1"/>
  <c r="H684" i="34" s="1"/>
  <c r="H685" i="34" s="1"/>
  <c r="H686" i="34" s="1"/>
  <c r="H687" i="34" s="1"/>
  <c r="H688" i="34" s="1"/>
  <c r="H689" i="34" s="1"/>
  <c r="H690" i="34" s="1"/>
  <c r="H691" i="34" s="1"/>
  <c r="H692" i="34" s="1"/>
  <c r="H693" i="34" s="1"/>
  <c r="H694" i="34" s="1"/>
  <c r="H695" i="34" s="1"/>
  <c r="H696" i="34" s="1"/>
  <c r="H697" i="34" s="1"/>
  <c r="H698" i="34" s="1"/>
  <c r="H699" i="34" s="1"/>
  <c r="H700" i="34" s="1"/>
  <c r="H701" i="34" s="1"/>
  <c r="H702" i="34" s="1"/>
  <c r="H703" i="34" s="1"/>
  <c r="H704" i="34" s="1"/>
  <c r="H705" i="34" s="1"/>
  <c r="H706" i="34" s="1"/>
  <c r="H707" i="34" s="1"/>
  <c r="H708" i="34" s="1"/>
  <c r="H709" i="34" s="1"/>
  <c r="H710" i="34" s="1"/>
  <c r="H711" i="34" s="1"/>
  <c r="H712" i="34" s="1"/>
  <c r="H713" i="34" s="1"/>
  <c r="H714" i="34" s="1"/>
  <c r="H715" i="34" s="1"/>
  <c r="H716" i="34" s="1"/>
  <c r="H717" i="34" s="1"/>
  <c r="H718" i="34" s="1"/>
  <c r="H719" i="34" s="1"/>
  <c r="H720" i="34" s="1"/>
  <c r="H721" i="34" s="1"/>
  <c r="D49" i="34"/>
  <c r="D48" i="34"/>
  <c r="D47" i="34"/>
  <c r="D46" i="34"/>
  <c r="D45" i="34"/>
  <c r="D44" i="34"/>
  <c r="D43" i="34"/>
  <c r="D42" i="34"/>
  <c r="D41" i="34"/>
  <c r="D40" i="34"/>
  <c r="D39" i="34"/>
  <c r="D38" i="34"/>
  <c r="D37" i="34"/>
  <c r="D36" i="34"/>
  <c r="D35" i="34"/>
  <c r="D34" i="34"/>
  <c r="D33" i="34"/>
  <c r="D32" i="34"/>
  <c r="D31" i="34"/>
  <c r="D30" i="34"/>
  <c r="D29" i="34"/>
  <c r="D28" i="34"/>
  <c r="D27" i="34"/>
  <c r="D26" i="34"/>
  <c r="D25" i="34"/>
  <c r="D24" i="34"/>
  <c r="D23" i="34"/>
  <c r="D22" i="34"/>
  <c r="D21" i="34"/>
  <c r="D20" i="34"/>
  <c r="D19" i="34"/>
  <c r="D18" i="34"/>
  <c r="D17" i="34"/>
  <c r="D16" i="34"/>
  <c r="D15" i="34"/>
  <c r="D14" i="34"/>
  <c r="D13" i="34"/>
  <c r="E12" i="34"/>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E90" i="34" s="1"/>
  <c r="E91" i="34" s="1"/>
  <c r="E92" i="34" s="1"/>
  <c r="E93" i="34" s="1"/>
  <c r="E94" i="34" s="1"/>
  <c r="E95" i="34" s="1"/>
  <c r="E96" i="34" s="1"/>
  <c r="E97" i="34" s="1"/>
  <c r="E98" i="34" s="1"/>
  <c r="E99" i="34" s="1"/>
  <c r="E100" i="34" s="1"/>
  <c r="E101" i="34" s="1"/>
  <c r="E102" i="34" s="1"/>
  <c r="E103" i="34" s="1"/>
  <c r="E104" i="34" s="1"/>
  <c r="E105" i="34" s="1"/>
  <c r="E106" i="34" s="1"/>
  <c r="E107" i="34" s="1"/>
  <c r="E108" i="34" s="1"/>
  <c r="E109" i="34" s="1"/>
  <c r="E110" i="34" s="1"/>
  <c r="E111" i="34" s="1"/>
  <c r="E112" i="34" s="1"/>
  <c r="E113" i="34" s="1"/>
  <c r="E114" i="34" s="1"/>
  <c r="E115" i="34" s="1"/>
  <c r="E116" i="34" s="1"/>
  <c r="E117" i="34" s="1"/>
  <c r="E118" i="34" s="1"/>
  <c r="E119" i="34" s="1"/>
  <c r="E120" i="34" s="1"/>
  <c r="E121" i="34" s="1"/>
  <c r="E122" i="34" s="1"/>
  <c r="E123" i="34" s="1"/>
  <c r="E124" i="34" s="1"/>
  <c r="E125" i="34" s="1"/>
  <c r="E126" i="34" s="1"/>
  <c r="E127" i="34" s="1"/>
  <c r="E128" i="34" s="1"/>
  <c r="E129" i="34" s="1"/>
  <c r="E130" i="34" s="1"/>
  <c r="E131" i="34" s="1"/>
  <c r="E132" i="34" s="1"/>
  <c r="E133" i="34" s="1"/>
  <c r="E134" i="34" s="1"/>
  <c r="E135" i="34" s="1"/>
  <c r="E136" i="34" s="1"/>
  <c r="E137" i="34" s="1"/>
  <c r="E138" i="34" s="1"/>
  <c r="E139" i="34" s="1"/>
  <c r="E140" i="34" s="1"/>
  <c r="E141" i="34" s="1"/>
  <c r="E142" i="34" s="1"/>
  <c r="E143" i="34" s="1"/>
  <c r="E144" i="34" s="1"/>
  <c r="E145" i="34" s="1"/>
  <c r="E146" i="34" s="1"/>
  <c r="E147" i="34" s="1"/>
  <c r="E148" i="34" s="1"/>
  <c r="E149" i="34" s="1"/>
  <c r="E150" i="34" s="1"/>
  <c r="E151" i="34" s="1"/>
  <c r="E152" i="34" s="1"/>
  <c r="E153" i="34" s="1"/>
  <c r="E154" i="34" s="1"/>
  <c r="E155" i="34" s="1"/>
  <c r="E156" i="34" s="1"/>
  <c r="E157" i="34" s="1"/>
  <c r="E158" i="34" s="1"/>
  <c r="E159" i="34" s="1"/>
  <c r="E160" i="34" s="1"/>
  <c r="E161" i="34" s="1"/>
  <c r="E162" i="34" s="1"/>
  <c r="E163" i="34" s="1"/>
  <c r="E164" i="34" s="1"/>
  <c r="E165" i="34" s="1"/>
  <c r="E166" i="34" s="1"/>
  <c r="E167" i="34" s="1"/>
  <c r="E168" i="34" s="1"/>
  <c r="E169" i="34" s="1"/>
  <c r="E170" i="34" s="1"/>
  <c r="E171" i="34" s="1"/>
  <c r="E172" i="34" s="1"/>
  <c r="E173" i="34" s="1"/>
  <c r="E174" i="34" s="1"/>
  <c r="E175" i="34" s="1"/>
  <c r="E176" i="34" s="1"/>
  <c r="E177" i="34" s="1"/>
  <c r="E178" i="34" s="1"/>
  <c r="E179" i="34" s="1"/>
  <c r="E180" i="34" s="1"/>
  <c r="E181" i="34" s="1"/>
  <c r="E182" i="34" s="1"/>
  <c r="E183" i="34" s="1"/>
  <c r="E184" i="34" s="1"/>
  <c r="E185" i="34" s="1"/>
  <c r="E186" i="34" s="1"/>
  <c r="E187" i="34" s="1"/>
  <c r="E188" i="34" s="1"/>
  <c r="E189" i="34" s="1"/>
  <c r="E190" i="34" s="1"/>
  <c r="E191" i="34" s="1"/>
  <c r="E192" i="34" s="1"/>
  <c r="E193" i="34" s="1"/>
  <c r="E194" i="34" s="1"/>
  <c r="E195" i="34" s="1"/>
  <c r="E196" i="34" s="1"/>
  <c r="E197" i="34" s="1"/>
  <c r="E198" i="34" s="1"/>
  <c r="E199" i="34" s="1"/>
  <c r="E200" i="34" s="1"/>
  <c r="E201" i="34" s="1"/>
  <c r="E202" i="34" s="1"/>
  <c r="E203" i="34" s="1"/>
  <c r="E204" i="34" s="1"/>
  <c r="E205" i="34" s="1"/>
  <c r="E206" i="34" s="1"/>
  <c r="E207" i="34" s="1"/>
  <c r="E208" i="34" s="1"/>
  <c r="E209" i="34" s="1"/>
  <c r="E210" i="34" s="1"/>
  <c r="E211" i="34" s="1"/>
  <c r="E212" i="34" s="1"/>
  <c r="E213" i="34" s="1"/>
  <c r="E214" i="34" s="1"/>
  <c r="E215" i="34" s="1"/>
  <c r="E216" i="34" s="1"/>
  <c r="E217" i="34" s="1"/>
  <c r="E218" i="34" s="1"/>
  <c r="E219" i="34" s="1"/>
  <c r="E220" i="34" s="1"/>
  <c r="E221" i="34" s="1"/>
  <c r="E222" i="34" s="1"/>
  <c r="E223" i="34" s="1"/>
  <c r="E224" i="34" s="1"/>
  <c r="E225" i="34" s="1"/>
  <c r="E226" i="34" s="1"/>
  <c r="E227" i="34" s="1"/>
  <c r="E228" i="34" s="1"/>
  <c r="E229" i="34" s="1"/>
  <c r="E230" i="34" s="1"/>
  <c r="E231" i="34" s="1"/>
  <c r="E232" i="34" s="1"/>
  <c r="E233" i="34" s="1"/>
  <c r="E234" i="34" s="1"/>
  <c r="E235" i="34" s="1"/>
  <c r="E236" i="34" s="1"/>
  <c r="E237" i="34" s="1"/>
  <c r="E238" i="34" s="1"/>
  <c r="E239" i="34" s="1"/>
  <c r="E240" i="34" s="1"/>
  <c r="E241" i="34" s="1"/>
  <c r="E242" i="34" s="1"/>
  <c r="E243" i="34" s="1"/>
  <c r="E244" i="34" s="1"/>
  <c r="E245" i="34" s="1"/>
  <c r="E246" i="34" s="1"/>
  <c r="E247" i="34" s="1"/>
  <c r="E248" i="34" s="1"/>
  <c r="E249" i="34" s="1"/>
  <c r="E250" i="34" s="1"/>
  <c r="E251" i="34" s="1"/>
  <c r="E252" i="34" s="1"/>
  <c r="E253" i="34" s="1"/>
  <c r="E254" i="34" s="1"/>
  <c r="E255" i="34" s="1"/>
  <c r="E256" i="34" s="1"/>
  <c r="E257" i="34" s="1"/>
  <c r="E258" i="34" s="1"/>
  <c r="E259" i="34" s="1"/>
  <c r="E260" i="34" s="1"/>
  <c r="E261" i="34" s="1"/>
  <c r="E262" i="34" s="1"/>
  <c r="E263" i="34" s="1"/>
  <c r="E264" i="34" s="1"/>
  <c r="E265" i="34" s="1"/>
  <c r="E266" i="34" s="1"/>
  <c r="E267" i="34" s="1"/>
  <c r="E268" i="34" s="1"/>
  <c r="E269" i="34" s="1"/>
  <c r="E270" i="34" s="1"/>
  <c r="E271" i="34" s="1"/>
  <c r="E272" i="34" s="1"/>
  <c r="E273" i="34" s="1"/>
  <c r="E274" i="34" s="1"/>
  <c r="E275" i="34" s="1"/>
  <c r="E276" i="34" s="1"/>
  <c r="E277" i="34" s="1"/>
  <c r="E278" i="34" s="1"/>
  <c r="E279" i="34" s="1"/>
  <c r="E280" i="34" s="1"/>
  <c r="E281" i="34" s="1"/>
  <c r="E282" i="34" s="1"/>
  <c r="E283" i="34" s="1"/>
  <c r="E284" i="34" s="1"/>
  <c r="E285" i="34" s="1"/>
  <c r="E286" i="34" s="1"/>
  <c r="E287" i="34" s="1"/>
  <c r="E288" i="34" s="1"/>
  <c r="E289" i="34" s="1"/>
  <c r="E290" i="34" s="1"/>
  <c r="E291" i="34" s="1"/>
  <c r="E292" i="34" s="1"/>
  <c r="E293" i="34" s="1"/>
  <c r="E294" i="34" s="1"/>
  <c r="E295" i="34" s="1"/>
  <c r="E296" i="34" s="1"/>
  <c r="E297" i="34" s="1"/>
  <c r="E298" i="34" s="1"/>
  <c r="E299" i="34" s="1"/>
  <c r="E300" i="34" s="1"/>
  <c r="E301" i="34" s="1"/>
  <c r="E302" i="34" s="1"/>
  <c r="E303" i="34" s="1"/>
  <c r="E304" i="34" s="1"/>
  <c r="E305" i="34" s="1"/>
  <c r="E306" i="34" s="1"/>
  <c r="E307" i="34" s="1"/>
  <c r="E308" i="34" s="1"/>
  <c r="E309" i="34" s="1"/>
  <c r="E310" i="34" s="1"/>
  <c r="E311" i="34" s="1"/>
  <c r="E312" i="34" s="1"/>
  <c r="E313" i="34" s="1"/>
  <c r="E314" i="34" s="1"/>
  <c r="E315" i="34" s="1"/>
  <c r="E316" i="34" s="1"/>
  <c r="E317" i="34" s="1"/>
  <c r="E318" i="34" s="1"/>
  <c r="E319" i="34" s="1"/>
  <c r="E320" i="34" s="1"/>
  <c r="E321" i="34" s="1"/>
  <c r="E322" i="34" s="1"/>
  <c r="E323" i="34" s="1"/>
  <c r="E324" i="34" s="1"/>
  <c r="E325" i="34" s="1"/>
  <c r="E326" i="34" s="1"/>
  <c r="E327" i="34" s="1"/>
  <c r="E328" i="34" s="1"/>
  <c r="E329" i="34" s="1"/>
  <c r="E330" i="34" s="1"/>
  <c r="E331" i="34" s="1"/>
  <c r="E332" i="34" s="1"/>
  <c r="E333" i="34" s="1"/>
  <c r="E334" i="34" s="1"/>
  <c r="E335" i="34" s="1"/>
  <c r="E336" i="34" s="1"/>
  <c r="E337" i="34" s="1"/>
  <c r="E338" i="34" s="1"/>
  <c r="E339" i="34" s="1"/>
  <c r="E340" i="34" s="1"/>
  <c r="E341" i="34" s="1"/>
  <c r="E342" i="34" s="1"/>
  <c r="E343" i="34" s="1"/>
  <c r="E344" i="34" s="1"/>
  <c r="E345" i="34" s="1"/>
  <c r="E346" i="34" s="1"/>
  <c r="E347" i="34" s="1"/>
  <c r="E348" i="34" s="1"/>
  <c r="E349" i="34" s="1"/>
  <c r="E350" i="34" s="1"/>
  <c r="E351" i="34" s="1"/>
  <c r="E352" i="34" s="1"/>
  <c r="E353" i="34" s="1"/>
  <c r="E354" i="34" s="1"/>
  <c r="E355" i="34" s="1"/>
  <c r="E356" i="34" s="1"/>
  <c r="E357" i="34" s="1"/>
  <c r="E358" i="34" s="1"/>
  <c r="E359" i="34" s="1"/>
  <c r="E360" i="34" s="1"/>
  <c r="E361" i="34" s="1"/>
  <c r="E362" i="34" s="1"/>
  <c r="E363" i="34" s="1"/>
  <c r="E364" i="34" s="1"/>
  <c r="E365" i="34" s="1"/>
  <c r="E366" i="34" s="1"/>
  <c r="E367" i="34" s="1"/>
  <c r="E368" i="34" s="1"/>
  <c r="E369" i="34" s="1"/>
  <c r="E370" i="34" s="1"/>
  <c r="E371" i="34" s="1"/>
  <c r="E372" i="34" s="1"/>
  <c r="E373" i="34" s="1"/>
  <c r="E374" i="34" s="1"/>
  <c r="E375" i="34" s="1"/>
  <c r="E376" i="34" s="1"/>
  <c r="E377" i="34" s="1"/>
  <c r="E378" i="34" s="1"/>
  <c r="E379" i="34" s="1"/>
  <c r="E380" i="34" s="1"/>
  <c r="E381" i="34" s="1"/>
  <c r="E382" i="34" s="1"/>
  <c r="E383" i="34" s="1"/>
  <c r="E384" i="34" s="1"/>
  <c r="E385" i="34" s="1"/>
  <c r="E386" i="34" s="1"/>
  <c r="E387" i="34" s="1"/>
  <c r="E388" i="34" s="1"/>
  <c r="E389" i="34" s="1"/>
  <c r="E390" i="34" s="1"/>
  <c r="E391" i="34" s="1"/>
  <c r="E392" i="34" s="1"/>
  <c r="E393" i="34" s="1"/>
  <c r="E394" i="34" s="1"/>
  <c r="E395" i="34" s="1"/>
  <c r="E396" i="34" s="1"/>
  <c r="E397" i="34" s="1"/>
  <c r="E398" i="34" s="1"/>
  <c r="E399" i="34" s="1"/>
  <c r="E400" i="34" s="1"/>
  <c r="E401" i="34" s="1"/>
  <c r="E402" i="34" s="1"/>
  <c r="E403" i="34" s="1"/>
  <c r="E404" i="34" s="1"/>
  <c r="E405" i="34" s="1"/>
  <c r="E406" i="34" s="1"/>
  <c r="E407" i="34" s="1"/>
  <c r="E408" i="34" s="1"/>
  <c r="E409" i="34" s="1"/>
  <c r="E410" i="34" s="1"/>
  <c r="E411" i="34" s="1"/>
  <c r="E412" i="34" s="1"/>
  <c r="E413" i="34" s="1"/>
  <c r="E414" i="34" s="1"/>
  <c r="E415" i="34" s="1"/>
  <c r="E416" i="34" s="1"/>
  <c r="E417" i="34" s="1"/>
  <c r="E418" i="34" s="1"/>
  <c r="E419" i="34" s="1"/>
  <c r="E420" i="34" s="1"/>
  <c r="E421" i="34" s="1"/>
  <c r="E422" i="34" s="1"/>
  <c r="E423" i="34" s="1"/>
  <c r="E424" i="34" s="1"/>
  <c r="E425" i="34" s="1"/>
  <c r="E426" i="34" s="1"/>
  <c r="E427" i="34" s="1"/>
  <c r="E428" i="34" s="1"/>
  <c r="E429" i="34" s="1"/>
  <c r="E430" i="34" s="1"/>
  <c r="E431" i="34" s="1"/>
  <c r="E432" i="34" s="1"/>
  <c r="E433" i="34" s="1"/>
  <c r="E434" i="34" s="1"/>
  <c r="E435" i="34" s="1"/>
  <c r="E436" i="34" s="1"/>
  <c r="E437" i="34" s="1"/>
  <c r="E438" i="34" s="1"/>
  <c r="E439" i="34" s="1"/>
  <c r="E440" i="34" s="1"/>
  <c r="E441" i="34" s="1"/>
  <c r="E442" i="34" s="1"/>
  <c r="E443" i="34" s="1"/>
  <c r="E444" i="34" s="1"/>
  <c r="E445" i="34" s="1"/>
  <c r="E446" i="34" s="1"/>
  <c r="E447" i="34" s="1"/>
  <c r="E448" i="34" s="1"/>
  <c r="E449" i="34" s="1"/>
  <c r="E450" i="34" s="1"/>
  <c r="E451" i="34" s="1"/>
  <c r="E452" i="34" s="1"/>
  <c r="E453" i="34" s="1"/>
  <c r="E454" i="34" s="1"/>
  <c r="E455" i="34" s="1"/>
  <c r="E456" i="34" s="1"/>
  <c r="E457" i="34" s="1"/>
  <c r="E458" i="34" s="1"/>
  <c r="E459" i="34" s="1"/>
  <c r="E460" i="34" s="1"/>
  <c r="E461" i="34" s="1"/>
  <c r="E462" i="34" s="1"/>
  <c r="E463" i="34" s="1"/>
  <c r="E464" i="34" s="1"/>
  <c r="E465" i="34" s="1"/>
  <c r="E466" i="34" s="1"/>
  <c r="E467" i="34" s="1"/>
  <c r="E468" i="34" s="1"/>
  <c r="E469" i="34" s="1"/>
  <c r="E470" i="34" s="1"/>
  <c r="E471" i="34" s="1"/>
  <c r="E472" i="34" s="1"/>
  <c r="E473" i="34" s="1"/>
  <c r="E474" i="34" s="1"/>
  <c r="E475" i="34" s="1"/>
  <c r="E476" i="34" s="1"/>
  <c r="E477" i="34" s="1"/>
  <c r="E478" i="34" s="1"/>
  <c r="E479" i="34" s="1"/>
  <c r="E480" i="34" s="1"/>
  <c r="E481" i="34" s="1"/>
  <c r="E482" i="34" s="1"/>
  <c r="E483" i="34" s="1"/>
  <c r="E484" i="34" s="1"/>
  <c r="E485" i="34" s="1"/>
  <c r="E486" i="34" s="1"/>
  <c r="E487" i="34" s="1"/>
  <c r="E488" i="34" s="1"/>
  <c r="E489" i="34" s="1"/>
  <c r="E490" i="34" s="1"/>
  <c r="E491" i="34" s="1"/>
  <c r="E492" i="34" s="1"/>
  <c r="E493" i="34" s="1"/>
  <c r="E494" i="34" s="1"/>
  <c r="E495" i="34" s="1"/>
  <c r="E496" i="34" s="1"/>
  <c r="E497" i="34" s="1"/>
  <c r="E498" i="34" s="1"/>
  <c r="E499" i="34" s="1"/>
  <c r="E500" i="34" s="1"/>
  <c r="E501" i="34" s="1"/>
  <c r="E502" i="34" s="1"/>
  <c r="E503" i="34" s="1"/>
  <c r="E504" i="34" s="1"/>
  <c r="E505" i="34" s="1"/>
  <c r="E506" i="34" s="1"/>
  <c r="E507" i="34" s="1"/>
  <c r="E508" i="34" s="1"/>
  <c r="E509" i="34" s="1"/>
  <c r="E510" i="34" s="1"/>
  <c r="E511" i="34" s="1"/>
  <c r="E512" i="34" s="1"/>
  <c r="E513" i="34" s="1"/>
  <c r="E514" i="34" s="1"/>
  <c r="E515" i="34" s="1"/>
  <c r="E516" i="34" s="1"/>
  <c r="E517" i="34" s="1"/>
  <c r="E518" i="34" s="1"/>
  <c r="E519" i="34" s="1"/>
  <c r="E520" i="34" s="1"/>
  <c r="E521" i="34" s="1"/>
  <c r="E522" i="34" s="1"/>
  <c r="E523" i="34" s="1"/>
  <c r="E524" i="34" s="1"/>
  <c r="E525" i="34" s="1"/>
  <c r="E526" i="34" s="1"/>
  <c r="E527" i="34" s="1"/>
  <c r="E528" i="34" s="1"/>
  <c r="E529" i="34" s="1"/>
  <c r="E530" i="34" s="1"/>
  <c r="E531" i="34" s="1"/>
  <c r="E532" i="34" s="1"/>
  <c r="E533" i="34" s="1"/>
  <c r="E534" i="34" s="1"/>
  <c r="E535" i="34" s="1"/>
  <c r="E536" i="34" s="1"/>
  <c r="E537" i="34" s="1"/>
  <c r="E538" i="34" s="1"/>
  <c r="E539" i="34" s="1"/>
  <c r="E540" i="34" s="1"/>
  <c r="E541" i="34" s="1"/>
  <c r="E542" i="34" s="1"/>
  <c r="E543" i="34" s="1"/>
  <c r="E544" i="34" s="1"/>
  <c r="E545" i="34" s="1"/>
  <c r="E546" i="34" s="1"/>
  <c r="E547" i="34" s="1"/>
  <c r="E548" i="34" s="1"/>
  <c r="E549" i="34" s="1"/>
  <c r="E550" i="34" s="1"/>
  <c r="E551" i="34" s="1"/>
  <c r="E552" i="34" s="1"/>
  <c r="E553" i="34" s="1"/>
  <c r="E554" i="34" s="1"/>
  <c r="E555" i="34" s="1"/>
  <c r="E556" i="34" s="1"/>
  <c r="E557" i="34" s="1"/>
  <c r="E558" i="34" s="1"/>
  <c r="E559" i="34" s="1"/>
  <c r="E560" i="34" s="1"/>
  <c r="E561" i="34" s="1"/>
  <c r="E562" i="34" s="1"/>
  <c r="E563" i="34" s="1"/>
  <c r="E564" i="34" s="1"/>
  <c r="E565" i="34" s="1"/>
  <c r="E566" i="34" s="1"/>
  <c r="E567" i="34" s="1"/>
  <c r="E568" i="34" s="1"/>
  <c r="E569" i="34" s="1"/>
  <c r="E570" i="34" s="1"/>
  <c r="E571" i="34" s="1"/>
  <c r="E572" i="34" s="1"/>
  <c r="E573" i="34" s="1"/>
  <c r="E574" i="34" s="1"/>
  <c r="E575" i="34" s="1"/>
  <c r="E576" i="34" s="1"/>
  <c r="E577" i="34" s="1"/>
  <c r="E578" i="34" s="1"/>
  <c r="E579" i="34" s="1"/>
  <c r="E580" i="34" s="1"/>
  <c r="E581" i="34" s="1"/>
  <c r="E582" i="34" s="1"/>
  <c r="E583" i="34" s="1"/>
  <c r="E584" i="34" s="1"/>
  <c r="E585" i="34" s="1"/>
  <c r="E586" i="34" s="1"/>
  <c r="E587" i="34" s="1"/>
  <c r="E588" i="34" s="1"/>
  <c r="E589" i="34" s="1"/>
  <c r="E590" i="34" s="1"/>
  <c r="E591" i="34" s="1"/>
  <c r="E592" i="34" s="1"/>
  <c r="E593" i="34" s="1"/>
  <c r="E594" i="34" s="1"/>
  <c r="E595" i="34" s="1"/>
  <c r="E596" i="34" s="1"/>
  <c r="E597" i="34" s="1"/>
  <c r="E598" i="34" s="1"/>
  <c r="E599" i="34" s="1"/>
  <c r="E600" i="34" s="1"/>
  <c r="E601" i="34" s="1"/>
  <c r="E602" i="34" s="1"/>
  <c r="E603" i="34" s="1"/>
  <c r="E604" i="34" s="1"/>
  <c r="E605" i="34" s="1"/>
  <c r="E606" i="34" s="1"/>
  <c r="E607" i="34" s="1"/>
  <c r="E608" i="34" s="1"/>
  <c r="E609" i="34" s="1"/>
  <c r="E610" i="34" s="1"/>
  <c r="E611" i="34" s="1"/>
  <c r="E612" i="34" s="1"/>
  <c r="E613" i="34" s="1"/>
  <c r="E614" i="34" s="1"/>
  <c r="E615" i="34" s="1"/>
  <c r="E616" i="34" s="1"/>
  <c r="E617" i="34" s="1"/>
  <c r="E618" i="34" s="1"/>
  <c r="E619" i="34" s="1"/>
  <c r="E620" i="34" s="1"/>
  <c r="E621" i="34" s="1"/>
  <c r="E622" i="34" s="1"/>
  <c r="E623" i="34" s="1"/>
  <c r="E624" i="34" s="1"/>
  <c r="E625" i="34" s="1"/>
  <c r="E626" i="34" s="1"/>
  <c r="E627" i="34" s="1"/>
  <c r="E628" i="34" s="1"/>
  <c r="E629" i="34" s="1"/>
  <c r="E630" i="34" s="1"/>
  <c r="E631" i="34" s="1"/>
  <c r="E632" i="34" s="1"/>
  <c r="E633" i="34" s="1"/>
  <c r="E634" i="34" s="1"/>
  <c r="E635" i="34" s="1"/>
  <c r="E636" i="34" s="1"/>
  <c r="E637" i="34" s="1"/>
  <c r="E638" i="34" s="1"/>
  <c r="E639" i="34" s="1"/>
  <c r="E640" i="34" s="1"/>
  <c r="E641" i="34" s="1"/>
  <c r="E642" i="34" s="1"/>
  <c r="E643" i="34" s="1"/>
  <c r="E644" i="34" s="1"/>
  <c r="E645" i="34" s="1"/>
  <c r="E646" i="34" s="1"/>
  <c r="E647" i="34" s="1"/>
  <c r="E648" i="34" s="1"/>
  <c r="E649" i="34" s="1"/>
  <c r="E650" i="34" s="1"/>
  <c r="E651" i="34" s="1"/>
  <c r="E652" i="34" s="1"/>
  <c r="E653" i="34" s="1"/>
  <c r="E654" i="34" s="1"/>
  <c r="E655" i="34" s="1"/>
  <c r="E656" i="34" s="1"/>
  <c r="E657" i="34" s="1"/>
  <c r="E658" i="34" s="1"/>
  <c r="E659" i="34" s="1"/>
  <c r="E660" i="34" s="1"/>
  <c r="E661" i="34" s="1"/>
  <c r="E662" i="34" s="1"/>
  <c r="E663" i="34" s="1"/>
  <c r="E664" i="34" s="1"/>
  <c r="E665" i="34" s="1"/>
  <c r="E666" i="34" s="1"/>
  <c r="E667" i="34" s="1"/>
  <c r="E668" i="34" s="1"/>
  <c r="E669" i="34" s="1"/>
  <c r="E670" i="34" s="1"/>
  <c r="E671" i="34" s="1"/>
  <c r="E672" i="34" s="1"/>
  <c r="E673" i="34" s="1"/>
  <c r="E674" i="34" s="1"/>
  <c r="E675" i="34" s="1"/>
  <c r="E676" i="34" s="1"/>
  <c r="E677" i="34" s="1"/>
  <c r="E678" i="34" s="1"/>
  <c r="E679" i="34" s="1"/>
  <c r="E680" i="34" s="1"/>
  <c r="E681" i="34" s="1"/>
  <c r="E682" i="34" s="1"/>
  <c r="E683" i="34" s="1"/>
  <c r="E684" i="34" s="1"/>
  <c r="E685" i="34" s="1"/>
  <c r="E686" i="34" s="1"/>
  <c r="E687" i="34" s="1"/>
  <c r="E688" i="34" s="1"/>
  <c r="E689" i="34" s="1"/>
  <c r="E690" i="34" s="1"/>
  <c r="E691" i="34" s="1"/>
  <c r="E692" i="34" s="1"/>
  <c r="E693" i="34" s="1"/>
  <c r="E694" i="34" s="1"/>
  <c r="E695" i="34" s="1"/>
  <c r="E696" i="34" s="1"/>
  <c r="E697" i="34" s="1"/>
  <c r="E698" i="34" s="1"/>
  <c r="E699" i="34" s="1"/>
  <c r="E700" i="34" s="1"/>
  <c r="E701" i="34" s="1"/>
  <c r="E702" i="34" s="1"/>
  <c r="E703" i="34" s="1"/>
  <c r="E704" i="34" s="1"/>
  <c r="E705" i="34" s="1"/>
  <c r="E706" i="34" s="1"/>
  <c r="E707" i="34" s="1"/>
  <c r="E708" i="34" s="1"/>
  <c r="E709" i="34" s="1"/>
  <c r="E710" i="34" s="1"/>
  <c r="E711" i="34" s="1"/>
  <c r="E712" i="34" s="1"/>
  <c r="E713" i="34" s="1"/>
  <c r="E714" i="34" s="1"/>
  <c r="E715" i="34" s="1"/>
  <c r="E716" i="34" s="1"/>
  <c r="E717" i="34" s="1"/>
  <c r="E718" i="34" s="1"/>
  <c r="E719" i="34" s="1"/>
  <c r="E720" i="34" s="1"/>
  <c r="E721" i="34" s="1"/>
  <c r="D12" i="34"/>
  <c r="D11" i="34"/>
  <c r="D10" i="34"/>
  <c r="D9" i="34"/>
  <c r="D8" i="34"/>
  <c r="K7" i="34"/>
  <c r="K8" i="34" s="1"/>
  <c r="K9" i="34" s="1"/>
  <c r="K10" i="34" s="1"/>
  <c r="K11" i="34" s="1"/>
  <c r="K12" i="34" s="1"/>
  <c r="K13" i="34" s="1"/>
  <c r="K14" i="34" s="1"/>
  <c r="K15" i="34" s="1"/>
  <c r="K16" i="34" s="1"/>
  <c r="K17" i="34" s="1"/>
  <c r="K18" i="34" s="1"/>
  <c r="K19" i="34" s="1"/>
  <c r="K20" i="34" s="1"/>
  <c r="K21" i="34" s="1"/>
  <c r="K22" i="34" s="1"/>
  <c r="K23" i="34" s="1"/>
  <c r="K24" i="34" s="1"/>
  <c r="K25" i="34" s="1"/>
  <c r="K26" i="34" s="1"/>
  <c r="K27" i="34" s="1"/>
  <c r="K28" i="34" s="1"/>
  <c r="K29" i="34" s="1"/>
  <c r="K30" i="34" s="1"/>
  <c r="K31" i="34" s="1"/>
  <c r="K32" i="34" s="1"/>
  <c r="K33" i="34" s="1"/>
  <c r="K34" i="34" s="1"/>
  <c r="K35" i="34" s="1"/>
  <c r="K36" i="34" s="1"/>
  <c r="K37" i="34" s="1"/>
  <c r="K38" i="34" s="1"/>
  <c r="K39" i="34" s="1"/>
  <c r="K40" i="34" s="1"/>
  <c r="K41" i="34" s="1"/>
  <c r="K42" i="34" s="1"/>
  <c r="K43" i="34" s="1"/>
  <c r="K44" i="34" s="1"/>
  <c r="K45" i="34" s="1"/>
  <c r="K46" i="34" s="1"/>
  <c r="K47" i="34" s="1"/>
  <c r="K48" i="34" s="1"/>
  <c r="K49" i="34" s="1"/>
  <c r="K50" i="34" s="1"/>
  <c r="K51" i="34" s="1"/>
  <c r="K52" i="34" s="1"/>
  <c r="K53" i="34" s="1"/>
  <c r="K54" i="34" s="1"/>
  <c r="K55" i="34" s="1"/>
  <c r="K56" i="34" s="1"/>
  <c r="K57" i="34" s="1"/>
  <c r="K58" i="34" s="1"/>
  <c r="K59" i="34" s="1"/>
  <c r="K60" i="34" s="1"/>
  <c r="K61" i="34" s="1"/>
  <c r="K62" i="34" s="1"/>
  <c r="K63" i="34" s="1"/>
  <c r="K64" i="34" s="1"/>
  <c r="K65" i="34" s="1"/>
  <c r="K66" i="34" s="1"/>
  <c r="K67" i="34" s="1"/>
  <c r="K68" i="34" s="1"/>
  <c r="K69" i="34" s="1"/>
  <c r="K70" i="34" s="1"/>
  <c r="K71" i="34" s="1"/>
  <c r="K72" i="34" s="1"/>
  <c r="K73" i="34" s="1"/>
  <c r="K74" i="34" s="1"/>
  <c r="K75" i="34" s="1"/>
  <c r="K76" i="34" s="1"/>
  <c r="K77" i="34" s="1"/>
  <c r="K78" i="34" s="1"/>
  <c r="K79" i="34" s="1"/>
  <c r="K80" i="34" s="1"/>
  <c r="K81" i="34" s="1"/>
  <c r="K82" i="34" s="1"/>
  <c r="K83" i="34" s="1"/>
  <c r="K84" i="34" s="1"/>
  <c r="K85" i="34" s="1"/>
  <c r="K86" i="34" s="1"/>
  <c r="K87" i="34" s="1"/>
  <c r="K88" i="34" s="1"/>
  <c r="K89" i="34" s="1"/>
  <c r="K90" i="34" s="1"/>
  <c r="J7" i="34"/>
  <c r="J8" i="34" s="1"/>
  <c r="J9" i="34" s="1"/>
  <c r="J10" i="34" s="1"/>
  <c r="J11" i="34" s="1"/>
  <c r="J12" i="34" s="1"/>
  <c r="J13" i="34" s="1"/>
  <c r="J14" i="34" s="1"/>
  <c r="J15" i="34" s="1"/>
  <c r="J16" i="34" s="1"/>
  <c r="J17" i="34" s="1"/>
  <c r="J18" i="34" s="1"/>
  <c r="J19" i="34" s="1"/>
  <c r="J20" i="34" s="1"/>
  <c r="J21" i="34" s="1"/>
  <c r="J22" i="34" s="1"/>
  <c r="J23" i="34" s="1"/>
  <c r="J24" i="34" s="1"/>
  <c r="J25" i="34" s="1"/>
  <c r="J26" i="34" s="1"/>
  <c r="J27" i="34" s="1"/>
  <c r="J28" i="34" s="1"/>
  <c r="J29" i="34" s="1"/>
  <c r="J30" i="34" s="1"/>
  <c r="J31" i="34" s="1"/>
  <c r="J32" i="34" s="1"/>
  <c r="J33" i="34" s="1"/>
  <c r="J34" i="34" s="1"/>
  <c r="J35" i="34" s="1"/>
  <c r="J36" i="34" s="1"/>
  <c r="J37" i="34" s="1"/>
  <c r="J38" i="34" s="1"/>
  <c r="J39" i="34" s="1"/>
  <c r="J40" i="34" s="1"/>
  <c r="J41" i="34" s="1"/>
  <c r="J42" i="34" s="1"/>
  <c r="J43" i="34" s="1"/>
  <c r="J44" i="34" s="1"/>
  <c r="J45" i="34" s="1"/>
  <c r="J46" i="34" s="1"/>
  <c r="J47" i="34" s="1"/>
  <c r="J48" i="34" s="1"/>
  <c r="J49" i="34" s="1"/>
  <c r="J50" i="34" s="1"/>
  <c r="J51" i="34" s="1"/>
  <c r="J52" i="34" s="1"/>
  <c r="J53" i="34" s="1"/>
  <c r="J54" i="34" s="1"/>
  <c r="J55" i="34" s="1"/>
  <c r="J56" i="34" s="1"/>
  <c r="J57" i="34" s="1"/>
  <c r="J58" i="34" s="1"/>
  <c r="J59" i="34" s="1"/>
  <c r="J60" i="34" s="1"/>
  <c r="J61" i="34" s="1"/>
  <c r="J62" i="34" s="1"/>
  <c r="J63" i="34" s="1"/>
  <c r="J64" i="34" s="1"/>
  <c r="J65" i="34" s="1"/>
  <c r="J66" i="34" s="1"/>
  <c r="J67" i="34" s="1"/>
  <c r="J68" i="34" s="1"/>
  <c r="J69" i="34" s="1"/>
  <c r="J70" i="34" s="1"/>
  <c r="J71" i="34" s="1"/>
  <c r="J72" i="34" s="1"/>
  <c r="J73" i="34" s="1"/>
  <c r="J74" i="34" s="1"/>
  <c r="J75" i="34" s="1"/>
  <c r="J76" i="34" s="1"/>
  <c r="J77" i="34" s="1"/>
  <c r="J78" i="34" s="1"/>
  <c r="J79" i="34" s="1"/>
  <c r="J80" i="34" s="1"/>
  <c r="J81" i="34" s="1"/>
  <c r="J82" i="34" s="1"/>
  <c r="J83" i="34" s="1"/>
  <c r="J84" i="34" s="1"/>
  <c r="J85" i="34" s="1"/>
  <c r="J86" i="34" s="1"/>
  <c r="J87" i="34" s="1"/>
  <c r="J88" i="34" s="1"/>
  <c r="J89" i="34" s="1"/>
  <c r="J90" i="34" s="1"/>
  <c r="J91" i="34" s="1"/>
  <c r="J92" i="34" s="1"/>
  <c r="J93" i="34" s="1"/>
  <c r="J94" i="34" s="1"/>
  <c r="J95" i="34" s="1"/>
  <c r="J96" i="34" s="1"/>
  <c r="J97" i="34" s="1"/>
  <c r="J98" i="34" s="1"/>
  <c r="J99" i="34" s="1"/>
  <c r="J100" i="34" s="1"/>
  <c r="J101" i="34" s="1"/>
  <c r="J102" i="34" s="1"/>
  <c r="J103" i="34" s="1"/>
  <c r="J104" i="34" s="1"/>
  <c r="J105" i="34" s="1"/>
  <c r="J106" i="34" s="1"/>
  <c r="J107" i="34" s="1"/>
  <c r="J108" i="34" s="1"/>
  <c r="J109" i="34" s="1"/>
  <c r="J110" i="34" s="1"/>
  <c r="J111" i="34" s="1"/>
  <c r="J112" i="34" s="1"/>
  <c r="J113" i="34" s="1"/>
  <c r="J114" i="34" s="1"/>
  <c r="J115" i="34" s="1"/>
  <c r="J116" i="34" s="1"/>
  <c r="J117" i="34" s="1"/>
  <c r="J118" i="34" s="1"/>
  <c r="J119" i="34" s="1"/>
  <c r="J120" i="34" s="1"/>
  <c r="J121" i="34" s="1"/>
  <c r="J122" i="34" s="1"/>
  <c r="J123" i="34" s="1"/>
  <c r="J124" i="34" s="1"/>
  <c r="J125" i="34" s="1"/>
  <c r="J126" i="34" s="1"/>
  <c r="J127" i="34" s="1"/>
  <c r="J128" i="34" s="1"/>
  <c r="J129" i="34" s="1"/>
  <c r="J130" i="34" s="1"/>
  <c r="J131" i="34" s="1"/>
  <c r="J132" i="34" s="1"/>
  <c r="J133" i="34" s="1"/>
  <c r="J134" i="34" s="1"/>
  <c r="J135" i="34" s="1"/>
  <c r="J136" i="34" s="1"/>
  <c r="J137" i="34" s="1"/>
  <c r="J138" i="34" s="1"/>
  <c r="J139" i="34" s="1"/>
  <c r="J140" i="34" s="1"/>
  <c r="J141" i="34" s="1"/>
  <c r="J142" i="34" s="1"/>
  <c r="J143" i="34" s="1"/>
  <c r="J144" i="34" s="1"/>
  <c r="J145" i="34" s="1"/>
  <c r="J146" i="34" s="1"/>
  <c r="J147" i="34" s="1"/>
  <c r="J148" i="34" s="1"/>
  <c r="J149" i="34" s="1"/>
  <c r="J150" i="34" s="1"/>
  <c r="J151" i="34" s="1"/>
  <c r="J152" i="34" s="1"/>
  <c r="J153" i="34" s="1"/>
  <c r="J154" i="34" s="1"/>
  <c r="J155" i="34" s="1"/>
  <c r="J156" i="34" s="1"/>
  <c r="J157" i="34" s="1"/>
  <c r="J158" i="34" s="1"/>
  <c r="J159" i="34" s="1"/>
  <c r="J160" i="34" s="1"/>
  <c r="J161" i="34" s="1"/>
  <c r="J162" i="34" s="1"/>
  <c r="J163" i="34" s="1"/>
  <c r="J164" i="34" s="1"/>
  <c r="J165" i="34" s="1"/>
  <c r="J166" i="34" s="1"/>
  <c r="J167" i="34" s="1"/>
  <c r="J168" i="34" s="1"/>
  <c r="J169" i="34" s="1"/>
  <c r="J170" i="34" s="1"/>
  <c r="J171" i="34" s="1"/>
  <c r="J172" i="34" s="1"/>
  <c r="J173" i="34" s="1"/>
  <c r="J174" i="34" s="1"/>
  <c r="J175" i="34" s="1"/>
  <c r="J176" i="34" s="1"/>
  <c r="J177" i="34" s="1"/>
  <c r="J178" i="34" s="1"/>
  <c r="J179" i="34" s="1"/>
  <c r="J180" i="34" s="1"/>
  <c r="J181" i="34" s="1"/>
  <c r="J182" i="34" s="1"/>
  <c r="J183" i="34" s="1"/>
  <c r="J184" i="34" s="1"/>
  <c r="J185" i="34" s="1"/>
  <c r="J186" i="34" s="1"/>
  <c r="J187" i="34" s="1"/>
  <c r="J188" i="34" s="1"/>
  <c r="J189" i="34" s="1"/>
  <c r="J190" i="34" s="1"/>
  <c r="J191" i="34" s="1"/>
  <c r="J192" i="34" s="1"/>
  <c r="J193" i="34" s="1"/>
  <c r="J194" i="34" s="1"/>
  <c r="J195" i="34" s="1"/>
  <c r="J196" i="34" s="1"/>
  <c r="J197" i="34" s="1"/>
  <c r="J198" i="34" s="1"/>
  <c r="J199" i="34" s="1"/>
  <c r="J200" i="34" s="1"/>
  <c r="J201" i="34" s="1"/>
  <c r="J202" i="34" s="1"/>
  <c r="J203" i="34" s="1"/>
  <c r="J204" i="34" s="1"/>
  <c r="J205" i="34" s="1"/>
  <c r="J206" i="34" s="1"/>
  <c r="J207" i="34" s="1"/>
  <c r="J208" i="34" s="1"/>
  <c r="J209" i="34" s="1"/>
  <c r="J210" i="34" s="1"/>
  <c r="J211" i="34" s="1"/>
  <c r="J212" i="34" s="1"/>
  <c r="J213" i="34" s="1"/>
  <c r="J214" i="34" s="1"/>
  <c r="J215" i="34" s="1"/>
  <c r="J216" i="34" s="1"/>
  <c r="J217" i="34" s="1"/>
  <c r="J218" i="34" s="1"/>
  <c r="J219" i="34" s="1"/>
  <c r="J220" i="34" s="1"/>
  <c r="J221" i="34" s="1"/>
  <c r="J222" i="34" s="1"/>
  <c r="J223" i="34" s="1"/>
  <c r="J224" i="34" s="1"/>
  <c r="J225" i="34" s="1"/>
  <c r="J226" i="34" s="1"/>
  <c r="J227" i="34" s="1"/>
  <c r="J228" i="34" s="1"/>
  <c r="J229" i="34" s="1"/>
  <c r="J230" i="34" s="1"/>
  <c r="J231" i="34" s="1"/>
  <c r="J232" i="34" s="1"/>
  <c r="J233" i="34" s="1"/>
  <c r="J234" i="34" s="1"/>
  <c r="J235" i="34" s="1"/>
  <c r="J236" i="34" s="1"/>
  <c r="J237" i="34" s="1"/>
  <c r="J238" i="34" s="1"/>
  <c r="J239" i="34" s="1"/>
  <c r="J240" i="34" s="1"/>
  <c r="J241" i="34" s="1"/>
  <c r="J242" i="34" s="1"/>
  <c r="J243" i="34" s="1"/>
  <c r="J244" i="34" s="1"/>
  <c r="J245" i="34" s="1"/>
  <c r="J246" i="34" s="1"/>
  <c r="J247" i="34" s="1"/>
  <c r="J248" i="34" s="1"/>
  <c r="J249" i="34" s="1"/>
  <c r="J250" i="34" s="1"/>
  <c r="J251" i="34" s="1"/>
  <c r="J252" i="34" s="1"/>
  <c r="J253" i="34" s="1"/>
  <c r="J254" i="34" s="1"/>
  <c r="J255" i="34" s="1"/>
  <c r="J256" i="34" s="1"/>
  <c r="J257" i="34" s="1"/>
  <c r="J258" i="34" s="1"/>
  <c r="J259" i="34" s="1"/>
  <c r="J260" i="34" s="1"/>
  <c r="J261" i="34" s="1"/>
  <c r="J262" i="34" s="1"/>
  <c r="J263" i="34" s="1"/>
  <c r="J264" i="34" s="1"/>
  <c r="J265" i="34" s="1"/>
  <c r="J266" i="34" s="1"/>
  <c r="J267" i="34" s="1"/>
  <c r="J268" i="34" s="1"/>
  <c r="J269" i="34" s="1"/>
  <c r="J270" i="34" s="1"/>
  <c r="J271" i="34" s="1"/>
  <c r="J272" i="34" s="1"/>
  <c r="J273" i="34" s="1"/>
  <c r="J274" i="34" s="1"/>
  <c r="J275" i="34" s="1"/>
  <c r="J276" i="34" s="1"/>
  <c r="J277" i="34" s="1"/>
  <c r="J278" i="34" s="1"/>
  <c r="J279" i="34" s="1"/>
  <c r="J280" i="34" s="1"/>
  <c r="J281" i="34" s="1"/>
  <c r="J282" i="34" s="1"/>
  <c r="J283" i="34" s="1"/>
  <c r="J284" i="34" s="1"/>
  <c r="J285" i="34" s="1"/>
  <c r="J286" i="34" s="1"/>
  <c r="J287" i="34" s="1"/>
  <c r="J288" i="34" s="1"/>
  <c r="J289" i="34" s="1"/>
  <c r="J290" i="34" s="1"/>
  <c r="J291" i="34" s="1"/>
  <c r="J292" i="34" s="1"/>
  <c r="J293" i="34" s="1"/>
  <c r="J294" i="34" s="1"/>
  <c r="J295" i="34" s="1"/>
  <c r="J296" i="34" s="1"/>
  <c r="J297" i="34" s="1"/>
  <c r="J298" i="34" s="1"/>
  <c r="J299" i="34" s="1"/>
  <c r="J300" i="34" s="1"/>
  <c r="J301" i="34" s="1"/>
  <c r="J302" i="34" s="1"/>
  <c r="J303" i="34" s="1"/>
  <c r="J304" i="34" s="1"/>
  <c r="J305" i="34" s="1"/>
  <c r="J306" i="34" s="1"/>
  <c r="J307" i="34" s="1"/>
  <c r="J308" i="34" s="1"/>
  <c r="J309" i="34" s="1"/>
  <c r="J310" i="34" s="1"/>
  <c r="J311" i="34" s="1"/>
  <c r="J312" i="34" s="1"/>
  <c r="J313" i="34" s="1"/>
  <c r="J314" i="34" s="1"/>
  <c r="J315" i="34" s="1"/>
  <c r="J316" i="34" s="1"/>
  <c r="J317" i="34" s="1"/>
  <c r="J318" i="34" s="1"/>
  <c r="J319" i="34" s="1"/>
  <c r="J320" i="34" s="1"/>
  <c r="J321" i="34" s="1"/>
  <c r="J322" i="34" s="1"/>
  <c r="J323" i="34" s="1"/>
  <c r="J324" i="34" s="1"/>
  <c r="J325" i="34" s="1"/>
  <c r="J326" i="34" s="1"/>
  <c r="J327" i="34" s="1"/>
  <c r="J328" i="34" s="1"/>
  <c r="J329" i="34" s="1"/>
  <c r="J330" i="34" s="1"/>
  <c r="J331" i="34" s="1"/>
  <c r="J332" i="34" s="1"/>
  <c r="J333" i="34" s="1"/>
  <c r="J334" i="34" s="1"/>
  <c r="J335" i="34" s="1"/>
  <c r="J336" i="34" s="1"/>
  <c r="J337" i="34" s="1"/>
  <c r="J338" i="34" s="1"/>
  <c r="J339" i="34" s="1"/>
  <c r="J340" i="34" s="1"/>
  <c r="J341" i="34" s="1"/>
  <c r="J342" i="34" s="1"/>
  <c r="J343" i="34" s="1"/>
  <c r="J344" i="34" s="1"/>
  <c r="J345" i="34" s="1"/>
  <c r="J346" i="34" s="1"/>
  <c r="J347" i="34" s="1"/>
  <c r="J348" i="34" s="1"/>
  <c r="J349" i="34" s="1"/>
  <c r="J350" i="34" s="1"/>
  <c r="J351" i="34" s="1"/>
  <c r="J352" i="34" s="1"/>
  <c r="J353" i="34" s="1"/>
  <c r="J354" i="34" s="1"/>
  <c r="J355" i="34" s="1"/>
  <c r="J356" i="34" s="1"/>
  <c r="J357" i="34" s="1"/>
  <c r="J358" i="34" s="1"/>
  <c r="J359" i="34" s="1"/>
  <c r="J360" i="34" s="1"/>
  <c r="J361" i="34" s="1"/>
  <c r="J362" i="34" s="1"/>
  <c r="J363" i="34" s="1"/>
  <c r="J364" i="34" s="1"/>
  <c r="J365" i="34" s="1"/>
  <c r="J366" i="34" s="1"/>
  <c r="J367" i="34" s="1"/>
  <c r="J368" i="34" s="1"/>
  <c r="J369" i="34" s="1"/>
  <c r="J370" i="34" s="1"/>
  <c r="J371" i="34" s="1"/>
  <c r="J372" i="34" s="1"/>
  <c r="J373" i="34" s="1"/>
  <c r="J374" i="34" s="1"/>
  <c r="J375" i="34" s="1"/>
  <c r="J376" i="34" s="1"/>
  <c r="J377" i="34" s="1"/>
  <c r="J378" i="34" s="1"/>
  <c r="J379" i="34" s="1"/>
  <c r="J380" i="34" s="1"/>
  <c r="J381" i="34" s="1"/>
  <c r="J382" i="34" s="1"/>
  <c r="J383" i="34" s="1"/>
  <c r="J384" i="34" s="1"/>
  <c r="J385" i="34" s="1"/>
  <c r="J386" i="34" s="1"/>
  <c r="J387" i="34" s="1"/>
  <c r="J388" i="34" s="1"/>
  <c r="J389" i="34" s="1"/>
  <c r="J390" i="34" s="1"/>
  <c r="J391" i="34" s="1"/>
  <c r="J392" i="34" s="1"/>
  <c r="J393" i="34" s="1"/>
  <c r="J394" i="34" s="1"/>
  <c r="J395" i="34" s="1"/>
  <c r="J396" i="34" s="1"/>
  <c r="J397" i="34" s="1"/>
  <c r="J398" i="34" s="1"/>
  <c r="J399" i="34" s="1"/>
  <c r="J400" i="34" s="1"/>
  <c r="J401" i="34" s="1"/>
  <c r="J402" i="34" s="1"/>
  <c r="J403" i="34" s="1"/>
  <c r="J404" i="34" s="1"/>
  <c r="J405" i="34" s="1"/>
  <c r="J406" i="34" s="1"/>
  <c r="J407" i="34" s="1"/>
  <c r="J408" i="34" s="1"/>
  <c r="J409" i="34" s="1"/>
  <c r="J410" i="34" s="1"/>
  <c r="J411" i="34" s="1"/>
  <c r="J412" i="34" s="1"/>
  <c r="J413" i="34" s="1"/>
  <c r="J414" i="34" s="1"/>
  <c r="J415" i="34" s="1"/>
  <c r="J416" i="34" s="1"/>
  <c r="J417" i="34" s="1"/>
  <c r="J418" i="34" s="1"/>
  <c r="J419" i="34" s="1"/>
  <c r="J420" i="34" s="1"/>
  <c r="J421" i="34" s="1"/>
  <c r="J422" i="34" s="1"/>
  <c r="J423" i="34" s="1"/>
  <c r="J424" i="34" s="1"/>
  <c r="J425" i="34" s="1"/>
  <c r="J426" i="34" s="1"/>
  <c r="J427" i="34" s="1"/>
  <c r="J428" i="34" s="1"/>
  <c r="J429" i="34" s="1"/>
  <c r="J430" i="34" s="1"/>
  <c r="J431" i="34" s="1"/>
  <c r="J432" i="34" s="1"/>
  <c r="J433" i="34" s="1"/>
  <c r="J434" i="34" s="1"/>
  <c r="J435" i="34" s="1"/>
  <c r="J436" i="34" s="1"/>
  <c r="J437" i="34" s="1"/>
  <c r="J438" i="34" s="1"/>
  <c r="J439" i="34" s="1"/>
  <c r="J440" i="34" s="1"/>
  <c r="J441" i="34" s="1"/>
  <c r="J442" i="34" s="1"/>
  <c r="J443" i="34" s="1"/>
  <c r="J444" i="34" s="1"/>
  <c r="J445" i="34" s="1"/>
  <c r="J446" i="34" s="1"/>
  <c r="J447" i="34" s="1"/>
  <c r="J448" i="34" s="1"/>
  <c r="J449" i="34" s="1"/>
  <c r="J450" i="34" s="1"/>
  <c r="J451" i="34" s="1"/>
  <c r="J452" i="34" s="1"/>
  <c r="J453" i="34" s="1"/>
  <c r="J454" i="34" s="1"/>
  <c r="J455" i="34" s="1"/>
  <c r="J456" i="34" s="1"/>
  <c r="J457" i="34" s="1"/>
  <c r="J458" i="34" s="1"/>
  <c r="J459" i="34" s="1"/>
  <c r="J460" i="34" s="1"/>
  <c r="J461" i="34" s="1"/>
  <c r="J462" i="34" s="1"/>
  <c r="J463" i="34" s="1"/>
  <c r="J464" i="34" s="1"/>
  <c r="J465" i="34" s="1"/>
  <c r="J466" i="34" s="1"/>
  <c r="J467" i="34" s="1"/>
  <c r="J468" i="34" s="1"/>
  <c r="J469" i="34" s="1"/>
  <c r="J470" i="34" s="1"/>
  <c r="J471" i="34" s="1"/>
  <c r="J472" i="34" s="1"/>
  <c r="J473" i="34" s="1"/>
  <c r="J474" i="34" s="1"/>
  <c r="J475" i="34" s="1"/>
  <c r="J476" i="34" s="1"/>
  <c r="J477" i="34" s="1"/>
  <c r="J478" i="34" s="1"/>
  <c r="J479" i="34" s="1"/>
  <c r="J480" i="34" s="1"/>
  <c r="J481" i="34" s="1"/>
  <c r="J482" i="34" s="1"/>
  <c r="J483" i="34" s="1"/>
  <c r="J484" i="34" s="1"/>
  <c r="J485" i="34" s="1"/>
  <c r="J486" i="34" s="1"/>
  <c r="J487" i="34" s="1"/>
  <c r="J488" i="34" s="1"/>
  <c r="J489" i="34" s="1"/>
  <c r="J490" i="34" s="1"/>
  <c r="J491" i="34" s="1"/>
  <c r="J492" i="34" s="1"/>
  <c r="J493" i="34" s="1"/>
  <c r="J494" i="34" s="1"/>
  <c r="J495" i="34" s="1"/>
  <c r="J496" i="34" s="1"/>
  <c r="J497" i="34" s="1"/>
  <c r="J498" i="34" s="1"/>
  <c r="J499" i="34" s="1"/>
  <c r="J500" i="34" s="1"/>
  <c r="J501" i="34" s="1"/>
  <c r="J502" i="34" s="1"/>
  <c r="J503" i="34" s="1"/>
  <c r="J504" i="34" s="1"/>
  <c r="J505" i="34" s="1"/>
  <c r="J506" i="34" s="1"/>
  <c r="J507" i="34" s="1"/>
  <c r="J508" i="34" s="1"/>
  <c r="J509" i="34" s="1"/>
  <c r="J510" i="34" s="1"/>
  <c r="J511" i="34" s="1"/>
  <c r="J512" i="34" s="1"/>
  <c r="J513" i="34" s="1"/>
  <c r="J514" i="34" s="1"/>
  <c r="J515" i="34" s="1"/>
  <c r="J516" i="34" s="1"/>
  <c r="J517" i="34" s="1"/>
  <c r="J518" i="34" s="1"/>
  <c r="J519" i="34" s="1"/>
  <c r="J520" i="34" s="1"/>
  <c r="J521" i="34" s="1"/>
  <c r="J522" i="34" s="1"/>
  <c r="J523" i="34" s="1"/>
  <c r="J524" i="34" s="1"/>
  <c r="J525" i="34" s="1"/>
  <c r="J526" i="34" s="1"/>
  <c r="J527" i="34" s="1"/>
  <c r="J528" i="34" s="1"/>
  <c r="J529" i="34" s="1"/>
  <c r="J530" i="34" s="1"/>
  <c r="J531" i="34" s="1"/>
  <c r="J532" i="34" s="1"/>
  <c r="J533" i="34" s="1"/>
  <c r="J534" i="34" s="1"/>
  <c r="J535" i="34" s="1"/>
  <c r="J536" i="34" s="1"/>
  <c r="J537" i="34" s="1"/>
  <c r="J538" i="34" s="1"/>
  <c r="J539" i="34" s="1"/>
  <c r="J540" i="34" s="1"/>
  <c r="J541" i="34" s="1"/>
  <c r="J542" i="34" s="1"/>
  <c r="J543" i="34" s="1"/>
  <c r="J544" i="34" s="1"/>
  <c r="J545" i="34" s="1"/>
  <c r="J546" i="34" s="1"/>
  <c r="J547" i="34" s="1"/>
  <c r="J548" i="34" s="1"/>
  <c r="J549" i="34" s="1"/>
  <c r="J550" i="34" s="1"/>
  <c r="J551" i="34" s="1"/>
  <c r="J552" i="34" s="1"/>
  <c r="J553" i="34" s="1"/>
  <c r="J554" i="34" s="1"/>
  <c r="J555" i="34" s="1"/>
  <c r="J556" i="34" s="1"/>
  <c r="J557" i="34" s="1"/>
  <c r="J558" i="34" s="1"/>
  <c r="J559" i="34" s="1"/>
  <c r="J560" i="34" s="1"/>
  <c r="J561" i="34" s="1"/>
  <c r="J562" i="34" s="1"/>
  <c r="J563" i="34" s="1"/>
  <c r="J564" i="34" s="1"/>
  <c r="J565" i="34" s="1"/>
  <c r="J566" i="34" s="1"/>
  <c r="J567" i="34" s="1"/>
  <c r="J568" i="34" s="1"/>
  <c r="J569" i="34" s="1"/>
  <c r="J570" i="34" s="1"/>
  <c r="J571" i="34" s="1"/>
  <c r="J572" i="34" s="1"/>
  <c r="J573" i="34" s="1"/>
  <c r="J574" i="34" s="1"/>
  <c r="J575" i="34" s="1"/>
  <c r="J576" i="34" s="1"/>
  <c r="J577" i="34" s="1"/>
  <c r="J578" i="34" s="1"/>
  <c r="J579" i="34" s="1"/>
  <c r="J580" i="34" s="1"/>
  <c r="J581" i="34" s="1"/>
  <c r="J582" i="34" s="1"/>
  <c r="J583" i="34" s="1"/>
  <c r="J584" i="34" s="1"/>
  <c r="J585" i="34" s="1"/>
  <c r="J586" i="34" s="1"/>
  <c r="J587" i="34" s="1"/>
  <c r="J588" i="34" s="1"/>
  <c r="J589" i="34" s="1"/>
  <c r="J590" i="34" s="1"/>
  <c r="J591" i="34" s="1"/>
  <c r="J592" i="34" s="1"/>
  <c r="J593" i="34" s="1"/>
  <c r="J594" i="34" s="1"/>
  <c r="J595" i="34" s="1"/>
  <c r="J596" i="34" s="1"/>
  <c r="J597" i="34" s="1"/>
  <c r="J598" i="34" s="1"/>
  <c r="J599" i="34" s="1"/>
  <c r="J600" i="34" s="1"/>
  <c r="J601" i="34" s="1"/>
  <c r="J602" i="34" s="1"/>
  <c r="J603" i="34" s="1"/>
  <c r="J604" i="34" s="1"/>
  <c r="J605" i="34" s="1"/>
  <c r="J606" i="34" s="1"/>
  <c r="J607" i="34" s="1"/>
  <c r="J608" i="34" s="1"/>
  <c r="J609" i="34" s="1"/>
  <c r="J610" i="34" s="1"/>
  <c r="J611" i="34" s="1"/>
  <c r="J612" i="34" s="1"/>
  <c r="J613" i="34" s="1"/>
  <c r="J614" i="34" s="1"/>
  <c r="J615" i="34" s="1"/>
  <c r="J616" i="34" s="1"/>
  <c r="J617" i="34" s="1"/>
  <c r="J618" i="34" s="1"/>
  <c r="J619" i="34" s="1"/>
  <c r="J620" i="34" s="1"/>
  <c r="J621" i="34" s="1"/>
  <c r="J622" i="34" s="1"/>
  <c r="J623" i="34" s="1"/>
  <c r="J624" i="34" s="1"/>
  <c r="J625" i="34" s="1"/>
  <c r="J626" i="34" s="1"/>
  <c r="J627" i="34" s="1"/>
  <c r="J628" i="34" s="1"/>
  <c r="J629" i="34" s="1"/>
  <c r="J630" i="34" s="1"/>
  <c r="J631" i="34" s="1"/>
  <c r="J632" i="34" s="1"/>
  <c r="J633" i="34" s="1"/>
  <c r="J634" i="34" s="1"/>
  <c r="J635" i="34" s="1"/>
  <c r="J636" i="34" s="1"/>
  <c r="J637" i="34" s="1"/>
  <c r="J638" i="34" s="1"/>
  <c r="J639" i="34" s="1"/>
  <c r="J640" i="34" s="1"/>
  <c r="J641" i="34" s="1"/>
  <c r="J642" i="34" s="1"/>
  <c r="J643" i="34" s="1"/>
  <c r="J644" i="34" s="1"/>
  <c r="J645" i="34" s="1"/>
  <c r="J646" i="34" s="1"/>
  <c r="J647" i="34" s="1"/>
  <c r="J648" i="34" s="1"/>
  <c r="J649" i="34" s="1"/>
  <c r="J650" i="34" s="1"/>
  <c r="J651" i="34" s="1"/>
  <c r="J652" i="34" s="1"/>
  <c r="J653" i="34" s="1"/>
  <c r="J654" i="34" s="1"/>
  <c r="J655" i="34" s="1"/>
  <c r="J656" i="34" s="1"/>
  <c r="J657" i="34" s="1"/>
  <c r="J658" i="34" s="1"/>
  <c r="J659" i="34" s="1"/>
  <c r="J660" i="34" s="1"/>
  <c r="J661" i="34" s="1"/>
  <c r="J662" i="34" s="1"/>
  <c r="J663" i="34" s="1"/>
  <c r="J664" i="34" s="1"/>
  <c r="J665" i="34" s="1"/>
  <c r="J666" i="34" s="1"/>
  <c r="J667" i="34" s="1"/>
  <c r="J668" i="34" s="1"/>
  <c r="J669" i="34" s="1"/>
  <c r="J670" i="34" s="1"/>
  <c r="J671" i="34" s="1"/>
  <c r="J672" i="34" s="1"/>
  <c r="J673" i="34" s="1"/>
  <c r="J674" i="34" s="1"/>
  <c r="J675" i="34" s="1"/>
  <c r="J676" i="34" s="1"/>
  <c r="J677" i="34" s="1"/>
  <c r="J678" i="34" s="1"/>
  <c r="J679" i="34" s="1"/>
  <c r="J680" i="34" s="1"/>
  <c r="J681" i="34" s="1"/>
  <c r="J682" i="34" s="1"/>
  <c r="J683" i="34" s="1"/>
  <c r="J684" i="34" s="1"/>
  <c r="J685" i="34" s="1"/>
  <c r="J686" i="34" s="1"/>
  <c r="J687" i="34" s="1"/>
  <c r="J688" i="34" s="1"/>
  <c r="J689" i="34" s="1"/>
  <c r="J690" i="34" s="1"/>
  <c r="J691" i="34" s="1"/>
  <c r="J692" i="34" s="1"/>
  <c r="J693" i="34" s="1"/>
  <c r="J694" i="34" s="1"/>
  <c r="J695" i="34" s="1"/>
  <c r="J696" i="34" s="1"/>
  <c r="J697" i="34" s="1"/>
  <c r="J698" i="34" s="1"/>
  <c r="J699" i="34" s="1"/>
  <c r="J700" i="34" s="1"/>
  <c r="J701" i="34" s="1"/>
  <c r="J702" i="34" s="1"/>
  <c r="J703" i="34" s="1"/>
  <c r="J704" i="34" s="1"/>
  <c r="J705" i="34" s="1"/>
  <c r="J706" i="34" s="1"/>
  <c r="J707" i="34" s="1"/>
  <c r="J708" i="34" s="1"/>
  <c r="J709" i="34" s="1"/>
  <c r="J710" i="34" s="1"/>
  <c r="J711" i="34" s="1"/>
  <c r="J712" i="34" s="1"/>
  <c r="J713" i="34" s="1"/>
  <c r="J714" i="34" s="1"/>
  <c r="J715" i="34" s="1"/>
  <c r="J716" i="34" s="1"/>
  <c r="J717" i="34" s="1"/>
  <c r="J718" i="34" s="1"/>
  <c r="J719" i="34" s="1"/>
  <c r="J720" i="34" s="1"/>
  <c r="J721" i="34" s="1"/>
  <c r="D7" i="34"/>
  <c r="H6" i="34"/>
  <c r="H7" i="34" s="1"/>
  <c r="H8" i="34" s="1"/>
  <c r="H9" i="34" s="1"/>
  <c r="H10" i="34" s="1"/>
  <c r="H11" i="34" s="1"/>
  <c r="H12" i="34" s="1"/>
  <c r="H13" i="34" s="1"/>
  <c r="H14" i="34" s="1"/>
  <c r="H15" i="34" s="1"/>
  <c r="H16" i="34" s="1"/>
  <c r="H17" i="34" s="1"/>
  <c r="H18" i="34" s="1"/>
  <c r="H19" i="34" s="1"/>
  <c r="H20" i="34" s="1"/>
  <c r="H21" i="34" s="1"/>
  <c r="H22" i="34" s="1"/>
  <c r="H23" i="34" s="1"/>
  <c r="H24" i="34" s="1"/>
  <c r="H25" i="34" s="1"/>
  <c r="H26" i="34" s="1"/>
  <c r="H27" i="34" s="1"/>
  <c r="H28" i="34" s="1"/>
  <c r="H29" i="34" s="1"/>
  <c r="H30" i="34" s="1"/>
  <c r="H31" i="34" s="1"/>
  <c r="H32" i="34" s="1"/>
  <c r="H33" i="34" s="1"/>
  <c r="H34" i="34" s="1"/>
  <c r="H35" i="34" s="1"/>
  <c r="H36" i="34" s="1"/>
  <c r="H37" i="34" s="1"/>
  <c r="H38" i="34" s="1"/>
  <c r="H39" i="34" s="1"/>
  <c r="H40" i="34" s="1"/>
  <c r="H41" i="34" s="1"/>
  <c r="H42" i="34" s="1"/>
  <c r="H43" i="34" s="1"/>
  <c r="H44" i="34" s="1"/>
  <c r="H45" i="34" s="1"/>
  <c r="H46" i="34" s="1"/>
  <c r="H47" i="34" s="1"/>
  <c r="H48" i="34" s="1"/>
  <c r="D6" i="34"/>
  <c r="M5" i="34"/>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M606" i="34" s="1"/>
  <c r="M607" i="34" s="1"/>
  <c r="M608" i="34" s="1"/>
  <c r="M609" i="34" s="1"/>
  <c r="M610" i="34" s="1"/>
  <c r="M611" i="34" s="1"/>
  <c r="M612" i="34" s="1"/>
  <c r="M613" i="34" s="1"/>
  <c r="M614" i="34" s="1"/>
  <c r="M615" i="34" s="1"/>
  <c r="M616" i="34" s="1"/>
  <c r="M617" i="34" s="1"/>
  <c r="M618" i="34" s="1"/>
  <c r="M619" i="34" s="1"/>
  <c r="M620" i="34" s="1"/>
  <c r="M621" i="34" s="1"/>
  <c r="M622" i="34" s="1"/>
  <c r="M623" i="34" s="1"/>
  <c r="M624" i="34" s="1"/>
  <c r="M625" i="34" s="1"/>
  <c r="M626" i="34" s="1"/>
  <c r="M627" i="34" s="1"/>
  <c r="M628" i="34" s="1"/>
  <c r="M629" i="34" s="1"/>
  <c r="M630" i="34" s="1"/>
  <c r="M631" i="34" s="1"/>
  <c r="M632" i="34" s="1"/>
  <c r="M633" i="34" s="1"/>
  <c r="M634" i="34" s="1"/>
  <c r="M635" i="34" s="1"/>
  <c r="M636" i="34" s="1"/>
  <c r="M637" i="34" s="1"/>
  <c r="M638" i="34" s="1"/>
  <c r="M639" i="34" s="1"/>
  <c r="M640" i="34" s="1"/>
  <c r="M641" i="34" s="1"/>
  <c r="M642" i="34" s="1"/>
  <c r="M643" i="34" s="1"/>
  <c r="M644" i="34" s="1"/>
  <c r="M645" i="34" s="1"/>
  <c r="M646" i="34" s="1"/>
  <c r="M647" i="34" s="1"/>
  <c r="M648" i="34" s="1"/>
  <c r="M649" i="34" s="1"/>
  <c r="M650" i="34" s="1"/>
  <c r="M651" i="34" s="1"/>
  <c r="M652" i="34" s="1"/>
  <c r="M653" i="34" s="1"/>
  <c r="M654" i="34" s="1"/>
  <c r="M655" i="34" s="1"/>
  <c r="M656" i="34" s="1"/>
  <c r="M657" i="34" s="1"/>
  <c r="M658" i="34" s="1"/>
  <c r="M659" i="34" s="1"/>
  <c r="M660" i="34" s="1"/>
  <c r="M661" i="34" s="1"/>
  <c r="M662" i="34" s="1"/>
  <c r="M663" i="34" s="1"/>
  <c r="M664" i="34" s="1"/>
  <c r="M665" i="34" s="1"/>
  <c r="M666" i="34" s="1"/>
  <c r="M667" i="34" s="1"/>
  <c r="M668" i="34" s="1"/>
  <c r="M669" i="34" s="1"/>
  <c r="M670" i="34" s="1"/>
  <c r="M671" i="34" s="1"/>
  <c r="M672" i="34" s="1"/>
  <c r="M673" i="34" s="1"/>
  <c r="M674" i="34" s="1"/>
  <c r="M675" i="34" s="1"/>
  <c r="M676" i="34" s="1"/>
  <c r="M677" i="34" s="1"/>
  <c r="M678" i="34" s="1"/>
  <c r="M679" i="34" s="1"/>
  <c r="M680" i="34" s="1"/>
  <c r="M681" i="34" s="1"/>
  <c r="M682" i="34" s="1"/>
  <c r="M683" i="34" s="1"/>
  <c r="M684" i="34" s="1"/>
  <c r="M685" i="34" s="1"/>
  <c r="M686" i="34" s="1"/>
  <c r="M687" i="34" s="1"/>
  <c r="M688" i="34" s="1"/>
  <c r="M689" i="34" s="1"/>
  <c r="M690" i="34" s="1"/>
  <c r="M691" i="34" s="1"/>
  <c r="M692" i="34" s="1"/>
  <c r="M693" i="34" s="1"/>
  <c r="M694" i="34" s="1"/>
  <c r="M695" i="34" s="1"/>
  <c r="M696" i="34" s="1"/>
  <c r="M697" i="34" s="1"/>
  <c r="M698" i="34" s="1"/>
  <c r="M699" i="34" s="1"/>
  <c r="M700" i="34" s="1"/>
  <c r="M701" i="34" s="1"/>
  <c r="M702" i="34" s="1"/>
  <c r="M703" i="34" s="1"/>
  <c r="M704" i="34" s="1"/>
  <c r="M705" i="34" s="1"/>
  <c r="M706" i="34" s="1"/>
  <c r="M707" i="34" s="1"/>
  <c r="M708" i="34" s="1"/>
  <c r="M709" i="34" s="1"/>
  <c r="M710" i="34" s="1"/>
  <c r="M711" i="34" s="1"/>
  <c r="M712" i="34" s="1"/>
  <c r="M713" i="34" s="1"/>
  <c r="M714" i="34" s="1"/>
  <c r="M715" i="34" s="1"/>
  <c r="M716" i="34" s="1"/>
  <c r="M717" i="34" s="1"/>
  <c r="M718" i="34" s="1"/>
  <c r="M719" i="34" s="1"/>
  <c r="M720" i="34" s="1"/>
  <c r="M721" i="34" s="1"/>
  <c r="D5" i="34"/>
  <c r="M4" i="34"/>
  <c r="K4" i="34"/>
  <c r="K5" i="34" s="1"/>
  <c r="K6" i="34" s="1"/>
  <c r="H4" i="34"/>
  <c r="H5" i="34" s="1"/>
  <c r="G4" i="34"/>
  <c r="G5" i="34" s="1"/>
  <c r="G6" i="34" s="1"/>
  <c r="G7" i="34" s="1"/>
  <c r="G8" i="34" s="1"/>
  <c r="G9" i="34" s="1"/>
  <c r="G10" i="34" s="1"/>
  <c r="G11" i="34" s="1"/>
  <c r="G12" i="34" s="1"/>
  <c r="G13" i="34" s="1"/>
  <c r="G14" i="34" s="1"/>
  <c r="G15" i="34" s="1"/>
  <c r="G16" i="34" s="1"/>
  <c r="G17" i="34" s="1"/>
  <c r="G18" i="34" s="1"/>
  <c r="G19" i="34" s="1"/>
  <c r="G20" i="34" s="1"/>
  <c r="G21" i="34" s="1"/>
  <c r="G22" i="34" s="1"/>
  <c r="G23" i="34" s="1"/>
  <c r="G24" i="34" s="1"/>
  <c r="G25" i="34" s="1"/>
  <c r="G26" i="34" s="1"/>
  <c r="G27" i="34" s="1"/>
  <c r="G28" i="34" s="1"/>
  <c r="G29" i="34" s="1"/>
  <c r="G30" i="34" s="1"/>
  <c r="G31" i="34" s="1"/>
  <c r="G32" i="34" s="1"/>
  <c r="G33" i="34" s="1"/>
  <c r="G34" i="34" s="1"/>
  <c r="G35" i="34" s="1"/>
  <c r="G36" i="34" s="1"/>
  <c r="G37" i="34" s="1"/>
  <c r="G38" i="34" s="1"/>
  <c r="G39" i="34" s="1"/>
  <c r="G40" i="34" s="1"/>
  <c r="G41" i="34" s="1"/>
  <c r="G42" i="34" s="1"/>
  <c r="G43" i="34" s="1"/>
  <c r="G44" i="34" s="1"/>
  <c r="G45" i="34" s="1"/>
  <c r="G46" i="34" s="1"/>
  <c r="G47" i="34" s="1"/>
  <c r="G48" i="34" s="1"/>
  <c r="G49" i="34" s="1"/>
  <c r="G50" i="34" s="1"/>
  <c r="G51" i="34" s="1"/>
  <c r="G52" i="34" s="1"/>
  <c r="G53" i="34" s="1"/>
  <c r="G54" i="34" s="1"/>
  <c r="G55" i="34" s="1"/>
  <c r="G56" i="34" s="1"/>
  <c r="G57" i="34" s="1"/>
  <c r="G58" i="34" s="1"/>
  <c r="G59" i="34" s="1"/>
  <c r="G60" i="34" s="1"/>
  <c r="G61" i="34" s="1"/>
  <c r="G62" i="34" s="1"/>
  <c r="G63" i="34" s="1"/>
  <c r="G64" i="34" s="1"/>
  <c r="G65" i="34" s="1"/>
  <c r="G66" i="34" s="1"/>
  <c r="G67" i="34" s="1"/>
  <c r="G68" i="34" s="1"/>
  <c r="G69" i="34" s="1"/>
  <c r="G70" i="34" s="1"/>
  <c r="G71" i="34" s="1"/>
  <c r="G72" i="34" s="1"/>
  <c r="G73" i="34" s="1"/>
  <c r="G74" i="34" s="1"/>
  <c r="G75" i="34" s="1"/>
  <c r="G76" i="34" s="1"/>
  <c r="G77" i="34" s="1"/>
  <c r="G78" i="34" s="1"/>
  <c r="G79" i="34" s="1"/>
  <c r="G80" i="34" s="1"/>
  <c r="G81" i="34" s="1"/>
  <c r="G82" i="34" s="1"/>
  <c r="G83" i="34" s="1"/>
  <c r="G84" i="34" s="1"/>
  <c r="G85" i="34" s="1"/>
  <c r="G86" i="34" s="1"/>
  <c r="G87" i="34" s="1"/>
  <c r="G88" i="34" s="1"/>
  <c r="G89" i="34" s="1"/>
  <c r="G90" i="34" s="1"/>
  <c r="G91" i="34" s="1"/>
  <c r="G92" i="34" s="1"/>
  <c r="G93" i="34" s="1"/>
  <c r="G94" i="34" s="1"/>
  <c r="G95" i="34" s="1"/>
  <c r="G96" i="34" s="1"/>
  <c r="G97" i="34" s="1"/>
  <c r="G98" i="34" s="1"/>
  <c r="G99" i="34" s="1"/>
  <c r="G100" i="34" s="1"/>
  <c r="G101" i="34" s="1"/>
  <c r="G102" i="34" s="1"/>
  <c r="G103" i="34" s="1"/>
  <c r="G104" i="34" s="1"/>
  <c r="G105" i="34" s="1"/>
  <c r="G106" i="34" s="1"/>
  <c r="G107" i="34" s="1"/>
  <c r="G108" i="34" s="1"/>
  <c r="G109" i="34" s="1"/>
  <c r="G110" i="34" s="1"/>
  <c r="G111" i="34" s="1"/>
  <c r="G112" i="34" s="1"/>
  <c r="G113" i="34" s="1"/>
  <c r="G114" i="34" s="1"/>
  <c r="G115" i="34" s="1"/>
  <c r="G116" i="34" s="1"/>
  <c r="G117" i="34" s="1"/>
  <c r="G118" i="34" s="1"/>
  <c r="G119" i="34" s="1"/>
  <c r="G120" i="34" s="1"/>
  <c r="G121" i="34" s="1"/>
  <c r="G122" i="34" s="1"/>
  <c r="G123" i="34" s="1"/>
  <c r="G124" i="34" s="1"/>
  <c r="G125" i="34" s="1"/>
  <c r="G126" i="34" s="1"/>
  <c r="G127" i="34" s="1"/>
  <c r="G128" i="34" s="1"/>
  <c r="G129" i="34" s="1"/>
  <c r="G130" i="34" s="1"/>
  <c r="G131" i="34" s="1"/>
  <c r="G132" i="34" s="1"/>
  <c r="G133" i="34" s="1"/>
  <c r="G134" i="34" s="1"/>
  <c r="G135" i="34" s="1"/>
  <c r="G136" i="34" s="1"/>
  <c r="G137" i="34" s="1"/>
  <c r="G138" i="34" s="1"/>
  <c r="G139" i="34" s="1"/>
  <c r="G140" i="34" s="1"/>
  <c r="G141" i="34" s="1"/>
  <c r="G142" i="34" s="1"/>
  <c r="G143" i="34" s="1"/>
  <c r="G144" i="34" s="1"/>
  <c r="G145" i="34" s="1"/>
  <c r="G146" i="34" s="1"/>
  <c r="G147" i="34" s="1"/>
  <c r="G148" i="34" s="1"/>
  <c r="G149" i="34" s="1"/>
  <c r="G150" i="34" s="1"/>
  <c r="G151" i="34" s="1"/>
  <c r="G152" i="34" s="1"/>
  <c r="G153" i="34" s="1"/>
  <c r="G154" i="34" s="1"/>
  <c r="G155" i="34" s="1"/>
  <c r="G156" i="34" s="1"/>
  <c r="G157" i="34" s="1"/>
  <c r="G158" i="34" s="1"/>
  <c r="G159" i="34" s="1"/>
  <c r="G160" i="34" s="1"/>
  <c r="G161" i="34" s="1"/>
  <c r="G162" i="34" s="1"/>
  <c r="G163" i="34" s="1"/>
  <c r="G164" i="34" s="1"/>
  <c r="G165" i="34" s="1"/>
  <c r="G166" i="34" s="1"/>
  <c r="G167" i="34" s="1"/>
  <c r="G168" i="34" s="1"/>
  <c r="G169" i="34" s="1"/>
  <c r="G170" i="34" s="1"/>
  <c r="G171" i="34" s="1"/>
  <c r="G172" i="34" s="1"/>
  <c r="G173" i="34" s="1"/>
  <c r="G174" i="34" s="1"/>
  <c r="G175" i="34" s="1"/>
  <c r="G176" i="34" s="1"/>
  <c r="G177" i="34" s="1"/>
  <c r="G178" i="34" s="1"/>
  <c r="G179" i="34" s="1"/>
  <c r="G180" i="34" s="1"/>
  <c r="G181" i="34" s="1"/>
  <c r="G182" i="34" s="1"/>
  <c r="G183" i="34" s="1"/>
  <c r="G184" i="34" s="1"/>
  <c r="G185" i="34" s="1"/>
  <c r="G186" i="34" s="1"/>
  <c r="G187" i="34" s="1"/>
  <c r="G188" i="34" s="1"/>
  <c r="G189" i="34" s="1"/>
  <c r="G190" i="34" s="1"/>
  <c r="G191" i="34" s="1"/>
  <c r="G192" i="34" s="1"/>
  <c r="G193" i="34" s="1"/>
  <c r="G194" i="34" s="1"/>
  <c r="G195" i="34" s="1"/>
  <c r="G196" i="34" s="1"/>
  <c r="G197" i="34" s="1"/>
  <c r="G198" i="34" s="1"/>
  <c r="G199" i="34" s="1"/>
  <c r="G200" i="34" s="1"/>
  <c r="G201" i="34" s="1"/>
  <c r="G202" i="34" s="1"/>
  <c r="G203" i="34" s="1"/>
  <c r="G204" i="34" s="1"/>
  <c r="G205" i="34" s="1"/>
  <c r="G206" i="34" s="1"/>
  <c r="G207" i="34" s="1"/>
  <c r="G208" i="34" s="1"/>
  <c r="G209" i="34" s="1"/>
  <c r="G210" i="34" s="1"/>
  <c r="G211" i="34" s="1"/>
  <c r="G212" i="34" s="1"/>
  <c r="G213" i="34" s="1"/>
  <c r="G214" i="34" s="1"/>
  <c r="G215" i="34" s="1"/>
  <c r="G216" i="34" s="1"/>
  <c r="G217" i="34" s="1"/>
  <c r="G218" i="34" s="1"/>
  <c r="G219" i="34" s="1"/>
  <c r="G220" i="34" s="1"/>
  <c r="G221" i="34" s="1"/>
  <c r="G222" i="34" s="1"/>
  <c r="G223" i="34" s="1"/>
  <c r="G224" i="34" s="1"/>
  <c r="G225" i="34" s="1"/>
  <c r="G226" i="34" s="1"/>
  <c r="G227" i="34" s="1"/>
  <c r="G228" i="34" s="1"/>
  <c r="G229" i="34" s="1"/>
  <c r="G230" i="34" s="1"/>
  <c r="G231" i="34" s="1"/>
  <c r="G232" i="34" s="1"/>
  <c r="G233" i="34" s="1"/>
  <c r="G234" i="34" s="1"/>
  <c r="G235" i="34" s="1"/>
  <c r="G236" i="34" s="1"/>
  <c r="G237" i="34" s="1"/>
  <c r="G238" i="34" s="1"/>
  <c r="G239" i="34" s="1"/>
  <c r="G240" i="34" s="1"/>
  <c r="G241" i="34" s="1"/>
  <c r="G242" i="34" s="1"/>
  <c r="G243" i="34" s="1"/>
  <c r="G244" i="34" s="1"/>
  <c r="G245" i="34" s="1"/>
  <c r="G246" i="34" s="1"/>
  <c r="G247" i="34" s="1"/>
  <c r="G248" i="34" s="1"/>
  <c r="G249" i="34" s="1"/>
  <c r="G250" i="34" s="1"/>
  <c r="G251" i="34" s="1"/>
  <c r="G252" i="34" s="1"/>
  <c r="G253" i="34" s="1"/>
  <c r="G254" i="34" s="1"/>
  <c r="G255" i="34" s="1"/>
  <c r="G256" i="34" s="1"/>
  <c r="G257" i="34" s="1"/>
  <c r="G258" i="34" s="1"/>
  <c r="G259" i="34" s="1"/>
  <c r="G260" i="34" s="1"/>
  <c r="G261" i="34" s="1"/>
  <c r="G262" i="34" s="1"/>
  <c r="G263" i="34" s="1"/>
  <c r="G264" i="34" s="1"/>
  <c r="G265" i="34" s="1"/>
  <c r="G266" i="34" s="1"/>
  <c r="G267" i="34" s="1"/>
  <c r="G268" i="34" s="1"/>
  <c r="G269" i="34" s="1"/>
  <c r="G270" i="34" s="1"/>
  <c r="G271" i="34" s="1"/>
  <c r="G272" i="34" s="1"/>
  <c r="G273" i="34" s="1"/>
  <c r="G274" i="34" s="1"/>
  <c r="G275" i="34" s="1"/>
  <c r="G276" i="34" s="1"/>
  <c r="G277" i="34" s="1"/>
  <c r="G278" i="34" s="1"/>
  <c r="G279" i="34" s="1"/>
  <c r="G280" i="34" s="1"/>
  <c r="G281" i="34" s="1"/>
  <c r="G282" i="34" s="1"/>
  <c r="G283" i="34" s="1"/>
  <c r="G284" i="34" s="1"/>
  <c r="G285" i="34" s="1"/>
  <c r="G286" i="34" s="1"/>
  <c r="G287" i="34" s="1"/>
  <c r="G288" i="34" s="1"/>
  <c r="G289" i="34" s="1"/>
  <c r="G290" i="34" s="1"/>
  <c r="G291" i="34" s="1"/>
  <c r="G292" i="34" s="1"/>
  <c r="G293" i="34" s="1"/>
  <c r="G294" i="34" s="1"/>
  <c r="G295" i="34" s="1"/>
  <c r="G296" i="34" s="1"/>
  <c r="G297" i="34" s="1"/>
  <c r="G298" i="34" s="1"/>
  <c r="G299" i="34" s="1"/>
  <c r="G300" i="34" s="1"/>
  <c r="G301" i="34" s="1"/>
  <c r="G302" i="34" s="1"/>
  <c r="G303" i="34" s="1"/>
  <c r="G304" i="34" s="1"/>
  <c r="G305" i="34" s="1"/>
  <c r="G306" i="34" s="1"/>
  <c r="G307" i="34" s="1"/>
  <c r="G308" i="34" s="1"/>
  <c r="G309" i="34" s="1"/>
  <c r="G310" i="34" s="1"/>
  <c r="G311" i="34" s="1"/>
  <c r="G312" i="34" s="1"/>
  <c r="G313" i="34" s="1"/>
  <c r="G314" i="34" s="1"/>
  <c r="G315" i="34" s="1"/>
  <c r="G316" i="34" s="1"/>
  <c r="G317" i="34" s="1"/>
  <c r="G318" i="34" s="1"/>
  <c r="G319" i="34" s="1"/>
  <c r="G320" i="34" s="1"/>
  <c r="G321" i="34" s="1"/>
  <c r="G322" i="34" s="1"/>
  <c r="G323" i="34" s="1"/>
  <c r="G324" i="34" s="1"/>
  <c r="G325" i="34" s="1"/>
  <c r="G326" i="34" s="1"/>
  <c r="G327" i="34" s="1"/>
  <c r="G328" i="34" s="1"/>
  <c r="G329" i="34" s="1"/>
  <c r="G330" i="34" s="1"/>
  <c r="G331" i="34" s="1"/>
  <c r="G332" i="34" s="1"/>
  <c r="G333" i="34" s="1"/>
  <c r="G334" i="34" s="1"/>
  <c r="G335" i="34" s="1"/>
  <c r="G336" i="34" s="1"/>
  <c r="G337" i="34" s="1"/>
  <c r="G338" i="34" s="1"/>
  <c r="G339" i="34" s="1"/>
  <c r="G340" i="34" s="1"/>
  <c r="G341" i="34" s="1"/>
  <c r="G342" i="34" s="1"/>
  <c r="G343" i="34" s="1"/>
  <c r="G344" i="34" s="1"/>
  <c r="G345" i="34" s="1"/>
  <c r="G346" i="34" s="1"/>
  <c r="G347" i="34" s="1"/>
  <c r="G348" i="34" s="1"/>
  <c r="G349" i="34" s="1"/>
  <c r="G350" i="34" s="1"/>
  <c r="G351" i="34" s="1"/>
  <c r="G352" i="34" s="1"/>
  <c r="G353" i="34" s="1"/>
  <c r="G354" i="34" s="1"/>
  <c r="G355" i="34" s="1"/>
  <c r="G356" i="34" s="1"/>
  <c r="G357" i="34" s="1"/>
  <c r="G358" i="34" s="1"/>
  <c r="G359" i="34" s="1"/>
  <c r="G360" i="34" s="1"/>
  <c r="G361" i="34" s="1"/>
  <c r="G362" i="34" s="1"/>
  <c r="G363" i="34" s="1"/>
  <c r="G364" i="34" s="1"/>
  <c r="G365" i="34" s="1"/>
  <c r="G366" i="34" s="1"/>
  <c r="G367" i="34" s="1"/>
  <c r="G368" i="34" s="1"/>
  <c r="G369" i="34" s="1"/>
  <c r="G370" i="34" s="1"/>
  <c r="G371" i="34" s="1"/>
  <c r="G372" i="34" s="1"/>
  <c r="G373" i="34" s="1"/>
  <c r="G374" i="34" s="1"/>
  <c r="G375" i="34" s="1"/>
  <c r="G376" i="34" s="1"/>
  <c r="G377" i="34" s="1"/>
  <c r="G378" i="34" s="1"/>
  <c r="G379" i="34" s="1"/>
  <c r="G380" i="34" s="1"/>
  <c r="G381" i="34" s="1"/>
  <c r="G382" i="34" s="1"/>
  <c r="G383" i="34" s="1"/>
  <c r="G384" i="34" s="1"/>
  <c r="G385" i="34" s="1"/>
  <c r="G386" i="34" s="1"/>
  <c r="G387" i="34" s="1"/>
  <c r="G388" i="34" s="1"/>
  <c r="G389" i="34" s="1"/>
  <c r="G390" i="34" s="1"/>
  <c r="G391" i="34" s="1"/>
  <c r="G392" i="34" s="1"/>
  <c r="G393" i="34" s="1"/>
  <c r="G394" i="34" s="1"/>
  <c r="G395" i="34" s="1"/>
  <c r="G396" i="34" s="1"/>
  <c r="G397" i="34" s="1"/>
  <c r="G398" i="34" s="1"/>
  <c r="G399" i="34" s="1"/>
  <c r="G400" i="34" s="1"/>
  <c r="G401" i="34" s="1"/>
  <c r="G402" i="34" s="1"/>
  <c r="G403" i="34" s="1"/>
  <c r="G404" i="34" s="1"/>
  <c r="G405" i="34" s="1"/>
  <c r="G406" i="34" s="1"/>
  <c r="G407" i="34" s="1"/>
  <c r="G408" i="34" s="1"/>
  <c r="G409" i="34" s="1"/>
  <c r="G410" i="34" s="1"/>
  <c r="G411" i="34" s="1"/>
  <c r="G412" i="34" s="1"/>
  <c r="G413" i="34" s="1"/>
  <c r="G414" i="34" s="1"/>
  <c r="G415" i="34" s="1"/>
  <c r="G416" i="34" s="1"/>
  <c r="G417" i="34" s="1"/>
  <c r="G418" i="34" s="1"/>
  <c r="G419" i="34" s="1"/>
  <c r="G420" i="34" s="1"/>
  <c r="G421" i="34" s="1"/>
  <c r="G422" i="34" s="1"/>
  <c r="G423" i="34" s="1"/>
  <c r="G424" i="34" s="1"/>
  <c r="G425" i="34" s="1"/>
  <c r="G426" i="34" s="1"/>
  <c r="G427" i="34" s="1"/>
  <c r="G428" i="34" s="1"/>
  <c r="G429" i="34" s="1"/>
  <c r="G430" i="34" s="1"/>
  <c r="G431" i="34" s="1"/>
  <c r="G432" i="34" s="1"/>
  <c r="G433" i="34" s="1"/>
  <c r="G434" i="34" s="1"/>
  <c r="G435" i="34" s="1"/>
  <c r="G436" i="34" s="1"/>
  <c r="G437" i="34" s="1"/>
  <c r="G438" i="34" s="1"/>
  <c r="G439" i="34" s="1"/>
  <c r="G440" i="34" s="1"/>
  <c r="G441" i="34" s="1"/>
  <c r="G442" i="34" s="1"/>
  <c r="G443" i="34" s="1"/>
  <c r="G444" i="34" s="1"/>
  <c r="G445" i="34" s="1"/>
  <c r="G446" i="34" s="1"/>
  <c r="G447" i="34" s="1"/>
  <c r="G448" i="34" s="1"/>
  <c r="G449" i="34" s="1"/>
  <c r="G450" i="34" s="1"/>
  <c r="G451" i="34" s="1"/>
  <c r="G452" i="34" s="1"/>
  <c r="G453" i="34" s="1"/>
  <c r="G454" i="34" s="1"/>
  <c r="G455" i="34" s="1"/>
  <c r="G456" i="34" s="1"/>
  <c r="G457" i="34" s="1"/>
  <c r="G458" i="34" s="1"/>
  <c r="G459" i="34" s="1"/>
  <c r="G460" i="34" s="1"/>
  <c r="G461" i="34" s="1"/>
  <c r="G462" i="34" s="1"/>
  <c r="G463" i="34" s="1"/>
  <c r="G464" i="34" s="1"/>
  <c r="G465" i="34" s="1"/>
  <c r="G466" i="34" s="1"/>
  <c r="G467" i="34" s="1"/>
  <c r="G468" i="34" s="1"/>
  <c r="G469" i="34" s="1"/>
  <c r="G470" i="34" s="1"/>
  <c r="G471" i="34" s="1"/>
  <c r="G472" i="34" s="1"/>
  <c r="G473" i="34" s="1"/>
  <c r="G474" i="34" s="1"/>
  <c r="G475" i="34" s="1"/>
  <c r="G476" i="34" s="1"/>
  <c r="G477" i="34" s="1"/>
  <c r="G478" i="34" s="1"/>
  <c r="G479" i="34" s="1"/>
  <c r="G480" i="34" s="1"/>
  <c r="G481" i="34" s="1"/>
  <c r="G482" i="34" s="1"/>
  <c r="G483" i="34" s="1"/>
  <c r="G484" i="34" s="1"/>
  <c r="G485" i="34" s="1"/>
  <c r="G486" i="34" s="1"/>
  <c r="G487" i="34" s="1"/>
  <c r="G488" i="34" s="1"/>
  <c r="G489" i="34" s="1"/>
  <c r="G490" i="34" s="1"/>
  <c r="G491" i="34" s="1"/>
  <c r="G492" i="34" s="1"/>
  <c r="G493" i="34" s="1"/>
  <c r="G494" i="34" s="1"/>
  <c r="G495" i="34" s="1"/>
  <c r="G496" i="34" s="1"/>
  <c r="G497" i="34" s="1"/>
  <c r="G498" i="34" s="1"/>
  <c r="G499" i="34" s="1"/>
  <c r="G500" i="34" s="1"/>
  <c r="G501" i="34" s="1"/>
  <c r="G502" i="34" s="1"/>
  <c r="G503" i="34" s="1"/>
  <c r="G504" i="34" s="1"/>
  <c r="G505" i="34" s="1"/>
  <c r="G506" i="34" s="1"/>
  <c r="G507" i="34" s="1"/>
  <c r="G508" i="34" s="1"/>
  <c r="G509" i="34" s="1"/>
  <c r="G510" i="34" s="1"/>
  <c r="G511" i="34" s="1"/>
  <c r="G512" i="34" s="1"/>
  <c r="G513" i="34" s="1"/>
  <c r="G514" i="34" s="1"/>
  <c r="G515" i="34" s="1"/>
  <c r="G516" i="34" s="1"/>
  <c r="G517" i="34" s="1"/>
  <c r="G518" i="34" s="1"/>
  <c r="G519" i="34" s="1"/>
  <c r="G520" i="34" s="1"/>
  <c r="G521" i="34" s="1"/>
  <c r="G522" i="34" s="1"/>
  <c r="G523" i="34" s="1"/>
  <c r="G524" i="34" s="1"/>
  <c r="G525" i="34" s="1"/>
  <c r="G526" i="34" s="1"/>
  <c r="G527" i="34" s="1"/>
  <c r="G528" i="34" s="1"/>
  <c r="G529" i="34" s="1"/>
  <c r="G530" i="34" s="1"/>
  <c r="G531" i="34" s="1"/>
  <c r="G532" i="34" s="1"/>
  <c r="G533" i="34" s="1"/>
  <c r="G534" i="34" s="1"/>
  <c r="G535" i="34" s="1"/>
  <c r="G536" i="34" s="1"/>
  <c r="G537" i="34" s="1"/>
  <c r="G538" i="34" s="1"/>
  <c r="G539" i="34" s="1"/>
  <c r="G540" i="34" s="1"/>
  <c r="G541" i="34" s="1"/>
  <c r="G542" i="34" s="1"/>
  <c r="G543" i="34" s="1"/>
  <c r="G544" i="34" s="1"/>
  <c r="G545" i="34" s="1"/>
  <c r="G546" i="34" s="1"/>
  <c r="G547" i="34" s="1"/>
  <c r="G548" i="34" s="1"/>
  <c r="G549" i="34" s="1"/>
  <c r="G550" i="34" s="1"/>
  <c r="G551" i="34" s="1"/>
  <c r="G552" i="34" s="1"/>
  <c r="G553" i="34" s="1"/>
  <c r="G554" i="34" s="1"/>
  <c r="G555" i="34" s="1"/>
  <c r="G556" i="34" s="1"/>
  <c r="G557" i="34" s="1"/>
  <c r="G558" i="34" s="1"/>
  <c r="G559" i="34" s="1"/>
  <c r="G560" i="34" s="1"/>
  <c r="G561" i="34" s="1"/>
  <c r="G562" i="34" s="1"/>
  <c r="G563" i="34" s="1"/>
  <c r="G564" i="34" s="1"/>
  <c r="G565" i="34" s="1"/>
  <c r="G566" i="34" s="1"/>
  <c r="G567" i="34" s="1"/>
  <c r="G568" i="34" s="1"/>
  <c r="G569" i="34" s="1"/>
  <c r="G570" i="34" s="1"/>
  <c r="G571" i="34" s="1"/>
  <c r="G572" i="34" s="1"/>
  <c r="G573" i="34" s="1"/>
  <c r="G574" i="34" s="1"/>
  <c r="G575" i="34" s="1"/>
  <c r="G576" i="34" s="1"/>
  <c r="G577" i="34" s="1"/>
  <c r="G578" i="34" s="1"/>
  <c r="G579" i="34" s="1"/>
  <c r="G580" i="34" s="1"/>
  <c r="G581" i="34" s="1"/>
  <c r="G582" i="34" s="1"/>
  <c r="G583" i="34" s="1"/>
  <c r="G584" i="34" s="1"/>
  <c r="G585" i="34" s="1"/>
  <c r="G586" i="34" s="1"/>
  <c r="G587" i="34" s="1"/>
  <c r="G588" i="34" s="1"/>
  <c r="G589" i="34" s="1"/>
  <c r="G590" i="34" s="1"/>
  <c r="G591" i="34" s="1"/>
  <c r="G592" i="34" s="1"/>
  <c r="G593" i="34" s="1"/>
  <c r="G594" i="34" s="1"/>
  <c r="G595" i="34" s="1"/>
  <c r="G596" i="34" s="1"/>
  <c r="G597" i="34" s="1"/>
  <c r="G598" i="34" s="1"/>
  <c r="G599" i="34" s="1"/>
  <c r="G600" i="34" s="1"/>
  <c r="G601" i="34" s="1"/>
  <c r="G602" i="34" s="1"/>
  <c r="G603" i="34" s="1"/>
  <c r="G604" i="34" s="1"/>
  <c r="G605" i="34" s="1"/>
  <c r="G606" i="34" s="1"/>
  <c r="G607" i="34" s="1"/>
  <c r="G608" i="34" s="1"/>
  <c r="G609" i="34" s="1"/>
  <c r="G610" i="34" s="1"/>
  <c r="G611" i="34" s="1"/>
  <c r="G612" i="34" s="1"/>
  <c r="G613" i="34" s="1"/>
  <c r="G614" i="34" s="1"/>
  <c r="G615" i="34" s="1"/>
  <c r="G616" i="34" s="1"/>
  <c r="G617" i="34" s="1"/>
  <c r="G618" i="34" s="1"/>
  <c r="G619" i="34" s="1"/>
  <c r="G620" i="34" s="1"/>
  <c r="G621" i="34" s="1"/>
  <c r="G622" i="34" s="1"/>
  <c r="G623" i="34" s="1"/>
  <c r="G624" i="34" s="1"/>
  <c r="G625" i="34" s="1"/>
  <c r="G626" i="34" s="1"/>
  <c r="G627" i="34" s="1"/>
  <c r="G628" i="34" s="1"/>
  <c r="G629" i="34" s="1"/>
  <c r="G630" i="34" s="1"/>
  <c r="G631" i="34" s="1"/>
  <c r="G632" i="34" s="1"/>
  <c r="G633" i="34" s="1"/>
  <c r="G634" i="34" s="1"/>
  <c r="G635" i="34" s="1"/>
  <c r="G636" i="34" s="1"/>
  <c r="G637" i="34" s="1"/>
  <c r="G638" i="34" s="1"/>
  <c r="G639" i="34" s="1"/>
  <c r="G640" i="34" s="1"/>
  <c r="G641" i="34" s="1"/>
  <c r="G642" i="34" s="1"/>
  <c r="G643" i="34" s="1"/>
  <c r="G644" i="34" s="1"/>
  <c r="G645" i="34" s="1"/>
  <c r="G646" i="34" s="1"/>
  <c r="G647" i="34" s="1"/>
  <c r="G648" i="34" s="1"/>
  <c r="G649" i="34" s="1"/>
  <c r="G650" i="34" s="1"/>
  <c r="G651" i="34" s="1"/>
  <c r="G652" i="34" s="1"/>
  <c r="G653" i="34" s="1"/>
  <c r="G654" i="34" s="1"/>
  <c r="G655" i="34" s="1"/>
  <c r="G656" i="34" s="1"/>
  <c r="G657" i="34" s="1"/>
  <c r="G658" i="34" s="1"/>
  <c r="G659" i="34" s="1"/>
  <c r="G660" i="34" s="1"/>
  <c r="G661" i="34" s="1"/>
  <c r="G662" i="34" s="1"/>
  <c r="G663" i="34" s="1"/>
  <c r="G664" i="34" s="1"/>
  <c r="G665" i="34" s="1"/>
  <c r="G666" i="34" s="1"/>
  <c r="G667" i="34" s="1"/>
  <c r="G668" i="34" s="1"/>
  <c r="G669" i="34" s="1"/>
  <c r="G670" i="34" s="1"/>
  <c r="G671" i="34" s="1"/>
  <c r="G672" i="34" s="1"/>
  <c r="G673" i="34" s="1"/>
  <c r="G674" i="34" s="1"/>
  <c r="G675" i="34" s="1"/>
  <c r="G676" i="34" s="1"/>
  <c r="G677" i="34" s="1"/>
  <c r="G678" i="34" s="1"/>
  <c r="G679" i="34" s="1"/>
  <c r="G680" i="34" s="1"/>
  <c r="G681" i="34" s="1"/>
  <c r="G682" i="34" s="1"/>
  <c r="G683" i="34" s="1"/>
  <c r="G684" i="34" s="1"/>
  <c r="G685" i="34" s="1"/>
  <c r="G686" i="34" s="1"/>
  <c r="G687" i="34" s="1"/>
  <c r="G688" i="34" s="1"/>
  <c r="G689" i="34" s="1"/>
  <c r="G690" i="34" s="1"/>
  <c r="G691" i="34" s="1"/>
  <c r="G692" i="34" s="1"/>
  <c r="G693" i="34" s="1"/>
  <c r="G694" i="34" s="1"/>
  <c r="G695" i="34" s="1"/>
  <c r="G696" i="34" s="1"/>
  <c r="G697" i="34" s="1"/>
  <c r="G698" i="34" s="1"/>
  <c r="G699" i="34" s="1"/>
  <c r="G700" i="34" s="1"/>
  <c r="G701" i="34" s="1"/>
  <c r="G702" i="34" s="1"/>
  <c r="G703" i="34" s="1"/>
  <c r="G704" i="34" s="1"/>
  <c r="G705" i="34" s="1"/>
  <c r="G706" i="34" s="1"/>
  <c r="G707" i="34" s="1"/>
  <c r="G708" i="34" s="1"/>
  <c r="G709" i="34" s="1"/>
  <c r="G710" i="34" s="1"/>
  <c r="G711" i="34" s="1"/>
  <c r="G712" i="34" s="1"/>
  <c r="G713" i="34" s="1"/>
  <c r="G714" i="34" s="1"/>
  <c r="G715" i="34" s="1"/>
  <c r="G716" i="34" s="1"/>
  <c r="G717" i="34" s="1"/>
  <c r="G718" i="34" s="1"/>
  <c r="G719" i="34" s="1"/>
  <c r="G720" i="34" s="1"/>
  <c r="G721" i="34" s="1"/>
  <c r="E4" i="34"/>
  <c r="E5" i="34" s="1"/>
  <c r="E6" i="34" s="1"/>
  <c r="E7" i="34" s="1"/>
  <c r="E8" i="34" s="1"/>
  <c r="E9" i="34" s="1"/>
  <c r="E10" i="34" s="1"/>
  <c r="E11" i="34" s="1"/>
  <c r="D4" i="34"/>
  <c r="M3" i="34"/>
  <c r="L3" i="34"/>
  <c r="L4" i="34" s="1"/>
  <c r="L5" i="34" s="1"/>
  <c r="L6" i="34" s="1"/>
  <c r="L7" i="34" s="1"/>
  <c r="L8" i="34" s="1"/>
  <c r="L9" i="34" s="1"/>
  <c r="L10" i="34" s="1"/>
  <c r="L11" i="34" s="1"/>
  <c r="L12" i="34" s="1"/>
  <c r="L13" i="34" s="1"/>
  <c r="L14" i="34" s="1"/>
  <c r="L15" i="34" s="1"/>
  <c r="L16" i="34" s="1"/>
  <c r="L17" i="34" s="1"/>
  <c r="L18" i="34" s="1"/>
  <c r="L19" i="34" s="1"/>
  <c r="L20" i="34" s="1"/>
  <c r="L21" i="34" s="1"/>
  <c r="L22" i="34" s="1"/>
  <c r="L23" i="34" s="1"/>
  <c r="L24" i="34" s="1"/>
  <c r="L25" i="34" s="1"/>
  <c r="L26" i="34" s="1"/>
  <c r="L27" i="34" s="1"/>
  <c r="L28" i="34" s="1"/>
  <c r="L29" i="34" s="1"/>
  <c r="L30" i="34" s="1"/>
  <c r="L31" i="34" s="1"/>
  <c r="L32" i="34" s="1"/>
  <c r="L33" i="34" s="1"/>
  <c r="L34" i="34" s="1"/>
  <c r="L35" i="34" s="1"/>
  <c r="L36" i="34" s="1"/>
  <c r="L37" i="34" s="1"/>
  <c r="L38" i="34" s="1"/>
  <c r="L39" i="34" s="1"/>
  <c r="L40" i="34" s="1"/>
  <c r="L41" i="34" s="1"/>
  <c r="L42" i="34" s="1"/>
  <c r="L43" i="34" s="1"/>
  <c r="L44" i="34" s="1"/>
  <c r="L45" i="34" s="1"/>
  <c r="L46" i="34" s="1"/>
  <c r="L47" i="34" s="1"/>
  <c r="L48" i="34" s="1"/>
  <c r="L49" i="34" s="1"/>
  <c r="L50" i="34" s="1"/>
  <c r="L51" i="34" s="1"/>
  <c r="L52" i="34" s="1"/>
  <c r="L53" i="34" s="1"/>
  <c r="L54" i="34" s="1"/>
  <c r="L55" i="34" s="1"/>
  <c r="L56" i="34" s="1"/>
  <c r="L57" i="34" s="1"/>
  <c r="L58" i="34" s="1"/>
  <c r="L59" i="34" s="1"/>
  <c r="L60" i="34" s="1"/>
  <c r="L61" i="34" s="1"/>
  <c r="L62" i="34" s="1"/>
  <c r="L63" i="34" s="1"/>
  <c r="L64" i="34" s="1"/>
  <c r="L65" i="34" s="1"/>
  <c r="L66" i="34" s="1"/>
  <c r="L67" i="34" s="1"/>
  <c r="L68" i="34" s="1"/>
  <c r="L69" i="34" s="1"/>
  <c r="L70" i="34" s="1"/>
  <c r="L71" i="34" s="1"/>
  <c r="L72" i="34" s="1"/>
  <c r="L73" i="34" s="1"/>
  <c r="L74" i="34" s="1"/>
  <c r="L75" i="34" s="1"/>
  <c r="L76" i="34" s="1"/>
  <c r="L77" i="34" s="1"/>
  <c r="L78" i="34" s="1"/>
  <c r="L79" i="34" s="1"/>
  <c r="L80" i="34" s="1"/>
  <c r="L81" i="34" s="1"/>
  <c r="L82" i="34" s="1"/>
  <c r="L83" i="34" s="1"/>
  <c r="L84" i="34" s="1"/>
  <c r="L85" i="34" s="1"/>
  <c r="L86" i="34" s="1"/>
  <c r="L87" i="34" s="1"/>
  <c r="L88" i="34" s="1"/>
  <c r="L89" i="34" s="1"/>
  <c r="L90" i="34" s="1"/>
  <c r="L91" i="34" s="1"/>
  <c r="L92" i="34" s="1"/>
  <c r="L93" i="34" s="1"/>
  <c r="L94" i="34" s="1"/>
  <c r="L95" i="34" s="1"/>
  <c r="L96" i="34" s="1"/>
  <c r="L97" i="34" s="1"/>
  <c r="L98" i="34" s="1"/>
  <c r="L99" i="34" s="1"/>
  <c r="L100" i="34" s="1"/>
  <c r="L101" i="34" s="1"/>
  <c r="L102" i="34" s="1"/>
  <c r="L103" i="34" s="1"/>
  <c r="L104" i="34" s="1"/>
  <c r="L105" i="34" s="1"/>
  <c r="L106" i="34" s="1"/>
  <c r="L107" i="34" s="1"/>
  <c r="L108" i="34" s="1"/>
  <c r="L109" i="34" s="1"/>
  <c r="L110" i="34" s="1"/>
  <c r="L111" i="34" s="1"/>
  <c r="L112" i="34" s="1"/>
  <c r="L113" i="34" s="1"/>
  <c r="L114" i="34" s="1"/>
  <c r="L115" i="34" s="1"/>
  <c r="L116" i="34" s="1"/>
  <c r="L117" i="34" s="1"/>
  <c r="L118" i="34" s="1"/>
  <c r="L119" i="34" s="1"/>
  <c r="L120" i="34" s="1"/>
  <c r="L121" i="34" s="1"/>
  <c r="L122" i="34" s="1"/>
  <c r="L123" i="34" s="1"/>
  <c r="L124" i="34" s="1"/>
  <c r="L125" i="34" s="1"/>
  <c r="L126" i="34" s="1"/>
  <c r="L127" i="34" s="1"/>
  <c r="L128" i="34" s="1"/>
  <c r="L129" i="34" s="1"/>
  <c r="L130" i="34" s="1"/>
  <c r="L131" i="34" s="1"/>
  <c r="L132" i="34" s="1"/>
  <c r="L133" i="34" s="1"/>
  <c r="L134" i="34" s="1"/>
  <c r="L135" i="34" s="1"/>
  <c r="L136" i="34" s="1"/>
  <c r="L137" i="34" s="1"/>
  <c r="L138" i="34" s="1"/>
  <c r="L139" i="34" s="1"/>
  <c r="L140" i="34" s="1"/>
  <c r="L141" i="34" s="1"/>
  <c r="L142" i="34" s="1"/>
  <c r="L143" i="34" s="1"/>
  <c r="L144" i="34" s="1"/>
  <c r="L145" i="34" s="1"/>
  <c r="L146" i="34" s="1"/>
  <c r="L147" i="34" s="1"/>
  <c r="L148" i="34" s="1"/>
  <c r="L149" i="34" s="1"/>
  <c r="L150" i="34" s="1"/>
  <c r="L151" i="34" s="1"/>
  <c r="L152" i="34" s="1"/>
  <c r="L153" i="34" s="1"/>
  <c r="L154" i="34" s="1"/>
  <c r="L155" i="34" s="1"/>
  <c r="L156" i="34" s="1"/>
  <c r="L157" i="34" s="1"/>
  <c r="L158" i="34" s="1"/>
  <c r="L159" i="34" s="1"/>
  <c r="L160" i="34" s="1"/>
  <c r="L161" i="34" s="1"/>
  <c r="L162" i="34" s="1"/>
  <c r="L163" i="34" s="1"/>
  <c r="L164" i="34" s="1"/>
  <c r="L165" i="34" s="1"/>
  <c r="L166" i="34" s="1"/>
  <c r="L167" i="34" s="1"/>
  <c r="L168" i="34" s="1"/>
  <c r="L169" i="34" s="1"/>
  <c r="L170" i="34" s="1"/>
  <c r="L171" i="34" s="1"/>
  <c r="L172" i="34" s="1"/>
  <c r="L173" i="34" s="1"/>
  <c r="L174" i="34" s="1"/>
  <c r="L175" i="34" s="1"/>
  <c r="L176" i="34" s="1"/>
  <c r="L177" i="34" s="1"/>
  <c r="L178" i="34" s="1"/>
  <c r="L179" i="34" s="1"/>
  <c r="L180" i="34" s="1"/>
  <c r="L181" i="34" s="1"/>
  <c r="L182" i="34" s="1"/>
  <c r="L183" i="34" s="1"/>
  <c r="L184" i="34" s="1"/>
  <c r="L185" i="34" s="1"/>
  <c r="L186" i="34" s="1"/>
  <c r="L187" i="34" s="1"/>
  <c r="L188" i="34" s="1"/>
  <c r="L189" i="34" s="1"/>
  <c r="L190" i="34" s="1"/>
  <c r="L191" i="34" s="1"/>
  <c r="L192" i="34" s="1"/>
  <c r="L193" i="34" s="1"/>
  <c r="L194" i="34" s="1"/>
  <c r="L195" i="34" s="1"/>
  <c r="L196" i="34" s="1"/>
  <c r="L197" i="34" s="1"/>
  <c r="L198" i="34" s="1"/>
  <c r="L199" i="34" s="1"/>
  <c r="L200" i="34" s="1"/>
  <c r="L201" i="34" s="1"/>
  <c r="L202" i="34" s="1"/>
  <c r="L203" i="34" s="1"/>
  <c r="L204" i="34" s="1"/>
  <c r="L205" i="34" s="1"/>
  <c r="L206" i="34" s="1"/>
  <c r="L207" i="34" s="1"/>
  <c r="L208" i="34" s="1"/>
  <c r="L209" i="34" s="1"/>
  <c r="L210" i="34" s="1"/>
  <c r="L211" i="34" s="1"/>
  <c r="L212" i="34" s="1"/>
  <c r="L213" i="34" s="1"/>
  <c r="L214" i="34" s="1"/>
  <c r="L215" i="34" s="1"/>
  <c r="L216" i="34" s="1"/>
  <c r="L217" i="34" s="1"/>
  <c r="L218" i="34" s="1"/>
  <c r="L219" i="34" s="1"/>
  <c r="L220" i="34" s="1"/>
  <c r="L221" i="34" s="1"/>
  <c r="L222" i="34" s="1"/>
  <c r="L223" i="34" s="1"/>
  <c r="L224" i="34" s="1"/>
  <c r="L225" i="34" s="1"/>
  <c r="L226" i="34" s="1"/>
  <c r="L227" i="34" s="1"/>
  <c r="L228" i="34" s="1"/>
  <c r="L229" i="34" s="1"/>
  <c r="L230" i="34" s="1"/>
  <c r="L231" i="34" s="1"/>
  <c r="L232" i="34" s="1"/>
  <c r="L233" i="34" s="1"/>
  <c r="L234" i="34" s="1"/>
  <c r="L235" i="34" s="1"/>
  <c r="L236" i="34" s="1"/>
  <c r="L237" i="34" s="1"/>
  <c r="L238" i="34" s="1"/>
  <c r="L239" i="34" s="1"/>
  <c r="L240" i="34" s="1"/>
  <c r="L241" i="34" s="1"/>
  <c r="L242" i="34" s="1"/>
  <c r="L243" i="34" s="1"/>
  <c r="L244" i="34" s="1"/>
  <c r="L245" i="34" s="1"/>
  <c r="L246" i="34" s="1"/>
  <c r="L247" i="34" s="1"/>
  <c r="L248" i="34" s="1"/>
  <c r="L249" i="34" s="1"/>
  <c r="L250" i="34" s="1"/>
  <c r="L251" i="34" s="1"/>
  <c r="L252" i="34" s="1"/>
  <c r="L253" i="34" s="1"/>
  <c r="L254" i="34" s="1"/>
  <c r="L255" i="34" s="1"/>
  <c r="L256" i="34" s="1"/>
  <c r="L257" i="34" s="1"/>
  <c r="L258" i="34" s="1"/>
  <c r="L259" i="34" s="1"/>
  <c r="L260" i="34" s="1"/>
  <c r="L261" i="34" s="1"/>
  <c r="L262" i="34" s="1"/>
  <c r="L263" i="34" s="1"/>
  <c r="L264" i="34" s="1"/>
  <c r="L265" i="34" s="1"/>
  <c r="L266" i="34" s="1"/>
  <c r="L267" i="34" s="1"/>
  <c r="L268" i="34" s="1"/>
  <c r="L269" i="34" s="1"/>
  <c r="L270" i="34" s="1"/>
  <c r="L271" i="34" s="1"/>
  <c r="L272" i="34" s="1"/>
  <c r="L273" i="34" s="1"/>
  <c r="L274" i="34" s="1"/>
  <c r="L275" i="34" s="1"/>
  <c r="L276" i="34" s="1"/>
  <c r="L277" i="34" s="1"/>
  <c r="L278" i="34" s="1"/>
  <c r="L279" i="34" s="1"/>
  <c r="L280" i="34" s="1"/>
  <c r="L281" i="34" s="1"/>
  <c r="L282" i="34" s="1"/>
  <c r="L283" i="34" s="1"/>
  <c r="L284" i="34" s="1"/>
  <c r="L285" i="34" s="1"/>
  <c r="L286" i="34" s="1"/>
  <c r="L287" i="34" s="1"/>
  <c r="L288" i="34" s="1"/>
  <c r="L289" i="34" s="1"/>
  <c r="L290" i="34" s="1"/>
  <c r="L291" i="34" s="1"/>
  <c r="L292" i="34" s="1"/>
  <c r="L293" i="34" s="1"/>
  <c r="L294" i="34" s="1"/>
  <c r="L295" i="34" s="1"/>
  <c r="L296" i="34" s="1"/>
  <c r="L297" i="34" s="1"/>
  <c r="L298" i="34" s="1"/>
  <c r="L299" i="34" s="1"/>
  <c r="L300" i="34" s="1"/>
  <c r="L301" i="34" s="1"/>
  <c r="L302" i="34" s="1"/>
  <c r="L303" i="34" s="1"/>
  <c r="L304" i="34" s="1"/>
  <c r="L305" i="34" s="1"/>
  <c r="L306" i="34" s="1"/>
  <c r="L307" i="34" s="1"/>
  <c r="L308" i="34" s="1"/>
  <c r="L309" i="34" s="1"/>
  <c r="L310" i="34" s="1"/>
  <c r="L311" i="34" s="1"/>
  <c r="L312" i="34" s="1"/>
  <c r="L313" i="34" s="1"/>
  <c r="L314" i="34" s="1"/>
  <c r="L315" i="34" s="1"/>
  <c r="L316" i="34" s="1"/>
  <c r="L317" i="34" s="1"/>
  <c r="L318" i="34" s="1"/>
  <c r="L319" i="34" s="1"/>
  <c r="L320" i="34" s="1"/>
  <c r="L321" i="34" s="1"/>
  <c r="L322" i="34" s="1"/>
  <c r="L323" i="34" s="1"/>
  <c r="L324" i="34" s="1"/>
  <c r="L325" i="34" s="1"/>
  <c r="L326" i="34" s="1"/>
  <c r="L327" i="34" s="1"/>
  <c r="L328" i="34" s="1"/>
  <c r="L329" i="34" s="1"/>
  <c r="L330" i="34" s="1"/>
  <c r="L331" i="34" s="1"/>
  <c r="L332" i="34" s="1"/>
  <c r="L333" i="34" s="1"/>
  <c r="L334" i="34" s="1"/>
  <c r="L335" i="34" s="1"/>
  <c r="L336" i="34" s="1"/>
  <c r="L337" i="34" s="1"/>
  <c r="L338" i="34" s="1"/>
  <c r="L339" i="34" s="1"/>
  <c r="L340" i="34" s="1"/>
  <c r="L341" i="34" s="1"/>
  <c r="L342" i="34" s="1"/>
  <c r="L343" i="34" s="1"/>
  <c r="L344" i="34" s="1"/>
  <c r="L345" i="34" s="1"/>
  <c r="L346" i="34" s="1"/>
  <c r="L347" i="34" s="1"/>
  <c r="L348" i="34" s="1"/>
  <c r="L349" i="34" s="1"/>
  <c r="L350" i="34" s="1"/>
  <c r="L351" i="34" s="1"/>
  <c r="L352" i="34" s="1"/>
  <c r="L353" i="34" s="1"/>
  <c r="L354" i="34" s="1"/>
  <c r="L355" i="34" s="1"/>
  <c r="L356" i="34" s="1"/>
  <c r="L357" i="34" s="1"/>
  <c r="L358" i="34" s="1"/>
  <c r="L359" i="34" s="1"/>
  <c r="L360" i="34" s="1"/>
  <c r="L361" i="34" s="1"/>
  <c r="L362" i="34" s="1"/>
  <c r="L363" i="34" s="1"/>
  <c r="L364" i="34" s="1"/>
  <c r="L365" i="34" s="1"/>
  <c r="L366" i="34" s="1"/>
  <c r="L367" i="34" s="1"/>
  <c r="L368" i="34" s="1"/>
  <c r="L369" i="34" s="1"/>
  <c r="L370" i="34" s="1"/>
  <c r="L371" i="34" s="1"/>
  <c r="L372" i="34" s="1"/>
  <c r="L373" i="34" s="1"/>
  <c r="L374" i="34" s="1"/>
  <c r="L375" i="34" s="1"/>
  <c r="L376" i="34" s="1"/>
  <c r="L377" i="34" s="1"/>
  <c r="L378" i="34" s="1"/>
  <c r="L379" i="34" s="1"/>
  <c r="L380" i="34" s="1"/>
  <c r="L381" i="34" s="1"/>
  <c r="L382" i="34" s="1"/>
  <c r="L383" i="34" s="1"/>
  <c r="L384" i="34" s="1"/>
  <c r="L385" i="34" s="1"/>
  <c r="L386" i="34" s="1"/>
  <c r="L387" i="34" s="1"/>
  <c r="L388" i="34" s="1"/>
  <c r="L389" i="34" s="1"/>
  <c r="L390" i="34" s="1"/>
  <c r="L391" i="34" s="1"/>
  <c r="L392" i="34" s="1"/>
  <c r="L393" i="34" s="1"/>
  <c r="L394" i="34" s="1"/>
  <c r="L395" i="34" s="1"/>
  <c r="L396" i="34" s="1"/>
  <c r="L397" i="34" s="1"/>
  <c r="L398" i="34" s="1"/>
  <c r="L399" i="34" s="1"/>
  <c r="L400" i="34" s="1"/>
  <c r="L401" i="34" s="1"/>
  <c r="L402" i="34" s="1"/>
  <c r="L403" i="34" s="1"/>
  <c r="L404" i="34" s="1"/>
  <c r="L405" i="34" s="1"/>
  <c r="L406" i="34" s="1"/>
  <c r="L407" i="34" s="1"/>
  <c r="L408" i="34" s="1"/>
  <c r="L409" i="34" s="1"/>
  <c r="L410" i="34" s="1"/>
  <c r="L411" i="34" s="1"/>
  <c r="L412" i="34" s="1"/>
  <c r="L413" i="34" s="1"/>
  <c r="L414" i="34" s="1"/>
  <c r="L415" i="34" s="1"/>
  <c r="L416" i="34" s="1"/>
  <c r="L417" i="34" s="1"/>
  <c r="L418" i="34" s="1"/>
  <c r="L419" i="34" s="1"/>
  <c r="L420" i="34" s="1"/>
  <c r="L421" i="34" s="1"/>
  <c r="L422" i="34" s="1"/>
  <c r="L423" i="34" s="1"/>
  <c r="L424" i="34" s="1"/>
  <c r="L425" i="34" s="1"/>
  <c r="L426" i="34" s="1"/>
  <c r="L427" i="34" s="1"/>
  <c r="L428" i="34" s="1"/>
  <c r="L429" i="34" s="1"/>
  <c r="L430" i="34" s="1"/>
  <c r="L431" i="34" s="1"/>
  <c r="L432" i="34" s="1"/>
  <c r="L433" i="34" s="1"/>
  <c r="L434" i="34" s="1"/>
  <c r="L435" i="34" s="1"/>
  <c r="L436" i="34" s="1"/>
  <c r="L437" i="34" s="1"/>
  <c r="L438" i="34" s="1"/>
  <c r="L439" i="34" s="1"/>
  <c r="L440" i="34" s="1"/>
  <c r="L441" i="34" s="1"/>
  <c r="L442" i="34" s="1"/>
  <c r="L443" i="34" s="1"/>
  <c r="L444" i="34" s="1"/>
  <c r="L445" i="34" s="1"/>
  <c r="L446" i="34" s="1"/>
  <c r="L447" i="34" s="1"/>
  <c r="L448" i="34" s="1"/>
  <c r="L449" i="34" s="1"/>
  <c r="L450" i="34" s="1"/>
  <c r="L451" i="34" s="1"/>
  <c r="L452" i="34" s="1"/>
  <c r="L453" i="34" s="1"/>
  <c r="L454" i="34" s="1"/>
  <c r="L455" i="34" s="1"/>
  <c r="L456" i="34" s="1"/>
  <c r="L457" i="34" s="1"/>
  <c r="L458" i="34" s="1"/>
  <c r="L459" i="34" s="1"/>
  <c r="L460" i="34" s="1"/>
  <c r="L461" i="34" s="1"/>
  <c r="L462" i="34" s="1"/>
  <c r="L463" i="34" s="1"/>
  <c r="L464" i="34" s="1"/>
  <c r="L465" i="34" s="1"/>
  <c r="L466" i="34" s="1"/>
  <c r="L467" i="34" s="1"/>
  <c r="L468" i="34" s="1"/>
  <c r="L469" i="34" s="1"/>
  <c r="L470" i="34" s="1"/>
  <c r="L471" i="34" s="1"/>
  <c r="L472" i="34" s="1"/>
  <c r="L473" i="34" s="1"/>
  <c r="L474" i="34" s="1"/>
  <c r="L475" i="34" s="1"/>
  <c r="L476" i="34" s="1"/>
  <c r="L477" i="34" s="1"/>
  <c r="L478" i="34" s="1"/>
  <c r="L479" i="34" s="1"/>
  <c r="L480" i="34" s="1"/>
  <c r="L481" i="34" s="1"/>
  <c r="L482" i="34" s="1"/>
  <c r="L483" i="34" s="1"/>
  <c r="L484" i="34" s="1"/>
  <c r="L485" i="34" s="1"/>
  <c r="L486" i="34" s="1"/>
  <c r="L487" i="34" s="1"/>
  <c r="L488" i="34" s="1"/>
  <c r="L489" i="34" s="1"/>
  <c r="L490" i="34" s="1"/>
  <c r="L491" i="34" s="1"/>
  <c r="L492" i="34" s="1"/>
  <c r="L493" i="34" s="1"/>
  <c r="L494" i="34" s="1"/>
  <c r="L495" i="34" s="1"/>
  <c r="L496" i="34" s="1"/>
  <c r="L497" i="34" s="1"/>
  <c r="L498" i="34" s="1"/>
  <c r="L499" i="34" s="1"/>
  <c r="L500" i="34" s="1"/>
  <c r="L501" i="34" s="1"/>
  <c r="L502" i="34" s="1"/>
  <c r="L503" i="34" s="1"/>
  <c r="L504" i="34" s="1"/>
  <c r="L505" i="34" s="1"/>
  <c r="L506" i="34" s="1"/>
  <c r="L507" i="34" s="1"/>
  <c r="L508" i="34" s="1"/>
  <c r="L509" i="34" s="1"/>
  <c r="L510" i="34" s="1"/>
  <c r="L511" i="34" s="1"/>
  <c r="L512" i="34" s="1"/>
  <c r="L513" i="34" s="1"/>
  <c r="L514" i="34" s="1"/>
  <c r="L515" i="34" s="1"/>
  <c r="L516" i="34" s="1"/>
  <c r="L517" i="34" s="1"/>
  <c r="L518" i="34" s="1"/>
  <c r="L519" i="34" s="1"/>
  <c r="L520" i="34" s="1"/>
  <c r="L521" i="34" s="1"/>
  <c r="L522" i="34" s="1"/>
  <c r="L523" i="34" s="1"/>
  <c r="L524" i="34" s="1"/>
  <c r="L525" i="34" s="1"/>
  <c r="L526" i="34" s="1"/>
  <c r="L527" i="34" s="1"/>
  <c r="L528" i="34" s="1"/>
  <c r="L529" i="34" s="1"/>
  <c r="L530" i="34" s="1"/>
  <c r="L531" i="34" s="1"/>
  <c r="L532" i="34" s="1"/>
  <c r="L533" i="34" s="1"/>
  <c r="L534" i="34" s="1"/>
  <c r="L535" i="34" s="1"/>
  <c r="L536" i="34" s="1"/>
  <c r="L537" i="34" s="1"/>
  <c r="L538" i="34" s="1"/>
  <c r="L539" i="34" s="1"/>
  <c r="L540" i="34" s="1"/>
  <c r="L541" i="34" s="1"/>
  <c r="L542" i="34" s="1"/>
  <c r="L543" i="34" s="1"/>
  <c r="L544" i="34" s="1"/>
  <c r="L545" i="34" s="1"/>
  <c r="L546" i="34" s="1"/>
  <c r="L547" i="34" s="1"/>
  <c r="L548" i="34" s="1"/>
  <c r="L549" i="34" s="1"/>
  <c r="L550" i="34" s="1"/>
  <c r="L551" i="34" s="1"/>
  <c r="L552" i="34" s="1"/>
  <c r="L553" i="34" s="1"/>
  <c r="L554" i="34" s="1"/>
  <c r="L555" i="34" s="1"/>
  <c r="L556" i="34" s="1"/>
  <c r="L557" i="34" s="1"/>
  <c r="L558" i="34" s="1"/>
  <c r="L559" i="34" s="1"/>
  <c r="L560" i="34" s="1"/>
  <c r="L561" i="34" s="1"/>
  <c r="L562" i="34" s="1"/>
  <c r="L563" i="34" s="1"/>
  <c r="L564" i="34" s="1"/>
  <c r="L565" i="34" s="1"/>
  <c r="L566" i="34" s="1"/>
  <c r="L567" i="34" s="1"/>
  <c r="L568" i="34" s="1"/>
  <c r="L569" i="34" s="1"/>
  <c r="L570" i="34" s="1"/>
  <c r="L571" i="34" s="1"/>
  <c r="L572" i="34" s="1"/>
  <c r="L573" i="34" s="1"/>
  <c r="L574" i="34" s="1"/>
  <c r="L575" i="34" s="1"/>
  <c r="L576" i="34" s="1"/>
  <c r="L577" i="34" s="1"/>
  <c r="L578" i="34" s="1"/>
  <c r="L579" i="34" s="1"/>
  <c r="L580" i="34" s="1"/>
  <c r="L581" i="34" s="1"/>
  <c r="L582" i="34" s="1"/>
  <c r="L583" i="34" s="1"/>
  <c r="L584" i="34" s="1"/>
  <c r="L585" i="34" s="1"/>
  <c r="L586" i="34" s="1"/>
  <c r="L587" i="34" s="1"/>
  <c r="L588" i="34" s="1"/>
  <c r="L589" i="34" s="1"/>
  <c r="L590" i="34" s="1"/>
  <c r="L591" i="34" s="1"/>
  <c r="L592" i="34" s="1"/>
  <c r="L593" i="34" s="1"/>
  <c r="L594" i="34" s="1"/>
  <c r="L595" i="34" s="1"/>
  <c r="L596" i="34" s="1"/>
  <c r="L597" i="34" s="1"/>
  <c r="L598" i="34" s="1"/>
  <c r="L599" i="34" s="1"/>
  <c r="L600" i="34" s="1"/>
  <c r="L601" i="34" s="1"/>
  <c r="L602" i="34" s="1"/>
  <c r="L603" i="34" s="1"/>
  <c r="L604" i="34" s="1"/>
  <c r="L605" i="34" s="1"/>
  <c r="L606" i="34" s="1"/>
  <c r="L607" i="34" s="1"/>
  <c r="L608" i="34" s="1"/>
  <c r="L609" i="34" s="1"/>
  <c r="L610" i="34" s="1"/>
  <c r="L611" i="34" s="1"/>
  <c r="L612" i="34" s="1"/>
  <c r="L613" i="34" s="1"/>
  <c r="L614" i="34" s="1"/>
  <c r="L615" i="34" s="1"/>
  <c r="L616" i="34" s="1"/>
  <c r="L617" i="34" s="1"/>
  <c r="L618" i="34" s="1"/>
  <c r="L619" i="34" s="1"/>
  <c r="L620" i="34" s="1"/>
  <c r="L621" i="34" s="1"/>
  <c r="L622" i="34" s="1"/>
  <c r="L623" i="34" s="1"/>
  <c r="L624" i="34" s="1"/>
  <c r="L625" i="34" s="1"/>
  <c r="L626" i="34" s="1"/>
  <c r="L627" i="34" s="1"/>
  <c r="L628" i="34" s="1"/>
  <c r="L629" i="34" s="1"/>
  <c r="L630" i="34" s="1"/>
  <c r="L631" i="34" s="1"/>
  <c r="L632" i="34" s="1"/>
  <c r="L633" i="34" s="1"/>
  <c r="L634" i="34" s="1"/>
  <c r="L635" i="34" s="1"/>
  <c r="L636" i="34" s="1"/>
  <c r="L637" i="34" s="1"/>
  <c r="L638" i="34" s="1"/>
  <c r="L639" i="34" s="1"/>
  <c r="L640" i="34" s="1"/>
  <c r="L641" i="34" s="1"/>
  <c r="L642" i="34" s="1"/>
  <c r="L643" i="34" s="1"/>
  <c r="L644" i="34" s="1"/>
  <c r="L645" i="34" s="1"/>
  <c r="L646" i="34" s="1"/>
  <c r="L647" i="34" s="1"/>
  <c r="L648" i="34" s="1"/>
  <c r="L649" i="34" s="1"/>
  <c r="L650" i="34" s="1"/>
  <c r="L651" i="34" s="1"/>
  <c r="L652" i="34" s="1"/>
  <c r="L653" i="34" s="1"/>
  <c r="L654" i="34" s="1"/>
  <c r="L655" i="34" s="1"/>
  <c r="L656" i="34" s="1"/>
  <c r="L657" i="34" s="1"/>
  <c r="L658" i="34" s="1"/>
  <c r="L659" i="34" s="1"/>
  <c r="L660" i="34" s="1"/>
  <c r="L661" i="34" s="1"/>
  <c r="L662" i="34" s="1"/>
  <c r="L663" i="34" s="1"/>
  <c r="L664" i="34" s="1"/>
  <c r="L665" i="34" s="1"/>
  <c r="L666" i="34" s="1"/>
  <c r="L667" i="34" s="1"/>
  <c r="L668" i="34" s="1"/>
  <c r="L669" i="34" s="1"/>
  <c r="L670" i="34" s="1"/>
  <c r="L671" i="34" s="1"/>
  <c r="L672" i="34" s="1"/>
  <c r="L673" i="34" s="1"/>
  <c r="L674" i="34" s="1"/>
  <c r="L675" i="34" s="1"/>
  <c r="L676" i="34" s="1"/>
  <c r="L677" i="34" s="1"/>
  <c r="L678" i="34" s="1"/>
  <c r="L679" i="34" s="1"/>
  <c r="L680" i="34" s="1"/>
  <c r="L681" i="34" s="1"/>
  <c r="L682" i="34" s="1"/>
  <c r="L683" i="34" s="1"/>
  <c r="L684" i="34" s="1"/>
  <c r="L685" i="34" s="1"/>
  <c r="L686" i="34" s="1"/>
  <c r="L687" i="34" s="1"/>
  <c r="L688" i="34" s="1"/>
  <c r="L689" i="34" s="1"/>
  <c r="L690" i="34" s="1"/>
  <c r="L691" i="34" s="1"/>
  <c r="L692" i="34" s="1"/>
  <c r="L693" i="34" s="1"/>
  <c r="L694" i="34" s="1"/>
  <c r="L695" i="34" s="1"/>
  <c r="L696" i="34" s="1"/>
  <c r="L697" i="34" s="1"/>
  <c r="L698" i="34" s="1"/>
  <c r="L699" i="34" s="1"/>
  <c r="L700" i="34" s="1"/>
  <c r="L701" i="34" s="1"/>
  <c r="L702" i="34" s="1"/>
  <c r="L703" i="34" s="1"/>
  <c r="L704" i="34" s="1"/>
  <c r="L705" i="34" s="1"/>
  <c r="L706" i="34" s="1"/>
  <c r="L707" i="34" s="1"/>
  <c r="L708" i="34" s="1"/>
  <c r="L709" i="34" s="1"/>
  <c r="L710" i="34" s="1"/>
  <c r="L711" i="34" s="1"/>
  <c r="L712" i="34" s="1"/>
  <c r="L713" i="34" s="1"/>
  <c r="L714" i="34" s="1"/>
  <c r="L715" i="34" s="1"/>
  <c r="L716" i="34" s="1"/>
  <c r="L717" i="34" s="1"/>
  <c r="L718" i="34" s="1"/>
  <c r="L719" i="34" s="1"/>
  <c r="L720" i="34" s="1"/>
  <c r="L721" i="34" s="1"/>
  <c r="K3" i="34"/>
  <c r="J3" i="34"/>
  <c r="J4" i="34" s="1"/>
  <c r="J5" i="34" s="1"/>
  <c r="J6" i="34" s="1"/>
  <c r="I3" i="34"/>
  <c r="I4" i="34" s="1"/>
  <c r="I5" i="34" s="1"/>
  <c r="I6" i="34" s="1"/>
  <c r="I7" i="34" s="1"/>
  <c r="I8" i="34" s="1"/>
  <c r="I9" i="34" s="1"/>
  <c r="I10" i="34" s="1"/>
  <c r="I11" i="34" s="1"/>
  <c r="I12" i="34" s="1"/>
  <c r="I13" i="34" s="1"/>
  <c r="I14" i="34" s="1"/>
  <c r="I15" i="34" s="1"/>
  <c r="I16" i="34" s="1"/>
  <c r="I17" i="34" s="1"/>
  <c r="I18" i="34" s="1"/>
  <c r="I19" i="34" s="1"/>
  <c r="I20" i="34" s="1"/>
  <c r="I21" i="34" s="1"/>
  <c r="I22" i="34" s="1"/>
  <c r="I23" i="34" s="1"/>
  <c r="I24" i="34" s="1"/>
  <c r="I25" i="34" s="1"/>
  <c r="I26" i="34" s="1"/>
  <c r="I27" i="34" s="1"/>
  <c r="I28" i="34" s="1"/>
  <c r="I29" i="34" s="1"/>
  <c r="I30" i="34" s="1"/>
  <c r="I31" i="34" s="1"/>
  <c r="I32" i="34" s="1"/>
  <c r="I33" i="34" s="1"/>
  <c r="I34" i="34" s="1"/>
  <c r="I35" i="34" s="1"/>
  <c r="I36" i="34" s="1"/>
  <c r="I37" i="34" s="1"/>
  <c r="I38" i="34" s="1"/>
  <c r="I39" i="34" s="1"/>
  <c r="I40" i="34" s="1"/>
  <c r="I41" i="34" s="1"/>
  <c r="I42" i="34" s="1"/>
  <c r="I43" i="34" s="1"/>
  <c r="I44" i="34" s="1"/>
  <c r="I45" i="34" s="1"/>
  <c r="I46" i="34" s="1"/>
  <c r="I47" i="34" s="1"/>
  <c r="I48" i="34" s="1"/>
  <c r="I49" i="34" s="1"/>
  <c r="I50" i="34" s="1"/>
  <c r="I51" i="34" s="1"/>
  <c r="I52" i="34" s="1"/>
  <c r="I53" i="34" s="1"/>
  <c r="I54" i="34" s="1"/>
  <c r="I55" i="34" s="1"/>
  <c r="I56" i="34" s="1"/>
  <c r="I57" i="34" s="1"/>
  <c r="I58" i="34" s="1"/>
  <c r="I59" i="34" s="1"/>
  <c r="I60" i="34" s="1"/>
  <c r="I61" i="34" s="1"/>
  <c r="I62" i="34" s="1"/>
  <c r="I63" i="34" s="1"/>
  <c r="I64" i="34" s="1"/>
  <c r="I65" i="34" s="1"/>
  <c r="I66" i="34" s="1"/>
  <c r="I67" i="34" s="1"/>
  <c r="I68" i="34" s="1"/>
  <c r="I69" i="34" s="1"/>
  <c r="I70" i="34" s="1"/>
  <c r="I71" i="34" s="1"/>
  <c r="I72" i="34" s="1"/>
  <c r="I73" i="34" s="1"/>
  <c r="I74" i="34" s="1"/>
  <c r="I75" i="34" s="1"/>
  <c r="I76" i="34" s="1"/>
  <c r="I77" i="34" s="1"/>
  <c r="I78" i="34" s="1"/>
  <c r="I79" i="34" s="1"/>
  <c r="I80" i="34" s="1"/>
  <c r="I81" i="34" s="1"/>
  <c r="I82" i="34" s="1"/>
  <c r="I83" i="34" s="1"/>
  <c r="I84" i="34" s="1"/>
  <c r="I85" i="34" s="1"/>
  <c r="I86" i="34" s="1"/>
  <c r="I87" i="34" s="1"/>
  <c r="I88" i="34" s="1"/>
  <c r="I89" i="34" s="1"/>
  <c r="I90" i="34" s="1"/>
  <c r="I91" i="34" s="1"/>
  <c r="I92" i="34" s="1"/>
  <c r="I93" i="34" s="1"/>
  <c r="I94" i="34" s="1"/>
  <c r="I95" i="34" s="1"/>
  <c r="I96" i="34" s="1"/>
  <c r="I97" i="34" s="1"/>
  <c r="I98" i="34" s="1"/>
  <c r="I99" i="34" s="1"/>
  <c r="I100" i="34" s="1"/>
  <c r="I101" i="34" s="1"/>
  <c r="I102" i="34" s="1"/>
  <c r="I103" i="34" s="1"/>
  <c r="I104" i="34" s="1"/>
  <c r="I105" i="34" s="1"/>
  <c r="I106" i="34" s="1"/>
  <c r="I107" i="34" s="1"/>
  <c r="I108" i="34" s="1"/>
  <c r="I109" i="34" s="1"/>
  <c r="I110" i="34" s="1"/>
  <c r="I111" i="34" s="1"/>
  <c r="I112" i="34" s="1"/>
  <c r="I113" i="34" s="1"/>
  <c r="I114" i="34" s="1"/>
  <c r="I115" i="34" s="1"/>
  <c r="I116" i="34" s="1"/>
  <c r="I117" i="34" s="1"/>
  <c r="I118" i="34" s="1"/>
  <c r="I119" i="34" s="1"/>
  <c r="I120" i="34" s="1"/>
  <c r="I121" i="34" s="1"/>
  <c r="I122" i="34" s="1"/>
  <c r="I123" i="34" s="1"/>
  <c r="I124" i="34" s="1"/>
  <c r="I125" i="34" s="1"/>
  <c r="I126" i="34" s="1"/>
  <c r="I127" i="34" s="1"/>
  <c r="I128" i="34" s="1"/>
  <c r="I129" i="34" s="1"/>
  <c r="I130" i="34" s="1"/>
  <c r="I131" i="34" s="1"/>
  <c r="I132" i="34" s="1"/>
  <c r="I133" i="34" s="1"/>
  <c r="I134" i="34" s="1"/>
  <c r="I135" i="34" s="1"/>
  <c r="I136" i="34" s="1"/>
  <c r="I137" i="34" s="1"/>
  <c r="I138" i="34" s="1"/>
  <c r="I139" i="34" s="1"/>
  <c r="I140" i="34" s="1"/>
  <c r="I141" i="34" s="1"/>
  <c r="I142" i="34" s="1"/>
  <c r="I143" i="34" s="1"/>
  <c r="I144" i="34" s="1"/>
  <c r="I145" i="34" s="1"/>
  <c r="I146" i="34" s="1"/>
  <c r="I147" i="34" s="1"/>
  <c r="I148" i="34" s="1"/>
  <c r="I149" i="34" s="1"/>
  <c r="I150" i="34" s="1"/>
  <c r="I151" i="34" s="1"/>
  <c r="I152" i="34" s="1"/>
  <c r="I153" i="34" s="1"/>
  <c r="I154" i="34" s="1"/>
  <c r="I155" i="34" s="1"/>
  <c r="I156" i="34" s="1"/>
  <c r="I157" i="34" s="1"/>
  <c r="I158" i="34" s="1"/>
  <c r="I159" i="34" s="1"/>
  <c r="I160" i="34" s="1"/>
  <c r="I161" i="34" s="1"/>
  <c r="I162" i="34" s="1"/>
  <c r="I163" i="34" s="1"/>
  <c r="I164" i="34" s="1"/>
  <c r="I165" i="34" s="1"/>
  <c r="I166" i="34" s="1"/>
  <c r="I167" i="34" s="1"/>
  <c r="I168" i="34" s="1"/>
  <c r="I169" i="34" s="1"/>
  <c r="I170" i="34" s="1"/>
  <c r="I171" i="34" s="1"/>
  <c r="I172" i="34" s="1"/>
  <c r="I173" i="34" s="1"/>
  <c r="I174" i="34" s="1"/>
  <c r="I175" i="34" s="1"/>
  <c r="I176" i="34" s="1"/>
  <c r="I177" i="34" s="1"/>
  <c r="I178" i="34" s="1"/>
  <c r="I179" i="34" s="1"/>
  <c r="I180" i="34" s="1"/>
  <c r="I181" i="34" s="1"/>
  <c r="I182" i="34" s="1"/>
  <c r="I183" i="34" s="1"/>
  <c r="I184" i="34" s="1"/>
  <c r="I185" i="34" s="1"/>
  <c r="I186" i="34" s="1"/>
  <c r="I187" i="34" s="1"/>
  <c r="I188" i="34" s="1"/>
  <c r="I189" i="34" s="1"/>
  <c r="I190" i="34" s="1"/>
  <c r="I191" i="34" s="1"/>
  <c r="I192" i="34" s="1"/>
  <c r="I193" i="34" s="1"/>
  <c r="I194" i="34" s="1"/>
  <c r="I195" i="34" s="1"/>
  <c r="I196" i="34" s="1"/>
  <c r="I197" i="34" s="1"/>
  <c r="I198" i="34" s="1"/>
  <c r="I199" i="34" s="1"/>
  <c r="I200" i="34" s="1"/>
  <c r="I201" i="34" s="1"/>
  <c r="I202" i="34" s="1"/>
  <c r="I203" i="34" s="1"/>
  <c r="I204" i="34" s="1"/>
  <c r="I205" i="34" s="1"/>
  <c r="I206" i="34" s="1"/>
  <c r="I207" i="34" s="1"/>
  <c r="I208" i="34" s="1"/>
  <c r="I209" i="34" s="1"/>
  <c r="I210" i="34" s="1"/>
  <c r="I211" i="34" s="1"/>
  <c r="I212" i="34" s="1"/>
  <c r="I213" i="34" s="1"/>
  <c r="I214" i="34" s="1"/>
  <c r="I215" i="34" s="1"/>
  <c r="I216" i="34" s="1"/>
  <c r="I217" i="34" s="1"/>
  <c r="I218" i="34" s="1"/>
  <c r="I219" i="34" s="1"/>
  <c r="I220" i="34" s="1"/>
  <c r="I221" i="34" s="1"/>
  <c r="I222" i="34" s="1"/>
  <c r="I223" i="34" s="1"/>
  <c r="I224" i="34" s="1"/>
  <c r="I225" i="34" s="1"/>
  <c r="I226" i="34" s="1"/>
  <c r="I227" i="34" s="1"/>
  <c r="I228" i="34" s="1"/>
  <c r="I229" i="34" s="1"/>
  <c r="I230" i="34" s="1"/>
  <c r="I231" i="34" s="1"/>
  <c r="I232" i="34" s="1"/>
  <c r="I233" i="34" s="1"/>
  <c r="I234" i="34" s="1"/>
  <c r="I235" i="34" s="1"/>
  <c r="I236" i="34" s="1"/>
  <c r="I237" i="34" s="1"/>
  <c r="I238" i="34" s="1"/>
  <c r="I239" i="34" s="1"/>
  <c r="I240" i="34" s="1"/>
  <c r="I241" i="34" s="1"/>
  <c r="I242" i="34" s="1"/>
  <c r="I243" i="34" s="1"/>
  <c r="I244" i="34" s="1"/>
  <c r="I245" i="34" s="1"/>
  <c r="I246" i="34" s="1"/>
  <c r="I247" i="34" s="1"/>
  <c r="I248" i="34" s="1"/>
  <c r="I249" i="34" s="1"/>
  <c r="I250" i="34" s="1"/>
  <c r="I251" i="34" s="1"/>
  <c r="I252" i="34" s="1"/>
  <c r="I253" i="34" s="1"/>
  <c r="I254" i="34" s="1"/>
  <c r="I255" i="34" s="1"/>
  <c r="I256" i="34" s="1"/>
  <c r="I257" i="34" s="1"/>
  <c r="I258" i="34" s="1"/>
  <c r="I259" i="34" s="1"/>
  <c r="I260" i="34" s="1"/>
  <c r="I261" i="34" s="1"/>
  <c r="I262" i="34" s="1"/>
  <c r="I263" i="34" s="1"/>
  <c r="I264" i="34" s="1"/>
  <c r="I265" i="34" s="1"/>
  <c r="I266" i="34" s="1"/>
  <c r="I267" i="34" s="1"/>
  <c r="I268" i="34" s="1"/>
  <c r="I269" i="34" s="1"/>
  <c r="I270" i="34" s="1"/>
  <c r="I271" i="34" s="1"/>
  <c r="I272" i="34" s="1"/>
  <c r="I273" i="34" s="1"/>
  <c r="I274" i="34" s="1"/>
  <c r="I275" i="34" s="1"/>
  <c r="I276" i="34" s="1"/>
  <c r="I277" i="34" s="1"/>
  <c r="I278" i="34" s="1"/>
  <c r="I279" i="34" s="1"/>
  <c r="I280" i="34" s="1"/>
  <c r="I281" i="34" s="1"/>
  <c r="I282" i="34" s="1"/>
  <c r="I283" i="34" s="1"/>
  <c r="I284" i="34" s="1"/>
  <c r="I285" i="34" s="1"/>
  <c r="I286" i="34" s="1"/>
  <c r="I287" i="34" s="1"/>
  <c r="I288" i="34" s="1"/>
  <c r="I289" i="34" s="1"/>
  <c r="I290" i="34" s="1"/>
  <c r="I291" i="34" s="1"/>
  <c r="I292" i="34" s="1"/>
  <c r="I293" i="34" s="1"/>
  <c r="I294" i="34" s="1"/>
  <c r="I295" i="34" s="1"/>
  <c r="I296" i="34" s="1"/>
  <c r="I297" i="34" s="1"/>
  <c r="I298" i="34" s="1"/>
  <c r="I299" i="34" s="1"/>
  <c r="I300" i="34" s="1"/>
  <c r="I301" i="34" s="1"/>
  <c r="I302" i="34" s="1"/>
  <c r="I303" i="34" s="1"/>
  <c r="I304" i="34" s="1"/>
  <c r="I305" i="34" s="1"/>
  <c r="I306" i="34" s="1"/>
  <c r="I307" i="34" s="1"/>
  <c r="I308" i="34" s="1"/>
  <c r="I309" i="34" s="1"/>
  <c r="I310" i="34" s="1"/>
  <c r="I311" i="34" s="1"/>
  <c r="I312" i="34" s="1"/>
  <c r="I313" i="34" s="1"/>
  <c r="I314" i="34" s="1"/>
  <c r="I315" i="34" s="1"/>
  <c r="I316" i="34" s="1"/>
  <c r="I317" i="34" s="1"/>
  <c r="I318" i="34" s="1"/>
  <c r="I319" i="34" s="1"/>
  <c r="I320" i="34" s="1"/>
  <c r="I321" i="34" s="1"/>
  <c r="I322" i="34" s="1"/>
  <c r="I323" i="34" s="1"/>
  <c r="I324" i="34" s="1"/>
  <c r="I325" i="34" s="1"/>
  <c r="I326" i="34" s="1"/>
  <c r="I327" i="34" s="1"/>
  <c r="I328" i="34" s="1"/>
  <c r="I329" i="34" s="1"/>
  <c r="I330" i="34" s="1"/>
  <c r="I331" i="34" s="1"/>
  <c r="I332" i="34" s="1"/>
  <c r="I333" i="34" s="1"/>
  <c r="I334" i="34" s="1"/>
  <c r="I335" i="34" s="1"/>
  <c r="I336" i="34" s="1"/>
  <c r="I337" i="34" s="1"/>
  <c r="I338" i="34" s="1"/>
  <c r="I339" i="34" s="1"/>
  <c r="I340" i="34" s="1"/>
  <c r="I341" i="34" s="1"/>
  <c r="I342" i="34" s="1"/>
  <c r="I343" i="34" s="1"/>
  <c r="I344" i="34" s="1"/>
  <c r="I345" i="34" s="1"/>
  <c r="I346" i="34" s="1"/>
  <c r="I347" i="34" s="1"/>
  <c r="I348" i="34" s="1"/>
  <c r="I349" i="34" s="1"/>
  <c r="I350" i="34" s="1"/>
  <c r="I351" i="34" s="1"/>
  <c r="I352" i="34" s="1"/>
  <c r="I353" i="34" s="1"/>
  <c r="I354" i="34" s="1"/>
  <c r="I355" i="34" s="1"/>
  <c r="I356" i="34" s="1"/>
  <c r="I357" i="34" s="1"/>
  <c r="I358" i="34" s="1"/>
  <c r="I359" i="34" s="1"/>
  <c r="I360" i="34" s="1"/>
  <c r="I361" i="34" s="1"/>
  <c r="I362" i="34" s="1"/>
  <c r="I363" i="34" s="1"/>
  <c r="I364" i="34" s="1"/>
  <c r="I365" i="34" s="1"/>
  <c r="I366" i="34" s="1"/>
  <c r="I367" i="34" s="1"/>
  <c r="I368" i="34" s="1"/>
  <c r="I369" i="34" s="1"/>
  <c r="I370" i="34" s="1"/>
  <c r="I371" i="34" s="1"/>
  <c r="I372" i="34" s="1"/>
  <c r="I373" i="34" s="1"/>
  <c r="I374" i="34" s="1"/>
  <c r="I375" i="34" s="1"/>
  <c r="I376" i="34" s="1"/>
  <c r="I377" i="34" s="1"/>
  <c r="I378" i="34" s="1"/>
  <c r="I379" i="34" s="1"/>
  <c r="I380" i="34" s="1"/>
  <c r="I381" i="34" s="1"/>
  <c r="I382" i="34" s="1"/>
  <c r="I383" i="34" s="1"/>
  <c r="I384" i="34" s="1"/>
  <c r="I385" i="34" s="1"/>
  <c r="I386" i="34" s="1"/>
  <c r="I387" i="34" s="1"/>
  <c r="I388" i="34" s="1"/>
  <c r="I389" i="34" s="1"/>
  <c r="I390" i="34" s="1"/>
  <c r="I391" i="34" s="1"/>
  <c r="I392" i="34" s="1"/>
  <c r="I393" i="34" s="1"/>
  <c r="I394" i="34" s="1"/>
  <c r="I395" i="34" s="1"/>
  <c r="I396" i="34" s="1"/>
  <c r="I397" i="34" s="1"/>
  <c r="I398" i="34" s="1"/>
  <c r="I399" i="34" s="1"/>
  <c r="I400" i="34" s="1"/>
  <c r="I401" i="34" s="1"/>
  <c r="I402" i="34" s="1"/>
  <c r="I403" i="34" s="1"/>
  <c r="I404" i="34" s="1"/>
  <c r="I405" i="34" s="1"/>
  <c r="I406" i="34" s="1"/>
  <c r="I407" i="34" s="1"/>
  <c r="I408" i="34" s="1"/>
  <c r="I409" i="34" s="1"/>
  <c r="I410" i="34" s="1"/>
  <c r="I411" i="34" s="1"/>
  <c r="I412" i="34" s="1"/>
  <c r="I413" i="34" s="1"/>
  <c r="I414" i="34" s="1"/>
  <c r="I415" i="34" s="1"/>
  <c r="I416" i="34" s="1"/>
  <c r="I417" i="34" s="1"/>
  <c r="I418" i="34" s="1"/>
  <c r="I419" i="34" s="1"/>
  <c r="I420" i="34" s="1"/>
  <c r="I421" i="34" s="1"/>
  <c r="I422" i="34" s="1"/>
  <c r="I423" i="34" s="1"/>
  <c r="I424" i="34" s="1"/>
  <c r="I425" i="34" s="1"/>
  <c r="I426" i="34" s="1"/>
  <c r="I427" i="34" s="1"/>
  <c r="I428" i="34" s="1"/>
  <c r="I429" i="34" s="1"/>
  <c r="I430" i="34" s="1"/>
  <c r="I431" i="34" s="1"/>
  <c r="I432" i="34" s="1"/>
  <c r="I433" i="34" s="1"/>
  <c r="I434" i="34" s="1"/>
  <c r="I435" i="34" s="1"/>
  <c r="I436" i="34" s="1"/>
  <c r="I437" i="34" s="1"/>
  <c r="I438" i="34" s="1"/>
  <c r="I439" i="34" s="1"/>
  <c r="I440" i="34" s="1"/>
  <c r="I441" i="34" s="1"/>
  <c r="I442" i="34" s="1"/>
  <c r="I443" i="34" s="1"/>
  <c r="I444" i="34" s="1"/>
  <c r="I445" i="34" s="1"/>
  <c r="I446" i="34" s="1"/>
  <c r="I447" i="34" s="1"/>
  <c r="I448" i="34" s="1"/>
  <c r="I449" i="34" s="1"/>
  <c r="I450" i="34" s="1"/>
  <c r="I451" i="34" s="1"/>
  <c r="I452" i="34" s="1"/>
  <c r="I453" i="34" s="1"/>
  <c r="I454" i="34" s="1"/>
  <c r="I455" i="34" s="1"/>
  <c r="I456" i="34" s="1"/>
  <c r="I457" i="34" s="1"/>
  <c r="I458" i="34" s="1"/>
  <c r="I459" i="34" s="1"/>
  <c r="I460" i="34" s="1"/>
  <c r="I461" i="34" s="1"/>
  <c r="I462" i="34" s="1"/>
  <c r="I463" i="34" s="1"/>
  <c r="I464" i="34" s="1"/>
  <c r="I465" i="34" s="1"/>
  <c r="I466" i="34" s="1"/>
  <c r="I467" i="34" s="1"/>
  <c r="I468" i="34" s="1"/>
  <c r="I469" i="34" s="1"/>
  <c r="I470" i="34" s="1"/>
  <c r="I471" i="34" s="1"/>
  <c r="I472" i="34" s="1"/>
  <c r="I473" i="34" s="1"/>
  <c r="I474" i="34" s="1"/>
  <c r="I475" i="34" s="1"/>
  <c r="I476" i="34" s="1"/>
  <c r="I477" i="34" s="1"/>
  <c r="I478" i="34" s="1"/>
  <c r="I479" i="34" s="1"/>
  <c r="I480" i="34" s="1"/>
  <c r="I481" i="34" s="1"/>
  <c r="I482" i="34" s="1"/>
  <c r="I483" i="34" s="1"/>
  <c r="I484" i="34" s="1"/>
  <c r="I485" i="34" s="1"/>
  <c r="I486" i="34" s="1"/>
  <c r="I487" i="34" s="1"/>
  <c r="I488" i="34" s="1"/>
  <c r="I489" i="34" s="1"/>
  <c r="I490" i="34" s="1"/>
  <c r="I491" i="34" s="1"/>
  <c r="I492" i="34" s="1"/>
  <c r="I493" i="34" s="1"/>
  <c r="I494" i="34" s="1"/>
  <c r="I495" i="34" s="1"/>
  <c r="I496" i="34" s="1"/>
  <c r="I497" i="34" s="1"/>
  <c r="I498" i="34" s="1"/>
  <c r="I499" i="34" s="1"/>
  <c r="I500" i="34" s="1"/>
  <c r="I501" i="34" s="1"/>
  <c r="I502" i="34" s="1"/>
  <c r="I503" i="34" s="1"/>
  <c r="I504" i="34" s="1"/>
  <c r="I505" i="34" s="1"/>
  <c r="I506" i="34" s="1"/>
  <c r="I507" i="34" s="1"/>
  <c r="I508" i="34" s="1"/>
  <c r="I509" i="34" s="1"/>
  <c r="I510" i="34" s="1"/>
  <c r="I511" i="34" s="1"/>
  <c r="I512" i="34" s="1"/>
  <c r="I513" i="34" s="1"/>
  <c r="I514" i="34" s="1"/>
  <c r="I515" i="34" s="1"/>
  <c r="I516" i="34" s="1"/>
  <c r="I517" i="34" s="1"/>
  <c r="I518" i="34" s="1"/>
  <c r="I519" i="34" s="1"/>
  <c r="I520" i="34" s="1"/>
  <c r="I521" i="34" s="1"/>
  <c r="I522" i="34" s="1"/>
  <c r="I523" i="34" s="1"/>
  <c r="I524" i="34" s="1"/>
  <c r="I525" i="34" s="1"/>
  <c r="I526" i="34" s="1"/>
  <c r="I527" i="34" s="1"/>
  <c r="I528" i="34" s="1"/>
  <c r="I529" i="34" s="1"/>
  <c r="I530" i="34" s="1"/>
  <c r="I531" i="34" s="1"/>
  <c r="I532" i="34" s="1"/>
  <c r="I533" i="34" s="1"/>
  <c r="I534" i="34" s="1"/>
  <c r="I535" i="34" s="1"/>
  <c r="I536" i="34" s="1"/>
  <c r="I537" i="34" s="1"/>
  <c r="I538" i="34" s="1"/>
  <c r="I539" i="34" s="1"/>
  <c r="I540" i="34" s="1"/>
  <c r="I541" i="34" s="1"/>
  <c r="I542" i="34" s="1"/>
  <c r="I543" i="34" s="1"/>
  <c r="I544" i="34" s="1"/>
  <c r="I545" i="34" s="1"/>
  <c r="I546" i="34" s="1"/>
  <c r="I547" i="34" s="1"/>
  <c r="I548" i="34" s="1"/>
  <c r="I549" i="34" s="1"/>
  <c r="I550" i="34" s="1"/>
  <c r="I551" i="34" s="1"/>
  <c r="I552" i="34" s="1"/>
  <c r="I553" i="34" s="1"/>
  <c r="I554" i="34" s="1"/>
  <c r="I555" i="34" s="1"/>
  <c r="I556" i="34" s="1"/>
  <c r="I557" i="34" s="1"/>
  <c r="I558" i="34" s="1"/>
  <c r="I559" i="34" s="1"/>
  <c r="I560" i="34" s="1"/>
  <c r="I561" i="34" s="1"/>
  <c r="I562" i="34" s="1"/>
  <c r="I563" i="34" s="1"/>
  <c r="I564" i="34" s="1"/>
  <c r="I565" i="34" s="1"/>
  <c r="I566" i="34" s="1"/>
  <c r="I567" i="34" s="1"/>
  <c r="I568" i="34" s="1"/>
  <c r="I569" i="34" s="1"/>
  <c r="I570" i="34" s="1"/>
  <c r="I571" i="34" s="1"/>
  <c r="I572" i="34" s="1"/>
  <c r="I573" i="34" s="1"/>
  <c r="I574" i="34" s="1"/>
  <c r="I575" i="34" s="1"/>
  <c r="I576" i="34" s="1"/>
  <c r="I577" i="34" s="1"/>
  <c r="I578" i="34" s="1"/>
  <c r="I579" i="34" s="1"/>
  <c r="I580" i="34" s="1"/>
  <c r="I581" i="34" s="1"/>
  <c r="I582" i="34" s="1"/>
  <c r="I583" i="34" s="1"/>
  <c r="I584" i="34" s="1"/>
  <c r="I585" i="34" s="1"/>
  <c r="I586" i="34" s="1"/>
  <c r="I587" i="34" s="1"/>
  <c r="I588" i="34" s="1"/>
  <c r="I589" i="34" s="1"/>
  <c r="I590" i="34" s="1"/>
  <c r="I591" i="34" s="1"/>
  <c r="I592" i="34" s="1"/>
  <c r="I593" i="34" s="1"/>
  <c r="I594" i="34" s="1"/>
  <c r="I595" i="34" s="1"/>
  <c r="I596" i="34" s="1"/>
  <c r="I597" i="34" s="1"/>
  <c r="I598" i="34" s="1"/>
  <c r="I599" i="34" s="1"/>
  <c r="I600" i="34" s="1"/>
  <c r="I601" i="34" s="1"/>
  <c r="I602" i="34" s="1"/>
  <c r="I603" i="34" s="1"/>
  <c r="I604" i="34" s="1"/>
  <c r="I605" i="34" s="1"/>
  <c r="I606" i="34" s="1"/>
  <c r="I607" i="34" s="1"/>
  <c r="I608" i="34" s="1"/>
  <c r="I609" i="34" s="1"/>
  <c r="I610" i="34" s="1"/>
  <c r="I611" i="34" s="1"/>
  <c r="I612" i="34" s="1"/>
  <c r="I613" i="34" s="1"/>
  <c r="I614" i="34" s="1"/>
  <c r="I615" i="34" s="1"/>
  <c r="I616" i="34" s="1"/>
  <c r="I617" i="34" s="1"/>
  <c r="I618" i="34" s="1"/>
  <c r="I619" i="34" s="1"/>
  <c r="I620" i="34" s="1"/>
  <c r="I621" i="34" s="1"/>
  <c r="I622" i="34" s="1"/>
  <c r="I623" i="34" s="1"/>
  <c r="I624" i="34" s="1"/>
  <c r="I625" i="34" s="1"/>
  <c r="I626" i="34" s="1"/>
  <c r="I627" i="34" s="1"/>
  <c r="I628" i="34" s="1"/>
  <c r="I629" i="34" s="1"/>
  <c r="I630" i="34" s="1"/>
  <c r="I631" i="34" s="1"/>
  <c r="I632" i="34" s="1"/>
  <c r="I633" i="34" s="1"/>
  <c r="I634" i="34" s="1"/>
  <c r="I635" i="34" s="1"/>
  <c r="I636" i="34" s="1"/>
  <c r="I637" i="34" s="1"/>
  <c r="I638" i="34" s="1"/>
  <c r="I639" i="34" s="1"/>
  <c r="I640" i="34" s="1"/>
  <c r="I641" i="34" s="1"/>
  <c r="I642" i="34" s="1"/>
  <c r="I643" i="34" s="1"/>
  <c r="I644" i="34" s="1"/>
  <c r="I645" i="34" s="1"/>
  <c r="I646" i="34" s="1"/>
  <c r="I647" i="34" s="1"/>
  <c r="I648" i="34" s="1"/>
  <c r="I649" i="34" s="1"/>
  <c r="I650" i="34" s="1"/>
  <c r="I651" i="34" s="1"/>
  <c r="I652" i="34" s="1"/>
  <c r="I653" i="34" s="1"/>
  <c r="I654" i="34" s="1"/>
  <c r="I655" i="34" s="1"/>
  <c r="I656" i="34" s="1"/>
  <c r="I657" i="34" s="1"/>
  <c r="I658" i="34" s="1"/>
  <c r="I659" i="34" s="1"/>
  <c r="I660" i="34" s="1"/>
  <c r="I661" i="34" s="1"/>
  <c r="I662" i="34" s="1"/>
  <c r="I663" i="34" s="1"/>
  <c r="I664" i="34" s="1"/>
  <c r="I665" i="34" s="1"/>
  <c r="I666" i="34" s="1"/>
  <c r="I667" i="34" s="1"/>
  <c r="I668" i="34" s="1"/>
  <c r="I669" i="34" s="1"/>
  <c r="I670" i="34" s="1"/>
  <c r="I671" i="34" s="1"/>
  <c r="I672" i="34" s="1"/>
  <c r="I673" i="34" s="1"/>
  <c r="I674" i="34" s="1"/>
  <c r="I675" i="34" s="1"/>
  <c r="I676" i="34" s="1"/>
  <c r="I677" i="34" s="1"/>
  <c r="I678" i="34" s="1"/>
  <c r="I679" i="34" s="1"/>
  <c r="I680" i="34" s="1"/>
  <c r="I681" i="34" s="1"/>
  <c r="I682" i="34" s="1"/>
  <c r="I683" i="34" s="1"/>
  <c r="I684" i="34" s="1"/>
  <c r="I685" i="34" s="1"/>
  <c r="I686" i="34" s="1"/>
  <c r="I687" i="34" s="1"/>
  <c r="I688" i="34" s="1"/>
  <c r="I689" i="34" s="1"/>
  <c r="I690" i="34" s="1"/>
  <c r="I691" i="34" s="1"/>
  <c r="I692" i="34" s="1"/>
  <c r="I693" i="34" s="1"/>
  <c r="I694" i="34" s="1"/>
  <c r="I695" i="34" s="1"/>
  <c r="I696" i="34" s="1"/>
  <c r="I697" i="34" s="1"/>
  <c r="I698" i="34" s="1"/>
  <c r="I699" i="34" s="1"/>
  <c r="I700" i="34" s="1"/>
  <c r="I701" i="34" s="1"/>
  <c r="I702" i="34" s="1"/>
  <c r="I703" i="34" s="1"/>
  <c r="I704" i="34" s="1"/>
  <c r="I705" i="34" s="1"/>
  <c r="I706" i="34" s="1"/>
  <c r="I707" i="34" s="1"/>
  <c r="I708" i="34" s="1"/>
  <c r="I709" i="34" s="1"/>
  <c r="I710" i="34" s="1"/>
  <c r="I711" i="34" s="1"/>
  <c r="I712" i="34" s="1"/>
  <c r="I713" i="34" s="1"/>
  <c r="I714" i="34" s="1"/>
  <c r="I715" i="34" s="1"/>
  <c r="I716" i="34" s="1"/>
  <c r="I717" i="34" s="1"/>
  <c r="I718" i="34" s="1"/>
  <c r="I719" i="34" s="1"/>
  <c r="I720" i="34" s="1"/>
  <c r="I721" i="34" s="1"/>
  <c r="H3" i="34"/>
  <c r="F3" i="34"/>
  <c r="F4" i="34" s="1"/>
  <c r="F5" i="34" s="1"/>
  <c r="F6" i="34" s="1"/>
  <c r="F7" i="34" s="1"/>
  <c r="F8" i="34" s="1"/>
  <c r="F9" i="34" s="1"/>
  <c r="F10" i="34" s="1"/>
  <c r="F11" i="34" s="1"/>
  <c r="F12" i="34" s="1"/>
  <c r="F13" i="34" s="1"/>
  <c r="F14" i="34" s="1"/>
  <c r="F15" i="34" s="1"/>
  <c r="F16" i="34" s="1"/>
  <c r="F17" i="34" s="1"/>
  <c r="F18" i="34" s="1"/>
  <c r="F19" i="34" s="1"/>
  <c r="F20" i="34" s="1"/>
  <c r="F21" i="34" s="1"/>
  <c r="F22" i="34" s="1"/>
  <c r="F23" i="34" s="1"/>
  <c r="F24" i="34" s="1"/>
  <c r="F25" i="34" s="1"/>
  <c r="F26" i="34" s="1"/>
  <c r="F27" i="34" s="1"/>
  <c r="F28" i="34" s="1"/>
  <c r="F29" i="34" s="1"/>
  <c r="F30" i="34" s="1"/>
  <c r="F31" i="34" s="1"/>
  <c r="F32" i="34" s="1"/>
  <c r="F33" i="34" s="1"/>
  <c r="F34" i="34" s="1"/>
  <c r="F35" i="34" s="1"/>
  <c r="F36" i="34" s="1"/>
  <c r="F37" i="34" s="1"/>
  <c r="F38" i="34" s="1"/>
  <c r="F39" i="34" s="1"/>
  <c r="F40" i="34" s="1"/>
  <c r="F41" i="34" s="1"/>
  <c r="F42" i="34" s="1"/>
  <c r="F43" i="34" s="1"/>
  <c r="F44" i="34" s="1"/>
  <c r="F45" i="34" s="1"/>
  <c r="F46" i="34" s="1"/>
  <c r="F47" i="34" s="1"/>
  <c r="F48" i="34" s="1"/>
  <c r="F49" i="34" s="1"/>
  <c r="F50" i="34" s="1"/>
  <c r="F51" i="34" s="1"/>
  <c r="F52" i="34" s="1"/>
  <c r="F53" i="34" s="1"/>
  <c r="F54" i="34" s="1"/>
  <c r="F55" i="34" s="1"/>
  <c r="F56" i="34" s="1"/>
  <c r="F57" i="34" s="1"/>
  <c r="F58" i="34" s="1"/>
  <c r="F59" i="34" s="1"/>
  <c r="F60" i="34" s="1"/>
  <c r="F61" i="34" s="1"/>
  <c r="F62" i="34" s="1"/>
  <c r="F63" i="34" s="1"/>
  <c r="F64" i="34" s="1"/>
  <c r="F65" i="34" s="1"/>
  <c r="F66" i="34" s="1"/>
  <c r="F67" i="34" s="1"/>
  <c r="F68" i="34" s="1"/>
  <c r="F69" i="34" s="1"/>
  <c r="F70" i="34" s="1"/>
  <c r="F71" i="34" s="1"/>
  <c r="F72" i="34" s="1"/>
  <c r="F73" i="34" s="1"/>
  <c r="F74" i="34" s="1"/>
  <c r="F75" i="34" s="1"/>
  <c r="F76" i="34" s="1"/>
  <c r="F77" i="34" s="1"/>
  <c r="F78" i="34" s="1"/>
  <c r="F79" i="34" s="1"/>
  <c r="F80" i="34" s="1"/>
  <c r="F81" i="34" s="1"/>
  <c r="F82" i="34" s="1"/>
  <c r="F83" i="34" s="1"/>
  <c r="F84" i="34" s="1"/>
  <c r="F85" i="34" s="1"/>
  <c r="F86" i="34" s="1"/>
  <c r="F87" i="34" s="1"/>
  <c r="F88" i="34" s="1"/>
  <c r="F89" i="34" s="1"/>
  <c r="F90" i="34" s="1"/>
  <c r="F91" i="34" s="1"/>
  <c r="F92" i="34" s="1"/>
  <c r="F93" i="34" s="1"/>
  <c r="F94" i="34" s="1"/>
  <c r="F95" i="34" s="1"/>
  <c r="F96" i="34" s="1"/>
  <c r="F97" i="34" s="1"/>
  <c r="F98" i="34" s="1"/>
  <c r="F99" i="34" s="1"/>
  <c r="F100" i="34" s="1"/>
  <c r="F101" i="34" s="1"/>
  <c r="F102" i="34" s="1"/>
  <c r="F103" i="34" s="1"/>
  <c r="F104" i="34" s="1"/>
  <c r="F105" i="34" s="1"/>
  <c r="F106" i="34" s="1"/>
  <c r="F107" i="34" s="1"/>
  <c r="F108" i="34" s="1"/>
  <c r="F109" i="34" s="1"/>
  <c r="F110" i="34" s="1"/>
  <c r="F111" i="34" s="1"/>
  <c r="F112" i="34" s="1"/>
  <c r="F113" i="34" s="1"/>
  <c r="F114" i="34" s="1"/>
  <c r="F115" i="34" s="1"/>
  <c r="F116" i="34" s="1"/>
  <c r="F117" i="34" s="1"/>
  <c r="F118" i="34" s="1"/>
  <c r="F119" i="34" s="1"/>
  <c r="F120" i="34" s="1"/>
  <c r="F121" i="34" s="1"/>
  <c r="F122" i="34" s="1"/>
  <c r="F123" i="34" s="1"/>
  <c r="F124" i="34" s="1"/>
  <c r="F125" i="34" s="1"/>
  <c r="F126" i="34" s="1"/>
  <c r="F127" i="34" s="1"/>
  <c r="F128" i="34" s="1"/>
  <c r="F129" i="34" s="1"/>
  <c r="F130" i="34" s="1"/>
  <c r="F131" i="34" s="1"/>
  <c r="F132" i="34" s="1"/>
  <c r="F133" i="34" s="1"/>
  <c r="F134" i="34" s="1"/>
  <c r="F135" i="34" s="1"/>
  <c r="F136" i="34" s="1"/>
  <c r="F137" i="34" s="1"/>
  <c r="F138" i="34" s="1"/>
  <c r="F139" i="34" s="1"/>
  <c r="F140" i="34" s="1"/>
  <c r="F141" i="34" s="1"/>
  <c r="F142" i="34" s="1"/>
  <c r="F143" i="34" s="1"/>
  <c r="F144" i="34" s="1"/>
  <c r="F145" i="34" s="1"/>
  <c r="F146" i="34" s="1"/>
  <c r="F147" i="34" s="1"/>
  <c r="F148" i="34" s="1"/>
  <c r="F149" i="34" s="1"/>
  <c r="F150" i="34" s="1"/>
  <c r="F151" i="34" s="1"/>
  <c r="F152" i="34" s="1"/>
  <c r="F153" i="34" s="1"/>
  <c r="F154" i="34" s="1"/>
  <c r="F155" i="34" s="1"/>
  <c r="F156" i="34" s="1"/>
  <c r="F157" i="34" s="1"/>
  <c r="F158" i="34" s="1"/>
  <c r="F159" i="34" s="1"/>
  <c r="F160" i="34" s="1"/>
  <c r="F161" i="34" s="1"/>
  <c r="F162" i="34" s="1"/>
  <c r="F163" i="34" s="1"/>
  <c r="F164" i="34" s="1"/>
  <c r="F165" i="34" s="1"/>
  <c r="F166" i="34" s="1"/>
  <c r="F167" i="34" s="1"/>
  <c r="F168" i="34" s="1"/>
  <c r="F169" i="34" s="1"/>
  <c r="F170" i="34" s="1"/>
  <c r="F171" i="34" s="1"/>
  <c r="F172" i="34" s="1"/>
  <c r="F173" i="34" s="1"/>
  <c r="F174" i="34" s="1"/>
  <c r="F175" i="34" s="1"/>
  <c r="F176" i="34" s="1"/>
  <c r="F177" i="34" s="1"/>
  <c r="F178" i="34" s="1"/>
  <c r="F179" i="34" s="1"/>
  <c r="F180" i="34" s="1"/>
  <c r="F181" i="34" s="1"/>
  <c r="F182" i="34" s="1"/>
  <c r="F183" i="34" s="1"/>
  <c r="F184" i="34" s="1"/>
  <c r="F185" i="34" s="1"/>
  <c r="F186" i="34" s="1"/>
  <c r="F187" i="34" s="1"/>
  <c r="F188" i="34" s="1"/>
  <c r="F189" i="34" s="1"/>
  <c r="F190" i="34" s="1"/>
  <c r="F191" i="34" s="1"/>
  <c r="F192" i="34" s="1"/>
  <c r="F193" i="34" s="1"/>
  <c r="F194" i="34" s="1"/>
  <c r="F195" i="34" s="1"/>
  <c r="F196" i="34" s="1"/>
  <c r="F197" i="34" s="1"/>
  <c r="F198" i="34" s="1"/>
  <c r="F199" i="34" s="1"/>
  <c r="F200" i="34" s="1"/>
  <c r="F201" i="34" s="1"/>
  <c r="F202" i="34" s="1"/>
  <c r="F203" i="34" s="1"/>
  <c r="F204" i="34" s="1"/>
  <c r="F205" i="34" s="1"/>
  <c r="F206" i="34" s="1"/>
  <c r="F207" i="34" s="1"/>
  <c r="F208" i="34" s="1"/>
  <c r="F209" i="34" s="1"/>
  <c r="F210" i="34" s="1"/>
  <c r="F211" i="34" s="1"/>
  <c r="F212" i="34" s="1"/>
  <c r="F213" i="34" s="1"/>
  <c r="F214" i="34" s="1"/>
  <c r="F215" i="34" s="1"/>
  <c r="F216" i="34" s="1"/>
  <c r="F217" i="34" s="1"/>
  <c r="F218" i="34" s="1"/>
  <c r="F219" i="34" s="1"/>
  <c r="F220" i="34" s="1"/>
  <c r="F221" i="34" s="1"/>
  <c r="F222" i="34" s="1"/>
  <c r="F223" i="34" s="1"/>
  <c r="F224" i="34" s="1"/>
  <c r="F225" i="34" s="1"/>
  <c r="F226" i="34" s="1"/>
  <c r="F227" i="34" s="1"/>
  <c r="F228" i="34" s="1"/>
  <c r="F229" i="34" s="1"/>
  <c r="F230" i="34" s="1"/>
  <c r="F231" i="34" s="1"/>
  <c r="F232" i="34" s="1"/>
  <c r="F233" i="34" s="1"/>
  <c r="F234" i="34" s="1"/>
  <c r="F235" i="34" s="1"/>
  <c r="F236" i="34" s="1"/>
  <c r="F237" i="34" s="1"/>
  <c r="F238" i="34" s="1"/>
  <c r="F239" i="34" s="1"/>
  <c r="F240" i="34" s="1"/>
  <c r="F241" i="34" s="1"/>
  <c r="F242" i="34" s="1"/>
  <c r="F243" i="34" s="1"/>
  <c r="F244" i="34" s="1"/>
  <c r="F245" i="34" s="1"/>
  <c r="F246" i="34" s="1"/>
  <c r="F247" i="34" s="1"/>
  <c r="F248" i="34" s="1"/>
  <c r="F249" i="34" s="1"/>
  <c r="F250" i="34" s="1"/>
  <c r="F251" i="34" s="1"/>
  <c r="F252" i="34" s="1"/>
  <c r="F253" i="34" s="1"/>
  <c r="F254" i="34" s="1"/>
  <c r="F255" i="34" s="1"/>
  <c r="F256" i="34" s="1"/>
  <c r="F257" i="34" s="1"/>
  <c r="F258" i="34" s="1"/>
  <c r="F259" i="34" s="1"/>
  <c r="F260" i="34" s="1"/>
  <c r="F261" i="34" s="1"/>
  <c r="F262" i="34" s="1"/>
  <c r="F263" i="34" s="1"/>
  <c r="F264" i="34" s="1"/>
  <c r="F265" i="34" s="1"/>
  <c r="F266" i="34" s="1"/>
  <c r="F267" i="34" s="1"/>
  <c r="F268" i="34" s="1"/>
  <c r="F269" i="34" s="1"/>
  <c r="F270" i="34" s="1"/>
  <c r="F271" i="34" s="1"/>
  <c r="F272" i="34" s="1"/>
  <c r="F273" i="34" s="1"/>
  <c r="F274" i="34" s="1"/>
  <c r="F275" i="34" s="1"/>
  <c r="F276" i="34" s="1"/>
  <c r="F277" i="34" s="1"/>
  <c r="F278" i="34" s="1"/>
  <c r="F279" i="34" s="1"/>
  <c r="F280" i="34" s="1"/>
  <c r="F281" i="34" s="1"/>
  <c r="F282" i="34" s="1"/>
  <c r="F283" i="34" s="1"/>
  <c r="F284" i="34" s="1"/>
  <c r="F285" i="34" s="1"/>
  <c r="F286" i="34" s="1"/>
  <c r="F287" i="34" s="1"/>
  <c r="F288" i="34" s="1"/>
  <c r="F289" i="34" s="1"/>
  <c r="F290" i="34" s="1"/>
  <c r="F291" i="34" s="1"/>
  <c r="F292" i="34" s="1"/>
  <c r="F293" i="34" s="1"/>
  <c r="F294" i="34" s="1"/>
  <c r="F295" i="34" s="1"/>
  <c r="F296" i="34" s="1"/>
  <c r="F297" i="34" s="1"/>
  <c r="F298" i="34" s="1"/>
  <c r="F299" i="34" s="1"/>
  <c r="F300" i="34" s="1"/>
  <c r="F301" i="34" s="1"/>
  <c r="F302" i="34" s="1"/>
  <c r="F303" i="34" s="1"/>
  <c r="F304" i="34" s="1"/>
  <c r="F305" i="34" s="1"/>
  <c r="F306" i="34" s="1"/>
  <c r="F307" i="34" s="1"/>
  <c r="F308" i="34" s="1"/>
  <c r="F309" i="34" s="1"/>
  <c r="F310" i="34" s="1"/>
  <c r="F311" i="34" s="1"/>
  <c r="F312" i="34" s="1"/>
  <c r="F313" i="34" s="1"/>
  <c r="F314" i="34" s="1"/>
  <c r="F315" i="34" s="1"/>
  <c r="F316" i="34" s="1"/>
  <c r="F317" i="34" s="1"/>
  <c r="F318" i="34" s="1"/>
  <c r="F319" i="34" s="1"/>
  <c r="F320" i="34" s="1"/>
  <c r="F321" i="34" s="1"/>
  <c r="F322" i="34" s="1"/>
  <c r="F323" i="34" s="1"/>
  <c r="F324" i="34" s="1"/>
  <c r="F325" i="34" s="1"/>
  <c r="F326" i="34" s="1"/>
  <c r="F327" i="34" s="1"/>
  <c r="F328" i="34" s="1"/>
  <c r="F329" i="34" s="1"/>
  <c r="F330" i="34" s="1"/>
  <c r="F331" i="34" s="1"/>
  <c r="F332" i="34" s="1"/>
  <c r="F333" i="34" s="1"/>
  <c r="F334" i="34" s="1"/>
  <c r="F335" i="34" s="1"/>
  <c r="F336" i="34" s="1"/>
  <c r="F337" i="34" s="1"/>
  <c r="F338" i="34" s="1"/>
  <c r="F339" i="34" s="1"/>
  <c r="F340" i="34" s="1"/>
  <c r="F341" i="34" s="1"/>
  <c r="F342" i="34" s="1"/>
  <c r="F343" i="34" s="1"/>
  <c r="F344" i="34" s="1"/>
  <c r="F345" i="34" s="1"/>
  <c r="F346" i="34" s="1"/>
  <c r="F347" i="34" s="1"/>
  <c r="F348" i="34" s="1"/>
  <c r="F349" i="34" s="1"/>
  <c r="F350" i="34" s="1"/>
  <c r="F351" i="34" s="1"/>
  <c r="F352" i="34" s="1"/>
  <c r="F353" i="34" s="1"/>
  <c r="F354" i="34" s="1"/>
  <c r="F355" i="34" s="1"/>
  <c r="F356" i="34" s="1"/>
  <c r="F357" i="34" s="1"/>
  <c r="F358" i="34" s="1"/>
  <c r="F359" i="34" s="1"/>
  <c r="F360" i="34" s="1"/>
  <c r="F361" i="34" s="1"/>
  <c r="F362" i="34" s="1"/>
  <c r="F363" i="34" s="1"/>
  <c r="F364" i="34" s="1"/>
  <c r="F365" i="34" s="1"/>
  <c r="F366" i="34" s="1"/>
  <c r="F367" i="34" s="1"/>
  <c r="F368" i="34" s="1"/>
  <c r="F369" i="34" s="1"/>
  <c r="F370" i="34" s="1"/>
  <c r="F371" i="34" s="1"/>
  <c r="F372" i="34" s="1"/>
  <c r="F373" i="34" s="1"/>
  <c r="F374" i="34" s="1"/>
  <c r="F375" i="34" s="1"/>
  <c r="F376" i="34" s="1"/>
  <c r="F377" i="34" s="1"/>
  <c r="F378" i="34" s="1"/>
  <c r="F379" i="34" s="1"/>
  <c r="F380" i="34" s="1"/>
  <c r="F381" i="34" s="1"/>
  <c r="F382" i="34" s="1"/>
  <c r="F383" i="34" s="1"/>
  <c r="F384" i="34" s="1"/>
  <c r="F385" i="34" s="1"/>
  <c r="F386" i="34" s="1"/>
  <c r="F387" i="34" s="1"/>
  <c r="F388" i="34" s="1"/>
  <c r="F389" i="34" s="1"/>
  <c r="F390" i="34" s="1"/>
  <c r="F391" i="34" s="1"/>
  <c r="F392" i="34" s="1"/>
  <c r="F393" i="34" s="1"/>
  <c r="F394" i="34" s="1"/>
  <c r="F395" i="34" s="1"/>
  <c r="F396" i="34" s="1"/>
  <c r="F397" i="34" s="1"/>
  <c r="F398" i="34" s="1"/>
  <c r="F399" i="34" s="1"/>
  <c r="F400" i="34" s="1"/>
  <c r="F401" i="34" s="1"/>
  <c r="F402" i="34" s="1"/>
  <c r="F403" i="34" s="1"/>
  <c r="F404" i="34" s="1"/>
  <c r="F405" i="34" s="1"/>
  <c r="F406" i="34" s="1"/>
  <c r="F407" i="34" s="1"/>
  <c r="F408" i="34" s="1"/>
  <c r="F409" i="34" s="1"/>
  <c r="F410" i="34" s="1"/>
  <c r="F411" i="34" s="1"/>
  <c r="F412" i="34" s="1"/>
  <c r="F413" i="34" s="1"/>
  <c r="F414" i="34" s="1"/>
  <c r="F415" i="34" s="1"/>
  <c r="F416" i="34" s="1"/>
  <c r="F417" i="34" s="1"/>
  <c r="F418" i="34" s="1"/>
  <c r="F419" i="34" s="1"/>
  <c r="F420" i="34" s="1"/>
  <c r="F421" i="34" s="1"/>
  <c r="F422" i="34" s="1"/>
  <c r="F423" i="34" s="1"/>
  <c r="F424" i="34" s="1"/>
  <c r="F425" i="34" s="1"/>
  <c r="F426" i="34" s="1"/>
  <c r="F427" i="34" s="1"/>
  <c r="F428" i="34" s="1"/>
  <c r="F429" i="34" s="1"/>
  <c r="F430" i="34" s="1"/>
  <c r="F431" i="34" s="1"/>
  <c r="F432" i="34" s="1"/>
  <c r="F433" i="34" s="1"/>
  <c r="F434" i="34" s="1"/>
  <c r="F435" i="34" s="1"/>
  <c r="F436" i="34" s="1"/>
  <c r="F437" i="34" s="1"/>
  <c r="F438" i="34" s="1"/>
  <c r="F439" i="34" s="1"/>
  <c r="F440" i="34" s="1"/>
  <c r="F441" i="34" s="1"/>
  <c r="F442" i="34" s="1"/>
  <c r="F443" i="34" s="1"/>
  <c r="F444" i="34" s="1"/>
  <c r="F445" i="34" s="1"/>
  <c r="F446" i="34" s="1"/>
  <c r="F447" i="34" s="1"/>
  <c r="F448" i="34" s="1"/>
  <c r="F449" i="34" s="1"/>
  <c r="F450" i="34" s="1"/>
  <c r="F451" i="34" s="1"/>
  <c r="F452" i="34" s="1"/>
  <c r="F453" i="34" s="1"/>
  <c r="F454" i="34" s="1"/>
  <c r="F455" i="34" s="1"/>
  <c r="F456" i="34" s="1"/>
  <c r="F457" i="34" s="1"/>
  <c r="F458" i="34" s="1"/>
  <c r="F459" i="34" s="1"/>
  <c r="F460" i="34" s="1"/>
  <c r="F461" i="34" s="1"/>
  <c r="F462" i="34" s="1"/>
  <c r="F463" i="34" s="1"/>
  <c r="F464" i="34" s="1"/>
  <c r="F465" i="34" s="1"/>
  <c r="F466" i="34" s="1"/>
  <c r="F467" i="34" s="1"/>
  <c r="F468" i="34" s="1"/>
  <c r="F469" i="34" s="1"/>
  <c r="F470" i="34" s="1"/>
  <c r="F471" i="34" s="1"/>
  <c r="F472" i="34" s="1"/>
  <c r="F473" i="34" s="1"/>
  <c r="F474" i="34" s="1"/>
  <c r="F475" i="34" s="1"/>
  <c r="F476" i="34" s="1"/>
  <c r="F477" i="34" s="1"/>
  <c r="F478" i="34" s="1"/>
  <c r="F479" i="34" s="1"/>
  <c r="F480" i="34" s="1"/>
  <c r="F481" i="34" s="1"/>
  <c r="F482" i="34" s="1"/>
  <c r="F483" i="34" s="1"/>
  <c r="F484" i="34" s="1"/>
  <c r="F485" i="34" s="1"/>
  <c r="F486" i="34" s="1"/>
  <c r="F487" i="34" s="1"/>
  <c r="F488" i="34" s="1"/>
  <c r="F489" i="34" s="1"/>
  <c r="F490" i="34" s="1"/>
  <c r="F491" i="34" s="1"/>
  <c r="F492" i="34" s="1"/>
  <c r="F493" i="34" s="1"/>
  <c r="F494" i="34" s="1"/>
  <c r="F495" i="34" s="1"/>
  <c r="F496" i="34" s="1"/>
  <c r="F497" i="34" s="1"/>
  <c r="F498" i="34" s="1"/>
  <c r="F499" i="34" s="1"/>
  <c r="F500" i="34" s="1"/>
  <c r="F501" i="34" s="1"/>
  <c r="F502" i="34" s="1"/>
  <c r="F503" i="34" s="1"/>
  <c r="F504" i="34" s="1"/>
  <c r="F505" i="34" s="1"/>
  <c r="F506" i="34" s="1"/>
  <c r="F507" i="34" s="1"/>
  <c r="F508" i="34" s="1"/>
  <c r="F509" i="34" s="1"/>
  <c r="F510" i="34" s="1"/>
  <c r="F511" i="34" s="1"/>
  <c r="F512" i="34" s="1"/>
  <c r="F513" i="34" s="1"/>
  <c r="F514" i="34" s="1"/>
  <c r="F515" i="34" s="1"/>
  <c r="F516" i="34" s="1"/>
  <c r="F517" i="34" s="1"/>
  <c r="F518" i="34" s="1"/>
  <c r="F519" i="34" s="1"/>
  <c r="F520" i="34" s="1"/>
  <c r="F521" i="34" s="1"/>
  <c r="F522" i="34" s="1"/>
  <c r="F523" i="34" s="1"/>
  <c r="F524" i="34" s="1"/>
  <c r="F525" i="34" s="1"/>
  <c r="F526" i="34" s="1"/>
  <c r="F527" i="34" s="1"/>
  <c r="F528" i="34" s="1"/>
  <c r="F529" i="34" s="1"/>
  <c r="F530" i="34" s="1"/>
  <c r="F531" i="34" s="1"/>
  <c r="F532" i="34" s="1"/>
  <c r="F533" i="34" s="1"/>
  <c r="F534" i="34" s="1"/>
  <c r="F535" i="34" s="1"/>
  <c r="F536" i="34" s="1"/>
  <c r="F537" i="34" s="1"/>
  <c r="F538" i="34" s="1"/>
  <c r="F539" i="34" s="1"/>
  <c r="F540" i="34" s="1"/>
  <c r="F541" i="34" s="1"/>
  <c r="F542" i="34" s="1"/>
  <c r="F543" i="34" s="1"/>
  <c r="F544" i="34" s="1"/>
  <c r="F545" i="34" s="1"/>
  <c r="F546" i="34" s="1"/>
  <c r="F547" i="34" s="1"/>
  <c r="F548" i="34" s="1"/>
  <c r="F549" i="34" s="1"/>
  <c r="F550" i="34" s="1"/>
  <c r="F551" i="34" s="1"/>
  <c r="F552" i="34" s="1"/>
  <c r="F553" i="34" s="1"/>
  <c r="F554" i="34" s="1"/>
  <c r="F555" i="34" s="1"/>
  <c r="F556" i="34" s="1"/>
  <c r="F557" i="34" s="1"/>
  <c r="F558" i="34" s="1"/>
  <c r="F559" i="34" s="1"/>
  <c r="F560" i="34" s="1"/>
  <c r="F561" i="34" s="1"/>
  <c r="F562" i="34" s="1"/>
  <c r="F563" i="34" s="1"/>
  <c r="F564" i="34" s="1"/>
  <c r="F565" i="34" s="1"/>
  <c r="F566" i="34" s="1"/>
  <c r="F567" i="34" s="1"/>
  <c r="F568" i="34" s="1"/>
  <c r="F569" i="34" s="1"/>
  <c r="F570" i="34" s="1"/>
  <c r="F571" i="34" s="1"/>
  <c r="F572" i="34" s="1"/>
  <c r="F573" i="34" s="1"/>
  <c r="F574" i="34" s="1"/>
  <c r="F575" i="34" s="1"/>
  <c r="F576" i="34" s="1"/>
  <c r="F577" i="34" s="1"/>
  <c r="F578" i="34" s="1"/>
  <c r="F579" i="34" s="1"/>
  <c r="F580" i="34" s="1"/>
  <c r="F581" i="34" s="1"/>
  <c r="F582" i="34" s="1"/>
  <c r="F583" i="34" s="1"/>
  <c r="F584" i="34" s="1"/>
  <c r="F585" i="34" s="1"/>
  <c r="F586" i="34" s="1"/>
  <c r="F587" i="34" s="1"/>
  <c r="F588" i="34" s="1"/>
  <c r="F589" i="34" s="1"/>
  <c r="F590" i="34" s="1"/>
  <c r="F591" i="34" s="1"/>
  <c r="F592" i="34" s="1"/>
  <c r="F593" i="34" s="1"/>
  <c r="F594" i="34" s="1"/>
  <c r="F595" i="34" s="1"/>
  <c r="F596" i="34" s="1"/>
  <c r="F597" i="34" s="1"/>
  <c r="F598" i="34" s="1"/>
  <c r="F599" i="34" s="1"/>
  <c r="F600" i="34" s="1"/>
  <c r="F601" i="34" s="1"/>
  <c r="F602" i="34" s="1"/>
  <c r="F603" i="34" s="1"/>
  <c r="F604" i="34" s="1"/>
  <c r="F605" i="34" s="1"/>
  <c r="F606" i="34" s="1"/>
  <c r="F607" i="34" s="1"/>
  <c r="F608" i="34" s="1"/>
  <c r="F609" i="34" s="1"/>
  <c r="F610" i="34" s="1"/>
  <c r="F611" i="34" s="1"/>
  <c r="F612" i="34" s="1"/>
  <c r="F613" i="34" s="1"/>
  <c r="F614" i="34" s="1"/>
  <c r="F615" i="34" s="1"/>
  <c r="F616" i="34" s="1"/>
  <c r="F617" i="34" s="1"/>
  <c r="F618" i="34" s="1"/>
  <c r="F619" i="34" s="1"/>
  <c r="F620" i="34" s="1"/>
  <c r="F621" i="34" s="1"/>
  <c r="F622" i="34" s="1"/>
  <c r="F623" i="34" s="1"/>
  <c r="F624" i="34" s="1"/>
  <c r="F625" i="34" s="1"/>
  <c r="F626" i="34" s="1"/>
  <c r="F627" i="34" s="1"/>
  <c r="F628" i="34" s="1"/>
  <c r="F629" i="34" s="1"/>
  <c r="F630" i="34" s="1"/>
  <c r="F631" i="34" s="1"/>
  <c r="F632" i="34" s="1"/>
  <c r="F633" i="34" s="1"/>
  <c r="F634" i="34" s="1"/>
  <c r="F635" i="34" s="1"/>
  <c r="F636" i="34" s="1"/>
  <c r="F637" i="34" s="1"/>
  <c r="F638" i="34" s="1"/>
  <c r="F639" i="34" s="1"/>
  <c r="F640" i="34" s="1"/>
  <c r="F641" i="34" s="1"/>
  <c r="F642" i="34" s="1"/>
  <c r="F643" i="34" s="1"/>
  <c r="F644" i="34" s="1"/>
  <c r="F645" i="34" s="1"/>
  <c r="F646" i="34" s="1"/>
  <c r="F647" i="34" s="1"/>
  <c r="F648" i="34" s="1"/>
  <c r="F649" i="34" s="1"/>
  <c r="F650" i="34" s="1"/>
  <c r="F651" i="34" s="1"/>
  <c r="F652" i="34" s="1"/>
  <c r="F653" i="34" s="1"/>
  <c r="F654" i="34" s="1"/>
  <c r="F655" i="34" s="1"/>
  <c r="F656" i="34" s="1"/>
  <c r="F657" i="34" s="1"/>
  <c r="F658" i="34" s="1"/>
  <c r="F659" i="34" s="1"/>
  <c r="F660" i="34" s="1"/>
  <c r="F661" i="34" s="1"/>
  <c r="F662" i="34" s="1"/>
  <c r="F663" i="34" s="1"/>
  <c r="F664" i="34" s="1"/>
  <c r="F665" i="34" s="1"/>
  <c r="F666" i="34" s="1"/>
  <c r="F667" i="34" s="1"/>
  <c r="F668" i="34" s="1"/>
  <c r="F669" i="34" s="1"/>
  <c r="F670" i="34" s="1"/>
  <c r="F671" i="34" s="1"/>
  <c r="F672" i="34" s="1"/>
  <c r="F673" i="34" s="1"/>
  <c r="F674" i="34" s="1"/>
  <c r="F675" i="34" s="1"/>
  <c r="F676" i="34" s="1"/>
  <c r="F677" i="34" s="1"/>
  <c r="F678" i="34" s="1"/>
  <c r="F679" i="34" s="1"/>
  <c r="F680" i="34" s="1"/>
  <c r="F681" i="34" s="1"/>
  <c r="F682" i="34" s="1"/>
  <c r="F683" i="34" s="1"/>
  <c r="F684" i="34" s="1"/>
  <c r="F685" i="34" s="1"/>
  <c r="F686" i="34" s="1"/>
  <c r="F687" i="34" s="1"/>
  <c r="F688" i="34" s="1"/>
  <c r="F689" i="34" s="1"/>
  <c r="F690" i="34" s="1"/>
  <c r="F691" i="34" s="1"/>
  <c r="F692" i="34" s="1"/>
  <c r="F693" i="34" s="1"/>
  <c r="F694" i="34" s="1"/>
  <c r="F695" i="34" s="1"/>
  <c r="F696" i="34" s="1"/>
  <c r="F697" i="34" s="1"/>
  <c r="F698" i="34" s="1"/>
  <c r="F699" i="34" s="1"/>
  <c r="F700" i="34" s="1"/>
  <c r="F701" i="34" s="1"/>
  <c r="F702" i="34" s="1"/>
  <c r="F703" i="34" s="1"/>
  <c r="F704" i="34" s="1"/>
  <c r="F705" i="34" s="1"/>
  <c r="F706" i="34" s="1"/>
  <c r="F707" i="34" s="1"/>
  <c r="F708" i="34" s="1"/>
  <c r="F709" i="34" s="1"/>
  <c r="F710" i="34" s="1"/>
  <c r="F711" i="34" s="1"/>
  <c r="F712" i="34" s="1"/>
  <c r="F713" i="34" s="1"/>
  <c r="F714" i="34" s="1"/>
  <c r="F715" i="34" s="1"/>
  <c r="F716" i="34" s="1"/>
  <c r="F717" i="34" s="1"/>
  <c r="F718" i="34" s="1"/>
  <c r="F719" i="34" s="1"/>
  <c r="F720" i="34" s="1"/>
  <c r="F721" i="34" s="1"/>
  <c r="E3" i="34"/>
  <c r="D3" i="34"/>
  <c r="A3" i="34"/>
  <c r="A4" i="34" s="1"/>
  <c r="A5" i="34" s="1"/>
  <c r="A6" i="34" s="1"/>
  <c r="A7" i="34" s="1"/>
  <c r="A8" i="34" s="1"/>
  <c r="A9" i="34" s="1"/>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A78" i="34" s="1"/>
  <c r="A79" i="34" s="1"/>
  <c r="A80" i="34" s="1"/>
  <c r="A81" i="34" s="1"/>
  <c r="A82" i="34" s="1"/>
  <c r="A83" i="34" s="1"/>
  <c r="A84" i="34" s="1"/>
  <c r="A85" i="34" s="1"/>
  <c r="A86" i="34" s="1"/>
  <c r="A87" i="34" s="1"/>
  <c r="A88" i="34" s="1"/>
  <c r="A89" i="34" s="1"/>
  <c r="A90" i="34" s="1"/>
  <c r="A91" i="34" s="1"/>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A146" i="34" s="1"/>
  <c r="A147" i="34" s="1"/>
  <c r="A148" i="34" s="1"/>
  <c r="A149" i="34" s="1"/>
  <c r="A150" i="34" s="1"/>
  <c r="A151" i="34" s="1"/>
  <c r="A152" i="34" s="1"/>
  <c r="A153" i="34" s="1"/>
  <c r="A154" i="34" s="1"/>
  <c r="A155" i="34" s="1"/>
  <c r="A156" i="34" s="1"/>
  <c r="A157" i="34" s="1"/>
  <c r="A158" i="34" s="1"/>
  <c r="A159" i="34" s="1"/>
  <c r="A160" i="34" s="1"/>
  <c r="A161" i="34" s="1"/>
  <c r="A162" i="34" s="1"/>
  <c r="A163" i="34" s="1"/>
  <c r="A164" i="34" s="1"/>
  <c r="A165" i="34" s="1"/>
  <c r="A166" i="34" s="1"/>
  <c r="A167" i="34" s="1"/>
  <c r="A168" i="34" s="1"/>
  <c r="A169" i="34" s="1"/>
  <c r="A170" i="34" s="1"/>
  <c r="A171" i="34" s="1"/>
  <c r="A172" i="34" s="1"/>
  <c r="A173" i="34" s="1"/>
  <c r="A174" i="34" s="1"/>
  <c r="A175" i="34" s="1"/>
  <c r="A176" i="34" s="1"/>
  <c r="A177" i="34" s="1"/>
  <c r="A178" i="34" s="1"/>
  <c r="A179" i="34" s="1"/>
  <c r="A180" i="34" s="1"/>
  <c r="A181" i="34" s="1"/>
  <c r="A182" i="34" s="1"/>
  <c r="A183" i="34" s="1"/>
  <c r="A184" i="34" s="1"/>
  <c r="A185" i="34" s="1"/>
  <c r="A186" i="34" s="1"/>
  <c r="A187" i="34" s="1"/>
  <c r="A188" i="34" s="1"/>
  <c r="A189" i="34" s="1"/>
  <c r="A190" i="34" s="1"/>
  <c r="A191" i="34" s="1"/>
  <c r="A192" i="34" s="1"/>
  <c r="A193" i="34" s="1"/>
  <c r="A194" i="34" s="1"/>
  <c r="A195" i="34" s="1"/>
  <c r="A196" i="34" s="1"/>
  <c r="A197" i="34" s="1"/>
  <c r="A198" i="34" s="1"/>
  <c r="A199" i="34" s="1"/>
  <c r="A200" i="34" s="1"/>
  <c r="A201" i="34" s="1"/>
  <c r="A202" i="34" s="1"/>
  <c r="A203" i="34" s="1"/>
  <c r="A204" i="34" s="1"/>
  <c r="A205" i="34" s="1"/>
  <c r="A206" i="34" s="1"/>
  <c r="A207" i="34" s="1"/>
  <c r="A208" i="34" s="1"/>
  <c r="A209" i="34" s="1"/>
  <c r="A210" i="34" s="1"/>
  <c r="A211" i="34" s="1"/>
  <c r="A212" i="34" s="1"/>
  <c r="A213" i="34" s="1"/>
  <c r="A214" i="34" s="1"/>
  <c r="A215" i="34" s="1"/>
  <c r="A216" i="34" s="1"/>
  <c r="A217" i="34" s="1"/>
  <c r="A218" i="34" s="1"/>
  <c r="A219" i="34" s="1"/>
  <c r="A220" i="34" s="1"/>
  <c r="A221" i="34" s="1"/>
  <c r="A222" i="34" s="1"/>
  <c r="A223" i="34" s="1"/>
  <c r="A224" i="34" s="1"/>
  <c r="A225" i="34" s="1"/>
  <c r="A226" i="34" s="1"/>
  <c r="A227" i="34" s="1"/>
  <c r="A228" i="34" s="1"/>
  <c r="A229" i="34" s="1"/>
  <c r="A230" i="34" s="1"/>
  <c r="A231" i="34" s="1"/>
  <c r="A232" i="34" s="1"/>
  <c r="A233" i="34" s="1"/>
  <c r="A234" i="34" s="1"/>
  <c r="A235" i="34" s="1"/>
  <c r="A236" i="34" s="1"/>
  <c r="A237" i="34" s="1"/>
  <c r="A238" i="34" s="1"/>
  <c r="A239" i="34" s="1"/>
  <c r="A240" i="34" s="1"/>
  <c r="A241" i="34" s="1"/>
  <c r="A242" i="34" s="1"/>
  <c r="A243" i="34" s="1"/>
  <c r="A244" i="34" s="1"/>
  <c r="A245" i="34" s="1"/>
  <c r="A246" i="34" s="1"/>
  <c r="A247" i="34" s="1"/>
  <c r="A248" i="34" s="1"/>
  <c r="A249" i="34" s="1"/>
  <c r="A250" i="34" s="1"/>
  <c r="A251" i="34" s="1"/>
  <c r="A252" i="34" s="1"/>
  <c r="A253" i="34" s="1"/>
  <c r="A254" i="34" s="1"/>
  <c r="A255" i="34" s="1"/>
  <c r="A256" i="34" s="1"/>
  <c r="A257" i="34" s="1"/>
  <c r="A258" i="34" s="1"/>
  <c r="A259" i="34" s="1"/>
  <c r="A260" i="34" s="1"/>
  <c r="A261" i="34" s="1"/>
  <c r="A262" i="34" s="1"/>
  <c r="A263" i="34" s="1"/>
  <c r="A264" i="34" s="1"/>
  <c r="A265" i="34" s="1"/>
  <c r="A266" i="34" s="1"/>
  <c r="A267" i="34" s="1"/>
  <c r="A268" i="34" s="1"/>
  <c r="A269" i="34" s="1"/>
  <c r="A270" i="34" s="1"/>
  <c r="A271" i="34" s="1"/>
  <c r="A272" i="34" s="1"/>
  <c r="A273" i="34" s="1"/>
  <c r="A274" i="34" s="1"/>
  <c r="A275" i="34" s="1"/>
  <c r="A276" i="34" s="1"/>
  <c r="A277" i="34" s="1"/>
  <c r="A278" i="34" s="1"/>
  <c r="A279" i="34" s="1"/>
  <c r="A280" i="34" s="1"/>
  <c r="A281" i="34" s="1"/>
  <c r="A282" i="34" s="1"/>
  <c r="A283" i="34" s="1"/>
  <c r="A284" i="34" s="1"/>
  <c r="A285" i="34" s="1"/>
  <c r="A286" i="34" s="1"/>
  <c r="A287" i="34" s="1"/>
  <c r="A288" i="34" s="1"/>
  <c r="A289" i="34" s="1"/>
  <c r="A290" i="34" s="1"/>
  <c r="A291" i="34" s="1"/>
  <c r="A292" i="34" s="1"/>
  <c r="A293" i="34" s="1"/>
  <c r="A294" i="34" s="1"/>
  <c r="A295" i="34" s="1"/>
  <c r="A296" i="34" s="1"/>
  <c r="A297" i="34" s="1"/>
  <c r="A298" i="34" s="1"/>
  <c r="A299" i="34" s="1"/>
  <c r="A300" i="34" s="1"/>
  <c r="A301" i="34" s="1"/>
  <c r="A302" i="34" s="1"/>
  <c r="A303" i="34" s="1"/>
  <c r="A304" i="34" s="1"/>
  <c r="A305" i="34" s="1"/>
  <c r="A306" i="34" s="1"/>
  <c r="A307" i="34" s="1"/>
  <c r="A308" i="34" s="1"/>
  <c r="A309" i="34" s="1"/>
  <c r="A310" i="34" s="1"/>
  <c r="A311" i="34" s="1"/>
  <c r="A312" i="34" s="1"/>
  <c r="A313" i="34" s="1"/>
  <c r="A314" i="34" s="1"/>
  <c r="A315" i="34" s="1"/>
  <c r="A316" i="34" s="1"/>
  <c r="A317" i="34" s="1"/>
  <c r="A318" i="34" s="1"/>
  <c r="A319" i="34" s="1"/>
  <c r="A320" i="34" s="1"/>
  <c r="A321" i="34" s="1"/>
  <c r="A322" i="34" s="1"/>
  <c r="A323" i="34" s="1"/>
  <c r="A324" i="34" s="1"/>
  <c r="A325" i="34" s="1"/>
  <c r="A326" i="34" s="1"/>
  <c r="A327" i="34" s="1"/>
  <c r="A328" i="34" s="1"/>
  <c r="A329" i="34" s="1"/>
  <c r="A330" i="34" s="1"/>
  <c r="A331" i="34" s="1"/>
  <c r="A332" i="34" s="1"/>
  <c r="A333" i="34" s="1"/>
  <c r="A334" i="34" s="1"/>
  <c r="A335" i="34" s="1"/>
  <c r="A336" i="34" s="1"/>
  <c r="A337" i="34" s="1"/>
  <c r="A338" i="34" s="1"/>
  <c r="A339" i="34" s="1"/>
  <c r="A340" i="34" s="1"/>
  <c r="A341" i="34" s="1"/>
  <c r="A342" i="34" s="1"/>
  <c r="A343" i="34" s="1"/>
  <c r="A344" i="34" s="1"/>
  <c r="A345" i="34" s="1"/>
  <c r="A346" i="34" s="1"/>
  <c r="A347" i="34" s="1"/>
  <c r="A348" i="34" s="1"/>
  <c r="A349" i="34" s="1"/>
  <c r="A350" i="34" s="1"/>
  <c r="A351" i="34" s="1"/>
  <c r="A352" i="34" s="1"/>
  <c r="A353" i="34" s="1"/>
  <c r="A354" i="34" s="1"/>
  <c r="A355" i="34" s="1"/>
  <c r="A356" i="34" s="1"/>
  <c r="A357" i="34" s="1"/>
  <c r="A358" i="34" s="1"/>
  <c r="A359" i="34" s="1"/>
  <c r="A360" i="34" s="1"/>
  <c r="A361" i="34" s="1"/>
  <c r="A362" i="34" s="1"/>
  <c r="A363" i="34" s="1"/>
  <c r="A364" i="34" s="1"/>
  <c r="A365" i="34" s="1"/>
  <c r="A366" i="34" s="1"/>
  <c r="A367" i="34" s="1"/>
  <c r="A368" i="34" s="1"/>
  <c r="A369" i="34" s="1"/>
  <c r="A370" i="34" s="1"/>
  <c r="A371" i="34" s="1"/>
  <c r="A372" i="34" s="1"/>
  <c r="A373" i="34" s="1"/>
  <c r="A374" i="34" s="1"/>
  <c r="A375" i="34" s="1"/>
  <c r="A376" i="34" s="1"/>
  <c r="A377" i="34" s="1"/>
  <c r="A378" i="34" s="1"/>
  <c r="A379" i="34" s="1"/>
  <c r="A380" i="34" s="1"/>
  <c r="A381" i="34" s="1"/>
  <c r="A382" i="34" s="1"/>
  <c r="A383" i="34" s="1"/>
  <c r="A384" i="34" s="1"/>
  <c r="A385" i="34" s="1"/>
  <c r="A386" i="34" s="1"/>
  <c r="A387" i="34" s="1"/>
  <c r="A388" i="34" s="1"/>
  <c r="A389" i="34" s="1"/>
  <c r="A390" i="34" s="1"/>
  <c r="A391" i="34" s="1"/>
  <c r="A392" i="34" s="1"/>
  <c r="A393" i="34" s="1"/>
  <c r="A394" i="34" s="1"/>
  <c r="A395" i="34" s="1"/>
  <c r="A396" i="34" s="1"/>
  <c r="A397" i="34" s="1"/>
  <c r="A398" i="34" s="1"/>
  <c r="A399" i="34" s="1"/>
  <c r="A400" i="34" s="1"/>
  <c r="A401" i="34" s="1"/>
  <c r="A402" i="34" s="1"/>
  <c r="A403" i="34" s="1"/>
  <c r="A404" i="34" s="1"/>
  <c r="A405" i="34" s="1"/>
  <c r="A406" i="34" s="1"/>
  <c r="A407" i="34" s="1"/>
  <c r="A408" i="34" s="1"/>
  <c r="A409" i="34" s="1"/>
  <c r="A410" i="34" s="1"/>
  <c r="A411" i="34" s="1"/>
  <c r="A412" i="34" s="1"/>
  <c r="A413" i="34" s="1"/>
  <c r="A414" i="34" s="1"/>
  <c r="A415" i="34" s="1"/>
  <c r="A416" i="34" s="1"/>
  <c r="A417" i="34" s="1"/>
  <c r="A418" i="34" s="1"/>
  <c r="A419" i="34" s="1"/>
  <c r="A420" i="34" s="1"/>
  <c r="A421" i="34" s="1"/>
  <c r="A422" i="34" s="1"/>
  <c r="A423" i="34" s="1"/>
  <c r="A424" i="34" s="1"/>
  <c r="A425" i="34" s="1"/>
  <c r="A426" i="34" s="1"/>
  <c r="A427" i="34" s="1"/>
  <c r="A428" i="34" s="1"/>
  <c r="A429" i="34" s="1"/>
  <c r="A430" i="34" s="1"/>
  <c r="A431" i="34" s="1"/>
  <c r="A432" i="34" s="1"/>
  <c r="A433" i="34" s="1"/>
  <c r="A434" i="34" s="1"/>
  <c r="A435" i="34" s="1"/>
  <c r="A436" i="34" s="1"/>
  <c r="A437" i="34" s="1"/>
  <c r="A438" i="34" s="1"/>
  <c r="A439" i="34" s="1"/>
  <c r="A440" i="34" s="1"/>
  <c r="A441" i="34" s="1"/>
  <c r="A442" i="34" s="1"/>
  <c r="A443" i="34" s="1"/>
  <c r="A444" i="34" s="1"/>
  <c r="A445" i="34" s="1"/>
  <c r="A446" i="34" s="1"/>
  <c r="A447" i="34" s="1"/>
  <c r="A448" i="34" s="1"/>
  <c r="A449" i="34" s="1"/>
  <c r="A450" i="34" s="1"/>
  <c r="A451" i="34" s="1"/>
  <c r="A452" i="34" s="1"/>
  <c r="A453" i="34" s="1"/>
  <c r="A454" i="34" s="1"/>
  <c r="A455" i="34" s="1"/>
  <c r="A456" i="34" s="1"/>
  <c r="A457" i="34" s="1"/>
  <c r="A458" i="34" s="1"/>
  <c r="A459" i="34" s="1"/>
  <c r="A460" i="34" s="1"/>
  <c r="A461" i="34" s="1"/>
  <c r="A462" i="34" s="1"/>
  <c r="A463" i="34" s="1"/>
  <c r="A464" i="34" s="1"/>
  <c r="A465" i="34" s="1"/>
  <c r="A466" i="34" s="1"/>
  <c r="A467" i="34" s="1"/>
  <c r="A468" i="34" s="1"/>
  <c r="A469" i="34" s="1"/>
  <c r="A470" i="34" s="1"/>
  <c r="A471" i="34" s="1"/>
  <c r="A472" i="34" s="1"/>
  <c r="A473" i="34" s="1"/>
  <c r="A474" i="34" s="1"/>
  <c r="A475" i="34" s="1"/>
  <c r="A476" i="34" s="1"/>
  <c r="A477" i="34" s="1"/>
  <c r="A478" i="34" s="1"/>
  <c r="A479" i="34" s="1"/>
  <c r="A480" i="34" s="1"/>
  <c r="A481" i="34" s="1"/>
  <c r="A482" i="34" s="1"/>
  <c r="A483" i="34" s="1"/>
  <c r="A484" i="34" s="1"/>
  <c r="A485" i="34" s="1"/>
  <c r="A486" i="34" s="1"/>
  <c r="A487" i="34" s="1"/>
  <c r="A488" i="34" s="1"/>
  <c r="A489" i="34" s="1"/>
  <c r="A490" i="34" s="1"/>
  <c r="A491" i="34" s="1"/>
  <c r="A492" i="34" s="1"/>
  <c r="A493" i="34" s="1"/>
  <c r="A494" i="34" s="1"/>
  <c r="A495" i="34" s="1"/>
  <c r="A496" i="34" s="1"/>
  <c r="A497" i="34" s="1"/>
  <c r="A498" i="34" s="1"/>
  <c r="A499" i="34" s="1"/>
  <c r="A500" i="34" s="1"/>
  <c r="A501" i="34" s="1"/>
  <c r="A502" i="34" s="1"/>
  <c r="A503" i="34" s="1"/>
  <c r="A504" i="34" s="1"/>
  <c r="A505" i="34" s="1"/>
  <c r="A506" i="34" s="1"/>
  <c r="A507" i="34" s="1"/>
  <c r="A508" i="34" s="1"/>
  <c r="A509" i="34" s="1"/>
  <c r="A510" i="34" s="1"/>
  <c r="A511" i="34" s="1"/>
  <c r="A512" i="34" s="1"/>
  <c r="A513" i="34" s="1"/>
  <c r="A514" i="34" s="1"/>
  <c r="A515" i="34" s="1"/>
  <c r="A516" i="34" s="1"/>
  <c r="A517" i="34" s="1"/>
  <c r="A518" i="34" s="1"/>
  <c r="A519" i="34" s="1"/>
  <c r="A520" i="34" s="1"/>
  <c r="A521" i="34" s="1"/>
  <c r="A522" i="34" s="1"/>
  <c r="A523" i="34" s="1"/>
  <c r="A524" i="34" s="1"/>
  <c r="A525" i="34" s="1"/>
  <c r="A526" i="34" s="1"/>
  <c r="A527" i="34" s="1"/>
  <c r="A528" i="34" s="1"/>
  <c r="A529" i="34" s="1"/>
  <c r="A530" i="34" s="1"/>
  <c r="A531" i="34" s="1"/>
  <c r="A532" i="34" s="1"/>
  <c r="A533" i="34" s="1"/>
  <c r="A534" i="34" s="1"/>
  <c r="A535" i="34" s="1"/>
  <c r="A536" i="34" s="1"/>
  <c r="A537" i="34" s="1"/>
  <c r="A538" i="34" s="1"/>
  <c r="A539" i="34" s="1"/>
  <c r="A540" i="34" s="1"/>
  <c r="A541" i="34" s="1"/>
  <c r="A542" i="34" s="1"/>
  <c r="A543" i="34" s="1"/>
  <c r="A544" i="34" s="1"/>
  <c r="A545" i="34" s="1"/>
  <c r="A546" i="34" s="1"/>
  <c r="A547" i="34" s="1"/>
  <c r="A548" i="34" s="1"/>
  <c r="A549" i="34" s="1"/>
  <c r="A550" i="34" s="1"/>
  <c r="A551" i="34" s="1"/>
  <c r="A552" i="34" s="1"/>
  <c r="A553" i="34" s="1"/>
  <c r="A554" i="34" s="1"/>
  <c r="A555" i="34" s="1"/>
  <c r="A556" i="34" s="1"/>
  <c r="A557" i="34" s="1"/>
  <c r="A558" i="34" s="1"/>
  <c r="A559" i="34" s="1"/>
  <c r="A560" i="34" s="1"/>
  <c r="A561" i="34" s="1"/>
  <c r="A562" i="34" s="1"/>
  <c r="A563" i="34" s="1"/>
  <c r="A564" i="34" s="1"/>
  <c r="A565" i="34" s="1"/>
  <c r="A566" i="34" s="1"/>
  <c r="A567" i="34" s="1"/>
  <c r="A568" i="34" s="1"/>
  <c r="A569" i="34" s="1"/>
  <c r="A570" i="34" s="1"/>
  <c r="A571" i="34" s="1"/>
  <c r="A572" i="34" s="1"/>
  <c r="A573" i="34" s="1"/>
  <c r="A574" i="34" s="1"/>
  <c r="A575" i="34" s="1"/>
  <c r="A576" i="34" s="1"/>
  <c r="A577" i="34" s="1"/>
  <c r="A578" i="34" s="1"/>
  <c r="A579" i="34" s="1"/>
  <c r="A580" i="34" s="1"/>
  <c r="A581" i="34" s="1"/>
  <c r="A582" i="34" s="1"/>
  <c r="A583" i="34" s="1"/>
  <c r="A584" i="34" s="1"/>
  <c r="A585" i="34" s="1"/>
  <c r="A586" i="34" s="1"/>
  <c r="A587" i="34" s="1"/>
  <c r="A588" i="34" s="1"/>
  <c r="A589" i="34" s="1"/>
  <c r="A590" i="34" s="1"/>
  <c r="A591" i="34" s="1"/>
  <c r="A592" i="34" s="1"/>
  <c r="A593" i="34" s="1"/>
  <c r="A594" i="34" s="1"/>
  <c r="A595" i="34" s="1"/>
  <c r="A596" i="34" s="1"/>
  <c r="A597" i="34" s="1"/>
  <c r="A598" i="34" s="1"/>
  <c r="A599" i="34" s="1"/>
  <c r="A600" i="34" s="1"/>
  <c r="A601" i="34" s="1"/>
  <c r="A602" i="34" s="1"/>
  <c r="A603" i="34" s="1"/>
  <c r="A604" i="34" s="1"/>
  <c r="A605" i="34" s="1"/>
  <c r="A606" i="34" s="1"/>
  <c r="A607" i="34" s="1"/>
  <c r="A608" i="34" s="1"/>
  <c r="A609" i="34" s="1"/>
  <c r="A610" i="34" s="1"/>
  <c r="A611" i="34" s="1"/>
  <c r="A612" i="34" s="1"/>
  <c r="A613" i="34" s="1"/>
  <c r="A614" i="34" s="1"/>
  <c r="A615" i="34" s="1"/>
  <c r="A616" i="34" s="1"/>
  <c r="A617" i="34" s="1"/>
  <c r="A618" i="34" s="1"/>
  <c r="A619" i="34" s="1"/>
  <c r="A620" i="34" s="1"/>
  <c r="A621" i="34" s="1"/>
  <c r="A622" i="34" s="1"/>
  <c r="A623" i="34" s="1"/>
  <c r="A624" i="34" s="1"/>
  <c r="A625" i="34" s="1"/>
  <c r="A626" i="34" s="1"/>
  <c r="A627" i="34" s="1"/>
  <c r="A628" i="34" s="1"/>
  <c r="A629" i="34" s="1"/>
  <c r="A630" i="34" s="1"/>
  <c r="A631" i="34" s="1"/>
  <c r="A632" i="34" s="1"/>
  <c r="A633" i="34" s="1"/>
  <c r="A634" i="34" s="1"/>
  <c r="A635" i="34" s="1"/>
  <c r="A636" i="34" s="1"/>
  <c r="A637" i="34" s="1"/>
  <c r="A638" i="34" s="1"/>
  <c r="A639" i="34" s="1"/>
  <c r="A640" i="34" s="1"/>
  <c r="A641" i="34" s="1"/>
  <c r="A642" i="34" s="1"/>
  <c r="A643" i="34" s="1"/>
  <c r="A644" i="34" s="1"/>
  <c r="A645" i="34" s="1"/>
  <c r="A646" i="34" s="1"/>
  <c r="A647" i="34" s="1"/>
  <c r="A648" i="34" s="1"/>
  <c r="A649" i="34" s="1"/>
  <c r="A650" i="34" s="1"/>
  <c r="A651" i="34" s="1"/>
  <c r="A652" i="34" s="1"/>
  <c r="A653" i="34" s="1"/>
  <c r="A654" i="34" s="1"/>
  <c r="A655" i="34" s="1"/>
  <c r="A656" i="34" s="1"/>
  <c r="A657" i="34" s="1"/>
  <c r="A658" i="34" s="1"/>
  <c r="A659" i="34" s="1"/>
  <c r="A660" i="34" s="1"/>
  <c r="A661" i="34" s="1"/>
  <c r="A662" i="34" s="1"/>
  <c r="A663" i="34" s="1"/>
  <c r="A664" i="34" s="1"/>
  <c r="A665" i="34" s="1"/>
  <c r="A666" i="34" s="1"/>
  <c r="A667" i="34" s="1"/>
  <c r="A668" i="34" s="1"/>
  <c r="A669" i="34" s="1"/>
  <c r="A670" i="34" s="1"/>
  <c r="A671" i="34" s="1"/>
  <c r="A672" i="34" s="1"/>
  <c r="A673" i="34" s="1"/>
  <c r="A674" i="34" s="1"/>
  <c r="A675" i="34" s="1"/>
  <c r="A676" i="34" s="1"/>
  <c r="A677" i="34" s="1"/>
  <c r="A678" i="34" s="1"/>
  <c r="A679" i="34" s="1"/>
  <c r="A680" i="34" s="1"/>
  <c r="A681" i="34" s="1"/>
  <c r="A682" i="34" s="1"/>
  <c r="A683" i="34" s="1"/>
  <c r="A684" i="34" s="1"/>
  <c r="A685" i="34" s="1"/>
  <c r="A686" i="34" s="1"/>
  <c r="A687" i="34" s="1"/>
  <c r="A688" i="34" s="1"/>
  <c r="A689" i="34" s="1"/>
  <c r="A690" i="34" s="1"/>
  <c r="A691" i="34" s="1"/>
  <c r="A692" i="34" s="1"/>
  <c r="A693" i="34" s="1"/>
  <c r="A694" i="34" s="1"/>
  <c r="A695" i="34" s="1"/>
  <c r="A696" i="34" s="1"/>
  <c r="A697" i="34" s="1"/>
  <c r="A698" i="34" s="1"/>
  <c r="A699" i="34" s="1"/>
  <c r="A700" i="34" s="1"/>
  <c r="A701" i="34" s="1"/>
  <c r="A702" i="34" s="1"/>
  <c r="A703" i="34" s="1"/>
  <c r="A704" i="34" s="1"/>
  <c r="A705" i="34" s="1"/>
  <c r="A706" i="34" s="1"/>
  <c r="A707" i="34" s="1"/>
  <c r="A708" i="34" s="1"/>
  <c r="A709" i="34" s="1"/>
  <c r="A710" i="34" s="1"/>
  <c r="A711" i="34" s="1"/>
  <c r="A712" i="34" s="1"/>
  <c r="A713" i="34" s="1"/>
  <c r="A714" i="34" s="1"/>
  <c r="A715" i="34" s="1"/>
  <c r="A716" i="34" s="1"/>
  <c r="A717" i="34" s="1"/>
  <c r="A718" i="34" s="1"/>
  <c r="A719" i="34" s="1"/>
  <c r="A720" i="34" s="1"/>
  <c r="A721" i="34" s="1"/>
  <c r="G2" i="34"/>
  <c r="G3" i="34" s="1"/>
  <c r="D2" i="34"/>
  <c r="L721" i="33"/>
  <c r="L720" i="33"/>
  <c r="L719" i="33"/>
  <c r="L718" i="33"/>
  <c r="L717" i="33"/>
  <c r="L716" i="33"/>
  <c r="L715" i="33"/>
  <c r="L714" i="33"/>
  <c r="L713" i="33"/>
  <c r="L712" i="33"/>
  <c r="L711" i="33"/>
  <c r="L710" i="33"/>
  <c r="L709" i="33"/>
  <c r="L708" i="33"/>
  <c r="L707" i="33"/>
  <c r="L706" i="33"/>
  <c r="L705" i="33"/>
  <c r="L704" i="33"/>
  <c r="L703" i="33"/>
  <c r="I703" i="33"/>
  <c r="I704" i="33" s="1"/>
  <c r="I705" i="33" s="1"/>
  <c r="I706" i="33" s="1"/>
  <c r="I707" i="33" s="1"/>
  <c r="I708" i="33" s="1"/>
  <c r="I709" i="33" s="1"/>
  <c r="I710" i="33" s="1"/>
  <c r="I711" i="33" s="1"/>
  <c r="I712" i="33" s="1"/>
  <c r="I713" i="33" s="1"/>
  <c r="I714" i="33" s="1"/>
  <c r="I715" i="33" s="1"/>
  <c r="I716" i="33" s="1"/>
  <c r="I717" i="33" s="1"/>
  <c r="I718" i="33" s="1"/>
  <c r="I719" i="33" s="1"/>
  <c r="I720" i="33" s="1"/>
  <c r="I721" i="33" s="1"/>
  <c r="L702" i="33"/>
  <c r="L701" i="33"/>
  <c r="L700" i="33"/>
  <c r="L699" i="33"/>
  <c r="L698" i="33"/>
  <c r="L697" i="33"/>
  <c r="L696" i="33"/>
  <c r="L695" i="33"/>
  <c r="L694" i="33"/>
  <c r="L693" i="33"/>
  <c r="L692" i="33"/>
  <c r="L691" i="33"/>
  <c r="L690" i="33"/>
  <c r="L689" i="33"/>
  <c r="L688" i="33"/>
  <c r="L687" i="33"/>
  <c r="L686" i="33"/>
  <c r="L685" i="33"/>
  <c r="L684" i="33"/>
  <c r="L683" i="33"/>
  <c r="L682" i="33"/>
  <c r="L681" i="33"/>
  <c r="L680" i="33"/>
  <c r="L679" i="33"/>
  <c r="L678" i="33"/>
  <c r="L677" i="33"/>
  <c r="L676" i="33"/>
  <c r="L675" i="33"/>
  <c r="L674" i="33"/>
  <c r="L673" i="33"/>
  <c r="L672" i="33"/>
  <c r="L671" i="33"/>
  <c r="L670" i="33"/>
  <c r="L669" i="33"/>
  <c r="L668" i="33"/>
  <c r="L667" i="33"/>
  <c r="L666" i="33"/>
  <c r="L665" i="33"/>
  <c r="L664" i="33"/>
  <c r="L663" i="33"/>
  <c r="L662" i="33"/>
  <c r="L661" i="33"/>
  <c r="L660" i="33"/>
  <c r="L659" i="33"/>
  <c r="L658" i="33"/>
  <c r="L657" i="33"/>
  <c r="L656" i="33"/>
  <c r="L655" i="33"/>
  <c r="L654" i="33"/>
  <c r="L653" i="33"/>
  <c r="L652" i="33"/>
  <c r="L651" i="33"/>
  <c r="L650" i="33"/>
  <c r="L649" i="33"/>
  <c r="L648" i="33"/>
  <c r="I648" i="33"/>
  <c r="I649" i="33" s="1"/>
  <c r="I650" i="33" s="1"/>
  <c r="I651" i="33" s="1"/>
  <c r="I652" i="33" s="1"/>
  <c r="I653" i="33" s="1"/>
  <c r="I654" i="33" s="1"/>
  <c r="I655" i="33" s="1"/>
  <c r="I656" i="33" s="1"/>
  <c r="I657" i="33" s="1"/>
  <c r="I658" i="33" s="1"/>
  <c r="I659" i="33" s="1"/>
  <c r="I660" i="33" s="1"/>
  <c r="I661" i="33" s="1"/>
  <c r="I662" i="33" s="1"/>
  <c r="I663" i="33" s="1"/>
  <c r="I664" i="33" s="1"/>
  <c r="I665" i="33" s="1"/>
  <c r="I666" i="33" s="1"/>
  <c r="I667" i="33" s="1"/>
  <c r="I668" i="33" s="1"/>
  <c r="I669" i="33" s="1"/>
  <c r="I670" i="33" s="1"/>
  <c r="I671" i="33" s="1"/>
  <c r="I672" i="33" s="1"/>
  <c r="I673" i="33" s="1"/>
  <c r="I674" i="33" s="1"/>
  <c r="I675" i="33" s="1"/>
  <c r="I676" i="33" s="1"/>
  <c r="I677" i="33" s="1"/>
  <c r="I678" i="33" s="1"/>
  <c r="I679" i="33" s="1"/>
  <c r="I680" i="33" s="1"/>
  <c r="I681" i="33" s="1"/>
  <c r="I682" i="33" s="1"/>
  <c r="I683" i="33" s="1"/>
  <c r="I684" i="33" s="1"/>
  <c r="I685" i="33" s="1"/>
  <c r="I686" i="33" s="1"/>
  <c r="I687" i="33" s="1"/>
  <c r="I688" i="33" s="1"/>
  <c r="I689" i="33" s="1"/>
  <c r="I690" i="33" s="1"/>
  <c r="I691" i="33" s="1"/>
  <c r="I692" i="33" s="1"/>
  <c r="I693" i="33" s="1"/>
  <c r="I694" i="33" s="1"/>
  <c r="I695" i="33" s="1"/>
  <c r="I696" i="33" s="1"/>
  <c r="I697" i="33" s="1"/>
  <c r="I698" i="33" s="1"/>
  <c r="I699" i="33" s="1"/>
  <c r="I700" i="33" s="1"/>
  <c r="I701" i="33" s="1"/>
  <c r="I702" i="33" s="1"/>
  <c r="L647" i="33"/>
  <c r="L646" i="33"/>
  <c r="L645" i="33"/>
  <c r="L644" i="33"/>
  <c r="L643" i="33"/>
  <c r="L642" i="33"/>
  <c r="L641" i="33"/>
  <c r="L640" i="33"/>
  <c r="L639" i="33"/>
  <c r="F639" i="33"/>
  <c r="F640" i="33" s="1"/>
  <c r="F641" i="33" s="1"/>
  <c r="F642" i="33" s="1"/>
  <c r="F643" i="33" s="1"/>
  <c r="F644" i="33" s="1"/>
  <c r="F645" i="33" s="1"/>
  <c r="F646" i="33" s="1"/>
  <c r="F647" i="33" s="1"/>
  <c r="F648" i="33" s="1"/>
  <c r="F649" i="33" s="1"/>
  <c r="F650" i="33" s="1"/>
  <c r="F651" i="33" s="1"/>
  <c r="F652" i="33" s="1"/>
  <c r="F653" i="33" s="1"/>
  <c r="F654" i="33" s="1"/>
  <c r="F655" i="33" s="1"/>
  <c r="F656" i="33" s="1"/>
  <c r="F657" i="33" s="1"/>
  <c r="F658" i="33" s="1"/>
  <c r="F659" i="33" s="1"/>
  <c r="F660" i="33" s="1"/>
  <c r="F661" i="33" s="1"/>
  <c r="F662" i="33" s="1"/>
  <c r="F663" i="33" s="1"/>
  <c r="F664" i="33" s="1"/>
  <c r="F665" i="33" s="1"/>
  <c r="F666" i="33" s="1"/>
  <c r="F667" i="33" s="1"/>
  <c r="F668" i="33" s="1"/>
  <c r="F669" i="33" s="1"/>
  <c r="F670" i="33" s="1"/>
  <c r="F671" i="33" s="1"/>
  <c r="F672" i="33" s="1"/>
  <c r="F673" i="33" s="1"/>
  <c r="F674" i="33" s="1"/>
  <c r="F675" i="33" s="1"/>
  <c r="F676" i="33" s="1"/>
  <c r="F677" i="33" s="1"/>
  <c r="F678" i="33" s="1"/>
  <c r="F679" i="33" s="1"/>
  <c r="F680" i="33" s="1"/>
  <c r="F681" i="33" s="1"/>
  <c r="F682" i="33" s="1"/>
  <c r="F683" i="33" s="1"/>
  <c r="F684" i="33" s="1"/>
  <c r="F685" i="33" s="1"/>
  <c r="F686" i="33" s="1"/>
  <c r="F687" i="33" s="1"/>
  <c r="F688" i="33" s="1"/>
  <c r="F689" i="33" s="1"/>
  <c r="F690" i="33" s="1"/>
  <c r="F691" i="33" s="1"/>
  <c r="F692" i="33" s="1"/>
  <c r="F693" i="33" s="1"/>
  <c r="F694" i="33" s="1"/>
  <c r="F695" i="33" s="1"/>
  <c r="F696" i="33" s="1"/>
  <c r="F697" i="33" s="1"/>
  <c r="F698" i="33" s="1"/>
  <c r="F699" i="33" s="1"/>
  <c r="F700" i="33" s="1"/>
  <c r="F701" i="33" s="1"/>
  <c r="F702" i="33" s="1"/>
  <c r="F703" i="33" s="1"/>
  <c r="F704" i="33" s="1"/>
  <c r="F705" i="33" s="1"/>
  <c r="F706" i="33" s="1"/>
  <c r="F707" i="33" s="1"/>
  <c r="F708" i="33" s="1"/>
  <c r="F709" i="33" s="1"/>
  <c r="F710" i="33" s="1"/>
  <c r="F711" i="33" s="1"/>
  <c r="F712" i="33" s="1"/>
  <c r="F713" i="33" s="1"/>
  <c r="F714" i="33" s="1"/>
  <c r="F715" i="33" s="1"/>
  <c r="F716" i="33" s="1"/>
  <c r="F717" i="33" s="1"/>
  <c r="F718" i="33" s="1"/>
  <c r="F719" i="33" s="1"/>
  <c r="F720" i="33" s="1"/>
  <c r="F721" i="33" s="1"/>
  <c r="L638" i="33"/>
  <c r="L637" i="33"/>
  <c r="L636" i="33"/>
  <c r="F636" i="33"/>
  <c r="F637" i="33" s="1"/>
  <c r="F638" i="33" s="1"/>
  <c r="L635" i="33"/>
  <c r="L634" i="33"/>
  <c r="L633" i="33"/>
  <c r="L632" i="33"/>
  <c r="L631" i="33"/>
  <c r="L630" i="33"/>
  <c r="L629" i="33"/>
  <c r="L628" i="33"/>
  <c r="L627" i="33"/>
  <c r="L626" i="33"/>
  <c r="L625" i="33"/>
  <c r="L624" i="33"/>
  <c r="L623" i="33"/>
  <c r="L622" i="33"/>
  <c r="L621" i="33"/>
  <c r="L620" i="33"/>
  <c r="L619" i="33"/>
  <c r="L618" i="33"/>
  <c r="L617" i="33"/>
  <c r="L616" i="33"/>
  <c r="L615" i="33"/>
  <c r="L614" i="33"/>
  <c r="L613" i="33"/>
  <c r="L612" i="33"/>
  <c r="L611" i="33"/>
  <c r="L610" i="33"/>
  <c r="L609" i="33"/>
  <c r="L608" i="33"/>
  <c r="L607" i="33"/>
  <c r="L606" i="33"/>
  <c r="L605" i="33"/>
  <c r="L604" i="33"/>
  <c r="E604" i="33"/>
  <c r="E605" i="33" s="1"/>
  <c r="E606" i="33" s="1"/>
  <c r="E607" i="33" s="1"/>
  <c r="E608" i="33" s="1"/>
  <c r="E609" i="33" s="1"/>
  <c r="E610" i="33" s="1"/>
  <c r="E611" i="33" s="1"/>
  <c r="E612" i="33" s="1"/>
  <c r="E613" i="33" s="1"/>
  <c r="E614" i="33" s="1"/>
  <c r="E615" i="33" s="1"/>
  <c r="E616" i="33" s="1"/>
  <c r="E617" i="33" s="1"/>
  <c r="E618" i="33" s="1"/>
  <c r="E619" i="33" s="1"/>
  <c r="E620" i="33" s="1"/>
  <c r="E621" i="33" s="1"/>
  <c r="E622" i="33" s="1"/>
  <c r="E623" i="33" s="1"/>
  <c r="E624" i="33" s="1"/>
  <c r="E625" i="33" s="1"/>
  <c r="E626" i="33" s="1"/>
  <c r="E627" i="33" s="1"/>
  <c r="E628" i="33" s="1"/>
  <c r="E629" i="33" s="1"/>
  <c r="E630" i="33" s="1"/>
  <c r="E631" i="33" s="1"/>
  <c r="E632" i="33" s="1"/>
  <c r="E633" i="33" s="1"/>
  <c r="E634" i="33" s="1"/>
  <c r="E635" i="33" s="1"/>
  <c r="E636" i="33" s="1"/>
  <c r="E637" i="33" s="1"/>
  <c r="E638" i="33" s="1"/>
  <c r="E639" i="33" s="1"/>
  <c r="E640" i="33" s="1"/>
  <c r="E641" i="33" s="1"/>
  <c r="E642" i="33" s="1"/>
  <c r="E643" i="33" s="1"/>
  <c r="E644" i="33" s="1"/>
  <c r="E645" i="33" s="1"/>
  <c r="E646" i="33" s="1"/>
  <c r="E647" i="33" s="1"/>
  <c r="E648" i="33" s="1"/>
  <c r="E649" i="33" s="1"/>
  <c r="E650" i="33" s="1"/>
  <c r="E651" i="33" s="1"/>
  <c r="E652" i="33" s="1"/>
  <c r="E653" i="33" s="1"/>
  <c r="E654" i="33" s="1"/>
  <c r="E655" i="33" s="1"/>
  <c r="E656" i="33" s="1"/>
  <c r="E657" i="33" s="1"/>
  <c r="E658" i="33" s="1"/>
  <c r="E659" i="33" s="1"/>
  <c r="E660" i="33" s="1"/>
  <c r="E661" i="33" s="1"/>
  <c r="E662" i="33" s="1"/>
  <c r="E663" i="33" s="1"/>
  <c r="E664" i="33" s="1"/>
  <c r="E665" i="33" s="1"/>
  <c r="E666" i="33" s="1"/>
  <c r="E667" i="33" s="1"/>
  <c r="E668" i="33" s="1"/>
  <c r="E669" i="33" s="1"/>
  <c r="E670" i="33" s="1"/>
  <c r="E671" i="33" s="1"/>
  <c r="E672" i="33" s="1"/>
  <c r="E673" i="33" s="1"/>
  <c r="E674" i="33" s="1"/>
  <c r="E675" i="33" s="1"/>
  <c r="E676" i="33" s="1"/>
  <c r="E677" i="33" s="1"/>
  <c r="E678" i="33" s="1"/>
  <c r="E679" i="33" s="1"/>
  <c r="E680" i="33" s="1"/>
  <c r="E681" i="33" s="1"/>
  <c r="E682" i="33" s="1"/>
  <c r="E683" i="33" s="1"/>
  <c r="E684" i="33" s="1"/>
  <c r="E685" i="33" s="1"/>
  <c r="E686" i="33" s="1"/>
  <c r="E687" i="33" s="1"/>
  <c r="E688" i="33" s="1"/>
  <c r="E689" i="33" s="1"/>
  <c r="E690" i="33" s="1"/>
  <c r="E691" i="33" s="1"/>
  <c r="E692" i="33" s="1"/>
  <c r="E693" i="33" s="1"/>
  <c r="E694" i="33" s="1"/>
  <c r="E695" i="33" s="1"/>
  <c r="E696" i="33" s="1"/>
  <c r="E697" i="33" s="1"/>
  <c r="E698" i="33" s="1"/>
  <c r="E699" i="33" s="1"/>
  <c r="E700" i="33" s="1"/>
  <c r="E701" i="33" s="1"/>
  <c r="E702" i="33" s="1"/>
  <c r="E703" i="33" s="1"/>
  <c r="E704" i="33" s="1"/>
  <c r="E705" i="33" s="1"/>
  <c r="E706" i="33" s="1"/>
  <c r="E707" i="33" s="1"/>
  <c r="E708" i="33" s="1"/>
  <c r="E709" i="33" s="1"/>
  <c r="E710" i="33" s="1"/>
  <c r="E711" i="33" s="1"/>
  <c r="E712" i="33" s="1"/>
  <c r="E713" i="33" s="1"/>
  <c r="E714" i="33" s="1"/>
  <c r="E715" i="33" s="1"/>
  <c r="E716" i="33" s="1"/>
  <c r="E717" i="33" s="1"/>
  <c r="E718" i="33" s="1"/>
  <c r="E719" i="33" s="1"/>
  <c r="E720" i="33" s="1"/>
  <c r="E721" i="33" s="1"/>
  <c r="L603" i="33"/>
  <c r="L602" i="33"/>
  <c r="L601" i="33"/>
  <c r="L600" i="33"/>
  <c r="L599" i="33"/>
  <c r="L598" i="33"/>
  <c r="H598" i="33"/>
  <c r="H599" i="33" s="1"/>
  <c r="H600" i="33" s="1"/>
  <c r="H601" i="33" s="1"/>
  <c r="H602" i="33" s="1"/>
  <c r="H603" i="33" s="1"/>
  <c r="H604" i="33" s="1"/>
  <c r="H605" i="33" s="1"/>
  <c r="H606" i="33" s="1"/>
  <c r="H607" i="33" s="1"/>
  <c r="H608" i="33" s="1"/>
  <c r="H609" i="33" s="1"/>
  <c r="H610" i="33" s="1"/>
  <c r="H611" i="33" s="1"/>
  <c r="H612" i="33" s="1"/>
  <c r="H613" i="33" s="1"/>
  <c r="H614" i="33" s="1"/>
  <c r="H615" i="33" s="1"/>
  <c r="H616" i="33" s="1"/>
  <c r="H617" i="33" s="1"/>
  <c r="H618" i="33" s="1"/>
  <c r="H619" i="33" s="1"/>
  <c r="H620" i="33" s="1"/>
  <c r="H621" i="33" s="1"/>
  <c r="H622" i="33" s="1"/>
  <c r="H623" i="33" s="1"/>
  <c r="H624" i="33" s="1"/>
  <c r="H625" i="33" s="1"/>
  <c r="H626" i="33" s="1"/>
  <c r="H627" i="33" s="1"/>
  <c r="H628" i="33" s="1"/>
  <c r="H629" i="33" s="1"/>
  <c r="H630" i="33" s="1"/>
  <c r="H631" i="33" s="1"/>
  <c r="H632" i="33" s="1"/>
  <c r="H633" i="33" s="1"/>
  <c r="H634" i="33" s="1"/>
  <c r="H635" i="33" s="1"/>
  <c r="H636" i="33" s="1"/>
  <c r="H637" i="33" s="1"/>
  <c r="H638" i="33" s="1"/>
  <c r="H639" i="33" s="1"/>
  <c r="H640" i="33" s="1"/>
  <c r="H641" i="33" s="1"/>
  <c r="H642" i="33" s="1"/>
  <c r="H643" i="33" s="1"/>
  <c r="H644" i="33" s="1"/>
  <c r="H645" i="33" s="1"/>
  <c r="H646" i="33" s="1"/>
  <c r="H647" i="33" s="1"/>
  <c r="H648" i="33" s="1"/>
  <c r="H649" i="33" s="1"/>
  <c r="H650" i="33" s="1"/>
  <c r="H651" i="33" s="1"/>
  <c r="H652" i="33" s="1"/>
  <c r="H653" i="33" s="1"/>
  <c r="H654" i="33" s="1"/>
  <c r="H655" i="33" s="1"/>
  <c r="H656" i="33" s="1"/>
  <c r="H657" i="33" s="1"/>
  <c r="H658" i="33" s="1"/>
  <c r="H659" i="33" s="1"/>
  <c r="H660" i="33" s="1"/>
  <c r="H661" i="33" s="1"/>
  <c r="H662" i="33" s="1"/>
  <c r="H663" i="33" s="1"/>
  <c r="H664" i="33" s="1"/>
  <c r="H665" i="33" s="1"/>
  <c r="H666" i="33" s="1"/>
  <c r="H667" i="33" s="1"/>
  <c r="H668" i="33" s="1"/>
  <c r="H669" i="33" s="1"/>
  <c r="H670" i="33" s="1"/>
  <c r="H671" i="33" s="1"/>
  <c r="H672" i="33" s="1"/>
  <c r="H673" i="33" s="1"/>
  <c r="H674" i="33" s="1"/>
  <c r="H675" i="33" s="1"/>
  <c r="H676" i="33" s="1"/>
  <c r="H677" i="33" s="1"/>
  <c r="H678" i="33" s="1"/>
  <c r="H679" i="33" s="1"/>
  <c r="H680" i="33" s="1"/>
  <c r="H681" i="33" s="1"/>
  <c r="H682" i="33" s="1"/>
  <c r="H683" i="33" s="1"/>
  <c r="H684" i="33" s="1"/>
  <c r="H685" i="33" s="1"/>
  <c r="H686" i="33" s="1"/>
  <c r="H687" i="33" s="1"/>
  <c r="H688" i="33" s="1"/>
  <c r="H689" i="33" s="1"/>
  <c r="H690" i="33" s="1"/>
  <c r="H691" i="33" s="1"/>
  <c r="H692" i="33" s="1"/>
  <c r="H693" i="33" s="1"/>
  <c r="H694" i="33" s="1"/>
  <c r="H695" i="33" s="1"/>
  <c r="H696" i="33" s="1"/>
  <c r="H697" i="33" s="1"/>
  <c r="H698" i="33" s="1"/>
  <c r="H699" i="33" s="1"/>
  <c r="H700" i="33" s="1"/>
  <c r="H701" i="33" s="1"/>
  <c r="H702" i="33" s="1"/>
  <c r="H703" i="33" s="1"/>
  <c r="H704" i="33" s="1"/>
  <c r="H705" i="33" s="1"/>
  <c r="H706" i="33" s="1"/>
  <c r="H707" i="33" s="1"/>
  <c r="H708" i="33" s="1"/>
  <c r="H709" i="33" s="1"/>
  <c r="H710" i="33" s="1"/>
  <c r="H711" i="33" s="1"/>
  <c r="H712" i="33" s="1"/>
  <c r="H713" i="33" s="1"/>
  <c r="H714" i="33" s="1"/>
  <c r="H715" i="33" s="1"/>
  <c r="H716" i="33" s="1"/>
  <c r="H717" i="33" s="1"/>
  <c r="H718" i="33" s="1"/>
  <c r="H719" i="33" s="1"/>
  <c r="H720" i="33" s="1"/>
  <c r="H721" i="33" s="1"/>
  <c r="L597" i="33"/>
  <c r="F597" i="33"/>
  <c r="F598" i="33" s="1"/>
  <c r="F599" i="33" s="1"/>
  <c r="F600" i="33" s="1"/>
  <c r="F601" i="33" s="1"/>
  <c r="F602" i="33" s="1"/>
  <c r="F603" i="33" s="1"/>
  <c r="F604" i="33" s="1"/>
  <c r="F605" i="33" s="1"/>
  <c r="F606" i="33" s="1"/>
  <c r="F607" i="33" s="1"/>
  <c r="F608" i="33" s="1"/>
  <c r="F609" i="33" s="1"/>
  <c r="F610" i="33" s="1"/>
  <c r="F611" i="33" s="1"/>
  <c r="F612" i="33" s="1"/>
  <c r="F613" i="33" s="1"/>
  <c r="F614" i="33" s="1"/>
  <c r="F615" i="33" s="1"/>
  <c r="F616" i="33" s="1"/>
  <c r="F617" i="33" s="1"/>
  <c r="F618" i="33" s="1"/>
  <c r="F619" i="33" s="1"/>
  <c r="F620" i="33" s="1"/>
  <c r="F621" i="33" s="1"/>
  <c r="F622" i="33" s="1"/>
  <c r="F623" i="33" s="1"/>
  <c r="F624" i="33" s="1"/>
  <c r="F625" i="33" s="1"/>
  <c r="F626" i="33" s="1"/>
  <c r="F627" i="33" s="1"/>
  <c r="F628" i="33" s="1"/>
  <c r="F629" i="33" s="1"/>
  <c r="F630" i="33" s="1"/>
  <c r="F631" i="33" s="1"/>
  <c r="F632" i="33" s="1"/>
  <c r="F633" i="33" s="1"/>
  <c r="F634" i="33" s="1"/>
  <c r="F635" i="33" s="1"/>
  <c r="L596" i="33"/>
  <c r="K596" i="33"/>
  <c r="K597" i="33" s="1"/>
  <c r="K598" i="33" s="1"/>
  <c r="K599" i="33" s="1"/>
  <c r="K600" i="33" s="1"/>
  <c r="K601" i="33" s="1"/>
  <c r="K602" i="33" s="1"/>
  <c r="K603" i="33" s="1"/>
  <c r="K604" i="33" s="1"/>
  <c r="K605" i="33" s="1"/>
  <c r="K606" i="33" s="1"/>
  <c r="K607" i="33" s="1"/>
  <c r="K608" i="33" s="1"/>
  <c r="K609" i="33" s="1"/>
  <c r="K610" i="33" s="1"/>
  <c r="K611" i="33" s="1"/>
  <c r="K612" i="33" s="1"/>
  <c r="K613" i="33" s="1"/>
  <c r="K614" i="33" s="1"/>
  <c r="K615" i="33" s="1"/>
  <c r="K616" i="33" s="1"/>
  <c r="K617" i="33" s="1"/>
  <c r="K618" i="33" s="1"/>
  <c r="K619" i="33" s="1"/>
  <c r="K620" i="33" s="1"/>
  <c r="K621" i="33" s="1"/>
  <c r="K622" i="33" s="1"/>
  <c r="K623" i="33" s="1"/>
  <c r="K624" i="33" s="1"/>
  <c r="K625" i="33" s="1"/>
  <c r="K626" i="33" s="1"/>
  <c r="K627" i="33" s="1"/>
  <c r="K628" i="33" s="1"/>
  <c r="K629" i="33" s="1"/>
  <c r="K630" i="33" s="1"/>
  <c r="K631" i="33" s="1"/>
  <c r="K632" i="33" s="1"/>
  <c r="K633" i="33" s="1"/>
  <c r="K634" i="33" s="1"/>
  <c r="K635" i="33" s="1"/>
  <c r="K636" i="33" s="1"/>
  <c r="K637" i="33" s="1"/>
  <c r="K638" i="33" s="1"/>
  <c r="K639" i="33" s="1"/>
  <c r="K640" i="33" s="1"/>
  <c r="K641" i="33" s="1"/>
  <c r="K642" i="33" s="1"/>
  <c r="K643" i="33" s="1"/>
  <c r="K644" i="33" s="1"/>
  <c r="K645" i="33" s="1"/>
  <c r="K646" i="33" s="1"/>
  <c r="K647" i="33" s="1"/>
  <c r="K648" i="33" s="1"/>
  <c r="K649" i="33" s="1"/>
  <c r="K650" i="33" s="1"/>
  <c r="K651" i="33" s="1"/>
  <c r="K652" i="33" s="1"/>
  <c r="K653" i="33" s="1"/>
  <c r="K654" i="33" s="1"/>
  <c r="K655" i="33" s="1"/>
  <c r="K656" i="33" s="1"/>
  <c r="K657" i="33" s="1"/>
  <c r="K658" i="33" s="1"/>
  <c r="K659" i="33" s="1"/>
  <c r="K660" i="33" s="1"/>
  <c r="K661" i="33" s="1"/>
  <c r="K662" i="33" s="1"/>
  <c r="K663" i="33" s="1"/>
  <c r="K664" i="33" s="1"/>
  <c r="K665" i="33" s="1"/>
  <c r="K666" i="33" s="1"/>
  <c r="K667" i="33" s="1"/>
  <c r="K668" i="33" s="1"/>
  <c r="K669" i="33" s="1"/>
  <c r="K670" i="33" s="1"/>
  <c r="K671" i="33" s="1"/>
  <c r="K672" i="33" s="1"/>
  <c r="K673" i="33" s="1"/>
  <c r="K674" i="33" s="1"/>
  <c r="K675" i="33" s="1"/>
  <c r="K676" i="33" s="1"/>
  <c r="K677" i="33" s="1"/>
  <c r="K678" i="33" s="1"/>
  <c r="K679" i="33" s="1"/>
  <c r="K680" i="33" s="1"/>
  <c r="K681" i="33" s="1"/>
  <c r="K682" i="33" s="1"/>
  <c r="K683" i="33" s="1"/>
  <c r="K684" i="33" s="1"/>
  <c r="K685" i="33" s="1"/>
  <c r="K686" i="33" s="1"/>
  <c r="K687" i="33" s="1"/>
  <c r="K688" i="33" s="1"/>
  <c r="K689" i="33" s="1"/>
  <c r="K690" i="33" s="1"/>
  <c r="K691" i="33" s="1"/>
  <c r="K692" i="33" s="1"/>
  <c r="K693" i="33" s="1"/>
  <c r="K694" i="33" s="1"/>
  <c r="K695" i="33" s="1"/>
  <c r="K696" i="33" s="1"/>
  <c r="K697" i="33" s="1"/>
  <c r="K698" i="33" s="1"/>
  <c r="K699" i="33" s="1"/>
  <c r="K700" i="33" s="1"/>
  <c r="K701" i="33" s="1"/>
  <c r="K702" i="33" s="1"/>
  <c r="K703" i="33" s="1"/>
  <c r="K704" i="33" s="1"/>
  <c r="K705" i="33" s="1"/>
  <c r="K706" i="33" s="1"/>
  <c r="K707" i="33" s="1"/>
  <c r="K708" i="33" s="1"/>
  <c r="K709" i="33" s="1"/>
  <c r="K710" i="33" s="1"/>
  <c r="K711" i="33" s="1"/>
  <c r="K712" i="33" s="1"/>
  <c r="K713" i="33" s="1"/>
  <c r="K714" i="33" s="1"/>
  <c r="K715" i="33" s="1"/>
  <c r="K716" i="33" s="1"/>
  <c r="K717" i="33" s="1"/>
  <c r="K718" i="33" s="1"/>
  <c r="K719" i="33" s="1"/>
  <c r="K720" i="33" s="1"/>
  <c r="K721" i="33" s="1"/>
  <c r="L595" i="33"/>
  <c r="I595" i="33"/>
  <c r="I596" i="33" s="1"/>
  <c r="I597" i="33" s="1"/>
  <c r="I598" i="33" s="1"/>
  <c r="I599" i="33" s="1"/>
  <c r="I600" i="33" s="1"/>
  <c r="I601" i="33" s="1"/>
  <c r="I602" i="33" s="1"/>
  <c r="I603" i="33" s="1"/>
  <c r="I604" i="33" s="1"/>
  <c r="I605" i="33" s="1"/>
  <c r="I606" i="33" s="1"/>
  <c r="I607" i="33" s="1"/>
  <c r="I608" i="33" s="1"/>
  <c r="I609" i="33" s="1"/>
  <c r="I610" i="33" s="1"/>
  <c r="I611" i="33" s="1"/>
  <c r="I612" i="33" s="1"/>
  <c r="I613" i="33" s="1"/>
  <c r="I614" i="33" s="1"/>
  <c r="I615" i="33" s="1"/>
  <c r="I616" i="33" s="1"/>
  <c r="I617" i="33" s="1"/>
  <c r="I618" i="33" s="1"/>
  <c r="I619" i="33" s="1"/>
  <c r="I620" i="33" s="1"/>
  <c r="I621" i="33" s="1"/>
  <c r="I622" i="33" s="1"/>
  <c r="I623" i="33" s="1"/>
  <c r="I624" i="33" s="1"/>
  <c r="I625" i="33" s="1"/>
  <c r="I626" i="33" s="1"/>
  <c r="I627" i="33" s="1"/>
  <c r="I628" i="33" s="1"/>
  <c r="I629" i="33" s="1"/>
  <c r="I630" i="33" s="1"/>
  <c r="I631" i="33" s="1"/>
  <c r="I632" i="33" s="1"/>
  <c r="I633" i="33" s="1"/>
  <c r="I634" i="33" s="1"/>
  <c r="I635" i="33" s="1"/>
  <c r="I636" i="33" s="1"/>
  <c r="I637" i="33" s="1"/>
  <c r="I638" i="33" s="1"/>
  <c r="I639" i="33" s="1"/>
  <c r="I640" i="33" s="1"/>
  <c r="I641" i="33" s="1"/>
  <c r="I642" i="33" s="1"/>
  <c r="I643" i="33" s="1"/>
  <c r="I644" i="33" s="1"/>
  <c r="I645" i="33" s="1"/>
  <c r="I646" i="33" s="1"/>
  <c r="I647" i="33" s="1"/>
  <c r="F595" i="33"/>
  <c r="F596" i="33" s="1"/>
  <c r="D595" i="33"/>
  <c r="D596" i="33" s="1"/>
  <c r="D597" i="33" s="1"/>
  <c r="D598" i="33" s="1"/>
  <c r="D599" i="33" s="1"/>
  <c r="D600" i="33" s="1"/>
  <c r="D601" i="33" s="1"/>
  <c r="D602" i="33" s="1"/>
  <c r="D603" i="33" s="1"/>
  <c r="D604" i="33" s="1"/>
  <c r="D605" i="33" s="1"/>
  <c r="D606" i="33" s="1"/>
  <c r="D607" i="33" s="1"/>
  <c r="D608" i="33" s="1"/>
  <c r="D609" i="33" s="1"/>
  <c r="D610" i="33" s="1"/>
  <c r="D611" i="33" s="1"/>
  <c r="D612" i="33" s="1"/>
  <c r="D613" i="33" s="1"/>
  <c r="D614" i="33" s="1"/>
  <c r="D615" i="33" s="1"/>
  <c r="D616" i="33" s="1"/>
  <c r="D617" i="33" s="1"/>
  <c r="D618" i="33" s="1"/>
  <c r="D619" i="33" s="1"/>
  <c r="D620" i="33" s="1"/>
  <c r="D621" i="33" s="1"/>
  <c r="D622" i="33" s="1"/>
  <c r="D623" i="33" s="1"/>
  <c r="D624" i="33" s="1"/>
  <c r="D625" i="33" s="1"/>
  <c r="D626" i="33" s="1"/>
  <c r="D627" i="33" s="1"/>
  <c r="D628" i="33" s="1"/>
  <c r="D629" i="33" s="1"/>
  <c r="D630" i="33" s="1"/>
  <c r="D631" i="33" s="1"/>
  <c r="D632" i="33" s="1"/>
  <c r="D633" i="33" s="1"/>
  <c r="D634" i="33" s="1"/>
  <c r="D635" i="33" s="1"/>
  <c r="D636" i="33" s="1"/>
  <c r="D637" i="33" s="1"/>
  <c r="D638" i="33" s="1"/>
  <c r="D639" i="33" s="1"/>
  <c r="D640" i="33" s="1"/>
  <c r="D641" i="33" s="1"/>
  <c r="D642" i="33" s="1"/>
  <c r="D643" i="33" s="1"/>
  <c r="D644" i="33" s="1"/>
  <c r="D645" i="33" s="1"/>
  <c r="D646" i="33" s="1"/>
  <c r="D647" i="33" s="1"/>
  <c r="D648" i="33" s="1"/>
  <c r="D649" i="33" s="1"/>
  <c r="D650" i="33" s="1"/>
  <c r="D651" i="33" s="1"/>
  <c r="D652" i="33" s="1"/>
  <c r="D653" i="33" s="1"/>
  <c r="D654" i="33" s="1"/>
  <c r="D655" i="33" s="1"/>
  <c r="D656" i="33" s="1"/>
  <c r="D657" i="33" s="1"/>
  <c r="D658" i="33" s="1"/>
  <c r="D659" i="33" s="1"/>
  <c r="D660" i="33" s="1"/>
  <c r="D661" i="33" s="1"/>
  <c r="D662" i="33" s="1"/>
  <c r="D663" i="33" s="1"/>
  <c r="D664" i="33" s="1"/>
  <c r="D665" i="33" s="1"/>
  <c r="D666" i="33" s="1"/>
  <c r="D667" i="33" s="1"/>
  <c r="D668" i="33" s="1"/>
  <c r="D669" i="33" s="1"/>
  <c r="D670" i="33" s="1"/>
  <c r="D671" i="33" s="1"/>
  <c r="D672" i="33" s="1"/>
  <c r="D673" i="33" s="1"/>
  <c r="D674" i="33" s="1"/>
  <c r="D675" i="33" s="1"/>
  <c r="D676" i="33" s="1"/>
  <c r="D677" i="33" s="1"/>
  <c r="D678" i="33" s="1"/>
  <c r="D679" i="33" s="1"/>
  <c r="D680" i="33" s="1"/>
  <c r="D681" i="33" s="1"/>
  <c r="D682" i="33" s="1"/>
  <c r="D683" i="33" s="1"/>
  <c r="D684" i="33" s="1"/>
  <c r="D685" i="33" s="1"/>
  <c r="D686" i="33" s="1"/>
  <c r="D687" i="33" s="1"/>
  <c r="D688" i="33" s="1"/>
  <c r="D689" i="33" s="1"/>
  <c r="D690" i="33" s="1"/>
  <c r="D691" i="33" s="1"/>
  <c r="D692" i="33" s="1"/>
  <c r="D693" i="33" s="1"/>
  <c r="D694" i="33" s="1"/>
  <c r="D695" i="33" s="1"/>
  <c r="D696" i="33" s="1"/>
  <c r="D697" i="33" s="1"/>
  <c r="D698" i="33" s="1"/>
  <c r="D699" i="33" s="1"/>
  <c r="D700" i="33" s="1"/>
  <c r="D701" i="33" s="1"/>
  <c r="D702" i="33" s="1"/>
  <c r="D703" i="33" s="1"/>
  <c r="D704" i="33" s="1"/>
  <c r="D705" i="33" s="1"/>
  <c r="D706" i="33" s="1"/>
  <c r="D707" i="33" s="1"/>
  <c r="D708" i="33" s="1"/>
  <c r="D709" i="33" s="1"/>
  <c r="D710" i="33" s="1"/>
  <c r="D711" i="33" s="1"/>
  <c r="D712" i="33" s="1"/>
  <c r="D713" i="33" s="1"/>
  <c r="D714" i="33" s="1"/>
  <c r="D715" i="33" s="1"/>
  <c r="D716" i="33" s="1"/>
  <c r="D717" i="33" s="1"/>
  <c r="D718" i="33" s="1"/>
  <c r="D719" i="33" s="1"/>
  <c r="D720" i="33" s="1"/>
  <c r="D721" i="33" s="1"/>
  <c r="L594" i="33"/>
  <c r="K594" i="33"/>
  <c r="K595" i="33" s="1"/>
  <c r="I594" i="33"/>
  <c r="H594" i="33"/>
  <c r="H595" i="33" s="1"/>
  <c r="H596" i="33" s="1"/>
  <c r="H597" i="33" s="1"/>
  <c r="E594" i="33"/>
  <c r="E595" i="33" s="1"/>
  <c r="E596" i="33" s="1"/>
  <c r="E597" i="33" s="1"/>
  <c r="E598" i="33" s="1"/>
  <c r="E599" i="33" s="1"/>
  <c r="E600" i="33" s="1"/>
  <c r="E601" i="33" s="1"/>
  <c r="E602" i="33" s="1"/>
  <c r="E603" i="33" s="1"/>
  <c r="C594" i="33"/>
  <c r="L593" i="33"/>
  <c r="K593" i="33"/>
  <c r="J593" i="33"/>
  <c r="J594" i="33" s="1"/>
  <c r="J595" i="33" s="1"/>
  <c r="J596" i="33" s="1"/>
  <c r="J597" i="33" s="1"/>
  <c r="J598" i="33" s="1"/>
  <c r="J599" i="33" s="1"/>
  <c r="J600" i="33" s="1"/>
  <c r="J601" i="33" s="1"/>
  <c r="J602" i="33" s="1"/>
  <c r="J603" i="33" s="1"/>
  <c r="J604" i="33" s="1"/>
  <c r="J605" i="33" s="1"/>
  <c r="J606" i="33" s="1"/>
  <c r="J607" i="33" s="1"/>
  <c r="J608" i="33" s="1"/>
  <c r="J609" i="33" s="1"/>
  <c r="J610" i="33" s="1"/>
  <c r="J611" i="33" s="1"/>
  <c r="J612" i="33" s="1"/>
  <c r="J613" i="33" s="1"/>
  <c r="J614" i="33" s="1"/>
  <c r="J615" i="33" s="1"/>
  <c r="J616" i="33" s="1"/>
  <c r="J617" i="33" s="1"/>
  <c r="J618" i="33" s="1"/>
  <c r="J619" i="33" s="1"/>
  <c r="J620" i="33" s="1"/>
  <c r="J621" i="33" s="1"/>
  <c r="J622" i="33" s="1"/>
  <c r="J623" i="33" s="1"/>
  <c r="J624" i="33" s="1"/>
  <c r="J625" i="33" s="1"/>
  <c r="J626" i="33" s="1"/>
  <c r="J627" i="33" s="1"/>
  <c r="J628" i="33" s="1"/>
  <c r="J629" i="33" s="1"/>
  <c r="J630" i="33" s="1"/>
  <c r="J631" i="33" s="1"/>
  <c r="J632" i="33" s="1"/>
  <c r="J633" i="33" s="1"/>
  <c r="J634" i="33" s="1"/>
  <c r="J635" i="33" s="1"/>
  <c r="J636" i="33" s="1"/>
  <c r="J637" i="33" s="1"/>
  <c r="J638" i="33" s="1"/>
  <c r="J639" i="33" s="1"/>
  <c r="J640" i="33" s="1"/>
  <c r="J641" i="33" s="1"/>
  <c r="J642" i="33" s="1"/>
  <c r="J643" i="33" s="1"/>
  <c r="J644" i="33" s="1"/>
  <c r="J645" i="33" s="1"/>
  <c r="J646" i="33" s="1"/>
  <c r="J647" i="33" s="1"/>
  <c r="J648" i="33" s="1"/>
  <c r="J649" i="33" s="1"/>
  <c r="J650" i="33" s="1"/>
  <c r="J651" i="33" s="1"/>
  <c r="J652" i="33" s="1"/>
  <c r="J653" i="33" s="1"/>
  <c r="J654" i="33" s="1"/>
  <c r="J655" i="33" s="1"/>
  <c r="J656" i="33" s="1"/>
  <c r="J657" i="33" s="1"/>
  <c r="J658" i="33" s="1"/>
  <c r="J659" i="33" s="1"/>
  <c r="J660" i="33" s="1"/>
  <c r="J661" i="33" s="1"/>
  <c r="J662" i="33" s="1"/>
  <c r="J663" i="33" s="1"/>
  <c r="J664" i="33" s="1"/>
  <c r="J665" i="33" s="1"/>
  <c r="J666" i="33" s="1"/>
  <c r="J667" i="33" s="1"/>
  <c r="J668" i="33" s="1"/>
  <c r="J669" i="33" s="1"/>
  <c r="J670" i="33" s="1"/>
  <c r="J671" i="33" s="1"/>
  <c r="J672" i="33" s="1"/>
  <c r="J673" i="33" s="1"/>
  <c r="J674" i="33" s="1"/>
  <c r="J675" i="33" s="1"/>
  <c r="J676" i="33" s="1"/>
  <c r="J677" i="33" s="1"/>
  <c r="J678" i="33" s="1"/>
  <c r="J679" i="33" s="1"/>
  <c r="J680" i="33" s="1"/>
  <c r="J681" i="33" s="1"/>
  <c r="J682" i="33" s="1"/>
  <c r="J683" i="33" s="1"/>
  <c r="J684" i="33" s="1"/>
  <c r="J685" i="33" s="1"/>
  <c r="J686" i="33" s="1"/>
  <c r="J687" i="33" s="1"/>
  <c r="J688" i="33" s="1"/>
  <c r="J689" i="33" s="1"/>
  <c r="J690" i="33" s="1"/>
  <c r="J691" i="33" s="1"/>
  <c r="J692" i="33" s="1"/>
  <c r="J693" i="33" s="1"/>
  <c r="J694" i="33" s="1"/>
  <c r="J695" i="33" s="1"/>
  <c r="J696" i="33" s="1"/>
  <c r="J697" i="33" s="1"/>
  <c r="J698" i="33" s="1"/>
  <c r="J699" i="33" s="1"/>
  <c r="J700" i="33" s="1"/>
  <c r="J701" i="33" s="1"/>
  <c r="J702" i="33" s="1"/>
  <c r="J703" i="33" s="1"/>
  <c r="J704" i="33" s="1"/>
  <c r="J705" i="33" s="1"/>
  <c r="J706" i="33" s="1"/>
  <c r="J707" i="33" s="1"/>
  <c r="J708" i="33" s="1"/>
  <c r="J709" i="33" s="1"/>
  <c r="J710" i="33" s="1"/>
  <c r="J711" i="33" s="1"/>
  <c r="J712" i="33" s="1"/>
  <c r="J713" i="33" s="1"/>
  <c r="J714" i="33" s="1"/>
  <c r="J715" i="33" s="1"/>
  <c r="J716" i="33" s="1"/>
  <c r="J717" i="33" s="1"/>
  <c r="J718" i="33" s="1"/>
  <c r="J719" i="33" s="1"/>
  <c r="J720" i="33" s="1"/>
  <c r="J721" i="33" s="1"/>
  <c r="I593" i="33"/>
  <c r="H593" i="33"/>
  <c r="G593" i="33"/>
  <c r="G594" i="33" s="1"/>
  <c r="G595" i="33" s="1"/>
  <c r="G596" i="33" s="1"/>
  <c r="G597" i="33" s="1"/>
  <c r="G598" i="33" s="1"/>
  <c r="G599" i="33" s="1"/>
  <c r="G600" i="33" s="1"/>
  <c r="G601" i="33" s="1"/>
  <c r="G602" i="33" s="1"/>
  <c r="G603" i="33" s="1"/>
  <c r="G604" i="33" s="1"/>
  <c r="G605" i="33" s="1"/>
  <c r="G606" i="33" s="1"/>
  <c r="G607" i="33" s="1"/>
  <c r="G608" i="33" s="1"/>
  <c r="G609" i="33" s="1"/>
  <c r="G610" i="33" s="1"/>
  <c r="G611" i="33" s="1"/>
  <c r="G612" i="33" s="1"/>
  <c r="G613" i="33" s="1"/>
  <c r="G614" i="33" s="1"/>
  <c r="G615" i="33" s="1"/>
  <c r="G616" i="33" s="1"/>
  <c r="G617" i="33" s="1"/>
  <c r="G618" i="33" s="1"/>
  <c r="G619" i="33" s="1"/>
  <c r="G620" i="33" s="1"/>
  <c r="G621" i="33" s="1"/>
  <c r="G622" i="33" s="1"/>
  <c r="G623" i="33" s="1"/>
  <c r="G624" i="33" s="1"/>
  <c r="G625" i="33" s="1"/>
  <c r="G626" i="33" s="1"/>
  <c r="G627" i="33" s="1"/>
  <c r="G628" i="33" s="1"/>
  <c r="G629" i="33" s="1"/>
  <c r="G630" i="33" s="1"/>
  <c r="G631" i="33" s="1"/>
  <c r="G632" i="33" s="1"/>
  <c r="G633" i="33" s="1"/>
  <c r="G634" i="33" s="1"/>
  <c r="G635" i="33" s="1"/>
  <c r="G636" i="33" s="1"/>
  <c r="G637" i="33" s="1"/>
  <c r="G638" i="33" s="1"/>
  <c r="G639" i="33" s="1"/>
  <c r="G640" i="33" s="1"/>
  <c r="G641" i="33" s="1"/>
  <c r="G642" i="33" s="1"/>
  <c r="G643" i="33" s="1"/>
  <c r="G644" i="33" s="1"/>
  <c r="G645" i="33" s="1"/>
  <c r="G646" i="33" s="1"/>
  <c r="G647" i="33" s="1"/>
  <c r="G648" i="33" s="1"/>
  <c r="G649" i="33" s="1"/>
  <c r="G650" i="33" s="1"/>
  <c r="G651" i="33" s="1"/>
  <c r="G652" i="33" s="1"/>
  <c r="G653" i="33" s="1"/>
  <c r="G654" i="33" s="1"/>
  <c r="G655" i="33" s="1"/>
  <c r="G656" i="33" s="1"/>
  <c r="G657" i="33" s="1"/>
  <c r="G658" i="33" s="1"/>
  <c r="G659" i="33" s="1"/>
  <c r="G660" i="33" s="1"/>
  <c r="G661" i="33" s="1"/>
  <c r="G662" i="33" s="1"/>
  <c r="G663" i="33" s="1"/>
  <c r="G664" i="33" s="1"/>
  <c r="G665" i="33" s="1"/>
  <c r="G666" i="33" s="1"/>
  <c r="G667" i="33" s="1"/>
  <c r="G668" i="33" s="1"/>
  <c r="G669" i="33" s="1"/>
  <c r="G670" i="33" s="1"/>
  <c r="G671" i="33" s="1"/>
  <c r="G672" i="33" s="1"/>
  <c r="G673" i="33" s="1"/>
  <c r="G674" i="33" s="1"/>
  <c r="G675" i="33" s="1"/>
  <c r="G676" i="33" s="1"/>
  <c r="G677" i="33" s="1"/>
  <c r="G678" i="33" s="1"/>
  <c r="G679" i="33" s="1"/>
  <c r="G680" i="33" s="1"/>
  <c r="G681" i="33" s="1"/>
  <c r="G682" i="33" s="1"/>
  <c r="G683" i="33" s="1"/>
  <c r="G684" i="33" s="1"/>
  <c r="G685" i="33" s="1"/>
  <c r="G686" i="33" s="1"/>
  <c r="G687" i="33" s="1"/>
  <c r="G688" i="33" s="1"/>
  <c r="G689" i="33" s="1"/>
  <c r="G690" i="33" s="1"/>
  <c r="G691" i="33" s="1"/>
  <c r="G692" i="33" s="1"/>
  <c r="G693" i="33" s="1"/>
  <c r="G694" i="33" s="1"/>
  <c r="G695" i="33" s="1"/>
  <c r="G696" i="33" s="1"/>
  <c r="G697" i="33" s="1"/>
  <c r="G698" i="33" s="1"/>
  <c r="G699" i="33" s="1"/>
  <c r="G700" i="33" s="1"/>
  <c r="G701" i="33" s="1"/>
  <c r="G702" i="33" s="1"/>
  <c r="G703" i="33" s="1"/>
  <c r="G704" i="33" s="1"/>
  <c r="G705" i="33" s="1"/>
  <c r="G706" i="33" s="1"/>
  <c r="G707" i="33" s="1"/>
  <c r="G708" i="33" s="1"/>
  <c r="G709" i="33" s="1"/>
  <c r="G710" i="33" s="1"/>
  <c r="G711" i="33" s="1"/>
  <c r="G712" i="33" s="1"/>
  <c r="G713" i="33" s="1"/>
  <c r="G714" i="33" s="1"/>
  <c r="G715" i="33" s="1"/>
  <c r="G716" i="33" s="1"/>
  <c r="G717" i="33" s="1"/>
  <c r="G718" i="33" s="1"/>
  <c r="G719" i="33" s="1"/>
  <c r="G720" i="33" s="1"/>
  <c r="G721" i="33" s="1"/>
  <c r="F593" i="33"/>
  <c r="F594" i="33" s="1"/>
  <c r="E593" i="33"/>
  <c r="D593" i="33"/>
  <c r="D594" i="33" s="1"/>
  <c r="C593" i="33"/>
  <c r="L592" i="33"/>
  <c r="L591" i="33"/>
  <c r="L590" i="33"/>
  <c r="L589" i="33"/>
  <c r="L588" i="33"/>
  <c r="L587" i="33"/>
  <c r="L586" i="33"/>
  <c r="L585" i="33"/>
  <c r="L584" i="33"/>
  <c r="L583" i="33"/>
  <c r="L582" i="33"/>
  <c r="L581" i="33"/>
  <c r="L580" i="33"/>
  <c r="L579" i="33"/>
  <c r="L578" i="33"/>
  <c r="L577" i="33"/>
  <c r="L576" i="33"/>
  <c r="L575" i="33"/>
  <c r="L574" i="33"/>
  <c r="L573" i="33"/>
  <c r="L572" i="33"/>
  <c r="L571" i="33"/>
  <c r="L570" i="33"/>
  <c r="L569" i="33"/>
  <c r="L568" i="33"/>
  <c r="L567" i="33"/>
  <c r="L566" i="33"/>
  <c r="L565" i="33"/>
  <c r="L564" i="33"/>
  <c r="L563" i="33"/>
  <c r="L562" i="33"/>
  <c r="L561" i="33"/>
  <c r="L560" i="33"/>
  <c r="L559" i="33"/>
  <c r="L558" i="33"/>
  <c r="L557" i="33"/>
  <c r="L556" i="33"/>
  <c r="L555" i="33"/>
  <c r="L554" i="33"/>
  <c r="L553" i="33"/>
  <c r="L552" i="33"/>
  <c r="L551" i="33"/>
  <c r="L550" i="33"/>
  <c r="L549" i="33"/>
  <c r="L548" i="33"/>
  <c r="L547" i="33"/>
  <c r="L546" i="33"/>
  <c r="L545" i="33"/>
  <c r="L544" i="33"/>
  <c r="L543" i="33"/>
  <c r="L542" i="33"/>
  <c r="L541" i="33"/>
  <c r="L540" i="33"/>
  <c r="L539" i="33"/>
  <c r="L538" i="33"/>
  <c r="L537" i="33"/>
  <c r="L536" i="33"/>
  <c r="L535" i="33"/>
  <c r="L534" i="33"/>
  <c r="L533" i="33"/>
  <c r="L532" i="33"/>
  <c r="L531" i="33"/>
  <c r="L530" i="33"/>
  <c r="L529" i="33"/>
  <c r="L528" i="33"/>
  <c r="L527" i="33"/>
  <c r="L526" i="33"/>
  <c r="L525" i="33"/>
  <c r="L524" i="33"/>
  <c r="L523" i="33"/>
  <c r="L522" i="33"/>
  <c r="L521" i="33"/>
  <c r="L520" i="33"/>
  <c r="L519" i="33"/>
  <c r="L518" i="33"/>
  <c r="L517" i="33"/>
  <c r="L516" i="33"/>
  <c r="L515" i="33"/>
  <c r="L514" i="33"/>
  <c r="L513" i="33"/>
  <c r="L512" i="33"/>
  <c r="L511" i="33"/>
  <c r="L510" i="33"/>
  <c r="L509" i="33"/>
  <c r="L508" i="33"/>
  <c r="L507" i="33"/>
  <c r="L506" i="33"/>
  <c r="L505" i="33"/>
  <c r="L504" i="33"/>
  <c r="L503" i="33"/>
  <c r="L502" i="33"/>
  <c r="L501" i="33"/>
  <c r="L500" i="33"/>
  <c r="L499" i="33"/>
  <c r="L498" i="33"/>
  <c r="L497" i="33"/>
  <c r="L496" i="33"/>
  <c r="L495" i="33"/>
  <c r="L494" i="33"/>
  <c r="L493" i="33"/>
  <c r="L492" i="33"/>
  <c r="L491" i="33"/>
  <c r="L490" i="33"/>
  <c r="L489" i="33"/>
  <c r="L488" i="33"/>
  <c r="L487" i="33"/>
  <c r="L486" i="33"/>
  <c r="L485" i="33"/>
  <c r="L484" i="33"/>
  <c r="L483" i="33"/>
  <c r="L482" i="33"/>
  <c r="L481" i="33"/>
  <c r="L480" i="33"/>
  <c r="L479" i="33"/>
  <c r="L478" i="33"/>
  <c r="L477" i="33"/>
  <c r="L476" i="33"/>
  <c r="L475" i="33"/>
  <c r="L474" i="33"/>
  <c r="L473" i="33"/>
  <c r="L472" i="33"/>
  <c r="L471" i="33"/>
  <c r="L470" i="33"/>
  <c r="L469" i="33"/>
  <c r="L468" i="33"/>
  <c r="L467" i="33"/>
  <c r="L466" i="33"/>
  <c r="L465" i="33"/>
  <c r="L464" i="33"/>
  <c r="L463" i="33"/>
  <c r="L462" i="33"/>
  <c r="L461" i="33"/>
  <c r="L460" i="33"/>
  <c r="L459" i="33"/>
  <c r="L458" i="33"/>
  <c r="L457" i="33"/>
  <c r="L456" i="33"/>
  <c r="L455" i="33"/>
  <c r="L454" i="33"/>
  <c r="L453" i="33"/>
  <c r="L452" i="33"/>
  <c r="L451" i="33"/>
  <c r="L450" i="33"/>
  <c r="L449" i="33"/>
  <c r="L448" i="33"/>
  <c r="L447" i="33"/>
  <c r="L446" i="33"/>
  <c r="L445" i="33"/>
  <c r="L444" i="33"/>
  <c r="L443" i="33"/>
  <c r="L442" i="33"/>
  <c r="L441" i="33"/>
  <c r="L440" i="33"/>
  <c r="L439" i="33"/>
  <c r="L438" i="33"/>
  <c r="L437" i="33"/>
  <c r="L436" i="33"/>
  <c r="L435" i="33"/>
  <c r="L434" i="33"/>
  <c r="L433" i="33"/>
  <c r="L432" i="33"/>
  <c r="L431" i="33"/>
  <c r="L430" i="33"/>
  <c r="L429" i="33"/>
  <c r="L428" i="33"/>
  <c r="L427" i="33"/>
  <c r="L426" i="33"/>
  <c r="L425" i="33"/>
  <c r="L424" i="33"/>
  <c r="L423" i="33"/>
  <c r="L422" i="33"/>
  <c r="L421" i="33"/>
  <c r="L420" i="33"/>
  <c r="L419" i="33"/>
  <c r="L418" i="33"/>
  <c r="L417" i="33"/>
  <c r="L416" i="33"/>
  <c r="L415" i="33"/>
  <c r="L414" i="33"/>
  <c r="L413" i="33"/>
  <c r="L412" i="33"/>
  <c r="L411" i="33"/>
  <c r="L410" i="33"/>
  <c r="L409" i="33"/>
  <c r="L408" i="33"/>
  <c r="L407" i="33"/>
  <c r="L406" i="33"/>
  <c r="L405" i="33"/>
  <c r="L404" i="33"/>
  <c r="L403" i="33"/>
  <c r="L402" i="33"/>
  <c r="L401" i="33"/>
  <c r="L400" i="33"/>
  <c r="L399" i="33"/>
  <c r="L398" i="33"/>
  <c r="L397" i="33"/>
  <c r="L396" i="33"/>
  <c r="L395" i="33"/>
  <c r="L394" i="33"/>
  <c r="L393" i="33"/>
  <c r="L392" i="33"/>
  <c r="L391" i="33"/>
  <c r="L390" i="33"/>
  <c r="L389" i="33"/>
  <c r="L388" i="33"/>
  <c r="L387" i="33"/>
  <c r="L386" i="33"/>
  <c r="L385" i="33"/>
  <c r="L384" i="33"/>
  <c r="L383" i="33"/>
  <c r="L382" i="33"/>
  <c r="L381" i="33"/>
  <c r="L380" i="33"/>
  <c r="L379" i="33"/>
  <c r="L378" i="33"/>
  <c r="L377" i="33"/>
  <c r="L376" i="33"/>
  <c r="L375" i="33"/>
  <c r="L374" i="33"/>
  <c r="L373" i="33"/>
  <c r="L372" i="33"/>
  <c r="L371" i="33"/>
  <c r="L370" i="33"/>
  <c r="L369" i="33"/>
  <c r="L368" i="33"/>
  <c r="L367" i="33"/>
  <c r="L366" i="33"/>
  <c r="L365" i="33"/>
  <c r="L364" i="33"/>
  <c r="L363" i="33"/>
  <c r="L362" i="33"/>
  <c r="L361" i="33"/>
  <c r="L360" i="33"/>
  <c r="L359" i="33"/>
  <c r="L358" i="33"/>
  <c r="L357" i="33"/>
  <c r="L356" i="33"/>
  <c r="L355" i="33"/>
  <c r="L354" i="33"/>
  <c r="L353" i="33"/>
  <c r="L352" i="33"/>
  <c r="L351" i="33"/>
  <c r="L350" i="33"/>
  <c r="L349" i="33"/>
  <c r="L348" i="33"/>
  <c r="L347" i="33"/>
  <c r="L346" i="33"/>
  <c r="L345" i="33"/>
  <c r="L344" i="33"/>
  <c r="L343" i="33"/>
  <c r="L342" i="33"/>
  <c r="L341" i="33"/>
  <c r="L340" i="33"/>
  <c r="L339" i="33"/>
  <c r="L338" i="33"/>
  <c r="L337" i="33"/>
  <c r="L336" i="33"/>
  <c r="L335" i="33"/>
  <c r="L334" i="33"/>
  <c r="L333" i="33"/>
  <c r="L332" i="33"/>
  <c r="L331" i="33"/>
  <c r="L330" i="33"/>
  <c r="L329" i="33"/>
  <c r="L328" i="33"/>
  <c r="L327" i="33"/>
  <c r="L326" i="33"/>
  <c r="L325" i="33"/>
  <c r="L324" i="33"/>
  <c r="L323" i="33"/>
  <c r="L322" i="33"/>
  <c r="L321" i="33"/>
  <c r="L320" i="33"/>
  <c r="L319" i="33"/>
  <c r="L318" i="33"/>
  <c r="L317" i="33"/>
  <c r="L316" i="33"/>
  <c r="L315" i="33"/>
  <c r="L314" i="33"/>
  <c r="L313" i="33"/>
  <c r="L312" i="33"/>
  <c r="L311" i="33"/>
  <c r="L310" i="33"/>
  <c r="L309" i="33"/>
  <c r="L308" i="33"/>
  <c r="L307" i="33"/>
  <c r="L306" i="33"/>
  <c r="L305" i="33"/>
  <c r="L304" i="33"/>
  <c r="L303" i="33"/>
  <c r="L302" i="33"/>
  <c r="L301" i="33"/>
  <c r="L300" i="33"/>
  <c r="L299" i="33"/>
  <c r="L298" i="33"/>
  <c r="L297" i="33"/>
  <c r="L296" i="33"/>
  <c r="L295" i="33"/>
  <c r="L294" i="33"/>
  <c r="L293" i="33"/>
  <c r="L292" i="33"/>
  <c r="L291" i="33"/>
  <c r="L290" i="33"/>
  <c r="L289" i="33"/>
  <c r="L288" i="33"/>
  <c r="L287" i="33"/>
  <c r="L286" i="33"/>
  <c r="L285" i="33"/>
  <c r="L284" i="33"/>
  <c r="L283" i="33"/>
  <c r="L282" i="33"/>
  <c r="L281" i="33"/>
  <c r="L280" i="33"/>
  <c r="L279" i="33"/>
  <c r="L278" i="33"/>
  <c r="L277" i="33"/>
  <c r="L276" i="33"/>
  <c r="L275" i="33"/>
  <c r="L274" i="33"/>
  <c r="L273" i="33"/>
  <c r="L272" i="33"/>
  <c r="L271" i="33"/>
  <c r="L270" i="33"/>
  <c r="L269" i="33"/>
  <c r="L268" i="33"/>
  <c r="L267" i="33"/>
  <c r="L266" i="33"/>
  <c r="L265" i="33"/>
  <c r="L264" i="33"/>
  <c r="L263" i="33"/>
  <c r="L262" i="33"/>
  <c r="L261" i="33"/>
  <c r="L260" i="33"/>
  <c r="L259" i="33"/>
  <c r="L258" i="33"/>
  <c r="L257" i="33"/>
  <c r="L256" i="33"/>
  <c r="L255" i="33"/>
  <c r="L254" i="33"/>
  <c r="L253" i="33"/>
  <c r="L252" i="33"/>
  <c r="L251" i="33"/>
  <c r="L250" i="33"/>
  <c r="L249" i="33"/>
  <c r="L248" i="33"/>
  <c r="L247" i="33"/>
  <c r="L246" i="33"/>
  <c r="L245" i="33"/>
  <c r="L244" i="33"/>
  <c r="L243" i="33"/>
  <c r="L242" i="33"/>
  <c r="L241" i="33"/>
  <c r="L240" i="33"/>
  <c r="L239" i="33"/>
  <c r="L238" i="33"/>
  <c r="L237" i="33"/>
  <c r="L236" i="33"/>
  <c r="L235" i="33"/>
  <c r="L234" i="33"/>
  <c r="L233" i="33"/>
  <c r="L232" i="33"/>
  <c r="L231" i="33"/>
  <c r="L230" i="33"/>
  <c r="L229" i="33"/>
  <c r="L228" i="33"/>
  <c r="L227" i="33"/>
  <c r="L226" i="33"/>
  <c r="L225" i="33"/>
  <c r="L224" i="33"/>
  <c r="L223" i="33"/>
  <c r="L222" i="33"/>
  <c r="L221" i="33"/>
  <c r="L220" i="33"/>
  <c r="L219" i="33"/>
  <c r="L218" i="33"/>
  <c r="L217" i="33"/>
  <c r="L216" i="33"/>
  <c r="L215" i="33"/>
  <c r="L214" i="33"/>
  <c r="L213" i="33"/>
  <c r="L212" i="33"/>
  <c r="L211" i="33"/>
  <c r="L210" i="33"/>
  <c r="L209" i="33"/>
  <c r="L208" i="33"/>
  <c r="L207" i="33"/>
  <c r="L206" i="33"/>
  <c r="L205" i="33"/>
  <c r="L204" i="33"/>
  <c r="L203" i="33"/>
  <c r="L202" i="33"/>
  <c r="L201" i="33"/>
  <c r="L200" i="33"/>
  <c r="L199" i="33"/>
  <c r="L198" i="33"/>
  <c r="L197" i="33"/>
  <c r="L196" i="33"/>
  <c r="L195" i="33"/>
  <c r="L194" i="33"/>
  <c r="L193" i="33"/>
  <c r="L192" i="33"/>
  <c r="L191" i="33"/>
  <c r="L190" i="33"/>
  <c r="L189" i="33"/>
  <c r="L188" i="33"/>
  <c r="L187" i="33"/>
  <c r="L186" i="33"/>
  <c r="L185" i="33"/>
  <c r="L184" i="33"/>
  <c r="L183" i="33"/>
  <c r="L182" i="33"/>
  <c r="L181" i="33"/>
  <c r="L180" i="33"/>
  <c r="L179" i="33"/>
  <c r="L178" i="33"/>
  <c r="L177" i="33"/>
  <c r="L176" i="33"/>
  <c r="L175" i="33"/>
  <c r="L174" i="33"/>
  <c r="L173" i="33"/>
  <c r="L172" i="33"/>
  <c r="L171" i="33"/>
  <c r="L170" i="33"/>
  <c r="L169" i="33"/>
  <c r="L168" i="33"/>
  <c r="L167" i="33"/>
  <c r="L166" i="33"/>
  <c r="L165" i="33"/>
  <c r="L164" i="33"/>
  <c r="L163" i="33"/>
  <c r="L162" i="33"/>
  <c r="L161" i="33"/>
  <c r="L160" i="33"/>
  <c r="L159" i="33"/>
  <c r="L158" i="33"/>
  <c r="L157" i="33"/>
  <c r="L156" i="33"/>
  <c r="L155" i="33"/>
  <c r="L154" i="33"/>
  <c r="L153" i="33"/>
  <c r="L152" i="33"/>
  <c r="L151" i="33"/>
  <c r="L150" i="33"/>
  <c r="L149" i="33"/>
  <c r="L148" i="33"/>
  <c r="L147" i="33"/>
  <c r="L146" i="33"/>
  <c r="L145" i="33"/>
  <c r="L144" i="33"/>
  <c r="L143" i="33"/>
  <c r="L142" i="33"/>
  <c r="L141" i="33"/>
  <c r="L140" i="33"/>
  <c r="L139" i="33"/>
  <c r="L138" i="33"/>
  <c r="L137" i="33"/>
  <c r="L136" i="33"/>
  <c r="L135" i="33"/>
  <c r="L134" i="33"/>
  <c r="L133" i="33"/>
  <c r="L132" i="33"/>
  <c r="L131" i="33"/>
  <c r="L130" i="33"/>
  <c r="L129" i="33"/>
  <c r="L128" i="33"/>
  <c r="L127" i="33"/>
  <c r="L126" i="33"/>
  <c r="L125" i="33"/>
  <c r="L124" i="33"/>
  <c r="L123" i="33"/>
  <c r="L122" i="33"/>
  <c r="L121" i="33"/>
  <c r="L120" i="33"/>
  <c r="L119" i="33"/>
  <c r="L118" i="33"/>
  <c r="L117" i="33"/>
  <c r="L116" i="33"/>
  <c r="L115" i="33"/>
  <c r="L114" i="33"/>
  <c r="L113" i="33"/>
  <c r="L112" i="33"/>
  <c r="L111" i="33"/>
  <c r="L110" i="33"/>
  <c r="L109" i="33"/>
  <c r="L108" i="33"/>
  <c r="L107" i="33"/>
  <c r="L106" i="33"/>
  <c r="L105" i="33"/>
  <c r="L104" i="33"/>
  <c r="L103" i="33"/>
  <c r="L102" i="33"/>
  <c r="L101" i="33"/>
  <c r="L100" i="33"/>
  <c r="L99" i="33"/>
  <c r="L98" i="33"/>
  <c r="L97" i="33"/>
  <c r="L96" i="33"/>
  <c r="L95" i="33"/>
  <c r="L94" i="33"/>
  <c r="L93" i="33"/>
  <c r="L92" i="33"/>
  <c r="L91" i="33"/>
  <c r="L90" i="33"/>
  <c r="L89" i="33"/>
  <c r="L88" i="33"/>
  <c r="L87" i="33"/>
  <c r="L86" i="33"/>
  <c r="L85" i="33"/>
  <c r="L84" i="33"/>
  <c r="L83" i="33"/>
  <c r="L82" i="33"/>
  <c r="L81" i="33"/>
  <c r="L80" i="33"/>
  <c r="L79" i="33"/>
  <c r="L78" i="33"/>
  <c r="L77" i="33"/>
  <c r="P76" i="33"/>
  <c r="L76" i="33"/>
  <c r="P75" i="33"/>
  <c r="L75" i="33"/>
  <c r="P74" i="33"/>
  <c r="L74" i="33"/>
  <c r="P73" i="33"/>
  <c r="L73" i="33" s="1"/>
  <c r="P72" i="33"/>
  <c r="L72" i="33" s="1"/>
  <c r="P71" i="33"/>
  <c r="L71" i="33" s="1"/>
  <c r="P70" i="33"/>
  <c r="L70" i="33" s="1"/>
  <c r="P69" i="33"/>
  <c r="L69" i="33" s="1"/>
  <c r="P68" i="33"/>
  <c r="L68" i="33"/>
  <c r="P67" i="33"/>
  <c r="L67" i="33"/>
  <c r="P66" i="33"/>
  <c r="L66" i="33" s="1"/>
  <c r="P65" i="33"/>
  <c r="L65" i="33"/>
  <c r="P64" i="33"/>
  <c r="L64" i="33"/>
  <c r="P63" i="33"/>
  <c r="L63" i="33" s="1"/>
  <c r="P62" i="33"/>
  <c r="L62" i="33"/>
  <c r="P61" i="33"/>
  <c r="L61" i="33"/>
  <c r="P60" i="33"/>
  <c r="L60" i="33" s="1"/>
  <c r="P59" i="33"/>
  <c r="L59" i="33"/>
  <c r="P58" i="33"/>
  <c r="L58" i="33"/>
  <c r="P57" i="33"/>
  <c r="L57" i="33" s="1"/>
  <c r="P56" i="33"/>
  <c r="L56" i="33" s="1"/>
  <c r="P55" i="33"/>
  <c r="L55" i="33" s="1"/>
  <c r="P54" i="33"/>
  <c r="L54" i="33" s="1"/>
  <c r="P53" i="33"/>
  <c r="L53" i="33" s="1"/>
  <c r="P52" i="33"/>
  <c r="L52" i="33"/>
  <c r="P51" i="33"/>
  <c r="L51" i="33" s="1"/>
  <c r="P50" i="33"/>
  <c r="L50" i="33"/>
  <c r="P49" i="33"/>
  <c r="L49" i="33"/>
  <c r="P48" i="33"/>
  <c r="L48" i="33" s="1"/>
  <c r="P47" i="33"/>
  <c r="L47" i="33" s="1"/>
  <c r="P46" i="33"/>
  <c r="L46" i="33"/>
  <c r="P45" i="33"/>
  <c r="L45" i="33"/>
  <c r="P44" i="33"/>
  <c r="L44" i="33"/>
  <c r="P43" i="33"/>
  <c r="L43" i="33"/>
  <c r="P42" i="33"/>
  <c r="L42" i="33"/>
  <c r="P41" i="33"/>
  <c r="L41" i="33" s="1"/>
  <c r="P40" i="33"/>
  <c r="L40" i="33"/>
  <c r="P39" i="33"/>
  <c r="L39" i="33"/>
  <c r="P38" i="33"/>
  <c r="L38" i="33" s="1"/>
  <c r="Q37" i="33"/>
  <c r="P37" i="33"/>
  <c r="L37" i="33"/>
  <c r="Q36" i="33"/>
  <c r="P36" i="33"/>
  <c r="L36" i="33"/>
  <c r="Q35" i="33"/>
  <c r="P35" i="33"/>
  <c r="L35" i="33"/>
  <c r="Q34" i="33"/>
  <c r="P34" i="33"/>
  <c r="L34" i="33" s="1"/>
  <c r="Q33" i="33"/>
  <c r="P33" i="33"/>
  <c r="L33" i="33"/>
  <c r="Q32" i="33"/>
  <c r="P32" i="33"/>
  <c r="L32" i="33" s="1"/>
  <c r="Q31" i="33"/>
  <c r="P31" i="33"/>
  <c r="L31" i="33"/>
  <c r="Q30" i="33"/>
  <c r="P30" i="33"/>
  <c r="L30" i="33" s="1"/>
  <c r="Q29" i="33"/>
  <c r="P29" i="33"/>
  <c r="L29" i="33"/>
  <c r="Q28" i="33"/>
  <c r="P28" i="33"/>
  <c r="L28" i="33" s="1"/>
  <c r="Q27" i="33"/>
  <c r="P27" i="33"/>
  <c r="L27" i="33" s="1"/>
  <c r="Q26" i="33"/>
  <c r="P26" i="33"/>
  <c r="L26" i="33" s="1"/>
  <c r="Q25" i="33"/>
  <c r="P25" i="33"/>
  <c r="L25" i="33"/>
  <c r="Q24" i="33"/>
  <c r="P24" i="33"/>
  <c r="L24" i="33"/>
  <c r="Q23" i="33"/>
  <c r="P23" i="33"/>
  <c r="L23" i="33"/>
  <c r="Q22" i="33"/>
  <c r="P22" i="33"/>
  <c r="L22" i="33" s="1"/>
  <c r="Q21" i="33"/>
  <c r="P21" i="33"/>
  <c r="L21" i="33"/>
  <c r="Q20" i="33"/>
  <c r="P20" i="33"/>
  <c r="L20" i="33" s="1"/>
  <c r="Q19" i="33"/>
  <c r="P19" i="33"/>
  <c r="L19" i="33"/>
  <c r="Q18" i="33"/>
  <c r="P18" i="33"/>
  <c r="L18" i="33" s="1"/>
  <c r="Q17" i="33"/>
  <c r="P17" i="33"/>
  <c r="L17" i="33"/>
  <c r="Q16" i="33"/>
  <c r="P16" i="33"/>
  <c r="L16" i="33"/>
  <c r="Q15" i="33"/>
  <c r="P15" i="33"/>
  <c r="L15" i="33" s="1"/>
  <c r="Q14" i="33"/>
  <c r="P14" i="33"/>
  <c r="L14" i="33" s="1"/>
  <c r="Q13" i="33"/>
  <c r="P13" i="33"/>
  <c r="L13" i="33"/>
  <c r="Q12" i="33"/>
  <c r="P12" i="33"/>
  <c r="L12" i="33" s="1"/>
  <c r="Q11" i="33"/>
  <c r="P11" i="33"/>
  <c r="L11" i="33" s="1"/>
  <c r="Q10" i="33"/>
  <c r="P10" i="33"/>
  <c r="L10" i="33" s="1"/>
  <c r="Q9" i="33"/>
  <c r="P9" i="33"/>
  <c r="L9" i="33"/>
  <c r="Q8" i="33"/>
  <c r="P8" i="33"/>
  <c r="L8" i="33"/>
  <c r="Q7" i="33"/>
  <c r="P7" i="33"/>
  <c r="L7" i="33" s="1"/>
  <c r="Q6" i="33"/>
  <c r="P6" i="33"/>
  <c r="L6" i="33" s="1"/>
  <c r="Q5" i="33"/>
  <c r="P5" i="33"/>
  <c r="L5" i="33"/>
  <c r="Q4" i="33"/>
  <c r="L4" i="33"/>
  <c r="Q3" i="33"/>
  <c r="L3" i="33"/>
  <c r="A3" i="33"/>
  <c r="A4" i="33" s="1"/>
  <c r="A5" i="33" s="1"/>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57" i="33" s="1"/>
  <c r="A58" i="33" s="1"/>
  <c r="A59" i="33" s="1"/>
  <c r="A60" i="33" s="1"/>
  <c r="A61" i="33" s="1"/>
  <c r="A62" i="33" s="1"/>
  <c r="A63" i="33" s="1"/>
  <c r="A64" i="33" s="1"/>
  <c r="A65" i="33" s="1"/>
  <c r="A66" i="33" s="1"/>
  <c r="A67" i="33" s="1"/>
  <c r="A68" i="33" s="1"/>
  <c r="A69" i="33" s="1"/>
  <c r="A70" i="33" s="1"/>
  <c r="A71" i="33" s="1"/>
  <c r="A72" i="33" s="1"/>
  <c r="A73" i="33" s="1"/>
  <c r="A74" i="33" s="1"/>
  <c r="A75" i="33" s="1"/>
  <c r="A76" i="33" s="1"/>
  <c r="A77" i="33" s="1"/>
  <c r="A78" i="33" s="1"/>
  <c r="A79" i="33" s="1"/>
  <c r="A80" i="33" s="1"/>
  <c r="A81" i="33" s="1"/>
  <c r="A82" i="33" s="1"/>
  <c r="A83" i="33" s="1"/>
  <c r="A84" i="33" s="1"/>
  <c r="A85" i="33" s="1"/>
  <c r="A86" i="33" s="1"/>
  <c r="A87" i="33" s="1"/>
  <c r="A88" i="33" s="1"/>
  <c r="A89" i="33" s="1"/>
  <c r="A90" i="33" s="1"/>
  <c r="A91" i="33" s="1"/>
  <c r="A92" i="33" s="1"/>
  <c r="A93" i="33" s="1"/>
  <c r="A94" i="33" s="1"/>
  <c r="A95" i="33" s="1"/>
  <c r="A96" i="33" s="1"/>
  <c r="A97" i="33" s="1"/>
  <c r="A98" i="33" s="1"/>
  <c r="A99" i="33" s="1"/>
  <c r="A100" i="33" s="1"/>
  <c r="A101" i="33" s="1"/>
  <c r="A102" i="33" s="1"/>
  <c r="A103" i="33" s="1"/>
  <c r="A104" i="33" s="1"/>
  <c r="A105" i="33" s="1"/>
  <c r="A106" i="33" s="1"/>
  <c r="A107" i="33" s="1"/>
  <c r="A108" i="33" s="1"/>
  <c r="A109" i="33" s="1"/>
  <c r="A110" i="33" s="1"/>
  <c r="A111" i="33" s="1"/>
  <c r="A112" i="33" s="1"/>
  <c r="A113" i="33" s="1"/>
  <c r="A114" i="33" s="1"/>
  <c r="A115" i="33" s="1"/>
  <c r="A116" i="33" s="1"/>
  <c r="A117" i="33" s="1"/>
  <c r="A118" i="33" s="1"/>
  <c r="A119" i="33" s="1"/>
  <c r="A120" i="33" s="1"/>
  <c r="A121" i="33" s="1"/>
  <c r="A122" i="33" s="1"/>
  <c r="A123" i="33" s="1"/>
  <c r="A124" i="33" s="1"/>
  <c r="A125" i="33" s="1"/>
  <c r="A126" i="33" s="1"/>
  <c r="A127" i="33" s="1"/>
  <c r="A128" i="33" s="1"/>
  <c r="A129" i="33" s="1"/>
  <c r="A130" i="33" s="1"/>
  <c r="A131" i="33" s="1"/>
  <c r="A132" i="33" s="1"/>
  <c r="A133" i="33" s="1"/>
  <c r="A134" i="33" s="1"/>
  <c r="A135" i="33" s="1"/>
  <c r="A136" i="33" s="1"/>
  <c r="A137" i="33" s="1"/>
  <c r="A138" i="33" s="1"/>
  <c r="A139" i="33" s="1"/>
  <c r="A140" i="33" s="1"/>
  <c r="A141" i="33" s="1"/>
  <c r="A142" i="33" s="1"/>
  <c r="A143" i="33" s="1"/>
  <c r="A144" i="33" s="1"/>
  <c r="A145" i="33" s="1"/>
  <c r="A146" i="33" s="1"/>
  <c r="A147" i="33" s="1"/>
  <c r="A148" i="33" s="1"/>
  <c r="A149" i="33" s="1"/>
  <c r="A150" i="33" s="1"/>
  <c r="A151" i="33" s="1"/>
  <c r="A152" i="33" s="1"/>
  <c r="A153" i="33" s="1"/>
  <c r="A154" i="33" s="1"/>
  <c r="A155" i="33" s="1"/>
  <c r="A156" i="33" s="1"/>
  <c r="A157" i="33" s="1"/>
  <c r="A158" i="33" s="1"/>
  <c r="A159" i="33" s="1"/>
  <c r="A160" i="33" s="1"/>
  <c r="A161" i="33" s="1"/>
  <c r="A162" i="33" s="1"/>
  <c r="A163" i="33" s="1"/>
  <c r="A164" i="33" s="1"/>
  <c r="A165" i="33" s="1"/>
  <c r="A166" i="33" s="1"/>
  <c r="A167" i="33" s="1"/>
  <c r="A168" i="33" s="1"/>
  <c r="A169" i="33" s="1"/>
  <c r="A170" i="33" s="1"/>
  <c r="A171" i="33" s="1"/>
  <c r="A172" i="33" s="1"/>
  <c r="A173" i="33" s="1"/>
  <c r="A174" i="33" s="1"/>
  <c r="A175" i="33" s="1"/>
  <c r="A176" i="33" s="1"/>
  <c r="A177" i="33" s="1"/>
  <c r="A178" i="33" s="1"/>
  <c r="A179" i="33" s="1"/>
  <c r="A180" i="33" s="1"/>
  <c r="A181" i="33" s="1"/>
  <c r="A182" i="33" s="1"/>
  <c r="A183" i="33" s="1"/>
  <c r="A184" i="33" s="1"/>
  <c r="A185" i="33" s="1"/>
  <c r="A186" i="33" s="1"/>
  <c r="A187" i="33" s="1"/>
  <c r="A188" i="33" s="1"/>
  <c r="A189" i="33" s="1"/>
  <c r="A190" i="33" s="1"/>
  <c r="A191" i="33" s="1"/>
  <c r="A192" i="33" s="1"/>
  <c r="A193" i="33" s="1"/>
  <c r="A194" i="33" s="1"/>
  <c r="A195" i="33" s="1"/>
  <c r="A196" i="33" s="1"/>
  <c r="A197" i="33" s="1"/>
  <c r="A198" i="33" s="1"/>
  <c r="A199" i="33" s="1"/>
  <c r="A200" i="33" s="1"/>
  <c r="A201" i="33" s="1"/>
  <c r="A202" i="33" s="1"/>
  <c r="A203" i="33" s="1"/>
  <c r="A204" i="33" s="1"/>
  <c r="A205" i="33" s="1"/>
  <c r="A206" i="33" s="1"/>
  <c r="A207" i="33" s="1"/>
  <c r="A208" i="33" s="1"/>
  <c r="A209" i="33" s="1"/>
  <c r="A210" i="33" s="1"/>
  <c r="A211" i="33" s="1"/>
  <c r="A212" i="33" s="1"/>
  <c r="A213" i="33" s="1"/>
  <c r="A214" i="33" s="1"/>
  <c r="A215" i="33" s="1"/>
  <c r="A216" i="33" s="1"/>
  <c r="A217" i="33" s="1"/>
  <c r="A218" i="33" s="1"/>
  <c r="A219" i="33" s="1"/>
  <c r="A220" i="33" s="1"/>
  <c r="A221" i="33" s="1"/>
  <c r="A222" i="33" s="1"/>
  <c r="A223" i="33" s="1"/>
  <c r="A224" i="33" s="1"/>
  <c r="A225" i="33" s="1"/>
  <c r="A226" i="33" s="1"/>
  <c r="A227" i="33" s="1"/>
  <c r="A228" i="33" s="1"/>
  <c r="A229" i="33" s="1"/>
  <c r="A230" i="33" s="1"/>
  <c r="A231" i="33" s="1"/>
  <c r="A232" i="33" s="1"/>
  <c r="A233" i="33" s="1"/>
  <c r="A234" i="33" s="1"/>
  <c r="A235" i="33" s="1"/>
  <c r="A236" i="33" s="1"/>
  <c r="A237" i="33" s="1"/>
  <c r="A238" i="33" s="1"/>
  <c r="A239" i="33" s="1"/>
  <c r="A240" i="33" s="1"/>
  <c r="A241" i="33" s="1"/>
  <c r="A242" i="33" s="1"/>
  <c r="A243" i="33" s="1"/>
  <c r="A244" i="33" s="1"/>
  <c r="A245" i="33" s="1"/>
  <c r="A246" i="33" s="1"/>
  <c r="A247" i="33" s="1"/>
  <c r="A248" i="33" s="1"/>
  <c r="A249" i="33" s="1"/>
  <c r="A250" i="33" s="1"/>
  <c r="A251" i="33" s="1"/>
  <c r="A252" i="33" s="1"/>
  <c r="A253" i="33" s="1"/>
  <c r="A254" i="33" s="1"/>
  <c r="A255" i="33" s="1"/>
  <c r="A256" i="33" s="1"/>
  <c r="A257" i="33" s="1"/>
  <c r="A258" i="33" s="1"/>
  <c r="A259" i="33" s="1"/>
  <c r="A260" i="33" s="1"/>
  <c r="A261" i="33" s="1"/>
  <c r="A262" i="33" s="1"/>
  <c r="A263" i="33" s="1"/>
  <c r="A264" i="33" s="1"/>
  <c r="A265" i="33" s="1"/>
  <c r="A266" i="33" s="1"/>
  <c r="A267" i="33" s="1"/>
  <c r="A268" i="33" s="1"/>
  <c r="A269" i="33" s="1"/>
  <c r="A270" i="33" s="1"/>
  <c r="A271" i="33" s="1"/>
  <c r="A272" i="33" s="1"/>
  <c r="A273" i="33" s="1"/>
  <c r="A274" i="33" s="1"/>
  <c r="A275" i="33" s="1"/>
  <c r="A276" i="33" s="1"/>
  <c r="A277" i="33" s="1"/>
  <c r="A278" i="33" s="1"/>
  <c r="A279" i="33" s="1"/>
  <c r="A280" i="33" s="1"/>
  <c r="A281" i="33" s="1"/>
  <c r="A282" i="33" s="1"/>
  <c r="A283" i="33" s="1"/>
  <c r="A284" i="33" s="1"/>
  <c r="A285" i="33" s="1"/>
  <c r="A286" i="33" s="1"/>
  <c r="A287" i="33" s="1"/>
  <c r="A288" i="33" s="1"/>
  <c r="A289" i="33" s="1"/>
  <c r="A290" i="33" s="1"/>
  <c r="A291" i="33" s="1"/>
  <c r="A292" i="33" s="1"/>
  <c r="A293" i="33" s="1"/>
  <c r="A294" i="33" s="1"/>
  <c r="A295" i="33" s="1"/>
  <c r="A296" i="33" s="1"/>
  <c r="A297" i="33" s="1"/>
  <c r="A298" i="33" s="1"/>
  <c r="A299" i="33" s="1"/>
  <c r="A300" i="33" s="1"/>
  <c r="A301" i="33" s="1"/>
  <c r="A302" i="33" s="1"/>
  <c r="A303" i="33" s="1"/>
  <c r="A304" i="33" s="1"/>
  <c r="A305" i="33" s="1"/>
  <c r="A306" i="33" s="1"/>
  <c r="A307" i="33" s="1"/>
  <c r="A308" i="33" s="1"/>
  <c r="A309" i="33" s="1"/>
  <c r="A310" i="33" s="1"/>
  <c r="A311" i="33" s="1"/>
  <c r="A312" i="33" s="1"/>
  <c r="A313" i="33" s="1"/>
  <c r="A314" i="33" s="1"/>
  <c r="A315" i="33" s="1"/>
  <c r="A316" i="33" s="1"/>
  <c r="A317" i="33" s="1"/>
  <c r="A318" i="33" s="1"/>
  <c r="A319" i="33" s="1"/>
  <c r="A320" i="33" s="1"/>
  <c r="A321" i="33" s="1"/>
  <c r="A322" i="33" s="1"/>
  <c r="A323" i="33" s="1"/>
  <c r="A324" i="33" s="1"/>
  <c r="A325" i="33" s="1"/>
  <c r="A326" i="33" s="1"/>
  <c r="A327" i="33" s="1"/>
  <c r="A328" i="33" s="1"/>
  <c r="A329" i="33" s="1"/>
  <c r="A330" i="33" s="1"/>
  <c r="A331" i="33" s="1"/>
  <c r="A332" i="33" s="1"/>
  <c r="A333" i="33" s="1"/>
  <c r="A334" i="33" s="1"/>
  <c r="A335" i="33" s="1"/>
  <c r="A336" i="33" s="1"/>
  <c r="A337" i="33" s="1"/>
  <c r="A338" i="33" s="1"/>
  <c r="A339" i="33" s="1"/>
  <c r="A340" i="33" s="1"/>
  <c r="A341" i="33" s="1"/>
  <c r="A342" i="33" s="1"/>
  <c r="A343" i="33" s="1"/>
  <c r="A344" i="33" s="1"/>
  <c r="A345" i="33" s="1"/>
  <c r="A346" i="33" s="1"/>
  <c r="A347" i="33" s="1"/>
  <c r="A348" i="33" s="1"/>
  <c r="A349" i="33" s="1"/>
  <c r="A350" i="33" s="1"/>
  <c r="A351" i="33" s="1"/>
  <c r="A352" i="33" s="1"/>
  <c r="A353" i="33" s="1"/>
  <c r="A354" i="33" s="1"/>
  <c r="A355" i="33" s="1"/>
  <c r="A356" i="33" s="1"/>
  <c r="A357" i="33" s="1"/>
  <c r="A358" i="33" s="1"/>
  <c r="A359" i="33" s="1"/>
  <c r="A360" i="33" s="1"/>
  <c r="A361" i="33" s="1"/>
  <c r="A362" i="33" s="1"/>
  <c r="A363" i="33" s="1"/>
  <c r="A364" i="33" s="1"/>
  <c r="A365" i="33" s="1"/>
  <c r="A366" i="33" s="1"/>
  <c r="A367" i="33" s="1"/>
  <c r="A368" i="33" s="1"/>
  <c r="A369" i="33" s="1"/>
  <c r="A370" i="33" s="1"/>
  <c r="A371" i="33" s="1"/>
  <c r="A372" i="33" s="1"/>
  <c r="A373" i="33" s="1"/>
  <c r="A374" i="33" s="1"/>
  <c r="A375" i="33" s="1"/>
  <c r="A376" i="33" s="1"/>
  <c r="A377" i="33" s="1"/>
  <c r="A378" i="33" s="1"/>
  <c r="A379" i="33" s="1"/>
  <c r="A380" i="33" s="1"/>
  <c r="A381" i="33" s="1"/>
  <c r="A382" i="33" s="1"/>
  <c r="A383" i="33" s="1"/>
  <c r="A384" i="33" s="1"/>
  <c r="A385" i="33" s="1"/>
  <c r="A386" i="33" s="1"/>
  <c r="A387" i="33" s="1"/>
  <c r="A388" i="33" s="1"/>
  <c r="A389" i="33" s="1"/>
  <c r="A390" i="33" s="1"/>
  <c r="A391" i="33" s="1"/>
  <c r="A392" i="33" s="1"/>
  <c r="A393" i="33" s="1"/>
  <c r="A394" i="33" s="1"/>
  <c r="A395" i="33" s="1"/>
  <c r="A396" i="33" s="1"/>
  <c r="A397" i="33" s="1"/>
  <c r="A398" i="33" s="1"/>
  <c r="A399" i="33" s="1"/>
  <c r="A400" i="33" s="1"/>
  <c r="A401" i="33" s="1"/>
  <c r="A402" i="33" s="1"/>
  <c r="A403" i="33" s="1"/>
  <c r="A404" i="33" s="1"/>
  <c r="A405" i="33" s="1"/>
  <c r="A406" i="33" s="1"/>
  <c r="A407" i="33" s="1"/>
  <c r="A408" i="33" s="1"/>
  <c r="A409" i="33" s="1"/>
  <c r="A410" i="33" s="1"/>
  <c r="A411" i="33" s="1"/>
  <c r="A412" i="33" s="1"/>
  <c r="A413" i="33" s="1"/>
  <c r="A414" i="33" s="1"/>
  <c r="A415" i="33" s="1"/>
  <c r="A416" i="33" s="1"/>
  <c r="A417" i="33" s="1"/>
  <c r="A418" i="33" s="1"/>
  <c r="A419" i="33" s="1"/>
  <c r="A420" i="33" s="1"/>
  <c r="A421" i="33" s="1"/>
  <c r="A422" i="33" s="1"/>
  <c r="A423" i="33" s="1"/>
  <c r="A424" i="33" s="1"/>
  <c r="A425" i="33" s="1"/>
  <c r="A426" i="33" s="1"/>
  <c r="A427" i="33" s="1"/>
  <c r="A428" i="33" s="1"/>
  <c r="A429" i="33" s="1"/>
  <c r="A430" i="33" s="1"/>
  <c r="A431" i="33" s="1"/>
  <c r="A432" i="33" s="1"/>
  <c r="A433" i="33" s="1"/>
  <c r="A434" i="33" s="1"/>
  <c r="A435" i="33" s="1"/>
  <c r="A436" i="33" s="1"/>
  <c r="A437" i="33" s="1"/>
  <c r="A438" i="33" s="1"/>
  <c r="A439" i="33" s="1"/>
  <c r="A440" i="33" s="1"/>
  <c r="A441" i="33" s="1"/>
  <c r="A442" i="33" s="1"/>
  <c r="A443" i="33" s="1"/>
  <c r="A444" i="33" s="1"/>
  <c r="A445" i="33" s="1"/>
  <c r="A446" i="33" s="1"/>
  <c r="A447" i="33" s="1"/>
  <c r="A448" i="33" s="1"/>
  <c r="A449" i="33" s="1"/>
  <c r="A450" i="33" s="1"/>
  <c r="A451" i="33" s="1"/>
  <c r="A452" i="33" s="1"/>
  <c r="A453" i="33" s="1"/>
  <c r="A454" i="33" s="1"/>
  <c r="A455" i="33" s="1"/>
  <c r="A456" i="33" s="1"/>
  <c r="A457" i="33" s="1"/>
  <c r="A458" i="33" s="1"/>
  <c r="A459" i="33" s="1"/>
  <c r="A460" i="33" s="1"/>
  <c r="A461" i="33" s="1"/>
  <c r="A462" i="33" s="1"/>
  <c r="A463" i="33" s="1"/>
  <c r="A464" i="33" s="1"/>
  <c r="A465" i="33" s="1"/>
  <c r="A466" i="33" s="1"/>
  <c r="A467" i="33" s="1"/>
  <c r="A468" i="33" s="1"/>
  <c r="A469" i="33" s="1"/>
  <c r="A470" i="33" s="1"/>
  <c r="A471" i="33" s="1"/>
  <c r="A472" i="33" s="1"/>
  <c r="A473" i="33" s="1"/>
  <c r="A474" i="33" s="1"/>
  <c r="A475" i="33" s="1"/>
  <c r="A476" i="33" s="1"/>
  <c r="A477" i="33" s="1"/>
  <c r="A478" i="33" s="1"/>
  <c r="A479" i="33" s="1"/>
  <c r="A480" i="33" s="1"/>
  <c r="A481" i="33" s="1"/>
  <c r="A482" i="33" s="1"/>
  <c r="A483" i="33" s="1"/>
  <c r="A484" i="33" s="1"/>
  <c r="A485" i="33" s="1"/>
  <c r="A486" i="33" s="1"/>
  <c r="A487" i="33" s="1"/>
  <c r="A488" i="33" s="1"/>
  <c r="A489" i="33" s="1"/>
  <c r="A490" i="33" s="1"/>
  <c r="A491" i="33" s="1"/>
  <c r="A492" i="33" s="1"/>
  <c r="A493" i="33" s="1"/>
  <c r="A494" i="33" s="1"/>
  <c r="A495" i="33" s="1"/>
  <c r="A496" i="33" s="1"/>
  <c r="A497" i="33" s="1"/>
  <c r="A498" i="33" s="1"/>
  <c r="A499" i="33" s="1"/>
  <c r="A500" i="33" s="1"/>
  <c r="A501" i="33" s="1"/>
  <c r="A502" i="33" s="1"/>
  <c r="A503" i="33" s="1"/>
  <c r="A504" i="33" s="1"/>
  <c r="A505" i="33" s="1"/>
  <c r="A506" i="33" s="1"/>
  <c r="A507" i="33" s="1"/>
  <c r="A508" i="33" s="1"/>
  <c r="A509" i="33" s="1"/>
  <c r="A510" i="33" s="1"/>
  <c r="A511" i="33" s="1"/>
  <c r="A512" i="33" s="1"/>
  <c r="A513" i="33" s="1"/>
  <c r="A514" i="33" s="1"/>
  <c r="A515" i="33" s="1"/>
  <c r="A516" i="33" s="1"/>
  <c r="A517" i="33" s="1"/>
  <c r="A518" i="33" s="1"/>
  <c r="A519" i="33" s="1"/>
  <c r="A520" i="33" s="1"/>
  <c r="A521" i="33" s="1"/>
  <c r="A522" i="33" s="1"/>
  <c r="A523" i="33" s="1"/>
  <c r="A524" i="33" s="1"/>
  <c r="A525" i="33" s="1"/>
  <c r="A526" i="33" s="1"/>
  <c r="A527" i="33" s="1"/>
  <c r="A528" i="33" s="1"/>
  <c r="A529" i="33" s="1"/>
  <c r="A530" i="33" s="1"/>
  <c r="A531" i="33" s="1"/>
  <c r="A532" i="33" s="1"/>
  <c r="A533" i="33" s="1"/>
  <c r="A534" i="33" s="1"/>
  <c r="A535" i="33" s="1"/>
  <c r="A536" i="33" s="1"/>
  <c r="A537" i="33" s="1"/>
  <c r="A538" i="33" s="1"/>
  <c r="A539" i="33" s="1"/>
  <c r="A540" i="33" s="1"/>
  <c r="A541" i="33" s="1"/>
  <c r="A542" i="33" s="1"/>
  <c r="A543" i="33" s="1"/>
  <c r="A544" i="33" s="1"/>
  <c r="A545" i="33" s="1"/>
  <c r="A546" i="33" s="1"/>
  <c r="A547" i="33" s="1"/>
  <c r="A548" i="33" s="1"/>
  <c r="A549" i="33" s="1"/>
  <c r="A550" i="33" s="1"/>
  <c r="A551" i="33" s="1"/>
  <c r="A552" i="33" s="1"/>
  <c r="A553" i="33" s="1"/>
  <c r="A554" i="33" s="1"/>
  <c r="A555" i="33" s="1"/>
  <c r="A556" i="33" s="1"/>
  <c r="A557" i="33" s="1"/>
  <c r="A558" i="33" s="1"/>
  <c r="A559" i="33" s="1"/>
  <c r="A560" i="33" s="1"/>
  <c r="A561" i="33" s="1"/>
  <c r="A562" i="33" s="1"/>
  <c r="A563" i="33" s="1"/>
  <c r="A564" i="33" s="1"/>
  <c r="A565" i="33" s="1"/>
  <c r="A566" i="33" s="1"/>
  <c r="A567" i="33" s="1"/>
  <c r="A568" i="33" s="1"/>
  <c r="A569" i="33" s="1"/>
  <c r="A570" i="33" s="1"/>
  <c r="A571" i="33" s="1"/>
  <c r="A572" i="33" s="1"/>
  <c r="A573" i="33" s="1"/>
  <c r="A574" i="33" s="1"/>
  <c r="A575" i="33" s="1"/>
  <c r="A576" i="33" s="1"/>
  <c r="A577" i="33" s="1"/>
  <c r="A578" i="33" s="1"/>
  <c r="A579" i="33" s="1"/>
  <c r="A580" i="33" s="1"/>
  <c r="A581" i="33" s="1"/>
  <c r="A582" i="33" s="1"/>
  <c r="A583" i="33" s="1"/>
  <c r="A584" i="33" s="1"/>
  <c r="A585" i="33" s="1"/>
  <c r="A586" i="33" s="1"/>
  <c r="A587" i="33" s="1"/>
  <c r="A588" i="33" s="1"/>
  <c r="A589" i="33" s="1"/>
  <c r="A590" i="33" s="1"/>
  <c r="A591" i="33" s="1"/>
  <c r="A592" i="33" s="1"/>
  <c r="A593" i="33" s="1"/>
  <c r="A594" i="33" s="1"/>
  <c r="A595" i="33" s="1"/>
  <c r="A596" i="33" s="1"/>
  <c r="A597" i="33" s="1"/>
  <c r="A598" i="33" s="1"/>
  <c r="A599" i="33" s="1"/>
  <c r="A600" i="33" s="1"/>
  <c r="A601" i="33" s="1"/>
  <c r="A602" i="33" s="1"/>
  <c r="A603" i="33" s="1"/>
  <c r="A604" i="33" s="1"/>
  <c r="A605" i="33" s="1"/>
  <c r="A606" i="33" s="1"/>
  <c r="A607" i="33" s="1"/>
  <c r="A608" i="33" s="1"/>
  <c r="A609" i="33" s="1"/>
  <c r="A610" i="33" s="1"/>
  <c r="A611" i="33" s="1"/>
  <c r="A612" i="33" s="1"/>
  <c r="A613" i="33" s="1"/>
  <c r="A614" i="33" s="1"/>
  <c r="A615" i="33" s="1"/>
  <c r="A616" i="33" s="1"/>
  <c r="A617" i="33" s="1"/>
  <c r="A618" i="33" s="1"/>
  <c r="A619" i="33" s="1"/>
  <c r="A620" i="33" s="1"/>
  <c r="A621" i="33" s="1"/>
  <c r="A622" i="33" s="1"/>
  <c r="A623" i="33" s="1"/>
  <c r="A624" i="33" s="1"/>
  <c r="A625" i="33" s="1"/>
  <c r="A626" i="33" s="1"/>
  <c r="A627" i="33" s="1"/>
  <c r="A628" i="33" s="1"/>
  <c r="A629" i="33" s="1"/>
  <c r="A630" i="33" s="1"/>
  <c r="A631" i="33" s="1"/>
  <c r="A632" i="33" s="1"/>
  <c r="A633" i="33" s="1"/>
  <c r="A634" i="33" s="1"/>
  <c r="A635" i="33" s="1"/>
  <c r="A636" i="33" s="1"/>
  <c r="A637" i="33" s="1"/>
  <c r="A638" i="33" s="1"/>
  <c r="A639" i="33" s="1"/>
  <c r="A640" i="33" s="1"/>
  <c r="A641" i="33" s="1"/>
  <c r="A642" i="33" s="1"/>
  <c r="A643" i="33" s="1"/>
  <c r="A644" i="33" s="1"/>
  <c r="A645" i="33" s="1"/>
  <c r="A646" i="33" s="1"/>
  <c r="A647" i="33" s="1"/>
  <c r="A648" i="33" s="1"/>
  <c r="A649" i="33" s="1"/>
  <c r="A650" i="33" s="1"/>
  <c r="A651" i="33" s="1"/>
  <c r="A652" i="33" s="1"/>
  <c r="A653" i="33" s="1"/>
  <c r="A654" i="33" s="1"/>
  <c r="A655" i="33" s="1"/>
  <c r="A656" i="33" s="1"/>
  <c r="A657" i="33" s="1"/>
  <c r="A658" i="33" s="1"/>
  <c r="A659" i="33" s="1"/>
  <c r="A660" i="33" s="1"/>
  <c r="A661" i="33" s="1"/>
  <c r="A662" i="33" s="1"/>
  <c r="A663" i="33" s="1"/>
  <c r="A664" i="33" s="1"/>
  <c r="A665" i="33" s="1"/>
  <c r="A666" i="33" s="1"/>
  <c r="A667" i="33" s="1"/>
  <c r="A668" i="33" s="1"/>
  <c r="A669" i="33" s="1"/>
  <c r="A670" i="33" s="1"/>
  <c r="A671" i="33" s="1"/>
  <c r="A672" i="33" s="1"/>
  <c r="A673" i="33" s="1"/>
  <c r="A674" i="33" s="1"/>
  <c r="A675" i="33" s="1"/>
  <c r="A676" i="33" s="1"/>
  <c r="A677" i="33" s="1"/>
  <c r="A678" i="33" s="1"/>
  <c r="A679" i="33" s="1"/>
  <c r="A680" i="33" s="1"/>
  <c r="A681" i="33" s="1"/>
  <c r="A682" i="33" s="1"/>
  <c r="A683" i="33" s="1"/>
  <c r="A684" i="33" s="1"/>
  <c r="A685" i="33" s="1"/>
  <c r="A686" i="33" s="1"/>
  <c r="A687" i="33" s="1"/>
  <c r="A688" i="33" s="1"/>
  <c r="A689" i="33" s="1"/>
  <c r="A690" i="33" s="1"/>
  <c r="A691" i="33" s="1"/>
  <c r="A692" i="33" s="1"/>
  <c r="A693" i="33" s="1"/>
  <c r="A694" i="33" s="1"/>
  <c r="A695" i="33" s="1"/>
  <c r="A696" i="33" s="1"/>
  <c r="A697" i="33" s="1"/>
  <c r="A698" i="33" s="1"/>
  <c r="A699" i="33" s="1"/>
  <c r="A700" i="33" s="1"/>
  <c r="A701" i="33" s="1"/>
  <c r="A702" i="33" s="1"/>
  <c r="A703" i="33" s="1"/>
  <c r="A704" i="33" s="1"/>
  <c r="A705" i="33" s="1"/>
  <c r="A706" i="33" s="1"/>
  <c r="A707" i="33" s="1"/>
  <c r="A708" i="33" s="1"/>
  <c r="A709" i="33" s="1"/>
  <c r="A710" i="33" s="1"/>
  <c r="A711" i="33" s="1"/>
  <c r="A712" i="33" s="1"/>
  <c r="A713" i="33" s="1"/>
  <c r="A714" i="33" s="1"/>
  <c r="A715" i="33" s="1"/>
  <c r="A716" i="33" s="1"/>
  <c r="A717" i="33" s="1"/>
  <c r="A718" i="33" s="1"/>
  <c r="A719" i="33" s="1"/>
  <c r="A720" i="33" s="1"/>
  <c r="A721" i="33" s="1"/>
  <c r="Q2" i="33"/>
  <c r="M2" i="33"/>
  <c r="L2" i="33"/>
  <c r="L721" i="32"/>
  <c r="L720" i="32"/>
  <c r="L719" i="32"/>
  <c r="L718" i="32"/>
  <c r="L717" i="32"/>
  <c r="L716" i="32"/>
  <c r="K716" i="32"/>
  <c r="K717" i="32" s="1"/>
  <c r="K718" i="32" s="1"/>
  <c r="K719" i="32" s="1"/>
  <c r="K720" i="32" s="1"/>
  <c r="K721" i="32" s="1"/>
  <c r="L715" i="32"/>
  <c r="L714" i="32"/>
  <c r="L713" i="32"/>
  <c r="L712" i="32"/>
  <c r="L711" i="32"/>
  <c r="L710" i="32"/>
  <c r="L709" i="32"/>
  <c r="L708" i="32"/>
  <c r="L707" i="32"/>
  <c r="L706" i="32"/>
  <c r="L705" i="32"/>
  <c r="L704" i="32"/>
  <c r="L703" i="32"/>
  <c r="L702" i="32"/>
  <c r="L701" i="32"/>
  <c r="L700" i="32"/>
  <c r="L699" i="32"/>
  <c r="L698" i="32"/>
  <c r="L697" i="32"/>
  <c r="L696" i="32"/>
  <c r="L695" i="32"/>
  <c r="L694" i="32"/>
  <c r="L693" i="32"/>
  <c r="L692" i="32"/>
  <c r="L691" i="32"/>
  <c r="L690" i="32"/>
  <c r="L689" i="32"/>
  <c r="L688" i="32"/>
  <c r="L687" i="32"/>
  <c r="L686" i="32"/>
  <c r="L685" i="32"/>
  <c r="G685" i="32"/>
  <c r="G686" i="32" s="1"/>
  <c r="G687" i="32" s="1"/>
  <c r="G688" i="32" s="1"/>
  <c r="G689" i="32" s="1"/>
  <c r="G690" i="32" s="1"/>
  <c r="G691" i="32" s="1"/>
  <c r="G692" i="32" s="1"/>
  <c r="G693" i="32" s="1"/>
  <c r="G694" i="32" s="1"/>
  <c r="G695" i="32" s="1"/>
  <c r="G696" i="32" s="1"/>
  <c r="G697" i="32" s="1"/>
  <c r="G698" i="32" s="1"/>
  <c r="G699" i="32" s="1"/>
  <c r="G700" i="32" s="1"/>
  <c r="G701" i="32" s="1"/>
  <c r="G702" i="32" s="1"/>
  <c r="G703" i="32" s="1"/>
  <c r="G704" i="32" s="1"/>
  <c r="G705" i="32" s="1"/>
  <c r="G706" i="32" s="1"/>
  <c r="G707" i="32" s="1"/>
  <c r="G708" i="32" s="1"/>
  <c r="G709" i="32" s="1"/>
  <c r="G710" i="32" s="1"/>
  <c r="G711" i="32" s="1"/>
  <c r="G712" i="32" s="1"/>
  <c r="G713" i="32" s="1"/>
  <c r="G714" i="32" s="1"/>
  <c r="G715" i="32" s="1"/>
  <c r="G716" i="32" s="1"/>
  <c r="G717" i="32" s="1"/>
  <c r="G718" i="32" s="1"/>
  <c r="G719" i="32" s="1"/>
  <c r="G720" i="32" s="1"/>
  <c r="G721" i="32" s="1"/>
  <c r="L684" i="32"/>
  <c r="L683" i="32"/>
  <c r="L682" i="32"/>
  <c r="L681" i="32"/>
  <c r="L680" i="32"/>
  <c r="L679" i="32"/>
  <c r="L678" i="32"/>
  <c r="L677" i="32"/>
  <c r="I677" i="32"/>
  <c r="I678" i="32" s="1"/>
  <c r="I679" i="32" s="1"/>
  <c r="I680" i="32" s="1"/>
  <c r="I681" i="32" s="1"/>
  <c r="I682" i="32" s="1"/>
  <c r="I683" i="32" s="1"/>
  <c r="I684" i="32" s="1"/>
  <c r="I685" i="32" s="1"/>
  <c r="I686" i="32" s="1"/>
  <c r="I687" i="32" s="1"/>
  <c r="I688" i="32" s="1"/>
  <c r="I689" i="32" s="1"/>
  <c r="I690" i="32" s="1"/>
  <c r="I691" i="32" s="1"/>
  <c r="I692" i="32" s="1"/>
  <c r="I693" i="32" s="1"/>
  <c r="I694" i="32" s="1"/>
  <c r="I695" i="32" s="1"/>
  <c r="I696" i="32" s="1"/>
  <c r="I697" i="32" s="1"/>
  <c r="I698" i="32" s="1"/>
  <c r="I699" i="32" s="1"/>
  <c r="I700" i="32" s="1"/>
  <c r="I701" i="32" s="1"/>
  <c r="I702" i="32" s="1"/>
  <c r="I703" i="32" s="1"/>
  <c r="I704" i="32" s="1"/>
  <c r="I705" i="32" s="1"/>
  <c r="I706" i="32" s="1"/>
  <c r="I707" i="32" s="1"/>
  <c r="I708" i="32" s="1"/>
  <c r="I709" i="32" s="1"/>
  <c r="I710" i="32" s="1"/>
  <c r="I711" i="32" s="1"/>
  <c r="I712" i="32" s="1"/>
  <c r="I713" i="32" s="1"/>
  <c r="I714" i="32" s="1"/>
  <c r="I715" i="32" s="1"/>
  <c r="I716" i="32" s="1"/>
  <c r="I717" i="32" s="1"/>
  <c r="I718" i="32" s="1"/>
  <c r="I719" i="32" s="1"/>
  <c r="I720" i="32" s="1"/>
  <c r="I721" i="32" s="1"/>
  <c r="L676" i="32"/>
  <c r="L675" i="32"/>
  <c r="L674" i="32"/>
  <c r="L673" i="32"/>
  <c r="L672" i="32"/>
  <c r="L671" i="32"/>
  <c r="L670" i="32"/>
  <c r="L669" i="32"/>
  <c r="L668" i="32"/>
  <c r="L667" i="32"/>
  <c r="L666" i="32"/>
  <c r="L665" i="32"/>
  <c r="L664" i="32"/>
  <c r="L663" i="32"/>
  <c r="L662" i="32"/>
  <c r="L661" i="32"/>
  <c r="L660" i="32"/>
  <c r="L659" i="32"/>
  <c r="L658" i="32"/>
  <c r="L657" i="32"/>
  <c r="L656" i="32"/>
  <c r="L655" i="32"/>
  <c r="L654" i="32"/>
  <c r="L653" i="32"/>
  <c r="L652" i="32"/>
  <c r="L651" i="32"/>
  <c r="L650" i="32"/>
  <c r="L649" i="32"/>
  <c r="L648" i="32"/>
  <c r="L647" i="32"/>
  <c r="L646" i="32"/>
  <c r="L645" i="32"/>
  <c r="I645" i="32"/>
  <c r="I646" i="32" s="1"/>
  <c r="I647" i="32" s="1"/>
  <c r="I648" i="32" s="1"/>
  <c r="I649" i="32" s="1"/>
  <c r="I650" i="32" s="1"/>
  <c r="I651" i="32" s="1"/>
  <c r="I652" i="32" s="1"/>
  <c r="I653" i="32" s="1"/>
  <c r="I654" i="32" s="1"/>
  <c r="I655" i="32" s="1"/>
  <c r="I656" i="32" s="1"/>
  <c r="I657" i="32" s="1"/>
  <c r="I658" i="32" s="1"/>
  <c r="I659" i="32" s="1"/>
  <c r="I660" i="32" s="1"/>
  <c r="I661" i="32" s="1"/>
  <c r="I662" i="32" s="1"/>
  <c r="I663" i="32" s="1"/>
  <c r="I664" i="32" s="1"/>
  <c r="I665" i="32" s="1"/>
  <c r="I666" i="32" s="1"/>
  <c r="I667" i="32" s="1"/>
  <c r="I668" i="32" s="1"/>
  <c r="I669" i="32" s="1"/>
  <c r="I670" i="32" s="1"/>
  <c r="I671" i="32" s="1"/>
  <c r="I672" i="32" s="1"/>
  <c r="I673" i="32" s="1"/>
  <c r="I674" i="32" s="1"/>
  <c r="I675" i="32" s="1"/>
  <c r="I676" i="32" s="1"/>
  <c r="L644" i="32"/>
  <c r="L643" i="32"/>
  <c r="G643" i="32"/>
  <c r="G644" i="32" s="1"/>
  <c r="G645" i="32" s="1"/>
  <c r="G646" i="32" s="1"/>
  <c r="G647" i="32" s="1"/>
  <c r="G648" i="32" s="1"/>
  <c r="G649" i="32" s="1"/>
  <c r="G650" i="32" s="1"/>
  <c r="G651" i="32" s="1"/>
  <c r="G652" i="32" s="1"/>
  <c r="G653" i="32" s="1"/>
  <c r="G654" i="32" s="1"/>
  <c r="G655" i="32" s="1"/>
  <c r="G656" i="32" s="1"/>
  <c r="G657" i="32" s="1"/>
  <c r="G658" i="32" s="1"/>
  <c r="G659" i="32" s="1"/>
  <c r="G660" i="32" s="1"/>
  <c r="G661" i="32" s="1"/>
  <c r="G662" i="32" s="1"/>
  <c r="G663" i="32" s="1"/>
  <c r="G664" i="32" s="1"/>
  <c r="G665" i="32" s="1"/>
  <c r="G666" i="32" s="1"/>
  <c r="G667" i="32" s="1"/>
  <c r="G668" i="32" s="1"/>
  <c r="G669" i="32" s="1"/>
  <c r="G670" i="32" s="1"/>
  <c r="G671" i="32" s="1"/>
  <c r="G672" i="32" s="1"/>
  <c r="G673" i="32" s="1"/>
  <c r="G674" i="32" s="1"/>
  <c r="G675" i="32" s="1"/>
  <c r="G676" i="32" s="1"/>
  <c r="G677" i="32" s="1"/>
  <c r="G678" i="32" s="1"/>
  <c r="G679" i="32" s="1"/>
  <c r="G680" i="32" s="1"/>
  <c r="G681" i="32" s="1"/>
  <c r="G682" i="32" s="1"/>
  <c r="G683" i="32" s="1"/>
  <c r="G684" i="32" s="1"/>
  <c r="L642" i="32"/>
  <c r="F642" i="32"/>
  <c r="F643" i="32" s="1"/>
  <c r="F644" i="32" s="1"/>
  <c r="F645" i="32" s="1"/>
  <c r="F646" i="32" s="1"/>
  <c r="F647" i="32" s="1"/>
  <c r="F648" i="32" s="1"/>
  <c r="F649" i="32" s="1"/>
  <c r="F650" i="32" s="1"/>
  <c r="F651" i="32" s="1"/>
  <c r="F652" i="32" s="1"/>
  <c r="F653" i="32" s="1"/>
  <c r="F654" i="32" s="1"/>
  <c r="F655" i="32" s="1"/>
  <c r="F656" i="32" s="1"/>
  <c r="F657" i="32" s="1"/>
  <c r="F658" i="32" s="1"/>
  <c r="F659" i="32" s="1"/>
  <c r="F660" i="32" s="1"/>
  <c r="F661" i="32" s="1"/>
  <c r="F662" i="32" s="1"/>
  <c r="F663" i="32" s="1"/>
  <c r="F664" i="32" s="1"/>
  <c r="F665" i="32" s="1"/>
  <c r="F666" i="32" s="1"/>
  <c r="F667" i="32" s="1"/>
  <c r="F668" i="32" s="1"/>
  <c r="F669" i="32" s="1"/>
  <c r="F670" i="32" s="1"/>
  <c r="F671" i="32" s="1"/>
  <c r="F672" i="32" s="1"/>
  <c r="F673" i="32" s="1"/>
  <c r="F674" i="32" s="1"/>
  <c r="F675" i="32" s="1"/>
  <c r="F676" i="32" s="1"/>
  <c r="F677" i="32" s="1"/>
  <c r="F678" i="32" s="1"/>
  <c r="F679" i="32" s="1"/>
  <c r="F680" i="32" s="1"/>
  <c r="F681" i="32" s="1"/>
  <c r="F682" i="32" s="1"/>
  <c r="F683" i="32" s="1"/>
  <c r="F684" i="32" s="1"/>
  <c r="F685" i="32" s="1"/>
  <c r="F686" i="32" s="1"/>
  <c r="F687" i="32" s="1"/>
  <c r="F688" i="32" s="1"/>
  <c r="F689" i="32" s="1"/>
  <c r="F690" i="32" s="1"/>
  <c r="F691" i="32" s="1"/>
  <c r="F692" i="32" s="1"/>
  <c r="F693" i="32" s="1"/>
  <c r="F694" i="32" s="1"/>
  <c r="F695" i="32" s="1"/>
  <c r="F696" i="32" s="1"/>
  <c r="F697" i="32" s="1"/>
  <c r="F698" i="32" s="1"/>
  <c r="F699" i="32" s="1"/>
  <c r="F700" i="32" s="1"/>
  <c r="F701" i="32" s="1"/>
  <c r="F702" i="32" s="1"/>
  <c r="F703" i="32" s="1"/>
  <c r="F704" i="32" s="1"/>
  <c r="F705" i="32" s="1"/>
  <c r="F706" i="32" s="1"/>
  <c r="F707" i="32" s="1"/>
  <c r="F708" i="32" s="1"/>
  <c r="F709" i="32" s="1"/>
  <c r="F710" i="32" s="1"/>
  <c r="F711" i="32" s="1"/>
  <c r="F712" i="32" s="1"/>
  <c r="F713" i="32" s="1"/>
  <c r="F714" i="32" s="1"/>
  <c r="F715" i="32" s="1"/>
  <c r="F716" i="32" s="1"/>
  <c r="F717" i="32" s="1"/>
  <c r="F718" i="32" s="1"/>
  <c r="F719" i="32" s="1"/>
  <c r="F720" i="32" s="1"/>
  <c r="F721" i="32" s="1"/>
  <c r="L641" i="32"/>
  <c r="L640" i="32"/>
  <c r="L639" i="32"/>
  <c r="J639" i="32"/>
  <c r="J640" i="32" s="1"/>
  <c r="J641" i="32" s="1"/>
  <c r="J642" i="32" s="1"/>
  <c r="J643" i="32" s="1"/>
  <c r="J644" i="32" s="1"/>
  <c r="J645" i="32" s="1"/>
  <c r="J646" i="32" s="1"/>
  <c r="J647" i="32" s="1"/>
  <c r="J648" i="32" s="1"/>
  <c r="J649" i="32" s="1"/>
  <c r="J650" i="32" s="1"/>
  <c r="J651" i="32" s="1"/>
  <c r="J652" i="32" s="1"/>
  <c r="J653" i="32" s="1"/>
  <c r="J654" i="32" s="1"/>
  <c r="J655" i="32" s="1"/>
  <c r="J656" i="32" s="1"/>
  <c r="J657" i="32" s="1"/>
  <c r="J658" i="32" s="1"/>
  <c r="J659" i="32" s="1"/>
  <c r="J660" i="32" s="1"/>
  <c r="J661" i="32" s="1"/>
  <c r="J662" i="32" s="1"/>
  <c r="J663" i="32" s="1"/>
  <c r="J664" i="32" s="1"/>
  <c r="J665" i="32" s="1"/>
  <c r="J666" i="32" s="1"/>
  <c r="J667" i="32" s="1"/>
  <c r="J668" i="32" s="1"/>
  <c r="J669" i="32" s="1"/>
  <c r="J670" i="32" s="1"/>
  <c r="J671" i="32" s="1"/>
  <c r="J672" i="32" s="1"/>
  <c r="J673" i="32" s="1"/>
  <c r="J674" i="32" s="1"/>
  <c r="J675" i="32" s="1"/>
  <c r="J676" i="32" s="1"/>
  <c r="J677" i="32" s="1"/>
  <c r="J678" i="32" s="1"/>
  <c r="J679" i="32" s="1"/>
  <c r="J680" i="32" s="1"/>
  <c r="J681" i="32" s="1"/>
  <c r="J682" i="32" s="1"/>
  <c r="J683" i="32" s="1"/>
  <c r="J684" i="32" s="1"/>
  <c r="J685" i="32" s="1"/>
  <c r="J686" i="32" s="1"/>
  <c r="J687" i="32" s="1"/>
  <c r="J688" i="32" s="1"/>
  <c r="J689" i="32" s="1"/>
  <c r="J690" i="32" s="1"/>
  <c r="J691" i="32" s="1"/>
  <c r="J692" i="32" s="1"/>
  <c r="J693" i="32" s="1"/>
  <c r="J694" i="32" s="1"/>
  <c r="J695" i="32" s="1"/>
  <c r="J696" i="32" s="1"/>
  <c r="J697" i="32" s="1"/>
  <c r="J698" i="32" s="1"/>
  <c r="J699" i="32" s="1"/>
  <c r="J700" i="32" s="1"/>
  <c r="J701" i="32" s="1"/>
  <c r="J702" i="32" s="1"/>
  <c r="J703" i="32" s="1"/>
  <c r="J704" i="32" s="1"/>
  <c r="J705" i="32" s="1"/>
  <c r="J706" i="32" s="1"/>
  <c r="J707" i="32" s="1"/>
  <c r="J708" i="32" s="1"/>
  <c r="J709" i="32" s="1"/>
  <c r="J710" i="32" s="1"/>
  <c r="J711" i="32" s="1"/>
  <c r="J712" i="32" s="1"/>
  <c r="J713" i="32" s="1"/>
  <c r="J714" i="32" s="1"/>
  <c r="J715" i="32" s="1"/>
  <c r="J716" i="32" s="1"/>
  <c r="J717" i="32" s="1"/>
  <c r="J718" i="32" s="1"/>
  <c r="J719" i="32" s="1"/>
  <c r="J720" i="32" s="1"/>
  <c r="J721" i="32" s="1"/>
  <c r="L638" i="32"/>
  <c r="L637" i="32"/>
  <c r="L636" i="32"/>
  <c r="L635" i="32"/>
  <c r="L634" i="32"/>
  <c r="L633" i="32"/>
  <c r="L632" i="32"/>
  <c r="L631" i="32"/>
  <c r="L630" i="32"/>
  <c r="L629" i="32"/>
  <c r="L628" i="32"/>
  <c r="L627" i="32"/>
  <c r="L626" i="32"/>
  <c r="L625" i="32"/>
  <c r="L624" i="32"/>
  <c r="L623" i="32"/>
  <c r="L622" i="32"/>
  <c r="L621" i="32"/>
  <c r="L620" i="32"/>
  <c r="F620" i="32"/>
  <c r="F621" i="32" s="1"/>
  <c r="F622" i="32" s="1"/>
  <c r="F623" i="32" s="1"/>
  <c r="F624" i="32" s="1"/>
  <c r="F625" i="32" s="1"/>
  <c r="F626" i="32" s="1"/>
  <c r="F627" i="32" s="1"/>
  <c r="F628" i="32" s="1"/>
  <c r="F629" i="32" s="1"/>
  <c r="F630" i="32" s="1"/>
  <c r="F631" i="32" s="1"/>
  <c r="F632" i="32" s="1"/>
  <c r="F633" i="32" s="1"/>
  <c r="F634" i="32" s="1"/>
  <c r="F635" i="32" s="1"/>
  <c r="F636" i="32" s="1"/>
  <c r="F637" i="32" s="1"/>
  <c r="F638" i="32" s="1"/>
  <c r="F639" i="32" s="1"/>
  <c r="F640" i="32" s="1"/>
  <c r="F641" i="32" s="1"/>
  <c r="L619" i="32"/>
  <c r="L618" i="32"/>
  <c r="L617" i="32"/>
  <c r="J617" i="32"/>
  <c r="J618" i="32" s="1"/>
  <c r="J619" i="32" s="1"/>
  <c r="J620" i="32" s="1"/>
  <c r="J621" i="32" s="1"/>
  <c r="J622" i="32" s="1"/>
  <c r="J623" i="32" s="1"/>
  <c r="J624" i="32" s="1"/>
  <c r="J625" i="32" s="1"/>
  <c r="J626" i="32" s="1"/>
  <c r="J627" i="32" s="1"/>
  <c r="J628" i="32" s="1"/>
  <c r="J629" i="32" s="1"/>
  <c r="J630" i="32" s="1"/>
  <c r="J631" i="32" s="1"/>
  <c r="J632" i="32" s="1"/>
  <c r="J633" i="32" s="1"/>
  <c r="J634" i="32" s="1"/>
  <c r="J635" i="32" s="1"/>
  <c r="J636" i="32" s="1"/>
  <c r="J637" i="32" s="1"/>
  <c r="J638" i="32" s="1"/>
  <c r="L616" i="32"/>
  <c r="L615" i="32"/>
  <c r="L614" i="32"/>
  <c r="L613" i="32"/>
  <c r="D613" i="32"/>
  <c r="D614" i="32" s="1"/>
  <c r="D615" i="32" s="1"/>
  <c r="D616" i="32" s="1"/>
  <c r="D617" i="32" s="1"/>
  <c r="D618" i="32" s="1"/>
  <c r="D619" i="32" s="1"/>
  <c r="D620" i="32" s="1"/>
  <c r="D621" i="32" s="1"/>
  <c r="D622" i="32" s="1"/>
  <c r="D623" i="32" s="1"/>
  <c r="D624" i="32" s="1"/>
  <c r="D625" i="32" s="1"/>
  <c r="D626" i="32" s="1"/>
  <c r="D627" i="32" s="1"/>
  <c r="D628" i="32" s="1"/>
  <c r="D629" i="32" s="1"/>
  <c r="D630" i="32" s="1"/>
  <c r="D631" i="32" s="1"/>
  <c r="D632" i="32" s="1"/>
  <c r="D633" i="32" s="1"/>
  <c r="D634" i="32" s="1"/>
  <c r="D635" i="32" s="1"/>
  <c r="D636" i="32" s="1"/>
  <c r="D637" i="32" s="1"/>
  <c r="D638" i="32" s="1"/>
  <c r="D639" i="32" s="1"/>
  <c r="D640" i="32" s="1"/>
  <c r="D641" i="32" s="1"/>
  <c r="D642" i="32" s="1"/>
  <c r="D643" i="32" s="1"/>
  <c r="D644" i="32" s="1"/>
  <c r="D645" i="32" s="1"/>
  <c r="D646" i="32" s="1"/>
  <c r="D647" i="32" s="1"/>
  <c r="D648" i="32" s="1"/>
  <c r="D649" i="32" s="1"/>
  <c r="D650" i="32" s="1"/>
  <c r="D651" i="32" s="1"/>
  <c r="D652" i="32" s="1"/>
  <c r="D653" i="32" s="1"/>
  <c r="D654" i="32" s="1"/>
  <c r="D655" i="32" s="1"/>
  <c r="D656" i="32" s="1"/>
  <c r="D657" i="32" s="1"/>
  <c r="D658" i="32" s="1"/>
  <c r="D659" i="32" s="1"/>
  <c r="D660" i="32" s="1"/>
  <c r="D661" i="32" s="1"/>
  <c r="D662" i="32" s="1"/>
  <c r="D663" i="32" s="1"/>
  <c r="D664" i="32" s="1"/>
  <c r="D665" i="32" s="1"/>
  <c r="D666" i="32" s="1"/>
  <c r="D667" i="32" s="1"/>
  <c r="D668" i="32" s="1"/>
  <c r="D669" i="32" s="1"/>
  <c r="D670" i="32" s="1"/>
  <c r="D671" i="32" s="1"/>
  <c r="D672" i="32" s="1"/>
  <c r="D673" i="32" s="1"/>
  <c r="D674" i="32" s="1"/>
  <c r="D675" i="32" s="1"/>
  <c r="D676" i="32" s="1"/>
  <c r="D677" i="32" s="1"/>
  <c r="D678" i="32" s="1"/>
  <c r="D679" i="32" s="1"/>
  <c r="D680" i="32" s="1"/>
  <c r="D681" i="32" s="1"/>
  <c r="D682" i="32" s="1"/>
  <c r="D683" i="32" s="1"/>
  <c r="D684" i="32" s="1"/>
  <c r="D685" i="32" s="1"/>
  <c r="D686" i="32" s="1"/>
  <c r="D687" i="32" s="1"/>
  <c r="D688" i="32" s="1"/>
  <c r="D689" i="32" s="1"/>
  <c r="D690" i="32" s="1"/>
  <c r="D691" i="32" s="1"/>
  <c r="D692" i="32" s="1"/>
  <c r="D693" i="32" s="1"/>
  <c r="D694" i="32" s="1"/>
  <c r="D695" i="32" s="1"/>
  <c r="D696" i="32" s="1"/>
  <c r="D697" i="32" s="1"/>
  <c r="D698" i="32" s="1"/>
  <c r="D699" i="32" s="1"/>
  <c r="D700" i="32" s="1"/>
  <c r="D701" i="32" s="1"/>
  <c r="D702" i="32" s="1"/>
  <c r="D703" i="32" s="1"/>
  <c r="D704" i="32" s="1"/>
  <c r="D705" i="32" s="1"/>
  <c r="D706" i="32" s="1"/>
  <c r="D707" i="32" s="1"/>
  <c r="D708" i="32" s="1"/>
  <c r="D709" i="32" s="1"/>
  <c r="D710" i="32" s="1"/>
  <c r="D711" i="32" s="1"/>
  <c r="D712" i="32" s="1"/>
  <c r="D713" i="32" s="1"/>
  <c r="D714" i="32" s="1"/>
  <c r="D715" i="32" s="1"/>
  <c r="D716" i="32" s="1"/>
  <c r="D717" i="32" s="1"/>
  <c r="D718" i="32" s="1"/>
  <c r="D719" i="32" s="1"/>
  <c r="D720" i="32" s="1"/>
  <c r="D721" i="32" s="1"/>
  <c r="L612" i="32"/>
  <c r="L611" i="32"/>
  <c r="L610" i="32"/>
  <c r="L609" i="32"/>
  <c r="D609" i="32"/>
  <c r="D610" i="32" s="1"/>
  <c r="D611" i="32" s="1"/>
  <c r="D612" i="32" s="1"/>
  <c r="L608" i="32"/>
  <c r="L607" i="32"/>
  <c r="G607" i="32"/>
  <c r="G608" i="32" s="1"/>
  <c r="G609" i="32" s="1"/>
  <c r="G610" i="32" s="1"/>
  <c r="G611" i="32" s="1"/>
  <c r="G612" i="32" s="1"/>
  <c r="G613" i="32" s="1"/>
  <c r="G614" i="32" s="1"/>
  <c r="G615" i="32" s="1"/>
  <c r="G616" i="32" s="1"/>
  <c r="G617" i="32" s="1"/>
  <c r="G618" i="32" s="1"/>
  <c r="G619" i="32" s="1"/>
  <c r="G620" i="32" s="1"/>
  <c r="G621" i="32" s="1"/>
  <c r="G622" i="32" s="1"/>
  <c r="G623" i="32" s="1"/>
  <c r="G624" i="32" s="1"/>
  <c r="G625" i="32" s="1"/>
  <c r="G626" i="32" s="1"/>
  <c r="G627" i="32" s="1"/>
  <c r="G628" i="32" s="1"/>
  <c r="G629" i="32" s="1"/>
  <c r="G630" i="32" s="1"/>
  <c r="G631" i="32" s="1"/>
  <c r="G632" i="32" s="1"/>
  <c r="G633" i="32" s="1"/>
  <c r="G634" i="32" s="1"/>
  <c r="G635" i="32" s="1"/>
  <c r="G636" i="32" s="1"/>
  <c r="G637" i="32" s="1"/>
  <c r="G638" i="32" s="1"/>
  <c r="G639" i="32" s="1"/>
  <c r="G640" i="32" s="1"/>
  <c r="G641" i="32" s="1"/>
  <c r="G642" i="32" s="1"/>
  <c r="D607" i="32"/>
  <c r="D608" i="32" s="1"/>
  <c r="L606" i="32"/>
  <c r="K606" i="32"/>
  <c r="K607" i="32" s="1"/>
  <c r="K608" i="32" s="1"/>
  <c r="K609" i="32" s="1"/>
  <c r="K610" i="32" s="1"/>
  <c r="K611" i="32" s="1"/>
  <c r="K612" i="32" s="1"/>
  <c r="K613" i="32" s="1"/>
  <c r="K614" i="32" s="1"/>
  <c r="K615" i="32" s="1"/>
  <c r="K616" i="32" s="1"/>
  <c r="K617" i="32" s="1"/>
  <c r="K618" i="32" s="1"/>
  <c r="K619" i="32" s="1"/>
  <c r="K620" i="32" s="1"/>
  <c r="K621" i="32" s="1"/>
  <c r="K622" i="32" s="1"/>
  <c r="K623" i="32" s="1"/>
  <c r="K624" i="32" s="1"/>
  <c r="K625" i="32" s="1"/>
  <c r="K626" i="32" s="1"/>
  <c r="K627" i="32" s="1"/>
  <c r="K628" i="32" s="1"/>
  <c r="K629" i="32" s="1"/>
  <c r="K630" i="32" s="1"/>
  <c r="K631" i="32" s="1"/>
  <c r="K632" i="32" s="1"/>
  <c r="K633" i="32" s="1"/>
  <c r="K634" i="32" s="1"/>
  <c r="K635" i="32" s="1"/>
  <c r="K636" i="32" s="1"/>
  <c r="K637" i="32" s="1"/>
  <c r="K638" i="32" s="1"/>
  <c r="K639" i="32" s="1"/>
  <c r="K640" i="32" s="1"/>
  <c r="K641" i="32" s="1"/>
  <c r="K642" i="32" s="1"/>
  <c r="K643" i="32" s="1"/>
  <c r="K644" i="32" s="1"/>
  <c r="K645" i="32" s="1"/>
  <c r="K646" i="32" s="1"/>
  <c r="K647" i="32" s="1"/>
  <c r="K648" i="32" s="1"/>
  <c r="K649" i="32" s="1"/>
  <c r="K650" i="32" s="1"/>
  <c r="K651" i="32" s="1"/>
  <c r="K652" i="32" s="1"/>
  <c r="K653" i="32" s="1"/>
  <c r="K654" i="32" s="1"/>
  <c r="K655" i="32" s="1"/>
  <c r="K656" i="32" s="1"/>
  <c r="K657" i="32" s="1"/>
  <c r="K658" i="32" s="1"/>
  <c r="K659" i="32" s="1"/>
  <c r="K660" i="32" s="1"/>
  <c r="K661" i="32" s="1"/>
  <c r="K662" i="32" s="1"/>
  <c r="K663" i="32" s="1"/>
  <c r="K664" i="32" s="1"/>
  <c r="K665" i="32" s="1"/>
  <c r="K666" i="32" s="1"/>
  <c r="K667" i="32" s="1"/>
  <c r="K668" i="32" s="1"/>
  <c r="K669" i="32" s="1"/>
  <c r="K670" i="32" s="1"/>
  <c r="K671" i="32" s="1"/>
  <c r="K672" i="32" s="1"/>
  <c r="K673" i="32" s="1"/>
  <c r="K674" i="32" s="1"/>
  <c r="K675" i="32" s="1"/>
  <c r="K676" i="32" s="1"/>
  <c r="K677" i="32" s="1"/>
  <c r="K678" i="32" s="1"/>
  <c r="K679" i="32" s="1"/>
  <c r="K680" i="32" s="1"/>
  <c r="K681" i="32" s="1"/>
  <c r="K682" i="32" s="1"/>
  <c r="K683" i="32" s="1"/>
  <c r="K684" i="32" s="1"/>
  <c r="K685" i="32" s="1"/>
  <c r="K686" i="32" s="1"/>
  <c r="K687" i="32" s="1"/>
  <c r="K688" i="32" s="1"/>
  <c r="K689" i="32" s="1"/>
  <c r="K690" i="32" s="1"/>
  <c r="K691" i="32" s="1"/>
  <c r="K692" i="32" s="1"/>
  <c r="K693" i="32" s="1"/>
  <c r="K694" i="32" s="1"/>
  <c r="K695" i="32" s="1"/>
  <c r="K696" i="32" s="1"/>
  <c r="K697" i="32" s="1"/>
  <c r="K698" i="32" s="1"/>
  <c r="K699" i="32" s="1"/>
  <c r="K700" i="32" s="1"/>
  <c r="K701" i="32" s="1"/>
  <c r="K702" i="32" s="1"/>
  <c r="K703" i="32" s="1"/>
  <c r="K704" i="32" s="1"/>
  <c r="K705" i="32" s="1"/>
  <c r="K706" i="32" s="1"/>
  <c r="K707" i="32" s="1"/>
  <c r="K708" i="32" s="1"/>
  <c r="K709" i="32" s="1"/>
  <c r="K710" i="32" s="1"/>
  <c r="K711" i="32" s="1"/>
  <c r="K712" i="32" s="1"/>
  <c r="K713" i="32" s="1"/>
  <c r="K714" i="32" s="1"/>
  <c r="K715" i="32" s="1"/>
  <c r="H606" i="32"/>
  <c r="H607" i="32" s="1"/>
  <c r="H608" i="32" s="1"/>
  <c r="H609" i="32" s="1"/>
  <c r="H610" i="32" s="1"/>
  <c r="H611" i="32" s="1"/>
  <c r="H612" i="32" s="1"/>
  <c r="H613" i="32" s="1"/>
  <c r="H614" i="32" s="1"/>
  <c r="H615" i="32" s="1"/>
  <c r="H616" i="32" s="1"/>
  <c r="H617" i="32" s="1"/>
  <c r="H618" i="32" s="1"/>
  <c r="H619" i="32" s="1"/>
  <c r="H620" i="32" s="1"/>
  <c r="H621" i="32" s="1"/>
  <c r="H622" i="32" s="1"/>
  <c r="H623" i="32" s="1"/>
  <c r="H624" i="32" s="1"/>
  <c r="H625" i="32" s="1"/>
  <c r="H626" i="32" s="1"/>
  <c r="H627" i="32" s="1"/>
  <c r="H628" i="32" s="1"/>
  <c r="H629" i="32" s="1"/>
  <c r="H630" i="32" s="1"/>
  <c r="H631" i="32" s="1"/>
  <c r="H632" i="32" s="1"/>
  <c r="H633" i="32" s="1"/>
  <c r="H634" i="32" s="1"/>
  <c r="H635" i="32" s="1"/>
  <c r="H636" i="32" s="1"/>
  <c r="H637" i="32" s="1"/>
  <c r="H638" i="32" s="1"/>
  <c r="H639" i="32" s="1"/>
  <c r="H640" i="32" s="1"/>
  <c r="H641" i="32" s="1"/>
  <c r="H642" i="32" s="1"/>
  <c r="H643" i="32" s="1"/>
  <c r="H644" i="32" s="1"/>
  <c r="H645" i="32" s="1"/>
  <c r="H646" i="32" s="1"/>
  <c r="H647" i="32" s="1"/>
  <c r="H648" i="32" s="1"/>
  <c r="H649" i="32" s="1"/>
  <c r="H650" i="32" s="1"/>
  <c r="H651" i="32" s="1"/>
  <c r="H652" i="32" s="1"/>
  <c r="H653" i="32" s="1"/>
  <c r="H654" i="32" s="1"/>
  <c r="H655" i="32" s="1"/>
  <c r="H656" i="32" s="1"/>
  <c r="H657" i="32" s="1"/>
  <c r="H658" i="32" s="1"/>
  <c r="H659" i="32" s="1"/>
  <c r="H660" i="32" s="1"/>
  <c r="H661" i="32" s="1"/>
  <c r="H662" i="32" s="1"/>
  <c r="H663" i="32" s="1"/>
  <c r="H664" i="32" s="1"/>
  <c r="H665" i="32" s="1"/>
  <c r="H666" i="32" s="1"/>
  <c r="H667" i="32" s="1"/>
  <c r="H668" i="32" s="1"/>
  <c r="H669" i="32" s="1"/>
  <c r="H670" i="32" s="1"/>
  <c r="H671" i="32" s="1"/>
  <c r="H672" i="32" s="1"/>
  <c r="H673" i="32" s="1"/>
  <c r="H674" i="32" s="1"/>
  <c r="H675" i="32" s="1"/>
  <c r="H676" i="32" s="1"/>
  <c r="H677" i="32" s="1"/>
  <c r="H678" i="32" s="1"/>
  <c r="H679" i="32" s="1"/>
  <c r="H680" i="32" s="1"/>
  <c r="H681" i="32" s="1"/>
  <c r="H682" i="32" s="1"/>
  <c r="H683" i="32" s="1"/>
  <c r="H684" i="32" s="1"/>
  <c r="H685" i="32" s="1"/>
  <c r="H686" i="32" s="1"/>
  <c r="H687" i="32" s="1"/>
  <c r="H688" i="32" s="1"/>
  <c r="H689" i="32" s="1"/>
  <c r="H690" i="32" s="1"/>
  <c r="H691" i="32" s="1"/>
  <c r="H692" i="32" s="1"/>
  <c r="H693" i="32" s="1"/>
  <c r="H694" i="32" s="1"/>
  <c r="H695" i="32" s="1"/>
  <c r="H696" i="32" s="1"/>
  <c r="H697" i="32" s="1"/>
  <c r="H698" i="32" s="1"/>
  <c r="H699" i="32" s="1"/>
  <c r="H700" i="32" s="1"/>
  <c r="H701" i="32" s="1"/>
  <c r="H702" i="32" s="1"/>
  <c r="H703" i="32" s="1"/>
  <c r="H704" i="32" s="1"/>
  <c r="H705" i="32" s="1"/>
  <c r="H706" i="32" s="1"/>
  <c r="H707" i="32" s="1"/>
  <c r="H708" i="32" s="1"/>
  <c r="H709" i="32" s="1"/>
  <c r="H710" i="32" s="1"/>
  <c r="H711" i="32" s="1"/>
  <c r="H712" i="32" s="1"/>
  <c r="H713" i="32" s="1"/>
  <c r="H714" i="32" s="1"/>
  <c r="H715" i="32" s="1"/>
  <c r="H716" i="32" s="1"/>
  <c r="H717" i="32" s="1"/>
  <c r="H718" i="32" s="1"/>
  <c r="H719" i="32" s="1"/>
  <c r="H720" i="32" s="1"/>
  <c r="H721" i="32" s="1"/>
  <c r="L605" i="32"/>
  <c r="K605" i="32"/>
  <c r="J605" i="32"/>
  <c r="J606" i="32" s="1"/>
  <c r="J607" i="32" s="1"/>
  <c r="J608" i="32" s="1"/>
  <c r="J609" i="32" s="1"/>
  <c r="J610" i="32" s="1"/>
  <c r="J611" i="32" s="1"/>
  <c r="J612" i="32" s="1"/>
  <c r="J613" i="32" s="1"/>
  <c r="J614" i="32" s="1"/>
  <c r="J615" i="32" s="1"/>
  <c r="J616" i="32" s="1"/>
  <c r="I605" i="32"/>
  <c r="I606" i="32" s="1"/>
  <c r="I607" i="32" s="1"/>
  <c r="I608" i="32" s="1"/>
  <c r="I609" i="32" s="1"/>
  <c r="I610" i="32" s="1"/>
  <c r="I611" i="32" s="1"/>
  <c r="I612" i="32" s="1"/>
  <c r="I613" i="32" s="1"/>
  <c r="I614" i="32" s="1"/>
  <c r="I615" i="32" s="1"/>
  <c r="I616" i="32" s="1"/>
  <c r="I617" i="32" s="1"/>
  <c r="I618" i="32" s="1"/>
  <c r="I619" i="32" s="1"/>
  <c r="I620" i="32" s="1"/>
  <c r="I621" i="32" s="1"/>
  <c r="I622" i="32" s="1"/>
  <c r="I623" i="32" s="1"/>
  <c r="I624" i="32" s="1"/>
  <c r="I625" i="32" s="1"/>
  <c r="I626" i="32" s="1"/>
  <c r="I627" i="32" s="1"/>
  <c r="I628" i="32" s="1"/>
  <c r="I629" i="32" s="1"/>
  <c r="I630" i="32" s="1"/>
  <c r="I631" i="32" s="1"/>
  <c r="I632" i="32" s="1"/>
  <c r="I633" i="32" s="1"/>
  <c r="I634" i="32" s="1"/>
  <c r="I635" i="32" s="1"/>
  <c r="I636" i="32" s="1"/>
  <c r="I637" i="32" s="1"/>
  <c r="I638" i="32" s="1"/>
  <c r="I639" i="32" s="1"/>
  <c r="I640" i="32" s="1"/>
  <c r="I641" i="32" s="1"/>
  <c r="I642" i="32" s="1"/>
  <c r="I643" i="32" s="1"/>
  <c r="I644" i="32" s="1"/>
  <c r="H605" i="32"/>
  <c r="G605" i="32"/>
  <c r="G606" i="32" s="1"/>
  <c r="F605" i="32"/>
  <c r="F606" i="32" s="1"/>
  <c r="F607" i="32" s="1"/>
  <c r="F608" i="32" s="1"/>
  <c r="F609" i="32" s="1"/>
  <c r="F610" i="32" s="1"/>
  <c r="F611" i="32" s="1"/>
  <c r="F612" i="32" s="1"/>
  <c r="F613" i="32" s="1"/>
  <c r="F614" i="32" s="1"/>
  <c r="F615" i="32" s="1"/>
  <c r="F616" i="32" s="1"/>
  <c r="F617" i="32" s="1"/>
  <c r="F618" i="32" s="1"/>
  <c r="F619" i="32" s="1"/>
  <c r="E605" i="32"/>
  <c r="E606" i="32" s="1"/>
  <c r="E607" i="32" s="1"/>
  <c r="E608" i="32" s="1"/>
  <c r="E609" i="32" s="1"/>
  <c r="E610" i="32" s="1"/>
  <c r="E611" i="32" s="1"/>
  <c r="E612" i="32" s="1"/>
  <c r="E613" i="32" s="1"/>
  <c r="E614" i="32" s="1"/>
  <c r="E615" i="32" s="1"/>
  <c r="E616" i="32" s="1"/>
  <c r="E617" i="32" s="1"/>
  <c r="E618" i="32" s="1"/>
  <c r="E619" i="32" s="1"/>
  <c r="E620" i="32" s="1"/>
  <c r="E621" i="32" s="1"/>
  <c r="E622" i="32" s="1"/>
  <c r="E623" i="32" s="1"/>
  <c r="E624" i="32" s="1"/>
  <c r="E625" i="32" s="1"/>
  <c r="E626" i="32" s="1"/>
  <c r="E627" i="32" s="1"/>
  <c r="E628" i="32" s="1"/>
  <c r="E629" i="32" s="1"/>
  <c r="E630" i="32" s="1"/>
  <c r="E631" i="32" s="1"/>
  <c r="E632" i="32" s="1"/>
  <c r="E633" i="32" s="1"/>
  <c r="E634" i="32" s="1"/>
  <c r="E635" i="32" s="1"/>
  <c r="E636" i="32" s="1"/>
  <c r="E637" i="32" s="1"/>
  <c r="E638" i="32" s="1"/>
  <c r="E639" i="32" s="1"/>
  <c r="E640" i="32" s="1"/>
  <c r="E641" i="32" s="1"/>
  <c r="E642" i="32" s="1"/>
  <c r="E643" i="32" s="1"/>
  <c r="E644" i="32" s="1"/>
  <c r="E645" i="32" s="1"/>
  <c r="E646" i="32" s="1"/>
  <c r="E647" i="32" s="1"/>
  <c r="E648" i="32" s="1"/>
  <c r="E649" i="32" s="1"/>
  <c r="E650" i="32" s="1"/>
  <c r="E651" i="32" s="1"/>
  <c r="E652" i="32" s="1"/>
  <c r="E653" i="32" s="1"/>
  <c r="E654" i="32" s="1"/>
  <c r="E655" i="32" s="1"/>
  <c r="E656" i="32" s="1"/>
  <c r="E657" i="32" s="1"/>
  <c r="E658" i="32" s="1"/>
  <c r="E659" i="32" s="1"/>
  <c r="E660" i="32" s="1"/>
  <c r="E661" i="32" s="1"/>
  <c r="E662" i="32" s="1"/>
  <c r="E663" i="32" s="1"/>
  <c r="E664" i="32" s="1"/>
  <c r="E665" i="32" s="1"/>
  <c r="E666" i="32" s="1"/>
  <c r="E667" i="32" s="1"/>
  <c r="E668" i="32" s="1"/>
  <c r="E669" i="32" s="1"/>
  <c r="E670" i="32" s="1"/>
  <c r="E671" i="32" s="1"/>
  <c r="E672" i="32" s="1"/>
  <c r="E673" i="32" s="1"/>
  <c r="E674" i="32" s="1"/>
  <c r="E675" i="32" s="1"/>
  <c r="E676" i="32" s="1"/>
  <c r="E677" i="32" s="1"/>
  <c r="E678" i="32" s="1"/>
  <c r="E679" i="32" s="1"/>
  <c r="E680" i="32" s="1"/>
  <c r="E681" i="32" s="1"/>
  <c r="E682" i="32" s="1"/>
  <c r="E683" i="32" s="1"/>
  <c r="E684" i="32" s="1"/>
  <c r="E685" i="32" s="1"/>
  <c r="E686" i="32" s="1"/>
  <c r="E687" i="32" s="1"/>
  <c r="E688" i="32" s="1"/>
  <c r="E689" i="32" s="1"/>
  <c r="E690" i="32" s="1"/>
  <c r="E691" i="32" s="1"/>
  <c r="E692" i="32" s="1"/>
  <c r="E693" i="32" s="1"/>
  <c r="E694" i="32" s="1"/>
  <c r="E695" i="32" s="1"/>
  <c r="E696" i="32" s="1"/>
  <c r="E697" i="32" s="1"/>
  <c r="E698" i="32" s="1"/>
  <c r="E699" i="32" s="1"/>
  <c r="E700" i="32" s="1"/>
  <c r="E701" i="32" s="1"/>
  <c r="E702" i="32" s="1"/>
  <c r="E703" i="32" s="1"/>
  <c r="E704" i="32" s="1"/>
  <c r="E705" i="32" s="1"/>
  <c r="E706" i="32" s="1"/>
  <c r="E707" i="32" s="1"/>
  <c r="E708" i="32" s="1"/>
  <c r="E709" i="32" s="1"/>
  <c r="E710" i="32" s="1"/>
  <c r="E711" i="32" s="1"/>
  <c r="E712" i="32" s="1"/>
  <c r="E713" i="32" s="1"/>
  <c r="E714" i="32" s="1"/>
  <c r="E715" i="32" s="1"/>
  <c r="E716" i="32" s="1"/>
  <c r="E717" i="32" s="1"/>
  <c r="E718" i="32" s="1"/>
  <c r="E719" i="32" s="1"/>
  <c r="E720" i="32" s="1"/>
  <c r="E721" i="32" s="1"/>
  <c r="D605" i="32"/>
  <c r="D606" i="32" s="1"/>
  <c r="L604" i="32"/>
  <c r="L603" i="32"/>
  <c r="L602" i="32"/>
  <c r="L601" i="32"/>
  <c r="L600" i="32"/>
  <c r="L599" i="32"/>
  <c r="L598" i="32"/>
  <c r="L597" i="32"/>
  <c r="L596" i="32"/>
  <c r="L595" i="32"/>
  <c r="L594" i="32"/>
  <c r="L593" i="32"/>
  <c r="L592" i="32"/>
  <c r="L591" i="32"/>
  <c r="L590" i="32"/>
  <c r="C590" i="32"/>
  <c r="C591" i="32" s="1"/>
  <c r="C592" i="32" s="1"/>
  <c r="C593" i="32" s="1"/>
  <c r="C594" i="32" s="1"/>
  <c r="C595" i="32" s="1"/>
  <c r="C596" i="32" s="1"/>
  <c r="C597" i="32" s="1"/>
  <c r="C598" i="32" s="1"/>
  <c r="C599" i="32" s="1"/>
  <c r="C600" i="32" s="1"/>
  <c r="C601" i="32" s="1"/>
  <c r="C602" i="32" s="1"/>
  <c r="C603" i="32" s="1"/>
  <c r="C604" i="32" s="1"/>
  <c r="C605" i="32" s="1"/>
  <c r="C606" i="32" s="1"/>
  <c r="C607" i="32" s="1"/>
  <c r="C608" i="32" s="1"/>
  <c r="C609" i="32" s="1"/>
  <c r="C610" i="32" s="1"/>
  <c r="C611" i="32" s="1"/>
  <c r="C612" i="32" s="1"/>
  <c r="C613" i="32" s="1"/>
  <c r="C614" i="32" s="1"/>
  <c r="C615" i="32" s="1"/>
  <c r="C616" i="32" s="1"/>
  <c r="C617" i="32" s="1"/>
  <c r="C618" i="32" s="1"/>
  <c r="C619" i="32" s="1"/>
  <c r="C620" i="32" s="1"/>
  <c r="C621" i="32" s="1"/>
  <c r="C622" i="32" s="1"/>
  <c r="C623" i="32" s="1"/>
  <c r="C624" i="32" s="1"/>
  <c r="C625" i="32" s="1"/>
  <c r="C626" i="32" s="1"/>
  <c r="C627" i="32" s="1"/>
  <c r="C628" i="32" s="1"/>
  <c r="C629" i="32" s="1"/>
  <c r="C630" i="32" s="1"/>
  <c r="C631" i="32" s="1"/>
  <c r="C632" i="32" s="1"/>
  <c r="C633" i="32" s="1"/>
  <c r="C634" i="32" s="1"/>
  <c r="C635" i="32" s="1"/>
  <c r="C636" i="32" s="1"/>
  <c r="C637" i="32" s="1"/>
  <c r="C638" i="32" s="1"/>
  <c r="C639" i="32" s="1"/>
  <c r="C640" i="32" s="1"/>
  <c r="C641" i="32" s="1"/>
  <c r="C642" i="32" s="1"/>
  <c r="C643" i="32" s="1"/>
  <c r="C644" i="32" s="1"/>
  <c r="C645" i="32" s="1"/>
  <c r="C646" i="32" s="1"/>
  <c r="C647" i="32" s="1"/>
  <c r="C648" i="32" s="1"/>
  <c r="C649" i="32" s="1"/>
  <c r="C650" i="32" s="1"/>
  <c r="C651" i="32" s="1"/>
  <c r="C652" i="32" s="1"/>
  <c r="C653" i="32" s="1"/>
  <c r="C654" i="32" s="1"/>
  <c r="C655" i="32" s="1"/>
  <c r="C656" i="32" s="1"/>
  <c r="C657" i="32" s="1"/>
  <c r="C658" i="32" s="1"/>
  <c r="C659" i="32" s="1"/>
  <c r="C660" i="32" s="1"/>
  <c r="C661" i="32" s="1"/>
  <c r="C662" i="32" s="1"/>
  <c r="C663" i="32" s="1"/>
  <c r="C664" i="32" s="1"/>
  <c r="C665" i="32" s="1"/>
  <c r="C666" i="32" s="1"/>
  <c r="C667" i="32" s="1"/>
  <c r="C668" i="32" s="1"/>
  <c r="C669" i="32" s="1"/>
  <c r="C670" i="32" s="1"/>
  <c r="C671" i="32" s="1"/>
  <c r="C672" i="32" s="1"/>
  <c r="C673" i="32" s="1"/>
  <c r="C674" i="32" s="1"/>
  <c r="C675" i="32" s="1"/>
  <c r="C676" i="32" s="1"/>
  <c r="C677" i="32" s="1"/>
  <c r="C678" i="32" s="1"/>
  <c r="C679" i="32" s="1"/>
  <c r="C680" i="32" s="1"/>
  <c r="C681" i="32" s="1"/>
  <c r="C682" i="32" s="1"/>
  <c r="C683" i="32" s="1"/>
  <c r="C684" i="32" s="1"/>
  <c r="C685" i="32" s="1"/>
  <c r="C686" i="32" s="1"/>
  <c r="C687" i="32" s="1"/>
  <c r="C688" i="32" s="1"/>
  <c r="C689" i="32" s="1"/>
  <c r="C690" i="32" s="1"/>
  <c r="C691" i="32" s="1"/>
  <c r="C692" i="32" s="1"/>
  <c r="C693" i="32" s="1"/>
  <c r="C694" i="32" s="1"/>
  <c r="C695" i="32" s="1"/>
  <c r="C696" i="32" s="1"/>
  <c r="C697" i="32" s="1"/>
  <c r="C698" i="32" s="1"/>
  <c r="C699" i="32" s="1"/>
  <c r="C700" i="32" s="1"/>
  <c r="C701" i="32" s="1"/>
  <c r="C702" i="32" s="1"/>
  <c r="C703" i="32" s="1"/>
  <c r="C704" i="32" s="1"/>
  <c r="C705" i="32" s="1"/>
  <c r="C706" i="32" s="1"/>
  <c r="C707" i="32" s="1"/>
  <c r="C708" i="32" s="1"/>
  <c r="C709" i="32" s="1"/>
  <c r="C710" i="32" s="1"/>
  <c r="C711" i="32" s="1"/>
  <c r="C712" i="32" s="1"/>
  <c r="C713" i="32" s="1"/>
  <c r="C714" i="32" s="1"/>
  <c r="C715" i="32" s="1"/>
  <c r="C716" i="32" s="1"/>
  <c r="C717" i="32" s="1"/>
  <c r="C718" i="32" s="1"/>
  <c r="C719" i="32" s="1"/>
  <c r="C720" i="32" s="1"/>
  <c r="C721" i="32" s="1"/>
  <c r="L589" i="32"/>
  <c r="C589" i="32"/>
  <c r="L588" i="32"/>
  <c r="L587" i="32"/>
  <c r="L586" i="32"/>
  <c r="L585" i="32"/>
  <c r="L584" i="32"/>
  <c r="L583" i="32"/>
  <c r="L582" i="32"/>
  <c r="L581" i="32"/>
  <c r="L580" i="32"/>
  <c r="L579" i="32"/>
  <c r="L578" i="32"/>
  <c r="L577" i="32"/>
  <c r="L576" i="32"/>
  <c r="L575" i="32"/>
  <c r="L574" i="32"/>
  <c r="L573" i="32"/>
  <c r="L572" i="32"/>
  <c r="L571" i="32"/>
  <c r="L570" i="32"/>
  <c r="L569" i="32"/>
  <c r="L568" i="32"/>
  <c r="L567" i="32"/>
  <c r="L566" i="32"/>
  <c r="L565" i="32"/>
  <c r="L564" i="32"/>
  <c r="L563" i="32"/>
  <c r="L562" i="32"/>
  <c r="L561" i="32"/>
  <c r="L560" i="32"/>
  <c r="L559" i="32"/>
  <c r="L558" i="32"/>
  <c r="L557" i="32"/>
  <c r="L556" i="32"/>
  <c r="L555" i="32"/>
  <c r="L554" i="32"/>
  <c r="L553" i="32"/>
  <c r="L552" i="32"/>
  <c r="L551" i="32"/>
  <c r="L550" i="32"/>
  <c r="L549" i="32"/>
  <c r="L548" i="32"/>
  <c r="L547" i="32"/>
  <c r="L546" i="32"/>
  <c r="L545" i="32"/>
  <c r="L544" i="32"/>
  <c r="L543" i="32"/>
  <c r="L542" i="32"/>
  <c r="L541" i="32"/>
  <c r="L540" i="32"/>
  <c r="L539" i="32"/>
  <c r="L538" i="32"/>
  <c r="L537" i="32"/>
  <c r="L536" i="32"/>
  <c r="L535" i="32"/>
  <c r="L534" i="32"/>
  <c r="L533" i="32"/>
  <c r="L532" i="32"/>
  <c r="L531" i="32"/>
  <c r="L530" i="32"/>
  <c r="L529" i="32"/>
  <c r="L528" i="32"/>
  <c r="L527" i="32"/>
  <c r="L526" i="32"/>
  <c r="L525" i="32"/>
  <c r="L524" i="32"/>
  <c r="L523" i="32"/>
  <c r="L522" i="32"/>
  <c r="L521" i="32"/>
  <c r="L520" i="32"/>
  <c r="L519" i="32"/>
  <c r="L518" i="32"/>
  <c r="L517" i="32"/>
  <c r="L516" i="32"/>
  <c r="L515" i="32"/>
  <c r="L514" i="32"/>
  <c r="L513" i="32"/>
  <c r="L512" i="32"/>
  <c r="L511" i="32"/>
  <c r="L510" i="32"/>
  <c r="L509" i="32"/>
  <c r="L508" i="32"/>
  <c r="L507" i="32"/>
  <c r="L506" i="32"/>
  <c r="L505" i="32"/>
  <c r="L504" i="32"/>
  <c r="L503" i="32"/>
  <c r="L502" i="32"/>
  <c r="L501" i="32"/>
  <c r="L500" i="32"/>
  <c r="L499" i="32"/>
  <c r="L498" i="32"/>
  <c r="L497" i="32"/>
  <c r="L496" i="32"/>
  <c r="L495" i="32"/>
  <c r="L494" i="32"/>
  <c r="L493" i="32"/>
  <c r="L492" i="32"/>
  <c r="L491" i="32"/>
  <c r="L490" i="32"/>
  <c r="L489" i="32"/>
  <c r="L488" i="32"/>
  <c r="L487" i="32"/>
  <c r="L486" i="32"/>
  <c r="L485" i="32"/>
  <c r="L484" i="32"/>
  <c r="L483" i="32"/>
  <c r="L482" i="32"/>
  <c r="L481" i="32"/>
  <c r="L480" i="32"/>
  <c r="L479" i="32"/>
  <c r="L478" i="32"/>
  <c r="L477" i="32"/>
  <c r="L476" i="32"/>
  <c r="L475" i="32"/>
  <c r="L474" i="32"/>
  <c r="L473" i="32"/>
  <c r="L472" i="32"/>
  <c r="L471" i="32"/>
  <c r="L470" i="32"/>
  <c r="L469" i="32"/>
  <c r="L468" i="32"/>
  <c r="L467" i="32"/>
  <c r="L466" i="32"/>
  <c r="L465" i="32"/>
  <c r="L464" i="32"/>
  <c r="L463" i="32"/>
  <c r="L462" i="32"/>
  <c r="L461" i="32"/>
  <c r="L460" i="32"/>
  <c r="L459" i="32"/>
  <c r="L458" i="32"/>
  <c r="L457" i="32"/>
  <c r="L456" i="32"/>
  <c r="L455" i="32"/>
  <c r="L454" i="32"/>
  <c r="L453" i="32"/>
  <c r="L452" i="32"/>
  <c r="L451" i="32"/>
  <c r="L450" i="32"/>
  <c r="L449" i="32"/>
  <c r="L448" i="32"/>
  <c r="L447" i="32"/>
  <c r="L446" i="32"/>
  <c r="L445" i="32"/>
  <c r="L444" i="32"/>
  <c r="L443" i="32"/>
  <c r="L442" i="32"/>
  <c r="L441" i="32"/>
  <c r="L440" i="32"/>
  <c r="L439" i="32"/>
  <c r="L438" i="32"/>
  <c r="L437" i="32"/>
  <c r="L436" i="32"/>
  <c r="L435" i="32"/>
  <c r="L434" i="32"/>
  <c r="L433" i="32"/>
  <c r="L432" i="32"/>
  <c r="L431" i="32"/>
  <c r="L430" i="32"/>
  <c r="L429" i="32"/>
  <c r="L428" i="32"/>
  <c r="L427" i="32"/>
  <c r="L426" i="32"/>
  <c r="L425" i="32"/>
  <c r="L424" i="32"/>
  <c r="L423" i="32"/>
  <c r="L422" i="32"/>
  <c r="L421" i="32"/>
  <c r="L420" i="32"/>
  <c r="L419" i="32"/>
  <c r="L418" i="32"/>
  <c r="L417" i="32"/>
  <c r="L416" i="32"/>
  <c r="L415" i="32"/>
  <c r="L414" i="32"/>
  <c r="L413" i="32"/>
  <c r="L412" i="32"/>
  <c r="L411" i="32"/>
  <c r="L410" i="32"/>
  <c r="L409" i="32"/>
  <c r="L408" i="32"/>
  <c r="L407" i="32"/>
  <c r="L406" i="32"/>
  <c r="L405" i="32"/>
  <c r="L404" i="32"/>
  <c r="L403" i="32"/>
  <c r="L402" i="32"/>
  <c r="L401" i="32"/>
  <c r="L400" i="32"/>
  <c r="L399" i="32"/>
  <c r="L398" i="32"/>
  <c r="L397" i="32"/>
  <c r="L396" i="32"/>
  <c r="L395" i="32"/>
  <c r="L394" i="32"/>
  <c r="L393" i="32"/>
  <c r="L392" i="32"/>
  <c r="L391" i="32"/>
  <c r="L390" i="32"/>
  <c r="L389" i="32"/>
  <c r="L388" i="32"/>
  <c r="L387" i="32"/>
  <c r="L386" i="32"/>
  <c r="L385" i="32"/>
  <c r="L384" i="32"/>
  <c r="L383" i="32"/>
  <c r="L382" i="32"/>
  <c r="L381" i="32"/>
  <c r="L380" i="32"/>
  <c r="L379" i="32"/>
  <c r="L378" i="32"/>
  <c r="L377" i="32"/>
  <c r="L376" i="32"/>
  <c r="L375" i="32"/>
  <c r="L374" i="32"/>
  <c r="L373" i="32"/>
  <c r="L372" i="32"/>
  <c r="L371" i="32"/>
  <c r="L370" i="32"/>
  <c r="L369" i="32"/>
  <c r="L368" i="32"/>
  <c r="L367" i="32"/>
  <c r="L366" i="32"/>
  <c r="L365" i="32"/>
  <c r="L364" i="32"/>
  <c r="L363" i="32"/>
  <c r="L362" i="32"/>
  <c r="L361" i="32"/>
  <c r="L360" i="32"/>
  <c r="L359" i="32"/>
  <c r="L358" i="32"/>
  <c r="L357" i="32"/>
  <c r="L356" i="32"/>
  <c r="L355" i="32"/>
  <c r="L354" i="32"/>
  <c r="L353" i="32"/>
  <c r="L352" i="32"/>
  <c r="L351" i="32"/>
  <c r="L350" i="32"/>
  <c r="L349" i="32"/>
  <c r="L348" i="32"/>
  <c r="L347" i="32"/>
  <c r="L346" i="32"/>
  <c r="L345" i="32"/>
  <c r="L344" i="32"/>
  <c r="L343" i="32"/>
  <c r="L342" i="32"/>
  <c r="L341" i="32"/>
  <c r="L340" i="32"/>
  <c r="L339" i="32"/>
  <c r="L338" i="32"/>
  <c r="L337" i="32"/>
  <c r="L336" i="32"/>
  <c r="L335" i="32"/>
  <c r="L334" i="32"/>
  <c r="L333" i="32"/>
  <c r="L332" i="32"/>
  <c r="L331" i="32"/>
  <c r="L330" i="32"/>
  <c r="L329" i="32"/>
  <c r="L328" i="32"/>
  <c r="L327" i="32"/>
  <c r="L326" i="32"/>
  <c r="L325" i="32"/>
  <c r="L324" i="32"/>
  <c r="L323" i="32"/>
  <c r="L322" i="32"/>
  <c r="L321" i="32"/>
  <c r="L320" i="32"/>
  <c r="L319" i="32"/>
  <c r="L318" i="32"/>
  <c r="L317" i="32"/>
  <c r="L316" i="32"/>
  <c r="L315" i="32"/>
  <c r="L314" i="32"/>
  <c r="L313" i="32"/>
  <c r="L312" i="32"/>
  <c r="L311" i="32"/>
  <c r="L310" i="32"/>
  <c r="L309" i="32"/>
  <c r="L308" i="32"/>
  <c r="L307" i="32"/>
  <c r="L306" i="32"/>
  <c r="L305" i="32"/>
  <c r="L304" i="32"/>
  <c r="L303" i="32"/>
  <c r="L302" i="32"/>
  <c r="L301" i="32"/>
  <c r="L300" i="32"/>
  <c r="L299" i="32"/>
  <c r="L298" i="32"/>
  <c r="L297" i="32"/>
  <c r="L296" i="32"/>
  <c r="L295" i="32"/>
  <c r="L294" i="32"/>
  <c r="L293" i="32"/>
  <c r="L292" i="32"/>
  <c r="L291" i="32"/>
  <c r="L290" i="32"/>
  <c r="L289" i="32"/>
  <c r="L288" i="32"/>
  <c r="L287" i="32"/>
  <c r="L286" i="32"/>
  <c r="L285" i="32"/>
  <c r="L284" i="32"/>
  <c r="L283" i="32"/>
  <c r="L282" i="32"/>
  <c r="L281" i="32"/>
  <c r="L280" i="32"/>
  <c r="L279" i="32"/>
  <c r="L278" i="32"/>
  <c r="L277" i="32"/>
  <c r="L276" i="32"/>
  <c r="L275" i="32"/>
  <c r="L274" i="32"/>
  <c r="L273" i="32"/>
  <c r="L272" i="32"/>
  <c r="L271" i="32"/>
  <c r="L270" i="32"/>
  <c r="L269" i="32"/>
  <c r="L268" i="32"/>
  <c r="L267" i="32"/>
  <c r="L266" i="32"/>
  <c r="L265" i="32"/>
  <c r="L264" i="32"/>
  <c r="L263" i="32"/>
  <c r="L262" i="32"/>
  <c r="L261" i="32"/>
  <c r="L260" i="32"/>
  <c r="L259" i="32"/>
  <c r="L258" i="32"/>
  <c r="L257" i="32"/>
  <c r="L256" i="32"/>
  <c r="L255" i="32"/>
  <c r="L254" i="32"/>
  <c r="L253" i="32"/>
  <c r="L252" i="32"/>
  <c r="L251" i="32"/>
  <c r="L250" i="32"/>
  <c r="L249" i="32"/>
  <c r="L248" i="32"/>
  <c r="L247" i="32"/>
  <c r="L246" i="32"/>
  <c r="L245" i="32"/>
  <c r="L244" i="32"/>
  <c r="L243" i="32"/>
  <c r="L242" i="32"/>
  <c r="L241" i="32"/>
  <c r="L240" i="32"/>
  <c r="L239" i="32"/>
  <c r="L238" i="32"/>
  <c r="L237" i="32"/>
  <c r="L236" i="32"/>
  <c r="L235" i="32"/>
  <c r="L234" i="32"/>
  <c r="L233" i="32"/>
  <c r="L232" i="32"/>
  <c r="L231" i="32"/>
  <c r="L230" i="32"/>
  <c r="L229" i="32"/>
  <c r="L228" i="32"/>
  <c r="L227" i="32"/>
  <c r="L226" i="32"/>
  <c r="L225" i="32"/>
  <c r="L224" i="32"/>
  <c r="L223" i="32"/>
  <c r="L222" i="32"/>
  <c r="L221" i="32"/>
  <c r="L220" i="32"/>
  <c r="L219" i="32"/>
  <c r="L218" i="32"/>
  <c r="L217" i="32"/>
  <c r="L216" i="32"/>
  <c r="L215" i="32"/>
  <c r="L214" i="32"/>
  <c r="L213" i="32"/>
  <c r="L212" i="32"/>
  <c r="L211" i="32"/>
  <c r="L210" i="32"/>
  <c r="L209" i="32"/>
  <c r="L208" i="32"/>
  <c r="L207" i="32"/>
  <c r="L206" i="32"/>
  <c r="L205" i="32"/>
  <c r="L204" i="32"/>
  <c r="L203" i="32"/>
  <c r="L202" i="32"/>
  <c r="L201" i="32"/>
  <c r="L200" i="32"/>
  <c r="L199" i="32"/>
  <c r="L198" i="32"/>
  <c r="L197" i="32"/>
  <c r="L196" i="32"/>
  <c r="L195" i="32"/>
  <c r="L194" i="32"/>
  <c r="L193" i="32"/>
  <c r="L192" i="32"/>
  <c r="L191" i="32"/>
  <c r="L190" i="32"/>
  <c r="L189" i="32"/>
  <c r="L188" i="32"/>
  <c r="L187" i="32"/>
  <c r="L186" i="32"/>
  <c r="L185" i="32"/>
  <c r="L184" i="32"/>
  <c r="L183" i="32"/>
  <c r="L182" i="32"/>
  <c r="L181" i="32"/>
  <c r="L180" i="32"/>
  <c r="L179" i="32"/>
  <c r="L178" i="32"/>
  <c r="L177" i="32"/>
  <c r="L176" i="32"/>
  <c r="L175" i="32"/>
  <c r="L174" i="32"/>
  <c r="L173" i="32"/>
  <c r="L172" i="32"/>
  <c r="L171" i="32"/>
  <c r="L170" i="32"/>
  <c r="L169" i="32"/>
  <c r="L168" i="32"/>
  <c r="L167" i="32"/>
  <c r="L166" i="32"/>
  <c r="L165" i="32"/>
  <c r="L164" i="32"/>
  <c r="L163" i="32"/>
  <c r="L162" i="32"/>
  <c r="L161" i="32"/>
  <c r="L160" i="32"/>
  <c r="L159" i="32"/>
  <c r="L158" i="32"/>
  <c r="L157" i="32"/>
  <c r="L156" i="32"/>
  <c r="L155" i="32"/>
  <c r="L154" i="32"/>
  <c r="L153" i="32"/>
  <c r="L152" i="32"/>
  <c r="L151" i="32"/>
  <c r="L150" i="32"/>
  <c r="L149" i="32"/>
  <c r="L148" i="32"/>
  <c r="L147" i="32"/>
  <c r="L146" i="32"/>
  <c r="L145" i="32"/>
  <c r="L144" i="32"/>
  <c r="L143" i="32"/>
  <c r="L142" i="32"/>
  <c r="L141" i="32"/>
  <c r="L140" i="32"/>
  <c r="L139" i="32"/>
  <c r="L138" i="32"/>
  <c r="L137" i="32"/>
  <c r="L136" i="32"/>
  <c r="L135" i="32"/>
  <c r="L134" i="32"/>
  <c r="L133" i="32"/>
  <c r="L132" i="32"/>
  <c r="L131" i="32"/>
  <c r="L130" i="32"/>
  <c r="L129" i="32"/>
  <c r="L128" i="32"/>
  <c r="L127" i="32"/>
  <c r="L126" i="32"/>
  <c r="L125" i="32"/>
  <c r="L124" i="32"/>
  <c r="L123" i="32"/>
  <c r="L122" i="32"/>
  <c r="L121" i="32"/>
  <c r="L120" i="32"/>
  <c r="L119" i="32"/>
  <c r="L118" i="32"/>
  <c r="L117" i="32"/>
  <c r="L116" i="32"/>
  <c r="L115" i="32"/>
  <c r="L114" i="32"/>
  <c r="L113" i="32"/>
  <c r="L112" i="32"/>
  <c r="L111" i="32"/>
  <c r="L110" i="32"/>
  <c r="L109" i="32"/>
  <c r="L108" i="32"/>
  <c r="L107" i="32"/>
  <c r="L106" i="32"/>
  <c r="L105" i="32"/>
  <c r="L104" i="32"/>
  <c r="L103" i="32"/>
  <c r="L102" i="32"/>
  <c r="L101" i="32"/>
  <c r="L100" i="32"/>
  <c r="L99" i="32"/>
  <c r="L98" i="32"/>
  <c r="L97" i="32"/>
  <c r="L96" i="32"/>
  <c r="L95" i="32"/>
  <c r="L94" i="32"/>
  <c r="L93" i="32"/>
  <c r="L92" i="32"/>
  <c r="L91" i="32"/>
  <c r="L90" i="32"/>
  <c r="L89" i="32"/>
  <c r="L88" i="32"/>
  <c r="L87" i="32"/>
  <c r="L86" i="32"/>
  <c r="L85" i="32"/>
  <c r="L84" i="32"/>
  <c r="L83" i="32"/>
  <c r="L82" i="32"/>
  <c r="L81" i="32"/>
  <c r="L80" i="32"/>
  <c r="L79" i="32"/>
  <c r="L78" i="32"/>
  <c r="L77" i="32"/>
  <c r="L76" i="32"/>
  <c r="L75" i="32"/>
  <c r="L74" i="32"/>
  <c r="L73" i="32"/>
  <c r="L72" i="32"/>
  <c r="L71" i="32"/>
  <c r="L70" i="32"/>
  <c r="L69" i="32"/>
  <c r="L68" i="32"/>
  <c r="L67" i="32"/>
  <c r="L66" i="32"/>
  <c r="L65" i="32"/>
  <c r="L64" i="32"/>
  <c r="L63" i="32"/>
  <c r="L62" i="32"/>
  <c r="L61" i="32"/>
  <c r="L60" i="32"/>
  <c r="L59" i="32"/>
  <c r="L58" i="32"/>
  <c r="L57" i="32"/>
  <c r="L56" i="32"/>
  <c r="L55" i="32"/>
  <c r="L54" i="32"/>
  <c r="L53" i="32"/>
  <c r="L52" i="32"/>
  <c r="L51" i="32"/>
  <c r="L50" i="32"/>
  <c r="L49" i="32"/>
  <c r="L48" i="32"/>
  <c r="L47" i="32"/>
  <c r="L46" i="32"/>
  <c r="L45" i="32"/>
  <c r="L44" i="32"/>
  <c r="L43" i="32"/>
  <c r="L42" i="32"/>
  <c r="L41" i="32"/>
  <c r="L40" i="32"/>
  <c r="L39" i="32"/>
  <c r="L38" i="32"/>
  <c r="L37" i="32"/>
  <c r="L36" i="32"/>
  <c r="L35" i="32"/>
  <c r="L34" i="32"/>
  <c r="L33" i="32"/>
  <c r="L32" i="32"/>
  <c r="L31" i="32"/>
  <c r="L30" i="32"/>
  <c r="L29" i="32"/>
  <c r="L28" i="32"/>
  <c r="L27" i="32"/>
  <c r="L26" i="32"/>
  <c r="L25" i="32"/>
  <c r="B25" i="32"/>
  <c r="B26" i="32" s="1"/>
  <c r="B27" i="32" s="1"/>
  <c r="B28" i="32" s="1"/>
  <c r="B29" i="32" s="1"/>
  <c r="B30" i="32" s="1"/>
  <c r="B31" i="32" s="1"/>
  <c r="B32" i="32" s="1"/>
  <c r="B33" i="32" s="1"/>
  <c r="B34" i="32" s="1"/>
  <c r="B35" i="32" s="1"/>
  <c r="B36" i="32" s="1"/>
  <c r="B37" i="32" s="1"/>
  <c r="B38" i="32" s="1"/>
  <c r="B39" i="32" s="1"/>
  <c r="B40" i="32" s="1"/>
  <c r="B41" i="32" s="1"/>
  <c r="B42" i="32" s="1"/>
  <c r="B43" i="32" s="1"/>
  <c r="B44" i="32" s="1"/>
  <c r="B45" i="32" s="1"/>
  <c r="B46" i="32" s="1"/>
  <c r="B47" i="32" s="1"/>
  <c r="B48" i="32" s="1"/>
  <c r="B49" i="32" s="1"/>
  <c r="B50" i="32" s="1"/>
  <c r="B51" i="32" s="1"/>
  <c r="B52" i="32" s="1"/>
  <c r="B53" i="32" s="1"/>
  <c r="B54" i="32" s="1"/>
  <c r="B55" i="32" s="1"/>
  <c r="B56" i="32" s="1"/>
  <c r="B57" i="32" s="1"/>
  <c r="B58" i="32" s="1"/>
  <c r="B59" i="32" s="1"/>
  <c r="B60" i="32" s="1"/>
  <c r="B61" i="32" s="1"/>
  <c r="B62" i="32" s="1"/>
  <c r="B63" i="32" s="1"/>
  <c r="B64" i="32" s="1"/>
  <c r="B65" i="32" s="1"/>
  <c r="B66" i="32" s="1"/>
  <c r="B67" i="32" s="1"/>
  <c r="B68" i="32" s="1"/>
  <c r="B69" i="32" s="1"/>
  <c r="B70" i="32" s="1"/>
  <c r="B71" i="32" s="1"/>
  <c r="B72" i="32" s="1"/>
  <c r="B73" i="32" s="1"/>
  <c r="B74" i="32" s="1"/>
  <c r="B75" i="32" s="1"/>
  <c r="B76" i="32" s="1"/>
  <c r="B77" i="32" s="1"/>
  <c r="B78" i="32" s="1"/>
  <c r="B79" i="32" s="1"/>
  <c r="B80" i="32" s="1"/>
  <c r="B81" i="32" s="1"/>
  <c r="B82" i="32" s="1"/>
  <c r="B83" i="32" s="1"/>
  <c r="B84" i="32" s="1"/>
  <c r="B85" i="32" s="1"/>
  <c r="B86" i="32" s="1"/>
  <c r="B87" i="32" s="1"/>
  <c r="B88" i="32" s="1"/>
  <c r="B89" i="32" s="1"/>
  <c r="B90" i="32" s="1"/>
  <c r="B91" i="32" s="1"/>
  <c r="B92" i="32" s="1"/>
  <c r="B93" i="32" s="1"/>
  <c r="B94" i="32" s="1"/>
  <c r="B95" i="32" s="1"/>
  <c r="B96" i="32" s="1"/>
  <c r="B97" i="32" s="1"/>
  <c r="B98" i="32" s="1"/>
  <c r="B99" i="32" s="1"/>
  <c r="B100" i="32" s="1"/>
  <c r="B101" i="32" s="1"/>
  <c r="B102" i="32" s="1"/>
  <c r="B103" i="32" s="1"/>
  <c r="B104" i="32" s="1"/>
  <c r="B105" i="32" s="1"/>
  <c r="B106" i="32" s="1"/>
  <c r="B107" i="32" s="1"/>
  <c r="B108" i="32" s="1"/>
  <c r="B109" i="32" s="1"/>
  <c r="B110" i="32" s="1"/>
  <c r="B111" i="32" s="1"/>
  <c r="B112" i="32" s="1"/>
  <c r="B113" i="32" s="1"/>
  <c r="B114" i="32" s="1"/>
  <c r="B115" i="32" s="1"/>
  <c r="B116" i="32" s="1"/>
  <c r="B117" i="32" s="1"/>
  <c r="B118" i="32" s="1"/>
  <c r="B119" i="32" s="1"/>
  <c r="B120" i="32" s="1"/>
  <c r="B121" i="32" s="1"/>
  <c r="B122" i="32" s="1"/>
  <c r="B123" i="32" s="1"/>
  <c r="B124" i="32" s="1"/>
  <c r="B125" i="32" s="1"/>
  <c r="B126" i="32" s="1"/>
  <c r="B127" i="32" s="1"/>
  <c r="B128" i="32" s="1"/>
  <c r="B129" i="32" s="1"/>
  <c r="B130" i="32" s="1"/>
  <c r="B131" i="32" s="1"/>
  <c r="B132" i="32" s="1"/>
  <c r="B133" i="32" s="1"/>
  <c r="B134" i="32" s="1"/>
  <c r="B135" i="32" s="1"/>
  <c r="B136" i="32" s="1"/>
  <c r="B137" i="32" s="1"/>
  <c r="B138" i="32" s="1"/>
  <c r="B139" i="32" s="1"/>
  <c r="B140" i="32" s="1"/>
  <c r="B141" i="32" s="1"/>
  <c r="B142" i="32" s="1"/>
  <c r="B143" i="32" s="1"/>
  <c r="B144" i="32" s="1"/>
  <c r="B145" i="32" s="1"/>
  <c r="B146" i="32" s="1"/>
  <c r="B147" i="32" s="1"/>
  <c r="B148" i="32" s="1"/>
  <c r="B149" i="32" s="1"/>
  <c r="B150" i="32" s="1"/>
  <c r="B151" i="32" s="1"/>
  <c r="B152" i="32" s="1"/>
  <c r="B153" i="32" s="1"/>
  <c r="B154" i="32" s="1"/>
  <c r="B155" i="32" s="1"/>
  <c r="B156" i="32" s="1"/>
  <c r="B157" i="32" s="1"/>
  <c r="B158" i="32" s="1"/>
  <c r="B159" i="32" s="1"/>
  <c r="B160" i="32" s="1"/>
  <c r="B161" i="32" s="1"/>
  <c r="B162" i="32" s="1"/>
  <c r="B163" i="32" s="1"/>
  <c r="B164" i="32" s="1"/>
  <c r="B165" i="32" s="1"/>
  <c r="B166" i="32" s="1"/>
  <c r="B167" i="32" s="1"/>
  <c r="B168" i="32" s="1"/>
  <c r="B169" i="32" s="1"/>
  <c r="B170" i="32" s="1"/>
  <c r="B171" i="32" s="1"/>
  <c r="B172" i="32" s="1"/>
  <c r="B173" i="32" s="1"/>
  <c r="B174" i="32" s="1"/>
  <c r="B175" i="32" s="1"/>
  <c r="B176" i="32" s="1"/>
  <c r="B177" i="32" s="1"/>
  <c r="B178" i="32" s="1"/>
  <c r="B179" i="32" s="1"/>
  <c r="B180" i="32" s="1"/>
  <c r="B181" i="32" s="1"/>
  <c r="B182" i="32" s="1"/>
  <c r="B183" i="32" s="1"/>
  <c r="B184" i="32" s="1"/>
  <c r="B185" i="32" s="1"/>
  <c r="B186" i="32" s="1"/>
  <c r="B187" i="32" s="1"/>
  <c r="B188" i="32" s="1"/>
  <c r="B189" i="32" s="1"/>
  <c r="B190" i="32" s="1"/>
  <c r="B191" i="32" s="1"/>
  <c r="B192" i="32" s="1"/>
  <c r="B193" i="32" s="1"/>
  <c r="B194" i="32" s="1"/>
  <c r="B195" i="32" s="1"/>
  <c r="B196" i="32" s="1"/>
  <c r="B197" i="32" s="1"/>
  <c r="B198" i="32" s="1"/>
  <c r="B199" i="32" s="1"/>
  <c r="B200" i="32" s="1"/>
  <c r="B201" i="32" s="1"/>
  <c r="B202" i="32" s="1"/>
  <c r="B203" i="32" s="1"/>
  <c r="B204" i="32" s="1"/>
  <c r="B205" i="32" s="1"/>
  <c r="B206" i="32" s="1"/>
  <c r="B207" i="32" s="1"/>
  <c r="B208" i="32" s="1"/>
  <c r="B209" i="32" s="1"/>
  <c r="B210" i="32" s="1"/>
  <c r="B211" i="32" s="1"/>
  <c r="B212" i="32" s="1"/>
  <c r="B213" i="32" s="1"/>
  <c r="B214" i="32" s="1"/>
  <c r="B215" i="32" s="1"/>
  <c r="B216" i="32" s="1"/>
  <c r="B217" i="32" s="1"/>
  <c r="B218" i="32" s="1"/>
  <c r="B219" i="32" s="1"/>
  <c r="B220" i="32" s="1"/>
  <c r="B221" i="32" s="1"/>
  <c r="B222" i="32" s="1"/>
  <c r="B223" i="32" s="1"/>
  <c r="B224" i="32" s="1"/>
  <c r="B225" i="32" s="1"/>
  <c r="B226" i="32" s="1"/>
  <c r="B227" i="32" s="1"/>
  <c r="B228" i="32" s="1"/>
  <c r="B229" i="32" s="1"/>
  <c r="B230" i="32" s="1"/>
  <c r="B231" i="32" s="1"/>
  <c r="B232" i="32" s="1"/>
  <c r="B233" i="32" s="1"/>
  <c r="B234" i="32" s="1"/>
  <c r="B235" i="32" s="1"/>
  <c r="B236" i="32" s="1"/>
  <c r="B237" i="32" s="1"/>
  <c r="B238" i="32" s="1"/>
  <c r="B239" i="32" s="1"/>
  <c r="B240" i="32" s="1"/>
  <c r="B241" i="32" s="1"/>
  <c r="B242" i="32" s="1"/>
  <c r="B243" i="32" s="1"/>
  <c r="B244" i="32" s="1"/>
  <c r="B245" i="32" s="1"/>
  <c r="B246" i="32" s="1"/>
  <c r="B247" i="32" s="1"/>
  <c r="B248" i="32" s="1"/>
  <c r="B249" i="32" s="1"/>
  <c r="B250" i="32" s="1"/>
  <c r="B251" i="32" s="1"/>
  <c r="B252" i="32" s="1"/>
  <c r="B253" i="32" s="1"/>
  <c r="B254" i="32" s="1"/>
  <c r="B255" i="32" s="1"/>
  <c r="B256" i="32" s="1"/>
  <c r="B257" i="32" s="1"/>
  <c r="B258" i="32" s="1"/>
  <c r="B259" i="32" s="1"/>
  <c r="B260" i="32" s="1"/>
  <c r="B261" i="32" s="1"/>
  <c r="B262" i="32" s="1"/>
  <c r="B263" i="32" s="1"/>
  <c r="B264" i="32" s="1"/>
  <c r="B265" i="32" s="1"/>
  <c r="B266" i="32" s="1"/>
  <c r="B267" i="32" s="1"/>
  <c r="B268" i="32" s="1"/>
  <c r="B269" i="32" s="1"/>
  <c r="B270" i="32" s="1"/>
  <c r="B271" i="32" s="1"/>
  <c r="B272" i="32" s="1"/>
  <c r="B273" i="32" s="1"/>
  <c r="B274" i="32" s="1"/>
  <c r="B275" i="32" s="1"/>
  <c r="B276" i="32" s="1"/>
  <c r="B277" i="32" s="1"/>
  <c r="B278" i="32" s="1"/>
  <c r="B279" i="32" s="1"/>
  <c r="B280" i="32" s="1"/>
  <c r="B281" i="32" s="1"/>
  <c r="B282" i="32" s="1"/>
  <c r="B283" i="32" s="1"/>
  <c r="B284" i="32" s="1"/>
  <c r="B285" i="32" s="1"/>
  <c r="B286" i="32" s="1"/>
  <c r="B287" i="32" s="1"/>
  <c r="B288" i="32" s="1"/>
  <c r="B289" i="32" s="1"/>
  <c r="B290" i="32" s="1"/>
  <c r="B291" i="32" s="1"/>
  <c r="B292" i="32" s="1"/>
  <c r="B293" i="32" s="1"/>
  <c r="B294" i="32" s="1"/>
  <c r="B295" i="32" s="1"/>
  <c r="B296" i="32" s="1"/>
  <c r="B297" i="32" s="1"/>
  <c r="B298" i="32" s="1"/>
  <c r="B299" i="32" s="1"/>
  <c r="B300" i="32" s="1"/>
  <c r="B301" i="32" s="1"/>
  <c r="B302" i="32" s="1"/>
  <c r="B303" i="32" s="1"/>
  <c r="B304" i="32" s="1"/>
  <c r="B305" i="32" s="1"/>
  <c r="B306" i="32" s="1"/>
  <c r="B307" i="32" s="1"/>
  <c r="B308" i="32" s="1"/>
  <c r="B309" i="32" s="1"/>
  <c r="B310" i="32" s="1"/>
  <c r="B311" i="32" s="1"/>
  <c r="B312" i="32" s="1"/>
  <c r="B313" i="32" s="1"/>
  <c r="B314" i="32" s="1"/>
  <c r="B315" i="32" s="1"/>
  <c r="B316" i="32" s="1"/>
  <c r="B317" i="32" s="1"/>
  <c r="B318" i="32" s="1"/>
  <c r="B319" i="32" s="1"/>
  <c r="B320" i="32" s="1"/>
  <c r="B321" i="32" s="1"/>
  <c r="B322" i="32" s="1"/>
  <c r="B323" i="32" s="1"/>
  <c r="B324" i="32" s="1"/>
  <c r="B325" i="32" s="1"/>
  <c r="B326" i="32" s="1"/>
  <c r="B327" i="32" s="1"/>
  <c r="B328" i="32" s="1"/>
  <c r="B329" i="32" s="1"/>
  <c r="B330" i="32" s="1"/>
  <c r="B331" i="32" s="1"/>
  <c r="B332" i="32" s="1"/>
  <c r="B333" i="32" s="1"/>
  <c r="B334" i="32" s="1"/>
  <c r="B335" i="32" s="1"/>
  <c r="B336" i="32" s="1"/>
  <c r="B337" i="32" s="1"/>
  <c r="B338" i="32" s="1"/>
  <c r="B339" i="32" s="1"/>
  <c r="B340" i="32" s="1"/>
  <c r="B341" i="32" s="1"/>
  <c r="B342" i="32" s="1"/>
  <c r="B343" i="32" s="1"/>
  <c r="B344" i="32" s="1"/>
  <c r="B345" i="32" s="1"/>
  <c r="B346" i="32" s="1"/>
  <c r="B347" i="32" s="1"/>
  <c r="B348" i="32" s="1"/>
  <c r="B349" i="32" s="1"/>
  <c r="B350" i="32" s="1"/>
  <c r="B351" i="32" s="1"/>
  <c r="B352" i="32" s="1"/>
  <c r="B353" i="32" s="1"/>
  <c r="B354" i="32" s="1"/>
  <c r="B355" i="32" s="1"/>
  <c r="B356" i="32" s="1"/>
  <c r="B357" i="32" s="1"/>
  <c r="B358" i="32" s="1"/>
  <c r="B359" i="32" s="1"/>
  <c r="B360" i="32" s="1"/>
  <c r="B361" i="32" s="1"/>
  <c r="B362" i="32" s="1"/>
  <c r="B363" i="32" s="1"/>
  <c r="B364" i="32" s="1"/>
  <c r="B365" i="32" s="1"/>
  <c r="B366" i="32" s="1"/>
  <c r="B367" i="32" s="1"/>
  <c r="B368" i="32" s="1"/>
  <c r="B369" i="32" s="1"/>
  <c r="B370" i="32" s="1"/>
  <c r="B371" i="32" s="1"/>
  <c r="B372" i="32" s="1"/>
  <c r="B373" i="32" s="1"/>
  <c r="B374" i="32" s="1"/>
  <c r="B375" i="32" s="1"/>
  <c r="B376" i="32" s="1"/>
  <c r="B377" i="32" s="1"/>
  <c r="B378" i="32" s="1"/>
  <c r="B379" i="32" s="1"/>
  <c r="B380" i="32" s="1"/>
  <c r="B381" i="32" s="1"/>
  <c r="B382" i="32" s="1"/>
  <c r="B383" i="32" s="1"/>
  <c r="B384" i="32" s="1"/>
  <c r="B385" i="32" s="1"/>
  <c r="B386" i="32" s="1"/>
  <c r="B387" i="32" s="1"/>
  <c r="B388" i="32" s="1"/>
  <c r="B389" i="32" s="1"/>
  <c r="B390" i="32" s="1"/>
  <c r="B391" i="32" s="1"/>
  <c r="B392" i="32" s="1"/>
  <c r="B393" i="32" s="1"/>
  <c r="B394" i="32" s="1"/>
  <c r="B395" i="32" s="1"/>
  <c r="B396" i="32" s="1"/>
  <c r="B397" i="32" s="1"/>
  <c r="B398" i="32" s="1"/>
  <c r="B399" i="32" s="1"/>
  <c r="B400" i="32" s="1"/>
  <c r="B401" i="32" s="1"/>
  <c r="B402" i="32" s="1"/>
  <c r="B403" i="32" s="1"/>
  <c r="B404" i="32" s="1"/>
  <c r="B405" i="32" s="1"/>
  <c r="B406" i="32" s="1"/>
  <c r="B407" i="32" s="1"/>
  <c r="B408" i="32" s="1"/>
  <c r="B409" i="32" s="1"/>
  <c r="B410" i="32" s="1"/>
  <c r="B411" i="32" s="1"/>
  <c r="B412" i="32" s="1"/>
  <c r="B413" i="32" s="1"/>
  <c r="B414" i="32" s="1"/>
  <c r="B415" i="32" s="1"/>
  <c r="B416" i="32" s="1"/>
  <c r="B417" i="32" s="1"/>
  <c r="B418" i="32" s="1"/>
  <c r="B419" i="32" s="1"/>
  <c r="B420" i="32" s="1"/>
  <c r="B421" i="32" s="1"/>
  <c r="B422" i="32" s="1"/>
  <c r="B423" i="32" s="1"/>
  <c r="B424" i="32" s="1"/>
  <c r="B425" i="32" s="1"/>
  <c r="B426" i="32" s="1"/>
  <c r="B427" i="32" s="1"/>
  <c r="B428" i="32" s="1"/>
  <c r="B429" i="32" s="1"/>
  <c r="B430" i="32" s="1"/>
  <c r="B431" i="32" s="1"/>
  <c r="B432" i="32" s="1"/>
  <c r="B433" i="32" s="1"/>
  <c r="B434" i="32" s="1"/>
  <c r="B435" i="32" s="1"/>
  <c r="B436" i="32" s="1"/>
  <c r="B437" i="32" s="1"/>
  <c r="B438" i="32" s="1"/>
  <c r="B439" i="32" s="1"/>
  <c r="B440" i="32" s="1"/>
  <c r="B441" i="32" s="1"/>
  <c r="B442" i="32" s="1"/>
  <c r="B443" i="32" s="1"/>
  <c r="B444" i="32" s="1"/>
  <c r="B445" i="32" s="1"/>
  <c r="B446" i="32" s="1"/>
  <c r="B447" i="32" s="1"/>
  <c r="B448" i="32" s="1"/>
  <c r="B449" i="32" s="1"/>
  <c r="B450" i="32" s="1"/>
  <c r="B451" i="32" s="1"/>
  <c r="B452" i="32" s="1"/>
  <c r="B453" i="32" s="1"/>
  <c r="B454" i="32" s="1"/>
  <c r="B455" i="32" s="1"/>
  <c r="B456" i="32" s="1"/>
  <c r="B457" i="32" s="1"/>
  <c r="B458" i="32" s="1"/>
  <c r="B459" i="32" s="1"/>
  <c r="B460" i="32" s="1"/>
  <c r="B461" i="32" s="1"/>
  <c r="B462" i="32" s="1"/>
  <c r="B463" i="32" s="1"/>
  <c r="B464" i="32" s="1"/>
  <c r="B465" i="32" s="1"/>
  <c r="B466" i="32" s="1"/>
  <c r="B467" i="32" s="1"/>
  <c r="B468" i="32" s="1"/>
  <c r="B469" i="32" s="1"/>
  <c r="B470" i="32" s="1"/>
  <c r="B471" i="32" s="1"/>
  <c r="B472" i="32" s="1"/>
  <c r="B473" i="32" s="1"/>
  <c r="B474" i="32" s="1"/>
  <c r="B475" i="32" s="1"/>
  <c r="B476" i="32" s="1"/>
  <c r="B477" i="32" s="1"/>
  <c r="B478" i="32" s="1"/>
  <c r="B479" i="32" s="1"/>
  <c r="B480" i="32" s="1"/>
  <c r="B481" i="32" s="1"/>
  <c r="B482" i="32" s="1"/>
  <c r="B483" i="32" s="1"/>
  <c r="B484" i="32" s="1"/>
  <c r="B485" i="32" s="1"/>
  <c r="B486" i="32" s="1"/>
  <c r="B487" i="32" s="1"/>
  <c r="B488" i="32" s="1"/>
  <c r="B489" i="32" s="1"/>
  <c r="B490" i="32" s="1"/>
  <c r="B491" i="32" s="1"/>
  <c r="B492" i="32" s="1"/>
  <c r="B493" i="32" s="1"/>
  <c r="B494" i="32" s="1"/>
  <c r="B495" i="32" s="1"/>
  <c r="B496" i="32" s="1"/>
  <c r="B497" i="32" s="1"/>
  <c r="B498" i="32" s="1"/>
  <c r="B499" i="32" s="1"/>
  <c r="B500" i="32" s="1"/>
  <c r="B501" i="32" s="1"/>
  <c r="B502" i="32" s="1"/>
  <c r="B503" i="32" s="1"/>
  <c r="B504" i="32" s="1"/>
  <c r="B505" i="32" s="1"/>
  <c r="B506" i="32" s="1"/>
  <c r="B507" i="32" s="1"/>
  <c r="B508" i="32" s="1"/>
  <c r="B509" i="32" s="1"/>
  <c r="B510" i="32" s="1"/>
  <c r="B511" i="32" s="1"/>
  <c r="B512" i="32" s="1"/>
  <c r="B513" i="32" s="1"/>
  <c r="B514" i="32" s="1"/>
  <c r="B515" i="32" s="1"/>
  <c r="B516" i="32" s="1"/>
  <c r="B517" i="32" s="1"/>
  <c r="B518" i="32" s="1"/>
  <c r="B519" i="32" s="1"/>
  <c r="B520" i="32" s="1"/>
  <c r="B521" i="32" s="1"/>
  <c r="B522" i="32" s="1"/>
  <c r="B523" i="32" s="1"/>
  <c r="B524" i="32" s="1"/>
  <c r="B525" i="32" s="1"/>
  <c r="B526" i="32" s="1"/>
  <c r="B527" i="32" s="1"/>
  <c r="B528" i="32" s="1"/>
  <c r="B529" i="32" s="1"/>
  <c r="B530" i="32" s="1"/>
  <c r="B531" i="32" s="1"/>
  <c r="B532" i="32" s="1"/>
  <c r="B533" i="32" s="1"/>
  <c r="B534" i="32" s="1"/>
  <c r="B535" i="32" s="1"/>
  <c r="B536" i="32" s="1"/>
  <c r="B537" i="32" s="1"/>
  <c r="B538" i="32" s="1"/>
  <c r="B539" i="32" s="1"/>
  <c r="B540" i="32" s="1"/>
  <c r="B541" i="32" s="1"/>
  <c r="B542" i="32" s="1"/>
  <c r="B543" i="32" s="1"/>
  <c r="B544" i="32" s="1"/>
  <c r="B545" i="32" s="1"/>
  <c r="B546" i="32" s="1"/>
  <c r="B547" i="32" s="1"/>
  <c r="B548" i="32" s="1"/>
  <c r="B549" i="32" s="1"/>
  <c r="B550" i="32" s="1"/>
  <c r="B551" i="32" s="1"/>
  <c r="B552" i="32" s="1"/>
  <c r="B553" i="32" s="1"/>
  <c r="B554" i="32" s="1"/>
  <c r="B555" i="32" s="1"/>
  <c r="B556" i="32" s="1"/>
  <c r="B557" i="32" s="1"/>
  <c r="B558" i="32" s="1"/>
  <c r="B559" i="32" s="1"/>
  <c r="B560" i="32" s="1"/>
  <c r="B561" i="32" s="1"/>
  <c r="B562" i="32" s="1"/>
  <c r="B563" i="32" s="1"/>
  <c r="B564" i="32" s="1"/>
  <c r="B565" i="32" s="1"/>
  <c r="B566" i="32" s="1"/>
  <c r="B567" i="32" s="1"/>
  <c r="B568" i="32" s="1"/>
  <c r="B569" i="32" s="1"/>
  <c r="B570" i="32" s="1"/>
  <c r="B571" i="32" s="1"/>
  <c r="B572" i="32" s="1"/>
  <c r="B573" i="32" s="1"/>
  <c r="B574" i="32" s="1"/>
  <c r="B575" i="32" s="1"/>
  <c r="B576" i="32" s="1"/>
  <c r="B577" i="32" s="1"/>
  <c r="B578" i="32" s="1"/>
  <c r="B579" i="32" s="1"/>
  <c r="B580" i="32" s="1"/>
  <c r="B581" i="32" s="1"/>
  <c r="B582" i="32" s="1"/>
  <c r="B583" i="32" s="1"/>
  <c r="B584" i="32" s="1"/>
  <c r="B585" i="32" s="1"/>
  <c r="B586" i="32" s="1"/>
  <c r="B587" i="32" s="1"/>
  <c r="B588" i="32" s="1"/>
  <c r="B589" i="32" s="1"/>
  <c r="B590" i="32" s="1"/>
  <c r="B591" i="32" s="1"/>
  <c r="B592" i="32" s="1"/>
  <c r="B593" i="32" s="1"/>
  <c r="B594" i="32" s="1"/>
  <c r="B595" i="32" s="1"/>
  <c r="B596" i="32" s="1"/>
  <c r="B597" i="32" s="1"/>
  <c r="B598" i="32" s="1"/>
  <c r="B599" i="32" s="1"/>
  <c r="B600" i="32" s="1"/>
  <c r="B601" i="32" s="1"/>
  <c r="B602" i="32" s="1"/>
  <c r="B603" i="32" s="1"/>
  <c r="B604" i="32" s="1"/>
  <c r="B605" i="32" s="1"/>
  <c r="B606" i="32" s="1"/>
  <c r="B607" i="32" s="1"/>
  <c r="B608" i="32" s="1"/>
  <c r="B609" i="32" s="1"/>
  <c r="B610" i="32" s="1"/>
  <c r="B611" i="32" s="1"/>
  <c r="B612" i="32" s="1"/>
  <c r="B613" i="32" s="1"/>
  <c r="B614" i="32" s="1"/>
  <c r="B615" i="32" s="1"/>
  <c r="B616" i="32" s="1"/>
  <c r="B617" i="32" s="1"/>
  <c r="B618" i="32" s="1"/>
  <c r="B619" i="32" s="1"/>
  <c r="B620" i="32" s="1"/>
  <c r="B621" i="32" s="1"/>
  <c r="B622" i="32" s="1"/>
  <c r="B623" i="32" s="1"/>
  <c r="B624" i="32" s="1"/>
  <c r="B625" i="32" s="1"/>
  <c r="B626" i="32" s="1"/>
  <c r="B627" i="32" s="1"/>
  <c r="B628" i="32" s="1"/>
  <c r="B629" i="32" s="1"/>
  <c r="B630" i="32" s="1"/>
  <c r="B631" i="32" s="1"/>
  <c r="B632" i="32" s="1"/>
  <c r="B633" i="32" s="1"/>
  <c r="B634" i="32" s="1"/>
  <c r="B635" i="32" s="1"/>
  <c r="B636" i="32" s="1"/>
  <c r="B637" i="32" s="1"/>
  <c r="B638" i="32" s="1"/>
  <c r="B639" i="32" s="1"/>
  <c r="B640" i="32" s="1"/>
  <c r="B641" i="32" s="1"/>
  <c r="B642" i="32" s="1"/>
  <c r="B643" i="32" s="1"/>
  <c r="B644" i="32" s="1"/>
  <c r="B645" i="32" s="1"/>
  <c r="B646" i="32" s="1"/>
  <c r="B647" i="32" s="1"/>
  <c r="B648" i="32" s="1"/>
  <c r="B649" i="32" s="1"/>
  <c r="B650" i="32" s="1"/>
  <c r="B651" i="32" s="1"/>
  <c r="B652" i="32" s="1"/>
  <c r="B653" i="32" s="1"/>
  <c r="B654" i="32" s="1"/>
  <c r="B655" i="32" s="1"/>
  <c r="B656" i="32" s="1"/>
  <c r="B657" i="32" s="1"/>
  <c r="B658" i="32" s="1"/>
  <c r="B659" i="32" s="1"/>
  <c r="B660" i="32" s="1"/>
  <c r="B661" i="32" s="1"/>
  <c r="B662" i="32" s="1"/>
  <c r="B663" i="32" s="1"/>
  <c r="B664" i="32" s="1"/>
  <c r="B665" i="32" s="1"/>
  <c r="B666" i="32" s="1"/>
  <c r="B667" i="32" s="1"/>
  <c r="B668" i="32" s="1"/>
  <c r="B669" i="32" s="1"/>
  <c r="B670" i="32" s="1"/>
  <c r="B671" i="32" s="1"/>
  <c r="B672" i="32" s="1"/>
  <c r="B673" i="32" s="1"/>
  <c r="B674" i="32" s="1"/>
  <c r="B675" i="32" s="1"/>
  <c r="B676" i="32" s="1"/>
  <c r="B677" i="32" s="1"/>
  <c r="B678" i="32" s="1"/>
  <c r="B679" i="32" s="1"/>
  <c r="B680" i="32" s="1"/>
  <c r="B681" i="32" s="1"/>
  <c r="B682" i="32" s="1"/>
  <c r="B683" i="32" s="1"/>
  <c r="B684" i="32" s="1"/>
  <c r="B685" i="32" s="1"/>
  <c r="B686" i="32" s="1"/>
  <c r="B687" i="32" s="1"/>
  <c r="B688" i="32" s="1"/>
  <c r="B689" i="32" s="1"/>
  <c r="B690" i="32" s="1"/>
  <c r="B691" i="32" s="1"/>
  <c r="B692" i="32" s="1"/>
  <c r="B693" i="32" s="1"/>
  <c r="B694" i="32" s="1"/>
  <c r="B695" i="32" s="1"/>
  <c r="B696" i="32" s="1"/>
  <c r="B697" i="32" s="1"/>
  <c r="B698" i="32" s="1"/>
  <c r="B699" i="32" s="1"/>
  <c r="B700" i="32" s="1"/>
  <c r="B701" i="32" s="1"/>
  <c r="B702" i="32" s="1"/>
  <c r="B703" i="32" s="1"/>
  <c r="B704" i="32" s="1"/>
  <c r="B705" i="32" s="1"/>
  <c r="B706" i="32" s="1"/>
  <c r="B707" i="32" s="1"/>
  <c r="B708" i="32" s="1"/>
  <c r="B709" i="32" s="1"/>
  <c r="B710" i="32" s="1"/>
  <c r="B711" i="32" s="1"/>
  <c r="B712" i="32" s="1"/>
  <c r="B713" i="32" s="1"/>
  <c r="B714" i="32" s="1"/>
  <c r="B715" i="32" s="1"/>
  <c r="B716" i="32" s="1"/>
  <c r="B717" i="32" s="1"/>
  <c r="B718" i="32" s="1"/>
  <c r="B719" i="32" s="1"/>
  <c r="B720" i="32" s="1"/>
  <c r="B721" i="32" s="1"/>
  <c r="L24" i="32"/>
  <c r="L23" i="32"/>
  <c r="L22" i="32"/>
  <c r="L21" i="32"/>
  <c r="L20" i="32"/>
  <c r="L19" i="32"/>
  <c r="L18" i="32"/>
  <c r="L17" i="32"/>
  <c r="L16" i="32"/>
  <c r="L15" i="32"/>
  <c r="L14" i="32"/>
  <c r="L13" i="32"/>
  <c r="L12" i="32"/>
  <c r="L11" i="32"/>
  <c r="L10" i="32"/>
  <c r="C10" i="32"/>
  <c r="L9" i="32"/>
  <c r="L8" i="32"/>
  <c r="L7" i="32"/>
  <c r="L6" i="32"/>
  <c r="C6" i="32"/>
  <c r="C7" i="32" s="1"/>
  <c r="C8" i="32" s="1"/>
  <c r="C9" i="32" s="1"/>
  <c r="L5" i="32"/>
  <c r="L4" i="32"/>
  <c r="C4" i="32"/>
  <c r="C5" i="32" s="1"/>
  <c r="B4" i="32"/>
  <c r="B5" i="32" s="1"/>
  <c r="B6" i="32" s="1"/>
  <c r="B7" i="32" s="1"/>
  <c r="B8" i="32" s="1"/>
  <c r="B9" i="32" s="1"/>
  <c r="B10" i="32" s="1"/>
  <c r="B11" i="32" s="1"/>
  <c r="B12" i="32" s="1"/>
  <c r="B13" i="32" s="1"/>
  <c r="B14" i="32" s="1"/>
  <c r="B15" i="32" s="1"/>
  <c r="B16" i="32" s="1"/>
  <c r="B17" i="32" s="1"/>
  <c r="B18" i="32" s="1"/>
  <c r="B19" i="32" s="1"/>
  <c r="B20" i="32" s="1"/>
  <c r="B21" i="32" s="1"/>
  <c r="B22" i="32" s="1"/>
  <c r="B23" i="32" s="1"/>
  <c r="B24" i="32" s="1"/>
  <c r="L3" i="32"/>
  <c r="C3" i="32"/>
  <c r="B3" i="32"/>
  <c r="A3" i="32"/>
  <c r="A4" i="32" s="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A171" i="32" s="1"/>
  <c r="A172" i="32" s="1"/>
  <c r="A173" i="32" s="1"/>
  <c r="A174" i="32" s="1"/>
  <c r="A175" i="32" s="1"/>
  <c r="A176" i="32" s="1"/>
  <c r="A177" i="32" s="1"/>
  <c r="A178" i="32" s="1"/>
  <c r="A179" i="32" s="1"/>
  <c r="A180" i="32" s="1"/>
  <c r="A181" i="32" s="1"/>
  <c r="A182" i="32" s="1"/>
  <c r="A183" i="32" s="1"/>
  <c r="A184" i="32" s="1"/>
  <c r="A185" i="32" s="1"/>
  <c r="A186" i="32" s="1"/>
  <c r="A187" i="32" s="1"/>
  <c r="A188" i="32" s="1"/>
  <c r="A189" i="32" s="1"/>
  <c r="A190" i="32" s="1"/>
  <c r="A191" i="32" s="1"/>
  <c r="A192" i="32" s="1"/>
  <c r="A193" i="32" s="1"/>
  <c r="A194" i="32" s="1"/>
  <c r="A195" i="32" s="1"/>
  <c r="A196" i="32" s="1"/>
  <c r="A197" i="32" s="1"/>
  <c r="A198" i="32" s="1"/>
  <c r="A199" i="32" s="1"/>
  <c r="A200" i="32" s="1"/>
  <c r="A201" i="32" s="1"/>
  <c r="A202" i="32" s="1"/>
  <c r="A203" i="32" s="1"/>
  <c r="A204" i="32" s="1"/>
  <c r="A205" i="32" s="1"/>
  <c r="A206" i="32" s="1"/>
  <c r="A207" i="32" s="1"/>
  <c r="A208" i="32" s="1"/>
  <c r="A209" i="32" s="1"/>
  <c r="A210" i="32" s="1"/>
  <c r="A211" i="32" s="1"/>
  <c r="A212" i="32" s="1"/>
  <c r="A213" i="32" s="1"/>
  <c r="A214" i="32" s="1"/>
  <c r="A215" i="32" s="1"/>
  <c r="A216" i="32" s="1"/>
  <c r="A217" i="32" s="1"/>
  <c r="A218" i="32" s="1"/>
  <c r="A219" i="32" s="1"/>
  <c r="A220" i="32" s="1"/>
  <c r="A221" i="32" s="1"/>
  <c r="A222" i="32" s="1"/>
  <c r="A223" i="32" s="1"/>
  <c r="A224" i="32" s="1"/>
  <c r="A225" i="32" s="1"/>
  <c r="A226" i="32" s="1"/>
  <c r="A227" i="32" s="1"/>
  <c r="A228" i="32" s="1"/>
  <c r="A229" i="32" s="1"/>
  <c r="A230" i="32" s="1"/>
  <c r="A231" i="32" s="1"/>
  <c r="A232" i="32" s="1"/>
  <c r="A233" i="32" s="1"/>
  <c r="A234" i="32" s="1"/>
  <c r="A235" i="32" s="1"/>
  <c r="A236" i="32" s="1"/>
  <c r="A237" i="32" s="1"/>
  <c r="A238" i="32" s="1"/>
  <c r="A239" i="32" s="1"/>
  <c r="A240" i="32" s="1"/>
  <c r="A241" i="32" s="1"/>
  <c r="A242" i="32" s="1"/>
  <c r="A243" i="32" s="1"/>
  <c r="A244" i="32" s="1"/>
  <c r="A245" i="32" s="1"/>
  <c r="A246" i="32" s="1"/>
  <c r="A247" i="32" s="1"/>
  <c r="A248" i="32" s="1"/>
  <c r="A249" i="32" s="1"/>
  <c r="A250" i="32" s="1"/>
  <c r="A251" i="32" s="1"/>
  <c r="A252" i="32" s="1"/>
  <c r="A253" i="32" s="1"/>
  <c r="A254" i="32" s="1"/>
  <c r="A255" i="32" s="1"/>
  <c r="A256" i="32" s="1"/>
  <c r="A257" i="32" s="1"/>
  <c r="A258" i="32" s="1"/>
  <c r="A259" i="32" s="1"/>
  <c r="A260" i="32" s="1"/>
  <c r="A261" i="32" s="1"/>
  <c r="A262" i="32" s="1"/>
  <c r="A263" i="32" s="1"/>
  <c r="A264" i="32" s="1"/>
  <c r="A265" i="32" s="1"/>
  <c r="A266" i="32" s="1"/>
  <c r="A267" i="32" s="1"/>
  <c r="A268" i="32" s="1"/>
  <c r="A269" i="32" s="1"/>
  <c r="A270" i="32" s="1"/>
  <c r="A271" i="32" s="1"/>
  <c r="A272" i="32" s="1"/>
  <c r="A273" i="32" s="1"/>
  <c r="A274" i="32" s="1"/>
  <c r="A275" i="32" s="1"/>
  <c r="A276" i="32" s="1"/>
  <c r="A277" i="32" s="1"/>
  <c r="A278" i="32" s="1"/>
  <c r="A279" i="32" s="1"/>
  <c r="A280" i="32" s="1"/>
  <c r="A281" i="32" s="1"/>
  <c r="A282" i="32" s="1"/>
  <c r="A283" i="32" s="1"/>
  <c r="A284" i="32" s="1"/>
  <c r="A285" i="32" s="1"/>
  <c r="A286" i="32" s="1"/>
  <c r="A287" i="32" s="1"/>
  <c r="A288" i="32" s="1"/>
  <c r="A289" i="32" s="1"/>
  <c r="A290" i="32" s="1"/>
  <c r="A291" i="32" s="1"/>
  <c r="A292" i="32" s="1"/>
  <c r="A293" i="32" s="1"/>
  <c r="A294" i="32" s="1"/>
  <c r="A295" i="32" s="1"/>
  <c r="A296" i="32" s="1"/>
  <c r="A297" i="32" s="1"/>
  <c r="A298" i="32" s="1"/>
  <c r="A299" i="32" s="1"/>
  <c r="A300" i="32" s="1"/>
  <c r="A301" i="32" s="1"/>
  <c r="A302" i="32" s="1"/>
  <c r="A303" i="32" s="1"/>
  <c r="A304" i="32" s="1"/>
  <c r="A305" i="32" s="1"/>
  <c r="A306" i="32" s="1"/>
  <c r="A307" i="32" s="1"/>
  <c r="A308" i="32" s="1"/>
  <c r="A309" i="32" s="1"/>
  <c r="A310" i="32" s="1"/>
  <c r="A311" i="32" s="1"/>
  <c r="A312" i="32" s="1"/>
  <c r="A313" i="32" s="1"/>
  <c r="A314" i="32" s="1"/>
  <c r="A315" i="32" s="1"/>
  <c r="A316" i="32" s="1"/>
  <c r="A317" i="32" s="1"/>
  <c r="A318" i="32" s="1"/>
  <c r="A319" i="32" s="1"/>
  <c r="A320" i="32" s="1"/>
  <c r="A321" i="32" s="1"/>
  <c r="A322" i="32" s="1"/>
  <c r="A323" i="32" s="1"/>
  <c r="A324" i="32" s="1"/>
  <c r="A325" i="32" s="1"/>
  <c r="A326" i="32" s="1"/>
  <c r="A327" i="32" s="1"/>
  <c r="A328" i="32" s="1"/>
  <c r="A329" i="32" s="1"/>
  <c r="A330" i="32" s="1"/>
  <c r="A331" i="32" s="1"/>
  <c r="A332" i="32" s="1"/>
  <c r="A333" i="32" s="1"/>
  <c r="A334" i="32" s="1"/>
  <c r="A335" i="32" s="1"/>
  <c r="A336" i="32" s="1"/>
  <c r="A337" i="32" s="1"/>
  <c r="A338" i="32" s="1"/>
  <c r="A339" i="32" s="1"/>
  <c r="A340" i="32" s="1"/>
  <c r="A341" i="32" s="1"/>
  <c r="A342" i="32" s="1"/>
  <c r="A343" i="32" s="1"/>
  <c r="A344" i="32" s="1"/>
  <c r="A345" i="32" s="1"/>
  <c r="A346" i="32" s="1"/>
  <c r="A347" i="32" s="1"/>
  <c r="A348" i="32" s="1"/>
  <c r="A349" i="32" s="1"/>
  <c r="A350" i="32" s="1"/>
  <c r="A351" i="32" s="1"/>
  <c r="A352" i="32" s="1"/>
  <c r="A353" i="32" s="1"/>
  <c r="A354" i="32" s="1"/>
  <c r="A355" i="32" s="1"/>
  <c r="A356" i="32" s="1"/>
  <c r="A357" i="32" s="1"/>
  <c r="A358" i="32" s="1"/>
  <c r="A359" i="32" s="1"/>
  <c r="A360" i="32" s="1"/>
  <c r="A361" i="32" s="1"/>
  <c r="A362" i="32" s="1"/>
  <c r="A363" i="32" s="1"/>
  <c r="A364" i="32" s="1"/>
  <c r="A365" i="32" s="1"/>
  <c r="A366" i="32" s="1"/>
  <c r="A367" i="32" s="1"/>
  <c r="A368" i="32" s="1"/>
  <c r="A369" i="32" s="1"/>
  <c r="A370" i="32" s="1"/>
  <c r="A371" i="32" s="1"/>
  <c r="A372" i="32" s="1"/>
  <c r="A373" i="32" s="1"/>
  <c r="A374" i="32" s="1"/>
  <c r="A375" i="32" s="1"/>
  <c r="A376" i="32" s="1"/>
  <c r="A377" i="32" s="1"/>
  <c r="A378" i="32" s="1"/>
  <c r="A379" i="32" s="1"/>
  <c r="A380" i="32" s="1"/>
  <c r="A381" i="32" s="1"/>
  <c r="A382" i="32" s="1"/>
  <c r="A383" i="32" s="1"/>
  <c r="A384" i="32" s="1"/>
  <c r="A385" i="32" s="1"/>
  <c r="A386" i="32" s="1"/>
  <c r="A387" i="32" s="1"/>
  <c r="A388" i="32" s="1"/>
  <c r="A389" i="32" s="1"/>
  <c r="A390" i="32" s="1"/>
  <c r="A391" i="32" s="1"/>
  <c r="A392" i="32" s="1"/>
  <c r="A393" i="32" s="1"/>
  <c r="A394" i="32" s="1"/>
  <c r="A395" i="32" s="1"/>
  <c r="A396" i="32" s="1"/>
  <c r="A397" i="32" s="1"/>
  <c r="A398" i="32" s="1"/>
  <c r="A399" i="32" s="1"/>
  <c r="A400" i="32" s="1"/>
  <c r="A401" i="32" s="1"/>
  <c r="A402" i="32" s="1"/>
  <c r="A403" i="32" s="1"/>
  <c r="A404" i="32" s="1"/>
  <c r="A405" i="32" s="1"/>
  <c r="A406" i="32" s="1"/>
  <c r="A407" i="32" s="1"/>
  <c r="A408" i="32" s="1"/>
  <c r="A409" i="32" s="1"/>
  <c r="A410" i="32" s="1"/>
  <c r="A411" i="32" s="1"/>
  <c r="A412" i="32" s="1"/>
  <c r="A413" i="32" s="1"/>
  <c r="A414" i="32" s="1"/>
  <c r="A415" i="32" s="1"/>
  <c r="A416" i="32" s="1"/>
  <c r="A417" i="32" s="1"/>
  <c r="A418" i="32" s="1"/>
  <c r="A419" i="32" s="1"/>
  <c r="A420" i="32" s="1"/>
  <c r="A421" i="32" s="1"/>
  <c r="A422" i="32" s="1"/>
  <c r="A423" i="32" s="1"/>
  <c r="A424" i="32" s="1"/>
  <c r="A425" i="32" s="1"/>
  <c r="A426" i="32" s="1"/>
  <c r="A427" i="32" s="1"/>
  <c r="A428" i="32" s="1"/>
  <c r="A429" i="32" s="1"/>
  <c r="A430" i="32" s="1"/>
  <c r="A431" i="32" s="1"/>
  <c r="A432" i="32" s="1"/>
  <c r="A433" i="32" s="1"/>
  <c r="A434" i="32" s="1"/>
  <c r="A435" i="32" s="1"/>
  <c r="A436" i="32" s="1"/>
  <c r="A437" i="32" s="1"/>
  <c r="A438" i="32" s="1"/>
  <c r="A439" i="32" s="1"/>
  <c r="A440" i="32" s="1"/>
  <c r="A441" i="32" s="1"/>
  <c r="A442" i="32" s="1"/>
  <c r="A443" i="32" s="1"/>
  <c r="A444" i="32" s="1"/>
  <c r="A445" i="32" s="1"/>
  <c r="A446" i="32" s="1"/>
  <c r="A447" i="32" s="1"/>
  <c r="A448" i="32" s="1"/>
  <c r="A449" i="32" s="1"/>
  <c r="A450" i="32" s="1"/>
  <c r="A451" i="32" s="1"/>
  <c r="A452" i="32" s="1"/>
  <c r="A453" i="32" s="1"/>
  <c r="A454" i="32" s="1"/>
  <c r="A455" i="32" s="1"/>
  <c r="A456" i="32" s="1"/>
  <c r="A457" i="32" s="1"/>
  <c r="A458" i="32" s="1"/>
  <c r="A459" i="32" s="1"/>
  <c r="A460" i="32" s="1"/>
  <c r="A461" i="32" s="1"/>
  <c r="A462" i="32" s="1"/>
  <c r="A463" i="32" s="1"/>
  <c r="A464" i="32" s="1"/>
  <c r="A465" i="32" s="1"/>
  <c r="A466" i="32" s="1"/>
  <c r="A467" i="32" s="1"/>
  <c r="A468" i="32" s="1"/>
  <c r="A469" i="32" s="1"/>
  <c r="A470" i="32" s="1"/>
  <c r="A471" i="32" s="1"/>
  <c r="A472" i="32" s="1"/>
  <c r="A473" i="32" s="1"/>
  <c r="A474" i="32" s="1"/>
  <c r="A475" i="32" s="1"/>
  <c r="A476" i="32" s="1"/>
  <c r="A477" i="32" s="1"/>
  <c r="A478" i="32" s="1"/>
  <c r="A479" i="32" s="1"/>
  <c r="A480" i="32" s="1"/>
  <c r="A481" i="32" s="1"/>
  <c r="A482" i="32" s="1"/>
  <c r="A483" i="32" s="1"/>
  <c r="A484" i="32" s="1"/>
  <c r="A485" i="32" s="1"/>
  <c r="A486" i="32" s="1"/>
  <c r="A487" i="32" s="1"/>
  <c r="A488" i="32" s="1"/>
  <c r="A489" i="32" s="1"/>
  <c r="A490" i="32" s="1"/>
  <c r="A491" i="32" s="1"/>
  <c r="A492" i="32" s="1"/>
  <c r="A493" i="32" s="1"/>
  <c r="A494" i="32" s="1"/>
  <c r="A495" i="32" s="1"/>
  <c r="A496" i="32" s="1"/>
  <c r="A497" i="32" s="1"/>
  <c r="A498" i="32" s="1"/>
  <c r="A499" i="32" s="1"/>
  <c r="A500" i="32" s="1"/>
  <c r="A501" i="32" s="1"/>
  <c r="A502" i="32" s="1"/>
  <c r="A503" i="32" s="1"/>
  <c r="A504" i="32" s="1"/>
  <c r="A505" i="32" s="1"/>
  <c r="A506" i="32" s="1"/>
  <c r="A507" i="32" s="1"/>
  <c r="A508" i="32" s="1"/>
  <c r="A509" i="32" s="1"/>
  <c r="A510" i="32" s="1"/>
  <c r="A511" i="32" s="1"/>
  <c r="A512" i="32" s="1"/>
  <c r="A513" i="32" s="1"/>
  <c r="A514" i="32" s="1"/>
  <c r="A515" i="32" s="1"/>
  <c r="A516" i="32" s="1"/>
  <c r="A517" i="32" s="1"/>
  <c r="A518" i="32" s="1"/>
  <c r="A519" i="32" s="1"/>
  <c r="A520" i="32" s="1"/>
  <c r="A521" i="32" s="1"/>
  <c r="A522" i="32" s="1"/>
  <c r="A523" i="32" s="1"/>
  <c r="A524" i="32" s="1"/>
  <c r="A525" i="32" s="1"/>
  <c r="A526" i="32" s="1"/>
  <c r="A527" i="32" s="1"/>
  <c r="A528" i="32" s="1"/>
  <c r="A529" i="32" s="1"/>
  <c r="A530" i="32" s="1"/>
  <c r="A531" i="32" s="1"/>
  <c r="A532" i="32" s="1"/>
  <c r="A533" i="32" s="1"/>
  <c r="A534" i="32" s="1"/>
  <c r="A535" i="32" s="1"/>
  <c r="A536" i="32" s="1"/>
  <c r="A537" i="32" s="1"/>
  <c r="A538" i="32" s="1"/>
  <c r="A539" i="32" s="1"/>
  <c r="A540" i="32" s="1"/>
  <c r="A541" i="32" s="1"/>
  <c r="A542" i="32" s="1"/>
  <c r="A543" i="32" s="1"/>
  <c r="A544" i="32" s="1"/>
  <c r="A545" i="32" s="1"/>
  <c r="A546" i="32" s="1"/>
  <c r="A547" i="32" s="1"/>
  <c r="A548" i="32" s="1"/>
  <c r="A549" i="32" s="1"/>
  <c r="A550" i="32" s="1"/>
  <c r="A551" i="32" s="1"/>
  <c r="A552" i="32" s="1"/>
  <c r="A553" i="32" s="1"/>
  <c r="A554" i="32" s="1"/>
  <c r="A555" i="32" s="1"/>
  <c r="A556" i="32" s="1"/>
  <c r="A557" i="32" s="1"/>
  <c r="A558" i="32" s="1"/>
  <c r="A559" i="32" s="1"/>
  <c r="A560" i="32" s="1"/>
  <c r="A561" i="32" s="1"/>
  <c r="A562" i="32" s="1"/>
  <c r="A563" i="32" s="1"/>
  <c r="A564" i="32" s="1"/>
  <c r="A565" i="32" s="1"/>
  <c r="A566" i="32" s="1"/>
  <c r="A567" i="32" s="1"/>
  <c r="A568" i="32" s="1"/>
  <c r="A569" i="32" s="1"/>
  <c r="A570" i="32" s="1"/>
  <c r="A571" i="32" s="1"/>
  <c r="A572" i="32" s="1"/>
  <c r="A573" i="32" s="1"/>
  <c r="A574" i="32" s="1"/>
  <c r="A575" i="32" s="1"/>
  <c r="A576" i="32" s="1"/>
  <c r="A577" i="32" s="1"/>
  <c r="A578" i="32" s="1"/>
  <c r="A579" i="32" s="1"/>
  <c r="A580" i="32" s="1"/>
  <c r="A581" i="32" s="1"/>
  <c r="A582" i="32" s="1"/>
  <c r="A583" i="32" s="1"/>
  <c r="A584" i="32" s="1"/>
  <c r="A585" i="32" s="1"/>
  <c r="A586" i="32" s="1"/>
  <c r="A587" i="32" s="1"/>
  <c r="A588" i="32" s="1"/>
  <c r="A589" i="32" s="1"/>
  <c r="A590" i="32" s="1"/>
  <c r="A591" i="32" s="1"/>
  <c r="A592" i="32" s="1"/>
  <c r="A593" i="32" s="1"/>
  <c r="A594" i="32" s="1"/>
  <c r="A595" i="32" s="1"/>
  <c r="A596" i="32" s="1"/>
  <c r="A597" i="32" s="1"/>
  <c r="A598" i="32" s="1"/>
  <c r="A599" i="32" s="1"/>
  <c r="A600" i="32" s="1"/>
  <c r="A601" i="32" s="1"/>
  <c r="A602" i="32" s="1"/>
  <c r="A603" i="32" s="1"/>
  <c r="A604" i="32" s="1"/>
  <c r="A605" i="32" s="1"/>
  <c r="A606" i="32" s="1"/>
  <c r="A607" i="32" s="1"/>
  <c r="A608" i="32" s="1"/>
  <c r="A609" i="32" s="1"/>
  <c r="A610" i="32" s="1"/>
  <c r="A611" i="32" s="1"/>
  <c r="A612" i="32" s="1"/>
  <c r="A613" i="32" s="1"/>
  <c r="A614" i="32" s="1"/>
  <c r="A615" i="32" s="1"/>
  <c r="A616" i="32" s="1"/>
  <c r="A617" i="32" s="1"/>
  <c r="A618" i="32" s="1"/>
  <c r="A619" i="32" s="1"/>
  <c r="A620" i="32" s="1"/>
  <c r="A621" i="32" s="1"/>
  <c r="A622" i="32" s="1"/>
  <c r="A623" i="32" s="1"/>
  <c r="A624" i="32" s="1"/>
  <c r="A625" i="32" s="1"/>
  <c r="A626" i="32" s="1"/>
  <c r="A627" i="32" s="1"/>
  <c r="A628" i="32" s="1"/>
  <c r="A629" i="32" s="1"/>
  <c r="A630" i="32" s="1"/>
  <c r="A631" i="32" s="1"/>
  <c r="A632" i="32" s="1"/>
  <c r="A633" i="32" s="1"/>
  <c r="A634" i="32" s="1"/>
  <c r="A635" i="32" s="1"/>
  <c r="A636" i="32" s="1"/>
  <c r="A637" i="32" s="1"/>
  <c r="A638" i="32" s="1"/>
  <c r="A639" i="32" s="1"/>
  <c r="A640" i="32" s="1"/>
  <c r="A641" i="32" s="1"/>
  <c r="A642" i="32" s="1"/>
  <c r="A643" i="32" s="1"/>
  <c r="A644" i="32" s="1"/>
  <c r="A645" i="32" s="1"/>
  <c r="A646" i="32" s="1"/>
  <c r="A647" i="32" s="1"/>
  <c r="A648" i="32" s="1"/>
  <c r="A649" i="32" s="1"/>
  <c r="A650" i="32" s="1"/>
  <c r="A651" i="32" s="1"/>
  <c r="A652" i="32" s="1"/>
  <c r="A653" i="32" s="1"/>
  <c r="A654" i="32" s="1"/>
  <c r="A655" i="32" s="1"/>
  <c r="A656" i="32" s="1"/>
  <c r="A657" i="32" s="1"/>
  <c r="A658" i="32" s="1"/>
  <c r="A659" i="32" s="1"/>
  <c r="A660" i="32" s="1"/>
  <c r="A661" i="32" s="1"/>
  <c r="A662" i="32" s="1"/>
  <c r="A663" i="32" s="1"/>
  <c r="A664" i="32" s="1"/>
  <c r="A665" i="32" s="1"/>
  <c r="A666" i="32" s="1"/>
  <c r="A667" i="32" s="1"/>
  <c r="A668" i="32" s="1"/>
  <c r="A669" i="32" s="1"/>
  <c r="A670" i="32" s="1"/>
  <c r="A671" i="32" s="1"/>
  <c r="A672" i="32" s="1"/>
  <c r="A673" i="32" s="1"/>
  <c r="A674" i="32" s="1"/>
  <c r="A675" i="32" s="1"/>
  <c r="A676" i="32" s="1"/>
  <c r="A677" i="32" s="1"/>
  <c r="A678" i="32" s="1"/>
  <c r="A679" i="32" s="1"/>
  <c r="A680" i="32" s="1"/>
  <c r="A681" i="32" s="1"/>
  <c r="A682" i="32" s="1"/>
  <c r="A683" i="32" s="1"/>
  <c r="A684" i="32" s="1"/>
  <c r="A685" i="32" s="1"/>
  <c r="A686" i="32" s="1"/>
  <c r="A687" i="32" s="1"/>
  <c r="A688" i="32" s="1"/>
  <c r="A689" i="32" s="1"/>
  <c r="A690" i="32" s="1"/>
  <c r="A691" i="32" s="1"/>
  <c r="A692" i="32" s="1"/>
  <c r="A693" i="32" s="1"/>
  <c r="A694" i="32" s="1"/>
  <c r="A695" i="32" s="1"/>
  <c r="A696" i="32" s="1"/>
  <c r="A697" i="32" s="1"/>
  <c r="A698" i="32" s="1"/>
  <c r="A699" i="32" s="1"/>
  <c r="A700" i="32" s="1"/>
  <c r="A701" i="32" s="1"/>
  <c r="A702" i="32" s="1"/>
  <c r="A703" i="32" s="1"/>
  <c r="A704" i="32" s="1"/>
  <c r="A705" i="32" s="1"/>
  <c r="A706" i="32" s="1"/>
  <c r="A707" i="32" s="1"/>
  <c r="A708" i="32" s="1"/>
  <c r="A709" i="32" s="1"/>
  <c r="A710" i="32" s="1"/>
  <c r="A711" i="32" s="1"/>
  <c r="A712" i="32" s="1"/>
  <c r="A713" i="32" s="1"/>
  <c r="A714" i="32" s="1"/>
  <c r="A715" i="32" s="1"/>
  <c r="A716" i="32" s="1"/>
  <c r="A717" i="32" s="1"/>
  <c r="A718" i="32" s="1"/>
  <c r="A719" i="32" s="1"/>
  <c r="A720" i="32" s="1"/>
  <c r="A721" i="32" s="1"/>
  <c r="L2" i="32"/>
  <c r="B721" i="31"/>
  <c r="B720" i="31"/>
  <c r="B719" i="31"/>
  <c r="B718" i="31"/>
  <c r="B717" i="31"/>
  <c r="B716" i="31"/>
  <c r="B715" i="31"/>
  <c r="B714" i="31"/>
  <c r="B713" i="31"/>
  <c r="B712" i="31"/>
  <c r="B711" i="31"/>
  <c r="B710" i="31"/>
  <c r="B709" i="31"/>
  <c r="B708" i="31"/>
  <c r="B707" i="31"/>
  <c r="B706" i="31"/>
  <c r="B705" i="31"/>
  <c r="B704" i="31"/>
  <c r="B703" i="31"/>
  <c r="B702" i="31"/>
  <c r="B701" i="31"/>
  <c r="B700" i="31"/>
  <c r="B699" i="31"/>
  <c r="B698" i="31"/>
  <c r="B697" i="31"/>
  <c r="B696" i="31"/>
  <c r="B695" i="31"/>
  <c r="B694" i="31"/>
  <c r="B693" i="31"/>
  <c r="B692" i="31"/>
  <c r="B691" i="31"/>
  <c r="B690" i="31"/>
  <c r="B689" i="31"/>
  <c r="B688" i="31"/>
  <c r="B687" i="31"/>
  <c r="B686" i="31"/>
  <c r="B685" i="31"/>
  <c r="B684" i="31"/>
  <c r="B683" i="31"/>
  <c r="B682" i="31"/>
  <c r="B681" i="31"/>
  <c r="B680" i="31"/>
  <c r="B679" i="31"/>
  <c r="B678" i="31"/>
  <c r="B677" i="31"/>
  <c r="B676" i="31"/>
  <c r="B675" i="31"/>
  <c r="B674" i="31"/>
  <c r="B673" i="31"/>
  <c r="B672" i="31"/>
  <c r="B671" i="31"/>
  <c r="B670" i="31"/>
  <c r="B669" i="31"/>
  <c r="B668" i="31"/>
  <c r="B667" i="31"/>
  <c r="B666" i="31"/>
  <c r="B665" i="31"/>
  <c r="B664" i="31"/>
  <c r="B663" i="31"/>
  <c r="B662" i="31"/>
  <c r="B661" i="31"/>
  <c r="B660" i="31"/>
  <c r="B659" i="31"/>
  <c r="B658" i="31"/>
  <c r="B657" i="31"/>
  <c r="B656" i="31"/>
  <c r="B655" i="31"/>
  <c r="B654" i="31"/>
  <c r="B653" i="31"/>
  <c r="B652" i="31"/>
  <c r="B651" i="31"/>
  <c r="B650" i="31"/>
  <c r="B649" i="31"/>
  <c r="B648" i="31"/>
  <c r="B647" i="31"/>
  <c r="B646" i="31"/>
  <c r="B645" i="31"/>
  <c r="B644" i="31"/>
  <c r="B643" i="31"/>
  <c r="B642" i="31"/>
  <c r="B641" i="31"/>
  <c r="B640" i="31"/>
  <c r="B639" i="31"/>
  <c r="B638" i="31"/>
  <c r="B637" i="31"/>
  <c r="B636" i="31"/>
  <c r="B635" i="31"/>
  <c r="B634" i="31"/>
  <c r="B633" i="31"/>
  <c r="B632" i="31"/>
  <c r="B631" i="31"/>
  <c r="B630" i="31"/>
  <c r="B629" i="31"/>
  <c r="B628" i="31"/>
  <c r="B627" i="31"/>
  <c r="B626" i="31"/>
  <c r="B625" i="31"/>
  <c r="B624" i="31"/>
  <c r="B623" i="31"/>
  <c r="B622" i="31"/>
  <c r="B621" i="31"/>
  <c r="B620" i="31"/>
  <c r="B619" i="31"/>
  <c r="B618" i="31"/>
  <c r="B617" i="31"/>
  <c r="B616" i="31"/>
  <c r="B615" i="31"/>
  <c r="B614" i="31"/>
  <c r="B613" i="31"/>
  <c r="B612" i="31"/>
  <c r="B611" i="31"/>
  <c r="B610" i="31"/>
  <c r="B609" i="31"/>
  <c r="B608" i="31"/>
  <c r="B607" i="31"/>
  <c r="B606" i="31"/>
  <c r="B605" i="31"/>
  <c r="B604" i="31"/>
  <c r="B603" i="31"/>
  <c r="B602" i="31"/>
  <c r="B601" i="31"/>
  <c r="B600" i="31"/>
  <c r="B599" i="31"/>
  <c r="B598" i="31"/>
  <c r="B597" i="31"/>
  <c r="B596" i="31"/>
  <c r="B595" i="31"/>
  <c r="B594" i="31"/>
  <c r="B593" i="31"/>
  <c r="B592" i="31"/>
  <c r="B591" i="31"/>
  <c r="B590" i="31"/>
  <c r="B589" i="31"/>
  <c r="B588" i="31"/>
  <c r="B587" i="31"/>
  <c r="B586" i="31"/>
  <c r="B585" i="31"/>
  <c r="B584" i="31"/>
  <c r="B583" i="31"/>
  <c r="B582" i="31"/>
  <c r="B581" i="31"/>
  <c r="B580" i="31"/>
  <c r="B579" i="31"/>
  <c r="B578" i="31"/>
  <c r="B577" i="31"/>
  <c r="B576" i="31"/>
  <c r="B575" i="31"/>
  <c r="B574" i="31"/>
  <c r="B573" i="31"/>
  <c r="B572" i="31"/>
  <c r="B571" i="31"/>
  <c r="B570" i="31"/>
  <c r="B569" i="31"/>
  <c r="B568" i="31"/>
  <c r="B567" i="31"/>
  <c r="B566" i="31"/>
  <c r="B565" i="31"/>
  <c r="B564" i="31"/>
  <c r="B563" i="31"/>
  <c r="B562" i="31"/>
  <c r="B561" i="31"/>
  <c r="B560" i="31"/>
  <c r="B559" i="31"/>
  <c r="B558" i="31"/>
  <c r="B557" i="31"/>
  <c r="B556" i="31"/>
  <c r="B555" i="31"/>
  <c r="B554" i="31"/>
  <c r="B553" i="31"/>
  <c r="B552" i="31"/>
  <c r="B551" i="31"/>
  <c r="B550" i="31"/>
  <c r="B549" i="31"/>
  <c r="B548" i="31"/>
  <c r="B547" i="31"/>
  <c r="B546" i="31"/>
  <c r="B545" i="31"/>
  <c r="B544" i="31"/>
  <c r="B543" i="31"/>
  <c r="B542" i="31"/>
  <c r="B541" i="31"/>
  <c r="B540" i="31"/>
  <c r="B539" i="31"/>
  <c r="B538" i="31"/>
  <c r="B537" i="31"/>
  <c r="B536" i="31"/>
  <c r="B535" i="31"/>
  <c r="B534" i="31"/>
  <c r="B533" i="31"/>
  <c r="B532" i="31"/>
  <c r="B531" i="31"/>
  <c r="B530" i="31"/>
  <c r="B529" i="31"/>
  <c r="B528" i="31"/>
  <c r="B527" i="31"/>
  <c r="B526" i="31"/>
  <c r="B525" i="31"/>
  <c r="B524" i="31"/>
  <c r="B523" i="31"/>
  <c r="B522" i="31"/>
  <c r="B521" i="31"/>
  <c r="B520" i="31"/>
  <c r="B519" i="31"/>
  <c r="B518" i="31"/>
  <c r="B517" i="31"/>
  <c r="B516" i="31"/>
  <c r="B515" i="31"/>
  <c r="B514" i="31"/>
  <c r="B513" i="31"/>
  <c r="B512" i="31"/>
  <c r="B511" i="31"/>
  <c r="B510" i="31"/>
  <c r="B509" i="31"/>
  <c r="B508" i="31"/>
  <c r="B507" i="31"/>
  <c r="B506" i="31"/>
  <c r="B505" i="31"/>
  <c r="B504" i="31"/>
  <c r="B503" i="31"/>
  <c r="B502" i="31"/>
  <c r="B501" i="31"/>
  <c r="B500" i="31"/>
  <c r="B499" i="31"/>
  <c r="B498" i="31"/>
  <c r="B497" i="31"/>
  <c r="B496" i="31"/>
  <c r="B495" i="31"/>
  <c r="B494" i="31"/>
  <c r="B493" i="31"/>
  <c r="B492" i="31"/>
  <c r="B491" i="31"/>
  <c r="B490" i="31"/>
  <c r="B489" i="31"/>
  <c r="B488" i="31"/>
  <c r="B487" i="31"/>
  <c r="B486" i="31"/>
  <c r="B485" i="31"/>
  <c r="B484" i="31"/>
  <c r="B483" i="31"/>
  <c r="B482" i="31"/>
  <c r="B481" i="31"/>
  <c r="B480" i="31"/>
  <c r="B479" i="31"/>
  <c r="B478" i="31"/>
  <c r="B477" i="31"/>
  <c r="B476" i="31"/>
  <c r="B475" i="31"/>
  <c r="B474" i="31"/>
  <c r="B473" i="31"/>
  <c r="B472" i="31"/>
  <c r="B471" i="31"/>
  <c r="B470" i="31"/>
  <c r="B469" i="31"/>
  <c r="B468" i="31"/>
  <c r="B467" i="31"/>
  <c r="B466" i="31"/>
  <c r="B465" i="31"/>
  <c r="B464" i="31"/>
  <c r="B463" i="31"/>
  <c r="B462" i="31"/>
  <c r="B461" i="31"/>
  <c r="B460" i="31"/>
  <c r="B459" i="31"/>
  <c r="B458" i="31"/>
  <c r="B457" i="31"/>
  <c r="B456" i="31"/>
  <c r="B455" i="31"/>
  <c r="B454" i="31"/>
  <c r="B453" i="31"/>
  <c r="B452" i="31"/>
  <c r="B451" i="31"/>
  <c r="B450" i="31"/>
  <c r="B449" i="31"/>
  <c r="B448" i="31"/>
  <c r="B447" i="31"/>
  <c r="B446" i="31"/>
  <c r="B445" i="31"/>
  <c r="B444" i="31"/>
  <c r="B443" i="31"/>
  <c r="B442" i="31"/>
  <c r="B441" i="31"/>
  <c r="B440" i="31"/>
  <c r="B439" i="31"/>
  <c r="B438" i="31"/>
  <c r="B437" i="31"/>
  <c r="B436" i="31"/>
  <c r="B435" i="31"/>
  <c r="B434" i="31"/>
  <c r="B433" i="31"/>
  <c r="B432" i="31"/>
  <c r="B431" i="31"/>
  <c r="B430" i="31"/>
  <c r="B429" i="31"/>
  <c r="B428" i="31"/>
  <c r="B427" i="31"/>
  <c r="B426" i="31"/>
  <c r="B425" i="31"/>
  <c r="B424" i="31"/>
  <c r="B423" i="31"/>
  <c r="B422" i="31"/>
  <c r="B421" i="31"/>
  <c r="B420" i="31"/>
  <c r="B419" i="31"/>
  <c r="B418" i="31"/>
  <c r="B417" i="31"/>
  <c r="B416" i="31"/>
  <c r="B415" i="31"/>
  <c r="B414" i="31"/>
  <c r="B413" i="31"/>
  <c r="B412" i="31"/>
  <c r="B411" i="31"/>
  <c r="B410" i="31"/>
  <c r="B409" i="31"/>
  <c r="B408" i="31"/>
  <c r="B407" i="31"/>
  <c r="B406" i="31"/>
  <c r="B405" i="31"/>
  <c r="B404" i="31"/>
  <c r="B403" i="31"/>
  <c r="B402" i="31"/>
  <c r="B401" i="31"/>
  <c r="B400" i="31"/>
  <c r="B399" i="31"/>
  <c r="B398" i="31"/>
  <c r="B397" i="31"/>
  <c r="B396" i="31"/>
  <c r="B395" i="31"/>
  <c r="B394" i="31"/>
  <c r="B393" i="31"/>
  <c r="B392" i="31"/>
  <c r="B391" i="31"/>
  <c r="B390" i="31"/>
  <c r="B389" i="31"/>
  <c r="B388" i="31"/>
  <c r="B387" i="31"/>
  <c r="B386" i="31"/>
  <c r="B385" i="31"/>
  <c r="B384" i="31"/>
  <c r="B383" i="31"/>
  <c r="B382" i="31"/>
  <c r="B381" i="31"/>
  <c r="B380" i="31"/>
  <c r="B379" i="31"/>
  <c r="B378" i="31"/>
  <c r="B377" i="31"/>
  <c r="B376" i="31"/>
  <c r="B375" i="31"/>
  <c r="B374" i="31"/>
  <c r="B373" i="31"/>
  <c r="B372" i="31"/>
  <c r="B371" i="31"/>
  <c r="B370" i="31"/>
  <c r="B369" i="31"/>
  <c r="B368" i="31"/>
  <c r="B367" i="31"/>
  <c r="B366" i="31"/>
  <c r="B365" i="31"/>
  <c r="B364" i="31"/>
  <c r="B363" i="31"/>
  <c r="B362" i="31"/>
  <c r="B361" i="31"/>
  <c r="B360" i="31"/>
  <c r="B359" i="31"/>
  <c r="B358" i="31"/>
  <c r="B357" i="31"/>
  <c r="B356" i="31"/>
  <c r="B355" i="31"/>
  <c r="B354" i="31"/>
  <c r="B353" i="31"/>
  <c r="B352" i="31"/>
  <c r="B351" i="31"/>
  <c r="B350" i="31"/>
  <c r="B349" i="31"/>
  <c r="B348" i="31"/>
  <c r="B347" i="31"/>
  <c r="B346" i="31"/>
  <c r="B345" i="31"/>
  <c r="B344" i="31"/>
  <c r="B343" i="31"/>
  <c r="B342" i="31"/>
  <c r="B341" i="31"/>
  <c r="B340" i="31"/>
  <c r="B339" i="31"/>
  <c r="B338" i="31"/>
  <c r="B337" i="31"/>
  <c r="B336" i="31"/>
  <c r="B335" i="31"/>
  <c r="B334" i="31"/>
  <c r="B333" i="31"/>
  <c r="B332" i="31"/>
  <c r="B331" i="31"/>
  <c r="B330" i="31"/>
  <c r="B329" i="31"/>
  <c r="B328" i="31"/>
  <c r="B327" i="31"/>
  <c r="B326" i="31"/>
  <c r="B325" i="31"/>
  <c r="B324" i="31"/>
  <c r="B323" i="31"/>
  <c r="B322" i="31"/>
  <c r="B321" i="31"/>
  <c r="B320" i="31"/>
  <c r="B319" i="31"/>
  <c r="B318" i="31"/>
  <c r="B317" i="31"/>
  <c r="B316" i="31"/>
  <c r="B315" i="31"/>
  <c r="B314" i="31"/>
  <c r="B313" i="31"/>
  <c r="B312" i="31"/>
  <c r="B311" i="31"/>
  <c r="B310" i="31"/>
  <c r="B309" i="31"/>
  <c r="B308" i="31"/>
  <c r="B307" i="31"/>
  <c r="B306" i="31"/>
  <c r="B305" i="31"/>
  <c r="B304" i="31"/>
  <c r="B303" i="31"/>
  <c r="B302" i="31"/>
  <c r="B301" i="31"/>
  <c r="B300" i="31"/>
  <c r="B299" i="31"/>
  <c r="B298" i="31"/>
  <c r="B297" i="31"/>
  <c r="B296" i="31"/>
  <c r="B295" i="31"/>
  <c r="B294" i="31"/>
  <c r="B293" i="31"/>
  <c r="B292" i="31"/>
  <c r="B291" i="31"/>
  <c r="B290" i="31"/>
  <c r="B289" i="31"/>
  <c r="B288" i="31"/>
  <c r="B287" i="31"/>
  <c r="B286" i="31"/>
  <c r="B285" i="31"/>
  <c r="B284" i="31"/>
  <c r="B283" i="31"/>
  <c r="B282" i="31"/>
  <c r="B281" i="31"/>
  <c r="B280" i="31"/>
  <c r="B279" i="31"/>
  <c r="B278" i="31"/>
  <c r="B277" i="31"/>
  <c r="B276" i="31"/>
  <c r="B275" i="31"/>
  <c r="B274" i="31"/>
  <c r="B273" i="31"/>
  <c r="B272" i="31"/>
  <c r="B271" i="31"/>
  <c r="B270" i="31"/>
  <c r="B269" i="31"/>
  <c r="B268" i="31"/>
  <c r="B267" i="31"/>
  <c r="B266" i="31"/>
  <c r="B265" i="31"/>
  <c r="B264" i="31"/>
  <c r="B263" i="31"/>
  <c r="B262" i="31"/>
  <c r="B261" i="31"/>
  <c r="B260" i="31"/>
  <c r="B259" i="31"/>
  <c r="B258" i="31"/>
  <c r="B257" i="31"/>
  <c r="B256" i="31"/>
  <c r="B255" i="31"/>
  <c r="B254" i="31"/>
  <c r="B253" i="31"/>
  <c r="B252" i="31"/>
  <c r="B251" i="31"/>
  <c r="B250" i="31"/>
  <c r="B249" i="31"/>
  <c r="B248" i="31"/>
  <c r="B247" i="31"/>
  <c r="B246" i="31"/>
  <c r="B245" i="31"/>
  <c r="B244" i="31"/>
  <c r="B243" i="31"/>
  <c r="B242" i="31"/>
  <c r="B241" i="31"/>
  <c r="B240" i="31"/>
  <c r="B239" i="31"/>
  <c r="B238" i="31"/>
  <c r="B237" i="31"/>
  <c r="B236" i="31"/>
  <c r="B235" i="31"/>
  <c r="B234" i="31"/>
  <c r="B233" i="31"/>
  <c r="B232" i="31"/>
  <c r="B231" i="31"/>
  <c r="B230" i="31"/>
  <c r="B229" i="31"/>
  <c r="B228" i="31"/>
  <c r="B227" i="31"/>
  <c r="B226" i="31"/>
  <c r="B225" i="31"/>
  <c r="B224" i="31"/>
  <c r="B223" i="31"/>
  <c r="B222" i="31"/>
  <c r="B221" i="31"/>
  <c r="B220" i="31"/>
  <c r="B219" i="31"/>
  <c r="B218" i="31"/>
  <c r="B217" i="31"/>
  <c r="B216" i="31"/>
  <c r="B215" i="31"/>
  <c r="B214" i="31"/>
  <c r="B213" i="31"/>
  <c r="B212" i="31"/>
  <c r="B211" i="31"/>
  <c r="B210" i="31"/>
  <c r="B209" i="31"/>
  <c r="B208" i="31"/>
  <c r="B207" i="31"/>
  <c r="B206" i="31"/>
  <c r="B205" i="31"/>
  <c r="B204" i="31"/>
  <c r="B203" i="31"/>
  <c r="B202" i="31"/>
  <c r="B201" i="31"/>
  <c r="B200" i="31"/>
  <c r="B199" i="31"/>
  <c r="B198" i="31"/>
  <c r="B197" i="31"/>
  <c r="B196" i="31"/>
  <c r="B195" i="31"/>
  <c r="B194" i="31"/>
  <c r="B193" i="31"/>
  <c r="B192" i="31"/>
  <c r="B191" i="31"/>
  <c r="B190" i="31"/>
  <c r="B189" i="31"/>
  <c r="B188" i="31"/>
  <c r="B187" i="31"/>
  <c r="B186" i="31"/>
  <c r="B185" i="31"/>
  <c r="B184" i="31"/>
  <c r="B183" i="31"/>
  <c r="B182" i="31"/>
  <c r="B181" i="31"/>
  <c r="B180" i="31"/>
  <c r="B179" i="31"/>
  <c r="B178" i="31"/>
  <c r="B177" i="31"/>
  <c r="B176" i="31"/>
  <c r="B175" i="31"/>
  <c r="B174" i="31"/>
  <c r="B173" i="31"/>
  <c r="B172" i="31"/>
  <c r="B171" i="31"/>
  <c r="B170" i="31"/>
  <c r="B169" i="31"/>
  <c r="B168" i="31"/>
  <c r="B167" i="31"/>
  <c r="B166" i="31"/>
  <c r="B165" i="31"/>
  <c r="B164" i="31"/>
  <c r="B163" i="31"/>
  <c r="B162" i="31"/>
  <c r="B161" i="31"/>
  <c r="B160" i="31"/>
  <c r="B159" i="31"/>
  <c r="B158" i="31"/>
  <c r="B157" i="31"/>
  <c r="B156" i="31"/>
  <c r="B155" i="31"/>
  <c r="B154" i="31"/>
  <c r="B153" i="31"/>
  <c r="B152" i="31"/>
  <c r="B151" i="31"/>
  <c r="B150" i="31"/>
  <c r="B149" i="31"/>
  <c r="B148" i="31"/>
  <c r="B147" i="31"/>
  <c r="B146" i="31"/>
  <c r="B145" i="31"/>
  <c r="B144" i="31"/>
  <c r="B143" i="31"/>
  <c r="B142" i="31"/>
  <c r="B141" i="31"/>
  <c r="B140" i="31"/>
  <c r="B139" i="31"/>
  <c r="B138" i="31"/>
  <c r="B137" i="31"/>
  <c r="B136" i="31"/>
  <c r="B135" i="31"/>
  <c r="B134" i="31"/>
  <c r="B133" i="31"/>
  <c r="B132" i="31"/>
  <c r="B131" i="31"/>
  <c r="B130" i="31"/>
  <c r="B129" i="31"/>
  <c r="B128" i="31"/>
  <c r="B127" i="31"/>
  <c r="B126" i="31"/>
  <c r="B125" i="31"/>
  <c r="B124" i="31"/>
  <c r="B123" i="31"/>
  <c r="B122" i="31"/>
  <c r="B121" i="31"/>
  <c r="B120" i="31"/>
  <c r="B119" i="31"/>
  <c r="B118" i="31"/>
  <c r="B117" i="31"/>
  <c r="B116" i="31"/>
  <c r="B115" i="31"/>
  <c r="B114" i="31"/>
  <c r="B113" i="31"/>
  <c r="B112" i="31"/>
  <c r="B111" i="31"/>
  <c r="B110" i="31"/>
  <c r="B109" i="31"/>
  <c r="B108" i="31"/>
  <c r="B107" i="31"/>
  <c r="B106" i="31"/>
  <c r="B105" i="31"/>
  <c r="B104" i="31"/>
  <c r="B103" i="31"/>
  <c r="B102" i="31"/>
  <c r="B101" i="31"/>
  <c r="B100" i="31"/>
  <c r="B99" i="31"/>
  <c r="B98" i="31"/>
  <c r="B97" i="31"/>
  <c r="B96" i="31"/>
  <c r="B95" i="31"/>
  <c r="B94" i="31"/>
  <c r="B93" i="31"/>
  <c r="B92" i="31"/>
  <c r="B91" i="31"/>
  <c r="B90" i="31"/>
  <c r="B89" i="31"/>
  <c r="B88" i="31"/>
  <c r="B87" i="31"/>
  <c r="B86" i="31"/>
  <c r="B85" i="31"/>
  <c r="B84" i="31"/>
  <c r="B83" i="31"/>
  <c r="B82" i="31"/>
  <c r="B81" i="31"/>
  <c r="B80" i="31"/>
  <c r="B79" i="31"/>
  <c r="B78" i="31"/>
  <c r="B77" i="31"/>
  <c r="B76" i="31"/>
  <c r="B75" i="31"/>
  <c r="B74" i="31"/>
  <c r="B73" i="31"/>
  <c r="B72" i="31"/>
  <c r="B71" i="31"/>
  <c r="B70" i="31"/>
  <c r="B69" i="31"/>
  <c r="B68" i="31"/>
  <c r="B67" i="31"/>
  <c r="B66" i="31"/>
  <c r="B65" i="31"/>
  <c r="B64" i="31"/>
  <c r="B63" i="31"/>
  <c r="B62" i="31"/>
  <c r="B61" i="31"/>
  <c r="B60" i="31"/>
  <c r="B59" i="31"/>
  <c r="B58" i="31"/>
  <c r="B57" i="31"/>
  <c r="B56" i="31"/>
  <c r="B55" i="31"/>
  <c r="B54" i="31"/>
  <c r="B53" i="31"/>
  <c r="B52" i="31"/>
  <c r="B51" i="31"/>
  <c r="B50" i="31"/>
  <c r="B49" i="31"/>
  <c r="B48" i="31"/>
  <c r="B47" i="31"/>
  <c r="B46" i="31"/>
  <c r="B45" i="31"/>
  <c r="B44" i="31"/>
  <c r="B43" i="31"/>
  <c r="B42" i="31"/>
  <c r="B41" i="31"/>
  <c r="B40" i="31"/>
  <c r="B39" i="31"/>
  <c r="B38" i="31"/>
  <c r="B37" i="31"/>
  <c r="B36" i="31"/>
  <c r="B35" i="31"/>
  <c r="B34" i="31"/>
  <c r="B33" i="31"/>
  <c r="B32" i="31"/>
  <c r="B31" i="31"/>
  <c r="B30" i="31"/>
  <c r="B29" i="31"/>
  <c r="B28" i="31"/>
  <c r="B27" i="31"/>
  <c r="B26" i="31"/>
  <c r="B25" i="31"/>
  <c r="B24" i="31"/>
  <c r="B23" i="31"/>
  <c r="B22" i="31"/>
  <c r="B21" i="31"/>
  <c r="B20" i="31"/>
  <c r="A20" i="3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157" i="31" s="1"/>
  <c r="A158" i="31" s="1"/>
  <c r="A159" i="31" s="1"/>
  <c r="A160" i="31" s="1"/>
  <c r="A161" i="31" s="1"/>
  <c r="A162" i="31" s="1"/>
  <c r="A163" i="31" s="1"/>
  <c r="A164" i="31" s="1"/>
  <c r="A165" i="31" s="1"/>
  <c r="A166" i="31" s="1"/>
  <c r="A167" i="31" s="1"/>
  <c r="A168" i="31" s="1"/>
  <c r="A169" i="31" s="1"/>
  <c r="A170" i="31" s="1"/>
  <c r="A171" i="31" s="1"/>
  <c r="A172" i="31" s="1"/>
  <c r="A173" i="31" s="1"/>
  <c r="A174" i="31" s="1"/>
  <c r="A175" i="31" s="1"/>
  <c r="A176" i="31" s="1"/>
  <c r="A177" i="31" s="1"/>
  <c r="A178" i="31" s="1"/>
  <c r="A179" i="31" s="1"/>
  <c r="A180" i="31" s="1"/>
  <c r="A181" i="31" s="1"/>
  <c r="A182" i="31" s="1"/>
  <c r="A183" i="31" s="1"/>
  <c r="A184" i="31" s="1"/>
  <c r="A185" i="31" s="1"/>
  <c r="A186" i="31" s="1"/>
  <c r="A187" i="31" s="1"/>
  <c r="A188" i="31" s="1"/>
  <c r="A189" i="31" s="1"/>
  <c r="A190" i="31" s="1"/>
  <c r="A191" i="31" s="1"/>
  <c r="A192" i="31" s="1"/>
  <c r="A193" i="31" s="1"/>
  <c r="A194" i="31" s="1"/>
  <c r="A195" i="31" s="1"/>
  <c r="A196" i="31" s="1"/>
  <c r="A197" i="31" s="1"/>
  <c r="A198" i="31" s="1"/>
  <c r="A199" i="31" s="1"/>
  <c r="A200" i="31" s="1"/>
  <c r="A201" i="31" s="1"/>
  <c r="A202" i="31" s="1"/>
  <c r="A203" i="31" s="1"/>
  <c r="A204" i="31" s="1"/>
  <c r="A205" i="31" s="1"/>
  <c r="A206" i="31" s="1"/>
  <c r="A207" i="31" s="1"/>
  <c r="A208" i="31" s="1"/>
  <c r="A209" i="31" s="1"/>
  <c r="A210" i="31" s="1"/>
  <c r="A211" i="31" s="1"/>
  <c r="A212" i="31" s="1"/>
  <c r="A213" i="31" s="1"/>
  <c r="A214" i="31" s="1"/>
  <c r="A215" i="31" s="1"/>
  <c r="A216" i="31" s="1"/>
  <c r="A217" i="31" s="1"/>
  <c r="A218" i="31" s="1"/>
  <c r="A219" i="31" s="1"/>
  <c r="A220" i="31" s="1"/>
  <c r="A221" i="31" s="1"/>
  <c r="A222" i="31" s="1"/>
  <c r="A223" i="31" s="1"/>
  <c r="A224" i="31" s="1"/>
  <c r="A225" i="31" s="1"/>
  <c r="A226" i="31" s="1"/>
  <c r="A227" i="31" s="1"/>
  <c r="A228" i="31" s="1"/>
  <c r="A229" i="31" s="1"/>
  <c r="A230" i="31" s="1"/>
  <c r="A231" i="31" s="1"/>
  <c r="A232" i="31" s="1"/>
  <c r="A233" i="31" s="1"/>
  <c r="A234" i="31" s="1"/>
  <c r="A235" i="31" s="1"/>
  <c r="A236" i="31" s="1"/>
  <c r="A237" i="31" s="1"/>
  <c r="A238" i="31" s="1"/>
  <c r="A239" i="31" s="1"/>
  <c r="A240" i="31" s="1"/>
  <c r="A241" i="31" s="1"/>
  <c r="A242" i="31" s="1"/>
  <c r="A243" i="31" s="1"/>
  <c r="A244" i="31" s="1"/>
  <c r="A245" i="31" s="1"/>
  <c r="A246" i="31" s="1"/>
  <c r="A247" i="31" s="1"/>
  <c r="A248" i="31" s="1"/>
  <c r="A249" i="31" s="1"/>
  <c r="A250" i="31" s="1"/>
  <c r="A251" i="31" s="1"/>
  <c r="A252" i="31" s="1"/>
  <c r="A253" i="31" s="1"/>
  <c r="A254" i="31" s="1"/>
  <c r="A255" i="31" s="1"/>
  <c r="A256" i="31" s="1"/>
  <c r="A257" i="31" s="1"/>
  <c r="A258" i="31" s="1"/>
  <c r="A259" i="31" s="1"/>
  <c r="A260" i="31" s="1"/>
  <c r="A261" i="31" s="1"/>
  <c r="A262" i="31" s="1"/>
  <c r="A263" i="31" s="1"/>
  <c r="A264" i="31" s="1"/>
  <c r="A265" i="31" s="1"/>
  <c r="A266" i="31" s="1"/>
  <c r="A267" i="31" s="1"/>
  <c r="A268" i="31" s="1"/>
  <c r="A269" i="31" s="1"/>
  <c r="A270" i="31" s="1"/>
  <c r="A271" i="31" s="1"/>
  <c r="A272" i="31" s="1"/>
  <c r="A273" i="31" s="1"/>
  <c r="A274" i="31" s="1"/>
  <c r="A275" i="31" s="1"/>
  <c r="A276" i="31" s="1"/>
  <c r="A277" i="31" s="1"/>
  <c r="A278" i="31" s="1"/>
  <c r="A279" i="31" s="1"/>
  <c r="A280" i="31" s="1"/>
  <c r="A281" i="31" s="1"/>
  <c r="A282" i="31" s="1"/>
  <c r="A283" i="31" s="1"/>
  <c r="A284" i="31" s="1"/>
  <c r="A285" i="31" s="1"/>
  <c r="A286" i="31" s="1"/>
  <c r="A287" i="31" s="1"/>
  <c r="A288" i="31" s="1"/>
  <c r="A289" i="31" s="1"/>
  <c r="A290" i="31" s="1"/>
  <c r="A291" i="31" s="1"/>
  <c r="A292" i="31" s="1"/>
  <c r="A293" i="31" s="1"/>
  <c r="A294" i="31" s="1"/>
  <c r="A295" i="31" s="1"/>
  <c r="A296" i="31" s="1"/>
  <c r="A297" i="31" s="1"/>
  <c r="A298" i="31" s="1"/>
  <c r="A299" i="31" s="1"/>
  <c r="A300" i="31" s="1"/>
  <c r="A301" i="31" s="1"/>
  <c r="A302" i="31" s="1"/>
  <c r="A303" i="31" s="1"/>
  <c r="A304" i="31" s="1"/>
  <c r="A305" i="31" s="1"/>
  <c r="A306" i="31" s="1"/>
  <c r="A307" i="31" s="1"/>
  <c r="A308" i="31" s="1"/>
  <c r="A309" i="31" s="1"/>
  <c r="A310" i="31" s="1"/>
  <c r="A311" i="31" s="1"/>
  <c r="A312" i="31" s="1"/>
  <c r="A313" i="31" s="1"/>
  <c r="A314" i="31" s="1"/>
  <c r="A315" i="31" s="1"/>
  <c r="A316" i="31" s="1"/>
  <c r="A317" i="31" s="1"/>
  <c r="A318" i="31" s="1"/>
  <c r="A319" i="31" s="1"/>
  <c r="A320" i="31" s="1"/>
  <c r="A321" i="31" s="1"/>
  <c r="A322" i="31" s="1"/>
  <c r="A323" i="31" s="1"/>
  <c r="A324" i="31" s="1"/>
  <c r="A325" i="31" s="1"/>
  <c r="A326" i="31" s="1"/>
  <c r="A327" i="31" s="1"/>
  <c r="A328" i="31" s="1"/>
  <c r="A329" i="31" s="1"/>
  <c r="A330" i="31" s="1"/>
  <c r="A331" i="31" s="1"/>
  <c r="A332" i="31" s="1"/>
  <c r="A333" i="31" s="1"/>
  <c r="A334" i="31" s="1"/>
  <c r="A335" i="31" s="1"/>
  <c r="A336" i="31" s="1"/>
  <c r="A337" i="31" s="1"/>
  <c r="A338" i="31" s="1"/>
  <c r="A339" i="31" s="1"/>
  <c r="A340" i="31" s="1"/>
  <c r="A341" i="31" s="1"/>
  <c r="A342" i="31" s="1"/>
  <c r="A343" i="31" s="1"/>
  <c r="A344" i="31" s="1"/>
  <c r="A345" i="31" s="1"/>
  <c r="A346" i="31" s="1"/>
  <c r="A347" i="31" s="1"/>
  <c r="A348" i="31" s="1"/>
  <c r="A349" i="31" s="1"/>
  <c r="A350" i="31" s="1"/>
  <c r="A351" i="31" s="1"/>
  <c r="A352" i="31" s="1"/>
  <c r="A353" i="31" s="1"/>
  <c r="A354" i="31" s="1"/>
  <c r="A355" i="31" s="1"/>
  <c r="A356" i="31" s="1"/>
  <c r="A357" i="31" s="1"/>
  <c r="A358" i="31" s="1"/>
  <c r="A359" i="31" s="1"/>
  <c r="A360" i="31" s="1"/>
  <c r="A361" i="31" s="1"/>
  <c r="A362" i="31" s="1"/>
  <c r="A363" i="31" s="1"/>
  <c r="A364" i="31" s="1"/>
  <c r="A365" i="31" s="1"/>
  <c r="A366" i="31" s="1"/>
  <c r="A367" i="31" s="1"/>
  <c r="A368" i="31" s="1"/>
  <c r="A369" i="31" s="1"/>
  <c r="A370" i="31" s="1"/>
  <c r="A371" i="31" s="1"/>
  <c r="A372" i="31" s="1"/>
  <c r="A373" i="31" s="1"/>
  <c r="A374" i="31" s="1"/>
  <c r="A375" i="31" s="1"/>
  <c r="A376" i="31" s="1"/>
  <c r="A377" i="31" s="1"/>
  <c r="A378" i="31" s="1"/>
  <c r="A379" i="31" s="1"/>
  <c r="A380" i="31" s="1"/>
  <c r="A381" i="31" s="1"/>
  <c r="A382" i="31" s="1"/>
  <c r="A383" i="31" s="1"/>
  <c r="A384" i="31" s="1"/>
  <c r="A385" i="31" s="1"/>
  <c r="A386" i="31" s="1"/>
  <c r="A387" i="31" s="1"/>
  <c r="A388" i="31" s="1"/>
  <c r="A389" i="31" s="1"/>
  <c r="A390" i="31" s="1"/>
  <c r="A391" i="31" s="1"/>
  <c r="A392" i="31" s="1"/>
  <c r="A393" i="31" s="1"/>
  <c r="A394" i="31" s="1"/>
  <c r="A395" i="31" s="1"/>
  <c r="A396" i="31" s="1"/>
  <c r="A397" i="31" s="1"/>
  <c r="A398" i="31" s="1"/>
  <c r="A399" i="31" s="1"/>
  <c r="A400" i="31" s="1"/>
  <c r="A401" i="31" s="1"/>
  <c r="A402" i="31" s="1"/>
  <c r="A403" i="31" s="1"/>
  <c r="A404" i="31" s="1"/>
  <c r="A405" i="31" s="1"/>
  <c r="A406" i="31" s="1"/>
  <c r="A407" i="31" s="1"/>
  <c r="A408" i="31" s="1"/>
  <c r="A409" i="31" s="1"/>
  <c r="A410" i="31" s="1"/>
  <c r="A411" i="31" s="1"/>
  <c r="A412" i="31" s="1"/>
  <c r="A413" i="31" s="1"/>
  <c r="A414" i="31" s="1"/>
  <c r="A415" i="31" s="1"/>
  <c r="A416" i="31" s="1"/>
  <c r="A417" i="31" s="1"/>
  <c r="A418" i="31" s="1"/>
  <c r="A419" i="31" s="1"/>
  <c r="A420" i="31" s="1"/>
  <c r="A421" i="31" s="1"/>
  <c r="A422" i="31" s="1"/>
  <c r="A423" i="31" s="1"/>
  <c r="A424" i="31" s="1"/>
  <c r="A425" i="31" s="1"/>
  <c r="A426" i="31" s="1"/>
  <c r="A427" i="31" s="1"/>
  <c r="A428" i="31" s="1"/>
  <c r="A429" i="31" s="1"/>
  <c r="A430" i="31" s="1"/>
  <c r="A431" i="31" s="1"/>
  <c r="A432" i="31" s="1"/>
  <c r="A433" i="31" s="1"/>
  <c r="A434" i="31" s="1"/>
  <c r="A435" i="31" s="1"/>
  <c r="A436" i="31" s="1"/>
  <c r="A437" i="31" s="1"/>
  <c r="A438" i="31" s="1"/>
  <c r="A439" i="31" s="1"/>
  <c r="A440" i="31" s="1"/>
  <c r="A441" i="31" s="1"/>
  <c r="A442" i="31" s="1"/>
  <c r="A443" i="31" s="1"/>
  <c r="A444" i="31" s="1"/>
  <c r="A445" i="31" s="1"/>
  <c r="A446" i="31" s="1"/>
  <c r="A447" i="31" s="1"/>
  <c r="A448" i="31" s="1"/>
  <c r="A449" i="31" s="1"/>
  <c r="A450" i="31" s="1"/>
  <c r="A451" i="31" s="1"/>
  <c r="A452" i="31" s="1"/>
  <c r="A453" i="31" s="1"/>
  <c r="A454" i="31" s="1"/>
  <c r="A455" i="31" s="1"/>
  <c r="A456" i="31" s="1"/>
  <c r="A457" i="31" s="1"/>
  <c r="A458" i="31" s="1"/>
  <c r="A459" i="31" s="1"/>
  <c r="A460" i="31" s="1"/>
  <c r="A461" i="31" s="1"/>
  <c r="A462" i="31" s="1"/>
  <c r="A463" i="31" s="1"/>
  <c r="A464" i="31" s="1"/>
  <c r="A465" i="31" s="1"/>
  <c r="A466" i="31" s="1"/>
  <c r="A467" i="31" s="1"/>
  <c r="A468" i="31" s="1"/>
  <c r="A469" i="31" s="1"/>
  <c r="A470" i="31" s="1"/>
  <c r="A471" i="31" s="1"/>
  <c r="A472" i="31" s="1"/>
  <c r="A473" i="31" s="1"/>
  <c r="A474" i="31" s="1"/>
  <c r="A475" i="31" s="1"/>
  <c r="A476" i="31" s="1"/>
  <c r="A477" i="31" s="1"/>
  <c r="A478" i="31" s="1"/>
  <c r="A479" i="31" s="1"/>
  <c r="A480" i="31" s="1"/>
  <c r="A481" i="31" s="1"/>
  <c r="A482" i="31" s="1"/>
  <c r="A483" i="31" s="1"/>
  <c r="A484" i="31" s="1"/>
  <c r="A485" i="31" s="1"/>
  <c r="A486" i="31" s="1"/>
  <c r="A487" i="31" s="1"/>
  <c r="A488" i="31" s="1"/>
  <c r="A489" i="31" s="1"/>
  <c r="A490" i="31" s="1"/>
  <c r="A491" i="31" s="1"/>
  <c r="A492" i="31" s="1"/>
  <c r="A493" i="31" s="1"/>
  <c r="A494" i="31" s="1"/>
  <c r="A495" i="31" s="1"/>
  <c r="A496" i="31" s="1"/>
  <c r="A497" i="31" s="1"/>
  <c r="A498" i="31" s="1"/>
  <c r="A499" i="31" s="1"/>
  <c r="A500" i="31" s="1"/>
  <c r="A501" i="31" s="1"/>
  <c r="A502" i="31" s="1"/>
  <c r="A503" i="31" s="1"/>
  <c r="A504" i="31" s="1"/>
  <c r="A505" i="31" s="1"/>
  <c r="A506" i="31" s="1"/>
  <c r="A507" i="31" s="1"/>
  <c r="A508" i="31" s="1"/>
  <c r="A509" i="31" s="1"/>
  <c r="A510" i="31" s="1"/>
  <c r="A511" i="31" s="1"/>
  <c r="A512" i="31" s="1"/>
  <c r="A513" i="31" s="1"/>
  <c r="A514" i="31" s="1"/>
  <c r="A515" i="31" s="1"/>
  <c r="A516" i="31" s="1"/>
  <c r="A517" i="31" s="1"/>
  <c r="A518" i="31" s="1"/>
  <c r="A519" i="31" s="1"/>
  <c r="A520" i="31" s="1"/>
  <c r="A521" i="31" s="1"/>
  <c r="A522" i="31" s="1"/>
  <c r="A523" i="31" s="1"/>
  <c r="A524" i="31" s="1"/>
  <c r="A525" i="31" s="1"/>
  <c r="A526" i="31" s="1"/>
  <c r="A527" i="31" s="1"/>
  <c r="A528" i="31" s="1"/>
  <c r="A529" i="31" s="1"/>
  <c r="A530" i="31" s="1"/>
  <c r="A531" i="31" s="1"/>
  <c r="A532" i="31" s="1"/>
  <c r="A533" i="31" s="1"/>
  <c r="A534" i="31" s="1"/>
  <c r="A535" i="31" s="1"/>
  <c r="A536" i="31" s="1"/>
  <c r="A537" i="31" s="1"/>
  <c r="A538" i="31" s="1"/>
  <c r="A539" i="31" s="1"/>
  <c r="A540" i="31" s="1"/>
  <c r="A541" i="31" s="1"/>
  <c r="A542" i="31" s="1"/>
  <c r="A543" i="31" s="1"/>
  <c r="A544" i="31" s="1"/>
  <c r="A545" i="31" s="1"/>
  <c r="A546" i="31" s="1"/>
  <c r="A547" i="31" s="1"/>
  <c r="A548" i="31" s="1"/>
  <c r="A549" i="31" s="1"/>
  <c r="A550" i="31" s="1"/>
  <c r="A551" i="31" s="1"/>
  <c r="A552" i="31" s="1"/>
  <c r="A553" i="31" s="1"/>
  <c r="A554" i="31" s="1"/>
  <c r="A555" i="31" s="1"/>
  <c r="A556" i="31" s="1"/>
  <c r="A557" i="31" s="1"/>
  <c r="A558" i="31" s="1"/>
  <c r="A559" i="31" s="1"/>
  <c r="A560" i="31" s="1"/>
  <c r="A561" i="31" s="1"/>
  <c r="A562" i="31" s="1"/>
  <c r="A563" i="31" s="1"/>
  <c r="A564" i="31" s="1"/>
  <c r="A565" i="31" s="1"/>
  <c r="A566" i="31" s="1"/>
  <c r="A567" i="31" s="1"/>
  <c r="A568" i="31" s="1"/>
  <c r="A569" i="31" s="1"/>
  <c r="A570" i="31" s="1"/>
  <c r="A571" i="31" s="1"/>
  <c r="A572" i="31" s="1"/>
  <c r="A573" i="31" s="1"/>
  <c r="A574" i="31" s="1"/>
  <c r="A575" i="31" s="1"/>
  <c r="A576" i="31" s="1"/>
  <c r="A577" i="31" s="1"/>
  <c r="A578" i="31" s="1"/>
  <c r="A579" i="31" s="1"/>
  <c r="A580" i="31" s="1"/>
  <c r="A581" i="31" s="1"/>
  <c r="A582" i="31" s="1"/>
  <c r="A583" i="31" s="1"/>
  <c r="A584" i="31" s="1"/>
  <c r="A585" i="31" s="1"/>
  <c r="A586" i="31" s="1"/>
  <c r="A587" i="31" s="1"/>
  <c r="A588" i="31" s="1"/>
  <c r="A589" i="31" s="1"/>
  <c r="A590" i="31" s="1"/>
  <c r="A591" i="31" s="1"/>
  <c r="A592" i="31" s="1"/>
  <c r="A593" i="31" s="1"/>
  <c r="A594" i="31" s="1"/>
  <c r="A595" i="31" s="1"/>
  <c r="A596" i="31" s="1"/>
  <c r="A597" i="31" s="1"/>
  <c r="A598" i="31" s="1"/>
  <c r="A599" i="31" s="1"/>
  <c r="A600" i="31" s="1"/>
  <c r="A601" i="31" s="1"/>
  <c r="A602" i="31" s="1"/>
  <c r="A603" i="31" s="1"/>
  <c r="A604" i="31" s="1"/>
  <c r="A605" i="31" s="1"/>
  <c r="A606" i="31" s="1"/>
  <c r="A607" i="31" s="1"/>
  <c r="A608" i="31" s="1"/>
  <c r="A609" i="31" s="1"/>
  <c r="A610" i="31" s="1"/>
  <c r="A611" i="31" s="1"/>
  <c r="A612" i="31" s="1"/>
  <c r="A613" i="31" s="1"/>
  <c r="A614" i="31" s="1"/>
  <c r="A615" i="31" s="1"/>
  <c r="A616" i="31" s="1"/>
  <c r="A617" i="31" s="1"/>
  <c r="A618" i="31" s="1"/>
  <c r="A619" i="31" s="1"/>
  <c r="A620" i="31" s="1"/>
  <c r="A621" i="31" s="1"/>
  <c r="A622" i="31" s="1"/>
  <c r="A623" i="31" s="1"/>
  <c r="A624" i="31" s="1"/>
  <c r="A625" i="31" s="1"/>
  <c r="A626" i="31" s="1"/>
  <c r="A627" i="31" s="1"/>
  <c r="A628" i="31" s="1"/>
  <c r="A629" i="31" s="1"/>
  <c r="A630" i="31" s="1"/>
  <c r="A631" i="31" s="1"/>
  <c r="A632" i="31" s="1"/>
  <c r="A633" i="31" s="1"/>
  <c r="A634" i="31" s="1"/>
  <c r="A635" i="31" s="1"/>
  <c r="A636" i="31" s="1"/>
  <c r="A637" i="31" s="1"/>
  <c r="A638" i="31" s="1"/>
  <c r="A639" i="31" s="1"/>
  <c r="A640" i="31" s="1"/>
  <c r="A641" i="31" s="1"/>
  <c r="A642" i="31" s="1"/>
  <c r="A643" i="31" s="1"/>
  <c r="A644" i="31" s="1"/>
  <c r="A645" i="31" s="1"/>
  <c r="A646" i="31" s="1"/>
  <c r="A647" i="31" s="1"/>
  <c r="A648" i="31" s="1"/>
  <c r="A649" i="31" s="1"/>
  <c r="A650" i="31" s="1"/>
  <c r="A651" i="31" s="1"/>
  <c r="A652" i="31" s="1"/>
  <c r="A653" i="31" s="1"/>
  <c r="A654" i="31" s="1"/>
  <c r="A655" i="31" s="1"/>
  <c r="A656" i="31" s="1"/>
  <c r="A657" i="31" s="1"/>
  <c r="A658" i="31" s="1"/>
  <c r="A659" i="31" s="1"/>
  <c r="A660" i="31" s="1"/>
  <c r="A661" i="31" s="1"/>
  <c r="A662" i="31" s="1"/>
  <c r="A663" i="31" s="1"/>
  <c r="A664" i="31" s="1"/>
  <c r="A665" i="31" s="1"/>
  <c r="A666" i="31" s="1"/>
  <c r="A667" i="31" s="1"/>
  <c r="A668" i="31" s="1"/>
  <c r="A669" i="31" s="1"/>
  <c r="A670" i="31" s="1"/>
  <c r="A671" i="31" s="1"/>
  <c r="A672" i="31" s="1"/>
  <c r="A673" i="31" s="1"/>
  <c r="A674" i="31" s="1"/>
  <c r="A675" i="31" s="1"/>
  <c r="A676" i="31" s="1"/>
  <c r="A677" i="31" s="1"/>
  <c r="A678" i="31" s="1"/>
  <c r="A679" i="31" s="1"/>
  <c r="A680" i="31" s="1"/>
  <c r="A681" i="31" s="1"/>
  <c r="A682" i="31" s="1"/>
  <c r="A683" i="31" s="1"/>
  <c r="A684" i="31" s="1"/>
  <c r="A685" i="31" s="1"/>
  <c r="A686" i="31" s="1"/>
  <c r="A687" i="31" s="1"/>
  <c r="A688" i="31" s="1"/>
  <c r="A689" i="31" s="1"/>
  <c r="A690" i="31" s="1"/>
  <c r="A691" i="31" s="1"/>
  <c r="A692" i="31" s="1"/>
  <c r="A693" i="31" s="1"/>
  <c r="A694" i="31" s="1"/>
  <c r="A695" i="31" s="1"/>
  <c r="A696" i="31" s="1"/>
  <c r="A697" i="31" s="1"/>
  <c r="A698" i="31" s="1"/>
  <c r="A699" i="31" s="1"/>
  <c r="A700" i="31" s="1"/>
  <c r="A701" i="31" s="1"/>
  <c r="A702" i="31" s="1"/>
  <c r="A703" i="31" s="1"/>
  <c r="A704" i="31" s="1"/>
  <c r="A705" i="31" s="1"/>
  <c r="A706" i="31" s="1"/>
  <c r="A707" i="31" s="1"/>
  <c r="A708" i="31" s="1"/>
  <c r="A709" i="31" s="1"/>
  <c r="A710" i="31" s="1"/>
  <c r="A711" i="31" s="1"/>
  <c r="A712" i="31" s="1"/>
  <c r="A713" i="31" s="1"/>
  <c r="A714" i="31" s="1"/>
  <c r="A715" i="31" s="1"/>
  <c r="A716" i="31" s="1"/>
  <c r="A717" i="31" s="1"/>
  <c r="A718" i="31" s="1"/>
  <c r="A719" i="31" s="1"/>
  <c r="A720" i="31" s="1"/>
  <c r="A721" i="31" s="1"/>
  <c r="B19" i="31"/>
  <c r="B18" i="31"/>
  <c r="B17" i="31"/>
  <c r="B16" i="31"/>
  <c r="B15" i="31"/>
  <c r="B14" i="31"/>
  <c r="B13" i="31"/>
  <c r="B12" i="31"/>
  <c r="B11" i="31"/>
  <c r="B10" i="31"/>
  <c r="B9" i="31"/>
  <c r="B8" i="31"/>
  <c r="B7" i="31"/>
  <c r="B6" i="31"/>
  <c r="B5" i="31"/>
  <c r="B4" i="31"/>
  <c r="A4" i="31"/>
  <c r="A5" i="31" s="1"/>
  <c r="A6" i="31" s="1"/>
  <c r="A7" i="31" s="1"/>
  <c r="A8" i="31" s="1"/>
  <c r="A9" i="31" s="1"/>
  <c r="A10" i="31" s="1"/>
  <c r="A11" i="31" s="1"/>
  <c r="A12" i="31" s="1"/>
  <c r="A13" i="31" s="1"/>
  <c r="A14" i="31" s="1"/>
  <c r="A15" i="31" s="1"/>
  <c r="A16" i="31" s="1"/>
  <c r="A17" i="31" s="1"/>
  <c r="A18" i="31" s="1"/>
  <c r="A19" i="31" s="1"/>
  <c r="B3" i="31"/>
  <c r="A3" i="31"/>
  <c r="L721" i="30"/>
  <c r="L720" i="30"/>
  <c r="L719" i="30"/>
  <c r="L718" i="30"/>
  <c r="L717" i="30"/>
  <c r="L716" i="30"/>
  <c r="L715" i="30"/>
  <c r="L714" i="30"/>
  <c r="L713" i="30"/>
  <c r="L712" i="30"/>
  <c r="L711" i="30"/>
  <c r="L710" i="30"/>
  <c r="L709" i="30"/>
  <c r="L708" i="30"/>
  <c r="L707" i="30"/>
  <c r="L706" i="30"/>
  <c r="L705" i="30"/>
  <c r="L704" i="30"/>
  <c r="L703" i="30"/>
  <c r="L702" i="30"/>
  <c r="L701" i="30"/>
  <c r="L700" i="30"/>
  <c r="L699" i="30"/>
  <c r="L698" i="30"/>
  <c r="L697" i="30"/>
  <c r="L696" i="30"/>
  <c r="L695" i="30"/>
  <c r="L694" i="30"/>
  <c r="L693" i="30"/>
  <c r="L692" i="30"/>
  <c r="L691" i="30"/>
  <c r="L690" i="30"/>
  <c r="L689" i="30"/>
  <c r="L688" i="30"/>
  <c r="L687" i="30"/>
  <c r="L686" i="30"/>
  <c r="L685" i="30"/>
  <c r="L684" i="30"/>
  <c r="L683" i="30"/>
  <c r="L682" i="30"/>
  <c r="L681" i="30"/>
  <c r="L680" i="30"/>
  <c r="L679" i="30"/>
  <c r="L678" i="30"/>
  <c r="L677" i="30"/>
  <c r="L676" i="30"/>
  <c r="L675" i="30"/>
  <c r="L674" i="30"/>
  <c r="L673" i="30"/>
  <c r="L672" i="30"/>
  <c r="L671" i="30"/>
  <c r="L670" i="30"/>
  <c r="L669" i="30"/>
  <c r="L668" i="30"/>
  <c r="L667" i="30"/>
  <c r="L666" i="30"/>
  <c r="L665" i="30"/>
  <c r="L664" i="30"/>
  <c r="L663" i="30"/>
  <c r="L662" i="30"/>
  <c r="L661" i="30"/>
  <c r="L660" i="30"/>
  <c r="L659" i="30"/>
  <c r="L658" i="30"/>
  <c r="L657" i="30"/>
  <c r="L656" i="30"/>
  <c r="L655" i="30"/>
  <c r="L654" i="30"/>
  <c r="L653" i="30"/>
  <c r="L652" i="30"/>
  <c r="L651" i="30"/>
  <c r="L650" i="30"/>
  <c r="L649" i="30"/>
  <c r="L648" i="30"/>
  <c r="L647" i="30"/>
  <c r="L646" i="30"/>
  <c r="L645" i="30"/>
  <c r="L644" i="30"/>
  <c r="L643" i="30"/>
  <c r="L642" i="30"/>
  <c r="L641" i="30"/>
  <c r="L640" i="30"/>
  <c r="L639" i="30"/>
  <c r="L638" i="30"/>
  <c r="L637" i="30"/>
  <c r="L636" i="30"/>
  <c r="L635" i="30"/>
  <c r="L634" i="30"/>
  <c r="L633" i="30"/>
  <c r="L632" i="30"/>
  <c r="L631" i="30"/>
  <c r="L630" i="30"/>
  <c r="L629" i="30"/>
  <c r="L628" i="30"/>
  <c r="L627" i="30"/>
  <c r="L626" i="30"/>
  <c r="L625" i="30"/>
  <c r="L624" i="30"/>
  <c r="L623" i="30"/>
  <c r="L622" i="30"/>
  <c r="L621" i="30"/>
  <c r="L620" i="30"/>
  <c r="L619" i="30"/>
  <c r="L618" i="30"/>
  <c r="L617" i="30"/>
  <c r="L616" i="30"/>
  <c r="L615" i="30"/>
  <c r="L614" i="30"/>
  <c r="L613" i="30"/>
  <c r="L612" i="30"/>
  <c r="L611" i="30"/>
  <c r="L610" i="30"/>
  <c r="L609" i="30"/>
  <c r="L608" i="30"/>
  <c r="L607" i="30"/>
  <c r="L606" i="30"/>
  <c r="L605" i="30"/>
  <c r="L604" i="30"/>
  <c r="L603" i="30"/>
  <c r="L602" i="30"/>
  <c r="L601" i="30"/>
  <c r="L600" i="30"/>
  <c r="L599" i="30"/>
  <c r="L598" i="30"/>
  <c r="L597" i="30"/>
  <c r="L596" i="30"/>
  <c r="L595" i="30"/>
  <c r="L594" i="30"/>
  <c r="L593" i="30"/>
  <c r="L592" i="30"/>
  <c r="L591" i="30"/>
  <c r="L590" i="30"/>
  <c r="L589" i="30"/>
  <c r="L588" i="30"/>
  <c r="L587" i="30"/>
  <c r="L586" i="30"/>
  <c r="L585" i="30"/>
  <c r="L584" i="30"/>
  <c r="L583" i="30"/>
  <c r="L582" i="30"/>
  <c r="L581" i="30"/>
  <c r="L580" i="30"/>
  <c r="L579" i="30"/>
  <c r="L578" i="30"/>
  <c r="L577" i="30"/>
  <c r="L576" i="30"/>
  <c r="L575" i="30"/>
  <c r="L574" i="30"/>
  <c r="L573" i="30"/>
  <c r="L572" i="30"/>
  <c r="L571" i="30"/>
  <c r="L570" i="30"/>
  <c r="L569" i="30"/>
  <c r="L568" i="30"/>
  <c r="L567" i="30"/>
  <c r="L566" i="30"/>
  <c r="L565" i="30"/>
  <c r="L564" i="30"/>
  <c r="L563" i="30"/>
  <c r="L562" i="30"/>
  <c r="L561" i="30"/>
  <c r="L560" i="30"/>
  <c r="L559" i="30"/>
  <c r="L558" i="30"/>
  <c r="L557" i="30"/>
  <c r="L556" i="30"/>
  <c r="L555" i="30"/>
  <c r="L554" i="30"/>
  <c r="L553" i="30"/>
  <c r="L552" i="30"/>
  <c r="L551" i="30"/>
  <c r="L550" i="30"/>
  <c r="L549" i="30"/>
  <c r="L548" i="30"/>
  <c r="L547" i="30"/>
  <c r="L546" i="30"/>
  <c r="L545" i="30"/>
  <c r="L544" i="30"/>
  <c r="L543" i="30"/>
  <c r="L542" i="30"/>
  <c r="L541" i="30"/>
  <c r="L540" i="30"/>
  <c r="L539" i="30"/>
  <c r="L538" i="30"/>
  <c r="L537" i="30"/>
  <c r="L536" i="30"/>
  <c r="L535" i="30"/>
  <c r="C535" i="30"/>
  <c r="C536" i="30" s="1"/>
  <c r="C537" i="30" s="1"/>
  <c r="C538" i="30" s="1"/>
  <c r="C539" i="30" s="1"/>
  <c r="C540" i="30" s="1"/>
  <c r="C541" i="30" s="1"/>
  <c r="C542" i="30" s="1"/>
  <c r="C543" i="30" s="1"/>
  <c r="C544" i="30" s="1"/>
  <c r="C545" i="30" s="1"/>
  <c r="C546" i="30" s="1"/>
  <c r="C547" i="30" s="1"/>
  <c r="C548" i="30" s="1"/>
  <c r="C549" i="30" s="1"/>
  <c r="C550" i="30" s="1"/>
  <c r="C551" i="30" s="1"/>
  <c r="C552" i="30" s="1"/>
  <c r="C553" i="30" s="1"/>
  <c r="C554" i="30" s="1"/>
  <c r="C555" i="30" s="1"/>
  <c r="C556" i="30" s="1"/>
  <c r="C557" i="30" s="1"/>
  <c r="C558" i="30" s="1"/>
  <c r="C559" i="30" s="1"/>
  <c r="C560" i="30" s="1"/>
  <c r="C561" i="30" s="1"/>
  <c r="C562" i="30" s="1"/>
  <c r="C563" i="30" s="1"/>
  <c r="C564" i="30" s="1"/>
  <c r="C565" i="30" s="1"/>
  <c r="C566" i="30" s="1"/>
  <c r="C567" i="30" s="1"/>
  <c r="C568" i="30" s="1"/>
  <c r="C569" i="30" s="1"/>
  <c r="C570" i="30" s="1"/>
  <c r="C571" i="30" s="1"/>
  <c r="C572" i="30" s="1"/>
  <c r="C573" i="30" s="1"/>
  <c r="C574" i="30" s="1"/>
  <c r="C575" i="30" s="1"/>
  <c r="C576" i="30" s="1"/>
  <c r="C577" i="30" s="1"/>
  <c r="C578" i="30" s="1"/>
  <c r="C579" i="30" s="1"/>
  <c r="C580" i="30" s="1"/>
  <c r="C581" i="30" s="1"/>
  <c r="C582" i="30" s="1"/>
  <c r="C583" i="30" s="1"/>
  <c r="C584" i="30" s="1"/>
  <c r="C585" i="30" s="1"/>
  <c r="C586" i="30" s="1"/>
  <c r="C587" i="30" s="1"/>
  <c r="C588" i="30" s="1"/>
  <c r="C589" i="30" s="1"/>
  <c r="C590" i="30" s="1"/>
  <c r="C591" i="30" s="1"/>
  <c r="C592" i="30" s="1"/>
  <c r="C593" i="30" s="1"/>
  <c r="C594" i="30" s="1"/>
  <c r="C595" i="30" s="1"/>
  <c r="C596" i="30" s="1"/>
  <c r="C597" i="30" s="1"/>
  <c r="C598" i="30" s="1"/>
  <c r="C599" i="30" s="1"/>
  <c r="C600" i="30" s="1"/>
  <c r="C601" i="30" s="1"/>
  <c r="C602" i="30" s="1"/>
  <c r="C603" i="30" s="1"/>
  <c r="C604" i="30" s="1"/>
  <c r="C605" i="30" s="1"/>
  <c r="C606" i="30" s="1"/>
  <c r="C607" i="30" s="1"/>
  <c r="C608" i="30" s="1"/>
  <c r="C609" i="30" s="1"/>
  <c r="C610" i="30" s="1"/>
  <c r="C611" i="30" s="1"/>
  <c r="C612" i="30" s="1"/>
  <c r="C613" i="30" s="1"/>
  <c r="C614" i="30" s="1"/>
  <c r="C615" i="30" s="1"/>
  <c r="C616" i="30" s="1"/>
  <c r="C617" i="30" s="1"/>
  <c r="C618" i="30" s="1"/>
  <c r="C619" i="30" s="1"/>
  <c r="C620" i="30" s="1"/>
  <c r="C621" i="30" s="1"/>
  <c r="C622" i="30" s="1"/>
  <c r="C623" i="30" s="1"/>
  <c r="C624" i="30" s="1"/>
  <c r="C625" i="30" s="1"/>
  <c r="C626" i="30" s="1"/>
  <c r="C627" i="30" s="1"/>
  <c r="C628" i="30" s="1"/>
  <c r="C629" i="30" s="1"/>
  <c r="C630" i="30" s="1"/>
  <c r="C631" i="30" s="1"/>
  <c r="C632" i="30" s="1"/>
  <c r="C633" i="30" s="1"/>
  <c r="C634" i="30" s="1"/>
  <c r="C635" i="30" s="1"/>
  <c r="C636" i="30" s="1"/>
  <c r="C637" i="30" s="1"/>
  <c r="C638" i="30" s="1"/>
  <c r="C639" i="30" s="1"/>
  <c r="C640" i="30" s="1"/>
  <c r="C641" i="30" s="1"/>
  <c r="C642" i="30" s="1"/>
  <c r="C643" i="30" s="1"/>
  <c r="C644" i="30" s="1"/>
  <c r="C645" i="30" s="1"/>
  <c r="C646" i="30" s="1"/>
  <c r="C647" i="30" s="1"/>
  <c r="C648" i="30" s="1"/>
  <c r="C649" i="30" s="1"/>
  <c r="C650" i="30" s="1"/>
  <c r="C651" i="30" s="1"/>
  <c r="C652" i="30" s="1"/>
  <c r="C653" i="30" s="1"/>
  <c r="C654" i="30" s="1"/>
  <c r="C655" i="30" s="1"/>
  <c r="C656" i="30" s="1"/>
  <c r="C657" i="30" s="1"/>
  <c r="C658" i="30" s="1"/>
  <c r="C659" i="30" s="1"/>
  <c r="C660" i="30" s="1"/>
  <c r="C661" i="30" s="1"/>
  <c r="C662" i="30" s="1"/>
  <c r="C663" i="30" s="1"/>
  <c r="C664" i="30" s="1"/>
  <c r="C665" i="30" s="1"/>
  <c r="C666" i="30" s="1"/>
  <c r="C667" i="30" s="1"/>
  <c r="C668" i="30" s="1"/>
  <c r="C669" i="30" s="1"/>
  <c r="C670" i="30" s="1"/>
  <c r="C671" i="30" s="1"/>
  <c r="C672" i="30" s="1"/>
  <c r="C673" i="30" s="1"/>
  <c r="C674" i="30" s="1"/>
  <c r="C675" i="30" s="1"/>
  <c r="C676" i="30" s="1"/>
  <c r="C677" i="30" s="1"/>
  <c r="C678" i="30" s="1"/>
  <c r="C679" i="30" s="1"/>
  <c r="C680" i="30" s="1"/>
  <c r="C681" i="30" s="1"/>
  <c r="C682" i="30" s="1"/>
  <c r="C683" i="30" s="1"/>
  <c r="C684" i="30" s="1"/>
  <c r="C685" i="30" s="1"/>
  <c r="C686" i="30" s="1"/>
  <c r="C687" i="30" s="1"/>
  <c r="C688" i="30" s="1"/>
  <c r="C689" i="30" s="1"/>
  <c r="C690" i="30" s="1"/>
  <c r="C691" i="30" s="1"/>
  <c r="C692" i="30" s="1"/>
  <c r="C693" i="30" s="1"/>
  <c r="C694" i="30" s="1"/>
  <c r="C695" i="30" s="1"/>
  <c r="C696" i="30" s="1"/>
  <c r="C697" i="30" s="1"/>
  <c r="C698" i="30" s="1"/>
  <c r="C699" i="30" s="1"/>
  <c r="C700" i="30" s="1"/>
  <c r="C701" i="30" s="1"/>
  <c r="C702" i="30" s="1"/>
  <c r="C703" i="30" s="1"/>
  <c r="C704" i="30" s="1"/>
  <c r="C705" i="30" s="1"/>
  <c r="C706" i="30" s="1"/>
  <c r="C707" i="30" s="1"/>
  <c r="C708" i="30" s="1"/>
  <c r="C709" i="30" s="1"/>
  <c r="C710" i="30" s="1"/>
  <c r="C711" i="30" s="1"/>
  <c r="C712" i="30" s="1"/>
  <c r="C713" i="30" s="1"/>
  <c r="C714" i="30" s="1"/>
  <c r="C715" i="30" s="1"/>
  <c r="C716" i="30" s="1"/>
  <c r="C717" i="30" s="1"/>
  <c r="C718" i="30" s="1"/>
  <c r="C719" i="30" s="1"/>
  <c r="C720" i="30" s="1"/>
  <c r="C721" i="30" s="1"/>
  <c r="L534" i="30"/>
  <c r="L533" i="30"/>
  <c r="L532" i="30"/>
  <c r="L531" i="30"/>
  <c r="L530" i="30"/>
  <c r="L529" i="30"/>
  <c r="L528" i="30"/>
  <c r="L527" i="30"/>
  <c r="L526" i="30"/>
  <c r="L525" i="30"/>
  <c r="L524" i="30"/>
  <c r="L523" i="30"/>
  <c r="L522" i="30"/>
  <c r="L521" i="30"/>
  <c r="L520" i="30"/>
  <c r="L519" i="30"/>
  <c r="L518" i="30"/>
  <c r="L517" i="30"/>
  <c r="L516" i="30"/>
  <c r="L515" i="30"/>
  <c r="L514" i="30"/>
  <c r="L513" i="30"/>
  <c r="L512" i="30"/>
  <c r="L511" i="30"/>
  <c r="L510" i="30"/>
  <c r="L509" i="30"/>
  <c r="L508" i="30"/>
  <c r="J508" i="30"/>
  <c r="J509" i="30" s="1"/>
  <c r="J510" i="30" s="1"/>
  <c r="J511" i="30" s="1"/>
  <c r="J512" i="30" s="1"/>
  <c r="J513" i="30" s="1"/>
  <c r="J514" i="30" s="1"/>
  <c r="J515" i="30" s="1"/>
  <c r="J516" i="30" s="1"/>
  <c r="J517" i="30" s="1"/>
  <c r="J518" i="30" s="1"/>
  <c r="J519" i="30" s="1"/>
  <c r="J520" i="30" s="1"/>
  <c r="J521" i="30" s="1"/>
  <c r="J522" i="30" s="1"/>
  <c r="J523" i="30" s="1"/>
  <c r="J524" i="30" s="1"/>
  <c r="J525" i="30" s="1"/>
  <c r="J526" i="30" s="1"/>
  <c r="J527" i="30" s="1"/>
  <c r="J528" i="30" s="1"/>
  <c r="J529" i="30" s="1"/>
  <c r="J530" i="30" s="1"/>
  <c r="J531" i="30" s="1"/>
  <c r="J532" i="30" s="1"/>
  <c r="J533" i="30" s="1"/>
  <c r="J534" i="30" s="1"/>
  <c r="J535" i="30" s="1"/>
  <c r="J536" i="30" s="1"/>
  <c r="J537" i="30" s="1"/>
  <c r="J538" i="30" s="1"/>
  <c r="J539" i="30" s="1"/>
  <c r="J540" i="30" s="1"/>
  <c r="J541" i="30" s="1"/>
  <c r="J542" i="30" s="1"/>
  <c r="J543" i="30" s="1"/>
  <c r="J544" i="30" s="1"/>
  <c r="J545" i="30" s="1"/>
  <c r="J546" i="30" s="1"/>
  <c r="J547" i="30" s="1"/>
  <c r="J548" i="30" s="1"/>
  <c r="J549" i="30" s="1"/>
  <c r="J550" i="30" s="1"/>
  <c r="J551" i="30" s="1"/>
  <c r="J552" i="30" s="1"/>
  <c r="J553" i="30" s="1"/>
  <c r="J554" i="30" s="1"/>
  <c r="J555" i="30" s="1"/>
  <c r="J556" i="30" s="1"/>
  <c r="J557" i="30" s="1"/>
  <c r="J558" i="30" s="1"/>
  <c r="J559" i="30" s="1"/>
  <c r="J560" i="30" s="1"/>
  <c r="J561" i="30" s="1"/>
  <c r="J562" i="30" s="1"/>
  <c r="J563" i="30" s="1"/>
  <c r="J564" i="30" s="1"/>
  <c r="J565" i="30" s="1"/>
  <c r="J566" i="30" s="1"/>
  <c r="J567" i="30" s="1"/>
  <c r="J568" i="30" s="1"/>
  <c r="J569" i="30" s="1"/>
  <c r="J570" i="30" s="1"/>
  <c r="J571" i="30" s="1"/>
  <c r="J572" i="30" s="1"/>
  <c r="J573" i="30" s="1"/>
  <c r="J574" i="30" s="1"/>
  <c r="J575" i="30" s="1"/>
  <c r="J576" i="30" s="1"/>
  <c r="J577" i="30" s="1"/>
  <c r="J578" i="30" s="1"/>
  <c r="J579" i="30" s="1"/>
  <c r="J580" i="30" s="1"/>
  <c r="J581" i="30" s="1"/>
  <c r="J582" i="30" s="1"/>
  <c r="J583" i="30" s="1"/>
  <c r="J584" i="30" s="1"/>
  <c r="J585" i="30" s="1"/>
  <c r="J586" i="30" s="1"/>
  <c r="J587" i="30" s="1"/>
  <c r="J588" i="30" s="1"/>
  <c r="J589" i="30" s="1"/>
  <c r="J590" i="30" s="1"/>
  <c r="J591" i="30" s="1"/>
  <c r="J592" i="30" s="1"/>
  <c r="J593" i="30" s="1"/>
  <c r="J594" i="30" s="1"/>
  <c r="J595" i="30" s="1"/>
  <c r="J596" i="30" s="1"/>
  <c r="J597" i="30" s="1"/>
  <c r="J598" i="30" s="1"/>
  <c r="J599" i="30" s="1"/>
  <c r="J600" i="30" s="1"/>
  <c r="J601" i="30" s="1"/>
  <c r="J602" i="30" s="1"/>
  <c r="J603" i="30" s="1"/>
  <c r="J604" i="30" s="1"/>
  <c r="J605" i="30" s="1"/>
  <c r="J606" i="30" s="1"/>
  <c r="J607" i="30" s="1"/>
  <c r="J608" i="30" s="1"/>
  <c r="J609" i="30" s="1"/>
  <c r="J610" i="30" s="1"/>
  <c r="J611" i="30" s="1"/>
  <c r="J612" i="30" s="1"/>
  <c r="J613" i="30" s="1"/>
  <c r="J614" i="30" s="1"/>
  <c r="J615" i="30" s="1"/>
  <c r="J616" i="30" s="1"/>
  <c r="J617" i="30" s="1"/>
  <c r="J618" i="30" s="1"/>
  <c r="J619" i="30" s="1"/>
  <c r="J620" i="30" s="1"/>
  <c r="J621" i="30" s="1"/>
  <c r="J622" i="30" s="1"/>
  <c r="J623" i="30" s="1"/>
  <c r="J624" i="30" s="1"/>
  <c r="J625" i="30" s="1"/>
  <c r="J626" i="30" s="1"/>
  <c r="J627" i="30" s="1"/>
  <c r="J628" i="30" s="1"/>
  <c r="J629" i="30" s="1"/>
  <c r="J630" i="30" s="1"/>
  <c r="J631" i="30" s="1"/>
  <c r="J632" i="30" s="1"/>
  <c r="J633" i="30" s="1"/>
  <c r="J634" i="30" s="1"/>
  <c r="J635" i="30" s="1"/>
  <c r="J636" i="30" s="1"/>
  <c r="J637" i="30" s="1"/>
  <c r="J638" i="30" s="1"/>
  <c r="J639" i="30" s="1"/>
  <c r="J640" i="30" s="1"/>
  <c r="J641" i="30" s="1"/>
  <c r="J642" i="30" s="1"/>
  <c r="J643" i="30" s="1"/>
  <c r="J644" i="30" s="1"/>
  <c r="J645" i="30" s="1"/>
  <c r="J646" i="30" s="1"/>
  <c r="J647" i="30" s="1"/>
  <c r="J648" i="30" s="1"/>
  <c r="J649" i="30" s="1"/>
  <c r="J650" i="30" s="1"/>
  <c r="J651" i="30" s="1"/>
  <c r="J652" i="30" s="1"/>
  <c r="J653" i="30" s="1"/>
  <c r="J654" i="30" s="1"/>
  <c r="J655" i="30" s="1"/>
  <c r="J656" i="30" s="1"/>
  <c r="J657" i="30" s="1"/>
  <c r="J658" i="30" s="1"/>
  <c r="J659" i="30" s="1"/>
  <c r="J660" i="30" s="1"/>
  <c r="J661" i="30" s="1"/>
  <c r="J662" i="30" s="1"/>
  <c r="J663" i="30" s="1"/>
  <c r="J664" i="30" s="1"/>
  <c r="J665" i="30" s="1"/>
  <c r="J666" i="30" s="1"/>
  <c r="J667" i="30" s="1"/>
  <c r="J668" i="30" s="1"/>
  <c r="J669" i="30" s="1"/>
  <c r="J670" i="30" s="1"/>
  <c r="J671" i="30" s="1"/>
  <c r="J672" i="30" s="1"/>
  <c r="J673" i="30" s="1"/>
  <c r="J674" i="30" s="1"/>
  <c r="J675" i="30" s="1"/>
  <c r="J676" i="30" s="1"/>
  <c r="J677" i="30" s="1"/>
  <c r="J678" i="30" s="1"/>
  <c r="J679" i="30" s="1"/>
  <c r="J680" i="30" s="1"/>
  <c r="J681" i="30" s="1"/>
  <c r="J682" i="30" s="1"/>
  <c r="J683" i="30" s="1"/>
  <c r="J684" i="30" s="1"/>
  <c r="J685" i="30" s="1"/>
  <c r="J686" i="30" s="1"/>
  <c r="J687" i="30" s="1"/>
  <c r="J688" i="30" s="1"/>
  <c r="J689" i="30" s="1"/>
  <c r="J690" i="30" s="1"/>
  <c r="J691" i="30" s="1"/>
  <c r="J692" i="30" s="1"/>
  <c r="J693" i="30" s="1"/>
  <c r="J694" i="30" s="1"/>
  <c r="J695" i="30" s="1"/>
  <c r="J696" i="30" s="1"/>
  <c r="J697" i="30" s="1"/>
  <c r="J698" i="30" s="1"/>
  <c r="J699" i="30" s="1"/>
  <c r="J700" i="30" s="1"/>
  <c r="J701" i="30" s="1"/>
  <c r="J702" i="30" s="1"/>
  <c r="J703" i="30" s="1"/>
  <c r="J704" i="30" s="1"/>
  <c r="J705" i="30" s="1"/>
  <c r="J706" i="30" s="1"/>
  <c r="J707" i="30" s="1"/>
  <c r="J708" i="30" s="1"/>
  <c r="J709" i="30" s="1"/>
  <c r="J710" i="30" s="1"/>
  <c r="J711" i="30" s="1"/>
  <c r="J712" i="30" s="1"/>
  <c r="J713" i="30" s="1"/>
  <c r="J714" i="30" s="1"/>
  <c r="J715" i="30" s="1"/>
  <c r="J716" i="30" s="1"/>
  <c r="J717" i="30" s="1"/>
  <c r="J718" i="30" s="1"/>
  <c r="J719" i="30" s="1"/>
  <c r="J720" i="30" s="1"/>
  <c r="J721" i="30" s="1"/>
  <c r="L507" i="30"/>
  <c r="L506" i="30"/>
  <c r="L505" i="30"/>
  <c r="L504" i="30"/>
  <c r="L503" i="30"/>
  <c r="L502" i="30"/>
  <c r="L501" i="30"/>
  <c r="L500" i="30"/>
  <c r="L499" i="30"/>
  <c r="L498" i="30"/>
  <c r="L497" i="30"/>
  <c r="L496" i="30"/>
  <c r="L495" i="30"/>
  <c r="L494" i="30"/>
  <c r="L493" i="30"/>
  <c r="L492" i="30"/>
  <c r="L491" i="30"/>
  <c r="L490" i="30"/>
  <c r="L489" i="30"/>
  <c r="L488" i="30"/>
  <c r="L487" i="30"/>
  <c r="L486" i="30"/>
  <c r="L485" i="30"/>
  <c r="L484" i="30"/>
  <c r="L483" i="30"/>
  <c r="L482" i="30"/>
  <c r="L481" i="30"/>
  <c r="L480" i="30"/>
  <c r="L479" i="30"/>
  <c r="L478" i="30"/>
  <c r="L477" i="30"/>
  <c r="L476" i="30"/>
  <c r="L475" i="30"/>
  <c r="H475" i="30"/>
  <c r="H476" i="30" s="1"/>
  <c r="H477" i="30" s="1"/>
  <c r="H478" i="30" s="1"/>
  <c r="H479" i="30" s="1"/>
  <c r="H480" i="30" s="1"/>
  <c r="H481" i="30" s="1"/>
  <c r="H482" i="30" s="1"/>
  <c r="H483" i="30" s="1"/>
  <c r="H484" i="30" s="1"/>
  <c r="H485" i="30" s="1"/>
  <c r="H486" i="30" s="1"/>
  <c r="H487" i="30" s="1"/>
  <c r="H488" i="30" s="1"/>
  <c r="H489" i="30" s="1"/>
  <c r="H490" i="30" s="1"/>
  <c r="H491" i="30" s="1"/>
  <c r="H492" i="30" s="1"/>
  <c r="H493" i="30" s="1"/>
  <c r="H494" i="30" s="1"/>
  <c r="H495" i="30" s="1"/>
  <c r="H496" i="30" s="1"/>
  <c r="H497" i="30" s="1"/>
  <c r="H498" i="30" s="1"/>
  <c r="H499" i="30" s="1"/>
  <c r="H500" i="30" s="1"/>
  <c r="H501" i="30" s="1"/>
  <c r="H502" i="30" s="1"/>
  <c r="H503" i="30" s="1"/>
  <c r="H504" i="30" s="1"/>
  <c r="H505" i="30" s="1"/>
  <c r="H506" i="30" s="1"/>
  <c r="H507" i="30" s="1"/>
  <c r="H508" i="30" s="1"/>
  <c r="H509" i="30" s="1"/>
  <c r="H510" i="30" s="1"/>
  <c r="H511" i="30" s="1"/>
  <c r="H512" i="30" s="1"/>
  <c r="H513" i="30" s="1"/>
  <c r="H514" i="30" s="1"/>
  <c r="H515" i="30" s="1"/>
  <c r="H516" i="30" s="1"/>
  <c r="H517" i="30" s="1"/>
  <c r="H518" i="30" s="1"/>
  <c r="H519" i="30" s="1"/>
  <c r="H520" i="30" s="1"/>
  <c r="H521" i="30" s="1"/>
  <c r="H522" i="30" s="1"/>
  <c r="H523" i="30" s="1"/>
  <c r="H524" i="30" s="1"/>
  <c r="H525" i="30" s="1"/>
  <c r="H526" i="30" s="1"/>
  <c r="H527" i="30" s="1"/>
  <c r="H528" i="30" s="1"/>
  <c r="H529" i="30" s="1"/>
  <c r="H530" i="30" s="1"/>
  <c r="H531" i="30" s="1"/>
  <c r="H532" i="30" s="1"/>
  <c r="H533" i="30" s="1"/>
  <c r="H534" i="30" s="1"/>
  <c r="H535" i="30" s="1"/>
  <c r="H536" i="30" s="1"/>
  <c r="H537" i="30" s="1"/>
  <c r="H538" i="30" s="1"/>
  <c r="H539" i="30" s="1"/>
  <c r="H540" i="30" s="1"/>
  <c r="H541" i="30" s="1"/>
  <c r="H542" i="30" s="1"/>
  <c r="H543" i="30" s="1"/>
  <c r="H544" i="30" s="1"/>
  <c r="H545" i="30" s="1"/>
  <c r="H546" i="30" s="1"/>
  <c r="H547" i="30" s="1"/>
  <c r="H548" i="30" s="1"/>
  <c r="H549" i="30" s="1"/>
  <c r="H550" i="30" s="1"/>
  <c r="H551" i="30" s="1"/>
  <c r="H552" i="30" s="1"/>
  <c r="H553" i="30" s="1"/>
  <c r="H554" i="30" s="1"/>
  <c r="H555" i="30" s="1"/>
  <c r="H556" i="30" s="1"/>
  <c r="H557" i="30" s="1"/>
  <c r="H558" i="30" s="1"/>
  <c r="H559" i="30" s="1"/>
  <c r="H560" i="30" s="1"/>
  <c r="H561" i="30" s="1"/>
  <c r="H562" i="30" s="1"/>
  <c r="H563" i="30" s="1"/>
  <c r="H564" i="30" s="1"/>
  <c r="H565" i="30" s="1"/>
  <c r="H566" i="30" s="1"/>
  <c r="H567" i="30" s="1"/>
  <c r="H568" i="30" s="1"/>
  <c r="H569" i="30" s="1"/>
  <c r="H570" i="30" s="1"/>
  <c r="H571" i="30" s="1"/>
  <c r="H572" i="30" s="1"/>
  <c r="H573" i="30" s="1"/>
  <c r="H574" i="30" s="1"/>
  <c r="H575" i="30" s="1"/>
  <c r="H576" i="30" s="1"/>
  <c r="H577" i="30" s="1"/>
  <c r="H578" i="30" s="1"/>
  <c r="H579" i="30" s="1"/>
  <c r="H580" i="30" s="1"/>
  <c r="H581" i="30" s="1"/>
  <c r="H582" i="30" s="1"/>
  <c r="H583" i="30" s="1"/>
  <c r="H584" i="30" s="1"/>
  <c r="H585" i="30" s="1"/>
  <c r="H586" i="30" s="1"/>
  <c r="H587" i="30" s="1"/>
  <c r="H588" i="30" s="1"/>
  <c r="H589" i="30" s="1"/>
  <c r="H590" i="30" s="1"/>
  <c r="H591" i="30" s="1"/>
  <c r="H592" i="30" s="1"/>
  <c r="H593" i="30" s="1"/>
  <c r="H594" i="30" s="1"/>
  <c r="H595" i="30" s="1"/>
  <c r="H596" i="30" s="1"/>
  <c r="H597" i="30" s="1"/>
  <c r="H598" i="30" s="1"/>
  <c r="H599" i="30" s="1"/>
  <c r="H600" i="30" s="1"/>
  <c r="H601" i="30" s="1"/>
  <c r="H602" i="30" s="1"/>
  <c r="H603" i="30" s="1"/>
  <c r="H604" i="30" s="1"/>
  <c r="H605" i="30" s="1"/>
  <c r="H606" i="30" s="1"/>
  <c r="H607" i="30" s="1"/>
  <c r="H608" i="30" s="1"/>
  <c r="H609" i="30" s="1"/>
  <c r="H610" i="30" s="1"/>
  <c r="H611" i="30" s="1"/>
  <c r="H612" i="30" s="1"/>
  <c r="H613" i="30" s="1"/>
  <c r="H614" i="30" s="1"/>
  <c r="H615" i="30" s="1"/>
  <c r="H616" i="30" s="1"/>
  <c r="H617" i="30" s="1"/>
  <c r="H618" i="30" s="1"/>
  <c r="H619" i="30" s="1"/>
  <c r="H620" i="30" s="1"/>
  <c r="H621" i="30" s="1"/>
  <c r="H622" i="30" s="1"/>
  <c r="H623" i="30" s="1"/>
  <c r="H624" i="30" s="1"/>
  <c r="H625" i="30" s="1"/>
  <c r="H626" i="30" s="1"/>
  <c r="H627" i="30" s="1"/>
  <c r="H628" i="30" s="1"/>
  <c r="H629" i="30" s="1"/>
  <c r="H630" i="30" s="1"/>
  <c r="H631" i="30" s="1"/>
  <c r="H632" i="30" s="1"/>
  <c r="H633" i="30" s="1"/>
  <c r="H634" i="30" s="1"/>
  <c r="H635" i="30" s="1"/>
  <c r="H636" i="30" s="1"/>
  <c r="H637" i="30" s="1"/>
  <c r="H638" i="30" s="1"/>
  <c r="H639" i="30" s="1"/>
  <c r="H640" i="30" s="1"/>
  <c r="H641" i="30" s="1"/>
  <c r="H642" i="30" s="1"/>
  <c r="H643" i="30" s="1"/>
  <c r="H644" i="30" s="1"/>
  <c r="H645" i="30" s="1"/>
  <c r="H646" i="30" s="1"/>
  <c r="H647" i="30" s="1"/>
  <c r="H648" i="30" s="1"/>
  <c r="H649" i="30" s="1"/>
  <c r="H650" i="30" s="1"/>
  <c r="H651" i="30" s="1"/>
  <c r="H652" i="30" s="1"/>
  <c r="H653" i="30" s="1"/>
  <c r="H654" i="30" s="1"/>
  <c r="H655" i="30" s="1"/>
  <c r="H656" i="30" s="1"/>
  <c r="H657" i="30" s="1"/>
  <c r="H658" i="30" s="1"/>
  <c r="H659" i="30" s="1"/>
  <c r="H660" i="30" s="1"/>
  <c r="H661" i="30" s="1"/>
  <c r="H662" i="30" s="1"/>
  <c r="H663" i="30" s="1"/>
  <c r="H664" i="30" s="1"/>
  <c r="H665" i="30" s="1"/>
  <c r="H666" i="30" s="1"/>
  <c r="H667" i="30" s="1"/>
  <c r="H668" i="30" s="1"/>
  <c r="H669" i="30" s="1"/>
  <c r="H670" i="30" s="1"/>
  <c r="H671" i="30" s="1"/>
  <c r="H672" i="30" s="1"/>
  <c r="H673" i="30" s="1"/>
  <c r="H674" i="30" s="1"/>
  <c r="H675" i="30" s="1"/>
  <c r="H676" i="30" s="1"/>
  <c r="H677" i="30" s="1"/>
  <c r="H678" i="30" s="1"/>
  <c r="H679" i="30" s="1"/>
  <c r="H680" i="30" s="1"/>
  <c r="H681" i="30" s="1"/>
  <c r="H682" i="30" s="1"/>
  <c r="H683" i="30" s="1"/>
  <c r="H684" i="30" s="1"/>
  <c r="H685" i="30" s="1"/>
  <c r="H686" i="30" s="1"/>
  <c r="H687" i="30" s="1"/>
  <c r="H688" i="30" s="1"/>
  <c r="H689" i="30" s="1"/>
  <c r="H690" i="30" s="1"/>
  <c r="H691" i="30" s="1"/>
  <c r="H692" i="30" s="1"/>
  <c r="H693" i="30" s="1"/>
  <c r="H694" i="30" s="1"/>
  <c r="H695" i="30" s="1"/>
  <c r="H696" i="30" s="1"/>
  <c r="H697" i="30" s="1"/>
  <c r="H698" i="30" s="1"/>
  <c r="H699" i="30" s="1"/>
  <c r="H700" i="30" s="1"/>
  <c r="H701" i="30" s="1"/>
  <c r="H702" i="30" s="1"/>
  <c r="H703" i="30" s="1"/>
  <c r="H704" i="30" s="1"/>
  <c r="H705" i="30" s="1"/>
  <c r="H706" i="30" s="1"/>
  <c r="H707" i="30" s="1"/>
  <c r="H708" i="30" s="1"/>
  <c r="H709" i="30" s="1"/>
  <c r="H710" i="30" s="1"/>
  <c r="H711" i="30" s="1"/>
  <c r="H712" i="30" s="1"/>
  <c r="H713" i="30" s="1"/>
  <c r="H714" i="30" s="1"/>
  <c r="H715" i="30" s="1"/>
  <c r="H716" i="30" s="1"/>
  <c r="H717" i="30" s="1"/>
  <c r="H718" i="30" s="1"/>
  <c r="H719" i="30" s="1"/>
  <c r="H720" i="30" s="1"/>
  <c r="H721" i="30" s="1"/>
  <c r="L474" i="30"/>
  <c r="L473" i="30"/>
  <c r="L472" i="30"/>
  <c r="L471" i="30"/>
  <c r="L470" i="30"/>
  <c r="L469" i="30"/>
  <c r="L468" i="30"/>
  <c r="L467" i="30"/>
  <c r="L466" i="30"/>
  <c r="L465" i="30"/>
  <c r="L464" i="30"/>
  <c r="L463" i="30"/>
  <c r="L462" i="30"/>
  <c r="L461" i="30"/>
  <c r="L460" i="30"/>
  <c r="L459" i="30"/>
  <c r="L458" i="30"/>
  <c r="L457" i="30"/>
  <c r="L456" i="30"/>
  <c r="L455" i="30"/>
  <c r="L454" i="30"/>
  <c r="L453" i="30"/>
  <c r="L452" i="30"/>
  <c r="L451" i="30"/>
  <c r="L450" i="30"/>
  <c r="L449" i="30"/>
  <c r="L448" i="30"/>
  <c r="L447" i="30"/>
  <c r="E447" i="30"/>
  <c r="E448" i="30" s="1"/>
  <c r="E449" i="30" s="1"/>
  <c r="E450" i="30" s="1"/>
  <c r="E451" i="30" s="1"/>
  <c r="E452" i="30" s="1"/>
  <c r="E453" i="30" s="1"/>
  <c r="E454" i="30" s="1"/>
  <c r="E455" i="30" s="1"/>
  <c r="E456" i="30" s="1"/>
  <c r="E457" i="30" s="1"/>
  <c r="E458" i="30" s="1"/>
  <c r="E459" i="30" s="1"/>
  <c r="E460" i="30" s="1"/>
  <c r="E461" i="30" s="1"/>
  <c r="E462" i="30" s="1"/>
  <c r="E463" i="30" s="1"/>
  <c r="E464" i="30" s="1"/>
  <c r="E465" i="30" s="1"/>
  <c r="E466" i="30" s="1"/>
  <c r="E467" i="30" s="1"/>
  <c r="E468" i="30" s="1"/>
  <c r="E469" i="30" s="1"/>
  <c r="E470" i="30" s="1"/>
  <c r="E471" i="30" s="1"/>
  <c r="E472" i="30" s="1"/>
  <c r="E473" i="30" s="1"/>
  <c r="E474" i="30" s="1"/>
  <c r="E475" i="30" s="1"/>
  <c r="E476" i="30" s="1"/>
  <c r="E477" i="30" s="1"/>
  <c r="E478" i="30" s="1"/>
  <c r="E479" i="30" s="1"/>
  <c r="E480" i="30" s="1"/>
  <c r="E481" i="30" s="1"/>
  <c r="E482" i="30" s="1"/>
  <c r="E483" i="30" s="1"/>
  <c r="E484" i="30" s="1"/>
  <c r="E485" i="30" s="1"/>
  <c r="E486" i="30" s="1"/>
  <c r="E487" i="30" s="1"/>
  <c r="E488" i="30" s="1"/>
  <c r="E489" i="30" s="1"/>
  <c r="E490" i="30" s="1"/>
  <c r="E491" i="30" s="1"/>
  <c r="E492" i="30" s="1"/>
  <c r="E493" i="30" s="1"/>
  <c r="E494" i="30" s="1"/>
  <c r="E495" i="30" s="1"/>
  <c r="E496" i="30" s="1"/>
  <c r="E497" i="30" s="1"/>
  <c r="E498" i="30" s="1"/>
  <c r="E499" i="30" s="1"/>
  <c r="E500" i="30" s="1"/>
  <c r="E501" i="30" s="1"/>
  <c r="E502" i="30" s="1"/>
  <c r="E503" i="30" s="1"/>
  <c r="E504" i="30" s="1"/>
  <c r="E505" i="30" s="1"/>
  <c r="E506" i="30" s="1"/>
  <c r="E507" i="30" s="1"/>
  <c r="E508" i="30" s="1"/>
  <c r="E509" i="30" s="1"/>
  <c r="E510" i="30" s="1"/>
  <c r="E511" i="30" s="1"/>
  <c r="E512" i="30" s="1"/>
  <c r="E513" i="30" s="1"/>
  <c r="E514" i="30" s="1"/>
  <c r="E515" i="30" s="1"/>
  <c r="E516" i="30" s="1"/>
  <c r="E517" i="30" s="1"/>
  <c r="E518" i="30" s="1"/>
  <c r="E519" i="30" s="1"/>
  <c r="E520" i="30" s="1"/>
  <c r="E521" i="30" s="1"/>
  <c r="E522" i="30" s="1"/>
  <c r="E523" i="30" s="1"/>
  <c r="E524" i="30" s="1"/>
  <c r="E525" i="30" s="1"/>
  <c r="E526" i="30" s="1"/>
  <c r="E527" i="30" s="1"/>
  <c r="E528" i="30" s="1"/>
  <c r="E529" i="30" s="1"/>
  <c r="E530" i="30" s="1"/>
  <c r="E531" i="30" s="1"/>
  <c r="E532" i="30" s="1"/>
  <c r="E533" i="30" s="1"/>
  <c r="E534" i="30" s="1"/>
  <c r="E535" i="30" s="1"/>
  <c r="E536" i="30" s="1"/>
  <c r="E537" i="30" s="1"/>
  <c r="E538" i="30" s="1"/>
  <c r="E539" i="30" s="1"/>
  <c r="E540" i="30" s="1"/>
  <c r="E541" i="30" s="1"/>
  <c r="E542" i="30" s="1"/>
  <c r="E543" i="30" s="1"/>
  <c r="E544" i="30" s="1"/>
  <c r="E545" i="30" s="1"/>
  <c r="E546" i="30" s="1"/>
  <c r="E547" i="30" s="1"/>
  <c r="E548" i="30" s="1"/>
  <c r="E549" i="30" s="1"/>
  <c r="E550" i="30" s="1"/>
  <c r="E551" i="30" s="1"/>
  <c r="E552" i="30" s="1"/>
  <c r="E553" i="30" s="1"/>
  <c r="E554" i="30" s="1"/>
  <c r="E555" i="30" s="1"/>
  <c r="E556" i="30" s="1"/>
  <c r="E557" i="30" s="1"/>
  <c r="E558" i="30" s="1"/>
  <c r="E559" i="30" s="1"/>
  <c r="E560" i="30" s="1"/>
  <c r="E561" i="30" s="1"/>
  <c r="E562" i="30" s="1"/>
  <c r="E563" i="30" s="1"/>
  <c r="E564" i="30" s="1"/>
  <c r="E565" i="30" s="1"/>
  <c r="E566" i="30" s="1"/>
  <c r="E567" i="30" s="1"/>
  <c r="E568" i="30" s="1"/>
  <c r="E569" i="30" s="1"/>
  <c r="E570" i="30" s="1"/>
  <c r="E571" i="30" s="1"/>
  <c r="E572" i="30" s="1"/>
  <c r="E573" i="30" s="1"/>
  <c r="E574" i="30" s="1"/>
  <c r="E575" i="30" s="1"/>
  <c r="E576" i="30" s="1"/>
  <c r="E577" i="30" s="1"/>
  <c r="E578" i="30" s="1"/>
  <c r="E579" i="30" s="1"/>
  <c r="E580" i="30" s="1"/>
  <c r="E581" i="30" s="1"/>
  <c r="E582" i="30" s="1"/>
  <c r="E583" i="30" s="1"/>
  <c r="E584" i="30" s="1"/>
  <c r="E585" i="30" s="1"/>
  <c r="E586" i="30" s="1"/>
  <c r="E587" i="30" s="1"/>
  <c r="E588" i="30" s="1"/>
  <c r="E589" i="30" s="1"/>
  <c r="E590" i="30" s="1"/>
  <c r="E591" i="30" s="1"/>
  <c r="E592" i="30" s="1"/>
  <c r="E593" i="30" s="1"/>
  <c r="E594" i="30" s="1"/>
  <c r="E595" i="30" s="1"/>
  <c r="E596" i="30" s="1"/>
  <c r="E597" i="30" s="1"/>
  <c r="E598" i="30" s="1"/>
  <c r="E599" i="30" s="1"/>
  <c r="E600" i="30" s="1"/>
  <c r="E601" i="30" s="1"/>
  <c r="E602" i="30" s="1"/>
  <c r="E603" i="30" s="1"/>
  <c r="E604" i="30" s="1"/>
  <c r="E605" i="30" s="1"/>
  <c r="E606" i="30" s="1"/>
  <c r="E607" i="30" s="1"/>
  <c r="E608" i="30" s="1"/>
  <c r="E609" i="30" s="1"/>
  <c r="E610" i="30" s="1"/>
  <c r="E611" i="30" s="1"/>
  <c r="E612" i="30" s="1"/>
  <c r="E613" i="30" s="1"/>
  <c r="E614" i="30" s="1"/>
  <c r="E615" i="30" s="1"/>
  <c r="E616" i="30" s="1"/>
  <c r="E617" i="30" s="1"/>
  <c r="E618" i="30" s="1"/>
  <c r="E619" i="30" s="1"/>
  <c r="E620" i="30" s="1"/>
  <c r="E621" i="30" s="1"/>
  <c r="E622" i="30" s="1"/>
  <c r="E623" i="30" s="1"/>
  <c r="E624" i="30" s="1"/>
  <c r="E625" i="30" s="1"/>
  <c r="E626" i="30" s="1"/>
  <c r="E627" i="30" s="1"/>
  <c r="E628" i="30" s="1"/>
  <c r="E629" i="30" s="1"/>
  <c r="E630" i="30" s="1"/>
  <c r="E631" i="30" s="1"/>
  <c r="E632" i="30" s="1"/>
  <c r="E633" i="30" s="1"/>
  <c r="E634" i="30" s="1"/>
  <c r="E635" i="30" s="1"/>
  <c r="E636" i="30" s="1"/>
  <c r="E637" i="30" s="1"/>
  <c r="E638" i="30" s="1"/>
  <c r="E639" i="30" s="1"/>
  <c r="E640" i="30" s="1"/>
  <c r="E641" i="30" s="1"/>
  <c r="E642" i="30" s="1"/>
  <c r="E643" i="30" s="1"/>
  <c r="E644" i="30" s="1"/>
  <c r="E645" i="30" s="1"/>
  <c r="E646" i="30" s="1"/>
  <c r="E647" i="30" s="1"/>
  <c r="E648" i="30" s="1"/>
  <c r="E649" i="30" s="1"/>
  <c r="E650" i="30" s="1"/>
  <c r="E651" i="30" s="1"/>
  <c r="E652" i="30" s="1"/>
  <c r="E653" i="30" s="1"/>
  <c r="E654" i="30" s="1"/>
  <c r="E655" i="30" s="1"/>
  <c r="E656" i="30" s="1"/>
  <c r="E657" i="30" s="1"/>
  <c r="E658" i="30" s="1"/>
  <c r="E659" i="30" s="1"/>
  <c r="E660" i="30" s="1"/>
  <c r="E661" i="30" s="1"/>
  <c r="E662" i="30" s="1"/>
  <c r="E663" i="30" s="1"/>
  <c r="E664" i="30" s="1"/>
  <c r="E665" i="30" s="1"/>
  <c r="E666" i="30" s="1"/>
  <c r="E667" i="30" s="1"/>
  <c r="E668" i="30" s="1"/>
  <c r="E669" i="30" s="1"/>
  <c r="E670" i="30" s="1"/>
  <c r="E671" i="30" s="1"/>
  <c r="E672" i="30" s="1"/>
  <c r="E673" i="30" s="1"/>
  <c r="E674" i="30" s="1"/>
  <c r="E675" i="30" s="1"/>
  <c r="E676" i="30" s="1"/>
  <c r="E677" i="30" s="1"/>
  <c r="E678" i="30" s="1"/>
  <c r="E679" i="30" s="1"/>
  <c r="E680" i="30" s="1"/>
  <c r="E681" i="30" s="1"/>
  <c r="E682" i="30" s="1"/>
  <c r="E683" i="30" s="1"/>
  <c r="E684" i="30" s="1"/>
  <c r="E685" i="30" s="1"/>
  <c r="E686" i="30" s="1"/>
  <c r="E687" i="30" s="1"/>
  <c r="E688" i="30" s="1"/>
  <c r="E689" i="30" s="1"/>
  <c r="E690" i="30" s="1"/>
  <c r="E691" i="30" s="1"/>
  <c r="E692" i="30" s="1"/>
  <c r="E693" i="30" s="1"/>
  <c r="E694" i="30" s="1"/>
  <c r="E695" i="30" s="1"/>
  <c r="E696" i="30" s="1"/>
  <c r="E697" i="30" s="1"/>
  <c r="E698" i="30" s="1"/>
  <c r="E699" i="30" s="1"/>
  <c r="E700" i="30" s="1"/>
  <c r="E701" i="30" s="1"/>
  <c r="E702" i="30" s="1"/>
  <c r="E703" i="30" s="1"/>
  <c r="E704" i="30" s="1"/>
  <c r="E705" i="30" s="1"/>
  <c r="E706" i="30" s="1"/>
  <c r="E707" i="30" s="1"/>
  <c r="E708" i="30" s="1"/>
  <c r="E709" i="30" s="1"/>
  <c r="E710" i="30" s="1"/>
  <c r="E711" i="30" s="1"/>
  <c r="E712" i="30" s="1"/>
  <c r="E713" i="30" s="1"/>
  <c r="E714" i="30" s="1"/>
  <c r="E715" i="30" s="1"/>
  <c r="E716" i="30" s="1"/>
  <c r="E717" i="30" s="1"/>
  <c r="E718" i="30" s="1"/>
  <c r="E719" i="30" s="1"/>
  <c r="E720" i="30" s="1"/>
  <c r="E721" i="30" s="1"/>
  <c r="L446" i="30"/>
  <c r="L445" i="30"/>
  <c r="L444" i="30"/>
  <c r="L443" i="30"/>
  <c r="L442" i="30"/>
  <c r="L441" i="30"/>
  <c r="J441" i="30"/>
  <c r="J442" i="30" s="1"/>
  <c r="J443" i="30" s="1"/>
  <c r="J444" i="30" s="1"/>
  <c r="J445" i="30" s="1"/>
  <c r="J446" i="30" s="1"/>
  <c r="J447" i="30" s="1"/>
  <c r="J448" i="30" s="1"/>
  <c r="J449" i="30" s="1"/>
  <c r="J450" i="30" s="1"/>
  <c r="J451" i="30" s="1"/>
  <c r="J452" i="30" s="1"/>
  <c r="J453" i="30" s="1"/>
  <c r="J454" i="30" s="1"/>
  <c r="J455" i="30" s="1"/>
  <c r="J456" i="30" s="1"/>
  <c r="J457" i="30" s="1"/>
  <c r="J458" i="30" s="1"/>
  <c r="J459" i="30" s="1"/>
  <c r="J460" i="30" s="1"/>
  <c r="J461" i="30" s="1"/>
  <c r="J462" i="30" s="1"/>
  <c r="J463" i="30" s="1"/>
  <c r="J464" i="30" s="1"/>
  <c r="J465" i="30" s="1"/>
  <c r="J466" i="30" s="1"/>
  <c r="J467" i="30" s="1"/>
  <c r="J468" i="30" s="1"/>
  <c r="J469" i="30" s="1"/>
  <c r="J470" i="30" s="1"/>
  <c r="J471" i="30" s="1"/>
  <c r="J472" i="30" s="1"/>
  <c r="J473" i="30" s="1"/>
  <c r="J474" i="30" s="1"/>
  <c r="J475" i="30" s="1"/>
  <c r="J476" i="30" s="1"/>
  <c r="J477" i="30" s="1"/>
  <c r="J478" i="30" s="1"/>
  <c r="J479" i="30" s="1"/>
  <c r="J480" i="30" s="1"/>
  <c r="J481" i="30" s="1"/>
  <c r="J482" i="30" s="1"/>
  <c r="J483" i="30" s="1"/>
  <c r="J484" i="30" s="1"/>
  <c r="J485" i="30" s="1"/>
  <c r="J486" i="30" s="1"/>
  <c r="J487" i="30" s="1"/>
  <c r="J488" i="30" s="1"/>
  <c r="J489" i="30" s="1"/>
  <c r="J490" i="30" s="1"/>
  <c r="J491" i="30" s="1"/>
  <c r="J492" i="30" s="1"/>
  <c r="J493" i="30" s="1"/>
  <c r="J494" i="30" s="1"/>
  <c r="J495" i="30" s="1"/>
  <c r="J496" i="30" s="1"/>
  <c r="J497" i="30" s="1"/>
  <c r="J498" i="30" s="1"/>
  <c r="J499" i="30" s="1"/>
  <c r="J500" i="30" s="1"/>
  <c r="J501" i="30" s="1"/>
  <c r="J502" i="30" s="1"/>
  <c r="J503" i="30" s="1"/>
  <c r="J504" i="30" s="1"/>
  <c r="J505" i="30" s="1"/>
  <c r="J506" i="30" s="1"/>
  <c r="J507" i="30" s="1"/>
  <c r="L440" i="30"/>
  <c r="L439" i="30"/>
  <c r="L438" i="30"/>
  <c r="L437" i="30"/>
  <c r="L436" i="30"/>
  <c r="L435" i="30"/>
  <c r="L434" i="30"/>
  <c r="L433" i="30"/>
  <c r="L432" i="30"/>
  <c r="L431" i="30"/>
  <c r="L430" i="30"/>
  <c r="L429" i="30"/>
  <c r="L428" i="30"/>
  <c r="L427" i="30"/>
  <c r="L426" i="30"/>
  <c r="L425" i="30"/>
  <c r="L424" i="30"/>
  <c r="L423" i="30"/>
  <c r="L422" i="30"/>
  <c r="L421" i="30"/>
  <c r="L420" i="30"/>
  <c r="L419" i="30"/>
  <c r="K419" i="30"/>
  <c r="K420" i="30" s="1"/>
  <c r="K421" i="30" s="1"/>
  <c r="K422" i="30" s="1"/>
  <c r="K423" i="30" s="1"/>
  <c r="K424" i="30" s="1"/>
  <c r="K425" i="30" s="1"/>
  <c r="K426" i="30" s="1"/>
  <c r="K427" i="30" s="1"/>
  <c r="K428" i="30" s="1"/>
  <c r="K429" i="30" s="1"/>
  <c r="K430" i="30" s="1"/>
  <c r="K431" i="30" s="1"/>
  <c r="K432" i="30" s="1"/>
  <c r="K433" i="30" s="1"/>
  <c r="K434" i="30" s="1"/>
  <c r="K435" i="30" s="1"/>
  <c r="K436" i="30" s="1"/>
  <c r="K437" i="30" s="1"/>
  <c r="K438" i="30" s="1"/>
  <c r="K439" i="30" s="1"/>
  <c r="K440" i="30" s="1"/>
  <c r="K441" i="30" s="1"/>
  <c r="K442" i="30" s="1"/>
  <c r="K443" i="30" s="1"/>
  <c r="K444" i="30" s="1"/>
  <c r="K445" i="30" s="1"/>
  <c r="K446" i="30" s="1"/>
  <c r="K447" i="30" s="1"/>
  <c r="K448" i="30" s="1"/>
  <c r="K449" i="30" s="1"/>
  <c r="K450" i="30" s="1"/>
  <c r="K451" i="30" s="1"/>
  <c r="K452" i="30" s="1"/>
  <c r="K453" i="30" s="1"/>
  <c r="K454" i="30" s="1"/>
  <c r="K455" i="30" s="1"/>
  <c r="K456" i="30" s="1"/>
  <c r="K457" i="30" s="1"/>
  <c r="K458" i="30" s="1"/>
  <c r="K459" i="30" s="1"/>
  <c r="K460" i="30" s="1"/>
  <c r="K461" i="30" s="1"/>
  <c r="K462" i="30" s="1"/>
  <c r="K463" i="30" s="1"/>
  <c r="K464" i="30" s="1"/>
  <c r="K465" i="30" s="1"/>
  <c r="K466" i="30" s="1"/>
  <c r="K467" i="30" s="1"/>
  <c r="K468" i="30" s="1"/>
  <c r="K469" i="30" s="1"/>
  <c r="K470" i="30" s="1"/>
  <c r="K471" i="30" s="1"/>
  <c r="K472" i="30" s="1"/>
  <c r="K473" i="30" s="1"/>
  <c r="K474" i="30" s="1"/>
  <c r="K475" i="30" s="1"/>
  <c r="K476" i="30" s="1"/>
  <c r="K477" i="30" s="1"/>
  <c r="K478" i="30" s="1"/>
  <c r="K479" i="30" s="1"/>
  <c r="K480" i="30" s="1"/>
  <c r="K481" i="30" s="1"/>
  <c r="K482" i="30" s="1"/>
  <c r="K483" i="30" s="1"/>
  <c r="K484" i="30" s="1"/>
  <c r="K485" i="30" s="1"/>
  <c r="K486" i="30" s="1"/>
  <c r="K487" i="30" s="1"/>
  <c r="K488" i="30" s="1"/>
  <c r="K489" i="30" s="1"/>
  <c r="K490" i="30" s="1"/>
  <c r="K491" i="30" s="1"/>
  <c r="K492" i="30" s="1"/>
  <c r="K493" i="30" s="1"/>
  <c r="K494" i="30" s="1"/>
  <c r="K495" i="30" s="1"/>
  <c r="K496" i="30" s="1"/>
  <c r="K497" i="30" s="1"/>
  <c r="K498" i="30" s="1"/>
  <c r="K499" i="30" s="1"/>
  <c r="K500" i="30" s="1"/>
  <c r="K501" i="30" s="1"/>
  <c r="K502" i="30" s="1"/>
  <c r="K503" i="30" s="1"/>
  <c r="K504" i="30" s="1"/>
  <c r="K505" i="30" s="1"/>
  <c r="K506" i="30" s="1"/>
  <c r="K507" i="30" s="1"/>
  <c r="K508" i="30" s="1"/>
  <c r="K509" i="30" s="1"/>
  <c r="K510" i="30" s="1"/>
  <c r="K511" i="30" s="1"/>
  <c r="K512" i="30" s="1"/>
  <c r="K513" i="30" s="1"/>
  <c r="K514" i="30" s="1"/>
  <c r="K515" i="30" s="1"/>
  <c r="K516" i="30" s="1"/>
  <c r="K517" i="30" s="1"/>
  <c r="K518" i="30" s="1"/>
  <c r="K519" i="30" s="1"/>
  <c r="K520" i="30" s="1"/>
  <c r="K521" i="30" s="1"/>
  <c r="K522" i="30" s="1"/>
  <c r="K523" i="30" s="1"/>
  <c r="K524" i="30" s="1"/>
  <c r="K525" i="30" s="1"/>
  <c r="K526" i="30" s="1"/>
  <c r="K527" i="30" s="1"/>
  <c r="K528" i="30" s="1"/>
  <c r="K529" i="30" s="1"/>
  <c r="K530" i="30" s="1"/>
  <c r="K531" i="30" s="1"/>
  <c r="K532" i="30" s="1"/>
  <c r="K533" i="30" s="1"/>
  <c r="K534" i="30" s="1"/>
  <c r="K535" i="30" s="1"/>
  <c r="K536" i="30" s="1"/>
  <c r="K537" i="30" s="1"/>
  <c r="K538" i="30" s="1"/>
  <c r="K539" i="30" s="1"/>
  <c r="K540" i="30" s="1"/>
  <c r="K541" i="30" s="1"/>
  <c r="K542" i="30" s="1"/>
  <c r="K543" i="30" s="1"/>
  <c r="K544" i="30" s="1"/>
  <c r="K545" i="30" s="1"/>
  <c r="K546" i="30" s="1"/>
  <c r="K547" i="30" s="1"/>
  <c r="K548" i="30" s="1"/>
  <c r="K549" i="30" s="1"/>
  <c r="K550" i="30" s="1"/>
  <c r="K551" i="30" s="1"/>
  <c r="K552" i="30" s="1"/>
  <c r="K553" i="30" s="1"/>
  <c r="K554" i="30" s="1"/>
  <c r="K555" i="30" s="1"/>
  <c r="K556" i="30" s="1"/>
  <c r="K557" i="30" s="1"/>
  <c r="K558" i="30" s="1"/>
  <c r="K559" i="30" s="1"/>
  <c r="K560" i="30" s="1"/>
  <c r="K561" i="30" s="1"/>
  <c r="K562" i="30" s="1"/>
  <c r="K563" i="30" s="1"/>
  <c r="K564" i="30" s="1"/>
  <c r="K565" i="30" s="1"/>
  <c r="K566" i="30" s="1"/>
  <c r="K567" i="30" s="1"/>
  <c r="K568" i="30" s="1"/>
  <c r="K569" i="30" s="1"/>
  <c r="K570" i="30" s="1"/>
  <c r="K571" i="30" s="1"/>
  <c r="K572" i="30" s="1"/>
  <c r="K573" i="30" s="1"/>
  <c r="K574" i="30" s="1"/>
  <c r="K575" i="30" s="1"/>
  <c r="K576" i="30" s="1"/>
  <c r="K577" i="30" s="1"/>
  <c r="K578" i="30" s="1"/>
  <c r="K579" i="30" s="1"/>
  <c r="K580" i="30" s="1"/>
  <c r="K581" i="30" s="1"/>
  <c r="K582" i="30" s="1"/>
  <c r="K583" i="30" s="1"/>
  <c r="K584" i="30" s="1"/>
  <c r="K585" i="30" s="1"/>
  <c r="K586" i="30" s="1"/>
  <c r="K587" i="30" s="1"/>
  <c r="K588" i="30" s="1"/>
  <c r="K589" i="30" s="1"/>
  <c r="K590" i="30" s="1"/>
  <c r="K591" i="30" s="1"/>
  <c r="K592" i="30" s="1"/>
  <c r="K593" i="30" s="1"/>
  <c r="K594" i="30" s="1"/>
  <c r="K595" i="30" s="1"/>
  <c r="K596" i="30" s="1"/>
  <c r="K597" i="30" s="1"/>
  <c r="K598" i="30" s="1"/>
  <c r="K599" i="30" s="1"/>
  <c r="K600" i="30" s="1"/>
  <c r="K601" i="30" s="1"/>
  <c r="K602" i="30" s="1"/>
  <c r="K603" i="30" s="1"/>
  <c r="K604" i="30" s="1"/>
  <c r="K605" i="30" s="1"/>
  <c r="K606" i="30" s="1"/>
  <c r="K607" i="30" s="1"/>
  <c r="K608" i="30" s="1"/>
  <c r="K609" i="30" s="1"/>
  <c r="K610" i="30" s="1"/>
  <c r="K611" i="30" s="1"/>
  <c r="K612" i="30" s="1"/>
  <c r="K613" i="30" s="1"/>
  <c r="K614" i="30" s="1"/>
  <c r="K615" i="30" s="1"/>
  <c r="K616" i="30" s="1"/>
  <c r="K617" i="30" s="1"/>
  <c r="K618" i="30" s="1"/>
  <c r="K619" i="30" s="1"/>
  <c r="K620" i="30" s="1"/>
  <c r="K621" i="30" s="1"/>
  <c r="K622" i="30" s="1"/>
  <c r="K623" i="30" s="1"/>
  <c r="K624" i="30" s="1"/>
  <c r="K625" i="30" s="1"/>
  <c r="K626" i="30" s="1"/>
  <c r="K627" i="30" s="1"/>
  <c r="K628" i="30" s="1"/>
  <c r="K629" i="30" s="1"/>
  <c r="K630" i="30" s="1"/>
  <c r="K631" i="30" s="1"/>
  <c r="K632" i="30" s="1"/>
  <c r="K633" i="30" s="1"/>
  <c r="K634" i="30" s="1"/>
  <c r="K635" i="30" s="1"/>
  <c r="K636" i="30" s="1"/>
  <c r="K637" i="30" s="1"/>
  <c r="K638" i="30" s="1"/>
  <c r="K639" i="30" s="1"/>
  <c r="K640" i="30" s="1"/>
  <c r="K641" i="30" s="1"/>
  <c r="K642" i="30" s="1"/>
  <c r="K643" i="30" s="1"/>
  <c r="K644" i="30" s="1"/>
  <c r="K645" i="30" s="1"/>
  <c r="K646" i="30" s="1"/>
  <c r="K647" i="30" s="1"/>
  <c r="K648" i="30" s="1"/>
  <c r="K649" i="30" s="1"/>
  <c r="K650" i="30" s="1"/>
  <c r="K651" i="30" s="1"/>
  <c r="K652" i="30" s="1"/>
  <c r="K653" i="30" s="1"/>
  <c r="K654" i="30" s="1"/>
  <c r="K655" i="30" s="1"/>
  <c r="K656" i="30" s="1"/>
  <c r="K657" i="30" s="1"/>
  <c r="K658" i="30" s="1"/>
  <c r="K659" i="30" s="1"/>
  <c r="K660" i="30" s="1"/>
  <c r="K661" i="30" s="1"/>
  <c r="K662" i="30" s="1"/>
  <c r="K663" i="30" s="1"/>
  <c r="K664" i="30" s="1"/>
  <c r="K665" i="30" s="1"/>
  <c r="K666" i="30" s="1"/>
  <c r="K667" i="30" s="1"/>
  <c r="K668" i="30" s="1"/>
  <c r="K669" i="30" s="1"/>
  <c r="K670" i="30" s="1"/>
  <c r="K671" i="30" s="1"/>
  <c r="K672" i="30" s="1"/>
  <c r="K673" i="30" s="1"/>
  <c r="K674" i="30" s="1"/>
  <c r="K675" i="30" s="1"/>
  <c r="K676" i="30" s="1"/>
  <c r="K677" i="30" s="1"/>
  <c r="K678" i="30" s="1"/>
  <c r="K679" i="30" s="1"/>
  <c r="K680" i="30" s="1"/>
  <c r="K681" i="30" s="1"/>
  <c r="K682" i="30" s="1"/>
  <c r="K683" i="30" s="1"/>
  <c r="K684" i="30" s="1"/>
  <c r="K685" i="30" s="1"/>
  <c r="K686" i="30" s="1"/>
  <c r="K687" i="30" s="1"/>
  <c r="K688" i="30" s="1"/>
  <c r="K689" i="30" s="1"/>
  <c r="K690" i="30" s="1"/>
  <c r="K691" i="30" s="1"/>
  <c r="K692" i="30" s="1"/>
  <c r="K693" i="30" s="1"/>
  <c r="K694" i="30" s="1"/>
  <c r="K695" i="30" s="1"/>
  <c r="K696" i="30" s="1"/>
  <c r="K697" i="30" s="1"/>
  <c r="K698" i="30" s="1"/>
  <c r="K699" i="30" s="1"/>
  <c r="K700" i="30" s="1"/>
  <c r="K701" i="30" s="1"/>
  <c r="K702" i="30" s="1"/>
  <c r="K703" i="30" s="1"/>
  <c r="K704" i="30" s="1"/>
  <c r="K705" i="30" s="1"/>
  <c r="K706" i="30" s="1"/>
  <c r="K707" i="30" s="1"/>
  <c r="K708" i="30" s="1"/>
  <c r="K709" i="30" s="1"/>
  <c r="K710" i="30" s="1"/>
  <c r="K711" i="30" s="1"/>
  <c r="K712" i="30" s="1"/>
  <c r="K713" i="30" s="1"/>
  <c r="K714" i="30" s="1"/>
  <c r="K715" i="30" s="1"/>
  <c r="K716" i="30" s="1"/>
  <c r="K717" i="30" s="1"/>
  <c r="K718" i="30" s="1"/>
  <c r="K719" i="30" s="1"/>
  <c r="K720" i="30" s="1"/>
  <c r="K721" i="30" s="1"/>
  <c r="L418" i="30"/>
  <c r="L417" i="30"/>
  <c r="L416" i="30"/>
  <c r="L415" i="30"/>
  <c r="L414" i="30"/>
  <c r="K414" i="30"/>
  <c r="K415" i="30" s="1"/>
  <c r="K416" i="30" s="1"/>
  <c r="K417" i="30" s="1"/>
  <c r="K418" i="30" s="1"/>
  <c r="L413" i="30"/>
  <c r="J413" i="30"/>
  <c r="J414" i="30" s="1"/>
  <c r="J415" i="30" s="1"/>
  <c r="J416" i="30" s="1"/>
  <c r="J417" i="30" s="1"/>
  <c r="J418" i="30" s="1"/>
  <c r="J419" i="30" s="1"/>
  <c r="J420" i="30" s="1"/>
  <c r="J421" i="30" s="1"/>
  <c r="J422" i="30" s="1"/>
  <c r="J423" i="30" s="1"/>
  <c r="J424" i="30" s="1"/>
  <c r="J425" i="30" s="1"/>
  <c r="J426" i="30" s="1"/>
  <c r="J427" i="30" s="1"/>
  <c r="J428" i="30" s="1"/>
  <c r="J429" i="30" s="1"/>
  <c r="J430" i="30" s="1"/>
  <c r="J431" i="30" s="1"/>
  <c r="J432" i="30" s="1"/>
  <c r="J433" i="30" s="1"/>
  <c r="J434" i="30" s="1"/>
  <c r="J435" i="30" s="1"/>
  <c r="J436" i="30" s="1"/>
  <c r="J437" i="30" s="1"/>
  <c r="J438" i="30" s="1"/>
  <c r="J439" i="30" s="1"/>
  <c r="J440" i="30" s="1"/>
  <c r="L412" i="30"/>
  <c r="L411" i="30"/>
  <c r="L410" i="30"/>
  <c r="L409" i="30"/>
  <c r="L408" i="30"/>
  <c r="I408" i="30"/>
  <c r="I409" i="30" s="1"/>
  <c r="I410" i="30" s="1"/>
  <c r="I411" i="30" s="1"/>
  <c r="I412" i="30" s="1"/>
  <c r="I413" i="30" s="1"/>
  <c r="I414" i="30" s="1"/>
  <c r="I415" i="30" s="1"/>
  <c r="I416" i="30" s="1"/>
  <c r="I417" i="30" s="1"/>
  <c r="I418" i="30" s="1"/>
  <c r="I419" i="30" s="1"/>
  <c r="I420" i="30" s="1"/>
  <c r="I421" i="30" s="1"/>
  <c r="I422" i="30" s="1"/>
  <c r="I423" i="30" s="1"/>
  <c r="I424" i="30" s="1"/>
  <c r="I425" i="30" s="1"/>
  <c r="I426" i="30" s="1"/>
  <c r="I427" i="30" s="1"/>
  <c r="I428" i="30" s="1"/>
  <c r="I429" i="30" s="1"/>
  <c r="I430" i="30" s="1"/>
  <c r="I431" i="30" s="1"/>
  <c r="I432" i="30" s="1"/>
  <c r="I433" i="30" s="1"/>
  <c r="I434" i="30" s="1"/>
  <c r="I435" i="30" s="1"/>
  <c r="I436" i="30" s="1"/>
  <c r="I437" i="30" s="1"/>
  <c r="I438" i="30" s="1"/>
  <c r="I439" i="30" s="1"/>
  <c r="I440" i="30" s="1"/>
  <c r="I441" i="30" s="1"/>
  <c r="I442" i="30" s="1"/>
  <c r="I443" i="30" s="1"/>
  <c r="I444" i="30" s="1"/>
  <c r="I445" i="30" s="1"/>
  <c r="I446" i="30" s="1"/>
  <c r="I447" i="30" s="1"/>
  <c r="I448" i="30" s="1"/>
  <c r="I449" i="30" s="1"/>
  <c r="I450" i="30" s="1"/>
  <c r="I451" i="30" s="1"/>
  <c r="I452" i="30" s="1"/>
  <c r="I453" i="30" s="1"/>
  <c r="I454" i="30" s="1"/>
  <c r="I455" i="30" s="1"/>
  <c r="I456" i="30" s="1"/>
  <c r="I457" i="30" s="1"/>
  <c r="I458" i="30" s="1"/>
  <c r="I459" i="30" s="1"/>
  <c r="I460" i="30" s="1"/>
  <c r="I461" i="30" s="1"/>
  <c r="I462" i="30" s="1"/>
  <c r="I463" i="30" s="1"/>
  <c r="I464" i="30" s="1"/>
  <c r="I465" i="30" s="1"/>
  <c r="I466" i="30" s="1"/>
  <c r="I467" i="30" s="1"/>
  <c r="I468" i="30" s="1"/>
  <c r="I469" i="30" s="1"/>
  <c r="I470" i="30" s="1"/>
  <c r="I471" i="30" s="1"/>
  <c r="I472" i="30" s="1"/>
  <c r="I473" i="30" s="1"/>
  <c r="I474" i="30" s="1"/>
  <c r="I475" i="30" s="1"/>
  <c r="I476" i="30" s="1"/>
  <c r="I477" i="30" s="1"/>
  <c r="I478" i="30" s="1"/>
  <c r="I479" i="30" s="1"/>
  <c r="I480" i="30" s="1"/>
  <c r="I481" i="30" s="1"/>
  <c r="I482" i="30" s="1"/>
  <c r="I483" i="30" s="1"/>
  <c r="I484" i="30" s="1"/>
  <c r="I485" i="30" s="1"/>
  <c r="I486" i="30" s="1"/>
  <c r="I487" i="30" s="1"/>
  <c r="I488" i="30" s="1"/>
  <c r="I489" i="30" s="1"/>
  <c r="I490" i="30" s="1"/>
  <c r="I491" i="30" s="1"/>
  <c r="I492" i="30" s="1"/>
  <c r="I493" i="30" s="1"/>
  <c r="I494" i="30" s="1"/>
  <c r="I495" i="30" s="1"/>
  <c r="I496" i="30" s="1"/>
  <c r="I497" i="30" s="1"/>
  <c r="I498" i="30" s="1"/>
  <c r="I499" i="30" s="1"/>
  <c r="I500" i="30" s="1"/>
  <c r="I501" i="30" s="1"/>
  <c r="I502" i="30" s="1"/>
  <c r="I503" i="30" s="1"/>
  <c r="I504" i="30" s="1"/>
  <c r="I505" i="30" s="1"/>
  <c r="I506" i="30" s="1"/>
  <c r="I507" i="30" s="1"/>
  <c r="I508" i="30" s="1"/>
  <c r="I509" i="30" s="1"/>
  <c r="I510" i="30" s="1"/>
  <c r="I511" i="30" s="1"/>
  <c r="I512" i="30" s="1"/>
  <c r="I513" i="30" s="1"/>
  <c r="I514" i="30" s="1"/>
  <c r="I515" i="30" s="1"/>
  <c r="I516" i="30" s="1"/>
  <c r="I517" i="30" s="1"/>
  <c r="I518" i="30" s="1"/>
  <c r="I519" i="30" s="1"/>
  <c r="I520" i="30" s="1"/>
  <c r="I521" i="30" s="1"/>
  <c r="I522" i="30" s="1"/>
  <c r="I523" i="30" s="1"/>
  <c r="I524" i="30" s="1"/>
  <c r="I525" i="30" s="1"/>
  <c r="I526" i="30" s="1"/>
  <c r="I527" i="30" s="1"/>
  <c r="I528" i="30" s="1"/>
  <c r="I529" i="30" s="1"/>
  <c r="I530" i="30" s="1"/>
  <c r="I531" i="30" s="1"/>
  <c r="I532" i="30" s="1"/>
  <c r="I533" i="30" s="1"/>
  <c r="I534" i="30" s="1"/>
  <c r="I535" i="30" s="1"/>
  <c r="I536" i="30" s="1"/>
  <c r="I537" i="30" s="1"/>
  <c r="I538" i="30" s="1"/>
  <c r="I539" i="30" s="1"/>
  <c r="I540" i="30" s="1"/>
  <c r="I541" i="30" s="1"/>
  <c r="I542" i="30" s="1"/>
  <c r="I543" i="30" s="1"/>
  <c r="I544" i="30" s="1"/>
  <c r="I545" i="30" s="1"/>
  <c r="I546" i="30" s="1"/>
  <c r="I547" i="30" s="1"/>
  <c r="I548" i="30" s="1"/>
  <c r="I549" i="30" s="1"/>
  <c r="I550" i="30" s="1"/>
  <c r="I551" i="30" s="1"/>
  <c r="I552" i="30" s="1"/>
  <c r="I553" i="30" s="1"/>
  <c r="I554" i="30" s="1"/>
  <c r="I555" i="30" s="1"/>
  <c r="I556" i="30" s="1"/>
  <c r="I557" i="30" s="1"/>
  <c r="I558" i="30" s="1"/>
  <c r="I559" i="30" s="1"/>
  <c r="I560" i="30" s="1"/>
  <c r="I561" i="30" s="1"/>
  <c r="I562" i="30" s="1"/>
  <c r="I563" i="30" s="1"/>
  <c r="I564" i="30" s="1"/>
  <c r="I565" i="30" s="1"/>
  <c r="I566" i="30" s="1"/>
  <c r="I567" i="30" s="1"/>
  <c r="I568" i="30" s="1"/>
  <c r="I569" i="30" s="1"/>
  <c r="I570" i="30" s="1"/>
  <c r="I571" i="30" s="1"/>
  <c r="I572" i="30" s="1"/>
  <c r="I573" i="30" s="1"/>
  <c r="I574" i="30" s="1"/>
  <c r="I575" i="30" s="1"/>
  <c r="I576" i="30" s="1"/>
  <c r="I577" i="30" s="1"/>
  <c r="I578" i="30" s="1"/>
  <c r="I579" i="30" s="1"/>
  <c r="I580" i="30" s="1"/>
  <c r="I581" i="30" s="1"/>
  <c r="I582" i="30" s="1"/>
  <c r="I583" i="30" s="1"/>
  <c r="I584" i="30" s="1"/>
  <c r="I585" i="30" s="1"/>
  <c r="I586" i="30" s="1"/>
  <c r="I587" i="30" s="1"/>
  <c r="I588" i="30" s="1"/>
  <c r="I589" i="30" s="1"/>
  <c r="I590" i="30" s="1"/>
  <c r="I591" i="30" s="1"/>
  <c r="I592" i="30" s="1"/>
  <c r="I593" i="30" s="1"/>
  <c r="I594" i="30" s="1"/>
  <c r="I595" i="30" s="1"/>
  <c r="I596" i="30" s="1"/>
  <c r="I597" i="30" s="1"/>
  <c r="I598" i="30" s="1"/>
  <c r="I599" i="30" s="1"/>
  <c r="I600" i="30" s="1"/>
  <c r="I601" i="30" s="1"/>
  <c r="I602" i="30" s="1"/>
  <c r="I603" i="30" s="1"/>
  <c r="I604" i="30" s="1"/>
  <c r="I605" i="30" s="1"/>
  <c r="I606" i="30" s="1"/>
  <c r="I607" i="30" s="1"/>
  <c r="I608" i="30" s="1"/>
  <c r="I609" i="30" s="1"/>
  <c r="I610" i="30" s="1"/>
  <c r="I611" i="30" s="1"/>
  <c r="I612" i="30" s="1"/>
  <c r="I613" i="30" s="1"/>
  <c r="I614" i="30" s="1"/>
  <c r="I615" i="30" s="1"/>
  <c r="I616" i="30" s="1"/>
  <c r="I617" i="30" s="1"/>
  <c r="I618" i="30" s="1"/>
  <c r="I619" i="30" s="1"/>
  <c r="I620" i="30" s="1"/>
  <c r="I621" i="30" s="1"/>
  <c r="I622" i="30" s="1"/>
  <c r="I623" i="30" s="1"/>
  <c r="I624" i="30" s="1"/>
  <c r="I625" i="30" s="1"/>
  <c r="I626" i="30" s="1"/>
  <c r="I627" i="30" s="1"/>
  <c r="I628" i="30" s="1"/>
  <c r="I629" i="30" s="1"/>
  <c r="I630" i="30" s="1"/>
  <c r="I631" i="30" s="1"/>
  <c r="I632" i="30" s="1"/>
  <c r="I633" i="30" s="1"/>
  <c r="I634" i="30" s="1"/>
  <c r="I635" i="30" s="1"/>
  <c r="I636" i="30" s="1"/>
  <c r="I637" i="30" s="1"/>
  <c r="I638" i="30" s="1"/>
  <c r="I639" i="30" s="1"/>
  <c r="I640" i="30" s="1"/>
  <c r="I641" i="30" s="1"/>
  <c r="I642" i="30" s="1"/>
  <c r="I643" i="30" s="1"/>
  <c r="I644" i="30" s="1"/>
  <c r="I645" i="30" s="1"/>
  <c r="I646" i="30" s="1"/>
  <c r="I647" i="30" s="1"/>
  <c r="I648" i="30" s="1"/>
  <c r="I649" i="30" s="1"/>
  <c r="I650" i="30" s="1"/>
  <c r="I651" i="30" s="1"/>
  <c r="I652" i="30" s="1"/>
  <c r="I653" i="30" s="1"/>
  <c r="I654" i="30" s="1"/>
  <c r="I655" i="30" s="1"/>
  <c r="I656" i="30" s="1"/>
  <c r="I657" i="30" s="1"/>
  <c r="I658" i="30" s="1"/>
  <c r="I659" i="30" s="1"/>
  <c r="I660" i="30" s="1"/>
  <c r="I661" i="30" s="1"/>
  <c r="I662" i="30" s="1"/>
  <c r="I663" i="30" s="1"/>
  <c r="I664" i="30" s="1"/>
  <c r="I665" i="30" s="1"/>
  <c r="I666" i="30" s="1"/>
  <c r="I667" i="30" s="1"/>
  <c r="I668" i="30" s="1"/>
  <c r="I669" i="30" s="1"/>
  <c r="I670" i="30" s="1"/>
  <c r="I671" i="30" s="1"/>
  <c r="I672" i="30" s="1"/>
  <c r="I673" i="30" s="1"/>
  <c r="I674" i="30" s="1"/>
  <c r="I675" i="30" s="1"/>
  <c r="I676" i="30" s="1"/>
  <c r="I677" i="30" s="1"/>
  <c r="I678" i="30" s="1"/>
  <c r="I679" i="30" s="1"/>
  <c r="I680" i="30" s="1"/>
  <c r="I681" i="30" s="1"/>
  <c r="I682" i="30" s="1"/>
  <c r="I683" i="30" s="1"/>
  <c r="I684" i="30" s="1"/>
  <c r="I685" i="30" s="1"/>
  <c r="I686" i="30" s="1"/>
  <c r="I687" i="30" s="1"/>
  <c r="I688" i="30" s="1"/>
  <c r="I689" i="30" s="1"/>
  <c r="I690" i="30" s="1"/>
  <c r="I691" i="30" s="1"/>
  <c r="I692" i="30" s="1"/>
  <c r="I693" i="30" s="1"/>
  <c r="I694" i="30" s="1"/>
  <c r="I695" i="30" s="1"/>
  <c r="I696" i="30" s="1"/>
  <c r="I697" i="30" s="1"/>
  <c r="I698" i="30" s="1"/>
  <c r="I699" i="30" s="1"/>
  <c r="I700" i="30" s="1"/>
  <c r="I701" i="30" s="1"/>
  <c r="I702" i="30" s="1"/>
  <c r="I703" i="30" s="1"/>
  <c r="I704" i="30" s="1"/>
  <c r="I705" i="30" s="1"/>
  <c r="I706" i="30" s="1"/>
  <c r="I707" i="30" s="1"/>
  <c r="I708" i="30" s="1"/>
  <c r="I709" i="30" s="1"/>
  <c r="I710" i="30" s="1"/>
  <c r="I711" i="30" s="1"/>
  <c r="I712" i="30" s="1"/>
  <c r="I713" i="30" s="1"/>
  <c r="I714" i="30" s="1"/>
  <c r="I715" i="30" s="1"/>
  <c r="I716" i="30" s="1"/>
  <c r="I717" i="30" s="1"/>
  <c r="I718" i="30" s="1"/>
  <c r="I719" i="30" s="1"/>
  <c r="I720" i="30" s="1"/>
  <c r="I721" i="30" s="1"/>
  <c r="L407" i="30"/>
  <c r="K407" i="30"/>
  <c r="K408" i="30" s="1"/>
  <c r="K409" i="30" s="1"/>
  <c r="K410" i="30" s="1"/>
  <c r="K411" i="30" s="1"/>
  <c r="K412" i="30" s="1"/>
  <c r="K413" i="30" s="1"/>
  <c r="L406" i="30"/>
  <c r="L405" i="30"/>
  <c r="I405" i="30"/>
  <c r="I406" i="30" s="1"/>
  <c r="I407" i="30" s="1"/>
  <c r="L404" i="30"/>
  <c r="I404" i="30"/>
  <c r="H404" i="30"/>
  <c r="H405" i="30" s="1"/>
  <c r="H406" i="30" s="1"/>
  <c r="H407" i="30" s="1"/>
  <c r="H408" i="30" s="1"/>
  <c r="H409" i="30" s="1"/>
  <c r="H410" i="30" s="1"/>
  <c r="H411" i="30" s="1"/>
  <c r="H412" i="30" s="1"/>
  <c r="H413" i="30" s="1"/>
  <c r="H414" i="30" s="1"/>
  <c r="H415" i="30" s="1"/>
  <c r="H416" i="30" s="1"/>
  <c r="H417" i="30" s="1"/>
  <c r="H418" i="30" s="1"/>
  <c r="H419" i="30" s="1"/>
  <c r="H420" i="30" s="1"/>
  <c r="H421" i="30" s="1"/>
  <c r="H422" i="30" s="1"/>
  <c r="H423" i="30" s="1"/>
  <c r="H424" i="30" s="1"/>
  <c r="H425" i="30" s="1"/>
  <c r="H426" i="30" s="1"/>
  <c r="H427" i="30" s="1"/>
  <c r="H428" i="30" s="1"/>
  <c r="H429" i="30" s="1"/>
  <c r="H430" i="30" s="1"/>
  <c r="H431" i="30" s="1"/>
  <c r="H432" i="30" s="1"/>
  <c r="H433" i="30" s="1"/>
  <c r="H434" i="30" s="1"/>
  <c r="H435" i="30" s="1"/>
  <c r="H436" i="30" s="1"/>
  <c r="H437" i="30" s="1"/>
  <c r="H438" i="30" s="1"/>
  <c r="H439" i="30" s="1"/>
  <c r="H440" i="30" s="1"/>
  <c r="H441" i="30" s="1"/>
  <c r="H442" i="30" s="1"/>
  <c r="H443" i="30" s="1"/>
  <c r="H444" i="30" s="1"/>
  <c r="H445" i="30" s="1"/>
  <c r="H446" i="30" s="1"/>
  <c r="H447" i="30" s="1"/>
  <c r="H448" i="30" s="1"/>
  <c r="H449" i="30" s="1"/>
  <c r="H450" i="30" s="1"/>
  <c r="H451" i="30" s="1"/>
  <c r="H452" i="30" s="1"/>
  <c r="H453" i="30" s="1"/>
  <c r="H454" i="30" s="1"/>
  <c r="H455" i="30" s="1"/>
  <c r="H456" i="30" s="1"/>
  <c r="H457" i="30" s="1"/>
  <c r="H458" i="30" s="1"/>
  <c r="H459" i="30" s="1"/>
  <c r="H460" i="30" s="1"/>
  <c r="H461" i="30" s="1"/>
  <c r="H462" i="30" s="1"/>
  <c r="H463" i="30" s="1"/>
  <c r="H464" i="30" s="1"/>
  <c r="H465" i="30" s="1"/>
  <c r="H466" i="30" s="1"/>
  <c r="H467" i="30" s="1"/>
  <c r="H468" i="30" s="1"/>
  <c r="H469" i="30" s="1"/>
  <c r="H470" i="30" s="1"/>
  <c r="H471" i="30" s="1"/>
  <c r="H472" i="30" s="1"/>
  <c r="H473" i="30" s="1"/>
  <c r="H474" i="30" s="1"/>
  <c r="L403" i="30"/>
  <c r="L402" i="30"/>
  <c r="H402" i="30"/>
  <c r="H403" i="30" s="1"/>
  <c r="F402" i="30"/>
  <c r="F403" i="30" s="1"/>
  <c r="F404" i="30" s="1"/>
  <c r="F405" i="30" s="1"/>
  <c r="F406" i="30" s="1"/>
  <c r="F407" i="30" s="1"/>
  <c r="F408" i="30" s="1"/>
  <c r="F409" i="30" s="1"/>
  <c r="F410" i="30" s="1"/>
  <c r="F411" i="30" s="1"/>
  <c r="F412" i="30" s="1"/>
  <c r="F413" i="30" s="1"/>
  <c r="F414" i="30" s="1"/>
  <c r="F415" i="30" s="1"/>
  <c r="F416" i="30" s="1"/>
  <c r="F417" i="30" s="1"/>
  <c r="F418" i="30" s="1"/>
  <c r="F419" i="30" s="1"/>
  <c r="F420" i="30" s="1"/>
  <c r="F421" i="30" s="1"/>
  <c r="F422" i="30" s="1"/>
  <c r="F423" i="30" s="1"/>
  <c r="F424" i="30" s="1"/>
  <c r="F425" i="30" s="1"/>
  <c r="F426" i="30" s="1"/>
  <c r="F427" i="30" s="1"/>
  <c r="F428" i="30" s="1"/>
  <c r="F429" i="30" s="1"/>
  <c r="F430" i="30" s="1"/>
  <c r="F431" i="30" s="1"/>
  <c r="F432" i="30" s="1"/>
  <c r="F433" i="30" s="1"/>
  <c r="F434" i="30" s="1"/>
  <c r="F435" i="30" s="1"/>
  <c r="F436" i="30" s="1"/>
  <c r="F437" i="30" s="1"/>
  <c r="F438" i="30" s="1"/>
  <c r="F439" i="30" s="1"/>
  <c r="F440" i="30" s="1"/>
  <c r="F441" i="30" s="1"/>
  <c r="F442" i="30" s="1"/>
  <c r="F443" i="30" s="1"/>
  <c r="F444" i="30" s="1"/>
  <c r="F445" i="30" s="1"/>
  <c r="F446" i="30" s="1"/>
  <c r="F447" i="30" s="1"/>
  <c r="F448" i="30" s="1"/>
  <c r="F449" i="30" s="1"/>
  <c r="F450" i="30" s="1"/>
  <c r="F451" i="30" s="1"/>
  <c r="F452" i="30" s="1"/>
  <c r="F453" i="30" s="1"/>
  <c r="F454" i="30" s="1"/>
  <c r="F455" i="30" s="1"/>
  <c r="F456" i="30" s="1"/>
  <c r="F457" i="30" s="1"/>
  <c r="F458" i="30" s="1"/>
  <c r="F459" i="30" s="1"/>
  <c r="F460" i="30" s="1"/>
  <c r="F461" i="30" s="1"/>
  <c r="F462" i="30" s="1"/>
  <c r="F463" i="30" s="1"/>
  <c r="F464" i="30" s="1"/>
  <c r="F465" i="30" s="1"/>
  <c r="F466" i="30" s="1"/>
  <c r="F467" i="30" s="1"/>
  <c r="F468" i="30" s="1"/>
  <c r="F469" i="30" s="1"/>
  <c r="F470" i="30" s="1"/>
  <c r="F471" i="30" s="1"/>
  <c r="F472" i="30" s="1"/>
  <c r="F473" i="30" s="1"/>
  <c r="F474" i="30" s="1"/>
  <c r="F475" i="30" s="1"/>
  <c r="F476" i="30" s="1"/>
  <c r="F477" i="30" s="1"/>
  <c r="F478" i="30" s="1"/>
  <c r="F479" i="30" s="1"/>
  <c r="F480" i="30" s="1"/>
  <c r="F481" i="30" s="1"/>
  <c r="F482" i="30" s="1"/>
  <c r="F483" i="30" s="1"/>
  <c r="F484" i="30" s="1"/>
  <c r="F485" i="30" s="1"/>
  <c r="F486" i="30" s="1"/>
  <c r="F487" i="30" s="1"/>
  <c r="F488" i="30" s="1"/>
  <c r="F489" i="30" s="1"/>
  <c r="F490" i="30" s="1"/>
  <c r="F491" i="30" s="1"/>
  <c r="F492" i="30" s="1"/>
  <c r="F493" i="30" s="1"/>
  <c r="F494" i="30" s="1"/>
  <c r="F495" i="30" s="1"/>
  <c r="F496" i="30" s="1"/>
  <c r="F497" i="30" s="1"/>
  <c r="F498" i="30" s="1"/>
  <c r="F499" i="30" s="1"/>
  <c r="F500" i="30" s="1"/>
  <c r="F501" i="30" s="1"/>
  <c r="F502" i="30" s="1"/>
  <c r="F503" i="30" s="1"/>
  <c r="F504" i="30" s="1"/>
  <c r="F505" i="30" s="1"/>
  <c r="F506" i="30" s="1"/>
  <c r="F507" i="30" s="1"/>
  <c r="F508" i="30" s="1"/>
  <c r="F509" i="30" s="1"/>
  <c r="F510" i="30" s="1"/>
  <c r="F511" i="30" s="1"/>
  <c r="F512" i="30" s="1"/>
  <c r="F513" i="30" s="1"/>
  <c r="F514" i="30" s="1"/>
  <c r="F515" i="30" s="1"/>
  <c r="F516" i="30" s="1"/>
  <c r="F517" i="30" s="1"/>
  <c r="F518" i="30" s="1"/>
  <c r="F519" i="30" s="1"/>
  <c r="F520" i="30" s="1"/>
  <c r="F521" i="30" s="1"/>
  <c r="F522" i="30" s="1"/>
  <c r="F523" i="30" s="1"/>
  <c r="F524" i="30" s="1"/>
  <c r="F525" i="30" s="1"/>
  <c r="F526" i="30" s="1"/>
  <c r="F527" i="30" s="1"/>
  <c r="F528" i="30" s="1"/>
  <c r="F529" i="30" s="1"/>
  <c r="F530" i="30" s="1"/>
  <c r="F531" i="30" s="1"/>
  <c r="F532" i="30" s="1"/>
  <c r="F533" i="30" s="1"/>
  <c r="F534" i="30" s="1"/>
  <c r="F535" i="30" s="1"/>
  <c r="F536" i="30" s="1"/>
  <c r="F537" i="30" s="1"/>
  <c r="F538" i="30" s="1"/>
  <c r="F539" i="30" s="1"/>
  <c r="F540" i="30" s="1"/>
  <c r="F541" i="30" s="1"/>
  <c r="F542" i="30" s="1"/>
  <c r="F543" i="30" s="1"/>
  <c r="F544" i="30" s="1"/>
  <c r="F545" i="30" s="1"/>
  <c r="F546" i="30" s="1"/>
  <c r="F547" i="30" s="1"/>
  <c r="F548" i="30" s="1"/>
  <c r="F549" i="30" s="1"/>
  <c r="F550" i="30" s="1"/>
  <c r="F551" i="30" s="1"/>
  <c r="F552" i="30" s="1"/>
  <c r="F553" i="30" s="1"/>
  <c r="F554" i="30" s="1"/>
  <c r="F555" i="30" s="1"/>
  <c r="F556" i="30" s="1"/>
  <c r="F557" i="30" s="1"/>
  <c r="F558" i="30" s="1"/>
  <c r="F559" i="30" s="1"/>
  <c r="F560" i="30" s="1"/>
  <c r="F561" i="30" s="1"/>
  <c r="F562" i="30" s="1"/>
  <c r="F563" i="30" s="1"/>
  <c r="F564" i="30" s="1"/>
  <c r="F565" i="30" s="1"/>
  <c r="F566" i="30" s="1"/>
  <c r="F567" i="30" s="1"/>
  <c r="F568" i="30" s="1"/>
  <c r="F569" i="30" s="1"/>
  <c r="F570" i="30" s="1"/>
  <c r="F571" i="30" s="1"/>
  <c r="F572" i="30" s="1"/>
  <c r="F573" i="30" s="1"/>
  <c r="F574" i="30" s="1"/>
  <c r="F575" i="30" s="1"/>
  <c r="F576" i="30" s="1"/>
  <c r="F577" i="30" s="1"/>
  <c r="F578" i="30" s="1"/>
  <c r="F579" i="30" s="1"/>
  <c r="F580" i="30" s="1"/>
  <c r="F581" i="30" s="1"/>
  <c r="F582" i="30" s="1"/>
  <c r="F583" i="30" s="1"/>
  <c r="F584" i="30" s="1"/>
  <c r="F585" i="30" s="1"/>
  <c r="F586" i="30" s="1"/>
  <c r="F587" i="30" s="1"/>
  <c r="F588" i="30" s="1"/>
  <c r="F589" i="30" s="1"/>
  <c r="F590" i="30" s="1"/>
  <c r="F591" i="30" s="1"/>
  <c r="F592" i="30" s="1"/>
  <c r="F593" i="30" s="1"/>
  <c r="F594" i="30" s="1"/>
  <c r="F595" i="30" s="1"/>
  <c r="F596" i="30" s="1"/>
  <c r="F597" i="30" s="1"/>
  <c r="F598" i="30" s="1"/>
  <c r="F599" i="30" s="1"/>
  <c r="F600" i="30" s="1"/>
  <c r="F601" i="30" s="1"/>
  <c r="F602" i="30" s="1"/>
  <c r="F603" i="30" s="1"/>
  <c r="F604" i="30" s="1"/>
  <c r="F605" i="30" s="1"/>
  <c r="F606" i="30" s="1"/>
  <c r="F607" i="30" s="1"/>
  <c r="F608" i="30" s="1"/>
  <c r="F609" i="30" s="1"/>
  <c r="F610" i="30" s="1"/>
  <c r="F611" i="30" s="1"/>
  <c r="F612" i="30" s="1"/>
  <c r="F613" i="30" s="1"/>
  <c r="F614" i="30" s="1"/>
  <c r="F615" i="30" s="1"/>
  <c r="F616" i="30" s="1"/>
  <c r="F617" i="30" s="1"/>
  <c r="F618" i="30" s="1"/>
  <c r="F619" i="30" s="1"/>
  <c r="F620" i="30" s="1"/>
  <c r="F621" i="30" s="1"/>
  <c r="F622" i="30" s="1"/>
  <c r="F623" i="30" s="1"/>
  <c r="F624" i="30" s="1"/>
  <c r="F625" i="30" s="1"/>
  <c r="F626" i="30" s="1"/>
  <c r="F627" i="30" s="1"/>
  <c r="F628" i="30" s="1"/>
  <c r="F629" i="30" s="1"/>
  <c r="F630" i="30" s="1"/>
  <c r="F631" i="30" s="1"/>
  <c r="F632" i="30" s="1"/>
  <c r="F633" i="30" s="1"/>
  <c r="F634" i="30" s="1"/>
  <c r="F635" i="30" s="1"/>
  <c r="F636" i="30" s="1"/>
  <c r="F637" i="30" s="1"/>
  <c r="F638" i="30" s="1"/>
  <c r="F639" i="30" s="1"/>
  <c r="F640" i="30" s="1"/>
  <c r="F641" i="30" s="1"/>
  <c r="F642" i="30" s="1"/>
  <c r="F643" i="30" s="1"/>
  <c r="F644" i="30" s="1"/>
  <c r="F645" i="30" s="1"/>
  <c r="F646" i="30" s="1"/>
  <c r="F647" i="30" s="1"/>
  <c r="F648" i="30" s="1"/>
  <c r="F649" i="30" s="1"/>
  <c r="F650" i="30" s="1"/>
  <c r="F651" i="30" s="1"/>
  <c r="F652" i="30" s="1"/>
  <c r="F653" i="30" s="1"/>
  <c r="F654" i="30" s="1"/>
  <c r="F655" i="30" s="1"/>
  <c r="F656" i="30" s="1"/>
  <c r="F657" i="30" s="1"/>
  <c r="F658" i="30" s="1"/>
  <c r="F659" i="30" s="1"/>
  <c r="F660" i="30" s="1"/>
  <c r="F661" i="30" s="1"/>
  <c r="F662" i="30" s="1"/>
  <c r="F663" i="30" s="1"/>
  <c r="F664" i="30" s="1"/>
  <c r="F665" i="30" s="1"/>
  <c r="F666" i="30" s="1"/>
  <c r="F667" i="30" s="1"/>
  <c r="F668" i="30" s="1"/>
  <c r="F669" i="30" s="1"/>
  <c r="F670" i="30" s="1"/>
  <c r="F671" i="30" s="1"/>
  <c r="F672" i="30" s="1"/>
  <c r="F673" i="30" s="1"/>
  <c r="F674" i="30" s="1"/>
  <c r="F675" i="30" s="1"/>
  <c r="F676" i="30" s="1"/>
  <c r="F677" i="30" s="1"/>
  <c r="F678" i="30" s="1"/>
  <c r="F679" i="30" s="1"/>
  <c r="F680" i="30" s="1"/>
  <c r="F681" i="30" s="1"/>
  <c r="F682" i="30" s="1"/>
  <c r="F683" i="30" s="1"/>
  <c r="F684" i="30" s="1"/>
  <c r="F685" i="30" s="1"/>
  <c r="F686" i="30" s="1"/>
  <c r="F687" i="30" s="1"/>
  <c r="F688" i="30" s="1"/>
  <c r="F689" i="30" s="1"/>
  <c r="F690" i="30" s="1"/>
  <c r="F691" i="30" s="1"/>
  <c r="F692" i="30" s="1"/>
  <c r="F693" i="30" s="1"/>
  <c r="F694" i="30" s="1"/>
  <c r="F695" i="30" s="1"/>
  <c r="F696" i="30" s="1"/>
  <c r="F697" i="30" s="1"/>
  <c r="F698" i="30" s="1"/>
  <c r="F699" i="30" s="1"/>
  <c r="F700" i="30" s="1"/>
  <c r="F701" i="30" s="1"/>
  <c r="F702" i="30" s="1"/>
  <c r="F703" i="30" s="1"/>
  <c r="F704" i="30" s="1"/>
  <c r="F705" i="30" s="1"/>
  <c r="F706" i="30" s="1"/>
  <c r="F707" i="30" s="1"/>
  <c r="F708" i="30" s="1"/>
  <c r="F709" i="30" s="1"/>
  <c r="F710" i="30" s="1"/>
  <c r="F711" i="30" s="1"/>
  <c r="F712" i="30" s="1"/>
  <c r="F713" i="30" s="1"/>
  <c r="F714" i="30" s="1"/>
  <c r="F715" i="30" s="1"/>
  <c r="F716" i="30" s="1"/>
  <c r="F717" i="30" s="1"/>
  <c r="F718" i="30" s="1"/>
  <c r="F719" i="30" s="1"/>
  <c r="F720" i="30" s="1"/>
  <c r="F721" i="30" s="1"/>
  <c r="L401" i="30"/>
  <c r="J401" i="30"/>
  <c r="J402" i="30" s="1"/>
  <c r="J403" i="30" s="1"/>
  <c r="J404" i="30" s="1"/>
  <c r="J405" i="30" s="1"/>
  <c r="J406" i="30" s="1"/>
  <c r="J407" i="30" s="1"/>
  <c r="J408" i="30" s="1"/>
  <c r="J409" i="30" s="1"/>
  <c r="J410" i="30" s="1"/>
  <c r="J411" i="30" s="1"/>
  <c r="J412" i="30" s="1"/>
  <c r="H401" i="30"/>
  <c r="F401" i="30"/>
  <c r="E401" i="30"/>
  <c r="E402" i="30" s="1"/>
  <c r="E403" i="30" s="1"/>
  <c r="E404" i="30" s="1"/>
  <c r="E405" i="30" s="1"/>
  <c r="E406" i="30" s="1"/>
  <c r="E407" i="30" s="1"/>
  <c r="E408" i="30" s="1"/>
  <c r="E409" i="30" s="1"/>
  <c r="E410" i="30" s="1"/>
  <c r="E411" i="30" s="1"/>
  <c r="E412" i="30" s="1"/>
  <c r="E413" i="30" s="1"/>
  <c r="E414" i="30" s="1"/>
  <c r="E415" i="30" s="1"/>
  <c r="E416" i="30" s="1"/>
  <c r="E417" i="30" s="1"/>
  <c r="E418" i="30" s="1"/>
  <c r="E419" i="30" s="1"/>
  <c r="E420" i="30" s="1"/>
  <c r="E421" i="30" s="1"/>
  <c r="E422" i="30" s="1"/>
  <c r="E423" i="30" s="1"/>
  <c r="E424" i="30" s="1"/>
  <c r="E425" i="30" s="1"/>
  <c r="E426" i="30" s="1"/>
  <c r="E427" i="30" s="1"/>
  <c r="E428" i="30" s="1"/>
  <c r="E429" i="30" s="1"/>
  <c r="E430" i="30" s="1"/>
  <c r="E431" i="30" s="1"/>
  <c r="E432" i="30" s="1"/>
  <c r="E433" i="30" s="1"/>
  <c r="E434" i="30" s="1"/>
  <c r="E435" i="30" s="1"/>
  <c r="E436" i="30" s="1"/>
  <c r="E437" i="30" s="1"/>
  <c r="E438" i="30" s="1"/>
  <c r="E439" i="30" s="1"/>
  <c r="E440" i="30" s="1"/>
  <c r="E441" i="30" s="1"/>
  <c r="E442" i="30" s="1"/>
  <c r="E443" i="30" s="1"/>
  <c r="E444" i="30" s="1"/>
  <c r="E445" i="30" s="1"/>
  <c r="E446" i="30" s="1"/>
  <c r="D401" i="30"/>
  <c r="L400" i="30"/>
  <c r="K400" i="30"/>
  <c r="K401" i="30" s="1"/>
  <c r="K402" i="30" s="1"/>
  <c r="K403" i="30" s="1"/>
  <c r="K404" i="30" s="1"/>
  <c r="K405" i="30" s="1"/>
  <c r="K406" i="30" s="1"/>
  <c r="J400" i="30"/>
  <c r="I400" i="30"/>
  <c r="I401" i="30" s="1"/>
  <c r="I402" i="30" s="1"/>
  <c r="I403" i="30" s="1"/>
  <c r="H400" i="30"/>
  <c r="F400" i="30"/>
  <c r="E400" i="30"/>
  <c r="D400" i="30"/>
  <c r="G400" i="30" s="1"/>
  <c r="C400" i="30"/>
  <c r="C401" i="30" s="1"/>
  <c r="C402" i="30" s="1"/>
  <c r="C403" i="30" s="1"/>
  <c r="C404" i="30" s="1"/>
  <c r="C405" i="30" s="1"/>
  <c r="C406" i="30" s="1"/>
  <c r="C407" i="30" s="1"/>
  <c r="C408" i="30" s="1"/>
  <c r="C409" i="30" s="1"/>
  <c r="C410" i="30" s="1"/>
  <c r="C411" i="30" s="1"/>
  <c r="C412" i="30" s="1"/>
  <c r="C413" i="30" s="1"/>
  <c r="C414" i="30" s="1"/>
  <c r="C415" i="30" s="1"/>
  <c r="C416" i="30" s="1"/>
  <c r="C417" i="30" s="1"/>
  <c r="C418" i="30" s="1"/>
  <c r="C419" i="30" s="1"/>
  <c r="C420" i="30" s="1"/>
  <c r="C421" i="30" s="1"/>
  <c r="C422" i="30" s="1"/>
  <c r="C423" i="30" s="1"/>
  <c r="C424" i="30" s="1"/>
  <c r="C425" i="30" s="1"/>
  <c r="C426" i="30" s="1"/>
  <c r="C427" i="30" s="1"/>
  <c r="C428" i="30" s="1"/>
  <c r="C429" i="30" s="1"/>
  <c r="C430" i="30" s="1"/>
  <c r="C431" i="30" s="1"/>
  <c r="C432" i="30" s="1"/>
  <c r="C433" i="30" s="1"/>
  <c r="C434" i="30" s="1"/>
  <c r="C435" i="30" s="1"/>
  <c r="C436" i="30" s="1"/>
  <c r="C437" i="30" s="1"/>
  <c r="C438" i="30" s="1"/>
  <c r="C439" i="30" s="1"/>
  <c r="C440" i="30" s="1"/>
  <c r="C441" i="30" s="1"/>
  <c r="C442" i="30" s="1"/>
  <c r="C443" i="30" s="1"/>
  <c r="C444" i="30" s="1"/>
  <c r="C445" i="30" s="1"/>
  <c r="C446" i="30" s="1"/>
  <c r="C447" i="30" s="1"/>
  <c r="C448" i="30" s="1"/>
  <c r="C449" i="30" s="1"/>
  <c r="C450" i="30" s="1"/>
  <c r="C451" i="30" s="1"/>
  <c r="C452" i="30" s="1"/>
  <c r="C453" i="30" s="1"/>
  <c r="C454" i="30" s="1"/>
  <c r="C455" i="30" s="1"/>
  <c r="C456" i="30" s="1"/>
  <c r="C457" i="30" s="1"/>
  <c r="C458" i="30" s="1"/>
  <c r="C459" i="30" s="1"/>
  <c r="C460" i="30" s="1"/>
  <c r="C461" i="30" s="1"/>
  <c r="C462" i="30" s="1"/>
  <c r="C463" i="30" s="1"/>
  <c r="C464" i="30" s="1"/>
  <c r="C465" i="30" s="1"/>
  <c r="C466" i="30" s="1"/>
  <c r="C467" i="30" s="1"/>
  <c r="C468" i="30" s="1"/>
  <c r="C469" i="30" s="1"/>
  <c r="C470" i="30" s="1"/>
  <c r="C471" i="30" s="1"/>
  <c r="C472" i="30" s="1"/>
  <c r="C473" i="30" s="1"/>
  <c r="C474" i="30" s="1"/>
  <c r="C475" i="30" s="1"/>
  <c r="C476" i="30" s="1"/>
  <c r="C477" i="30" s="1"/>
  <c r="C478" i="30" s="1"/>
  <c r="C479" i="30" s="1"/>
  <c r="C480" i="30" s="1"/>
  <c r="C481" i="30" s="1"/>
  <c r="C482" i="30" s="1"/>
  <c r="C483" i="30" s="1"/>
  <c r="C484" i="30" s="1"/>
  <c r="C485" i="30" s="1"/>
  <c r="C486" i="30" s="1"/>
  <c r="C487" i="30" s="1"/>
  <c r="C488" i="30" s="1"/>
  <c r="C489" i="30" s="1"/>
  <c r="C490" i="30" s="1"/>
  <c r="C491" i="30" s="1"/>
  <c r="C492" i="30" s="1"/>
  <c r="C493" i="30" s="1"/>
  <c r="C494" i="30" s="1"/>
  <c r="C495" i="30" s="1"/>
  <c r="C496" i="30" s="1"/>
  <c r="C497" i="30" s="1"/>
  <c r="C498" i="30" s="1"/>
  <c r="C499" i="30" s="1"/>
  <c r="C500" i="30" s="1"/>
  <c r="C501" i="30" s="1"/>
  <c r="C502" i="30" s="1"/>
  <c r="C503" i="30" s="1"/>
  <c r="C504" i="30" s="1"/>
  <c r="C505" i="30" s="1"/>
  <c r="C506" i="30" s="1"/>
  <c r="C507" i="30" s="1"/>
  <c r="C508" i="30" s="1"/>
  <c r="C509" i="30" s="1"/>
  <c r="C510" i="30" s="1"/>
  <c r="C511" i="30" s="1"/>
  <c r="C512" i="30" s="1"/>
  <c r="C513" i="30" s="1"/>
  <c r="C514" i="30" s="1"/>
  <c r="C515" i="30" s="1"/>
  <c r="C516" i="30" s="1"/>
  <c r="C517" i="30" s="1"/>
  <c r="C518" i="30" s="1"/>
  <c r="C519" i="30" s="1"/>
  <c r="C520" i="30" s="1"/>
  <c r="C521" i="30" s="1"/>
  <c r="C522" i="30" s="1"/>
  <c r="C523" i="30" s="1"/>
  <c r="C524" i="30" s="1"/>
  <c r="C525" i="30" s="1"/>
  <c r="C526" i="30" s="1"/>
  <c r="C527" i="30" s="1"/>
  <c r="C528" i="30" s="1"/>
  <c r="C529" i="30" s="1"/>
  <c r="C530" i="30" s="1"/>
  <c r="C531" i="30" s="1"/>
  <c r="C532" i="30" s="1"/>
  <c r="C533" i="30" s="1"/>
  <c r="C534" i="30" s="1"/>
  <c r="L399" i="30"/>
  <c r="L398" i="30"/>
  <c r="L397" i="30"/>
  <c r="L396" i="30"/>
  <c r="L395" i="30"/>
  <c r="L394" i="30"/>
  <c r="L393" i="30"/>
  <c r="L392" i="30"/>
  <c r="L391" i="30"/>
  <c r="L390" i="30"/>
  <c r="L389" i="30"/>
  <c r="L388" i="30"/>
  <c r="L387" i="30"/>
  <c r="L386" i="30"/>
  <c r="L385" i="30"/>
  <c r="L384" i="30"/>
  <c r="L383" i="30"/>
  <c r="L382" i="30"/>
  <c r="L381" i="30"/>
  <c r="L380" i="30"/>
  <c r="L379" i="30"/>
  <c r="L378" i="30"/>
  <c r="L377" i="30"/>
  <c r="L376" i="30"/>
  <c r="L375" i="30"/>
  <c r="L374" i="30"/>
  <c r="L373" i="30"/>
  <c r="L372" i="30"/>
  <c r="L371" i="30"/>
  <c r="L370" i="30"/>
  <c r="L369" i="30"/>
  <c r="L368" i="30"/>
  <c r="L367" i="30"/>
  <c r="L366" i="30"/>
  <c r="L365" i="30"/>
  <c r="L364" i="30"/>
  <c r="L363" i="30"/>
  <c r="L362" i="30"/>
  <c r="L361" i="30"/>
  <c r="L360" i="30"/>
  <c r="L359" i="30"/>
  <c r="L358" i="30"/>
  <c r="L357" i="30"/>
  <c r="L356" i="30"/>
  <c r="L355" i="30"/>
  <c r="L354" i="30"/>
  <c r="L353" i="30"/>
  <c r="L352" i="30"/>
  <c r="L351" i="30"/>
  <c r="L350" i="30"/>
  <c r="L349" i="30"/>
  <c r="L348" i="30"/>
  <c r="L347" i="30"/>
  <c r="L346" i="30"/>
  <c r="L345" i="30"/>
  <c r="L344" i="30"/>
  <c r="L343" i="30"/>
  <c r="L342" i="30"/>
  <c r="L341" i="30"/>
  <c r="L340" i="30"/>
  <c r="L339" i="30"/>
  <c r="L338" i="30"/>
  <c r="L337" i="30"/>
  <c r="L336" i="30"/>
  <c r="L335" i="30"/>
  <c r="L334" i="30"/>
  <c r="L333" i="30"/>
  <c r="L332" i="30"/>
  <c r="L331" i="30"/>
  <c r="L330" i="30"/>
  <c r="L329" i="30"/>
  <c r="L328" i="30"/>
  <c r="L327" i="30"/>
  <c r="L326" i="30"/>
  <c r="L325" i="30"/>
  <c r="L324" i="30"/>
  <c r="L323" i="30"/>
  <c r="L322" i="30"/>
  <c r="L321" i="30"/>
  <c r="L320" i="30"/>
  <c r="L319" i="30"/>
  <c r="L318" i="30"/>
  <c r="L317" i="30"/>
  <c r="L316" i="30"/>
  <c r="L315" i="30"/>
  <c r="L314" i="30"/>
  <c r="L313" i="30"/>
  <c r="L312" i="30"/>
  <c r="L311" i="30"/>
  <c r="L310" i="30"/>
  <c r="L309" i="30"/>
  <c r="L308" i="30"/>
  <c r="L307" i="30"/>
  <c r="L306" i="30"/>
  <c r="L305" i="30"/>
  <c r="L304" i="30"/>
  <c r="L303" i="30"/>
  <c r="L302" i="30"/>
  <c r="L301" i="30"/>
  <c r="L300" i="30"/>
  <c r="L299" i="30"/>
  <c r="L298" i="30"/>
  <c r="L297" i="30"/>
  <c r="L296" i="30"/>
  <c r="L295" i="30"/>
  <c r="L294" i="30"/>
  <c r="L293" i="30"/>
  <c r="L292" i="30"/>
  <c r="L291" i="30"/>
  <c r="L290" i="30"/>
  <c r="L289" i="30"/>
  <c r="L288" i="30"/>
  <c r="L287" i="30"/>
  <c r="L286" i="30"/>
  <c r="L285" i="30"/>
  <c r="L284" i="30"/>
  <c r="L283" i="30"/>
  <c r="L282" i="30"/>
  <c r="L281" i="30"/>
  <c r="L280" i="30"/>
  <c r="L279" i="30"/>
  <c r="L278" i="30"/>
  <c r="L277" i="30"/>
  <c r="L276" i="30"/>
  <c r="L275" i="30"/>
  <c r="L274" i="30"/>
  <c r="L273" i="30"/>
  <c r="L272" i="30"/>
  <c r="L271" i="30"/>
  <c r="L270" i="30"/>
  <c r="L269" i="30"/>
  <c r="L268" i="30"/>
  <c r="L267" i="30"/>
  <c r="L266" i="30"/>
  <c r="L265" i="30"/>
  <c r="L264" i="30"/>
  <c r="L263" i="30"/>
  <c r="L262" i="30"/>
  <c r="L261" i="30"/>
  <c r="L260" i="30"/>
  <c r="L259" i="30"/>
  <c r="L258" i="30"/>
  <c r="L257" i="30"/>
  <c r="L256" i="30"/>
  <c r="L255" i="30"/>
  <c r="L254" i="30"/>
  <c r="L253" i="30"/>
  <c r="L252" i="30"/>
  <c r="L251" i="30"/>
  <c r="L250" i="30"/>
  <c r="L249" i="30"/>
  <c r="L248" i="30"/>
  <c r="L247" i="30"/>
  <c r="L246" i="30"/>
  <c r="L245" i="30"/>
  <c r="L244" i="30"/>
  <c r="L243" i="30"/>
  <c r="L242" i="30"/>
  <c r="L241" i="30"/>
  <c r="L240" i="30"/>
  <c r="L239" i="30"/>
  <c r="L238" i="30"/>
  <c r="L237" i="30"/>
  <c r="L236" i="30"/>
  <c r="L235" i="30"/>
  <c r="L234" i="30"/>
  <c r="L233" i="30"/>
  <c r="L232" i="30"/>
  <c r="L231" i="30"/>
  <c r="L230" i="30"/>
  <c r="L229" i="30"/>
  <c r="L228" i="30"/>
  <c r="L227" i="30"/>
  <c r="L226" i="30"/>
  <c r="L225" i="30"/>
  <c r="L224" i="30"/>
  <c r="L223" i="30"/>
  <c r="L222" i="30"/>
  <c r="L221" i="30"/>
  <c r="L220" i="30"/>
  <c r="L219" i="30"/>
  <c r="L218" i="30"/>
  <c r="L217" i="30"/>
  <c r="L216" i="30"/>
  <c r="L215" i="30"/>
  <c r="L214" i="30"/>
  <c r="L213" i="30"/>
  <c r="L212" i="30"/>
  <c r="L211" i="30"/>
  <c r="L210" i="30"/>
  <c r="L209" i="30"/>
  <c r="L208" i="30"/>
  <c r="L207" i="30"/>
  <c r="L206" i="30"/>
  <c r="L205" i="30"/>
  <c r="L204" i="30"/>
  <c r="L203" i="30"/>
  <c r="L202" i="30"/>
  <c r="L201" i="30"/>
  <c r="L200" i="30"/>
  <c r="L199" i="30"/>
  <c r="L198" i="30"/>
  <c r="L197" i="30"/>
  <c r="L196" i="30"/>
  <c r="L195" i="30"/>
  <c r="L194" i="30"/>
  <c r="L193" i="30"/>
  <c r="L192" i="30"/>
  <c r="L191" i="30"/>
  <c r="L190" i="30"/>
  <c r="L189" i="30"/>
  <c r="L188" i="30"/>
  <c r="L187" i="30"/>
  <c r="L186" i="30"/>
  <c r="L185" i="30"/>
  <c r="L184" i="30"/>
  <c r="L183" i="30"/>
  <c r="L182" i="30"/>
  <c r="L181" i="30"/>
  <c r="L180" i="30"/>
  <c r="L179" i="30"/>
  <c r="L178" i="30"/>
  <c r="L177" i="30"/>
  <c r="L176" i="30"/>
  <c r="L175" i="30"/>
  <c r="L174" i="30"/>
  <c r="L173" i="30"/>
  <c r="L172" i="30"/>
  <c r="L171" i="30"/>
  <c r="L170" i="30"/>
  <c r="L169" i="30"/>
  <c r="L168" i="30"/>
  <c r="L167" i="30"/>
  <c r="L166" i="30"/>
  <c r="L165" i="30"/>
  <c r="L164" i="30"/>
  <c r="L163" i="30"/>
  <c r="L162" i="30"/>
  <c r="L161" i="30"/>
  <c r="L160" i="30"/>
  <c r="L159" i="30"/>
  <c r="L158" i="30"/>
  <c r="L157" i="30"/>
  <c r="L156" i="30"/>
  <c r="L155" i="30"/>
  <c r="L154" i="30"/>
  <c r="L153" i="30"/>
  <c r="L152" i="30"/>
  <c r="L151" i="30"/>
  <c r="L150" i="30"/>
  <c r="L149" i="30"/>
  <c r="L148" i="30"/>
  <c r="L147" i="30"/>
  <c r="L146" i="30"/>
  <c r="L145" i="30"/>
  <c r="L144" i="30"/>
  <c r="L143" i="30"/>
  <c r="L142" i="30"/>
  <c r="L141" i="30"/>
  <c r="L140" i="30"/>
  <c r="L139" i="30"/>
  <c r="L138" i="30"/>
  <c r="L137" i="30"/>
  <c r="L136" i="30"/>
  <c r="L135" i="30"/>
  <c r="L134" i="30"/>
  <c r="L133" i="30"/>
  <c r="L132" i="30"/>
  <c r="L131" i="30"/>
  <c r="L130" i="30"/>
  <c r="L129" i="30"/>
  <c r="L128" i="30"/>
  <c r="L127" i="30"/>
  <c r="L126" i="30"/>
  <c r="L125" i="30"/>
  <c r="L124" i="30"/>
  <c r="L123" i="30"/>
  <c r="L122" i="30"/>
  <c r="L121" i="30"/>
  <c r="L120" i="30"/>
  <c r="L119" i="30"/>
  <c r="L118" i="30"/>
  <c r="L117" i="30"/>
  <c r="L116" i="30"/>
  <c r="L115" i="30"/>
  <c r="L114" i="30"/>
  <c r="L113" i="30"/>
  <c r="L112" i="30"/>
  <c r="L111" i="30"/>
  <c r="L110" i="30"/>
  <c r="L109" i="30"/>
  <c r="L108" i="30"/>
  <c r="L107" i="30"/>
  <c r="L106" i="30"/>
  <c r="L105" i="30"/>
  <c r="L104" i="30"/>
  <c r="L103" i="30"/>
  <c r="L102" i="30"/>
  <c r="L101" i="30"/>
  <c r="L100" i="30"/>
  <c r="L99" i="30"/>
  <c r="L98" i="30"/>
  <c r="L97" i="30"/>
  <c r="L96" i="30"/>
  <c r="L95" i="30"/>
  <c r="L94" i="30"/>
  <c r="L93" i="30"/>
  <c r="L92" i="30"/>
  <c r="L91" i="30"/>
  <c r="L90" i="30"/>
  <c r="L89" i="30"/>
  <c r="L88" i="30"/>
  <c r="L87" i="30"/>
  <c r="L86" i="30"/>
  <c r="L85" i="30"/>
  <c r="L84" i="30"/>
  <c r="L83" i="30"/>
  <c r="L82" i="30"/>
  <c r="L81" i="30"/>
  <c r="L80" i="30"/>
  <c r="L79" i="30"/>
  <c r="L78" i="30"/>
  <c r="L77" i="30"/>
  <c r="L76" i="30"/>
  <c r="L75" i="30"/>
  <c r="L74" i="30"/>
  <c r="L73" i="30"/>
  <c r="L72" i="30"/>
  <c r="L71" i="30"/>
  <c r="L70" i="30"/>
  <c r="L69" i="30"/>
  <c r="L68" i="30"/>
  <c r="L67" i="30"/>
  <c r="L66" i="30"/>
  <c r="L65" i="30"/>
  <c r="L64" i="30"/>
  <c r="L63" i="30"/>
  <c r="L62" i="30"/>
  <c r="L61" i="30"/>
  <c r="L60" i="30"/>
  <c r="L59" i="30"/>
  <c r="L58" i="30"/>
  <c r="L57" i="30"/>
  <c r="L56" i="30"/>
  <c r="L55" i="30"/>
  <c r="L54" i="30"/>
  <c r="L53" i="30"/>
  <c r="L52" i="30"/>
  <c r="L51" i="30"/>
  <c r="L50" i="30"/>
  <c r="L49" i="30"/>
  <c r="L48" i="30"/>
  <c r="L47" i="30"/>
  <c r="L46" i="30"/>
  <c r="L45" i="30"/>
  <c r="L44" i="30"/>
  <c r="L43" i="30"/>
  <c r="L42" i="30"/>
  <c r="L41" i="30"/>
  <c r="L40" i="30"/>
  <c r="L39" i="30"/>
  <c r="L38" i="30"/>
  <c r="L37" i="30"/>
  <c r="L36" i="30"/>
  <c r="L35" i="30"/>
  <c r="L34" i="30"/>
  <c r="L33" i="30"/>
  <c r="L32" i="30"/>
  <c r="L31" i="30"/>
  <c r="L30" i="30"/>
  <c r="L29" i="30"/>
  <c r="L28" i="30"/>
  <c r="L27" i="30"/>
  <c r="L26" i="30"/>
  <c r="L25" i="30"/>
  <c r="L24" i="30"/>
  <c r="L23" i="30"/>
  <c r="L22" i="30"/>
  <c r="L21" i="30"/>
  <c r="L20" i="30"/>
  <c r="L19" i="30"/>
  <c r="L18" i="30"/>
  <c r="L17" i="30"/>
  <c r="L16" i="30"/>
  <c r="L15" i="30"/>
  <c r="L14" i="30"/>
  <c r="L13" i="30"/>
  <c r="L12" i="30"/>
  <c r="L11" i="30"/>
  <c r="L10" i="30"/>
  <c r="L9" i="30"/>
  <c r="L8" i="30"/>
  <c r="L7" i="30"/>
  <c r="L6" i="30"/>
  <c r="L5" i="30"/>
  <c r="L4" i="30"/>
  <c r="L3" i="30"/>
  <c r="A3" i="30"/>
  <c r="A4" i="30" s="1"/>
  <c r="A5" i="30" s="1"/>
  <c r="A6" i="30" s="1"/>
  <c r="A7" i="30" s="1"/>
  <c r="A8" i="30" s="1"/>
  <c r="A9" i="30" s="1"/>
  <c r="A10" i="30" s="1"/>
  <c r="A11" i="30" s="1"/>
  <c r="A12" i="30" s="1"/>
  <c r="A13" i="30" s="1"/>
  <c r="A14" i="30" s="1"/>
  <c r="A15" i="30" s="1"/>
  <c r="A16" i="30" s="1"/>
  <c r="A17" i="30" s="1"/>
  <c r="A18" i="30" s="1"/>
  <c r="A19" i="30" s="1"/>
  <c r="A20" i="30" s="1"/>
  <c r="A21" i="30" s="1"/>
  <c r="A22" i="30" s="1"/>
  <c r="A23" i="30" s="1"/>
  <c r="A24" i="30" s="1"/>
  <c r="A25" i="30" s="1"/>
  <c r="A26" i="30" s="1"/>
  <c r="A27" i="30" s="1"/>
  <c r="A28" i="30" s="1"/>
  <c r="A29" i="30" s="1"/>
  <c r="A30" i="30" s="1"/>
  <c r="A31" i="30" s="1"/>
  <c r="A32" i="30" s="1"/>
  <c r="A33" i="30" s="1"/>
  <c r="A34" i="30" s="1"/>
  <c r="A35" i="30" s="1"/>
  <c r="A36" i="30" s="1"/>
  <c r="A37" i="30" s="1"/>
  <c r="A38" i="30" s="1"/>
  <c r="A39" i="30" s="1"/>
  <c r="A40" i="30" s="1"/>
  <c r="A41" i="30" s="1"/>
  <c r="A42" i="30" s="1"/>
  <c r="A43" i="30" s="1"/>
  <c r="A44" i="30" s="1"/>
  <c r="A45" i="30" s="1"/>
  <c r="A46" i="30" s="1"/>
  <c r="A47" i="30" s="1"/>
  <c r="A48" i="30" s="1"/>
  <c r="A49" i="30" s="1"/>
  <c r="A50" i="30" s="1"/>
  <c r="A51" i="30" s="1"/>
  <c r="A52" i="30" s="1"/>
  <c r="A53" i="30" s="1"/>
  <c r="A54" i="30" s="1"/>
  <c r="A55" i="30" s="1"/>
  <c r="A56" i="30" s="1"/>
  <c r="A57" i="30" s="1"/>
  <c r="A58" i="30" s="1"/>
  <c r="A59" i="30" s="1"/>
  <c r="A60" i="30" s="1"/>
  <c r="A61" i="30" s="1"/>
  <c r="A62" i="30" s="1"/>
  <c r="A63" i="30" s="1"/>
  <c r="A64" i="30" s="1"/>
  <c r="A65" i="30" s="1"/>
  <c r="A66" i="30" s="1"/>
  <c r="A67" i="30" s="1"/>
  <c r="A68" i="30" s="1"/>
  <c r="A69" i="30" s="1"/>
  <c r="A70" i="30" s="1"/>
  <c r="A71" i="30" s="1"/>
  <c r="A72" i="30" s="1"/>
  <c r="A73" i="30" s="1"/>
  <c r="A74" i="30" s="1"/>
  <c r="A75" i="30" s="1"/>
  <c r="A76" i="30" s="1"/>
  <c r="A77" i="30" s="1"/>
  <c r="A78" i="30" s="1"/>
  <c r="A79" i="30" s="1"/>
  <c r="A80" i="30" s="1"/>
  <c r="A81" i="30" s="1"/>
  <c r="A82" i="30" s="1"/>
  <c r="A83" i="30" s="1"/>
  <c r="A84" i="30" s="1"/>
  <c r="A85" i="30" s="1"/>
  <c r="A86" i="30" s="1"/>
  <c r="A87" i="30" s="1"/>
  <c r="A88" i="30" s="1"/>
  <c r="A89" i="30" s="1"/>
  <c r="A90" i="30" s="1"/>
  <c r="A91" i="30" s="1"/>
  <c r="A92" i="30" s="1"/>
  <c r="A93" i="30" s="1"/>
  <c r="A94" i="30" s="1"/>
  <c r="A95" i="30" s="1"/>
  <c r="A96" i="30" s="1"/>
  <c r="A97" i="30" s="1"/>
  <c r="A98" i="30" s="1"/>
  <c r="A99" i="30" s="1"/>
  <c r="A100" i="30" s="1"/>
  <c r="A101" i="30" s="1"/>
  <c r="A102" i="30" s="1"/>
  <c r="A103" i="30" s="1"/>
  <c r="A104" i="30" s="1"/>
  <c r="A105" i="30" s="1"/>
  <c r="A106" i="30" s="1"/>
  <c r="A107" i="30" s="1"/>
  <c r="A108" i="30" s="1"/>
  <c r="A109" i="30" s="1"/>
  <c r="A110" i="30" s="1"/>
  <c r="A111" i="30" s="1"/>
  <c r="A112" i="30" s="1"/>
  <c r="A113" i="30" s="1"/>
  <c r="A114" i="30" s="1"/>
  <c r="A115" i="30" s="1"/>
  <c r="A116" i="30" s="1"/>
  <c r="A117" i="30" s="1"/>
  <c r="A118" i="30" s="1"/>
  <c r="A119" i="30" s="1"/>
  <c r="A120" i="30" s="1"/>
  <c r="A121" i="30" s="1"/>
  <c r="A122" i="30" s="1"/>
  <c r="A123" i="30" s="1"/>
  <c r="A124" i="30" s="1"/>
  <c r="A125" i="30" s="1"/>
  <c r="A126" i="30" s="1"/>
  <c r="A127" i="30" s="1"/>
  <c r="A128" i="30" s="1"/>
  <c r="A129" i="30" s="1"/>
  <c r="A130" i="30" s="1"/>
  <c r="A131" i="30" s="1"/>
  <c r="A132" i="30" s="1"/>
  <c r="A133" i="30" s="1"/>
  <c r="A134" i="30" s="1"/>
  <c r="A135" i="30" s="1"/>
  <c r="A136" i="30" s="1"/>
  <c r="A137" i="30" s="1"/>
  <c r="A138" i="30" s="1"/>
  <c r="A139" i="30" s="1"/>
  <c r="A140" i="30" s="1"/>
  <c r="A141" i="30" s="1"/>
  <c r="A142" i="30" s="1"/>
  <c r="A143" i="30" s="1"/>
  <c r="A144" i="30" s="1"/>
  <c r="A145" i="30" s="1"/>
  <c r="A146" i="30" s="1"/>
  <c r="A147" i="30" s="1"/>
  <c r="A148" i="30" s="1"/>
  <c r="A149" i="30" s="1"/>
  <c r="A150" i="30" s="1"/>
  <c r="A151" i="30" s="1"/>
  <c r="A152" i="30" s="1"/>
  <c r="A153" i="30" s="1"/>
  <c r="A154" i="30" s="1"/>
  <c r="A155" i="30" s="1"/>
  <c r="A156" i="30" s="1"/>
  <c r="A157" i="30" s="1"/>
  <c r="A158" i="30" s="1"/>
  <c r="A159" i="30" s="1"/>
  <c r="A160" i="30" s="1"/>
  <c r="A161" i="30" s="1"/>
  <c r="A162" i="30" s="1"/>
  <c r="A163" i="30" s="1"/>
  <c r="A164" i="30" s="1"/>
  <c r="A165" i="30" s="1"/>
  <c r="A166" i="30" s="1"/>
  <c r="A167" i="30" s="1"/>
  <c r="A168" i="30" s="1"/>
  <c r="A169" i="30" s="1"/>
  <c r="A170" i="30" s="1"/>
  <c r="A171" i="30" s="1"/>
  <c r="A172" i="30" s="1"/>
  <c r="A173" i="30" s="1"/>
  <c r="A174" i="30" s="1"/>
  <c r="A175" i="30" s="1"/>
  <c r="A176" i="30" s="1"/>
  <c r="A177" i="30" s="1"/>
  <c r="A178" i="30" s="1"/>
  <c r="A179" i="30" s="1"/>
  <c r="A180" i="30" s="1"/>
  <c r="A181" i="30" s="1"/>
  <c r="A182" i="30" s="1"/>
  <c r="A183" i="30" s="1"/>
  <c r="A184" i="30" s="1"/>
  <c r="A185" i="30" s="1"/>
  <c r="A186" i="30" s="1"/>
  <c r="A187" i="30" s="1"/>
  <c r="A188" i="30" s="1"/>
  <c r="A189" i="30" s="1"/>
  <c r="A190" i="30" s="1"/>
  <c r="A191" i="30" s="1"/>
  <c r="A192" i="30" s="1"/>
  <c r="A193" i="30" s="1"/>
  <c r="A194" i="30" s="1"/>
  <c r="A195" i="30" s="1"/>
  <c r="A196" i="30" s="1"/>
  <c r="A197" i="30" s="1"/>
  <c r="A198" i="30" s="1"/>
  <c r="A199" i="30" s="1"/>
  <c r="A200" i="30" s="1"/>
  <c r="A201" i="30" s="1"/>
  <c r="A202" i="30" s="1"/>
  <c r="A203" i="30" s="1"/>
  <c r="A204" i="30" s="1"/>
  <c r="A205" i="30" s="1"/>
  <c r="A206" i="30" s="1"/>
  <c r="A207" i="30" s="1"/>
  <c r="A208" i="30" s="1"/>
  <c r="A209" i="30" s="1"/>
  <c r="A210" i="30" s="1"/>
  <c r="A211" i="30" s="1"/>
  <c r="A212" i="30" s="1"/>
  <c r="A213" i="30" s="1"/>
  <c r="A214" i="30" s="1"/>
  <c r="A215" i="30" s="1"/>
  <c r="A216" i="30" s="1"/>
  <c r="A217" i="30" s="1"/>
  <c r="A218" i="30" s="1"/>
  <c r="A219" i="30" s="1"/>
  <c r="A220" i="30" s="1"/>
  <c r="A221" i="30" s="1"/>
  <c r="A222" i="30" s="1"/>
  <c r="A223" i="30" s="1"/>
  <c r="A224" i="30" s="1"/>
  <c r="A225" i="30" s="1"/>
  <c r="A226" i="30" s="1"/>
  <c r="A227" i="30" s="1"/>
  <c r="A228" i="30" s="1"/>
  <c r="A229" i="30" s="1"/>
  <c r="A230" i="30" s="1"/>
  <c r="A231" i="30" s="1"/>
  <c r="A232" i="30" s="1"/>
  <c r="A233" i="30" s="1"/>
  <c r="A234" i="30" s="1"/>
  <c r="A235" i="30" s="1"/>
  <c r="A236" i="30" s="1"/>
  <c r="A237" i="30" s="1"/>
  <c r="A238" i="30" s="1"/>
  <c r="A239" i="30" s="1"/>
  <c r="A240" i="30" s="1"/>
  <c r="A241" i="30" s="1"/>
  <c r="A242" i="30" s="1"/>
  <c r="A243" i="30" s="1"/>
  <c r="A244" i="30" s="1"/>
  <c r="A245" i="30" s="1"/>
  <c r="A246" i="30" s="1"/>
  <c r="A247" i="30" s="1"/>
  <c r="A248" i="30" s="1"/>
  <c r="A249" i="30" s="1"/>
  <c r="A250" i="30" s="1"/>
  <c r="A251" i="30" s="1"/>
  <c r="A252" i="30" s="1"/>
  <c r="A253" i="30" s="1"/>
  <c r="A254" i="30" s="1"/>
  <c r="A255" i="30" s="1"/>
  <c r="A256" i="30" s="1"/>
  <c r="A257" i="30" s="1"/>
  <c r="A258" i="30" s="1"/>
  <c r="A259" i="30" s="1"/>
  <c r="A260" i="30" s="1"/>
  <c r="A261" i="30" s="1"/>
  <c r="A262" i="30" s="1"/>
  <c r="A263" i="30" s="1"/>
  <c r="A264" i="30" s="1"/>
  <c r="A265" i="30" s="1"/>
  <c r="A266" i="30" s="1"/>
  <c r="A267" i="30" s="1"/>
  <c r="A268" i="30" s="1"/>
  <c r="A269" i="30" s="1"/>
  <c r="A270" i="30" s="1"/>
  <c r="A271" i="30" s="1"/>
  <c r="A272" i="30" s="1"/>
  <c r="A273" i="30" s="1"/>
  <c r="A274" i="30" s="1"/>
  <c r="A275" i="30" s="1"/>
  <c r="A276" i="30" s="1"/>
  <c r="A277" i="30" s="1"/>
  <c r="A278" i="30" s="1"/>
  <c r="A279" i="30" s="1"/>
  <c r="A280" i="30" s="1"/>
  <c r="A281" i="30" s="1"/>
  <c r="A282" i="30" s="1"/>
  <c r="A283" i="30" s="1"/>
  <c r="A284" i="30" s="1"/>
  <c r="A285" i="30" s="1"/>
  <c r="A286" i="30" s="1"/>
  <c r="A287" i="30" s="1"/>
  <c r="A288" i="30" s="1"/>
  <c r="A289" i="30" s="1"/>
  <c r="A290" i="30" s="1"/>
  <c r="A291" i="30" s="1"/>
  <c r="A292" i="30" s="1"/>
  <c r="A293" i="30" s="1"/>
  <c r="A294" i="30" s="1"/>
  <c r="A295" i="30" s="1"/>
  <c r="A296" i="30" s="1"/>
  <c r="A297" i="30" s="1"/>
  <c r="A298" i="30" s="1"/>
  <c r="A299" i="30" s="1"/>
  <c r="A300" i="30" s="1"/>
  <c r="A301" i="30" s="1"/>
  <c r="A302" i="30" s="1"/>
  <c r="A303" i="30" s="1"/>
  <c r="A304" i="30" s="1"/>
  <c r="A305" i="30" s="1"/>
  <c r="A306" i="30" s="1"/>
  <c r="A307" i="30" s="1"/>
  <c r="A308" i="30" s="1"/>
  <c r="A309" i="30" s="1"/>
  <c r="A310" i="30" s="1"/>
  <c r="A311" i="30" s="1"/>
  <c r="A312" i="30" s="1"/>
  <c r="A313" i="30" s="1"/>
  <c r="A314" i="30" s="1"/>
  <c r="A315" i="30" s="1"/>
  <c r="A316" i="30" s="1"/>
  <c r="A317" i="30" s="1"/>
  <c r="A318" i="30" s="1"/>
  <c r="A319" i="30" s="1"/>
  <c r="A320" i="30" s="1"/>
  <c r="A321" i="30" s="1"/>
  <c r="A322" i="30" s="1"/>
  <c r="A323" i="30" s="1"/>
  <c r="A324" i="30" s="1"/>
  <c r="A325" i="30" s="1"/>
  <c r="A326" i="30" s="1"/>
  <c r="A327" i="30" s="1"/>
  <c r="A328" i="30" s="1"/>
  <c r="A329" i="30" s="1"/>
  <c r="A330" i="30" s="1"/>
  <c r="A331" i="30" s="1"/>
  <c r="A332" i="30" s="1"/>
  <c r="A333" i="30" s="1"/>
  <c r="A334" i="30" s="1"/>
  <c r="A335" i="30" s="1"/>
  <c r="A336" i="30" s="1"/>
  <c r="A337" i="30" s="1"/>
  <c r="A338" i="30" s="1"/>
  <c r="A339" i="30" s="1"/>
  <c r="A340" i="30" s="1"/>
  <c r="A341" i="30" s="1"/>
  <c r="A342" i="30" s="1"/>
  <c r="A343" i="30" s="1"/>
  <c r="A344" i="30" s="1"/>
  <c r="A345" i="30" s="1"/>
  <c r="A346" i="30" s="1"/>
  <c r="A347" i="30" s="1"/>
  <c r="A348" i="30" s="1"/>
  <c r="A349" i="30" s="1"/>
  <c r="A350" i="30" s="1"/>
  <c r="A351" i="30" s="1"/>
  <c r="A352" i="30" s="1"/>
  <c r="A353" i="30" s="1"/>
  <c r="A354" i="30" s="1"/>
  <c r="A355" i="30" s="1"/>
  <c r="A356" i="30" s="1"/>
  <c r="A357" i="30" s="1"/>
  <c r="A358" i="30" s="1"/>
  <c r="A359" i="30" s="1"/>
  <c r="A360" i="30" s="1"/>
  <c r="A361" i="30" s="1"/>
  <c r="A362" i="30" s="1"/>
  <c r="A363" i="30" s="1"/>
  <c r="A364" i="30" s="1"/>
  <c r="A365" i="30" s="1"/>
  <c r="A366" i="30" s="1"/>
  <c r="A367" i="30" s="1"/>
  <c r="A368" i="30" s="1"/>
  <c r="A369" i="30" s="1"/>
  <c r="A370" i="30" s="1"/>
  <c r="A371" i="30" s="1"/>
  <c r="A372" i="30" s="1"/>
  <c r="A373" i="30" s="1"/>
  <c r="A374" i="30" s="1"/>
  <c r="A375" i="30" s="1"/>
  <c r="A376" i="30" s="1"/>
  <c r="A377" i="30" s="1"/>
  <c r="A378" i="30" s="1"/>
  <c r="A379" i="30" s="1"/>
  <c r="A380" i="30" s="1"/>
  <c r="A381" i="30" s="1"/>
  <c r="A382" i="30" s="1"/>
  <c r="A383" i="30" s="1"/>
  <c r="A384" i="30" s="1"/>
  <c r="A385" i="30" s="1"/>
  <c r="A386" i="30" s="1"/>
  <c r="A387" i="30" s="1"/>
  <c r="A388" i="30" s="1"/>
  <c r="A389" i="30" s="1"/>
  <c r="A390" i="30" s="1"/>
  <c r="A391" i="30" s="1"/>
  <c r="A392" i="30" s="1"/>
  <c r="A393" i="30" s="1"/>
  <c r="A394" i="30" s="1"/>
  <c r="A395" i="30" s="1"/>
  <c r="A396" i="30" s="1"/>
  <c r="A397" i="30" s="1"/>
  <c r="A398" i="30" s="1"/>
  <c r="A399" i="30" s="1"/>
  <c r="A400" i="30" s="1"/>
  <c r="A401" i="30" s="1"/>
  <c r="A402" i="30" s="1"/>
  <c r="A403" i="30" s="1"/>
  <c r="A404" i="30" s="1"/>
  <c r="A405" i="30" s="1"/>
  <c r="A406" i="30" s="1"/>
  <c r="A407" i="30" s="1"/>
  <c r="A408" i="30" s="1"/>
  <c r="A409" i="30" s="1"/>
  <c r="A410" i="30" s="1"/>
  <c r="A411" i="30" s="1"/>
  <c r="A412" i="30" s="1"/>
  <c r="A413" i="30" s="1"/>
  <c r="A414" i="30" s="1"/>
  <c r="A415" i="30" s="1"/>
  <c r="A416" i="30" s="1"/>
  <c r="A417" i="30" s="1"/>
  <c r="A418" i="30" s="1"/>
  <c r="A419" i="30" s="1"/>
  <c r="A420" i="30" s="1"/>
  <c r="A421" i="30" s="1"/>
  <c r="A422" i="30" s="1"/>
  <c r="A423" i="30" s="1"/>
  <c r="A424" i="30" s="1"/>
  <c r="A425" i="30" s="1"/>
  <c r="A426" i="30" s="1"/>
  <c r="A427" i="30" s="1"/>
  <c r="A428" i="30" s="1"/>
  <c r="A429" i="30" s="1"/>
  <c r="A430" i="30" s="1"/>
  <c r="A431" i="30" s="1"/>
  <c r="A432" i="30" s="1"/>
  <c r="A433" i="30" s="1"/>
  <c r="A434" i="30" s="1"/>
  <c r="A435" i="30" s="1"/>
  <c r="A436" i="30" s="1"/>
  <c r="A437" i="30" s="1"/>
  <c r="A438" i="30" s="1"/>
  <c r="A439" i="30" s="1"/>
  <c r="A440" i="30" s="1"/>
  <c r="A441" i="30" s="1"/>
  <c r="A442" i="30" s="1"/>
  <c r="A443" i="30" s="1"/>
  <c r="A444" i="30" s="1"/>
  <c r="A445" i="30" s="1"/>
  <c r="A446" i="30" s="1"/>
  <c r="A447" i="30" s="1"/>
  <c r="A448" i="30" s="1"/>
  <c r="A449" i="30" s="1"/>
  <c r="A450" i="30" s="1"/>
  <c r="A451" i="30" s="1"/>
  <c r="A452" i="30" s="1"/>
  <c r="A453" i="30" s="1"/>
  <c r="A454" i="30" s="1"/>
  <c r="A455" i="30" s="1"/>
  <c r="A456" i="30" s="1"/>
  <c r="A457" i="30" s="1"/>
  <c r="A458" i="30" s="1"/>
  <c r="A459" i="30" s="1"/>
  <c r="A460" i="30" s="1"/>
  <c r="A461" i="30" s="1"/>
  <c r="A462" i="30" s="1"/>
  <c r="A463" i="30" s="1"/>
  <c r="A464" i="30" s="1"/>
  <c r="A465" i="30" s="1"/>
  <c r="A466" i="30" s="1"/>
  <c r="A467" i="30" s="1"/>
  <c r="A468" i="30" s="1"/>
  <c r="A469" i="30" s="1"/>
  <c r="A470" i="30" s="1"/>
  <c r="A471" i="30" s="1"/>
  <c r="A472" i="30" s="1"/>
  <c r="A473" i="30" s="1"/>
  <c r="A474" i="30" s="1"/>
  <c r="A475" i="30" s="1"/>
  <c r="A476" i="30" s="1"/>
  <c r="A477" i="30" s="1"/>
  <c r="A478" i="30" s="1"/>
  <c r="A479" i="30" s="1"/>
  <c r="A480" i="30" s="1"/>
  <c r="A481" i="30" s="1"/>
  <c r="A482" i="30" s="1"/>
  <c r="A483" i="30" s="1"/>
  <c r="A484" i="30" s="1"/>
  <c r="A485" i="30" s="1"/>
  <c r="A486" i="30" s="1"/>
  <c r="A487" i="30" s="1"/>
  <c r="A488" i="30" s="1"/>
  <c r="A489" i="30" s="1"/>
  <c r="A490" i="30" s="1"/>
  <c r="A491" i="30" s="1"/>
  <c r="A492" i="30" s="1"/>
  <c r="A493" i="30" s="1"/>
  <c r="A494" i="30" s="1"/>
  <c r="A495" i="30" s="1"/>
  <c r="A496" i="30" s="1"/>
  <c r="A497" i="30" s="1"/>
  <c r="A498" i="30" s="1"/>
  <c r="A499" i="30" s="1"/>
  <c r="A500" i="30" s="1"/>
  <c r="A501" i="30" s="1"/>
  <c r="A502" i="30" s="1"/>
  <c r="A503" i="30" s="1"/>
  <c r="A504" i="30" s="1"/>
  <c r="A505" i="30" s="1"/>
  <c r="A506" i="30" s="1"/>
  <c r="A507" i="30" s="1"/>
  <c r="A508" i="30" s="1"/>
  <c r="A509" i="30" s="1"/>
  <c r="A510" i="30" s="1"/>
  <c r="A511" i="30" s="1"/>
  <c r="A512" i="30" s="1"/>
  <c r="A513" i="30" s="1"/>
  <c r="A514" i="30" s="1"/>
  <c r="A515" i="30" s="1"/>
  <c r="A516" i="30" s="1"/>
  <c r="A517" i="30" s="1"/>
  <c r="A518" i="30" s="1"/>
  <c r="A519" i="30" s="1"/>
  <c r="A520" i="30" s="1"/>
  <c r="A521" i="30" s="1"/>
  <c r="A522" i="30" s="1"/>
  <c r="A523" i="30" s="1"/>
  <c r="A524" i="30" s="1"/>
  <c r="A525" i="30" s="1"/>
  <c r="A526" i="30" s="1"/>
  <c r="A527" i="30" s="1"/>
  <c r="A528" i="30" s="1"/>
  <c r="A529" i="30" s="1"/>
  <c r="A530" i="30" s="1"/>
  <c r="A531" i="30" s="1"/>
  <c r="A532" i="30" s="1"/>
  <c r="A533" i="30" s="1"/>
  <c r="A534" i="30" s="1"/>
  <c r="A535" i="30" s="1"/>
  <c r="A536" i="30" s="1"/>
  <c r="A537" i="30" s="1"/>
  <c r="A538" i="30" s="1"/>
  <c r="A539" i="30" s="1"/>
  <c r="A540" i="30" s="1"/>
  <c r="A541" i="30" s="1"/>
  <c r="A542" i="30" s="1"/>
  <c r="A543" i="30" s="1"/>
  <c r="A544" i="30" s="1"/>
  <c r="A545" i="30" s="1"/>
  <c r="A546" i="30" s="1"/>
  <c r="A547" i="30" s="1"/>
  <c r="A548" i="30" s="1"/>
  <c r="A549" i="30" s="1"/>
  <c r="A550" i="30" s="1"/>
  <c r="A551" i="30" s="1"/>
  <c r="A552" i="30" s="1"/>
  <c r="A553" i="30" s="1"/>
  <c r="A554" i="30" s="1"/>
  <c r="A555" i="30" s="1"/>
  <c r="A556" i="30" s="1"/>
  <c r="A557" i="30" s="1"/>
  <c r="A558" i="30" s="1"/>
  <c r="A559" i="30" s="1"/>
  <c r="A560" i="30" s="1"/>
  <c r="A561" i="30" s="1"/>
  <c r="A562" i="30" s="1"/>
  <c r="A563" i="30" s="1"/>
  <c r="A564" i="30" s="1"/>
  <c r="A565" i="30" s="1"/>
  <c r="A566" i="30" s="1"/>
  <c r="A567" i="30" s="1"/>
  <c r="A568" i="30" s="1"/>
  <c r="A569" i="30" s="1"/>
  <c r="A570" i="30" s="1"/>
  <c r="A571" i="30" s="1"/>
  <c r="A572" i="30" s="1"/>
  <c r="A573" i="30" s="1"/>
  <c r="A574" i="30" s="1"/>
  <c r="A575" i="30" s="1"/>
  <c r="A576" i="30" s="1"/>
  <c r="A577" i="30" s="1"/>
  <c r="A578" i="30" s="1"/>
  <c r="A579" i="30" s="1"/>
  <c r="A580" i="30" s="1"/>
  <c r="A581" i="30" s="1"/>
  <c r="A582" i="30" s="1"/>
  <c r="A583" i="30" s="1"/>
  <c r="A584" i="30" s="1"/>
  <c r="A585" i="30" s="1"/>
  <c r="A586" i="30" s="1"/>
  <c r="A587" i="30" s="1"/>
  <c r="A588" i="30" s="1"/>
  <c r="A589" i="30" s="1"/>
  <c r="A590" i="30" s="1"/>
  <c r="A591" i="30" s="1"/>
  <c r="A592" i="30" s="1"/>
  <c r="A593" i="30" s="1"/>
  <c r="A594" i="30" s="1"/>
  <c r="A595" i="30" s="1"/>
  <c r="A596" i="30" s="1"/>
  <c r="A597" i="30" s="1"/>
  <c r="A598" i="30" s="1"/>
  <c r="A599" i="30" s="1"/>
  <c r="A600" i="30" s="1"/>
  <c r="A601" i="30" s="1"/>
  <c r="A602" i="30" s="1"/>
  <c r="A603" i="30" s="1"/>
  <c r="A604" i="30" s="1"/>
  <c r="A605" i="30" s="1"/>
  <c r="A606" i="30" s="1"/>
  <c r="A607" i="30" s="1"/>
  <c r="A608" i="30" s="1"/>
  <c r="A609" i="30" s="1"/>
  <c r="A610" i="30" s="1"/>
  <c r="A611" i="30" s="1"/>
  <c r="A612" i="30" s="1"/>
  <c r="A613" i="30" s="1"/>
  <c r="A614" i="30" s="1"/>
  <c r="A615" i="30" s="1"/>
  <c r="A616" i="30" s="1"/>
  <c r="A617" i="30" s="1"/>
  <c r="A618" i="30" s="1"/>
  <c r="A619" i="30" s="1"/>
  <c r="A620" i="30" s="1"/>
  <c r="A621" i="30" s="1"/>
  <c r="A622" i="30" s="1"/>
  <c r="A623" i="30" s="1"/>
  <c r="A624" i="30" s="1"/>
  <c r="A625" i="30" s="1"/>
  <c r="A626" i="30" s="1"/>
  <c r="A627" i="30" s="1"/>
  <c r="A628" i="30" s="1"/>
  <c r="A629" i="30" s="1"/>
  <c r="A630" i="30" s="1"/>
  <c r="A631" i="30" s="1"/>
  <c r="A632" i="30" s="1"/>
  <c r="A633" i="30" s="1"/>
  <c r="A634" i="30" s="1"/>
  <c r="A635" i="30" s="1"/>
  <c r="A636" i="30" s="1"/>
  <c r="A637" i="30" s="1"/>
  <c r="A638" i="30" s="1"/>
  <c r="A639" i="30" s="1"/>
  <c r="A640" i="30" s="1"/>
  <c r="A641" i="30" s="1"/>
  <c r="A642" i="30" s="1"/>
  <c r="A643" i="30" s="1"/>
  <c r="A644" i="30" s="1"/>
  <c r="A645" i="30" s="1"/>
  <c r="A646" i="30" s="1"/>
  <c r="A647" i="30" s="1"/>
  <c r="A648" i="30" s="1"/>
  <c r="A649" i="30" s="1"/>
  <c r="A650" i="30" s="1"/>
  <c r="A651" i="30" s="1"/>
  <c r="A652" i="30" s="1"/>
  <c r="A653" i="30" s="1"/>
  <c r="A654" i="30" s="1"/>
  <c r="A655" i="30" s="1"/>
  <c r="A656" i="30" s="1"/>
  <c r="A657" i="30" s="1"/>
  <c r="A658" i="30" s="1"/>
  <c r="A659" i="30" s="1"/>
  <c r="A660" i="30" s="1"/>
  <c r="A661" i="30" s="1"/>
  <c r="A662" i="30" s="1"/>
  <c r="A663" i="30" s="1"/>
  <c r="A664" i="30" s="1"/>
  <c r="A665" i="30" s="1"/>
  <c r="A666" i="30" s="1"/>
  <c r="A667" i="30" s="1"/>
  <c r="A668" i="30" s="1"/>
  <c r="A669" i="30" s="1"/>
  <c r="A670" i="30" s="1"/>
  <c r="A671" i="30" s="1"/>
  <c r="A672" i="30" s="1"/>
  <c r="A673" i="30" s="1"/>
  <c r="A674" i="30" s="1"/>
  <c r="A675" i="30" s="1"/>
  <c r="A676" i="30" s="1"/>
  <c r="A677" i="30" s="1"/>
  <c r="A678" i="30" s="1"/>
  <c r="A679" i="30" s="1"/>
  <c r="A680" i="30" s="1"/>
  <c r="A681" i="30" s="1"/>
  <c r="A682" i="30" s="1"/>
  <c r="A683" i="30" s="1"/>
  <c r="A684" i="30" s="1"/>
  <c r="A685" i="30" s="1"/>
  <c r="A686" i="30" s="1"/>
  <c r="A687" i="30" s="1"/>
  <c r="A688" i="30" s="1"/>
  <c r="A689" i="30" s="1"/>
  <c r="A690" i="30" s="1"/>
  <c r="A691" i="30" s="1"/>
  <c r="A692" i="30" s="1"/>
  <c r="A693" i="30" s="1"/>
  <c r="A694" i="30" s="1"/>
  <c r="A695" i="30" s="1"/>
  <c r="A696" i="30" s="1"/>
  <c r="A697" i="30" s="1"/>
  <c r="A698" i="30" s="1"/>
  <c r="A699" i="30" s="1"/>
  <c r="A700" i="30" s="1"/>
  <c r="A701" i="30" s="1"/>
  <c r="A702" i="30" s="1"/>
  <c r="A703" i="30" s="1"/>
  <c r="A704" i="30" s="1"/>
  <c r="A705" i="30" s="1"/>
  <c r="A706" i="30" s="1"/>
  <c r="A707" i="30" s="1"/>
  <c r="A708" i="30" s="1"/>
  <c r="A709" i="30" s="1"/>
  <c r="A710" i="30" s="1"/>
  <c r="A711" i="30" s="1"/>
  <c r="A712" i="30" s="1"/>
  <c r="A713" i="30" s="1"/>
  <c r="A714" i="30" s="1"/>
  <c r="A715" i="30" s="1"/>
  <c r="A716" i="30" s="1"/>
  <c r="A717" i="30" s="1"/>
  <c r="A718" i="30" s="1"/>
  <c r="A719" i="30" s="1"/>
  <c r="A720" i="30" s="1"/>
  <c r="A721" i="30" s="1"/>
  <c r="L2" i="30"/>
  <c r="L721" i="29"/>
  <c r="L720" i="29"/>
  <c r="L719" i="29"/>
  <c r="L718" i="29"/>
  <c r="L717" i="29"/>
  <c r="L716" i="29"/>
  <c r="L715" i="29"/>
  <c r="L714" i="29"/>
  <c r="L713" i="29"/>
  <c r="L712" i="29"/>
  <c r="L711" i="29"/>
  <c r="L710" i="29"/>
  <c r="L709" i="29"/>
  <c r="L708" i="29"/>
  <c r="L707" i="29"/>
  <c r="L706" i="29"/>
  <c r="L705" i="29"/>
  <c r="L704" i="29"/>
  <c r="L703" i="29"/>
  <c r="L702" i="29"/>
  <c r="L701" i="29"/>
  <c r="L700" i="29"/>
  <c r="L699" i="29"/>
  <c r="L698" i="29"/>
  <c r="L697" i="29"/>
  <c r="L696" i="29"/>
  <c r="L695" i="29"/>
  <c r="L694" i="29"/>
  <c r="L693" i="29"/>
  <c r="L692" i="29"/>
  <c r="L691" i="29"/>
  <c r="L690" i="29"/>
  <c r="L689" i="29"/>
  <c r="L688" i="29"/>
  <c r="L687" i="29"/>
  <c r="L686" i="29"/>
  <c r="L685" i="29"/>
  <c r="L684" i="29"/>
  <c r="L683" i="29"/>
  <c r="L682" i="29"/>
  <c r="L681" i="29"/>
  <c r="L680" i="29"/>
  <c r="L679" i="29"/>
  <c r="L678" i="29"/>
  <c r="L677" i="29"/>
  <c r="L676" i="29"/>
  <c r="L675" i="29"/>
  <c r="L674" i="29"/>
  <c r="L673" i="29"/>
  <c r="L672" i="29"/>
  <c r="L671" i="29"/>
  <c r="L670" i="29"/>
  <c r="L669" i="29"/>
  <c r="L668" i="29"/>
  <c r="L667" i="29"/>
  <c r="L666" i="29"/>
  <c r="L665" i="29"/>
  <c r="L664" i="29"/>
  <c r="L663" i="29"/>
  <c r="L662" i="29"/>
  <c r="L661" i="29"/>
  <c r="L660" i="29"/>
  <c r="L659" i="29"/>
  <c r="L658" i="29"/>
  <c r="L657" i="29"/>
  <c r="L656" i="29"/>
  <c r="L655" i="29"/>
  <c r="L654" i="29"/>
  <c r="L653" i="29"/>
  <c r="L652" i="29"/>
  <c r="L651" i="29"/>
  <c r="L650" i="29"/>
  <c r="L649" i="29"/>
  <c r="L648" i="29"/>
  <c r="L647" i="29"/>
  <c r="L646" i="29"/>
  <c r="L645" i="29"/>
  <c r="L644" i="29"/>
  <c r="L643" i="29"/>
  <c r="L642" i="29"/>
  <c r="L641" i="29"/>
  <c r="L640" i="29"/>
  <c r="L639" i="29"/>
  <c r="L638" i="29"/>
  <c r="L637" i="29"/>
  <c r="L636" i="29"/>
  <c r="L635" i="29"/>
  <c r="L634" i="29"/>
  <c r="L633" i="29"/>
  <c r="L632" i="29"/>
  <c r="L631" i="29"/>
  <c r="L630" i="29"/>
  <c r="L629" i="29"/>
  <c r="L628" i="29"/>
  <c r="L627" i="29"/>
  <c r="L626" i="29"/>
  <c r="L625" i="29"/>
  <c r="L624" i="29"/>
  <c r="L623" i="29"/>
  <c r="L622" i="29"/>
  <c r="L621" i="29"/>
  <c r="L620" i="29"/>
  <c r="L619" i="29"/>
  <c r="L618" i="29"/>
  <c r="L617" i="29"/>
  <c r="L616" i="29"/>
  <c r="L615" i="29"/>
  <c r="L614" i="29"/>
  <c r="L613" i="29"/>
  <c r="L612" i="29"/>
  <c r="L611" i="29"/>
  <c r="L610" i="29"/>
  <c r="L609" i="29"/>
  <c r="L608" i="29"/>
  <c r="L607" i="29"/>
  <c r="L606" i="29"/>
  <c r="L605" i="29"/>
  <c r="L604" i="29"/>
  <c r="L603" i="29"/>
  <c r="L602" i="29"/>
  <c r="L601" i="29"/>
  <c r="L600" i="29"/>
  <c r="L599" i="29"/>
  <c r="L598" i="29"/>
  <c r="L597" i="29"/>
  <c r="L596" i="29"/>
  <c r="L595" i="29"/>
  <c r="L594" i="29"/>
  <c r="L593" i="29"/>
  <c r="L592" i="29"/>
  <c r="L591" i="29"/>
  <c r="L590" i="29"/>
  <c r="L589" i="29"/>
  <c r="L588" i="29"/>
  <c r="L587" i="29"/>
  <c r="L586" i="29"/>
  <c r="L585" i="29"/>
  <c r="L584" i="29"/>
  <c r="L583" i="29"/>
  <c r="L582" i="29"/>
  <c r="L581" i="29"/>
  <c r="L580" i="29"/>
  <c r="L579" i="29"/>
  <c r="L578" i="29"/>
  <c r="L577" i="29"/>
  <c r="L576" i="29"/>
  <c r="L575" i="29"/>
  <c r="L574" i="29"/>
  <c r="L573" i="29"/>
  <c r="L572" i="29"/>
  <c r="L571" i="29"/>
  <c r="L570" i="29"/>
  <c r="L569" i="29"/>
  <c r="L568" i="29"/>
  <c r="L567" i="29"/>
  <c r="L566" i="29"/>
  <c r="L565" i="29"/>
  <c r="L564" i="29"/>
  <c r="L563" i="29"/>
  <c r="L562" i="29"/>
  <c r="L561" i="29"/>
  <c r="L560" i="29"/>
  <c r="L559" i="29"/>
  <c r="L558" i="29"/>
  <c r="L557" i="29"/>
  <c r="L556" i="29"/>
  <c r="L555" i="29"/>
  <c r="L554" i="29"/>
  <c r="L553" i="29"/>
  <c r="L552" i="29"/>
  <c r="L551" i="29"/>
  <c r="L550" i="29"/>
  <c r="L549" i="29"/>
  <c r="L548" i="29"/>
  <c r="L547" i="29"/>
  <c r="L546" i="29"/>
  <c r="L545" i="29"/>
  <c r="L544" i="29"/>
  <c r="L543" i="29"/>
  <c r="L542" i="29"/>
  <c r="L541" i="29"/>
  <c r="L540" i="29"/>
  <c r="L539" i="29"/>
  <c r="L538" i="29"/>
  <c r="L537" i="29"/>
  <c r="L536" i="29"/>
  <c r="L535" i="29"/>
  <c r="L534" i="29"/>
  <c r="L533" i="29"/>
  <c r="L532" i="29"/>
  <c r="L531" i="29"/>
  <c r="L530" i="29"/>
  <c r="L529" i="29"/>
  <c r="L528" i="29"/>
  <c r="L527" i="29"/>
  <c r="L526" i="29"/>
  <c r="L525" i="29"/>
  <c r="L524" i="29"/>
  <c r="L523" i="29"/>
  <c r="L522" i="29"/>
  <c r="L521" i="29"/>
  <c r="L520" i="29"/>
  <c r="L519" i="29"/>
  <c r="L518" i="29"/>
  <c r="L517" i="29"/>
  <c r="L516" i="29"/>
  <c r="L515" i="29"/>
  <c r="L514" i="29"/>
  <c r="L513" i="29"/>
  <c r="L512" i="29"/>
  <c r="L511" i="29"/>
  <c r="L510" i="29"/>
  <c r="L509" i="29"/>
  <c r="L508" i="29"/>
  <c r="L507" i="29"/>
  <c r="L506" i="29"/>
  <c r="L505" i="29"/>
  <c r="L504" i="29"/>
  <c r="L503" i="29"/>
  <c r="L502" i="29"/>
  <c r="L501" i="29"/>
  <c r="L500" i="29"/>
  <c r="L499" i="29"/>
  <c r="L498" i="29"/>
  <c r="L497" i="29"/>
  <c r="L496" i="29"/>
  <c r="L495" i="29"/>
  <c r="L494" i="29"/>
  <c r="L493" i="29"/>
  <c r="L492" i="29"/>
  <c r="L491" i="29"/>
  <c r="L490" i="29"/>
  <c r="L489" i="29"/>
  <c r="L488" i="29"/>
  <c r="L487" i="29"/>
  <c r="L486" i="29"/>
  <c r="L485" i="29"/>
  <c r="L484" i="29"/>
  <c r="L483" i="29"/>
  <c r="L482" i="29"/>
  <c r="L481" i="29"/>
  <c r="L480" i="29"/>
  <c r="L479" i="29"/>
  <c r="L478" i="29"/>
  <c r="L477" i="29"/>
  <c r="L476" i="29"/>
  <c r="L475" i="29"/>
  <c r="L474" i="29"/>
  <c r="L473" i="29"/>
  <c r="L472" i="29"/>
  <c r="L471" i="29"/>
  <c r="L470" i="29"/>
  <c r="L469" i="29"/>
  <c r="L468" i="29"/>
  <c r="K468" i="29"/>
  <c r="K469" i="29" s="1"/>
  <c r="K470" i="29" s="1"/>
  <c r="K471" i="29" s="1"/>
  <c r="K472" i="29" s="1"/>
  <c r="K473" i="29" s="1"/>
  <c r="K474" i="29" s="1"/>
  <c r="K475" i="29" s="1"/>
  <c r="K476" i="29" s="1"/>
  <c r="K477" i="29" s="1"/>
  <c r="K478" i="29" s="1"/>
  <c r="K479" i="29" s="1"/>
  <c r="K480" i="29" s="1"/>
  <c r="K481" i="29" s="1"/>
  <c r="K482" i="29" s="1"/>
  <c r="K483" i="29" s="1"/>
  <c r="K484" i="29" s="1"/>
  <c r="K485" i="29" s="1"/>
  <c r="K486" i="29" s="1"/>
  <c r="K487" i="29" s="1"/>
  <c r="K488" i="29" s="1"/>
  <c r="K489" i="29" s="1"/>
  <c r="K490" i="29" s="1"/>
  <c r="K491" i="29" s="1"/>
  <c r="K492" i="29" s="1"/>
  <c r="K493" i="29" s="1"/>
  <c r="K494" i="29" s="1"/>
  <c r="K495" i="29" s="1"/>
  <c r="K496" i="29" s="1"/>
  <c r="K497" i="29" s="1"/>
  <c r="K498" i="29" s="1"/>
  <c r="K499" i="29" s="1"/>
  <c r="K500" i="29" s="1"/>
  <c r="K501" i="29" s="1"/>
  <c r="K502" i="29" s="1"/>
  <c r="K503" i="29" s="1"/>
  <c r="K504" i="29" s="1"/>
  <c r="K505" i="29" s="1"/>
  <c r="K506" i="29" s="1"/>
  <c r="K507" i="29" s="1"/>
  <c r="K508" i="29" s="1"/>
  <c r="K509" i="29" s="1"/>
  <c r="K510" i="29" s="1"/>
  <c r="K511" i="29" s="1"/>
  <c r="K512" i="29" s="1"/>
  <c r="K513" i="29" s="1"/>
  <c r="K514" i="29" s="1"/>
  <c r="K515" i="29" s="1"/>
  <c r="K516" i="29" s="1"/>
  <c r="K517" i="29" s="1"/>
  <c r="K518" i="29" s="1"/>
  <c r="K519" i="29" s="1"/>
  <c r="K520" i="29" s="1"/>
  <c r="K521" i="29" s="1"/>
  <c r="K522" i="29" s="1"/>
  <c r="K523" i="29" s="1"/>
  <c r="K524" i="29" s="1"/>
  <c r="K525" i="29" s="1"/>
  <c r="K526" i="29" s="1"/>
  <c r="K527" i="29" s="1"/>
  <c r="K528" i="29" s="1"/>
  <c r="K529" i="29" s="1"/>
  <c r="K530" i="29" s="1"/>
  <c r="K531" i="29" s="1"/>
  <c r="K532" i="29" s="1"/>
  <c r="K533" i="29" s="1"/>
  <c r="K534" i="29" s="1"/>
  <c r="K535" i="29" s="1"/>
  <c r="K536" i="29" s="1"/>
  <c r="K537" i="29" s="1"/>
  <c r="K538" i="29" s="1"/>
  <c r="K539" i="29" s="1"/>
  <c r="K540" i="29" s="1"/>
  <c r="K541" i="29" s="1"/>
  <c r="K542" i="29" s="1"/>
  <c r="K543" i="29" s="1"/>
  <c r="K544" i="29" s="1"/>
  <c r="K545" i="29" s="1"/>
  <c r="K546" i="29" s="1"/>
  <c r="K547" i="29" s="1"/>
  <c r="K548" i="29" s="1"/>
  <c r="K549" i="29" s="1"/>
  <c r="K550" i="29" s="1"/>
  <c r="K551" i="29" s="1"/>
  <c r="K552" i="29" s="1"/>
  <c r="K553" i="29" s="1"/>
  <c r="K554" i="29" s="1"/>
  <c r="K555" i="29" s="1"/>
  <c r="K556" i="29" s="1"/>
  <c r="K557" i="29" s="1"/>
  <c r="K558" i="29" s="1"/>
  <c r="K559" i="29" s="1"/>
  <c r="K560" i="29" s="1"/>
  <c r="K561" i="29" s="1"/>
  <c r="K562" i="29" s="1"/>
  <c r="K563" i="29" s="1"/>
  <c r="K564" i="29" s="1"/>
  <c r="K565" i="29" s="1"/>
  <c r="K566" i="29" s="1"/>
  <c r="K567" i="29" s="1"/>
  <c r="K568" i="29" s="1"/>
  <c r="K569" i="29" s="1"/>
  <c r="K570" i="29" s="1"/>
  <c r="K571" i="29" s="1"/>
  <c r="K572" i="29" s="1"/>
  <c r="K573" i="29" s="1"/>
  <c r="K574" i="29" s="1"/>
  <c r="K575" i="29" s="1"/>
  <c r="K576" i="29" s="1"/>
  <c r="K577" i="29" s="1"/>
  <c r="K578" i="29" s="1"/>
  <c r="K579" i="29" s="1"/>
  <c r="K580" i="29" s="1"/>
  <c r="K581" i="29" s="1"/>
  <c r="K582" i="29" s="1"/>
  <c r="K583" i="29" s="1"/>
  <c r="K584" i="29" s="1"/>
  <c r="K585" i="29" s="1"/>
  <c r="K586" i="29" s="1"/>
  <c r="K587" i="29" s="1"/>
  <c r="K588" i="29" s="1"/>
  <c r="K589" i="29" s="1"/>
  <c r="K590" i="29" s="1"/>
  <c r="K591" i="29" s="1"/>
  <c r="K592" i="29" s="1"/>
  <c r="K593" i="29" s="1"/>
  <c r="K594" i="29" s="1"/>
  <c r="K595" i="29" s="1"/>
  <c r="K596" i="29" s="1"/>
  <c r="K597" i="29" s="1"/>
  <c r="K598" i="29" s="1"/>
  <c r="K599" i="29" s="1"/>
  <c r="K600" i="29" s="1"/>
  <c r="K601" i="29" s="1"/>
  <c r="K602" i="29" s="1"/>
  <c r="K603" i="29" s="1"/>
  <c r="K604" i="29" s="1"/>
  <c r="K605" i="29" s="1"/>
  <c r="K606" i="29" s="1"/>
  <c r="K607" i="29" s="1"/>
  <c r="K608" i="29" s="1"/>
  <c r="K609" i="29" s="1"/>
  <c r="K610" i="29" s="1"/>
  <c r="K611" i="29" s="1"/>
  <c r="K612" i="29" s="1"/>
  <c r="K613" i="29" s="1"/>
  <c r="K614" i="29" s="1"/>
  <c r="K615" i="29" s="1"/>
  <c r="K616" i="29" s="1"/>
  <c r="K617" i="29" s="1"/>
  <c r="K618" i="29" s="1"/>
  <c r="K619" i="29" s="1"/>
  <c r="K620" i="29" s="1"/>
  <c r="K621" i="29" s="1"/>
  <c r="K622" i="29" s="1"/>
  <c r="K623" i="29" s="1"/>
  <c r="K624" i="29" s="1"/>
  <c r="K625" i="29" s="1"/>
  <c r="K626" i="29" s="1"/>
  <c r="K627" i="29" s="1"/>
  <c r="K628" i="29" s="1"/>
  <c r="K629" i="29" s="1"/>
  <c r="K630" i="29" s="1"/>
  <c r="K631" i="29" s="1"/>
  <c r="K632" i="29" s="1"/>
  <c r="K633" i="29" s="1"/>
  <c r="K634" i="29" s="1"/>
  <c r="K635" i="29" s="1"/>
  <c r="K636" i="29" s="1"/>
  <c r="K637" i="29" s="1"/>
  <c r="K638" i="29" s="1"/>
  <c r="K639" i="29" s="1"/>
  <c r="K640" i="29" s="1"/>
  <c r="K641" i="29" s="1"/>
  <c r="K642" i="29" s="1"/>
  <c r="K643" i="29" s="1"/>
  <c r="K644" i="29" s="1"/>
  <c r="K645" i="29" s="1"/>
  <c r="K646" i="29" s="1"/>
  <c r="K647" i="29" s="1"/>
  <c r="K648" i="29" s="1"/>
  <c r="K649" i="29" s="1"/>
  <c r="K650" i="29" s="1"/>
  <c r="K651" i="29" s="1"/>
  <c r="K652" i="29" s="1"/>
  <c r="K653" i="29" s="1"/>
  <c r="K654" i="29" s="1"/>
  <c r="K655" i="29" s="1"/>
  <c r="K656" i="29" s="1"/>
  <c r="K657" i="29" s="1"/>
  <c r="K658" i="29" s="1"/>
  <c r="K659" i="29" s="1"/>
  <c r="K660" i="29" s="1"/>
  <c r="K661" i="29" s="1"/>
  <c r="K662" i="29" s="1"/>
  <c r="K663" i="29" s="1"/>
  <c r="K664" i="29" s="1"/>
  <c r="K665" i="29" s="1"/>
  <c r="K666" i="29" s="1"/>
  <c r="K667" i="29" s="1"/>
  <c r="K668" i="29" s="1"/>
  <c r="K669" i="29" s="1"/>
  <c r="K670" i="29" s="1"/>
  <c r="K671" i="29" s="1"/>
  <c r="K672" i="29" s="1"/>
  <c r="K673" i="29" s="1"/>
  <c r="K674" i="29" s="1"/>
  <c r="K675" i="29" s="1"/>
  <c r="K676" i="29" s="1"/>
  <c r="K677" i="29" s="1"/>
  <c r="K678" i="29" s="1"/>
  <c r="K679" i="29" s="1"/>
  <c r="K680" i="29" s="1"/>
  <c r="K681" i="29" s="1"/>
  <c r="K682" i="29" s="1"/>
  <c r="K683" i="29" s="1"/>
  <c r="K684" i="29" s="1"/>
  <c r="K685" i="29" s="1"/>
  <c r="K686" i="29" s="1"/>
  <c r="K687" i="29" s="1"/>
  <c r="K688" i="29" s="1"/>
  <c r="K689" i="29" s="1"/>
  <c r="K690" i="29" s="1"/>
  <c r="K691" i="29" s="1"/>
  <c r="K692" i="29" s="1"/>
  <c r="K693" i="29" s="1"/>
  <c r="K694" i="29" s="1"/>
  <c r="K695" i="29" s="1"/>
  <c r="K696" i="29" s="1"/>
  <c r="K697" i="29" s="1"/>
  <c r="K698" i="29" s="1"/>
  <c r="K699" i="29" s="1"/>
  <c r="K700" i="29" s="1"/>
  <c r="K701" i="29" s="1"/>
  <c r="K702" i="29" s="1"/>
  <c r="K703" i="29" s="1"/>
  <c r="K704" i="29" s="1"/>
  <c r="K705" i="29" s="1"/>
  <c r="K706" i="29" s="1"/>
  <c r="K707" i="29" s="1"/>
  <c r="K708" i="29" s="1"/>
  <c r="K709" i="29" s="1"/>
  <c r="K710" i="29" s="1"/>
  <c r="K711" i="29" s="1"/>
  <c r="K712" i="29" s="1"/>
  <c r="K713" i="29" s="1"/>
  <c r="K714" i="29" s="1"/>
  <c r="K715" i="29" s="1"/>
  <c r="K716" i="29" s="1"/>
  <c r="K717" i="29" s="1"/>
  <c r="K718" i="29" s="1"/>
  <c r="K719" i="29" s="1"/>
  <c r="K720" i="29" s="1"/>
  <c r="K721" i="29" s="1"/>
  <c r="L467" i="29"/>
  <c r="L466" i="29"/>
  <c r="L465" i="29"/>
  <c r="L464" i="29"/>
  <c r="K464" i="29"/>
  <c r="K465" i="29" s="1"/>
  <c r="K466" i="29" s="1"/>
  <c r="K467" i="29" s="1"/>
  <c r="L463" i="29"/>
  <c r="H463" i="29"/>
  <c r="L462" i="29"/>
  <c r="K462" i="29"/>
  <c r="K463" i="29" s="1"/>
  <c r="J462" i="29"/>
  <c r="I462" i="29"/>
  <c r="E462" i="29" s="1"/>
  <c r="H462" i="29"/>
  <c r="D462" i="29" s="1"/>
  <c r="G462" i="29"/>
  <c r="L461" i="29"/>
  <c r="L460" i="29"/>
  <c r="L459" i="29"/>
  <c r="L458" i="29"/>
  <c r="L457" i="29"/>
  <c r="L456" i="29"/>
  <c r="L455" i="29"/>
  <c r="L454" i="29"/>
  <c r="L453" i="29"/>
  <c r="L452" i="29"/>
  <c r="L451" i="29"/>
  <c r="L450" i="29"/>
  <c r="L449" i="29"/>
  <c r="L448" i="29"/>
  <c r="L447" i="29"/>
  <c r="L446" i="29"/>
  <c r="L445" i="29"/>
  <c r="L444" i="29"/>
  <c r="L443" i="29"/>
  <c r="L442" i="29"/>
  <c r="L441" i="29"/>
  <c r="L440" i="29"/>
  <c r="L439" i="29"/>
  <c r="L438" i="29"/>
  <c r="L437" i="29"/>
  <c r="L436" i="29"/>
  <c r="L435" i="29"/>
  <c r="L434" i="29"/>
  <c r="L433" i="29"/>
  <c r="L432" i="29"/>
  <c r="L431" i="29"/>
  <c r="L430" i="29"/>
  <c r="L429" i="29"/>
  <c r="L428" i="29"/>
  <c r="L427" i="29"/>
  <c r="L426" i="29"/>
  <c r="L425" i="29"/>
  <c r="L424" i="29"/>
  <c r="L423" i="29"/>
  <c r="L422" i="29"/>
  <c r="L421" i="29"/>
  <c r="L420" i="29"/>
  <c r="L419" i="29"/>
  <c r="L418" i="29"/>
  <c r="L417" i="29"/>
  <c r="L416" i="29"/>
  <c r="L415" i="29"/>
  <c r="L414" i="29"/>
  <c r="L413" i="29"/>
  <c r="L412" i="29"/>
  <c r="L411" i="29"/>
  <c r="L410" i="29"/>
  <c r="L409" i="29"/>
  <c r="L408" i="29"/>
  <c r="L407" i="29"/>
  <c r="L406" i="29"/>
  <c r="L405" i="29"/>
  <c r="L404" i="29"/>
  <c r="L403" i="29"/>
  <c r="L402" i="29"/>
  <c r="L401" i="29"/>
  <c r="L400" i="29"/>
  <c r="L399" i="29"/>
  <c r="L398" i="29"/>
  <c r="L397" i="29"/>
  <c r="L396" i="29"/>
  <c r="L395" i="29"/>
  <c r="L394" i="29"/>
  <c r="L393" i="29"/>
  <c r="L392" i="29"/>
  <c r="L391" i="29"/>
  <c r="L390" i="29"/>
  <c r="L389" i="29"/>
  <c r="L388" i="29"/>
  <c r="L387" i="29"/>
  <c r="L386" i="29"/>
  <c r="L385" i="29"/>
  <c r="L384" i="29"/>
  <c r="L383" i="29"/>
  <c r="L382" i="29"/>
  <c r="C382" i="29"/>
  <c r="C383" i="29" s="1"/>
  <c r="C384" i="29" s="1"/>
  <c r="C385" i="29" s="1"/>
  <c r="C386" i="29" s="1"/>
  <c r="C387" i="29" s="1"/>
  <c r="C388" i="29" s="1"/>
  <c r="C389" i="29" s="1"/>
  <c r="C390" i="29" s="1"/>
  <c r="C391" i="29" s="1"/>
  <c r="C392" i="29" s="1"/>
  <c r="C393" i="29" s="1"/>
  <c r="C394" i="29" s="1"/>
  <c r="C395" i="29" s="1"/>
  <c r="C396" i="29" s="1"/>
  <c r="C397" i="29" s="1"/>
  <c r="C398" i="29" s="1"/>
  <c r="C399" i="29" s="1"/>
  <c r="C400" i="29" s="1"/>
  <c r="C401" i="29" s="1"/>
  <c r="C402" i="29" s="1"/>
  <c r="C403" i="29" s="1"/>
  <c r="C404" i="29" s="1"/>
  <c r="C405" i="29" s="1"/>
  <c r="C406" i="29" s="1"/>
  <c r="C407" i="29" s="1"/>
  <c r="C408" i="29" s="1"/>
  <c r="C409" i="29" s="1"/>
  <c r="C410" i="29" s="1"/>
  <c r="C411" i="29" s="1"/>
  <c r="C412" i="29" s="1"/>
  <c r="C413" i="29" s="1"/>
  <c r="C414" i="29" s="1"/>
  <c r="C415" i="29" s="1"/>
  <c r="C416" i="29" s="1"/>
  <c r="C417" i="29" s="1"/>
  <c r="C418" i="29" s="1"/>
  <c r="C419" i="29" s="1"/>
  <c r="C420" i="29" s="1"/>
  <c r="C421" i="29" s="1"/>
  <c r="C422" i="29" s="1"/>
  <c r="C423" i="29" s="1"/>
  <c r="C424" i="29" s="1"/>
  <c r="C425" i="29" s="1"/>
  <c r="C426" i="29" s="1"/>
  <c r="C427" i="29" s="1"/>
  <c r="C428" i="29" s="1"/>
  <c r="C429" i="29" s="1"/>
  <c r="C430" i="29" s="1"/>
  <c r="C431" i="29" s="1"/>
  <c r="C432" i="29" s="1"/>
  <c r="C433" i="29" s="1"/>
  <c r="C434" i="29" s="1"/>
  <c r="C435" i="29" s="1"/>
  <c r="C436" i="29" s="1"/>
  <c r="C437" i="29" s="1"/>
  <c r="C438" i="29" s="1"/>
  <c r="C439" i="29" s="1"/>
  <c r="C440" i="29" s="1"/>
  <c r="C441" i="29" s="1"/>
  <c r="C442" i="29" s="1"/>
  <c r="C443" i="29" s="1"/>
  <c r="C444" i="29" s="1"/>
  <c r="C445" i="29" s="1"/>
  <c r="C446" i="29" s="1"/>
  <c r="C447" i="29" s="1"/>
  <c r="C448" i="29" s="1"/>
  <c r="C449" i="29" s="1"/>
  <c r="C450" i="29" s="1"/>
  <c r="C451" i="29" s="1"/>
  <c r="C452" i="29" s="1"/>
  <c r="C453" i="29" s="1"/>
  <c r="C454" i="29" s="1"/>
  <c r="C455" i="29" s="1"/>
  <c r="C456" i="29" s="1"/>
  <c r="C457" i="29" s="1"/>
  <c r="C458" i="29" s="1"/>
  <c r="C459" i="29" s="1"/>
  <c r="C460" i="29" s="1"/>
  <c r="C461" i="29" s="1"/>
  <c r="C462" i="29" s="1"/>
  <c r="C463" i="29" s="1"/>
  <c r="C464" i="29" s="1"/>
  <c r="C465" i="29" s="1"/>
  <c r="C466" i="29" s="1"/>
  <c r="C467" i="29" s="1"/>
  <c r="C468" i="29" s="1"/>
  <c r="C469" i="29" s="1"/>
  <c r="C470" i="29" s="1"/>
  <c r="C471" i="29" s="1"/>
  <c r="C472" i="29" s="1"/>
  <c r="C473" i="29" s="1"/>
  <c r="C474" i="29" s="1"/>
  <c r="C475" i="29" s="1"/>
  <c r="C476" i="29" s="1"/>
  <c r="C477" i="29" s="1"/>
  <c r="C478" i="29" s="1"/>
  <c r="C479" i="29" s="1"/>
  <c r="C480" i="29" s="1"/>
  <c r="C481" i="29" s="1"/>
  <c r="C482" i="29" s="1"/>
  <c r="C483" i="29" s="1"/>
  <c r="C484" i="29" s="1"/>
  <c r="C485" i="29" s="1"/>
  <c r="C486" i="29" s="1"/>
  <c r="C487" i="29" s="1"/>
  <c r="C488" i="29" s="1"/>
  <c r="C489" i="29" s="1"/>
  <c r="C490" i="29" s="1"/>
  <c r="C491" i="29" s="1"/>
  <c r="C492" i="29" s="1"/>
  <c r="C493" i="29" s="1"/>
  <c r="C494" i="29" s="1"/>
  <c r="C495" i="29" s="1"/>
  <c r="C496" i="29" s="1"/>
  <c r="C497" i="29" s="1"/>
  <c r="C498" i="29" s="1"/>
  <c r="C499" i="29" s="1"/>
  <c r="C500" i="29" s="1"/>
  <c r="C501" i="29" s="1"/>
  <c r="C502" i="29" s="1"/>
  <c r="C503" i="29" s="1"/>
  <c r="C504" i="29" s="1"/>
  <c r="C505" i="29" s="1"/>
  <c r="C506" i="29" s="1"/>
  <c r="C507" i="29" s="1"/>
  <c r="C508" i="29" s="1"/>
  <c r="C509" i="29" s="1"/>
  <c r="C510" i="29" s="1"/>
  <c r="C511" i="29" s="1"/>
  <c r="C512" i="29" s="1"/>
  <c r="C513" i="29" s="1"/>
  <c r="C514" i="29" s="1"/>
  <c r="C515" i="29" s="1"/>
  <c r="C516" i="29" s="1"/>
  <c r="C517" i="29" s="1"/>
  <c r="C518" i="29" s="1"/>
  <c r="C519" i="29" s="1"/>
  <c r="C520" i="29" s="1"/>
  <c r="C521" i="29" s="1"/>
  <c r="C522" i="29" s="1"/>
  <c r="C523" i="29" s="1"/>
  <c r="C524" i="29" s="1"/>
  <c r="C525" i="29" s="1"/>
  <c r="C526" i="29" s="1"/>
  <c r="C527" i="29" s="1"/>
  <c r="C528" i="29" s="1"/>
  <c r="C529" i="29" s="1"/>
  <c r="C530" i="29" s="1"/>
  <c r="C531" i="29" s="1"/>
  <c r="C532" i="29" s="1"/>
  <c r="C533" i="29" s="1"/>
  <c r="C534" i="29" s="1"/>
  <c r="C535" i="29" s="1"/>
  <c r="C536" i="29" s="1"/>
  <c r="C537" i="29" s="1"/>
  <c r="C538" i="29" s="1"/>
  <c r="C539" i="29" s="1"/>
  <c r="C540" i="29" s="1"/>
  <c r="C541" i="29" s="1"/>
  <c r="C542" i="29" s="1"/>
  <c r="C543" i="29" s="1"/>
  <c r="C544" i="29" s="1"/>
  <c r="C545" i="29" s="1"/>
  <c r="C546" i="29" s="1"/>
  <c r="C547" i="29" s="1"/>
  <c r="C548" i="29" s="1"/>
  <c r="C549" i="29" s="1"/>
  <c r="C550" i="29" s="1"/>
  <c r="C551" i="29" s="1"/>
  <c r="C552" i="29" s="1"/>
  <c r="C553" i="29" s="1"/>
  <c r="C554" i="29" s="1"/>
  <c r="C555" i="29" s="1"/>
  <c r="C556" i="29" s="1"/>
  <c r="C557" i="29" s="1"/>
  <c r="C558" i="29" s="1"/>
  <c r="C559" i="29" s="1"/>
  <c r="C560" i="29" s="1"/>
  <c r="C561" i="29" s="1"/>
  <c r="C562" i="29" s="1"/>
  <c r="C563" i="29" s="1"/>
  <c r="C564" i="29" s="1"/>
  <c r="C565" i="29" s="1"/>
  <c r="C566" i="29" s="1"/>
  <c r="C567" i="29" s="1"/>
  <c r="C568" i="29" s="1"/>
  <c r="C569" i="29" s="1"/>
  <c r="C570" i="29" s="1"/>
  <c r="C571" i="29" s="1"/>
  <c r="C572" i="29" s="1"/>
  <c r="C573" i="29" s="1"/>
  <c r="C574" i="29" s="1"/>
  <c r="C575" i="29" s="1"/>
  <c r="C576" i="29" s="1"/>
  <c r="C577" i="29" s="1"/>
  <c r="C578" i="29" s="1"/>
  <c r="C579" i="29" s="1"/>
  <c r="C580" i="29" s="1"/>
  <c r="C581" i="29" s="1"/>
  <c r="C582" i="29" s="1"/>
  <c r="C583" i="29" s="1"/>
  <c r="C584" i="29" s="1"/>
  <c r="C585" i="29" s="1"/>
  <c r="C586" i="29" s="1"/>
  <c r="C587" i="29" s="1"/>
  <c r="C588" i="29" s="1"/>
  <c r="C589" i="29" s="1"/>
  <c r="C590" i="29" s="1"/>
  <c r="C591" i="29" s="1"/>
  <c r="C592" i="29" s="1"/>
  <c r="C593" i="29" s="1"/>
  <c r="C594" i="29" s="1"/>
  <c r="C595" i="29" s="1"/>
  <c r="C596" i="29" s="1"/>
  <c r="C597" i="29" s="1"/>
  <c r="C598" i="29" s="1"/>
  <c r="C599" i="29" s="1"/>
  <c r="C600" i="29" s="1"/>
  <c r="C601" i="29" s="1"/>
  <c r="C602" i="29" s="1"/>
  <c r="C603" i="29" s="1"/>
  <c r="C604" i="29" s="1"/>
  <c r="C605" i="29" s="1"/>
  <c r="C606" i="29" s="1"/>
  <c r="C607" i="29" s="1"/>
  <c r="C608" i="29" s="1"/>
  <c r="C609" i="29" s="1"/>
  <c r="C610" i="29" s="1"/>
  <c r="C611" i="29" s="1"/>
  <c r="C612" i="29" s="1"/>
  <c r="C613" i="29" s="1"/>
  <c r="C614" i="29" s="1"/>
  <c r="C615" i="29" s="1"/>
  <c r="C616" i="29" s="1"/>
  <c r="C617" i="29" s="1"/>
  <c r="C618" i="29" s="1"/>
  <c r="C619" i="29" s="1"/>
  <c r="C620" i="29" s="1"/>
  <c r="C621" i="29" s="1"/>
  <c r="C622" i="29" s="1"/>
  <c r="C623" i="29" s="1"/>
  <c r="C624" i="29" s="1"/>
  <c r="C625" i="29" s="1"/>
  <c r="C626" i="29" s="1"/>
  <c r="C627" i="29" s="1"/>
  <c r="C628" i="29" s="1"/>
  <c r="C629" i="29" s="1"/>
  <c r="C630" i="29" s="1"/>
  <c r="C631" i="29" s="1"/>
  <c r="C632" i="29" s="1"/>
  <c r="C633" i="29" s="1"/>
  <c r="C634" i="29" s="1"/>
  <c r="C635" i="29" s="1"/>
  <c r="C636" i="29" s="1"/>
  <c r="C637" i="29" s="1"/>
  <c r="C638" i="29" s="1"/>
  <c r="C639" i="29" s="1"/>
  <c r="C640" i="29" s="1"/>
  <c r="C641" i="29" s="1"/>
  <c r="C642" i="29" s="1"/>
  <c r="C643" i="29" s="1"/>
  <c r="C644" i="29" s="1"/>
  <c r="C645" i="29" s="1"/>
  <c r="C646" i="29" s="1"/>
  <c r="C647" i="29" s="1"/>
  <c r="C648" i="29" s="1"/>
  <c r="C649" i="29" s="1"/>
  <c r="C650" i="29" s="1"/>
  <c r="C651" i="29" s="1"/>
  <c r="C652" i="29" s="1"/>
  <c r="C653" i="29" s="1"/>
  <c r="C654" i="29" s="1"/>
  <c r="C655" i="29" s="1"/>
  <c r="C656" i="29" s="1"/>
  <c r="C657" i="29" s="1"/>
  <c r="C658" i="29" s="1"/>
  <c r="C659" i="29" s="1"/>
  <c r="C660" i="29" s="1"/>
  <c r="C661" i="29" s="1"/>
  <c r="C662" i="29" s="1"/>
  <c r="C663" i="29" s="1"/>
  <c r="C664" i="29" s="1"/>
  <c r="C665" i="29" s="1"/>
  <c r="C666" i="29" s="1"/>
  <c r="C667" i="29" s="1"/>
  <c r="C668" i="29" s="1"/>
  <c r="C669" i="29" s="1"/>
  <c r="C670" i="29" s="1"/>
  <c r="C671" i="29" s="1"/>
  <c r="C672" i="29" s="1"/>
  <c r="C673" i="29" s="1"/>
  <c r="C674" i="29" s="1"/>
  <c r="C675" i="29" s="1"/>
  <c r="C676" i="29" s="1"/>
  <c r="C677" i="29" s="1"/>
  <c r="C678" i="29" s="1"/>
  <c r="C679" i="29" s="1"/>
  <c r="C680" i="29" s="1"/>
  <c r="C681" i="29" s="1"/>
  <c r="C682" i="29" s="1"/>
  <c r="C683" i="29" s="1"/>
  <c r="C684" i="29" s="1"/>
  <c r="C685" i="29" s="1"/>
  <c r="C686" i="29" s="1"/>
  <c r="C687" i="29" s="1"/>
  <c r="C688" i="29" s="1"/>
  <c r="C689" i="29" s="1"/>
  <c r="C690" i="29" s="1"/>
  <c r="C691" i="29" s="1"/>
  <c r="C692" i="29" s="1"/>
  <c r="C693" i="29" s="1"/>
  <c r="C694" i="29" s="1"/>
  <c r="C695" i="29" s="1"/>
  <c r="C696" i="29" s="1"/>
  <c r="C697" i="29" s="1"/>
  <c r="C698" i="29" s="1"/>
  <c r="C699" i="29" s="1"/>
  <c r="C700" i="29" s="1"/>
  <c r="C701" i="29" s="1"/>
  <c r="C702" i="29" s="1"/>
  <c r="C703" i="29" s="1"/>
  <c r="C704" i="29" s="1"/>
  <c r="C705" i="29" s="1"/>
  <c r="C706" i="29" s="1"/>
  <c r="C707" i="29" s="1"/>
  <c r="C708" i="29" s="1"/>
  <c r="C709" i="29" s="1"/>
  <c r="C710" i="29" s="1"/>
  <c r="C711" i="29" s="1"/>
  <c r="C712" i="29" s="1"/>
  <c r="C713" i="29" s="1"/>
  <c r="C714" i="29" s="1"/>
  <c r="C715" i="29" s="1"/>
  <c r="C716" i="29" s="1"/>
  <c r="C717" i="29" s="1"/>
  <c r="C718" i="29" s="1"/>
  <c r="C719" i="29" s="1"/>
  <c r="C720" i="29" s="1"/>
  <c r="C721" i="29" s="1"/>
  <c r="L381" i="29"/>
  <c r="L380" i="29"/>
  <c r="L379" i="29"/>
  <c r="L378" i="29"/>
  <c r="L377" i="29"/>
  <c r="L376" i="29"/>
  <c r="L375" i="29"/>
  <c r="L374" i="29"/>
  <c r="L373" i="29"/>
  <c r="L372" i="29"/>
  <c r="L371" i="29"/>
  <c r="L370" i="29"/>
  <c r="L369" i="29"/>
  <c r="L368" i="29"/>
  <c r="L367" i="29"/>
  <c r="L366" i="29"/>
  <c r="L365" i="29"/>
  <c r="L364" i="29"/>
  <c r="L363" i="29"/>
  <c r="L362" i="29"/>
  <c r="L361" i="29"/>
  <c r="L360" i="29"/>
  <c r="L359" i="29"/>
  <c r="L358" i="29"/>
  <c r="L357" i="29"/>
  <c r="L356" i="29"/>
  <c r="L355" i="29"/>
  <c r="L354" i="29"/>
  <c r="L353" i="29"/>
  <c r="L352" i="29"/>
  <c r="L351" i="29"/>
  <c r="L350" i="29"/>
  <c r="L349" i="29"/>
  <c r="L348" i="29"/>
  <c r="L347" i="29"/>
  <c r="L346" i="29"/>
  <c r="L345" i="29"/>
  <c r="L344" i="29"/>
  <c r="L343" i="29"/>
  <c r="L342" i="29"/>
  <c r="L341" i="29"/>
  <c r="L340" i="29"/>
  <c r="L339" i="29"/>
  <c r="L338" i="29"/>
  <c r="L337" i="29"/>
  <c r="L336" i="29"/>
  <c r="L335" i="29"/>
  <c r="L334" i="29"/>
  <c r="L333" i="29"/>
  <c r="L332" i="29"/>
  <c r="L331" i="29"/>
  <c r="L330" i="29"/>
  <c r="L329" i="29"/>
  <c r="L328" i="29"/>
  <c r="L327" i="29"/>
  <c r="L326" i="29"/>
  <c r="L325" i="29"/>
  <c r="L324" i="29"/>
  <c r="L323" i="29"/>
  <c r="L322" i="29"/>
  <c r="L321" i="29"/>
  <c r="L320" i="29"/>
  <c r="L319" i="29"/>
  <c r="L318" i="29"/>
  <c r="L317" i="29"/>
  <c r="L316" i="29"/>
  <c r="L315" i="29"/>
  <c r="L314" i="29"/>
  <c r="L313" i="29"/>
  <c r="L312" i="29"/>
  <c r="L311" i="29"/>
  <c r="L310" i="29"/>
  <c r="L309" i="29"/>
  <c r="L308" i="29"/>
  <c r="L307" i="29"/>
  <c r="L306" i="29"/>
  <c r="L305" i="29"/>
  <c r="L304" i="29"/>
  <c r="L303" i="29"/>
  <c r="L302" i="29"/>
  <c r="L301" i="29"/>
  <c r="L300" i="29"/>
  <c r="L299" i="29"/>
  <c r="L298" i="29"/>
  <c r="L297" i="29"/>
  <c r="L296" i="29"/>
  <c r="L295" i="29"/>
  <c r="L294" i="29"/>
  <c r="L293" i="29"/>
  <c r="L292" i="29"/>
  <c r="L291" i="29"/>
  <c r="L290" i="29"/>
  <c r="L289" i="29"/>
  <c r="L288" i="29"/>
  <c r="L287" i="29"/>
  <c r="L286" i="29"/>
  <c r="L285" i="29"/>
  <c r="L284" i="29"/>
  <c r="L283" i="29"/>
  <c r="L282" i="29"/>
  <c r="L281" i="29"/>
  <c r="L280" i="29"/>
  <c r="L279" i="29"/>
  <c r="L278" i="29"/>
  <c r="L277" i="29"/>
  <c r="L276" i="29"/>
  <c r="L275" i="29"/>
  <c r="L274" i="29"/>
  <c r="L273" i="29"/>
  <c r="L272" i="29"/>
  <c r="L271" i="29"/>
  <c r="L270" i="29"/>
  <c r="L269" i="29"/>
  <c r="L268" i="29"/>
  <c r="L267" i="29"/>
  <c r="L266" i="29"/>
  <c r="L265" i="29"/>
  <c r="L264" i="29"/>
  <c r="L263" i="29"/>
  <c r="L262" i="29"/>
  <c r="L261" i="29"/>
  <c r="L260" i="29"/>
  <c r="L259" i="29"/>
  <c r="L258" i="29"/>
  <c r="L257" i="29"/>
  <c r="L256" i="29"/>
  <c r="L255" i="29"/>
  <c r="L254" i="29"/>
  <c r="L253" i="29"/>
  <c r="L252" i="29"/>
  <c r="L251" i="29"/>
  <c r="L250" i="29"/>
  <c r="L249" i="29"/>
  <c r="L248" i="29"/>
  <c r="L247" i="29"/>
  <c r="L246" i="29"/>
  <c r="L245" i="29"/>
  <c r="L244" i="29"/>
  <c r="L243" i="29"/>
  <c r="L242" i="29"/>
  <c r="L241" i="29"/>
  <c r="L240" i="29"/>
  <c r="L239" i="29"/>
  <c r="L238" i="29"/>
  <c r="L237" i="29"/>
  <c r="L236" i="29"/>
  <c r="L235" i="29"/>
  <c r="L234" i="29"/>
  <c r="L233" i="29"/>
  <c r="L232" i="29"/>
  <c r="L231" i="29"/>
  <c r="L230" i="29"/>
  <c r="L229" i="29"/>
  <c r="L228" i="29"/>
  <c r="L227" i="29"/>
  <c r="L226" i="29"/>
  <c r="L225" i="29"/>
  <c r="L224" i="29"/>
  <c r="L223" i="29"/>
  <c r="L222" i="29"/>
  <c r="L221" i="29"/>
  <c r="L220" i="29"/>
  <c r="L219" i="29"/>
  <c r="L218" i="29"/>
  <c r="L217" i="29"/>
  <c r="L216" i="29"/>
  <c r="L215" i="29"/>
  <c r="L214" i="29"/>
  <c r="L213" i="29"/>
  <c r="L212" i="29"/>
  <c r="L211" i="29"/>
  <c r="L210" i="29"/>
  <c r="L209" i="29"/>
  <c r="L208" i="29"/>
  <c r="L207" i="29"/>
  <c r="L206" i="29"/>
  <c r="L205" i="29"/>
  <c r="L204" i="29"/>
  <c r="L203" i="29"/>
  <c r="L202" i="29"/>
  <c r="L201" i="29"/>
  <c r="L200" i="29"/>
  <c r="L199" i="29"/>
  <c r="L198" i="29"/>
  <c r="L197" i="29"/>
  <c r="L196" i="29"/>
  <c r="L195" i="29"/>
  <c r="L194" i="29"/>
  <c r="L193" i="29"/>
  <c r="L192" i="29"/>
  <c r="L191" i="29"/>
  <c r="L190" i="29"/>
  <c r="L189" i="29"/>
  <c r="L188" i="29"/>
  <c r="L187" i="29"/>
  <c r="L186" i="29"/>
  <c r="L185" i="29"/>
  <c r="L184" i="29"/>
  <c r="L183" i="29"/>
  <c r="L182" i="29"/>
  <c r="L181" i="29"/>
  <c r="L180" i="29"/>
  <c r="L179" i="29"/>
  <c r="L178" i="29"/>
  <c r="L177" i="29"/>
  <c r="L176" i="29"/>
  <c r="L175" i="29"/>
  <c r="L174" i="29"/>
  <c r="L173" i="29"/>
  <c r="L172" i="29"/>
  <c r="L171" i="29"/>
  <c r="L170" i="29"/>
  <c r="L169" i="29"/>
  <c r="L168" i="29"/>
  <c r="L167" i="29"/>
  <c r="L166" i="29"/>
  <c r="L165" i="29"/>
  <c r="L164" i="29"/>
  <c r="L163" i="29"/>
  <c r="L162" i="29"/>
  <c r="L161" i="29"/>
  <c r="L160" i="29"/>
  <c r="L159" i="29"/>
  <c r="L158" i="29"/>
  <c r="L157" i="29"/>
  <c r="L156" i="29"/>
  <c r="L155" i="29"/>
  <c r="L154" i="29"/>
  <c r="L153" i="29"/>
  <c r="L152" i="29"/>
  <c r="C152" i="29"/>
  <c r="C153" i="29" s="1"/>
  <c r="C154" i="29" s="1"/>
  <c r="C155" i="29" s="1"/>
  <c r="C156" i="29" s="1"/>
  <c r="C157" i="29" s="1"/>
  <c r="C158" i="29" s="1"/>
  <c r="C159" i="29" s="1"/>
  <c r="C160" i="29" s="1"/>
  <c r="C161" i="29" s="1"/>
  <c r="C162" i="29" s="1"/>
  <c r="C163" i="29" s="1"/>
  <c r="C164" i="29" s="1"/>
  <c r="C165" i="29" s="1"/>
  <c r="C166" i="29" s="1"/>
  <c r="C167" i="29" s="1"/>
  <c r="C168" i="29" s="1"/>
  <c r="C169" i="29" s="1"/>
  <c r="C170" i="29" s="1"/>
  <c r="C171" i="29" s="1"/>
  <c r="C172" i="29" s="1"/>
  <c r="C173" i="29" s="1"/>
  <c r="C174" i="29" s="1"/>
  <c r="C175" i="29" s="1"/>
  <c r="C176" i="29" s="1"/>
  <c r="C177" i="29" s="1"/>
  <c r="C178" i="29" s="1"/>
  <c r="C179" i="29" s="1"/>
  <c r="C180" i="29" s="1"/>
  <c r="C181" i="29" s="1"/>
  <c r="C182" i="29" s="1"/>
  <c r="C183" i="29" s="1"/>
  <c r="C184" i="29" s="1"/>
  <c r="C185" i="29" s="1"/>
  <c r="C186" i="29" s="1"/>
  <c r="C187" i="29" s="1"/>
  <c r="C188" i="29" s="1"/>
  <c r="C189" i="29" s="1"/>
  <c r="C190" i="29" s="1"/>
  <c r="C191" i="29" s="1"/>
  <c r="C192" i="29" s="1"/>
  <c r="C193" i="29" s="1"/>
  <c r="C194" i="29" s="1"/>
  <c r="C195" i="29" s="1"/>
  <c r="C196" i="29" s="1"/>
  <c r="C197" i="29" s="1"/>
  <c r="C198" i="29" s="1"/>
  <c r="C199" i="29" s="1"/>
  <c r="C200" i="29" s="1"/>
  <c r="C201" i="29" s="1"/>
  <c r="C202" i="29" s="1"/>
  <c r="C203" i="29" s="1"/>
  <c r="C204" i="29" s="1"/>
  <c r="C205" i="29" s="1"/>
  <c r="C206" i="29" s="1"/>
  <c r="C207" i="29" s="1"/>
  <c r="C208" i="29" s="1"/>
  <c r="C209" i="29" s="1"/>
  <c r="C210" i="29" s="1"/>
  <c r="C211" i="29" s="1"/>
  <c r="C212" i="29" s="1"/>
  <c r="C213" i="29" s="1"/>
  <c r="C214" i="29" s="1"/>
  <c r="C215" i="29" s="1"/>
  <c r="C216" i="29" s="1"/>
  <c r="C217" i="29" s="1"/>
  <c r="C218" i="29" s="1"/>
  <c r="C219" i="29" s="1"/>
  <c r="C220" i="29" s="1"/>
  <c r="C221" i="29" s="1"/>
  <c r="C222" i="29" s="1"/>
  <c r="C223" i="29" s="1"/>
  <c r="C224" i="29" s="1"/>
  <c r="C225" i="29" s="1"/>
  <c r="C226" i="29" s="1"/>
  <c r="C227" i="29" s="1"/>
  <c r="C228" i="29" s="1"/>
  <c r="C229" i="29" s="1"/>
  <c r="C230" i="29" s="1"/>
  <c r="C231" i="29" s="1"/>
  <c r="C232" i="29" s="1"/>
  <c r="C233" i="29" s="1"/>
  <c r="C234" i="29" s="1"/>
  <c r="C235" i="29" s="1"/>
  <c r="C236" i="29" s="1"/>
  <c r="C237" i="29" s="1"/>
  <c r="C238" i="29" s="1"/>
  <c r="C239" i="29" s="1"/>
  <c r="C240" i="29" s="1"/>
  <c r="C241" i="29" s="1"/>
  <c r="C242" i="29" s="1"/>
  <c r="C243" i="29" s="1"/>
  <c r="C244" i="29" s="1"/>
  <c r="C245" i="29" s="1"/>
  <c r="C246" i="29" s="1"/>
  <c r="C247" i="29" s="1"/>
  <c r="C248" i="29" s="1"/>
  <c r="C249" i="29" s="1"/>
  <c r="C250" i="29" s="1"/>
  <c r="C251" i="29" s="1"/>
  <c r="C252" i="29" s="1"/>
  <c r="C253" i="29" s="1"/>
  <c r="C254" i="29" s="1"/>
  <c r="C255" i="29" s="1"/>
  <c r="C256" i="29" s="1"/>
  <c r="C257" i="29" s="1"/>
  <c r="C258" i="29" s="1"/>
  <c r="C259" i="29" s="1"/>
  <c r="C260" i="29" s="1"/>
  <c r="C261" i="29" s="1"/>
  <c r="C262" i="29" s="1"/>
  <c r="C263" i="29" s="1"/>
  <c r="C264" i="29" s="1"/>
  <c r="C265" i="29" s="1"/>
  <c r="C266" i="29" s="1"/>
  <c r="C267" i="29" s="1"/>
  <c r="C268" i="29" s="1"/>
  <c r="C269" i="29" s="1"/>
  <c r="C270" i="29" s="1"/>
  <c r="C271" i="29" s="1"/>
  <c r="C272" i="29" s="1"/>
  <c r="C273" i="29" s="1"/>
  <c r="C274" i="29" s="1"/>
  <c r="C275" i="29" s="1"/>
  <c r="C276" i="29" s="1"/>
  <c r="C277" i="29" s="1"/>
  <c r="C278" i="29" s="1"/>
  <c r="C279" i="29" s="1"/>
  <c r="C280" i="29" s="1"/>
  <c r="C281" i="29" s="1"/>
  <c r="C282" i="29" s="1"/>
  <c r="C283" i="29" s="1"/>
  <c r="C284" i="29" s="1"/>
  <c r="C285" i="29" s="1"/>
  <c r="C286" i="29" s="1"/>
  <c r="C287" i="29" s="1"/>
  <c r="C288" i="29" s="1"/>
  <c r="C289" i="29" s="1"/>
  <c r="C290" i="29" s="1"/>
  <c r="C291" i="29" s="1"/>
  <c r="C292" i="29" s="1"/>
  <c r="C293" i="29" s="1"/>
  <c r="C294" i="29" s="1"/>
  <c r="C295" i="29" s="1"/>
  <c r="C296" i="29" s="1"/>
  <c r="C297" i="29" s="1"/>
  <c r="C298" i="29" s="1"/>
  <c r="C299" i="29" s="1"/>
  <c r="C300" i="29" s="1"/>
  <c r="C301" i="29" s="1"/>
  <c r="C302" i="29" s="1"/>
  <c r="C303" i="29" s="1"/>
  <c r="C304" i="29" s="1"/>
  <c r="C305" i="29" s="1"/>
  <c r="C306" i="29" s="1"/>
  <c r="C307" i="29" s="1"/>
  <c r="C308" i="29" s="1"/>
  <c r="C309" i="29" s="1"/>
  <c r="C310" i="29" s="1"/>
  <c r="C311" i="29" s="1"/>
  <c r="C312" i="29" s="1"/>
  <c r="C313" i="29" s="1"/>
  <c r="C314" i="29" s="1"/>
  <c r="C315" i="29" s="1"/>
  <c r="C316" i="29" s="1"/>
  <c r="C317" i="29" s="1"/>
  <c r="C318" i="29" s="1"/>
  <c r="C319" i="29" s="1"/>
  <c r="C320" i="29" s="1"/>
  <c r="C321" i="29" s="1"/>
  <c r="C322" i="29" s="1"/>
  <c r="C323" i="29" s="1"/>
  <c r="C324" i="29" s="1"/>
  <c r="C325" i="29" s="1"/>
  <c r="C326" i="29" s="1"/>
  <c r="C327" i="29" s="1"/>
  <c r="C328" i="29" s="1"/>
  <c r="C329" i="29" s="1"/>
  <c r="C330" i="29" s="1"/>
  <c r="C331" i="29" s="1"/>
  <c r="C332" i="29" s="1"/>
  <c r="C333" i="29" s="1"/>
  <c r="C334" i="29" s="1"/>
  <c r="C335" i="29" s="1"/>
  <c r="C336" i="29" s="1"/>
  <c r="C337" i="29" s="1"/>
  <c r="C338" i="29" s="1"/>
  <c r="C339" i="29" s="1"/>
  <c r="C340" i="29" s="1"/>
  <c r="C341" i="29" s="1"/>
  <c r="C342" i="29" s="1"/>
  <c r="C343" i="29" s="1"/>
  <c r="C344" i="29" s="1"/>
  <c r="C345" i="29" s="1"/>
  <c r="C346" i="29" s="1"/>
  <c r="C347" i="29" s="1"/>
  <c r="C348" i="29" s="1"/>
  <c r="C349" i="29" s="1"/>
  <c r="C350" i="29" s="1"/>
  <c r="C351" i="29" s="1"/>
  <c r="C352" i="29" s="1"/>
  <c r="C353" i="29" s="1"/>
  <c r="C354" i="29" s="1"/>
  <c r="C355" i="29" s="1"/>
  <c r="C356" i="29" s="1"/>
  <c r="C357" i="29" s="1"/>
  <c r="C358" i="29" s="1"/>
  <c r="C359" i="29" s="1"/>
  <c r="C360" i="29" s="1"/>
  <c r="C361" i="29" s="1"/>
  <c r="C362" i="29" s="1"/>
  <c r="C363" i="29" s="1"/>
  <c r="C364" i="29" s="1"/>
  <c r="C365" i="29" s="1"/>
  <c r="C366" i="29" s="1"/>
  <c r="C367" i="29" s="1"/>
  <c r="C368" i="29" s="1"/>
  <c r="C369" i="29" s="1"/>
  <c r="C370" i="29" s="1"/>
  <c r="C371" i="29" s="1"/>
  <c r="C372" i="29" s="1"/>
  <c r="C373" i="29" s="1"/>
  <c r="C374" i="29" s="1"/>
  <c r="C375" i="29" s="1"/>
  <c r="C376" i="29" s="1"/>
  <c r="C377" i="29" s="1"/>
  <c r="C378" i="29" s="1"/>
  <c r="C379" i="29" s="1"/>
  <c r="C380" i="29" s="1"/>
  <c r="C381" i="29" s="1"/>
  <c r="L151" i="29"/>
  <c r="L150" i="29"/>
  <c r="L149" i="29"/>
  <c r="L148" i="29"/>
  <c r="L147" i="29"/>
  <c r="L146" i="29"/>
  <c r="L145" i="29"/>
  <c r="L144" i="29"/>
  <c r="L143" i="29"/>
  <c r="L142" i="29"/>
  <c r="L141" i="29"/>
  <c r="L140" i="29"/>
  <c r="L139" i="29"/>
  <c r="L138" i="29"/>
  <c r="L137" i="29"/>
  <c r="L136" i="29"/>
  <c r="L135" i="29"/>
  <c r="L134" i="29"/>
  <c r="L133" i="29"/>
  <c r="L132" i="29"/>
  <c r="L131" i="29"/>
  <c r="L130" i="29"/>
  <c r="L129" i="29"/>
  <c r="L128" i="29"/>
  <c r="L127" i="29"/>
  <c r="L126" i="29"/>
  <c r="L125" i="29"/>
  <c r="L124" i="29"/>
  <c r="L123" i="29"/>
  <c r="L122" i="29"/>
  <c r="L121" i="29"/>
  <c r="L120" i="29"/>
  <c r="L119" i="29"/>
  <c r="L118" i="29"/>
  <c r="L117" i="29"/>
  <c r="L116" i="29"/>
  <c r="L115" i="29"/>
  <c r="L114" i="29"/>
  <c r="L113" i="29"/>
  <c r="L112" i="29"/>
  <c r="L111" i="29"/>
  <c r="L110" i="29"/>
  <c r="L109" i="29"/>
  <c r="L108" i="29"/>
  <c r="L107" i="29"/>
  <c r="L106" i="29"/>
  <c r="L105" i="29"/>
  <c r="L104" i="29"/>
  <c r="L103" i="29"/>
  <c r="L102" i="29"/>
  <c r="L101" i="29"/>
  <c r="L100" i="29"/>
  <c r="L99" i="29"/>
  <c r="L98" i="29"/>
  <c r="L97" i="29"/>
  <c r="L96" i="29"/>
  <c r="L95" i="29"/>
  <c r="L94" i="29"/>
  <c r="L93" i="29"/>
  <c r="L92" i="29"/>
  <c r="L91" i="29"/>
  <c r="L90" i="29"/>
  <c r="L89" i="29"/>
  <c r="L88" i="29"/>
  <c r="L87" i="29"/>
  <c r="L86" i="29"/>
  <c r="L85" i="29"/>
  <c r="L84" i="29"/>
  <c r="L83" i="29"/>
  <c r="L82" i="29"/>
  <c r="L81" i="29"/>
  <c r="L80" i="29"/>
  <c r="L79" i="29"/>
  <c r="L78" i="29"/>
  <c r="L77" i="29"/>
  <c r="L76" i="29"/>
  <c r="L75" i="29"/>
  <c r="L74" i="29"/>
  <c r="L73" i="29"/>
  <c r="L72" i="29"/>
  <c r="L71" i="29"/>
  <c r="L70" i="29"/>
  <c r="L69" i="29"/>
  <c r="L68" i="29"/>
  <c r="L67" i="29"/>
  <c r="L66" i="29"/>
  <c r="L65" i="29"/>
  <c r="L64" i="29"/>
  <c r="L63" i="29"/>
  <c r="L62" i="29"/>
  <c r="L61" i="29"/>
  <c r="L60" i="29"/>
  <c r="L59" i="29"/>
  <c r="L58" i="29"/>
  <c r="L57" i="29"/>
  <c r="L56" i="29"/>
  <c r="L55" i="29"/>
  <c r="L54" i="29"/>
  <c r="L53" i="29"/>
  <c r="L52" i="29"/>
  <c r="L51" i="29"/>
  <c r="L50" i="29"/>
  <c r="L49" i="29"/>
  <c r="L48" i="29"/>
  <c r="L47" i="29"/>
  <c r="L46" i="29"/>
  <c r="A46" i="29"/>
  <c r="A47" i="29" s="1"/>
  <c r="A48" i="29" s="1"/>
  <c r="A49" i="29" s="1"/>
  <c r="A50" i="29" s="1"/>
  <c r="A51" i="29" s="1"/>
  <c r="A52" i="29" s="1"/>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A80" i="29" s="1"/>
  <c r="A81" i="29" s="1"/>
  <c r="A82" i="29" s="1"/>
  <c r="A83" i="29" s="1"/>
  <c r="A84" i="29" s="1"/>
  <c r="A85" i="29" s="1"/>
  <c r="A86" i="29" s="1"/>
  <c r="A87" i="29" s="1"/>
  <c r="A88" i="29" s="1"/>
  <c r="A89" i="29" s="1"/>
  <c r="A90" i="29" s="1"/>
  <c r="A91" i="29" s="1"/>
  <c r="A92" i="29" s="1"/>
  <c r="A93" i="29" s="1"/>
  <c r="A94" i="29" s="1"/>
  <c r="A95" i="29" s="1"/>
  <c r="A96" i="29" s="1"/>
  <c r="A97" i="29" s="1"/>
  <c r="A98" i="29" s="1"/>
  <c r="A99" i="29" s="1"/>
  <c r="A100" i="29" s="1"/>
  <c r="A101" i="29" s="1"/>
  <c r="A102" i="29" s="1"/>
  <c r="A103" i="29" s="1"/>
  <c r="A104" i="29" s="1"/>
  <c r="A105" i="29" s="1"/>
  <c r="A106" i="29" s="1"/>
  <c r="A107" i="29" s="1"/>
  <c r="A108" i="29" s="1"/>
  <c r="A109" i="29" s="1"/>
  <c r="A110" i="29" s="1"/>
  <c r="A111" i="29" s="1"/>
  <c r="A112" i="29" s="1"/>
  <c r="A113" i="29" s="1"/>
  <c r="A114" i="29" s="1"/>
  <c r="A115" i="29" s="1"/>
  <c r="A116" i="29" s="1"/>
  <c r="A117" i="29" s="1"/>
  <c r="A118" i="29" s="1"/>
  <c r="A119" i="29" s="1"/>
  <c r="A120" i="29" s="1"/>
  <c r="A121" i="29" s="1"/>
  <c r="A122" i="29" s="1"/>
  <c r="A123" i="29" s="1"/>
  <c r="A124" i="29" s="1"/>
  <c r="A125" i="29" s="1"/>
  <c r="A126" i="29" s="1"/>
  <c r="A127" i="29" s="1"/>
  <c r="A128" i="29" s="1"/>
  <c r="A129" i="29" s="1"/>
  <c r="A130" i="29" s="1"/>
  <c r="A131" i="29" s="1"/>
  <c r="A132" i="29" s="1"/>
  <c r="A133" i="29" s="1"/>
  <c r="A134" i="29" s="1"/>
  <c r="A135" i="29" s="1"/>
  <c r="A136" i="29" s="1"/>
  <c r="A137" i="29" s="1"/>
  <c r="A138" i="29" s="1"/>
  <c r="A139" i="29" s="1"/>
  <c r="A140" i="29" s="1"/>
  <c r="A141" i="29" s="1"/>
  <c r="A142" i="29" s="1"/>
  <c r="A143" i="29" s="1"/>
  <c r="A144" i="29" s="1"/>
  <c r="A145" i="29" s="1"/>
  <c r="A146" i="29" s="1"/>
  <c r="A147" i="29" s="1"/>
  <c r="A148" i="29" s="1"/>
  <c r="A149" i="29" s="1"/>
  <c r="A150" i="29" s="1"/>
  <c r="A151" i="29" s="1"/>
  <c r="A152" i="29" s="1"/>
  <c r="A153" i="29" s="1"/>
  <c r="A154" i="29" s="1"/>
  <c r="A155" i="29" s="1"/>
  <c r="A156" i="29" s="1"/>
  <c r="A157" i="29" s="1"/>
  <c r="A158" i="29" s="1"/>
  <c r="A159" i="29" s="1"/>
  <c r="A160" i="29" s="1"/>
  <c r="A161" i="29" s="1"/>
  <c r="A162" i="29" s="1"/>
  <c r="A163" i="29" s="1"/>
  <c r="A164" i="29" s="1"/>
  <c r="A165" i="29" s="1"/>
  <c r="A166" i="29" s="1"/>
  <c r="A167" i="29" s="1"/>
  <c r="A168" i="29" s="1"/>
  <c r="A169" i="29" s="1"/>
  <c r="A170" i="29" s="1"/>
  <c r="A171" i="29" s="1"/>
  <c r="A172" i="29" s="1"/>
  <c r="A173" i="29" s="1"/>
  <c r="A174" i="29" s="1"/>
  <c r="A175" i="29" s="1"/>
  <c r="A176" i="29" s="1"/>
  <c r="A177" i="29" s="1"/>
  <c r="A178" i="29" s="1"/>
  <c r="A179" i="29" s="1"/>
  <c r="A180" i="29" s="1"/>
  <c r="A181" i="29" s="1"/>
  <c r="A182" i="29" s="1"/>
  <c r="A183" i="29" s="1"/>
  <c r="A184" i="29" s="1"/>
  <c r="A185" i="29" s="1"/>
  <c r="A186" i="29" s="1"/>
  <c r="A187" i="29" s="1"/>
  <c r="A188" i="29" s="1"/>
  <c r="A189" i="29" s="1"/>
  <c r="A190" i="29" s="1"/>
  <c r="A191" i="29" s="1"/>
  <c r="A192" i="29" s="1"/>
  <c r="A193" i="29" s="1"/>
  <c r="A194" i="29" s="1"/>
  <c r="A195" i="29" s="1"/>
  <c r="A196" i="29" s="1"/>
  <c r="A197" i="29" s="1"/>
  <c r="A198" i="29" s="1"/>
  <c r="A199" i="29" s="1"/>
  <c r="A200" i="29" s="1"/>
  <c r="A201" i="29" s="1"/>
  <c r="A202" i="29" s="1"/>
  <c r="A203" i="29" s="1"/>
  <c r="A204" i="29" s="1"/>
  <c r="A205" i="29" s="1"/>
  <c r="A206" i="29" s="1"/>
  <c r="A207" i="29" s="1"/>
  <c r="A208" i="29" s="1"/>
  <c r="A209" i="29" s="1"/>
  <c r="A210" i="29" s="1"/>
  <c r="A211" i="29" s="1"/>
  <c r="A212" i="29" s="1"/>
  <c r="A213" i="29" s="1"/>
  <c r="A214" i="29" s="1"/>
  <c r="A215" i="29" s="1"/>
  <c r="A216" i="29" s="1"/>
  <c r="A217" i="29" s="1"/>
  <c r="A218" i="29" s="1"/>
  <c r="A219" i="29" s="1"/>
  <c r="A220" i="29" s="1"/>
  <c r="A221" i="29" s="1"/>
  <c r="A222" i="29" s="1"/>
  <c r="A223" i="29" s="1"/>
  <c r="A224" i="29" s="1"/>
  <c r="A225" i="29" s="1"/>
  <c r="A226" i="29" s="1"/>
  <c r="A227" i="29" s="1"/>
  <c r="A228" i="29" s="1"/>
  <c r="A229" i="29" s="1"/>
  <c r="A230" i="29" s="1"/>
  <c r="A231" i="29" s="1"/>
  <c r="A232" i="29" s="1"/>
  <c r="A233" i="29" s="1"/>
  <c r="A234" i="29" s="1"/>
  <c r="A235" i="29" s="1"/>
  <c r="A236" i="29" s="1"/>
  <c r="A237" i="29" s="1"/>
  <c r="A238" i="29" s="1"/>
  <c r="A239" i="29" s="1"/>
  <c r="A240" i="29" s="1"/>
  <c r="A241" i="29" s="1"/>
  <c r="A242" i="29" s="1"/>
  <c r="A243" i="29" s="1"/>
  <c r="A244" i="29" s="1"/>
  <c r="A245" i="29" s="1"/>
  <c r="A246" i="29" s="1"/>
  <c r="A247" i="29" s="1"/>
  <c r="A248" i="29" s="1"/>
  <c r="A249" i="29" s="1"/>
  <c r="A250" i="29" s="1"/>
  <c r="A251" i="29" s="1"/>
  <c r="A252" i="29" s="1"/>
  <c r="A253" i="29" s="1"/>
  <c r="A254" i="29" s="1"/>
  <c r="A255" i="29" s="1"/>
  <c r="A256" i="29" s="1"/>
  <c r="A257" i="29" s="1"/>
  <c r="A258" i="29" s="1"/>
  <c r="A259" i="29" s="1"/>
  <c r="A260" i="29" s="1"/>
  <c r="A261" i="29" s="1"/>
  <c r="A262" i="29" s="1"/>
  <c r="A263" i="29" s="1"/>
  <c r="A264" i="29" s="1"/>
  <c r="A265" i="29" s="1"/>
  <c r="A266" i="29" s="1"/>
  <c r="A267" i="29" s="1"/>
  <c r="A268" i="29" s="1"/>
  <c r="A269" i="29" s="1"/>
  <c r="A270" i="29" s="1"/>
  <c r="A271" i="29" s="1"/>
  <c r="A272" i="29" s="1"/>
  <c r="A273" i="29" s="1"/>
  <c r="A274" i="29" s="1"/>
  <c r="A275" i="29" s="1"/>
  <c r="A276" i="29" s="1"/>
  <c r="A277" i="29" s="1"/>
  <c r="A278" i="29" s="1"/>
  <c r="A279" i="29" s="1"/>
  <c r="A280" i="29" s="1"/>
  <c r="A281" i="29" s="1"/>
  <c r="A282" i="29" s="1"/>
  <c r="A283" i="29" s="1"/>
  <c r="A284" i="29" s="1"/>
  <c r="A285" i="29" s="1"/>
  <c r="A286" i="29" s="1"/>
  <c r="A287" i="29" s="1"/>
  <c r="A288" i="29" s="1"/>
  <c r="A289" i="29" s="1"/>
  <c r="A290" i="29" s="1"/>
  <c r="A291" i="29" s="1"/>
  <c r="A292" i="29" s="1"/>
  <c r="A293" i="29" s="1"/>
  <c r="A294" i="29" s="1"/>
  <c r="A295" i="29" s="1"/>
  <c r="A296" i="29" s="1"/>
  <c r="A297" i="29" s="1"/>
  <c r="A298" i="29" s="1"/>
  <c r="A299" i="29" s="1"/>
  <c r="A300" i="29" s="1"/>
  <c r="A301" i="29" s="1"/>
  <c r="A302" i="29" s="1"/>
  <c r="A303" i="29" s="1"/>
  <c r="A304" i="29" s="1"/>
  <c r="A305" i="29" s="1"/>
  <c r="A306" i="29" s="1"/>
  <c r="A307" i="29" s="1"/>
  <c r="A308" i="29" s="1"/>
  <c r="A309" i="29" s="1"/>
  <c r="A310" i="29" s="1"/>
  <c r="A311" i="29" s="1"/>
  <c r="A312" i="29" s="1"/>
  <c r="A313" i="29" s="1"/>
  <c r="A314" i="29" s="1"/>
  <c r="A315" i="29" s="1"/>
  <c r="A316" i="29" s="1"/>
  <c r="A317" i="29" s="1"/>
  <c r="A318" i="29" s="1"/>
  <c r="A319" i="29" s="1"/>
  <c r="A320" i="29" s="1"/>
  <c r="A321" i="29" s="1"/>
  <c r="A322" i="29" s="1"/>
  <c r="A323" i="29" s="1"/>
  <c r="A324" i="29" s="1"/>
  <c r="A325" i="29" s="1"/>
  <c r="A326" i="29" s="1"/>
  <c r="A327" i="29" s="1"/>
  <c r="A328" i="29" s="1"/>
  <c r="A329" i="29" s="1"/>
  <c r="A330" i="29" s="1"/>
  <c r="A331" i="29" s="1"/>
  <c r="A332" i="29" s="1"/>
  <c r="A333" i="29" s="1"/>
  <c r="A334" i="29" s="1"/>
  <c r="A335" i="29" s="1"/>
  <c r="A336" i="29" s="1"/>
  <c r="A337" i="29" s="1"/>
  <c r="A338" i="29" s="1"/>
  <c r="A339" i="29" s="1"/>
  <c r="A340" i="29" s="1"/>
  <c r="A341" i="29" s="1"/>
  <c r="A342" i="29" s="1"/>
  <c r="A343" i="29" s="1"/>
  <c r="A344" i="29" s="1"/>
  <c r="A345" i="29" s="1"/>
  <c r="A346" i="29" s="1"/>
  <c r="A347" i="29" s="1"/>
  <c r="A348" i="29" s="1"/>
  <c r="A349" i="29" s="1"/>
  <c r="A350" i="29" s="1"/>
  <c r="A351" i="29" s="1"/>
  <c r="A352" i="29" s="1"/>
  <c r="A353" i="29" s="1"/>
  <c r="A354" i="29" s="1"/>
  <c r="A355" i="29" s="1"/>
  <c r="A356" i="29" s="1"/>
  <c r="A357" i="29" s="1"/>
  <c r="A358" i="29" s="1"/>
  <c r="A359" i="29" s="1"/>
  <c r="A360" i="29" s="1"/>
  <c r="A361" i="29" s="1"/>
  <c r="A362" i="29" s="1"/>
  <c r="A363" i="29" s="1"/>
  <c r="A364" i="29" s="1"/>
  <c r="A365" i="29" s="1"/>
  <c r="A366" i="29" s="1"/>
  <c r="A367" i="29" s="1"/>
  <c r="A368" i="29" s="1"/>
  <c r="A369" i="29" s="1"/>
  <c r="A370" i="29" s="1"/>
  <c r="A371" i="29" s="1"/>
  <c r="A372" i="29" s="1"/>
  <c r="A373" i="29" s="1"/>
  <c r="A374" i="29" s="1"/>
  <c r="A375" i="29" s="1"/>
  <c r="A376" i="29" s="1"/>
  <c r="A377" i="29" s="1"/>
  <c r="A378" i="29" s="1"/>
  <c r="A379" i="29" s="1"/>
  <c r="A380" i="29" s="1"/>
  <c r="A381" i="29" s="1"/>
  <c r="A382" i="29" s="1"/>
  <c r="A383" i="29" s="1"/>
  <c r="A384" i="29" s="1"/>
  <c r="A385" i="29" s="1"/>
  <c r="A386" i="29" s="1"/>
  <c r="A387" i="29" s="1"/>
  <c r="A388" i="29" s="1"/>
  <c r="A389" i="29" s="1"/>
  <c r="A390" i="29" s="1"/>
  <c r="A391" i="29" s="1"/>
  <c r="A392" i="29" s="1"/>
  <c r="A393" i="29" s="1"/>
  <c r="A394" i="29" s="1"/>
  <c r="A395" i="29" s="1"/>
  <c r="A396" i="29" s="1"/>
  <c r="A397" i="29" s="1"/>
  <c r="A398" i="29" s="1"/>
  <c r="A399" i="29" s="1"/>
  <c r="A400" i="29" s="1"/>
  <c r="A401" i="29" s="1"/>
  <c r="A402" i="29" s="1"/>
  <c r="A403" i="29" s="1"/>
  <c r="A404" i="29" s="1"/>
  <c r="A405" i="29" s="1"/>
  <c r="A406" i="29" s="1"/>
  <c r="A407" i="29" s="1"/>
  <c r="A408" i="29" s="1"/>
  <c r="A409" i="29" s="1"/>
  <c r="A410" i="29" s="1"/>
  <c r="A411" i="29" s="1"/>
  <c r="A412" i="29" s="1"/>
  <c r="A413" i="29" s="1"/>
  <c r="A414" i="29" s="1"/>
  <c r="A415" i="29" s="1"/>
  <c r="A416" i="29" s="1"/>
  <c r="A417" i="29" s="1"/>
  <c r="A418" i="29" s="1"/>
  <c r="A419" i="29" s="1"/>
  <c r="A420" i="29" s="1"/>
  <c r="A421" i="29" s="1"/>
  <c r="A422" i="29" s="1"/>
  <c r="A423" i="29" s="1"/>
  <c r="A424" i="29" s="1"/>
  <c r="A425" i="29" s="1"/>
  <c r="A426" i="29" s="1"/>
  <c r="A427" i="29" s="1"/>
  <c r="A428" i="29" s="1"/>
  <c r="A429" i="29" s="1"/>
  <c r="A430" i="29" s="1"/>
  <c r="A431" i="29" s="1"/>
  <c r="A432" i="29" s="1"/>
  <c r="A433" i="29" s="1"/>
  <c r="A434" i="29" s="1"/>
  <c r="A435" i="29" s="1"/>
  <c r="A436" i="29" s="1"/>
  <c r="A437" i="29" s="1"/>
  <c r="A438" i="29" s="1"/>
  <c r="A439" i="29" s="1"/>
  <c r="A440" i="29" s="1"/>
  <c r="A441" i="29" s="1"/>
  <c r="A442" i="29" s="1"/>
  <c r="A443" i="29" s="1"/>
  <c r="A444" i="29" s="1"/>
  <c r="A445" i="29" s="1"/>
  <c r="A446" i="29" s="1"/>
  <c r="A447" i="29" s="1"/>
  <c r="A448" i="29" s="1"/>
  <c r="A449" i="29" s="1"/>
  <c r="A450" i="29" s="1"/>
  <c r="A451" i="29" s="1"/>
  <c r="A452" i="29" s="1"/>
  <c r="A453" i="29" s="1"/>
  <c r="A454" i="29" s="1"/>
  <c r="A455" i="29" s="1"/>
  <c r="A456" i="29" s="1"/>
  <c r="A457" i="29" s="1"/>
  <c r="A458" i="29" s="1"/>
  <c r="A459" i="29" s="1"/>
  <c r="A460" i="29" s="1"/>
  <c r="A461" i="29" s="1"/>
  <c r="A462" i="29" s="1"/>
  <c r="A463" i="29" s="1"/>
  <c r="A464" i="29" s="1"/>
  <c r="A465" i="29" s="1"/>
  <c r="A466" i="29" s="1"/>
  <c r="A467" i="29" s="1"/>
  <c r="A468" i="29" s="1"/>
  <c r="A469" i="29" s="1"/>
  <c r="A470" i="29" s="1"/>
  <c r="A471" i="29" s="1"/>
  <c r="A472" i="29" s="1"/>
  <c r="A473" i="29" s="1"/>
  <c r="A474" i="29" s="1"/>
  <c r="A475" i="29" s="1"/>
  <c r="A476" i="29" s="1"/>
  <c r="A477" i="29" s="1"/>
  <c r="A478" i="29" s="1"/>
  <c r="A479" i="29" s="1"/>
  <c r="A480" i="29" s="1"/>
  <c r="A481" i="29" s="1"/>
  <c r="A482" i="29" s="1"/>
  <c r="A483" i="29" s="1"/>
  <c r="A484" i="29" s="1"/>
  <c r="A485" i="29" s="1"/>
  <c r="A486" i="29" s="1"/>
  <c r="A487" i="29" s="1"/>
  <c r="A488" i="29" s="1"/>
  <c r="A489" i="29" s="1"/>
  <c r="A490" i="29" s="1"/>
  <c r="A491" i="29" s="1"/>
  <c r="A492" i="29" s="1"/>
  <c r="A493" i="29" s="1"/>
  <c r="A494" i="29" s="1"/>
  <c r="A495" i="29" s="1"/>
  <c r="A496" i="29" s="1"/>
  <c r="A497" i="29" s="1"/>
  <c r="A498" i="29" s="1"/>
  <c r="A499" i="29" s="1"/>
  <c r="A500" i="29" s="1"/>
  <c r="A501" i="29" s="1"/>
  <c r="A502" i="29" s="1"/>
  <c r="A503" i="29" s="1"/>
  <c r="A504" i="29" s="1"/>
  <c r="A505" i="29" s="1"/>
  <c r="A506" i="29" s="1"/>
  <c r="A507" i="29" s="1"/>
  <c r="A508" i="29" s="1"/>
  <c r="A509" i="29" s="1"/>
  <c r="A510" i="29" s="1"/>
  <c r="A511" i="29" s="1"/>
  <c r="A512" i="29" s="1"/>
  <c r="A513" i="29" s="1"/>
  <c r="A514" i="29" s="1"/>
  <c r="A515" i="29" s="1"/>
  <c r="A516" i="29" s="1"/>
  <c r="A517" i="29" s="1"/>
  <c r="A518" i="29" s="1"/>
  <c r="A519" i="29" s="1"/>
  <c r="A520" i="29" s="1"/>
  <c r="A521" i="29" s="1"/>
  <c r="A522" i="29" s="1"/>
  <c r="A523" i="29" s="1"/>
  <c r="A524" i="29" s="1"/>
  <c r="A525" i="29" s="1"/>
  <c r="A526" i="29" s="1"/>
  <c r="A527" i="29" s="1"/>
  <c r="A528" i="29" s="1"/>
  <c r="A529" i="29" s="1"/>
  <c r="A530" i="29" s="1"/>
  <c r="A531" i="29" s="1"/>
  <c r="A532" i="29" s="1"/>
  <c r="A533" i="29" s="1"/>
  <c r="A534" i="29" s="1"/>
  <c r="A535" i="29" s="1"/>
  <c r="A536" i="29" s="1"/>
  <c r="A537" i="29" s="1"/>
  <c r="A538" i="29" s="1"/>
  <c r="A539" i="29" s="1"/>
  <c r="A540" i="29" s="1"/>
  <c r="A541" i="29" s="1"/>
  <c r="A542" i="29" s="1"/>
  <c r="A543" i="29" s="1"/>
  <c r="A544" i="29" s="1"/>
  <c r="A545" i="29" s="1"/>
  <c r="A546" i="29" s="1"/>
  <c r="A547" i="29" s="1"/>
  <c r="A548" i="29" s="1"/>
  <c r="A549" i="29" s="1"/>
  <c r="A550" i="29" s="1"/>
  <c r="A551" i="29" s="1"/>
  <c r="A552" i="29" s="1"/>
  <c r="A553" i="29" s="1"/>
  <c r="A554" i="29" s="1"/>
  <c r="A555" i="29" s="1"/>
  <c r="A556" i="29" s="1"/>
  <c r="A557" i="29" s="1"/>
  <c r="A558" i="29" s="1"/>
  <c r="A559" i="29" s="1"/>
  <c r="A560" i="29" s="1"/>
  <c r="A561" i="29" s="1"/>
  <c r="A562" i="29" s="1"/>
  <c r="A563" i="29" s="1"/>
  <c r="A564" i="29" s="1"/>
  <c r="A565" i="29" s="1"/>
  <c r="A566" i="29" s="1"/>
  <c r="A567" i="29" s="1"/>
  <c r="A568" i="29" s="1"/>
  <c r="A569" i="29" s="1"/>
  <c r="A570" i="29" s="1"/>
  <c r="A571" i="29" s="1"/>
  <c r="A572" i="29" s="1"/>
  <c r="A573" i="29" s="1"/>
  <c r="A574" i="29" s="1"/>
  <c r="A575" i="29" s="1"/>
  <c r="A576" i="29" s="1"/>
  <c r="A577" i="29" s="1"/>
  <c r="A578" i="29" s="1"/>
  <c r="A579" i="29" s="1"/>
  <c r="A580" i="29" s="1"/>
  <c r="A581" i="29" s="1"/>
  <c r="A582" i="29" s="1"/>
  <c r="A583" i="29" s="1"/>
  <c r="A584" i="29" s="1"/>
  <c r="A585" i="29" s="1"/>
  <c r="A586" i="29" s="1"/>
  <c r="A587" i="29" s="1"/>
  <c r="A588" i="29" s="1"/>
  <c r="A589" i="29" s="1"/>
  <c r="A590" i="29" s="1"/>
  <c r="A591" i="29" s="1"/>
  <c r="A592" i="29" s="1"/>
  <c r="A593" i="29" s="1"/>
  <c r="A594" i="29" s="1"/>
  <c r="A595" i="29" s="1"/>
  <c r="A596" i="29" s="1"/>
  <c r="A597" i="29" s="1"/>
  <c r="A598" i="29" s="1"/>
  <c r="A599" i="29" s="1"/>
  <c r="A600" i="29" s="1"/>
  <c r="A601" i="29" s="1"/>
  <c r="A602" i="29" s="1"/>
  <c r="A603" i="29" s="1"/>
  <c r="A604" i="29" s="1"/>
  <c r="A605" i="29" s="1"/>
  <c r="A606" i="29" s="1"/>
  <c r="A607" i="29" s="1"/>
  <c r="A608" i="29" s="1"/>
  <c r="A609" i="29" s="1"/>
  <c r="A610" i="29" s="1"/>
  <c r="A611" i="29" s="1"/>
  <c r="A612" i="29" s="1"/>
  <c r="A613" i="29" s="1"/>
  <c r="A614" i="29" s="1"/>
  <c r="A615" i="29" s="1"/>
  <c r="A616" i="29" s="1"/>
  <c r="A617" i="29" s="1"/>
  <c r="A618" i="29" s="1"/>
  <c r="A619" i="29" s="1"/>
  <c r="A620" i="29" s="1"/>
  <c r="A621" i="29" s="1"/>
  <c r="A622" i="29" s="1"/>
  <c r="A623" i="29" s="1"/>
  <c r="A624" i="29" s="1"/>
  <c r="A625" i="29" s="1"/>
  <c r="A626" i="29" s="1"/>
  <c r="A627" i="29" s="1"/>
  <c r="A628" i="29" s="1"/>
  <c r="A629" i="29" s="1"/>
  <c r="A630" i="29" s="1"/>
  <c r="A631" i="29" s="1"/>
  <c r="A632" i="29" s="1"/>
  <c r="A633" i="29" s="1"/>
  <c r="A634" i="29" s="1"/>
  <c r="A635" i="29" s="1"/>
  <c r="A636" i="29" s="1"/>
  <c r="A637" i="29" s="1"/>
  <c r="A638" i="29" s="1"/>
  <c r="A639" i="29" s="1"/>
  <c r="A640" i="29" s="1"/>
  <c r="A641" i="29" s="1"/>
  <c r="A642" i="29" s="1"/>
  <c r="A643" i="29" s="1"/>
  <c r="A644" i="29" s="1"/>
  <c r="A645" i="29" s="1"/>
  <c r="A646" i="29" s="1"/>
  <c r="A647" i="29" s="1"/>
  <c r="A648" i="29" s="1"/>
  <c r="A649" i="29" s="1"/>
  <c r="A650" i="29" s="1"/>
  <c r="A651" i="29" s="1"/>
  <c r="A652" i="29" s="1"/>
  <c r="A653" i="29" s="1"/>
  <c r="A654" i="29" s="1"/>
  <c r="A655" i="29" s="1"/>
  <c r="A656" i="29" s="1"/>
  <c r="A657" i="29" s="1"/>
  <c r="A658" i="29" s="1"/>
  <c r="A659" i="29" s="1"/>
  <c r="A660" i="29" s="1"/>
  <c r="A661" i="29" s="1"/>
  <c r="A662" i="29" s="1"/>
  <c r="A663" i="29" s="1"/>
  <c r="A664" i="29" s="1"/>
  <c r="A665" i="29" s="1"/>
  <c r="A666" i="29" s="1"/>
  <c r="A667" i="29" s="1"/>
  <c r="A668" i="29" s="1"/>
  <c r="A669" i="29" s="1"/>
  <c r="A670" i="29" s="1"/>
  <c r="A671" i="29" s="1"/>
  <c r="A672" i="29" s="1"/>
  <c r="A673" i="29" s="1"/>
  <c r="A674" i="29" s="1"/>
  <c r="A675" i="29" s="1"/>
  <c r="A676" i="29" s="1"/>
  <c r="A677" i="29" s="1"/>
  <c r="A678" i="29" s="1"/>
  <c r="A679" i="29" s="1"/>
  <c r="A680" i="29" s="1"/>
  <c r="A681" i="29" s="1"/>
  <c r="A682" i="29" s="1"/>
  <c r="A683" i="29" s="1"/>
  <c r="A684" i="29" s="1"/>
  <c r="A685" i="29" s="1"/>
  <c r="A686" i="29" s="1"/>
  <c r="A687" i="29" s="1"/>
  <c r="A688" i="29" s="1"/>
  <c r="A689" i="29" s="1"/>
  <c r="A690" i="29" s="1"/>
  <c r="A691" i="29" s="1"/>
  <c r="A692" i="29" s="1"/>
  <c r="A693" i="29" s="1"/>
  <c r="A694" i="29" s="1"/>
  <c r="A695" i="29" s="1"/>
  <c r="A696" i="29" s="1"/>
  <c r="A697" i="29" s="1"/>
  <c r="A698" i="29" s="1"/>
  <c r="A699" i="29" s="1"/>
  <c r="A700" i="29" s="1"/>
  <c r="A701" i="29" s="1"/>
  <c r="A702" i="29" s="1"/>
  <c r="A703" i="29" s="1"/>
  <c r="A704" i="29" s="1"/>
  <c r="A705" i="29" s="1"/>
  <c r="A706" i="29" s="1"/>
  <c r="A707" i="29" s="1"/>
  <c r="A708" i="29" s="1"/>
  <c r="A709" i="29" s="1"/>
  <c r="A710" i="29" s="1"/>
  <c r="A711" i="29" s="1"/>
  <c r="A712" i="29" s="1"/>
  <c r="A713" i="29" s="1"/>
  <c r="A714" i="29" s="1"/>
  <c r="A715" i="29" s="1"/>
  <c r="A716" i="29" s="1"/>
  <c r="A717" i="29" s="1"/>
  <c r="A718" i="29" s="1"/>
  <c r="A719" i="29" s="1"/>
  <c r="A720" i="29" s="1"/>
  <c r="A721" i="29" s="1"/>
  <c r="L45" i="29"/>
  <c r="L44" i="29"/>
  <c r="L43" i="29"/>
  <c r="L42" i="29"/>
  <c r="L41" i="29"/>
  <c r="L40" i="29"/>
  <c r="L39" i="29"/>
  <c r="L38" i="29"/>
  <c r="L37" i="29"/>
  <c r="L36" i="29"/>
  <c r="L35" i="29"/>
  <c r="L34" i="29"/>
  <c r="L33" i="29"/>
  <c r="L32" i="29"/>
  <c r="L31" i="29"/>
  <c r="L30" i="29"/>
  <c r="L29" i="29"/>
  <c r="L28" i="29"/>
  <c r="L27" i="29"/>
  <c r="L26" i="29"/>
  <c r="L25" i="29"/>
  <c r="L24" i="29"/>
  <c r="L23" i="29"/>
  <c r="L22" i="29"/>
  <c r="L21" i="29"/>
  <c r="L20" i="29"/>
  <c r="L19" i="29"/>
  <c r="L18" i="29"/>
  <c r="L17" i="29"/>
  <c r="L16" i="29"/>
  <c r="L15" i="29"/>
  <c r="L14" i="29"/>
  <c r="L13" i="29"/>
  <c r="L12" i="29"/>
  <c r="L11" i="29"/>
  <c r="C11" i="29"/>
  <c r="C12" i="29" s="1"/>
  <c r="C13" i="29" s="1"/>
  <c r="C14" i="29" s="1"/>
  <c r="C15" i="29" s="1"/>
  <c r="C16" i="29" s="1"/>
  <c r="C17" i="29" s="1"/>
  <c r="C18" i="29" s="1"/>
  <c r="C19" i="29" s="1"/>
  <c r="C20" i="29" s="1"/>
  <c r="C21" i="29" s="1"/>
  <c r="C22" i="29" s="1"/>
  <c r="C23" i="29" s="1"/>
  <c r="C24" i="29" s="1"/>
  <c r="C25" i="29" s="1"/>
  <c r="C26" i="29" s="1"/>
  <c r="C27" i="29" s="1"/>
  <c r="C28" i="29" s="1"/>
  <c r="C29" i="29" s="1"/>
  <c r="C30" i="29" s="1"/>
  <c r="C31" i="29" s="1"/>
  <c r="C32" i="29" s="1"/>
  <c r="C33" i="29" s="1"/>
  <c r="C34" i="29" s="1"/>
  <c r="C35" i="29" s="1"/>
  <c r="C36" i="29" s="1"/>
  <c r="C37" i="29" s="1"/>
  <c r="C38" i="29" s="1"/>
  <c r="C39" i="29" s="1"/>
  <c r="C40" i="29" s="1"/>
  <c r="C41" i="29" s="1"/>
  <c r="C42" i="29" s="1"/>
  <c r="C43" i="29" s="1"/>
  <c r="C44" i="29" s="1"/>
  <c r="C45" i="29" s="1"/>
  <c r="C46" i="29" s="1"/>
  <c r="C47" i="29" s="1"/>
  <c r="C48" i="29" s="1"/>
  <c r="C49" i="29" s="1"/>
  <c r="C50" i="29" s="1"/>
  <c r="C51" i="29" s="1"/>
  <c r="C52" i="29" s="1"/>
  <c r="C53" i="29" s="1"/>
  <c r="C54" i="29" s="1"/>
  <c r="C55" i="29" s="1"/>
  <c r="C56" i="29" s="1"/>
  <c r="C57" i="29" s="1"/>
  <c r="C58" i="29" s="1"/>
  <c r="C59" i="29" s="1"/>
  <c r="C60" i="29" s="1"/>
  <c r="C61" i="29" s="1"/>
  <c r="C62" i="29" s="1"/>
  <c r="C63" i="29" s="1"/>
  <c r="C64" i="29" s="1"/>
  <c r="C65" i="29" s="1"/>
  <c r="C66" i="29" s="1"/>
  <c r="C67" i="29" s="1"/>
  <c r="C68" i="29" s="1"/>
  <c r="C69" i="29" s="1"/>
  <c r="C70" i="29" s="1"/>
  <c r="C71" i="29" s="1"/>
  <c r="C72" i="29" s="1"/>
  <c r="C73" i="29" s="1"/>
  <c r="C74" i="29" s="1"/>
  <c r="C75" i="29" s="1"/>
  <c r="C76" i="29" s="1"/>
  <c r="C77" i="29" s="1"/>
  <c r="C78" i="29" s="1"/>
  <c r="C79" i="29" s="1"/>
  <c r="C80" i="29" s="1"/>
  <c r="C81" i="29" s="1"/>
  <c r="C82" i="29" s="1"/>
  <c r="C83" i="29" s="1"/>
  <c r="C84" i="29" s="1"/>
  <c r="C85" i="29" s="1"/>
  <c r="C86" i="29" s="1"/>
  <c r="C87" i="29" s="1"/>
  <c r="C88" i="29" s="1"/>
  <c r="C89" i="29" s="1"/>
  <c r="C90" i="29" s="1"/>
  <c r="C91" i="29" s="1"/>
  <c r="C92" i="29" s="1"/>
  <c r="C93" i="29" s="1"/>
  <c r="C94" i="29" s="1"/>
  <c r="C95" i="29" s="1"/>
  <c r="C96" i="29" s="1"/>
  <c r="C97" i="29" s="1"/>
  <c r="C98" i="29" s="1"/>
  <c r="C99" i="29" s="1"/>
  <c r="C100" i="29" s="1"/>
  <c r="C101" i="29" s="1"/>
  <c r="C102" i="29" s="1"/>
  <c r="C103" i="29" s="1"/>
  <c r="C104" i="29" s="1"/>
  <c r="C105" i="29" s="1"/>
  <c r="C106" i="29" s="1"/>
  <c r="C107" i="29" s="1"/>
  <c r="C108" i="29" s="1"/>
  <c r="C109" i="29" s="1"/>
  <c r="C110" i="29" s="1"/>
  <c r="C111" i="29" s="1"/>
  <c r="C112" i="29" s="1"/>
  <c r="C113" i="29" s="1"/>
  <c r="C114" i="29" s="1"/>
  <c r="C115" i="29" s="1"/>
  <c r="C116" i="29" s="1"/>
  <c r="C117" i="29" s="1"/>
  <c r="C118" i="29" s="1"/>
  <c r="C119" i="29" s="1"/>
  <c r="C120" i="29" s="1"/>
  <c r="C121" i="29" s="1"/>
  <c r="C122" i="29" s="1"/>
  <c r="C123" i="29" s="1"/>
  <c r="C124" i="29" s="1"/>
  <c r="C125" i="29" s="1"/>
  <c r="C126" i="29" s="1"/>
  <c r="C127" i="29" s="1"/>
  <c r="C128" i="29" s="1"/>
  <c r="C129" i="29" s="1"/>
  <c r="C130" i="29" s="1"/>
  <c r="C131" i="29" s="1"/>
  <c r="C132" i="29" s="1"/>
  <c r="C133" i="29" s="1"/>
  <c r="C134" i="29" s="1"/>
  <c r="C135" i="29" s="1"/>
  <c r="C136" i="29" s="1"/>
  <c r="C137" i="29" s="1"/>
  <c r="C138" i="29" s="1"/>
  <c r="C139" i="29" s="1"/>
  <c r="C140" i="29" s="1"/>
  <c r="C141" i="29" s="1"/>
  <c r="C142" i="29" s="1"/>
  <c r="C143" i="29" s="1"/>
  <c r="C144" i="29" s="1"/>
  <c r="C145" i="29" s="1"/>
  <c r="C146" i="29" s="1"/>
  <c r="C147" i="29" s="1"/>
  <c r="C148" i="29" s="1"/>
  <c r="C149" i="29" s="1"/>
  <c r="C150" i="29" s="1"/>
  <c r="C151" i="29" s="1"/>
  <c r="L10" i="29"/>
  <c r="L9" i="29"/>
  <c r="L8" i="29"/>
  <c r="L7" i="29"/>
  <c r="L6" i="29"/>
  <c r="A6" i="29"/>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A41" i="29" s="1"/>
  <c r="A42" i="29" s="1"/>
  <c r="A43" i="29" s="1"/>
  <c r="A44" i="29" s="1"/>
  <c r="A45" i="29" s="1"/>
  <c r="L5" i="29"/>
  <c r="L4" i="29"/>
  <c r="A4" i="29"/>
  <c r="A5" i="29" s="1"/>
  <c r="L3" i="29"/>
  <c r="C3" i="29"/>
  <c r="C4" i="29" s="1"/>
  <c r="C5" i="29" s="1"/>
  <c r="C6" i="29" s="1"/>
  <c r="C7" i="29" s="1"/>
  <c r="C8" i="29" s="1"/>
  <c r="C9" i="29" s="1"/>
  <c r="C10" i="29" s="1"/>
  <c r="A3" i="29"/>
  <c r="L2" i="29"/>
  <c r="L721" i="28"/>
  <c r="L720" i="28"/>
  <c r="L719" i="28"/>
  <c r="L718" i="28"/>
  <c r="L717" i="28"/>
  <c r="L716" i="28"/>
  <c r="L715" i="28"/>
  <c r="L714" i="28"/>
  <c r="L713" i="28"/>
  <c r="L712" i="28"/>
  <c r="L711" i="28"/>
  <c r="L710" i="28"/>
  <c r="L709" i="28"/>
  <c r="L708" i="28"/>
  <c r="L707" i="28"/>
  <c r="L706" i="28"/>
  <c r="L705" i="28"/>
  <c r="L704" i="28"/>
  <c r="L703" i="28"/>
  <c r="L702" i="28"/>
  <c r="L701" i="28"/>
  <c r="L700" i="28"/>
  <c r="L699" i="28"/>
  <c r="L698" i="28"/>
  <c r="L697" i="28"/>
  <c r="L696" i="28"/>
  <c r="L695" i="28"/>
  <c r="L694" i="28"/>
  <c r="L693" i="28"/>
  <c r="L692" i="28"/>
  <c r="L691" i="28"/>
  <c r="L690" i="28"/>
  <c r="L689" i="28"/>
  <c r="L688" i="28"/>
  <c r="L687" i="28"/>
  <c r="L686" i="28"/>
  <c r="L685" i="28"/>
  <c r="L684" i="28"/>
  <c r="L683" i="28"/>
  <c r="L682" i="28"/>
  <c r="L681" i="28"/>
  <c r="L680" i="28"/>
  <c r="L679" i="28"/>
  <c r="L678" i="28"/>
  <c r="L677" i="28"/>
  <c r="L676" i="28"/>
  <c r="L675" i="28"/>
  <c r="L674" i="28"/>
  <c r="L673" i="28"/>
  <c r="L672" i="28"/>
  <c r="L671" i="28"/>
  <c r="L670" i="28"/>
  <c r="L669" i="28"/>
  <c r="L668" i="28"/>
  <c r="L667" i="28"/>
  <c r="L666" i="28"/>
  <c r="L665" i="28"/>
  <c r="L664" i="28"/>
  <c r="L663" i="28"/>
  <c r="L662" i="28"/>
  <c r="L661" i="28"/>
  <c r="L660" i="28"/>
  <c r="L659" i="28"/>
  <c r="L658" i="28"/>
  <c r="L657" i="28"/>
  <c r="L656" i="28"/>
  <c r="L655" i="28"/>
  <c r="L654" i="28"/>
  <c r="L653" i="28"/>
  <c r="L652" i="28"/>
  <c r="L651" i="28"/>
  <c r="L650" i="28"/>
  <c r="L649" i="28"/>
  <c r="L648" i="28"/>
  <c r="L647" i="28"/>
  <c r="L646" i="28"/>
  <c r="L645" i="28"/>
  <c r="L644" i="28"/>
  <c r="L643" i="28"/>
  <c r="L642" i="28"/>
  <c r="L641" i="28"/>
  <c r="L640" i="28"/>
  <c r="L639" i="28"/>
  <c r="L638" i="28"/>
  <c r="L637" i="28"/>
  <c r="L636" i="28"/>
  <c r="L635" i="28"/>
  <c r="L634" i="28"/>
  <c r="L633" i="28"/>
  <c r="L632" i="28"/>
  <c r="L631" i="28"/>
  <c r="L630" i="28"/>
  <c r="L629" i="28"/>
  <c r="L628" i="28"/>
  <c r="L627" i="28"/>
  <c r="L626" i="28"/>
  <c r="L625" i="28"/>
  <c r="L624" i="28"/>
  <c r="L623" i="28"/>
  <c r="L622" i="28"/>
  <c r="L621" i="28"/>
  <c r="L620" i="28"/>
  <c r="L619" i="28"/>
  <c r="L618" i="28"/>
  <c r="L617" i="28"/>
  <c r="L616" i="28"/>
  <c r="L615" i="28"/>
  <c r="L614" i="28"/>
  <c r="L613" i="28"/>
  <c r="L612" i="28"/>
  <c r="L611" i="28"/>
  <c r="L610" i="28"/>
  <c r="L609" i="28"/>
  <c r="L608" i="28"/>
  <c r="L607" i="28"/>
  <c r="L606" i="28"/>
  <c r="L605" i="28"/>
  <c r="L604" i="28"/>
  <c r="L603" i="28"/>
  <c r="L602" i="28"/>
  <c r="L601" i="28"/>
  <c r="L600" i="28"/>
  <c r="L599" i="28"/>
  <c r="L598" i="28"/>
  <c r="L597" i="28"/>
  <c r="L596" i="28"/>
  <c r="L595" i="28"/>
  <c r="L594" i="28"/>
  <c r="L593" i="28"/>
  <c r="L592" i="28"/>
  <c r="L591" i="28"/>
  <c r="L590" i="28"/>
  <c r="L589" i="28"/>
  <c r="L588" i="28"/>
  <c r="L587" i="28"/>
  <c r="L586" i="28"/>
  <c r="L585" i="28"/>
  <c r="L584" i="28"/>
  <c r="L583" i="28"/>
  <c r="L582" i="28"/>
  <c r="L581" i="28"/>
  <c r="L580" i="28"/>
  <c r="L579" i="28"/>
  <c r="L578" i="28"/>
  <c r="L577" i="28"/>
  <c r="L576" i="28"/>
  <c r="L575" i="28"/>
  <c r="L574" i="28"/>
  <c r="L573" i="28"/>
  <c r="L572" i="28"/>
  <c r="L571" i="28"/>
  <c r="L570" i="28"/>
  <c r="L569" i="28"/>
  <c r="L568" i="28"/>
  <c r="L567" i="28"/>
  <c r="L566" i="28"/>
  <c r="L565" i="28"/>
  <c r="L564" i="28"/>
  <c r="L563" i="28"/>
  <c r="L562" i="28"/>
  <c r="L561" i="28"/>
  <c r="L560" i="28"/>
  <c r="L559" i="28"/>
  <c r="L558" i="28"/>
  <c r="L557" i="28"/>
  <c r="L556" i="28"/>
  <c r="L555" i="28"/>
  <c r="L554" i="28"/>
  <c r="L553" i="28"/>
  <c r="L552" i="28"/>
  <c r="L551" i="28"/>
  <c r="L550" i="28"/>
  <c r="L549" i="28"/>
  <c r="L548" i="28"/>
  <c r="L547" i="28"/>
  <c r="L546" i="28"/>
  <c r="L545" i="28"/>
  <c r="L544" i="28"/>
  <c r="L543" i="28"/>
  <c r="L542" i="28"/>
  <c r="L541" i="28"/>
  <c r="L540" i="28"/>
  <c r="L539" i="28"/>
  <c r="L538" i="28"/>
  <c r="L537" i="28"/>
  <c r="L536" i="28"/>
  <c r="L535" i="28"/>
  <c r="L534" i="28"/>
  <c r="L533" i="28"/>
  <c r="L532" i="28"/>
  <c r="L531" i="28"/>
  <c r="L530" i="28"/>
  <c r="L529" i="28"/>
  <c r="L528" i="28"/>
  <c r="L527" i="28"/>
  <c r="L526" i="28"/>
  <c r="L525" i="28"/>
  <c r="L524" i="28"/>
  <c r="L523" i="28"/>
  <c r="L522" i="28"/>
  <c r="L521" i="28"/>
  <c r="L520" i="28"/>
  <c r="L519" i="28"/>
  <c r="L518" i="28"/>
  <c r="L517" i="28"/>
  <c r="L516" i="28"/>
  <c r="L515" i="28"/>
  <c r="L514" i="28"/>
  <c r="L513" i="28"/>
  <c r="L512" i="28"/>
  <c r="L511" i="28"/>
  <c r="L510" i="28"/>
  <c r="L509" i="28"/>
  <c r="L508" i="28"/>
  <c r="L507" i="28"/>
  <c r="L506" i="28"/>
  <c r="L505" i="28"/>
  <c r="L504" i="28"/>
  <c r="L503" i="28"/>
  <c r="L502" i="28"/>
  <c r="L501" i="28"/>
  <c r="L500" i="28"/>
  <c r="L499" i="28"/>
  <c r="L498" i="28"/>
  <c r="L497" i="28"/>
  <c r="L496" i="28"/>
  <c r="L495" i="28"/>
  <c r="L494" i="28"/>
  <c r="L493" i="28"/>
  <c r="L492" i="28"/>
  <c r="L491" i="28"/>
  <c r="L490" i="28"/>
  <c r="L489" i="28"/>
  <c r="L488" i="28"/>
  <c r="L487" i="28"/>
  <c r="L486" i="28"/>
  <c r="L485" i="28"/>
  <c r="L484" i="28"/>
  <c r="L483" i="28"/>
  <c r="L482" i="28"/>
  <c r="L481" i="28"/>
  <c r="L480" i="28"/>
  <c r="L479" i="28"/>
  <c r="L478" i="28"/>
  <c r="L477" i="28"/>
  <c r="L476" i="28"/>
  <c r="L475" i="28"/>
  <c r="L474" i="28"/>
  <c r="L473" i="28"/>
  <c r="L472" i="28"/>
  <c r="L471" i="28"/>
  <c r="L470" i="28"/>
  <c r="L469" i="28"/>
  <c r="L468" i="28"/>
  <c r="L467" i="28"/>
  <c r="L466" i="28"/>
  <c r="L465" i="28"/>
  <c r="L464" i="28"/>
  <c r="L463" i="28"/>
  <c r="L462" i="28"/>
  <c r="L461" i="28"/>
  <c r="L460" i="28"/>
  <c r="L459" i="28"/>
  <c r="L458" i="28"/>
  <c r="L457" i="28"/>
  <c r="L456" i="28"/>
  <c r="L455" i="28"/>
  <c r="L454" i="28"/>
  <c r="L453" i="28"/>
  <c r="L452" i="28"/>
  <c r="L451" i="28"/>
  <c r="L450" i="28"/>
  <c r="L449" i="28"/>
  <c r="L448" i="28"/>
  <c r="L447" i="28"/>
  <c r="L446" i="28"/>
  <c r="L445" i="28"/>
  <c r="L444" i="28"/>
  <c r="L443" i="28"/>
  <c r="L442" i="28"/>
  <c r="L441" i="28"/>
  <c r="L440" i="28"/>
  <c r="L439" i="28"/>
  <c r="L438" i="28"/>
  <c r="L437" i="28"/>
  <c r="L436" i="28"/>
  <c r="L435" i="28"/>
  <c r="L434" i="28"/>
  <c r="L433" i="28"/>
  <c r="L432" i="28"/>
  <c r="L431" i="28"/>
  <c r="L430" i="28"/>
  <c r="L429" i="28"/>
  <c r="L428" i="28"/>
  <c r="L427" i="28"/>
  <c r="L426" i="28"/>
  <c r="L425" i="28"/>
  <c r="L424" i="28"/>
  <c r="L423" i="28"/>
  <c r="L422" i="28"/>
  <c r="L421" i="28"/>
  <c r="L420" i="28"/>
  <c r="L419" i="28"/>
  <c r="L418" i="28"/>
  <c r="L417" i="28"/>
  <c r="L416" i="28"/>
  <c r="L415" i="28"/>
  <c r="L414" i="28"/>
  <c r="L413" i="28"/>
  <c r="L412" i="28"/>
  <c r="L411" i="28"/>
  <c r="L410" i="28"/>
  <c r="L409" i="28"/>
  <c r="L408" i="28"/>
  <c r="L407" i="28"/>
  <c r="L406" i="28"/>
  <c r="L405" i="28"/>
  <c r="L404" i="28"/>
  <c r="L403" i="28"/>
  <c r="L402" i="28"/>
  <c r="L401" i="28"/>
  <c r="L400" i="28"/>
  <c r="L399" i="28"/>
  <c r="L398" i="28"/>
  <c r="L397" i="28"/>
  <c r="L396" i="28"/>
  <c r="L395" i="28"/>
  <c r="L394" i="28"/>
  <c r="L393" i="28"/>
  <c r="L392" i="28"/>
  <c r="L391" i="28"/>
  <c r="L390" i="28"/>
  <c r="L389" i="28"/>
  <c r="L388" i="28"/>
  <c r="L387" i="28"/>
  <c r="L386" i="28"/>
  <c r="L385" i="28"/>
  <c r="L384" i="28"/>
  <c r="L383" i="28"/>
  <c r="L382" i="28"/>
  <c r="L381" i="28"/>
  <c r="L380" i="28"/>
  <c r="L379" i="28"/>
  <c r="L378" i="28"/>
  <c r="L377" i="28"/>
  <c r="L376" i="28"/>
  <c r="L375" i="28"/>
  <c r="L374" i="28"/>
  <c r="L373" i="28"/>
  <c r="L372" i="28"/>
  <c r="L371" i="28"/>
  <c r="L370" i="28"/>
  <c r="L369" i="28"/>
  <c r="L368" i="28"/>
  <c r="L367" i="28"/>
  <c r="L366" i="28"/>
  <c r="L365" i="28"/>
  <c r="L364" i="28"/>
  <c r="L363" i="28"/>
  <c r="L362" i="28"/>
  <c r="L361" i="28"/>
  <c r="L360" i="28"/>
  <c r="L359" i="28"/>
  <c r="L358" i="28"/>
  <c r="L357" i="28"/>
  <c r="L356" i="28"/>
  <c r="L355" i="28"/>
  <c r="L354" i="28"/>
  <c r="L353" i="28"/>
  <c r="L352" i="28"/>
  <c r="L351" i="28"/>
  <c r="L350" i="28"/>
  <c r="L349" i="28"/>
  <c r="L348" i="28"/>
  <c r="L347" i="28"/>
  <c r="L346" i="28"/>
  <c r="L345" i="28"/>
  <c r="L344" i="28"/>
  <c r="L343" i="28"/>
  <c r="L342" i="28"/>
  <c r="L341" i="28"/>
  <c r="L340" i="28"/>
  <c r="L339" i="28"/>
  <c r="L338" i="28"/>
  <c r="L337" i="28"/>
  <c r="L336" i="28"/>
  <c r="L335" i="28"/>
  <c r="L334" i="28"/>
  <c r="L333" i="28"/>
  <c r="L332" i="28"/>
  <c r="L331" i="28"/>
  <c r="L330" i="28"/>
  <c r="L329" i="28"/>
  <c r="L328" i="28"/>
  <c r="L327" i="28"/>
  <c r="L326" i="28"/>
  <c r="L325" i="28"/>
  <c r="L324" i="28"/>
  <c r="L323" i="28"/>
  <c r="L322" i="28"/>
  <c r="L321" i="28"/>
  <c r="L320" i="28"/>
  <c r="L319" i="28"/>
  <c r="L318" i="28"/>
  <c r="L317" i="28"/>
  <c r="L316" i="28"/>
  <c r="L315" i="28"/>
  <c r="L314" i="28"/>
  <c r="L313" i="28"/>
  <c r="L312" i="28"/>
  <c r="L311" i="28"/>
  <c r="L310" i="28"/>
  <c r="L309" i="28"/>
  <c r="L308" i="28"/>
  <c r="L307" i="28"/>
  <c r="L306" i="28"/>
  <c r="L305" i="28"/>
  <c r="L304" i="28"/>
  <c r="L303" i="28"/>
  <c r="L302" i="28"/>
  <c r="L301" i="28"/>
  <c r="L300" i="28"/>
  <c r="L299" i="28"/>
  <c r="L298" i="28"/>
  <c r="L297" i="28"/>
  <c r="L296" i="28"/>
  <c r="L295" i="28"/>
  <c r="L294" i="28"/>
  <c r="L293" i="28"/>
  <c r="L292" i="28"/>
  <c r="L291" i="28"/>
  <c r="L290" i="28"/>
  <c r="L289" i="28"/>
  <c r="L288" i="28"/>
  <c r="L287" i="28"/>
  <c r="L286" i="28"/>
  <c r="L285" i="28"/>
  <c r="L284" i="28"/>
  <c r="L283" i="28"/>
  <c r="L282" i="28"/>
  <c r="L281" i="28"/>
  <c r="L280" i="28"/>
  <c r="L279" i="28"/>
  <c r="L278" i="28"/>
  <c r="L277" i="28"/>
  <c r="L276" i="28"/>
  <c r="L275" i="28"/>
  <c r="L274" i="28"/>
  <c r="L273" i="28"/>
  <c r="L272" i="28"/>
  <c r="L271" i="28"/>
  <c r="L270" i="28"/>
  <c r="L269" i="28"/>
  <c r="L268" i="28"/>
  <c r="L267" i="28"/>
  <c r="L266" i="28"/>
  <c r="L265" i="28"/>
  <c r="L264" i="28"/>
  <c r="L263" i="28"/>
  <c r="L262"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B112" i="28"/>
  <c r="B113" i="28" s="1"/>
  <c r="B114" i="28" s="1"/>
  <c r="B115" i="28" s="1"/>
  <c r="B116" i="28" s="1"/>
  <c r="B117" i="28" s="1"/>
  <c r="B118" i="28" s="1"/>
  <c r="B119" i="28" s="1"/>
  <c r="B120" i="28" s="1"/>
  <c r="B121" i="28" s="1"/>
  <c r="B122" i="28" s="1"/>
  <c r="B123" i="28" s="1"/>
  <c r="B124" i="28" s="1"/>
  <c r="B125" i="28" s="1"/>
  <c r="B126" i="28" s="1"/>
  <c r="B127" i="28" s="1"/>
  <c r="B128" i="28" s="1"/>
  <c r="B129" i="28" s="1"/>
  <c r="B130" i="28" s="1"/>
  <c r="B131" i="28" s="1"/>
  <c r="B132" i="28" s="1"/>
  <c r="B133" i="28" s="1"/>
  <c r="B134" i="28" s="1"/>
  <c r="B135" i="28" s="1"/>
  <c r="B136" i="28" s="1"/>
  <c r="B137" i="28" s="1"/>
  <c r="B138" i="28" s="1"/>
  <c r="B139" i="28" s="1"/>
  <c r="B140" i="28" s="1"/>
  <c r="B141" i="28" s="1"/>
  <c r="B142" i="28" s="1"/>
  <c r="B143" i="28" s="1"/>
  <c r="B144" i="28" s="1"/>
  <c r="B145" i="28" s="1"/>
  <c r="B146" i="28" s="1"/>
  <c r="B147" i="28" s="1"/>
  <c r="B148" i="28" s="1"/>
  <c r="B149" i="28" s="1"/>
  <c r="B150" i="28" s="1"/>
  <c r="B151" i="28" s="1"/>
  <c r="B152" i="28" s="1"/>
  <c r="B153" i="28" s="1"/>
  <c r="B154" i="28" s="1"/>
  <c r="B155" i="28" s="1"/>
  <c r="B156" i="28" s="1"/>
  <c r="B157" i="28" s="1"/>
  <c r="B158" i="28" s="1"/>
  <c r="B159" i="28" s="1"/>
  <c r="B160" i="28" s="1"/>
  <c r="B161" i="28" s="1"/>
  <c r="B162" i="28" s="1"/>
  <c r="B163" i="28" s="1"/>
  <c r="B164" i="28" s="1"/>
  <c r="B165" i="28" s="1"/>
  <c r="B166" i="28" s="1"/>
  <c r="B167" i="28" s="1"/>
  <c r="B168" i="28" s="1"/>
  <c r="B169" i="28" s="1"/>
  <c r="B170" i="28" s="1"/>
  <c r="B171" i="28" s="1"/>
  <c r="B172" i="28" s="1"/>
  <c r="B173" i="28" s="1"/>
  <c r="B174" i="28" s="1"/>
  <c r="B175" i="28" s="1"/>
  <c r="B176" i="28" s="1"/>
  <c r="B177" i="28" s="1"/>
  <c r="B178" i="28" s="1"/>
  <c r="B179" i="28" s="1"/>
  <c r="B180" i="28" s="1"/>
  <c r="B181" i="28" s="1"/>
  <c r="B182" i="28" s="1"/>
  <c r="B183" i="28" s="1"/>
  <c r="B184" i="28" s="1"/>
  <c r="B185" i="28" s="1"/>
  <c r="B186" i="28" s="1"/>
  <c r="B187" i="28" s="1"/>
  <c r="B188" i="28" s="1"/>
  <c r="B189" i="28" s="1"/>
  <c r="B190" i="28" s="1"/>
  <c r="B191" i="28" s="1"/>
  <c r="B192" i="28" s="1"/>
  <c r="B193" i="28" s="1"/>
  <c r="B194" i="28" s="1"/>
  <c r="B195" i="28" s="1"/>
  <c r="B196" i="28" s="1"/>
  <c r="B197" i="28" s="1"/>
  <c r="B198" i="28" s="1"/>
  <c r="B199" i="28" s="1"/>
  <c r="B200" i="28" s="1"/>
  <c r="B201" i="28" s="1"/>
  <c r="B202" i="28" s="1"/>
  <c r="B203" i="28" s="1"/>
  <c r="B204" i="28" s="1"/>
  <c r="B205" i="28" s="1"/>
  <c r="B206" i="28" s="1"/>
  <c r="B207" i="28" s="1"/>
  <c r="B208" i="28" s="1"/>
  <c r="B209" i="28" s="1"/>
  <c r="B210" i="28" s="1"/>
  <c r="B211" i="28" s="1"/>
  <c r="B212" i="28" s="1"/>
  <c r="B213" i="28" s="1"/>
  <c r="B214" i="28" s="1"/>
  <c r="B215" i="28" s="1"/>
  <c r="B216" i="28" s="1"/>
  <c r="B217" i="28" s="1"/>
  <c r="B218" i="28" s="1"/>
  <c r="B219" i="28" s="1"/>
  <c r="B220" i="28" s="1"/>
  <c r="B221" i="28" s="1"/>
  <c r="B222" i="28" s="1"/>
  <c r="B223" i="28" s="1"/>
  <c r="B224" i="28" s="1"/>
  <c r="B225" i="28" s="1"/>
  <c r="B226" i="28" s="1"/>
  <c r="B227" i="28" s="1"/>
  <c r="B228" i="28" s="1"/>
  <c r="B229" i="28" s="1"/>
  <c r="B230" i="28" s="1"/>
  <c r="B231" i="28" s="1"/>
  <c r="B232" i="28" s="1"/>
  <c r="B233" i="28" s="1"/>
  <c r="B234" i="28" s="1"/>
  <c r="B235" i="28" s="1"/>
  <c r="B236" i="28" s="1"/>
  <c r="B237" i="28" s="1"/>
  <c r="B238" i="28" s="1"/>
  <c r="B239" i="28" s="1"/>
  <c r="B240" i="28" s="1"/>
  <c r="B241" i="28" s="1"/>
  <c r="B242" i="28" s="1"/>
  <c r="B243" i="28" s="1"/>
  <c r="B244" i="28" s="1"/>
  <c r="B245" i="28" s="1"/>
  <c r="B246" i="28" s="1"/>
  <c r="B247" i="28" s="1"/>
  <c r="B248" i="28" s="1"/>
  <c r="B249" i="28" s="1"/>
  <c r="B250" i="28" s="1"/>
  <c r="B251" i="28" s="1"/>
  <c r="B252" i="28" s="1"/>
  <c r="B253" i="28" s="1"/>
  <c r="B254" i="28" s="1"/>
  <c r="B255" i="28" s="1"/>
  <c r="B256" i="28" s="1"/>
  <c r="B257" i="28" s="1"/>
  <c r="B258" i="28" s="1"/>
  <c r="B259" i="28" s="1"/>
  <c r="B260" i="28" s="1"/>
  <c r="B261" i="28" s="1"/>
  <c r="B262" i="28" s="1"/>
  <c r="B263" i="28" s="1"/>
  <c r="B264" i="28" s="1"/>
  <c r="B265" i="28" s="1"/>
  <c r="B266" i="28" s="1"/>
  <c r="B267" i="28" s="1"/>
  <c r="B268" i="28" s="1"/>
  <c r="B269" i="28" s="1"/>
  <c r="B270" i="28" s="1"/>
  <c r="B271" i="28" s="1"/>
  <c r="B272" i="28" s="1"/>
  <c r="B273" i="28" s="1"/>
  <c r="B274" i="28" s="1"/>
  <c r="B275" i="28" s="1"/>
  <c r="B276" i="28" s="1"/>
  <c r="B277" i="28" s="1"/>
  <c r="B278" i="28" s="1"/>
  <c r="B279" i="28" s="1"/>
  <c r="B280" i="28" s="1"/>
  <c r="B281" i="28" s="1"/>
  <c r="B282" i="28" s="1"/>
  <c r="B283" i="28" s="1"/>
  <c r="B284" i="28" s="1"/>
  <c r="B285" i="28" s="1"/>
  <c r="B286" i="28" s="1"/>
  <c r="B287" i="28" s="1"/>
  <c r="B288" i="28" s="1"/>
  <c r="B289" i="28" s="1"/>
  <c r="B290" i="28" s="1"/>
  <c r="B291" i="28" s="1"/>
  <c r="B292" i="28" s="1"/>
  <c r="B293" i="28" s="1"/>
  <c r="B294" i="28" s="1"/>
  <c r="B295" i="28" s="1"/>
  <c r="B296" i="28" s="1"/>
  <c r="B297" i="28" s="1"/>
  <c r="B298" i="28" s="1"/>
  <c r="B299" i="28" s="1"/>
  <c r="B300" i="28" s="1"/>
  <c r="B301" i="28" s="1"/>
  <c r="B302" i="28" s="1"/>
  <c r="B303" i="28" s="1"/>
  <c r="B304" i="28" s="1"/>
  <c r="B305" i="28" s="1"/>
  <c r="B306" i="28" s="1"/>
  <c r="B307" i="28" s="1"/>
  <c r="B308" i="28" s="1"/>
  <c r="B309" i="28" s="1"/>
  <c r="B310" i="28" s="1"/>
  <c r="B311" i="28" s="1"/>
  <c r="B312" i="28" s="1"/>
  <c r="B313" i="28" s="1"/>
  <c r="B314" i="28" s="1"/>
  <c r="B315" i="28" s="1"/>
  <c r="B316" i="28" s="1"/>
  <c r="B317" i="28" s="1"/>
  <c r="B318" i="28" s="1"/>
  <c r="B319" i="28" s="1"/>
  <c r="B320" i="28" s="1"/>
  <c r="B321" i="28" s="1"/>
  <c r="B322" i="28" s="1"/>
  <c r="B323" i="28" s="1"/>
  <c r="B324" i="28" s="1"/>
  <c r="B325" i="28" s="1"/>
  <c r="B326" i="28" s="1"/>
  <c r="B327" i="28" s="1"/>
  <c r="B328" i="28" s="1"/>
  <c r="B329" i="28" s="1"/>
  <c r="B330" i="28" s="1"/>
  <c r="B331" i="28" s="1"/>
  <c r="B332" i="28" s="1"/>
  <c r="B333" i="28" s="1"/>
  <c r="B334" i="28" s="1"/>
  <c r="B335" i="28" s="1"/>
  <c r="B336" i="28" s="1"/>
  <c r="B337" i="28" s="1"/>
  <c r="B338" i="28" s="1"/>
  <c r="B339" i="28" s="1"/>
  <c r="B340" i="28" s="1"/>
  <c r="B341" i="28" s="1"/>
  <c r="B342" i="28" s="1"/>
  <c r="B343" i="28" s="1"/>
  <c r="B344" i="28" s="1"/>
  <c r="B345" i="28" s="1"/>
  <c r="B346" i="28" s="1"/>
  <c r="B347" i="28" s="1"/>
  <c r="B348" i="28" s="1"/>
  <c r="B349" i="28" s="1"/>
  <c r="B350" i="28" s="1"/>
  <c r="B351" i="28" s="1"/>
  <c r="B352" i="28" s="1"/>
  <c r="B353" i="28" s="1"/>
  <c r="B354" i="28" s="1"/>
  <c r="B355" i="28" s="1"/>
  <c r="B356" i="28" s="1"/>
  <c r="B357" i="28" s="1"/>
  <c r="B358" i="28" s="1"/>
  <c r="B359" i="28" s="1"/>
  <c r="B360" i="28" s="1"/>
  <c r="B361" i="28" s="1"/>
  <c r="B362" i="28" s="1"/>
  <c r="B363" i="28" s="1"/>
  <c r="B364" i="28" s="1"/>
  <c r="B365" i="28" s="1"/>
  <c r="B366" i="28" s="1"/>
  <c r="B367" i="28" s="1"/>
  <c r="B368" i="28" s="1"/>
  <c r="B369" i="28" s="1"/>
  <c r="B370" i="28" s="1"/>
  <c r="B371" i="28" s="1"/>
  <c r="B372" i="28" s="1"/>
  <c r="B373" i="28" s="1"/>
  <c r="B374" i="28" s="1"/>
  <c r="B375" i="28" s="1"/>
  <c r="B376" i="28" s="1"/>
  <c r="B377" i="28" s="1"/>
  <c r="B378" i="28" s="1"/>
  <c r="B379" i="28" s="1"/>
  <c r="B380" i="28" s="1"/>
  <c r="B381" i="28" s="1"/>
  <c r="B382" i="28" s="1"/>
  <c r="B383" i="28" s="1"/>
  <c r="B384" i="28" s="1"/>
  <c r="B385" i="28" s="1"/>
  <c r="B386" i="28" s="1"/>
  <c r="B387" i="28" s="1"/>
  <c r="B388" i="28" s="1"/>
  <c r="B389" i="28" s="1"/>
  <c r="B390" i="28" s="1"/>
  <c r="B391" i="28" s="1"/>
  <c r="B392" i="28" s="1"/>
  <c r="B393" i="28" s="1"/>
  <c r="B394" i="28" s="1"/>
  <c r="B395" i="28" s="1"/>
  <c r="B396" i="28" s="1"/>
  <c r="B397" i="28" s="1"/>
  <c r="B398" i="28" s="1"/>
  <c r="B399" i="28" s="1"/>
  <c r="B400" i="28" s="1"/>
  <c r="B401" i="28" s="1"/>
  <c r="B402" i="28" s="1"/>
  <c r="B403" i="28" s="1"/>
  <c r="B404" i="28" s="1"/>
  <c r="B405" i="28" s="1"/>
  <c r="B406" i="28" s="1"/>
  <c r="B407" i="28" s="1"/>
  <c r="B408" i="28" s="1"/>
  <c r="B409" i="28" s="1"/>
  <c r="B410" i="28" s="1"/>
  <c r="B411" i="28" s="1"/>
  <c r="B412" i="28" s="1"/>
  <c r="B413" i="28" s="1"/>
  <c r="B414" i="28" s="1"/>
  <c r="B415" i="28" s="1"/>
  <c r="B416" i="28" s="1"/>
  <c r="B417" i="28" s="1"/>
  <c r="B418" i="28" s="1"/>
  <c r="B419" i="28" s="1"/>
  <c r="B420" i="28" s="1"/>
  <c r="B421" i="28" s="1"/>
  <c r="B422" i="28" s="1"/>
  <c r="B423" i="28" s="1"/>
  <c r="B424" i="28" s="1"/>
  <c r="B425" i="28" s="1"/>
  <c r="B426" i="28" s="1"/>
  <c r="B427" i="28" s="1"/>
  <c r="B428" i="28" s="1"/>
  <c r="B429" i="28" s="1"/>
  <c r="B430" i="28" s="1"/>
  <c r="B431" i="28" s="1"/>
  <c r="B432" i="28" s="1"/>
  <c r="B433" i="28" s="1"/>
  <c r="B434" i="28" s="1"/>
  <c r="B435" i="28" s="1"/>
  <c r="B436" i="28" s="1"/>
  <c r="B437" i="28" s="1"/>
  <c r="B438" i="28" s="1"/>
  <c r="B439" i="28" s="1"/>
  <c r="B440" i="28" s="1"/>
  <c r="B441" i="28" s="1"/>
  <c r="B442" i="28" s="1"/>
  <c r="B443" i="28" s="1"/>
  <c r="B444" i="28" s="1"/>
  <c r="B445" i="28" s="1"/>
  <c r="B446" i="28" s="1"/>
  <c r="B447" i="28" s="1"/>
  <c r="B448" i="28" s="1"/>
  <c r="B449" i="28" s="1"/>
  <c r="B450" i="28" s="1"/>
  <c r="B451" i="28" s="1"/>
  <c r="B452" i="28" s="1"/>
  <c r="B453" i="28" s="1"/>
  <c r="B454" i="28" s="1"/>
  <c r="B455" i="28" s="1"/>
  <c r="B456" i="28" s="1"/>
  <c r="B457" i="28" s="1"/>
  <c r="B458" i="28" s="1"/>
  <c r="B459" i="28" s="1"/>
  <c r="B460" i="28" s="1"/>
  <c r="B461" i="28" s="1"/>
  <c r="B462" i="28" s="1"/>
  <c r="B463" i="28" s="1"/>
  <c r="B464" i="28" s="1"/>
  <c r="B465" i="28" s="1"/>
  <c r="B466" i="28" s="1"/>
  <c r="B467" i="28" s="1"/>
  <c r="B468" i="28" s="1"/>
  <c r="B469" i="28" s="1"/>
  <c r="B470" i="28" s="1"/>
  <c r="B471" i="28" s="1"/>
  <c r="B472" i="28" s="1"/>
  <c r="B473" i="28" s="1"/>
  <c r="B474" i="28" s="1"/>
  <c r="B475" i="28" s="1"/>
  <c r="B476" i="28" s="1"/>
  <c r="B477" i="28" s="1"/>
  <c r="B478" i="28" s="1"/>
  <c r="B479" i="28" s="1"/>
  <c r="B480" i="28" s="1"/>
  <c r="B481" i="28" s="1"/>
  <c r="B482" i="28" s="1"/>
  <c r="B483" i="28" s="1"/>
  <c r="B484" i="28" s="1"/>
  <c r="B485" i="28" s="1"/>
  <c r="B486" i="28" s="1"/>
  <c r="B487" i="28" s="1"/>
  <c r="B488" i="28" s="1"/>
  <c r="B489" i="28" s="1"/>
  <c r="B490" i="28" s="1"/>
  <c r="B491" i="28" s="1"/>
  <c r="B492" i="28" s="1"/>
  <c r="B493" i="28" s="1"/>
  <c r="B494" i="28" s="1"/>
  <c r="B495" i="28" s="1"/>
  <c r="B496" i="28" s="1"/>
  <c r="B497" i="28" s="1"/>
  <c r="B498" i="28" s="1"/>
  <c r="B499" i="28" s="1"/>
  <c r="B500" i="28" s="1"/>
  <c r="B501" i="28" s="1"/>
  <c r="B502" i="28" s="1"/>
  <c r="B503" i="28" s="1"/>
  <c r="B504" i="28" s="1"/>
  <c r="B505" i="28" s="1"/>
  <c r="B506" i="28" s="1"/>
  <c r="B507" i="28" s="1"/>
  <c r="B508" i="28" s="1"/>
  <c r="B509" i="28" s="1"/>
  <c r="B510" i="28" s="1"/>
  <c r="B511" i="28" s="1"/>
  <c r="B512" i="28" s="1"/>
  <c r="B513" i="28" s="1"/>
  <c r="B514" i="28" s="1"/>
  <c r="B515" i="28" s="1"/>
  <c r="B516" i="28" s="1"/>
  <c r="B517" i="28" s="1"/>
  <c r="B518" i="28" s="1"/>
  <c r="B519" i="28" s="1"/>
  <c r="B520" i="28" s="1"/>
  <c r="B521" i="28" s="1"/>
  <c r="B522" i="28" s="1"/>
  <c r="B523" i="28" s="1"/>
  <c r="B524" i="28" s="1"/>
  <c r="B525" i="28" s="1"/>
  <c r="B526" i="28" s="1"/>
  <c r="B527" i="28" s="1"/>
  <c r="B528" i="28" s="1"/>
  <c r="B529" i="28" s="1"/>
  <c r="B530" i="28" s="1"/>
  <c r="B531" i="28" s="1"/>
  <c r="B532" i="28" s="1"/>
  <c r="B533" i="28" s="1"/>
  <c r="B534" i="28" s="1"/>
  <c r="B535" i="28" s="1"/>
  <c r="B536" i="28" s="1"/>
  <c r="B537" i="28" s="1"/>
  <c r="B538" i="28" s="1"/>
  <c r="B539" i="28" s="1"/>
  <c r="B540" i="28" s="1"/>
  <c r="B541" i="28" s="1"/>
  <c r="B542" i="28" s="1"/>
  <c r="B543" i="28" s="1"/>
  <c r="B544" i="28" s="1"/>
  <c r="B545" i="28" s="1"/>
  <c r="B546" i="28" s="1"/>
  <c r="B547" i="28" s="1"/>
  <c r="B548" i="28" s="1"/>
  <c r="B549" i="28" s="1"/>
  <c r="B550" i="28" s="1"/>
  <c r="B551" i="28" s="1"/>
  <c r="B552" i="28" s="1"/>
  <c r="B553" i="28" s="1"/>
  <c r="B554" i="28" s="1"/>
  <c r="B555" i="28" s="1"/>
  <c r="B556" i="28" s="1"/>
  <c r="B557" i="28" s="1"/>
  <c r="B558" i="28" s="1"/>
  <c r="B559" i="28" s="1"/>
  <c r="B560" i="28" s="1"/>
  <c r="B561" i="28" s="1"/>
  <c r="B562" i="28" s="1"/>
  <c r="B563" i="28" s="1"/>
  <c r="B564" i="28" s="1"/>
  <c r="B565" i="28" s="1"/>
  <c r="B566" i="28" s="1"/>
  <c r="B567" i="28" s="1"/>
  <c r="B568" i="28" s="1"/>
  <c r="B569" i="28" s="1"/>
  <c r="B570" i="28" s="1"/>
  <c r="B571" i="28" s="1"/>
  <c r="B572" i="28" s="1"/>
  <c r="B573" i="28" s="1"/>
  <c r="B574" i="28" s="1"/>
  <c r="B575" i="28" s="1"/>
  <c r="B576" i="28" s="1"/>
  <c r="B577" i="28" s="1"/>
  <c r="B578" i="28" s="1"/>
  <c r="B579" i="28" s="1"/>
  <c r="B580" i="28" s="1"/>
  <c r="B581" i="28" s="1"/>
  <c r="B582" i="28" s="1"/>
  <c r="B583" i="28" s="1"/>
  <c r="B584" i="28" s="1"/>
  <c r="B585" i="28" s="1"/>
  <c r="B586" i="28" s="1"/>
  <c r="B587" i="28" s="1"/>
  <c r="B588" i="28" s="1"/>
  <c r="B589" i="28" s="1"/>
  <c r="B590" i="28" s="1"/>
  <c r="B591" i="28" s="1"/>
  <c r="B592" i="28" s="1"/>
  <c r="B593" i="28" s="1"/>
  <c r="B594" i="28" s="1"/>
  <c r="B595" i="28" s="1"/>
  <c r="B596" i="28" s="1"/>
  <c r="B597" i="28" s="1"/>
  <c r="B598" i="28" s="1"/>
  <c r="B599" i="28" s="1"/>
  <c r="B600" i="28" s="1"/>
  <c r="B601" i="28" s="1"/>
  <c r="B602" i="28" s="1"/>
  <c r="B603" i="28" s="1"/>
  <c r="B604" i="28" s="1"/>
  <c r="B605" i="28" s="1"/>
  <c r="B606" i="28" s="1"/>
  <c r="B607" i="28" s="1"/>
  <c r="B608" i="28" s="1"/>
  <c r="B609" i="28" s="1"/>
  <c r="B610" i="28" s="1"/>
  <c r="B611" i="28" s="1"/>
  <c r="B612" i="28" s="1"/>
  <c r="B613" i="28" s="1"/>
  <c r="B614" i="28" s="1"/>
  <c r="B615" i="28" s="1"/>
  <c r="B616" i="28" s="1"/>
  <c r="B617" i="28" s="1"/>
  <c r="B618" i="28" s="1"/>
  <c r="B619" i="28" s="1"/>
  <c r="B620" i="28" s="1"/>
  <c r="B621" i="28" s="1"/>
  <c r="B622" i="28" s="1"/>
  <c r="B623" i="28" s="1"/>
  <c r="B624" i="28" s="1"/>
  <c r="B625" i="28" s="1"/>
  <c r="B626" i="28" s="1"/>
  <c r="B627" i="28" s="1"/>
  <c r="B628" i="28" s="1"/>
  <c r="B629" i="28" s="1"/>
  <c r="B630" i="28" s="1"/>
  <c r="B631" i="28" s="1"/>
  <c r="B632" i="28" s="1"/>
  <c r="B633" i="28" s="1"/>
  <c r="B634" i="28" s="1"/>
  <c r="B635" i="28" s="1"/>
  <c r="B636" i="28" s="1"/>
  <c r="B637" i="28" s="1"/>
  <c r="B638" i="28" s="1"/>
  <c r="B639" i="28" s="1"/>
  <c r="B640" i="28" s="1"/>
  <c r="B641" i="28" s="1"/>
  <c r="B642" i="28" s="1"/>
  <c r="B643" i="28" s="1"/>
  <c r="B644" i="28" s="1"/>
  <c r="B645" i="28" s="1"/>
  <c r="B646" i="28" s="1"/>
  <c r="B647" i="28" s="1"/>
  <c r="B648" i="28" s="1"/>
  <c r="B649" i="28" s="1"/>
  <c r="B650" i="28" s="1"/>
  <c r="B651" i="28" s="1"/>
  <c r="B652" i="28" s="1"/>
  <c r="B653" i="28" s="1"/>
  <c r="B654" i="28" s="1"/>
  <c r="B655" i="28" s="1"/>
  <c r="B656" i="28" s="1"/>
  <c r="B657" i="28" s="1"/>
  <c r="B658" i="28" s="1"/>
  <c r="B659" i="28" s="1"/>
  <c r="B660" i="28" s="1"/>
  <c r="B661" i="28" s="1"/>
  <c r="B662" i="28" s="1"/>
  <c r="B663" i="28" s="1"/>
  <c r="B664" i="28" s="1"/>
  <c r="B665" i="28" s="1"/>
  <c r="B666" i="28" s="1"/>
  <c r="B667" i="28" s="1"/>
  <c r="B668" i="28" s="1"/>
  <c r="B669" i="28" s="1"/>
  <c r="B670" i="28" s="1"/>
  <c r="B671" i="28" s="1"/>
  <c r="B672" i="28" s="1"/>
  <c r="B673" i="28" s="1"/>
  <c r="B674" i="28" s="1"/>
  <c r="B675" i="28" s="1"/>
  <c r="B676" i="28" s="1"/>
  <c r="B677" i="28" s="1"/>
  <c r="B678" i="28" s="1"/>
  <c r="B679" i="28" s="1"/>
  <c r="B680" i="28" s="1"/>
  <c r="B681" i="28" s="1"/>
  <c r="B682" i="28" s="1"/>
  <c r="B683" i="28" s="1"/>
  <c r="B684" i="28" s="1"/>
  <c r="B685" i="28" s="1"/>
  <c r="B686" i="28" s="1"/>
  <c r="B687" i="28" s="1"/>
  <c r="B688" i="28" s="1"/>
  <c r="B689" i="28" s="1"/>
  <c r="B690" i="28" s="1"/>
  <c r="B691" i="28" s="1"/>
  <c r="B692" i="28" s="1"/>
  <c r="B693" i="28" s="1"/>
  <c r="B694" i="28" s="1"/>
  <c r="B695" i="28" s="1"/>
  <c r="B696" i="28" s="1"/>
  <c r="B697" i="28" s="1"/>
  <c r="B698" i="28" s="1"/>
  <c r="B699" i="28" s="1"/>
  <c r="B700" i="28" s="1"/>
  <c r="B701" i="28" s="1"/>
  <c r="B702" i="28" s="1"/>
  <c r="B703" i="28" s="1"/>
  <c r="B704" i="28" s="1"/>
  <c r="B705" i="28" s="1"/>
  <c r="B706" i="28" s="1"/>
  <c r="B707" i="28" s="1"/>
  <c r="B708" i="28" s="1"/>
  <c r="B709" i="28" s="1"/>
  <c r="B710" i="28" s="1"/>
  <c r="B711" i="28" s="1"/>
  <c r="B712" i="28" s="1"/>
  <c r="B713" i="28" s="1"/>
  <c r="B714" i="28" s="1"/>
  <c r="B715" i="28" s="1"/>
  <c r="B716" i="28" s="1"/>
  <c r="B717" i="28" s="1"/>
  <c r="B718" i="28" s="1"/>
  <c r="B719" i="28" s="1"/>
  <c r="B720" i="28" s="1"/>
  <c r="B721" i="28" s="1"/>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A73" i="28"/>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157" i="28" s="1"/>
  <c r="A158" i="28" s="1"/>
  <c r="A159" i="28" s="1"/>
  <c r="A160" i="28" s="1"/>
  <c r="A161" i="28" s="1"/>
  <c r="A162" i="28" s="1"/>
  <c r="A163" i="28" s="1"/>
  <c r="A164" i="28" s="1"/>
  <c r="A165" i="28" s="1"/>
  <c r="A166" i="28" s="1"/>
  <c r="A167" i="28" s="1"/>
  <c r="A168" i="28" s="1"/>
  <c r="A169" i="28" s="1"/>
  <c r="A170" i="28" s="1"/>
  <c r="A171" i="28" s="1"/>
  <c r="A172" i="28" s="1"/>
  <c r="A173" i="28" s="1"/>
  <c r="A174" i="28" s="1"/>
  <c r="A175" i="28" s="1"/>
  <c r="A176" i="28" s="1"/>
  <c r="A177" i="28" s="1"/>
  <c r="A178" i="28" s="1"/>
  <c r="A179" i="28" s="1"/>
  <c r="A180" i="28" s="1"/>
  <c r="A181" i="28" s="1"/>
  <c r="A182" i="28" s="1"/>
  <c r="A183" i="28" s="1"/>
  <c r="A184" i="28" s="1"/>
  <c r="A185" i="28" s="1"/>
  <c r="A186" i="28" s="1"/>
  <c r="A187" i="28" s="1"/>
  <c r="A188" i="28" s="1"/>
  <c r="A189" i="28" s="1"/>
  <c r="A190" i="28" s="1"/>
  <c r="A191" i="28" s="1"/>
  <c r="A192" i="28" s="1"/>
  <c r="A193" i="28" s="1"/>
  <c r="A194" i="28" s="1"/>
  <c r="A195" i="28" s="1"/>
  <c r="A196" i="28" s="1"/>
  <c r="A197" i="28" s="1"/>
  <c r="A198" i="28" s="1"/>
  <c r="A199" i="28" s="1"/>
  <c r="A200" i="28" s="1"/>
  <c r="A201" i="28" s="1"/>
  <c r="A202" i="28" s="1"/>
  <c r="A203" i="28" s="1"/>
  <c r="A204" i="28" s="1"/>
  <c r="A205" i="28" s="1"/>
  <c r="A206" i="28" s="1"/>
  <c r="A207" i="28" s="1"/>
  <c r="A208" i="28" s="1"/>
  <c r="A209" i="28" s="1"/>
  <c r="A210" i="28" s="1"/>
  <c r="A211" i="28" s="1"/>
  <c r="A212" i="28" s="1"/>
  <c r="A213" i="28" s="1"/>
  <c r="A214" i="28" s="1"/>
  <c r="A215" i="28" s="1"/>
  <c r="A216" i="28" s="1"/>
  <c r="A217" i="28" s="1"/>
  <c r="A218" i="28" s="1"/>
  <c r="A219" i="28" s="1"/>
  <c r="A220" i="28" s="1"/>
  <c r="A221" i="28" s="1"/>
  <c r="A222" i="28" s="1"/>
  <c r="A223" i="28" s="1"/>
  <c r="A224" i="28" s="1"/>
  <c r="A225" i="28" s="1"/>
  <c r="A226" i="28" s="1"/>
  <c r="A227" i="28" s="1"/>
  <c r="A228" i="28" s="1"/>
  <c r="A229" i="28" s="1"/>
  <c r="A230" i="28" s="1"/>
  <c r="A231" i="28" s="1"/>
  <c r="A232" i="28" s="1"/>
  <c r="A233" i="28" s="1"/>
  <c r="A234" i="28" s="1"/>
  <c r="A235" i="28" s="1"/>
  <c r="A236" i="28" s="1"/>
  <c r="A237" i="28" s="1"/>
  <c r="A238" i="28" s="1"/>
  <c r="A239" i="28" s="1"/>
  <c r="A240" i="28" s="1"/>
  <c r="A241" i="28" s="1"/>
  <c r="A242" i="28" s="1"/>
  <c r="A243" i="28" s="1"/>
  <c r="A244" i="28" s="1"/>
  <c r="A245" i="28" s="1"/>
  <c r="A246" i="28" s="1"/>
  <c r="A247" i="28" s="1"/>
  <c r="A248" i="28" s="1"/>
  <c r="A249" i="28" s="1"/>
  <c r="A250" i="28" s="1"/>
  <c r="A251" i="28" s="1"/>
  <c r="A252" i="28" s="1"/>
  <c r="A253" i="28" s="1"/>
  <c r="A254" i="28" s="1"/>
  <c r="A255" i="28" s="1"/>
  <c r="A256" i="28" s="1"/>
  <c r="A257" i="28" s="1"/>
  <c r="A258" i="28" s="1"/>
  <c r="A259" i="28" s="1"/>
  <c r="A260" i="28" s="1"/>
  <c r="A261" i="28" s="1"/>
  <c r="A262" i="28" s="1"/>
  <c r="A263" i="28" s="1"/>
  <c r="A264" i="28" s="1"/>
  <c r="A265" i="28" s="1"/>
  <c r="A266" i="28" s="1"/>
  <c r="A267" i="28" s="1"/>
  <c r="A268" i="28" s="1"/>
  <c r="A269" i="28" s="1"/>
  <c r="A270" i="28" s="1"/>
  <c r="A271" i="28" s="1"/>
  <c r="A272" i="28" s="1"/>
  <c r="A273" i="28" s="1"/>
  <c r="A274" i="28" s="1"/>
  <c r="A275" i="28" s="1"/>
  <c r="A276" i="28" s="1"/>
  <c r="A277" i="28" s="1"/>
  <c r="A278" i="28" s="1"/>
  <c r="A279" i="28" s="1"/>
  <c r="A280" i="28" s="1"/>
  <c r="A281" i="28" s="1"/>
  <c r="A282" i="28" s="1"/>
  <c r="A283" i="28" s="1"/>
  <c r="A284" i="28" s="1"/>
  <c r="A285" i="28" s="1"/>
  <c r="A286" i="28" s="1"/>
  <c r="A287" i="28" s="1"/>
  <c r="A288" i="28" s="1"/>
  <c r="A289" i="28" s="1"/>
  <c r="A290" i="28" s="1"/>
  <c r="A291" i="28" s="1"/>
  <c r="A292" i="28" s="1"/>
  <c r="A293" i="28" s="1"/>
  <c r="A294" i="28" s="1"/>
  <c r="A295" i="28" s="1"/>
  <c r="A296" i="28" s="1"/>
  <c r="A297" i="28" s="1"/>
  <c r="A298" i="28" s="1"/>
  <c r="A299" i="28" s="1"/>
  <c r="A300" i="28" s="1"/>
  <c r="A301" i="28" s="1"/>
  <c r="A302" i="28" s="1"/>
  <c r="A303" i="28" s="1"/>
  <c r="A304" i="28" s="1"/>
  <c r="A305" i="28" s="1"/>
  <c r="A306" i="28" s="1"/>
  <c r="A307" i="28" s="1"/>
  <c r="A308" i="28" s="1"/>
  <c r="A309" i="28" s="1"/>
  <c r="A310" i="28" s="1"/>
  <c r="A311" i="28" s="1"/>
  <c r="A312" i="28" s="1"/>
  <c r="A313" i="28" s="1"/>
  <c r="A314" i="28" s="1"/>
  <c r="A315" i="28" s="1"/>
  <c r="A316" i="28" s="1"/>
  <c r="A317" i="28" s="1"/>
  <c r="A318" i="28" s="1"/>
  <c r="A319" i="28" s="1"/>
  <c r="A320" i="28" s="1"/>
  <c r="A321" i="28" s="1"/>
  <c r="A322" i="28" s="1"/>
  <c r="A323" i="28" s="1"/>
  <c r="A324" i="28" s="1"/>
  <c r="A325" i="28" s="1"/>
  <c r="A326" i="28" s="1"/>
  <c r="A327" i="28" s="1"/>
  <c r="A328" i="28" s="1"/>
  <c r="A329" i="28" s="1"/>
  <c r="A330" i="28" s="1"/>
  <c r="A331" i="28" s="1"/>
  <c r="A332" i="28" s="1"/>
  <c r="A333" i="28" s="1"/>
  <c r="A334" i="28" s="1"/>
  <c r="A335" i="28" s="1"/>
  <c r="A336" i="28" s="1"/>
  <c r="A337" i="28" s="1"/>
  <c r="A338" i="28" s="1"/>
  <c r="A339" i="28" s="1"/>
  <c r="A340" i="28" s="1"/>
  <c r="A341" i="28" s="1"/>
  <c r="A342" i="28" s="1"/>
  <c r="A343" i="28" s="1"/>
  <c r="A344" i="28" s="1"/>
  <c r="A345" i="28" s="1"/>
  <c r="A346" i="28" s="1"/>
  <c r="A347" i="28" s="1"/>
  <c r="A348" i="28" s="1"/>
  <c r="A349" i="28" s="1"/>
  <c r="A350" i="28" s="1"/>
  <c r="A351" i="28" s="1"/>
  <c r="A352" i="28" s="1"/>
  <c r="A353" i="28" s="1"/>
  <c r="A354" i="28" s="1"/>
  <c r="A355" i="28" s="1"/>
  <c r="A356" i="28" s="1"/>
  <c r="A357" i="28" s="1"/>
  <c r="A358" i="28" s="1"/>
  <c r="A359" i="28" s="1"/>
  <c r="A360" i="28" s="1"/>
  <c r="A361" i="28" s="1"/>
  <c r="A362" i="28" s="1"/>
  <c r="A363" i="28" s="1"/>
  <c r="A364" i="28" s="1"/>
  <c r="A365" i="28" s="1"/>
  <c r="A366" i="28" s="1"/>
  <c r="A367" i="28" s="1"/>
  <c r="A368" i="28" s="1"/>
  <c r="A369" i="28" s="1"/>
  <c r="A370" i="28" s="1"/>
  <c r="A371" i="28" s="1"/>
  <c r="A372" i="28" s="1"/>
  <c r="A373" i="28" s="1"/>
  <c r="A374" i="28" s="1"/>
  <c r="A375" i="28" s="1"/>
  <c r="A376" i="28" s="1"/>
  <c r="A377" i="28" s="1"/>
  <c r="A378" i="28" s="1"/>
  <c r="A379" i="28" s="1"/>
  <c r="A380" i="28" s="1"/>
  <c r="A381" i="28" s="1"/>
  <c r="A382" i="28" s="1"/>
  <c r="A383" i="28" s="1"/>
  <c r="A384" i="28" s="1"/>
  <c r="A385" i="28" s="1"/>
  <c r="A386" i="28" s="1"/>
  <c r="A387" i="28" s="1"/>
  <c r="A388" i="28" s="1"/>
  <c r="A389" i="28" s="1"/>
  <c r="A390" i="28" s="1"/>
  <c r="A391" i="28" s="1"/>
  <c r="A392" i="28" s="1"/>
  <c r="A393" i="28" s="1"/>
  <c r="A394" i="28" s="1"/>
  <c r="A395" i="28" s="1"/>
  <c r="A396" i="28" s="1"/>
  <c r="A397" i="28" s="1"/>
  <c r="A398" i="28" s="1"/>
  <c r="A399" i="28" s="1"/>
  <c r="A400" i="28" s="1"/>
  <c r="A401" i="28" s="1"/>
  <c r="A402" i="28" s="1"/>
  <c r="A403" i="28" s="1"/>
  <c r="A404" i="28" s="1"/>
  <c r="A405" i="28" s="1"/>
  <c r="A406" i="28" s="1"/>
  <c r="A407" i="28" s="1"/>
  <c r="A408" i="28" s="1"/>
  <c r="A409" i="28" s="1"/>
  <c r="A410" i="28" s="1"/>
  <c r="A411" i="28" s="1"/>
  <c r="A412" i="28" s="1"/>
  <c r="A413" i="28" s="1"/>
  <c r="A414" i="28" s="1"/>
  <c r="A415" i="28" s="1"/>
  <c r="A416" i="28" s="1"/>
  <c r="A417" i="28" s="1"/>
  <c r="A418" i="28" s="1"/>
  <c r="A419" i="28" s="1"/>
  <c r="A420" i="28" s="1"/>
  <c r="A421" i="28" s="1"/>
  <c r="A422" i="28" s="1"/>
  <c r="A423" i="28" s="1"/>
  <c r="A424" i="28" s="1"/>
  <c r="A425" i="28" s="1"/>
  <c r="A426" i="28" s="1"/>
  <c r="A427" i="28" s="1"/>
  <c r="A428" i="28" s="1"/>
  <c r="A429" i="28" s="1"/>
  <c r="A430" i="28" s="1"/>
  <c r="A431" i="28" s="1"/>
  <c r="A432" i="28" s="1"/>
  <c r="A433" i="28" s="1"/>
  <c r="A434" i="28" s="1"/>
  <c r="A435" i="28" s="1"/>
  <c r="A436" i="28" s="1"/>
  <c r="A437" i="28" s="1"/>
  <c r="A438" i="28" s="1"/>
  <c r="A439" i="28" s="1"/>
  <c r="A440" i="28" s="1"/>
  <c r="A441" i="28" s="1"/>
  <c r="A442" i="28" s="1"/>
  <c r="A443" i="28" s="1"/>
  <c r="A444" i="28" s="1"/>
  <c r="A445" i="28" s="1"/>
  <c r="A446" i="28" s="1"/>
  <c r="A447" i="28" s="1"/>
  <c r="A448" i="28" s="1"/>
  <c r="A449" i="28" s="1"/>
  <c r="A450" i="28" s="1"/>
  <c r="A451" i="28" s="1"/>
  <c r="A452" i="28" s="1"/>
  <c r="A453" i="28" s="1"/>
  <c r="A454" i="28" s="1"/>
  <c r="A455" i="28" s="1"/>
  <c r="A456" i="28" s="1"/>
  <c r="A457" i="28" s="1"/>
  <c r="A458" i="28" s="1"/>
  <c r="A459" i="28" s="1"/>
  <c r="A460" i="28" s="1"/>
  <c r="A461" i="28" s="1"/>
  <c r="A462" i="28" s="1"/>
  <c r="A463" i="28" s="1"/>
  <c r="A464" i="28" s="1"/>
  <c r="A465" i="28" s="1"/>
  <c r="A466" i="28" s="1"/>
  <c r="A467" i="28" s="1"/>
  <c r="A468" i="28" s="1"/>
  <c r="A469" i="28" s="1"/>
  <c r="A470" i="28" s="1"/>
  <c r="A471" i="28" s="1"/>
  <c r="A472" i="28" s="1"/>
  <c r="A473" i="28" s="1"/>
  <c r="A474" i="28" s="1"/>
  <c r="A475" i="28" s="1"/>
  <c r="A476" i="28" s="1"/>
  <c r="A477" i="28" s="1"/>
  <c r="A478" i="28" s="1"/>
  <c r="A479" i="28" s="1"/>
  <c r="A480" i="28" s="1"/>
  <c r="A481" i="28" s="1"/>
  <c r="A482" i="28" s="1"/>
  <c r="A483" i="28" s="1"/>
  <c r="A484" i="28" s="1"/>
  <c r="A485" i="28" s="1"/>
  <c r="A486" i="28" s="1"/>
  <c r="A487" i="28" s="1"/>
  <c r="A488" i="28" s="1"/>
  <c r="A489" i="28" s="1"/>
  <c r="A490" i="28" s="1"/>
  <c r="A491" i="28" s="1"/>
  <c r="A492" i="28" s="1"/>
  <c r="A493" i="28" s="1"/>
  <c r="A494" i="28" s="1"/>
  <c r="A495" i="28" s="1"/>
  <c r="A496" i="28" s="1"/>
  <c r="A497" i="28" s="1"/>
  <c r="A498" i="28" s="1"/>
  <c r="A499" i="28" s="1"/>
  <c r="A500" i="28" s="1"/>
  <c r="A501" i="28" s="1"/>
  <c r="A502" i="28" s="1"/>
  <c r="A503" i="28" s="1"/>
  <c r="A504" i="28" s="1"/>
  <c r="A505" i="28" s="1"/>
  <c r="A506" i="28" s="1"/>
  <c r="A507" i="28" s="1"/>
  <c r="A508" i="28" s="1"/>
  <c r="A509" i="28" s="1"/>
  <c r="A510" i="28" s="1"/>
  <c r="A511" i="28" s="1"/>
  <c r="A512" i="28" s="1"/>
  <c r="A513" i="28" s="1"/>
  <c r="A514" i="28" s="1"/>
  <c r="A515" i="28" s="1"/>
  <c r="A516" i="28" s="1"/>
  <c r="A517" i="28" s="1"/>
  <c r="A518" i="28" s="1"/>
  <c r="A519" i="28" s="1"/>
  <c r="A520" i="28" s="1"/>
  <c r="A521" i="28" s="1"/>
  <c r="A522" i="28" s="1"/>
  <c r="A523" i="28" s="1"/>
  <c r="A524" i="28" s="1"/>
  <c r="A525" i="28" s="1"/>
  <c r="A526" i="28" s="1"/>
  <c r="A527" i="28" s="1"/>
  <c r="A528" i="28" s="1"/>
  <c r="A529" i="28" s="1"/>
  <c r="A530" i="28" s="1"/>
  <c r="A531" i="28" s="1"/>
  <c r="A532" i="28" s="1"/>
  <c r="A533" i="28" s="1"/>
  <c r="A534" i="28" s="1"/>
  <c r="A535" i="28" s="1"/>
  <c r="A536" i="28" s="1"/>
  <c r="A537" i="28" s="1"/>
  <c r="A538" i="28" s="1"/>
  <c r="A539" i="28" s="1"/>
  <c r="A540" i="28" s="1"/>
  <c r="A541" i="28" s="1"/>
  <c r="A542" i="28" s="1"/>
  <c r="A543" i="28" s="1"/>
  <c r="A544" i="28" s="1"/>
  <c r="A545" i="28" s="1"/>
  <c r="A546" i="28" s="1"/>
  <c r="A547" i="28" s="1"/>
  <c r="A548" i="28" s="1"/>
  <c r="A549" i="28" s="1"/>
  <c r="A550" i="28" s="1"/>
  <c r="A551" i="28" s="1"/>
  <c r="A552" i="28" s="1"/>
  <c r="A553" i="28" s="1"/>
  <c r="A554" i="28" s="1"/>
  <c r="A555" i="28" s="1"/>
  <c r="A556" i="28" s="1"/>
  <c r="A557" i="28" s="1"/>
  <c r="A558" i="28" s="1"/>
  <c r="A559" i="28" s="1"/>
  <c r="A560" i="28" s="1"/>
  <c r="A561" i="28" s="1"/>
  <c r="A562" i="28" s="1"/>
  <c r="A563" i="28" s="1"/>
  <c r="A564" i="28" s="1"/>
  <c r="A565" i="28" s="1"/>
  <c r="A566" i="28" s="1"/>
  <c r="A567" i="28" s="1"/>
  <c r="A568" i="28" s="1"/>
  <c r="A569" i="28" s="1"/>
  <c r="A570" i="28" s="1"/>
  <c r="A571" i="28" s="1"/>
  <c r="A572" i="28" s="1"/>
  <c r="A573" i="28" s="1"/>
  <c r="A574" i="28" s="1"/>
  <c r="A575" i="28" s="1"/>
  <c r="A576" i="28" s="1"/>
  <c r="A577" i="28" s="1"/>
  <c r="A578" i="28" s="1"/>
  <c r="A579" i="28" s="1"/>
  <c r="A580" i="28" s="1"/>
  <c r="A581" i="28" s="1"/>
  <c r="A582" i="28" s="1"/>
  <c r="A583" i="28" s="1"/>
  <c r="A584" i="28" s="1"/>
  <c r="A585" i="28" s="1"/>
  <c r="A586" i="28" s="1"/>
  <c r="A587" i="28" s="1"/>
  <c r="A588" i="28" s="1"/>
  <c r="A589" i="28" s="1"/>
  <c r="A590" i="28" s="1"/>
  <c r="A591" i="28" s="1"/>
  <c r="A592" i="28" s="1"/>
  <c r="A593" i="28" s="1"/>
  <c r="A594" i="28" s="1"/>
  <c r="A595" i="28" s="1"/>
  <c r="A596" i="28" s="1"/>
  <c r="A597" i="28" s="1"/>
  <c r="A598" i="28" s="1"/>
  <c r="A599" i="28" s="1"/>
  <c r="A600" i="28" s="1"/>
  <c r="A601" i="28" s="1"/>
  <c r="A602" i="28" s="1"/>
  <c r="A603" i="28" s="1"/>
  <c r="A604" i="28" s="1"/>
  <c r="A605" i="28" s="1"/>
  <c r="A606" i="28" s="1"/>
  <c r="A607" i="28" s="1"/>
  <c r="A608" i="28" s="1"/>
  <c r="A609" i="28" s="1"/>
  <c r="A610" i="28" s="1"/>
  <c r="A611" i="28" s="1"/>
  <c r="A612" i="28" s="1"/>
  <c r="A613" i="28" s="1"/>
  <c r="A614" i="28" s="1"/>
  <c r="A615" i="28" s="1"/>
  <c r="A616" i="28" s="1"/>
  <c r="A617" i="28" s="1"/>
  <c r="A618" i="28" s="1"/>
  <c r="A619" i="28" s="1"/>
  <c r="A620" i="28" s="1"/>
  <c r="A621" i="28" s="1"/>
  <c r="A622" i="28" s="1"/>
  <c r="A623" i="28" s="1"/>
  <c r="A624" i="28" s="1"/>
  <c r="A625" i="28" s="1"/>
  <c r="A626" i="28" s="1"/>
  <c r="A627" i="28" s="1"/>
  <c r="A628" i="28" s="1"/>
  <c r="A629" i="28" s="1"/>
  <c r="A630" i="28" s="1"/>
  <c r="A631" i="28" s="1"/>
  <c r="A632" i="28" s="1"/>
  <c r="A633" i="28" s="1"/>
  <c r="A634" i="28" s="1"/>
  <c r="A635" i="28" s="1"/>
  <c r="A636" i="28" s="1"/>
  <c r="A637" i="28" s="1"/>
  <c r="A638" i="28" s="1"/>
  <c r="A639" i="28" s="1"/>
  <c r="A640" i="28" s="1"/>
  <c r="A641" i="28" s="1"/>
  <c r="A642" i="28" s="1"/>
  <c r="A643" i="28" s="1"/>
  <c r="A644" i="28" s="1"/>
  <c r="A645" i="28" s="1"/>
  <c r="A646" i="28" s="1"/>
  <c r="A647" i="28" s="1"/>
  <c r="A648" i="28" s="1"/>
  <c r="A649" i="28" s="1"/>
  <c r="A650" i="28" s="1"/>
  <c r="A651" i="28" s="1"/>
  <c r="A652" i="28" s="1"/>
  <c r="A653" i="28" s="1"/>
  <c r="A654" i="28" s="1"/>
  <c r="A655" i="28" s="1"/>
  <c r="A656" i="28" s="1"/>
  <c r="A657" i="28" s="1"/>
  <c r="A658" i="28" s="1"/>
  <c r="A659" i="28" s="1"/>
  <c r="A660" i="28" s="1"/>
  <c r="A661" i="28" s="1"/>
  <c r="A662" i="28" s="1"/>
  <c r="A663" i="28" s="1"/>
  <c r="A664" i="28" s="1"/>
  <c r="A665" i="28" s="1"/>
  <c r="A666" i="28" s="1"/>
  <c r="A667" i="28" s="1"/>
  <c r="A668" i="28" s="1"/>
  <c r="A669" i="28" s="1"/>
  <c r="A670" i="28" s="1"/>
  <c r="A671" i="28" s="1"/>
  <c r="A672" i="28" s="1"/>
  <c r="A673" i="28" s="1"/>
  <c r="A674" i="28" s="1"/>
  <c r="A675" i="28" s="1"/>
  <c r="A676" i="28" s="1"/>
  <c r="A677" i="28" s="1"/>
  <c r="A678" i="28" s="1"/>
  <c r="A679" i="28" s="1"/>
  <c r="A680" i="28" s="1"/>
  <c r="A681" i="28" s="1"/>
  <c r="A682" i="28" s="1"/>
  <c r="A683" i="28" s="1"/>
  <c r="A684" i="28" s="1"/>
  <c r="A685" i="28" s="1"/>
  <c r="A686" i="28" s="1"/>
  <c r="A687" i="28" s="1"/>
  <c r="A688" i="28" s="1"/>
  <c r="A689" i="28" s="1"/>
  <c r="A690" i="28" s="1"/>
  <c r="A691" i="28" s="1"/>
  <c r="A692" i="28" s="1"/>
  <c r="A693" i="28" s="1"/>
  <c r="A694" i="28" s="1"/>
  <c r="A695" i="28" s="1"/>
  <c r="A696" i="28" s="1"/>
  <c r="A697" i="28" s="1"/>
  <c r="A698" i="28" s="1"/>
  <c r="A699" i="28" s="1"/>
  <c r="A700" i="28" s="1"/>
  <c r="A701" i="28" s="1"/>
  <c r="A702" i="28" s="1"/>
  <c r="A703" i="28" s="1"/>
  <c r="A704" i="28" s="1"/>
  <c r="A705" i="28" s="1"/>
  <c r="A706" i="28" s="1"/>
  <c r="A707" i="28" s="1"/>
  <c r="A708" i="28" s="1"/>
  <c r="A709" i="28" s="1"/>
  <c r="A710" i="28" s="1"/>
  <c r="A711" i="28" s="1"/>
  <c r="A712" i="28" s="1"/>
  <c r="A713" i="28" s="1"/>
  <c r="A714" i="28" s="1"/>
  <c r="A715" i="28" s="1"/>
  <c r="A716" i="28" s="1"/>
  <c r="A717" i="28" s="1"/>
  <c r="A718" i="28" s="1"/>
  <c r="A719" i="28" s="1"/>
  <c r="A720" i="28" s="1"/>
  <c r="A721" i="28" s="1"/>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P10" i="28"/>
  <c r="L10" i="28"/>
  <c r="P9" i="28"/>
  <c r="L9" i="28" s="1"/>
  <c r="P8" i="28"/>
  <c r="L8" i="28"/>
  <c r="P7" i="28"/>
  <c r="L7" i="28"/>
  <c r="P6" i="28"/>
  <c r="L6" i="28"/>
  <c r="P5" i="28"/>
  <c r="L5" i="28"/>
  <c r="P4" i="28"/>
  <c r="L4" i="28"/>
  <c r="B4" i="28"/>
  <c r="B5" i="28" s="1"/>
  <c r="B6" i="28" s="1"/>
  <c r="B7" i="28" s="1"/>
  <c r="B8" i="28" s="1"/>
  <c r="B9" i="28" s="1"/>
  <c r="B10" i="28" s="1"/>
  <c r="B11" i="28" s="1"/>
  <c r="B12" i="28" s="1"/>
  <c r="B13" i="28" s="1"/>
  <c r="B14" i="28" s="1"/>
  <c r="B15" i="28" s="1"/>
  <c r="B16" i="28" s="1"/>
  <c r="B17" i="28" s="1"/>
  <c r="B18" i="28" s="1"/>
  <c r="B19" i="28" s="1"/>
  <c r="B20" i="28" s="1"/>
  <c r="B21" i="28" s="1"/>
  <c r="B22" i="28" s="1"/>
  <c r="B23" i="28" s="1"/>
  <c r="B24" i="28" s="1"/>
  <c r="B25" i="28" s="1"/>
  <c r="B26" i="28" s="1"/>
  <c r="B27" i="28" s="1"/>
  <c r="B28" i="28" s="1"/>
  <c r="B29" i="28" s="1"/>
  <c r="B30" i="28" s="1"/>
  <c r="B31" i="28" s="1"/>
  <c r="B32" i="28" s="1"/>
  <c r="B33" i="28" s="1"/>
  <c r="B34" i="28" s="1"/>
  <c r="B35" i="28" s="1"/>
  <c r="B36" i="28" s="1"/>
  <c r="B37" i="28" s="1"/>
  <c r="B38" i="28" s="1"/>
  <c r="B39" i="28" s="1"/>
  <c r="B40" i="28" s="1"/>
  <c r="B41" i="28" s="1"/>
  <c r="B42" i="28" s="1"/>
  <c r="B43" i="28" s="1"/>
  <c r="B44" i="28" s="1"/>
  <c r="B45" i="28" s="1"/>
  <c r="B46" i="28" s="1"/>
  <c r="B47" i="28" s="1"/>
  <c r="B48" i="28" s="1"/>
  <c r="B49" i="28" s="1"/>
  <c r="B50" i="28" s="1"/>
  <c r="B51" i="28" s="1"/>
  <c r="B52" i="28" s="1"/>
  <c r="B53" i="28" s="1"/>
  <c r="B54" i="28" s="1"/>
  <c r="B55" i="28" s="1"/>
  <c r="B56" i="28" s="1"/>
  <c r="B57" i="28" s="1"/>
  <c r="B58" i="28" s="1"/>
  <c r="B59" i="28" s="1"/>
  <c r="B60" i="28" s="1"/>
  <c r="B61" i="28" s="1"/>
  <c r="B62" i="28" s="1"/>
  <c r="B63" i="28" s="1"/>
  <c r="B64" i="28" s="1"/>
  <c r="B65" i="28" s="1"/>
  <c r="B66" i="28" s="1"/>
  <c r="B67" i="28" s="1"/>
  <c r="B68" i="28" s="1"/>
  <c r="B69" i="28" s="1"/>
  <c r="B70" i="28" s="1"/>
  <c r="B71" i="28" s="1"/>
  <c r="B72" i="28" s="1"/>
  <c r="B73" i="28" s="1"/>
  <c r="B74" i="28" s="1"/>
  <c r="B75" i="28" s="1"/>
  <c r="B76" i="28" s="1"/>
  <c r="B77" i="28" s="1"/>
  <c r="B78" i="28" s="1"/>
  <c r="B79" i="28" s="1"/>
  <c r="B80" i="28" s="1"/>
  <c r="B81" i="28" s="1"/>
  <c r="B82" i="28" s="1"/>
  <c r="B83" i="28" s="1"/>
  <c r="B84" i="28" s="1"/>
  <c r="B85" i="28" s="1"/>
  <c r="B86" i="28" s="1"/>
  <c r="B87" i="28" s="1"/>
  <c r="B88" i="28" s="1"/>
  <c r="B89" i="28" s="1"/>
  <c r="B90" i="28" s="1"/>
  <c r="B91" i="28" s="1"/>
  <c r="B92" i="28" s="1"/>
  <c r="B93" i="28" s="1"/>
  <c r="B94" i="28" s="1"/>
  <c r="B95" i="28" s="1"/>
  <c r="B96" i="28" s="1"/>
  <c r="B97" i="28" s="1"/>
  <c r="B98" i="28" s="1"/>
  <c r="B99" i="28" s="1"/>
  <c r="B100" i="28" s="1"/>
  <c r="B101" i="28" s="1"/>
  <c r="B102" i="28" s="1"/>
  <c r="B103" i="28" s="1"/>
  <c r="B104" i="28" s="1"/>
  <c r="B105" i="28" s="1"/>
  <c r="B106" i="28" s="1"/>
  <c r="B107" i="28" s="1"/>
  <c r="B108" i="28" s="1"/>
  <c r="B109" i="28" s="1"/>
  <c r="B110" i="28" s="1"/>
  <c r="B111" i="28" s="1"/>
  <c r="A4" i="28"/>
  <c r="A5" i="28" s="1"/>
  <c r="A6" i="28" s="1"/>
  <c r="A7" i="28" s="1"/>
  <c r="A8" i="28" s="1"/>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P3" i="28"/>
  <c r="L3" i="28" s="1"/>
  <c r="B3" i="28"/>
  <c r="A3" i="28"/>
  <c r="P2" i="28"/>
  <c r="L2" i="28"/>
  <c r="L721" i="27"/>
  <c r="L720" i="27"/>
  <c r="L719" i="27"/>
  <c r="L718" i="27"/>
  <c r="L717" i="27"/>
  <c r="L716" i="27"/>
  <c r="L715" i="27"/>
  <c r="L714" i="27"/>
  <c r="L713" i="27"/>
  <c r="L712" i="27"/>
  <c r="L711" i="27"/>
  <c r="L710" i="27"/>
  <c r="L709" i="27"/>
  <c r="L708" i="27"/>
  <c r="L707" i="27"/>
  <c r="L706" i="27"/>
  <c r="L705" i="27"/>
  <c r="L704" i="27"/>
  <c r="L703" i="27"/>
  <c r="L702" i="27"/>
  <c r="L701" i="27"/>
  <c r="L700" i="27"/>
  <c r="L699" i="27"/>
  <c r="L698" i="27"/>
  <c r="L697" i="27"/>
  <c r="L696" i="27"/>
  <c r="L695" i="27"/>
  <c r="L694" i="27"/>
  <c r="L693" i="27"/>
  <c r="L692" i="27"/>
  <c r="L691" i="27"/>
  <c r="L690" i="27"/>
  <c r="L689" i="27"/>
  <c r="L688" i="27"/>
  <c r="L687" i="27"/>
  <c r="L686" i="27"/>
  <c r="L685" i="27"/>
  <c r="L684" i="27"/>
  <c r="L683" i="27"/>
  <c r="L682" i="27"/>
  <c r="L681" i="27"/>
  <c r="L680" i="27"/>
  <c r="L679" i="27"/>
  <c r="L678" i="27"/>
  <c r="L677" i="27"/>
  <c r="L676" i="27"/>
  <c r="L675" i="27"/>
  <c r="L674" i="27"/>
  <c r="L673" i="27"/>
  <c r="L672" i="27"/>
  <c r="L671" i="27"/>
  <c r="L670" i="27"/>
  <c r="L669" i="27"/>
  <c r="L668" i="27"/>
  <c r="L667" i="27"/>
  <c r="L666" i="27"/>
  <c r="L665" i="27"/>
  <c r="L664" i="27"/>
  <c r="L663" i="27"/>
  <c r="L662" i="27"/>
  <c r="L661" i="27"/>
  <c r="L660" i="27"/>
  <c r="L659" i="27"/>
  <c r="L658" i="27"/>
  <c r="L657" i="27"/>
  <c r="L656" i="27"/>
  <c r="L655" i="27"/>
  <c r="L654" i="27"/>
  <c r="L653" i="27"/>
  <c r="L652" i="27"/>
  <c r="L651" i="27"/>
  <c r="L650" i="27"/>
  <c r="L649" i="27"/>
  <c r="L648" i="27"/>
  <c r="L647" i="27"/>
  <c r="L646" i="27"/>
  <c r="L645" i="27"/>
  <c r="L644" i="27"/>
  <c r="L643" i="27"/>
  <c r="L642" i="27"/>
  <c r="L641" i="27"/>
  <c r="L640" i="27"/>
  <c r="L639" i="27"/>
  <c r="L638" i="27"/>
  <c r="L637" i="27"/>
  <c r="L636" i="27"/>
  <c r="L635" i="27"/>
  <c r="L634" i="27"/>
  <c r="L633" i="27"/>
  <c r="L632" i="27"/>
  <c r="L631" i="27"/>
  <c r="L630" i="27"/>
  <c r="L629" i="27"/>
  <c r="L628" i="27"/>
  <c r="L627" i="27"/>
  <c r="L626" i="27"/>
  <c r="L625" i="27"/>
  <c r="L624" i="27"/>
  <c r="L623" i="27"/>
  <c r="L622" i="27"/>
  <c r="L621" i="27"/>
  <c r="L620" i="27"/>
  <c r="L619" i="27"/>
  <c r="L618" i="27"/>
  <c r="L617" i="27"/>
  <c r="L616" i="27"/>
  <c r="L615" i="27"/>
  <c r="L614" i="27"/>
  <c r="L613" i="27"/>
  <c r="L612" i="27"/>
  <c r="L611" i="27"/>
  <c r="L610" i="27"/>
  <c r="L609" i="27"/>
  <c r="L608" i="27"/>
  <c r="L607" i="27"/>
  <c r="L606" i="27"/>
  <c r="L605" i="27"/>
  <c r="L604" i="27"/>
  <c r="L603" i="27"/>
  <c r="L602" i="27"/>
  <c r="L601" i="27"/>
  <c r="L600" i="27"/>
  <c r="L599" i="27"/>
  <c r="L598" i="27"/>
  <c r="L597" i="27"/>
  <c r="L596" i="27"/>
  <c r="L595" i="27"/>
  <c r="L594" i="27"/>
  <c r="L593" i="27"/>
  <c r="L592" i="27"/>
  <c r="L591" i="27"/>
  <c r="L590" i="27"/>
  <c r="L589" i="27"/>
  <c r="L588" i="27"/>
  <c r="L587" i="27"/>
  <c r="L586" i="27"/>
  <c r="L585" i="27"/>
  <c r="L584" i="27"/>
  <c r="L583" i="27"/>
  <c r="L582" i="27"/>
  <c r="L581" i="27"/>
  <c r="L580" i="27"/>
  <c r="L579" i="27"/>
  <c r="L578" i="27"/>
  <c r="L577" i="27"/>
  <c r="L576" i="27"/>
  <c r="L575" i="27"/>
  <c r="L574" i="27"/>
  <c r="L573" i="27"/>
  <c r="L572" i="27"/>
  <c r="L571" i="27"/>
  <c r="L570" i="27"/>
  <c r="L569" i="27"/>
  <c r="L568" i="27"/>
  <c r="L567" i="27"/>
  <c r="L566" i="27"/>
  <c r="L565" i="27"/>
  <c r="L564" i="27"/>
  <c r="L563" i="27"/>
  <c r="L562" i="27"/>
  <c r="L561" i="27"/>
  <c r="L560" i="27"/>
  <c r="L559" i="27"/>
  <c r="L558" i="27"/>
  <c r="L557" i="27"/>
  <c r="L556" i="27"/>
  <c r="L555" i="27"/>
  <c r="L554" i="27"/>
  <c r="L553" i="27"/>
  <c r="L552" i="27"/>
  <c r="L551" i="27"/>
  <c r="L550" i="27"/>
  <c r="L549" i="27"/>
  <c r="L548" i="27"/>
  <c r="L547" i="27"/>
  <c r="L546" i="27"/>
  <c r="L545" i="27"/>
  <c r="L544" i="27"/>
  <c r="L543" i="27"/>
  <c r="L542" i="27"/>
  <c r="L541" i="27"/>
  <c r="L540" i="27"/>
  <c r="L539" i="27"/>
  <c r="L538" i="27"/>
  <c r="L537" i="27"/>
  <c r="L536" i="27"/>
  <c r="L535" i="27"/>
  <c r="L534" i="27"/>
  <c r="L533" i="27"/>
  <c r="L532" i="27"/>
  <c r="L531" i="27"/>
  <c r="L530" i="27"/>
  <c r="L529" i="27"/>
  <c r="L528" i="27"/>
  <c r="L527" i="27"/>
  <c r="L526" i="27"/>
  <c r="L525" i="27"/>
  <c r="L524" i="27"/>
  <c r="L523" i="27"/>
  <c r="L522" i="27"/>
  <c r="L521" i="27"/>
  <c r="L520" i="27"/>
  <c r="L519" i="27"/>
  <c r="L518" i="27"/>
  <c r="L517" i="27"/>
  <c r="L516" i="27"/>
  <c r="L515" i="27"/>
  <c r="L514" i="27"/>
  <c r="L513" i="27"/>
  <c r="L512" i="27"/>
  <c r="L511" i="27"/>
  <c r="L510" i="27"/>
  <c r="L509" i="27"/>
  <c r="L508" i="27"/>
  <c r="L507" i="27"/>
  <c r="L506" i="27"/>
  <c r="L505" i="27"/>
  <c r="L504" i="27"/>
  <c r="L503" i="27"/>
  <c r="L502" i="27"/>
  <c r="L501" i="27"/>
  <c r="L500" i="27"/>
  <c r="L499" i="27"/>
  <c r="L498" i="27"/>
  <c r="L497" i="27"/>
  <c r="L496" i="27"/>
  <c r="L495" i="27"/>
  <c r="L494" i="27"/>
  <c r="L493" i="27"/>
  <c r="L492" i="27"/>
  <c r="L491" i="27"/>
  <c r="L490" i="27"/>
  <c r="L489" i="27"/>
  <c r="L488" i="27"/>
  <c r="L487" i="27"/>
  <c r="L486" i="27"/>
  <c r="L485" i="27"/>
  <c r="L484" i="27"/>
  <c r="L483" i="27"/>
  <c r="L482" i="27"/>
  <c r="L481" i="27"/>
  <c r="L480" i="27"/>
  <c r="L479" i="27"/>
  <c r="L478" i="27"/>
  <c r="L477" i="27"/>
  <c r="L476" i="27"/>
  <c r="L475" i="27"/>
  <c r="L474" i="27"/>
  <c r="L473" i="27"/>
  <c r="L472" i="27"/>
  <c r="L471" i="27"/>
  <c r="L470" i="27"/>
  <c r="L469" i="27"/>
  <c r="L468" i="27"/>
  <c r="L467" i="27"/>
  <c r="L466" i="27"/>
  <c r="L465" i="27"/>
  <c r="L464" i="27"/>
  <c r="L463" i="27"/>
  <c r="L462" i="27"/>
  <c r="L461" i="27"/>
  <c r="L460" i="27"/>
  <c r="L459" i="27"/>
  <c r="L458" i="27"/>
  <c r="L457" i="27"/>
  <c r="L456" i="27"/>
  <c r="L455" i="27"/>
  <c r="L454" i="27"/>
  <c r="L453" i="27"/>
  <c r="L452" i="27"/>
  <c r="L451" i="27"/>
  <c r="L450" i="27"/>
  <c r="L449" i="27"/>
  <c r="L448" i="27"/>
  <c r="L447" i="27"/>
  <c r="L446" i="27"/>
  <c r="L445" i="27"/>
  <c r="L444" i="27"/>
  <c r="L443" i="27"/>
  <c r="L442" i="27"/>
  <c r="L441" i="27"/>
  <c r="L440" i="27"/>
  <c r="L439" i="27"/>
  <c r="L438" i="27"/>
  <c r="L437" i="27"/>
  <c r="L436" i="27"/>
  <c r="L435" i="27"/>
  <c r="L434" i="27"/>
  <c r="L433" i="27"/>
  <c r="L432" i="27"/>
  <c r="L431" i="27"/>
  <c r="L430" i="27"/>
  <c r="L429" i="27"/>
  <c r="L428" i="27"/>
  <c r="L427" i="27"/>
  <c r="L426" i="27"/>
  <c r="L425" i="27"/>
  <c r="L424" i="27"/>
  <c r="L423" i="27"/>
  <c r="L422" i="27"/>
  <c r="L421" i="27"/>
  <c r="L420" i="27"/>
  <c r="L419" i="27"/>
  <c r="L418" i="27"/>
  <c r="L417" i="27"/>
  <c r="L416" i="27"/>
  <c r="L415" i="27"/>
  <c r="L414" i="27"/>
  <c r="L413" i="27"/>
  <c r="L412" i="27"/>
  <c r="L411" i="27"/>
  <c r="L410" i="27"/>
  <c r="L409" i="27"/>
  <c r="L408" i="27"/>
  <c r="L407" i="27"/>
  <c r="L406" i="27"/>
  <c r="L405" i="27"/>
  <c r="L404" i="27"/>
  <c r="L403" i="27"/>
  <c r="L402" i="27"/>
  <c r="L401" i="27"/>
  <c r="L400" i="27"/>
  <c r="L399" i="27"/>
  <c r="L398" i="27"/>
  <c r="L397" i="27"/>
  <c r="L396" i="27"/>
  <c r="L395" i="27"/>
  <c r="L394" i="27"/>
  <c r="L393" i="27"/>
  <c r="L392" i="27"/>
  <c r="L391" i="27"/>
  <c r="L390" i="27"/>
  <c r="L389" i="27"/>
  <c r="L388" i="27"/>
  <c r="L387" i="27"/>
  <c r="L386" i="27"/>
  <c r="L385" i="27"/>
  <c r="L384" i="27"/>
  <c r="L383" i="27"/>
  <c r="L382" i="27"/>
  <c r="L381" i="27"/>
  <c r="L380" i="27"/>
  <c r="L379" i="27"/>
  <c r="L378" i="27"/>
  <c r="L377" i="27"/>
  <c r="L376" i="27"/>
  <c r="L375" i="27"/>
  <c r="L374" i="27"/>
  <c r="L373" i="27"/>
  <c r="L372" i="27"/>
  <c r="L371" i="27"/>
  <c r="L370" i="27"/>
  <c r="L369" i="27"/>
  <c r="L368" i="27"/>
  <c r="L367" i="27"/>
  <c r="L366" i="27"/>
  <c r="L365" i="27"/>
  <c r="L364" i="27"/>
  <c r="L363" i="27"/>
  <c r="L362" i="27"/>
  <c r="L361" i="27"/>
  <c r="L360" i="27"/>
  <c r="L359" i="27"/>
  <c r="L358" i="27"/>
  <c r="L357" i="27"/>
  <c r="L356" i="27"/>
  <c r="L355" i="27"/>
  <c r="L354" i="27"/>
  <c r="L353" i="27"/>
  <c r="L352" i="27"/>
  <c r="L351" i="27"/>
  <c r="L350" i="27"/>
  <c r="L349" i="27"/>
  <c r="L348" i="27"/>
  <c r="L347" i="27"/>
  <c r="L346" i="27"/>
  <c r="L345" i="27"/>
  <c r="L344" i="27"/>
  <c r="L343" i="27"/>
  <c r="L342" i="27"/>
  <c r="L341" i="27"/>
  <c r="L340" i="27"/>
  <c r="L339" i="27"/>
  <c r="L338" i="27"/>
  <c r="L337" i="27"/>
  <c r="L336" i="27"/>
  <c r="L335" i="27"/>
  <c r="L334" i="27"/>
  <c r="L333" i="27"/>
  <c r="L332" i="27"/>
  <c r="L331" i="27"/>
  <c r="L330" i="27"/>
  <c r="L329" i="27"/>
  <c r="L328" i="27"/>
  <c r="L327" i="27"/>
  <c r="L326" i="27"/>
  <c r="L325" i="27"/>
  <c r="L324" i="27"/>
  <c r="L323" i="27"/>
  <c r="L322" i="27"/>
  <c r="L321" i="27"/>
  <c r="L320" i="27"/>
  <c r="L319" i="27"/>
  <c r="L318" i="27"/>
  <c r="L317" i="27"/>
  <c r="L316" i="27"/>
  <c r="L315" i="27"/>
  <c r="L314" i="27"/>
  <c r="L313" i="27"/>
  <c r="L312" i="27"/>
  <c r="L311" i="27"/>
  <c r="L310" i="27"/>
  <c r="L309" i="27"/>
  <c r="L308" i="27"/>
  <c r="L307" i="27"/>
  <c r="L306" i="27"/>
  <c r="L305" i="27"/>
  <c r="L304" i="27"/>
  <c r="L303" i="27"/>
  <c r="L302" i="27"/>
  <c r="L301" i="27"/>
  <c r="L300" i="27"/>
  <c r="L299" i="27"/>
  <c r="L298" i="27"/>
  <c r="L297" i="27"/>
  <c r="L296" i="27"/>
  <c r="L295" i="27"/>
  <c r="L294" i="27"/>
  <c r="L293" i="27"/>
  <c r="L292" i="27"/>
  <c r="L291" i="27"/>
  <c r="L290" i="27"/>
  <c r="L289" i="27"/>
  <c r="L288" i="27"/>
  <c r="L287" i="27"/>
  <c r="L286" i="27"/>
  <c r="L285" i="27"/>
  <c r="L284" i="27"/>
  <c r="L283" i="27"/>
  <c r="L282" i="27"/>
  <c r="L281" i="27"/>
  <c r="L280" i="27"/>
  <c r="L279" i="27"/>
  <c r="L278" i="27"/>
  <c r="L277" i="27"/>
  <c r="L276" i="27"/>
  <c r="L275" i="27"/>
  <c r="L274" i="27"/>
  <c r="L273" i="27"/>
  <c r="L272" i="27"/>
  <c r="L271" i="27"/>
  <c r="L270" i="27"/>
  <c r="L269" i="27"/>
  <c r="L268" i="27"/>
  <c r="L267" i="27"/>
  <c r="L266" i="27"/>
  <c r="L265" i="27"/>
  <c r="L264" i="27"/>
  <c r="L263" i="27"/>
  <c r="L262" i="27"/>
  <c r="L261" i="27"/>
  <c r="L260" i="27"/>
  <c r="L259" i="27"/>
  <c r="L258" i="27"/>
  <c r="L257" i="27"/>
  <c r="L256" i="27"/>
  <c r="L255" i="27"/>
  <c r="L254" i="27"/>
  <c r="L253" i="27"/>
  <c r="L252" i="27"/>
  <c r="L251" i="27"/>
  <c r="L250" i="27"/>
  <c r="L249" i="27"/>
  <c r="L248" i="27"/>
  <c r="L247" i="27"/>
  <c r="L246" i="27"/>
  <c r="L245" i="27"/>
  <c r="L244" i="27"/>
  <c r="L243" i="27"/>
  <c r="L242" i="27"/>
  <c r="L241" i="27"/>
  <c r="L240" i="27"/>
  <c r="L239" i="27"/>
  <c r="L238" i="27"/>
  <c r="L237" i="27"/>
  <c r="L236" i="27"/>
  <c r="L235" i="27"/>
  <c r="L234" i="27"/>
  <c r="L233" i="27"/>
  <c r="L232" i="27"/>
  <c r="L231" i="27"/>
  <c r="L230" i="27"/>
  <c r="L229" i="27"/>
  <c r="L228" i="27"/>
  <c r="L227" i="27"/>
  <c r="L226" i="27"/>
  <c r="L225" i="27"/>
  <c r="L224" i="27"/>
  <c r="L223" i="27"/>
  <c r="L222" i="27"/>
  <c r="L221" i="27"/>
  <c r="L220" i="27"/>
  <c r="L219" i="27"/>
  <c r="L218" i="27"/>
  <c r="L217" i="27"/>
  <c r="L216" i="27"/>
  <c r="L215" i="27"/>
  <c r="L214" i="27"/>
  <c r="L213" i="27"/>
  <c r="L212" i="27"/>
  <c r="L211" i="27"/>
  <c r="L210" i="27"/>
  <c r="L209" i="27"/>
  <c r="L208" i="27"/>
  <c r="L207" i="27"/>
  <c r="L206" i="27"/>
  <c r="L205" i="27"/>
  <c r="L204" i="27"/>
  <c r="L203" i="27"/>
  <c r="L202" i="27"/>
  <c r="L201" i="27"/>
  <c r="L200" i="27"/>
  <c r="L199" i="27"/>
  <c r="L198" i="27"/>
  <c r="L197" i="27"/>
  <c r="L196" i="27"/>
  <c r="L195" i="27"/>
  <c r="L194" i="27"/>
  <c r="L193" i="27"/>
  <c r="L192" i="27"/>
  <c r="L191" i="27"/>
  <c r="L190" i="27"/>
  <c r="L189" i="27"/>
  <c r="L188" i="27"/>
  <c r="L187" i="27"/>
  <c r="L186" i="27"/>
  <c r="L185" i="27"/>
  <c r="L184" i="27"/>
  <c r="L183" i="27"/>
  <c r="L182" i="27"/>
  <c r="L181" i="27"/>
  <c r="L180" i="27"/>
  <c r="L179" i="27"/>
  <c r="L178" i="27"/>
  <c r="L177" i="27"/>
  <c r="L176" i="27"/>
  <c r="L175" i="27"/>
  <c r="L174" i="27"/>
  <c r="L173" i="27"/>
  <c r="L172" i="27"/>
  <c r="L171" i="27"/>
  <c r="L170" i="27"/>
  <c r="L169" i="27"/>
  <c r="L168" i="27"/>
  <c r="L167" i="27"/>
  <c r="L166" i="27"/>
  <c r="L165" i="27"/>
  <c r="L164" i="27"/>
  <c r="L163" i="27"/>
  <c r="L162" i="27"/>
  <c r="L161" i="27"/>
  <c r="L160" i="27"/>
  <c r="L159" i="27"/>
  <c r="L158" i="27"/>
  <c r="L157" i="27"/>
  <c r="L156" i="27"/>
  <c r="L155" i="27"/>
  <c r="L154" i="27"/>
  <c r="L153" i="27"/>
  <c r="L152" i="27"/>
  <c r="L151" i="27"/>
  <c r="L150" i="27"/>
  <c r="L149" i="27"/>
  <c r="L148" i="27"/>
  <c r="L147" i="27"/>
  <c r="L146" i="27"/>
  <c r="L145" i="27"/>
  <c r="L144" i="27"/>
  <c r="L143" i="27"/>
  <c r="L142" i="27"/>
  <c r="L141" i="27"/>
  <c r="L140" i="27"/>
  <c r="L139" i="27"/>
  <c r="L138" i="27"/>
  <c r="L137" i="27"/>
  <c r="L136" i="27"/>
  <c r="L135" i="27"/>
  <c r="L134" i="27"/>
  <c r="L133" i="27"/>
  <c r="L132" i="27"/>
  <c r="L131" i="27"/>
  <c r="L130" i="27"/>
  <c r="L129" i="27"/>
  <c r="L128" i="27"/>
  <c r="L127" i="27"/>
  <c r="L126" i="27"/>
  <c r="L125" i="27"/>
  <c r="L124" i="27"/>
  <c r="L123" i="27"/>
  <c r="L122" i="27"/>
  <c r="L121" i="27"/>
  <c r="L120" i="27"/>
  <c r="L119" i="27"/>
  <c r="L118" i="27"/>
  <c r="L117" i="27"/>
  <c r="L116" i="27"/>
  <c r="L115" i="27"/>
  <c r="L114" i="27"/>
  <c r="L113" i="27"/>
  <c r="L112" i="27"/>
  <c r="L111" i="27"/>
  <c r="L110" i="27"/>
  <c r="L109" i="27"/>
  <c r="L108" i="27"/>
  <c r="L107" i="27"/>
  <c r="L106" i="27"/>
  <c r="L105" i="27"/>
  <c r="L104" i="27"/>
  <c r="L103" i="27"/>
  <c r="L102" i="27"/>
  <c r="L101" i="27"/>
  <c r="L100" i="27"/>
  <c r="L99" i="27"/>
  <c r="L98" i="27"/>
  <c r="L97" i="27"/>
  <c r="L96" i="27"/>
  <c r="L95" i="27"/>
  <c r="L94" i="27"/>
  <c r="L93" i="27"/>
  <c r="L92" i="27"/>
  <c r="L91" i="27"/>
  <c r="L90" i="27"/>
  <c r="L89" i="27"/>
  <c r="L88" i="27"/>
  <c r="L87" i="27"/>
  <c r="L86" i="27"/>
  <c r="L85" i="27"/>
  <c r="L84" i="27"/>
  <c r="L83" i="27"/>
  <c r="L82" i="27"/>
  <c r="L81" i="27"/>
  <c r="L80" i="27"/>
  <c r="L79" i="27"/>
  <c r="L78" i="27"/>
  <c r="L77" i="27"/>
  <c r="L76" i="27"/>
  <c r="L75" i="27"/>
  <c r="L74" i="27"/>
  <c r="L73" i="27"/>
  <c r="L72" i="27"/>
  <c r="L71" i="27"/>
  <c r="L70" i="27"/>
  <c r="L69" i="27"/>
  <c r="L68" i="27"/>
  <c r="L67" i="27"/>
  <c r="L66" i="27"/>
  <c r="L65" i="27"/>
  <c r="L64" i="27"/>
  <c r="L63" i="27"/>
  <c r="L62" i="27"/>
  <c r="L61" i="27"/>
  <c r="L60" i="27"/>
  <c r="L59" i="27"/>
  <c r="L58" i="27"/>
  <c r="L57" i="27"/>
  <c r="L56" i="27"/>
  <c r="L55" i="27"/>
  <c r="L54" i="27"/>
  <c r="L53" i="27"/>
  <c r="L52" i="27"/>
  <c r="L51" i="27"/>
  <c r="L50" i="27"/>
  <c r="L49" i="27"/>
  <c r="L48" i="27"/>
  <c r="L47" i="27"/>
  <c r="L46" i="27"/>
  <c r="L45" i="27"/>
  <c r="L44" i="27"/>
  <c r="L43" i="27"/>
  <c r="L42" i="27"/>
  <c r="L41" i="27"/>
  <c r="L40" i="27"/>
  <c r="L39" i="27"/>
  <c r="L38" i="27"/>
  <c r="L37" i="27"/>
  <c r="L36" i="27"/>
  <c r="L35" i="27"/>
  <c r="L34" i="27"/>
  <c r="L33" i="27"/>
  <c r="L32" i="27"/>
  <c r="L31" i="27"/>
  <c r="L30" i="27"/>
  <c r="L29" i="27"/>
  <c r="L28" i="27"/>
  <c r="L27" i="27"/>
  <c r="L26" i="27"/>
  <c r="L25" i="27"/>
  <c r="L24" i="27"/>
  <c r="L23" i="27"/>
  <c r="L22" i="27"/>
  <c r="L21" i="27"/>
  <c r="L20" i="27"/>
  <c r="L19" i="27"/>
  <c r="L18" i="27"/>
  <c r="L17" i="27"/>
  <c r="L16" i="27"/>
  <c r="L15" i="27"/>
  <c r="L14" i="27"/>
  <c r="L13" i="27"/>
  <c r="L12" i="27"/>
  <c r="L11" i="27"/>
  <c r="L10" i="27"/>
  <c r="L9" i="27"/>
  <c r="L8" i="27"/>
  <c r="L7" i="27"/>
  <c r="L6" i="27"/>
  <c r="L5" i="27"/>
  <c r="L4" i="27"/>
  <c r="A4" i="27"/>
  <c r="A5" i="27" s="1"/>
  <c r="A6" i="27" s="1"/>
  <c r="A7" i="27" s="1"/>
  <c r="A8" i="27" s="1"/>
  <c r="A9" i="27" s="1"/>
  <c r="A10" i="27" s="1"/>
  <c r="A11" i="27" s="1"/>
  <c r="A12" i="27" s="1"/>
  <c r="A13" i="27" s="1"/>
  <c r="A14" i="27" s="1"/>
  <c r="A15" i="27" s="1"/>
  <c r="A16" i="27" s="1"/>
  <c r="A17" i="27" s="1"/>
  <c r="A18" i="27" s="1"/>
  <c r="A19" i="27" s="1"/>
  <c r="A20" i="27" s="1"/>
  <c r="A21" i="27" s="1"/>
  <c r="A22" i="27" s="1"/>
  <c r="A23" i="27" s="1"/>
  <c r="A24" i="27" s="1"/>
  <c r="A25" i="27" s="1"/>
  <c r="A26" i="27" s="1"/>
  <c r="A27" i="27" s="1"/>
  <c r="A28" i="27" s="1"/>
  <c r="A29" i="27" s="1"/>
  <c r="A30" i="27" s="1"/>
  <c r="A31" i="27" s="1"/>
  <c r="A32" i="27" s="1"/>
  <c r="A33" i="27" s="1"/>
  <c r="A34" i="27" s="1"/>
  <c r="A35" i="27" s="1"/>
  <c r="A36" i="27" s="1"/>
  <c r="A37" i="27" s="1"/>
  <c r="A38" i="27" s="1"/>
  <c r="A39" i="27" s="1"/>
  <c r="A40" i="27" s="1"/>
  <c r="A41" i="27" s="1"/>
  <c r="A42" i="27" s="1"/>
  <c r="A43" i="27" s="1"/>
  <c r="A44" i="27" s="1"/>
  <c r="A45" i="27" s="1"/>
  <c r="A46" i="27" s="1"/>
  <c r="A47" i="27" s="1"/>
  <c r="A48" i="27" s="1"/>
  <c r="A49" i="27" s="1"/>
  <c r="A50" i="27" s="1"/>
  <c r="A51" i="27" s="1"/>
  <c r="A52" i="27" s="1"/>
  <c r="A53" i="27" s="1"/>
  <c r="A54" i="27" s="1"/>
  <c r="A55" i="27" s="1"/>
  <c r="A56" i="27" s="1"/>
  <c r="A57" i="27" s="1"/>
  <c r="A58" i="27" s="1"/>
  <c r="A59" i="27" s="1"/>
  <c r="A60" i="27" s="1"/>
  <c r="A61" i="27" s="1"/>
  <c r="A62" i="27" s="1"/>
  <c r="A63" i="27" s="1"/>
  <c r="A64" i="27" s="1"/>
  <c r="A65" i="27" s="1"/>
  <c r="A66" i="27" s="1"/>
  <c r="A67" i="27" s="1"/>
  <c r="A68" i="27" s="1"/>
  <c r="A69" i="27" s="1"/>
  <c r="A70" i="27" s="1"/>
  <c r="A71" i="27" s="1"/>
  <c r="A72" i="27" s="1"/>
  <c r="A73" i="27" s="1"/>
  <c r="A74" i="27" s="1"/>
  <c r="A75" i="27" s="1"/>
  <c r="A76" i="27" s="1"/>
  <c r="A77" i="27" s="1"/>
  <c r="A78" i="27" s="1"/>
  <c r="A79" i="27" s="1"/>
  <c r="A80" i="27" s="1"/>
  <c r="A81" i="27" s="1"/>
  <c r="A82" i="27" s="1"/>
  <c r="A83" i="27" s="1"/>
  <c r="A84" i="27" s="1"/>
  <c r="A85" i="27" s="1"/>
  <c r="A86" i="27" s="1"/>
  <c r="A87" i="27" s="1"/>
  <c r="A88" i="27" s="1"/>
  <c r="A89" i="27" s="1"/>
  <c r="A90" i="27" s="1"/>
  <c r="A91" i="27" s="1"/>
  <c r="A92" i="27" s="1"/>
  <c r="A93" i="27" s="1"/>
  <c r="A94" i="27" s="1"/>
  <c r="A95" i="27" s="1"/>
  <c r="A96" i="27" s="1"/>
  <c r="A97" i="27" s="1"/>
  <c r="A98" i="27" s="1"/>
  <c r="A99" i="27" s="1"/>
  <c r="A100" i="27" s="1"/>
  <c r="A101" i="27" s="1"/>
  <c r="A102" i="27" s="1"/>
  <c r="A103" i="27" s="1"/>
  <c r="A104" i="27" s="1"/>
  <c r="A105" i="27" s="1"/>
  <c r="A106" i="27" s="1"/>
  <c r="A107" i="27" s="1"/>
  <c r="A108" i="27" s="1"/>
  <c r="A109" i="27" s="1"/>
  <c r="A110" i="27" s="1"/>
  <c r="A111" i="27" s="1"/>
  <c r="A112" i="27" s="1"/>
  <c r="A113" i="27" s="1"/>
  <c r="A114" i="27" s="1"/>
  <c r="A115" i="27" s="1"/>
  <c r="A116" i="27" s="1"/>
  <c r="A117" i="27" s="1"/>
  <c r="A118" i="27" s="1"/>
  <c r="A119" i="27" s="1"/>
  <c r="A120" i="27" s="1"/>
  <c r="A121" i="27" s="1"/>
  <c r="A122" i="27" s="1"/>
  <c r="A123" i="27" s="1"/>
  <c r="A124" i="27" s="1"/>
  <c r="A125" i="27" s="1"/>
  <c r="A126" i="27" s="1"/>
  <c r="A127" i="27" s="1"/>
  <c r="A128" i="27" s="1"/>
  <c r="A129" i="27" s="1"/>
  <c r="A130" i="27" s="1"/>
  <c r="A131" i="27" s="1"/>
  <c r="A132" i="27" s="1"/>
  <c r="A133" i="27" s="1"/>
  <c r="A134" i="27" s="1"/>
  <c r="A135" i="27" s="1"/>
  <c r="A136" i="27" s="1"/>
  <c r="A137" i="27" s="1"/>
  <c r="A138" i="27" s="1"/>
  <c r="A139" i="27" s="1"/>
  <c r="A140" i="27" s="1"/>
  <c r="A141" i="27" s="1"/>
  <c r="A142" i="27" s="1"/>
  <c r="A143" i="27" s="1"/>
  <c r="A144" i="27" s="1"/>
  <c r="A145" i="27" s="1"/>
  <c r="A146" i="27" s="1"/>
  <c r="A147" i="27" s="1"/>
  <c r="A148" i="27" s="1"/>
  <c r="A149" i="27" s="1"/>
  <c r="A150" i="27" s="1"/>
  <c r="A151" i="27" s="1"/>
  <c r="A152" i="27" s="1"/>
  <c r="A153" i="27" s="1"/>
  <c r="A154" i="27" s="1"/>
  <c r="A155" i="27" s="1"/>
  <c r="A156" i="27" s="1"/>
  <c r="A157" i="27" s="1"/>
  <c r="A158" i="27" s="1"/>
  <c r="A159" i="27" s="1"/>
  <c r="A160" i="27" s="1"/>
  <c r="A161" i="27" s="1"/>
  <c r="A162" i="27" s="1"/>
  <c r="A163" i="27" s="1"/>
  <c r="A164" i="27" s="1"/>
  <c r="A165" i="27" s="1"/>
  <c r="A166" i="27" s="1"/>
  <c r="A167" i="27" s="1"/>
  <c r="A168" i="27" s="1"/>
  <c r="A169" i="27" s="1"/>
  <c r="A170" i="27" s="1"/>
  <c r="A171" i="27" s="1"/>
  <c r="A172" i="27" s="1"/>
  <c r="A173" i="27" s="1"/>
  <c r="A174" i="27" s="1"/>
  <c r="A175" i="27" s="1"/>
  <c r="A176" i="27" s="1"/>
  <c r="A177" i="27" s="1"/>
  <c r="A178" i="27" s="1"/>
  <c r="A179" i="27" s="1"/>
  <c r="A180" i="27" s="1"/>
  <c r="A181" i="27" s="1"/>
  <c r="A182" i="27" s="1"/>
  <c r="A183" i="27" s="1"/>
  <c r="A184" i="27" s="1"/>
  <c r="A185" i="27" s="1"/>
  <c r="A186" i="27" s="1"/>
  <c r="A187" i="27" s="1"/>
  <c r="A188" i="27" s="1"/>
  <c r="A189" i="27" s="1"/>
  <c r="A190" i="27" s="1"/>
  <c r="A191" i="27" s="1"/>
  <c r="A192" i="27" s="1"/>
  <c r="A193" i="27" s="1"/>
  <c r="A194" i="27" s="1"/>
  <c r="A195" i="27" s="1"/>
  <c r="A196" i="27" s="1"/>
  <c r="A197" i="27" s="1"/>
  <c r="A198" i="27" s="1"/>
  <c r="A199" i="27" s="1"/>
  <c r="A200" i="27" s="1"/>
  <c r="A201" i="27" s="1"/>
  <c r="A202" i="27" s="1"/>
  <c r="A203" i="27" s="1"/>
  <c r="A204" i="27" s="1"/>
  <c r="A205" i="27" s="1"/>
  <c r="A206" i="27" s="1"/>
  <c r="A207" i="27" s="1"/>
  <c r="A208" i="27" s="1"/>
  <c r="A209" i="27" s="1"/>
  <c r="A210" i="27" s="1"/>
  <c r="A211" i="27" s="1"/>
  <c r="A212" i="27" s="1"/>
  <c r="A213" i="27" s="1"/>
  <c r="A214" i="27" s="1"/>
  <c r="A215" i="27" s="1"/>
  <c r="A216" i="27" s="1"/>
  <c r="A217" i="27" s="1"/>
  <c r="A218" i="27" s="1"/>
  <c r="A219" i="27" s="1"/>
  <c r="A220" i="27" s="1"/>
  <c r="A221" i="27" s="1"/>
  <c r="A222" i="27" s="1"/>
  <c r="A223" i="27" s="1"/>
  <c r="A224" i="27" s="1"/>
  <c r="A225" i="27" s="1"/>
  <c r="A226" i="27" s="1"/>
  <c r="A227" i="27" s="1"/>
  <c r="A228" i="27" s="1"/>
  <c r="A229" i="27" s="1"/>
  <c r="A230" i="27" s="1"/>
  <c r="A231" i="27" s="1"/>
  <c r="A232" i="27" s="1"/>
  <c r="A233" i="27" s="1"/>
  <c r="A234" i="27" s="1"/>
  <c r="A235" i="27" s="1"/>
  <c r="A236" i="27" s="1"/>
  <c r="A237" i="27" s="1"/>
  <c r="A238" i="27" s="1"/>
  <c r="A239" i="27" s="1"/>
  <c r="A240" i="27" s="1"/>
  <c r="A241" i="27" s="1"/>
  <c r="A242" i="27" s="1"/>
  <c r="A243" i="27" s="1"/>
  <c r="A244" i="27" s="1"/>
  <c r="A245" i="27" s="1"/>
  <c r="A246" i="27" s="1"/>
  <c r="A247" i="27" s="1"/>
  <c r="A248" i="27" s="1"/>
  <c r="A249" i="27" s="1"/>
  <c r="A250" i="27" s="1"/>
  <c r="A251" i="27" s="1"/>
  <c r="A252" i="27" s="1"/>
  <c r="A253" i="27" s="1"/>
  <c r="A254" i="27" s="1"/>
  <c r="A255" i="27" s="1"/>
  <c r="A256" i="27" s="1"/>
  <c r="A257" i="27" s="1"/>
  <c r="A258" i="27" s="1"/>
  <c r="A259" i="27" s="1"/>
  <c r="A260" i="27" s="1"/>
  <c r="A261" i="27" s="1"/>
  <c r="A262" i="27" s="1"/>
  <c r="A263" i="27" s="1"/>
  <c r="A264" i="27" s="1"/>
  <c r="A265" i="27" s="1"/>
  <c r="A266" i="27" s="1"/>
  <c r="A267" i="27" s="1"/>
  <c r="A268" i="27" s="1"/>
  <c r="A269" i="27" s="1"/>
  <c r="A270" i="27" s="1"/>
  <c r="A271" i="27" s="1"/>
  <c r="A272" i="27" s="1"/>
  <c r="A273" i="27" s="1"/>
  <c r="A274" i="27" s="1"/>
  <c r="A275" i="27" s="1"/>
  <c r="A276" i="27" s="1"/>
  <c r="A277" i="27" s="1"/>
  <c r="A278" i="27" s="1"/>
  <c r="A279" i="27" s="1"/>
  <c r="A280" i="27" s="1"/>
  <c r="A281" i="27" s="1"/>
  <c r="A282" i="27" s="1"/>
  <c r="A283" i="27" s="1"/>
  <c r="A284" i="27" s="1"/>
  <c r="A285" i="27" s="1"/>
  <c r="A286" i="27" s="1"/>
  <c r="A287" i="27" s="1"/>
  <c r="A288" i="27" s="1"/>
  <c r="A289" i="27" s="1"/>
  <c r="A290" i="27" s="1"/>
  <c r="A291" i="27" s="1"/>
  <c r="A292" i="27" s="1"/>
  <c r="A293" i="27" s="1"/>
  <c r="A294" i="27" s="1"/>
  <c r="A295" i="27" s="1"/>
  <c r="A296" i="27" s="1"/>
  <c r="A297" i="27" s="1"/>
  <c r="A298" i="27" s="1"/>
  <c r="A299" i="27" s="1"/>
  <c r="A300" i="27" s="1"/>
  <c r="A301" i="27" s="1"/>
  <c r="A302" i="27" s="1"/>
  <c r="A303" i="27" s="1"/>
  <c r="A304" i="27" s="1"/>
  <c r="A305" i="27" s="1"/>
  <c r="A306" i="27" s="1"/>
  <c r="A307" i="27" s="1"/>
  <c r="A308" i="27" s="1"/>
  <c r="A309" i="27" s="1"/>
  <c r="A310" i="27" s="1"/>
  <c r="A311" i="27" s="1"/>
  <c r="A312" i="27" s="1"/>
  <c r="A313" i="27" s="1"/>
  <c r="A314" i="27" s="1"/>
  <c r="A315" i="27" s="1"/>
  <c r="A316" i="27" s="1"/>
  <c r="A317" i="27" s="1"/>
  <c r="A318" i="27" s="1"/>
  <c r="A319" i="27" s="1"/>
  <c r="A320" i="27" s="1"/>
  <c r="A321" i="27" s="1"/>
  <c r="A322" i="27" s="1"/>
  <c r="A323" i="27" s="1"/>
  <c r="A324" i="27" s="1"/>
  <c r="A325" i="27" s="1"/>
  <c r="A326" i="27" s="1"/>
  <c r="A327" i="27" s="1"/>
  <c r="A328" i="27" s="1"/>
  <c r="A329" i="27" s="1"/>
  <c r="A330" i="27" s="1"/>
  <c r="A331" i="27" s="1"/>
  <c r="A332" i="27" s="1"/>
  <c r="A333" i="27" s="1"/>
  <c r="A334" i="27" s="1"/>
  <c r="A335" i="27" s="1"/>
  <c r="A336" i="27" s="1"/>
  <c r="A337" i="27" s="1"/>
  <c r="A338" i="27" s="1"/>
  <c r="A339" i="27" s="1"/>
  <c r="A340" i="27" s="1"/>
  <c r="A341" i="27" s="1"/>
  <c r="A342" i="27" s="1"/>
  <c r="A343" i="27" s="1"/>
  <c r="A344" i="27" s="1"/>
  <c r="A345" i="27" s="1"/>
  <c r="A346" i="27" s="1"/>
  <c r="A347" i="27" s="1"/>
  <c r="A348" i="27" s="1"/>
  <c r="A349" i="27" s="1"/>
  <c r="A350" i="27" s="1"/>
  <c r="A351" i="27" s="1"/>
  <c r="A352" i="27" s="1"/>
  <c r="A353" i="27" s="1"/>
  <c r="A354" i="27" s="1"/>
  <c r="A355" i="27" s="1"/>
  <c r="A356" i="27" s="1"/>
  <c r="A357" i="27" s="1"/>
  <c r="A358" i="27" s="1"/>
  <c r="A359" i="27" s="1"/>
  <c r="A360" i="27" s="1"/>
  <c r="A361" i="27" s="1"/>
  <c r="A362" i="27" s="1"/>
  <c r="A363" i="27" s="1"/>
  <c r="A364" i="27" s="1"/>
  <c r="A365" i="27" s="1"/>
  <c r="A366" i="27" s="1"/>
  <c r="A367" i="27" s="1"/>
  <c r="A368" i="27" s="1"/>
  <c r="A369" i="27" s="1"/>
  <c r="A370" i="27" s="1"/>
  <c r="A371" i="27" s="1"/>
  <c r="A372" i="27" s="1"/>
  <c r="A373" i="27" s="1"/>
  <c r="A374" i="27" s="1"/>
  <c r="A375" i="27" s="1"/>
  <c r="A376" i="27" s="1"/>
  <c r="A377" i="27" s="1"/>
  <c r="A378" i="27" s="1"/>
  <c r="A379" i="27" s="1"/>
  <c r="A380" i="27" s="1"/>
  <c r="A381" i="27" s="1"/>
  <c r="A382" i="27" s="1"/>
  <c r="A383" i="27" s="1"/>
  <c r="A384" i="27" s="1"/>
  <c r="A385" i="27" s="1"/>
  <c r="A386" i="27" s="1"/>
  <c r="A387" i="27" s="1"/>
  <c r="A388" i="27" s="1"/>
  <c r="A389" i="27" s="1"/>
  <c r="A390" i="27" s="1"/>
  <c r="A391" i="27" s="1"/>
  <c r="A392" i="27" s="1"/>
  <c r="A393" i="27" s="1"/>
  <c r="A394" i="27" s="1"/>
  <c r="A395" i="27" s="1"/>
  <c r="A396" i="27" s="1"/>
  <c r="A397" i="27" s="1"/>
  <c r="A398" i="27" s="1"/>
  <c r="A399" i="27" s="1"/>
  <c r="A400" i="27" s="1"/>
  <c r="A401" i="27" s="1"/>
  <c r="A402" i="27" s="1"/>
  <c r="A403" i="27" s="1"/>
  <c r="A404" i="27" s="1"/>
  <c r="A405" i="27" s="1"/>
  <c r="A406" i="27" s="1"/>
  <c r="A407" i="27" s="1"/>
  <c r="A408" i="27" s="1"/>
  <c r="A409" i="27" s="1"/>
  <c r="A410" i="27" s="1"/>
  <c r="A411" i="27" s="1"/>
  <c r="A412" i="27" s="1"/>
  <c r="A413" i="27" s="1"/>
  <c r="A414" i="27" s="1"/>
  <c r="A415" i="27" s="1"/>
  <c r="A416" i="27" s="1"/>
  <c r="A417" i="27" s="1"/>
  <c r="A418" i="27" s="1"/>
  <c r="A419" i="27" s="1"/>
  <c r="A420" i="27" s="1"/>
  <c r="A421" i="27" s="1"/>
  <c r="A422" i="27" s="1"/>
  <c r="A423" i="27" s="1"/>
  <c r="A424" i="27" s="1"/>
  <c r="A425" i="27" s="1"/>
  <c r="A426" i="27" s="1"/>
  <c r="A427" i="27" s="1"/>
  <c r="A428" i="27" s="1"/>
  <c r="A429" i="27" s="1"/>
  <c r="A430" i="27" s="1"/>
  <c r="A431" i="27" s="1"/>
  <c r="A432" i="27" s="1"/>
  <c r="A433" i="27" s="1"/>
  <c r="A434" i="27" s="1"/>
  <c r="A435" i="27" s="1"/>
  <c r="A436" i="27" s="1"/>
  <c r="A437" i="27" s="1"/>
  <c r="A438" i="27" s="1"/>
  <c r="A439" i="27" s="1"/>
  <c r="A440" i="27" s="1"/>
  <c r="A441" i="27" s="1"/>
  <c r="A442" i="27" s="1"/>
  <c r="A443" i="27" s="1"/>
  <c r="A444" i="27" s="1"/>
  <c r="A445" i="27" s="1"/>
  <c r="A446" i="27" s="1"/>
  <c r="A447" i="27" s="1"/>
  <c r="A448" i="27" s="1"/>
  <c r="A449" i="27" s="1"/>
  <c r="A450" i="27" s="1"/>
  <c r="A451" i="27" s="1"/>
  <c r="A452" i="27" s="1"/>
  <c r="A453" i="27" s="1"/>
  <c r="A454" i="27" s="1"/>
  <c r="A455" i="27" s="1"/>
  <c r="A456" i="27" s="1"/>
  <c r="A457" i="27" s="1"/>
  <c r="A458" i="27" s="1"/>
  <c r="A459" i="27" s="1"/>
  <c r="A460" i="27" s="1"/>
  <c r="A461" i="27" s="1"/>
  <c r="A462" i="27" s="1"/>
  <c r="A463" i="27" s="1"/>
  <c r="A464" i="27" s="1"/>
  <c r="A465" i="27" s="1"/>
  <c r="A466" i="27" s="1"/>
  <c r="A467" i="27" s="1"/>
  <c r="A468" i="27" s="1"/>
  <c r="A469" i="27" s="1"/>
  <c r="A470" i="27" s="1"/>
  <c r="A471" i="27" s="1"/>
  <c r="A472" i="27" s="1"/>
  <c r="A473" i="27" s="1"/>
  <c r="A474" i="27" s="1"/>
  <c r="A475" i="27" s="1"/>
  <c r="A476" i="27" s="1"/>
  <c r="A477" i="27" s="1"/>
  <c r="A478" i="27" s="1"/>
  <c r="A479" i="27" s="1"/>
  <c r="A480" i="27" s="1"/>
  <c r="A481" i="27" s="1"/>
  <c r="A482" i="27" s="1"/>
  <c r="A483" i="27" s="1"/>
  <c r="A484" i="27" s="1"/>
  <c r="A485" i="27" s="1"/>
  <c r="A486" i="27" s="1"/>
  <c r="A487" i="27" s="1"/>
  <c r="A488" i="27" s="1"/>
  <c r="A489" i="27" s="1"/>
  <c r="A490" i="27" s="1"/>
  <c r="A491" i="27" s="1"/>
  <c r="A492" i="27" s="1"/>
  <c r="A493" i="27" s="1"/>
  <c r="A494" i="27" s="1"/>
  <c r="A495" i="27" s="1"/>
  <c r="A496" i="27" s="1"/>
  <c r="A497" i="27" s="1"/>
  <c r="A498" i="27" s="1"/>
  <c r="A499" i="27" s="1"/>
  <c r="A500" i="27" s="1"/>
  <c r="A501" i="27" s="1"/>
  <c r="A502" i="27" s="1"/>
  <c r="A503" i="27" s="1"/>
  <c r="A504" i="27" s="1"/>
  <c r="A505" i="27" s="1"/>
  <c r="A506" i="27" s="1"/>
  <c r="A507" i="27" s="1"/>
  <c r="A508" i="27" s="1"/>
  <c r="A509" i="27" s="1"/>
  <c r="A510" i="27" s="1"/>
  <c r="A511" i="27" s="1"/>
  <c r="A512" i="27" s="1"/>
  <c r="A513" i="27" s="1"/>
  <c r="A514" i="27" s="1"/>
  <c r="A515" i="27" s="1"/>
  <c r="A516" i="27" s="1"/>
  <c r="A517" i="27" s="1"/>
  <c r="A518" i="27" s="1"/>
  <c r="A519" i="27" s="1"/>
  <c r="A520" i="27" s="1"/>
  <c r="A521" i="27" s="1"/>
  <c r="A522" i="27" s="1"/>
  <c r="A523" i="27" s="1"/>
  <c r="A524" i="27" s="1"/>
  <c r="A525" i="27" s="1"/>
  <c r="A526" i="27" s="1"/>
  <c r="A527" i="27" s="1"/>
  <c r="A528" i="27" s="1"/>
  <c r="A529" i="27" s="1"/>
  <c r="A530" i="27" s="1"/>
  <c r="A531" i="27" s="1"/>
  <c r="A532" i="27" s="1"/>
  <c r="A533" i="27" s="1"/>
  <c r="A534" i="27" s="1"/>
  <c r="A535" i="27" s="1"/>
  <c r="A536" i="27" s="1"/>
  <c r="A537" i="27" s="1"/>
  <c r="A538" i="27" s="1"/>
  <c r="A539" i="27" s="1"/>
  <c r="A540" i="27" s="1"/>
  <c r="A541" i="27" s="1"/>
  <c r="A542" i="27" s="1"/>
  <c r="A543" i="27" s="1"/>
  <c r="A544" i="27" s="1"/>
  <c r="A545" i="27" s="1"/>
  <c r="A546" i="27" s="1"/>
  <c r="A547" i="27" s="1"/>
  <c r="A548" i="27" s="1"/>
  <c r="A549" i="27" s="1"/>
  <c r="A550" i="27" s="1"/>
  <c r="A551" i="27" s="1"/>
  <c r="A552" i="27" s="1"/>
  <c r="A553" i="27" s="1"/>
  <c r="A554" i="27" s="1"/>
  <c r="A555" i="27" s="1"/>
  <c r="A556" i="27" s="1"/>
  <c r="A557" i="27" s="1"/>
  <c r="A558" i="27" s="1"/>
  <c r="A559" i="27" s="1"/>
  <c r="A560" i="27" s="1"/>
  <c r="A561" i="27" s="1"/>
  <c r="A562" i="27" s="1"/>
  <c r="A563" i="27" s="1"/>
  <c r="A564" i="27" s="1"/>
  <c r="A565" i="27" s="1"/>
  <c r="A566" i="27" s="1"/>
  <c r="A567" i="27" s="1"/>
  <c r="A568" i="27" s="1"/>
  <c r="A569" i="27" s="1"/>
  <c r="A570" i="27" s="1"/>
  <c r="A571" i="27" s="1"/>
  <c r="A572" i="27" s="1"/>
  <c r="A573" i="27" s="1"/>
  <c r="A574" i="27" s="1"/>
  <c r="A575" i="27" s="1"/>
  <c r="A576" i="27" s="1"/>
  <c r="A577" i="27" s="1"/>
  <c r="A578" i="27" s="1"/>
  <c r="A579" i="27" s="1"/>
  <c r="A580" i="27" s="1"/>
  <c r="A581" i="27" s="1"/>
  <c r="A582" i="27" s="1"/>
  <c r="A583" i="27" s="1"/>
  <c r="A584" i="27" s="1"/>
  <c r="A585" i="27" s="1"/>
  <c r="A586" i="27" s="1"/>
  <c r="A587" i="27" s="1"/>
  <c r="A588" i="27" s="1"/>
  <c r="A589" i="27" s="1"/>
  <c r="A590" i="27" s="1"/>
  <c r="A591" i="27" s="1"/>
  <c r="A592" i="27" s="1"/>
  <c r="A593" i="27" s="1"/>
  <c r="A594" i="27" s="1"/>
  <c r="A595" i="27" s="1"/>
  <c r="A596" i="27" s="1"/>
  <c r="A597" i="27" s="1"/>
  <c r="A598" i="27" s="1"/>
  <c r="A599" i="27" s="1"/>
  <c r="A600" i="27" s="1"/>
  <c r="A601" i="27" s="1"/>
  <c r="A602" i="27" s="1"/>
  <c r="A603" i="27" s="1"/>
  <c r="A604" i="27" s="1"/>
  <c r="A605" i="27" s="1"/>
  <c r="A606" i="27" s="1"/>
  <c r="A607" i="27" s="1"/>
  <c r="A608" i="27" s="1"/>
  <c r="A609" i="27" s="1"/>
  <c r="A610" i="27" s="1"/>
  <c r="A611" i="27" s="1"/>
  <c r="A612" i="27" s="1"/>
  <c r="A613" i="27" s="1"/>
  <c r="A614" i="27" s="1"/>
  <c r="A615" i="27" s="1"/>
  <c r="A616" i="27" s="1"/>
  <c r="A617" i="27" s="1"/>
  <c r="A618" i="27" s="1"/>
  <c r="A619" i="27" s="1"/>
  <c r="A620" i="27" s="1"/>
  <c r="A621" i="27" s="1"/>
  <c r="A622" i="27" s="1"/>
  <c r="A623" i="27" s="1"/>
  <c r="A624" i="27" s="1"/>
  <c r="A625" i="27" s="1"/>
  <c r="A626" i="27" s="1"/>
  <c r="A627" i="27" s="1"/>
  <c r="A628" i="27" s="1"/>
  <c r="A629" i="27" s="1"/>
  <c r="A630" i="27" s="1"/>
  <c r="A631" i="27" s="1"/>
  <c r="A632" i="27" s="1"/>
  <c r="A633" i="27" s="1"/>
  <c r="A634" i="27" s="1"/>
  <c r="A635" i="27" s="1"/>
  <c r="A636" i="27" s="1"/>
  <c r="A637" i="27" s="1"/>
  <c r="A638" i="27" s="1"/>
  <c r="A639" i="27" s="1"/>
  <c r="A640" i="27" s="1"/>
  <c r="A641" i="27" s="1"/>
  <c r="A642" i="27" s="1"/>
  <c r="A643" i="27" s="1"/>
  <c r="A644" i="27" s="1"/>
  <c r="A645" i="27" s="1"/>
  <c r="A646" i="27" s="1"/>
  <c r="A647" i="27" s="1"/>
  <c r="A648" i="27" s="1"/>
  <c r="A649" i="27" s="1"/>
  <c r="A650" i="27" s="1"/>
  <c r="A651" i="27" s="1"/>
  <c r="A652" i="27" s="1"/>
  <c r="A653" i="27" s="1"/>
  <c r="A654" i="27" s="1"/>
  <c r="A655" i="27" s="1"/>
  <c r="A656" i="27" s="1"/>
  <c r="A657" i="27" s="1"/>
  <c r="A658" i="27" s="1"/>
  <c r="A659" i="27" s="1"/>
  <c r="A660" i="27" s="1"/>
  <c r="A661" i="27" s="1"/>
  <c r="A662" i="27" s="1"/>
  <c r="A663" i="27" s="1"/>
  <c r="A664" i="27" s="1"/>
  <c r="A665" i="27" s="1"/>
  <c r="A666" i="27" s="1"/>
  <c r="A667" i="27" s="1"/>
  <c r="A668" i="27" s="1"/>
  <c r="A669" i="27" s="1"/>
  <c r="A670" i="27" s="1"/>
  <c r="A671" i="27" s="1"/>
  <c r="A672" i="27" s="1"/>
  <c r="A673" i="27" s="1"/>
  <c r="A674" i="27" s="1"/>
  <c r="A675" i="27" s="1"/>
  <c r="A676" i="27" s="1"/>
  <c r="A677" i="27" s="1"/>
  <c r="A678" i="27" s="1"/>
  <c r="A679" i="27" s="1"/>
  <c r="A680" i="27" s="1"/>
  <c r="A681" i="27" s="1"/>
  <c r="A682" i="27" s="1"/>
  <c r="A683" i="27" s="1"/>
  <c r="A684" i="27" s="1"/>
  <c r="A685" i="27" s="1"/>
  <c r="A686" i="27" s="1"/>
  <c r="A687" i="27" s="1"/>
  <c r="A688" i="27" s="1"/>
  <c r="A689" i="27" s="1"/>
  <c r="A690" i="27" s="1"/>
  <c r="A691" i="27" s="1"/>
  <c r="A692" i="27" s="1"/>
  <c r="A693" i="27" s="1"/>
  <c r="A694" i="27" s="1"/>
  <c r="A695" i="27" s="1"/>
  <c r="A696" i="27" s="1"/>
  <c r="A697" i="27" s="1"/>
  <c r="A698" i="27" s="1"/>
  <c r="A699" i="27" s="1"/>
  <c r="A700" i="27" s="1"/>
  <c r="A701" i="27" s="1"/>
  <c r="A702" i="27" s="1"/>
  <c r="A703" i="27" s="1"/>
  <c r="A704" i="27" s="1"/>
  <c r="A705" i="27" s="1"/>
  <c r="A706" i="27" s="1"/>
  <c r="A707" i="27" s="1"/>
  <c r="A708" i="27" s="1"/>
  <c r="A709" i="27" s="1"/>
  <c r="A710" i="27" s="1"/>
  <c r="A711" i="27" s="1"/>
  <c r="A712" i="27" s="1"/>
  <c r="A713" i="27" s="1"/>
  <c r="A714" i="27" s="1"/>
  <c r="A715" i="27" s="1"/>
  <c r="A716" i="27" s="1"/>
  <c r="A717" i="27" s="1"/>
  <c r="A718" i="27" s="1"/>
  <c r="A719" i="27" s="1"/>
  <c r="A720" i="27" s="1"/>
  <c r="A721" i="27" s="1"/>
  <c r="L3" i="27"/>
  <c r="B3" i="27"/>
  <c r="B4" i="27" s="1"/>
  <c r="B5" i="27" s="1"/>
  <c r="B6" i="27" s="1"/>
  <c r="B7" i="27" s="1"/>
  <c r="B8" i="27" s="1"/>
  <c r="B9" i="27" s="1"/>
  <c r="B10" i="27" s="1"/>
  <c r="B11" i="27" s="1"/>
  <c r="B12" i="27" s="1"/>
  <c r="B13" i="27" s="1"/>
  <c r="B14" i="27" s="1"/>
  <c r="B15" i="27" s="1"/>
  <c r="B16" i="27" s="1"/>
  <c r="B17" i="27" s="1"/>
  <c r="B18" i="27" s="1"/>
  <c r="B19" i="27" s="1"/>
  <c r="B20" i="27" s="1"/>
  <c r="B21" i="27" s="1"/>
  <c r="B22" i="27" s="1"/>
  <c r="B23" i="27" s="1"/>
  <c r="B24" i="27" s="1"/>
  <c r="B25" i="27" s="1"/>
  <c r="B26" i="27" s="1"/>
  <c r="B27" i="27" s="1"/>
  <c r="B28" i="27" s="1"/>
  <c r="B29" i="27" s="1"/>
  <c r="B30" i="27" s="1"/>
  <c r="B31" i="27" s="1"/>
  <c r="B32" i="27" s="1"/>
  <c r="B33" i="27" s="1"/>
  <c r="B34" i="27" s="1"/>
  <c r="B35" i="27" s="1"/>
  <c r="B36" i="27" s="1"/>
  <c r="B37" i="27" s="1"/>
  <c r="B38" i="27" s="1"/>
  <c r="B39" i="27" s="1"/>
  <c r="B40" i="27" s="1"/>
  <c r="B41" i="27" s="1"/>
  <c r="B42" i="27" s="1"/>
  <c r="B43" i="27" s="1"/>
  <c r="B44" i="27" s="1"/>
  <c r="B45" i="27" s="1"/>
  <c r="B46" i="27" s="1"/>
  <c r="B47" i="27" s="1"/>
  <c r="B48" i="27" s="1"/>
  <c r="B49" i="27" s="1"/>
  <c r="B50" i="27" s="1"/>
  <c r="B51" i="27" s="1"/>
  <c r="B52" i="27" s="1"/>
  <c r="B53" i="27" s="1"/>
  <c r="B54" i="27" s="1"/>
  <c r="B55" i="27" s="1"/>
  <c r="B56" i="27" s="1"/>
  <c r="B57" i="27" s="1"/>
  <c r="B58" i="27" s="1"/>
  <c r="B59" i="27" s="1"/>
  <c r="B60" i="27" s="1"/>
  <c r="B61" i="27" s="1"/>
  <c r="B62" i="27" s="1"/>
  <c r="B63" i="27" s="1"/>
  <c r="B64" i="27" s="1"/>
  <c r="B65" i="27" s="1"/>
  <c r="B66" i="27" s="1"/>
  <c r="B67" i="27" s="1"/>
  <c r="B68" i="27" s="1"/>
  <c r="B69" i="27" s="1"/>
  <c r="B70" i="27" s="1"/>
  <c r="B71" i="27" s="1"/>
  <c r="B72" i="27" s="1"/>
  <c r="B73" i="27" s="1"/>
  <c r="B74" i="27" s="1"/>
  <c r="B75" i="27" s="1"/>
  <c r="B76" i="27" s="1"/>
  <c r="B77" i="27" s="1"/>
  <c r="B78" i="27" s="1"/>
  <c r="B79" i="27" s="1"/>
  <c r="B80" i="27" s="1"/>
  <c r="B81" i="27" s="1"/>
  <c r="B82" i="27" s="1"/>
  <c r="B83" i="27" s="1"/>
  <c r="B84" i="27" s="1"/>
  <c r="B85" i="27" s="1"/>
  <c r="B86" i="27" s="1"/>
  <c r="B87" i="27" s="1"/>
  <c r="B88" i="27" s="1"/>
  <c r="B89" i="27" s="1"/>
  <c r="B90" i="27" s="1"/>
  <c r="B91" i="27" s="1"/>
  <c r="B92" i="27" s="1"/>
  <c r="B93" i="27" s="1"/>
  <c r="B94" i="27" s="1"/>
  <c r="B95" i="27" s="1"/>
  <c r="B96" i="27" s="1"/>
  <c r="B97" i="27" s="1"/>
  <c r="B98" i="27" s="1"/>
  <c r="B99" i="27" s="1"/>
  <c r="B100" i="27" s="1"/>
  <c r="B101" i="27" s="1"/>
  <c r="B102" i="27" s="1"/>
  <c r="B103" i="27" s="1"/>
  <c r="B104" i="27" s="1"/>
  <c r="B105" i="27" s="1"/>
  <c r="B106" i="27" s="1"/>
  <c r="B107" i="27" s="1"/>
  <c r="B108" i="27" s="1"/>
  <c r="B109" i="27" s="1"/>
  <c r="B110" i="27" s="1"/>
  <c r="B111" i="27" s="1"/>
  <c r="B112" i="27" s="1"/>
  <c r="B113" i="27" s="1"/>
  <c r="B114" i="27" s="1"/>
  <c r="B115" i="27" s="1"/>
  <c r="B116" i="27" s="1"/>
  <c r="B117" i="27" s="1"/>
  <c r="B118" i="27" s="1"/>
  <c r="B119" i="27" s="1"/>
  <c r="B120" i="27" s="1"/>
  <c r="B121" i="27" s="1"/>
  <c r="B122" i="27" s="1"/>
  <c r="B123" i="27" s="1"/>
  <c r="B124" i="27" s="1"/>
  <c r="B125" i="27" s="1"/>
  <c r="B126" i="27" s="1"/>
  <c r="B127" i="27" s="1"/>
  <c r="B128" i="27" s="1"/>
  <c r="B129" i="27" s="1"/>
  <c r="B130" i="27" s="1"/>
  <c r="B131" i="27" s="1"/>
  <c r="B132" i="27" s="1"/>
  <c r="B133" i="27" s="1"/>
  <c r="B134" i="27" s="1"/>
  <c r="B135" i="27" s="1"/>
  <c r="B136" i="27" s="1"/>
  <c r="B137" i="27" s="1"/>
  <c r="B138" i="27" s="1"/>
  <c r="B139" i="27" s="1"/>
  <c r="B140" i="27" s="1"/>
  <c r="B141" i="27" s="1"/>
  <c r="B142" i="27" s="1"/>
  <c r="B143" i="27" s="1"/>
  <c r="B144" i="27" s="1"/>
  <c r="B145" i="27" s="1"/>
  <c r="B146" i="27" s="1"/>
  <c r="B147" i="27" s="1"/>
  <c r="B148" i="27" s="1"/>
  <c r="B149" i="27" s="1"/>
  <c r="B150" i="27" s="1"/>
  <c r="B151" i="27" s="1"/>
  <c r="B152" i="27" s="1"/>
  <c r="B153" i="27" s="1"/>
  <c r="B154" i="27" s="1"/>
  <c r="B155" i="27" s="1"/>
  <c r="B156" i="27" s="1"/>
  <c r="B157" i="27" s="1"/>
  <c r="B158" i="27" s="1"/>
  <c r="B159" i="27" s="1"/>
  <c r="B160" i="27" s="1"/>
  <c r="B161" i="27" s="1"/>
  <c r="B162" i="27" s="1"/>
  <c r="B163" i="27" s="1"/>
  <c r="B164" i="27" s="1"/>
  <c r="B165" i="27" s="1"/>
  <c r="B166" i="27" s="1"/>
  <c r="B167" i="27" s="1"/>
  <c r="B168" i="27" s="1"/>
  <c r="B169" i="27" s="1"/>
  <c r="B170" i="27" s="1"/>
  <c r="B171" i="27" s="1"/>
  <c r="B172" i="27" s="1"/>
  <c r="B173" i="27" s="1"/>
  <c r="B174" i="27" s="1"/>
  <c r="B175" i="27" s="1"/>
  <c r="B176" i="27" s="1"/>
  <c r="B177" i="27" s="1"/>
  <c r="B178" i="27" s="1"/>
  <c r="B179" i="27" s="1"/>
  <c r="B180" i="27" s="1"/>
  <c r="B181" i="27" s="1"/>
  <c r="B182" i="27" s="1"/>
  <c r="B183" i="27" s="1"/>
  <c r="B184" i="27" s="1"/>
  <c r="B185" i="27" s="1"/>
  <c r="B186" i="27" s="1"/>
  <c r="B187" i="27" s="1"/>
  <c r="B188" i="27" s="1"/>
  <c r="B189" i="27" s="1"/>
  <c r="B190" i="27" s="1"/>
  <c r="B191" i="27" s="1"/>
  <c r="B192" i="27" s="1"/>
  <c r="B193" i="27" s="1"/>
  <c r="B194" i="27" s="1"/>
  <c r="B195" i="27" s="1"/>
  <c r="B196" i="27" s="1"/>
  <c r="B197" i="27" s="1"/>
  <c r="B198" i="27" s="1"/>
  <c r="B199" i="27" s="1"/>
  <c r="B200" i="27" s="1"/>
  <c r="B201" i="27" s="1"/>
  <c r="B202" i="27" s="1"/>
  <c r="B203" i="27" s="1"/>
  <c r="B204" i="27" s="1"/>
  <c r="B205" i="27" s="1"/>
  <c r="B206" i="27" s="1"/>
  <c r="B207" i="27" s="1"/>
  <c r="B208" i="27" s="1"/>
  <c r="B209" i="27" s="1"/>
  <c r="B210" i="27" s="1"/>
  <c r="B211" i="27" s="1"/>
  <c r="B212" i="27" s="1"/>
  <c r="B213" i="27" s="1"/>
  <c r="B214" i="27" s="1"/>
  <c r="B215" i="27" s="1"/>
  <c r="B216" i="27" s="1"/>
  <c r="B217" i="27" s="1"/>
  <c r="B218" i="27" s="1"/>
  <c r="B219" i="27" s="1"/>
  <c r="B220" i="27" s="1"/>
  <c r="B221" i="27" s="1"/>
  <c r="B222" i="27" s="1"/>
  <c r="B223" i="27" s="1"/>
  <c r="B224" i="27" s="1"/>
  <c r="B225" i="27" s="1"/>
  <c r="B226" i="27" s="1"/>
  <c r="B227" i="27" s="1"/>
  <c r="B228" i="27" s="1"/>
  <c r="B229" i="27" s="1"/>
  <c r="B230" i="27" s="1"/>
  <c r="B231" i="27" s="1"/>
  <c r="B232" i="27" s="1"/>
  <c r="B233" i="27" s="1"/>
  <c r="B234" i="27" s="1"/>
  <c r="B235" i="27" s="1"/>
  <c r="B236" i="27" s="1"/>
  <c r="B237" i="27" s="1"/>
  <c r="B238" i="27" s="1"/>
  <c r="B239" i="27" s="1"/>
  <c r="B240" i="27" s="1"/>
  <c r="B241" i="27" s="1"/>
  <c r="B242" i="27" s="1"/>
  <c r="B243" i="27" s="1"/>
  <c r="B244" i="27" s="1"/>
  <c r="B245" i="27" s="1"/>
  <c r="B246" i="27" s="1"/>
  <c r="B247" i="27" s="1"/>
  <c r="B248" i="27" s="1"/>
  <c r="B249" i="27" s="1"/>
  <c r="B250" i="27" s="1"/>
  <c r="B251" i="27" s="1"/>
  <c r="B252" i="27" s="1"/>
  <c r="B253" i="27" s="1"/>
  <c r="B254" i="27" s="1"/>
  <c r="B255" i="27" s="1"/>
  <c r="B256" i="27" s="1"/>
  <c r="B257" i="27" s="1"/>
  <c r="B258" i="27" s="1"/>
  <c r="B259" i="27" s="1"/>
  <c r="B260" i="27" s="1"/>
  <c r="B261" i="27" s="1"/>
  <c r="B262" i="27" s="1"/>
  <c r="B263" i="27" s="1"/>
  <c r="B264" i="27" s="1"/>
  <c r="B265" i="27" s="1"/>
  <c r="B266" i="27" s="1"/>
  <c r="B267" i="27" s="1"/>
  <c r="B268" i="27" s="1"/>
  <c r="B269" i="27" s="1"/>
  <c r="B270" i="27" s="1"/>
  <c r="B271" i="27" s="1"/>
  <c r="B272" i="27" s="1"/>
  <c r="B273" i="27" s="1"/>
  <c r="B274" i="27" s="1"/>
  <c r="B275" i="27" s="1"/>
  <c r="B276" i="27" s="1"/>
  <c r="B277" i="27" s="1"/>
  <c r="B278" i="27" s="1"/>
  <c r="B279" i="27" s="1"/>
  <c r="B280" i="27" s="1"/>
  <c r="B281" i="27" s="1"/>
  <c r="B282" i="27" s="1"/>
  <c r="B283" i="27" s="1"/>
  <c r="B284" i="27" s="1"/>
  <c r="B285" i="27" s="1"/>
  <c r="B286" i="27" s="1"/>
  <c r="B287" i="27" s="1"/>
  <c r="B288" i="27" s="1"/>
  <c r="B289" i="27" s="1"/>
  <c r="B290" i="27" s="1"/>
  <c r="B291" i="27" s="1"/>
  <c r="B292" i="27" s="1"/>
  <c r="B293" i="27" s="1"/>
  <c r="B294" i="27" s="1"/>
  <c r="B295" i="27" s="1"/>
  <c r="B296" i="27" s="1"/>
  <c r="B297" i="27" s="1"/>
  <c r="B298" i="27" s="1"/>
  <c r="B299" i="27" s="1"/>
  <c r="B300" i="27" s="1"/>
  <c r="B301" i="27" s="1"/>
  <c r="B302" i="27" s="1"/>
  <c r="B303" i="27" s="1"/>
  <c r="B304" i="27" s="1"/>
  <c r="B305" i="27" s="1"/>
  <c r="B306" i="27" s="1"/>
  <c r="B307" i="27" s="1"/>
  <c r="B308" i="27" s="1"/>
  <c r="B309" i="27" s="1"/>
  <c r="B310" i="27" s="1"/>
  <c r="B311" i="27" s="1"/>
  <c r="B312" i="27" s="1"/>
  <c r="B313" i="27" s="1"/>
  <c r="B314" i="27" s="1"/>
  <c r="B315" i="27" s="1"/>
  <c r="B316" i="27" s="1"/>
  <c r="B317" i="27" s="1"/>
  <c r="B318" i="27" s="1"/>
  <c r="B319" i="27" s="1"/>
  <c r="B320" i="27" s="1"/>
  <c r="B321" i="27" s="1"/>
  <c r="B322" i="27" s="1"/>
  <c r="B323" i="27" s="1"/>
  <c r="B324" i="27" s="1"/>
  <c r="B325" i="27" s="1"/>
  <c r="B326" i="27" s="1"/>
  <c r="B327" i="27" s="1"/>
  <c r="B328" i="27" s="1"/>
  <c r="B329" i="27" s="1"/>
  <c r="B330" i="27" s="1"/>
  <c r="B331" i="27" s="1"/>
  <c r="B332" i="27" s="1"/>
  <c r="B333" i="27" s="1"/>
  <c r="B334" i="27" s="1"/>
  <c r="B335" i="27" s="1"/>
  <c r="B336" i="27" s="1"/>
  <c r="B337" i="27" s="1"/>
  <c r="B338" i="27" s="1"/>
  <c r="B339" i="27" s="1"/>
  <c r="B340" i="27" s="1"/>
  <c r="B341" i="27" s="1"/>
  <c r="B342" i="27" s="1"/>
  <c r="B343" i="27" s="1"/>
  <c r="B344" i="27" s="1"/>
  <c r="B345" i="27" s="1"/>
  <c r="B346" i="27" s="1"/>
  <c r="B347" i="27" s="1"/>
  <c r="B348" i="27" s="1"/>
  <c r="B349" i="27" s="1"/>
  <c r="B350" i="27" s="1"/>
  <c r="B351" i="27" s="1"/>
  <c r="B352" i="27" s="1"/>
  <c r="B353" i="27" s="1"/>
  <c r="B354" i="27" s="1"/>
  <c r="B355" i="27" s="1"/>
  <c r="B356" i="27" s="1"/>
  <c r="B357" i="27" s="1"/>
  <c r="B358" i="27" s="1"/>
  <c r="B359" i="27" s="1"/>
  <c r="B360" i="27" s="1"/>
  <c r="B361" i="27" s="1"/>
  <c r="B362" i="27" s="1"/>
  <c r="B363" i="27" s="1"/>
  <c r="B364" i="27" s="1"/>
  <c r="B365" i="27" s="1"/>
  <c r="B366" i="27" s="1"/>
  <c r="B367" i="27" s="1"/>
  <c r="B368" i="27" s="1"/>
  <c r="B369" i="27" s="1"/>
  <c r="B370" i="27" s="1"/>
  <c r="B371" i="27" s="1"/>
  <c r="B372" i="27" s="1"/>
  <c r="B373" i="27" s="1"/>
  <c r="B374" i="27" s="1"/>
  <c r="B375" i="27" s="1"/>
  <c r="B376" i="27" s="1"/>
  <c r="B377" i="27" s="1"/>
  <c r="B378" i="27" s="1"/>
  <c r="B379" i="27" s="1"/>
  <c r="B380" i="27" s="1"/>
  <c r="B381" i="27" s="1"/>
  <c r="B382" i="27" s="1"/>
  <c r="B383" i="27" s="1"/>
  <c r="B384" i="27" s="1"/>
  <c r="B385" i="27" s="1"/>
  <c r="B386" i="27" s="1"/>
  <c r="B387" i="27" s="1"/>
  <c r="B388" i="27" s="1"/>
  <c r="B389" i="27" s="1"/>
  <c r="B390" i="27" s="1"/>
  <c r="B391" i="27" s="1"/>
  <c r="B392" i="27" s="1"/>
  <c r="B393" i="27" s="1"/>
  <c r="B394" i="27" s="1"/>
  <c r="B395" i="27" s="1"/>
  <c r="B396" i="27" s="1"/>
  <c r="B397" i="27" s="1"/>
  <c r="B398" i="27" s="1"/>
  <c r="B399" i="27" s="1"/>
  <c r="B400" i="27" s="1"/>
  <c r="B401" i="27" s="1"/>
  <c r="B402" i="27" s="1"/>
  <c r="B403" i="27" s="1"/>
  <c r="B404" i="27" s="1"/>
  <c r="B405" i="27" s="1"/>
  <c r="B406" i="27" s="1"/>
  <c r="B407" i="27" s="1"/>
  <c r="B408" i="27" s="1"/>
  <c r="B409" i="27" s="1"/>
  <c r="B410" i="27" s="1"/>
  <c r="B411" i="27" s="1"/>
  <c r="B412" i="27" s="1"/>
  <c r="B413" i="27" s="1"/>
  <c r="B414" i="27" s="1"/>
  <c r="B415" i="27" s="1"/>
  <c r="B416" i="27" s="1"/>
  <c r="B417" i="27" s="1"/>
  <c r="B418" i="27" s="1"/>
  <c r="B419" i="27" s="1"/>
  <c r="B420" i="27" s="1"/>
  <c r="B421" i="27" s="1"/>
  <c r="B422" i="27" s="1"/>
  <c r="B423" i="27" s="1"/>
  <c r="B424" i="27" s="1"/>
  <c r="B425" i="27" s="1"/>
  <c r="B426" i="27" s="1"/>
  <c r="B427" i="27" s="1"/>
  <c r="B428" i="27" s="1"/>
  <c r="B429" i="27" s="1"/>
  <c r="B430" i="27" s="1"/>
  <c r="B431" i="27" s="1"/>
  <c r="B432" i="27" s="1"/>
  <c r="B433" i="27" s="1"/>
  <c r="B434" i="27" s="1"/>
  <c r="B435" i="27" s="1"/>
  <c r="B436" i="27" s="1"/>
  <c r="B437" i="27" s="1"/>
  <c r="B438" i="27" s="1"/>
  <c r="B439" i="27" s="1"/>
  <c r="B440" i="27" s="1"/>
  <c r="B441" i="27" s="1"/>
  <c r="B442" i="27" s="1"/>
  <c r="B443" i="27" s="1"/>
  <c r="B444" i="27" s="1"/>
  <c r="B445" i="27" s="1"/>
  <c r="B446" i="27" s="1"/>
  <c r="B447" i="27" s="1"/>
  <c r="B448" i="27" s="1"/>
  <c r="B449" i="27" s="1"/>
  <c r="B450" i="27" s="1"/>
  <c r="B451" i="27" s="1"/>
  <c r="B452" i="27" s="1"/>
  <c r="B453" i="27" s="1"/>
  <c r="B454" i="27" s="1"/>
  <c r="B455" i="27" s="1"/>
  <c r="B456" i="27" s="1"/>
  <c r="B457" i="27" s="1"/>
  <c r="B458" i="27" s="1"/>
  <c r="B459" i="27" s="1"/>
  <c r="B460" i="27" s="1"/>
  <c r="B461" i="27" s="1"/>
  <c r="B462" i="27" s="1"/>
  <c r="B463" i="27" s="1"/>
  <c r="B464" i="27" s="1"/>
  <c r="B465" i="27" s="1"/>
  <c r="B466" i="27" s="1"/>
  <c r="B467" i="27" s="1"/>
  <c r="B468" i="27" s="1"/>
  <c r="B469" i="27" s="1"/>
  <c r="B470" i="27" s="1"/>
  <c r="B471" i="27" s="1"/>
  <c r="B472" i="27" s="1"/>
  <c r="B473" i="27" s="1"/>
  <c r="B474" i="27" s="1"/>
  <c r="B475" i="27" s="1"/>
  <c r="B476" i="27" s="1"/>
  <c r="B477" i="27" s="1"/>
  <c r="B478" i="27" s="1"/>
  <c r="B479" i="27" s="1"/>
  <c r="B480" i="27" s="1"/>
  <c r="B481" i="27" s="1"/>
  <c r="B482" i="27" s="1"/>
  <c r="B483" i="27" s="1"/>
  <c r="B484" i="27" s="1"/>
  <c r="B485" i="27" s="1"/>
  <c r="B486" i="27" s="1"/>
  <c r="B487" i="27" s="1"/>
  <c r="B488" i="27" s="1"/>
  <c r="B489" i="27" s="1"/>
  <c r="B490" i="27" s="1"/>
  <c r="B491" i="27" s="1"/>
  <c r="B492" i="27" s="1"/>
  <c r="B493" i="27" s="1"/>
  <c r="B494" i="27" s="1"/>
  <c r="B495" i="27" s="1"/>
  <c r="B496" i="27" s="1"/>
  <c r="B497" i="27" s="1"/>
  <c r="B498" i="27" s="1"/>
  <c r="B499" i="27" s="1"/>
  <c r="B500" i="27" s="1"/>
  <c r="B501" i="27" s="1"/>
  <c r="B502" i="27" s="1"/>
  <c r="B503" i="27" s="1"/>
  <c r="B504" i="27" s="1"/>
  <c r="B505" i="27" s="1"/>
  <c r="B506" i="27" s="1"/>
  <c r="B507" i="27" s="1"/>
  <c r="B508" i="27" s="1"/>
  <c r="B509" i="27" s="1"/>
  <c r="B510" i="27" s="1"/>
  <c r="B511" i="27" s="1"/>
  <c r="B512" i="27" s="1"/>
  <c r="B513" i="27" s="1"/>
  <c r="B514" i="27" s="1"/>
  <c r="B515" i="27" s="1"/>
  <c r="B516" i="27" s="1"/>
  <c r="B517" i="27" s="1"/>
  <c r="B518" i="27" s="1"/>
  <c r="B519" i="27" s="1"/>
  <c r="B520" i="27" s="1"/>
  <c r="B521" i="27" s="1"/>
  <c r="B522" i="27" s="1"/>
  <c r="B523" i="27" s="1"/>
  <c r="B524" i="27" s="1"/>
  <c r="B525" i="27" s="1"/>
  <c r="B526" i="27" s="1"/>
  <c r="B527" i="27" s="1"/>
  <c r="B528" i="27" s="1"/>
  <c r="B529" i="27" s="1"/>
  <c r="B530" i="27" s="1"/>
  <c r="B531" i="27" s="1"/>
  <c r="B532" i="27" s="1"/>
  <c r="B533" i="27" s="1"/>
  <c r="B534" i="27" s="1"/>
  <c r="B535" i="27" s="1"/>
  <c r="B536" i="27" s="1"/>
  <c r="B537" i="27" s="1"/>
  <c r="B538" i="27" s="1"/>
  <c r="B539" i="27" s="1"/>
  <c r="B540" i="27" s="1"/>
  <c r="B541" i="27" s="1"/>
  <c r="B542" i="27" s="1"/>
  <c r="B543" i="27" s="1"/>
  <c r="B544" i="27" s="1"/>
  <c r="B545" i="27" s="1"/>
  <c r="B546" i="27" s="1"/>
  <c r="B547" i="27" s="1"/>
  <c r="B548" i="27" s="1"/>
  <c r="B549" i="27" s="1"/>
  <c r="B550" i="27" s="1"/>
  <c r="B551" i="27" s="1"/>
  <c r="B552" i="27" s="1"/>
  <c r="B553" i="27" s="1"/>
  <c r="B554" i="27" s="1"/>
  <c r="B555" i="27" s="1"/>
  <c r="B556" i="27" s="1"/>
  <c r="B557" i="27" s="1"/>
  <c r="B558" i="27" s="1"/>
  <c r="B559" i="27" s="1"/>
  <c r="B560" i="27" s="1"/>
  <c r="B561" i="27" s="1"/>
  <c r="B562" i="27" s="1"/>
  <c r="B563" i="27" s="1"/>
  <c r="B564" i="27" s="1"/>
  <c r="B565" i="27" s="1"/>
  <c r="B566" i="27" s="1"/>
  <c r="B567" i="27" s="1"/>
  <c r="B568" i="27" s="1"/>
  <c r="B569" i="27" s="1"/>
  <c r="B570" i="27" s="1"/>
  <c r="B571" i="27" s="1"/>
  <c r="B572" i="27" s="1"/>
  <c r="B573" i="27" s="1"/>
  <c r="B574" i="27" s="1"/>
  <c r="B575" i="27" s="1"/>
  <c r="B576" i="27" s="1"/>
  <c r="B577" i="27" s="1"/>
  <c r="B578" i="27" s="1"/>
  <c r="B579" i="27" s="1"/>
  <c r="B580" i="27" s="1"/>
  <c r="B581" i="27" s="1"/>
  <c r="B582" i="27" s="1"/>
  <c r="B583" i="27" s="1"/>
  <c r="B584" i="27" s="1"/>
  <c r="B585" i="27" s="1"/>
  <c r="B586" i="27" s="1"/>
  <c r="B587" i="27" s="1"/>
  <c r="B588" i="27" s="1"/>
  <c r="B589" i="27" s="1"/>
  <c r="B590" i="27" s="1"/>
  <c r="B591" i="27" s="1"/>
  <c r="B592" i="27" s="1"/>
  <c r="B593" i="27" s="1"/>
  <c r="B594" i="27" s="1"/>
  <c r="B595" i="27" s="1"/>
  <c r="B596" i="27" s="1"/>
  <c r="B597" i="27" s="1"/>
  <c r="B598" i="27" s="1"/>
  <c r="B599" i="27" s="1"/>
  <c r="B600" i="27" s="1"/>
  <c r="B601" i="27" s="1"/>
  <c r="B602" i="27" s="1"/>
  <c r="B603" i="27" s="1"/>
  <c r="B604" i="27" s="1"/>
  <c r="B605" i="27" s="1"/>
  <c r="B606" i="27" s="1"/>
  <c r="B607" i="27" s="1"/>
  <c r="B608" i="27" s="1"/>
  <c r="B609" i="27" s="1"/>
  <c r="B610" i="27" s="1"/>
  <c r="B611" i="27" s="1"/>
  <c r="B612" i="27" s="1"/>
  <c r="B613" i="27" s="1"/>
  <c r="B614" i="27" s="1"/>
  <c r="B615" i="27" s="1"/>
  <c r="B616" i="27" s="1"/>
  <c r="B617" i="27" s="1"/>
  <c r="B618" i="27" s="1"/>
  <c r="B619" i="27" s="1"/>
  <c r="B620" i="27" s="1"/>
  <c r="B621" i="27" s="1"/>
  <c r="B622" i="27" s="1"/>
  <c r="B623" i="27" s="1"/>
  <c r="B624" i="27" s="1"/>
  <c r="B625" i="27" s="1"/>
  <c r="B626" i="27" s="1"/>
  <c r="B627" i="27" s="1"/>
  <c r="B628" i="27" s="1"/>
  <c r="B629" i="27" s="1"/>
  <c r="B630" i="27" s="1"/>
  <c r="B631" i="27" s="1"/>
  <c r="B632" i="27" s="1"/>
  <c r="B633" i="27" s="1"/>
  <c r="B634" i="27" s="1"/>
  <c r="B635" i="27" s="1"/>
  <c r="B636" i="27" s="1"/>
  <c r="B637" i="27" s="1"/>
  <c r="B638" i="27" s="1"/>
  <c r="B639" i="27" s="1"/>
  <c r="B640" i="27" s="1"/>
  <c r="B641" i="27" s="1"/>
  <c r="B642" i="27" s="1"/>
  <c r="B643" i="27" s="1"/>
  <c r="B644" i="27" s="1"/>
  <c r="B645" i="27" s="1"/>
  <c r="B646" i="27" s="1"/>
  <c r="B647" i="27" s="1"/>
  <c r="B648" i="27" s="1"/>
  <c r="B649" i="27" s="1"/>
  <c r="B650" i="27" s="1"/>
  <c r="B651" i="27" s="1"/>
  <c r="B652" i="27" s="1"/>
  <c r="B653" i="27" s="1"/>
  <c r="B654" i="27" s="1"/>
  <c r="B655" i="27" s="1"/>
  <c r="B656" i="27" s="1"/>
  <c r="B657" i="27" s="1"/>
  <c r="B658" i="27" s="1"/>
  <c r="B659" i="27" s="1"/>
  <c r="B660" i="27" s="1"/>
  <c r="B661" i="27" s="1"/>
  <c r="B662" i="27" s="1"/>
  <c r="B663" i="27" s="1"/>
  <c r="B664" i="27" s="1"/>
  <c r="B665" i="27" s="1"/>
  <c r="B666" i="27" s="1"/>
  <c r="B667" i="27" s="1"/>
  <c r="B668" i="27" s="1"/>
  <c r="B669" i="27" s="1"/>
  <c r="B670" i="27" s="1"/>
  <c r="B671" i="27" s="1"/>
  <c r="B672" i="27" s="1"/>
  <c r="B673" i="27" s="1"/>
  <c r="B674" i="27" s="1"/>
  <c r="B675" i="27" s="1"/>
  <c r="B676" i="27" s="1"/>
  <c r="B677" i="27" s="1"/>
  <c r="B678" i="27" s="1"/>
  <c r="B679" i="27" s="1"/>
  <c r="B680" i="27" s="1"/>
  <c r="B681" i="27" s="1"/>
  <c r="B682" i="27" s="1"/>
  <c r="B683" i="27" s="1"/>
  <c r="B684" i="27" s="1"/>
  <c r="B685" i="27" s="1"/>
  <c r="B686" i="27" s="1"/>
  <c r="B687" i="27" s="1"/>
  <c r="B688" i="27" s="1"/>
  <c r="B689" i="27" s="1"/>
  <c r="B690" i="27" s="1"/>
  <c r="B691" i="27" s="1"/>
  <c r="B692" i="27" s="1"/>
  <c r="B693" i="27" s="1"/>
  <c r="B694" i="27" s="1"/>
  <c r="B695" i="27" s="1"/>
  <c r="B696" i="27" s="1"/>
  <c r="B697" i="27" s="1"/>
  <c r="B698" i="27" s="1"/>
  <c r="B699" i="27" s="1"/>
  <c r="B700" i="27" s="1"/>
  <c r="B701" i="27" s="1"/>
  <c r="B702" i="27" s="1"/>
  <c r="B703" i="27" s="1"/>
  <c r="B704" i="27" s="1"/>
  <c r="B705" i="27" s="1"/>
  <c r="B706" i="27" s="1"/>
  <c r="B707" i="27" s="1"/>
  <c r="B708" i="27" s="1"/>
  <c r="B709" i="27" s="1"/>
  <c r="B710" i="27" s="1"/>
  <c r="B711" i="27" s="1"/>
  <c r="B712" i="27" s="1"/>
  <c r="B713" i="27" s="1"/>
  <c r="B714" i="27" s="1"/>
  <c r="B715" i="27" s="1"/>
  <c r="B716" i="27" s="1"/>
  <c r="B717" i="27" s="1"/>
  <c r="B718" i="27" s="1"/>
  <c r="B719" i="27" s="1"/>
  <c r="B720" i="27" s="1"/>
  <c r="B721" i="27" s="1"/>
  <c r="A3" i="27"/>
  <c r="L2" i="27"/>
  <c r="L721" i="26"/>
  <c r="L720" i="26"/>
  <c r="L719" i="26"/>
  <c r="L718" i="26"/>
  <c r="L717" i="26"/>
  <c r="L716" i="26"/>
  <c r="L715" i="26"/>
  <c r="L714" i="26"/>
  <c r="L713" i="26"/>
  <c r="L712" i="26"/>
  <c r="L711" i="26"/>
  <c r="L710" i="26"/>
  <c r="L709" i="26"/>
  <c r="L708" i="26"/>
  <c r="L707" i="26"/>
  <c r="L706" i="26"/>
  <c r="L705" i="26"/>
  <c r="L704" i="26"/>
  <c r="L703" i="26"/>
  <c r="L702" i="26"/>
  <c r="L701" i="26"/>
  <c r="L700" i="26"/>
  <c r="L699" i="26"/>
  <c r="L698" i="26"/>
  <c r="L697" i="26"/>
  <c r="L696" i="26"/>
  <c r="L695" i="26"/>
  <c r="L694" i="26"/>
  <c r="L693" i="26"/>
  <c r="L692" i="26"/>
  <c r="L691" i="26"/>
  <c r="L690" i="26"/>
  <c r="L689" i="26"/>
  <c r="L688" i="26"/>
  <c r="L687" i="26"/>
  <c r="L686" i="26"/>
  <c r="L685" i="26"/>
  <c r="L684" i="26"/>
  <c r="L683" i="26"/>
  <c r="L682" i="26"/>
  <c r="L681" i="26"/>
  <c r="L680" i="26"/>
  <c r="L679" i="26"/>
  <c r="L678" i="26"/>
  <c r="L677" i="26"/>
  <c r="L676" i="26"/>
  <c r="L675" i="26"/>
  <c r="L674" i="26"/>
  <c r="L673" i="26"/>
  <c r="L672" i="26"/>
  <c r="L671" i="26"/>
  <c r="L670" i="26"/>
  <c r="L669" i="26"/>
  <c r="L668" i="26"/>
  <c r="L667" i="26"/>
  <c r="L666" i="26"/>
  <c r="L665" i="26"/>
  <c r="L664" i="26"/>
  <c r="L663" i="26"/>
  <c r="L662" i="26"/>
  <c r="L661" i="26"/>
  <c r="L660" i="26"/>
  <c r="L659" i="26"/>
  <c r="L658" i="26"/>
  <c r="L657" i="26"/>
  <c r="L656" i="26"/>
  <c r="L655" i="26"/>
  <c r="L654" i="26"/>
  <c r="L653" i="26"/>
  <c r="L652" i="26"/>
  <c r="L651" i="26"/>
  <c r="L650" i="26"/>
  <c r="L649" i="26"/>
  <c r="L648" i="26"/>
  <c r="L647" i="26"/>
  <c r="L646" i="26"/>
  <c r="L645" i="26"/>
  <c r="L644" i="26"/>
  <c r="L643" i="26"/>
  <c r="L642" i="26"/>
  <c r="L641" i="26"/>
  <c r="L640" i="26"/>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44" i="26"/>
  <c r="L443" i="26"/>
  <c r="L442" i="26"/>
  <c r="L441" i="26"/>
  <c r="L440" i="26"/>
  <c r="L439"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L80" i="26"/>
  <c r="L79" i="26"/>
  <c r="L78" i="26"/>
  <c r="L77" i="26"/>
  <c r="L76" i="26"/>
  <c r="L75" i="26"/>
  <c r="L74" i="26"/>
  <c r="L73" i="26"/>
  <c r="L72" i="26"/>
  <c r="L71" i="26"/>
  <c r="L70" i="26"/>
  <c r="L69" i="26"/>
  <c r="L68" i="26"/>
  <c r="L67" i="26"/>
  <c r="L66" i="26"/>
  <c r="L65" i="26"/>
  <c r="L64" i="26"/>
  <c r="L63" i="26"/>
  <c r="L62" i="26"/>
  <c r="L61" i="26"/>
  <c r="L60" i="26"/>
  <c r="L59" i="26"/>
  <c r="L58" i="26"/>
  <c r="L57" i="26"/>
  <c r="L56" i="26"/>
  <c r="L55" i="26"/>
  <c r="L54" i="26"/>
  <c r="L53" i="26"/>
  <c r="L52" i="26"/>
  <c r="L51" i="26"/>
  <c r="L50" i="26"/>
  <c r="L49" i="26"/>
  <c r="L48" i="26"/>
  <c r="L47" i="26"/>
  <c r="L46" i="26"/>
  <c r="L45" i="26"/>
  <c r="L44" i="26"/>
  <c r="L43" i="26"/>
  <c r="L42" i="26"/>
  <c r="L41" i="26"/>
  <c r="L40" i="26"/>
  <c r="L39" i="26"/>
  <c r="L38" i="26"/>
  <c r="L37" i="26"/>
  <c r="L36" i="26"/>
  <c r="L35" i="26"/>
  <c r="L34" i="26"/>
  <c r="L33" i="26"/>
  <c r="L32" i="26"/>
  <c r="L31" i="26"/>
  <c r="L30" i="26"/>
  <c r="L29" i="26"/>
  <c r="L28" i="26"/>
  <c r="B28" i="26"/>
  <c r="B29" i="26" s="1"/>
  <c r="B30" i="26" s="1"/>
  <c r="B31" i="26" s="1"/>
  <c r="B32" i="26" s="1"/>
  <c r="B33" i="26" s="1"/>
  <c r="B34" i="26" s="1"/>
  <c r="B35" i="26" s="1"/>
  <c r="B36" i="26" s="1"/>
  <c r="B37" i="26" s="1"/>
  <c r="B38" i="26" s="1"/>
  <c r="B39" i="26" s="1"/>
  <c r="B40" i="26" s="1"/>
  <c r="B41" i="26" s="1"/>
  <c r="B42" i="26" s="1"/>
  <c r="B43" i="26" s="1"/>
  <c r="B44" i="26" s="1"/>
  <c r="B45" i="26" s="1"/>
  <c r="B46" i="26" s="1"/>
  <c r="B47" i="26" s="1"/>
  <c r="B48" i="26" s="1"/>
  <c r="B49" i="26" s="1"/>
  <c r="B50" i="26" s="1"/>
  <c r="B51" i="26" s="1"/>
  <c r="B52" i="26" s="1"/>
  <c r="B53" i="26" s="1"/>
  <c r="B54" i="26" s="1"/>
  <c r="B55" i="26" s="1"/>
  <c r="B56" i="26" s="1"/>
  <c r="B57" i="26" s="1"/>
  <c r="B58" i="26" s="1"/>
  <c r="B59" i="26" s="1"/>
  <c r="B60" i="26" s="1"/>
  <c r="B61" i="26" s="1"/>
  <c r="B62" i="26" s="1"/>
  <c r="B63" i="26" s="1"/>
  <c r="B64" i="26" s="1"/>
  <c r="B65" i="26" s="1"/>
  <c r="B66" i="26" s="1"/>
  <c r="B67" i="26" s="1"/>
  <c r="B68" i="26" s="1"/>
  <c r="B69" i="26" s="1"/>
  <c r="B70" i="26" s="1"/>
  <c r="B71" i="26" s="1"/>
  <c r="B72" i="26" s="1"/>
  <c r="B73" i="26" s="1"/>
  <c r="B74" i="26" s="1"/>
  <c r="B75" i="26" s="1"/>
  <c r="B76" i="26" s="1"/>
  <c r="B77" i="26" s="1"/>
  <c r="B78" i="26" s="1"/>
  <c r="B79" i="26" s="1"/>
  <c r="B80" i="26" s="1"/>
  <c r="B81" i="26" s="1"/>
  <c r="B82" i="26" s="1"/>
  <c r="B83" i="26" s="1"/>
  <c r="B84" i="26" s="1"/>
  <c r="B85" i="26" s="1"/>
  <c r="B86" i="26" s="1"/>
  <c r="B87" i="26" s="1"/>
  <c r="B88" i="26" s="1"/>
  <c r="B89" i="26" s="1"/>
  <c r="B90" i="26" s="1"/>
  <c r="B91" i="26" s="1"/>
  <c r="B92" i="26" s="1"/>
  <c r="B93" i="26" s="1"/>
  <c r="B94" i="26" s="1"/>
  <c r="B95" i="26" s="1"/>
  <c r="B96" i="26" s="1"/>
  <c r="B97" i="26" s="1"/>
  <c r="B98" i="26" s="1"/>
  <c r="B99" i="26" s="1"/>
  <c r="B100" i="26" s="1"/>
  <c r="B101" i="26" s="1"/>
  <c r="B102" i="26" s="1"/>
  <c r="B103" i="26" s="1"/>
  <c r="B104" i="26" s="1"/>
  <c r="B105" i="26" s="1"/>
  <c r="B106" i="26" s="1"/>
  <c r="B107" i="26" s="1"/>
  <c r="B108" i="26" s="1"/>
  <c r="B109" i="26" s="1"/>
  <c r="B110" i="26" s="1"/>
  <c r="B111" i="26" s="1"/>
  <c r="B112" i="26" s="1"/>
  <c r="B113" i="26" s="1"/>
  <c r="B114" i="26" s="1"/>
  <c r="B115" i="26" s="1"/>
  <c r="B116" i="26" s="1"/>
  <c r="B117" i="26" s="1"/>
  <c r="B118" i="26" s="1"/>
  <c r="B119" i="26" s="1"/>
  <c r="B120" i="26" s="1"/>
  <c r="B121" i="26" s="1"/>
  <c r="B122" i="26" s="1"/>
  <c r="B123" i="26" s="1"/>
  <c r="B124" i="26" s="1"/>
  <c r="B125" i="26" s="1"/>
  <c r="B126" i="26" s="1"/>
  <c r="B127" i="26" s="1"/>
  <c r="B128" i="26" s="1"/>
  <c r="B129" i="26" s="1"/>
  <c r="B130" i="26" s="1"/>
  <c r="B131" i="26" s="1"/>
  <c r="B132" i="26" s="1"/>
  <c r="B133" i="26" s="1"/>
  <c r="B134" i="26" s="1"/>
  <c r="B135" i="26" s="1"/>
  <c r="B136" i="26" s="1"/>
  <c r="B137" i="26" s="1"/>
  <c r="B138" i="26" s="1"/>
  <c r="B139" i="26" s="1"/>
  <c r="B140" i="26" s="1"/>
  <c r="B141" i="26" s="1"/>
  <c r="B142" i="26" s="1"/>
  <c r="B143" i="26" s="1"/>
  <c r="B144" i="26" s="1"/>
  <c r="B145" i="26" s="1"/>
  <c r="B146" i="26" s="1"/>
  <c r="B147" i="26" s="1"/>
  <c r="B148" i="26" s="1"/>
  <c r="B149" i="26" s="1"/>
  <c r="B150" i="26" s="1"/>
  <c r="B151" i="26" s="1"/>
  <c r="B152" i="26" s="1"/>
  <c r="B153" i="26" s="1"/>
  <c r="B154" i="26" s="1"/>
  <c r="B155" i="26" s="1"/>
  <c r="B156" i="26" s="1"/>
  <c r="B157" i="26" s="1"/>
  <c r="B158" i="26" s="1"/>
  <c r="B159" i="26" s="1"/>
  <c r="B160" i="26" s="1"/>
  <c r="B161" i="26" s="1"/>
  <c r="B162" i="26" s="1"/>
  <c r="B163" i="26" s="1"/>
  <c r="B164" i="26" s="1"/>
  <c r="B165" i="26" s="1"/>
  <c r="B166" i="26" s="1"/>
  <c r="B167" i="26" s="1"/>
  <c r="B168" i="26" s="1"/>
  <c r="B169" i="26" s="1"/>
  <c r="B170" i="26" s="1"/>
  <c r="B171" i="26" s="1"/>
  <c r="B172" i="26" s="1"/>
  <c r="B173" i="26" s="1"/>
  <c r="B174" i="26" s="1"/>
  <c r="B175" i="26" s="1"/>
  <c r="B176" i="26" s="1"/>
  <c r="B177" i="26" s="1"/>
  <c r="B178" i="26" s="1"/>
  <c r="B179" i="26" s="1"/>
  <c r="B180" i="26" s="1"/>
  <c r="B181" i="26" s="1"/>
  <c r="B182" i="26" s="1"/>
  <c r="B183" i="26" s="1"/>
  <c r="B184" i="26" s="1"/>
  <c r="B185" i="26" s="1"/>
  <c r="B186" i="26" s="1"/>
  <c r="B187" i="26" s="1"/>
  <c r="B188" i="26" s="1"/>
  <c r="B189" i="26" s="1"/>
  <c r="B190" i="26" s="1"/>
  <c r="B191" i="26" s="1"/>
  <c r="B192" i="26" s="1"/>
  <c r="B193" i="26" s="1"/>
  <c r="B194" i="26" s="1"/>
  <c r="B195" i="26" s="1"/>
  <c r="B196" i="26" s="1"/>
  <c r="B197" i="26" s="1"/>
  <c r="B198" i="26" s="1"/>
  <c r="B199" i="26" s="1"/>
  <c r="B200" i="26" s="1"/>
  <c r="B201" i="26" s="1"/>
  <c r="B202" i="26" s="1"/>
  <c r="B203" i="26" s="1"/>
  <c r="B204" i="26" s="1"/>
  <c r="B205" i="26" s="1"/>
  <c r="B206" i="26" s="1"/>
  <c r="B207" i="26" s="1"/>
  <c r="B208" i="26" s="1"/>
  <c r="B209" i="26" s="1"/>
  <c r="B210" i="26" s="1"/>
  <c r="B211" i="26" s="1"/>
  <c r="B212" i="26" s="1"/>
  <c r="B213" i="26" s="1"/>
  <c r="B214" i="26" s="1"/>
  <c r="B215" i="26" s="1"/>
  <c r="B216" i="26" s="1"/>
  <c r="B217" i="26" s="1"/>
  <c r="B218" i="26" s="1"/>
  <c r="B219" i="26" s="1"/>
  <c r="B220" i="26" s="1"/>
  <c r="B221" i="26" s="1"/>
  <c r="B222" i="26" s="1"/>
  <c r="B223" i="26" s="1"/>
  <c r="B224" i="26" s="1"/>
  <c r="B225" i="26" s="1"/>
  <c r="B226" i="26" s="1"/>
  <c r="B227" i="26" s="1"/>
  <c r="B228" i="26" s="1"/>
  <c r="B229" i="26" s="1"/>
  <c r="B230" i="26" s="1"/>
  <c r="B231" i="26" s="1"/>
  <c r="B232" i="26" s="1"/>
  <c r="B233" i="26" s="1"/>
  <c r="B234" i="26" s="1"/>
  <c r="B235" i="26" s="1"/>
  <c r="B236" i="26" s="1"/>
  <c r="B237" i="26" s="1"/>
  <c r="B238" i="26" s="1"/>
  <c r="B239" i="26" s="1"/>
  <c r="B240" i="26" s="1"/>
  <c r="B241" i="26" s="1"/>
  <c r="B242" i="26" s="1"/>
  <c r="B243" i="26" s="1"/>
  <c r="B244" i="26" s="1"/>
  <c r="B245" i="26" s="1"/>
  <c r="B246" i="26" s="1"/>
  <c r="B247" i="26" s="1"/>
  <c r="B248" i="26" s="1"/>
  <c r="B249" i="26" s="1"/>
  <c r="B250" i="26" s="1"/>
  <c r="B251" i="26" s="1"/>
  <c r="B252" i="26" s="1"/>
  <c r="B253" i="26" s="1"/>
  <c r="B254" i="26" s="1"/>
  <c r="B255" i="26" s="1"/>
  <c r="B256" i="26" s="1"/>
  <c r="B257" i="26" s="1"/>
  <c r="B258" i="26" s="1"/>
  <c r="B259" i="26" s="1"/>
  <c r="B260" i="26" s="1"/>
  <c r="B261" i="26" s="1"/>
  <c r="B262" i="26" s="1"/>
  <c r="B263" i="26" s="1"/>
  <c r="B264" i="26" s="1"/>
  <c r="B265" i="26" s="1"/>
  <c r="B266" i="26" s="1"/>
  <c r="B267" i="26" s="1"/>
  <c r="B268" i="26" s="1"/>
  <c r="B269" i="26" s="1"/>
  <c r="B270" i="26" s="1"/>
  <c r="B271" i="26" s="1"/>
  <c r="B272" i="26" s="1"/>
  <c r="B273" i="26" s="1"/>
  <c r="B274" i="26" s="1"/>
  <c r="B275" i="26" s="1"/>
  <c r="B276" i="26" s="1"/>
  <c r="B277" i="26" s="1"/>
  <c r="B278" i="26" s="1"/>
  <c r="B279" i="26" s="1"/>
  <c r="B280" i="26" s="1"/>
  <c r="B281" i="26" s="1"/>
  <c r="B282" i="26" s="1"/>
  <c r="B283" i="26" s="1"/>
  <c r="B284" i="26" s="1"/>
  <c r="B285" i="26" s="1"/>
  <c r="B286" i="26" s="1"/>
  <c r="B287" i="26" s="1"/>
  <c r="B288" i="26" s="1"/>
  <c r="B289" i="26" s="1"/>
  <c r="B290" i="26" s="1"/>
  <c r="B291" i="26" s="1"/>
  <c r="B292" i="26" s="1"/>
  <c r="B293" i="26" s="1"/>
  <c r="B294" i="26" s="1"/>
  <c r="B295" i="26" s="1"/>
  <c r="B296" i="26" s="1"/>
  <c r="B297" i="26" s="1"/>
  <c r="B298" i="26" s="1"/>
  <c r="B299" i="26" s="1"/>
  <c r="B300" i="26" s="1"/>
  <c r="B301" i="26" s="1"/>
  <c r="B302" i="26" s="1"/>
  <c r="B303" i="26" s="1"/>
  <c r="B304" i="26" s="1"/>
  <c r="B305" i="26" s="1"/>
  <c r="B306" i="26" s="1"/>
  <c r="B307" i="26" s="1"/>
  <c r="B308" i="26" s="1"/>
  <c r="B309" i="26" s="1"/>
  <c r="B310" i="26" s="1"/>
  <c r="B311" i="26" s="1"/>
  <c r="B312" i="26" s="1"/>
  <c r="B313" i="26" s="1"/>
  <c r="B314" i="26" s="1"/>
  <c r="B315" i="26" s="1"/>
  <c r="B316" i="26" s="1"/>
  <c r="B317" i="26" s="1"/>
  <c r="B318" i="26" s="1"/>
  <c r="B319" i="26" s="1"/>
  <c r="B320" i="26" s="1"/>
  <c r="B321" i="26" s="1"/>
  <c r="B322" i="26" s="1"/>
  <c r="B323" i="26" s="1"/>
  <c r="B324" i="26" s="1"/>
  <c r="B325" i="26" s="1"/>
  <c r="B326" i="26" s="1"/>
  <c r="B327" i="26" s="1"/>
  <c r="B328" i="26" s="1"/>
  <c r="B329" i="26" s="1"/>
  <c r="B330" i="26" s="1"/>
  <c r="B331" i="26" s="1"/>
  <c r="B332" i="26" s="1"/>
  <c r="B333" i="26" s="1"/>
  <c r="B334" i="26" s="1"/>
  <c r="B335" i="26" s="1"/>
  <c r="B336" i="26" s="1"/>
  <c r="B337" i="26" s="1"/>
  <c r="B338" i="26" s="1"/>
  <c r="B339" i="26" s="1"/>
  <c r="B340" i="26" s="1"/>
  <c r="B341" i="26" s="1"/>
  <c r="B342" i="26" s="1"/>
  <c r="B343" i="26" s="1"/>
  <c r="B344" i="26" s="1"/>
  <c r="B345" i="26" s="1"/>
  <c r="B346" i="26" s="1"/>
  <c r="B347" i="26" s="1"/>
  <c r="B348" i="26" s="1"/>
  <c r="B349" i="26" s="1"/>
  <c r="B350" i="26" s="1"/>
  <c r="B351" i="26" s="1"/>
  <c r="B352" i="26" s="1"/>
  <c r="B353" i="26" s="1"/>
  <c r="B354" i="26" s="1"/>
  <c r="B355" i="26" s="1"/>
  <c r="B356" i="26" s="1"/>
  <c r="B357" i="26" s="1"/>
  <c r="B358" i="26" s="1"/>
  <c r="B359" i="26" s="1"/>
  <c r="B360" i="26" s="1"/>
  <c r="B361" i="26" s="1"/>
  <c r="B362" i="26" s="1"/>
  <c r="B363" i="26" s="1"/>
  <c r="B364" i="26" s="1"/>
  <c r="B365" i="26" s="1"/>
  <c r="B366" i="26" s="1"/>
  <c r="B367" i="26" s="1"/>
  <c r="B368" i="26" s="1"/>
  <c r="B369" i="26" s="1"/>
  <c r="B370" i="26" s="1"/>
  <c r="B371" i="26" s="1"/>
  <c r="B372" i="26" s="1"/>
  <c r="B373" i="26" s="1"/>
  <c r="B374" i="26" s="1"/>
  <c r="B375" i="26" s="1"/>
  <c r="B376" i="26" s="1"/>
  <c r="B377" i="26" s="1"/>
  <c r="B378" i="26" s="1"/>
  <c r="B379" i="26" s="1"/>
  <c r="B380" i="26" s="1"/>
  <c r="B381" i="26" s="1"/>
  <c r="B382" i="26" s="1"/>
  <c r="B383" i="26" s="1"/>
  <c r="B384" i="26" s="1"/>
  <c r="B385" i="26" s="1"/>
  <c r="B386" i="26" s="1"/>
  <c r="B387" i="26" s="1"/>
  <c r="B388" i="26" s="1"/>
  <c r="B389" i="26" s="1"/>
  <c r="B390" i="26" s="1"/>
  <c r="B391" i="26" s="1"/>
  <c r="B392" i="26" s="1"/>
  <c r="B393" i="26" s="1"/>
  <c r="B394" i="26" s="1"/>
  <c r="B395" i="26" s="1"/>
  <c r="B396" i="26" s="1"/>
  <c r="B397" i="26" s="1"/>
  <c r="B398" i="26" s="1"/>
  <c r="B399" i="26" s="1"/>
  <c r="B400" i="26" s="1"/>
  <c r="B401" i="26" s="1"/>
  <c r="B402" i="26" s="1"/>
  <c r="B403" i="26" s="1"/>
  <c r="B404" i="26" s="1"/>
  <c r="B405" i="26" s="1"/>
  <c r="B406" i="26" s="1"/>
  <c r="B407" i="26" s="1"/>
  <c r="B408" i="26" s="1"/>
  <c r="B409" i="26" s="1"/>
  <c r="B410" i="26" s="1"/>
  <c r="B411" i="26" s="1"/>
  <c r="B412" i="26" s="1"/>
  <c r="B413" i="26" s="1"/>
  <c r="B414" i="26" s="1"/>
  <c r="B415" i="26" s="1"/>
  <c r="B416" i="26" s="1"/>
  <c r="B417" i="26" s="1"/>
  <c r="B418" i="26" s="1"/>
  <c r="B419" i="26" s="1"/>
  <c r="B420" i="26" s="1"/>
  <c r="B421" i="26" s="1"/>
  <c r="B422" i="26" s="1"/>
  <c r="B423" i="26" s="1"/>
  <c r="B424" i="26" s="1"/>
  <c r="B425" i="26" s="1"/>
  <c r="B426" i="26" s="1"/>
  <c r="B427" i="26" s="1"/>
  <c r="B428" i="26" s="1"/>
  <c r="B429" i="26" s="1"/>
  <c r="B430" i="26" s="1"/>
  <c r="B431" i="26" s="1"/>
  <c r="B432" i="26" s="1"/>
  <c r="B433" i="26" s="1"/>
  <c r="B434" i="26" s="1"/>
  <c r="B435" i="26" s="1"/>
  <c r="B436" i="26" s="1"/>
  <c r="B437" i="26" s="1"/>
  <c r="B438" i="26" s="1"/>
  <c r="B439" i="26" s="1"/>
  <c r="B440" i="26" s="1"/>
  <c r="B441" i="26" s="1"/>
  <c r="B442" i="26" s="1"/>
  <c r="B443" i="26" s="1"/>
  <c r="B444" i="26" s="1"/>
  <c r="B445" i="26" s="1"/>
  <c r="B446" i="26" s="1"/>
  <c r="B447" i="26" s="1"/>
  <c r="B448" i="26" s="1"/>
  <c r="B449" i="26" s="1"/>
  <c r="B450" i="26" s="1"/>
  <c r="B451" i="26" s="1"/>
  <c r="B452" i="26" s="1"/>
  <c r="B453" i="26" s="1"/>
  <c r="B454" i="26" s="1"/>
  <c r="B455" i="26" s="1"/>
  <c r="B456" i="26" s="1"/>
  <c r="B457" i="26" s="1"/>
  <c r="B458" i="26" s="1"/>
  <c r="B459" i="26" s="1"/>
  <c r="B460" i="26" s="1"/>
  <c r="B461" i="26" s="1"/>
  <c r="B462" i="26" s="1"/>
  <c r="B463" i="26" s="1"/>
  <c r="B464" i="26" s="1"/>
  <c r="B465" i="26" s="1"/>
  <c r="B466" i="26" s="1"/>
  <c r="B467" i="26" s="1"/>
  <c r="B468" i="26" s="1"/>
  <c r="B469" i="26" s="1"/>
  <c r="B470" i="26" s="1"/>
  <c r="B471" i="26" s="1"/>
  <c r="B472" i="26" s="1"/>
  <c r="B473" i="26" s="1"/>
  <c r="B474" i="26" s="1"/>
  <c r="B475" i="26" s="1"/>
  <c r="B476" i="26" s="1"/>
  <c r="B477" i="26" s="1"/>
  <c r="B478" i="26" s="1"/>
  <c r="B479" i="26" s="1"/>
  <c r="B480" i="26" s="1"/>
  <c r="B481" i="26" s="1"/>
  <c r="B482" i="26" s="1"/>
  <c r="B483" i="26" s="1"/>
  <c r="B484" i="26" s="1"/>
  <c r="B485" i="26" s="1"/>
  <c r="B486" i="26" s="1"/>
  <c r="B487" i="26" s="1"/>
  <c r="B488" i="26" s="1"/>
  <c r="B489" i="26" s="1"/>
  <c r="B490" i="26" s="1"/>
  <c r="B491" i="26" s="1"/>
  <c r="B492" i="26" s="1"/>
  <c r="B493" i="26" s="1"/>
  <c r="B494" i="26" s="1"/>
  <c r="B495" i="26" s="1"/>
  <c r="B496" i="26" s="1"/>
  <c r="B497" i="26" s="1"/>
  <c r="B498" i="26" s="1"/>
  <c r="B499" i="26" s="1"/>
  <c r="B500" i="26" s="1"/>
  <c r="B501" i="26" s="1"/>
  <c r="B502" i="26" s="1"/>
  <c r="B503" i="26" s="1"/>
  <c r="B504" i="26" s="1"/>
  <c r="B505" i="26" s="1"/>
  <c r="B506" i="26" s="1"/>
  <c r="B507" i="26" s="1"/>
  <c r="B508" i="26" s="1"/>
  <c r="B509" i="26" s="1"/>
  <c r="B510" i="26" s="1"/>
  <c r="B511" i="26" s="1"/>
  <c r="B512" i="26" s="1"/>
  <c r="B513" i="26" s="1"/>
  <c r="B514" i="26" s="1"/>
  <c r="B515" i="26" s="1"/>
  <c r="B516" i="26" s="1"/>
  <c r="B517" i="26" s="1"/>
  <c r="B518" i="26" s="1"/>
  <c r="B519" i="26" s="1"/>
  <c r="B520" i="26" s="1"/>
  <c r="B521" i="26" s="1"/>
  <c r="B522" i="26" s="1"/>
  <c r="B523" i="26" s="1"/>
  <c r="B524" i="26" s="1"/>
  <c r="B525" i="26" s="1"/>
  <c r="B526" i="26" s="1"/>
  <c r="B527" i="26" s="1"/>
  <c r="B528" i="26" s="1"/>
  <c r="B529" i="26" s="1"/>
  <c r="B530" i="26" s="1"/>
  <c r="B531" i="26" s="1"/>
  <c r="B532" i="26" s="1"/>
  <c r="B533" i="26" s="1"/>
  <c r="B534" i="26" s="1"/>
  <c r="B535" i="26" s="1"/>
  <c r="B536" i="26" s="1"/>
  <c r="B537" i="26" s="1"/>
  <c r="B538" i="26" s="1"/>
  <c r="B539" i="26" s="1"/>
  <c r="B540" i="26" s="1"/>
  <c r="B541" i="26" s="1"/>
  <c r="B542" i="26" s="1"/>
  <c r="B543" i="26" s="1"/>
  <c r="B544" i="26" s="1"/>
  <c r="B545" i="26" s="1"/>
  <c r="B546" i="26" s="1"/>
  <c r="B547" i="26" s="1"/>
  <c r="B548" i="26" s="1"/>
  <c r="B549" i="26" s="1"/>
  <c r="B550" i="26" s="1"/>
  <c r="B551" i="26" s="1"/>
  <c r="B552" i="26" s="1"/>
  <c r="B553" i="26" s="1"/>
  <c r="B554" i="26" s="1"/>
  <c r="B555" i="26" s="1"/>
  <c r="B556" i="26" s="1"/>
  <c r="B557" i="26" s="1"/>
  <c r="B558" i="26" s="1"/>
  <c r="B559" i="26" s="1"/>
  <c r="B560" i="26" s="1"/>
  <c r="B561" i="26" s="1"/>
  <c r="B562" i="26" s="1"/>
  <c r="B563" i="26" s="1"/>
  <c r="B564" i="26" s="1"/>
  <c r="B565" i="26" s="1"/>
  <c r="B566" i="26" s="1"/>
  <c r="B567" i="26" s="1"/>
  <c r="B568" i="26" s="1"/>
  <c r="B569" i="26" s="1"/>
  <c r="B570" i="26" s="1"/>
  <c r="B571" i="26" s="1"/>
  <c r="B572" i="26" s="1"/>
  <c r="B573" i="26" s="1"/>
  <c r="B574" i="26" s="1"/>
  <c r="B575" i="26" s="1"/>
  <c r="B576" i="26" s="1"/>
  <c r="B577" i="26" s="1"/>
  <c r="B578" i="26" s="1"/>
  <c r="B579" i="26" s="1"/>
  <c r="B580" i="26" s="1"/>
  <c r="B581" i="26" s="1"/>
  <c r="B582" i="26" s="1"/>
  <c r="B583" i="26" s="1"/>
  <c r="B584" i="26" s="1"/>
  <c r="B585" i="26" s="1"/>
  <c r="B586" i="26" s="1"/>
  <c r="B587" i="26" s="1"/>
  <c r="B588" i="26" s="1"/>
  <c r="B589" i="26" s="1"/>
  <c r="B590" i="26" s="1"/>
  <c r="B591" i="26" s="1"/>
  <c r="B592" i="26" s="1"/>
  <c r="B593" i="26" s="1"/>
  <c r="B594" i="26" s="1"/>
  <c r="B595" i="26" s="1"/>
  <c r="B596" i="26" s="1"/>
  <c r="B597" i="26" s="1"/>
  <c r="B598" i="26" s="1"/>
  <c r="B599" i="26" s="1"/>
  <c r="B600" i="26" s="1"/>
  <c r="B601" i="26" s="1"/>
  <c r="B602" i="26" s="1"/>
  <c r="B603" i="26" s="1"/>
  <c r="B604" i="26" s="1"/>
  <c r="B605" i="26" s="1"/>
  <c r="B606" i="26" s="1"/>
  <c r="B607" i="26" s="1"/>
  <c r="B608" i="26" s="1"/>
  <c r="B609" i="26" s="1"/>
  <c r="B610" i="26" s="1"/>
  <c r="B611" i="26" s="1"/>
  <c r="B612" i="26" s="1"/>
  <c r="B613" i="26" s="1"/>
  <c r="B614" i="26" s="1"/>
  <c r="B615" i="26" s="1"/>
  <c r="B616" i="26" s="1"/>
  <c r="B617" i="26" s="1"/>
  <c r="B618" i="26" s="1"/>
  <c r="B619" i="26" s="1"/>
  <c r="B620" i="26" s="1"/>
  <c r="B621" i="26" s="1"/>
  <c r="B622" i="26" s="1"/>
  <c r="B623" i="26" s="1"/>
  <c r="B624" i="26" s="1"/>
  <c r="B625" i="26" s="1"/>
  <c r="B626" i="26" s="1"/>
  <c r="B627" i="26" s="1"/>
  <c r="B628" i="26" s="1"/>
  <c r="B629" i="26" s="1"/>
  <c r="B630" i="26" s="1"/>
  <c r="B631" i="26" s="1"/>
  <c r="B632" i="26" s="1"/>
  <c r="B633" i="26" s="1"/>
  <c r="B634" i="26" s="1"/>
  <c r="B635" i="26" s="1"/>
  <c r="B636" i="26" s="1"/>
  <c r="B637" i="26" s="1"/>
  <c r="B638" i="26" s="1"/>
  <c r="B639" i="26" s="1"/>
  <c r="B640" i="26" s="1"/>
  <c r="B641" i="26" s="1"/>
  <c r="B642" i="26" s="1"/>
  <c r="B643" i="26" s="1"/>
  <c r="B644" i="26" s="1"/>
  <c r="B645" i="26" s="1"/>
  <c r="B646" i="26" s="1"/>
  <c r="B647" i="26" s="1"/>
  <c r="B648" i="26" s="1"/>
  <c r="B649" i="26" s="1"/>
  <c r="B650" i="26" s="1"/>
  <c r="B651" i="26" s="1"/>
  <c r="B652" i="26" s="1"/>
  <c r="B653" i="26" s="1"/>
  <c r="B654" i="26" s="1"/>
  <c r="B655" i="26" s="1"/>
  <c r="B656" i="26" s="1"/>
  <c r="B657" i="26" s="1"/>
  <c r="B658" i="26" s="1"/>
  <c r="B659" i="26" s="1"/>
  <c r="B660" i="26" s="1"/>
  <c r="B661" i="26" s="1"/>
  <c r="B662" i="26" s="1"/>
  <c r="B663" i="26" s="1"/>
  <c r="B664" i="26" s="1"/>
  <c r="B665" i="26" s="1"/>
  <c r="B666" i="26" s="1"/>
  <c r="B667" i="26" s="1"/>
  <c r="B668" i="26" s="1"/>
  <c r="B669" i="26" s="1"/>
  <c r="B670" i="26" s="1"/>
  <c r="B671" i="26" s="1"/>
  <c r="B672" i="26" s="1"/>
  <c r="B673" i="26" s="1"/>
  <c r="B674" i="26" s="1"/>
  <c r="B675" i="26" s="1"/>
  <c r="B676" i="26" s="1"/>
  <c r="B677" i="26" s="1"/>
  <c r="B678" i="26" s="1"/>
  <c r="B679" i="26" s="1"/>
  <c r="B680" i="26" s="1"/>
  <c r="B681" i="26" s="1"/>
  <c r="B682" i="26" s="1"/>
  <c r="B683" i="26" s="1"/>
  <c r="B684" i="26" s="1"/>
  <c r="B685" i="26" s="1"/>
  <c r="B686" i="26" s="1"/>
  <c r="B687" i="26" s="1"/>
  <c r="B688" i="26" s="1"/>
  <c r="B689" i="26" s="1"/>
  <c r="B690" i="26" s="1"/>
  <c r="B691" i="26" s="1"/>
  <c r="B692" i="26" s="1"/>
  <c r="B693" i="26" s="1"/>
  <c r="B694" i="26" s="1"/>
  <c r="B695" i="26" s="1"/>
  <c r="B696" i="26" s="1"/>
  <c r="B697" i="26" s="1"/>
  <c r="B698" i="26" s="1"/>
  <c r="B699" i="26" s="1"/>
  <c r="B700" i="26" s="1"/>
  <c r="B701" i="26" s="1"/>
  <c r="B702" i="26" s="1"/>
  <c r="B703" i="26" s="1"/>
  <c r="B704" i="26" s="1"/>
  <c r="B705" i="26" s="1"/>
  <c r="B706" i="26" s="1"/>
  <c r="B707" i="26" s="1"/>
  <c r="B708" i="26" s="1"/>
  <c r="B709" i="26" s="1"/>
  <c r="B710" i="26" s="1"/>
  <c r="B711" i="26" s="1"/>
  <c r="B712" i="26" s="1"/>
  <c r="B713" i="26" s="1"/>
  <c r="B714" i="26" s="1"/>
  <c r="B715" i="26" s="1"/>
  <c r="B716" i="26" s="1"/>
  <c r="B717" i="26" s="1"/>
  <c r="B718" i="26" s="1"/>
  <c r="B719" i="26" s="1"/>
  <c r="B720" i="26" s="1"/>
  <c r="B721" i="26" s="1"/>
  <c r="L27" i="26"/>
  <c r="L26" i="26"/>
  <c r="L25" i="26"/>
  <c r="L24" i="26"/>
  <c r="L23" i="26"/>
  <c r="L22" i="26"/>
  <c r="L21" i="26"/>
  <c r="L20" i="26"/>
  <c r="L19" i="26"/>
  <c r="L18" i="26"/>
  <c r="L17" i="26"/>
  <c r="L16" i="26"/>
  <c r="L15" i="26"/>
  <c r="L14" i="26"/>
  <c r="L13" i="26"/>
  <c r="L12" i="26"/>
  <c r="L11" i="26"/>
  <c r="L10" i="26"/>
  <c r="L9" i="26"/>
  <c r="L8" i="26"/>
  <c r="L7" i="26"/>
  <c r="L6" i="26"/>
  <c r="L5" i="26"/>
  <c r="B5" i="26"/>
  <c r="B6" i="26" s="1"/>
  <c r="B7" i="26" s="1"/>
  <c r="B8" i="26" s="1"/>
  <c r="B9" i="26" s="1"/>
  <c r="B10" i="26" s="1"/>
  <c r="B11" i="26" s="1"/>
  <c r="B12" i="26" s="1"/>
  <c r="B13" i="26" s="1"/>
  <c r="B14" i="26" s="1"/>
  <c r="B15" i="26" s="1"/>
  <c r="B16" i="26" s="1"/>
  <c r="B17" i="26" s="1"/>
  <c r="B18" i="26" s="1"/>
  <c r="B19" i="26" s="1"/>
  <c r="B20" i="26" s="1"/>
  <c r="B21" i="26" s="1"/>
  <c r="B22" i="26" s="1"/>
  <c r="B23" i="26" s="1"/>
  <c r="B24" i="26" s="1"/>
  <c r="B25" i="26" s="1"/>
  <c r="B26" i="26" s="1"/>
  <c r="B27" i="26" s="1"/>
  <c r="L4" i="26"/>
  <c r="B4" i="26"/>
  <c r="L3" i="26"/>
  <c r="B3" i="26"/>
  <c r="A3" i="26"/>
  <c r="A4" i="26" s="1"/>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A141" i="26" s="1"/>
  <c r="A142" i="26" s="1"/>
  <c r="A143" i="26" s="1"/>
  <c r="A144" i="26" s="1"/>
  <c r="A145" i="26" s="1"/>
  <c r="A146" i="26" s="1"/>
  <c r="A147" i="26" s="1"/>
  <c r="A148" i="26" s="1"/>
  <c r="A149" i="26" s="1"/>
  <c r="A150" i="26" s="1"/>
  <c r="A151" i="26" s="1"/>
  <c r="A152" i="26" s="1"/>
  <c r="A153" i="26" s="1"/>
  <c r="A154" i="26" s="1"/>
  <c r="A155" i="26" s="1"/>
  <c r="A156" i="26" s="1"/>
  <c r="A157" i="26" s="1"/>
  <c r="A158" i="26" s="1"/>
  <c r="A159" i="26" s="1"/>
  <c r="A160" i="26" s="1"/>
  <c r="A161" i="26" s="1"/>
  <c r="A162" i="26" s="1"/>
  <c r="A163" i="26" s="1"/>
  <c r="A164" i="26" s="1"/>
  <c r="A165" i="26" s="1"/>
  <c r="A166" i="26" s="1"/>
  <c r="A167" i="26" s="1"/>
  <c r="A168" i="26" s="1"/>
  <c r="A169" i="26" s="1"/>
  <c r="A170" i="26" s="1"/>
  <c r="A171" i="26" s="1"/>
  <c r="A172" i="26" s="1"/>
  <c r="A173" i="26" s="1"/>
  <c r="A174" i="26" s="1"/>
  <c r="A175" i="26" s="1"/>
  <c r="A176" i="26" s="1"/>
  <c r="A177" i="26" s="1"/>
  <c r="A178" i="26" s="1"/>
  <c r="A179" i="26" s="1"/>
  <c r="A180" i="26" s="1"/>
  <c r="A181" i="26" s="1"/>
  <c r="A182" i="26" s="1"/>
  <c r="A183" i="26" s="1"/>
  <c r="A184" i="26" s="1"/>
  <c r="A185" i="26" s="1"/>
  <c r="A186" i="26" s="1"/>
  <c r="A187" i="26" s="1"/>
  <c r="A188" i="26" s="1"/>
  <c r="A189" i="26" s="1"/>
  <c r="A190" i="26" s="1"/>
  <c r="A191" i="26" s="1"/>
  <c r="A192" i="26" s="1"/>
  <c r="A193" i="26" s="1"/>
  <c r="A194" i="26" s="1"/>
  <c r="A195" i="26" s="1"/>
  <c r="A196" i="26" s="1"/>
  <c r="A197" i="26" s="1"/>
  <c r="A198" i="26" s="1"/>
  <c r="A199" i="26" s="1"/>
  <c r="A200" i="26" s="1"/>
  <c r="A201" i="26" s="1"/>
  <c r="A202" i="26" s="1"/>
  <c r="A203" i="26" s="1"/>
  <c r="A204" i="26" s="1"/>
  <c r="A205" i="26" s="1"/>
  <c r="A206" i="26" s="1"/>
  <c r="A207" i="26" s="1"/>
  <c r="A208" i="26" s="1"/>
  <c r="A209" i="26" s="1"/>
  <c r="A210" i="26" s="1"/>
  <c r="A211" i="26" s="1"/>
  <c r="A212" i="26" s="1"/>
  <c r="A213" i="26" s="1"/>
  <c r="A214" i="26" s="1"/>
  <c r="A215" i="26" s="1"/>
  <c r="A216" i="26" s="1"/>
  <c r="A217" i="26" s="1"/>
  <c r="A218" i="26" s="1"/>
  <c r="A219" i="26" s="1"/>
  <c r="A220" i="26" s="1"/>
  <c r="A221" i="26" s="1"/>
  <c r="A222" i="26" s="1"/>
  <c r="A223" i="26" s="1"/>
  <c r="A224" i="26" s="1"/>
  <c r="A225" i="26" s="1"/>
  <c r="A226" i="26" s="1"/>
  <c r="A227" i="26" s="1"/>
  <c r="A228" i="26" s="1"/>
  <c r="A229" i="26" s="1"/>
  <c r="A230" i="26" s="1"/>
  <c r="A231" i="26" s="1"/>
  <c r="A232" i="26" s="1"/>
  <c r="A233" i="26" s="1"/>
  <c r="A234" i="26" s="1"/>
  <c r="A235" i="26" s="1"/>
  <c r="A236" i="26" s="1"/>
  <c r="A237" i="26" s="1"/>
  <c r="A238" i="26" s="1"/>
  <c r="A239" i="26" s="1"/>
  <c r="A240" i="26" s="1"/>
  <c r="A241" i="26" s="1"/>
  <c r="A242" i="26" s="1"/>
  <c r="A243" i="26" s="1"/>
  <c r="A244" i="26" s="1"/>
  <c r="A245" i="26" s="1"/>
  <c r="A246" i="26" s="1"/>
  <c r="A247" i="26" s="1"/>
  <c r="A248" i="26" s="1"/>
  <c r="A249" i="26" s="1"/>
  <c r="A250" i="26" s="1"/>
  <c r="A251" i="26" s="1"/>
  <c r="A252" i="26" s="1"/>
  <c r="A253" i="26" s="1"/>
  <c r="A254" i="26" s="1"/>
  <c r="A255" i="26" s="1"/>
  <c r="A256" i="26" s="1"/>
  <c r="A257" i="26" s="1"/>
  <c r="A258" i="26" s="1"/>
  <c r="A259" i="26" s="1"/>
  <c r="A260" i="26" s="1"/>
  <c r="A261" i="26" s="1"/>
  <c r="A262" i="26" s="1"/>
  <c r="A263" i="26" s="1"/>
  <c r="A264" i="26" s="1"/>
  <c r="A265" i="26" s="1"/>
  <c r="A266" i="26" s="1"/>
  <c r="A267" i="26" s="1"/>
  <c r="A268" i="26" s="1"/>
  <c r="A269" i="26" s="1"/>
  <c r="A270" i="26" s="1"/>
  <c r="A271" i="26" s="1"/>
  <c r="A272" i="26" s="1"/>
  <c r="A273" i="26" s="1"/>
  <c r="A274" i="26" s="1"/>
  <c r="A275" i="26" s="1"/>
  <c r="A276" i="26" s="1"/>
  <c r="A277" i="26" s="1"/>
  <c r="A278" i="26" s="1"/>
  <c r="A279" i="26" s="1"/>
  <c r="A280" i="26" s="1"/>
  <c r="A281" i="26" s="1"/>
  <c r="A282" i="26" s="1"/>
  <c r="A283" i="26" s="1"/>
  <c r="A284" i="26" s="1"/>
  <c r="A285" i="26" s="1"/>
  <c r="A286" i="26" s="1"/>
  <c r="A287" i="26" s="1"/>
  <c r="A288" i="26" s="1"/>
  <c r="A289" i="26" s="1"/>
  <c r="A290" i="26" s="1"/>
  <c r="A291" i="26" s="1"/>
  <c r="A292" i="26" s="1"/>
  <c r="A293" i="26" s="1"/>
  <c r="A294" i="26" s="1"/>
  <c r="A295" i="26" s="1"/>
  <c r="A296" i="26" s="1"/>
  <c r="A297" i="26" s="1"/>
  <c r="A298" i="26" s="1"/>
  <c r="A299" i="26" s="1"/>
  <c r="A300" i="26" s="1"/>
  <c r="A301" i="26" s="1"/>
  <c r="A302" i="26" s="1"/>
  <c r="A303" i="26" s="1"/>
  <c r="A304" i="26" s="1"/>
  <c r="A305" i="26" s="1"/>
  <c r="A306" i="26" s="1"/>
  <c r="A307" i="26" s="1"/>
  <c r="A308" i="26" s="1"/>
  <c r="A309" i="26" s="1"/>
  <c r="A310" i="26" s="1"/>
  <c r="A311" i="26" s="1"/>
  <c r="A312" i="26" s="1"/>
  <c r="A313" i="26" s="1"/>
  <c r="A314" i="26" s="1"/>
  <c r="A315" i="26" s="1"/>
  <c r="A316" i="26" s="1"/>
  <c r="A317" i="26" s="1"/>
  <c r="A318" i="26" s="1"/>
  <c r="A319" i="26" s="1"/>
  <c r="A320" i="26" s="1"/>
  <c r="A321" i="26" s="1"/>
  <c r="A322" i="26" s="1"/>
  <c r="A323" i="26" s="1"/>
  <c r="A324" i="26" s="1"/>
  <c r="A325" i="26" s="1"/>
  <c r="A326" i="26" s="1"/>
  <c r="A327" i="26" s="1"/>
  <c r="A328" i="26" s="1"/>
  <c r="A329" i="26" s="1"/>
  <c r="A330" i="26" s="1"/>
  <c r="A331" i="26" s="1"/>
  <c r="A332" i="26" s="1"/>
  <c r="A333" i="26" s="1"/>
  <c r="A334" i="26" s="1"/>
  <c r="A335" i="26" s="1"/>
  <c r="A336" i="26" s="1"/>
  <c r="A337" i="26" s="1"/>
  <c r="A338" i="26" s="1"/>
  <c r="A339" i="26" s="1"/>
  <c r="A340" i="26" s="1"/>
  <c r="A341" i="26" s="1"/>
  <c r="A342" i="26" s="1"/>
  <c r="A343" i="26" s="1"/>
  <c r="A344" i="26" s="1"/>
  <c r="A345" i="26" s="1"/>
  <c r="A346" i="26" s="1"/>
  <c r="A347" i="26" s="1"/>
  <c r="A348" i="26" s="1"/>
  <c r="A349" i="26" s="1"/>
  <c r="A350" i="26" s="1"/>
  <c r="A351" i="26" s="1"/>
  <c r="A352" i="26" s="1"/>
  <c r="A353" i="26" s="1"/>
  <c r="A354" i="26" s="1"/>
  <c r="A355" i="26" s="1"/>
  <c r="A356" i="26" s="1"/>
  <c r="A357" i="26" s="1"/>
  <c r="A358" i="26" s="1"/>
  <c r="A359" i="26" s="1"/>
  <c r="A360" i="26" s="1"/>
  <c r="A361" i="26" s="1"/>
  <c r="A362" i="26" s="1"/>
  <c r="A363" i="26" s="1"/>
  <c r="A364" i="26" s="1"/>
  <c r="A365" i="26" s="1"/>
  <c r="A366" i="26" s="1"/>
  <c r="A367" i="26" s="1"/>
  <c r="A368" i="26" s="1"/>
  <c r="A369" i="26" s="1"/>
  <c r="A370" i="26" s="1"/>
  <c r="A371" i="26" s="1"/>
  <c r="A372" i="26" s="1"/>
  <c r="A373" i="26" s="1"/>
  <c r="A374" i="26" s="1"/>
  <c r="A375" i="26" s="1"/>
  <c r="A376" i="26" s="1"/>
  <c r="A377" i="26" s="1"/>
  <c r="A378" i="26" s="1"/>
  <c r="A379" i="26" s="1"/>
  <c r="A380" i="26" s="1"/>
  <c r="A381" i="26" s="1"/>
  <c r="A382" i="26" s="1"/>
  <c r="A383" i="26" s="1"/>
  <c r="A384" i="26" s="1"/>
  <c r="A385" i="26" s="1"/>
  <c r="A386" i="26" s="1"/>
  <c r="A387" i="26" s="1"/>
  <c r="A388" i="26" s="1"/>
  <c r="A389" i="26" s="1"/>
  <c r="A390" i="26" s="1"/>
  <c r="A391" i="26" s="1"/>
  <c r="A392" i="26" s="1"/>
  <c r="A393" i="26" s="1"/>
  <c r="A394" i="26" s="1"/>
  <c r="A395" i="26" s="1"/>
  <c r="A396" i="26" s="1"/>
  <c r="A397" i="26" s="1"/>
  <c r="A398" i="26" s="1"/>
  <c r="A399" i="26" s="1"/>
  <c r="A400" i="26" s="1"/>
  <c r="A401" i="26" s="1"/>
  <c r="A402" i="26" s="1"/>
  <c r="A403" i="26" s="1"/>
  <c r="A404" i="26" s="1"/>
  <c r="A405" i="26" s="1"/>
  <c r="A406" i="26" s="1"/>
  <c r="A407" i="26" s="1"/>
  <c r="A408" i="26" s="1"/>
  <c r="A409" i="26" s="1"/>
  <c r="A410" i="26" s="1"/>
  <c r="A411" i="26" s="1"/>
  <c r="A412" i="26" s="1"/>
  <c r="A413" i="26" s="1"/>
  <c r="A414" i="26" s="1"/>
  <c r="A415" i="26" s="1"/>
  <c r="A416" i="26" s="1"/>
  <c r="A417" i="26" s="1"/>
  <c r="A418" i="26" s="1"/>
  <c r="A419" i="26" s="1"/>
  <c r="A420" i="26" s="1"/>
  <c r="A421" i="26" s="1"/>
  <c r="A422" i="26" s="1"/>
  <c r="A423" i="26" s="1"/>
  <c r="A424" i="26" s="1"/>
  <c r="A425" i="26" s="1"/>
  <c r="A426" i="26" s="1"/>
  <c r="A427" i="26" s="1"/>
  <c r="A428" i="26" s="1"/>
  <c r="A429" i="26" s="1"/>
  <c r="A430" i="26" s="1"/>
  <c r="A431" i="26" s="1"/>
  <c r="A432" i="26" s="1"/>
  <c r="A433" i="26" s="1"/>
  <c r="A434" i="26" s="1"/>
  <c r="A435" i="26" s="1"/>
  <c r="A436" i="26" s="1"/>
  <c r="A437" i="26" s="1"/>
  <c r="A438" i="26" s="1"/>
  <c r="A439" i="26" s="1"/>
  <c r="A440" i="26" s="1"/>
  <c r="A441" i="26" s="1"/>
  <c r="A442" i="26" s="1"/>
  <c r="A443" i="26" s="1"/>
  <c r="A444" i="26" s="1"/>
  <c r="A445" i="26" s="1"/>
  <c r="A446" i="26" s="1"/>
  <c r="A447" i="26" s="1"/>
  <c r="A448" i="26" s="1"/>
  <c r="A449" i="26" s="1"/>
  <c r="A450" i="26" s="1"/>
  <c r="A451" i="26" s="1"/>
  <c r="A452" i="26" s="1"/>
  <c r="A453" i="26" s="1"/>
  <c r="A454" i="26" s="1"/>
  <c r="A455" i="26" s="1"/>
  <c r="A456" i="26" s="1"/>
  <c r="A457" i="26" s="1"/>
  <c r="A458" i="26" s="1"/>
  <c r="A459" i="26" s="1"/>
  <c r="A460" i="26" s="1"/>
  <c r="A461" i="26" s="1"/>
  <c r="A462" i="26" s="1"/>
  <c r="A463" i="26" s="1"/>
  <c r="A464" i="26" s="1"/>
  <c r="A465" i="26" s="1"/>
  <c r="A466" i="26" s="1"/>
  <c r="A467" i="26" s="1"/>
  <c r="A468" i="26" s="1"/>
  <c r="A469" i="26" s="1"/>
  <c r="A470" i="26" s="1"/>
  <c r="A471" i="26" s="1"/>
  <c r="A472" i="26" s="1"/>
  <c r="A473" i="26" s="1"/>
  <c r="A474" i="26" s="1"/>
  <c r="A475" i="26" s="1"/>
  <c r="A476" i="26" s="1"/>
  <c r="A477" i="26" s="1"/>
  <c r="A478" i="26" s="1"/>
  <c r="A479" i="26" s="1"/>
  <c r="A480" i="26" s="1"/>
  <c r="A481" i="26" s="1"/>
  <c r="A482" i="26" s="1"/>
  <c r="A483" i="26" s="1"/>
  <c r="A484" i="26" s="1"/>
  <c r="A485" i="26" s="1"/>
  <c r="A486" i="26" s="1"/>
  <c r="A487" i="26" s="1"/>
  <c r="A488" i="26" s="1"/>
  <c r="A489" i="26" s="1"/>
  <c r="A490" i="26" s="1"/>
  <c r="A491" i="26" s="1"/>
  <c r="A492" i="26" s="1"/>
  <c r="A493" i="26" s="1"/>
  <c r="A494" i="26" s="1"/>
  <c r="A495" i="26" s="1"/>
  <c r="A496" i="26" s="1"/>
  <c r="A497" i="26" s="1"/>
  <c r="A498" i="26" s="1"/>
  <c r="A499" i="26" s="1"/>
  <c r="A500" i="26" s="1"/>
  <c r="A501" i="26" s="1"/>
  <c r="A502" i="26" s="1"/>
  <c r="A503" i="26" s="1"/>
  <c r="A504" i="26" s="1"/>
  <c r="A505" i="26" s="1"/>
  <c r="A506" i="26" s="1"/>
  <c r="A507" i="26" s="1"/>
  <c r="A508" i="26" s="1"/>
  <c r="A509" i="26" s="1"/>
  <c r="A510" i="26" s="1"/>
  <c r="A511" i="26" s="1"/>
  <c r="A512" i="26" s="1"/>
  <c r="A513" i="26" s="1"/>
  <c r="A514" i="26" s="1"/>
  <c r="A515" i="26" s="1"/>
  <c r="A516" i="26" s="1"/>
  <c r="A517" i="26" s="1"/>
  <c r="A518" i="26" s="1"/>
  <c r="A519" i="26" s="1"/>
  <c r="A520" i="26" s="1"/>
  <c r="A521" i="26" s="1"/>
  <c r="A522" i="26" s="1"/>
  <c r="A523" i="26" s="1"/>
  <c r="A524" i="26" s="1"/>
  <c r="A525" i="26" s="1"/>
  <c r="A526" i="26" s="1"/>
  <c r="A527" i="26" s="1"/>
  <c r="A528" i="26" s="1"/>
  <c r="A529" i="26" s="1"/>
  <c r="A530" i="26" s="1"/>
  <c r="A531" i="26" s="1"/>
  <c r="A532" i="26" s="1"/>
  <c r="A533" i="26" s="1"/>
  <c r="A534" i="26" s="1"/>
  <c r="A535" i="26" s="1"/>
  <c r="A536" i="26" s="1"/>
  <c r="A537" i="26" s="1"/>
  <c r="A538" i="26" s="1"/>
  <c r="A539" i="26" s="1"/>
  <c r="A540" i="26" s="1"/>
  <c r="A541" i="26" s="1"/>
  <c r="A542" i="26" s="1"/>
  <c r="A543" i="26" s="1"/>
  <c r="A544" i="26" s="1"/>
  <c r="A545" i="26" s="1"/>
  <c r="A546" i="26" s="1"/>
  <c r="A547" i="26" s="1"/>
  <c r="A548" i="26" s="1"/>
  <c r="A549" i="26" s="1"/>
  <c r="A550" i="26" s="1"/>
  <c r="A551" i="26" s="1"/>
  <c r="A552" i="26" s="1"/>
  <c r="A553" i="26" s="1"/>
  <c r="A554" i="26" s="1"/>
  <c r="A555" i="26" s="1"/>
  <c r="A556" i="26" s="1"/>
  <c r="A557" i="26" s="1"/>
  <c r="A558" i="26" s="1"/>
  <c r="A559" i="26" s="1"/>
  <c r="A560" i="26" s="1"/>
  <c r="A561" i="26" s="1"/>
  <c r="A562" i="26" s="1"/>
  <c r="A563" i="26" s="1"/>
  <c r="A564" i="26" s="1"/>
  <c r="A565" i="26" s="1"/>
  <c r="A566" i="26" s="1"/>
  <c r="A567" i="26" s="1"/>
  <c r="A568" i="26" s="1"/>
  <c r="A569" i="26" s="1"/>
  <c r="A570" i="26" s="1"/>
  <c r="A571" i="26" s="1"/>
  <c r="A572" i="26" s="1"/>
  <c r="A573" i="26" s="1"/>
  <c r="A574" i="26" s="1"/>
  <c r="A575" i="26" s="1"/>
  <c r="A576" i="26" s="1"/>
  <c r="A577" i="26" s="1"/>
  <c r="A578" i="26" s="1"/>
  <c r="A579" i="26" s="1"/>
  <c r="A580" i="26" s="1"/>
  <c r="A581" i="26" s="1"/>
  <c r="A582" i="26" s="1"/>
  <c r="A583" i="26" s="1"/>
  <c r="A584" i="26" s="1"/>
  <c r="A585" i="26" s="1"/>
  <c r="A586" i="26" s="1"/>
  <c r="A587" i="26" s="1"/>
  <c r="A588" i="26" s="1"/>
  <c r="A589" i="26" s="1"/>
  <c r="A590" i="26" s="1"/>
  <c r="A591" i="26" s="1"/>
  <c r="A592" i="26" s="1"/>
  <c r="A593" i="26" s="1"/>
  <c r="A594" i="26" s="1"/>
  <c r="A595" i="26" s="1"/>
  <c r="A596" i="26" s="1"/>
  <c r="A597" i="26" s="1"/>
  <c r="A598" i="26" s="1"/>
  <c r="A599" i="26" s="1"/>
  <c r="A600" i="26" s="1"/>
  <c r="A601" i="26" s="1"/>
  <c r="A602" i="26" s="1"/>
  <c r="A603" i="26" s="1"/>
  <c r="A604" i="26" s="1"/>
  <c r="A605" i="26" s="1"/>
  <c r="A606" i="26" s="1"/>
  <c r="A607" i="26" s="1"/>
  <c r="A608" i="26" s="1"/>
  <c r="A609" i="26" s="1"/>
  <c r="A610" i="26" s="1"/>
  <c r="A611" i="26" s="1"/>
  <c r="A612" i="26" s="1"/>
  <c r="A613" i="26" s="1"/>
  <c r="A614" i="26" s="1"/>
  <c r="A615" i="26" s="1"/>
  <c r="A616" i="26" s="1"/>
  <c r="A617" i="26" s="1"/>
  <c r="A618" i="26" s="1"/>
  <c r="A619" i="26" s="1"/>
  <c r="A620" i="26" s="1"/>
  <c r="A621" i="26" s="1"/>
  <c r="A622" i="26" s="1"/>
  <c r="A623" i="26" s="1"/>
  <c r="A624" i="26" s="1"/>
  <c r="A625" i="26" s="1"/>
  <c r="A626" i="26" s="1"/>
  <c r="A627" i="26" s="1"/>
  <c r="A628" i="26" s="1"/>
  <c r="A629" i="26" s="1"/>
  <c r="A630" i="26" s="1"/>
  <c r="A631" i="26" s="1"/>
  <c r="A632" i="26" s="1"/>
  <c r="A633" i="26" s="1"/>
  <c r="A634" i="26" s="1"/>
  <c r="A635" i="26" s="1"/>
  <c r="A636" i="26" s="1"/>
  <c r="A637" i="26" s="1"/>
  <c r="A638" i="26" s="1"/>
  <c r="A639" i="26" s="1"/>
  <c r="A640" i="26" s="1"/>
  <c r="A641" i="26" s="1"/>
  <c r="A642" i="26" s="1"/>
  <c r="A643" i="26" s="1"/>
  <c r="A644" i="26" s="1"/>
  <c r="A645" i="26" s="1"/>
  <c r="A646" i="26" s="1"/>
  <c r="A647" i="26" s="1"/>
  <c r="A648" i="26" s="1"/>
  <c r="A649" i="26" s="1"/>
  <c r="A650" i="26" s="1"/>
  <c r="A651" i="26" s="1"/>
  <c r="A652" i="26" s="1"/>
  <c r="A653" i="26" s="1"/>
  <c r="A654" i="26" s="1"/>
  <c r="A655" i="26" s="1"/>
  <c r="A656" i="26" s="1"/>
  <c r="A657" i="26" s="1"/>
  <c r="A658" i="26" s="1"/>
  <c r="A659" i="26" s="1"/>
  <c r="A660" i="26" s="1"/>
  <c r="A661" i="26" s="1"/>
  <c r="A662" i="26" s="1"/>
  <c r="A663" i="26" s="1"/>
  <c r="A664" i="26" s="1"/>
  <c r="A665" i="26" s="1"/>
  <c r="A666" i="26" s="1"/>
  <c r="A667" i="26" s="1"/>
  <c r="A668" i="26" s="1"/>
  <c r="A669" i="26" s="1"/>
  <c r="A670" i="26" s="1"/>
  <c r="A671" i="26" s="1"/>
  <c r="A672" i="26" s="1"/>
  <c r="A673" i="26" s="1"/>
  <c r="A674" i="26" s="1"/>
  <c r="A675" i="26" s="1"/>
  <c r="A676" i="26" s="1"/>
  <c r="A677" i="26" s="1"/>
  <c r="A678" i="26" s="1"/>
  <c r="A679" i="26" s="1"/>
  <c r="A680" i="26" s="1"/>
  <c r="A681" i="26" s="1"/>
  <c r="A682" i="26" s="1"/>
  <c r="A683" i="26" s="1"/>
  <c r="A684" i="26" s="1"/>
  <c r="A685" i="26" s="1"/>
  <c r="A686" i="26" s="1"/>
  <c r="A687" i="26" s="1"/>
  <c r="A688" i="26" s="1"/>
  <c r="A689" i="26" s="1"/>
  <c r="A690" i="26" s="1"/>
  <c r="A691" i="26" s="1"/>
  <c r="A692" i="26" s="1"/>
  <c r="A693" i="26" s="1"/>
  <c r="A694" i="26" s="1"/>
  <c r="A695" i="26" s="1"/>
  <c r="A696" i="26" s="1"/>
  <c r="A697" i="26" s="1"/>
  <c r="A698" i="26" s="1"/>
  <c r="A699" i="26" s="1"/>
  <c r="A700" i="26" s="1"/>
  <c r="A701" i="26" s="1"/>
  <c r="A702" i="26" s="1"/>
  <c r="A703" i="26" s="1"/>
  <c r="A704" i="26" s="1"/>
  <c r="A705" i="26" s="1"/>
  <c r="A706" i="26" s="1"/>
  <c r="A707" i="26" s="1"/>
  <c r="A708" i="26" s="1"/>
  <c r="A709" i="26" s="1"/>
  <c r="A710" i="26" s="1"/>
  <c r="A711" i="26" s="1"/>
  <c r="A712" i="26" s="1"/>
  <c r="A713" i="26" s="1"/>
  <c r="A714" i="26" s="1"/>
  <c r="A715" i="26" s="1"/>
  <c r="A716" i="26" s="1"/>
  <c r="A717" i="26" s="1"/>
  <c r="A718" i="26" s="1"/>
  <c r="A719" i="26" s="1"/>
  <c r="A720" i="26" s="1"/>
  <c r="A721" i="26" s="1"/>
  <c r="L2" i="26"/>
  <c r="L721" i="25"/>
  <c r="L720" i="25"/>
  <c r="L719" i="25"/>
  <c r="L718" i="25"/>
  <c r="L717" i="25"/>
  <c r="L716" i="25"/>
  <c r="L715" i="25"/>
  <c r="L714" i="25"/>
  <c r="L713" i="25"/>
  <c r="L712" i="25"/>
  <c r="L711" i="25"/>
  <c r="L710" i="25"/>
  <c r="L709" i="25"/>
  <c r="L708" i="25"/>
  <c r="L707" i="25"/>
  <c r="L706" i="25"/>
  <c r="L705" i="25"/>
  <c r="L704" i="25"/>
  <c r="L703" i="25"/>
  <c r="L702" i="25"/>
  <c r="L701" i="25"/>
  <c r="L700" i="25"/>
  <c r="L699" i="25"/>
  <c r="L698" i="25"/>
  <c r="L697" i="25"/>
  <c r="L696" i="25"/>
  <c r="L695" i="25"/>
  <c r="L694" i="25"/>
  <c r="L693" i="25"/>
  <c r="L692" i="25"/>
  <c r="L691" i="25"/>
  <c r="L690" i="25"/>
  <c r="L689" i="25"/>
  <c r="L688" i="25"/>
  <c r="L687" i="25"/>
  <c r="L686" i="25"/>
  <c r="L685" i="25"/>
  <c r="L684" i="25"/>
  <c r="L683" i="25"/>
  <c r="L682" i="25"/>
  <c r="L681" i="25"/>
  <c r="L680" i="25"/>
  <c r="L679" i="25"/>
  <c r="L678" i="25"/>
  <c r="L677" i="25"/>
  <c r="L676" i="25"/>
  <c r="L675" i="25"/>
  <c r="L674" i="25"/>
  <c r="L673" i="25"/>
  <c r="L672" i="25"/>
  <c r="L671" i="25"/>
  <c r="L670" i="25"/>
  <c r="L669" i="25"/>
  <c r="L668" i="25"/>
  <c r="L667" i="25"/>
  <c r="L666" i="25"/>
  <c r="L665" i="25"/>
  <c r="L664" i="25"/>
  <c r="L663" i="25"/>
  <c r="L662" i="25"/>
  <c r="L661" i="25"/>
  <c r="L660" i="25"/>
  <c r="L659" i="25"/>
  <c r="L658" i="25"/>
  <c r="H658" i="25"/>
  <c r="H659" i="25" s="1"/>
  <c r="H660" i="25" s="1"/>
  <c r="H661" i="25" s="1"/>
  <c r="H662" i="25" s="1"/>
  <c r="H663" i="25" s="1"/>
  <c r="H664" i="25" s="1"/>
  <c r="H665" i="25" s="1"/>
  <c r="H666" i="25" s="1"/>
  <c r="H667" i="25" s="1"/>
  <c r="H668" i="25" s="1"/>
  <c r="H669" i="25" s="1"/>
  <c r="H670" i="25" s="1"/>
  <c r="H671" i="25" s="1"/>
  <c r="H672" i="25" s="1"/>
  <c r="H673" i="25" s="1"/>
  <c r="H674" i="25" s="1"/>
  <c r="H675" i="25" s="1"/>
  <c r="H676" i="25" s="1"/>
  <c r="H677" i="25" s="1"/>
  <c r="H678" i="25" s="1"/>
  <c r="H679" i="25" s="1"/>
  <c r="H680" i="25" s="1"/>
  <c r="H681" i="25" s="1"/>
  <c r="H682" i="25" s="1"/>
  <c r="H683" i="25" s="1"/>
  <c r="H684" i="25" s="1"/>
  <c r="H685" i="25" s="1"/>
  <c r="H686" i="25" s="1"/>
  <c r="H687" i="25" s="1"/>
  <c r="H688" i="25" s="1"/>
  <c r="H689" i="25" s="1"/>
  <c r="H690" i="25" s="1"/>
  <c r="H691" i="25" s="1"/>
  <c r="H692" i="25" s="1"/>
  <c r="H693" i="25" s="1"/>
  <c r="H694" i="25" s="1"/>
  <c r="H695" i="25" s="1"/>
  <c r="H696" i="25" s="1"/>
  <c r="H697" i="25" s="1"/>
  <c r="H698" i="25" s="1"/>
  <c r="H699" i="25" s="1"/>
  <c r="H700" i="25" s="1"/>
  <c r="H701" i="25" s="1"/>
  <c r="H702" i="25" s="1"/>
  <c r="H703" i="25" s="1"/>
  <c r="H704" i="25" s="1"/>
  <c r="H705" i="25" s="1"/>
  <c r="H706" i="25" s="1"/>
  <c r="H707" i="25" s="1"/>
  <c r="H708" i="25" s="1"/>
  <c r="H709" i="25" s="1"/>
  <c r="H710" i="25" s="1"/>
  <c r="H711" i="25" s="1"/>
  <c r="H712" i="25" s="1"/>
  <c r="H713" i="25" s="1"/>
  <c r="H714" i="25" s="1"/>
  <c r="H715" i="25" s="1"/>
  <c r="H716" i="25" s="1"/>
  <c r="H717" i="25" s="1"/>
  <c r="H718" i="25" s="1"/>
  <c r="H719" i="25" s="1"/>
  <c r="H720" i="25" s="1"/>
  <c r="H721" i="25" s="1"/>
  <c r="L657" i="25"/>
  <c r="L656" i="25"/>
  <c r="L655" i="25"/>
  <c r="L654" i="25"/>
  <c r="L653" i="25"/>
  <c r="E653" i="25"/>
  <c r="E654" i="25" s="1"/>
  <c r="E655" i="25" s="1"/>
  <c r="E656" i="25" s="1"/>
  <c r="E657" i="25" s="1"/>
  <c r="E658" i="25" s="1"/>
  <c r="E659" i="25" s="1"/>
  <c r="E660" i="25" s="1"/>
  <c r="E661" i="25" s="1"/>
  <c r="E662" i="25" s="1"/>
  <c r="E663" i="25" s="1"/>
  <c r="E664" i="25" s="1"/>
  <c r="E665" i="25" s="1"/>
  <c r="E666" i="25" s="1"/>
  <c r="E667" i="25" s="1"/>
  <c r="E668" i="25" s="1"/>
  <c r="E669" i="25" s="1"/>
  <c r="E670" i="25" s="1"/>
  <c r="E671" i="25" s="1"/>
  <c r="E672" i="25" s="1"/>
  <c r="E673" i="25" s="1"/>
  <c r="E674" i="25" s="1"/>
  <c r="E675" i="25" s="1"/>
  <c r="E676" i="25" s="1"/>
  <c r="E677" i="25" s="1"/>
  <c r="E678" i="25" s="1"/>
  <c r="E679" i="25" s="1"/>
  <c r="E680" i="25" s="1"/>
  <c r="E681" i="25" s="1"/>
  <c r="E682" i="25" s="1"/>
  <c r="E683" i="25" s="1"/>
  <c r="E684" i="25" s="1"/>
  <c r="E685" i="25" s="1"/>
  <c r="E686" i="25" s="1"/>
  <c r="E687" i="25" s="1"/>
  <c r="E688" i="25" s="1"/>
  <c r="E689" i="25" s="1"/>
  <c r="E690" i="25" s="1"/>
  <c r="E691" i="25" s="1"/>
  <c r="E692" i="25" s="1"/>
  <c r="E693" i="25" s="1"/>
  <c r="E694" i="25" s="1"/>
  <c r="E695" i="25" s="1"/>
  <c r="E696" i="25" s="1"/>
  <c r="E697" i="25" s="1"/>
  <c r="E698" i="25" s="1"/>
  <c r="E699" i="25" s="1"/>
  <c r="E700" i="25" s="1"/>
  <c r="E701" i="25" s="1"/>
  <c r="E702" i="25" s="1"/>
  <c r="E703" i="25" s="1"/>
  <c r="E704" i="25" s="1"/>
  <c r="E705" i="25" s="1"/>
  <c r="E706" i="25" s="1"/>
  <c r="E707" i="25" s="1"/>
  <c r="E708" i="25" s="1"/>
  <c r="E709" i="25" s="1"/>
  <c r="E710" i="25" s="1"/>
  <c r="E711" i="25" s="1"/>
  <c r="E712" i="25" s="1"/>
  <c r="E713" i="25" s="1"/>
  <c r="E714" i="25" s="1"/>
  <c r="E715" i="25" s="1"/>
  <c r="E716" i="25" s="1"/>
  <c r="E717" i="25" s="1"/>
  <c r="E718" i="25" s="1"/>
  <c r="E719" i="25" s="1"/>
  <c r="E720" i="25" s="1"/>
  <c r="E721" i="25" s="1"/>
  <c r="L652" i="25"/>
  <c r="L651" i="25"/>
  <c r="L650" i="25"/>
  <c r="L649" i="25"/>
  <c r="L648" i="25"/>
  <c r="L647" i="25"/>
  <c r="L646" i="25"/>
  <c r="L645" i="25"/>
  <c r="L644" i="25"/>
  <c r="L643" i="25"/>
  <c r="L642" i="25"/>
  <c r="L641" i="25"/>
  <c r="L640" i="25"/>
  <c r="L639" i="25"/>
  <c r="L638" i="25"/>
  <c r="L637" i="25"/>
  <c r="L636" i="25"/>
  <c r="L635" i="25"/>
  <c r="L634" i="25"/>
  <c r="L633" i="25"/>
  <c r="L632" i="25"/>
  <c r="L631" i="25"/>
  <c r="L630" i="25"/>
  <c r="L629" i="25"/>
  <c r="L628" i="25"/>
  <c r="L627" i="25"/>
  <c r="L626" i="25"/>
  <c r="L625" i="25"/>
  <c r="L624" i="25"/>
  <c r="L623" i="25"/>
  <c r="L622" i="25"/>
  <c r="L621" i="25"/>
  <c r="L620" i="25"/>
  <c r="F620" i="25"/>
  <c r="F621" i="25" s="1"/>
  <c r="F622" i="25" s="1"/>
  <c r="F623" i="25" s="1"/>
  <c r="F624" i="25" s="1"/>
  <c r="F625" i="25" s="1"/>
  <c r="F626" i="25" s="1"/>
  <c r="F627" i="25" s="1"/>
  <c r="F628" i="25" s="1"/>
  <c r="F629" i="25" s="1"/>
  <c r="F630" i="25" s="1"/>
  <c r="F631" i="25" s="1"/>
  <c r="F632" i="25" s="1"/>
  <c r="F633" i="25" s="1"/>
  <c r="F634" i="25" s="1"/>
  <c r="F635" i="25" s="1"/>
  <c r="F636" i="25" s="1"/>
  <c r="F637" i="25" s="1"/>
  <c r="F638" i="25" s="1"/>
  <c r="F639" i="25" s="1"/>
  <c r="F640" i="25" s="1"/>
  <c r="F641" i="25" s="1"/>
  <c r="F642" i="25" s="1"/>
  <c r="F643" i="25" s="1"/>
  <c r="F644" i="25" s="1"/>
  <c r="F645" i="25" s="1"/>
  <c r="F646" i="25" s="1"/>
  <c r="F647" i="25" s="1"/>
  <c r="F648" i="25" s="1"/>
  <c r="F649" i="25" s="1"/>
  <c r="F650" i="25" s="1"/>
  <c r="F651" i="25" s="1"/>
  <c r="F652" i="25" s="1"/>
  <c r="F653" i="25" s="1"/>
  <c r="F654" i="25" s="1"/>
  <c r="F655" i="25" s="1"/>
  <c r="F656" i="25" s="1"/>
  <c r="F657" i="25" s="1"/>
  <c r="F658" i="25" s="1"/>
  <c r="F659" i="25" s="1"/>
  <c r="F660" i="25" s="1"/>
  <c r="F661" i="25" s="1"/>
  <c r="F662" i="25" s="1"/>
  <c r="F663" i="25" s="1"/>
  <c r="F664" i="25" s="1"/>
  <c r="F665" i="25" s="1"/>
  <c r="F666" i="25" s="1"/>
  <c r="F667" i="25" s="1"/>
  <c r="F668" i="25" s="1"/>
  <c r="F669" i="25" s="1"/>
  <c r="F670" i="25" s="1"/>
  <c r="F671" i="25" s="1"/>
  <c r="F672" i="25" s="1"/>
  <c r="F673" i="25" s="1"/>
  <c r="F674" i="25" s="1"/>
  <c r="F675" i="25" s="1"/>
  <c r="F676" i="25" s="1"/>
  <c r="F677" i="25" s="1"/>
  <c r="F678" i="25" s="1"/>
  <c r="F679" i="25" s="1"/>
  <c r="F680" i="25" s="1"/>
  <c r="F681" i="25" s="1"/>
  <c r="F682" i="25" s="1"/>
  <c r="F683" i="25" s="1"/>
  <c r="F684" i="25" s="1"/>
  <c r="F685" i="25" s="1"/>
  <c r="F686" i="25" s="1"/>
  <c r="F687" i="25" s="1"/>
  <c r="F688" i="25" s="1"/>
  <c r="F689" i="25" s="1"/>
  <c r="F690" i="25" s="1"/>
  <c r="F691" i="25" s="1"/>
  <c r="F692" i="25" s="1"/>
  <c r="F693" i="25" s="1"/>
  <c r="F694" i="25" s="1"/>
  <c r="F695" i="25" s="1"/>
  <c r="F696" i="25" s="1"/>
  <c r="F697" i="25" s="1"/>
  <c r="F698" i="25" s="1"/>
  <c r="F699" i="25" s="1"/>
  <c r="F700" i="25" s="1"/>
  <c r="F701" i="25" s="1"/>
  <c r="F702" i="25" s="1"/>
  <c r="F703" i="25" s="1"/>
  <c r="F704" i="25" s="1"/>
  <c r="F705" i="25" s="1"/>
  <c r="F706" i="25" s="1"/>
  <c r="F707" i="25" s="1"/>
  <c r="F708" i="25" s="1"/>
  <c r="F709" i="25" s="1"/>
  <c r="F710" i="25" s="1"/>
  <c r="F711" i="25" s="1"/>
  <c r="F712" i="25" s="1"/>
  <c r="F713" i="25" s="1"/>
  <c r="F714" i="25" s="1"/>
  <c r="F715" i="25" s="1"/>
  <c r="F716" i="25" s="1"/>
  <c r="F717" i="25" s="1"/>
  <c r="F718" i="25" s="1"/>
  <c r="F719" i="25" s="1"/>
  <c r="F720" i="25" s="1"/>
  <c r="F721" i="25" s="1"/>
  <c r="L619" i="25"/>
  <c r="L618" i="25"/>
  <c r="L617" i="25"/>
  <c r="L616" i="25"/>
  <c r="L615" i="25"/>
  <c r="L614" i="25"/>
  <c r="L613" i="25"/>
  <c r="L612" i="25"/>
  <c r="L611" i="25"/>
  <c r="L610" i="25"/>
  <c r="L609" i="25"/>
  <c r="L608" i="25"/>
  <c r="L607" i="25"/>
  <c r="L606" i="25"/>
  <c r="I606" i="25"/>
  <c r="I607" i="25" s="1"/>
  <c r="I608" i="25" s="1"/>
  <c r="I609" i="25" s="1"/>
  <c r="I610" i="25" s="1"/>
  <c r="I611" i="25" s="1"/>
  <c r="I612" i="25" s="1"/>
  <c r="I613" i="25" s="1"/>
  <c r="I614" i="25" s="1"/>
  <c r="I615" i="25" s="1"/>
  <c r="I616" i="25" s="1"/>
  <c r="I617" i="25" s="1"/>
  <c r="I618" i="25" s="1"/>
  <c r="I619" i="25" s="1"/>
  <c r="I620" i="25" s="1"/>
  <c r="I621" i="25" s="1"/>
  <c r="I622" i="25" s="1"/>
  <c r="I623" i="25" s="1"/>
  <c r="I624" i="25" s="1"/>
  <c r="I625" i="25" s="1"/>
  <c r="I626" i="25" s="1"/>
  <c r="I627" i="25" s="1"/>
  <c r="I628" i="25" s="1"/>
  <c r="I629" i="25" s="1"/>
  <c r="I630" i="25" s="1"/>
  <c r="I631" i="25" s="1"/>
  <c r="I632" i="25" s="1"/>
  <c r="I633" i="25" s="1"/>
  <c r="I634" i="25" s="1"/>
  <c r="I635" i="25" s="1"/>
  <c r="I636" i="25" s="1"/>
  <c r="I637" i="25" s="1"/>
  <c r="I638" i="25" s="1"/>
  <c r="I639" i="25" s="1"/>
  <c r="I640" i="25" s="1"/>
  <c r="I641" i="25" s="1"/>
  <c r="I642" i="25" s="1"/>
  <c r="I643" i="25" s="1"/>
  <c r="I644" i="25" s="1"/>
  <c r="I645" i="25" s="1"/>
  <c r="I646" i="25" s="1"/>
  <c r="I647" i="25" s="1"/>
  <c r="I648" i="25" s="1"/>
  <c r="I649" i="25" s="1"/>
  <c r="I650" i="25" s="1"/>
  <c r="I651" i="25" s="1"/>
  <c r="I652" i="25" s="1"/>
  <c r="I653" i="25" s="1"/>
  <c r="I654" i="25" s="1"/>
  <c r="I655" i="25" s="1"/>
  <c r="I656" i="25" s="1"/>
  <c r="I657" i="25" s="1"/>
  <c r="I658" i="25" s="1"/>
  <c r="I659" i="25" s="1"/>
  <c r="I660" i="25" s="1"/>
  <c r="I661" i="25" s="1"/>
  <c r="I662" i="25" s="1"/>
  <c r="I663" i="25" s="1"/>
  <c r="I664" i="25" s="1"/>
  <c r="I665" i="25" s="1"/>
  <c r="I666" i="25" s="1"/>
  <c r="I667" i="25" s="1"/>
  <c r="I668" i="25" s="1"/>
  <c r="I669" i="25" s="1"/>
  <c r="I670" i="25" s="1"/>
  <c r="I671" i="25" s="1"/>
  <c r="I672" i="25" s="1"/>
  <c r="I673" i="25" s="1"/>
  <c r="I674" i="25" s="1"/>
  <c r="I675" i="25" s="1"/>
  <c r="I676" i="25" s="1"/>
  <c r="I677" i="25" s="1"/>
  <c r="I678" i="25" s="1"/>
  <c r="I679" i="25" s="1"/>
  <c r="I680" i="25" s="1"/>
  <c r="I681" i="25" s="1"/>
  <c r="I682" i="25" s="1"/>
  <c r="I683" i="25" s="1"/>
  <c r="I684" i="25" s="1"/>
  <c r="I685" i="25" s="1"/>
  <c r="I686" i="25" s="1"/>
  <c r="I687" i="25" s="1"/>
  <c r="I688" i="25" s="1"/>
  <c r="I689" i="25" s="1"/>
  <c r="I690" i="25" s="1"/>
  <c r="I691" i="25" s="1"/>
  <c r="I692" i="25" s="1"/>
  <c r="I693" i="25" s="1"/>
  <c r="I694" i="25" s="1"/>
  <c r="I695" i="25" s="1"/>
  <c r="I696" i="25" s="1"/>
  <c r="I697" i="25" s="1"/>
  <c r="I698" i="25" s="1"/>
  <c r="I699" i="25" s="1"/>
  <c r="I700" i="25" s="1"/>
  <c r="I701" i="25" s="1"/>
  <c r="I702" i="25" s="1"/>
  <c r="I703" i="25" s="1"/>
  <c r="I704" i="25" s="1"/>
  <c r="I705" i="25" s="1"/>
  <c r="I706" i="25" s="1"/>
  <c r="I707" i="25" s="1"/>
  <c r="I708" i="25" s="1"/>
  <c r="I709" i="25" s="1"/>
  <c r="I710" i="25" s="1"/>
  <c r="I711" i="25" s="1"/>
  <c r="I712" i="25" s="1"/>
  <c r="I713" i="25" s="1"/>
  <c r="I714" i="25" s="1"/>
  <c r="I715" i="25" s="1"/>
  <c r="I716" i="25" s="1"/>
  <c r="I717" i="25" s="1"/>
  <c r="I718" i="25" s="1"/>
  <c r="I719" i="25" s="1"/>
  <c r="I720" i="25" s="1"/>
  <c r="I721" i="25" s="1"/>
  <c r="L605" i="25"/>
  <c r="D605" i="25"/>
  <c r="D606" i="25" s="1"/>
  <c r="D607" i="25" s="1"/>
  <c r="D608" i="25" s="1"/>
  <c r="D609" i="25" s="1"/>
  <c r="D610" i="25" s="1"/>
  <c r="D611" i="25" s="1"/>
  <c r="D612" i="25" s="1"/>
  <c r="D613" i="25" s="1"/>
  <c r="D614" i="25" s="1"/>
  <c r="D615" i="25" s="1"/>
  <c r="D616" i="25" s="1"/>
  <c r="D617" i="25" s="1"/>
  <c r="D618" i="25" s="1"/>
  <c r="D619" i="25" s="1"/>
  <c r="D620" i="25" s="1"/>
  <c r="D621" i="25" s="1"/>
  <c r="D622" i="25" s="1"/>
  <c r="D623" i="25" s="1"/>
  <c r="D624" i="25" s="1"/>
  <c r="D625" i="25" s="1"/>
  <c r="D626" i="25" s="1"/>
  <c r="D627" i="25" s="1"/>
  <c r="D628" i="25" s="1"/>
  <c r="D629" i="25" s="1"/>
  <c r="D630" i="25" s="1"/>
  <c r="D631" i="25" s="1"/>
  <c r="D632" i="25" s="1"/>
  <c r="D633" i="25" s="1"/>
  <c r="D634" i="25" s="1"/>
  <c r="D635" i="25" s="1"/>
  <c r="D636" i="25" s="1"/>
  <c r="D637" i="25" s="1"/>
  <c r="D638" i="25" s="1"/>
  <c r="D639" i="25" s="1"/>
  <c r="D640" i="25" s="1"/>
  <c r="D641" i="25" s="1"/>
  <c r="D642" i="25" s="1"/>
  <c r="D643" i="25" s="1"/>
  <c r="D644" i="25" s="1"/>
  <c r="D645" i="25" s="1"/>
  <c r="D646" i="25" s="1"/>
  <c r="D647" i="25" s="1"/>
  <c r="D648" i="25" s="1"/>
  <c r="D649" i="25" s="1"/>
  <c r="D650" i="25" s="1"/>
  <c r="D651" i="25" s="1"/>
  <c r="D652" i="25" s="1"/>
  <c r="D653" i="25" s="1"/>
  <c r="D654" i="25" s="1"/>
  <c r="D655" i="25" s="1"/>
  <c r="D656" i="25" s="1"/>
  <c r="D657" i="25" s="1"/>
  <c r="D658" i="25" s="1"/>
  <c r="D659" i="25" s="1"/>
  <c r="D660" i="25" s="1"/>
  <c r="D661" i="25" s="1"/>
  <c r="D662" i="25" s="1"/>
  <c r="D663" i="25" s="1"/>
  <c r="D664" i="25" s="1"/>
  <c r="D665" i="25" s="1"/>
  <c r="D666" i="25" s="1"/>
  <c r="D667" i="25" s="1"/>
  <c r="D668" i="25" s="1"/>
  <c r="D669" i="25" s="1"/>
  <c r="D670" i="25" s="1"/>
  <c r="D671" i="25" s="1"/>
  <c r="D672" i="25" s="1"/>
  <c r="D673" i="25" s="1"/>
  <c r="D674" i="25" s="1"/>
  <c r="D675" i="25" s="1"/>
  <c r="D676" i="25" s="1"/>
  <c r="D677" i="25" s="1"/>
  <c r="D678" i="25" s="1"/>
  <c r="D679" i="25" s="1"/>
  <c r="D680" i="25" s="1"/>
  <c r="D681" i="25" s="1"/>
  <c r="D682" i="25" s="1"/>
  <c r="D683" i="25" s="1"/>
  <c r="D684" i="25" s="1"/>
  <c r="D685" i="25" s="1"/>
  <c r="D686" i="25" s="1"/>
  <c r="D687" i="25" s="1"/>
  <c r="D688" i="25" s="1"/>
  <c r="D689" i="25" s="1"/>
  <c r="D690" i="25" s="1"/>
  <c r="D691" i="25" s="1"/>
  <c r="D692" i="25" s="1"/>
  <c r="D693" i="25" s="1"/>
  <c r="D694" i="25" s="1"/>
  <c r="D695" i="25" s="1"/>
  <c r="D696" i="25" s="1"/>
  <c r="D697" i="25" s="1"/>
  <c r="D698" i="25" s="1"/>
  <c r="D699" i="25" s="1"/>
  <c r="D700" i="25" s="1"/>
  <c r="D701" i="25" s="1"/>
  <c r="D702" i="25" s="1"/>
  <c r="D703" i="25" s="1"/>
  <c r="D704" i="25" s="1"/>
  <c r="D705" i="25" s="1"/>
  <c r="D706" i="25" s="1"/>
  <c r="D707" i="25" s="1"/>
  <c r="D708" i="25" s="1"/>
  <c r="D709" i="25" s="1"/>
  <c r="D710" i="25" s="1"/>
  <c r="D711" i="25" s="1"/>
  <c r="D712" i="25" s="1"/>
  <c r="D713" i="25" s="1"/>
  <c r="D714" i="25" s="1"/>
  <c r="D715" i="25" s="1"/>
  <c r="D716" i="25" s="1"/>
  <c r="D717" i="25" s="1"/>
  <c r="D718" i="25" s="1"/>
  <c r="D719" i="25" s="1"/>
  <c r="D720" i="25" s="1"/>
  <c r="D721" i="25" s="1"/>
  <c r="L604" i="25"/>
  <c r="K604" i="25"/>
  <c r="K605" i="25" s="1"/>
  <c r="K606" i="25" s="1"/>
  <c r="K607" i="25" s="1"/>
  <c r="K608" i="25" s="1"/>
  <c r="K609" i="25" s="1"/>
  <c r="K610" i="25" s="1"/>
  <c r="K611" i="25" s="1"/>
  <c r="K612" i="25" s="1"/>
  <c r="K613" i="25" s="1"/>
  <c r="K614" i="25" s="1"/>
  <c r="K615" i="25" s="1"/>
  <c r="K616" i="25" s="1"/>
  <c r="K617" i="25" s="1"/>
  <c r="K618" i="25" s="1"/>
  <c r="K619" i="25" s="1"/>
  <c r="K620" i="25" s="1"/>
  <c r="K621" i="25" s="1"/>
  <c r="K622" i="25" s="1"/>
  <c r="K623" i="25" s="1"/>
  <c r="K624" i="25" s="1"/>
  <c r="K625" i="25" s="1"/>
  <c r="K626" i="25" s="1"/>
  <c r="K627" i="25" s="1"/>
  <c r="K628" i="25" s="1"/>
  <c r="K629" i="25" s="1"/>
  <c r="K630" i="25" s="1"/>
  <c r="K631" i="25" s="1"/>
  <c r="K632" i="25" s="1"/>
  <c r="K633" i="25" s="1"/>
  <c r="K634" i="25" s="1"/>
  <c r="K635" i="25" s="1"/>
  <c r="K636" i="25" s="1"/>
  <c r="K637" i="25" s="1"/>
  <c r="K638" i="25" s="1"/>
  <c r="K639" i="25" s="1"/>
  <c r="K640" i="25" s="1"/>
  <c r="K641" i="25" s="1"/>
  <c r="K642" i="25" s="1"/>
  <c r="K643" i="25" s="1"/>
  <c r="K644" i="25" s="1"/>
  <c r="K645" i="25" s="1"/>
  <c r="K646" i="25" s="1"/>
  <c r="K647" i="25" s="1"/>
  <c r="K648" i="25" s="1"/>
  <c r="K649" i="25" s="1"/>
  <c r="K650" i="25" s="1"/>
  <c r="K651" i="25" s="1"/>
  <c r="K652" i="25" s="1"/>
  <c r="K653" i="25" s="1"/>
  <c r="K654" i="25" s="1"/>
  <c r="K655" i="25" s="1"/>
  <c r="K656" i="25" s="1"/>
  <c r="K657" i="25" s="1"/>
  <c r="K658" i="25" s="1"/>
  <c r="K659" i="25" s="1"/>
  <c r="K660" i="25" s="1"/>
  <c r="K661" i="25" s="1"/>
  <c r="K662" i="25" s="1"/>
  <c r="K663" i="25" s="1"/>
  <c r="K664" i="25" s="1"/>
  <c r="K665" i="25" s="1"/>
  <c r="K666" i="25" s="1"/>
  <c r="K667" i="25" s="1"/>
  <c r="K668" i="25" s="1"/>
  <c r="K669" i="25" s="1"/>
  <c r="K670" i="25" s="1"/>
  <c r="K671" i="25" s="1"/>
  <c r="K672" i="25" s="1"/>
  <c r="K673" i="25" s="1"/>
  <c r="K674" i="25" s="1"/>
  <c r="K675" i="25" s="1"/>
  <c r="K676" i="25" s="1"/>
  <c r="K677" i="25" s="1"/>
  <c r="K678" i="25" s="1"/>
  <c r="K679" i="25" s="1"/>
  <c r="K680" i="25" s="1"/>
  <c r="K681" i="25" s="1"/>
  <c r="K682" i="25" s="1"/>
  <c r="K683" i="25" s="1"/>
  <c r="K684" i="25" s="1"/>
  <c r="K685" i="25" s="1"/>
  <c r="K686" i="25" s="1"/>
  <c r="K687" i="25" s="1"/>
  <c r="K688" i="25" s="1"/>
  <c r="K689" i="25" s="1"/>
  <c r="K690" i="25" s="1"/>
  <c r="K691" i="25" s="1"/>
  <c r="K692" i="25" s="1"/>
  <c r="K693" i="25" s="1"/>
  <c r="K694" i="25" s="1"/>
  <c r="K695" i="25" s="1"/>
  <c r="K696" i="25" s="1"/>
  <c r="K697" i="25" s="1"/>
  <c r="K698" i="25" s="1"/>
  <c r="K699" i="25" s="1"/>
  <c r="K700" i="25" s="1"/>
  <c r="K701" i="25" s="1"/>
  <c r="K702" i="25" s="1"/>
  <c r="K703" i="25" s="1"/>
  <c r="K704" i="25" s="1"/>
  <c r="K705" i="25" s="1"/>
  <c r="K706" i="25" s="1"/>
  <c r="K707" i="25" s="1"/>
  <c r="K708" i="25" s="1"/>
  <c r="K709" i="25" s="1"/>
  <c r="K710" i="25" s="1"/>
  <c r="K711" i="25" s="1"/>
  <c r="K712" i="25" s="1"/>
  <c r="K713" i="25" s="1"/>
  <c r="K714" i="25" s="1"/>
  <c r="K715" i="25" s="1"/>
  <c r="K716" i="25" s="1"/>
  <c r="K717" i="25" s="1"/>
  <c r="K718" i="25" s="1"/>
  <c r="K719" i="25" s="1"/>
  <c r="K720" i="25" s="1"/>
  <c r="K721" i="25" s="1"/>
  <c r="J604" i="25"/>
  <c r="J605" i="25" s="1"/>
  <c r="J606" i="25" s="1"/>
  <c r="J607" i="25" s="1"/>
  <c r="J608" i="25" s="1"/>
  <c r="J609" i="25" s="1"/>
  <c r="J610" i="25" s="1"/>
  <c r="J611" i="25" s="1"/>
  <c r="J612" i="25" s="1"/>
  <c r="J613" i="25" s="1"/>
  <c r="J614" i="25" s="1"/>
  <c r="J615" i="25" s="1"/>
  <c r="J616" i="25" s="1"/>
  <c r="J617" i="25" s="1"/>
  <c r="J618" i="25" s="1"/>
  <c r="J619" i="25" s="1"/>
  <c r="J620" i="25" s="1"/>
  <c r="J621" i="25" s="1"/>
  <c r="J622" i="25" s="1"/>
  <c r="J623" i="25" s="1"/>
  <c r="J624" i="25" s="1"/>
  <c r="J625" i="25" s="1"/>
  <c r="J626" i="25" s="1"/>
  <c r="J627" i="25" s="1"/>
  <c r="J628" i="25" s="1"/>
  <c r="J629" i="25" s="1"/>
  <c r="J630" i="25" s="1"/>
  <c r="J631" i="25" s="1"/>
  <c r="J632" i="25" s="1"/>
  <c r="J633" i="25" s="1"/>
  <c r="J634" i="25" s="1"/>
  <c r="J635" i="25" s="1"/>
  <c r="J636" i="25" s="1"/>
  <c r="J637" i="25" s="1"/>
  <c r="J638" i="25" s="1"/>
  <c r="J639" i="25" s="1"/>
  <c r="J640" i="25" s="1"/>
  <c r="J641" i="25" s="1"/>
  <c r="J642" i="25" s="1"/>
  <c r="J643" i="25" s="1"/>
  <c r="J644" i="25" s="1"/>
  <c r="J645" i="25" s="1"/>
  <c r="J646" i="25" s="1"/>
  <c r="J647" i="25" s="1"/>
  <c r="J648" i="25" s="1"/>
  <c r="J649" i="25" s="1"/>
  <c r="J650" i="25" s="1"/>
  <c r="J651" i="25" s="1"/>
  <c r="J652" i="25" s="1"/>
  <c r="J653" i="25" s="1"/>
  <c r="J654" i="25" s="1"/>
  <c r="J655" i="25" s="1"/>
  <c r="J656" i="25" s="1"/>
  <c r="J657" i="25" s="1"/>
  <c r="J658" i="25" s="1"/>
  <c r="J659" i="25" s="1"/>
  <c r="J660" i="25" s="1"/>
  <c r="J661" i="25" s="1"/>
  <c r="J662" i="25" s="1"/>
  <c r="J663" i="25" s="1"/>
  <c r="J664" i="25" s="1"/>
  <c r="J665" i="25" s="1"/>
  <c r="J666" i="25" s="1"/>
  <c r="J667" i="25" s="1"/>
  <c r="J668" i="25" s="1"/>
  <c r="J669" i="25" s="1"/>
  <c r="J670" i="25" s="1"/>
  <c r="J671" i="25" s="1"/>
  <c r="J672" i="25" s="1"/>
  <c r="J673" i="25" s="1"/>
  <c r="J674" i="25" s="1"/>
  <c r="J675" i="25" s="1"/>
  <c r="J676" i="25" s="1"/>
  <c r="J677" i="25" s="1"/>
  <c r="J678" i="25" s="1"/>
  <c r="J679" i="25" s="1"/>
  <c r="J680" i="25" s="1"/>
  <c r="J681" i="25" s="1"/>
  <c r="J682" i="25" s="1"/>
  <c r="J683" i="25" s="1"/>
  <c r="J684" i="25" s="1"/>
  <c r="J685" i="25" s="1"/>
  <c r="J686" i="25" s="1"/>
  <c r="J687" i="25" s="1"/>
  <c r="J688" i="25" s="1"/>
  <c r="J689" i="25" s="1"/>
  <c r="J690" i="25" s="1"/>
  <c r="J691" i="25" s="1"/>
  <c r="J692" i="25" s="1"/>
  <c r="J693" i="25" s="1"/>
  <c r="J694" i="25" s="1"/>
  <c r="J695" i="25" s="1"/>
  <c r="J696" i="25" s="1"/>
  <c r="J697" i="25" s="1"/>
  <c r="J698" i="25" s="1"/>
  <c r="J699" i="25" s="1"/>
  <c r="J700" i="25" s="1"/>
  <c r="J701" i="25" s="1"/>
  <c r="J702" i="25" s="1"/>
  <c r="J703" i="25" s="1"/>
  <c r="J704" i="25" s="1"/>
  <c r="J705" i="25" s="1"/>
  <c r="J706" i="25" s="1"/>
  <c r="J707" i="25" s="1"/>
  <c r="J708" i="25" s="1"/>
  <c r="J709" i="25" s="1"/>
  <c r="J710" i="25" s="1"/>
  <c r="J711" i="25" s="1"/>
  <c r="J712" i="25" s="1"/>
  <c r="J713" i="25" s="1"/>
  <c r="J714" i="25" s="1"/>
  <c r="J715" i="25" s="1"/>
  <c r="J716" i="25" s="1"/>
  <c r="J717" i="25" s="1"/>
  <c r="J718" i="25" s="1"/>
  <c r="J719" i="25" s="1"/>
  <c r="J720" i="25" s="1"/>
  <c r="J721" i="25" s="1"/>
  <c r="G604" i="25"/>
  <c r="G605" i="25" s="1"/>
  <c r="G606" i="25" s="1"/>
  <c r="G607" i="25" s="1"/>
  <c r="G608" i="25" s="1"/>
  <c r="G609" i="25" s="1"/>
  <c r="G610" i="25" s="1"/>
  <c r="G611" i="25" s="1"/>
  <c r="G612" i="25" s="1"/>
  <c r="G613" i="25" s="1"/>
  <c r="G614" i="25" s="1"/>
  <c r="G615" i="25" s="1"/>
  <c r="G616" i="25" s="1"/>
  <c r="G617" i="25" s="1"/>
  <c r="G618" i="25" s="1"/>
  <c r="G619" i="25" s="1"/>
  <c r="G620" i="25" s="1"/>
  <c r="G621" i="25" s="1"/>
  <c r="G622" i="25" s="1"/>
  <c r="G623" i="25" s="1"/>
  <c r="G624" i="25" s="1"/>
  <c r="G625" i="25" s="1"/>
  <c r="G626" i="25" s="1"/>
  <c r="G627" i="25" s="1"/>
  <c r="G628" i="25" s="1"/>
  <c r="G629" i="25" s="1"/>
  <c r="G630" i="25" s="1"/>
  <c r="G631" i="25" s="1"/>
  <c r="G632" i="25" s="1"/>
  <c r="G633" i="25" s="1"/>
  <c r="G634" i="25" s="1"/>
  <c r="G635" i="25" s="1"/>
  <c r="G636" i="25" s="1"/>
  <c r="G637" i="25" s="1"/>
  <c r="G638" i="25" s="1"/>
  <c r="G639" i="25" s="1"/>
  <c r="G640" i="25" s="1"/>
  <c r="G641" i="25" s="1"/>
  <c r="G642" i="25" s="1"/>
  <c r="G643" i="25" s="1"/>
  <c r="G644" i="25" s="1"/>
  <c r="G645" i="25" s="1"/>
  <c r="G646" i="25" s="1"/>
  <c r="G647" i="25" s="1"/>
  <c r="G648" i="25" s="1"/>
  <c r="G649" i="25" s="1"/>
  <c r="G650" i="25" s="1"/>
  <c r="G651" i="25" s="1"/>
  <c r="G652" i="25" s="1"/>
  <c r="G653" i="25" s="1"/>
  <c r="G654" i="25" s="1"/>
  <c r="G655" i="25" s="1"/>
  <c r="G656" i="25" s="1"/>
  <c r="G657" i="25" s="1"/>
  <c r="G658" i="25" s="1"/>
  <c r="G659" i="25" s="1"/>
  <c r="G660" i="25" s="1"/>
  <c r="G661" i="25" s="1"/>
  <c r="G662" i="25" s="1"/>
  <c r="G663" i="25" s="1"/>
  <c r="G664" i="25" s="1"/>
  <c r="G665" i="25" s="1"/>
  <c r="G666" i="25" s="1"/>
  <c r="G667" i="25" s="1"/>
  <c r="G668" i="25" s="1"/>
  <c r="G669" i="25" s="1"/>
  <c r="G670" i="25" s="1"/>
  <c r="G671" i="25" s="1"/>
  <c r="G672" i="25" s="1"/>
  <c r="G673" i="25" s="1"/>
  <c r="G674" i="25" s="1"/>
  <c r="G675" i="25" s="1"/>
  <c r="G676" i="25" s="1"/>
  <c r="G677" i="25" s="1"/>
  <c r="G678" i="25" s="1"/>
  <c r="G679" i="25" s="1"/>
  <c r="G680" i="25" s="1"/>
  <c r="G681" i="25" s="1"/>
  <c r="G682" i="25" s="1"/>
  <c r="G683" i="25" s="1"/>
  <c r="G684" i="25" s="1"/>
  <c r="G685" i="25" s="1"/>
  <c r="G686" i="25" s="1"/>
  <c r="G687" i="25" s="1"/>
  <c r="G688" i="25" s="1"/>
  <c r="G689" i="25" s="1"/>
  <c r="G690" i="25" s="1"/>
  <c r="G691" i="25" s="1"/>
  <c r="G692" i="25" s="1"/>
  <c r="G693" i="25" s="1"/>
  <c r="G694" i="25" s="1"/>
  <c r="G695" i="25" s="1"/>
  <c r="G696" i="25" s="1"/>
  <c r="G697" i="25" s="1"/>
  <c r="G698" i="25" s="1"/>
  <c r="G699" i="25" s="1"/>
  <c r="G700" i="25" s="1"/>
  <c r="G701" i="25" s="1"/>
  <c r="G702" i="25" s="1"/>
  <c r="G703" i="25" s="1"/>
  <c r="G704" i="25" s="1"/>
  <c r="G705" i="25" s="1"/>
  <c r="G706" i="25" s="1"/>
  <c r="G707" i="25" s="1"/>
  <c r="G708" i="25" s="1"/>
  <c r="G709" i="25" s="1"/>
  <c r="G710" i="25" s="1"/>
  <c r="G711" i="25" s="1"/>
  <c r="G712" i="25" s="1"/>
  <c r="G713" i="25" s="1"/>
  <c r="G714" i="25" s="1"/>
  <c r="G715" i="25" s="1"/>
  <c r="G716" i="25" s="1"/>
  <c r="G717" i="25" s="1"/>
  <c r="G718" i="25" s="1"/>
  <c r="G719" i="25" s="1"/>
  <c r="G720" i="25" s="1"/>
  <c r="G721" i="25" s="1"/>
  <c r="D604" i="25"/>
  <c r="L603" i="25"/>
  <c r="J603" i="25"/>
  <c r="G603" i="25"/>
  <c r="E603" i="25"/>
  <c r="E604" i="25" s="1"/>
  <c r="E605" i="25" s="1"/>
  <c r="E606" i="25" s="1"/>
  <c r="E607" i="25" s="1"/>
  <c r="E608" i="25" s="1"/>
  <c r="E609" i="25" s="1"/>
  <c r="E610" i="25" s="1"/>
  <c r="E611" i="25" s="1"/>
  <c r="E612" i="25" s="1"/>
  <c r="E613" i="25" s="1"/>
  <c r="E614" i="25" s="1"/>
  <c r="E615" i="25" s="1"/>
  <c r="E616" i="25" s="1"/>
  <c r="E617" i="25" s="1"/>
  <c r="E618" i="25" s="1"/>
  <c r="E619" i="25" s="1"/>
  <c r="E620" i="25" s="1"/>
  <c r="E621" i="25" s="1"/>
  <c r="E622" i="25" s="1"/>
  <c r="E623" i="25" s="1"/>
  <c r="E624" i="25" s="1"/>
  <c r="E625" i="25" s="1"/>
  <c r="E626" i="25" s="1"/>
  <c r="E627" i="25" s="1"/>
  <c r="E628" i="25" s="1"/>
  <c r="E629" i="25" s="1"/>
  <c r="E630" i="25" s="1"/>
  <c r="E631" i="25" s="1"/>
  <c r="E632" i="25" s="1"/>
  <c r="E633" i="25" s="1"/>
  <c r="E634" i="25" s="1"/>
  <c r="E635" i="25" s="1"/>
  <c r="E636" i="25" s="1"/>
  <c r="E637" i="25" s="1"/>
  <c r="E638" i="25" s="1"/>
  <c r="E639" i="25" s="1"/>
  <c r="E640" i="25" s="1"/>
  <c r="E641" i="25" s="1"/>
  <c r="E642" i="25" s="1"/>
  <c r="E643" i="25" s="1"/>
  <c r="E644" i="25" s="1"/>
  <c r="E645" i="25" s="1"/>
  <c r="E646" i="25" s="1"/>
  <c r="E647" i="25" s="1"/>
  <c r="E648" i="25" s="1"/>
  <c r="E649" i="25" s="1"/>
  <c r="E650" i="25" s="1"/>
  <c r="E651" i="25" s="1"/>
  <c r="E652" i="25" s="1"/>
  <c r="D603" i="25"/>
  <c r="L602" i="25"/>
  <c r="K602" i="25"/>
  <c r="K603" i="25" s="1"/>
  <c r="J602" i="25"/>
  <c r="I602" i="25"/>
  <c r="I603" i="25" s="1"/>
  <c r="I604" i="25" s="1"/>
  <c r="I605" i="25" s="1"/>
  <c r="H602" i="25"/>
  <c r="H603" i="25" s="1"/>
  <c r="H604" i="25" s="1"/>
  <c r="H605" i="25" s="1"/>
  <c r="H606" i="25" s="1"/>
  <c r="H607" i="25" s="1"/>
  <c r="H608" i="25" s="1"/>
  <c r="H609" i="25" s="1"/>
  <c r="H610" i="25" s="1"/>
  <c r="H611" i="25" s="1"/>
  <c r="H612" i="25" s="1"/>
  <c r="H613" i="25" s="1"/>
  <c r="H614" i="25" s="1"/>
  <c r="H615" i="25" s="1"/>
  <c r="H616" i="25" s="1"/>
  <c r="H617" i="25" s="1"/>
  <c r="H618" i="25" s="1"/>
  <c r="H619" i="25" s="1"/>
  <c r="H620" i="25" s="1"/>
  <c r="H621" i="25" s="1"/>
  <c r="H622" i="25" s="1"/>
  <c r="H623" i="25" s="1"/>
  <c r="H624" i="25" s="1"/>
  <c r="H625" i="25" s="1"/>
  <c r="H626" i="25" s="1"/>
  <c r="H627" i="25" s="1"/>
  <c r="H628" i="25" s="1"/>
  <c r="H629" i="25" s="1"/>
  <c r="H630" i="25" s="1"/>
  <c r="H631" i="25" s="1"/>
  <c r="H632" i="25" s="1"/>
  <c r="H633" i="25" s="1"/>
  <c r="H634" i="25" s="1"/>
  <c r="H635" i="25" s="1"/>
  <c r="H636" i="25" s="1"/>
  <c r="H637" i="25" s="1"/>
  <c r="H638" i="25" s="1"/>
  <c r="H639" i="25" s="1"/>
  <c r="H640" i="25" s="1"/>
  <c r="H641" i="25" s="1"/>
  <c r="H642" i="25" s="1"/>
  <c r="H643" i="25" s="1"/>
  <c r="H644" i="25" s="1"/>
  <c r="H645" i="25" s="1"/>
  <c r="H646" i="25" s="1"/>
  <c r="H647" i="25" s="1"/>
  <c r="H648" i="25" s="1"/>
  <c r="H649" i="25" s="1"/>
  <c r="H650" i="25" s="1"/>
  <c r="H651" i="25" s="1"/>
  <c r="H652" i="25" s="1"/>
  <c r="H653" i="25" s="1"/>
  <c r="H654" i="25" s="1"/>
  <c r="H655" i="25" s="1"/>
  <c r="H656" i="25" s="1"/>
  <c r="H657" i="25" s="1"/>
  <c r="G602" i="25"/>
  <c r="F602" i="25"/>
  <c r="F603" i="25" s="1"/>
  <c r="F604" i="25" s="1"/>
  <c r="F605" i="25" s="1"/>
  <c r="F606" i="25" s="1"/>
  <c r="F607" i="25" s="1"/>
  <c r="F608" i="25" s="1"/>
  <c r="F609" i="25" s="1"/>
  <c r="F610" i="25" s="1"/>
  <c r="F611" i="25" s="1"/>
  <c r="F612" i="25" s="1"/>
  <c r="F613" i="25" s="1"/>
  <c r="F614" i="25" s="1"/>
  <c r="F615" i="25" s="1"/>
  <c r="F616" i="25" s="1"/>
  <c r="F617" i="25" s="1"/>
  <c r="F618" i="25" s="1"/>
  <c r="F619" i="25" s="1"/>
  <c r="E602" i="25"/>
  <c r="D602" i="25"/>
  <c r="L601" i="25"/>
  <c r="L600" i="25"/>
  <c r="L599" i="25"/>
  <c r="L598" i="25"/>
  <c r="L597" i="25"/>
  <c r="L596" i="25"/>
  <c r="L595" i="25"/>
  <c r="L594" i="25"/>
  <c r="L593" i="25"/>
  <c r="L592" i="25"/>
  <c r="L591" i="25"/>
  <c r="L590" i="25"/>
  <c r="L589" i="25"/>
  <c r="L588" i="25"/>
  <c r="L587" i="25"/>
  <c r="L586" i="25"/>
  <c r="L585" i="25"/>
  <c r="L584" i="25"/>
  <c r="L583" i="25"/>
  <c r="L582" i="25"/>
  <c r="L581" i="25"/>
  <c r="L580" i="25"/>
  <c r="L579" i="25"/>
  <c r="L578" i="25"/>
  <c r="L577" i="25"/>
  <c r="L576" i="25"/>
  <c r="L575" i="25"/>
  <c r="L574" i="25"/>
  <c r="L573" i="25"/>
  <c r="L572" i="25"/>
  <c r="L571" i="25"/>
  <c r="L570" i="25"/>
  <c r="L569" i="25"/>
  <c r="L568" i="25"/>
  <c r="L567" i="25"/>
  <c r="L566" i="25"/>
  <c r="L565" i="25"/>
  <c r="L564" i="25"/>
  <c r="L563" i="25"/>
  <c r="L562" i="25"/>
  <c r="L561" i="25"/>
  <c r="L560" i="25"/>
  <c r="L559" i="25"/>
  <c r="L558" i="25"/>
  <c r="L557" i="25"/>
  <c r="L556" i="25"/>
  <c r="L555" i="25"/>
  <c r="L554" i="25"/>
  <c r="L553" i="25"/>
  <c r="L552" i="25"/>
  <c r="L551" i="25"/>
  <c r="L550" i="25"/>
  <c r="L549" i="25"/>
  <c r="L548" i="25"/>
  <c r="L547" i="25"/>
  <c r="L546" i="25"/>
  <c r="L545" i="25"/>
  <c r="L544" i="25"/>
  <c r="L543" i="25"/>
  <c r="L542" i="25"/>
  <c r="L541" i="25"/>
  <c r="L540" i="25"/>
  <c r="L539" i="25"/>
  <c r="L538" i="25"/>
  <c r="L537" i="25"/>
  <c r="L536" i="25"/>
  <c r="L535" i="25"/>
  <c r="L534" i="25"/>
  <c r="L533" i="25"/>
  <c r="L532" i="25"/>
  <c r="L531" i="25"/>
  <c r="L530" i="25"/>
  <c r="L529" i="25"/>
  <c r="L528" i="25"/>
  <c r="L527" i="25"/>
  <c r="L526" i="25"/>
  <c r="L525" i="25"/>
  <c r="L524" i="25"/>
  <c r="L523" i="25"/>
  <c r="L522" i="25"/>
  <c r="L521" i="25"/>
  <c r="L520" i="25"/>
  <c r="L519" i="25"/>
  <c r="L518" i="25"/>
  <c r="L517" i="25"/>
  <c r="L516" i="25"/>
  <c r="L515" i="25"/>
  <c r="L514" i="25"/>
  <c r="L513" i="25"/>
  <c r="L512" i="25"/>
  <c r="L511" i="25"/>
  <c r="L510" i="25"/>
  <c r="L509" i="25"/>
  <c r="L508" i="25"/>
  <c r="L507" i="25"/>
  <c r="L506" i="25"/>
  <c r="L505" i="25"/>
  <c r="L504" i="25"/>
  <c r="L503" i="25"/>
  <c r="L502" i="25"/>
  <c r="L501" i="25"/>
  <c r="L500" i="25"/>
  <c r="L499" i="25"/>
  <c r="L498" i="25"/>
  <c r="L497" i="25"/>
  <c r="L496" i="25"/>
  <c r="L495" i="25"/>
  <c r="L494" i="25"/>
  <c r="L493" i="25"/>
  <c r="L492" i="25"/>
  <c r="L491" i="25"/>
  <c r="L490" i="25"/>
  <c r="L489" i="25"/>
  <c r="L488" i="25"/>
  <c r="L487" i="25"/>
  <c r="L486" i="25"/>
  <c r="L485" i="25"/>
  <c r="L484" i="25"/>
  <c r="L483" i="25"/>
  <c r="L482" i="25"/>
  <c r="L481" i="25"/>
  <c r="L480" i="25"/>
  <c r="L479" i="25"/>
  <c r="L478" i="25"/>
  <c r="L477" i="25"/>
  <c r="L476" i="25"/>
  <c r="L475" i="25"/>
  <c r="L474" i="25"/>
  <c r="L473" i="25"/>
  <c r="L472" i="25"/>
  <c r="L471" i="25"/>
  <c r="L470" i="25"/>
  <c r="L469" i="25"/>
  <c r="L468" i="25"/>
  <c r="L467" i="25"/>
  <c r="L466" i="25"/>
  <c r="L465" i="25"/>
  <c r="L464" i="25"/>
  <c r="L463" i="25"/>
  <c r="L462" i="25"/>
  <c r="L461" i="25"/>
  <c r="L460" i="25"/>
  <c r="L459" i="25"/>
  <c r="L458" i="25"/>
  <c r="L457" i="25"/>
  <c r="L456" i="25"/>
  <c r="L455" i="25"/>
  <c r="L454" i="25"/>
  <c r="L453" i="25"/>
  <c r="L452" i="25"/>
  <c r="L451" i="25"/>
  <c r="L450" i="25"/>
  <c r="L449" i="25"/>
  <c r="L448" i="25"/>
  <c r="L447" i="25"/>
  <c r="L446" i="25"/>
  <c r="L445" i="25"/>
  <c r="L444" i="25"/>
  <c r="L443" i="25"/>
  <c r="L442" i="25"/>
  <c r="L441" i="25"/>
  <c r="L440" i="25"/>
  <c r="L439" i="25"/>
  <c r="L438" i="25"/>
  <c r="L437" i="25"/>
  <c r="L436" i="25"/>
  <c r="L435" i="25"/>
  <c r="L434" i="25"/>
  <c r="L433" i="25"/>
  <c r="L432" i="25"/>
  <c r="L431" i="25"/>
  <c r="L430" i="25"/>
  <c r="L429" i="25"/>
  <c r="L428" i="25"/>
  <c r="L427" i="25"/>
  <c r="L426" i="25"/>
  <c r="L425" i="25"/>
  <c r="L424" i="25"/>
  <c r="L423" i="25"/>
  <c r="L422" i="25"/>
  <c r="L421" i="25"/>
  <c r="L420" i="25"/>
  <c r="L419" i="25"/>
  <c r="L418" i="25"/>
  <c r="L417" i="25"/>
  <c r="L416" i="25"/>
  <c r="L415" i="25"/>
  <c r="L414" i="25"/>
  <c r="L413" i="25"/>
  <c r="L412" i="25"/>
  <c r="L411" i="25"/>
  <c r="L410" i="25"/>
  <c r="L409" i="25"/>
  <c r="L408" i="25"/>
  <c r="L407" i="25"/>
  <c r="L406" i="25"/>
  <c r="L405" i="25"/>
  <c r="L404" i="25"/>
  <c r="L403" i="25"/>
  <c r="L402" i="25"/>
  <c r="L401" i="25"/>
  <c r="L400" i="25"/>
  <c r="L399" i="25"/>
  <c r="L398" i="25"/>
  <c r="L397" i="25"/>
  <c r="L396" i="25"/>
  <c r="L395" i="25"/>
  <c r="L394" i="25"/>
  <c r="L393" i="25"/>
  <c r="L392" i="25"/>
  <c r="L391" i="25"/>
  <c r="L390" i="25"/>
  <c r="L389" i="25"/>
  <c r="L388" i="25"/>
  <c r="L387" i="25"/>
  <c r="L386" i="25"/>
  <c r="L385" i="25"/>
  <c r="L384" i="25"/>
  <c r="L383" i="25"/>
  <c r="L382" i="25"/>
  <c r="L381" i="25"/>
  <c r="L380" i="25"/>
  <c r="L379" i="25"/>
  <c r="L378" i="25"/>
  <c r="L377" i="25"/>
  <c r="L376" i="25"/>
  <c r="L375" i="25"/>
  <c r="L374" i="25"/>
  <c r="L373" i="25"/>
  <c r="L372" i="25"/>
  <c r="L371" i="25"/>
  <c r="L370" i="25"/>
  <c r="L369" i="25"/>
  <c r="L368" i="25"/>
  <c r="L367" i="25"/>
  <c r="L366" i="25"/>
  <c r="L365" i="25"/>
  <c r="L364" i="25"/>
  <c r="L363" i="25"/>
  <c r="L362" i="25"/>
  <c r="L361" i="25"/>
  <c r="L360" i="25"/>
  <c r="L359" i="25"/>
  <c r="L358" i="25"/>
  <c r="L357" i="25"/>
  <c r="L356" i="25"/>
  <c r="L355" i="25"/>
  <c r="L354" i="25"/>
  <c r="L353" i="25"/>
  <c r="L352" i="25"/>
  <c r="L351" i="25"/>
  <c r="L350" i="25"/>
  <c r="L349" i="25"/>
  <c r="L348" i="25"/>
  <c r="L347" i="25"/>
  <c r="L346" i="25"/>
  <c r="L345" i="25"/>
  <c r="L344" i="25"/>
  <c r="L343" i="25"/>
  <c r="L342" i="25"/>
  <c r="L341" i="25"/>
  <c r="L340" i="25"/>
  <c r="L339" i="25"/>
  <c r="L338" i="25"/>
  <c r="L337" i="25"/>
  <c r="L336" i="25"/>
  <c r="L335" i="25"/>
  <c r="L334" i="25"/>
  <c r="L333" i="25"/>
  <c r="L332" i="25"/>
  <c r="L331" i="25"/>
  <c r="L330" i="25"/>
  <c r="L329" i="25"/>
  <c r="L328" i="25"/>
  <c r="L327" i="25"/>
  <c r="L326" i="25"/>
  <c r="L325" i="25"/>
  <c r="L324" i="25"/>
  <c r="L323" i="25"/>
  <c r="L322" i="25"/>
  <c r="L321" i="25"/>
  <c r="L320" i="25"/>
  <c r="L319" i="25"/>
  <c r="L318" i="25"/>
  <c r="L317" i="25"/>
  <c r="L316" i="25"/>
  <c r="L315" i="25"/>
  <c r="L314" i="25"/>
  <c r="L313" i="25"/>
  <c r="L312" i="25"/>
  <c r="L311" i="25"/>
  <c r="L310" i="25"/>
  <c r="L309" i="25"/>
  <c r="L308" i="25"/>
  <c r="L307" i="25"/>
  <c r="L306" i="25"/>
  <c r="L305" i="25"/>
  <c r="L304" i="25"/>
  <c r="L303" i="25"/>
  <c r="L302" i="25"/>
  <c r="L301" i="25"/>
  <c r="L300" i="25"/>
  <c r="L299" i="25"/>
  <c r="L298" i="25"/>
  <c r="L297" i="25"/>
  <c r="L296" i="25"/>
  <c r="L295" i="25"/>
  <c r="L294" i="25"/>
  <c r="L293" i="25"/>
  <c r="L292" i="25"/>
  <c r="L291" i="25"/>
  <c r="L290" i="25"/>
  <c r="L289" i="25"/>
  <c r="L288" i="25"/>
  <c r="L287" i="25"/>
  <c r="L286" i="25"/>
  <c r="L285" i="25"/>
  <c r="L284" i="25"/>
  <c r="L283" i="25"/>
  <c r="L282" i="25"/>
  <c r="L281" i="25"/>
  <c r="L280" i="25"/>
  <c r="L279" i="25"/>
  <c r="L278" i="25"/>
  <c r="L277" i="25"/>
  <c r="L276" i="25"/>
  <c r="L275" i="25"/>
  <c r="L274" i="25"/>
  <c r="L273" i="25"/>
  <c r="L272" i="25"/>
  <c r="L271" i="25"/>
  <c r="L270" i="25"/>
  <c r="L269" i="25"/>
  <c r="L268" i="25"/>
  <c r="L267" i="25"/>
  <c r="L266" i="25"/>
  <c r="L265" i="25"/>
  <c r="L264" i="25"/>
  <c r="L263" i="25"/>
  <c r="L262" i="25"/>
  <c r="L261" i="25"/>
  <c r="L260" i="25"/>
  <c r="L259" i="25"/>
  <c r="L258" i="25"/>
  <c r="L257" i="25"/>
  <c r="L256" i="25"/>
  <c r="L255" i="25"/>
  <c r="L254" i="25"/>
  <c r="L253" i="25"/>
  <c r="L252" i="25"/>
  <c r="L251" i="25"/>
  <c r="L250" i="25"/>
  <c r="L249" i="25"/>
  <c r="L248" i="25"/>
  <c r="L247" i="25"/>
  <c r="L246" i="25"/>
  <c r="L245" i="25"/>
  <c r="L244" i="25"/>
  <c r="L243" i="25"/>
  <c r="L242" i="25"/>
  <c r="L241" i="25"/>
  <c r="L240" i="25"/>
  <c r="L239" i="25"/>
  <c r="L238" i="25"/>
  <c r="L237" i="25"/>
  <c r="L236" i="25"/>
  <c r="L235" i="25"/>
  <c r="L234" i="25"/>
  <c r="L233" i="25"/>
  <c r="L232" i="25"/>
  <c r="L231" i="25"/>
  <c r="L230" i="25"/>
  <c r="L229" i="25"/>
  <c r="L228" i="25"/>
  <c r="L227" i="25"/>
  <c r="L226" i="25"/>
  <c r="L225" i="25"/>
  <c r="L224" i="25"/>
  <c r="L223" i="25"/>
  <c r="L222" i="25"/>
  <c r="L221" i="25"/>
  <c r="L220" i="25"/>
  <c r="L219" i="25"/>
  <c r="L218" i="25"/>
  <c r="L217" i="25"/>
  <c r="L216" i="25"/>
  <c r="L215" i="25"/>
  <c r="L214" i="25"/>
  <c r="L213" i="25"/>
  <c r="L212" i="25"/>
  <c r="L211" i="25"/>
  <c r="L210" i="25"/>
  <c r="L209" i="25"/>
  <c r="L208" i="25"/>
  <c r="L207" i="25"/>
  <c r="L206" i="25"/>
  <c r="L205" i="25"/>
  <c r="L204" i="25"/>
  <c r="L203" i="25"/>
  <c r="L202" i="25"/>
  <c r="L201" i="25"/>
  <c r="L200" i="25"/>
  <c r="L199" i="25"/>
  <c r="L198" i="25"/>
  <c r="L197" i="25"/>
  <c r="L196" i="25"/>
  <c r="L195" i="25"/>
  <c r="L194" i="25"/>
  <c r="L193" i="25"/>
  <c r="L192" i="25"/>
  <c r="L191" i="25"/>
  <c r="L190" i="25"/>
  <c r="L189" i="25"/>
  <c r="L188" i="25"/>
  <c r="L187" i="25"/>
  <c r="L186" i="25"/>
  <c r="L185" i="25"/>
  <c r="L184" i="25"/>
  <c r="L183" i="25"/>
  <c r="L182" i="25"/>
  <c r="L181" i="25"/>
  <c r="L180" i="25"/>
  <c r="L179" i="25"/>
  <c r="L178" i="25"/>
  <c r="L177" i="25"/>
  <c r="L176" i="25"/>
  <c r="L175" i="25"/>
  <c r="L174" i="25"/>
  <c r="L173" i="25"/>
  <c r="L172" i="25"/>
  <c r="L171" i="25"/>
  <c r="L170" i="25"/>
  <c r="L169" i="25"/>
  <c r="L168" i="25"/>
  <c r="L167" i="25"/>
  <c r="L166" i="25"/>
  <c r="L165" i="25"/>
  <c r="L164" i="25"/>
  <c r="L163" i="25"/>
  <c r="L162" i="25"/>
  <c r="L161" i="25"/>
  <c r="L160" i="25"/>
  <c r="L159" i="25"/>
  <c r="L158" i="25"/>
  <c r="L157" i="25"/>
  <c r="L156" i="25"/>
  <c r="L155" i="25"/>
  <c r="L154" i="25"/>
  <c r="L153" i="25"/>
  <c r="L152" i="25"/>
  <c r="L151" i="25"/>
  <c r="L150" i="25"/>
  <c r="L149" i="25"/>
  <c r="L148" i="25"/>
  <c r="L147" i="25"/>
  <c r="L146" i="25"/>
  <c r="L145" i="25"/>
  <c r="L144" i="25"/>
  <c r="L143" i="25"/>
  <c r="L142" i="25"/>
  <c r="L141" i="25"/>
  <c r="L140" i="25"/>
  <c r="L139" i="25"/>
  <c r="L138" i="25"/>
  <c r="L137" i="25"/>
  <c r="L136" i="25"/>
  <c r="L135" i="25"/>
  <c r="L134" i="25"/>
  <c r="L133" i="25"/>
  <c r="L132" i="25"/>
  <c r="L131" i="25"/>
  <c r="L130" i="25"/>
  <c r="L129" i="25"/>
  <c r="L128" i="25"/>
  <c r="L127" i="25"/>
  <c r="L126" i="25"/>
  <c r="L125" i="25"/>
  <c r="L124" i="25"/>
  <c r="L123" i="25"/>
  <c r="L122" i="25"/>
  <c r="L121" i="25"/>
  <c r="L120" i="25"/>
  <c r="L119" i="25"/>
  <c r="L118" i="25"/>
  <c r="L117" i="25"/>
  <c r="L116" i="25"/>
  <c r="L115" i="25"/>
  <c r="L114" i="25"/>
  <c r="L113" i="25"/>
  <c r="L112" i="25"/>
  <c r="L111" i="25"/>
  <c r="L110" i="25"/>
  <c r="L109" i="25"/>
  <c r="L108" i="25"/>
  <c r="L107" i="25"/>
  <c r="L106" i="25"/>
  <c r="L105" i="25"/>
  <c r="L104" i="25"/>
  <c r="L103" i="25"/>
  <c r="L102" i="25"/>
  <c r="L101" i="25"/>
  <c r="L100" i="25"/>
  <c r="L99" i="25"/>
  <c r="L98" i="25"/>
  <c r="L97" i="25"/>
  <c r="L96" i="25"/>
  <c r="L95" i="25"/>
  <c r="L94" i="25"/>
  <c r="L93" i="25"/>
  <c r="L92" i="25"/>
  <c r="L91" i="25"/>
  <c r="L90" i="25"/>
  <c r="L89" i="25"/>
  <c r="L88" i="25"/>
  <c r="L87" i="25"/>
  <c r="L86" i="25"/>
  <c r="L85" i="25"/>
  <c r="L84" i="25"/>
  <c r="L83" i="25"/>
  <c r="L82" i="25"/>
  <c r="L81" i="25"/>
  <c r="L80" i="25"/>
  <c r="L79" i="25"/>
  <c r="L78" i="25"/>
  <c r="L77" i="25"/>
  <c r="L76" i="25"/>
  <c r="L75" i="25"/>
  <c r="L74" i="25"/>
  <c r="L73" i="25"/>
  <c r="L72" i="25"/>
  <c r="L71" i="25"/>
  <c r="L70" i="25"/>
  <c r="L69" i="25"/>
  <c r="L68" i="25"/>
  <c r="L67" i="25"/>
  <c r="L66" i="25"/>
  <c r="L65" i="25"/>
  <c r="L64" i="25"/>
  <c r="L63" i="25"/>
  <c r="L62" i="25"/>
  <c r="L61" i="25"/>
  <c r="L60" i="25"/>
  <c r="L59" i="25"/>
  <c r="L58" i="25"/>
  <c r="L57" i="25"/>
  <c r="L56" i="25"/>
  <c r="L55" i="25"/>
  <c r="L54" i="25"/>
  <c r="L53" i="25"/>
  <c r="L52" i="25"/>
  <c r="L51" i="25"/>
  <c r="L50" i="25"/>
  <c r="L49" i="25"/>
  <c r="L48" i="25"/>
  <c r="L47" i="25"/>
  <c r="L46" i="25"/>
  <c r="L45" i="25"/>
  <c r="L44" i="25"/>
  <c r="L43" i="25"/>
  <c r="L42" i="25"/>
  <c r="L41" i="25"/>
  <c r="L40" i="25"/>
  <c r="L39" i="25"/>
  <c r="L38" i="25"/>
  <c r="L37" i="25"/>
  <c r="L36" i="25"/>
  <c r="L35" i="25"/>
  <c r="L34" i="25"/>
  <c r="L33" i="25"/>
  <c r="L32" i="25"/>
  <c r="L31" i="25"/>
  <c r="L30" i="25"/>
  <c r="L29" i="25"/>
  <c r="L28" i="25"/>
  <c r="L27" i="25"/>
  <c r="L26" i="25"/>
  <c r="L25" i="25"/>
  <c r="L24" i="25"/>
  <c r="L23" i="25"/>
  <c r="L22" i="25"/>
  <c r="L21" i="25"/>
  <c r="L20" i="25"/>
  <c r="L19" i="25"/>
  <c r="L18" i="25"/>
  <c r="L17" i="25"/>
  <c r="L16" i="25"/>
  <c r="L15" i="25"/>
  <c r="L14" i="25"/>
  <c r="L13" i="25"/>
  <c r="L12" i="25"/>
  <c r="L11" i="25"/>
  <c r="L10" i="25"/>
  <c r="L9" i="25"/>
  <c r="C9" i="25"/>
  <c r="C10" i="25" s="1"/>
  <c r="C11" i="25" s="1"/>
  <c r="C12" i="25" s="1"/>
  <c r="C13" i="25" s="1"/>
  <c r="C14" i="25" s="1"/>
  <c r="C15" i="25" s="1"/>
  <c r="C16" i="25" s="1"/>
  <c r="C17" i="25" s="1"/>
  <c r="C18" i="25" s="1"/>
  <c r="C19" i="25" s="1"/>
  <c r="C20" i="25" s="1"/>
  <c r="C21" i="25" s="1"/>
  <c r="C22" i="25" s="1"/>
  <c r="C23" i="25" s="1"/>
  <c r="C24" i="25" s="1"/>
  <c r="C25" i="25" s="1"/>
  <c r="C26" i="25" s="1"/>
  <c r="C27" i="25" s="1"/>
  <c r="C28" i="25" s="1"/>
  <c r="C29" i="25" s="1"/>
  <c r="C30" i="25" s="1"/>
  <c r="C31" i="25" s="1"/>
  <c r="C32" i="25" s="1"/>
  <c r="C33" i="25" s="1"/>
  <c r="C34" i="25" s="1"/>
  <c r="C35" i="25" s="1"/>
  <c r="C36" i="25" s="1"/>
  <c r="C37" i="25" s="1"/>
  <c r="C38" i="25" s="1"/>
  <c r="C39" i="25" s="1"/>
  <c r="C40" i="25" s="1"/>
  <c r="C41" i="25" s="1"/>
  <c r="C42" i="25" s="1"/>
  <c r="C43" i="25" s="1"/>
  <c r="C44" i="25" s="1"/>
  <c r="C45" i="25" s="1"/>
  <c r="C46" i="25" s="1"/>
  <c r="C47" i="25" s="1"/>
  <c r="C48" i="25" s="1"/>
  <c r="C49" i="25" s="1"/>
  <c r="C50" i="25" s="1"/>
  <c r="C51" i="25" s="1"/>
  <c r="C52" i="25" s="1"/>
  <c r="C53" i="25" s="1"/>
  <c r="C54" i="25" s="1"/>
  <c r="C55" i="25" s="1"/>
  <c r="C56" i="25" s="1"/>
  <c r="C57" i="25" s="1"/>
  <c r="C58" i="25" s="1"/>
  <c r="C59" i="25" s="1"/>
  <c r="C60" i="25" s="1"/>
  <c r="C61" i="25" s="1"/>
  <c r="C62" i="25" s="1"/>
  <c r="C63" i="25" s="1"/>
  <c r="C64" i="25" s="1"/>
  <c r="C65" i="25" s="1"/>
  <c r="C66" i="25" s="1"/>
  <c r="C67" i="25" s="1"/>
  <c r="C68" i="25" s="1"/>
  <c r="C69" i="25" s="1"/>
  <c r="C70" i="25" s="1"/>
  <c r="C71" i="25" s="1"/>
  <c r="C72" i="25" s="1"/>
  <c r="C73" i="25" s="1"/>
  <c r="C74" i="25" s="1"/>
  <c r="C75" i="25" s="1"/>
  <c r="C76" i="25" s="1"/>
  <c r="C77" i="25" s="1"/>
  <c r="C78" i="25" s="1"/>
  <c r="C79" i="25" s="1"/>
  <c r="C80" i="25" s="1"/>
  <c r="C81" i="25" s="1"/>
  <c r="C82" i="25" s="1"/>
  <c r="C83" i="25" s="1"/>
  <c r="C84" i="25" s="1"/>
  <c r="C85" i="25" s="1"/>
  <c r="C86" i="25" s="1"/>
  <c r="C87" i="25" s="1"/>
  <c r="C88" i="25" s="1"/>
  <c r="C89" i="25" s="1"/>
  <c r="C90" i="25" s="1"/>
  <c r="C91" i="25" s="1"/>
  <c r="C92" i="25" s="1"/>
  <c r="C93" i="25" s="1"/>
  <c r="C94" i="25" s="1"/>
  <c r="C95" i="25" s="1"/>
  <c r="C96" i="25" s="1"/>
  <c r="C97" i="25" s="1"/>
  <c r="C98" i="25" s="1"/>
  <c r="C99" i="25" s="1"/>
  <c r="C100" i="25" s="1"/>
  <c r="C101" i="25" s="1"/>
  <c r="C102" i="25" s="1"/>
  <c r="C103" i="25" s="1"/>
  <c r="C104" i="25" s="1"/>
  <c r="C105" i="25" s="1"/>
  <c r="C106" i="25" s="1"/>
  <c r="C107" i="25" s="1"/>
  <c r="C108" i="25" s="1"/>
  <c r="C109" i="25" s="1"/>
  <c r="C110" i="25" s="1"/>
  <c r="C111" i="25" s="1"/>
  <c r="C112" i="25" s="1"/>
  <c r="C113" i="25" s="1"/>
  <c r="C114" i="25" s="1"/>
  <c r="C115" i="25" s="1"/>
  <c r="C116" i="25" s="1"/>
  <c r="C117" i="25" s="1"/>
  <c r="C118" i="25" s="1"/>
  <c r="C119" i="25" s="1"/>
  <c r="C120" i="25" s="1"/>
  <c r="C121" i="25" s="1"/>
  <c r="C122" i="25" s="1"/>
  <c r="C123" i="25" s="1"/>
  <c r="C124" i="25" s="1"/>
  <c r="C125" i="25" s="1"/>
  <c r="C126" i="25" s="1"/>
  <c r="C127" i="25" s="1"/>
  <c r="C128" i="25" s="1"/>
  <c r="C129" i="25" s="1"/>
  <c r="C130" i="25" s="1"/>
  <c r="C131" i="25" s="1"/>
  <c r="C132" i="25" s="1"/>
  <c r="C133" i="25" s="1"/>
  <c r="C134" i="25" s="1"/>
  <c r="C135" i="25" s="1"/>
  <c r="C136" i="25" s="1"/>
  <c r="C137" i="25" s="1"/>
  <c r="C138" i="25" s="1"/>
  <c r="C139" i="25" s="1"/>
  <c r="C140" i="25" s="1"/>
  <c r="C141" i="25" s="1"/>
  <c r="C142" i="25" s="1"/>
  <c r="C143" i="25" s="1"/>
  <c r="C144" i="25" s="1"/>
  <c r="C145" i="25" s="1"/>
  <c r="C146" i="25" s="1"/>
  <c r="C147" i="25" s="1"/>
  <c r="C148" i="25" s="1"/>
  <c r="C149" i="25" s="1"/>
  <c r="C150" i="25" s="1"/>
  <c r="C151" i="25" s="1"/>
  <c r="C152" i="25" s="1"/>
  <c r="C153" i="25" s="1"/>
  <c r="C154" i="25" s="1"/>
  <c r="C155" i="25" s="1"/>
  <c r="C156" i="25" s="1"/>
  <c r="C157" i="25" s="1"/>
  <c r="C158" i="25" s="1"/>
  <c r="C159" i="25" s="1"/>
  <c r="C160" i="25" s="1"/>
  <c r="C161" i="25" s="1"/>
  <c r="C162" i="25" s="1"/>
  <c r="C163" i="25" s="1"/>
  <c r="C164" i="25" s="1"/>
  <c r="C165" i="25" s="1"/>
  <c r="C166" i="25" s="1"/>
  <c r="C167" i="25" s="1"/>
  <c r="C168" i="25" s="1"/>
  <c r="C169" i="25" s="1"/>
  <c r="C170" i="25" s="1"/>
  <c r="C171" i="25" s="1"/>
  <c r="C172" i="25" s="1"/>
  <c r="C173" i="25" s="1"/>
  <c r="C174" i="25" s="1"/>
  <c r="C175" i="25" s="1"/>
  <c r="C176" i="25" s="1"/>
  <c r="C177" i="25" s="1"/>
  <c r="C178" i="25" s="1"/>
  <c r="C179" i="25" s="1"/>
  <c r="C180" i="25" s="1"/>
  <c r="C181" i="25" s="1"/>
  <c r="C182" i="25" s="1"/>
  <c r="C183" i="25" s="1"/>
  <c r="C184" i="25" s="1"/>
  <c r="C185" i="25" s="1"/>
  <c r="C186" i="25" s="1"/>
  <c r="C187" i="25" s="1"/>
  <c r="C188" i="25" s="1"/>
  <c r="C189" i="25" s="1"/>
  <c r="C190" i="25" s="1"/>
  <c r="C191" i="25" s="1"/>
  <c r="C192" i="25" s="1"/>
  <c r="C193" i="25" s="1"/>
  <c r="C194" i="25" s="1"/>
  <c r="C195" i="25" s="1"/>
  <c r="C196" i="25" s="1"/>
  <c r="C197" i="25" s="1"/>
  <c r="C198" i="25" s="1"/>
  <c r="C199" i="25" s="1"/>
  <c r="C200" i="25" s="1"/>
  <c r="C201" i="25" s="1"/>
  <c r="C202" i="25" s="1"/>
  <c r="C203" i="25" s="1"/>
  <c r="C204" i="25" s="1"/>
  <c r="C205" i="25" s="1"/>
  <c r="C206" i="25" s="1"/>
  <c r="C207" i="25" s="1"/>
  <c r="C208" i="25" s="1"/>
  <c r="C209" i="25" s="1"/>
  <c r="C210" i="25" s="1"/>
  <c r="C211" i="25" s="1"/>
  <c r="C212" i="25" s="1"/>
  <c r="C213" i="25" s="1"/>
  <c r="C214" i="25" s="1"/>
  <c r="C215" i="25" s="1"/>
  <c r="C216" i="25" s="1"/>
  <c r="C217" i="25" s="1"/>
  <c r="C218" i="25" s="1"/>
  <c r="C219" i="25" s="1"/>
  <c r="C220" i="25" s="1"/>
  <c r="C221" i="25" s="1"/>
  <c r="C222" i="25" s="1"/>
  <c r="C223" i="25" s="1"/>
  <c r="C224" i="25" s="1"/>
  <c r="C225" i="25" s="1"/>
  <c r="C226" i="25" s="1"/>
  <c r="C227" i="25" s="1"/>
  <c r="C228" i="25" s="1"/>
  <c r="C229" i="25" s="1"/>
  <c r="C230" i="25" s="1"/>
  <c r="C231" i="25" s="1"/>
  <c r="C232" i="25" s="1"/>
  <c r="C233" i="25" s="1"/>
  <c r="C234" i="25" s="1"/>
  <c r="C235" i="25" s="1"/>
  <c r="C236" i="25" s="1"/>
  <c r="C237" i="25" s="1"/>
  <c r="C238" i="25" s="1"/>
  <c r="C239" i="25" s="1"/>
  <c r="C240" i="25" s="1"/>
  <c r="C241" i="25" s="1"/>
  <c r="C242" i="25" s="1"/>
  <c r="C243" i="25" s="1"/>
  <c r="C244" i="25" s="1"/>
  <c r="C245" i="25" s="1"/>
  <c r="C246" i="25" s="1"/>
  <c r="C247" i="25" s="1"/>
  <c r="C248" i="25" s="1"/>
  <c r="C249" i="25" s="1"/>
  <c r="C250" i="25" s="1"/>
  <c r="C251" i="25" s="1"/>
  <c r="C252" i="25" s="1"/>
  <c r="C253" i="25" s="1"/>
  <c r="C254" i="25" s="1"/>
  <c r="C255" i="25" s="1"/>
  <c r="C256" i="25" s="1"/>
  <c r="C257" i="25" s="1"/>
  <c r="C258" i="25" s="1"/>
  <c r="C259" i="25" s="1"/>
  <c r="C260" i="25" s="1"/>
  <c r="C261" i="25" s="1"/>
  <c r="C262" i="25" s="1"/>
  <c r="C263" i="25" s="1"/>
  <c r="C264" i="25" s="1"/>
  <c r="C265" i="25" s="1"/>
  <c r="C266" i="25" s="1"/>
  <c r="C267" i="25" s="1"/>
  <c r="C268" i="25" s="1"/>
  <c r="C269" i="25" s="1"/>
  <c r="C270" i="25" s="1"/>
  <c r="C271" i="25" s="1"/>
  <c r="C272" i="25" s="1"/>
  <c r="C273" i="25" s="1"/>
  <c r="C274" i="25" s="1"/>
  <c r="C275" i="25" s="1"/>
  <c r="C276" i="25" s="1"/>
  <c r="C277" i="25" s="1"/>
  <c r="C278" i="25" s="1"/>
  <c r="C279" i="25" s="1"/>
  <c r="C280" i="25" s="1"/>
  <c r="C281" i="25" s="1"/>
  <c r="C282" i="25" s="1"/>
  <c r="C283" i="25" s="1"/>
  <c r="C284" i="25" s="1"/>
  <c r="C285" i="25" s="1"/>
  <c r="C286" i="25" s="1"/>
  <c r="C287" i="25" s="1"/>
  <c r="C288" i="25" s="1"/>
  <c r="C289" i="25" s="1"/>
  <c r="C290" i="25" s="1"/>
  <c r="C291" i="25" s="1"/>
  <c r="C292" i="25" s="1"/>
  <c r="C293" i="25" s="1"/>
  <c r="C294" i="25" s="1"/>
  <c r="C295" i="25" s="1"/>
  <c r="C296" i="25" s="1"/>
  <c r="C297" i="25" s="1"/>
  <c r="C298" i="25" s="1"/>
  <c r="C299" i="25" s="1"/>
  <c r="C300" i="25" s="1"/>
  <c r="C301" i="25" s="1"/>
  <c r="C302" i="25" s="1"/>
  <c r="C303" i="25" s="1"/>
  <c r="C304" i="25" s="1"/>
  <c r="C305" i="25" s="1"/>
  <c r="C306" i="25" s="1"/>
  <c r="C307" i="25" s="1"/>
  <c r="C308" i="25" s="1"/>
  <c r="C309" i="25" s="1"/>
  <c r="C310" i="25" s="1"/>
  <c r="C311" i="25" s="1"/>
  <c r="C312" i="25" s="1"/>
  <c r="C313" i="25" s="1"/>
  <c r="C314" i="25" s="1"/>
  <c r="C315" i="25" s="1"/>
  <c r="C316" i="25" s="1"/>
  <c r="C317" i="25" s="1"/>
  <c r="C318" i="25" s="1"/>
  <c r="C319" i="25" s="1"/>
  <c r="C320" i="25" s="1"/>
  <c r="C321" i="25" s="1"/>
  <c r="C322" i="25" s="1"/>
  <c r="C323" i="25" s="1"/>
  <c r="C324" i="25" s="1"/>
  <c r="C325" i="25" s="1"/>
  <c r="C326" i="25" s="1"/>
  <c r="C327" i="25" s="1"/>
  <c r="C328" i="25" s="1"/>
  <c r="C329" i="25" s="1"/>
  <c r="C330" i="25" s="1"/>
  <c r="C331" i="25" s="1"/>
  <c r="C332" i="25" s="1"/>
  <c r="C333" i="25" s="1"/>
  <c r="C334" i="25" s="1"/>
  <c r="C335" i="25" s="1"/>
  <c r="C336" i="25" s="1"/>
  <c r="C337" i="25" s="1"/>
  <c r="C338" i="25" s="1"/>
  <c r="C339" i="25" s="1"/>
  <c r="C340" i="25" s="1"/>
  <c r="C341" i="25" s="1"/>
  <c r="C342" i="25" s="1"/>
  <c r="C343" i="25" s="1"/>
  <c r="C344" i="25" s="1"/>
  <c r="C345" i="25" s="1"/>
  <c r="C346" i="25" s="1"/>
  <c r="C347" i="25" s="1"/>
  <c r="C348" i="25" s="1"/>
  <c r="C349" i="25" s="1"/>
  <c r="C350" i="25" s="1"/>
  <c r="C351" i="25" s="1"/>
  <c r="C352" i="25" s="1"/>
  <c r="C353" i="25" s="1"/>
  <c r="C354" i="25" s="1"/>
  <c r="C355" i="25" s="1"/>
  <c r="C356" i="25" s="1"/>
  <c r="C357" i="25" s="1"/>
  <c r="C358" i="25" s="1"/>
  <c r="C359" i="25" s="1"/>
  <c r="C360" i="25" s="1"/>
  <c r="C361" i="25" s="1"/>
  <c r="C362" i="25" s="1"/>
  <c r="C363" i="25" s="1"/>
  <c r="C364" i="25" s="1"/>
  <c r="C365" i="25" s="1"/>
  <c r="C366" i="25" s="1"/>
  <c r="C367" i="25" s="1"/>
  <c r="C368" i="25" s="1"/>
  <c r="C369" i="25" s="1"/>
  <c r="C370" i="25" s="1"/>
  <c r="C371" i="25" s="1"/>
  <c r="C372" i="25" s="1"/>
  <c r="C373" i="25" s="1"/>
  <c r="C374" i="25" s="1"/>
  <c r="C375" i="25" s="1"/>
  <c r="C376" i="25" s="1"/>
  <c r="C377" i="25" s="1"/>
  <c r="C378" i="25" s="1"/>
  <c r="C379" i="25" s="1"/>
  <c r="C380" i="25" s="1"/>
  <c r="C381" i="25" s="1"/>
  <c r="C382" i="25" s="1"/>
  <c r="C383" i="25" s="1"/>
  <c r="C384" i="25" s="1"/>
  <c r="C385" i="25" s="1"/>
  <c r="C386" i="25" s="1"/>
  <c r="C387" i="25" s="1"/>
  <c r="C388" i="25" s="1"/>
  <c r="C389" i="25" s="1"/>
  <c r="C390" i="25" s="1"/>
  <c r="C391" i="25" s="1"/>
  <c r="C392" i="25" s="1"/>
  <c r="C393" i="25" s="1"/>
  <c r="C394" i="25" s="1"/>
  <c r="C395" i="25" s="1"/>
  <c r="C396" i="25" s="1"/>
  <c r="C397" i="25" s="1"/>
  <c r="C398" i="25" s="1"/>
  <c r="C399" i="25" s="1"/>
  <c r="C400" i="25" s="1"/>
  <c r="C401" i="25" s="1"/>
  <c r="C402" i="25" s="1"/>
  <c r="C403" i="25" s="1"/>
  <c r="C404" i="25" s="1"/>
  <c r="C405" i="25" s="1"/>
  <c r="C406" i="25" s="1"/>
  <c r="C407" i="25" s="1"/>
  <c r="C408" i="25" s="1"/>
  <c r="C409" i="25" s="1"/>
  <c r="C410" i="25" s="1"/>
  <c r="C411" i="25" s="1"/>
  <c r="C412" i="25" s="1"/>
  <c r="C413" i="25" s="1"/>
  <c r="C414" i="25" s="1"/>
  <c r="C415" i="25" s="1"/>
  <c r="C416" i="25" s="1"/>
  <c r="C417" i="25" s="1"/>
  <c r="C418" i="25" s="1"/>
  <c r="C419" i="25" s="1"/>
  <c r="C420" i="25" s="1"/>
  <c r="C421" i="25" s="1"/>
  <c r="C422" i="25" s="1"/>
  <c r="C423" i="25" s="1"/>
  <c r="C424" i="25" s="1"/>
  <c r="C425" i="25" s="1"/>
  <c r="C426" i="25" s="1"/>
  <c r="C427" i="25" s="1"/>
  <c r="C428" i="25" s="1"/>
  <c r="C429" i="25" s="1"/>
  <c r="C430" i="25" s="1"/>
  <c r="C431" i="25" s="1"/>
  <c r="C432" i="25" s="1"/>
  <c r="C433" i="25" s="1"/>
  <c r="C434" i="25" s="1"/>
  <c r="C435" i="25" s="1"/>
  <c r="C436" i="25" s="1"/>
  <c r="C437" i="25" s="1"/>
  <c r="C438" i="25" s="1"/>
  <c r="C439" i="25" s="1"/>
  <c r="C440" i="25" s="1"/>
  <c r="C441" i="25" s="1"/>
  <c r="C442" i="25" s="1"/>
  <c r="C443" i="25" s="1"/>
  <c r="C444" i="25" s="1"/>
  <c r="C445" i="25" s="1"/>
  <c r="C446" i="25" s="1"/>
  <c r="C447" i="25" s="1"/>
  <c r="C448" i="25" s="1"/>
  <c r="C449" i="25" s="1"/>
  <c r="C450" i="25" s="1"/>
  <c r="C451" i="25" s="1"/>
  <c r="C452" i="25" s="1"/>
  <c r="C453" i="25" s="1"/>
  <c r="C454" i="25" s="1"/>
  <c r="C455" i="25" s="1"/>
  <c r="C456" i="25" s="1"/>
  <c r="C457" i="25" s="1"/>
  <c r="C458" i="25" s="1"/>
  <c r="C459" i="25" s="1"/>
  <c r="C460" i="25" s="1"/>
  <c r="C461" i="25" s="1"/>
  <c r="C462" i="25" s="1"/>
  <c r="C463" i="25" s="1"/>
  <c r="C464" i="25" s="1"/>
  <c r="C465" i="25" s="1"/>
  <c r="C466" i="25" s="1"/>
  <c r="C467" i="25" s="1"/>
  <c r="C468" i="25" s="1"/>
  <c r="C469" i="25" s="1"/>
  <c r="C470" i="25" s="1"/>
  <c r="C471" i="25" s="1"/>
  <c r="C472" i="25" s="1"/>
  <c r="C473" i="25" s="1"/>
  <c r="C474" i="25" s="1"/>
  <c r="C475" i="25" s="1"/>
  <c r="C476" i="25" s="1"/>
  <c r="C477" i="25" s="1"/>
  <c r="C478" i="25" s="1"/>
  <c r="C479" i="25" s="1"/>
  <c r="C480" i="25" s="1"/>
  <c r="C481" i="25" s="1"/>
  <c r="C482" i="25" s="1"/>
  <c r="C483" i="25" s="1"/>
  <c r="C484" i="25" s="1"/>
  <c r="C485" i="25" s="1"/>
  <c r="C486" i="25" s="1"/>
  <c r="C487" i="25" s="1"/>
  <c r="C488" i="25" s="1"/>
  <c r="C489" i="25" s="1"/>
  <c r="C490" i="25" s="1"/>
  <c r="C491" i="25" s="1"/>
  <c r="C492" i="25" s="1"/>
  <c r="C493" i="25" s="1"/>
  <c r="C494" i="25" s="1"/>
  <c r="C495" i="25" s="1"/>
  <c r="C496" i="25" s="1"/>
  <c r="C497" i="25" s="1"/>
  <c r="C498" i="25" s="1"/>
  <c r="C499" i="25" s="1"/>
  <c r="C500" i="25" s="1"/>
  <c r="C501" i="25" s="1"/>
  <c r="C502" i="25" s="1"/>
  <c r="C503" i="25" s="1"/>
  <c r="C504" i="25" s="1"/>
  <c r="C505" i="25" s="1"/>
  <c r="C506" i="25" s="1"/>
  <c r="C507" i="25" s="1"/>
  <c r="C508" i="25" s="1"/>
  <c r="C509" i="25" s="1"/>
  <c r="C510" i="25" s="1"/>
  <c r="C511" i="25" s="1"/>
  <c r="C512" i="25" s="1"/>
  <c r="C513" i="25" s="1"/>
  <c r="C514" i="25" s="1"/>
  <c r="C515" i="25" s="1"/>
  <c r="C516" i="25" s="1"/>
  <c r="C517" i="25" s="1"/>
  <c r="C518" i="25" s="1"/>
  <c r="C519" i="25" s="1"/>
  <c r="C520" i="25" s="1"/>
  <c r="C521" i="25" s="1"/>
  <c r="C522" i="25" s="1"/>
  <c r="C523" i="25" s="1"/>
  <c r="C524" i="25" s="1"/>
  <c r="C525" i="25" s="1"/>
  <c r="C526" i="25" s="1"/>
  <c r="C527" i="25" s="1"/>
  <c r="C528" i="25" s="1"/>
  <c r="C529" i="25" s="1"/>
  <c r="C530" i="25" s="1"/>
  <c r="C531" i="25" s="1"/>
  <c r="C532" i="25" s="1"/>
  <c r="C533" i="25" s="1"/>
  <c r="C534" i="25" s="1"/>
  <c r="C535" i="25" s="1"/>
  <c r="C536" i="25" s="1"/>
  <c r="C537" i="25" s="1"/>
  <c r="C538" i="25" s="1"/>
  <c r="C539" i="25" s="1"/>
  <c r="C540" i="25" s="1"/>
  <c r="C541" i="25" s="1"/>
  <c r="C542" i="25" s="1"/>
  <c r="C543" i="25" s="1"/>
  <c r="C544" i="25" s="1"/>
  <c r="C545" i="25" s="1"/>
  <c r="C546" i="25" s="1"/>
  <c r="C547" i="25" s="1"/>
  <c r="C548" i="25" s="1"/>
  <c r="C549" i="25" s="1"/>
  <c r="C550" i="25" s="1"/>
  <c r="C551" i="25" s="1"/>
  <c r="C552" i="25" s="1"/>
  <c r="C553" i="25" s="1"/>
  <c r="C554" i="25" s="1"/>
  <c r="C555" i="25" s="1"/>
  <c r="C556" i="25" s="1"/>
  <c r="C557" i="25" s="1"/>
  <c r="C558" i="25" s="1"/>
  <c r="C559" i="25" s="1"/>
  <c r="C560" i="25" s="1"/>
  <c r="C561" i="25" s="1"/>
  <c r="C562" i="25" s="1"/>
  <c r="C563" i="25" s="1"/>
  <c r="C564" i="25" s="1"/>
  <c r="C565" i="25" s="1"/>
  <c r="C566" i="25" s="1"/>
  <c r="C567" i="25" s="1"/>
  <c r="C568" i="25" s="1"/>
  <c r="C569" i="25" s="1"/>
  <c r="C570" i="25" s="1"/>
  <c r="C571" i="25" s="1"/>
  <c r="C572" i="25" s="1"/>
  <c r="C573" i="25" s="1"/>
  <c r="C574" i="25" s="1"/>
  <c r="C575" i="25" s="1"/>
  <c r="C576" i="25" s="1"/>
  <c r="C577" i="25" s="1"/>
  <c r="C578" i="25" s="1"/>
  <c r="C579" i="25" s="1"/>
  <c r="C580" i="25" s="1"/>
  <c r="C581" i="25" s="1"/>
  <c r="C582" i="25" s="1"/>
  <c r="C583" i="25" s="1"/>
  <c r="C584" i="25" s="1"/>
  <c r="C585" i="25" s="1"/>
  <c r="C586" i="25" s="1"/>
  <c r="C587" i="25" s="1"/>
  <c r="C588" i="25" s="1"/>
  <c r="C589" i="25" s="1"/>
  <c r="C590" i="25" s="1"/>
  <c r="C591" i="25" s="1"/>
  <c r="C592" i="25" s="1"/>
  <c r="C593" i="25" s="1"/>
  <c r="C594" i="25" s="1"/>
  <c r="C595" i="25" s="1"/>
  <c r="C596" i="25" s="1"/>
  <c r="C597" i="25" s="1"/>
  <c r="C598" i="25" s="1"/>
  <c r="C599" i="25" s="1"/>
  <c r="C600" i="25" s="1"/>
  <c r="C601" i="25" s="1"/>
  <c r="C602" i="25" s="1"/>
  <c r="C603" i="25" s="1"/>
  <c r="C604" i="25" s="1"/>
  <c r="C605" i="25" s="1"/>
  <c r="C606" i="25" s="1"/>
  <c r="C607" i="25" s="1"/>
  <c r="C608" i="25" s="1"/>
  <c r="C609" i="25" s="1"/>
  <c r="C610" i="25" s="1"/>
  <c r="C611" i="25" s="1"/>
  <c r="C612" i="25" s="1"/>
  <c r="C613" i="25" s="1"/>
  <c r="C614" i="25" s="1"/>
  <c r="C615" i="25" s="1"/>
  <c r="C616" i="25" s="1"/>
  <c r="C617" i="25" s="1"/>
  <c r="C618" i="25" s="1"/>
  <c r="C619" i="25" s="1"/>
  <c r="C620" i="25" s="1"/>
  <c r="C621" i="25" s="1"/>
  <c r="C622" i="25" s="1"/>
  <c r="C623" i="25" s="1"/>
  <c r="C624" i="25" s="1"/>
  <c r="C625" i="25" s="1"/>
  <c r="C626" i="25" s="1"/>
  <c r="C627" i="25" s="1"/>
  <c r="C628" i="25" s="1"/>
  <c r="C629" i="25" s="1"/>
  <c r="C630" i="25" s="1"/>
  <c r="C631" i="25" s="1"/>
  <c r="C632" i="25" s="1"/>
  <c r="C633" i="25" s="1"/>
  <c r="C634" i="25" s="1"/>
  <c r="C635" i="25" s="1"/>
  <c r="C636" i="25" s="1"/>
  <c r="C637" i="25" s="1"/>
  <c r="C638" i="25" s="1"/>
  <c r="C639" i="25" s="1"/>
  <c r="C640" i="25" s="1"/>
  <c r="C641" i="25" s="1"/>
  <c r="C642" i="25" s="1"/>
  <c r="C643" i="25" s="1"/>
  <c r="C644" i="25" s="1"/>
  <c r="C645" i="25" s="1"/>
  <c r="C646" i="25" s="1"/>
  <c r="C647" i="25" s="1"/>
  <c r="C648" i="25" s="1"/>
  <c r="C649" i="25" s="1"/>
  <c r="C650" i="25" s="1"/>
  <c r="C651" i="25" s="1"/>
  <c r="C652" i="25" s="1"/>
  <c r="C653" i="25" s="1"/>
  <c r="C654" i="25" s="1"/>
  <c r="C655" i="25" s="1"/>
  <c r="C656" i="25" s="1"/>
  <c r="C657" i="25" s="1"/>
  <c r="C658" i="25" s="1"/>
  <c r="C659" i="25" s="1"/>
  <c r="C660" i="25" s="1"/>
  <c r="C661" i="25" s="1"/>
  <c r="C662" i="25" s="1"/>
  <c r="C663" i="25" s="1"/>
  <c r="C664" i="25" s="1"/>
  <c r="C665" i="25" s="1"/>
  <c r="C666" i="25" s="1"/>
  <c r="C667" i="25" s="1"/>
  <c r="C668" i="25" s="1"/>
  <c r="C669" i="25" s="1"/>
  <c r="C670" i="25" s="1"/>
  <c r="C671" i="25" s="1"/>
  <c r="C672" i="25" s="1"/>
  <c r="C673" i="25" s="1"/>
  <c r="C674" i="25" s="1"/>
  <c r="C675" i="25" s="1"/>
  <c r="C676" i="25" s="1"/>
  <c r="C677" i="25" s="1"/>
  <c r="C678" i="25" s="1"/>
  <c r="C679" i="25" s="1"/>
  <c r="C680" i="25" s="1"/>
  <c r="C681" i="25" s="1"/>
  <c r="C682" i="25" s="1"/>
  <c r="C683" i="25" s="1"/>
  <c r="C684" i="25" s="1"/>
  <c r="C685" i="25" s="1"/>
  <c r="C686" i="25" s="1"/>
  <c r="C687" i="25" s="1"/>
  <c r="C688" i="25" s="1"/>
  <c r="C689" i="25" s="1"/>
  <c r="C690" i="25" s="1"/>
  <c r="C691" i="25" s="1"/>
  <c r="C692" i="25" s="1"/>
  <c r="C693" i="25" s="1"/>
  <c r="C694" i="25" s="1"/>
  <c r="C695" i="25" s="1"/>
  <c r="C696" i="25" s="1"/>
  <c r="C697" i="25" s="1"/>
  <c r="C698" i="25" s="1"/>
  <c r="C699" i="25" s="1"/>
  <c r="C700" i="25" s="1"/>
  <c r="C701" i="25" s="1"/>
  <c r="C702" i="25" s="1"/>
  <c r="C703" i="25" s="1"/>
  <c r="C704" i="25" s="1"/>
  <c r="C705" i="25" s="1"/>
  <c r="C706" i="25" s="1"/>
  <c r="C707" i="25" s="1"/>
  <c r="C708" i="25" s="1"/>
  <c r="C709" i="25" s="1"/>
  <c r="C710" i="25" s="1"/>
  <c r="C711" i="25" s="1"/>
  <c r="C712" i="25" s="1"/>
  <c r="C713" i="25" s="1"/>
  <c r="C714" i="25" s="1"/>
  <c r="C715" i="25" s="1"/>
  <c r="C716" i="25" s="1"/>
  <c r="C717" i="25" s="1"/>
  <c r="C718" i="25" s="1"/>
  <c r="C719" i="25" s="1"/>
  <c r="C720" i="25" s="1"/>
  <c r="C721" i="25" s="1"/>
  <c r="L8" i="25"/>
  <c r="C8" i="25"/>
  <c r="L7" i="25"/>
  <c r="L6" i="25"/>
  <c r="C6" i="25"/>
  <c r="C7" i="25" s="1"/>
  <c r="L5" i="25"/>
  <c r="C5" i="25"/>
  <c r="L4" i="25"/>
  <c r="C4" i="25"/>
  <c r="A4" i="25"/>
  <c r="A5" i="25" s="1"/>
  <c r="A6" i="25" s="1"/>
  <c r="A7" i="25" s="1"/>
  <c r="A8" i="25" s="1"/>
  <c r="A9" i="25" s="1"/>
  <c r="A10" i="25" s="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92" i="25" s="1"/>
  <c r="A93" i="25" s="1"/>
  <c r="A94" i="25" s="1"/>
  <c r="A95" i="25" s="1"/>
  <c r="A96" i="25" s="1"/>
  <c r="A97" i="25" s="1"/>
  <c r="A98" i="25" s="1"/>
  <c r="A99" i="25" s="1"/>
  <c r="A100" i="25" s="1"/>
  <c r="A101" i="25" s="1"/>
  <c r="A102" i="25" s="1"/>
  <c r="A103" i="25" s="1"/>
  <c r="A104" i="25" s="1"/>
  <c r="A105" i="25" s="1"/>
  <c r="A106" i="25" s="1"/>
  <c r="A107" i="25" s="1"/>
  <c r="A108" i="25" s="1"/>
  <c r="A109" i="25" s="1"/>
  <c r="A110" i="25" s="1"/>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A134" i="25" s="1"/>
  <c r="A135" i="25" s="1"/>
  <c r="A136" i="25" s="1"/>
  <c r="A137" i="25" s="1"/>
  <c r="A138" i="25" s="1"/>
  <c r="A139" i="25" s="1"/>
  <c r="A140" i="25" s="1"/>
  <c r="A141" i="25" s="1"/>
  <c r="A142" i="25" s="1"/>
  <c r="A143" i="25" s="1"/>
  <c r="A144" i="25" s="1"/>
  <c r="A145" i="25" s="1"/>
  <c r="A146" i="25" s="1"/>
  <c r="A147" i="25" s="1"/>
  <c r="A148" i="25" s="1"/>
  <c r="A149" i="25" s="1"/>
  <c r="A150" i="25" s="1"/>
  <c r="A151" i="25" s="1"/>
  <c r="A152" i="25" s="1"/>
  <c r="A153" i="25" s="1"/>
  <c r="A154" i="25" s="1"/>
  <c r="A155" i="25" s="1"/>
  <c r="A156" i="25" s="1"/>
  <c r="A157" i="25" s="1"/>
  <c r="A158" i="25" s="1"/>
  <c r="A159" i="25" s="1"/>
  <c r="A160" i="25" s="1"/>
  <c r="A161" i="25" s="1"/>
  <c r="A162" i="25" s="1"/>
  <c r="A163" i="25" s="1"/>
  <c r="A164" i="25" s="1"/>
  <c r="A165" i="25" s="1"/>
  <c r="A166" i="25" s="1"/>
  <c r="A167" i="25" s="1"/>
  <c r="A168" i="25" s="1"/>
  <c r="A169" i="25" s="1"/>
  <c r="A170" i="25" s="1"/>
  <c r="A171" i="25" s="1"/>
  <c r="A172" i="25" s="1"/>
  <c r="A173" i="25" s="1"/>
  <c r="A174" i="25" s="1"/>
  <c r="A175" i="25" s="1"/>
  <c r="A176" i="25" s="1"/>
  <c r="A177" i="25" s="1"/>
  <c r="A178" i="25" s="1"/>
  <c r="A179" i="25" s="1"/>
  <c r="A180" i="25" s="1"/>
  <c r="A181" i="25" s="1"/>
  <c r="A182" i="25" s="1"/>
  <c r="A183" i="25" s="1"/>
  <c r="A184" i="25" s="1"/>
  <c r="A185" i="25" s="1"/>
  <c r="A186" i="25" s="1"/>
  <c r="A187" i="25" s="1"/>
  <c r="A188" i="25" s="1"/>
  <c r="A189" i="25" s="1"/>
  <c r="A190" i="25" s="1"/>
  <c r="A191" i="25" s="1"/>
  <c r="A192" i="25" s="1"/>
  <c r="A193" i="25" s="1"/>
  <c r="A194" i="25" s="1"/>
  <c r="A195" i="25" s="1"/>
  <c r="A196" i="25" s="1"/>
  <c r="A197" i="25" s="1"/>
  <c r="A198" i="25" s="1"/>
  <c r="A199" i="25" s="1"/>
  <c r="A200" i="25" s="1"/>
  <c r="A201" i="25" s="1"/>
  <c r="A202" i="25" s="1"/>
  <c r="A203" i="25" s="1"/>
  <c r="A204" i="25" s="1"/>
  <c r="A205" i="25" s="1"/>
  <c r="A206" i="25" s="1"/>
  <c r="A207" i="25" s="1"/>
  <c r="A208" i="25" s="1"/>
  <c r="A209" i="25" s="1"/>
  <c r="A210" i="25" s="1"/>
  <c r="A211" i="25" s="1"/>
  <c r="A212" i="25" s="1"/>
  <c r="A213" i="25" s="1"/>
  <c r="A214" i="25" s="1"/>
  <c r="A215" i="25" s="1"/>
  <c r="A216" i="25" s="1"/>
  <c r="A217" i="25" s="1"/>
  <c r="A218" i="25" s="1"/>
  <c r="A219" i="25" s="1"/>
  <c r="A220" i="25" s="1"/>
  <c r="A221" i="25" s="1"/>
  <c r="A222" i="25" s="1"/>
  <c r="A223" i="25" s="1"/>
  <c r="A224" i="25" s="1"/>
  <c r="A225" i="25" s="1"/>
  <c r="A226" i="25" s="1"/>
  <c r="A227" i="25" s="1"/>
  <c r="A228" i="25" s="1"/>
  <c r="A229" i="25" s="1"/>
  <c r="A230" i="25" s="1"/>
  <c r="A231" i="25" s="1"/>
  <c r="A232" i="25" s="1"/>
  <c r="A233" i="25" s="1"/>
  <c r="A234" i="25" s="1"/>
  <c r="A235" i="25" s="1"/>
  <c r="A236" i="25" s="1"/>
  <c r="A237" i="25" s="1"/>
  <c r="A238" i="25" s="1"/>
  <c r="A239" i="25" s="1"/>
  <c r="A240" i="25" s="1"/>
  <c r="A241" i="25" s="1"/>
  <c r="A242" i="25" s="1"/>
  <c r="A243" i="25" s="1"/>
  <c r="A244" i="25" s="1"/>
  <c r="A245" i="25" s="1"/>
  <c r="A246" i="25" s="1"/>
  <c r="A247" i="25" s="1"/>
  <c r="A248" i="25" s="1"/>
  <c r="A249" i="25" s="1"/>
  <c r="A250" i="25" s="1"/>
  <c r="A251" i="25" s="1"/>
  <c r="A252" i="25" s="1"/>
  <c r="A253" i="25" s="1"/>
  <c r="A254" i="25" s="1"/>
  <c r="A255" i="25" s="1"/>
  <c r="A256" i="25" s="1"/>
  <c r="A257" i="25" s="1"/>
  <c r="A258" i="25" s="1"/>
  <c r="A259" i="25" s="1"/>
  <c r="A260" i="25" s="1"/>
  <c r="A261" i="25" s="1"/>
  <c r="A262" i="25" s="1"/>
  <c r="A263" i="25" s="1"/>
  <c r="A264" i="25" s="1"/>
  <c r="A265" i="25" s="1"/>
  <c r="A266" i="25" s="1"/>
  <c r="A267" i="25" s="1"/>
  <c r="A268" i="25" s="1"/>
  <c r="A269" i="25" s="1"/>
  <c r="A270" i="25" s="1"/>
  <c r="A271" i="25" s="1"/>
  <c r="A272" i="25" s="1"/>
  <c r="A273" i="25" s="1"/>
  <c r="A274" i="25" s="1"/>
  <c r="A275" i="25" s="1"/>
  <c r="A276" i="25" s="1"/>
  <c r="A277" i="25" s="1"/>
  <c r="A278" i="25" s="1"/>
  <c r="A279" i="25" s="1"/>
  <c r="A280" i="25" s="1"/>
  <c r="A281" i="25" s="1"/>
  <c r="A282" i="25" s="1"/>
  <c r="A283" i="25" s="1"/>
  <c r="A284" i="25" s="1"/>
  <c r="A285" i="25" s="1"/>
  <c r="A286" i="25" s="1"/>
  <c r="A287" i="25" s="1"/>
  <c r="A288" i="25" s="1"/>
  <c r="A289" i="25" s="1"/>
  <c r="A290" i="25" s="1"/>
  <c r="A291" i="25" s="1"/>
  <c r="A292" i="25" s="1"/>
  <c r="A293" i="25" s="1"/>
  <c r="A294" i="25" s="1"/>
  <c r="A295" i="25" s="1"/>
  <c r="A296" i="25" s="1"/>
  <c r="A297" i="25" s="1"/>
  <c r="A298" i="25" s="1"/>
  <c r="A299" i="25" s="1"/>
  <c r="A300" i="25" s="1"/>
  <c r="A301" i="25" s="1"/>
  <c r="A302" i="25" s="1"/>
  <c r="A303" i="25" s="1"/>
  <c r="A304" i="25" s="1"/>
  <c r="A305" i="25" s="1"/>
  <c r="A306" i="25" s="1"/>
  <c r="A307" i="25" s="1"/>
  <c r="A308" i="25" s="1"/>
  <c r="A309" i="25" s="1"/>
  <c r="A310" i="25" s="1"/>
  <c r="A311" i="25" s="1"/>
  <c r="A312" i="25" s="1"/>
  <c r="A313" i="25" s="1"/>
  <c r="A314" i="25" s="1"/>
  <c r="A315" i="25" s="1"/>
  <c r="A316" i="25" s="1"/>
  <c r="A317" i="25" s="1"/>
  <c r="A318" i="25" s="1"/>
  <c r="A319" i="25" s="1"/>
  <c r="A320" i="25" s="1"/>
  <c r="A321" i="25" s="1"/>
  <c r="A322" i="25" s="1"/>
  <c r="A323" i="25" s="1"/>
  <c r="A324" i="25" s="1"/>
  <c r="A325" i="25" s="1"/>
  <c r="A326" i="25" s="1"/>
  <c r="A327" i="25" s="1"/>
  <c r="A328" i="25" s="1"/>
  <c r="A329" i="25" s="1"/>
  <c r="A330" i="25" s="1"/>
  <c r="A331" i="25" s="1"/>
  <c r="A332" i="25" s="1"/>
  <c r="A333" i="25" s="1"/>
  <c r="A334" i="25" s="1"/>
  <c r="A335" i="25" s="1"/>
  <c r="A336" i="25" s="1"/>
  <c r="A337" i="25" s="1"/>
  <c r="A338" i="25" s="1"/>
  <c r="A339" i="25" s="1"/>
  <c r="A340" i="25" s="1"/>
  <c r="A341" i="25" s="1"/>
  <c r="A342" i="25" s="1"/>
  <c r="A343" i="25" s="1"/>
  <c r="A344" i="25" s="1"/>
  <c r="A345" i="25" s="1"/>
  <c r="A346" i="25" s="1"/>
  <c r="A347" i="25" s="1"/>
  <c r="A348" i="25" s="1"/>
  <c r="A349" i="25" s="1"/>
  <c r="A350" i="25" s="1"/>
  <c r="A351" i="25" s="1"/>
  <c r="A352" i="25" s="1"/>
  <c r="A353" i="25" s="1"/>
  <c r="A354" i="25" s="1"/>
  <c r="A355" i="25" s="1"/>
  <c r="A356" i="25" s="1"/>
  <c r="A357" i="25" s="1"/>
  <c r="A358" i="25" s="1"/>
  <c r="A359" i="25" s="1"/>
  <c r="A360" i="25" s="1"/>
  <c r="A361" i="25" s="1"/>
  <c r="A362" i="25" s="1"/>
  <c r="A363" i="25" s="1"/>
  <c r="A364" i="25" s="1"/>
  <c r="A365" i="25" s="1"/>
  <c r="A366" i="25" s="1"/>
  <c r="A367" i="25" s="1"/>
  <c r="A368" i="25" s="1"/>
  <c r="A369" i="25" s="1"/>
  <c r="A370" i="25" s="1"/>
  <c r="A371" i="25" s="1"/>
  <c r="A372" i="25" s="1"/>
  <c r="A373" i="25" s="1"/>
  <c r="A374" i="25" s="1"/>
  <c r="A375" i="25" s="1"/>
  <c r="A376" i="25" s="1"/>
  <c r="A377" i="25" s="1"/>
  <c r="A378" i="25" s="1"/>
  <c r="A379" i="25" s="1"/>
  <c r="A380" i="25" s="1"/>
  <c r="A381" i="25" s="1"/>
  <c r="A382" i="25" s="1"/>
  <c r="A383" i="25" s="1"/>
  <c r="A384" i="25" s="1"/>
  <c r="A385" i="25" s="1"/>
  <c r="A386" i="25" s="1"/>
  <c r="A387" i="25" s="1"/>
  <c r="A388" i="25" s="1"/>
  <c r="A389" i="25" s="1"/>
  <c r="A390" i="25" s="1"/>
  <c r="A391" i="25" s="1"/>
  <c r="A392" i="25" s="1"/>
  <c r="A393" i="25" s="1"/>
  <c r="A394" i="25" s="1"/>
  <c r="A395" i="25" s="1"/>
  <c r="A396" i="25" s="1"/>
  <c r="A397" i="25" s="1"/>
  <c r="A398" i="25" s="1"/>
  <c r="A399" i="25" s="1"/>
  <c r="A400" i="25" s="1"/>
  <c r="A401" i="25" s="1"/>
  <c r="A402" i="25" s="1"/>
  <c r="A403" i="25" s="1"/>
  <c r="A404" i="25" s="1"/>
  <c r="A405" i="25" s="1"/>
  <c r="A406" i="25" s="1"/>
  <c r="A407" i="25" s="1"/>
  <c r="A408" i="25" s="1"/>
  <c r="A409" i="25" s="1"/>
  <c r="A410" i="25" s="1"/>
  <c r="A411" i="25" s="1"/>
  <c r="A412" i="25" s="1"/>
  <c r="A413" i="25" s="1"/>
  <c r="A414" i="25" s="1"/>
  <c r="A415" i="25" s="1"/>
  <c r="A416" i="25" s="1"/>
  <c r="A417" i="25" s="1"/>
  <c r="A418" i="25" s="1"/>
  <c r="A419" i="25" s="1"/>
  <c r="A420" i="25" s="1"/>
  <c r="A421" i="25" s="1"/>
  <c r="A422" i="25" s="1"/>
  <c r="A423" i="25" s="1"/>
  <c r="A424" i="25" s="1"/>
  <c r="A425" i="25" s="1"/>
  <c r="A426" i="25" s="1"/>
  <c r="A427" i="25" s="1"/>
  <c r="A428" i="25" s="1"/>
  <c r="A429" i="25" s="1"/>
  <c r="A430" i="25" s="1"/>
  <c r="A431" i="25" s="1"/>
  <c r="A432" i="25" s="1"/>
  <c r="A433" i="25" s="1"/>
  <c r="A434" i="25" s="1"/>
  <c r="A435" i="25" s="1"/>
  <c r="A436" i="25" s="1"/>
  <c r="A437" i="25" s="1"/>
  <c r="A438" i="25" s="1"/>
  <c r="A439" i="25" s="1"/>
  <c r="A440" i="25" s="1"/>
  <c r="A441" i="25" s="1"/>
  <c r="A442" i="25" s="1"/>
  <c r="A443" i="25" s="1"/>
  <c r="A444" i="25" s="1"/>
  <c r="A445" i="25" s="1"/>
  <c r="A446" i="25" s="1"/>
  <c r="A447" i="25" s="1"/>
  <c r="A448" i="25" s="1"/>
  <c r="A449" i="25" s="1"/>
  <c r="A450" i="25" s="1"/>
  <c r="A451" i="25" s="1"/>
  <c r="A452" i="25" s="1"/>
  <c r="A453" i="25" s="1"/>
  <c r="A454" i="25" s="1"/>
  <c r="A455" i="25" s="1"/>
  <c r="A456" i="25" s="1"/>
  <c r="A457" i="25" s="1"/>
  <c r="A458" i="25" s="1"/>
  <c r="A459" i="25" s="1"/>
  <c r="A460" i="25" s="1"/>
  <c r="A461" i="25" s="1"/>
  <c r="A462" i="25" s="1"/>
  <c r="A463" i="25" s="1"/>
  <c r="A464" i="25" s="1"/>
  <c r="A465" i="25" s="1"/>
  <c r="A466" i="25" s="1"/>
  <c r="A467" i="25" s="1"/>
  <c r="A468" i="25" s="1"/>
  <c r="A469" i="25" s="1"/>
  <c r="A470" i="25" s="1"/>
  <c r="A471" i="25" s="1"/>
  <c r="A472" i="25" s="1"/>
  <c r="A473" i="25" s="1"/>
  <c r="A474" i="25" s="1"/>
  <c r="A475" i="25" s="1"/>
  <c r="A476" i="25" s="1"/>
  <c r="A477" i="25" s="1"/>
  <c r="A478" i="25" s="1"/>
  <c r="A479" i="25" s="1"/>
  <c r="A480" i="25" s="1"/>
  <c r="A481" i="25" s="1"/>
  <c r="A482" i="25" s="1"/>
  <c r="A483" i="25" s="1"/>
  <c r="A484" i="25" s="1"/>
  <c r="A485" i="25" s="1"/>
  <c r="A486" i="25" s="1"/>
  <c r="A487" i="25" s="1"/>
  <c r="A488" i="25" s="1"/>
  <c r="A489" i="25" s="1"/>
  <c r="A490" i="25" s="1"/>
  <c r="A491" i="25" s="1"/>
  <c r="A492" i="25" s="1"/>
  <c r="A493" i="25" s="1"/>
  <c r="A494" i="25" s="1"/>
  <c r="A495" i="25" s="1"/>
  <c r="A496" i="25" s="1"/>
  <c r="A497" i="25" s="1"/>
  <c r="A498" i="25" s="1"/>
  <c r="A499" i="25" s="1"/>
  <c r="A500" i="25" s="1"/>
  <c r="A501" i="25" s="1"/>
  <c r="A502" i="25" s="1"/>
  <c r="A503" i="25" s="1"/>
  <c r="A504" i="25" s="1"/>
  <c r="A505" i="25" s="1"/>
  <c r="A506" i="25" s="1"/>
  <c r="A507" i="25" s="1"/>
  <c r="A508" i="25" s="1"/>
  <c r="A509" i="25" s="1"/>
  <c r="A510" i="25" s="1"/>
  <c r="A511" i="25" s="1"/>
  <c r="A512" i="25" s="1"/>
  <c r="A513" i="25" s="1"/>
  <c r="A514" i="25" s="1"/>
  <c r="A515" i="25" s="1"/>
  <c r="A516" i="25" s="1"/>
  <c r="A517" i="25" s="1"/>
  <c r="A518" i="25" s="1"/>
  <c r="A519" i="25" s="1"/>
  <c r="A520" i="25" s="1"/>
  <c r="A521" i="25" s="1"/>
  <c r="A522" i="25" s="1"/>
  <c r="A523" i="25" s="1"/>
  <c r="A524" i="25" s="1"/>
  <c r="A525" i="25" s="1"/>
  <c r="A526" i="25" s="1"/>
  <c r="A527" i="25" s="1"/>
  <c r="A528" i="25" s="1"/>
  <c r="A529" i="25" s="1"/>
  <c r="A530" i="25" s="1"/>
  <c r="A531" i="25" s="1"/>
  <c r="A532" i="25" s="1"/>
  <c r="A533" i="25" s="1"/>
  <c r="A534" i="25" s="1"/>
  <c r="A535" i="25" s="1"/>
  <c r="A536" i="25" s="1"/>
  <c r="A537" i="25" s="1"/>
  <c r="A538" i="25" s="1"/>
  <c r="A539" i="25" s="1"/>
  <c r="A540" i="25" s="1"/>
  <c r="A541" i="25" s="1"/>
  <c r="A542" i="25" s="1"/>
  <c r="A543" i="25" s="1"/>
  <c r="A544" i="25" s="1"/>
  <c r="A545" i="25" s="1"/>
  <c r="A546" i="25" s="1"/>
  <c r="A547" i="25" s="1"/>
  <c r="A548" i="25" s="1"/>
  <c r="A549" i="25" s="1"/>
  <c r="A550" i="25" s="1"/>
  <c r="A551" i="25" s="1"/>
  <c r="A552" i="25" s="1"/>
  <c r="A553" i="25" s="1"/>
  <c r="A554" i="25" s="1"/>
  <c r="A555" i="25" s="1"/>
  <c r="A556" i="25" s="1"/>
  <c r="A557" i="25" s="1"/>
  <c r="A558" i="25" s="1"/>
  <c r="A559" i="25" s="1"/>
  <c r="A560" i="25" s="1"/>
  <c r="A561" i="25" s="1"/>
  <c r="A562" i="25" s="1"/>
  <c r="A563" i="25" s="1"/>
  <c r="A564" i="25" s="1"/>
  <c r="A565" i="25" s="1"/>
  <c r="A566" i="25" s="1"/>
  <c r="A567" i="25" s="1"/>
  <c r="A568" i="25" s="1"/>
  <c r="A569" i="25" s="1"/>
  <c r="A570" i="25" s="1"/>
  <c r="A571" i="25" s="1"/>
  <c r="A572" i="25" s="1"/>
  <c r="A573" i="25" s="1"/>
  <c r="A574" i="25" s="1"/>
  <c r="A575" i="25" s="1"/>
  <c r="A576" i="25" s="1"/>
  <c r="A577" i="25" s="1"/>
  <c r="A578" i="25" s="1"/>
  <c r="A579" i="25" s="1"/>
  <c r="A580" i="25" s="1"/>
  <c r="A581" i="25" s="1"/>
  <c r="A582" i="25" s="1"/>
  <c r="A583" i="25" s="1"/>
  <c r="A584" i="25" s="1"/>
  <c r="A585" i="25" s="1"/>
  <c r="A586" i="25" s="1"/>
  <c r="A587" i="25" s="1"/>
  <c r="A588" i="25" s="1"/>
  <c r="A589" i="25" s="1"/>
  <c r="A590" i="25" s="1"/>
  <c r="A591" i="25" s="1"/>
  <c r="A592" i="25" s="1"/>
  <c r="A593" i="25" s="1"/>
  <c r="A594" i="25" s="1"/>
  <c r="A595" i="25" s="1"/>
  <c r="A596" i="25" s="1"/>
  <c r="A597" i="25" s="1"/>
  <c r="A598" i="25" s="1"/>
  <c r="A599" i="25" s="1"/>
  <c r="A600" i="25" s="1"/>
  <c r="A601" i="25" s="1"/>
  <c r="A602" i="25" s="1"/>
  <c r="A603" i="25" s="1"/>
  <c r="A604" i="25" s="1"/>
  <c r="A605" i="25" s="1"/>
  <c r="A606" i="25" s="1"/>
  <c r="A607" i="25" s="1"/>
  <c r="A608" i="25" s="1"/>
  <c r="A609" i="25" s="1"/>
  <c r="A610" i="25" s="1"/>
  <c r="A611" i="25" s="1"/>
  <c r="A612" i="25" s="1"/>
  <c r="A613" i="25" s="1"/>
  <c r="A614" i="25" s="1"/>
  <c r="A615" i="25" s="1"/>
  <c r="A616" i="25" s="1"/>
  <c r="A617" i="25" s="1"/>
  <c r="A618" i="25" s="1"/>
  <c r="A619" i="25" s="1"/>
  <c r="A620" i="25" s="1"/>
  <c r="A621" i="25" s="1"/>
  <c r="A622" i="25" s="1"/>
  <c r="A623" i="25" s="1"/>
  <c r="A624" i="25" s="1"/>
  <c r="A625" i="25" s="1"/>
  <c r="A626" i="25" s="1"/>
  <c r="A627" i="25" s="1"/>
  <c r="A628" i="25" s="1"/>
  <c r="A629" i="25" s="1"/>
  <c r="A630" i="25" s="1"/>
  <c r="A631" i="25" s="1"/>
  <c r="A632" i="25" s="1"/>
  <c r="A633" i="25" s="1"/>
  <c r="A634" i="25" s="1"/>
  <c r="A635" i="25" s="1"/>
  <c r="A636" i="25" s="1"/>
  <c r="A637" i="25" s="1"/>
  <c r="A638" i="25" s="1"/>
  <c r="A639" i="25" s="1"/>
  <c r="A640" i="25" s="1"/>
  <c r="A641" i="25" s="1"/>
  <c r="A642" i="25" s="1"/>
  <c r="A643" i="25" s="1"/>
  <c r="A644" i="25" s="1"/>
  <c r="A645" i="25" s="1"/>
  <c r="A646" i="25" s="1"/>
  <c r="A647" i="25" s="1"/>
  <c r="A648" i="25" s="1"/>
  <c r="A649" i="25" s="1"/>
  <c r="A650" i="25" s="1"/>
  <c r="A651" i="25" s="1"/>
  <c r="A652" i="25" s="1"/>
  <c r="A653" i="25" s="1"/>
  <c r="A654" i="25" s="1"/>
  <c r="A655" i="25" s="1"/>
  <c r="A656" i="25" s="1"/>
  <c r="A657" i="25" s="1"/>
  <c r="A658" i="25" s="1"/>
  <c r="A659" i="25" s="1"/>
  <c r="A660" i="25" s="1"/>
  <c r="A661" i="25" s="1"/>
  <c r="A662" i="25" s="1"/>
  <c r="A663" i="25" s="1"/>
  <c r="A664" i="25" s="1"/>
  <c r="A665" i="25" s="1"/>
  <c r="A666" i="25" s="1"/>
  <c r="A667" i="25" s="1"/>
  <c r="A668" i="25" s="1"/>
  <c r="A669" i="25" s="1"/>
  <c r="A670" i="25" s="1"/>
  <c r="A671" i="25" s="1"/>
  <c r="A672" i="25" s="1"/>
  <c r="A673" i="25" s="1"/>
  <c r="A674" i="25" s="1"/>
  <c r="A675" i="25" s="1"/>
  <c r="A676" i="25" s="1"/>
  <c r="A677" i="25" s="1"/>
  <c r="A678" i="25" s="1"/>
  <c r="A679" i="25" s="1"/>
  <c r="A680" i="25" s="1"/>
  <c r="A681" i="25" s="1"/>
  <c r="A682" i="25" s="1"/>
  <c r="A683" i="25" s="1"/>
  <c r="A684" i="25" s="1"/>
  <c r="A685" i="25" s="1"/>
  <c r="A686" i="25" s="1"/>
  <c r="A687" i="25" s="1"/>
  <c r="A688" i="25" s="1"/>
  <c r="A689" i="25" s="1"/>
  <c r="A690" i="25" s="1"/>
  <c r="A691" i="25" s="1"/>
  <c r="A692" i="25" s="1"/>
  <c r="A693" i="25" s="1"/>
  <c r="A694" i="25" s="1"/>
  <c r="A695" i="25" s="1"/>
  <c r="A696" i="25" s="1"/>
  <c r="A697" i="25" s="1"/>
  <c r="A698" i="25" s="1"/>
  <c r="A699" i="25" s="1"/>
  <c r="A700" i="25" s="1"/>
  <c r="A701" i="25" s="1"/>
  <c r="A702" i="25" s="1"/>
  <c r="A703" i="25" s="1"/>
  <c r="A704" i="25" s="1"/>
  <c r="A705" i="25" s="1"/>
  <c r="A706" i="25" s="1"/>
  <c r="A707" i="25" s="1"/>
  <c r="A708" i="25" s="1"/>
  <c r="A709" i="25" s="1"/>
  <c r="A710" i="25" s="1"/>
  <c r="A711" i="25" s="1"/>
  <c r="A712" i="25" s="1"/>
  <c r="A713" i="25" s="1"/>
  <c r="A714" i="25" s="1"/>
  <c r="A715" i="25" s="1"/>
  <c r="A716" i="25" s="1"/>
  <c r="A717" i="25" s="1"/>
  <c r="A718" i="25" s="1"/>
  <c r="A719" i="25" s="1"/>
  <c r="A720" i="25" s="1"/>
  <c r="A721" i="25" s="1"/>
  <c r="L3" i="25"/>
  <c r="C3" i="25"/>
  <c r="B3" i="25"/>
  <c r="B4" i="25" s="1"/>
  <c r="B5" i="25" s="1"/>
  <c r="B6" i="25" s="1"/>
  <c r="B7" i="25" s="1"/>
  <c r="B8" i="25" s="1"/>
  <c r="B9" i="25" s="1"/>
  <c r="B10" i="25" s="1"/>
  <c r="B11" i="25" s="1"/>
  <c r="B12" i="25" s="1"/>
  <c r="B13" i="25" s="1"/>
  <c r="B14" i="25" s="1"/>
  <c r="B15" i="25" s="1"/>
  <c r="B16" i="25" s="1"/>
  <c r="B17" i="25" s="1"/>
  <c r="B18" i="25" s="1"/>
  <c r="B19" i="25" s="1"/>
  <c r="B20" i="25" s="1"/>
  <c r="B21" i="25" s="1"/>
  <c r="B22" i="25" s="1"/>
  <c r="B23" i="25" s="1"/>
  <c r="B24" i="25" s="1"/>
  <c r="B25" i="25" s="1"/>
  <c r="B26" i="25" s="1"/>
  <c r="B27" i="25" s="1"/>
  <c r="B28" i="25" s="1"/>
  <c r="B29" i="25" s="1"/>
  <c r="B30" i="25" s="1"/>
  <c r="B31" i="25" s="1"/>
  <c r="B32" i="25" s="1"/>
  <c r="B33" i="25" s="1"/>
  <c r="B34" i="25" s="1"/>
  <c r="B35" i="25" s="1"/>
  <c r="B36" i="25" s="1"/>
  <c r="B37" i="25" s="1"/>
  <c r="B38" i="25" s="1"/>
  <c r="B39" i="25" s="1"/>
  <c r="B40" i="25" s="1"/>
  <c r="B41" i="25" s="1"/>
  <c r="B42" i="25" s="1"/>
  <c r="B43" i="25" s="1"/>
  <c r="B44" i="25" s="1"/>
  <c r="B45" i="25" s="1"/>
  <c r="B46" i="25" s="1"/>
  <c r="B47" i="25" s="1"/>
  <c r="B48" i="25" s="1"/>
  <c r="B49" i="25" s="1"/>
  <c r="B50" i="25" s="1"/>
  <c r="B51" i="25" s="1"/>
  <c r="B52" i="25" s="1"/>
  <c r="B53" i="25" s="1"/>
  <c r="B54" i="25" s="1"/>
  <c r="B55" i="25" s="1"/>
  <c r="B56" i="25" s="1"/>
  <c r="B57" i="25" s="1"/>
  <c r="B58" i="25" s="1"/>
  <c r="B59" i="25" s="1"/>
  <c r="B60" i="25" s="1"/>
  <c r="B61" i="25" s="1"/>
  <c r="B62" i="25" s="1"/>
  <c r="B63" i="25" s="1"/>
  <c r="B64" i="25" s="1"/>
  <c r="B65" i="25" s="1"/>
  <c r="B66" i="25" s="1"/>
  <c r="B67" i="25" s="1"/>
  <c r="B68" i="25" s="1"/>
  <c r="B69" i="25" s="1"/>
  <c r="B70" i="25" s="1"/>
  <c r="B71" i="25" s="1"/>
  <c r="B72" i="25" s="1"/>
  <c r="B73" i="25" s="1"/>
  <c r="B74" i="25" s="1"/>
  <c r="B75" i="25" s="1"/>
  <c r="B76" i="25" s="1"/>
  <c r="B77" i="25" s="1"/>
  <c r="B78" i="25" s="1"/>
  <c r="B79" i="25" s="1"/>
  <c r="B80" i="25" s="1"/>
  <c r="B81" i="25" s="1"/>
  <c r="B82" i="25" s="1"/>
  <c r="B83" i="25" s="1"/>
  <c r="B84" i="25" s="1"/>
  <c r="B85" i="25" s="1"/>
  <c r="B86" i="25" s="1"/>
  <c r="B87" i="25" s="1"/>
  <c r="B88" i="25" s="1"/>
  <c r="B89" i="25" s="1"/>
  <c r="B90" i="25" s="1"/>
  <c r="B91" i="25" s="1"/>
  <c r="B92" i="25" s="1"/>
  <c r="B93" i="25" s="1"/>
  <c r="B94" i="25" s="1"/>
  <c r="B95" i="25" s="1"/>
  <c r="B96" i="25" s="1"/>
  <c r="B97" i="25" s="1"/>
  <c r="B98" i="25" s="1"/>
  <c r="B99" i="25" s="1"/>
  <c r="B100" i="25" s="1"/>
  <c r="B101" i="25" s="1"/>
  <c r="B102" i="25" s="1"/>
  <c r="B103" i="25" s="1"/>
  <c r="B104" i="25" s="1"/>
  <c r="B105" i="25" s="1"/>
  <c r="B106" i="25" s="1"/>
  <c r="B107" i="25" s="1"/>
  <c r="B108" i="25" s="1"/>
  <c r="B109" i="25" s="1"/>
  <c r="B110" i="25" s="1"/>
  <c r="B111" i="25" s="1"/>
  <c r="B112" i="25" s="1"/>
  <c r="B113" i="25" s="1"/>
  <c r="B114" i="25" s="1"/>
  <c r="B115" i="25" s="1"/>
  <c r="B116" i="25" s="1"/>
  <c r="B117" i="25" s="1"/>
  <c r="B118" i="25" s="1"/>
  <c r="B119" i="25" s="1"/>
  <c r="B120" i="25" s="1"/>
  <c r="B121" i="25" s="1"/>
  <c r="B122" i="25" s="1"/>
  <c r="B123" i="25" s="1"/>
  <c r="B124" i="25" s="1"/>
  <c r="B125" i="25" s="1"/>
  <c r="B126" i="25" s="1"/>
  <c r="B127" i="25" s="1"/>
  <c r="B128" i="25" s="1"/>
  <c r="B129" i="25" s="1"/>
  <c r="B130" i="25" s="1"/>
  <c r="B131" i="25" s="1"/>
  <c r="B132" i="25" s="1"/>
  <c r="B133" i="25" s="1"/>
  <c r="B134" i="25" s="1"/>
  <c r="B135" i="25" s="1"/>
  <c r="B136" i="25" s="1"/>
  <c r="B137" i="25" s="1"/>
  <c r="B138" i="25" s="1"/>
  <c r="B139" i="25" s="1"/>
  <c r="B140" i="25" s="1"/>
  <c r="B141" i="25" s="1"/>
  <c r="B142" i="25" s="1"/>
  <c r="B143" i="25" s="1"/>
  <c r="B144" i="25" s="1"/>
  <c r="B145" i="25" s="1"/>
  <c r="B146" i="25" s="1"/>
  <c r="B147" i="25" s="1"/>
  <c r="B148" i="25" s="1"/>
  <c r="B149" i="25" s="1"/>
  <c r="B150" i="25" s="1"/>
  <c r="B151" i="25" s="1"/>
  <c r="B152" i="25" s="1"/>
  <c r="B153" i="25" s="1"/>
  <c r="B154" i="25" s="1"/>
  <c r="B155" i="25" s="1"/>
  <c r="B156" i="25" s="1"/>
  <c r="B157" i="25" s="1"/>
  <c r="B158" i="25" s="1"/>
  <c r="B159" i="25" s="1"/>
  <c r="B160" i="25" s="1"/>
  <c r="B161" i="25" s="1"/>
  <c r="B162" i="25" s="1"/>
  <c r="B163" i="25" s="1"/>
  <c r="B164" i="25" s="1"/>
  <c r="B165" i="25" s="1"/>
  <c r="B166" i="25" s="1"/>
  <c r="B167" i="25" s="1"/>
  <c r="B168" i="25" s="1"/>
  <c r="B169" i="25" s="1"/>
  <c r="B170" i="25" s="1"/>
  <c r="B171" i="25" s="1"/>
  <c r="B172" i="25" s="1"/>
  <c r="B173" i="25" s="1"/>
  <c r="B174" i="25" s="1"/>
  <c r="B175" i="25" s="1"/>
  <c r="B176" i="25" s="1"/>
  <c r="B177" i="25" s="1"/>
  <c r="B178" i="25" s="1"/>
  <c r="B179" i="25" s="1"/>
  <c r="B180" i="25" s="1"/>
  <c r="B181" i="25" s="1"/>
  <c r="B182" i="25" s="1"/>
  <c r="B183" i="25" s="1"/>
  <c r="B184" i="25" s="1"/>
  <c r="B185" i="25" s="1"/>
  <c r="B186" i="25" s="1"/>
  <c r="B187" i="25" s="1"/>
  <c r="B188" i="25" s="1"/>
  <c r="B189" i="25" s="1"/>
  <c r="B190" i="25" s="1"/>
  <c r="B191" i="25" s="1"/>
  <c r="B192" i="25" s="1"/>
  <c r="B193" i="25" s="1"/>
  <c r="B194" i="25" s="1"/>
  <c r="B195" i="25" s="1"/>
  <c r="B196" i="25" s="1"/>
  <c r="B197" i="25" s="1"/>
  <c r="B198" i="25" s="1"/>
  <c r="B199" i="25" s="1"/>
  <c r="B200" i="25" s="1"/>
  <c r="B201" i="25" s="1"/>
  <c r="B202" i="25" s="1"/>
  <c r="B203" i="25" s="1"/>
  <c r="B204" i="25" s="1"/>
  <c r="B205" i="25" s="1"/>
  <c r="B206" i="25" s="1"/>
  <c r="B207" i="25" s="1"/>
  <c r="B208" i="25" s="1"/>
  <c r="B209" i="25" s="1"/>
  <c r="B210" i="25" s="1"/>
  <c r="B211" i="25" s="1"/>
  <c r="B212" i="25" s="1"/>
  <c r="B213" i="25" s="1"/>
  <c r="B214" i="25" s="1"/>
  <c r="B215" i="25" s="1"/>
  <c r="B216" i="25" s="1"/>
  <c r="B217" i="25" s="1"/>
  <c r="B218" i="25" s="1"/>
  <c r="B219" i="25" s="1"/>
  <c r="B220" i="25" s="1"/>
  <c r="B221" i="25" s="1"/>
  <c r="B222" i="25" s="1"/>
  <c r="B223" i="25" s="1"/>
  <c r="B224" i="25" s="1"/>
  <c r="B225" i="25" s="1"/>
  <c r="B226" i="25" s="1"/>
  <c r="B227" i="25" s="1"/>
  <c r="B228" i="25" s="1"/>
  <c r="B229" i="25" s="1"/>
  <c r="B230" i="25" s="1"/>
  <c r="B231" i="25" s="1"/>
  <c r="B232" i="25" s="1"/>
  <c r="B233" i="25" s="1"/>
  <c r="B234" i="25" s="1"/>
  <c r="B235" i="25" s="1"/>
  <c r="B236" i="25" s="1"/>
  <c r="B237" i="25" s="1"/>
  <c r="B238" i="25" s="1"/>
  <c r="B239" i="25" s="1"/>
  <c r="B240" i="25" s="1"/>
  <c r="B241" i="25" s="1"/>
  <c r="B242" i="25" s="1"/>
  <c r="B243" i="25" s="1"/>
  <c r="B244" i="25" s="1"/>
  <c r="B245" i="25" s="1"/>
  <c r="B246" i="25" s="1"/>
  <c r="B247" i="25" s="1"/>
  <c r="B248" i="25" s="1"/>
  <c r="B249" i="25" s="1"/>
  <c r="B250" i="25" s="1"/>
  <c r="B251" i="25" s="1"/>
  <c r="B252" i="25" s="1"/>
  <c r="B253" i="25" s="1"/>
  <c r="B254" i="25" s="1"/>
  <c r="B255" i="25" s="1"/>
  <c r="B256" i="25" s="1"/>
  <c r="B257" i="25" s="1"/>
  <c r="B258" i="25" s="1"/>
  <c r="B259" i="25" s="1"/>
  <c r="B260" i="25" s="1"/>
  <c r="B261" i="25" s="1"/>
  <c r="B262" i="25" s="1"/>
  <c r="B263" i="25" s="1"/>
  <c r="B264" i="25" s="1"/>
  <c r="B265" i="25" s="1"/>
  <c r="B266" i="25" s="1"/>
  <c r="B267" i="25" s="1"/>
  <c r="B268" i="25" s="1"/>
  <c r="B269" i="25" s="1"/>
  <c r="B270" i="25" s="1"/>
  <c r="B271" i="25" s="1"/>
  <c r="B272" i="25" s="1"/>
  <c r="B273" i="25" s="1"/>
  <c r="B274" i="25" s="1"/>
  <c r="B275" i="25" s="1"/>
  <c r="B276" i="25" s="1"/>
  <c r="B277" i="25" s="1"/>
  <c r="B278" i="25" s="1"/>
  <c r="B279" i="25" s="1"/>
  <c r="B280" i="25" s="1"/>
  <c r="B281" i="25" s="1"/>
  <c r="B282" i="25" s="1"/>
  <c r="B283" i="25" s="1"/>
  <c r="B284" i="25" s="1"/>
  <c r="B285" i="25" s="1"/>
  <c r="B286" i="25" s="1"/>
  <c r="B287" i="25" s="1"/>
  <c r="B288" i="25" s="1"/>
  <c r="B289" i="25" s="1"/>
  <c r="B290" i="25" s="1"/>
  <c r="B291" i="25" s="1"/>
  <c r="B292" i="25" s="1"/>
  <c r="B293" i="25" s="1"/>
  <c r="B294" i="25" s="1"/>
  <c r="B295" i="25" s="1"/>
  <c r="B296" i="25" s="1"/>
  <c r="B297" i="25" s="1"/>
  <c r="B298" i="25" s="1"/>
  <c r="B299" i="25" s="1"/>
  <c r="B300" i="25" s="1"/>
  <c r="B301" i="25" s="1"/>
  <c r="B302" i="25" s="1"/>
  <c r="B303" i="25" s="1"/>
  <c r="B304" i="25" s="1"/>
  <c r="B305" i="25" s="1"/>
  <c r="B306" i="25" s="1"/>
  <c r="B307" i="25" s="1"/>
  <c r="B308" i="25" s="1"/>
  <c r="B309" i="25" s="1"/>
  <c r="B310" i="25" s="1"/>
  <c r="B311" i="25" s="1"/>
  <c r="B312" i="25" s="1"/>
  <c r="B313" i="25" s="1"/>
  <c r="B314" i="25" s="1"/>
  <c r="B315" i="25" s="1"/>
  <c r="B316" i="25" s="1"/>
  <c r="B317" i="25" s="1"/>
  <c r="B318" i="25" s="1"/>
  <c r="B319" i="25" s="1"/>
  <c r="B320" i="25" s="1"/>
  <c r="B321" i="25" s="1"/>
  <c r="B322" i="25" s="1"/>
  <c r="B323" i="25" s="1"/>
  <c r="B324" i="25" s="1"/>
  <c r="B325" i="25" s="1"/>
  <c r="B326" i="25" s="1"/>
  <c r="B327" i="25" s="1"/>
  <c r="B328" i="25" s="1"/>
  <c r="B329" i="25" s="1"/>
  <c r="B330" i="25" s="1"/>
  <c r="B331" i="25" s="1"/>
  <c r="B332" i="25" s="1"/>
  <c r="B333" i="25" s="1"/>
  <c r="B334" i="25" s="1"/>
  <c r="B335" i="25" s="1"/>
  <c r="B336" i="25" s="1"/>
  <c r="B337" i="25" s="1"/>
  <c r="B338" i="25" s="1"/>
  <c r="B339" i="25" s="1"/>
  <c r="B340" i="25" s="1"/>
  <c r="B341" i="25" s="1"/>
  <c r="B342" i="25" s="1"/>
  <c r="B343" i="25" s="1"/>
  <c r="B344" i="25" s="1"/>
  <c r="B345" i="25" s="1"/>
  <c r="B346" i="25" s="1"/>
  <c r="B347" i="25" s="1"/>
  <c r="B348" i="25" s="1"/>
  <c r="B349" i="25" s="1"/>
  <c r="B350" i="25" s="1"/>
  <c r="B351" i="25" s="1"/>
  <c r="B352" i="25" s="1"/>
  <c r="B353" i="25" s="1"/>
  <c r="B354" i="25" s="1"/>
  <c r="B355" i="25" s="1"/>
  <c r="B356" i="25" s="1"/>
  <c r="B357" i="25" s="1"/>
  <c r="B358" i="25" s="1"/>
  <c r="B359" i="25" s="1"/>
  <c r="B360" i="25" s="1"/>
  <c r="B361" i="25" s="1"/>
  <c r="B362" i="25" s="1"/>
  <c r="B363" i="25" s="1"/>
  <c r="B364" i="25" s="1"/>
  <c r="B365" i="25" s="1"/>
  <c r="B366" i="25" s="1"/>
  <c r="B367" i="25" s="1"/>
  <c r="B368" i="25" s="1"/>
  <c r="B369" i="25" s="1"/>
  <c r="B370" i="25" s="1"/>
  <c r="B371" i="25" s="1"/>
  <c r="B372" i="25" s="1"/>
  <c r="B373" i="25" s="1"/>
  <c r="B374" i="25" s="1"/>
  <c r="B375" i="25" s="1"/>
  <c r="B376" i="25" s="1"/>
  <c r="B377" i="25" s="1"/>
  <c r="B378" i="25" s="1"/>
  <c r="B379" i="25" s="1"/>
  <c r="B380" i="25" s="1"/>
  <c r="B381" i="25" s="1"/>
  <c r="B382" i="25" s="1"/>
  <c r="B383" i="25" s="1"/>
  <c r="B384" i="25" s="1"/>
  <c r="B385" i="25" s="1"/>
  <c r="B386" i="25" s="1"/>
  <c r="B387" i="25" s="1"/>
  <c r="B388" i="25" s="1"/>
  <c r="B389" i="25" s="1"/>
  <c r="B390" i="25" s="1"/>
  <c r="B391" i="25" s="1"/>
  <c r="B392" i="25" s="1"/>
  <c r="B393" i="25" s="1"/>
  <c r="B394" i="25" s="1"/>
  <c r="B395" i="25" s="1"/>
  <c r="B396" i="25" s="1"/>
  <c r="B397" i="25" s="1"/>
  <c r="B398" i="25" s="1"/>
  <c r="B399" i="25" s="1"/>
  <c r="B400" i="25" s="1"/>
  <c r="B401" i="25" s="1"/>
  <c r="B402" i="25" s="1"/>
  <c r="B403" i="25" s="1"/>
  <c r="B404" i="25" s="1"/>
  <c r="B405" i="25" s="1"/>
  <c r="B406" i="25" s="1"/>
  <c r="B407" i="25" s="1"/>
  <c r="B408" i="25" s="1"/>
  <c r="B409" i="25" s="1"/>
  <c r="B410" i="25" s="1"/>
  <c r="B411" i="25" s="1"/>
  <c r="B412" i="25" s="1"/>
  <c r="B413" i="25" s="1"/>
  <c r="B414" i="25" s="1"/>
  <c r="B415" i="25" s="1"/>
  <c r="B416" i="25" s="1"/>
  <c r="B417" i="25" s="1"/>
  <c r="B418" i="25" s="1"/>
  <c r="B419" i="25" s="1"/>
  <c r="B420" i="25" s="1"/>
  <c r="B421" i="25" s="1"/>
  <c r="B422" i="25" s="1"/>
  <c r="B423" i="25" s="1"/>
  <c r="B424" i="25" s="1"/>
  <c r="B425" i="25" s="1"/>
  <c r="B426" i="25" s="1"/>
  <c r="B427" i="25" s="1"/>
  <c r="B428" i="25" s="1"/>
  <c r="B429" i="25" s="1"/>
  <c r="B430" i="25" s="1"/>
  <c r="B431" i="25" s="1"/>
  <c r="B432" i="25" s="1"/>
  <c r="B433" i="25" s="1"/>
  <c r="B434" i="25" s="1"/>
  <c r="B435" i="25" s="1"/>
  <c r="B436" i="25" s="1"/>
  <c r="B437" i="25" s="1"/>
  <c r="B438" i="25" s="1"/>
  <c r="B439" i="25" s="1"/>
  <c r="B440" i="25" s="1"/>
  <c r="B441" i="25" s="1"/>
  <c r="B442" i="25" s="1"/>
  <c r="B443" i="25" s="1"/>
  <c r="B444" i="25" s="1"/>
  <c r="B445" i="25" s="1"/>
  <c r="B446" i="25" s="1"/>
  <c r="B447" i="25" s="1"/>
  <c r="B448" i="25" s="1"/>
  <c r="B449" i="25" s="1"/>
  <c r="B450" i="25" s="1"/>
  <c r="B451" i="25" s="1"/>
  <c r="B452" i="25" s="1"/>
  <c r="B453" i="25" s="1"/>
  <c r="B454" i="25" s="1"/>
  <c r="B455" i="25" s="1"/>
  <c r="B456" i="25" s="1"/>
  <c r="B457" i="25" s="1"/>
  <c r="B458" i="25" s="1"/>
  <c r="B459" i="25" s="1"/>
  <c r="B460" i="25" s="1"/>
  <c r="B461" i="25" s="1"/>
  <c r="B462" i="25" s="1"/>
  <c r="B463" i="25" s="1"/>
  <c r="B464" i="25" s="1"/>
  <c r="B465" i="25" s="1"/>
  <c r="B466" i="25" s="1"/>
  <c r="B467" i="25" s="1"/>
  <c r="B468" i="25" s="1"/>
  <c r="B469" i="25" s="1"/>
  <c r="B470" i="25" s="1"/>
  <c r="B471" i="25" s="1"/>
  <c r="B472" i="25" s="1"/>
  <c r="B473" i="25" s="1"/>
  <c r="B474" i="25" s="1"/>
  <c r="B475" i="25" s="1"/>
  <c r="B476" i="25" s="1"/>
  <c r="B477" i="25" s="1"/>
  <c r="B478" i="25" s="1"/>
  <c r="B479" i="25" s="1"/>
  <c r="B480" i="25" s="1"/>
  <c r="B481" i="25" s="1"/>
  <c r="B482" i="25" s="1"/>
  <c r="B483" i="25" s="1"/>
  <c r="B484" i="25" s="1"/>
  <c r="B485" i="25" s="1"/>
  <c r="B486" i="25" s="1"/>
  <c r="B487" i="25" s="1"/>
  <c r="B488" i="25" s="1"/>
  <c r="B489" i="25" s="1"/>
  <c r="B490" i="25" s="1"/>
  <c r="B491" i="25" s="1"/>
  <c r="B492" i="25" s="1"/>
  <c r="B493" i="25" s="1"/>
  <c r="B494" i="25" s="1"/>
  <c r="B495" i="25" s="1"/>
  <c r="B496" i="25" s="1"/>
  <c r="B497" i="25" s="1"/>
  <c r="B498" i="25" s="1"/>
  <c r="B499" i="25" s="1"/>
  <c r="B500" i="25" s="1"/>
  <c r="B501" i="25" s="1"/>
  <c r="B502" i="25" s="1"/>
  <c r="B503" i="25" s="1"/>
  <c r="B504" i="25" s="1"/>
  <c r="B505" i="25" s="1"/>
  <c r="B506" i="25" s="1"/>
  <c r="B507" i="25" s="1"/>
  <c r="B508" i="25" s="1"/>
  <c r="B509" i="25" s="1"/>
  <c r="B510" i="25" s="1"/>
  <c r="B511" i="25" s="1"/>
  <c r="B512" i="25" s="1"/>
  <c r="B513" i="25" s="1"/>
  <c r="B514" i="25" s="1"/>
  <c r="B515" i="25" s="1"/>
  <c r="B516" i="25" s="1"/>
  <c r="B517" i="25" s="1"/>
  <c r="B518" i="25" s="1"/>
  <c r="B519" i="25" s="1"/>
  <c r="B520" i="25" s="1"/>
  <c r="B521" i="25" s="1"/>
  <c r="B522" i="25" s="1"/>
  <c r="B523" i="25" s="1"/>
  <c r="B524" i="25" s="1"/>
  <c r="B525" i="25" s="1"/>
  <c r="B526" i="25" s="1"/>
  <c r="B527" i="25" s="1"/>
  <c r="B528" i="25" s="1"/>
  <c r="B529" i="25" s="1"/>
  <c r="B530" i="25" s="1"/>
  <c r="B531" i="25" s="1"/>
  <c r="B532" i="25" s="1"/>
  <c r="B533" i="25" s="1"/>
  <c r="B534" i="25" s="1"/>
  <c r="B535" i="25" s="1"/>
  <c r="B536" i="25" s="1"/>
  <c r="B537" i="25" s="1"/>
  <c r="B538" i="25" s="1"/>
  <c r="B539" i="25" s="1"/>
  <c r="B540" i="25" s="1"/>
  <c r="B541" i="25" s="1"/>
  <c r="B542" i="25" s="1"/>
  <c r="B543" i="25" s="1"/>
  <c r="B544" i="25" s="1"/>
  <c r="B545" i="25" s="1"/>
  <c r="B546" i="25" s="1"/>
  <c r="B547" i="25" s="1"/>
  <c r="B548" i="25" s="1"/>
  <c r="B549" i="25" s="1"/>
  <c r="B550" i="25" s="1"/>
  <c r="B551" i="25" s="1"/>
  <c r="B552" i="25" s="1"/>
  <c r="B553" i="25" s="1"/>
  <c r="B554" i="25" s="1"/>
  <c r="B555" i="25" s="1"/>
  <c r="B556" i="25" s="1"/>
  <c r="B557" i="25" s="1"/>
  <c r="B558" i="25" s="1"/>
  <c r="B559" i="25" s="1"/>
  <c r="B560" i="25" s="1"/>
  <c r="B561" i="25" s="1"/>
  <c r="B562" i="25" s="1"/>
  <c r="B563" i="25" s="1"/>
  <c r="B564" i="25" s="1"/>
  <c r="B565" i="25" s="1"/>
  <c r="B566" i="25" s="1"/>
  <c r="B567" i="25" s="1"/>
  <c r="B568" i="25" s="1"/>
  <c r="B569" i="25" s="1"/>
  <c r="B570" i="25" s="1"/>
  <c r="B571" i="25" s="1"/>
  <c r="B572" i="25" s="1"/>
  <c r="B573" i="25" s="1"/>
  <c r="B574" i="25" s="1"/>
  <c r="B575" i="25" s="1"/>
  <c r="B576" i="25" s="1"/>
  <c r="B577" i="25" s="1"/>
  <c r="B578" i="25" s="1"/>
  <c r="B579" i="25" s="1"/>
  <c r="B580" i="25" s="1"/>
  <c r="B581" i="25" s="1"/>
  <c r="B582" i="25" s="1"/>
  <c r="B583" i="25" s="1"/>
  <c r="B584" i="25" s="1"/>
  <c r="B585" i="25" s="1"/>
  <c r="B586" i="25" s="1"/>
  <c r="B587" i="25" s="1"/>
  <c r="B588" i="25" s="1"/>
  <c r="B589" i="25" s="1"/>
  <c r="B590" i="25" s="1"/>
  <c r="B591" i="25" s="1"/>
  <c r="B592" i="25" s="1"/>
  <c r="B593" i="25" s="1"/>
  <c r="B594" i="25" s="1"/>
  <c r="B595" i="25" s="1"/>
  <c r="B596" i="25" s="1"/>
  <c r="B597" i="25" s="1"/>
  <c r="B598" i="25" s="1"/>
  <c r="B599" i="25" s="1"/>
  <c r="B600" i="25" s="1"/>
  <c r="B601" i="25" s="1"/>
  <c r="B602" i="25" s="1"/>
  <c r="B603" i="25" s="1"/>
  <c r="B604" i="25" s="1"/>
  <c r="B605" i="25" s="1"/>
  <c r="B606" i="25" s="1"/>
  <c r="B607" i="25" s="1"/>
  <c r="B608" i="25" s="1"/>
  <c r="B609" i="25" s="1"/>
  <c r="B610" i="25" s="1"/>
  <c r="B611" i="25" s="1"/>
  <c r="B612" i="25" s="1"/>
  <c r="B613" i="25" s="1"/>
  <c r="B614" i="25" s="1"/>
  <c r="B615" i="25" s="1"/>
  <c r="B616" i="25" s="1"/>
  <c r="B617" i="25" s="1"/>
  <c r="B618" i="25" s="1"/>
  <c r="B619" i="25" s="1"/>
  <c r="B620" i="25" s="1"/>
  <c r="B621" i="25" s="1"/>
  <c r="B622" i="25" s="1"/>
  <c r="B623" i="25" s="1"/>
  <c r="B624" i="25" s="1"/>
  <c r="B625" i="25" s="1"/>
  <c r="B626" i="25" s="1"/>
  <c r="B627" i="25" s="1"/>
  <c r="B628" i="25" s="1"/>
  <c r="B629" i="25" s="1"/>
  <c r="B630" i="25" s="1"/>
  <c r="B631" i="25" s="1"/>
  <c r="B632" i="25" s="1"/>
  <c r="B633" i="25" s="1"/>
  <c r="B634" i="25" s="1"/>
  <c r="B635" i="25" s="1"/>
  <c r="B636" i="25" s="1"/>
  <c r="B637" i="25" s="1"/>
  <c r="B638" i="25" s="1"/>
  <c r="B639" i="25" s="1"/>
  <c r="B640" i="25" s="1"/>
  <c r="B641" i="25" s="1"/>
  <c r="B642" i="25" s="1"/>
  <c r="B643" i="25" s="1"/>
  <c r="B644" i="25" s="1"/>
  <c r="B645" i="25" s="1"/>
  <c r="B646" i="25" s="1"/>
  <c r="B647" i="25" s="1"/>
  <c r="B648" i="25" s="1"/>
  <c r="B649" i="25" s="1"/>
  <c r="B650" i="25" s="1"/>
  <c r="B651" i="25" s="1"/>
  <c r="B652" i="25" s="1"/>
  <c r="B653" i="25" s="1"/>
  <c r="B654" i="25" s="1"/>
  <c r="B655" i="25" s="1"/>
  <c r="B656" i="25" s="1"/>
  <c r="B657" i="25" s="1"/>
  <c r="B658" i="25" s="1"/>
  <c r="B659" i="25" s="1"/>
  <c r="B660" i="25" s="1"/>
  <c r="B661" i="25" s="1"/>
  <c r="B662" i="25" s="1"/>
  <c r="B663" i="25" s="1"/>
  <c r="B664" i="25" s="1"/>
  <c r="B665" i="25" s="1"/>
  <c r="B666" i="25" s="1"/>
  <c r="B667" i="25" s="1"/>
  <c r="B668" i="25" s="1"/>
  <c r="B669" i="25" s="1"/>
  <c r="B670" i="25" s="1"/>
  <c r="B671" i="25" s="1"/>
  <c r="B672" i="25" s="1"/>
  <c r="B673" i="25" s="1"/>
  <c r="B674" i="25" s="1"/>
  <c r="B675" i="25" s="1"/>
  <c r="B676" i="25" s="1"/>
  <c r="B677" i="25" s="1"/>
  <c r="B678" i="25" s="1"/>
  <c r="B679" i="25" s="1"/>
  <c r="B680" i="25" s="1"/>
  <c r="B681" i="25" s="1"/>
  <c r="B682" i="25" s="1"/>
  <c r="B683" i="25" s="1"/>
  <c r="B684" i="25" s="1"/>
  <c r="B685" i="25" s="1"/>
  <c r="B686" i="25" s="1"/>
  <c r="B687" i="25" s="1"/>
  <c r="B688" i="25" s="1"/>
  <c r="B689" i="25" s="1"/>
  <c r="B690" i="25" s="1"/>
  <c r="B691" i="25" s="1"/>
  <c r="B692" i="25" s="1"/>
  <c r="B693" i="25" s="1"/>
  <c r="B694" i="25" s="1"/>
  <c r="B695" i="25" s="1"/>
  <c r="B696" i="25" s="1"/>
  <c r="B697" i="25" s="1"/>
  <c r="B698" i="25" s="1"/>
  <c r="B699" i="25" s="1"/>
  <c r="B700" i="25" s="1"/>
  <c r="B701" i="25" s="1"/>
  <c r="B702" i="25" s="1"/>
  <c r="B703" i="25" s="1"/>
  <c r="B704" i="25" s="1"/>
  <c r="B705" i="25" s="1"/>
  <c r="B706" i="25" s="1"/>
  <c r="B707" i="25" s="1"/>
  <c r="B708" i="25" s="1"/>
  <c r="B709" i="25" s="1"/>
  <c r="B710" i="25" s="1"/>
  <c r="B711" i="25" s="1"/>
  <c r="B712" i="25" s="1"/>
  <c r="B713" i="25" s="1"/>
  <c r="B714" i="25" s="1"/>
  <c r="B715" i="25" s="1"/>
  <c r="B716" i="25" s="1"/>
  <c r="B717" i="25" s="1"/>
  <c r="B718" i="25" s="1"/>
  <c r="B719" i="25" s="1"/>
  <c r="B720" i="25" s="1"/>
  <c r="B721" i="25" s="1"/>
  <c r="A3" i="25"/>
  <c r="L2" i="25"/>
  <c r="L721" i="24"/>
  <c r="L720" i="24"/>
  <c r="L719" i="24"/>
  <c r="L718" i="24"/>
  <c r="L717" i="24"/>
  <c r="L716" i="24"/>
  <c r="L715" i="24"/>
  <c r="L714" i="24"/>
  <c r="L713" i="24"/>
  <c r="L712" i="24"/>
  <c r="L711" i="24"/>
  <c r="L710" i="24"/>
  <c r="L709" i="24"/>
  <c r="L708" i="24"/>
  <c r="L707" i="24"/>
  <c r="L706" i="24"/>
  <c r="L705" i="24"/>
  <c r="L704" i="24"/>
  <c r="L703" i="24"/>
  <c r="L702" i="24"/>
  <c r="L701" i="24"/>
  <c r="L700" i="24"/>
  <c r="L699" i="24"/>
  <c r="L698" i="24"/>
  <c r="L697" i="24"/>
  <c r="L696" i="24"/>
  <c r="L695" i="24"/>
  <c r="L694" i="24"/>
  <c r="L693" i="24"/>
  <c r="L692" i="24"/>
  <c r="L691" i="24"/>
  <c r="L690" i="24"/>
  <c r="L689" i="24"/>
  <c r="L688" i="24"/>
  <c r="L687" i="24"/>
  <c r="L686" i="24"/>
  <c r="L685" i="24"/>
  <c r="L684" i="24"/>
  <c r="L683" i="24"/>
  <c r="L682" i="24"/>
  <c r="L681" i="24"/>
  <c r="L680" i="24"/>
  <c r="L679" i="24"/>
  <c r="L678" i="24"/>
  <c r="L677" i="24"/>
  <c r="L676" i="24"/>
  <c r="L675" i="24"/>
  <c r="L674" i="24"/>
  <c r="L673" i="24"/>
  <c r="L672" i="24"/>
  <c r="L671" i="24"/>
  <c r="L670" i="24"/>
  <c r="L669" i="24"/>
  <c r="L668" i="24"/>
  <c r="L667" i="24"/>
  <c r="L666" i="24"/>
  <c r="L665" i="24"/>
  <c r="L664" i="24"/>
  <c r="L663" i="24"/>
  <c r="L662" i="24"/>
  <c r="L661" i="24"/>
  <c r="L660" i="24"/>
  <c r="L659" i="24"/>
  <c r="L658" i="24"/>
  <c r="L657" i="24"/>
  <c r="L656" i="24"/>
  <c r="L655" i="24"/>
  <c r="L654" i="24"/>
  <c r="L653" i="24"/>
  <c r="L652" i="24"/>
  <c r="L651" i="24"/>
  <c r="L650" i="24"/>
  <c r="L649" i="24"/>
  <c r="L648" i="24"/>
  <c r="L647" i="24"/>
  <c r="L646" i="24"/>
  <c r="L645" i="24"/>
  <c r="L644" i="24"/>
  <c r="L643" i="24"/>
  <c r="L642" i="24"/>
  <c r="L641" i="24"/>
  <c r="L640" i="24"/>
  <c r="L639" i="24"/>
  <c r="L638" i="24"/>
  <c r="L637" i="24"/>
  <c r="L636" i="24"/>
  <c r="L635" i="24"/>
  <c r="L634" i="24"/>
  <c r="L633" i="24"/>
  <c r="L632" i="24"/>
  <c r="L631" i="24"/>
  <c r="L630" i="24"/>
  <c r="L629" i="24"/>
  <c r="L628" i="24"/>
  <c r="L627" i="24"/>
  <c r="L626" i="24"/>
  <c r="L625" i="24"/>
  <c r="L624" i="24"/>
  <c r="L623" i="24"/>
  <c r="L622" i="24"/>
  <c r="L621" i="24"/>
  <c r="L620" i="24"/>
  <c r="L619" i="24"/>
  <c r="L618" i="24"/>
  <c r="L617" i="24"/>
  <c r="L616" i="24"/>
  <c r="L615" i="24"/>
  <c r="L614" i="24"/>
  <c r="L613" i="24"/>
  <c r="L612" i="24"/>
  <c r="L611" i="24"/>
  <c r="L610" i="24"/>
  <c r="L609" i="24"/>
  <c r="L608" i="24"/>
  <c r="L607" i="24"/>
  <c r="L606" i="24"/>
  <c r="L605" i="24"/>
  <c r="L604" i="24"/>
  <c r="L603" i="24"/>
  <c r="L602" i="24"/>
  <c r="L601" i="24"/>
  <c r="L600" i="24"/>
  <c r="L599" i="24"/>
  <c r="L598" i="24"/>
  <c r="L597" i="24"/>
  <c r="L596" i="24"/>
  <c r="L595" i="24"/>
  <c r="L594" i="24"/>
  <c r="L593" i="24"/>
  <c r="L592" i="24"/>
  <c r="L591" i="24"/>
  <c r="L590" i="24"/>
  <c r="L589" i="24"/>
  <c r="L588" i="24"/>
  <c r="L587" i="24"/>
  <c r="L586" i="24"/>
  <c r="L585" i="24"/>
  <c r="L584" i="24"/>
  <c r="L583" i="24"/>
  <c r="L582" i="24"/>
  <c r="L581" i="24"/>
  <c r="L580" i="24"/>
  <c r="L579" i="24"/>
  <c r="L578" i="24"/>
  <c r="L577" i="24"/>
  <c r="L576" i="24"/>
  <c r="L575" i="24"/>
  <c r="L574" i="24"/>
  <c r="L573" i="24"/>
  <c r="L572" i="24"/>
  <c r="L571" i="24"/>
  <c r="L570" i="24"/>
  <c r="L569" i="24"/>
  <c r="L568" i="24"/>
  <c r="L567" i="24"/>
  <c r="L566" i="24"/>
  <c r="L565" i="24"/>
  <c r="L564" i="24"/>
  <c r="L563" i="24"/>
  <c r="L562" i="24"/>
  <c r="L561" i="24"/>
  <c r="L560" i="24"/>
  <c r="L559" i="24"/>
  <c r="L558" i="24"/>
  <c r="L557" i="24"/>
  <c r="L556" i="24"/>
  <c r="L555" i="24"/>
  <c r="L554" i="24"/>
  <c r="L553" i="24"/>
  <c r="L552" i="24"/>
  <c r="L551" i="24"/>
  <c r="L550" i="24"/>
  <c r="L549" i="24"/>
  <c r="L548" i="24"/>
  <c r="L547" i="24"/>
  <c r="L546" i="24"/>
  <c r="L545" i="24"/>
  <c r="L544" i="24"/>
  <c r="L543" i="24"/>
  <c r="L542" i="24"/>
  <c r="L541" i="24"/>
  <c r="L540" i="24"/>
  <c r="L539" i="24"/>
  <c r="L538" i="24"/>
  <c r="L537" i="24"/>
  <c r="L536" i="24"/>
  <c r="L535" i="24"/>
  <c r="L534" i="24"/>
  <c r="L533" i="24"/>
  <c r="L532" i="24"/>
  <c r="L531" i="24"/>
  <c r="L530" i="24"/>
  <c r="L529" i="24"/>
  <c r="L528" i="24"/>
  <c r="L527" i="24"/>
  <c r="L526" i="24"/>
  <c r="L525" i="24"/>
  <c r="L524" i="24"/>
  <c r="L523" i="24"/>
  <c r="L522" i="24"/>
  <c r="L521" i="24"/>
  <c r="L520" i="24"/>
  <c r="L519" i="24"/>
  <c r="L518" i="24"/>
  <c r="L517" i="24"/>
  <c r="L516" i="24"/>
  <c r="L515" i="24"/>
  <c r="L514" i="24"/>
  <c r="L513" i="24"/>
  <c r="L512" i="24"/>
  <c r="L511" i="24"/>
  <c r="L510" i="24"/>
  <c r="L509" i="24"/>
  <c r="L508" i="24"/>
  <c r="L507" i="24"/>
  <c r="L506" i="24"/>
  <c r="L505" i="24"/>
  <c r="L504" i="24"/>
  <c r="L503" i="24"/>
  <c r="L502" i="24"/>
  <c r="L501" i="24"/>
  <c r="L500" i="24"/>
  <c r="L499" i="24"/>
  <c r="L498" i="24"/>
  <c r="L497" i="24"/>
  <c r="L496" i="24"/>
  <c r="L495" i="24"/>
  <c r="L494" i="24"/>
  <c r="L493" i="24"/>
  <c r="L492" i="24"/>
  <c r="L491" i="24"/>
  <c r="L490" i="24"/>
  <c r="L489" i="24"/>
  <c r="L488" i="24"/>
  <c r="L487" i="24"/>
  <c r="L486" i="24"/>
  <c r="L485" i="24"/>
  <c r="L484" i="24"/>
  <c r="L483" i="24"/>
  <c r="L482" i="24"/>
  <c r="L481" i="24"/>
  <c r="L480" i="24"/>
  <c r="L479" i="24"/>
  <c r="L478" i="24"/>
  <c r="L477" i="24"/>
  <c r="L476" i="24"/>
  <c r="L475" i="24"/>
  <c r="L474" i="24"/>
  <c r="L473" i="24"/>
  <c r="L472" i="24"/>
  <c r="L471" i="24"/>
  <c r="L470" i="24"/>
  <c r="L469" i="24"/>
  <c r="L468" i="24"/>
  <c r="L467" i="24"/>
  <c r="L466" i="24"/>
  <c r="L465" i="24"/>
  <c r="L464" i="24"/>
  <c r="L463" i="24"/>
  <c r="L462" i="24"/>
  <c r="L461" i="24"/>
  <c r="L460" i="24"/>
  <c r="L459" i="24"/>
  <c r="L458" i="24"/>
  <c r="L457" i="24"/>
  <c r="L456" i="24"/>
  <c r="L455" i="24"/>
  <c r="L454" i="24"/>
  <c r="L453" i="24"/>
  <c r="L452" i="24"/>
  <c r="L451" i="24"/>
  <c r="L450" i="24"/>
  <c r="L449" i="24"/>
  <c r="L448" i="24"/>
  <c r="L447" i="24"/>
  <c r="L446" i="24"/>
  <c r="L445" i="24"/>
  <c r="L444" i="24"/>
  <c r="L443" i="24"/>
  <c r="L442" i="24"/>
  <c r="L441" i="24"/>
  <c r="L440" i="24"/>
  <c r="L439" i="24"/>
  <c r="L438" i="24"/>
  <c r="L437" i="24"/>
  <c r="L436" i="24"/>
  <c r="L435" i="24"/>
  <c r="L434" i="24"/>
  <c r="L433" i="24"/>
  <c r="L432" i="24"/>
  <c r="L431" i="24"/>
  <c r="L430" i="24"/>
  <c r="L429" i="24"/>
  <c r="L428" i="24"/>
  <c r="L427" i="24"/>
  <c r="L426" i="24"/>
  <c r="L425" i="24"/>
  <c r="L424" i="24"/>
  <c r="L423" i="24"/>
  <c r="L422" i="24"/>
  <c r="L421" i="24"/>
  <c r="L420" i="24"/>
  <c r="L419" i="24"/>
  <c r="L418" i="24"/>
  <c r="L417" i="24"/>
  <c r="L416" i="24"/>
  <c r="L415" i="24"/>
  <c r="L414" i="24"/>
  <c r="L413" i="24"/>
  <c r="L412" i="24"/>
  <c r="L411" i="24"/>
  <c r="L410" i="24"/>
  <c r="L409" i="24"/>
  <c r="L408" i="24"/>
  <c r="L407" i="24"/>
  <c r="L406" i="24"/>
  <c r="L405" i="24"/>
  <c r="L404" i="24"/>
  <c r="L403" i="24"/>
  <c r="L402" i="24"/>
  <c r="L401" i="24"/>
  <c r="L400" i="24"/>
  <c r="L399" i="24"/>
  <c r="L398" i="24"/>
  <c r="L397" i="24"/>
  <c r="L396" i="24"/>
  <c r="L395" i="24"/>
  <c r="L394" i="24"/>
  <c r="L393" i="24"/>
  <c r="L392" i="24"/>
  <c r="L391" i="24"/>
  <c r="L390" i="24"/>
  <c r="L389" i="24"/>
  <c r="L388" i="24"/>
  <c r="L387" i="24"/>
  <c r="L386" i="24"/>
  <c r="L385" i="24"/>
  <c r="L384" i="24"/>
  <c r="L383" i="24"/>
  <c r="L382" i="24"/>
  <c r="L381" i="24"/>
  <c r="L380" i="24"/>
  <c r="L379" i="24"/>
  <c r="L378" i="24"/>
  <c r="L377" i="24"/>
  <c r="L376" i="24"/>
  <c r="L375" i="24"/>
  <c r="L374" i="24"/>
  <c r="L373" i="24"/>
  <c r="L372" i="24"/>
  <c r="L371" i="24"/>
  <c r="L370" i="24"/>
  <c r="L369" i="24"/>
  <c r="L368" i="24"/>
  <c r="L367" i="24"/>
  <c r="L366" i="24"/>
  <c r="L365" i="24"/>
  <c r="L364" i="24"/>
  <c r="L363" i="24"/>
  <c r="L362" i="24"/>
  <c r="L361" i="24"/>
  <c r="L360" i="24"/>
  <c r="L359" i="24"/>
  <c r="L358" i="24"/>
  <c r="L357" i="24"/>
  <c r="L356" i="24"/>
  <c r="L355" i="24"/>
  <c r="L354" i="24"/>
  <c r="L353" i="24"/>
  <c r="L352" i="24"/>
  <c r="L351" i="24"/>
  <c r="L350" i="24"/>
  <c r="L349" i="24"/>
  <c r="L348" i="24"/>
  <c r="L347" i="24"/>
  <c r="L346" i="24"/>
  <c r="L345" i="24"/>
  <c r="L344" i="24"/>
  <c r="L343" i="24"/>
  <c r="L342" i="24"/>
  <c r="L341" i="24"/>
  <c r="L340" i="24"/>
  <c r="L339" i="24"/>
  <c r="L338" i="24"/>
  <c r="L337" i="24"/>
  <c r="L336" i="24"/>
  <c r="L335" i="24"/>
  <c r="L334" i="24"/>
  <c r="L333" i="24"/>
  <c r="L332" i="24"/>
  <c r="L331" i="24"/>
  <c r="L330" i="24"/>
  <c r="L329" i="24"/>
  <c r="L328" i="24"/>
  <c r="L327" i="24"/>
  <c r="L326" i="24"/>
  <c r="L325" i="24"/>
  <c r="L324" i="24"/>
  <c r="L323" i="24"/>
  <c r="L322" i="24"/>
  <c r="L321" i="24"/>
  <c r="L320" i="24"/>
  <c r="L319" i="24"/>
  <c r="L318" i="24"/>
  <c r="L317" i="24"/>
  <c r="L316" i="24"/>
  <c r="L315" i="24"/>
  <c r="L314" i="24"/>
  <c r="L313" i="24"/>
  <c r="L312" i="24"/>
  <c r="L311" i="24"/>
  <c r="L310" i="24"/>
  <c r="L309" i="24"/>
  <c r="L308" i="24"/>
  <c r="L307" i="24"/>
  <c r="L306" i="24"/>
  <c r="L305" i="24"/>
  <c r="L304" i="24"/>
  <c r="L303" i="24"/>
  <c r="L302" i="24"/>
  <c r="L301" i="24"/>
  <c r="L300" i="24"/>
  <c r="L299" i="24"/>
  <c r="L298" i="24"/>
  <c r="L297" i="24"/>
  <c r="L296" i="24"/>
  <c r="L295" i="24"/>
  <c r="L294" i="24"/>
  <c r="L293" i="24"/>
  <c r="L292" i="24"/>
  <c r="L291" i="24"/>
  <c r="L290" i="24"/>
  <c r="L289" i="24"/>
  <c r="L288" i="24"/>
  <c r="L287" i="24"/>
  <c r="L286" i="24"/>
  <c r="L285" i="24"/>
  <c r="L284" i="24"/>
  <c r="L283" i="24"/>
  <c r="L282" i="24"/>
  <c r="L281" i="24"/>
  <c r="L280" i="24"/>
  <c r="L279" i="24"/>
  <c r="L278" i="24"/>
  <c r="L277" i="24"/>
  <c r="L276" i="24"/>
  <c r="L275" i="24"/>
  <c r="L274" i="24"/>
  <c r="L273" i="24"/>
  <c r="L272" i="24"/>
  <c r="L271" i="24"/>
  <c r="L270" i="24"/>
  <c r="L269" i="24"/>
  <c r="L268" i="24"/>
  <c r="L267" i="24"/>
  <c r="L266" i="24"/>
  <c r="L265" i="24"/>
  <c r="L264" i="24"/>
  <c r="L263" i="24"/>
  <c r="L262" i="24"/>
  <c r="L261" i="24"/>
  <c r="L260" i="24"/>
  <c r="L259" i="24"/>
  <c r="L258" i="24"/>
  <c r="L257" i="24"/>
  <c r="L256" i="24"/>
  <c r="L255" i="24"/>
  <c r="L254" i="24"/>
  <c r="L253" i="24"/>
  <c r="L252" i="24"/>
  <c r="L251" i="24"/>
  <c r="L250" i="24"/>
  <c r="L249" i="24"/>
  <c r="L248" i="24"/>
  <c r="L247" i="24"/>
  <c r="L246" i="24"/>
  <c r="L245" i="24"/>
  <c r="L244" i="24"/>
  <c r="L243" i="24"/>
  <c r="L242" i="24"/>
  <c r="L241" i="24"/>
  <c r="L240" i="24"/>
  <c r="L239" i="24"/>
  <c r="L238" i="24"/>
  <c r="L237" i="24"/>
  <c r="L236" i="24"/>
  <c r="L235" i="24"/>
  <c r="L234" i="24"/>
  <c r="L233" i="24"/>
  <c r="L232" i="24"/>
  <c r="L231" i="24"/>
  <c r="L230" i="24"/>
  <c r="L229" i="24"/>
  <c r="L228" i="24"/>
  <c r="L227" i="24"/>
  <c r="L226" i="24"/>
  <c r="L225" i="24"/>
  <c r="L224" i="24"/>
  <c r="L223" i="24"/>
  <c r="L222" i="24"/>
  <c r="L221" i="24"/>
  <c r="L220" i="24"/>
  <c r="L219" i="24"/>
  <c r="L218" i="24"/>
  <c r="L217" i="24"/>
  <c r="L216" i="24"/>
  <c r="L215" i="24"/>
  <c r="L214" i="24"/>
  <c r="L213" i="24"/>
  <c r="L212" i="24"/>
  <c r="L211" i="24"/>
  <c r="L210" i="24"/>
  <c r="L209" i="24"/>
  <c r="L208" i="24"/>
  <c r="L207" i="24"/>
  <c r="L206" i="24"/>
  <c r="L205" i="24"/>
  <c r="L204" i="24"/>
  <c r="L203" i="24"/>
  <c r="L202" i="24"/>
  <c r="L201" i="24"/>
  <c r="L200" i="24"/>
  <c r="L199" i="24"/>
  <c r="L198" i="24"/>
  <c r="L197" i="24"/>
  <c r="L196" i="24"/>
  <c r="L195" i="24"/>
  <c r="L194" i="24"/>
  <c r="L193" i="24"/>
  <c r="L192" i="24"/>
  <c r="L191" i="24"/>
  <c r="L190" i="24"/>
  <c r="L189" i="24"/>
  <c r="L188" i="24"/>
  <c r="L187" i="24"/>
  <c r="L186" i="24"/>
  <c r="L185" i="24"/>
  <c r="L184" i="24"/>
  <c r="L183" i="24"/>
  <c r="L182" i="24"/>
  <c r="L181" i="24"/>
  <c r="L180" i="24"/>
  <c r="L179" i="24"/>
  <c r="L178" i="24"/>
  <c r="L177" i="24"/>
  <c r="L176" i="24"/>
  <c r="L175" i="24"/>
  <c r="L174" i="24"/>
  <c r="L173" i="24"/>
  <c r="L172" i="24"/>
  <c r="L171" i="24"/>
  <c r="L170" i="24"/>
  <c r="L169" i="24"/>
  <c r="L168" i="24"/>
  <c r="L167" i="24"/>
  <c r="L166" i="24"/>
  <c r="L165" i="24"/>
  <c r="L164" i="24"/>
  <c r="L163" i="24"/>
  <c r="L162" i="24"/>
  <c r="L161" i="24"/>
  <c r="L160" i="24"/>
  <c r="L159" i="24"/>
  <c r="L158" i="24"/>
  <c r="L157" i="24"/>
  <c r="L156" i="24"/>
  <c r="L155" i="24"/>
  <c r="L154" i="24"/>
  <c r="L153" i="24"/>
  <c r="L152" i="24"/>
  <c r="L151" i="24"/>
  <c r="L150" i="24"/>
  <c r="L149" i="24"/>
  <c r="L148" i="24"/>
  <c r="L147" i="24"/>
  <c r="L146" i="24"/>
  <c r="L145" i="24"/>
  <c r="L144" i="24"/>
  <c r="L143" i="24"/>
  <c r="L142" i="24"/>
  <c r="L141" i="24"/>
  <c r="L140" i="24"/>
  <c r="L139" i="24"/>
  <c r="L138" i="24"/>
  <c r="L137" i="24"/>
  <c r="L136" i="24"/>
  <c r="L135" i="24"/>
  <c r="L134" i="24"/>
  <c r="L133" i="24"/>
  <c r="L132" i="24"/>
  <c r="L131" i="24"/>
  <c r="L130" i="24"/>
  <c r="L129" i="24"/>
  <c r="L128" i="24"/>
  <c r="L127" i="24"/>
  <c r="L126" i="24"/>
  <c r="L125" i="24"/>
  <c r="L124" i="24"/>
  <c r="L123" i="24"/>
  <c r="L122" i="24"/>
  <c r="L121" i="24"/>
  <c r="L120" i="24"/>
  <c r="L119" i="24"/>
  <c r="L118" i="24"/>
  <c r="L117" i="24"/>
  <c r="L116" i="24"/>
  <c r="L115" i="24"/>
  <c r="L114" i="24"/>
  <c r="L113" i="24"/>
  <c r="L112" i="24"/>
  <c r="L111" i="24"/>
  <c r="L110" i="24"/>
  <c r="L109" i="24"/>
  <c r="L108" i="24"/>
  <c r="L107" i="24"/>
  <c r="L106" i="24"/>
  <c r="L105" i="24"/>
  <c r="L104" i="24"/>
  <c r="L103" i="24"/>
  <c r="L102" i="24"/>
  <c r="L101" i="24"/>
  <c r="L100" i="24"/>
  <c r="L99" i="24"/>
  <c r="L98" i="24"/>
  <c r="L97" i="24"/>
  <c r="L96" i="24"/>
  <c r="L95" i="24"/>
  <c r="L94" i="24"/>
  <c r="L93" i="24"/>
  <c r="L92" i="24"/>
  <c r="L91" i="24"/>
  <c r="L90" i="24"/>
  <c r="L89" i="24"/>
  <c r="L88" i="24"/>
  <c r="L87" i="24"/>
  <c r="L86" i="24"/>
  <c r="L85" i="24"/>
  <c r="L84" i="24"/>
  <c r="L83" i="24"/>
  <c r="L82" i="24"/>
  <c r="L81" i="24"/>
  <c r="L80" i="24"/>
  <c r="L79" i="24"/>
  <c r="L78" i="24"/>
  <c r="L77" i="24"/>
  <c r="L76" i="24"/>
  <c r="L75" i="24"/>
  <c r="L74" i="24"/>
  <c r="L73" i="24"/>
  <c r="L72" i="24"/>
  <c r="L71" i="24"/>
  <c r="L70" i="24"/>
  <c r="L69" i="24"/>
  <c r="L68" i="24"/>
  <c r="L67" i="24"/>
  <c r="L66" i="24"/>
  <c r="L65" i="24"/>
  <c r="L64" i="24"/>
  <c r="L63" i="24"/>
  <c r="L62" i="24"/>
  <c r="L61" i="24"/>
  <c r="L60" i="24"/>
  <c r="L59" i="24"/>
  <c r="L58" i="24"/>
  <c r="L57" i="24"/>
  <c r="L56" i="24"/>
  <c r="L55" i="24"/>
  <c r="L54" i="24"/>
  <c r="L53" i="24"/>
  <c r="L52" i="24"/>
  <c r="L51" i="24"/>
  <c r="L50" i="24"/>
  <c r="L49" i="24"/>
  <c r="L48" i="24"/>
  <c r="L47" i="24"/>
  <c r="L46" i="24"/>
  <c r="L45" i="24"/>
  <c r="L44" i="24"/>
  <c r="L43" i="24"/>
  <c r="L42" i="24"/>
  <c r="L41" i="24"/>
  <c r="L40" i="24"/>
  <c r="L39" i="24"/>
  <c r="L38" i="24"/>
  <c r="L37" i="24"/>
  <c r="L36" i="24"/>
  <c r="L35" i="24"/>
  <c r="L34" i="24"/>
  <c r="L33" i="24"/>
  <c r="L32" i="24"/>
  <c r="L31" i="24"/>
  <c r="L30" i="24"/>
  <c r="L29" i="24"/>
  <c r="L28" i="24"/>
  <c r="L27" i="24"/>
  <c r="L26" i="24"/>
  <c r="L25" i="24"/>
  <c r="L24" i="24"/>
  <c r="L23" i="24"/>
  <c r="L22" i="24"/>
  <c r="L21" i="24"/>
  <c r="L20" i="24"/>
  <c r="L19" i="24"/>
  <c r="L18" i="24"/>
  <c r="L17" i="24"/>
  <c r="L16" i="24"/>
  <c r="L15" i="24"/>
  <c r="L14" i="24"/>
  <c r="L13" i="24"/>
  <c r="L12" i="24"/>
  <c r="L11" i="24"/>
  <c r="L10" i="24"/>
  <c r="L9" i="24"/>
  <c r="L8" i="24"/>
  <c r="L7" i="24"/>
  <c r="L6" i="24"/>
  <c r="L5" i="24"/>
  <c r="B5" i="24"/>
  <c r="B6" i="24" s="1"/>
  <c r="B7" i="24" s="1"/>
  <c r="B8" i="24" s="1"/>
  <c r="B9" i="24" s="1"/>
  <c r="B10" i="24" s="1"/>
  <c r="B11" i="24" s="1"/>
  <c r="B12" i="24" s="1"/>
  <c r="B13" i="24" s="1"/>
  <c r="B14" i="24" s="1"/>
  <c r="B15" i="24" s="1"/>
  <c r="B16" i="24" s="1"/>
  <c r="B17" i="24" s="1"/>
  <c r="B18" i="24" s="1"/>
  <c r="B19" i="24" s="1"/>
  <c r="B20" i="24" s="1"/>
  <c r="B21" i="24" s="1"/>
  <c r="B22" i="24" s="1"/>
  <c r="B23" i="24" s="1"/>
  <c r="B24" i="24" s="1"/>
  <c r="B25" i="24" s="1"/>
  <c r="B26" i="24" s="1"/>
  <c r="B27" i="24" s="1"/>
  <c r="B28" i="24" s="1"/>
  <c r="B29" i="24" s="1"/>
  <c r="B30" i="24" s="1"/>
  <c r="B31" i="24" s="1"/>
  <c r="B32" i="24" s="1"/>
  <c r="B33" i="24" s="1"/>
  <c r="B34" i="24" s="1"/>
  <c r="B35" i="24" s="1"/>
  <c r="B36" i="24" s="1"/>
  <c r="B37" i="24" s="1"/>
  <c r="B38" i="24" s="1"/>
  <c r="B39" i="24" s="1"/>
  <c r="B40" i="24" s="1"/>
  <c r="B41" i="24" s="1"/>
  <c r="B42" i="24" s="1"/>
  <c r="B43" i="24" s="1"/>
  <c r="B44" i="24" s="1"/>
  <c r="B45" i="24" s="1"/>
  <c r="B46" i="24" s="1"/>
  <c r="B47" i="24" s="1"/>
  <c r="B48" i="24" s="1"/>
  <c r="B49" i="24" s="1"/>
  <c r="B50" i="24" s="1"/>
  <c r="B51" i="24" s="1"/>
  <c r="B52" i="24" s="1"/>
  <c r="B53" i="24" s="1"/>
  <c r="B54" i="24" s="1"/>
  <c r="B55" i="24" s="1"/>
  <c r="B56" i="24" s="1"/>
  <c r="B57" i="24" s="1"/>
  <c r="B58" i="24" s="1"/>
  <c r="B59" i="24" s="1"/>
  <c r="B60" i="24" s="1"/>
  <c r="B61" i="24" s="1"/>
  <c r="B62" i="24" s="1"/>
  <c r="B63" i="24" s="1"/>
  <c r="B64" i="24" s="1"/>
  <c r="B65" i="24" s="1"/>
  <c r="B66" i="24" s="1"/>
  <c r="B67" i="24" s="1"/>
  <c r="B68" i="24" s="1"/>
  <c r="B69" i="24" s="1"/>
  <c r="B70" i="24" s="1"/>
  <c r="B71" i="24" s="1"/>
  <c r="B72" i="24" s="1"/>
  <c r="B73" i="24" s="1"/>
  <c r="B74" i="24" s="1"/>
  <c r="B75" i="24" s="1"/>
  <c r="B76" i="24" s="1"/>
  <c r="B77" i="24" s="1"/>
  <c r="B78" i="24" s="1"/>
  <c r="B79" i="24" s="1"/>
  <c r="B80" i="24" s="1"/>
  <c r="B81" i="24" s="1"/>
  <c r="B82" i="24" s="1"/>
  <c r="B83" i="24" s="1"/>
  <c r="B84" i="24" s="1"/>
  <c r="B85" i="24" s="1"/>
  <c r="B86" i="24" s="1"/>
  <c r="B87" i="24" s="1"/>
  <c r="B88" i="24" s="1"/>
  <c r="B89" i="24" s="1"/>
  <c r="B90" i="24" s="1"/>
  <c r="B91" i="24" s="1"/>
  <c r="B92" i="24" s="1"/>
  <c r="B93" i="24" s="1"/>
  <c r="B94" i="24" s="1"/>
  <c r="B95" i="24" s="1"/>
  <c r="B96" i="24" s="1"/>
  <c r="B97" i="24" s="1"/>
  <c r="B98" i="24" s="1"/>
  <c r="B99" i="24" s="1"/>
  <c r="B100" i="24" s="1"/>
  <c r="B101" i="24" s="1"/>
  <c r="B102" i="24" s="1"/>
  <c r="B103" i="24" s="1"/>
  <c r="B104" i="24" s="1"/>
  <c r="B105" i="24" s="1"/>
  <c r="B106" i="24" s="1"/>
  <c r="B107" i="24" s="1"/>
  <c r="B108" i="24" s="1"/>
  <c r="B109" i="24" s="1"/>
  <c r="B110" i="24" s="1"/>
  <c r="B111" i="24" s="1"/>
  <c r="B112" i="24" s="1"/>
  <c r="B113" i="24" s="1"/>
  <c r="B114" i="24" s="1"/>
  <c r="B115" i="24" s="1"/>
  <c r="B116" i="24" s="1"/>
  <c r="B117" i="24" s="1"/>
  <c r="B118" i="24" s="1"/>
  <c r="B119" i="24" s="1"/>
  <c r="B120" i="24" s="1"/>
  <c r="B121" i="24" s="1"/>
  <c r="B122" i="24" s="1"/>
  <c r="B123" i="24" s="1"/>
  <c r="B124" i="24" s="1"/>
  <c r="B125" i="24" s="1"/>
  <c r="B126" i="24" s="1"/>
  <c r="B127" i="24" s="1"/>
  <c r="B128" i="24" s="1"/>
  <c r="B129" i="24" s="1"/>
  <c r="B130" i="24" s="1"/>
  <c r="B131" i="24" s="1"/>
  <c r="B132" i="24" s="1"/>
  <c r="B133" i="24" s="1"/>
  <c r="B134" i="24" s="1"/>
  <c r="B135" i="24" s="1"/>
  <c r="B136" i="24" s="1"/>
  <c r="B137" i="24" s="1"/>
  <c r="B138" i="24" s="1"/>
  <c r="B139" i="24" s="1"/>
  <c r="B140" i="24" s="1"/>
  <c r="B141" i="24" s="1"/>
  <c r="B142" i="24" s="1"/>
  <c r="B143" i="24" s="1"/>
  <c r="B144" i="24" s="1"/>
  <c r="B145" i="24" s="1"/>
  <c r="B146" i="24" s="1"/>
  <c r="B147" i="24" s="1"/>
  <c r="B148" i="24" s="1"/>
  <c r="B149" i="24" s="1"/>
  <c r="B150" i="24" s="1"/>
  <c r="B151" i="24" s="1"/>
  <c r="B152" i="24" s="1"/>
  <c r="B153" i="24" s="1"/>
  <c r="B154" i="24" s="1"/>
  <c r="B155" i="24" s="1"/>
  <c r="B156" i="24" s="1"/>
  <c r="B157" i="24" s="1"/>
  <c r="B158" i="24" s="1"/>
  <c r="B159" i="24" s="1"/>
  <c r="B160" i="24" s="1"/>
  <c r="B161" i="24" s="1"/>
  <c r="B162" i="24" s="1"/>
  <c r="B163" i="24" s="1"/>
  <c r="B164" i="24" s="1"/>
  <c r="B165" i="24" s="1"/>
  <c r="B166" i="24" s="1"/>
  <c r="B167" i="24" s="1"/>
  <c r="B168" i="24" s="1"/>
  <c r="B169" i="24" s="1"/>
  <c r="B170" i="24" s="1"/>
  <c r="B171" i="24" s="1"/>
  <c r="B172" i="24" s="1"/>
  <c r="B173" i="24" s="1"/>
  <c r="B174" i="24" s="1"/>
  <c r="B175" i="24" s="1"/>
  <c r="B176" i="24" s="1"/>
  <c r="B177" i="24" s="1"/>
  <c r="B178" i="24" s="1"/>
  <c r="B179" i="24" s="1"/>
  <c r="B180" i="24" s="1"/>
  <c r="B181" i="24" s="1"/>
  <c r="B182" i="24" s="1"/>
  <c r="B183" i="24" s="1"/>
  <c r="B184" i="24" s="1"/>
  <c r="B185" i="24" s="1"/>
  <c r="B186" i="24" s="1"/>
  <c r="B187" i="24" s="1"/>
  <c r="B188" i="24" s="1"/>
  <c r="B189" i="24" s="1"/>
  <c r="B190" i="24" s="1"/>
  <c r="B191" i="24" s="1"/>
  <c r="B192" i="24" s="1"/>
  <c r="B193" i="24" s="1"/>
  <c r="B194" i="24" s="1"/>
  <c r="B195" i="24" s="1"/>
  <c r="B196" i="24" s="1"/>
  <c r="B197" i="24" s="1"/>
  <c r="B198" i="24" s="1"/>
  <c r="B199" i="24" s="1"/>
  <c r="B200" i="24" s="1"/>
  <c r="B201" i="24" s="1"/>
  <c r="B202" i="24" s="1"/>
  <c r="B203" i="24" s="1"/>
  <c r="B204" i="24" s="1"/>
  <c r="B205" i="24" s="1"/>
  <c r="B206" i="24" s="1"/>
  <c r="B207" i="24" s="1"/>
  <c r="B208" i="24" s="1"/>
  <c r="B209" i="24" s="1"/>
  <c r="B210" i="24" s="1"/>
  <c r="B211" i="24" s="1"/>
  <c r="B212" i="24" s="1"/>
  <c r="B213" i="24" s="1"/>
  <c r="B214" i="24" s="1"/>
  <c r="B215" i="24" s="1"/>
  <c r="B216" i="24" s="1"/>
  <c r="B217" i="24" s="1"/>
  <c r="B218" i="24" s="1"/>
  <c r="B219" i="24" s="1"/>
  <c r="B220" i="24" s="1"/>
  <c r="B221" i="24" s="1"/>
  <c r="B222" i="24" s="1"/>
  <c r="B223" i="24" s="1"/>
  <c r="B224" i="24" s="1"/>
  <c r="B225" i="24" s="1"/>
  <c r="B226" i="24" s="1"/>
  <c r="B227" i="24" s="1"/>
  <c r="B228" i="24" s="1"/>
  <c r="B229" i="24" s="1"/>
  <c r="B230" i="24" s="1"/>
  <c r="B231" i="24" s="1"/>
  <c r="B232" i="24" s="1"/>
  <c r="B233" i="24" s="1"/>
  <c r="B234" i="24" s="1"/>
  <c r="B235" i="24" s="1"/>
  <c r="B236" i="24" s="1"/>
  <c r="B237" i="24" s="1"/>
  <c r="B238" i="24" s="1"/>
  <c r="B239" i="24" s="1"/>
  <c r="B240" i="24" s="1"/>
  <c r="B241" i="24" s="1"/>
  <c r="B242" i="24" s="1"/>
  <c r="B243" i="24" s="1"/>
  <c r="B244" i="24" s="1"/>
  <c r="B245" i="24" s="1"/>
  <c r="B246" i="24" s="1"/>
  <c r="B247" i="24" s="1"/>
  <c r="B248" i="24" s="1"/>
  <c r="B249" i="24" s="1"/>
  <c r="B250" i="24" s="1"/>
  <c r="B251" i="24" s="1"/>
  <c r="B252" i="24" s="1"/>
  <c r="B253" i="24" s="1"/>
  <c r="B254" i="24" s="1"/>
  <c r="B255" i="24" s="1"/>
  <c r="B256" i="24" s="1"/>
  <c r="B257" i="24" s="1"/>
  <c r="B258" i="24" s="1"/>
  <c r="B259" i="24" s="1"/>
  <c r="B260" i="24" s="1"/>
  <c r="B261" i="24" s="1"/>
  <c r="B262" i="24" s="1"/>
  <c r="B263" i="24" s="1"/>
  <c r="B264" i="24" s="1"/>
  <c r="B265" i="24" s="1"/>
  <c r="B266" i="24" s="1"/>
  <c r="B267" i="24" s="1"/>
  <c r="B268" i="24" s="1"/>
  <c r="B269" i="24" s="1"/>
  <c r="B270" i="24" s="1"/>
  <c r="B271" i="24" s="1"/>
  <c r="B272" i="24" s="1"/>
  <c r="B273" i="24" s="1"/>
  <c r="B274" i="24" s="1"/>
  <c r="B275" i="24" s="1"/>
  <c r="B276" i="24" s="1"/>
  <c r="B277" i="24" s="1"/>
  <c r="B278" i="24" s="1"/>
  <c r="B279" i="24" s="1"/>
  <c r="B280" i="24" s="1"/>
  <c r="B281" i="24" s="1"/>
  <c r="B282" i="24" s="1"/>
  <c r="B283" i="24" s="1"/>
  <c r="B284" i="24" s="1"/>
  <c r="B285" i="24" s="1"/>
  <c r="B286" i="24" s="1"/>
  <c r="B287" i="24" s="1"/>
  <c r="B288" i="24" s="1"/>
  <c r="B289" i="24" s="1"/>
  <c r="B290" i="24" s="1"/>
  <c r="B291" i="24" s="1"/>
  <c r="B292" i="24" s="1"/>
  <c r="B293" i="24" s="1"/>
  <c r="B294" i="24" s="1"/>
  <c r="B295" i="24" s="1"/>
  <c r="B296" i="24" s="1"/>
  <c r="B297" i="24" s="1"/>
  <c r="B298" i="24" s="1"/>
  <c r="B299" i="24" s="1"/>
  <c r="B300" i="24" s="1"/>
  <c r="B301" i="24" s="1"/>
  <c r="B302" i="24" s="1"/>
  <c r="B303" i="24" s="1"/>
  <c r="B304" i="24" s="1"/>
  <c r="B305" i="24" s="1"/>
  <c r="B306" i="24" s="1"/>
  <c r="B307" i="24" s="1"/>
  <c r="B308" i="24" s="1"/>
  <c r="B309" i="24" s="1"/>
  <c r="B310" i="24" s="1"/>
  <c r="B311" i="24" s="1"/>
  <c r="B312" i="24" s="1"/>
  <c r="B313" i="24" s="1"/>
  <c r="B314" i="24" s="1"/>
  <c r="B315" i="24" s="1"/>
  <c r="B316" i="24" s="1"/>
  <c r="B317" i="24" s="1"/>
  <c r="B318" i="24" s="1"/>
  <c r="B319" i="24" s="1"/>
  <c r="B320" i="24" s="1"/>
  <c r="B321" i="24" s="1"/>
  <c r="B322" i="24" s="1"/>
  <c r="B323" i="24" s="1"/>
  <c r="B324" i="24" s="1"/>
  <c r="B325" i="24" s="1"/>
  <c r="B326" i="24" s="1"/>
  <c r="B327" i="24" s="1"/>
  <c r="B328" i="24" s="1"/>
  <c r="B329" i="24" s="1"/>
  <c r="B330" i="24" s="1"/>
  <c r="B331" i="24" s="1"/>
  <c r="B332" i="24" s="1"/>
  <c r="B333" i="24" s="1"/>
  <c r="B334" i="24" s="1"/>
  <c r="B335" i="24" s="1"/>
  <c r="B336" i="24" s="1"/>
  <c r="B337" i="24" s="1"/>
  <c r="B338" i="24" s="1"/>
  <c r="B339" i="24" s="1"/>
  <c r="B340" i="24" s="1"/>
  <c r="B341" i="24" s="1"/>
  <c r="B342" i="24" s="1"/>
  <c r="B343" i="24" s="1"/>
  <c r="B344" i="24" s="1"/>
  <c r="B345" i="24" s="1"/>
  <c r="B346" i="24" s="1"/>
  <c r="B347" i="24" s="1"/>
  <c r="B348" i="24" s="1"/>
  <c r="B349" i="24" s="1"/>
  <c r="B350" i="24" s="1"/>
  <c r="B351" i="24" s="1"/>
  <c r="B352" i="24" s="1"/>
  <c r="B353" i="24" s="1"/>
  <c r="B354" i="24" s="1"/>
  <c r="B355" i="24" s="1"/>
  <c r="B356" i="24" s="1"/>
  <c r="B357" i="24" s="1"/>
  <c r="B358" i="24" s="1"/>
  <c r="B359" i="24" s="1"/>
  <c r="B360" i="24" s="1"/>
  <c r="B361" i="24" s="1"/>
  <c r="B362" i="24" s="1"/>
  <c r="B363" i="24" s="1"/>
  <c r="B364" i="24" s="1"/>
  <c r="B365" i="24" s="1"/>
  <c r="B366" i="24" s="1"/>
  <c r="B367" i="24" s="1"/>
  <c r="B368" i="24" s="1"/>
  <c r="B369" i="24" s="1"/>
  <c r="B370" i="24" s="1"/>
  <c r="B371" i="24" s="1"/>
  <c r="B372" i="24" s="1"/>
  <c r="B373" i="24" s="1"/>
  <c r="B374" i="24" s="1"/>
  <c r="B375" i="24" s="1"/>
  <c r="B376" i="24" s="1"/>
  <c r="B377" i="24" s="1"/>
  <c r="B378" i="24" s="1"/>
  <c r="B379" i="24" s="1"/>
  <c r="B380" i="24" s="1"/>
  <c r="B381" i="24" s="1"/>
  <c r="B382" i="24" s="1"/>
  <c r="B383" i="24" s="1"/>
  <c r="B384" i="24" s="1"/>
  <c r="B385" i="24" s="1"/>
  <c r="B386" i="24" s="1"/>
  <c r="B387" i="24" s="1"/>
  <c r="B388" i="24" s="1"/>
  <c r="B389" i="24" s="1"/>
  <c r="B390" i="24" s="1"/>
  <c r="B391" i="24" s="1"/>
  <c r="B392" i="24" s="1"/>
  <c r="B393" i="24" s="1"/>
  <c r="B394" i="24" s="1"/>
  <c r="B395" i="24" s="1"/>
  <c r="B396" i="24" s="1"/>
  <c r="B397" i="24" s="1"/>
  <c r="B398" i="24" s="1"/>
  <c r="B399" i="24" s="1"/>
  <c r="B400" i="24" s="1"/>
  <c r="B401" i="24" s="1"/>
  <c r="B402" i="24" s="1"/>
  <c r="B403" i="24" s="1"/>
  <c r="B404" i="24" s="1"/>
  <c r="B405" i="24" s="1"/>
  <c r="B406" i="24" s="1"/>
  <c r="B407" i="24" s="1"/>
  <c r="B408" i="24" s="1"/>
  <c r="B409" i="24" s="1"/>
  <c r="B410" i="24" s="1"/>
  <c r="B411" i="24" s="1"/>
  <c r="B412" i="24" s="1"/>
  <c r="B413" i="24" s="1"/>
  <c r="B414" i="24" s="1"/>
  <c r="B415" i="24" s="1"/>
  <c r="B416" i="24" s="1"/>
  <c r="B417" i="24" s="1"/>
  <c r="B418" i="24" s="1"/>
  <c r="B419" i="24" s="1"/>
  <c r="B420" i="24" s="1"/>
  <c r="B421" i="24" s="1"/>
  <c r="B422" i="24" s="1"/>
  <c r="B423" i="24" s="1"/>
  <c r="B424" i="24" s="1"/>
  <c r="B425" i="24" s="1"/>
  <c r="B426" i="24" s="1"/>
  <c r="B427" i="24" s="1"/>
  <c r="B428" i="24" s="1"/>
  <c r="B429" i="24" s="1"/>
  <c r="B430" i="24" s="1"/>
  <c r="B431" i="24" s="1"/>
  <c r="B432" i="24" s="1"/>
  <c r="B433" i="24" s="1"/>
  <c r="B434" i="24" s="1"/>
  <c r="B435" i="24" s="1"/>
  <c r="B436" i="24" s="1"/>
  <c r="B437" i="24" s="1"/>
  <c r="B438" i="24" s="1"/>
  <c r="B439" i="24" s="1"/>
  <c r="B440" i="24" s="1"/>
  <c r="B441" i="24" s="1"/>
  <c r="B442" i="24" s="1"/>
  <c r="B443" i="24" s="1"/>
  <c r="B444" i="24" s="1"/>
  <c r="B445" i="24" s="1"/>
  <c r="B446" i="24" s="1"/>
  <c r="B447" i="24" s="1"/>
  <c r="B448" i="24" s="1"/>
  <c r="B449" i="24" s="1"/>
  <c r="B450" i="24" s="1"/>
  <c r="B451" i="24" s="1"/>
  <c r="B452" i="24" s="1"/>
  <c r="B453" i="24" s="1"/>
  <c r="B454" i="24" s="1"/>
  <c r="B455" i="24" s="1"/>
  <c r="B456" i="24" s="1"/>
  <c r="B457" i="24" s="1"/>
  <c r="B458" i="24" s="1"/>
  <c r="B459" i="24" s="1"/>
  <c r="B460" i="24" s="1"/>
  <c r="B461" i="24" s="1"/>
  <c r="B462" i="24" s="1"/>
  <c r="B463" i="24" s="1"/>
  <c r="B464" i="24" s="1"/>
  <c r="B465" i="24" s="1"/>
  <c r="B466" i="24" s="1"/>
  <c r="B467" i="24" s="1"/>
  <c r="B468" i="24" s="1"/>
  <c r="B469" i="24" s="1"/>
  <c r="B470" i="24" s="1"/>
  <c r="B471" i="24" s="1"/>
  <c r="B472" i="24" s="1"/>
  <c r="B473" i="24" s="1"/>
  <c r="B474" i="24" s="1"/>
  <c r="B475" i="24" s="1"/>
  <c r="B476" i="24" s="1"/>
  <c r="B477" i="24" s="1"/>
  <c r="B478" i="24" s="1"/>
  <c r="B479" i="24" s="1"/>
  <c r="B480" i="24" s="1"/>
  <c r="B481" i="24" s="1"/>
  <c r="B482" i="24" s="1"/>
  <c r="B483" i="24" s="1"/>
  <c r="B484" i="24" s="1"/>
  <c r="B485" i="24" s="1"/>
  <c r="B486" i="24" s="1"/>
  <c r="B487" i="24" s="1"/>
  <c r="B488" i="24" s="1"/>
  <c r="B489" i="24" s="1"/>
  <c r="B490" i="24" s="1"/>
  <c r="B491" i="24" s="1"/>
  <c r="B492" i="24" s="1"/>
  <c r="B493" i="24" s="1"/>
  <c r="B494" i="24" s="1"/>
  <c r="B495" i="24" s="1"/>
  <c r="B496" i="24" s="1"/>
  <c r="B497" i="24" s="1"/>
  <c r="B498" i="24" s="1"/>
  <c r="B499" i="24" s="1"/>
  <c r="B500" i="24" s="1"/>
  <c r="B501" i="24" s="1"/>
  <c r="B502" i="24" s="1"/>
  <c r="B503" i="24" s="1"/>
  <c r="B504" i="24" s="1"/>
  <c r="B505" i="24" s="1"/>
  <c r="B506" i="24" s="1"/>
  <c r="B507" i="24" s="1"/>
  <c r="B508" i="24" s="1"/>
  <c r="B509" i="24" s="1"/>
  <c r="B510" i="24" s="1"/>
  <c r="B511" i="24" s="1"/>
  <c r="B512" i="24" s="1"/>
  <c r="B513" i="24" s="1"/>
  <c r="B514" i="24" s="1"/>
  <c r="B515" i="24" s="1"/>
  <c r="B516" i="24" s="1"/>
  <c r="B517" i="24" s="1"/>
  <c r="B518" i="24" s="1"/>
  <c r="B519" i="24" s="1"/>
  <c r="B520" i="24" s="1"/>
  <c r="B521" i="24" s="1"/>
  <c r="B522" i="24" s="1"/>
  <c r="B523" i="24" s="1"/>
  <c r="B524" i="24" s="1"/>
  <c r="B525" i="24" s="1"/>
  <c r="B526" i="24" s="1"/>
  <c r="B527" i="24" s="1"/>
  <c r="B528" i="24" s="1"/>
  <c r="B529" i="24" s="1"/>
  <c r="B530" i="24" s="1"/>
  <c r="B531" i="24" s="1"/>
  <c r="B532" i="24" s="1"/>
  <c r="B533" i="24" s="1"/>
  <c r="B534" i="24" s="1"/>
  <c r="B535" i="24" s="1"/>
  <c r="B536" i="24" s="1"/>
  <c r="B537" i="24" s="1"/>
  <c r="B538" i="24" s="1"/>
  <c r="B539" i="24" s="1"/>
  <c r="B540" i="24" s="1"/>
  <c r="B541" i="24" s="1"/>
  <c r="B542" i="24" s="1"/>
  <c r="B543" i="24" s="1"/>
  <c r="B544" i="24" s="1"/>
  <c r="B545" i="24" s="1"/>
  <c r="B546" i="24" s="1"/>
  <c r="B547" i="24" s="1"/>
  <c r="B548" i="24" s="1"/>
  <c r="B549" i="24" s="1"/>
  <c r="B550" i="24" s="1"/>
  <c r="B551" i="24" s="1"/>
  <c r="B552" i="24" s="1"/>
  <c r="B553" i="24" s="1"/>
  <c r="B554" i="24" s="1"/>
  <c r="B555" i="24" s="1"/>
  <c r="B556" i="24" s="1"/>
  <c r="B557" i="24" s="1"/>
  <c r="B558" i="24" s="1"/>
  <c r="B559" i="24" s="1"/>
  <c r="B560" i="24" s="1"/>
  <c r="B561" i="24" s="1"/>
  <c r="B562" i="24" s="1"/>
  <c r="B563" i="24" s="1"/>
  <c r="B564" i="24" s="1"/>
  <c r="B565" i="24" s="1"/>
  <c r="B566" i="24" s="1"/>
  <c r="B567" i="24" s="1"/>
  <c r="B568" i="24" s="1"/>
  <c r="B569" i="24" s="1"/>
  <c r="B570" i="24" s="1"/>
  <c r="B571" i="24" s="1"/>
  <c r="B572" i="24" s="1"/>
  <c r="B573" i="24" s="1"/>
  <c r="B574" i="24" s="1"/>
  <c r="B575" i="24" s="1"/>
  <c r="B576" i="24" s="1"/>
  <c r="B577" i="24" s="1"/>
  <c r="B578" i="24" s="1"/>
  <c r="B579" i="24" s="1"/>
  <c r="B580" i="24" s="1"/>
  <c r="B581" i="24" s="1"/>
  <c r="B582" i="24" s="1"/>
  <c r="B583" i="24" s="1"/>
  <c r="B584" i="24" s="1"/>
  <c r="B585" i="24" s="1"/>
  <c r="B586" i="24" s="1"/>
  <c r="B587" i="24" s="1"/>
  <c r="B588" i="24" s="1"/>
  <c r="B589" i="24" s="1"/>
  <c r="B590" i="24" s="1"/>
  <c r="B591" i="24" s="1"/>
  <c r="B592" i="24" s="1"/>
  <c r="B593" i="24" s="1"/>
  <c r="B594" i="24" s="1"/>
  <c r="B595" i="24" s="1"/>
  <c r="B596" i="24" s="1"/>
  <c r="B597" i="24" s="1"/>
  <c r="B598" i="24" s="1"/>
  <c r="B599" i="24" s="1"/>
  <c r="B600" i="24" s="1"/>
  <c r="B601" i="24" s="1"/>
  <c r="B602" i="24" s="1"/>
  <c r="B603" i="24" s="1"/>
  <c r="B604" i="24" s="1"/>
  <c r="B605" i="24" s="1"/>
  <c r="B606" i="24" s="1"/>
  <c r="B607" i="24" s="1"/>
  <c r="B608" i="24" s="1"/>
  <c r="B609" i="24" s="1"/>
  <c r="B610" i="24" s="1"/>
  <c r="B611" i="24" s="1"/>
  <c r="B612" i="24" s="1"/>
  <c r="B613" i="24" s="1"/>
  <c r="B614" i="24" s="1"/>
  <c r="B615" i="24" s="1"/>
  <c r="B616" i="24" s="1"/>
  <c r="B617" i="24" s="1"/>
  <c r="B618" i="24" s="1"/>
  <c r="B619" i="24" s="1"/>
  <c r="B620" i="24" s="1"/>
  <c r="B621" i="24" s="1"/>
  <c r="B622" i="24" s="1"/>
  <c r="B623" i="24" s="1"/>
  <c r="B624" i="24" s="1"/>
  <c r="B625" i="24" s="1"/>
  <c r="B626" i="24" s="1"/>
  <c r="B627" i="24" s="1"/>
  <c r="B628" i="24" s="1"/>
  <c r="B629" i="24" s="1"/>
  <c r="B630" i="24" s="1"/>
  <c r="B631" i="24" s="1"/>
  <c r="B632" i="24" s="1"/>
  <c r="B633" i="24" s="1"/>
  <c r="B634" i="24" s="1"/>
  <c r="B635" i="24" s="1"/>
  <c r="B636" i="24" s="1"/>
  <c r="B637" i="24" s="1"/>
  <c r="B638" i="24" s="1"/>
  <c r="B639" i="24" s="1"/>
  <c r="B640" i="24" s="1"/>
  <c r="B641" i="24" s="1"/>
  <c r="B642" i="24" s="1"/>
  <c r="B643" i="24" s="1"/>
  <c r="B644" i="24" s="1"/>
  <c r="B645" i="24" s="1"/>
  <c r="B646" i="24" s="1"/>
  <c r="B647" i="24" s="1"/>
  <c r="B648" i="24" s="1"/>
  <c r="B649" i="24" s="1"/>
  <c r="B650" i="24" s="1"/>
  <c r="B651" i="24" s="1"/>
  <c r="B652" i="24" s="1"/>
  <c r="B653" i="24" s="1"/>
  <c r="B654" i="24" s="1"/>
  <c r="B655" i="24" s="1"/>
  <c r="B656" i="24" s="1"/>
  <c r="B657" i="24" s="1"/>
  <c r="B658" i="24" s="1"/>
  <c r="B659" i="24" s="1"/>
  <c r="B660" i="24" s="1"/>
  <c r="B661" i="24" s="1"/>
  <c r="B662" i="24" s="1"/>
  <c r="B663" i="24" s="1"/>
  <c r="B664" i="24" s="1"/>
  <c r="B665" i="24" s="1"/>
  <c r="B666" i="24" s="1"/>
  <c r="B667" i="24" s="1"/>
  <c r="B668" i="24" s="1"/>
  <c r="B669" i="24" s="1"/>
  <c r="B670" i="24" s="1"/>
  <c r="B671" i="24" s="1"/>
  <c r="B672" i="24" s="1"/>
  <c r="B673" i="24" s="1"/>
  <c r="B674" i="24" s="1"/>
  <c r="B675" i="24" s="1"/>
  <c r="B676" i="24" s="1"/>
  <c r="B677" i="24" s="1"/>
  <c r="B678" i="24" s="1"/>
  <c r="B679" i="24" s="1"/>
  <c r="B680" i="24" s="1"/>
  <c r="B681" i="24" s="1"/>
  <c r="B682" i="24" s="1"/>
  <c r="B683" i="24" s="1"/>
  <c r="B684" i="24" s="1"/>
  <c r="B685" i="24" s="1"/>
  <c r="B686" i="24" s="1"/>
  <c r="B687" i="24" s="1"/>
  <c r="B688" i="24" s="1"/>
  <c r="B689" i="24" s="1"/>
  <c r="B690" i="24" s="1"/>
  <c r="B691" i="24" s="1"/>
  <c r="B692" i="24" s="1"/>
  <c r="B693" i="24" s="1"/>
  <c r="B694" i="24" s="1"/>
  <c r="B695" i="24" s="1"/>
  <c r="B696" i="24" s="1"/>
  <c r="B697" i="24" s="1"/>
  <c r="B698" i="24" s="1"/>
  <c r="B699" i="24" s="1"/>
  <c r="B700" i="24" s="1"/>
  <c r="B701" i="24" s="1"/>
  <c r="B702" i="24" s="1"/>
  <c r="B703" i="24" s="1"/>
  <c r="B704" i="24" s="1"/>
  <c r="B705" i="24" s="1"/>
  <c r="B706" i="24" s="1"/>
  <c r="B707" i="24" s="1"/>
  <c r="B708" i="24" s="1"/>
  <c r="B709" i="24" s="1"/>
  <c r="B710" i="24" s="1"/>
  <c r="B711" i="24" s="1"/>
  <c r="B712" i="24" s="1"/>
  <c r="B713" i="24" s="1"/>
  <c r="B714" i="24" s="1"/>
  <c r="B715" i="24" s="1"/>
  <c r="B716" i="24" s="1"/>
  <c r="B717" i="24" s="1"/>
  <c r="B718" i="24" s="1"/>
  <c r="B719" i="24" s="1"/>
  <c r="B720" i="24" s="1"/>
  <c r="B721" i="24" s="1"/>
  <c r="L4" i="24"/>
  <c r="A4" i="24"/>
  <c r="A5" i="24" s="1"/>
  <c r="A6" i="24" s="1"/>
  <c r="A7" i="24" s="1"/>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s="1"/>
  <c r="A233" i="24" s="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A267" i="24" s="1"/>
  <c r="A268" i="24" s="1"/>
  <c r="A269" i="24" s="1"/>
  <c r="A270" i="24" s="1"/>
  <c r="A271" i="24" s="1"/>
  <c r="A272" i="24" s="1"/>
  <c r="A273" i="24" s="1"/>
  <c r="A274" i="24" s="1"/>
  <c r="A275" i="24" s="1"/>
  <c r="A276" i="24" s="1"/>
  <c r="A277" i="24" s="1"/>
  <c r="A278" i="24" s="1"/>
  <c r="A279" i="24" s="1"/>
  <c r="A280" i="24" s="1"/>
  <c r="A281" i="24" s="1"/>
  <c r="A282" i="24" s="1"/>
  <c r="A283" i="24" s="1"/>
  <c r="A284" i="24" s="1"/>
  <c r="A285" i="24" s="1"/>
  <c r="A286" i="24" s="1"/>
  <c r="A287" i="24" s="1"/>
  <c r="A288" i="24" s="1"/>
  <c r="A289" i="24" s="1"/>
  <c r="A290" i="24" s="1"/>
  <c r="A291" i="24" s="1"/>
  <c r="A292" i="24" s="1"/>
  <c r="A293" i="24" s="1"/>
  <c r="A294" i="24" s="1"/>
  <c r="A295" i="24" s="1"/>
  <c r="A296" i="24" s="1"/>
  <c r="A297" i="24" s="1"/>
  <c r="A298" i="24" s="1"/>
  <c r="A299" i="24" s="1"/>
  <c r="A300" i="24" s="1"/>
  <c r="A301" i="24" s="1"/>
  <c r="A302" i="24" s="1"/>
  <c r="A303" i="24" s="1"/>
  <c r="A304" i="24" s="1"/>
  <c r="A305" i="24" s="1"/>
  <c r="A306" i="24" s="1"/>
  <c r="A307" i="24" s="1"/>
  <c r="A308" i="24" s="1"/>
  <c r="A309" i="24" s="1"/>
  <c r="A310" i="24" s="1"/>
  <c r="A311" i="24" s="1"/>
  <c r="A312" i="24" s="1"/>
  <c r="A313" i="24" s="1"/>
  <c r="A314" i="24" s="1"/>
  <c r="A315" i="24" s="1"/>
  <c r="A316" i="24" s="1"/>
  <c r="A317" i="24" s="1"/>
  <c r="A318" i="24" s="1"/>
  <c r="A319" i="24" s="1"/>
  <c r="A320" i="24" s="1"/>
  <c r="A321" i="24" s="1"/>
  <c r="A322" i="24" s="1"/>
  <c r="A323" i="24" s="1"/>
  <c r="A324" i="24" s="1"/>
  <c r="A325" i="24" s="1"/>
  <c r="A326" i="24" s="1"/>
  <c r="A327" i="24" s="1"/>
  <c r="A328" i="24" s="1"/>
  <c r="A329" i="24" s="1"/>
  <c r="A330" i="24" s="1"/>
  <c r="A331" i="24" s="1"/>
  <c r="A332" i="24" s="1"/>
  <c r="A333" i="24" s="1"/>
  <c r="A334" i="24" s="1"/>
  <c r="A335" i="24" s="1"/>
  <c r="A336" i="24" s="1"/>
  <c r="A337" i="24" s="1"/>
  <c r="A338" i="24" s="1"/>
  <c r="A339" i="24" s="1"/>
  <c r="A340" i="24" s="1"/>
  <c r="A341" i="24" s="1"/>
  <c r="A342" i="24" s="1"/>
  <c r="A343" i="24" s="1"/>
  <c r="A344" i="24" s="1"/>
  <c r="A345" i="24" s="1"/>
  <c r="A346" i="24" s="1"/>
  <c r="A347" i="24" s="1"/>
  <c r="A348" i="24" s="1"/>
  <c r="A349" i="24" s="1"/>
  <c r="A350" i="24" s="1"/>
  <c r="A351" i="24" s="1"/>
  <c r="A352" i="24" s="1"/>
  <c r="A353" i="24" s="1"/>
  <c r="A354" i="24" s="1"/>
  <c r="A355" i="24" s="1"/>
  <c r="A356" i="24" s="1"/>
  <c r="A357" i="24" s="1"/>
  <c r="A358" i="24" s="1"/>
  <c r="A359" i="24" s="1"/>
  <c r="A360" i="24" s="1"/>
  <c r="A361" i="24" s="1"/>
  <c r="A362" i="24" s="1"/>
  <c r="A363" i="24" s="1"/>
  <c r="A364" i="24" s="1"/>
  <c r="A365" i="24" s="1"/>
  <c r="A366" i="24" s="1"/>
  <c r="A367" i="24" s="1"/>
  <c r="A368" i="24" s="1"/>
  <c r="A369" i="24" s="1"/>
  <c r="A370" i="24" s="1"/>
  <c r="A371" i="24" s="1"/>
  <c r="A372" i="24" s="1"/>
  <c r="A373" i="24" s="1"/>
  <c r="A374" i="24" s="1"/>
  <c r="A375" i="24" s="1"/>
  <c r="A376" i="24" s="1"/>
  <c r="A377" i="24" s="1"/>
  <c r="A378" i="24" s="1"/>
  <c r="A379" i="24" s="1"/>
  <c r="A380" i="24" s="1"/>
  <c r="A381" i="24" s="1"/>
  <c r="A382" i="24" s="1"/>
  <c r="A383" i="24" s="1"/>
  <c r="A384" i="24" s="1"/>
  <c r="A385" i="24" s="1"/>
  <c r="A386" i="24" s="1"/>
  <c r="A387" i="24" s="1"/>
  <c r="A388" i="24" s="1"/>
  <c r="A389" i="24" s="1"/>
  <c r="A390" i="24" s="1"/>
  <c r="A391" i="24" s="1"/>
  <c r="A392" i="24" s="1"/>
  <c r="A393" i="24" s="1"/>
  <c r="A394" i="24" s="1"/>
  <c r="A395" i="24" s="1"/>
  <c r="A396" i="24" s="1"/>
  <c r="A397" i="24" s="1"/>
  <c r="A398" i="24" s="1"/>
  <c r="A399" i="24" s="1"/>
  <c r="A400" i="24" s="1"/>
  <c r="A401" i="24" s="1"/>
  <c r="A402" i="24" s="1"/>
  <c r="A403" i="24" s="1"/>
  <c r="A404" i="24" s="1"/>
  <c r="A405" i="24" s="1"/>
  <c r="A406" i="24" s="1"/>
  <c r="A407" i="24" s="1"/>
  <c r="A408" i="24" s="1"/>
  <c r="A409" i="24" s="1"/>
  <c r="A410" i="24" s="1"/>
  <c r="A411" i="24" s="1"/>
  <c r="A412" i="24" s="1"/>
  <c r="A413" i="24" s="1"/>
  <c r="A414" i="24" s="1"/>
  <c r="A415" i="24" s="1"/>
  <c r="A416" i="24" s="1"/>
  <c r="A417" i="24" s="1"/>
  <c r="A418" i="24" s="1"/>
  <c r="A419" i="24" s="1"/>
  <c r="A420" i="24" s="1"/>
  <c r="A421" i="24" s="1"/>
  <c r="A422" i="24" s="1"/>
  <c r="A423" i="24" s="1"/>
  <c r="A424" i="24" s="1"/>
  <c r="A425" i="24" s="1"/>
  <c r="A426" i="24" s="1"/>
  <c r="A427" i="24" s="1"/>
  <c r="A428" i="24" s="1"/>
  <c r="A429" i="24" s="1"/>
  <c r="A430" i="24" s="1"/>
  <c r="A431" i="24" s="1"/>
  <c r="A432" i="24" s="1"/>
  <c r="A433" i="24" s="1"/>
  <c r="A434" i="24" s="1"/>
  <c r="A435" i="24" s="1"/>
  <c r="A436" i="24" s="1"/>
  <c r="A437" i="24" s="1"/>
  <c r="A438" i="24" s="1"/>
  <c r="A439" i="24" s="1"/>
  <c r="A440" i="24" s="1"/>
  <c r="A441" i="24" s="1"/>
  <c r="A442" i="24" s="1"/>
  <c r="A443" i="24" s="1"/>
  <c r="A444" i="24" s="1"/>
  <c r="A445" i="24" s="1"/>
  <c r="A446" i="24" s="1"/>
  <c r="A447" i="24" s="1"/>
  <c r="A448" i="24" s="1"/>
  <c r="A449" i="24" s="1"/>
  <c r="A450" i="24" s="1"/>
  <c r="A451" i="24" s="1"/>
  <c r="A452" i="24" s="1"/>
  <c r="A453" i="24" s="1"/>
  <c r="A454" i="24" s="1"/>
  <c r="A455" i="24" s="1"/>
  <c r="A456" i="24" s="1"/>
  <c r="A457" i="24" s="1"/>
  <c r="A458" i="24" s="1"/>
  <c r="A459" i="24" s="1"/>
  <c r="A460" i="24" s="1"/>
  <c r="A461" i="24" s="1"/>
  <c r="A462" i="24" s="1"/>
  <c r="A463" i="24" s="1"/>
  <c r="A464" i="24" s="1"/>
  <c r="A465" i="24" s="1"/>
  <c r="A466" i="24" s="1"/>
  <c r="A467" i="24" s="1"/>
  <c r="A468" i="24" s="1"/>
  <c r="A469" i="24" s="1"/>
  <c r="A470" i="24" s="1"/>
  <c r="A471" i="24" s="1"/>
  <c r="A472" i="24" s="1"/>
  <c r="A473" i="24" s="1"/>
  <c r="A474" i="24" s="1"/>
  <c r="A475" i="24" s="1"/>
  <c r="A476" i="24" s="1"/>
  <c r="A477" i="24" s="1"/>
  <c r="A478" i="24" s="1"/>
  <c r="A479" i="24" s="1"/>
  <c r="A480" i="24" s="1"/>
  <c r="A481" i="24" s="1"/>
  <c r="A482" i="24" s="1"/>
  <c r="A483" i="24" s="1"/>
  <c r="A484" i="24" s="1"/>
  <c r="A485" i="24" s="1"/>
  <c r="A486" i="24" s="1"/>
  <c r="A487" i="24" s="1"/>
  <c r="A488" i="24" s="1"/>
  <c r="A489" i="24" s="1"/>
  <c r="A490" i="24" s="1"/>
  <c r="A491" i="24" s="1"/>
  <c r="A492" i="24" s="1"/>
  <c r="A493" i="24" s="1"/>
  <c r="A494" i="24" s="1"/>
  <c r="A495" i="24" s="1"/>
  <c r="A496" i="24" s="1"/>
  <c r="A497" i="24" s="1"/>
  <c r="A498" i="24" s="1"/>
  <c r="A499" i="24" s="1"/>
  <c r="A500" i="24" s="1"/>
  <c r="A501" i="24" s="1"/>
  <c r="A502" i="24" s="1"/>
  <c r="A503" i="24" s="1"/>
  <c r="A504" i="24" s="1"/>
  <c r="A505" i="24" s="1"/>
  <c r="A506" i="24" s="1"/>
  <c r="A507" i="24" s="1"/>
  <c r="A508" i="24" s="1"/>
  <c r="A509" i="24" s="1"/>
  <c r="A510" i="24" s="1"/>
  <c r="A511" i="24" s="1"/>
  <c r="A512" i="24" s="1"/>
  <c r="A513" i="24" s="1"/>
  <c r="A514" i="24" s="1"/>
  <c r="A515" i="24" s="1"/>
  <c r="A516" i="24" s="1"/>
  <c r="A517" i="24" s="1"/>
  <c r="A518" i="24" s="1"/>
  <c r="A519" i="24" s="1"/>
  <c r="A520" i="24" s="1"/>
  <c r="A521" i="24" s="1"/>
  <c r="A522" i="24" s="1"/>
  <c r="A523" i="24" s="1"/>
  <c r="A524" i="24" s="1"/>
  <c r="A525" i="24" s="1"/>
  <c r="A526" i="24" s="1"/>
  <c r="A527" i="24" s="1"/>
  <c r="A528" i="24" s="1"/>
  <c r="A529" i="24" s="1"/>
  <c r="A530" i="24" s="1"/>
  <c r="A531" i="24" s="1"/>
  <c r="A532" i="24" s="1"/>
  <c r="A533" i="24" s="1"/>
  <c r="A534" i="24" s="1"/>
  <c r="A535" i="24" s="1"/>
  <c r="A536" i="24" s="1"/>
  <c r="A537" i="24" s="1"/>
  <c r="A538" i="24" s="1"/>
  <c r="A539" i="24" s="1"/>
  <c r="A540" i="24" s="1"/>
  <c r="A541" i="24" s="1"/>
  <c r="A542" i="24" s="1"/>
  <c r="A543" i="24" s="1"/>
  <c r="A544" i="24" s="1"/>
  <c r="A545" i="24" s="1"/>
  <c r="A546" i="24" s="1"/>
  <c r="A547" i="24" s="1"/>
  <c r="A548" i="24" s="1"/>
  <c r="A549" i="24" s="1"/>
  <c r="A550" i="24" s="1"/>
  <c r="A551" i="24" s="1"/>
  <c r="A552" i="24" s="1"/>
  <c r="A553" i="24" s="1"/>
  <c r="A554" i="24" s="1"/>
  <c r="A555" i="24" s="1"/>
  <c r="A556" i="24" s="1"/>
  <c r="A557" i="24" s="1"/>
  <c r="A558" i="24" s="1"/>
  <c r="A559" i="24" s="1"/>
  <c r="A560" i="24" s="1"/>
  <c r="A561" i="24" s="1"/>
  <c r="A562" i="24" s="1"/>
  <c r="A563" i="24" s="1"/>
  <c r="A564" i="24" s="1"/>
  <c r="A565" i="24" s="1"/>
  <c r="A566" i="24" s="1"/>
  <c r="A567" i="24" s="1"/>
  <c r="A568" i="24" s="1"/>
  <c r="A569" i="24" s="1"/>
  <c r="A570" i="24" s="1"/>
  <c r="A571" i="24" s="1"/>
  <c r="A572" i="24" s="1"/>
  <c r="A573" i="24" s="1"/>
  <c r="A574" i="24" s="1"/>
  <c r="A575" i="24" s="1"/>
  <c r="A576" i="24" s="1"/>
  <c r="A577" i="24" s="1"/>
  <c r="A578" i="24" s="1"/>
  <c r="A579" i="24" s="1"/>
  <c r="A580" i="24" s="1"/>
  <c r="A581" i="24" s="1"/>
  <c r="A582" i="24" s="1"/>
  <c r="A583" i="24" s="1"/>
  <c r="A584" i="24" s="1"/>
  <c r="A585" i="24" s="1"/>
  <c r="A586" i="24" s="1"/>
  <c r="A587" i="24" s="1"/>
  <c r="A588" i="24" s="1"/>
  <c r="A589" i="24" s="1"/>
  <c r="A590" i="24" s="1"/>
  <c r="A591" i="24" s="1"/>
  <c r="A592" i="24" s="1"/>
  <c r="A593" i="24" s="1"/>
  <c r="A594" i="24" s="1"/>
  <c r="A595" i="24" s="1"/>
  <c r="A596" i="24" s="1"/>
  <c r="A597" i="24" s="1"/>
  <c r="A598" i="24" s="1"/>
  <c r="A599" i="24" s="1"/>
  <c r="A600" i="24" s="1"/>
  <c r="A601" i="24" s="1"/>
  <c r="A602" i="24" s="1"/>
  <c r="A603" i="24" s="1"/>
  <c r="A604" i="24" s="1"/>
  <c r="A605" i="24" s="1"/>
  <c r="A606" i="24" s="1"/>
  <c r="A607" i="24" s="1"/>
  <c r="A608" i="24" s="1"/>
  <c r="A609" i="24" s="1"/>
  <c r="A610" i="24" s="1"/>
  <c r="A611" i="24" s="1"/>
  <c r="A612" i="24" s="1"/>
  <c r="A613" i="24" s="1"/>
  <c r="A614" i="24" s="1"/>
  <c r="A615" i="24" s="1"/>
  <c r="A616" i="24" s="1"/>
  <c r="A617" i="24" s="1"/>
  <c r="A618" i="24" s="1"/>
  <c r="A619" i="24" s="1"/>
  <c r="A620" i="24" s="1"/>
  <c r="A621" i="24" s="1"/>
  <c r="A622" i="24" s="1"/>
  <c r="A623" i="24" s="1"/>
  <c r="A624" i="24" s="1"/>
  <c r="A625" i="24" s="1"/>
  <c r="A626" i="24" s="1"/>
  <c r="A627" i="24" s="1"/>
  <c r="A628" i="24" s="1"/>
  <c r="A629" i="24" s="1"/>
  <c r="A630" i="24" s="1"/>
  <c r="A631" i="24" s="1"/>
  <c r="A632" i="24" s="1"/>
  <c r="A633" i="24" s="1"/>
  <c r="A634" i="24" s="1"/>
  <c r="A635" i="24" s="1"/>
  <c r="A636" i="24" s="1"/>
  <c r="A637" i="24" s="1"/>
  <c r="A638" i="24" s="1"/>
  <c r="A639" i="24" s="1"/>
  <c r="A640" i="24" s="1"/>
  <c r="A641" i="24" s="1"/>
  <c r="A642" i="24" s="1"/>
  <c r="A643" i="24" s="1"/>
  <c r="A644" i="24" s="1"/>
  <c r="A645" i="24" s="1"/>
  <c r="A646" i="24" s="1"/>
  <c r="A647" i="24" s="1"/>
  <c r="A648" i="24" s="1"/>
  <c r="A649" i="24" s="1"/>
  <c r="A650" i="24" s="1"/>
  <c r="A651" i="24" s="1"/>
  <c r="A652" i="24" s="1"/>
  <c r="A653" i="24" s="1"/>
  <c r="A654" i="24" s="1"/>
  <c r="A655" i="24" s="1"/>
  <c r="A656" i="24" s="1"/>
  <c r="A657" i="24" s="1"/>
  <c r="A658" i="24" s="1"/>
  <c r="A659" i="24" s="1"/>
  <c r="A660" i="24" s="1"/>
  <c r="A661" i="24" s="1"/>
  <c r="A662" i="24" s="1"/>
  <c r="A663" i="24" s="1"/>
  <c r="A664" i="24" s="1"/>
  <c r="A665" i="24" s="1"/>
  <c r="A666" i="24" s="1"/>
  <c r="A667" i="24" s="1"/>
  <c r="A668" i="24" s="1"/>
  <c r="A669" i="24" s="1"/>
  <c r="A670" i="24" s="1"/>
  <c r="A671" i="24" s="1"/>
  <c r="A672" i="24" s="1"/>
  <c r="A673" i="24" s="1"/>
  <c r="A674" i="24" s="1"/>
  <c r="A675" i="24" s="1"/>
  <c r="A676" i="24" s="1"/>
  <c r="A677" i="24" s="1"/>
  <c r="A678" i="24" s="1"/>
  <c r="A679" i="24" s="1"/>
  <c r="A680" i="24" s="1"/>
  <c r="A681" i="24" s="1"/>
  <c r="A682" i="24" s="1"/>
  <c r="A683" i="24" s="1"/>
  <c r="A684" i="24" s="1"/>
  <c r="A685" i="24" s="1"/>
  <c r="A686" i="24" s="1"/>
  <c r="A687" i="24" s="1"/>
  <c r="A688" i="24" s="1"/>
  <c r="A689" i="24" s="1"/>
  <c r="A690" i="24" s="1"/>
  <c r="A691" i="24" s="1"/>
  <c r="A692" i="24" s="1"/>
  <c r="A693" i="24" s="1"/>
  <c r="A694" i="24" s="1"/>
  <c r="A695" i="24" s="1"/>
  <c r="A696" i="24" s="1"/>
  <c r="A697" i="24" s="1"/>
  <c r="A698" i="24" s="1"/>
  <c r="A699" i="24" s="1"/>
  <c r="A700" i="24" s="1"/>
  <c r="A701" i="24" s="1"/>
  <c r="A702" i="24" s="1"/>
  <c r="A703" i="24" s="1"/>
  <c r="A704" i="24" s="1"/>
  <c r="A705" i="24" s="1"/>
  <c r="A706" i="24" s="1"/>
  <c r="A707" i="24" s="1"/>
  <c r="A708" i="24" s="1"/>
  <c r="A709" i="24" s="1"/>
  <c r="A710" i="24" s="1"/>
  <c r="A711" i="24" s="1"/>
  <c r="A712" i="24" s="1"/>
  <c r="A713" i="24" s="1"/>
  <c r="A714" i="24" s="1"/>
  <c r="A715" i="24" s="1"/>
  <c r="A716" i="24" s="1"/>
  <c r="A717" i="24" s="1"/>
  <c r="A718" i="24" s="1"/>
  <c r="A719" i="24" s="1"/>
  <c r="A720" i="24" s="1"/>
  <c r="A721" i="24" s="1"/>
  <c r="L3" i="24"/>
  <c r="B3" i="24"/>
  <c r="B4" i="24" s="1"/>
  <c r="A3" i="24"/>
  <c r="L2" i="24"/>
  <c r="L721" i="23"/>
  <c r="L720" i="23"/>
  <c r="L719" i="23"/>
  <c r="L718" i="23"/>
  <c r="L717" i="23"/>
  <c r="L716" i="23"/>
  <c r="L715" i="23"/>
  <c r="L714" i="23"/>
  <c r="L713" i="23"/>
  <c r="L712" i="23"/>
  <c r="L711" i="23"/>
  <c r="L710" i="23"/>
  <c r="L709" i="23"/>
  <c r="L708" i="23"/>
  <c r="L707" i="23"/>
  <c r="L706" i="23"/>
  <c r="L705" i="23"/>
  <c r="L704" i="23"/>
  <c r="L703" i="23"/>
  <c r="L702" i="23"/>
  <c r="L701" i="23"/>
  <c r="L700" i="23"/>
  <c r="L699" i="23"/>
  <c r="L698" i="23"/>
  <c r="L697" i="23"/>
  <c r="L696" i="23"/>
  <c r="L695" i="23"/>
  <c r="L694" i="23"/>
  <c r="L693" i="23"/>
  <c r="L692" i="23"/>
  <c r="L691" i="23"/>
  <c r="L690" i="23"/>
  <c r="L689" i="23"/>
  <c r="L688" i="23"/>
  <c r="L687" i="23"/>
  <c r="L686" i="23"/>
  <c r="L685" i="23"/>
  <c r="L684" i="23"/>
  <c r="L683" i="23"/>
  <c r="L682" i="23"/>
  <c r="L681" i="23"/>
  <c r="L680" i="23"/>
  <c r="L679" i="23"/>
  <c r="L678" i="23"/>
  <c r="L677" i="23"/>
  <c r="L676" i="23"/>
  <c r="L675" i="23"/>
  <c r="L674" i="23"/>
  <c r="L673" i="23"/>
  <c r="L672" i="23"/>
  <c r="L671" i="23"/>
  <c r="L670" i="23"/>
  <c r="L669" i="23"/>
  <c r="L668" i="23"/>
  <c r="L667" i="23"/>
  <c r="L666" i="23"/>
  <c r="L665" i="23"/>
  <c r="L664" i="23"/>
  <c r="L663" i="23"/>
  <c r="L662" i="23"/>
  <c r="L661" i="23"/>
  <c r="L660" i="23"/>
  <c r="L659" i="23"/>
  <c r="L658" i="23"/>
  <c r="L657" i="23"/>
  <c r="L656" i="23"/>
  <c r="L655" i="23"/>
  <c r="L654" i="23"/>
  <c r="L653" i="23"/>
  <c r="L652" i="23"/>
  <c r="L651" i="23"/>
  <c r="L650" i="23"/>
  <c r="L649" i="23"/>
  <c r="L648" i="23"/>
  <c r="L647" i="23"/>
  <c r="L646" i="23"/>
  <c r="L645" i="23"/>
  <c r="L644" i="23"/>
  <c r="L643" i="23"/>
  <c r="L642" i="23"/>
  <c r="L641" i="23"/>
  <c r="L640" i="23"/>
  <c r="L639" i="23"/>
  <c r="L638" i="23"/>
  <c r="L637" i="23"/>
  <c r="L636" i="23"/>
  <c r="L635" i="23"/>
  <c r="L634" i="23"/>
  <c r="L633" i="23"/>
  <c r="L632" i="23"/>
  <c r="L631" i="23"/>
  <c r="L630" i="23"/>
  <c r="L629" i="23"/>
  <c r="L628" i="23"/>
  <c r="L627" i="23"/>
  <c r="L626" i="23"/>
  <c r="L625" i="23"/>
  <c r="L624" i="23"/>
  <c r="L623" i="23"/>
  <c r="L622" i="23"/>
  <c r="L621" i="23"/>
  <c r="L620" i="23"/>
  <c r="L619" i="23"/>
  <c r="L618" i="23"/>
  <c r="L617" i="23"/>
  <c r="L616" i="23"/>
  <c r="L615" i="23"/>
  <c r="L614" i="23"/>
  <c r="L613" i="23"/>
  <c r="L612" i="23"/>
  <c r="L611" i="23"/>
  <c r="L610" i="23"/>
  <c r="L609" i="23"/>
  <c r="L608" i="23"/>
  <c r="L607" i="23"/>
  <c r="L606" i="23"/>
  <c r="L605" i="23"/>
  <c r="I605" i="23"/>
  <c r="I606" i="23" s="1"/>
  <c r="I607" i="23" s="1"/>
  <c r="I608" i="23" s="1"/>
  <c r="I609" i="23" s="1"/>
  <c r="I610" i="23" s="1"/>
  <c r="I611" i="23" s="1"/>
  <c r="I612" i="23" s="1"/>
  <c r="I613" i="23" s="1"/>
  <c r="I614" i="23" s="1"/>
  <c r="I615" i="23" s="1"/>
  <c r="I616" i="23" s="1"/>
  <c r="I617" i="23" s="1"/>
  <c r="I618" i="23" s="1"/>
  <c r="I619" i="23" s="1"/>
  <c r="I620" i="23" s="1"/>
  <c r="I621" i="23" s="1"/>
  <c r="I622" i="23" s="1"/>
  <c r="I623" i="23" s="1"/>
  <c r="I624" i="23" s="1"/>
  <c r="I625" i="23" s="1"/>
  <c r="I626" i="23" s="1"/>
  <c r="I627" i="23" s="1"/>
  <c r="I628" i="23" s="1"/>
  <c r="I629" i="23" s="1"/>
  <c r="I630" i="23" s="1"/>
  <c r="I631" i="23" s="1"/>
  <c r="I632" i="23" s="1"/>
  <c r="I633" i="23" s="1"/>
  <c r="I634" i="23" s="1"/>
  <c r="I635" i="23" s="1"/>
  <c r="I636" i="23" s="1"/>
  <c r="I637" i="23" s="1"/>
  <c r="I638" i="23" s="1"/>
  <c r="I639" i="23" s="1"/>
  <c r="I640" i="23" s="1"/>
  <c r="I641" i="23" s="1"/>
  <c r="I642" i="23" s="1"/>
  <c r="I643" i="23" s="1"/>
  <c r="I644" i="23" s="1"/>
  <c r="I645" i="23" s="1"/>
  <c r="I646" i="23" s="1"/>
  <c r="I647" i="23" s="1"/>
  <c r="I648" i="23" s="1"/>
  <c r="I649" i="23" s="1"/>
  <c r="I650" i="23" s="1"/>
  <c r="I651" i="23" s="1"/>
  <c r="I652" i="23" s="1"/>
  <c r="I653" i="23" s="1"/>
  <c r="I654" i="23" s="1"/>
  <c r="I655" i="23" s="1"/>
  <c r="I656" i="23" s="1"/>
  <c r="I657" i="23" s="1"/>
  <c r="I658" i="23" s="1"/>
  <c r="I659" i="23" s="1"/>
  <c r="I660" i="23" s="1"/>
  <c r="I661" i="23" s="1"/>
  <c r="I662" i="23" s="1"/>
  <c r="I663" i="23" s="1"/>
  <c r="I664" i="23" s="1"/>
  <c r="I665" i="23" s="1"/>
  <c r="I666" i="23" s="1"/>
  <c r="I667" i="23" s="1"/>
  <c r="I668" i="23" s="1"/>
  <c r="I669" i="23" s="1"/>
  <c r="I670" i="23" s="1"/>
  <c r="I671" i="23" s="1"/>
  <c r="I672" i="23" s="1"/>
  <c r="I673" i="23" s="1"/>
  <c r="I674" i="23" s="1"/>
  <c r="I675" i="23" s="1"/>
  <c r="I676" i="23" s="1"/>
  <c r="I677" i="23" s="1"/>
  <c r="I678" i="23" s="1"/>
  <c r="I679" i="23" s="1"/>
  <c r="I680" i="23" s="1"/>
  <c r="I681" i="23" s="1"/>
  <c r="I682" i="23" s="1"/>
  <c r="I683" i="23" s="1"/>
  <c r="I684" i="23" s="1"/>
  <c r="I685" i="23" s="1"/>
  <c r="I686" i="23" s="1"/>
  <c r="I687" i="23" s="1"/>
  <c r="I688" i="23" s="1"/>
  <c r="I689" i="23" s="1"/>
  <c r="I690" i="23" s="1"/>
  <c r="I691" i="23" s="1"/>
  <c r="I692" i="23" s="1"/>
  <c r="I693" i="23" s="1"/>
  <c r="I694" i="23" s="1"/>
  <c r="I695" i="23" s="1"/>
  <c r="I696" i="23" s="1"/>
  <c r="I697" i="23" s="1"/>
  <c r="I698" i="23" s="1"/>
  <c r="I699" i="23" s="1"/>
  <c r="I700" i="23" s="1"/>
  <c r="I701" i="23" s="1"/>
  <c r="I702" i="23" s="1"/>
  <c r="I703" i="23" s="1"/>
  <c r="I704" i="23" s="1"/>
  <c r="I705" i="23" s="1"/>
  <c r="I706" i="23" s="1"/>
  <c r="I707" i="23" s="1"/>
  <c r="I708" i="23" s="1"/>
  <c r="I709" i="23" s="1"/>
  <c r="I710" i="23" s="1"/>
  <c r="I711" i="23" s="1"/>
  <c r="I712" i="23" s="1"/>
  <c r="I713" i="23" s="1"/>
  <c r="I714" i="23" s="1"/>
  <c r="I715" i="23" s="1"/>
  <c r="I716" i="23" s="1"/>
  <c r="I717" i="23" s="1"/>
  <c r="I718" i="23" s="1"/>
  <c r="I719" i="23" s="1"/>
  <c r="I720" i="23" s="1"/>
  <c r="I721" i="23" s="1"/>
  <c r="L604" i="23"/>
  <c r="H604" i="23"/>
  <c r="H605" i="23" s="1"/>
  <c r="H606" i="23" s="1"/>
  <c r="H607" i="23" s="1"/>
  <c r="H608" i="23" s="1"/>
  <c r="H609" i="23" s="1"/>
  <c r="H610" i="23" s="1"/>
  <c r="H611" i="23" s="1"/>
  <c r="H612" i="23" s="1"/>
  <c r="H613" i="23" s="1"/>
  <c r="H614" i="23" s="1"/>
  <c r="H615" i="23" s="1"/>
  <c r="H616" i="23" s="1"/>
  <c r="H617" i="23" s="1"/>
  <c r="H618" i="23" s="1"/>
  <c r="H619" i="23" s="1"/>
  <c r="H620" i="23" s="1"/>
  <c r="H621" i="23" s="1"/>
  <c r="H622" i="23" s="1"/>
  <c r="H623" i="23" s="1"/>
  <c r="H624" i="23" s="1"/>
  <c r="H625" i="23" s="1"/>
  <c r="H626" i="23" s="1"/>
  <c r="H627" i="23" s="1"/>
  <c r="H628" i="23" s="1"/>
  <c r="H629" i="23" s="1"/>
  <c r="H630" i="23" s="1"/>
  <c r="H631" i="23" s="1"/>
  <c r="H632" i="23" s="1"/>
  <c r="H633" i="23" s="1"/>
  <c r="H634" i="23" s="1"/>
  <c r="H635" i="23" s="1"/>
  <c r="H636" i="23" s="1"/>
  <c r="H637" i="23" s="1"/>
  <c r="H638" i="23" s="1"/>
  <c r="H639" i="23" s="1"/>
  <c r="H640" i="23" s="1"/>
  <c r="H641" i="23" s="1"/>
  <c r="H642" i="23" s="1"/>
  <c r="H643" i="23" s="1"/>
  <c r="H644" i="23" s="1"/>
  <c r="H645" i="23" s="1"/>
  <c r="H646" i="23" s="1"/>
  <c r="H647" i="23" s="1"/>
  <c r="H648" i="23" s="1"/>
  <c r="H649" i="23" s="1"/>
  <c r="H650" i="23" s="1"/>
  <c r="H651" i="23" s="1"/>
  <c r="H652" i="23" s="1"/>
  <c r="H653" i="23" s="1"/>
  <c r="H654" i="23" s="1"/>
  <c r="H655" i="23" s="1"/>
  <c r="H656" i="23" s="1"/>
  <c r="H657" i="23" s="1"/>
  <c r="H658" i="23" s="1"/>
  <c r="H659" i="23" s="1"/>
  <c r="H660" i="23" s="1"/>
  <c r="H661" i="23" s="1"/>
  <c r="H662" i="23" s="1"/>
  <c r="H663" i="23" s="1"/>
  <c r="H664" i="23" s="1"/>
  <c r="H665" i="23" s="1"/>
  <c r="H666" i="23" s="1"/>
  <c r="H667" i="23" s="1"/>
  <c r="H668" i="23" s="1"/>
  <c r="H669" i="23" s="1"/>
  <c r="H670" i="23" s="1"/>
  <c r="H671" i="23" s="1"/>
  <c r="H672" i="23" s="1"/>
  <c r="H673" i="23" s="1"/>
  <c r="H674" i="23" s="1"/>
  <c r="H675" i="23" s="1"/>
  <c r="H676" i="23" s="1"/>
  <c r="H677" i="23" s="1"/>
  <c r="H678" i="23" s="1"/>
  <c r="H679" i="23" s="1"/>
  <c r="H680" i="23" s="1"/>
  <c r="H681" i="23" s="1"/>
  <c r="H682" i="23" s="1"/>
  <c r="H683" i="23" s="1"/>
  <c r="H684" i="23" s="1"/>
  <c r="H685" i="23" s="1"/>
  <c r="H686" i="23" s="1"/>
  <c r="H687" i="23" s="1"/>
  <c r="H688" i="23" s="1"/>
  <c r="H689" i="23" s="1"/>
  <c r="H690" i="23" s="1"/>
  <c r="H691" i="23" s="1"/>
  <c r="H692" i="23" s="1"/>
  <c r="H693" i="23" s="1"/>
  <c r="H694" i="23" s="1"/>
  <c r="H695" i="23" s="1"/>
  <c r="H696" i="23" s="1"/>
  <c r="H697" i="23" s="1"/>
  <c r="H698" i="23" s="1"/>
  <c r="H699" i="23" s="1"/>
  <c r="H700" i="23" s="1"/>
  <c r="H701" i="23" s="1"/>
  <c r="H702" i="23" s="1"/>
  <c r="H703" i="23" s="1"/>
  <c r="H704" i="23" s="1"/>
  <c r="H705" i="23" s="1"/>
  <c r="H706" i="23" s="1"/>
  <c r="H707" i="23" s="1"/>
  <c r="H708" i="23" s="1"/>
  <c r="H709" i="23" s="1"/>
  <c r="H710" i="23" s="1"/>
  <c r="H711" i="23" s="1"/>
  <c r="H712" i="23" s="1"/>
  <c r="H713" i="23" s="1"/>
  <c r="H714" i="23" s="1"/>
  <c r="H715" i="23" s="1"/>
  <c r="H716" i="23" s="1"/>
  <c r="H717" i="23" s="1"/>
  <c r="H718" i="23" s="1"/>
  <c r="H719" i="23" s="1"/>
  <c r="H720" i="23" s="1"/>
  <c r="H721" i="23" s="1"/>
  <c r="L603" i="23"/>
  <c r="K603" i="23"/>
  <c r="K604" i="23" s="1"/>
  <c r="K605" i="23" s="1"/>
  <c r="K606" i="23" s="1"/>
  <c r="K607" i="23" s="1"/>
  <c r="K608" i="23" s="1"/>
  <c r="K609" i="23" s="1"/>
  <c r="K610" i="23" s="1"/>
  <c r="K611" i="23" s="1"/>
  <c r="K612" i="23" s="1"/>
  <c r="K613" i="23" s="1"/>
  <c r="K614" i="23" s="1"/>
  <c r="K615" i="23" s="1"/>
  <c r="K616" i="23" s="1"/>
  <c r="K617" i="23" s="1"/>
  <c r="K618" i="23" s="1"/>
  <c r="K619" i="23" s="1"/>
  <c r="K620" i="23" s="1"/>
  <c r="K621" i="23" s="1"/>
  <c r="K622" i="23" s="1"/>
  <c r="K623" i="23" s="1"/>
  <c r="K624" i="23" s="1"/>
  <c r="K625" i="23" s="1"/>
  <c r="K626" i="23" s="1"/>
  <c r="K627" i="23" s="1"/>
  <c r="K628" i="23" s="1"/>
  <c r="K629" i="23" s="1"/>
  <c r="K630" i="23" s="1"/>
  <c r="K631" i="23" s="1"/>
  <c r="K632" i="23" s="1"/>
  <c r="K633" i="23" s="1"/>
  <c r="K634" i="23" s="1"/>
  <c r="K635" i="23" s="1"/>
  <c r="K636" i="23" s="1"/>
  <c r="K637" i="23" s="1"/>
  <c r="K638" i="23" s="1"/>
  <c r="K639" i="23" s="1"/>
  <c r="K640" i="23" s="1"/>
  <c r="K641" i="23" s="1"/>
  <c r="K642" i="23" s="1"/>
  <c r="K643" i="23" s="1"/>
  <c r="K644" i="23" s="1"/>
  <c r="K645" i="23" s="1"/>
  <c r="K646" i="23" s="1"/>
  <c r="K647" i="23" s="1"/>
  <c r="K648" i="23" s="1"/>
  <c r="K649" i="23" s="1"/>
  <c r="K650" i="23" s="1"/>
  <c r="K651" i="23" s="1"/>
  <c r="K652" i="23" s="1"/>
  <c r="K653" i="23" s="1"/>
  <c r="K654" i="23" s="1"/>
  <c r="K655" i="23" s="1"/>
  <c r="K656" i="23" s="1"/>
  <c r="K657" i="23" s="1"/>
  <c r="K658" i="23" s="1"/>
  <c r="K659" i="23" s="1"/>
  <c r="K660" i="23" s="1"/>
  <c r="K661" i="23" s="1"/>
  <c r="K662" i="23" s="1"/>
  <c r="K663" i="23" s="1"/>
  <c r="K664" i="23" s="1"/>
  <c r="K665" i="23" s="1"/>
  <c r="K666" i="23" s="1"/>
  <c r="K667" i="23" s="1"/>
  <c r="K668" i="23" s="1"/>
  <c r="K669" i="23" s="1"/>
  <c r="K670" i="23" s="1"/>
  <c r="K671" i="23" s="1"/>
  <c r="K672" i="23" s="1"/>
  <c r="K673" i="23" s="1"/>
  <c r="K674" i="23" s="1"/>
  <c r="K675" i="23" s="1"/>
  <c r="K676" i="23" s="1"/>
  <c r="K677" i="23" s="1"/>
  <c r="K678" i="23" s="1"/>
  <c r="K679" i="23" s="1"/>
  <c r="K680" i="23" s="1"/>
  <c r="K681" i="23" s="1"/>
  <c r="K682" i="23" s="1"/>
  <c r="K683" i="23" s="1"/>
  <c r="K684" i="23" s="1"/>
  <c r="K685" i="23" s="1"/>
  <c r="K686" i="23" s="1"/>
  <c r="K687" i="23" s="1"/>
  <c r="K688" i="23" s="1"/>
  <c r="K689" i="23" s="1"/>
  <c r="K690" i="23" s="1"/>
  <c r="K691" i="23" s="1"/>
  <c r="K692" i="23" s="1"/>
  <c r="K693" i="23" s="1"/>
  <c r="K694" i="23" s="1"/>
  <c r="K695" i="23" s="1"/>
  <c r="K696" i="23" s="1"/>
  <c r="K697" i="23" s="1"/>
  <c r="K698" i="23" s="1"/>
  <c r="K699" i="23" s="1"/>
  <c r="K700" i="23" s="1"/>
  <c r="K701" i="23" s="1"/>
  <c r="K702" i="23" s="1"/>
  <c r="K703" i="23" s="1"/>
  <c r="K704" i="23" s="1"/>
  <c r="K705" i="23" s="1"/>
  <c r="K706" i="23" s="1"/>
  <c r="K707" i="23" s="1"/>
  <c r="K708" i="23" s="1"/>
  <c r="K709" i="23" s="1"/>
  <c r="K710" i="23" s="1"/>
  <c r="K711" i="23" s="1"/>
  <c r="K712" i="23" s="1"/>
  <c r="K713" i="23" s="1"/>
  <c r="K714" i="23" s="1"/>
  <c r="K715" i="23" s="1"/>
  <c r="K716" i="23" s="1"/>
  <c r="K717" i="23" s="1"/>
  <c r="K718" i="23" s="1"/>
  <c r="K719" i="23" s="1"/>
  <c r="K720" i="23" s="1"/>
  <c r="K721" i="23" s="1"/>
  <c r="J603" i="23"/>
  <c r="J604" i="23" s="1"/>
  <c r="J605" i="23" s="1"/>
  <c r="J606" i="23" s="1"/>
  <c r="J607" i="23" s="1"/>
  <c r="J608" i="23" s="1"/>
  <c r="J609" i="23" s="1"/>
  <c r="J610" i="23" s="1"/>
  <c r="J611" i="23" s="1"/>
  <c r="J612" i="23" s="1"/>
  <c r="J613" i="23" s="1"/>
  <c r="J614" i="23" s="1"/>
  <c r="J615" i="23" s="1"/>
  <c r="J616" i="23" s="1"/>
  <c r="J617" i="23" s="1"/>
  <c r="J618" i="23" s="1"/>
  <c r="J619" i="23" s="1"/>
  <c r="J620" i="23" s="1"/>
  <c r="J621" i="23" s="1"/>
  <c r="J622" i="23" s="1"/>
  <c r="J623" i="23" s="1"/>
  <c r="J624" i="23" s="1"/>
  <c r="J625" i="23" s="1"/>
  <c r="J626" i="23" s="1"/>
  <c r="J627" i="23" s="1"/>
  <c r="J628" i="23" s="1"/>
  <c r="J629" i="23" s="1"/>
  <c r="J630" i="23" s="1"/>
  <c r="J631" i="23" s="1"/>
  <c r="J632" i="23" s="1"/>
  <c r="J633" i="23" s="1"/>
  <c r="J634" i="23" s="1"/>
  <c r="J635" i="23" s="1"/>
  <c r="J636" i="23" s="1"/>
  <c r="J637" i="23" s="1"/>
  <c r="J638" i="23" s="1"/>
  <c r="J639" i="23" s="1"/>
  <c r="J640" i="23" s="1"/>
  <c r="J641" i="23" s="1"/>
  <c r="J642" i="23" s="1"/>
  <c r="J643" i="23" s="1"/>
  <c r="J644" i="23" s="1"/>
  <c r="J645" i="23" s="1"/>
  <c r="J646" i="23" s="1"/>
  <c r="J647" i="23" s="1"/>
  <c r="J648" i="23" s="1"/>
  <c r="J649" i="23" s="1"/>
  <c r="J650" i="23" s="1"/>
  <c r="J651" i="23" s="1"/>
  <c r="J652" i="23" s="1"/>
  <c r="J653" i="23" s="1"/>
  <c r="J654" i="23" s="1"/>
  <c r="J655" i="23" s="1"/>
  <c r="J656" i="23" s="1"/>
  <c r="J657" i="23" s="1"/>
  <c r="J658" i="23" s="1"/>
  <c r="J659" i="23" s="1"/>
  <c r="J660" i="23" s="1"/>
  <c r="J661" i="23" s="1"/>
  <c r="J662" i="23" s="1"/>
  <c r="J663" i="23" s="1"/>
  <c r="J664" i="23" s="1"/>
  <c r="J665" i="23" s="1"/>
  <c r="J666" i="23" s="1"/>
  <c r="J667" i="23" s="1"/>
  <c r="J668" i="23" s="1"/>
  <c r="J669" i="23" s="1"/>
  <c r="J670" i="23" s="1"/>
  <c r="J671" i="23" s="1"/>
  <c r="J672" i="23" s="1"/>
  <c r="J673" i="23" s="1"/>
  <c r="J674" i="23" s="1"/>
  <c r="J675" i="23" s="1"/>
  <c r="J676" i="23" s="1"/>
  <c r="J677" i="23" s="1"/>
  <c r="J678" i="23" s="1"/>
  <c r="J679" i="23" s="1"/>
  <c r="J680" i="23" s="1"/>
  <c r="J681" i="23" s="1"/>
  <c r="J682" i="23" s="1"/>
  <c r="J683" i="23" s="1"/>
  <c r="J684" i="23" s="1"/>
  <c r="J685" i="23" s="1"/>
  <c r="J686" i="23" s="1"/>
  <c r="J687" i="23" s="1"/>
  <c r="J688" i="23" s="1"/>
  <c r="J689" i="23" s="1"/>
  <c r="J690" i="23" s="1"/>
  <c r="J691" i="23" s="1"/>
  <c r="J692" i="23" s="1"/>
  <c r="J693" i="23" s="1"/>
  <c r="J694" i="23" s="1"/>
  <c r="J695" i="23" s="1"/>
  <c r="J696" i="23" s="1"/>
  <c r="J697" i="23" s="1"/>
  <c r="J698" i="23" s="1"/>
  <c r="J699" i="23" s="1"/>
  <c r="J700" i="23" s="1"/>
  <c r="J701" i="23" s="1"/>
  <c r="J702" i="23" s="1"/>
  <c r="J703" i="23" s="1"/>
  <c r="J704" i="23" s="1"/>
  <c r="J705" i="23" s="1"/>
  <c r="J706" i="23" s="1"/>
  <c r="J707" i="23" s="1"/>
  <c r="J708" i="23" s="1"/>
  <c r="J709" i="23" s="1"/>
  <c r="J710" i="23" s="1"/>
  <c r="J711" i="23" s="1"/>
  <c r="J712" i="23" s="1"/>
  <c r="J713" i="23" s="1"/>
  <c r="J714" i="23" s="1"/>
  <c r="J715" i="23" s="1"/>
  <c r="J716" i="23" s="1"/>
  <c r="J717" i="23" s="1"/>
  <c r="J718" i="23" s="1"/>
  <c r="J719" i="23" s="1"/>
  <c r="J720" i="23" s="1"/>
  <c r="J721" i="23" s="1"/>
  <c r="F603" i="23"/>
  <c r="F604" i="23" s="1"/>
  <c r="F605" i="23" s="1"/>
  <c r="F606" i="23" s="1"/>
  <c r="F607" i="23" s="1"/>
  <c r="F608" i="23" s="1"/>
  <c r="F609" i="23" s="1"/>
  <c r="F610" i="23" s="1"/>
  <c r="F611" i="23" s="1"/>
  <c r="F612" i="23" s="1"/>
  <c r="F613" i="23" s="1"/>
  <c r="F614" i="23" s="1"/>
  <c r="F615" i="23" s="1"/>
  <c r="F616" i="23" s="1"/>
  <c r="F617" i="23" s="1"/>
  <c r="F618" i="23" s="1"/>
  <c r="F619" i="23" s="1"/>
  <c r="F620" i="23" s="1"/>
  <c r="F621" i="23" s="1"/>
  <c r="F622" i="23" s="1"/>
  <c r="F623" i="23" s="1"/>
  <c r="F624" i="23" s="1"/>
  <c r="F625" i="23" s="1"/>
  <c r="F626" i="23" s="1"/>
  <c r="F627" i="23" s="1"/>
  <c r="F628" i="23" s="1"/>
  <c r="F629" i="23" s="1"/>
  <c r="F630" i="23" s="1"/>
  <c r="F631" i="23" s="1"/>
  <c r="F632" i="23" s="1"/>
  <c r="F633" i="23" s="1"/>
  <c r="F634" i="23" s="1"/>
  <c r="F635" i="23" s="1"/>
  <c r="F636" i="23" s="1"/>
  <c r="F637" i="23" s="1"/>
  <c r="F638" i="23" s="1"/>
  <c r="F639" i="23" s="1"/>
  <c r="F640" i="23" s="1"/>
  <c r="F641" i="23" s="1"/>
  <c r="F642" i="23" s="1"/>
  <c r="F643" i="23" s="1"/>
  <c r="F644" i="23" s="1"/>
  <c r="F645" i="23" s="1"/>
  <c r="F646" i="23" s="1"/>
  <c r="F647" i="23" s="1"/>
  <c r="F648" i="23" s="1"/>
  <c r="F649" i="23" s="1"/>
  <c r="F650" i="23" s="1"/>
  <c r="F651" i="23" s="1"/>
  <c r="F652" i="23" s="1"/>
  <c r="F653" i="23" s="1"/>
  <c r="F654" i="23" s="1"/>
  <c r="F655" i="23" s="1"/>
  <c r="F656" i="23" s="1"/>
  <c r="F657" i="23" s="1"/>
  <c r="F658" i="23" s="1"/>
  <c r="F659" i="23" s="1"/>
  <c r="F660" i="23" s="1"/>
  <c r="F661" i="23" s="1"/>
  <c r="F662" i="23" s="1"/>
  <c r="F663" i="23" s="1"/>
  <c r="F664" i="23" s="1"/>
  <c r="F665" i="23" s="1"/>
  <c r="F666" i="23" s="1"/>
  <c r="F667" i="23" s="1"/>
  <c r="F668" i="23" s="1"/>
  <c r="F669" i="23" s="1"/>
  <c r="F670" i="23" s="1"/>
  <c r="F671" i="23" s="1"/>
  <c r="F672" i="23" s="1"/>
  <c r="F673" i="23" s="1"/>
  <c r="F674" i="23" s="1"/>
  <c r="F675" i="23" s="1"/>
  <c r="F676" i="23" s="1"/>
  <c r="F677" i="23" s="1"/>
  <c r="F678" i="23" s="1"/>
  <c r="F679" i="23" s="1"/>
  <c r="F680" i="23" s="1"/>
  <c r="F681" i="23" s="1"/>
  <c r="F682" i="23" s="1"/>
  <c r="F683" i="23" s="1"/>
  <c r="F684" i="23" s="1"/>
  <c r="F685" i="23" s="1"/>
  <c r="F686" i="23" s="1"/>
  <c r="F687" i="23" s="1"/>
  <c r="F688" i="23" s="1"/>
  <c r="F689" i="23" s="1"/>
  <c r="F690" i="23" s="1"/>
  <c r="F691" i="23" s="1"/>
  <c r="F692" i="23" s="1"/>
  <c r="F693" i="23" s="1"/>
  <c r="F694" i="23" s="1"/>
  <c r="F695" i="23" s="1"/>
  <c r="F696" i="23" s="1"/>
  <c r="F697" i="23" s="1"/>
  <c r="F698" i="23" s="1"/>
  <c r="F699" i="23" s="1"/>
  <c r="F700" i="23" s="1"/>
  <c r="F701" i="23" s="1"/>
  <c r="F702" i="23" s="1"/>
  <c r="F703" i="23" s="1"/>
  <c r="F704" i="23" s="1"/>
  <c r="F705" i="23" s="1"/>
  <c r="F706" i="23" s="1"/>
  <c r="F707" i="23" s="1"/>
  <c r="F708" i="23" s="1"/>
  <c r="F709" i="23" s="1"/>
  <c r="F710" i="23" s="1"/>
  <c r="F711" i="23" s="1"/>
  <c r="F712" i="23" s="1"/>
  <c r="F713" i="23" s="1"/>
  <c r="F714" i="23" s="1"/>
  <c r="F715" i="23" s="1"/>
  <c r="F716" i="23" s="1"/>
  <c r="F717" i="23" s="1"/>
  <c r="F718" i="23" s="1"/>
  <c r="F719" i="23" s="1"/>
  <c r="F720" i="23" s="1"/>
  <c r="F721" i="23" s="1"/>
  <c r="D603" i="23"/>
  <c r="D604" i="23" s="1"/>
  <c r="D605" i="23" s="1"/>
  <c r="D606" i="23" s="1"/>
  <c r="D607" i="23" s="1"/>
  <c r="D608" i="23" s="1"/>
  <c r="D609" i="23" s="1"/>
  <c r="D610" i="23" s="1"/>
  <c r="D611" i="23" s="1"/>
  <c r="D612" i="23" s="1"/>
  <c r="D613" i="23" s="1"/>
  <c r="D614" i="23" s="1"/>
  <c r="D615" i="23" s="1"/>
  <c r="D616" i="23" s="1"/>
  <c r="D617" i="23" s="1"/>
  <c r="D618" i="23" s="1"/>
  <c r="D619" i="23" s="1"/>
  <c r="D620" i="23" s="1"/>
  <c r="D621" i="23" s="1"/>
  <c r="D622" i="23" s="1"/>
  <c r="D623" i="23" s="1"/>
  <c r="D624" i="23" s="1"/>
  <c r="D625" i="23" s="1"/>
  <c r="D626" i="23" s="1"/>
  <c r="D627" i="23" s="1"/>
  <c r="D628" i="23" s="1"/>
  <c r="D629" i="23" s="1"/>
  <c r="D630" i="23" s="1"/>
  <c r="D631" i="23" s="1"/>
  <c r="D632" i="23" s="1"/>
  <c r="D633" i="23" s="1"/>
  <c r="D634" i="23" s="1"/>
  <c r="D635" i="23" s="1"/>
  <c r="D636" i="23" s="1"/>
  <c r="D637" i="23" s="1"/>
  <c r="D638" i="23" s="1"/>
  <c r="D639" i="23" s="1"/>
  <c r="D640" i="23" s="1"/>
  <c r="D641" i="23" s="1"/>
  <c r="D642" i="23" s="1"/>
  <c r="D643" i="23" s="1"/>
  <c r="D644" i="23" s="1"/>
  <c r="D645" i="23" s="1"/>
  <c r="D646" i="23" s="1"/>
  <c r="D647" i="23" s="1"/>
  <c r="D648" i="23" s="1"/>
  <c r="D649" i="23" s="1"/>
  <c r="D650" i="23" s="1"/>
  <c r="D651" i="23" s="1"/>
  <c r="D652" i="23" s="1"/>
  <c r="D653" i="23" s="1"/>
  <c r="D654" i="23" s="1"/>
  <c r="D655" i="23" s="1"/>
  <c r="D656" i="23" s="1"/>
  <c r="D657" i="23" s="1"/>
  <c r="D658" i="23" s="1"/>
  <c r="D659" i="23" s="1"/>
  <c r="D660" i="23" s="1"/>
  <c r="D661" i="23" s="1"/>
  <c r="D662" i="23" s="1"/>
  <c r="D663" i="23" s="1"/>
  <c r="D664" i="23" s="1"/>
  <c r="D665" i="23" s="1"/>
  <c r="D666" i="23" s="1"/>
  <c r="D667" i="23" s="1"/>
  <c r="D668" i="23" s="1"/>
  <c r="D669" i="23" s="1"/>
  <c r="D670" i="23" s="1"/>
  <c r="D671" i="23" s="1"/>
  <c r="D672" i="23" s="1"/>
  <c r="D673" i="23" s="1"/>
  <c r="D674" i="23" s="1"/>
  <c r="D675" i="23" s="1"/>
  <c r="D676" i="23" s="1"/>
  <c r="D677" i="23" s="1"/>
  <c r="D678" i="23" s="1"/>
  <c r="D679" i="23" s="1"/>
  <c r="D680" i="23" s="1"/>
  <c r="D681" i="23" s="1"/>
  <c r="D682" i="23" s="1"/>
  <c r="D683" i="23" s="1"/>
  <c r="D684" i="23" s="1"/>
  <c r="D685" i="23" s="1"/>
  <c r="D686" i="23" s="1"/>
  <c r="D687" i="23" s="1"/>
  <c r="D688" i="23" s="1"/>
  <c r="D689" i="23" s="1"/>
  <c r="D690" i="23" s="1"/>
  <c r="D691" i="23" s="1"/>
  <c r="D692" i="23" s="1"/>
  <c r="D693" i="23" s="1"/>
  <c r="D694" i="23" s="1"/>
  <c r="D695" i="23" s="1"/>
  <c r="D696" i="23" s="1"/>
  <c r="D697" i="23" s="1"/>
  <c r="D698" i="23" s="1"/>
  <c r="D699" i="23" s="1"/>
  <c r="D700" i="23" s="1"/>
  <c r="D701" i="23" s="1"/>
  <c r="D702" i="23" s="1"/>
  <c r="D703" i="23" s="1"/>
  <c r="D704" i="23" s="1"/>
  <c r="D705" i="23" s="1"/>
  <c r="D706" i="23" s="1"/>
  <c r="D707" i="23" s="1"/>
  <c r="D708" i="23" s="1"/>
  <c r="D709" i="23" s="1"/>
  <c r="D710" i="23" s="1"/>
  <c r="D711" i="23" s="1"/>
  <c r="D712" i="23" s="1"/>
  <c r="D713" i="23" s="1"/>
  <c r="D714" i="23" s="1"/>
  <c r="D715" i="23" s="1"/>
  <c r="D716" i="23" s="1"/>
  <c r="D717" i="23" s="1"/>
  <c r="D718" i="23" s="1"/>
  <c r="D719" i="23" s="1"/>
  <c r="D720" i="23" s="1"/>
  <c r="D721" i="23" s="1"/>
  <c r="L602" i="23"/>
  <c r="K602" i="23"/>
  <c r="J602" i="23"/>
  <c r="I602" i="23"/>
  <c r="I603" i="23" s="1"/>
  <c r="I604" i="23" s="1"/>
  <c r="H602" i="23"/>
  <c r="H603" i="23" s="1"/>
  <c r="G602" i="23"/>
  <c r="F602" i="23"/>
  <c r="E602" i="23"/>
  <c r="E603" i="23" s="1"/>
  <c r="E604" i="23" s="1"/>
  <c r="E605" i="23" s="1"/>
  <c r="E606" i="23" s="1"/>
  <c r="E607" i="23" s="1"/>
  <c r="E608" i="23" s="1"/>
  <c r="E609" i="23" s="1"/>
  <c r="E610" i="23" s="1"/>
  <c r="E611" i="23" s="1"/>
  <c r="E612" i="23" s="1"/>
  <c r="E613" i="23" s="1"/>
  <c r="E614" i="23" s="1"/>
  <c r="E615" i="23" s="1"/>
  <c r="E616" i="23" s="1"/>
  <c r="E617" i="23" s="1"/>
  <c r="E618" i="23" s="1"/>
  <c r="E619" i="23" s="1"/>
  <c r="E620" i="23" s="1"/>
  <c r="E621" i="23" s="1"/>
  <c r="E622" i="23" s="1"/>
  <c r="E623" i="23" s="1"/>
  <c r="E624" i="23" s="1"/>
  <c r="E625" i="23" s="1"/>
  <c r="E626" i="23" s="1"/>
  <c r="E627" i="23" s="1"/>
  <c r="E628" i="23" s="1"/>
  <c r="E629" i="23" s="1"/>
  <c r="E630" i="23" s="1"/>
  <c r="E631" i="23" s="1"/>
  <c r="E632" i="23" s="1"/>
  <c r="E633" i="23" s="1"/>
  <c r="E634" i="23" s="1"/>
  <c r="E635" i="23" s="1"/>
  <c r="E636" i="23" s="1"/>
  <c r="E637" i="23" s="1"/>
  <c r="E638" i="23" s="1"/>
  <c r="E639" i="23" s="1"/>
  <c r="E640" i="23" s="1"/>
  <c r="E641" i="23" s="1"/>
  <c r="E642" i="23" s="1"/>
  <c r="E643" i="23" s="1"/>
  <c r="E644" i="23" s="1"/>
  <c r="E645" i="23" s="1"/>
  <c r="E646" i="23" s="1"/>
  <c r="E647" i="23" s="1"/>
  <c r="E648" i="23" s="1"/>
  <c r="E649" i="23" s="1"/>
  <c r="E650" i="23" s="1"/>
  <c r="E651" i="23" s="1"/>
  <c r="E652" i="23" s="1"/>
  <c r="E653" i="23" s="1"/>
  <c r="E654" i="23" s="1"/>
  <c r="E655" i="23" s="1"/>
  <c r="E656" i="23" s="1"/>
  <c r="E657" i="23" s="1"/>
  <c r="E658" i="23" s="1"/>
  <c r="E659" i="23" s="1"/>
  <c r="E660" i="23" s="1"/>
  <c r="E661" i="23" s="1"/>
  <c r="E662" i="23" s="1"/>
  <c r="E663" i="23" s="1"/>
  <c r="E664" i="23" s="1"/>
  <c r="E665" i="23" s="1"/>
  <c r="E666" i="23" s="1"/>
  <c r="E667" i="23" s="1"/>
  <c r="E668" i="23" s="1"/>
  <c r="E669" i="23" s="1"/>
  <c r="E670" i="23" s="1"/>
  <c r="E671" i="23" s="1"/>
  <c r="E672" i="23" s="1"/>
  <c r="E673" i="23" s="1"/>
  <c r="E674" i="23" s="1"/>
  <c r="E675" i="23" s="1"/>
  <c r="E676" i="23" s="1"/>
  <c r="E677" i="23" s="1"/>
  <c r="E678" i="23" s="1"/>
  <c r="E679" i="23" s="1"/>
  <c r="E680" i="23" s="1"/>
  <c r="E681" i="23" s="1"/>
  <c r="E682" i="23" s="1"/>
  <c r="E683" i="23" s="1"/>
  <c r="E684" i="23" s="1"/>
  <c r="E685" i="23" s="1"/>
  <c r="E686" i="23" s="1"/>
  <c r="E687" i="23" s="1"/>
  <c r="E688" i="23" s="1"/>
  <c r="E689" i="23" s="1"/>
  <c r="E690" i="23" s="1"/>
  <c r="E691" i="23" s="1"/>
  <c r="E692" i="23" s="1"/>
  <c r="E693" i="23" s="1"/>
  <c r="E694" i="23" s="1"/>
  <c r="E695" i="23" s="1"/>
  <c r="E696" i="23" s="1"/>
  <c r="E697" i="23" s="1"/>
  <c r="E698" i="23" s="1"/>
  <c r="E699" i="23" s="1"/>
  <c r="E700" i="23" s="1"/>
  <c r="E701" i="23" s="1"/>
  <c r="E702" i="23" s="1"/>
  <c r="E703" i="23" s="1"/>
  <c r="E704" i="23" s="1"/>
  <c r="E705" i="23" s="1"/>
  <c r="E706" i="23" s="1"/>
  <c r="E707" i="23" s="1"/>
  <c r="E708" i="23" s="1"/>
  <c r="E709" i="23" s="1"/>
  <c r="E710" i="23" s="1"/>
  <c r="E711" i="23" s="1"/>
  <c r="E712" i="23" s="1"/>
  <c r="E713" i="23" s="1"/>
  <c r="E714" i="23" s="1"/>
  <c r="E715" i="23" s="1"/>
  <c r="E716" i="23" s="1"/>
  <c r="E717" i="23" s="1"/>
  <c r="E718" i="23" s="1"/>
  <c r="E719" i="23" s="1"/>
  <c r="E720" i="23" s="1"/>
  <c r="E721" i="23" s="1"/>
  <c r="D602" i="23"/>
  <c r="L601" i="23"/>
  <c r="L600" i="23"/>
  <c r="L599" i="23"/>
  <c r="L598" i="23"/>
  <c r="L597" i="23"/>
  <c r="L596" i="23"/>
  <c r="L595" i="23"/>
  <c r="L594" i="23"/>
  <c r="L593" i="23"/>
  <c r="L592" i="23"/>
  <c r="L591" i="23"/>
  <c r="L590" i="23"/>
  <c r="L589" i="23"/>
  <c r="L588" i="23"/>
  <c r="L587" i="23"/>
  <c r="L586" i="23"/>
  <c r="L585" i="23"/>
  <c r="L584" i="23"/>
  <c r="L583" i="23"/>
  <c r="L582" i="23"/>
  <c r="L581" i="23"/>
  <c r="L580" i="23"/>
  <c r="L579" i="23"/>
  <c r="L578" i="23"/>
  <c r="L577" i="23"/>
  <c r="L576" i="23"/>
  <c r="L575" i="23"/>
  <c r="L574" i="23"/>
  <c r="L573" i="23"/>
  <c r="L572" i="23"/>
  <c r="L571" i="23"/>
  <c r="L570" i="23"/>
  <c r="L569" i="23"/>
  <c r="L568" i="23"/>
  <c r="L567" i="23"/>
  <c r="L566" i="23"/>
  <c r="L565" i="23"/>
  <c r="L564" i="23"/>
  <c r="L563" i="23"/>
  <c r="L562" i="23"/>
  <c r="L561" i="23"/>
  <c r="L560" i="23"/>
  <c r="L559" i="23"/>
  <c r="L558" i="23"/>
  <c r="L557" i="23"/>
  <c r="L556" i="23"/>
  <c r="L555" i="23"/>
  <c r="L554" i="23"/>
  <c r="L553" i="23"/>
  <c r="L552" i="23"/>
  <c r="L551" i="23"/>
  <c r="L550" i="23"/>
  <c r="L549" i="23"/>
  <c r="L548" i="23"/>
  <c r="L547" i="23"/>
  <c r="L546" i="23"/>
  <c r="L545" i="23"/>
  <c r="L544" i="23"/>
  <c r="L543" i="23"/>
  <c r="L542" i="23"/>
  <c r="L541" i="23"/>
  <c r="L540" i="23"/>
  <c r="L539" i="23"/>
  <c r="L538" i="23"/>
  <c r="L537" i="23"/>
  <c r="L536" i="23"/>
  <c r="L535" i="23"/>
  <c r="L534" i="23"/>
  <c r="L533" i="23"/>
  <c r="L532" i="23"/>
  <c r="L531" i="23"/>
  <c r="L530" i="23"/>
  <c r="L529" i="23"/>
  <c r="L528" i="23"/>
  <c r="L527" i="23"/>
  <c r="L526" i="23"/>
  <c r="L525" i="23"/>
  <c r="L524" i="23"/>
  <c r="L523" i="23"/>
  <c r="L522" i="23"/>
  <c r="L521" i="23"/>
  <c r="L520" i="23"/>
  <c r="L519" i="23"/>
  <c r="L518" i="23"/>
  <c r="L517" i="23"/>
  <c r="L516" i="23"/>
  <c r="L515" i="23"/>
  <c r="L514" i="23"/>
  <c r="L513" i="23"/>
  <c r="L512" i="23"/>
  <c r="L511" i="23"/>
  <c r="L510" i="23"/>
  <c r="L509" i="23"/>
  <c r="L508" i="23"/>
  <c r="L507" i="23"/>
  <c r="L506" i="23"/>
  <c r="L505" i="23"/>
  <c r="L504" i="23"/>
  <c r="L503" i="23"/>
  <c r="L502" i="23"/>
  <c r="L501" i="23"/>
  <c r="L500" i="23"/>
  <c r="L499" i="23"/>
  <c r="L498" i="23"/>
  <c r="L497" i="23"/>
  <c r="L496" i="23"/>
  <c r="L495" i="23"/>
  <c r="L494" i="23"/>
  <c r="L493" i="23"/>
  <c r="L492" i="23"/>
  <c r="L491" i="23"/>
  <c r="L490" i="23"/>
  <c r="L489" i="23"/>
  <c r="L488" i="23"/>
  <c r="L487" i="23"/>
  <c r="L486" i="23"/>
  <c r="L485" i="23"/>
  <c r="L484" i="23"/>
  <c r="L483" i="23"/>
  <c r="L482" i="23"/>
  <c r="L481" i="23"/>
  <c r="L480" i="23"/>
  <c r="L479" i="23"/>
  <c r="L478" i="23"/>
  <c r="L477" i="23"/>
  <c r="L476" i="23"/>
  <c r="L475" i="23"/>
  <c r="L474" i="23"/>
  <c r="L473" i="23"/>
  <c r="L472" i="23"/>
  <c r="L471" i="23"/>
  <c r="L470" i="23"/>
  <c r="L469" i="23"/>
  <c r="L468" i="23"/>
  <c r="L467" i="23"/>
  <c r="L466" i="23"/>
  <c r="L465" i="23"/>
  <c r="L464" i="23"/>
  <c r="L463" i="23"/>
  <c r="L462" i="23"/>
  <c r="L461" i="23"/>
  <c r="L460" i="23"/>
  <c r="L459" i="23"/>
  <c r="L458" i="23"/>
  <c r="L457" i="23"/>
  <c r="L456" i="23"/>
  <c r="L455" i="23"/>
  <c r="L454" i="23"/>
  <c r="L453" i="23"/>
  <c r="L452" i="23"/>
  <c r="L451" i="23"/>
  <c r="L450" i="23"/>
  <c r="L449" i="23"/>
  <c r="L448" i="23"/>
  <c r="L447" i="23"/>
  <c r="L446" i="23"/>
  <c r="L445" i="23"/>
  <c r="L444" i="23"/>
  <c r="L443" i="23"/>
  <c r="L442" i="23"/>
  <c r="L441" i="23"/>
  <c r="L440" i="23"/>
  <c r="L439" i="23"/>
  <c r="L438" i="23"/>
  <c r="L437" i="23"/>
  <c r="L436" i="23"/>
  <c r="L435" i="23"/>
  <c r="L434" i="23"/>
  <c r="L433" i="23"/>
  <c r="L432" i="23"/>
  <c r="L431" i="23"/>
  <c r="L430" i="23"/>
  <c r="L429" i="23"/>
  <c r="L428" i="23"/>
  <c r="L427" i="23"/>
  <c r="L426" i="23"/>
  <c r="L425" i="23"/>
  <c r="L424" i="23"/>
  <c r="L423" i="23"/>
  <c r="L422" i="23"/>
  <c r="L421" i="23"/>
  <c r="L420" i="23"/>
  <c r="L419" i="23"/>
  <c r="L418" i="23"/>
  <c r="L417" i="23"/>
  <c r="L416" i="23"/>
  <c r="L415" i="23"/>
  <c r="L414" i="23"/>
  <c r="L413" i="23"/>
  <c r="L412" i="23"/>
  <c r="L411" i="23"/>
  <c r="L410" i="23"/>
  <c r="L409" i="23"/>
  <c r="L408" i="23"/>
  <c r="L407" i="23"/>
  <c r="L406" i="23"/>
  <c r="L405" i="23"/>
  <c r="L404" i="23"/>
  <c r="L403" i="23"/>
  <c r="L402" i="23"/>
  <c r="L401" i="23"/>
  <c r="L400" i="23"/>
  <c r="L399" i="23"/>
  <c r="L398" i="23"/>
  <c r="L397" i="23"/>
  <c r="L396" i="23"/>
  <c r="L395" i="23"/>
  <c r="L394" i="23"/>
  <c r="L393" i="23"/>
  <c r="L392" i="23"/>
  <c r="L391" i="23"/>
  <c r="L390" i="23"/>
  <c r="L389" i="23"/>
  <c r="L388" i="23"/>
  <c r="L387" i="23"/>
  <c r="L386" i="23"/>
  <c r="L385" i="23"/>
  <c r="L384" i="23"/>
  <c r="L383" i="23"/>
  <c r="L382" i="23"/>
  <c r="L381" i="23"/>
  <c r="L380" i="23"/>
  <c r="L379" i="23"/>
  <c r="L378" i="23"/>
  <c r="L377" i="23"/>
  <c r="L376" i="23"/>
  <c r="L375" i="23"/>
  <c r="L374" i="23"/>
  <c r="L373" i="23"/>
  <c r="L372" i="23"/>
  <c r="L371" i="23"/>
  <c r="L370" i="23"/>
  <c r="L369" i="23"/>
  <c r="L368" i="23"/>
  <c r="L367" i="23"/>
  <c r="L366" i="23"/>
  <c r="L365" i="23"/>
  <c r="L364" i="23"/>
  <c r="L363" i="23"/>
  <c r="L362" i="23"/>
  <c r="L361" i="23"/>
  <c r="L360" i="23"/>
  <c r="L359" i="23"/>
  <c r="L358" i="23"/>
  <c r="L357" i="23"/>
  <c r="L356" i="23"/>
  <c r="L355" i="23"/>
  <c r="L354" i="23"/>
  <c r="L353" i="23"/>
  <c r="L352" i="23"/>
  <c r="L351" i="23"/>
  <c r="L350" i="23"/>
  <c r="L349" i="23"/>
  <c r="L348" i="23"/>
  <c r="L347" i="23"/>
  <c r="L346" i="23"/>
  <c r="L345" i="23"/>
  <c r="L344" i="23"/>
  <c r="L343" i="23"/>
  <c r="L342" i="23"/>
  <c r="L341" i="23"/>
  <c r="L340" i="23"/>
  <c r="L339" i="23"/>
  <c r="L338" i="23"/>
  <c r="L337" i="23"/>
  <c r="L336" i="23"/>
  <c r="L335" i="23"/>
  <c r="L334" i="23"/>
  <c r="L333" i="23"/>
  <c r="L332" i="23"/>
  <c r="L331" i="23"/>
  <c r="L330" i="23"/>
  <c r="L329" i="23"/>
  <c r="L328" i="23"/>
  <c r="L327" i="23"/>
  <c r="L326" i="23"/>
  <c r="L325" i="23"/>
  <c r="L324" i="23"/>
  <c r="L323" i="23"/>
  <c r="L322" i="23"/>
  <c r="L321" i="23"/>
  <c r="L320" i="23"/>
  <c r="L319" i="23"/>
  <c r="L318" i="23"/>
  <c r="L317" i="23"/>
  <c r="L316" i="23"/>
  <c r="L315" i="23"/>
  <c r="L314" i="23"/>
  <c r="L313" i="23"/>
  <c r="L312" i="23"/>
  <c r="L311" i="23"/>
  <c r="L310" i="23"/>
  <c r="L309" i="23"/>
  <c r="L308" i="23"/>
  <c r="L307" i="23"/>
  <c r="L306" i="23"/>
  <c r="L305" i="23"/>
  <c r="L304" i="23"/>
  <c r="L303" i="23"/>
  <c r="L302" i="23"/>
  <c r="L301" i="23"/>
  <c r="L300" i="23"/>
  <c r="L299" i="23"/>
  <c r="L298" i="23"/>
  <c r="L297" i="23"/>
  <c r="L296" i="23"/>
  <c r="L295" i="23"/>
  <c r="L294" i="23"/>
  <c r="L293" i="23"/>
  <c r="L292" i="23"/>
  <c r="L291" i="23"/>
  <c r="L290" i="23"/>
  <c r="L289" i="23"/>
  <c r="L288" i="23"/>
  <c r="L287" i="23"/>
  <c r="L286" i="23"/>
  <c r="L285" i="23"/>
  <c r="L284" i="23"/>
  <c r="L283" i="23"/>
  <c r="L282" i="23"/>
  <c r="L281" i="23"/>
  <c r="L280" i="23"/>
  <c r="L279" i="23"/>
  <c r="L278" i="23"/>
  <c r="L277" i="23"/>
  <c r="L276" i="23"/>
  <c r="L275" i="23"/>
  <c r="L274" i="23"/>
  <c r="L273" i="23"/>
  <c r="L272" i="23"/>
  <c r="L271" i="23"/>
  <c r="L270" i="23"/>
  <c r="L269" i="23"/>
  <c r="L268" i="23"/>
  <c r="L267" i="23"/>
  <c r="L266" i="23"/>
  <c r="L265" i="23"/>
  <c r="L264" i="23"/>
  <c r="L263" i="23"/>
  <c r="L262" i="23"/>
  <c r="L261" i="23"/>
  <c r="L260" i="23"/>
  <c r="L259" i="23"/>
  <c r="L258" i="23"/>
  <c r="L257" i="23"/>
  <c r="L256" i="23"/>
  <c r="L255" i="23"/>
  <c r="L254" i="23"/>
  <c r="L253" i="23"/>
  <c r="L252" i="23"/>
  <c r="L251" i="23"/>
  <c r="L250" i="23"/>
  <c r="L249" i="23"/>
  <c r="L248" i="23"/>
  <c r="L247" i="23"/>
  <c r="L246" i="23"/>
  <c r="L245" i="23"/>
  <c r="L244" i="23"/>
  <c r="L243" i="23"/>
  <c r="L242" i="23"/>
  <c r="L241" i="23"/>
  <c r="L240" i="23"/>
  <c r="L239" i="23"/>
  <c r="L238" i="23"/>
  <c r="L237" i="23"/>
  <c r="L236" i="23"/>
  <c r="L235" i="23"/>
  <c r="L234" i="23"/>
  <c r="L233" i="23"/>
  <c r="L232" i="23"/>
  <c r="L231" i="23"/>
  <c r="L230" i="23"/>
  <c r="L229" i="23"/>
  <c r="L228" i="23"/>
  <c r="L227" i="23"/>
  <c r="L226" i="23"/>
  <c r="L225" i="23"/>
  <c r="L224" i="23"/>
  <c r="L223" i="23"/>
  <c r="L222" i="23"/>
  <c r="L221" i="23"/>
  <c r="L220" i="23"/>
  <c r="L219" i="23"/>
  <c r="L218" i="23"/>
  <c r="L217" i="23"/>
  <c r="L216" i="23"/>
  <c r="L215" i="23"/>
  <c r="L214" i="23"/>
  <c r="L213" i="23"/>
  <c r="L212" i="23"/>
  <c r="L211" i="23"/>
  <c r="L210" i="23"/>
  <c r="L209" i="23"/>
  <c r="L208" i="23"/>
  <c r="L207" i="23"/>
  <c r="L206" i="23"/>
  <c r="L205" i="23"/>
  <c r="L204" i="23"/>
  <c r="L203" i="23"/>
  <c r="L202" i="23"/>
  <c r="L201" i="23"/>
  <c r="L200" i="23"/>
  <c r="L199" i="23"/>
  <c r="L198" i="23"/>
  <c r="L197" i="23"/>
  <c r="L196" i="23"/>
  <c r="L195" i="23"/>
  <c r="L194" i="23"/>
  <c r="L193" i="23"/>
  <c r="L192" i="23"/>
  <c r="L191" i="23"/>
  <c r="L190" i="23"/>
  <c r="L189" i="23"/>
  <c r="L188" i="23"/>
  <c r="L187" i="23"/>
  <c r="L186" i="23"/>
  <c r="L185" i="23"/>
  <c r="L184" i="23"/>
  <c r="L183" i="23"/>
  <c r="L182" i="23"/>
  <c r="L181" i="23"/>
  <c r="L180" i="23"/>
  <c r="L179" i="23"/>
  <c r="L178" i="23"/>
  <c r="L177" i="23"/>
  <c r="L176" i="23"/>
  <c r="L175" i="23"/>
  <c r="L174" i="23"/>
  <c r="L173" i="23"/>
  <c r="L172" i="23"/>
  <c r="L171" i="23"/>
  <c r="L170" i="23"/>
  <c r="L169" i="23"/>
  <c r="L168" i="23"/>
  <c r="L167" i="23"/>
  <c r="L166" i="23"/>
  <c r="L165" i="23"/>
  <c r="L164" i="23"/>
  <c r="L163" i="23"/>
  <c r="L162" i="23"/>
  <c r="L161" i="23"/>
  <c r="L160" i="23"/>
  <c r="L159" i="23"/>
  <c r="L158" i="23"/>
  <c r="L157" i="23"/>
  <c r="L156" i="23"/>
  <c r="L155" i="23"/>
  <c r="L154" i="23"/>
  <c r="L153" i="23"/>
  <c r="L152" i="23"/>
  <c r="L151" i="23"/>
  <c r="L150" i="23"/>
  <c r="L149" i="23"/>
  <c r="L148" i="23"/>
  <c r="L147" i="23"/>
  <c r="L146" i="23"/>
  <c r="L145" i="23"/>
  <c r="L144" i="23"/>
  <c r="L143" i="23"/>
  <c r="L142" i="23"/>
  <c r="L141" i="23"/>
  <c r="L140" i="23"/>
  <c r="L139" i="23"/>
  <c r="L138" i="23"/>
  <c r="L137" i="23"/>
  <c r="L136" i="23"/>
  <c r="L135" i="23"/>
  <c r="L134" i="23"/>
  <c r="L133" i="23"/>
  <c r="L132" i="23"/>
  <c r="L131" i="23"/>
  <c r="L130" i="23"/>
  <c r="L129" i="23"/>
  <c r="L128" i="23"/>
  <c r="L127" i="23"/>
  <c r="L126" i="23"/>
  <c r="L125" i="23"/>
  <c r="L124" i="23"/>
  <c r="L123" i="23"/>
  <c r="L122" i="23"/>
  <c r="L121" i="23"/>
  <c r="L120" i="23"/>
  <c r="L119" i="23"/>
  <c r="L118" i="23"/>
  <c r="L117" i="23"/>
  <c r="L116" i="23"/>
  <c r="L115" i="23"/>
  <c r="L114" i="23"/>
  <c r="L113" i="23"/>
  <c r="L112" i="23"/>
  <c r="L111" i="23"/>
  <c r="L110" i="23"/>
  <c r="L109" i="23"/>
  <c r="L108" i="23"/>
  <c r="L107" i="23"/>
  <c r="L106" i="23"/>
  <c r="L105" i="23"/>
  <c r="L104" i="23"/>
  <c r="L103" i="23"/>
  <c r="L102" i="23"/>
  <c r="L101" i="23"/>
  <c r="L100" i="23"/>
  <c r="L99" i="23"/>
  <c r="L98" i="23"/>
  <c r="L97" i="23"/>
  <c r="L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P27" i="23"/>
  <c r="L27" i="23"/>
  <c r="L26" i="23"/>
  <c r="L25" i="23"/>
  <c r="P24" i="23"/>
  <c r="L24" i="23"/>
  <c r="L23" i="23"/>
  <c r="L22" i="23"/>
  <c r="P21" i="23"/>
  <c r="L21" i="23" s="1"/>
  <c r="L20" i="23"/>
  <c r="L19" i="23"/>
  <c r="P18" i="23"/>
  <c r="L18" i="23" s="1"/>
  <c r="L17" i="23"/>
  <c r="L16" i="23"/>
  <c r="P15" i="23"/>
  <c r="L15" i="23"/>
  <c r="L14" i="23"/>
  <c r="L13" i="23"/>
  <c r="P12" i="23"/>
  <c r="L12" i="23"/>
  <c r="L11" i="23"/>
  <c r="L10" i="23"/>
  <c r="P9" i="23"/>
  <c r="L9" i="23"/>
  <c r="L8" i="23"/>
  <c r="L7" i="23"/>
  <c r="P6" i="23"/>
  <c r="L6" i="23" s="1"/>
  <c r="L5" i="23"/>
  <c r="B5" i="23"/>
  <c r="B6" i="23" s="1"/>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B41" i="23" s="1"/>
  <c r="B42" i="23" s="1"/>
  <c r="B43" i="23" s="1"/>
  <c r="B44" i="23" s="1"/>
  <c r="B45" i="23" s="1"/>
  <c r="B46" i="23" s="1"/>
  <c r="B47" i="23" s="1"/>
  <c r="B48" i="23" s="1"/>
  <c r="B49" i="23" s="1"/>
  <c r="B50" i="23" s="1"/>
  <c r="B51" i="23" s="1"/>
  <c r="B52" i="23" s="1"/>
  <c r="B53" i="23" s="1"/>
  <c r="B54" i="23" s="1"/>
  <c r="B55" i="23" s="1"/>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B76" i="23" s="1"/>
  <c r="B77" i="23" s="1"/>
  <c r="B78" i="23" s="1"/>
  <c r="B79" i="23" s="1"/>
  <c r="B80" i="23" s="1"/>
  <c r="B81" i="23" s="1"/>
  <c r="B82" i="23" s="1"/>
  <c r="B83" i="23" s="1"/>
  <c r="B84" i="23" s="1"/>
  <c r="B85" i="23" s="1"/>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B106" i="23" s="1"/>
  <c r="B107" i="23" s="1"/>
  <c r="B108" i="23" s="1"/>
  <c r="B109" i="23" s="1"/>
  <c r="B110" i="23" s="1"/>
  <c r="B111" i="23" s="1"/>
  <c r="B112" i="23" s="1"/>
  <c r="B113" i="23" s="1"/>
  <c r="B114" i="23" s="1"/>
  <c r="B115" i="23" s="1"/>
  <c r="B116" i="23" s="1"/>
  <c r="B117" i="23" s="1"/>
  <c r="B118" i="23" s="1"/>
  <c r="B119" i="23" s="1"/>
  <c r="B120" i="23" s="1"/>
  <c r="B121" i="23" s="1"/>
  <c r="B122" i="23" s="1"/>
  <c r="B123" i="23" s="1"/>
  <c r="B124" i="23" s="1"/>
  <c r="B125" i="23" s="1"/>
  <c r="B126" i="23" s="1"/>
  <c r="B127" i="23" s="1"/>
  <c r="B128" i="23" s="1"/>
  <c r="B129" i="23" s="1"/>
  <c r="B130" i="23" s="1"/>
  <c r="B131" i="23" s="1"/>
  <c r="B132" i="23" s="1"/>
  <c r="B133" i="23" s="1"/>
  <c r="B134" i="23" s="1"/>
  <c r="B135" i="23" s="1"/>
  <c r="B136" i="23" s="1"/>
  <c r="B137" i="23" s="1"/>
  <c r="B138" i="23" s="1"/>
  <c r="B139" i="23" s="1"/>
  <c r="B140" i="23" s="1"/>
  <c r="B141" i="23" s="1"/>
  <c r="B142" i="23" s="1"/>
  <c r="B143" i="23" s="1"/>
  <c r="B144" i="23" s="1"/>
  <c r="B145" i="23" s="1"/>
  <c r="B146" i="23" s="1"/>
  <c r="B147" i="23" s="1"/>
  <c r="B148" i="23" s="1"/>
  <c r="B149" i="23" s="1"/>
  <c r="B150" i="23" s="1"/>
  <c r="B151" i="23" s="1"/>
  <c r="B152" i="23" s="1"/>
  <c r="B153" i="23" s="1"/>
  <c r="B154" i="23" s="1"/>
  <c r="B155" i="23" s="1"/>
  <c r="B156" i="23" s="1"/>
  <c r="B157" i="23" s="1"/>
  <c r="B158" i="23" s="1"/>
  <c r="B159" i="23" s="1"/>
  <c r="B160" i="23" s="1"/>
  <c r="B161" i="23" s="1"/>
  <c r="B162" i="23" s="1"/>
  <c r="B163" i="23" s="1"/>
  <c r="B164" i="23" s="1"/>
  <c r="B165" i="23" s="1"/>
  <c r="B166" i="23" s="1"/>
  <c r="B167" i="23" s="1"/>
  <c r="B168" i="23" s="1"/>
  <c r="B169" i="23" s="1"/>
  <c r="B170" i="23" s="1"/>
  <c r="B171" i="23" s="1"/>
  <c r="B172" i="23" s="1"/>
  <c r="B173" i="23" s="1"/>
  <c r="B174" i="23" s="1"/>
  <c r="B175" i="23" s="1"/>
  <c r="B176" i="23" s="1"/>
  <c r="B177" i="23" s="1"/>
  <c r="B178" i="23" s="1"/>
  <c r="B179" i="23" s="1"/>
  <c r="B180" i="23" s="1"/>
  <c r="B181" i="23" s="1"/>
  <c r="B182" i="23" s="1"/>
  <c r="B183" i="23" s="1"/>
  <c r="B184" i="23" s="1"/>
  <c r="B185" i="23" s="1"/>
  <c r="B186" i="23" s="1"/>
  <c r="B187" i="23" s="1"/>
  <c r="B188" i="23" s="1"/>
  <c r="B189" i="23" s="1"/>
  <c r="B190" i="23" s="1"/>
  <c r="B191" i="23" s="1"/>
  <c r="B192" i="23" s="1"/>
  <c r="B193" i="23" s="1"/>
  <c r="B194" i="23" s="1"/>
  <c r="B195" i="23" s="1"/>
  <c r="B196" i="23" s="1"/>
  <c r="B197" i="23" s="1"/>
  <c r="B198" i="23" s="1"/>
  <c r="B199" i="23" s="1"/>
  <c r="B200" i="23" s="1"/>
  <c r="B201" i="23" s="1"/>
  <c r="B202" i="23" s="1"/>
  <c r="B203" i="23" s="1"/>
  <c r="B204" i="23" s="1"/>
  <c r="B205" i="23" s="1"/>
  <c r="B206" i="23" s="1"/>
  <c r="B207" i="23" s="1"/>
  <c r="B208" i="23" s="1"/>
  <c r="B209" i="23" s="1"/>
  <c r="B210" i="23" s="1"/>
  <c r="B211" i="23" s="1"/>
  <c r="B212" i="23" s="1"/>
  <c r="B213" i="23" s="1"/>
  <c r="B214" i="23" s="1"/>
  <c r="B215" i="23" s="1"/>
  <c r="B216" i="23" s="1"/>
  <c r="B217" i="23" s="1"/>
  <c r="B218" i="23" s="1"/>
  <c r="B219" i="23" s="1"/>
  <c r="B220" i="23" s="1"/>
  <c r="B221" i="23" s="1"/>
  <c r="B222" i="23" s="1"/>
  <c r="B223" i="23" s="1"/>
  <c r="B224" i="23" s="1"/>
  <c r="B225" i="23" s="1"/>
  <c r="B226" i="23" s="1"/>
  <c r="B227" i="23" s="1"/>
  <c r="B228" i="23" s="1"/>
  <c r="B229" i="23" s="1"/>
  <c r="B230" i="23" s="1"/>
  <c r="B231" i="23" s="1"/>
  <c r="B232" i="23" s="1"/>
  <c r="B233" i="23" s="1"/>
  <c r="B234" i="23" s="1"/>
  <c r="B235" i="23" s="1"/>
  <c r="B236" i="23" s="1"/>
  <c r="B237" i="23" s="1"/>
  <c r="B238" i="23" s="1"/>
  <c r="B239" i="23" s="1"/>
  <c r="B240" i="23" s="1"/>
  <c r="B241" i="23" s="1"/>
  <c r="B242" i="23" s="1"/>
  <c r="B243" i="23" s="1"/>
  <c r="B244" i="23" s="1"/>
  <c r="B245" i="23" s="1"/>
  <c r="B246" i="23" s="1"/>
  <c r="B247" i="23" s="1"/>
  <c r="B248" i="23" s="1"/>
  <c r="B249" i="23" s="1"/>
  <c r="B250" i="23" s="1"/>
  <c r="B251" i="23" s="1"/>
  <c r="B252" i="23" s="1"/>
  <c r="B253" i="23" s="1"/>
  <c r="B254" i="23" s="1"/>
  <c r="B255" i="23" s="1"/>
  <c r="B256" i="23" s="1"/>
  <c r="B257" i="23" s="1"/>
  <c r="B258" i="23" s="1"/>
  <c r="B259" i="23" s="1"/>
  <c r="B260" i="23" s="1"/>
  <c r="B261" i="23" s="1"/>
  <c r="B262" i="23" s="1"/>
  <c r="B263" i="23" s="1"/>
  <c r="B264" i="23" s="1"/>
  <c r="B265" i="23" s="1"/>
  <c r="B266" i="23" s="1"/>
  <c r="B267" i="23" s="1"/>
  <c r="B268" i="23" s="1"/>
  <c r="B269" i="23" s="1"/>
  <c r="B270" i="23" s="1"/>
  <c r="B271" i="23" s="1"/>
  <c r="B272" i="23" s="1"/>
  <c r="B273" i="23" s="1"/>
  <c r="B274" i="23" s="1"/>
  <c r="B275" i="23" s="1"/>
  <c r="B276" i="23" s="1"/>
  <c r="B277" i="23" s="1"/>
  <c r="B278" i="23" s="1"/>
  <c r="B279" i="23" s="1"/>
  <c r="B280" i="23" s="1"/>
  <c r="B281" i="23" s="1"/>
  <c r="B282" i="23" s="1"/>
  <c r="B283" i="23" s="1"/>
  <c r="B284" i="23" s="1"/>
  <c r="B285" i="23" s="1"/>
  <c r="B286" i="23" s="1"/>
  <c r="B287" i="23" s="1"/>
  <c r="B288" i="23" s="1"/>
  <c r="B289" i="23" s="1"/>
  <c r="B290" i="23" s="1"/>
  <c r="B291" i="23" s="1"/>
  <c r="B292" i="23" s="1"/>
  <c r="B293" i="23" s="1"/>
  <c r="B294" i="23" s="1"/>
  <c r="B295" i="23" s="1"/>
  <c r="B296" i="23" s="1"/>
  <c r="B297" i="23" s="1"/>
  <c r="B298" i="23" s="1"/>
  <c r="B299" i="23" s="1"/>
  <c r="B300" i="23" s="1"/>
  <c r="B301" i="23" s="1"/>
  <c r="B302" i="23" s="1"/>
  <c r="B303" i="23" s="1"/>
  <c r="B304" i="23" s="1"/>
  <c r="B305" i="23" s="1"/>
  <c r="B306" i="23" s="1"/>
  <c r="B307" i="23" s="1"/>
  <c r="B308" i="23" s="1"/>
  <c r="B309" i="23" s="1"/>
  <c r="B310" i="23" s="1"/>
  <c r="B311" i="23" s="1"/>
  <c r="B312" i="23" s="1"/>
  <c r="B313" i="23" s="1"/>
  <c r="B314" i="23" s="1"/>
  <c r="B315" i="23" s="1"/>
  <c r="B316" i="23" s="1"/>
  <c r="B317" i="23" s="1"/>
  <c r="B318" i="23" s="1"/>
  <c r="B319" i="23" s="1"/>
  <c r="B320" i="23" s="1"/>
  <c r="B321" i="23" s="1"/>
  <c r="B322" i="23" s="1"/>
  <c r="B323" i="23" s="1"/>
  <c r="B324" i="23" s="1"/>
  <c r="B325" i="23" s="1"/>
  <c r="B326" i="23" s="1"/>
  <c r="B327" i="23" s="1"/>
  <c r="B328" i="23" s="1"/>
  <c r="B329" i="23" s="1"/>
  <c r="B330" i="23" s="1"/>
  <c r="B331" i="23" s="1"/>
  <c r="B332" i="23" s="1"/>
  <c r="B333" i="23" s="1"/>
  <c r="B334" i="23" s="1"/>
  <c r="B335" i="23" s="1"/>
  <c r="B336" i="23" s="1"/>
  <c r="B337" i="23" s="1"/>
  <c r="B338" i="23" s="1"/>
  <c r="B339" i="23" s="1"/>
  <c r="B340" i="23" s="1"/>
  <c r="B341" i="23" s="1"/>
  <c r="B342" i="23" s="1"/>
  <c r="B343" i="23" s="1"/>
  <c r="B344" i="23" s="1"/>
  <c r="B345" i="23" s="1"/>
  <c r="B346" i="23" s="1"/>
  <c r="B347" i="23" s="1"/>
  <c r="B348" i="23" s="1"/>
  <c r="B349" i="23" s="1"/>
  <c r="B350" i="23" s="1"/>
  <c r="B351" i="23" s="1"/>
  <c r="B352" i="23" s="1"/>
  <c r="B353" i="23" s="1"/>
  <c r="B354" i="23" s="1"/>
  <c r="B355" i="23" s="1"/>
  <c r="B356" i="23" s="1"/>
  <c r="B357" i="23" s="1"/>
  <c r="B358" i="23" s="1"/>
  <c r="B359" i="23" s="1"/>
  <c r="B360" i="23" s="1"/>
  <c r="B361" i="23" s="1"/>
  <c r="B362" i="23" s="1"/>
  <c r="B363" i="23" s="1"/>
  <c r="B364" i="23" s="1"/>
  <c r="B365" i="23" s="1"/>
  <c r="B366" i="23" s="1"/>
  <c r="B367" i="23" s="1"/>
  <c r="B368" i="23" s="1"/>
  <c r="B369" i="23" s="1"/>
  <c r="B370" i="23" s="1"/>
  <c r="B371" i="23" s="1"/>
  <c r="B372" i="23" s="1"/>
  <c r="B373" i="23" s="1"/>
  <c r="B374" i="23" s="1"/>
  <c r="B375" i="23" s="1"/>
  <c r="B376" i="23" s="1"/>
  <c r="B377" i="23" s="1"/>
  <c r="B378" i="23" s="1"/>
  <c r="B379" i="23" s="1"/>
  <c r="B380" i="23" s="1"/>
  <c r="B381" i="23" s="1"/>
  <c r="B382" i="23" s="1"/>
  <c r="B383" i="23" s="1"/>
  <c r="B384" i="23" s="1"/>
  <c r="B385" i="23" s="1"/>
  <c r="B386" i="23" s="1"/>
  <c r="B387" i="23" s="1"/>
  <c r="B388" i="23" s="1"/>
  <c r="B389" i="23" s="1"/>
  <c r="B390" i="23" s="1"/>
  <c r="B391" i="23" s="1"/>
  <c r="B392" i="23" s="1"/>
  <c r="B393" i="23" s="1"/>
  <c r="B394" i="23" s="1"/>
  <c r="B395" i="23" s="1"/>
  <c r="B396" i="23" s="1"/>
  <c r="B397" i="23" s="1"/>
  <c r="B398" i="23" s="1"/>
  <c r="B399" i="23" s="1"/>
  <c r="B400" i="23" s="1"/>
  <c r="B401" i="23" s="1"/>
  <c r="B402" i="23" s="1"/>
  <c r="B403" i="23" s="1"/>
  <c r="B404" i="23" s="1"/>
  <c r="B405" i="23" s="1"/>
  <c r="B406" i="23" s="1"/>
  <c r="B407" i="23" s="1"/>
  <c r="B408" i="23" s="1"/>
  <c r="B409" i="23" s="1"/>
  <c r="B410" i="23" s="1"/>
  <c r="B411" i="23" s="1"/>
  <c r="B412" i="23" s="1"/>
  <c r="B413" i="23" s="1"/>
  <c r="B414" i="23" s="1"/>
  <c r="B415" i="23" s="1"/>
  <c r="B416" i="23" s="1"/>
  <c r="B417" i="23" s="1"/>
  <c r="B418" i="23" s="1"/>
  <c r="B419" i="23" s="1"/>
  <c r="B420" i="23" s="1"/>
  <c r="B421" i="23" s="1"/>
  <c r="B422" i="23" s="1"/>
  <c r="B423" i="23" s="1"/>
  <c r="B424" i="23" s="1"/>
  <c r="B425" i="23" s="1"/>
  <c r="B426" i="23" s="1"/>
  <c r="B427" i="23" s="1"/>
  <c r="B428" i="23" s="1"/>
  <c r="B429" i="23" s="1"/>
  <c r="B430" i="23" s="1"/>
  <c r="B431" i="23" s="1"/>
  <c r="B432" i="23" s="1"/>
  <c r="B433" i="23" s="1"/>
  <c r="B434" i="23" s="1"/>
  <c r="B435" i="23" s="1"/>
  <c r="B436" i="23" s="1"/>
  <c r="B437" i="23" s="1"/>
  <c r="B438" i="23" s="1"/>
  <c r="B439" i="23" s="1"/>
  <c r="B440" i="23" s="1"/>
  <c r="B441" i="23" s="1"/>
  <c r="B442" i="23" s="1"/>
  <c r="B443" i="23" s="1"/>
  <c r="B444" i="23" s="1"/>
  <c r="B445" i="23" s="1"/>
  <c r="B446" i="23" s="1"/>
  <c r="B447" i="23" s="1"/>
  <c r="B448" i="23" s="1"/>
  <c r="B449" i="23" s="1"/>
  <c r="B450" i="23" s="1"/>
  <c r="B451" i="23" s="1"/>
  <c r="B452" i="23" s="1"/>
  <c r="B453" i="23" s="1"/>
  <c r="B454" i="23" s="1"/>
  <c r="B455" i="23" s="1"/>
  <c r="B456" i="23" s="1"/>
  <c r="B457" i="23" s="1"/>
  <c r="B458" i="23" s="1"/>
  <c r="B459" i="23" s="1"/>
  <c r="B460" i="23" s="1"/>
  <c r="B461" i="23" s="1"/>
  <c r="B462" i="23" s="1"/>
  <c r="B463" i="23" s="1"/>
  <c r="B464" i="23" s="1"/>
  <c r="B465" i="23" s="1"/>
  <c r="B466" i="23" s="1"/>
  <c r="B467" i="23" s="1"/>
  <c r="B468" i="23" s="1"/>
  <c r="B469" i="23" s="1"/>
  <c r="B470" i="23" s="1"/>
  <c r="B471" i="23" s="1"/>
  <c r="B472" i="23" s="1"/>
  <c r="B473" i="23" s="1"/>
  <c r="B474" i="23" s="1"/>
  <c r="B475" i="23" s="1"/>
  <c r="B476" i="23" s="1"/>
  <c r="B477" i="23" s="1"/>
  <c r="B478" i="23" s="1"/>
  <c r="B479" i="23" s="1"/>
  <c r="B480" i="23" s="1"/>
  <c r="B481" i="23" s="1"/>
  <c r="B482" i="23" s="1"/>
  <c r="B483" i="23" s="1"/>
  <c r="B484" i="23" s="1"/>
  <c r="B485" i="23" s="1"/>
  <c r="B486" i="23" s="1"/>
  <c r="B487" i="23" s="1"/>
  <c r="B488" i="23" s="1"/>
  <c r="B489" i="23" s="1"/>
  <c r="B490" i="23" s="1"/>
  <c r="B491" i="23" s="1"/>
  <c r="B492" i="23" s="1"/>
  <c r="B493" i="23" s="1"/>
  <c r="B494" i="23" s="1"/>
  <c r="B495" i="23" s="1"/>
  <c r="B496" i="23" s="1"/>
  <c r="B497" i="23" s="1"/>
  <c r="B498" i="23" s="1"/>
  <c r="B499" i="23" s="1"/>
  <c r="B500" i="23" s="1"/>
  <c r="B501" i="23" s="1"/>
  <c r="B502" i="23" s="1"/>
  <c r="B503" i="23" s="1"/>
  <c r="B504" i="23" s="1"/>
  <c r="B505" i="23" s="1"/>
  <c r="B506" i="23" s="1"/>
  <c r="B507" i="23" s="1"/>
  <c r="B508" i="23" s="1"/>
  <c r="B509" i="23" s="1"/>
  <c r="B510" i="23" s="1"/>
  <c r="B511" i="23" s="1"/>
  <c r="B512" i="23" s="1"/>
  <c r="B513" i="23" s="1"/>
  <c r="B514" i="23" s="1"/>
  <c r="B515" i="23" s="1"/>
  <c r="B516" i="23" s="1"/>
  <c r="B517" i="23" s="1"/>
  <c r="B518" i="23" s="1"/>
  <c r="B519" i="23" s="1"/>
  <c r="B520" i="23" s="1"/>
  <c r="B521" i="23" s="1"/>
  <c r="B522" i="23" s="1"/>
  <c r="B523" i="23" s="1"/>
  <c r="B524" i="23" s="1"/>
  <c r="B525" i="23" s="1"/>
  <c r="B526" i="23" s="1"/>
  <c r="B527" i="23" s="1"/>
  <c r="B528" i="23" s="1"/>
  <c r="B529" i="23" s="1"/>
  <c r="B530" i="23" s="1"/>
  <c r="B531" i="23" s="1"/>
  <c r="B532" i="23" s="1"/>
  <c r="B533" i="23" s="1"/>
  <c r="B534" i="23" s="1"/>
  <c r="B535" i="23" s="1"/>
  <c r="B536" i="23" s="1"/>
  <c r="B537" i="23" s="1"/>
  <c r="B538" i="23" s="1"/>
  <c r="B539" i="23" s="1"/>
  <c r="B540" i="23" s="1"/>
  <c r="B541" i="23" s="1"/>
  <c r="B542" i="23" s="1"/>
  <c r="B543" i="23" s="1"/>
  <c r="B544" i="23" s="1"/>
  <c r="B545" i="23" s="1"/>
  <c r="B546" i="23" s="1"/>
  <c r="B547" i="23" s="1"/>
  <c r="B548" i="23" s="1"/>
  <c r="B549" i="23" s="1"/>
  <c r="B550" i="23" s="1"/>
  <c r="B551" i="23" s="1"/>
  <c r="B552" i="23" s="1"/>
  <c r="B553" i="23" s="1"/>
  <c r="B554" i="23" s="1"/>
  <c r="B555" i="23" s="1"/>
  <c r="B556" i="23" s="1"/>
  <c r="B557" i="23" s="1"/>
  <c r="B558" i="23" s="1"/>
  <c r="B559" i="23" s="1"/>
  <c r="B560" i="23" s="1"/>
  <c r="B561" i="23" s="1"/>
  <c r="B562" i="23" s="1"/>
  <c r="B563" i="23" s="1"/>
  <c r="B564" i="23" s="1"/>
  <c r="B565" i="23" s="1"/>
  <c r="B566" i="23" s="1"/>
  <c r="B567" i="23" s="1"/>
  <c r="B568" i="23" s="1"/>
  <c r="B569" i="23" s="1"/>
  <c r="B570" i="23" s="1"/>
  <c r="B571" i="23" s="1"/>
  <c r="B572" i="23" s="1"/>
  <c r="B573" i="23" s="1"/>
  <c r="B574" i="23" s="1"/>
  <c r="B575" i="23" s="1"/>
  <c r="B576" i="23" s="1"/>
  <c r="B577" i="23" s="1"/>
  <c r="B578" i="23" s="1"/>
  <c r="B579" i="23" s="1"/>
  <c r="B580" i="23" s="1"/>
  <c r="B581" i="23" s="1"/>
  <c r="B582" i="23" s="1"/>
  <c r="B583" i="23" s="1"/>
  <c r="B584" i="23" s="1"/>
  <c r="B585" i="23" s="1"/>
  <c r="B586" i="23" s="1"/>
  <c r="B587" i="23" s="1"/>
  <c r="B588" i="23" s="1"/>
  <c r="B589" i="23" s="1"/>
  <c r="B590" i="23" s="1"/>
  <c r="B591" i="23" s="1"/>
  <c r="B592" i="23" s="1"/>
  <c r="B593" i="23" s="1"/>
  <c r="B594" i="23" s="1"/>
  <c r="B595" i="23" s="1"/>
  <c r="B596" i="23" s="1"/>
  <c r="B597" i="23" s="1"/>
  <c r="B598" i="23" s="1"/>
  <c r="B599" i="23" s="1"/>
  <c r="B600" i="23" s="1"/>
  <c r="B601" i="23" s="1"/>
  <c r="B602" i="23" s="1"/>
  <c r="B603" i="23" s="1"/>
  <c r="B604" i="23" s="1"/>
  <c r="B605" i="23" s="1"/>
  <c r="B606" i="23" s="1"/>
  <c r="B607" i="23" s="1"/>
  <c r="B608" i="23" s="1"/>
  <c r="B609" i="23" s="1"/>
  <c r="B610" i="23" s="1"/>
  <c r="B611" i="23" s="1"/>
  <c r="B612" i="23" s="1"/>
  <c r="B613" i="23" s="1"/>
  <c r="B614" i="23" s="1"/>
  <c r="B615" i="23" s="1"/>
  <c r="B616" i="23" s="1"/>
  <c r="B617" i="23" s="1"/>
  <c r="B618" i="23" s="1"/>
  <c r="B619" i="23" s="1"/>
  <c r="B620" i="23" s="1"/>
  <c r="B621" i="23" s="1"/>
  <c r="B622" i="23" s="1"/>
  <c r="B623" i="23" s="1"/>
  <c r="B624" i="23" s="1"/>
  <c r="B625" i="23" s="1"/>
  <c r="B626" i="23" s="1"/>
  <c r="B627" i="23" s="1"/>
  <c r="B628" i="23" s="1"/>
  <c r="B629" i="23" s="1"/>
  <c r="B630" i="23" s="1"/>
  <c r="B631" i="23" s="1"/>
  <c r="B632" i="23" s="1"/>
  <c r="B633" i="23" s="1"/>
  <c r="B634" i="23" s="1"/>
  <c r="B635" i="23" s="1"/>
  <c r="B636" i="23" s="1"/>
  <c r="B637" i="23" s="1"/>
  <c r="B638" i="23" s="1"/>
  <c r="B639" i="23" s="1"/>
  <c r="B640" i="23" s="1"/>
  <c r="B641" i="23" s="1"/>
  <c r="B642" i="23" s="1"/>
  <c r="B643" i="23" s="1"/>
  <c r="B644" i="23" s="1"/>
  <c r="B645" i="23" s="1"/>
  <c r="B646" i="23" s="1"/>
  <c r="B647" i="23" s="1"/>
  <c r="B648" i="23" s="1"/>
  <c r="B649" i="23" s="1"/>
  <c r="B650" i="23" s="1"/>
  <c r="B651" i="23" s="1"/>
  <c r="B652" i="23" s="1"/>
  <c r="B653" i="23" s="1"/>
  <c r="B654" i="23" s="1"/>
  <c r="B655" i="23" s="1"/>
  <c r="B656" i="23" s="1"/>
  <c r="B657" i="23" s="1"/>
  <c r="B658" i="23" s="1"/>
  <c r="B659" i="23" s="1"/>
  <c r="B660" i="23" s="1"/>
  <c r="B661" i="23" s="1"/>
  <c r="B662" i="23" s="1"/>
  <c r="B663" i="23" s="1"/>
  <c r="B664" i="23" s="1"/>
  <c r="B665" i="23" s="1"/>
  <c r="B666" i="23" s="1"/>
  <c r="B667" i="23" s="1"/>
  <c r="B668" i="23" s="1"/>
  <c r="B669" i="23" s="1"/>
  <c r="B670" i="23" s="1"/>
  <c r="B671" i="23" s="1"/>
  <c r="B672" i="23" s="1"/>
  <c r="B673" i="23" s="1"/>
  <c r="B674" i="23" s="1"/>
  <c r="B675" i="23" s="1"/>
  <c r="B676" i="23" s="1"/>
  <c r="B677" i="23" s="1"/>
  <c r="B678" i="23" s="1"/>
  <c r="B679" i="23" s="1"/>
  <c r="B680" i="23" s="1"/>
  <c r="B681" i="23" s="1"/>
  <c r="B682" i="23" s="1"/>
  <c r="B683" i="23" s="1"/>
  <c r="B684" i="23" s="1"/>
  <c r="B685" i="23" s="1"/>
  <c r="B686" i="23" s="1"/>
  <c r="B687" i="23" s="1"/>
  <c r="B688" i="23" s="1"/>
  <c r="B689" i="23" s="1"/>
  <c r="B690" i="23" s="1"/>
  <c r="B691" i="23" s="1"/>
  <c r="B692" i="23" s="1"/>
  <c r="B693" i="23" s="1"/>
  <c r="B694" i="23" s="1"/>
  <c r="B695" i="23" s="1"/>
  <c r="B696" i="23" s="1"/>
  <c r="B697" i="23" s="1"/>
  <c r="B698" i="23" s="1"/>
  <c r="B699" i="23" s="1"/>
  <c r="B700" i="23" s="1"/>
  <c r="B701" i="23" s="1"/>
  <c r="B702" i="23" s="1"/>
  <c r="B703" i="23" s="1"/>
  <c r="B704" i="23" s="1"/>
  <c r="B705" i="23" s="1"/>
  <c r="B706" i="23" s="1"/>
  <c r="B707" i="23" s="1"/>
  <c r="B708" i="23" s="1"/>
  <c r="B709" i="23" s="1"/>
  <c r="B710" i="23" s="1"/>
  <c r="B711" i="23" s="1"/>
  <c r="B712" i="23" s="1"/>
  <c r="B713" i="23" s="1"/>
  <c r="B714" i="23" s="1"/>
  <c r="B715" i="23" s="1"/>
  <c r="B716" i="23" s="1"/>
  <c r="B717" i="23" s="1"/>
  <c r="B718" i="23" s="1"/>
  <c r="B719" i="23" s="1"/>
  <c r="B720" i="23" s="1"/>
  <c r="B721" i="23" s="1"/>
  <c r="A5" i="23"/>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A163" i="23" s="1"/>
  <c r="A164" i="23" s="1"/>
  <c r="A165" i="23" s="1"/>
  <c r="A166" i="23" s="1"/>
  <c r="A167" i="23" s="1"/>
  <c r="A168" i="23" s="1"/>
  <c r="A169" i="23" s="1"/>
  <c r="A170" i="23" s="1"/>
  <c r="A171" i="23" s="1"/>
  <c r="A172" i="23" s="1"/>
  <c r="A173" i="23" s="1"/>
  <c r="A174" i="23" s="1"/>
  <c r="A175" i="23" s="1"/>
  <c r="A176" i="23" s="1"/>
  <c r="A177" i="23" s="1"/>
  <c r="A178" i="23" s="1"/>
  <c r="A179" i="23" s="1"/>
  <c r="A180" i="23" s="1"/>
  <c r="A181" i="23" s="1"/>
  <c r="A182" i="23" s="1"/>
  <c r="A183" i="23" s="1"/>
  <c r="A184" i="23" s="1"/>
  <c r="A185" i="23" s="1"/>
  <c r="A186" i="23" s="1"/>
  <c r="A187" i="23" s="1"/>
  <c r="A188" i="23" s="1"/>
  <c r="A189" i="23" s="1"/>
  <c r="A190" i="23" s="1"/>
  <c r="A191" i="23" s="1"/>
  <c r="A192" i="23" s="1"/>
  <c r="A193" i="23" s="1"/>
  <c r="A194" i="23" s="1"/>
  <c r="A195" i="23" s="1"/>
  <c r="A196" i="23" s="1"/>
  <c r="A197" i="23" s="1"/>
  <c r="A198" i="23" s="1"/>
  <c r="A199" i="23" s="1"/>
  <c r="A200" i="23" s="1"/>
  <c r="A201" i="23" s="1"/>
  <c r="A202" i="23" s="1"/>
  <c r="A203" i="23" s="1"/>
  <c r="A204" i="23" s="1"/>
  <c r="A205" i="23" s="1"/>
  <c r="A206" i="23" s="1"/>
  <c r="A207" i="23" s="1"/>
  <c r="A208" i="23" s="1"/>
  <c r="A209" i="23" s="1"/>
  <c r="A210" i="23" s="1"/>
  <c r="A211" i="23" s="1"/>
  <c r="A212" i="23" s="1"/>
  <c r="A213" i="23" s="1"/>
  <c r="A214" i="23" s="1"/>
  <c r="A215" i="23" s="1"/>
  <c r="A216" i="23" s="1"/>
  <c r="A217" i="23" s="1"/>
  <c r="A218" i="23" s="1"/>
  <c r="A219" i="23" s="1"/>
  <c r="A220" i="23" s="1"/>
  <c r="A221" i="23" s="1"/>
  <c r="A222" i="23" s="1"/>
  <c r="A223" i="23" s="1"/>
  <c r="A224" i="23" s="1"/>
  <c r="A225" i="23" s="1"/>
  <c r="A226" i="23" s="1"/>
  <c r="A227" i="23" s="1"/>
  <c r="A228" i="23" s="1"/>
  <c r="A229" i="23" s="1"/>
  <c r="A230" i="23" s="1"/>
  <c r="A231" i="23" s="1"/>
  <c r="A232" i="23" s="1"/>
  <c r="A233" i="23" s="1"/>
  <c r="A234" i="23" s="1"/>
  <c r="A235" i="23" s="1"/>
  <c r="A236" i="23" s="1"/>
  <c r="A237" i="23" s="1"/>
  <c r="A238" i="23" s="1"/>
  <c r="A239" i="23" s="1"/>
  <c r="A240" i="23" s="1"/>
  <c r="A241" i="23" s="1"/>
  <c r="A242" i="23" s="1"/>
  <c r="A243" i="23" s="1"/>
  <c r="A244" i="23" s="1"/>
  <c r="A245" i="23" s="1"/>
  <c r="A246" i="23" s="1"/>
  <c r="A247" i="23" s="1"/>
  <c r="A248" i="23" s="1"/>
  <c r="A249" i="23" s="1"/>
  <c r="A250" i="23" s="1"/>
  <c r="A251" i="23" s="1"/>
  <c r="A252" i="23" s="1"/>
  <c r="A253" i="23" s="1"/>
  <c r="A254" i="23" s="1"/>
  <c r="A255" i="23" s="1"/>
  <c r="A256" i="23" s="1"/>
  <c r="A257" i="23" s="1"/>
  <c r="A258" i="23" s="1"/>
  <c r="A259" i="23" s="1"/>
  <c r="A260" i="23" s="1"/>
  <c r="A261" i="23" s="1"/>
  <c r="A262" i="23" s="1"/>
  <c r="A263" i="23" s="1"/>
  <c r="A264" i="23" s="1"/>
  <c r="A265" i="23" s="1"/>
  <c r="A266" i="23" s="1"/>
  <c r="A267" i="23" s="1"/>
  <c r="A268" i="23" s="1"/>
  <c r="A269" i="23" s="1"/>
  <c r="A270" i="23" s="1"/>
  <c r="A271" i="23" s="1"/>
  <c r="A272" i="23" s="1"/>
  <c r="A273" i="23" s="1"/>
  <c r="A274" i="23" s="1"/>
  <c r="A275" i="23" s="1"/>
  <c r="A276" i="23" s="1"/>
  <c r="A277" i="23" s="1"/>
  <c r="A278" i="23" s="1"/>
  <c r="A279" i="23" s="1"/>
  <c r="A280" i="23" s="1"/>
  <c r="A281" i="23" s="1"/>
  <c r="A282" i="23" s="1"/>
  <c r="A283" i="23" s="1"/>
  <c r="A284" i="23" s="1"/>
  <c r="A285" i="23" s="1"/>
  <c r="A286" i="23" s="1"/>
  <c r="A287" i="23" s="1"/>
  <c r="A288" i="23" s="1"/>
  <c r="A289" i="23" s="1"/>
  <c r="A290" i="23" s="1"/>
  <c r="A291" i="23" s="1"/>
  <c r="A292" i="23" s="1"/>
  <c r="A293" i="23" s="1"/>
  <c r="A294" i="23" s="1"/>
  <c r="A295" i="23" s="1"/>
  <c r="A296" i="23" s="1"/>
  <c r="A297" i="23" s="1"/>
  <c r="A298" i="23" s="1"/>
  <c r="A299" i="23" s="1"/>
  <c r="A300" i="23" s="1"/>
  <c r="A301" i="23" s="1"/>
  <c r="A302" i="23" s="1"/>
  <c r="A303" i="23" s="1"/>
  <c r="A304" i="23" s="1"/>
  <c r="A305" i="23" s="1"/>
  <c r="A306" i="23" s="1"/>
  <c r="A307" i="23" s="1"/>
  <c r="A308" i="23" s="1"/>
  <c r="A309" i="23" s="1"/>
  <c r="A310" i="23" s="1"/>
  <c r="A311" i="23" s="1"/>
  <c r="A312" i="23" s="1"/>
  <c r="A313" i="23" s="1"/>
  <c r="A314" i="23" s="1"/>
  <c r="A315" i="23" s="1"/>
  <c r="A316" i="23" s="1"/>
  <c r="A317" i="23" s="1"/>
  <c r="A318" i="23" s="1"/>
  <c r="A319" i="23" s="1"/>
  <c r="A320" i="23" s="1"/>
  <c r="A321" i="23" s="1"/>
  <c r="A322" i="23" s="1"/>
  <c r="A323" i="23" s="1"/>
  <c r="A324" i="23" s="1"/>
  <c r="A325" i="23" s="1"/>
  <c r="A326" i="23" s="1"/>
  <c r="A327" i="23" s="1"/>
  <c r="A328" i="23" s="1"/>
  <c r="A329" i="23" s="1"/>
  <c r="A330" i="23" s="1"/>
  <c r="A331" i="23" s="1"/>
  <c r="A332" i="23" s="1"/>
  <c r="A333" i="23" s="1"/>
  <c r="A334" i="23" s="1"/>
  <c r="A335" i="23" s="1"/>
  <c r="A336" i="23" s="1"/>
  <c r="A337" i="23" s="1"/>
  <c r="A338" i="23" s="1"/>
  <c r="A339" i="23" s="1"/>
  <c r="A340" i="23" s="1"/>
  <c r="A341" i="23" s="1"/>
  <c r="A342" i="23" s="1"/>
  <c r="A343" i="23" s="1"/>
  <c r="A344" i="23" s="1"/>
  <c r="A345" i="23" s="1"/>
  <c r="A346" i="23" s="1"/>
  <c r="A347" i="23" s="1"/>
  <c r="A348" i="23" s="1"/>
  <c r="A349" i="23" s="1"/>
  <c r="A350" i="23" s="1"/>
  <c r="A351" i="23" s="1"/>
  <c r="A352" i="23" s="1"/>
  <c r="A353" i="23" s="1"/>
  <c r="A354" i="23" s="1"/>
  <c r="A355" i="23" s="1"/>
  <c r="A356" i="23" s="1"/>
  <c r="A357" i="23" s="1"/>
  <c r="A358" i="23" s="1"/>
  <c r="A359" i="23" s="1"/>
  <c r="A360" i="23" s="1"/>
  <c r="A361" i="23" s="1"/>
  <c r="A362" i="23" s="1"/>
  <c r="A363" i="23" s="1"/>
  <c r="A364" i="23" s="1"/>
  <c r="A365" i="23" s="1"/>
  <c r="A366" i="23" s="1"/>
  <c r="A367" i="23" s="1"/>
  <c r="A368" i="23" s="1"/>
  <c r="A369" i="23" s="1"/>
  <c r="A370" i="23" s="1"/>
  <c r="A371" i="23" s="1"/>
  <c r="A372" i="23" s="1"/>
  <c r="A373" i="23" s="1"/>
  <c r="A374" i="23" s="1"/>
  <c r="A375" i="23" s="1"/>
  <c r="A376" i="23" s="1"/>
  <c r="A377" i="23" s="1"/>
  <c r="A378" i="23" s="1"/>
  <c r="A379" i="23" s="1"/>
  <c r="A380" i="23" s="1"/>
  <c r="A381" i="23" s="1"/>
  <c r="A382" i="23" s="1"/>
  <c r="A383" i="23" s="1"/>
  <c r="A384" i="23" s="1"/>
  <c r="A385" i="23" s="1"/>
  <c r="A386" i="23" s="1"/>
  <c r="A387" i="23" s="1"/>
  <c r="A388" i="23" s="1"/>
  <c r="A389" i="23" s="1"/>
  <c r="A390" i="23" s="1"/>
  <c r="A391" i="23" s="1"/>
  <c r="A392" i="23" s="1"/>
  <c r="A393" i="23" s="1"/>
  <c r="A394" i="23" s="1"/>
  <c r="A395" i="23" s="1"/>
  <c r="A396" i="23" s="1"/>
  <c r="A397" i="23" s="1"/>
  <c r="A398" i="23" s="1"/>
  <c r="A399" i="23" s="1"/>
  <c r="A400" i="23" s="1"/>
  <c r="A401" i="23" s="1"/>
  <c r="A402" i="23" s="1"/>
  <c r="A403" i="23" s="1"/>
  <c r="A404" i="23" s="1"/>
  <c r="A405" i="23" s="1"/>
  <c r="A406" i="23" s="1"/>
  <c r="A407" i="23" s="1"/>
  <c r="A408" i="23" s="1"/>
  <c r="A409" i="23" s="1"/>
  <c r="A410" i="23" s="1"/>
  <c r="A411" i="23" s="1"/>
  <c r="A412" i="23" s="1"/>
  <c r="A413" i="23" s="1"/>
  <c r="A414" i="23" s="1"/>
  <c r="A415" i="23" s="1"/>
  <c r="A416" i="23" s="1"/>
  <c r="A417" i="23" s="1"/>
  <c r="A418" i="23" s="1"/>
  <c r="A419" i="23" s="1"/>
  <c r="A420" i="23" s="1"/>
  <c r="A421" i="23" s="1"/>
  <c r="A422" i="23" s="1"/>
  <c r="A423" i="23" s="1"/>
  <c r="A424" i="23" s="1"/>
  <c r="A425" i="23" s="1"/>
  <c r="A426" i="23" s="1"/>
  <c r="A427" i="23" s="1"/>
  <c r="A428" i="23" s="1"/>
  <c r="A429" i="23" s="1"/>
  <c r="A430" i="23" s="1"/>
  <c r="A431" i="23" s="1"/>
  <c r="A432" i="23" s="1"/>
  <c r="A433" i="23" s="1"/>
  <c r="A434" i="23" s="1"/>
  <c r="A435" i="23" s="1"/>
  <c r="A436" i="23" s="1"/>
  <c r="A437" i="23" s="1"/>
  <c r="A438" i="23" s="1"/>
  <c r="A439" i="23" s="1"/>
  <c r="A440" i="23" s="1"/>
  <c r="A441" i="23" s="1"/>
  <c r="A442" i="23" s="1"/>
  <c r="A443" i="23" s="1"/>
  <c r="A444" i="23" s="1"/>
  <c r="A445" i="23" s="1"/>
  <c r="A446" i="23" s="1"/>
  <c r="A447" i="23" s="1"/>
  <c r="A448" i="23" s="1"/>
  <c r="A449" i="23" s="1"/>
  <c r="A450" i="23" s="1"/>
  <c r="A451" i="23" s="1"/>
  <c r="A452" i="23" s="1"/>
  <c r="A453" i="23" s="1"/>
  <c r="A454" i="23" s="1"/>
  <c r="A455" i="23" s="1"/>
  <c r="A456" i="23" s="1"/>
  <c r="A457" i="23" s="1"/>
  <c r="A458" i="23" s="1"/>
  <c r="A459" i="23" s="1"/>
  <c r="A460" i="23" s="1"/>
  <c r="A461" i="23" s="1"/>
  <c r="A462" i="23" s="1"/>
  <c r="A463" i="23" s="1"/>
  <c r="A464" i="23" s="1"/>
  <c r="A465" i="23" s="1"/>
  <c r="A466" i="23" s="1"/>
  <c r="A467" i="23" s="1"/>
  <c r="A468" i="23" s="1"/>
  <c r="A469" i="23" s="1"/>
  <c r="A470" i="23" s="1"/>
  <c r="A471" i="23" s="1"/>
  <c r="A472" i="23" s="1"/>
  <c r="A473" i="23" s="1"/>
  <c r="A474" i="23" s="1"/>
  <c r="A475" i="23" s="1"/>
  <c r="A476" i="23" s="1"/>
  <c r="A477" i="23" s="1"/>
  <c r="A478" i="23" s="1"/>
  <c r="A479" i="23" s="1"/>
  <c r="A480" i="23" s="1"/>
  <c r="A481" i="23" s="1"/>
  <c r="A482" i="23" s="1"/>
  <c r="A483" i="23" s="1"/>
  <c r="A484" i="23" s="1"/>
  <c r="A485" i="23" s="1"/>
  <c r="A486" i="23" s="1"/>
  <c r="A487" i="23" s="1"/>
  <c r="A488" i="23" s="1"/>
  <c r="A489" i="23" s="1"/>
  <c r="A490" i="23" s="1"/>
  <c r="A491" i="23" s="1"/>
  <c r="A492" i="23" s="1"/>
  <c r="A493" i="23" s="1"/>
  <c r="A494" i="23" s="1"/>
  <c r="A495" i="23" s="1"/>
  <c r="A496" i="23" s="1"/>
  <c r="A497" i="23" s="1"/>
  <c r="A498" i="23" s="1"/>
  <c r="A499" i="23" s="1"/>
  <c r="A500" i="23" s="1"/>
  <c r="A501" i="23" s="1"/>
  <c r="A502" i="23" s="1"/>
  <c r="A503" i="23" s="1"/>
  <c r="A504" i="23" s="1"/>
  <c r="A505" i="23" s="1"/>
  <c r="A506" i="23" s="1"/>
  <c r="A507" i="23" s="1"/>
  <c r="A508" i="23" s="1"/>
  <c r="A509" i="23" s="1"/>
  <c r="A510" i="23" s="1"/>
  <c r="A511" i="23" s="1"/>
  <c r="A512" i="23" s="1"/>
  <c r="A513" i="23" s="1"/>
  <c r="A514" i="23" s="1"/>
  <c r="A515" i="23" s="1"/>
  <c r="A516" i="23" s="1"/>
  <c r="A517" i="23" s="1"/>
  <c r="A518" i="23" s="1"/>
  <c r="A519" i="23" s="1"/>
  <c r="A520" i="23" s="1"/>
  <c r="A521" i="23" s="1"/>
  <c r="A522" i="23" s="1"/>
  <c r="A523" i="23" s="1"/>
  <c r="A524" i="23" s="1"/>
  <c r="A525" i="23" s="1"/>
  <c r="A526" i="23" s="1"/>
  <c r="A527" i="23" s="1"/>
  <c r="A528" i="23" s="1"/>
  <c r="A529" i="23" s="1"/>
  <c r="A530" i="23" s="1"/>
  <c r="A531" i="23" s="1"/>
  <c r="A532" i="23" s="1"/>
  <c r="A533" i="23" s="1"/>
  <c r="A534" i="23" s="1"/>
  <c r="A535" i="23" s="1"/>
  <c r="A536" i="23" s="1"/>
  <c r="A537" i="23" s="1"/>
  <c r="A538" i="23" s="1"/>
  <c r="A539" i="23" s="1"/>
  <c r="A540" i="23" s="1"/>
  <c r="A541" i="23" s="1"/>
  <c r="A542" i="23" s="1"/>
  <c r="A543" i="23" s="1"/>
  <c r="A544" i="23" s="1"/>
  <c r="A545" i="23" s="1"/>
  <c r="A546" i="23" s="1"/>
  <c r="A547" i="23" s="1"/>
  <c r="A548" i="23" s="1"/>
  <c r="A549" i="23" s="1"/>
  <c r="A550" i="23" s="1"/>
  <c r="A551" i="23" s="1"/>
  <c r="A552" i="23" s="1"/>
  <c r="A553" i="23" s="1"/>
  <c r="A554" i="23" s="1"/>
  <c r="A555" i="23" s="1"/>
  <c r="A556" i="23" s="1"/>
  <c r="A557" i="23" s="1"/>
  <c r="A558" i="23" s="1"/>
  <c r="A559" i="23" s="1"/>
  <c r="A560" i="23" s="1"/>
  <c r="A561" i="23" s="1"/>
  <c r="A562" i="23" s="1"/>
  <c r="A563" i="23" s="1"/>
  <c r="A564" i="23" s="1"/>
  <c r="A565" i="23" s="1"/>
  <c r="A566" i="23" s="1"/>
  <c r="A567" i="23" s="1"/>
  <c r="A568" i="23" s="1"/>
  <c r="A569" i="23" s="1"/>
  <c r="A570" i="23" s="1"/>
  <c r="A571" i="23" s="1"/>
  <c r="A572" i="23" s="1"/>
  <c r="A573" i="23" s="1"/>
  <c r="A574" i="23" s="1"/>
  <c r="A575" i="23" s="1"/>
  <c r="A576" i="23" s="1"/>
  <c r="A577" i="23" s="1"/>
  <c r="A578" i="23" s="1"/>
  <c r="A579" i="23" s="1"/>
  <c r="A580" i="23" s="1"/>
  <c r="A581" i="23" s="1"/>
  <c r="A582" i="23" s="1"/>
  <c r="A583" i="23" s="1"/>
  <c r="A584" i="23" s="1"/>
  <c r="A585" i="23" s="1"/>
  <c r="A586" i="23" s="1"/>
  <c r="A587" i="23" s="1"/>
  <c r="A588" i="23" s="1"/>
  <c r="A589" i="23" s="1"/>
  <c r="A590" i="23" s="1"/>
  <c r="A591" i="23" s="1"/>
  <c r="A592" i="23" s="1"/>
  <c r="A593" i="23" s="1"/>
  <c r="A594" i="23" s="1"/>
  <c r="A595" i="23" s="1"/>
  <c r="A596" i="23" s="1"/>
  <c r="A597" i="23" s="1"/>
  <c r="A598" i="23" s="1"/>
  <c r="A599" i="23" s="1"/>
  <c r="A600" i="23" s="1"/>
  <c r="A601" i="23" s="1"/>
  <c r="A602" i="23" s="1"/>
  <c r="A603" i="23" s="1"/>
  <c r="A604" i="23" s="1"/>
  <c r="A605" i="23" s="1"/>
  <c r="A606" i="23" s="1"/>
  <c r="A607" i="23" s="1"/>
  <c r="A608" i="23" s="1"/>
  <c r="A609" i="23" s="1"/>
  <c r="A610" i="23" s="1"/>
  <c r="A611" i="23" s="1"/>
  <c r="A612" i="23" s="1"/>
  <c r="A613" i="23" s="1"/>
  <c r="A614" i="23" s="1"/>
  <c r="A615" i="23" s="1"/>
  <c r="A616" i="23" s="1"/>
  <c r="A617" i="23" s="1"/>
  <c r="A618" i="23" s="1"/>
  <c r="A619" i="23" s="1"/>
  <c r="A620" i="23" s="1"/>
  <c r="A621" i="23" s="1"/>
  <c r="A622" i="23" s="1"/>
  <c r="A623" i="23" s="1"/>
  <c r="A624" i="23" s="1"/>
  <c r="A625" i="23" s="1"/>
  <c r="A626" i="23" s="1"/>
  <c r="A627" i="23" s="1"/>
  <c r="A628" i="23" s="1"/>
  <c r="A629" i="23" s="1"/>
  <c r="A630" i="23" s="1"/>
  <c r="A631" i="23" s="1"/>
  <c r="A632" i="23" s="1"/>
  <c r="A633" i="23" s="1"/>
  <c r="A634" i="23" s="1"/>
  <c r="A635" i="23" s="1"/>
  <c r="A636" i="23" s="1"/>
  <c r="A637" i="23" s="1"/>
  <c r="A638" i="23" s="1"/>
  <c r="A639" i="23" s="1"/>
  <c r="A640" i="23" s="1"/>
  <c r="A641" i="23" s="1"/>
  <c r="A642" i="23" s="1"/>
  <c r="A643" i="23" s="1"/>
  <c r="A644" i="23" s="1"/>
  <c r="A645" i="23" s="1"/>
  <c r="A646" i="23" s="1"/>
  <c r="A647" i="23" s="1"/>
  <c r="A648" i="23" s="1"/>
  <c r="A649" i="23" s="1"/>
  <c r="A650" i="23" s="1"/>
  <c r="A651" i="23" s="1"/>
  <c r="A652" i="23" s="1"/>
  <c r="A653" i="23" s="1"/>
  <c r="A654" i="23" s="1"/>
  <c r="A655" i="23" s="1"/>
  <c r="A656" i="23" s="1"/>
  <c r="A657" i="23" s="1"/>
  <c r="A658" i="23" s="1"/>
  <c r="A659" i="23" s="1"/>
  <c r="A660" i="23" s="1"/>
  <c r="A661" i="23" s="1"/>
  <c r="A662" i="23" s="1"/>
  <c r="A663" i="23" s="1"/>
  <c r="A664" i="23" s="1"/>
  <c r="A665" i="23" s="1"/>
  <c r="A666" i="23" s="1"/>
  <c r="A667" i="23" s="1"/>
  <c r="A668" i="23" s="1"/>
  <c r="A669" i="23" s="1"/>
  <c r="A670" i="23" s="1"/>
  <c r="A671" i="23" s="1"/>
  <c r="A672" i="23" s="1"/>
  <c r="A673" i="23" s="1"/>
  <c r="A674" i="23" s="1"/>
  <c r="A675" i="23" s="1"/>
  <c r="A676" i="23" s="1"/>
  <c r="A677" i="23" s="1"/>
  <c r="A678" i="23" s="1"/>
  <c r="A679" i="23" s="1"/>
  <c r="A680" i="23" s="1"/>
  <c r="A681" i="23" s="1"/>
  <c r="A682" i="23" s="1"/>
  <c r="A683" i="23" s="1"/>
  <c r="A684" i="23" s="1"/>
  <c r="A685" i="23" s="1"/>
  <c r="A686" i="23" s="1"/>
  <c r="A687" i="23" s="1"/>
  <c r="A688" i="23" s="1"/>
  <c r="A689" i="23" s="1"/>
  <c r="A690" i="23" s="1"/>
  <c r="A691" i="23" s="1"/>
  <c r="A692" i="23" s="1"/>
  <c r="A693" i="23" s="1"/>
  <c r="A694" i="23" s="1"/>
  <c r="A695" i="23" s="1"/>
  <c r="A696" i="23" s="1"/>
  <c r="A697" i="23" s="1"/>
  <c r="A698" i="23" s="1"/>
  <c r="A699" i="23" s="1"/>
  <c r="A700" i="23" s="1"/>
  <c r="A701" i="23" s="1"/>
  <c r="A702" i="23" s="1"/>
  <c r="A703" i="23" s="1"/>
  <c r="A704" i="23" s="1"/>
  <c r="A705" i="23" s="1"/>
  <c r="A706" i="23" s="1"/>
  <c r="A707" i="23" s="1"/>
  <c r="A708" i="23" s="1"/>
  <c r="A709" i="23" s="1"/>
  <c r="A710" i="23" s="1"/>
  <c r="A711" i="23" s="1"/>
  <c r="A712" i="23" s="1"/>
  <c r="A713" i="23" s="1"/>
  <c r="A714" i="23" s="1"/>
  <c r="A715" i="23" s="1"/>
  <c r="A716" i="23" s="1"/>
  <c r="A717" i="23" s="1"/>
  <c r="A718" i="23" s="1"/>
  <c r="A719" i="23" s="1"/>
  <c r="A720" i="23" s="1"/>
  <c r="A721" i="23" s="1"/>
  <c r="L4" i="23"/>
  <c r="B4" i="23"/>
  <c r="A4" i="23"/>
  <c r="L3" i="23"/>
  <c r="B3" i="23"/>
  <c r="A3" i="23"/>
  <c r="L2" i="23"/>
  <c r="U43" i="22"/>
  <c r="K43" i="22"/>
  <c r="H43" i="22"/>
  <c r="F43" i="22"/>
  <c r="V42" i="22"/>
  <c r="U42" i="22"/>
  <c r="K42" i="22"/>
  <c r="H42" i="22"/>
  <c r="F42" i="22"/>
  <c r="U41" i="22"/>
  <c r="V41" i="22" s="1"/>
  <c r="K41" i="22"/>
  <c r="F41" i="22"/>
  <c r="H41" i="22" s="1"/>
  <c r="U40" i="22"/>
  <c r="K40" i="22"/>
  <c r="H40" i="22"/>
  <c r="F40" i="22"/>
  <c r="V39" i="22"/>
  <c r="U39" i="22"/>
  <c r="K39" i="22"/>
  <c r="F39" i="22"/>
  <c r="H39" i="22" s="1"/>
  <c r="U38" i="22"/>
  <c r="V38" i="22" s="1"/>
  <c r="K38" i="22"/>
  <c r="H38" i="22"/>
  <c r="F38" i="22"/>
  <c r="X37" i="22"/>
  <c r="X38" i="22" s="1"/>
  <c r="X39" i="22" s="1"/>
  <c r="X40" i="22" s="1"/>
  <c r="X41" i="22" s="1"/>
  <c r="X42" i="22" s="1"/>
  <c r="X43" i="22" s="1"/>
  <c r="B72" i="1" s="1"/>
  <c r="U37" i="22"/>
  <c r="K37" i="22"/>
  <c r="H37" i="22"/>
  <c r="F37" i="22"/>
  <c r="X36" i="22"/>
  <c r="U36" i="22"/>
  <c r="V36" i="22" s="1"/>
  <c r="K36" i="22"/>
  <c r="F36" i="22"/>
  <c r="H36" i="22" s="1"/>
  <c r="X35" i="22"/>
  <c r="U35" i="22"/>
  <c r="V35" i="22" s="1"/>
  <c r="K35" i="22"/>
  <c r="F35" i="22"/>
  <c r="H35" i="22" s="1"/>
  <c r="X34" i="22"/>
  <c r="V34" i="22"/>
  <c r="U34" i="22"/>
  <c r="Q34" i="22"/>
  <c r="N34" i="22"/>
  <c r="K34" i="22"/>
  <c r="H34" i="22"/>
  <c r="F34" i="22"/>
  <c r="X33" i="22"/>
  <c r="U33" i="22"/>
  <c r="Q33" i="22"/>
  <c r="K33" i="22"/>
  <c r="H33" i="22"/>
  <c r="F33" i="22"/>
  <c r="X32" i="22"/>
  <c r="U32" i="22"/>
  <c r="Q32" i="22"/>
  <c r="K32" i="22"/>
  <c r="H32" i="22"/>
  <c r="F32" i="22"/>
  <c r="X31" i="22"/>
  <c r="U31" i="22"/>
  <c r="Q31" i="22"/>
  <c r="K31" i="22"/>
  <c r="F31" i="22"/>
  <c r="H31" i="22" s="1"/>
  <c r="X30" i="22"/>
  <c r="U30" i="22"/>
  <c r="V30" i="22" s="1"/>
  <c r="K30" i="22"/>
  <c r="F30" i="22"/>
  <c r="H30" i="22" s="1"/>
  <c r="X29" i="22"/>
  <c r="V29" i="22"/>
  <c r="U29" i="22"/>
  <c r="K29" i="22"/>
  <c r="H29" i="22"/>
  <c r="F29" i="22"/>
  <c r="X28" i="22"/>
  <c r="U28" i="22"/>
  <c r="V28" i="22" s="1"/>
  <c r="K28" i="22"/>
  <c r="F28" i="22"/>
  <c r="H28" i="22" s="1"/>
  <c r="X27" i="22"/>
  <c r="V27" i="22"/>
  <c r="U27" i="22"/>
  <c r="K27" i="22"/>
  <c r="F27" i="22"/>
  <c r="H27" i="22" s="1"/>
  <c r="X26" i="22"/>
  <c r="V26" i="22"/>
  <c r="U26" i="22"/>
  <c r="K26" i="22"/>
  <c r="H26" i="22"/>
  <c r="F26" i="22"/>
  <c r="X25" i="22"/>
  <c r="H25" i="22"/>
  <c r="X24" i="22"/>
  <c r="H24" i="22"/>
  <c r="X23" i="22"/>
  <c r="H23" i="22"/>
  <c r="X22" i="22"/>
  <c r="H22" i="22"/>
  <c r="X21" i="22"/>
  <c r="H21" i="22"/>
  <c r="X20" i="22"/>
  <c r="H20" i="22"/>
  <c r="A20" i="22"/>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X19" i="22"/>
  <c r="H19" i="22"/>
  <c r="X18" i="22"/>
  <c r="H18" i="22"/>
  <c r="X17" i="22"/>
  <c r="H17" i="22"/>
  <c r="X16" i="22"/>
  <c r="H16" i="22"/>
  <c r="X15" i="22"/>
  <c r="H15" i="22"/>
  <c r="X14" i="22"/>
  <c r="H14" i="22"/>
  <c r="X13" i="22"/>
  <c r="H13" i="22"/>
  <c r="X12" i="22"/>
  <c r="H12" i="22"/>
  <c r="X11" i="22"/>
  <c r="H11" i="22"/>
  <c r="X10" i="22"/>
  <c r="H10" i="22"/>
  <c r="X9" i="22"/>
  <c r="H9" i="22"/>
  <c r="X8" i="22"/>
  <c r="H8" i="22"/>
  <c r="X7" i="22"/>
  <c r="H7" i="22"/>
  <c r="X6" i="22"/>
  <c r="H6" i="22"/>
  <c r="X5" i="22"/>
  <c r="H5" i="22"/>
  <c r="X4" i="22"/>
  <c r="Q43" i="21"/>
  <c r="Q42" i="21"/>
  <c r="Q41" i="21"/>
  <c r="Q40" i="21"/>
  <c r="Q39" i="21"/>
  <c r="Q38" i="21"/>
  <c r="Q37" i="21"/>
  <c r="Q36" i="21"/>
  <c r="Q35" i="21"/>
  <c r="Q34" i="21"/>
  <c r="Q33" i="21"/>
  <c r="Q32" i="21"/>
  <c r="Q31" i="21"/>
  <c r="Q30" i="21"/>
  <c r="H30" i="21"/>
  <c r="Q29" i="21"/>
  <c r="H29" i="21"/>
  <c r="Q28" i="21"/>
  <c r="H28" i="21"/>
  <c r="Q27" i="21"/>
  <c r="H27" i="21"/>
  <c r="Q26" i="21"/>
  <c r="H26" i="21"/>
  <c r="Q25" i="21"/>
  <c r="H25" i="21"/>
  <c r="Q24" i="21"/>
  <c r="H24" i="21"/>
  <c r="Q23" i="21"/>
  <c r="H23" i="21"/>
  <c r="Q22" i="21"/>
  <c r="H22" i="21"/>
  <c r="Q21" i="21"/>
  <c r="H21" i="21"/>
  <c r="Q20" i="21"/>
  <c r="H20" i="21"/>
  <c r="Q19" i="21"/>
  <c r="H19" i="21"/>
  <c r="Q18" i="21"/>
  <c r="H18" i="21"/>
  <c r="Q17" i="21"/>
  <c r="H17" i="21"/>
  <c r="Q16" i="21"/>
  <c r="H16" i="21"/>
  <c r="Q15" i="21"/>
  <c r="H15" i="21"/>
  <c r="Q14" i="21"/>
  <c r="H14" i="21"/>
  <c r="H13" i="21"/>
  <c r="H12" i="21"/>
  <c r="H11" i="21"/>
  <c r="H10" i="21"/>
  <c r="H9" i="21"/>
  <c r="H8" i="21"/>
  <c r="H7" i="21"/>
  <c r="H6" i="21"/>
  <c r="H5" i="21"/>
  <c r="A3" i="2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Q43" i="20"/>
  <c r="Q42" i="20"/>
  <c r="Q41" i="20"/>
  <c r="Q40" i="20"/>
  <c r="Q39" i="20"/>
  <c r="Q38" i="20"/>
  <c r="Q37" i="20"/>
  <c r="Q36" i="20"/>
  <c r="Q35" i="20"/>
  <c r="Q34" i="20"/>
  <c r="Q33" i="20"/>
  <c r="Q32" i="20"/>
  <c r="Q31" i="20"/>
  <c r="Q30" i="20"/>
  <c r="H30" i="20"/>
  <c r="Q29" i="20"/>
  <c r="H29" i="20"/>
  <c r="Q28" i="20"/>
  <c r="H28" i="20"/>
  <c r="Q27" i="20"/>
  <c r="H27" i="20"/>
  <c r="Q26" i="20"/>
  <c r="H26" i="20"/>
  <c r="Q25" i="20"/>
  <c r="H25" i="20"/>
  <c r="Q24" i="20"/>
  <c r="H24" i="20"/>
  <c r="Q23" i="20"/>
  <c r="H23" i="20"/>
  <c r="Q22" i="20"/>
  <c r="H22" i="20"/>
  <c r="Q21" i="20"/>
  <c r="H21" i="20"/>
  <c r="Q20" i="20"/>
  <c r="H20" i="20"/>
  <c r="Q19" i="20"/>
  <c r="H19" i="20"/>
  <c r="Q18" i="20"/>
  <c r="H18" i="20"/>
  <c r="Q17" i="20"/>
  <c r="H17" i="20"/>
  <c r="Q16" i="20"/>
  <c r="H16" i="20"/>
  <c r="Q15" i="20"/>
  <c r="H15" i="20"/>
  <c r="Q14" i="20"/>
  <c r="H14" i="20"/>
  <c r="H13" i="20"/>
  <c r="H12" i="20"/>
  <c r="H11" i="20"/>
  <c r="H10" i="20"/>
  <c r="H9" i="20"/>
  <c r="H8" i="20"/>
  <c r="H7" i="20"/>
  <c r="H6" i="20"/>
  <c r="H5" i="20"/>
  <c r="A3" i="20"/>
  <c r="A4" i="20" s="1"/>
  <c r="A5" i="20" s="1"/>
  <c r="A6" i="20" s="1"/>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Q43" i="19"/>
  <c r="Q42" i="19"/>
  <c r="Q41" i="19"/>
  <c r="Q40" i="19"/>
  <c r="Q39" i="19"/>
  <c r="Q38" i="19"/>
  <c r="Q37" i="19"/>
  <c r="Q36" i="19"/>
  <c r="Q35" i="19"/>
  <c r="Q34" i="19"/>
  <c r="Q33" i="19"/>
  <c r="Q32" i="19"/>
  <c r="Q31" i="19"/>
  <c r="Q30" i="19"/>
  <c r="Q29" i="19"/>
  <c r="Q28" i="19"/>
  <c r="Q27" i="19"/>
  <c r="Q26" i="19"/>
  <c r="Q25" i="19"/>
  <c r="Q24" i="19"/>
  <c r="Q23" i="19"/>
  <c r="Q22" i="19"/>
  <c r="Q21" i="19"/>
  <c r="Q20" i="19"/>
  <c r="Q19" i="19"/>
  <c r="Q18" i="19"/>
  <c r="Q17" i="19"/>
  <c r="Q16" i="19"/>
  <c r="Q15" i="19"/>
  <c r="Q14" i="19"/>
  <c r="A4" i="19"/>
  <c r="A5" i="19" s="1"/>
  <c r="A6" i="19" s="1"/>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B3" i="19"/>
  <c r="B4" i="19" s="1"/>
  <c r="B5" i="19" s="1"/>
  <c r="B6" i="19" s="1"/>
  <c r="B7" i="19" s="1"/>
  <c r="B8" i="19" s="1"/>
  <c r="B9" i="19" s="1"/>
  <c r="B10" i="19" s="1"/>
  <c r="B11" i="19" s="1"/>
  <c r="B12" i="19" s="1"/>
  <c r="B13" i="19" s="1"/>
  <c r="B14" i="19" s="1"/>
  <c r="B15" i="19" s="1"/>
  <c r="B16" i="19" s="1"/>
  <c r="B17" i="19" s="1"/>
  <c r="B18" i="19" s="1"/>
  <c r="B19" i="19" s="1"/>
  <c r="B20" i="19" s="1"/>
  <c r="B21" i="19" s="1"/>
  <c r="B22" i="19" s="1"/>
  <c r="B23" i="19" s="1"/>
  <c r="B24" i="19" s="1"/>
  <c r="B25" i="19" s="1"/>
  <c r="B26" i="19" s="1"/>
  <c r="B27" i="19" s="1"/>
  <c r="B28" i="19" s="1"/>
  <c r="B29" i="19" s="1"/>
  <c r="B30" i="19" s="1"/>
  <c r="B31" i="19" s="1"/>
  <c r="B32" i="19" s="1"/>
  <c r="B33" i="19" s="1"/>
  <c r="B34" i="19" s="1"/>
  <c r="B35" i="19" s="1"/>
  <c r="B36" i="19" s="1"/>
  <c r="B37" i="19" s="1"/>
  <c r="B38" i="19" s="1"/>
  <c r="B39" i="19" s="1"/>
  <c r="B40" i="19" s="1"/>
  <c r="B41" i="19" s="1"/>
  <c r="B42" i="19" s="1"/>
  <c r="B43" i="19" s="1"/>
  <c r="A3" i="19"/>
  <c r="Q45" i="18"/>
  <c r="H45" i="18"/>
  <c r="Q44" i="18"/>
  <c r="H44" i="18"/>
  <c r="Q43" i="18"/>
  <c r="H43" i="18"/>
  <c r="Q42" i="18"/>
  <c r="H42" i="18"/>
  <c r="Q41" i="18"/>
  <c r="H41" i="18"/>
  <c r="Q40" i="18"/>
  <c r="H40" i="18"/>
  <c r="Q39" i="18"/>
  <c r="H39" i="18"/>
  <c r="Q38" i="18"/>
  <c r="H38" i="18"/>
  <c r="Q37" i="18"/>
  <c r="H37" i="18"/>
  <c r="Q36" i="18"/>
  <c r="H36" i="18"/>
  <c r="Q35" i="18"/>
  <c r="H35" i="18"/>
  <c r="Q34" i="18"/>
  <c r="H34" i="18"/>
  <c r="Q33" i="18"/>
  <c r="H33" i="18"/>
  <c r="Q32" i="18"/>
  <c r="H32" i="18"/>
  <c r="Q31" i="18"/>
  <c r="H31" i="18"/>
  <c r="Q30" i="18"/>
  <c r="H30" i="18"/>
  <c r="Q29" i="18"/>
  <c r="H29" i="18"/>
  <c r="Q28" i="18"/>
  <c r="H28" i="18"/>
  <c r="Q27" i="18"/>
  <c r="H27" i="18"/>
  <c r="Q26" i="18"/>
  <c r="H26" i="18"/>
  <c r="Q25" i="18"/>
  <c r="H25" i="18"/>
  <c r="Q24" i="18"/>
  <c r="H24" i="18"/>
  <c r="Q23" i="18"/>
  <c r="H23" i="18"/>
  <c r="H22" i="18"/>
  <c r="H21" i="18"/>
  <c r="H20" i="18"/>
  <c r="H19" i="18"/>
  <c r="H18" i="18"/>
  <c r="H17" i="18"/>
  <c r="H16" i="18"/>
  <c r="H15" i="18"/>
  <c r="H14" i="18"/>
  <c r="H13" i="18"/>
  <c r="H12" i="18"/>
  <c r="H11" i="18"/>
  <c r="H10" i="18"/>
  <c r="H9" i="18"/>
  <c r="H8" i="18"/>
  <c r="H7" i="18"/>
  <c r="H6" i="18"/>
  <c r="H5" i="18"/>
  <c r="A5" i="18"/>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3" i="18"/>
  <c r="A4" i="18" s="1"/>
  <c r="Q43" i="17"/>
  <c r="H43" i="17"/>
  <c r="Q42" i="17"/>
  <c r="H42" i="17"/>
  <c r="Q41" i="17"/>
  <c r="H41" i="17"/>
  <c r="Q40" i="17"/>
  <c r="H40" i="17"/>
  <c r="Q39" i="17"/>
  <c r="H39" i="17"/>
  <c r="Q38" i="17"/>
  <c r="H38" i="17"/>
  <c r="Q37" i="17"/>
  <c r="H37" i="17"/>
  <c r="Q36" i="17"/>
  <c r="H36" i="17"/>
  <c r="Q35" i="17"/>
  <c r="H35" i="17"/>
  <c r="Q34" i="17"/>
  <c r="H34" i="17"/>
  <c r="Q33" i="17"/>
  <c r="H33" i="17"/>
  <c r="Q32" i="17"/>
  <c r="H32" i="17"/>
  <c r="Q31" i="17"/>
  <c r="H31" i="17"/>
  <c r="Q30" i="17"/>
  <c r="H30" i="17"/>
  <c r="Q29" i="17"/>
  <c r="H29" i="17"/>
  <c r="Q28" i="17"/>
  <c r="H28" i="17"/>
  <c r="Q27" i="17"/>
  <c r="H27" i="17"/>
  <c r="Q26" i="17"/>
  <c r="H26" i="17"/>
  <c r="Q25" i="17"/>
  <c r="H25" i="17"/>
  <c r="Q24" i="17"/>
  <c r="H24" i="17"/>
  <c r="Q23" i="17"/>
  <c r="H23" i="17"/>
  <c r="Q22" i="17"/>
  <c r="Q22" i="18" s="1"/>
  <c r="H22" i="17"/>
  <c r="Q21" i="17"/>
  <c r="Q21" i="18" s="1"/>
  <c r="H21" i="17"/>
  <c r="Q20" i="17"/>
  <c r="Q20" i="18" s="1"/>
  <c r="H20" i="17"/>
  <c r="Q19" i="17"/>
  <c r="Q19" i="18" s="1"/>
  <c r="H19" i="17"/>
  <c r="Q18" i="17"/>
  <c r="Q18" i="18" s="1"/>
  <c r="H18" i="17"/>
  <c r="Q17" i="17"/>
  <c r="Q17" i="18" s="1"/>
  <c r="H17" i="17"/>
  <c r="Q16" i="17"/>
  <c r="Q16" i="18" s="1"/>
  <c r="H16" i="17"/>
  <c r="Q15" i="17"/>
  <c r="Q15" i="18" s="1"/>
  <c r="H15" i="17"/>
  <c r="Q14" i="17"/>
  <c r="Q14" i="18" s="1"/>
  <c r="H14" i="17"/>
  <c r="H13" i="17"/>
  <c r="H12" i="17"/>
  <c r="H11" i="17"/>
  <c r="H10" i="17"/>
  <c r="H9" i="17"/>
  <c r="H8" i="17"/>
  <c r="H7" i="17"/>
  <c r="H6" i="17"/>
  <c r="H5" i="17"/>
  <c r="A5" i="17"/>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 i="17"/>
  <c r="A3" i="17"/>
  <c r="H40" i="16"/>
  <c r="K39" i="16"/>
  <c r="H39" i="16"/>
  <c r="H38" i="16"/>
  <c r="K37" i="16"/>
  <c r="H37" i="16"/>
  <c r="H36" i="16"/>
  <c r="H35" i="16"/>
  <c r="K34" i="16"/>
  <c r="K35" i="16" s="1"/>
  <c r="H34" i="16"/>
  <c r="K33" i="16"/>
  <c r="H33" i="16"/>
  <c r="K32" i="16"/>
  <c r="H32" i="16"/>
  <c r="K31" i="16"/>
  <c r="H31" i="16"/>
  <c r="K30" i="16"/>
  <c r="H30" i="16"/>
  <c r="K29" i="16"/>
  <c r="H29" i="16"/>
  <c r="K28" i="16"/>
  <c r="H28" i="16"/>
  <c r="K27" i="16"/>
  <c r="H27" i="16"/>
  <c r="K26" i="16"/>
  <c r="H26" i="16"/>
  <c r="K25" i="16"/>
  <c r="H25" i="16"/>
  <c r="K24" i="16"/>
  <c r="H24" i="16"/>
  <c r="K23" i="16"/>
  <c r="H23" i="16"/>
  <c r="K22" i="16"/>
  <c r="H22" i="16"/>
  <c r="H21" i="16"/>
  <c r="H20" i="16"/>
  <c r="H19" i="16"/>
  <c r="H18" i="16"/>
  <c r="H17" i="16"/>
  <c r="H16" i="16"/>
  <c r="H15" i="16"/>
  <c r="H14" i="16"/>
  <c r="H13" i="16"/>
  <c r="H12" i="16"/>
  <c r="H11" i="16"/>
  <c r="H10" i="16"/>
  <c r="H9" i="16"/>
  <c r="H8" i="16"/>
  <c r="H7" i="16"/>
  <c r="H6" i="16"/>
  <c r="H5" i="16"/>
  <c r="B5" i="16"/>
  <c r="B6" i="16" s="1"/>
  <c r="B7" i="16" s="1"/>
  <c r="B8" i="16" s="1"/>
  <c r="B9" i="16" s="1"/>
  <c r="B10" i="16" s="1"/>
  <c r="B11" i="16" s="1"/>
  <c r="B12" i="16" s="1"/>
  <c r="B13" i="16" s="1"/>
  <c r="B14" i="16" s="1"/>
  <c r="B15" i="16" s="1"/>
  <c r="B16" i="16" s="1"/>
  <c r="B17" i="16" s="1"/>
  <c r="B18" i="16" s="1"/>
  <c r="B19" i="16" s="1"/>
  <c r="B20" i="16" s="1"/>
  <c r="B21" i="16" s="1"/>
  <c r="B22" i="16" s="1"/>
  <c r="B23" i="16" s="1"/>
  <c r="B24" i="16" s="1"/>
  <c r="B25" i="16" s="1"/>
  <c r="B26" i="16" s="1"/>
  <c r="B27" i="16" s="1"/>
  <c r="B28" i="16" s="1"/>
  <c r="B29" i="16" s="1"/>
  <c r="B30" i="16" s="1"/>
  <c r="B31" i="16" s="1"/>
  <c r="B32" i="16" s="1"/>
  <c r="B33" i="16" s="1"/>
  <c r="B34" i="16" s="1"/>
  <c r="B35" i="16" s="1"/>
  <c r="B36" i="16" s="1"/>
  <c r="B37" i="16" s="1"/>
  <c r="B38" i="16" s="1"/>
  <c r="B39" i="16" s="1"/>
  <c r="B40" i="16" s="1"/>
  <c r="B4" i="16"/>
  <c r="A4" i="16"/>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B3" i="16"/>
  <c r="A3" i="16"/>
  <c r="H43" i="15"/>
  <c r="H42" i="15"/>
  <c r="H41" i="15"/>
  <c r="H40" i="15"/>
  <c r="K39" i="15"/>
  <c r="H39" i="15"/>
  <c r="H38" i="15"/>
  <c r="K37" i="15"/>
  <c r="H37" i="15"/>
  <c r="H36" i="15"/>
  <c r="H35" i="15"/>
  <c r="H34" i="15"/>
  <c r="K33" i="15"/>
  <c r="K34" i="15" s="1"/>
  <c r="K35" i="15" s="1"/>
  <c r="H33" i="15"/>
  <c r="K32" i="15"/>
  <c r="H32" i="15"/>
  <c r="K31" i="15"/>
  <c r="H31" i="15"/>
  <c r="K30" i="15"/>
  <c r="H30" i="15"/>
  <c r="K29" i="15"/>
  <c r="H29" i="15"/>
  <c r="K28" i="15"/>
  <c r="H28" i="15"/>
  <c r="K27" i="15"/>
  <c r="H27" i="15"/>
  <c r="K26" i="15"/>
  <c r="H26" i="15"/>
  <c r="K25" i="15"/>
  <c r="H25" i="15"/>
  <c r="K24" i="15"/>
  <c r="H24" i="15"/>
  <c r="K23" i="15"/>
  <c r="H23" i="15"/>
  <c r="K22" i="15"/>
  <c r="H22" i="15"/>
  <c r="H21" i="15"/>
  <c r="H20" i="15"/>
  <c r="H19" i="15"/>
  <c r="H18" i="15"/>
  <c r="H17" i="15"/>
  <c r="H16" i="15"/>
  <c r="H15" i="15"/>
  <c r="H14" i="15"/>
  <c r="H13" i="15"/>
  <c r="H12" i="15"/>
  <c r="H11" i="15"/>
  <c r="H10" i="15"/>
  <c r="H9" i="15"/>
  <c r="H8" i="15"/>
  <c r="H7" i="15"/>
  <c r="H6" i="15"/>
  <c r="H5" i="15"/>
  <c r="A4" i="15"/>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B3" i="15"/>
  <c r="B4" i="15" s="1"/>
  <c r="B5" i="15" s="1"/>
  <c r="B6" i="15" s="1"/>
  <c r="B7" i="15" s="1"/>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B43" i="15" s="1"/>
  <c r="A3" i="15"/>
  <c r="H39" i="14"/>
  <c r="Q38" i="14"/>
  <c r="H38" i="14"/>
  <c r="H37" i="14"/>
  <c r="H36" i="14"/>
  <c r="Q35" i="14"/>
  <c r="O35" i="14"/>
  <c r="Q37" i="14" s="1"/>
  <c r="L35" i="14"/>
  <c r="K35" i="14"/>
  <c r="I35" i="14"/>
  <c r="H35" i="14"/>
  <c r="E35" i="14"/>
  <c r="D35" i="14"/>
  <c r="C35" i="14"/>
  <c r="O34" i="14"/>
  <c r="Q34" i="14" s="1"/>
  <c r="L34" i="14"/>
  <c r="K34" i="14"/>
  <c r="J34" i="14"/>
  <c r="J35" i="14" s="1"/>
  <c r="I34" i="14"/>
  <c r="F34" i="14"/>
  <c r="F35" i="14" s="1"/>
  <c r="E34" i="14"/>
  <c r="D34" i="14"/>
  <c r="C34" i="14"/>
  <c r="Q33" i="14"/>
  <c r="K33" i="14"/>
  <c r="H33" i="14"/>
  <c r="Q32" i="14"/>
  <c r="K32" i="14"/>
  <c r="H32" i="14"/>
  <c r="Q31" i="14"/>
  <c r="K31" i="14"/>
  <c r="H31" i="14"/>
  <c r="Q30" i="14"/>
  <c r="K30" i="14"/>
  <c r="H30" i="14"/>
  <c r="Q29" i="14"/>
  <c r="K29" i="14"/>
  <c r="H29" i="14"/>
  <c r="Q28" i="14"/>
  <c r="K28" i="14"/>
  <c r="H28" i="14"/>
  <c r="Q27" i="14"/>
  <c r="K27" i="14"/>
  <c r="H27" i="14"/>
  <c r="Q26" i="14"/>
  <c r="K26" i="14"/>
  <c r="H26" i="14"/>
  <c r="Q25" i="14"/>
  <c r="K25" i="14"/>
  <c r="H25" i="14"/>
  <c r="Q24" i="14"/>
  <c r="K24" i="14"/>
  <c r="H24" i="14"/>
  <c r="Q23" i="14"/>
  <c r="K23" i="14"/>
  <c r="H23" i="14"/>
  <c r="Q22" i="14"/>
  <c r="K22" i="14"/>
  <c r="H22" i="14"/>
  <c r="B4" i="14"/>
  <c r="B5" i="14" s="1"/>
  <c r="B6" i="14" s="1"/>
  <c r="B7" i="14" s="1"/>
  <c r="B8" i="14" s="1"/>
  <c r="B9" i="14" s="1"/>
  <c r="B10" i="14" s="1"/>
  <c r="B11" i="14" s="1"/>
  <c r="B12" i="14" s="1"/>
  <c r="B13" i="14" s="1"/>
  <c r="B14" i="14" s="1"/>
  <c r="B15" i="14" s="1"/>
  <c r="B16" i="14" s="1"/>
  <c r="B17" i="14" s="1"/>
  <c r="B18" i="14" s="1"/>
  <c r="B19" i="14" s="1"/>
  <c r="B20" i="14" s="1"/>
  <c r="B21" i="14" s="1"/>
  <c r="B22" i="14" s="1"/>
  <c r="B23" i="14" s="1"/>
  <c r="B24" i="14" s="1"/>
  <c r="B25" i="14" s="1"/>
  <c r="B26" i="14" s="1"/>
  <c r="B27" i="14" s="1"/>
  <c r="B28" i="14" s="1"/>
  <c r="B29" i="14" s="1"/>
  <c r="B30" i="14" s="1"/>
  <c r="B31" i="14" s="1"/>
  <c r="B32" i="14" s="1"/>
  <c r="B33" i="14" s="1"/>
  <c r="B34" i="14" s="1"/>
  <c r="B35" i="14" s="1"/>
  <c r="B36" i="14" s="1"/>
  <c r="B37" i="14" s="1"/>
  <c r="B38" i="14" s="1"/>
  <c r="B39"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B3" i="14"/>
  <c r="A3" i="14"/>
  <c r="H43" i="13"/>
  <c r="H42" i="13"/>
  <c r="K41" i="13"/>
  <c r="H41" i="13"/>
  <c r="H40" i="13"/>
  <c r="K39" i="13"/>
  <c r="H39" i="13"/>
  <c r="H38" i="13"/>
  <c r="K37" i="13"/>
  <c r="H37" i="13"/>
  <c r="H36" i="13"/>
  <c r="H35" i="13"/>
  <c r="K34" i="13"/>
  <c r="K35" i="13" s="1"/>
  <c r="H34" i="13"/>
  <c r="K33" i="13"/>
  <c r="H33" i="13"/>
  <c r="K32" i="13"/>
  <c r="H32" i="13"/>
  <c r="K31" i="13"/>
  <c r="H31" i="13"/>
  <c r="K30" i="13"/>
  <c r="H30" i="13"/>
  <c r="K29" i="13"/>
  <c r="H29" i="13"/>
  <c r="K28" i="13"/>
  <c r="H28" i="13"/>
  <c r="K27" i="13"/>
  <c r="H27" i="13"/>
  <c r="K26" i="13"/>
  <c r="H26" i="13"/>
  <c r="K25" i="13"/>
  <c r="H25" i="13"/>
  <c r="K24" i="13"/>
  <c r="H24" i="13"/>
  <c r="K23" i="13"/>
  <c r="H23" i="13"/>
  <c r="K22" i="13"/>
  <c r="H22" i="13"/>
  <c r="H21" i="13"/>
  <c r="H20" i="13"/>
  <c r="H19" i="13"/>
  <c r="H18" i="13"/>
  <c r="H17" i="13"/>
  <c r="H16" i="13"/>
  <c r="H15" i="13"/>
  <c r="H14" i="13"/>
  <c r="H13" i="13"/>
  <c r="H12" i="13"/>
  <c r="H11" i="13"/>
  <c r="H10" i="13"/>
  <c r="H9" i="13"/>
  <c r="H8" i="13"/>
  <c r="H7" i="13"/>
  <c r="H6" i="13"/>
  <c r="H5" i="13"/>
  <c r="B5" i="13"/>
  <c r="B6" i="13" s="1"/>
  <c r="B7" i="13" s="1"/>
  <c r="B8" i="13" s="1"/>
  <c r="B9" i="13" s="1"/>
  <c r="B10" i="13" s="1"/>
  <c r="B11" i="13" s="1"/>
  <c r="B12" i="13" s="1"/>
  <c r="B13" i="13" s="1"/>
  <c r="B14" i="13" s="1"/>
  <c r="B15" i="13" s="1"/>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B39" i="13" s="1"/>
  <c r="B40" i="13" s="1"/>
  <c r="B41" i="13" s="1"/>
  <c r="B42" i="13" s="1"/>
  <c r="B43" i="13" s="1"/>
  <c r="B4" i="13"/>
  <c r="A4" i="13"/>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B3" i="13"/>
  <c r="A3" i="13"/>
  <c r="H46" i="12"/>
  <c r="H45" i="12"/>
  <c r="H44" i="12"/>
  <c r="H43" i="12"/>
  <c r="H42" i="12"/>
  <c r="K41" i="12"/>
  <c r="H41" i="12"/>
  <c r="H40" i="12"/>
  <c r="K39" i="12"/>
  <c r="H39" i="12"/>
  <c r="H38" i="12"/>
  <c r="K37" i="12"/>
  <c r="H37" i="12"/>
  <c r="H36" i="12"/>
  <c r="H35" i="12"/>
  <c r="H34" i="12"/>
  <c r="K33" i="12"/>
  <c r="K34" i="12" s="1"/>
  <c r="K35" i="12" s="1"/>
  <c r="H33" i="12"/>
  <c r="K32" i="12"/>
  <c r="H32" i="12"/>
  <c r="K31" i="12"/>
  <c r="H31" i="12"/>
  <c r="K30" i="12"/>
  <c r="H30" i="12"/>
  <c r="K29" i="12"/>
  <c r="H29" i="12"/>
  <c r="K28" i="12"/>
  <c r="H28" i="12"/>
  <c r="K27" i="12"/>
  <c r="H27" i="12"/>
  <c r="K26" i="12"/>
  <c r="H26" i="12"/>
  <c r="K25" i="12"/>
  <c r="H25" i="12"/>
  <c r="K24" i="12"/>
  <c r="H24" i="12"/>
  <c r="K23" i="12"/>
  <c r="H23" i="12"/>
  <c r="K22" i="12"/>
  <c r="H22" i="12"/>
  <c r="H21" i="12"/>
  <c r="H20" i="12"/>
  <c r="H19" i="12"/>
  <c r="H18" i="12"/>
  <c r="H17" i="12"/>
  <c r="H16" i="12"/>
  <c r="H15" i="12"/>
  <c r="H14" i="12"/>
  <c r="H13" i="12"/>
  <c r="H12" i="12"/>
  <c r="H11" i="12"/>
  <c r="H10" i="12"/>
  <c r="H9" i="12"/>
  <c r="H8" i="12"/>
  <c r="H7" i="12"/>
  <c r="H6" i="12"/>
  <c r="H5" i="12"/>
  <c r="B4" i="12"/>
  <c r="B5" i="12" s="1"/>
  <c r="B6" i="12" s="1"/>
  <c r="B7" i="12" s="1"/>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s="1"/>
  <c r="B34" i="12" s="1"/>
  <c r="B35" i="12" s="1"/>
  <c r="B36" i="12" s="1"/>
  <c r="B37" i="12" s="1"/>
  <c r="B38" i="12" s="1"/>
  <c r="B39" i="12" s="1"/>
  <c r="B40" i="12" s="1"/>
  <c r="B41" i="12" s="1"/>
  <c r="B42" i="12" s="1"/>
  <c r="B43" i="12" s="1"/>
  <c r="B44" i="12" s="1"/>
  <c r="B45" i="12" s="1"/>
  <c r="B46" i="12" s="1"/>
  <c r="A4" i="12"/>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B3" i="12"/>
  <c r="A3" i="12"/>
  <c r="AE601" i="11"/>
  <c r="AD601" i="11"/>
  <c r="Z601" i="11"/>
  <c r="Y601" i="11"/>
  <c r="X601" i="11"/>
  <c r="W601" i="11"/>
  <c r="V601" i="11"/>
  <c r="T601" i="11"/>
  <c r="R601" i="11"/>
  <c r="Q601" i="11"/>
  <c r="B601" i="11"/>
  <c r="AE600" i="11"/>
  <c r="AD600" i="11"/>
  <c r="Z600" i="11"/>
  <c r="Y600" i="11"/>
  <c r="X600" i="11"/>
  <c r="W600" i="11"/>
  <c r="V600" i="11"/>
  <c r="T600" i="11"/>
  <c r="R600" i="11"/>
  <c r="Q600" i="11"/>
  <c r="B600" i="11"/>
  <c r="AE599" i="11"/>
  <c r="AD599" i="11"/>
  <c r="Z599" i="11"/>
  <c r="Y599" i="11"/>
  <c r="X599" i="11"/>
  <c r="W599" i="11"/>
  <c r="V599" i="11"/>
  <c r="T599" i="11"/>
  <c r="R599" i="11"/>
  <c r="Q599" i="11"/>
  <c r="B599" i="11"/>
  <c r="AE598" i="11"/>
  <c r="AD598" i="11"/>
  <c r="Z598" i="11"/>
  <c r="Y598" i="11"/>
  <c r="X598" i="11"/>
  <c r="W598" i="11"/>
  <c r="V598" i="11"/>
  <c r="T598" i="11"/>
  <c r="R598" i="11"/>
  <c r="Q598" i="11"/>
  <c r="B598" i="11"/>
  <c r="AE597" i="11"/>
  <c r="AD597" i="11"/>
  <c r="Z597" i="11"/>
  <c r="Y597" i="11"/>
  <c r="X597" i="11"/>
  <c r="W597" i="11"/>
  <c r="V597" i="11"/>
  <c r="T597" i="11"/>
  <c r="R597" i="11"/>
  <c r="Q597" i="11"/>
  <c r="B597" i="11"/>
  <c r="AE596" i="11"/>
  <c r="AD596" i="11"/>
  <c r="Z596" i="11"/>
  <c r="Y596" i="11"/>
  <c r="X596" i="11"/>
  <c r="W596" i="11"/>
  <c r="V596" i="11"/>
  <c r="T596" i="11"/>
  <c r="R596" i="11"/>
  <c r="Q596" i="11"/>
  <c r="B596" i="11"/>
  <c r="AE595" i="11"/>
  <c r="AD595" i="11"/>
  <c r="Z595" i="11"/>
  <c r="Y595" i="11"/>
  <c r="X595" i="11"/>
  <c r="W595" i="11"/>
  <c r="V595" i="11"/>
  <c r="T595" i="11"/>
  <c r="R595" i="11"/>
  <c r="Q595" i="11"/>
  <c r="B595" i="11"/>
  <c r="AE594" i="11"/>
  <c r="AD594" i="11"/>
  <c r="Z594" i="11"/>
  <c r="Y594" i="11"/>
  <c r="X594" i="11"/>
  <c r="W594" i="11"/>
  <c r="V594" i="11"/>
  <c r="T594" i="11"/>
  <c r="R594" i="11"/>
  <c r="Q594" i="11"/>
  <c r="B594" i="11"/>
  <c r="AE593" i="11"/>
  <c r="AD593" i="11"/>
  <c r="Z593" i="11"/>
  <c r="Y593" i="11"/>
  <c r="X593" i="11"/>
  <c r="W593" i="11"/>
  <c r="V593" i="11"/>
  <c r="T593" i="11"/>
  <c r="R593" i="11"/>
  <c r="Q593" i="11"/>
  <c r="B593" i="11"/>
  <c r="AE592" i="11"/>
  <c r="AD592" i="11"/>
  <c r="Z592" i="11"/>
  <c r="Y592" i="11"/>
  <c r="X592" i="11"/>
  <c r="W592" i="11"/>
  <c r="V592" i="11"/>
  <c r="T592" i="11"/>
  <c r="R592" i="11"/>
  <c r="Q592" i="11"/>
  <c r="B592" i="11"/>
  <c r="AE591" i="11"/>
  <c r="AD591" i="11"/>
  <c r="Z591" i="11"/>
  <c r="Y591" i="11"/>
  <c r="X591" i="11"/>
  <c r="W591" i="11"/>
  <c r="V591" i="11"/>
  <c r="T591" i="11"/>
  <c r="R591" i="11"/>
  <c r="Q591" i="11"/>
  <c r="B591" i="11"/>
  <c r="AE590" i="11"/>
  <c r="AD590" i="11"/>
  <c r="Z590" i="11"/>
  <c r="Y590" i="11"/>
  <c r="X590" i="11"/>
  <c r="W590" i="11"/>
  <c r="V590" i="11"/>
  <c r="T590" i="11"/>
  <c r="R590" i="11"/>
  <c r="Q590" i="11"/>
  <c r="B590" i="11"/>
  <c r="AE589" i="11"/>
  <c r="AD589" i="11"/>
  <c r="Z589" i="11"/>
  <c r="Y589" i="11"/>
  <c r="X589" i="11"/>
  <c r="W589" i="11"/>
  <c r="V589" i="11"/>
  <c r="T589" i="11"/>
  <c r="R589" i="11"/>
  <c r="Q589" i="11"/>
  <c r="B589" i="11"/>
  <c r="AE588" i="11"/>
  <c r="AD588" i="11"/>
  <c r="Z588" i="11"/>
  <c r="Y588" i="11"/>
  <c r="X588" i="11"/>
  <c r="W588" i="11"/>
  <c r="V588" i="11"/>
  <c r="T588" i="11"/>
  <c r="R588" i="11"/>
  <c r="Q588" i="11"/>
  <c r="B588" i="11"/>
  <c r="AE587" i="11"/>
  <c r="AD587" i="11"/>
  <c r="Z587" i="11"/>
  <c r="Y587" i="11"/>
  <c r="X587" i="11"/>
  <c r="W587" i="11"/>
  <c r="V587" i="11"/>
  <c r="T587" i="11"/>
  <c r="R587" i="11"/>
  <c r="Q587" i="11"/>
  <c r="B587" i="11"/>
  <c r="AE586" i="11"/>
  <c r="AD586" i="11"/>
  <c r="Z586" i="11"/>
  <c r="Y586" i="11"/>
  <c r="X586" i="11"/>
  <c r="W586" i="11"/>
  <c r="V586" i="11"/>
  <c r="T586" i="11"/>
  <c r="R586" i="11"/>
  <c r="Q586" i="11"/>
  <c r="B586" i="11"/>
  <c r="AE585" i="11"/>
  <c r="AD585" i="11"/>
  <c r="Z585" i="11"/>
  <c r="Y585" i="11"/>
  <c r="X585" i="11"/>
  <c r="W585" i="11"/>
  <c r="V585" i="11"/>
  <c r="T585" i="11"/>
  <c r="R585" i="11"/>
  <c r="Q585" i="11"/>
  <c r="B585" i="11"/>
  <c r="AE584" i="11"/>
  <c r="AD584" i="11"/>
  <c r="Z584" i="11"/>
  <c r="Y584" i="11"/>
  <c r="X584" i="11"/>
  <c r="W584" i="11"/>
  <c r="V584" i="11"/>
  <c r="T584" i="11"/>
  <c r="R584" i="11"/>
  <c r="Q584" i="11"/>
  <c r="B584" i="11"/>
  <c r="AE583" i="11"/>
  <c r="AD583" i="11"/>
  <c r="Z583" i="11"/>
  <c r="Y583" i="11"/>
  <c r="X583" i="11"/>
  <c r="W583" i="11"/>
  <c r="V583" i="11"/>
  <c r="T583" i="11"/>
  <c r="R583" i="11"/>
  <c r="Q583" i="11"/>
  <c r="B583" i="11"/>
  <c r="AE582" i="11"/>
  <c r="AD582" i="11"/>
  <c r="Z582" i="11"/>
  <c r="Y582" i="11"/>
  <c r="X582" i="11"/>
  <c r="W582" i="11"/>
  <c r="V582" i="11"/>
  <c r="T582" i="11"/>
  <c r="R582" i="11"/>
  <c r="Q582" i="11"/>
  <c r="B582" i="11"/>
  <c r="AE581" i="11"/>
  <c r="AD581" i="11"/>
  <c r="Z581" i="11"/>
  <c r="Y581" i="11"/>
  <c r="X581" i="11"/>
  <c r="W581" i="11"/>
  <c r="V581" i="11"/>
  <c r="T581" i="11"/>
  <c r="R581" i="11"/>
  <c r="Q581" i="11"/>
  <c r="B581" i="11"/>
  <c r="AE580" i="11"/>
  <c r="AD580" i="11"/>
  <c r="Z580" i="11"/>
  <c r="Y580" i="11"/>
  <c r="X580" i="11"/>
  <c r="W580" i="11"/>
  <c r="V580" i="11"/>
  <c r="T580" i="11"/>
  <c r="R580" i="11"/>
  <c r="Q580" i="11"/>
  <c r="B580" i="11"/>
  <c r="AE579" i="11"/>
  <c r="AD579" i="11"/>
  <c r="Z579" i="11"/>
  <c r="Y579" i="11"/>
  <c r="X579" i="11"/>
  <c r="W579" i="11"/>
  <c r="V579" i="11"/>
  <c r="T579" i="11"/>
  <c r="R579" i="11"/>
  <c r="Q579" i="11"/>
  <c r="B579" i="11"/>
  <c r="AE578" i="11"/>
  <c r="AD578" i="11"/>
  <c r="Z578" i="11"/>
  <c r="Y578" i="11"/>
  <c r="X578" i="11"/>
  <c r="W578" i="11"/>
  <c r="V578" i="11"/>
  <c r="T578" i="11"/>
  <c r="R578" i="11"/>
  <c r="Q578" i="11"/>
  <c r="B578" i="11"/>
  <c r="AE577" i="11"/>
  <c r="AD577" i="11"/>
  <c r="Z577" i="11"/>
  <c r="Y577" i="11"/>
  <c r="X577" i="11"/>
  <c r="W577" i="11"/>
  <c r="V577" i="11"/>
  <c r="T577" i="11"/>
  <c r="R577" i="11"/>
  <c r="Q577" i="11"/>
  <c r="B577" i="11"/>
  <c r="AE576" i="11"/>
  <c r="AD576" i="11"/>
  <c r="Z576" i="11"/>
  <c r="Y576" i="11"/>
  <c r="X576" i="11"/>
  <c r="W576" i="11"/>
  <c r="V576" i="11"/>
  <c r="T576" i="11"/>
  <c r="R576" i="11"/>
  <c r="Q576" i="11"/>
  <c r="B576" i="11"/>
  <c r="AE575" i="11"/>
  <c r="AD575" i="11"/>
  <c r="Z575" i="11"/>
  <c r="Y575" i="11"/>
  <c r="X575" i="11"/>
  <c r="W575" i="11"/>
  <c r="V575" i="11"/>
  <c r="T575" i="11"/>
  <c r="R575" i="11"/>
  <c r="Q575" i="11"/>
  <c r="B575" i="11"/>
  <c r="AE574" i="11"/>
  <c r="AD574" i="11"/>
  <c r="Z574" i="11"/>
  <c r="Y574" i="11"/>
  <c r="X574" i="11"/>
  <c r="W574" i="11"/>
  <c r="V574" i="11"/>
  <c r="T574" i="11"/>
  <c r="R574" i="11"/>
  <c r="Q574" i="11"/>
  <c r="B574" i="11"/>
  <c r="AE573" i="11"/>
  <c r="AD573" i="11"/>
  <c r="Z573" i="11"/>
  <c r="Y573" i="11"/>
  <c r="X573" i="11"/>
  <c r="W573" i="11"/>
  <c r="V573" i="11"/>
  <c r="T573" i="11"/>
  <c r="R573" i="11"/>
  <c r="Q573" i="11"/>
  <c r="B573" i="11"/>
  <c r="AE572" i="11"/>
  <c r="AD572" i="11"/>
  <c r="Z572" i="11"/>
  <c r="Y572" i="11"/>
  <c r="X572" i="11"/>
  <c r="W572" i="11"/>
  <c r="V572" i="11"/>
  <c r="T572" i="11"/>
  <c r="R572" i="11"/>
  <c r="Q572" i="11"/>
  <c r="B572" i="11"/>
  <c r="AE571" i="11"/>
  <c r="AD571" i="11"/>
  <c r="Z571" i="11"/>
  <c r="Y571" i="11"/>
  <c r="X571" i="11"/>
  <c r="W571" i="11"/>
  <c r="V571" i="11"/>
  <c r="T571" i="11"/>
  <c r="R571" i="11"/>
  <c r="Q571" i="11"/>
  <c r="B571" i="11"/>
  <c r="AE570" i="11"/>
  <c r="AD570" i="11"/>
  <c r="Z570" i="11"/>
  <c r="Y570" i="11"/>
  <c r="X570" i="11"/>
  <c r="W570" i="11"/>
  <c r="V570" i="11"/>
  <c r="T570" i="11"/>
  <c r="R570" i="11"/>
  <c r="Q570" i="11"/>
  <c r="B570" i="11"/>
  <c r="AE569" i="11"/>
  <c r="AD569" i="11"/>
  <c r="Z569" i="11"/>
  <c r="Y569" i="11"/>
  <c r="X569" i="11"/>
  <c r="W569" i="11"/>
  <c r="V569" i="11"/>
  <c r="T569" i="11"/>
  <c r="R569" i="11"/>
  <c r="Q569" i="11"/>
  <c r="B569" i="11"/>
  <c r="AE568" i="11"/>
  <c r="AD568" i="11"/>
  <c r="Z568" i="11"/>
  <c r="Y568" i="11"/>
  <c r="X568" i="11"/>
  <c r="W568" i="11"/>
  <c r="V568" i="11"/>
  <c r="T568" i="11"/>
  <c r="R568" i="11"/>
  <c r="Q568" i="11"/>
  <c r="B568" i="11"/>
  <c r="AE567" i="11"/>
  <c r="AD567" i="11"/>
  <c r="Z567" i="11"/>
  <c r="Y567" i="11"/>
  <c r="X567" i="11"/>
  <c r="W567" i="11"/>
  <c r="V567" i="11"/>
  <c r="T567" i="11"/>
  <c r="R567" i="11"/>
  <c r="Q567" i="11"/>
  <c r="B567" i="11"/>
  <c r="AE566" i="11"/>
  <c r="AD566" i="11"/>
  <c r="Z566" i="11"/>
  <c r="Y566" i="11"/>
  <c r="X566" i="11"/>
  <c r="W566" i="11"/>
  <c r="V566" i="11"/>
  <c r="T566" i="11"/>
  <c r="R566" i="11"/>
  <c r="Q566" i="11"/>
  <c r="B566" i="11"/>
  <c r="AE565" i="11"/>
  <c r="AD565" i="11"/>
  <c r="Z565" i="11"/>
  <c r="Y565" i="11"/>
  <c r="X565" i="11"/>
  <c r="W565" i="11"/>
  <c r="V565" i="11"/>
  <c r="T565" i="11"/>
  <c r="R565" i="11"/>
  <c r="Q565" i="11"/>
  <c r="B565" i="11"/>
  <c r="AE564" i="11"/>
  <c r="AD564" i="11"/>
  <c r="Z564" i="11"/>
  <c r="Y564" i="11"/>
  <c r="X564" i="11"/>
  <c r="W564" i="11"/>
  <c r="V564" i="11"/>
  <c r="T564" i="11"/>
  <c r="R564" i="11"/>
  <c r="Q564" i="11"/>
  <c r="B564" i="11"/>
  <c r="AE563" i="11"/>
  <c r="AD563" i="11"/>
  <c r="Z563" i="11"/>
  <c r="Y563" i="11"/>
  <c r="X563" i="11"/>
  <c r="W563" i="11"/>
  <c r="V563" i="11"/>
  <c r="T563" i="11"/>
  <c r="R563" i="11"/>
  <c r="Q563" i="11"/>
  <c r="B563" i="11"/>
  <c r="AE562" i="11"/>
  <c r="AD562" i="11"/>
  <c r="Z562" i="11"/>
  <c r="Y562" i="11"/>
  <c r="X562" i="11"/>
  <c r="W562" i="11"/>
  <c r="V562" i="11"/>
  <c r="T562" i="11"/>
  <c r="R562" i="11"/>
  <c r="Q562" i="11"/>
  <c r="B562" i="11"/>
  <c r="AE561" i="11"/>
  <c r="AD561" i="11"/>
  <c r="Z561" i="11"/>
  <c r="Y561" i="11"/>
  <c r="X561" i="11"/>
  <c r="W561" i="11"/>
  <c r="V561" i="11"/>
  <c r="T561" i="11"/>
  <c r="R561" i="11"/>
  <c r="Q561" i="11"/>
  <c r="B561" i="11"/>
  <c r="AE560" i="11"/>
  <c r="AD560" i="11"/>
  <c r="Z560" i="11"/>
  <c r="Y560" i="11"/>
  <c r="X560" i="11"/>
  <c r="W560" i="11"/>
  <c r="V560" i="11"/>
  <c r="T560" i="11"/>
  <c r="R560" i="11"/>
  <c r="Q560" i="11"/>
  <c r="B560" i="11"/>
  <c r="AE559" i="11"/>
  <c r="AD559" i="11"/>
  <c r="Z559" i="11"/>
  <c r="Y559" i="11"/>
  <c r="X559" i="11"/>
  <c r="W559" i="11"/>
  <c r="V559" i="11"/>
  <c r="T559" i="11"/>
  <c r="R559" i="11"/>
  <c r="Q559" i="11"/>
  <c r="B559" i="11"/>
  <c r="AE558" i="11"/>
  <c r="AD558" i="11"/>
  <c r="Z558" i="11"/>
  <c r="Y558" i="11"/>
  <c r="X558" i="11"/>
  <c r="W558" i="11"/>
  <c r="V558" i="11"/>
  <c r="T558" i="11"/>
  <c r="R558" i="11"/>
  <c r="Q558" i="11"/>
  <c r="B558" i="11"/>
  <c r="AE557" i="11"/>
  <c r="AD557" i="11"/>
  <c r="Z557" i="11"/>
  <c r="Y557" i="11"/>
  <c r="X557" i="11"/>
  <c r="W557" i="11"/>
  <c r="V557" i="11"/>
  <c r="T557" i="11"/>
  <c r="R557" i="11"/>
  <c r="Q557" i="11"/>
  <c r="B557" i="11"/>
  <c r="AE556" i="11"/>
  <c r="AD556" i="11"/>
  <c r="Z556" i="11"/>
  <c r="Y556" i="11"/>
  <c r="X556" i="11"/>
  <c r="W556" i="11"/>
  <c r="V556" i="11"/>
  <c r="T556" i="11"/>
  <c r="R556" i="11"/>
  <c r="Q556" i="11"/>
  <c r="B556" i="11"/>
  <c r="AE555" i="11"/>
  <c r="AD555" i="11"/>
  <c r="Z555" i="11"/>
  <c r="Y555" i="11"/>
  <c r="X555" i="11"/>
  <c r="W555" i="11"/>
  <c r="V555" i="11"/>
  <c r="T555" i="11"/>
  <c r="R555" i="11"/>
  <c r="Q555" i="11"/>
  <c r="B555" i="11"/>
  <c r="AE554" i="11"/>
  <c r="AD554" i="11"/>
  <c r="Z554" i="11"/>
  <c r="Y554" i="11"/>
  <c r="X554" i="11"/>
  <c r="W554" i="11"/>
  <c r="V554" i="11"/>
  <c r="T554" i="11"/>
  <c r="R554" i="11"/>
  <c r="Q554" i="11"/>
  <c r="B554" i="11"/>
  <c r="AE553" i="11"/>
  <c r="AD553" i="11"/>
  <c r="Z553" i="11"/>
  <c r="Y553" i="11"/>
  <c r="X553" i="11"/>
  <c r="W553" i="11"/>
  <c r="V553" i="11"/>
  <c r="T553" i="11"/>
  <c r="R553" i="11"/>
  <c r="Q553" i="11"/>
  <c r="B553" i="11"/>
  <c r="AE552" i="11"/>
  <c r="AD552" i="11"/>
  <c r="Z552" i="11"/>
  <c r="Y552" i="11"/>
  <c r="X552" i="11"/>
  <c r="W552" i="11"/>
  <c r="V552" i="11"/>
  <c r="T552" i="11"/>
  <c r="R552" i="11"/>
  <c r="Q552" i="11"/>
  <c r="B552" i="11"/>
  <c r="AE551" i="11"/>
  <c r="AD551" i="11"/>
  <c r="Z551" i="11"/>
  <c r="Y551" i="11"/>
  <c r="X551" i="11"/>
  <c r="W551" i="11"/>
  <c r="V551" i="11"/>
  <c r="T551" i="11"/>
  <c r="R551" i="11"/>
  <c r="Q551" i="11"/>
  <c r="B551" i="11"/>
  <c r="AE550" i="11"/>
  <c r="AD550" i="11"/>
  <c r="Z550" i="11"/>
  <c r="Y550" i="11"/>
  <c r="X550" i="11"/>
  <c r="W550" i="11"/>
  <c r="V550" i="11"/>
  <c r="T550" i="11"/>
  <c r="R550" i="11"/>
  <c r="Q550" i="11"/>
  <c r="B550" i="11"/>
  <c r="AE549" i="11"/>
  <c r="AD549" i="11"/>
  <c r="Z549" i="11"/>
  <c r="Y549" i="11"/>
  <c r="X549" i="11"/>
  <c r="W549" i="11"/>
  <c r="V549" i="11"/>
  <c r="T549" i="11"/>
  <c r="R549" i="11"/>
  <c r="Q549" i="11"/>
  <c r="B549" i="11"/>
  <c r="AE548" i="11"/>
  <c r="AD548" i="11"/>
  <c r="Z548" i="11"/>
  <c r="Y548" i="11"/>
  <c r="X548" i="11"/>
  <c r="W548" i="11"/>
  <c r="V548" i="11"/>
  <c r="T548" i="11"/>
  <c r="R548" i="11"/>
  <c r="Q548" i="11"/>
  <c r="B548" i="11"/>
  <c r="AE547" i="11"/>
  <c r="AD547" i="11"/>
  <c r="Z547" i="11"/>
  <c r="Y547" i="11"/>
  <c r="X547" i="11"/>
  <c r="W547" i="11"/>
  <c r="V547" i="11"/>
  <c r="T547" i="11"/>
  <c r="R547" i="11"/>
  <c r="Q547" i="11"/>
  <c r="B547" i="11"/>
  <c r="AE546" i="11"/>
  <c r="AD546" i="11"/>
  <c r="Z546" i="11"/>
  <c r="Y546" i="11"/>
  <c r="X546" i="11"/>
  <c r="W546" i="11"/>
  <c r="V546" i="11"/>
  <c r="T546" i="11"/>
  <c r="R546" i="11"/>
  <c r="Q546" i="11"/>
  <c r="B546" i="11"/>
  <c r="AE545" i="11"/>
  <c r="AD545" i="11"/>
  <c r="Z545" i="11"/>
  <c r="Y545" i="11"/>
  <c r="X545" i="11"/>
  <c r="W545" i="11"/>
  <c r="V545" i="11"/>
  <c r="T545" i="11"/>
  <c r="R545" i="11"/>
  <c r="Q545" i="11"/>
  <c r="B545" i="11"/>
  <c r="AE544" i="11"/>
  <c r="AD544" i="11"/>
  <c r="Z544" i="11"/>
  <c r="Y544" i="11"/>
  <c r="X544" i="11"/>
  <c r="W544" i="11"/>
  <c r="V544" i="11"/>
  <c r="T544" i="11"/>
  <c r="R544" i="11"/>
  <c r="Q544" i="11"/>
  <c r="B544" i="11"/>
  <c r="AE543" i="11"/>
  <c r="AD543" i="11"/>
  <c r="Z543" i="11"/>
  <c r="Y543" i="11"/>
  <c r="X543" i="11"/>
  <c r="W543" i="11"/>
  <c r="V543" i="11"/>
  <c r="T543" i="11"/>
  <c r="R543" i="11"/>
  <c r="Q543" i="11"/>
  <c r="B543" i="11"/>
  <c r="AE542" i="11"/>
  <c r="AD542" i="11"/>
  <c r="Z542" i="11"/>
  <c r="Y542" i="11"/>
  <c r="X542" i="11"/>
  <c r="W542" i="11"/>
  <c r="V542" i="11"/>
  <c r="T542" i="11"/>
  <c r="R542" i="11"/>
  <c r="Q542" i="11"/>
  <c r="B542" i="11"/>
  <c r="AE541" i="11"/>
  <c r="AD541" i="11"/>
  <c r="Z541" i="11"/>
  <c r="Y541" i="11"/>
  <c r="X541" i="11"/>
  <c r="W541" i="11"/>
  <c r="V541" i="11"/>
  <c r="T541" i="11"/>
  <c r="R541" i="11"/>
  <c r="Q541" i="11"/>
  <c r="B541" i="11"/>
  <c r="AE540" i="11"/>
  <c r="AD540" i="11"/>
  <c r="Z540" i="11"/>
  <c r="Y540" i="11"/>
  <c r="X540" i="11"/>
  <c r="W540" i="11"/>
  <c r="V540" i="11"/>
  <c r="T540" i="11"/>
  <c r="R540" i="11"/>
  <c r="Q540" i="11"/>
  <c r="B540" i="11"/>
  <c r="AE539" i="11"/>
  <c r="AD539" i="11"/>
  <c r="Z539" i="11"/>
  <c r="Y539" i="11"/>
  <c r="X539" i="11"/>
  <c r="W539" i="11"/>
  <c r="V539" i="11"/>
  <c r="T539" i="11"/>
  <c r="R539" i="11"/>
  <c r="Q539" i="11"/>
  <c r="B539" i="11"/>
  <c r="AE538" i="11"/>
  <c r="AD538" i="11"/>
  <c r="Z538" i="11"/>
  <c r="Y538" i="11"/>
  <c r="X538" i="11"/>
  <c r="W538" i="11"/>
  <c r="V538" i="11"/>
  <c r="T538" i="11"/>
  <c r="R538" i="11"/>
  <c r="Q538" i="11"/>
  <c r="B538" i="11"/>
  <c r="AE537" i="11"/>
  <c r="AD537" i="11"/>
  <c r="Z537" i="11"/>
  <c r="Y537" i="11"/>
  <c r="X537" i="11"/>
  <c r="W537" i="11"/>
  <c r="V537" i="11"/>
  <c r="T537" i="11"/>
  <c r="R537" i="11"/>
  <c r="Q537" i="11"/>
  <c r="B537" i="11"/>
  <c r="AE536" i="11"/>
  <c r="AD536" i="11"/>
  <c r="Z536" i="11"/>
  <c r="Y536" i="11"/>
  <c r="X536" i="11"/>
  <c r="W536" i="11"/>
  <c r="V536" i="11"/>
  <c r="T536" i="11"/>
  <c r="R536" i="11"/>
  <c r="Q536" i="11"/>
  <c r="B536" i="11"/>
  <c r="AE535" i="11"/>
  <c r="AD535" i="11"/>
  <c r="Z535" i="11"/>
  <c r="Y535" i="11"/>
  <c r="X535" i="11"/>
  <c r="W535" i="11"/>
  <c r="V535" i="11"/>
  <c r="T535" i="11"/>
  <c r="R535" i="11"/>
  <c r="Q535" i="11"/>
  <c r="B535" i="11"/>
  <c r="AE534" i="11"/>
  <c r="AD534" i="11"/>
  <c r="Z534" i="11"/>
  <c r="Y534" i="11"/>
  <c r="X534" i="11"/>
  <c r="W534" i="11"/>
  <c r="V534" i="11"/>
  <c r="T534" i="11"/>
  <c r="R534" i="11"/>
  <c r="Q534" i="11"/>
  <c r="B534" i="11"/>
  <c r="AE533" i="11"/>
  <c r="AD533" i="11"/>
  <c r="Z533" i="11"/>
  <c r="Y533" i="11"/>
  <c r="X533" i="11"/>
  <c r="W533" i="11"/>
  <c r="V533" i="11"/>
  <c r="T533" i="11"/>
  <c r="R533" i="11"/>
  <c r="Q533" i="11"/>
  <c r="B533" i="11"/>
  <c r="AE532" i="11"/>
  <c r="AD532" i="11"/>
  <c r="Z532" i="11"/>
  <c r="Y532" i="11"/>
  <c r="X532" i="11"/>
  <c r="W532" i="11"/>
  <c r="V532" i="11"/>
  <c r="T532" i="11"/>
  <c r="R532" i="11"/>
  <c r="Q532" i="11"/>
  <c r="B532" i="11"/>
  <c r="AE531" i="11"/>
  <c r="AD531" i="11"/>
  <c r="Z531" i="11"/>
  <c r="Y531" i="11"/>
  <c r="X531" i="11"/>
  <c r="W531" i="11"/>
  <c r="V531" i="11"/>
  <c r="T531" i="11"/>
  <c r="R531" i="11"/>
  <c r="Q531" i="11"/>
  <c r="B531" i="11"/>
  <c r="AE530" i="11"/>
  <c r="AD530" i="11"/>
  <c r="Z530" i="11"/>
  <c r="Y530" i="11"/>
  <c r="X530" i="11"/>
  <c r="W530" i="11"/>
  <c r="V530" i="11"/>
  <c r="T530" i="11"/>
  <c r="R530" i="11"/>
  <c r="Q530" i="11"/>
  <c r="B530" i="11"/>
  <c r="AE529" i="11"/>
  <c r="AD529" i="11"/>
  <c r="Z529" i="11"/>
  <c r="Y529" i="11"/>
  <c r="X529" i="11"/>
  <c r="W529" i="11"/>
  <c r="V529" i="11"/>
  <c r="T529" i="11"/>
  <c r="R529" i="11"/>
  <c r="Q529" i="11"/>
  <c r="B529" i="11"/>
  <c r="AE528" i="11"/>
  <c r="AD528" i="11"/>
  <c r="Z528" i="11"/>
  <c r="Y528" i="11"/>
  <c r="X528" i="11"/>
  <c r="W528" i="11"/>
  <c r="V528" i="11"/>
  <c r="T528" i="11"/>
  <c r="R528" i="11"/>
  <c r="Q528" i="11"/>
  <c r="B528" i="11"/>
  <c r="AE527" i="11"/>
  <c r="AD527" i="11"/>
  <c r="Z527" i="11"/>
  <c r="Y527" i="11"/>
  <c r="X527" i="11"/>
  <c r="W527" i="11"/>
  <c r="V527" i="11"/>
  <c r="T527" i="11"/>
  <c r="R527" i="11"/>
  <c r="Q527" i="11"/>
  <c r="B527" i="11"/>
  <c r="AE526" i="11"/>
  <c r="AD526" i="11"/>
  <c r="Z526" i="11"/>
  <c r="Y526" i="11"/>
  <c r="X526" i="11"/>
  <c r="W526" i="11"/>
  <c r="V526" i="11"/>
  <c r="T526" i="11"/>
  <c r="R526" i="11"/>
  <c r="Q526" i="11"/>
  <c r="B526" i="11"/>
  <c r="AE525" i="11"/>
  <c r="AD525" i="11"/>
  <c r="Z525" i="11"/>
  <c r="Y525" i="11"/>
  <c r="X525" i="11"/>
  <c r="W525" i="11"/>
  <c r="V525" i="11"/>
  <c r="T525" i="11"/>
  <c r="R525" i="11"/>
  <c r="Q525" i="11"/>
  <c r="B525" i="11"/>
  <c r="AE524" i="11"/>
  <c r="AD524" i="11"/>
  <c r="Z524" i="11"/>
  <c r="Y524" i="11"/>
  <c r="X524" i="11"/>
  <c r="W524" i="11"/>
  <c r="V524" i="11"/>
  <c r="T524" i="11"/>
  <c r="R524" i="11"/>
  <c r="Q524" i="11"/>
  <c r="B524" i="11"/>
  <c r="AE523" i="11"/>
  <c r="AD523" i="11"/>
  <c r="Z523" i="11"/>
  <c r="Y523" i="11"/>
  <c r="X523" i="11"/>
  <c r="W523" i="11"/>
  <c r="V523" i="11"/>
  <c r="T523" i="11"/>
  <c r="R523" i="11"/>
  <c r="Q523" i="11"/>
  <c r="B523" i="11"/>
  <c r="AE522" i="11"/>
  <c r="AD522" i="11"/>
  <c r="Z522" i="11"/>
  <c r="Y522" i="11"/>
  <c r="X522" i="11"/>
  <c r="W522" i="11"/>
  <c r="V522" i="11"/>
  <c r="T522" i="11"/>
  <c r="R522" i="11"/>
  <c r="Q522" i="11"/>
  <c r="B522" i="11"/>
  <c r="AE521" i="11"/>
  <c r="AD521" i="11"/>
  <c r="Z521" i="11"/>
  <c r="Y521" i="11"/>
  <c r="X521" i="11"/>
  <c r="W521" i="11"/>
  <c r="V521" i="11"/>
  <c r="T521" i="11"/>
  <c r="R521" i="11"/>
  <c r="Q521" i="11"/>
  <c r="B521" i="11"/>
  <c r="AE520" i="11"/>
  <c r="AD520" i="11"/>
  <c r="Z520" i="11"/>
  <c r="Y520" i="11"/>
  <c r="X520" i="11"/>
  <c r="W520" i="11"/>
  <c r="V520" i="11"/>
  <c r="T520" i="11"/>
  <c r="R520" i="11"/>
  <c r="Q520" i="11"/>
  <c r="B520" i="11"/>
  <c r="AE519" i="11"/>
  <c r="AD519" i="11"/>
  <c r="Z519" i="11"/>
  <c r="Y519" i="11"/>
  <c r="X519" i="11"/>
  <c r="W519" i="11"/>
  <c r="V519" i="11"/>
  <c r="T519" i="11"/>
  <c r="R519" i="11"/>
  <c r="Q519" i="11"/>
  <c r="B519" i="11"/>
  <c r="AE518" i="11"/>
  <c r="AD518" i="11"/>
  <c r="Z518" i="11"/>
  <c r="Y518" i="11"/>
  <c r="X518" i="11"/>
  <c r="W518" i="11"/>
  <c r="V518" i="11"/>
  <c r="T518" i="11"/>
  <c r="R518" i="11"/>
  <c r="Q518" i="11"/>
  <c r="B518" i="11"/>
  <c r="AE517" i="11"/>
  <c r="AD517" i="11"/>
  <c r="Z517" i="11"/>
  <c r="Y517" i="11"/>
  <c r="X517" i="11"/>
  <c r="W517" i="11"/>
  <c r="V517" i="11"/>
  <c r="T517" i="11"/>
  <c r="R517" i="11"/>
  <c r="Q517" i="11"/>
  <c r="B517" i="11"/>
  <c r="AE516" i="11"/>
  <c r="AD516" i="11"/>
  <c r="Z516" i="11"/>
  <c r="Y516" i="11"/>
  <c r="X516" i="11"/>
  <c r="W516" i="11"/>
  <c r="V516" i="11"/>
  <c r="T516" i="11"/>
  <c r="R516" i="11"/>
  <c r="Q516" i="11"/>
  <c r="B516" i="11"/>
  <c r="AE515" i="11"/>
  <c r="AD515" i="11"/>
  <c r="Z515" i="11"/>
  <c r="Y515" i="11"/>
  <c r="X515" i="11"/>
  <c r="W515" i="11"/>
  <c r="V515" i="11"/>
  <c r="T515" i="11"/>
  <c r="R515" i="11"/>
  <c r="Q515" i="11"/>
  <c r="B515" i="11"/>
  <c r="AE514" i="11"/>
  <c r="AD514" i="11"/>
  <c r="Z514" i="11"/>
  <c r="Y514" i="11"/>
  <c r="X514" i="11"/>
  <c r="W514" i="11"/>
  <c r="V514" i="11"/>
  <c r="T514" i="11"/>
  <c r="R514" i="11"/>
  <c r="Q514" i="11"/>
  <c r="B514" i="11"/>
  <c r="AE513" i="11"/>
  <c r="AD513" i="11"/>
  <c r="Z513" i="11"/>
  <c r="Y513" i="11"/>
  <c r="X513" i="11"/>
  <c r="W513" i="11"/>
  <c r="V513" i="11"/>
  <c r="T513" i="11"/>
  <c r="R513" i="11"/>
  <c r="Q513" i="11"/>
  <c r="B513" i="11"/>
  <c r="AE512" i="11"/>
  <c r="AD512" i="11"/>
  <c r="Z512" i="11"/>
  <c r="Y512" i="11"/>
  <c r="X512" i="11"/>
  <c r="W512" i="11"/>
  <c r="V512" i="11"/>
  <c r="T512" i="11"/>
  <c r="R512" i="11"/>
  <c r="Q512" i="11"/>
  <c r="B512" i="11"/>
  <c r="AE511" i="11"/>
  <c r="AD511" i="11"/>
  <c r="Z511" i="11"/>
  <c r="Y511" i="11"/>
  <c r="X511" i="11"/>
  <c r="W511" i="11"/>
  <c r="V511" i="11"/>
  <c r="T511" i="11"/>
  <c r="R511" i="11"/>
  <c r="Q511" i="11"/>
  <c r="B511" i="11"/>
  <c r="AE510" i="11"/>
  <c r="AD510" i="11"/>
  <c r="Z510" i="11"/>
  <c r="Y510" i="11"/>
  <c r="X510" i="11"/>
  <c r="W510" i="11"/>
  <c r="V510" i="11"/>
  <c r="T510" i="11"/>
  <c r="R510" i="11"/>
  <c r="Q510" i="11"/>
  <c r="B510" i="11"/>
  <c r="AE509" i="11"/>
  <c r="AD509" i="11"/>
  <c r="Z509" i="11"/>
  <c r="Y509" i="11"/>
  <c r="X509" i="11"/>
  <c r="W509" i="11"/>
  <c r="V509" i="11"/>
  <c r="T509" i="11"/>
  <c r="R509" i="11"/>
  <c r="Q509" i="11"/>
  <c r="B509" i="11"/>
  <c r="AE508" i="11"/>
  <c r="AD508" i="11"/>
  <c r="Z508" i="11"/>
  <c r="Y508" i="11"/>
  <c r="X508" i="11"/>
  <c r="W508" i="11"/>
  <c r="V508" i="11"/>
  <c r="T508" i="11"/>
  <c r="R508" i="11"/>
  <c r="Q508" i="11"/>
  <c r="B508" i="11"/>
  <c r="AE507" i="11"/>
  <c r="AD507" i="11"/>
  <c r="Z507" i="11"/>
  <c r="Y507" i="11"/>
  <c r="X507" i="11"/>
  <c r="W507" i="11"/>
  <c r="V507" i="11"/>
  <c r="T507" i="11"/>
  <c r="R507" i="11"/>
  <c r="Q507" i="11"/>
  <c r="B507" i="11"/>
  <c r="AE506" i="11"/>
  <c r="AD506" i="11"/>
  <c r="Z506" i="11"/>
  <c r="Y506" i="11"/>
  <c r="X506" i="11"/>
  <c r="W506" i="11"/>
  <c r="V506" i="11"/>
  <c r="T506" i="11"/>
  <c r="R506" i="11"/>
  <c r="Q506" i="11"/>
  <c r="B506" i="11"/>
  <c r="AE505" i="11"/>
  <c r="AD505" i="11"/>
  <c r="Z505" i="11"/>
  <c r="Y505" i="11"/>
  <c r="X505" i="11"/>
  <c r="W505" i="11"/>
  <c r="V505" i="11"/>
  <c r="T505" i="11"/>
  <c r="R505" i="11"/>
  <c r="Q505" i="11"/>
  <c r="B505" i="11"/>
  <c r="AE504" i="11"/>
  <c r="AD504" i="11"/>
  <c r="Z504" i="11"/>
  <c r="Y504" i="11"/>
  <c r="X504" i="11"/>
  <c r="W504" i="11"/>
  <c r="V504" i="11"/>
  <c r="T504" i="11"/>
  <c r="R504" i="11"/>
  <c r="Q504" i="11"/>
  <c r="B504" i="11"/>
  <c r="AE503" i="11"/>
  <c r="AD503" i="11"/>
  <c r="Z503" i="11"/>
  <c r="Y503" i="11"/>
  <c r="X503" i="11"/>
  <c r="W503" i="11"/>
  <c r="V503" i="11"/>
  <c r="T503" i="11"/>
  <c r="R503" i="11"/>
  <c r="Q503" i="11"/>
  <c r="B503" i="11"/>
  <c r="AE502" i="11"/>
  <c r="AD502" i="11"/>
  <c r="Z502" i="11"/>
  <c r="Y502" i="11"/>
  <c r="X502" i="11"/>
  <c r="W502" i="11"/>
  <c r="V502" i="11"/>
  <c r="T502" i="11"/>
  <c r="R502" i="11"/>
  <c r="Q502" i="11"/>
  <c r="B502" i="11"/>
  <c r="AE501" i="11"/>
  <c r="AD501" i="11"/>
  <c r="Z501" i="11"/>
  <c r="Y501" i="11"/>
  <c r="X501" i="11"/>
  <c r="W501" i="11"/>
  <c r="V501" i="11"/>
  <c r="T501" i="11"/>
  <c r="R501" i="11"/>
  <c r="Q501" i="11"/>
  <c r="B501" i="11"/>
  <c r="AE500" i="11"/>
  <c r="AD500" i="11"/>
  <c r="Z500" i="11"/>
  <c r="Y500" i="11"/>
  <c r="X500" i="11"/>
  <c r="W500" i="11"/>
  <c r="V500" i="11"/>
  <c r="T500" i="11"/>
  <c r="R500" i="11"/>
  <c r="Q500" i="11"/>
  <c r="B500" i="11"/>
  <c r="AE499" i="11"/>
  <c r="AD499" i="11"/>
  <c r="Z499" i="11"/>
  <c r="Y499" i="11"/>
  <c r="X499" i="11"/>
  <c r="W499" i="11"/>
  <c r="V499" i="11"/>
  <c r="T499" i="11"/>
  <c r="R499" i="11"/>
  <c r="Q499" i="11"/>
  <c r="B499" i="11"/>
  <c r="AE498" i="11"/>
  <c r="AD498" i="11"/>
  <c r="Z498" i="11"/>
  <c r="Y498" i="11"/>
  <c r="X498" i="11"/>
  <c r="W498" i="11"/>
  <c r="V498" i="11"/>
  <c r="T498" i="11"/>
  <c r="R498" i="11"/>
  <c r="Q498" i="11"/>
  <c r="B498" i="11"/>
  <c r="AE497" i="11"/>
  <c r="AD497" i="11"/>
  <c r="Z497" i="11"/>
  <c r="Y497" i="11"/>
  <c r="X497" i="11"/>
  <c r="W497" i="11"/>
  <c r="V497" i="11"/>
  <c r="T497" i="11"/>
  <c r="R497" i="11"/>
  <c r="Q497" i="11"/>
  <c r="B497" i="11"/>
  <c r="AE496" i="11"/>
  <c r="AD496" i="11"/>
  <c r="Z496" i="11"/>
  <c r="Y496" i="11"/>
  <c r="X496" i="11"/>
  <c r="W496" i="11"/>
  <c r="V496" i="11"/>
  <c r="T496" i="11"/>
  <c r="R496" i="11"/>
  <c r="Q496" i="11"/>
  <c r="B496" i="11"/>
  <c r="AE495" i="11"/>
  <c r="AD495" i="11"/>
  <c r="Z495" i="11"/>
  <c r="Y495" i="11"/>
  <c r="X495" i="11"/>
  <c r="W495" i="11"/>
  <c r="V495" i="11"/>
  <c r="T495" i="11"/>
  <c r="R495" i="11"/>
  <c r="Q495" i="11"/>
  <c r="B495" i="11"/>
  <c r="AE494" i="11"/>
  <c r="AD494" i="11"/>
  <c r="Z494" i="11"/>
  <c r="Y494" i="11"/>
  <c r="X494" i="11"/>
  <c r="W494" i="11"/>
  <c r="V494" i="11"/>
  <c r="T494" i="11"/>
  <c r="R494" i="11"/>
  <c r="Q494" i="11"/>
  <c r="B494" i="11"/>
  <c r="AE493" i="11"/>
  <c r="AD493" i="11"/>
  <c r="Z493" i="11"/>
  <c r="Y493" i="11"/>
  <c r="X493" i="11"/>
  <c r="W493" i="11"/>
  <c r="V493" i="11"/>
  <c r="T493" i="11"/>
  <c r="R493" i="11"/>
  <c r="Q493" i="11"/>
  <c r="B493" i="11"/>
  <c r="AE492" i="11"/>
  <c r="AD492" i="11"/>
  <c r="Z492" i="11"/>
  <c r="Y492" i="11"/>
  <c r="X492" i="11"/>
  <c r="W492" i="11"/>
  <c r="V492" i="11"/>
  <c r="T492" i="11"/>
  <c r="R492" i="11"/>
  <c r="Q492" i="11"/>
  <c r="B492" i="11"/>
  <c r="AE491" i="11"/>
  <c r="AD491" i="11"/>
  <c r="Z491" i="11"/>
  <c r="Y491" i="11"/>
  <c r="X491" i="11"/>
  <c r="W491" i="11"/>
  <c r="V491" i="11"/>
  <c r="T491" i="11"/>
  <c r="R491" i="11"/>
  <c r="Q491" i="11"/>
  <c r="B491" i="11"/>
  <c r="AE490" i="11"/>
  <c r="AD490" i="11"/>
  <c r="Z490" i="11"/>
  <c r="Y490" i="11"/>
  <c r="X490" i="11"/>
  <c r="W490" i="11"/>
  <c r="V490" i="11"/>
  <c r="T490" i="11"/>
  <c r="R490" i="11"/>
  <c r="Q490" i="11"/>
  <c r="B490" i="11"/>
  <c r="AE489" i="11"/>
  <c r="AD489" i="11"/>
  <c r="Z489" i="11"/>
  <c r="Y489" i="11"/>
  <c r="X489" i="11"/>
  <c r="W489" i="11"/>
  <c r="V489" i="11"/>
  <c r="T489" i="11"/>
  <c r="R489" i="11"/>
  <c r="Q489" i="11"/>
  <c r="B489" i="11"/>
  <c r="AE488" i="11"/>
  <c r="AD488" i="11"/>
  <c r="Z488" i="11"/>
  <c r="Y488" i="11"/>
  <c r="X488" i="11"/>
  <c r="W488" i="11"/>
  <c r="V488" i="11"/>
  <c r="T488" i="11"/>
  <c r="R488" i="11"/>
  <c r="Q488" i="11"/>
  <c r="B488" i="11"/>
  <c r="AE487" i="11"/>
  <c r="AD487" i="11"/>
  <c r="Z487" i="11"/>
  <c r="Y487" i="11"/>
  <c r="X487" i="11"/>
  <c r="W487" i="11"/>
  <c r="V487" i="11"/>
  <c r="T487" i="11"/>
  <c r="R487" i="11"/>
  <c r="Q487" i="11"/>
  <c r="B487" i="11"/>
  <c r="AE486" i="11"/>
  <c r="AD486" i="11"/>
  <c r="Z486" i="11"/>
  <c r="Y486" i="11"/>
  <c r="X486" i="11"/>
  <c r="W486" i="11"/>
  <c r="V486" i="11"/>
  <c r="T486" i="11"/>
  <c r="R486" i="11"/>
  <c r="Q486" i="11"/>
  <c r="B486" i="11"/>
  <c r="AE485" i="11"/>
  <c r="AD485" i="11"/>
  <c r="Z485" i="11"/>
  <c r="Y485" i="11"/>
  <c r="X485" i="11"/>
  <c r="W485" i="11"/>
  <c r="V485" i="11"/>
  <c r="T485" i="11"/>
  <c r="R485" i="11"/>
  <c r="Q485" i="11"/>
  <c r="B485" i="11"/>
  <c r="AE484" i="11"/>
  <c r="AD484" i="11"/>
  <c r="Z484" i="11"/>
  <c r="Y484" i="11"/>
  <c r="X484" i="11"/>
  <c r="W484" i="11"/>
  <c r="V484" i="11"/>
  <c r="T484" i="11"/>
  <c r="R484" i="11"/>
  <c r="Q484" i="11"/>
  <c r="B484" i="11"/>
  <c r="AE483" i="11"/>
  <c r="AD483" i="11"/>
  <c r="Z483" i="11"/>
  <c r="Y483" i="11"/>
  <c r="X483" i="11"/>
  <c r="W483" i="11"/>
  <c r="V483" i="11"/>
  <c r="T483" i="11"/>
  <c r="R483" i="11"/>
  <c r="Q483" i="11"/>
  <c r="B483" i="11"/>
  <c r="AE482" i="11"/>
  <c r="AD482" i="11"/>
  <c r="Z482" i="11"/>
  <c r="Y482" i="11"/>
  <c r="X482" i="11"/>
  <c r="W482" i="11"/>
  <c r="V482" i="11"/>
  <c r="T482" i="11"/>
  <c r="R482" i="11"/>
  <c r="Q482" i="11"/>
  <c r="B482" i="11"/>
  <c r="AE481" i="11"/>
  <c r="AD481" i="11"/>
  <c r="Z481" i="11"/>
  <c r="Y481" i="11"/>
  <c r="X481" i="11"/>
  <c r="W481" i="11"/>
  <c r="V481" i="11"/>
  <c r="T481" i="11"/>
  <c r="R481" i="11"/>
  <c r="Q481" i="11"/>
  <c r="B481" i="11"/>
  <c r="AE480" i="11"/>
  <c r="AD480" i="11"/>
  <c r="Z480" i="11"/>
  <c r="Y480" i="11"/>
  <c r="X480" i="11"/>
  <c r="W480" i="11"/>
  <c r="V480" i="11"/>
  <c r="T480" i="11"/>
  <c r="R480" i="11"/>
  <c r="Q480" i="11"/>
  <c r="B480" i="11"/>
  <c r="AE479" i="11"/>
  <c r="AD479" i="11"/>
  <c r="Z479" i="11"/>
  <c r="Y479" i="11"/>
  <c r="X479" i="11"/>
  <c r="W479" i="11"/>
  <c r="V479" i="11"/>
  <c r="T479" i="11"/>
  <c r="R479" i="11"/>
  <c r="Q479" i="11"/>
  <c r="B479" i="11"/>
  <c r="AE478" i="11"/>
  <c r="AD478" i="11"/>
  <c r="Z478" i="11"/>
  <c r="Y478" i="11"/>
  <c r="X478" i="11"/>
  <c r="W478" i="11"/>
  <c r="V478" i="11"/>
  <c r="T478" i="11"/>
  <c r="R478" i="11"/>
  <c r="Q478" i="11"/>
  <c r="B478" i="11"/>
  <c r="AE477" i="11"/>
  <c r="AD477" i="11"/>
  <c r="Z477" i="11"/>
  <c r="Y477" i="11"/>
  <c r="X477" i="11"/>
  <c r="W477" i="11"/>
  <c r="V477" i="11"/>
  <c r="T477" i="11"/>
  <c r="R477" i="11"/>
  <c r="Q477" i="11"/>
  <c r="B477" i="11"/>
  <c r="AE476" i="11"/>
  <c r="AD476" i="11"/>
  <c r="Z476" i="11"/>
  <c r="Y476" i="11"/>
  <c r="X476" i="11"/>
  <c r="W476" i="11"/>
  <c r="V476" i="11"/>
  <c r="T476" i="11"/>
  <c r="R476" i="11"/>
  <c r="Q476" i="11"/>
  <c r="B476" i="11"/>
  <c r="AE475" i="11"/>
  <c r="AD475" i="11"/>
  <c r="Z475" i="11"/>
  <c r="Y475" i="11"/>
  <c r="X475" i="11"/>
  <c r="W475" i="11"/>
  <c r="V475" i="11"/>
  <c r="T475" i="11"/>
  <c r="R475" i="11"/>
  <c r="Q475" i="11"/>
  <c r="B475" i="11"/>
  <c r="AE474" i="11"/>
  <c r="AD474" i="11"/>
  <c r="Z474" i="11"/>
  <c r="Y474" i="11"/>
  <c r="X474" i="11"/>
  <c r="W474" i="11"/>
  <c r="V474" i="11"/>
  <c r="T474" i="11"/>
  <c r="R474" i="11"/>
  <c r="Q474" i="11"/>
  <c r="B474" i="11"/>
  <c r="AE473" i="11"/>
  <c r="AD473" i="11"/>
  <c r="Z473" i="11"/>
  <c r="Y473" i="11"/>
  <c r="X473" i="11"/>
  <c r="W473" i="11"/>
  <c r="V473" i="11"/>
  <c r="T473" i="11"/>
  <c r="R473" i="11"/>
  <c r="Q473" i="11"/>
  <c r="B473" i="11"/>
  <c r="AE472" i="11"/>
  <c r="AD472" i="11"/>
  <c r="Z472" i="11"/>
  <c r="Y472" i="11"/>
  <c r="X472" i="11"/>
  <c r="W472" i="11"/>
  <c r="V472" i="11"/>
  <c r="T472" i="11"/>
  <c r="R472" i="11"/>
  <c r="Q472" i="11"/>
  <c r="B472" i="11"/>
  <c r="AE471" i="11"/>
  <c r="AD471" i="11"/>
  <c r="Z471" i="11"/>
  <c r="Y471" i="11"/>
  <c r="X471" i="11"/>
  <c r="W471" i="11"/>
  <c r="V471" i="11"/>
  <c r="T471" i="11"/>
  <c r="R471" i="11"/>
  <c r="Q471" i="11"/>
  <c r="B471" i="11"/>
  <c r="AE470" i="11"/>
  <c r="AD470" i="11"/>
  <c r="Z470" i="11"/>
  <c r="Y470" i="11"/>
  <c r="X470" i="11"/>
  <c r="W470" i="11"/>
  <c r="V470" i="11"/>
  <c r="T470" i="11"/>
  <c r="R470" i="11"/>
  <c r="Q470" i="11"/>
  <c r="B470" i="11"/>
  <c r="AE469" i="11"/>
  <c r="AD469" i="11"/>
  <c r="Z469" i="11"/>
  <c r="Y469" i="11"/>
  <c r="X469" i="11"/>
  <c r="W469" i="11"/>
  <c r="V469" i="11"/>
  <c r="T469" i="11"/>
  <c r="R469" i="11"/>
  <c r="Q469" i="11"/>
  <c r="B469" i="11"/>
  <c r="AE468" i="11"/>
  <c r="AD468" i="11"/>
  <c r="Z468" i="11"/>
  <c r="Y468" i="11"/>
  <c r="X468" i="11"/>
  <c r="W468" i="11"/>
  <c r="V468" i="11"/>
  <c r="T468" i="11"/>
  <c r="R468" i="11"/>
  <c r="Q468" i="11"/>
  <c r="B468" i="11"/>
  <c r="AE467" i="11"/>
  <c r="AD467" i="11"/>
  <c r="Z467" i="11"/>
  <c r="Y467" i="11"/>
  <c r="X467" i="11"/>
  <c r="W467" i="11"/>
  <c r="V467" i="11"/>
  <c r="T467" i="11"/>
  <c r="R467" i="11"/>
  <c r="Q467" i="11"/>
  <c r="B467" i="11"/>
  <c r="AE466" i="11"/>
  <c r="AD466" i="11"/>
  <c r="Z466" i="11"/>
  <c r="Y466" i="11"/>
  <c r="X466" i="11"/>
  <c r="W466" i="11"/>
  <c r="V466" i="11"/>
  <c r="T466" i="11"/>
  <c r="R466" i="11"/>
  <c r="Q466" i="11"/>
  <c r="B466" i="11"/>
  <c r="AE465" i="11"/>
  <c r="AD465" i="11"/>
  <c r="Z465" i="11"/>
  <c r="Y465" i="11"/>
  <c r="X465" i="11"/>
  <c r="W465" i="11"/>
  <c r="V465" i="11"/>
  <c r="T465" i="11"/>
  <c r="R465" i="11"/>
  <c r="Q465" i="11"/>
  <c r="B465" i="11"/>
  <c r="AE464" i="11"/>
  <c r="AD464" i="11"/>
  <c r="Z464" i="11"/>
  <c r="Y464" i="11"/>
  <c r="X464" i="11"/>
  <c r="W464" i="11"/>
  <c r="V464" i="11"/>
  <c r="T464" i="11"/>
  <c r="R464" i="11"/>
  <c r="Q464" i="11"/>
  <c r="B464" i="11"/>
  <c r="AE463" i="11"/>
  <c r="AD463" i="11"/>
  <c r="Z463" i="11"/>
  <c r="Y463" i="11"/>
  <c r="X463" i="11"/>
  <c r="W463" i="11"/>
  <c r="V463" i="11"/>
  <c r="T463" i="11"/>
  <c r="R463" i="11"/>
  <c r="Q463" i="11"/>
  <c r="B463" i="11"/>
  <c r="AE462" i="11"/>
  <c r="AD462" i="11"/>
  <c r="Z462" i="11"/>
  <c r="Y462" i="11"/>
  <c r="X462" i="11"/>
  <c r="W462" i="11"/>
  <c r="V462" i="11"/>
  <c r="T462" i="11"/>
  <c r="R462" i="11"/>
  <c r="Q462" i="11"/>
  <c r="B462" i="11"/>
  <c r="AE461" i="11"/>
  <c r="AD461" i="11"/>
  <c r="Z461" i="11"/>
  <c r="Y461" i="11"/>
  <c r="X461" i="11"/>
  <c r="W461" i="11"/>
  <c r="V461" i="11"/>
  <c r="T461" i="11"/>
  <c r="R461" i="11"/>
  <c r="Q461" i="11"/>
  <c r="B461" i="11"/>
  <c r="AE460" i="11"/>
  <c r="AD460" i="11"/>
  <c r="Z460" i="11"/>
  <c r="Y460" i="11"/>
  <c r="X460" i="11"/>
  <c r="W460" i="11"/>
  <c r="V460" i="11"/>
  <c r="T460" i="11"/>
  <c r="R460" i="11"/>
  <c r="Q460" i="11"/>
  <c r="B460" i="11"/>
  <c r="AE459" i="11"/>
  <c r="AD459" i="11"/>
  <c r="Z459" i="11"/>
  <c r="Y459" i="11"/>
  <c r="X459" i="11"/>
  <c r="W459" i="11"/>
  <c r="V459" i="11"/>
  <c r="T459" i="11"/>
  <c r="R459" i="11"/>
  <c r="Q459" i="11"/>
  <c r="B459" i="11"/>
  <c r="AE458" i="11"/>
  <c r="AD458" i="11"/>
  <c r="Z458" i="11"/>
  <c r="Y458" i="11"/>
  <c r="X458" i="11"/>
  <c r="W458" i="11"/>
  <c r="V458" i="11"/>
  <c r="T458" i="11"/>
  <c r="R458" i="11"/>
  <c r="Q458" i="11"/>
  <c r="B458" i="11"/>
  <c r="AE457" i="11"/>
  <c r="AD457" i="11"/>
  <c r="Z457" i="11"/>
  <c r="Y457" i="11"/>
  <c r="X457" i="11"/>
  <c r="W457" i="11"/>
  <c r="V457" i="11"/>
  <c r="T457" i="11"/>
  <c r="R457" i="11"/>
  <c r="Q457" i="11"/>
  <c r="B457" i="11"/>
  <c r="AE456" i="11"/>
  <c r="AD456" i="11"/>
  <c r="Z456" i="11"/>
  <c r="Y456" i="11"/>
  <c r="X456" i="11"/>
  <c r="W456" i="11"/>
  <c r="V456" i="11"/>
  <c r="T456" i="11"/>
  <c r="R456" i="11"/>
  <c r="Q456" i="11"/>
  <c r="B456" i="11"/>
  <c r="AE455" i="11"/>
  <c r="AD455" i="11"/>
  <c r="Z455" i="11"/>
  <c r="Y455" i="11"/>
  <c r="X455" i="11"/>
  <c r="W455" i="11"/>
  <c r="V455" i="11"/>
  <c r="T455" i="11"/>
  <c r="R455" i="11"/>
  <c r="Q455" i="11"/>
  <c r="B455" i="11"/>
  <c r="AE454" i="11"/>
  <c r="AD454" i="11"/>
  <c r="Z454" i="11"/>
  <c r="Y454" i="11"/>
  <c r="X454" i="11"/>
  <c r="W454" i="11"/>
  <c r="V454" i="11"/>
  <c r="T454" i="11"/>
  <c r="R454" i="11"/>
  <c r="Q454" i="11"/>
  <c r="B454" i="11"/>
  <c r="AE453" i="11"/>
  <c r="AD453" i="11"/>
  <c r="Z453" i="11"/>
  <c r="Y453" i="11"/>
  <c r="X453" i="11"/>
  <c r="W453" i="11"/>
  <c r="V453" i="11"/>
  <c r="T453" i="11"/>
  <c r="R453" i="11"/>
  <c r="Q453" i="11"/>
  <c r="B453" i="11"/>
  <c r="AE452" i="11"/>
  <c r="AD452" i="11"/>
  <c r="Z452" i="11"/>
  <c r="Y452" i="11"/>
  <c r="X452" i="11"/>
  <c r="W452" i="11"/>
  <c r="V452" i="11"/>
  <c r="T452" i="11"/>
  <c r="R452" i="11"/>
  <c r="Q452" i="11"/>
  <c r="B452" i="11"/>
  <c r="AE451" i="11"/>
  <c r="AD451" i="11"/>
  <c r="Z451" i="11"/>
  <c r="Y451" i="11"/>
  <c r="X451" i="11"/>
  <c r="W451" i="11"/>
  <c r="V451" i="11"/>
  <c r="T451" i="11"/>
  <c r="R451" i="11"/>
  <c r="Q451" i="11"/>
  <c r="B451" i="11"/>
  <c r="AE450" i="11"/>
  <c r="AD450" i="11"/>
  <c r="Z450" i="11"/>
  <c r="Y450" i="11"/>
  <c r="X450" i="11"/>
  <c r="W450" i="11"/>
  <c r="V450" i="11"/>
  <c r="T450" i="11"/>
  <c r="R450" i="11"/>
  <c r="Q450" i="11"/>
  <c r="B450" i="11"/>
  <c r="AE449" i="11"/>
  <c r="AD449" i="11"/>
  <c r="Z449" i="11"/>
  <c r="Y449" i="11"/>
  <c r="X449" i="11"/>
  <c r="W449" i="11"/>
  <c r="V449" i="11"/>
  <c r="T449" i="11"/>
  <c r="R449" i="11"/>
  <c r="Q449" i="11"/>
  <c r="B449" i="11"/>
  <c r="AE448" i="11"/>
  <c r="AD448" i="11"/>
  <c r="Z448" i="11"/>
  <c r="Y448" i="11"/>
  <c r="X448" i="11"/>
  <c r="W448" i="11"/>
  <c r="V448" i="11"/>
  <c r="T448" i="11"/>
  <c r="R448" i="11"/>
  <c r="Q448" i="11"/>
  <c r="B448" i="11"/>
  <c r="AE447" i="11"/>
  <c r="AD447" i="11"/>
  <c r="Z447" i="11"/>
  <c r="Y447" i="11"/>
  <c r="X447" i="11"/>
  <c r="W447" i="11"/>
  <c r="V447" i="11"/>
  <c r="T447" i="11"/>
  <c r="R447" i="11"/>
  <c r="Q447" i="11"/>
  <c r="B447" i="11"/>
  <c r="AE446" i="11"/>
  <c r="AD446" i="11"/>
  <c r="Z446" i="11"/>
  <c r="Y446" i="11"/>
  <c r="X446" i="11"/>
  <c r="W446" i="11"/>
  <c r="V446" i="11"/>
  <c r="T446" i="11"/>
  <c r="R446" i="11"/>
  <c r="Q446" i="11"/>
  <c r="B446" i="11"/>
  <c r="AE445" i="11"/>
  <c r="AD445" i="11"/>
  <c r="Z445" i="11"/>
  <c r="Y445" i="11"/>
  <c r="X445" i="11"/>
  <c r="W445" i="11"/>
  <c r="V445" i="11"/>
  <c r="T445" i="11"/>
  <c r="R445" i="11"/>
  <c r="Q445" i="11"/>
  <c r="B445" i="11"/>
  <c r="AE444" i="11"/>
  <c r="AD444" i="11"/>
  <c r="Z444" i="11"/>
  <c r="Y444" i="11"/>
  <c r="X444" i="11"/>
  <c r="W444" i="11"/>
  <c r="V444" i="11"/>
  <c r="T444" i="11"/>
  <c r="R444" i="11"/>
  <c r="Q444" i="11"/>
  <c r="B444" i="11"/>
  <c r="AE443" i="11"/>
  <c r="AD443" i="11"/>
  <c r="Z443" i="11"/>
  <c r="Y443" i="11"/>
  <c r="X443" i="11"/>
  <c r="W443" i="11"/>
  <c r="V443" i="11"/>
  <c r="T443" i="11"/>
  <c r="R443" i="11"/>
  <c r="Q443" i="11"/>
  <c r="B443" i="11"/>
  <c r="AE442" i="11"/>
  <c r="AD442" i="11"/>
  <c r="Z442" i="11"/>
  <c r="Y442" i="11"/>
  <c r="X442" i="11"/>
  <c r="W442" i="11"/>
  <c r="V442" i="11"/>
  <c r="T442" i="11"/>
  <c r="R442" i="11"/>
  <c r="Q442" i="11"/>
  <c r="B442" i="11"/>
  <c r="AE441" i="11"/>
  <c r="AD441" i="11"/>
  <c r="Z441" i="11"/>
  <c r="Y441" i="11"/>
  <c r="X441" i="11"/>
  <c r="W441" i="11"/>
  <c r="V441" i="11"/>
  <c r="T441" i="11"/>
  <c r="R441" i="11"/>
  <c r="Q441" i="11"/>
  <c r="B441" i="11"/>
  <c r="AE440" i="11"/>
  <c r="AD440" i="11"/>
  <c r="Z440" i="11"/>
  <c r="Y440" i="11"/>
  <c r="X440" i="11"/>
  <c r="W440" i="11"/>
  <c r="V440" i="11"/>
  <c r="T440" i="11"/>
  <c r="R440" i="11"/>
  <c r="Q440" i="11"/>
  <c r="B440" i="11"/>
  <c r="AE439" i="11"/>
  <c r="AD439" i="11"/>
  <c r="Z439" i="11"/>
  <c r="Y439" i="11"/>
  <c r="X439" i="11"/>
  <c r="W439" i="11"/>
  <c r="V439" i="11"/>
  <c r="T439" i="11"/>
  <c r="R439" i="11"/>
  <c r="Q439" i="11"/>
  <c r="B439" i="11"/>
  <c r="AE438" i="11"/>
  <c r="AD438" i="11"/>
  <c r="Z438" i="11"/>
  <c r="Y438" i="11"/>
  <c r="X438" i="11"/>
  <c r="W438" i="11"/>
  <c r="V438" i="11"/>
  <c r="T438" i="11"/>
  <c r="R438" i="11"/>
  <c r="Q438" i="11"/>
  <c r="B438" i="11"/>
  <c r="AE437" i="11"/>
  <c r="AD437" i="11"/>
  <c r="Z437" i="11"/>
  <c r="Y437" i="11"/>
  <c r="X437" i="11"/>
  <c r="W437" i="11"/>
  <c r="V437" i="11"/>
  <c r="T437" i="11"/>
  <c r="R437" i="11"/>
  <c r="Q437" i="11"/>
  <c r="B437" i="11"/>
  <c r="AE436" i="11"/>
  <c r="AD436" i="11"/>
  <c r="Z436" i="11"/>
  <c r="Y436" i="11"/>
  <c r="X436" i="11"/>
  <c r="W436" i="11"/>
  <c r="V436" i="11"/>
  <c r="T436" i="11"/>
  <c r="R436" i="11"/>
  <c r="Q436" i="11"/>
  <c r="B436" i="11"/>
  <c r="AE435" i="11"/>
  <c r="AD435" i="11"/>
  <c r="Z435" i="11"/>
  <c r="Y435" i="11"/>
  <c r="X435" i="11"/>
  <c r="W435" i="11"/>
  <c r="V435" i="11"/>
  <c r="T435" i="11"/>
  <c r="R435" i="11"/>
  <c r="Q435" i="11"/>
  <c r="B435" i="11"/>
  <c r="AE434" i="11"/>
  <c r="AD434" i="11"/>
  <c r="Z434" i="11"/>
  <c r="Y434" i="11"/>
  <c r="X434" i="11"/>
  <c r="W434" i="11"/>
  <c r="V434" i="11"/>
  <c r="T434" i="11"/>
  <c r="R434" i="11"/>
  <c r="Q434" i="11"/>
  <c r="B434" i="11"/>
  <c r="AE433" i="11"/>
  <c r="AD433" i="11"/>
  <c r="Z433" i="11"/>
  <c r="Y433" i="11"/>
  <c r="X433" i="11"/>
  <c r="W433" i="11"/>
  <c r="V433" i="11"/>
  <c r="T433" i="11"/>
  <c r="R433" i="11"/>
  <c r="Q433" i="11"/>
  <c r="B433" i="11"/>
  <c r="AE432" i="11"/>
  <c r="AD432" i="11"/>
  <c r="Z432" i="11"/>
  <c r="Y432" i="11"/>
  <c r="X432" i="11"/>
  <c r="W432" i="11"/>
  <c r="V432" i="11"/>
  <c r="T432" i="11"/>
  <c r="R432" i="11"/>
  <c r="Q432" i="11"/>
  <c r="B432" i="11"/>
  <c r="AE431" i="11"/>
  <c r="AD431" i="11"/>
  <c r="Z431" i="11"/>
  <c r="Y431" i="11"/>
  <c r="X431" i="11"/>
  <c r="W431" i="11"/>
  <c r="V431" i="11"/>
  <c r="T431" i="11"/>
  <c r="R431" i="11"/>
  <c r="Q431" i="11"/>
  <c r="B431" i="11"/>
  <c r="AE430" i="11"/>
  <c r="AD430" i="11"/>
  <c r="Z430" i="11"/>
  <c r="Y430" i="11"/>
  <c r="X430" i="11"/>
  <c r="W430" i="11"/>
  <c r="V430" i="11"/>
  <c r="T430" i="11"/>
  <c r="R430" i="11"/>
  <c r="Q430" i="11"/>
  <c r="B430" i="11"/>
  <c r="AE429" i="11"/>
  <c r="AD429" i="11"/>
  <c r="Z429" i="11"/>
  <c r="Y429" i="11"/>
  <c r="X429" i="11"/>
  <c r="W429" i="11"/>
  <c r="V429" i="11"/>
  <c r="T429" i="11"/>
  <c r="R429" i="11"/>
  <c r="Q429" i="11"/>
  <c r="B429" i="11"/>
  <c r="AE428" i="11"/>
  <c r="AD428" i="11"/>
  <c r="Z428" i="11"/>
  <c r="Y428" i="11"/>
  <c r="X428" i="11"/>
  <c r="W428" i="11"/>
  <c r="V428" i="11"/>
  <c r="T428" i="11"/>
  <c r="R428" i="11"/>
  <c r="Q428" i="11"/>
  <c r="B428" i="11"/>
  <c r="AE427" i="11"/>
  <c r="AD427" i="11"/>
  <c r="Z427" i="11"/>
  <c r="Y427" i="11"/>
  <c r="X427" i="11"/>
  <c r="W427" i="11"/>
  <c r="V427" i="11"/>
  <c r="T427" i="11"/>
  <c r="R427" i="11"/>
  <c r="Q427" i="11"/>
  <c r="B427" i="11"/>
  <c r="AE426" i="11"/>
  <c r="AD426" i="11"/>
  <c r="Z426" i="11"/>
  <c r="Y426" i="11"/>
  <c r="X426" i="11"/>
  <c r="W426" i="11"/>
  <c r="V426" i="11"/>
  <c r="T426" i="11"/>
  <c r="R426" i="11"/>
  <c r="Q426" i="11"/>
  <c r="B426" i="11"/>
  <c r="AE425" i="11"/>
  <c r="AD425" i="11"/>
  <c r="Z425" i="11"/>
  <c r="Y425" i="11"/>
  <c r="X425" i="11"/>
  <c r="W425" i="11"/>
  <c r="V425" i="11"/>
  <c r="T425" i="11"/>
  <c r="R425" i="11"/>
  <c r="Q425" i="11"/>
  <c r="B425" i="11"/>
  <c r="AE424" i="11"/>
  <c r="AD424" i="11"/>
  <c r="Z424" i="11"/>
  <c r="Y424" i="11"/>
  <c r="X424" i="11"/>
  <c r="W424" i="11"/>
  <c r="V424" i="11"/>
  <c r="T424" i="11"/>
  <c r="R424" i="11"/>
  <c r="Q424" i="11"/>
  <c r="B424" i="11"/>
  <c r="AE423" i="11"/>
  <c r="AD423" i="11"/>
  <c r="Z423" i="11"/>
  <c r="Y423" i="11"/>
  <c r="X423" i="11"/>
  <c r="W423" i="11"/>
  <c r="V423" i="11"/>
  <c r="T423" i="11"/>
  <c r="R423" i="11"/>
  <c r="Q423" i="11"/>
  <c r="B423" i="11"/>
  <c r="AE422" i="11"/>
  <c r="AD422" i="11"/>
  <c r="Z422" i="11"/>
  <c r="Y422" i="11"/>
  <c r="X422" i="11"/>
  <c r="W422" i="11"/>
  <c r="V422" i="11"/>
  <c r="T422" i="11"/>
  <c r="R422" i="11"/>
  <c r="Q422" i="11"/>
  <c r="B422" i="11"/>
  <c r="AE421" i="11"/>
  <c r="AD421" i="11"/>
  <c r="Z421" i="11"/>
  <c r="Y421" i="11"/>
  <c r="X421" i="11"/>
  <c r="W421" i="11"/>
  <c r="V421" i="11"/>
  <c r="T421" i="11"/>
  <c r="R421" i="11"/>
  <c r="Q421" i="11"/>
  <c r="B421" i="11"/>
  <c r="AE420" i="11"/>
  <c r="AD420" i="11"/>
  <c r="Z420" i="11"/>
  <c r="Y420" i="11"/>
  <c r="X420" i="11"/>
  <c r="W420" i="11"/>
  <c r="V420" i="11"/>
  <c r="T420" i="11"/>
  <c r="R420" i="11"/>
  <c r="Q420" i="11"/>
  <c r="B420" i="11"/>
  <c r="AE419" i="11"/>
  <c r="AD419" i="11"/>
  <c r="Z419" i="11"/>
  <c r="Y419" i="11"/>
  <c r="X419" i="11"/>
  <c r="W419" i="11"/>
  <c r="V419" i="11"/>
  <c r="T419" i="11"/>
  <c r="R419" i="11"/>
  <c r="Q419" i="11"/>
  <c r="B419" i="11"/>
  <c r="AE418" i="11"/>
  <c r="AD418" i="11"/>
  <c r="Z418" i="11"/>
  <c r="Y418" i="11"/>
  <c r="X418" i="11"/>
  <c r="W418" i="11"/>
  <c r="V418" i="11"/>
  <c r="T418" i="11"/>
  <c r="R418" i="11"/>
  <c r="Q418" i="11"/>
  <c r="B418" i="11"/>
  <c r="AE417" i="11"/>
  <c r="AD417" i="11"/>
  <c r="Z417" i="11"/>
  <c r="Y417" i="11"/>
  <c r="X417" i="11"/>
  <c r="W417" i="11"/>
  <c r="V417" i="11"/>
  <c r="T417" i="11"/>
  <c r="R417" i="11"/>
  <c r="Q417" i="11"/>
  <c r="B417" i="11"/>
  <c r="AE416" i="11"/>
  <c r="AD416" i="11"/>
  <c r="Z416" i="11"/>
  <c r="Y416" i="11"/>
  <c r="X416" i="11"/>
  <c r="W416" i="11"/>
  <c r="V416" i="11"/>
  <c r="T416" i="11"/>
  <c r="R416" i="11"/>
  <c r="Q416" i="11"/>
  <c r="B416" i="11"/>
  <c r="AE415" i="11"/>
  <c r="AD415" i="11"/>
  <c r="Z415" i="11"/>
  <c r="Y415" i="11"/>
  <c r="X415" i="11"/>
  <c r="W415" i="11"/>
  <c r="V415" i="11"/>
  <c r="T415" i="11"/>
  <c r="R415" i="11"/>
  <c r="Q415" i="11"/>
  <c r="B415" i="11"/>
  <c r="AE414" i="11"/>
  <c r="AD414" i="11"/>
  <c r="Z414" i="11"/>
  <c r="Y414" i="11"/>
  <c r="X414" i="11"/>
  <c r="W414" i="11"/>
  <c r="V414" i="11"/>
  <c r="T414" i="11"/>
  <c r="R414" i="11"/>
  <c r="Q414" i="11"/>
  <c r="B414" i="11"/>
  <c r="AE413" i="11"/>
  <c r="AD413" i="11"/>
  <c r="Z413" i="11"/>
  <c r="Y413" i="11"/>
  <c r="X413" i="11"/>
  <c r="W413" i="11"/>
  <c r="V413" i="11"/>
  <c r="T413" i="11"/>
  <c r="R413" i="11"/>
  <c r="Q413" i="11"/>
  <c r="B413" i="11"/>
  <c r="AE412" i="11"/>
  <c r="AD412" i="11"/>
  <c r="Z412" i="11"/>
  <c r="Y412" i="11"/>
  <c r="X412" i="11"/>
  <c r="W412" i="11"/>
  <c r="V412" i="11"/>
  <c r="T412" i="11"/>
  <c r="R412" i="11"/>
  <c r="Q412" i="11"/>
  <c r="B412" i="11"/>
  <c r="AE411" i="11"/>
  <c r="AD411" i="11"/>
  <c r="Z411" i="11"/>
  <c r="Y411" i="11"/>
  <c r="X411" i="11"/>
  <c r="W411" i="11"/>
  <c r="V411" i="11"/>
  <c r="T411" i="11"/>
  <c r="R411" i="11"/>
  <c r="Q411" i="11"/>
  <c r="B411" i="11"/>
  <c r="AE410" i="11"/>
  <c r="AD410" i="11"/>
  <c r="Z410" i="11"/>
  <c r="Y410" i="11"/>
  <c r="X410" i="11"/>
  <c r="W410" i="11"/>
  <c r="V410" i="11"/>
  <c r="T410" i="11"/>
  <c r="R410" i="11"/>
  <c r="Q410" i="11"/>
  <c r="B410" i="11"/>
  <c r="AE409" i="11"/>
  <c r="AD409" i="11"/>
  <c r="Z409" i="11"/>
  <c r="Y409" i="11"/>
  <c r="X409" i="11"/>
  <c r="W409" i="11"/>
  <c r="V409" i="11"/>
  <c r="T409" i="11"/>
  <c r="R409" i="11"/>
  <c r="Q409" i="11"/>
  <c r="B409" i="11"/>
  <c r="AE408" i="11"/>
  <c r="AD408" i="11"/>
  <c r="Z408" i="11"/>
  <c r="Y408" i="11"/>
  <c r="X408" i="11"/>
  <c r="W408" i="11"/>
  <c r="V408" i="11"/>
  <c r="T408" i="11"/>
  <c r="R408" i="11"/>
  <c r="Q408" i="11"/>
  <c r="B408" i="11"/>
  <c r="AE407" i="11"/>
  <c r="AD407" i="11"/>
  <c r="Z407" i="11"/>
  <c r="Y407" i="11"/>
  <c r="X407" i="11"/>
  <c r="W407" i="11"/>
  <c r="V407" i="11"/>
  <c r="T407" i="11"/>
  <c r="R407" i="11"/>
  <c r="Q407" i="11"/>
  <c r="B407" i="11"/>
  <c r="AE406" i="11"/>
  <c r="AD406" i="11"/>
  <c r="Z406" i="11"/>
  <c r="Y406" i="11"/>
  <c r="X406" i="11"/>
  <c r="W406" i="11"/>
  <c r="V406" i="11"/>
  <c r="T406" i="11"/>
  <c r="R406" i="11"/>
  <c r="Q406" i="11"/>
  <c r="B406" i="11"/>
  <c r="AE405" i="11"/>
  <c r="AD405" i="11"/>
  <c r="Z405" i="11"/>
  <c r="Y405" i="11"/>
  <c r="X405" i="11"/>
  <c r="W405" i="11"/>
  <c r="V405" i="11"/>
  <c r="T405" i="11"/>
  <c r="R405" i="11"/>
  <c r="Q405" i="11"/>
  <c r="B405" i="11"/>
  <c r="AE404" i="11"/>
  <c r="AD404" i="11"/>
  <c r="Z404" i="11"/>
  <c r="Y404" i="11"/>
  <c r="X404" i="11"/>
  <c r="W404" i="11"/>
  <c r="V404" i="11"/>
  <c r="T404" i="11"/>
  <c r="R404" i="11"/>
  <c r="Q404" i="11"/>
  <c r="B404" i="11"/>
  <c r="AE403" i="11"/>
  <c r="AD403" i="11"/>
  <c r="Z403" i="11"/>
  <c r="Y403" i="11"/>
  <c r="X403" i="11"/>
  <c r="W403" i="11"/>
  <c r="V403" i="11"/>
  <c r="T403" i="11"/>
  <c r="R403" i="11"/>
  <c r="Q403" i="11"/>
  <c r="B403" i="11"/>
  <c r="AE402" i="11"/>
  <c r="AD402" i="11"/>
  <c r="Z402" i="11"/>
  <c r="Y402" i="11"/>
  <c r="X402" i="11"/>
  <c r="W402" i="11"/>
  <c r="V402" i="11"/>
  <c r="T402" i="11"/>
  <c r="R402" i="11"/>
  <c r="Q402" i="11"/>
  <c r="B402" i="11"/>
  <c r="AE401" i="11"/>
  <c r="AD401" i="11"/>
  <c r="Z401" i="11"/>
  <c r="Y401" i="11"/>
  <c r="X401" i="11"/>
  <c r="W401" i="11"/>
  <c r="V401" i="11"/>
  <c r="T401" i="11"/>
  <c r="R401" i="11"/>
  <c r="Q401" i="11"/>
  <c r="B401" i="11"/>
  <c r="AE400" i="11"/>
  <c r="AD400" i="11"/>
  <c r="Z400" i="11"/>
  <c r="Y400" i="11"/>
  <c r="X400" i="11"/>
  <c r="W400" i="11"/>
  <c r="V400" i="11"/>
  <c r="T400" i="11"/>
  <c r="R400" i="11"/>
  <c r="Q400" i="11"/>
  <c r="B400" i="11"/>
  <c r="AE399" i="11"/>
  <c r="AD399" i="11"/>
  <c r="Z399" i="11"/>
  <c r="Y399" i="11"/>
  <c r="X399" i="11"/>
  <c r="W399" i="11"/>
  <c r="V399" i="11"/>
  <c r="T399" i="11"/>
  <c r="R399" i="11"/>
  <c r="Q399" i="11"/>
  <c r="B399" i="11"/>
  <c r="AE398" i="11"/>
  <c r="AD398" i="11"/>
  <c r="Z398" i="11"/>
  <c r="Y398" i="11"/>
  <c r="X398" i="11"/>
  <c r="W398" i="11"/>
  <c r="V398" i="11"/>
  <c r="T398" i="11"/>
  <c r="R398" i="11"/>
  <c r="Q398" i="11"/>
  <c r="B398" i="11"/>
  <c r="AE397" i="11"/>
  <c r="AD397" i="11"/>
  <c r="Z397" i="11"/>
  <c r="Y397" i="11"/>
  <c r="X397" i="11"/>
  <c r="W397" i="11"/>
  <c r="V397" i="11"/>
  <c r="T397" i="11"/>
  <c r="R397" i="11"/>
  <c r="Q397" i="11"/>
  <c r="B397" i="11"/>
  <c r="AE396" i="11"/>
  <c r="AD396" i="11"/>
  <c r="Z396" i="11"/>
  <c r="Y396" i="11"/>
  <c r="X396" i="11"/>
  <c r="W396" i="11"/>
  <c r="V396" i="11"/>
  <c r="T396" i="11"/>
  <c r="R396" i="11"/>
  <c r="Q396" i="11"/>
  <c r="B396" i="11"/>
  <c r="AE395" i="11"/>
  <c r="AD395" i="11"/>
  <c r="Z395" i="11"/>
  <c r="Y395" i="11"/>
  <c r="X395" i="11"/>
  <c r="W395" i="11"/>
  <c r="V395" i="11"/>
  <c r="T395" i="11"/>
  <c r="R395" i="11"/>
  <c r="Q395" i="11"/>
  <c r="B395" i="11"/>
  <c r="AE394" i="11"/>
  <c r="AD394" i="11"/>
  <c r="Z394" i="11"/>
  <c r="Y394" i="11"/>
  <c r="X394" i="11"/>
  <c r="W394" i="11"/>
  <c r="V394" i="11"/>
  <c r="T394" i="11"/>
  <c r="R394" i="11"/>
  <c r="Q394" i="11"/>
  <c r="B394" i="11"/>
  <c r="AE393" i="11"/>
  <c r="AD393" i="11"/>
  <c r="Z393" i="11"/>
  <c r="Y393" i="11"/>
  <c r="X393" i="11"/>
  <c r="W393" i="11"/>
  <c r="V393" i="11"/>
  <c r="T393" i="11"/>
  <c r="R393" i="11"/>
  <c r="Q393" i="11"/>
  <c r="B393" i="11"/>
  <c r="AE392" i="11"/>
  <c r="AD392" i="11"/>
  <c r="Z392" i="11"/>
  <c r="Y392" i="11"/>
  <c r="X392" i="11"/>
  <c r="W392" i="11"/>
  <c r="V392" i="11"/>
  <c r="T392" i="11"/>
  <c r="R392" i="11"/>
  <c r="Q392" i="11"/>
  <c r="B392" i="11"/>
  <c r="AE391" i="11"/>
  <c r="AD391" i="11"/>
  <c r="Z391" i="11"/>
  <c r="Y391" i="11"/>
  <c r="X391" i="11"/>
  <c r="W391" i="11"/>
  <c r="V391" i="11"/>
  <c r="T391" i="11"/>
  <c r="R391" i="11"/>
  <c r="Q391" i="11"/>
  <c r="B391" i="11"/>
  <c r="AE390" i="11"/>
  <c r="AD390" i="11"/>
  <c r="Z390" i="11"/>
  <c r="Y390" i="11"/>
  <c r="X390" i="11"/>
  <c r="W390" i="11"/>
  <c r="V390" i="11"/>
  <c r="T390" i="11"/>
  <c r="R390" i="11"/>
  <c r="Q390" i="11"/>
  <c r="B390" i="11"/>
  <c r="AE389" i="11"/>
  <c r="AD389" i="11"/>
  <c r="Z389" i="11"/>
  <c r="Y389" i="11"/>
  <c r="X389" i="11"/>
  <c r="W389" i="11"/>
  <c r="V389" i="11"/>
  <c r="T389" i="11"/>
  <c r="R389" i="11"/>
  <c r="Q389" i="11"/>
  <c r="B389" i="11"/>
  <c r="AE388" i="11"/>
  <c r="AD388" i="11"/>
  <c r="Z388" i="11"/>
  <c r="Y388" i="11"/>
  <c r="X388" i="11"/>
  <c r="W388" i="11"/>
  <c r="V388" i="11"/>
  <c r="T388" i="11"/>
  <c r="R388" i="11"/>
  <c r="Q388" i="11"/>
  <c r="B388" i="11"/>
  <c r="AE387" i="11"/>
  <c r="AD387" i="11"/>
  <c r="Z387" i="11"/>
  <c r="Y387" i="11"/>
  <c r="X387" i="11"/>
  <c r="W387" i="11"/>
  <c r="V387" i="11"/>
  <c r="T387" i="11"/>
  <c r="R387" i="11"/>
  <c r="Q387" i="11"/>
  <c r="B387" i="11"/>
  <c r="AE386" i="11"/>
  <c r="AD386" i="11"/>
  <c r="Z386" i="11"/>
  <c r="Y386" i="11"/>
  <c r="X386" i="11"/>
  <c r="W386" i="11"/>
  <c r="V386" i="11"/>
  <c r="T386" i="11"/>
  <c r="R386" i="11"/>
  <c r="Q386" i="11"/>
  <c r="B386" i="11"/>
  <c r="AE385" i="11"/>
  <c r="AD385" i="11"/>
  <c r="Z385" i="11"/>
  <c r="Y385" i="11"/>
  <c r="X385" i="11"/>
  <c r="W385" i="11"/>
  <c r="V385" i="11"/>
  <c r="T385" i="11"/>
  <c r="R385" i="11"/>
  <c r="Q385" i="11"/>
  <c r="B385" i="11"/>
  <c r="AE384" i="11"/>
  <c r="AD384" i="11"/>
  <c r="Z384" i="11"/>
  <c r="Y384" i="11"/>
  <c r="X384" i="11"/>
  <c r="W384" i="11"/>
  <c r="V384" i="11"/>
  <c r="T384" i="11"/>
  <c r="R384" i="11"/>
  <c r="Q384" i="11"/>
  <c r="B384" i="11"/>
  <c r="AE383" i="11"/>
  <c r="AD383" i="11"/>
  <c r="Z383" i="11"/>
  <c r="Y383" i="11"/>
  <c r="X383" i="11"/>
  <c r="W383" i="11"/>
  <c r="V383" i="11"/>
  <c r="T383" i="11"/>
  <c r="R383" i="11"/>
  <c r="Q383" i="11"/>
  <c r="B383" i="11"/>
  <c r="AE382" i="11"/>
  <c r="AD382" i="11"/>
  <c r="Z382" i="11"/>
  <c r="Y382" i="11"/>
  <c r="X382" i="11"/>
  <c r="W382" i="11"/>
  <c r="V382" i="11"/>
  <c r="T382" i="11"/>
  <c r="R382" i="11"/>
  <c r="Q382" i="11"/>
  <c r="B382" i="11"/>
  <c r="AE381" i="11"/>
  <c r="AD381" i="11"/>
  <c r="Z381" i="11"/>
  <c r="Y381" i="11"/>
  <c r="X381" i="11"/>
  <c r="W381" i="11"/>
  <c r="V381" i="11"/>
  <c r="T381" i="11"/>
  <c r="R381" i="11"/>
  <c r="Q381" i="11"/>
  <c r="B381" i="11"/>
  <c r="AE380" i="11"/>
  <c r="AD380" i="11"/>
  <c r="Z380" i="11"/>
  <c r="Y380" i="11"/>
  <c r="X380" i="11"/>
  <c r="W380" i="11"/>
  <c r="V380" i="11"/>
  <c r="T380" i="11"/>
  <c r="R380" i="11"/>
  <c r="Q380" i="11"/>
  <c r="B380" i="11"/>
  <c r="AE379" i="11"/>
  <c r="AD379" i="11"/>
  <c r="Z379" i="11"/>
  <c r="Y379" i="11"/>
  <c r="X379" i="11"/>
  <c r="W379" i="11"/>
  <c r="V379" i="11"/>
  <c r="T379" i="11"/>
  <c r="R379" i="11"/>
  <c r="Q379" i="11"/>
  <c r="B379" i="11"/>
  <c r="AE378" i="11"/>
  <c r="AD378" i="11"/>
  <c r="Z378" i="11"/>
  <c r="Y378" i="11"/>
  <c r="X378" i="11"/>
  <c r="W378" i="11"/>
  <c r="V378" i="11"/>
  <c r="T378" i="11"/>
  <c r="R378" i="11"/>
  <c r="Q378" i="11"/>
  <c r="B378" i="11"/>
  <c r="AE377" i="11"/>
  <c r="AD377" i="11"/>
  <c r="Z377" i="11"/>
  <c r="Y377" i="11"/>
  <c r="X377" i="11"/>
  <c r="W377" i="11"/>
  <c r="V377" i="11"/>
  <c r="T377" i="11"/>
  <c r="R377" i="11"/>
  <c r="Q377" i="11"/>
  <c r="B377" i="11"/>
  <c r="AE376" i="11"/>
  <c r="AD376" i="11"/>
  <c r="Z376" i="11"/>
  <c r="Y376" i="11"/>
  <c r="X376" i="11"/>
  <c r="W376" i="11"/>
  <c r="V376" i="11"/>
  <c r="T376" i="11"/>
  <c r="R376" i="11"/>
  <c r="Q376" i="11"/>
  <c r="B376" i="11"/>
  <c r="AE375" i="11"/>
  <c r="AD375" i="11"/>
  <c r="Z375" i="11"/>
  <c r="Y375" i="11"/>
  <c r="X375" i="11"/>
  <c r="W375" i="11"/>
  <c r="V375" i="11"/>
  <c r="T375" i="11"/>
  <c r="R375" i="11"/>
  <c r="Q375" i="11"/>
  <c r="B375" i="11"/>
  <c r="AE374" i="11"/>
  <c r="AD374" i="11"/>
  <c r="Z374" i="11"/>
  <c r="Y374" i="11"/>
  <c r="X374" i="11"/>
  <c r="W374" i="11"/>
  <c r="V374" i="11"/>
  <c r="T374" i="11"/>
  <c r="R374" i="11"/>
  <c r="Q374" i="11"/>
  <c r="B374" i="11"/>
  <c r="AE373" i="11"/>
  <c r="AD373" i="11"/>
  <c r="Z373" i="11"/>
  <c r="Y373" i="11"/>
  <c r="X373" i="11"/>
  <c r="W373" i="11"/>
  <c r="V373" i="11"/>
  <c r="T373" i="11"/>
  <c r="R373" i="11"/>
  <c r="Q373" i="11"/>
  <c r="B373" i="11"/>
  <c r="AE372" i="11"/>
  <c r="AD372" i="11"/>
  <c r="Z372" i="11"/>
  <c r="Y372" i="11"/>
  <c r="X372" i="11"/>
  <c r="W372" i="11"/>
  <c r="V372" i="11"/>
  <c r="T372" i="11"/>
  <c r="R372" i="11"/>
  <c r="Q372" i="11"/>
  <c r="B372" i="11"/>
  <c r="AE371" i="11"/>
  <c r="AD371" i="11"/>
  <c r="Z371" i="11"/>
  <c r="Y371" i="11"/>
  <c r="X371" i="11"/>
  <c r="W371" i="11"/>
  <c r="V371" i="11"/>
  <c r="T371" i="11"/>
  <c r="R371" i="11"/>
  <c r="Q371" i="11"/>
  <c r="B371" i="11"/>
  <c r="AE370" i="11"/>
  <c r="AD370" i="11"/>
  <c r="Z370" i="11"/>
  <c r="Y370" i="11"/>
  <c r="X370" i="11"/>
  <c r="W370" i="11"/>
  <c r="V370" i="11"/>
  <c r="T370" i="11"/>
  <c r="R370" i="11"/>
  <c r="Q370" i="11"/>
  <c r="B370" i="11"/>
  <c r="AE369" i="11"/>
  <c r="AD369" i="11"/>
  <c r="Z369" i="11"/>
  <c r="Y369" i="11"/>
  <c r="X369" i="11"/>
  <c r="W369" i="11"/>
  <c r="V369" i="11"/>
  <c r="T369" i="11"/>
  <c r="R369" i="11"/>
  <c r="Q369" i="11"/>
  <c r="B369" i="11"/>
  <c r="AE368" i="11"/>
  <c r="AD368" i="11"/>
  <c r="Z368" i="11"/>
  <c r="Y368" i="11"/>
  <c r="X368" i="11"/>
  <c r="W368" i="11"/>
  <c r="V368" i="11"/>
  <c r="T368" i="11"/>
  <c r="R368" i="11"/>
  <c r="Q368" i="11"/>
  <c r="B368" i="11"/>
  <c r="AE367" i="11"/>
  <c r="AD367" i="11"/>
  <c r="Z367" i="11"/>
  <c r="Y367" i="11"/>
  <c r="X367" i="11"/>
  <c r="W367" i="11"/>
  <c r="V367" i="11"/>
  <c r="T367" i="11"/>
  <c r="R367" i="11"/>
  <c r="Q367" i="11"/>
  <c r="B367" i="11"/>
  <c r="AE366" i="11"/>
  <c r="AD366" i="11"/>
  <c r="Z366" i="11"/>
  <c r="Y366" i="11"/>
  <c r="X366" i="11"/>
  <c r="W366" i="11"/>
  <c r="V366" i="11"/>
  <c r="T366" i="11"/>
  <c r="R366" i="11"/>
  <c r="Q366" i="11"/>
  <c r="B366" i="11"/>
  <c r="AE365" i="11"/>
  <c r="AD365" i="11"/>
  <c r="Z365" i="11"/>
  <c r="Y365" i="11"/>
  <c r="X365" i="11"/>
  <c r="W365" i="11"/>
  <c r="V365" i="11"/>
  <c r="T365" i="11"/>
  <c r="R365" i="11"/>
  <c r="Q365" i="11"/>
  <c r="B365" i="11"/>
  <c r="AE364" i="11"/>
  <c r="AD364" i="11"/>
  <c r="Z364" i="11"/>
  <c r="Y364" i="11"/>
  <c r="X364" i="11"/>
  <c r="W364" i="11"/>
  <c r="V364" i="11"/>
  <c r="T364" i="11"/>
  <c r="R364" i="11"/>
  <c r="Q364" i="11"/>
  <c r="B364" i="11"/>
  <c r="AE363" i="11"/>
  <c r="AD363" i="11"/>
  <c r="Z363" i="11"/>
  <c r="Y363" i="11"/>
  <c r="X363" i="11"/>
  <c r="W363" i="11"/>
  <c r="V363" i="11"/>
  <c r="T363" i="11"/>
  <c r="R363" i="11"/>
  <c r="Q363" i="11"/>
  <c r="B363" i="11"/>
  <c r="AE362" i="11"/>
  <c r="AD362" i="11"/>
  <c r="Z362" i="11"/>
  <c r="Y362" i="11"/>
  <c r="X362" i="11"/>
  <c r="W362" i="11"/>
  <c r="V362" i="11"/>
  <c r="T362" i="11"/>
  <c r="R362" i="11"/>
  <c r="Q362" i="11"/>
  <c r="B362" i="11"/>
  <c r="AE361" i="11"/>
  <c r="AD361" i="11"/>
  <c r="Z361" i="11"/>
  <c r="Y361" i="11"/>
  <c r="X361" i="11"/>
  <c r="W361" i="11"/>
  <c r="V361" i="11"/>
  <c r="T361" i="11"/>
  <c r="R361" i="11"/>
  <c r="Q361" i="11"/>
  <c r="B361" i="11"/>
  <c r="AE360" i="11"/>
  <c r="AD360" i="11"/>
  <c r="Z360" i="11"/>
  <c r="Y360" i="11"/>
  <c r="X360" i="11"/>
  <c r="W360" i="11"/>
  <c r="V360" i="11"/>
  <c r="T360" i="11"/>
  <c r="R360" i="11"/>
  <c r="Q360" i="11"/>
  <c r="B360" i="11"/>
  <c r="AE359" i="11"/>
  <c r="AD359" i="11"/>
  <c r="Z359" i="11"/>
  <c r="Y359" i="11"/>
  <c r="X359" i="11"/>
  <c r="W359" i="11"/>
  <c r="V359" i="11"/>
  <c r="T359" i="11"/>
  <c r="R359" i="11"/>
  <c r="Q359" i="11"/>
  <c r="B359" i="11"/>
  <c r="AE358" i="11"/>
  <c r="AD358" i="11"/>
  <c r="Z358" i="11"/>
  <c r="Y358" i="11"/>
  <c r="X358" i="11"/>
  <c r="W358" i="11"/>
  <c r="V358" i="11"/>
  <c r="T358" i="11"/>
  <c r="R358" i="11"/>
  <c r="Q358" i="11"/>
  <c r="B358" i="11"/>
  <c r="AE357" i="11"/>
  <c r="AD357" i="11"/>
  <c r="Z357" i="11"/>
  <c r="Y357" i="11"/>
  <c r="X357" i="11"/>
  <c r="W357" i="11"/>
  <c r="V357" i="11"/>
  <c r="T357" i="11"/>
  <c r="R357" i="11"/>
  <c r="Q357" i="11"/>
  <c r="B357" i="11"/>
  <c r="AE356" i="11"/>
  <c r="AD356" i="11"/>
  <c r="Z356" i="11"/>
  <c r="Y356" i="11"/>
  <c r="X356" i="11"/>
  <c r="W356" i="11"/>
  <c r="V356" i="11"/>
  <c r="T356" i="11"/>
  <c r="R356" i="11"/>
  <c r="Q356" i="11"/>
  <c r="B356" i="11"/>
  <c r="AE355" i="11"/>
  <c r="AD355" i="11"/>
  <c r="Z355" i="11"/>
  <c r="Y355" i="11"/>
  <c r="X355" i="11"/>
  <c r="W355" i="11"/>
  <c r="V355" i="11"/>
  <c r="T355" i="11"/>
  <c r="R355" i="11"/>
  <c r="Q355" i="11"/>
  <c r="B355" i="11"/>
  <c r="AE354" i="11"/>
  <c r="AD354" i="11"/>
  <c r="Z354" i="11"/>
  <c r="Y354" i="11"/>
  <c r="X354" i="11"/>
  <c r="W354" i="11"/>
  <c r="V354" i="11"/>
  <c r="T354" i="11"/>
  <c r="R354" i="11"/>
  <c r="Q354" i="11"/>
  <c r="B354" i="11"/>
  <c r="AE353" i="11"/>
  <c r="AD353" i="11"/>
  <c r="Z353" i="11"/>
  <c r="Y353" i="11"/>
  <c r="X353" i="11"/>
  <c r="W353" i="11"/>
  <c r="V353" i="11"/>
  <c r="T353" i="11"/>
  <c r="R353" i="11"/>
  <c r="Q353" i="11"/>
  <c r="B353" i="11"/>
  <c r="AE352" i="11"/>
  <c r="AD352" i="11"/>
  <c r="Z352" i="11"/>
  <c r="Y352" i="11"/>
  <c r="X352" i="11"/>
  <c r="W352" i="11"/>
  <c r="V352" i="11"/>
  <c r="T352" i="11"/>
  <c r="R352" i="11"/>
  <c r="Q352" i="11"/>
  <c r="B352" i="11"/>
  <c r="AE351" i="11"/>
  <c r="AD351" i="11"/>
  <c r="Z351" i="11"/>
  <c r="Y351" i="11"/>
  <c r="X351" i="11"/>
  <c r="W351" i="11"/>
  <c r="V351" i="11"/>
  <c r="T351" i="11"/>
  <c r="R351" i="11"/>
  <c r="Q351" i="11"/>
  <c r="B351" i="11"/>
  <c r="AE350" i="11"/>
  <c r="AD350" i="11"/>
  <c r="Z350" i="11"/>
  <c r="Y350" i="11"/>
  <c r="X350" i="11"/>
  <c r="W350" i="11"/>
  <c r="V350" i="11"/>
  <c r="T350" i="11"/>
  <c r="R350" i="11"/>
  <c r="Q350" i="11"/>
  <c r="B350" i="11"/>
  <c r="AE349" i="11"/>
  <c r="AD349" i="11"/>
  <c r="Z349" i="11"/>
  <c r="Y349" i="11"/>
  <c r="X349" i="11"/>
  <c r="W349" i="11"/>
  <c r="V349" i="11"/>
  <c r="T349" i="11"/>
  <c r="R349" i="11"/>
  <c r="Q349" i="11"/>
  <c r="B349" i="11"/>
  <c r="AE348" i="11"/>
  <c r="AD348" i="11"/>
  <c r="Z348" i="11"/>
  <c r="Y348" i="11"/>
  <c r="X348" i="11"/>
  <c r="W348" i="11"/>
  <c r="V348" i="11"/>
  <c r="T348" i="11"/>
  <c r="R348" i="11"/>
  <c r="Q348" i="11"/>
  <c r="B348" i="11"/>
  <c r="AE347" i="11"/>
  <c r="AD347" i="11"/>
  <c r="Z347" i="11"/>
  <c r="Y347" i="11"/>
  <c r="X347" i="11"/>
  <c r="W347" i="11"/>
  <c r="V347" i="11"/>
  <c r="T347" i="11"/>
  <c r="R347" i="11"/>
  <c r="Q347" i="11"/>
  <c r="B347" i="11"/>
  <c r="AE346" i="11"/>
  <c r="AD346" i="11"/>
  <c r="Z346" i="11"/>
  <c r="Y346" i="11"/>
  <c r="X346" i="11"/>
  <c r="W346" i="11"/>
  <c r="V346" i="11"/>
  <c r="T346" i="11"/>
  <c r="R346" i="11"/>
  <c r="Q346" i="11"/>
  <c r="B346" i="11"/>
  <c r="AE345" i="11"/>
  <c r="AD345" i="11"/>
  <c r="Z345" i="11"/>
  <c r="Y345" i="11"/>
  <c r="X345" i="11"/>
  <c r="W345" i="11"/>
  <c r="V345" i="11"/>
  <c r="T345" i="11"/>
  <c r="R345" i="11"/>
  <c r="Q345" i="11"/>
  <c r="B345" i="11"/>
  <c r="AE344" i="11"/>
  <c r="AD344" i="11"/>
  <c r="Z344" i="11"/>
  <c r="Y344" i="11"/>
  <c r="X344" i="11"/>
  <c r="W344" i="11"/>
  <c r="V344" i="11"/>
  <c r="T344" i="11"/>
  <c r="R344" i="11"/>
  <c r="Q344" i="11"/>
  <c r="B344" i="11"/>
  <c r="AE343" i="11"/>
  <c r="AD343" i="11"/>
  <c r="Z343" i="11"/>
  <c r="Y343" i="11"/>
  <c r="X343" i="11"/>
  <c r="W343" i="11"/>
  <c r="V343" i="11"/>
  <c r="T343" i="11"/>
  <c r="R343" i="11"/>
  <c r="Q343" i="11"/>
  <c r="B343" i="11"/>
  <c r="AE342" i="11"/>
  <c r="AD342" i="11"/>
  <c r="Z342" i="11"/>
  <c r="Y342" i="11"/>
  <c r="X342" i="11"/>
  <c r="W342" i="11"/>
  <c r="V342" i="11"/>
  <c r="T342" i="11"/>
  <c r="R342" i="11"/>
  <c r="Q342" i="11"/>
  <c r="B342" i="11"/>
  <c r="AE341" i="11"/>
  <c r="AD341" i="11"/>
  <c r="Z341" i="11"/>
  <c r="Y341" i="11"/>
  <c r="X341" i="11"/>
  <c r="W341" i="11"/>
  <c r="V341" i="11"/>
  <c r="T341" i="11"/>
  <c r="R341" i="11"/>
  <c r="Q341" i="11"/>
  <c r="B341" i="11"/>
  <c r="AE340" i="11"/>
  <c r="AD340" i="11"/>
  <c r="Z340" i="11"/>
  <c r="Y340" i="11"/>
  <c r="X340" i="11"/>
  <c r="W340" i="11"/>
  <c r="V340" i="11"/>
  <c r="T340" i="11"/>
  <c r="R340" i="11"/>
  <c r="Q340" i="11"/>
  <c r="B340" i="11"/>
  <c r="AE339" i="11"/>
  <c r="AD339" i="11"/>
  <c r="Z339" i="11"/>
  <c r="Y339" i="11"/>
  <c r="X339" i="11"/>
  <c r="W339" i="11"/>
  <c r="V339" i="11"/>
  <c r="T339" i="11"/>
  <c r="R339" i="11"/>
  <c r="Q339" i="11"/>
  <c r="B339" i="11"/>
  <c r="AE338" i="11"/>
  <c r="AD338" i="11"/>
  <c r="Z338" i="11"/>
  <c r="Y338" i="11"/>
  <c r="X338" i="11"/>
  <c r="W338" i="11"/>
  <c r="V338" i="11"/>
  <c r="T338" i="11"/>
  <c r="R338" i="11"/>
  <c r="Q338" i="11"/>
  <c r="B338" i="11"/>
  <c r="AE337" i="11"/>
  <c r="AD337" i="11"/>
  <c r="Z337" i="11"/>
  <c r="Y337" i="11"/>
  <c r="X337" i="11"/>
  <c r="W337" i="11"/>
  <c r="V337" i="11"/>
  <c r="T337" i="11"/>
  <c r="R337" i="11"/>
  <c r="Q337" i="11"/>
  <c r="B337" i="11"/>
  <c r="AE336" i="11"/>
  <c r="AD336" i="11"/>
  <c r="Z336" i="11"/>
  <c r="Y336" i="11"/>
  <c r="X336" i="11"/>
  <c r="W336" i="11"/>
  <c r="V336" i="11"/>
  <c r="T336" i="11"/>
  <c r="R336" i="11"/>
  <c r="Q336" i="11"/>
  <c r="B336" i="11"/>
  <c r="AE335" i="11"/>
  <c r="AD335" i="11"/>
  <c r="Z335" i="11"/>
  <c r="Y335" i="11"/>
  <c r="X335" i="11"/>
  <c r="W335" i="11"/>
  <c r="V335" i="11"/>
  <c r="T335" i="11"/>
  <c r="R335" i="11"/>
  <c r="Q335" i="11"/>
  <c r="B335" i="11"/>
  <c r="AE334" i="11"/>
  <c r="AD334" i="11"/>
  <c r="Z334" i="11"/>
  <c r="Y334" i="11"/>
  <c r="X334" i="11"/>
  <c r="W334" i="11"/>
  <c r="V334" i="11"/>
  <c r="T334" i="11"/>
  <c r="R334" i="11"/>
  <c r="Q334" i="11"/>
  <c r="B334" i="11"/>
  <c r="AE333" i="11"/>
  <c r="AD333" i="11"/>
  <c r="Z333" i="11"/>
  <c r="Y333" i="11"/>
  <c r="X333" i="11"/>
  <c r="W333" i="11"/>
  <c r="V333" i="11"/>
  <c r="T333" i="11"/>
  <c r="R333" i="11"/>
  <c r="Q333" i="11"/>
  <c r="B333" i="11"/>
  <c r="AE332" i="11"/>
  <c r="AD332" i="11"/>
  <c r="Z332" i="11"/>
  <c r="Y332" i="11"/>
  <c r="X332" i="11"/>
  <c r="W332" i="11"/>
  <c r="V332" i="11"/>
  <c r="T332" i="11"/>
  <c r="R332" i="11"/>
  <c r="Q332" i="11"/>
  <c r="B332" i="11"/>
  <c r="AE331" i="11"/>
  <c r="AD331" i="11"/>
  <c r="Z331" i="11"/>
  <c r="Y331" i="11"/>
  <c r="X331" i="11"/>
  <c r="W331" i="11"/>
  <c r="V331" i="11"/>
  <c r="T331" i="11"/>
  <c r="R331" i="11"/>
  <c r="Q331" i="11"/>
  <c r="B331" i="11"/>
  <c r="AE330" i="11"/>
  <c r="AD330" i="11"/>
  <c r="Z330" i="11"/>
  <c r="Y330" i="11"/>
  <c r="X330" i="11"/>
  <c r="W330" i="11"/>
  <c r="V330" i="11"/>
  <c r="T330" i="11"/>
  <c r="R330" i="11"/>
  <c r="Q330" i="11"/>
  <c r="B330" i="11"/>
  <c r="AE329" i="11"/>
  <c r="AD329" i="11"/>
  <c r="Z329" i="11"/>
  <c r="Y329" i="11"/>
  <c r="X329" i="11"/>
  <c r="W329" i="11"/>
  <c r="V329" i="11"/>
  <c r="T329" i="11"/>
  <c r="R329" i="11"/>
  <c r="Q329" i="11"/>
  <c r="B329" i="11"/>
  <c r="AE328" i="11"/>
  <c r="AD328" i="11"/>
  <c r="Z328" i="11"/>
  <c r="Y328" i="11"/>
  <c r="X328" i="11"/>
  <c r="W328" i="11"/>
  <c r="V328" i="11"/>
  <c r="T328" i="11"/>
  <c r="R328" i="11"/>
  <c r="Q328" i="11"/>
  <c r="B328" i="11"/>
  <c r="AE327" i="11"/>
  <c r="AD327" i="11"/>
  <c r="Z327" i="11"/>
  <c r="Y327" i="11"/>
  <c r="X327" i="11"/>
  <c r="W327" i="11"/>
  <c r="V327" i="11"/>
  <c r="T327" i="11"/>
  <c r="R327" i="11"/>
  <c r="Q327" i="11"/>
  <c r="B327" i="11"/>
  <c r="AE326" i="11"/>
  <c r="AD326" i="11"/>
  <c r="Z326" i="11"/>
  <c r="Y326" i="11"/>
  <c r="X326" i="11"/>
  <c r="W326" i="11"/>
  <c r="V326" i="11"/>
  <c r="T326" i="11"/>
  <c r="R326" i="11"/>
  <c r="Q326" i="11"/>
  <c r="B326" i="11"/>
  <c r="AE325" i="11"/>
  <c r="AD325" i="11"/>
  <c r="Z325" i="11"/>
  <c r="Y325" i="11"/>
  <c r="X325" i="11"/>
  <c r="W325" i="11"/>
  <c r="V325" i="11"/>
  <c r="T325" i="11"/>
  <c r="R325" i="11"/>
  <c r="Q325" i="11"/>
  <c r="B325" i="11"/>
  <c r="AE324" i="11"/>
  <c r="AD324" i="11"/>
  <c r="Z324" i="11"/>
  <c r="Y324" i="11"/>
  <c r="X324" i="11"/>
  <c r="W324" i="11"/>
  <c r="V324" i="11"/>
  <c r="T324" i="11"/>
  <c r="R324" i="11"/>
  <c r="Q324" i="11"/>
  <c r="B324" i="11"/>
  <c r="AE323" i="11"/>
  <c r="AD323" i="11"/>
  <c r="Z323" i="11"/>
  <c r="Y323" i="11"/>
  <c r="X323" i="11"/>
  <c r="W323" i="11"/>
  <c r="V323" i="11"/>
  <c r="T323" i="11"/>
  <c r="R323" i="11"/>
  <c r="Q323" i="11"/>
  <c r="B323" i="11"/>
  <c r="AE322" i="11"/>
  <c r="AD322" i="11"/>
  <c r="Z322" i="11"/>
  <c r="Y322" i="11"/>
  <c r="X322" i="11"/>
  <c r="W322" i="11"/>
  <c r="V322" i="11"/>
  <c r="T322" i="11"/>
  <c r="R322" i="11"/>
  <c r="Q322" i="11"/>
  <c r="B322" i="11"/>
  <c r="AE321" i="11"/>
  <c r="AD321" i="11"/>
  <c r="Z321" i="11"/>
  <c r="Y321" i="11"/>
  <c r="X321" i="11"/>
  <c r="W321" i="11"/>
  <c r="V321" i="11"/>
  <c r="T321" i="11"/>
  <c r="R321" i="11"/>
  <c r="Q321" i="11"/>
  <c r="B321" i="11"/>
  <c r="AE320" i="11"/>
  <c r="AD320" i="11"/>
  <c r="Z320" i="11"/>
  <c r="Y320" i="11"/>
  <c r="X320" i="11"/>
  <c r="W320" i="11"/>
  <c r="V320" i="11"/>
  <c r="T320" i="11"/>
  <c r="R320" i="11"/>
  <c r="Q320" i="11"/>
  <c r="B320" i="11"/>
  <c r="AE319" i="11"/>
  <c r="AD319" i="11"/>
  <c r="Z319" i="11"/>
  <c r="Y319" i="11"/>
  <c r="X319" i="11"/>
  <c r="W319" i="11"/>
  <c r="V319" i="11"/>
  <c r="T319" i="11"/>
  <c r="R319" i="11"/>
  <c r="Q319" i="11"/>
  <c r="B319" i="11"/>
  <c r="AE318" i="11"/>
  <c r="AD318" i="11"/>
  <c r="Z318" i="11"/>
  <c r="Y318" i="11"/>
  <c r="X318" i="11"/>
  <c r="W318" i="11"/>
  <c r="V318" i="11"/>
  <c r="T318" i="11"/>
  <c r="R318" i="11"/>
  <c r="Q318" i="11"/>
  <c r="B318" i="11"/>
  <c r="AE317" i="11"/>
  <c r="AD317" i="11"/>
  <c r="Z317" i="11"/>
  <c r="Y317" i="11"/>
  <c r="X317" i="11"/>
  <c r="W317" i="11"/>
  <c r="V317" i="11"/>
  <c r="T317" i="11"/>
  <c r="R317" i="11"/>
  <c r="Q317" i="11"/>
  <c r="B317" i="11"/>
  <c r="AE316" i="11"/>
  <c r="AD316" i="11"/>
  <c r="Z316" i="11"/>
  <c r="Y316" i="11"/>
  <c r="X316" i="11"/>
  <c r="W316" i="11"/>
  <c r="V316" i="11"/>
  <c r="T316" i="11"/>
  <c r="R316" i="11"/>
  <c r="Q316" i="11"/>
  <c r="B316" i="11"/>
  <c r="AE315" i="11"/>
  <c r="AD315" i="11"/>
  <c r="Z315" i="11"/>
  <c r="Y315" i="11"/>
  <c r="X315" i="11"/>
  <c r="W315" i="11"/>
  <c r="V315" i="11"/>
  <c r="T315" i="11"/>
  <c r="R315" i="11"/>
  <c r="Q315" i="11"/>
  <c r="B315" i="11"/>
  <c r="AE314" i="11"/>
  <c r="AD314" i="11"/>
  <c r="Z314" i="11"/>
  <c r="Y314" i="11"/>
  <c r="X314" i="11"/>
  <c r="W314" i="11"/>
  <c r="V314" i="11"/>
  <c r="T314" i="11"/>
  <c r="R314" i="11"/>
  <c r="Q314" i="11"/>
  <c r="B314" i="11"/>
  <c r="AE313" i="11"/>
  <c r="AD313" i="11"/>
  <c r="Z313" i="11"/>
  <c r="Y313" i="11"/>
  <c r="X313" i="11"/>
  <c r="W313" i="11"/>
  <c r="V313" i="11"/>
  <c r="T313" i="11"/>
  <c r="R313" i="11"/>
  <c r="Q313" i="11"/>
  <c r="B313" i="11"/>
  <c r="AE312" i="11"/>
  <c r="AD312" i="11"/>
  <c r="Z312" i="11"/>
  <c r="Y312" i="11"/>
  <c r="X312" i="11"/>
  <c r="W312" i="11"/>
  <c r="V312" i="11"/>
  <c r="T312" i="11"/>
  <c r="R312" i="11"/>
  <c r="Q312" i="11"/>
  <c r="B312" i="11"/>
  <c r="AE311" i="11"/>
  <c r="AD311" i="11"/>
  <c r="Z311" i="11"/>
  <c r="Y311" i="11"/>
  <c r="X311" i="11"/>
  <c r="W311" i="11"/>
  <c r="V311" i="11"/>
  <c r="T311" i="11"/>
  <c r="R311" i="11"/>
  <c r="Q311" i="11"/>
  <c r="B311" i="11"/>
  <c r="AE310" i="11"/>
  <c r="AD310" i="11"/>
  <c r="Z310" i="11"/>
  <c r="Y310" i="11"/>
  <c r="X310" i="11"/>
  <c r="W310" i="11"/>
  <c r="V310" i="11"/>
  <c r="T310" i="11"/>
  <c r="R310" i="11"/>
  <c r="Q310" i="11"/>
  <c r="B310" i="11"/>
  <c r="AE309" i="11"/>
  <c r="AD309" i="11"/>
  <c r="Z309" i="11"/>
  <c r="Y309" i="11"/>
  <c r="X309" i="11"/>
  <c r="W309" i="11"/>
  <c r="V309" i="11"/>
  <c r="T309" i="11"/>
  <c r="R309" i="11"/>
  <c r="Q309" i="11"/>
  <c r="B309" i="11"/>
  <c r="AE308" i="11"/>
  <c r="AD308" i="11"/>
  <c r="Z308" i="11"/>
  <c r="Y308" i="11"/>
  <c r="X308" i="11"/>
  <c r="W308" i="11"/>
  <c r="V308" i="11"/>
  <c r="T308" i="11"/>
  <c r="R308" i="11"/>
  <c r="Q308" i="11"/>
  <c r="B308" i="11"/>
  <c r="AE307" i="11"/>
  <c r="AD307" i="11"/>
  <c r="Z307" i="11"/>
  <c r="Y307" i="11"/>
  <c r="X307" i="11"/>
  <c r="W307" i="11"/>
  <c r="V307" i="11"/>
  <c r="T307" i="11"/>
  <c r="R307" i="11"/>
  <c r="Q307" i="11"/>
  <c r="B307" i="11"/>
  <c r="AE306" i="11"/>
  <c r="AD306" i="11"/>
  <c r="Z306" i="11"/>
  <c r="Y306" i="11"/>
  <c r="X306" i="11"/>
  <c r="W306" i="11"/>
  <c r="V306" i="11"/>
  <c r="T306" i="11"/>
  <c r="R306" i="11"/>
  <c r="Q306" i="11"/>
  <c r="B306" i="11"/>
  <c r="AE305" i="11"/>
  <c r="AD305" i="11"/>
  <c r="Z305" i="11"/>
  <c r="Y305" i="11"/>
  <c r="X305" i="11"/>
  <c r="W305" i="11"/>
  <c r="V305" i="11"/>
  <c r="T305" i="11"/>
  <c r="R305" i="11"/>
  <c r="Q305" i="11"/>
  <c r="B305" i="11"/>
  <c r="AE304" i="11"/>
  <c r="AD304" i="11"/>
  <c r="Z304" i="11"/>
  <c r="Y304" i="11"/>
  <c r="X304" i="11"/>
  <c r="W304" i="11"/>
  <c r="V304" i="11"/>
  <c r="T304" i="11"/>
  <c r="R304" i="11"/>
  <c r="Q304" i="11"/>
  <c r="B304" i="11"/>
  <c r="AE303" i="11"/>
  <c r="AD303" i="11"/>
  <c r="Z303" i="11"/>
  <c r="Y303" i="11"/>
  <c r="X303" i="11"/>
  <c r="W303" i="11"/>
  <c r="V303" i="11"/>
  <c r="T303" i="11"/>
  <c r="R303" i="11"/>
  <c r="Q303" i="11"/>
  <c r="B303" i="11"/>
  <c r="AE302" i="11"/>
  <c r="AD302" i="11"/>
  <c r="Z302" i="11"/>
  <c r="Y302" i="11"/>
  <c r="X302" i="11"/>
  <c r="W302" i="11"/>
  <c r="V302" i="11"/>
  <c r="T302" i="11"/>
  <c r="R302" i="11"/>
  <c r="Q302" i="11"/>
  <c r="B302" i="11"/>
  <c r="AE301" i="11"/>
  <c r="AD301" i="11"/>
  <c r="Z301" i="11"/>
  <c r="Y301" i="11"/>
  <c r="X301" i="11"/>
  <c r="W301" i="11"/>
  <c r="V301" i="11"/>
  <c r="T301" i="11"/>
  <c r="R301" i="11"/>
  <c r="Q301" i="11"/>
  <c r="B301" i="11"/>
  <c r="AE300" i="11"/>
  <c r="AD300" i="11"/>
  <c r="Z300" i="11"/>
  <c r="Y300" i="11"/>
  <c r="X300" i="11"/>
  <c r="W300" i="11"/>
  <c r="V300" i="11"/>
  <c r="T300" i="11"/>
  <c r="R300" i="11"/>
  <c r="Q300" i="11"/>
  <c r="B300" i="11"/>
  <c r="AE299" i="11"/>
  <c r="AD299" i="11"/>
  <c r="Z299" i="11"/>
  <c r="Y299" i="11"/>
  <c r="X299" i="11"/>
  <c r="W299" i="11"/>
  <c r="V299" i="11"/>
  <c r="T299" i="11"/>
  <c r="R299" i="11"/>
  <c r="Q299" i="11"/>
  <c r="B299" i="11"/>
  <c r="AE298" i="11"/>
  <c r="AD298" i="11"/>
  <c r="Z298" i="11"/>
  <c r="Y298" i="11"/>
  <c r="X298" i="11"/>
  <c r="W298" i="11"/>
  <c r="V298" i="11"/>
  <c r="T298" i="11"/>
  <c r="R298" i="11"/>
  <c r="Q298" i="11"/>
  <c r="B298" i="11"/>
  <c r="AE297" i="11"/>
  <c r="AD297" i="11"/>
  <c r="Z297" i="11"/>
  <c r="Y297" i="11"/>
  <c r="X297" i="11"/>
  <c r="W297" i="11"/>
  <c r="V297" i="11"/>
  <c r="T297" i="11"/>
  <c r="R297" i="11"/>
  <c r="Q297" i="11"/>
  <c r="B297" i="11"/>
  <c r="AE296" i="11"/>
  <c r="AD296" i="11"/>
  <c r="Z296" i="11"/>
  <c r="Y296" i="11"/>
  <c r="X296" i="11"/>
  <c r="W296" i="11"/>
  <c r="V296" i="11"/>
  <c r="T296" i="11"/>
  <c r="R296" i="11"/>
  <c r="Q296" i="11"/>
  <c r="B296" i="11"/>
  <c r="AE295" i="11"/>
  <c r="AD295" i="11"/>
  <c r="Z295" i="11"/>
  <c r="Y295" i="11"/>
  <c r="X295" i="11"/>
  <c r="W295" i="11"/>
  <c r="V295" i="11"/>
  <c r="T295" i="11"/>
  <c r="R295" i="11"/>
  <c r="Q295" i="11"/>
  <c r="B295" i="11"/>
  <c r="AE294" i="11"/>
  <c r="AD294" i="11"/>
  <c r="Z294" i="11"/>
  <c r="Y294" i="11"/>
  <c r="X294" i="11"/>
  <c r="W294" i="11"/>
  <c r="V294" i="11"/>
  <c r="T294" i="11"/>
  <c r="R294" i="11"/>
  <c r="Q294" i="11"/>
  <c r="B294" i="11"/>
  <c r="AE293" i="11"/>
  <c r="AD293" i="11"/>
  <c r="Z293" i="11"/>
  <c r="Y293" i="11"/>
  <c r="X293" i="11"/>
  <c r="W293" i="11"/>
  <c r="V293" i="11"/>
  <c r="T293" i="11"/>
  <c r="R293" i="11"/>
  <c r="Q293" i="11"/>
  <c r="B293" i="11"/>
  <c r="AE292" i="11"/>
  <c r="AD292" i="11"/>
  <c r="Z292" i="11"/>
  <c r="Y292" i="11"/>
  <c r="X292" i="11"/>
  <c r="W292" i="11"/>
  <c r="V292" i="11"/>
  <c r="T292" i="11"/>
  <c r="R292" i="11"/>
  <c r="Q292" i="11"/>
  <c r="B292" i="11"/>
  <c r="AE291" i="11"/>
  <c r="AD291" i="11"/>
  <c r="Z291" i="11"/>
  <c r="Y291" i="11"/>
  <c r="X291" i="11"/>
  <c r="W291" i="11"/>
  <c r="V291" i="11"/>
  <c r="T291" i="11"/>
  <c r="R291" i="11"/>
  <c r="Q291" i="11"/>
  <c r="B291" i="11"/>
  <c r="AE290" i="11"/>
  <c r="AD290" i="11"/>
  <c r="Z290" i="11"/>
  <c r="Y290" i="11"/>
  <c r="X290" i="11"/>
  <c r="W290" i="11"/>
  <c r="V290" i="11"/>
  <c r="T290" i="11"/>
  <c r="R290" i="11"/>
  <c r="Q290" i="11"/>
  <c r="B290" i="11"/>
  <c r="AE289" i="11"/>
  <c r="AD289" i="11"/>
  <c r="Z289" i="11"/>
  <c r="Y289" i="11"/>
  <c r="X289" i="11"/>
  <c r="W289" i="11"/>
  <c r="V289" i="11"/>
  <c r="T289" i="11"/>
  <c r="R289" i="11"/>
  <c r="Q289" i="11"/>
  <c r="B289" i="11"/>
  <c r="AE288" i="11"/>
  <c r="AD288" i="11"/>
  <c r="Z288" i="11"/>
  <c r="Y288" i="11"/>
  <c r="X288" i="11"/>
  <c r="W288" i="11"/>
  <c r="V288" i="11"/>
  <c r="T288" i="11"/>
  <c r="R288" i="11"/>
  <c r="Q288" i="11"/>
  <c r="B288" i="11"/>
  <c r="AE287" i="11"/>
  <c r="AD287" i="11"/>
  <c r="Z287" i="11"/>
  <c r="Y287" i="11"/>
  <c r="X287" i="11"/>
  <c r="W287" i="11"/>
  <c r="V287" i="11"/>
  <c r="T287" i="11"/>
  <c r="R287" i="11"/>
  <c r="Q287" i="11"/>
  <c r="B287" i="11"/>
  <c r="AE286" i="11"/>
  <c r="AD286" i="11"/>
  <c r="Z286" i="11"/>
  <c r="Y286" i="11"/>
  <c r="X286" i="11"/>
  <c r="W286" i="11"/>
  <c r="V286" i="11"/>
  <c r="T286" i="11"/>
  <c r="R286" i="11"/>
  <c r="Q286" i="11"/>
  <c r="B286" i="11"/>
  <c r="AE285" i="11"/>
  <c r="AD285" i="11"/>
  <c r="Z285" i="11"/>
  <c r="Y285" i="11"/>
  <c r="X285" i="11"/>
  <c r="W285" i="11"/>
  <c r="V285" i="11"/>
  <c r="T285" i="11"/>
  <c r="R285" i="11"/>
  <c r="Q285" i="11"/>
  <c r="B285" i="11"/>
  <c r="AE284" i="11"/>
  <c r="AD284" i="11"/>
  <c r="Z284" i="11"/>
  <c r="Y284" i="11"/>
  <c r="X284" i="11"/>
  <c r="W284" i="11"/>
  <c r="V284" i="11"/>
  <c r="T284" i="11"/>
  <c r="R284" i="11"/>
  <c r="Q284" i="11"/>
  <c r="B284" i="11"/>
  <c r="AE283" i="11"/>
  <c r="AD283" i="11"/>
  <c r="Z283" i="11"/>
  <c r="Y283" i="11"/>
  <c r="X283" i="11"/>
  <c r="W283" i="11"/>
  <c r="V283" i="11"/>
  <c r="T283" i="11"/>
  <c r="R283" i="11"/>
  <c r="Q283" i="11"/>
  <c r="B283" i="11"/>
  <c r="AE282" i="11"/>
  <c r="AD282" i="11"/>
  <c r="Z282" i="11"/>
  <c r="Y282" i="11"/>
  <c r="X282" i="11"/>
  <c r="W282" i="11"/>
  <c r="V282" i="11"/>
  <c r="T282" i="11"/>
  <c r="R282" i="11"/>
  <c r="Q282" i="11"/>
  <c r="B282" i="11"/>
  <c r="AE281" i="11"/>
  <c r="AD281" i="11"/>
  <c r="Z281" i="11"/>
  <c r="Y281" i="11"/>
  <c r="X281" i="11"/>
  <c r="W281" i="11"/>
  <c r="V281" i="11"/>
  <c r="T281" i="11"/>
  <c r="R281" i="11"/>
  <c r="Q281" i="11"/>
  <c r="B281" i="11"/>
  <c r="AE280" i="11"/>
  <c r="AD280" i="11"/>
  <c r="Z280" i="11"/>
  <c r="Y280" i="11"/>
  <c r="X280" i="11"/>
  <c r="W280" i="11"/>
  <c r="V280" i="11"/>
  <c r="T280" i="11"/>
  <c r="R280" i="11"/>
  <c r="Q280" i="11"/>
  <c r="B280" i="11"/>
  <c r="AE279" i="11"/>
  <c r="AD279" i="11"/>
  <c r="Z279" i="11"/>
  <c r="Y279" i="11"/>
  <c r="X279" i="11"/>
  <c r="W279" i="11"/>
  <c r="V279" i="11"/>
  <c r="T279" i="11"/>
  <c r="R279" i="11"/>
  <c r="Q279" i="11"/>
  <c r="B279" i="11"/>
  <c r="AE278" i="11"/>
  <c r="AD278" i="11"/>
  <c r="Z278" i="11"/>
  <c r="Y278" i="11"/>
  <c r="X278" i="11"/>
  <c r="W278" i="11"/>
  <c r="V278" i="11"/>
  <c r="T278" i="11"/>
  <c r="R278" i="11"/>
  <c r="Q278" i="11"/>
  <c r="B278" i="11"/>
  <c r="AE277" i="11"/>
  <c r="AD277" i="11"/>
  <c r="Z277" i="11"/>
  <c r="Y277" i="11"/>
  <c r="X277" i="11"/>
  <c r="W277" i="11"/>
  <c r="V277" i="11"/>
  <c r="T277" i="11"/>
  <c r="R277" i="11"/>
  <c r="Q277" i="11"/>
  <c r="B277" i="11"/>
  <c r="AE276" i="11"/>
  <c r="AD276" i="11"/>
  <c r="Z276" i="11"/>
  <c r="Y276" i="11"/>
  <c r="X276" i="11"/>
  <c r="W276" i="11"/>
  <c r="V276" i="11"/>
  <c r="T276" i="11"/>
  <c r="R276" i="11"/>
  <c r="Q276" i="11"/>
  <c r="B276" i="11"/>
  <c r="AE275" i="11"/>
  <c r="AD275" i="11"/>
  <c r="Z275" i="11"/>
  <c r="Y275" i="11"/>
  <c r="X275" i="11"/>
  <c r="W275" i="11"/>
  <c r="V275" i="11"/>
  <c r="T275" i="11"/>
  <c r="R275" i="11"/>
  <c r="Q275" i="11"/>
  <c r="B275" i="11"/>
  <c r="AE274" i="11"/>
  <c r="AD274" i="11"/>
  <c r="Z274" i="11"/>
  <c r="Y274" i="11"/>
  <c r="X274" i="11"/>
  <c r="W274" i="11"/>
  <c r="V274" i="11"/>
  <c r="T274" i="11"/>
  <c r="R274" i="11"/>
  <c r="Q274" i="11"/>
  <c r="B274" i="11"/>
  <c r="AE273" i="11"/>
  <c r="AD273" i="11"/>
  <c r="Z273" i="11"/>
  <c r="Y273" i="11"/>
  <c r="X273" i="11"/>
  <c r="W273" i="11"/>
  <c r="V273" i="11"/>
  <c r="T273" i="11"/>
  <c r="R273" i="11"/>
  <c r="Q273" i="11"/>
  <c r="B273" i="11"/>
  <c r="AE272" i="11"/>
  <c r="AD272" i="11"/>
  <c r="Z272" i="11"/>
  <c r="Y272" i="11"/>
  <c r="X272" i="11"/>
  <c r="W272" i="11"/>
  <c r="V272" i="11"/>
  <c r="T272" i="11"/>
  <c r="R272" i="11"/>
  <c r="Q272" i="11"/>
  <c r="B272" i="11"/>
  <c r="AE271" i="11"/>
  <c r="AD271" i="11"/>
  <c r="Z271" i="11"/>
  <c r="Y271" i="11"/>
  <c r="X271" i="11"/>
  <c r="W271" i="11"/>
  <c r="V271" i="11"/>
  <c r="T271" i="11"/>
  <c r="R271" i="11"/>
  <c r="Q271" i="11"/>
  <c r="B271" i="11"/>
  <c r="AE270" i="11"/>
  <c r="AD270" i="11"/>
  <c r="Z270" i="11"/>
  <c r="Y270" i="11"/>
  <c r="X270" i="11"/>
  <c r="W270" i="11"/>
  <c r="V270" i="11"/>
  <c r="T270" i="11"/>
  <c r="R270" i="11"/>
  <c r="Q270" i="11"/>
  <c r="B270" i="11"/>
  <c r="AE269" i="11"/>
  <c r="AD269" i="11"/>
  <c r="Z269" i="11"/>
  <c r="Y269" i="11"/>
  <c r="X269" i="11"/>
  <c r="W269" i="11"/>
  <c r="V269" i="11"/>
  <c r="T269" i="11"/>
  <c r="R269" i="11"/>
  <c r="Q269" i="11"/>
  <c r="B269" i="11"/>
  <c r="AE268" i="11"/>
  <c r="AD268" i="11"/>
  <c r="Z268" i="11"/>
  <c r="Y268" i="11"/>
  <c r="X268" i="11"/>
  <c r="W268" i="11"/>
  <c r="V268" i="11"/>
  <c r="T268" i="11"/>
  <c r="R268" i="11"/>
  <c r="Q268" i="11"/>
  <c r="B268" i="11"/>
  <c r="AE267" i="11"/>
  <c r="AD267" i="11"/>
  <c r="Z267" i="11"/>
  <c r="Y267" i="11"/>
  <c r="X267" i="11"/>
  <c r="W267" i="11"/>
  <c r="V267" i="11"/>
  <c r="T267" i="11"/>
  <c r="R267" i="11"/>
  <c r="Q267" i="11"/>
  <c r="B267" i="11"/>
  <c r="AE266" i="11"/>
  <c r="AD266" i="11"/>
  <c r="Z266" i="11"/>
  <c r="Y266" i="11"/>
  <c r="X266" i="11"/>
  <c r="W266" i="11"/>
  <c r="V266" i="11"/>
  <c r="T266" i="11"/>
  <c r="R266" i="11"/>
  <c r="Q266" i="11"/>
  <c r="B266" i="11"/>
  <c r="AE265" i="11"/>
  <c r="AD265" i="11"/>
  <c r="Z265" i="11"/>
  <c r="Y265" i="11"/>
  <c r="X265" i="11"/>
  <c r="W265" i="11"/>
  <c r="V265" i="11"/>
  <c r="T265" i="11"/>
  <c r="R265" i="11"/>
  <c r="Q265" i="11"/>
  <c r="B265" i="11"/>
  <c r="AE264" i="11"/>
  <c r="AD264" i="11"/>
  <c r="Z264" i="11"/>
  <c r="Y264" i="11"/>
  <c r="X264" i="11"/>
  <c r="W264" i="11"/>
  <c r="V264" i="11"/>
  <c r="T264" i="11"/>
  <c r="R264" i="11"/>
  <c r="Q264" i="11"/>
  <c r="B264" i="11"/>
  <c r="AE263" i="11"/>
  <c r="AD263" i="11"/>
  <c r="Z263" i="11"/>
  <c r="Y263" i="11"/>
  <c r="X263" i="11"/>
  <c r="W263" i="11"/>
  <c r="V263" i="11"/>
  <c r="T263" i="11"/>
  <c r="R263" i="11"/>
  <c r="Q263" i="11"/>
  <c r="B263" i="11"/>
  <c r="AE262" i="11"/>
  <c r="AD262" i="11"/>
  <c r="Z262" i="11"/>
  <c r="Y262" i="11"/>
  <c r="X262" i="11"/>
  <c r="W262" i="11"/>
  <c r="V262" i="11"/>
  <c r="T262" i="11"/>
  <c r="R262" i="11"/>
  <c r="Q262" i="11"/>
  <c r="B262" i="11"/>
  <c r="AE261" i="11"/>
  <c r="AD261" i="11"/>
  <c r="Z261" i="11"/>
  <c r="Y261" i="11"/>
  <c r="X261" i="11"/>
  <c r="W261" i="11"/>
  <c r="V261" i="11"/>
  <c r="T261" i="11"/>
  <c r="R261" i="11"/>
  <c r="Q261" i="11"/>
  <c r="B261" i="11"/>
  <c r="AE260" i="11"/>
  <c r="AD260" i="11"/>
  <c r="Z260" i="11"/>
  <c r="Y260" i="11"/>
  <c r="X260" i="11"/>
  <c r="W260" i="11"/>
  <c r="V260" i="11"/>
  <c r="T260" i="11"/>
  <c r="R260" i="11"/>
  <c r="Q260" i="11"/>
  <c r="B260" i="11"/>
  <c r="AE259" i="11"/>
  <c r="AD259" i="11"/>
  <c r="Z259" i="11"/>
  <c r="Y259" i="11"/>
  <c r="X259" i="11"/>
  <c r="W259" i="11"/>
  <c r="V259" i="11"/>
  <c r="T259" i="11"/>
  <c r="R259" i="11"/>
  <c r="Q259" i="11"/>
  <c r="B259" i="11"/>
  <c r="AE258" i="11"/>
  <c r="AD258" i="11"/>
  <c r="Z258" i="11"/>
  <c r="Y258" i="11"/>
  <c r="X258" i="11"/>
  <c r="W258" i="11"/>
  <c r="V258" i="11"/>
  <c r="T258" i="11"/>
  <c r="R258" i="11"/>
  <c r="Q258" i="11"/>
  <c r="B258" i="11"/>
  <c r="AE257" i="11"/>
  <c r="AD257" i="11"/>
  <c r="Z257" i="11"/>
  <c r="Y257" i="11"/>
  <c r="X257" i="11"/>
  <c r="W257" i="11"/>
  <c r="V257" i="11"/>
  <c r="T257" i="11"/>
  <c r="R257" i="11"/>
  <c r="Q257" i="11"/>
  <c r="B257" i="11"/>
  <c r="AE256" i="11"/>
  <c r="AD256" i="11"/>
  <c r="Z256" i="11"/>
  <c r="Y256" i="11"/>
  <c r="X256" i="11"/>
  <c r="W256" i="11"/>
  <c r="V256" i="11"/>
  <c r="T256" i="11"/>
  <c r="R256" i="11"/>
  <c r="Q256" i="11"/>
  <c r="B256" i="11"/>
  <c r="AE255" i="11"/>
  <c r="AD255" i="11"/>
  <c r="Z255" i="11"/>
  <c r="Y255" i="11"/>
  <c r="X255" i="11"/>
  <c r="W255" i="11"/>
  <c r="V255" i="11"/>
  <c r="T255" i="11"/>
  <c r="R255" i="11"/>
  <c r="Q255" i="11"/>
  <c r="B255" i="11"/>
  <c r="AE254" i="11"/>
  <c r="AD254" i="11"/>
  <c r="Z254" i="11"/>
  <c r="Y254" i="11"/>
  <c r="X254" i="11"/>
  <c r="W254" i="11"/>
  <c r="V254" i="11"/>
  <c r="T254" i="11"/>
  <c r="R254" i="11"/>
  <c r="Q254" i="11"/>
  <c r="B254" i="11"/>
  <c r="AE253" i="11"/>
  <c r="AD253" i="11"/>
  <c r="Z253" i="11"/>
  <c r="Y253" i="11"/>
  <c r="X253" i="11"/>
  <c r="W253" i="11"/>
  <c r="V253" i="11"/>
  <c r="T253" i="11"/>
  <c r="R253" i="11"/>
  <c r="Q253" i="11"/>
  <c r="B253" i="11"/>
  <c r="AE252" i="11"/>
  <c r="AD252" i="11"/>
  <c r="Z252" i="11"/>
  <c r="Y252" i="11"/>
  <c r="X252" i="11"/>
  <c r="W252" i="11"/>
  <c r="V252" i="11"/>
  <c r="T252" i="11"/>
  <c r="R252" i="11"/>
  <c r="Q252" i="11"/>
  <c r="B252" i="11"/>
  <c r="AE251" i="11"/>
  <c r="AD251" i="11"/>
  <c r="Z251" i="11"/>
  <c r="Y251" i="11"/>
  <c r="X251" i="11"/>
  <c r="W251" i="11"/>
  <c r="V251" i="11"/>
  <c r="T251" i="11"/>
  <c r="R251" i="11"/>
  <c r="Q251" i="11"/>
  <c r="B251" i="11"/>
  <c r="AE250" i="11"/>
  <c r="AD250" i="11"/>
  <c r="Z250" i="11"/>
  <c r="Y250" i="11"/>
  <c r="X250" i="11"/>
  <c r="W250" i="11"/>
  <c r="V250" i="11"/>
  <c r="T250" i="11"/>
  <c r="R250" i="11"/>
  <c r="Q250" i="11"/>
  <c r="B250" i="11"/>
  <c r="AE249" i="11"/>
  <c r="AD249" i="11"/>
  <c r="Z249" i="11"/>
  <c r="Y249" i="11"/>
  <c r="X249" i="11"/>
  <c r="W249" i="11"/>
  <c r="V249" i="11"/>
  <c r="T249" i="11"/>
  <c r="R249" i="11"/>
  <c r="Q249" i="11"/>
  <c r="B249" i="11"/>
  <c r="AE248" i="11"/>
  <c r="AD248" i="11"/>
  <c r="Z248" i="11"/>
  <c r="Y248" i="11"/>
  <c r="X248" i="11"/>
  <c r="W248" i="11"/>
  <c r="V248" i="11"/>
  <c r="T248" i="11"/>
  <c r="R248" i="11"/>
  <c r="Q248" i="11"/>
  <c r="B248" i="11"/>
  <c r="AE247" i="11"/>
  <c r="AD247" i="11"/>
  <c r="Z247" i="11"/>
  <c r="Y247" i="11"/>
  <c r="X247" i="11"/>
  <c r="W247" i="11"/>
  <c r="V247" i="11"/>
  <c r="T247" i="11"/>
  <c r="R247" i="11"/>
  <c r="Q247" i="11"/>
  <c r="B247" i="11"/>
  <c r="AE246" i="11"/>
  <c r="AD246" i="11"/>
  <c r="Z246" i="11"/>
  <c r="Y246" i="11"/>
  <c r="X246" i="11"/>
  <c r="W246" i="11"/>
  <c r="V246" i="11"/>
  <c r="T246" i="11"/>
  <c r="R246" i="11"/>
  <c r="Q246" i="11"/>
  <c r="B246" i="11"/>
  <c r="AE245" i="11"/>
  <c r="AD245" i="11"/>
  <c r="Z245" i="11"/>
  <c r="Y245" i="11"/>
  <c r="X245" i="11"/>
  <c r="W245" i="11"/>
  <c r="V245" i="11"/>
  <c r="T245" i="11"/>
  <c r="R245" i="11"/>
  <c r="Q245" i="11"/>
  <c r="B245" i="11"/>
  <c r="AE244" i="11"/>
  <c r="AD244" i="11"/>
  <c r="Z244" i="11"/>
  <c r="Y244" i="11"/>
  <c r="X244" i="11"/>
  <c r="W244" i="11"/>
  <c r="V244" i="11"/>
  <c r="T244" i="11"/>
  <c r="R244" i="11"/>
  <c r="Q244" i="11"/>
  <c r="B244" i="11"/>
  <c r="AE243" i="11"/>
  <c r="AD243" i="11"/>
  <c r="Z243" i="11"/>
  <c r="Y243" i="11"/>
  <c r="X243" i="11"/>
  <c r="W243" i="11"/>
  <c r="V243" i="11"/>
  <c r="T243" i="11"/>
  <c r="R243" i="11"/>
  <c r="Q243" i="11"/>
  <c r="B243" i="11"/>
  <c r="AE242" i="11"/>
  <c r="AD242" i="11"/>
  <c r="Z242" i="11"/>
  <c r="Y242" i="11"/>
  <c r="X242" i="11"/>
  <c r="W242" i="11"/>
  <c r="V242" i="11"/>
  <c r="T242" i="11"/>
  <c r="R242" i="11"/>
  <c r="Q242" i="11"/>
  <c r="B242" i="11"/>
  <c r="AE241" i="11"/>
  <c r="AD241" i="11"/>
  <c r="Z241" i="11"/>
  <c r="Y241" i="11"/>
  <c r="X241" i="11"/>
  <c r="W241" i="11"/>
  <c r="V241" i="11"/>
  <c r="T241" i="11"/>
  <c r="R241" i="11"/>
  <c r="Q241" i="11"/>
  <c r="B241" i="11"/>
  <c r="AE240" i="11"/>
  <c r="AD240" i="11"/>
  <c r="Z240" i="11"/>
  <c r="Y240" i="11"/>
  <c r="X240" i="11"/>
  <c r="W240" i="11"/>
  <c r="V240" i="11"/>
  <c r="T240" i="11"/>
  <c r="R240" i="11"/>
  <c r="Q240" i="11"/>
  <c r="B240" i="11"/>
  <c r="AE239" i="11"/>
  <c r="AD239" i="11"/>
  <c r="Z239" i="11"/>
  <c r="Y239" i="11"/>
  <c r="X239" i="11"/>
  <c r="W239" i="11"/>
  <c r="V239" i="11"/>
  <c r="T239" i="11"/>
  <c r="R239" i="11"/>
  <c r="Q239" i="11"/>
  <c r="B239" i="11"/>
  <c r="AE238" i="11"/>
  <c r="AD238" i="11"/>
  <c r="Z238" i="11"/>
  <c r="Y238" i="11"/>
  <c r="X238" i="11"/>
  <c r="W238" i="11"/>
  <c r="V238" i="11"/>
  <c r="T238" i="11"/>
  <c r="R238" i="11"/>
  <c r="Q238" i="11"/>
  <c r="B238" i="11"/>
  <c r="AE237" i="11"/>
  <c r="AD237" i="11"/>
  <c r="Z237" i="11"/>
  <c r="Y237" i="11"/>
  <c r="X237" i="11"/>
  <c r="W237" i="11"/>
  <c r="V237" i="11"/>
  <c r="T237" i="11"/>
  <c r="R237" i="11"/>
  <c r="Q237" i="11"/>
  <c r="B237" i="11"/>
  <c r="AE236" i="11"/>
  <c r="AD236" i="11"/>
  <c r="Z236" i="11"/>
  <c r="Y236" i="11"/>
  <c r="X236" i="11"/>
  <c r="W236" i="11"/>
  <c r="V236" i="11"/>
  <c r="T236" i="11"/>
  <c r="R236" i="11"/>
  <c r="Q236" i="11"/>
  <c r="B236" i="11"/>
  <c r="AE235" i="11"/>
  <c r="AD235" i="11"/>
  <c r="Z235" i="11"/>
  <c r="Y235" i="11"/>
  <c r="X235" i="11"/>
  <c r="W235" i="11"/>
  <c r="V235" i="11"/>
  <c r="T235" i="11"/>
  <c r="R235" i="11"/>
  <c r="Q235" i="11"/>
  <c r="B235" i="11"/>
  <c r="AE234" i="11"/>
  <c r="AD234" i="11"/>
  <c r="Z234" i="11"/>
  <c r="Y234" i="11"/>
  <c r="X234" i="11"/>
  <c r="W234" i="11"/>
  <c r="V234" i="11"/>
  <c r="T234" i="11"/>
  <c r="R234" i="11"/>
  <c r="Q234" i="11"/>
  <c r="B234" i="11"/>
  <c r="AE233" i="11"/>
  <c r="AD233" i="11"/>
  <c r="Z233" i="11"/>
  <c r="Y233" i="11"/>
  <c r="X233" i="11"/>
  <c r="W233" i="11"/>
  <c r="V233" i="11"/>
  <c r="T233" i="11"/>
  <c r="R233" i="11"/>
  <c r="Q233" i="11"/>
  <c r="B233" i="11"/>
  <c r="AE232" i="11"/>
  <c r="AD232" i="11"/>
  <c r="Z232" i="11"/>
  <c r="Y232" i="11"/>
  <c r="X232" i="11"/>
  <c r="W232" i="11"/>
  <c r="V232" i="11"/>
  <c r="T232" i="11"/>
  <c r="R232" i="11"/>
  <c r="Q232" i="11"/>
  <c r="B232" i="11"/>
  <c r="AE231" i="11"/>
  <c r="AD231" i="11"/>
  <c r="Z231" i="11"/>
  <c r="Y231" i="11"/>
  <c r="X231" i="11"/>
  <c r="W231" i="11"/>
  <c r="V231" i="11"/>
  <c r="T231" i="11"/>
  <c r="R231" i="11"/>
  <c r="Q231" i="11"/>
  <c r="B231" i="11"/>
  <c r="AE230" i="11"/>
  <c r="AD230" i="11"/>
  <c r="Z230" i="11"/>
  <c r="Y230" i="11"/>
  <c r="X230" i="11"/>
  <c r="W230" i="11"/>
  <c r="V230" i="11"/>
  <c r="T230" i="11"/>
  <c r="R230" i="11"/>
  <c r="Q230" i="11"/>
  <c r="B230" i="11"/>
  <c r="AE229" i="11"/>
  <c r="AD229" i="11"/>
  <c r="Z229" i="11"/>
  <c r="Y229" i="11"/>
  <c r="X229" i="11"/>
  <c r="W229" i="11"/>
  <c r="V229" i="11"/>
  <c r="T229" i="11"/>
  <c r="R229" i="11"/>
  <c r="Q229" i="11"/>
  <c r="B229" i="11"/>
  <c r="AE228" i="11"/>
  <c r="AD228" i="11"/>
  <c r="Z228" i="11"/>
  <c r="Y228" i="11"/>
  <c r="X228" i="11"/>
  <c r="W228" i="11"/>
  <c r="V228" i="11"/>
  <c r="T228" i="11"/>
  <c r="R228" i="11"/>
  <c r="Q228" i="11"/>
  <c r="B228" i="11"/>
  <c r="AE227" i="11"/>
  <c r="AD227" i="11"/>
  <c r="Z227" i="11"/>
  <c r="Y227" i="11"/>
  <c r="X227" i="11"/>
  <c r="W227" i="11"/>
  <c r="V227" i="11"/>
  <c r="T227" i="11"/>
  <c r="R227" i="11"/>
  <c r="Q227" i="11"/>
  <c r="B227" i="11"/>
  <c r="AE226" i="11"/>
  <c r="AD226" i="11"/>
  <c r="Z226" i="11"/>
  <c r="Y226" i="11"/>
  <c r="X226" i="11"/>
  <c r="W226" i="11"/>
  <c r="V226" i="11"/>
  <c r="T226" i="11"/>
  <c r="R226" i="11"/>
  <c r="Q226" i="11"/>
  <c r="B226" i="11"/>
  <c r="AE225" i="11"/>
  <c r="AD225" i="11"/>
  <c r="Z225" i="11"/>
  <c r="Y225" i="11"/>
  <c r="X225" i="11"/>
  <c r="W225" i="11"/>
  <c r="V225" i="11"/>
  <c r="T225" i="11"/>
  <c r="R225" i="11"/>
  <c r="Q225" i="11"/>
  <c r="B225" i="11"/>
  <c r="AE224" i="11"/>
  <c r="AD224" i="11"/>
  <c r="Z224" i="11"/>
  <c r="Y224" i="11"/>
  <c r="X224" i="11"/>
  <c r="W224" i="11"/>
  <c r="V224" i="11"/>
  <c r="T224" i="11"/>
  <c r="R224" i="11"/>
  <c r="Q224" i="11"/>
  <c r="B224" i="11"/>
  <c r="AE223" i="11"/>
  <c r="AD223" i="11"/>
  <c r="Z223" i="11"/>
  <c r="Y223" i="11"/>
  <c r="X223" i="11"/>
  <c r="W223" i="11"/>
  <c r="V223" i="11"/>
  <c r="T223" i="11"/>
  <c r="R223" i="11"/>
  <c r="Q223" i="11"/>
  <c r="B223" i="11"/>
  <c r="AE222" i="11"/>
  <c r="AD222" i="11"/>
  <c r="Z222" i="11"/>
  <c r="Y222" i="11"/>
  <c r="X222" i="11"/>
  <c r="W222" i="11"/>
  <c r="V222" i="11"/>
  <c r="T222" i="11"/>
  <c r="R222" i="11"/>
  <c r="Q222" i="11"/>
  <c r="B222" i="11"/>
  <c r="AE221" i="11"/>
  <c r="AD221" i="11"/>
  <c r="Z221" i="11"/>
  <c r="Y221" i="11"/>
  <c r="X221" i="11"/>
  <c r="W221" i="11"/>
  <c r="V221" i="11"/>
  <c r="T221" i="11"/>
  <c r="R221" i="11"/>
  <c r="Q221" i="11"/>
  <c r="B221" i="11"/>
  <c r="AE220" i="11"/>
  <c r="AD220" i="11"/>
  <c r="Z220" i="11"/>
  <c r="Y220" i="11"/>
  <c r="X220" i="11"/>
  <c r="W220" i="11"/>
  <c r="V220" i="11"/>
  <c r="T220" i="11"/>
  <c r="R220" i="11"/>
  <c r="Q220" i="11"/>
  <c r="B220" i="11"/>
  <c r="AE219" i="11"/>
  <c r="AD219" i="11"/>
  <c r="Z219" i="11"/>
  <c r="Y219" i="11"/>
  <c r="X219" i="11"/>
  <c r="W219" i="11"/>
  <c r="V219" i="11"/>
  <c r="T219" i="11"/>
  <c r="R219" i="11"/>
  <c r="Q219" i="11"/>
  <c r="B219" i="11"/>
  <c r="AE218" i="11"/>
  <c r="AD218" i="11"/>
  <c r="Z218" i="11"/>
  <c r="Y218" i="11"/>
  <c r="X218" i="11"/>
  <c r="W218" i="11"/>
  <c r="V218" i="11"/>
  <c r="T218" i="11"/>
  <c r="R218" i="11"/>
  <c r="Q218" i="11"/>
  <c r="B218" i="11"/>
  <c r="AE217" i="11"/>
  <c r="AD217" i="11"/>
  <c r="Z217" i="11"/>
  <c r="Y217" i="11"/>
  <c r="X217" i="11"/>
  <c r="W217" i="11"/>
  <c r="V217" i="11"/>
  <c r="T217" i="11"/>
  <c r="R217" i="11"/>
  <c r="Q217" i="11"/>
  <c r="B217" i="11"/>
  <c r="AE216" i="11"/>
  <c r="AD216" i="11"/>
  <c r="Z216" i="11"/>
  <c r="Y216" i="11"/>
  <c r="X216" i="11"/>
  <c r="W216" i="11"/>
  <c r="V216" i="11"/>
  <c r="T216" i="11"/>
  <c r="R216" i="11"/>
  <c r="Q216" i="11"/>
  <c r="B216" i="11"/>
  <c r="AE215" i="11"/>
  <c r="AD215" i="11"/>
  <c r="Z215" i="11"/>
  <c r="Y215" i="11"/>
  <c r="X215" i="11"/>
  <c r="W215" i="11"/>
  <c r="V215" i="11"/>
  <c r="T215" i="11"/>
  <c r="R215" i="11"/>
  <c r="Q215" i="11"/>
  <c r="B215" i="11"/>
  <c r="AE214" i="11"/>
  <c r="AD214" i="11"/>
  <c r="Z214" i="11"/>
  <c r="Y214" i="11"/>
  <c r="X214" i="11"/>
  <c r="W214" i="11"/>
  <c r="V214" i="11"/>
  <c r="T214" i="11"/>
  <c r="R214" i="11"/>
  <c r="Q214" i="11"/>
  <c r="B214" i="11"/>
  <c r="AE213" i="11"/>
  <c r="AD213" i="11"/>
  <c r="Z213" i="11"/>
  <c r="Y213" i="11"/>
  <c r="X213" i="11"/>
  <c r="W213" i="11"/>
  <c r="V213" i="11"/>
  <c r="T213" i="11"/>
  <c r="R213" i="11"/>
  <c r="Q213" i="11"/>
  <c r="B213" i="11"/>
  <c r="AE212" i="11"/>
  <c r="AD212" i="11"/>
  <c r="Z212" i="11"/>
  <c r="Y212" i="11"/>
  <c r="X212" i="11"/>
  <c r="W212" i="11"/>
  <c r="V212" i="11"/>
  <c r="T212" i="11"/>
  <c r="R212" i="11"/>
  <c r="Q212" i="11"/>
  <c r="B212" i="11"/>
  <c r="AE211" i="11"/>
  <c r="AD211" i="11"/>
  <c r="Z211" i="11"/>
  <c r="Y211" i="11"/>
  <c r="X211" i="11"/>
  <c r="W211" i="11"/>
  <c r="V211" i="11"/>
  <c r="T211" i="11"/>
  <c r="R211" i="11"/>
  <c r="Q211" i="11"/>
  <c r="B211" i="11"/>
  <c r="AE210" i="11"/>
  <c r="AD210" i="11"/>
  <c r="Z210" i="11"/>
  <c r="Y210" i="11"/>
  <c r="X210" i="11"/>
  <c r="W210" i="11"/>
  <c r="V210" i="11"/>
  <c r="T210" i="11"/>
  <c r="R210" i="11"/>
  <c r="Q210" i="11"/>
  <c r="B210" i="11"/>
  <c r="AE209" i="11"/>
  <c r="AD209" i="11"/>
  <c r="Z209" i="11"/>
  <c r="Y209" i="11"/>
  <c r="X209" i="11"/>
  <c r="W209" i="11"/>
  <c r="V209" i="11"/>
  <c r="T209" i="11"/>
  <c r="R209" i="11"/>
  <c r="Q209" i="11"/>
  <c r="B209" i="11"/>
  <c r="AE208" i="11"/>
  <c r="AD208" i="11"/>
  <c r="Z208" i="11"/>
  <c r="Y208" i="11"/>
  <c r="X208" i="11"/>
  <c r="W208" i="11"/>
  <c r="V208" i="11"/>
  <c r="T208" i="11"/>
  <c r="R208" i="11"/>
  <c r="Q208" i="11"/>
  <c r="B208" i="11"/>
  <c r="AE207" i="11"/>
  <c r="AD207" i="11"/>
  <c r="Z207" i="11"/>
  <c r="Y207" i="11"/>
  <c r="X207" i="11"/>
  <c r="W207" i="11"/>
  <c r="V207" i="11"/>
  <c r="T207" i="11"/>
  <c r="R207" i="11"/>
  <c r="Q207" i="11"/>
  <c r="B207" i="11"/>
  <c r="AE206" i="11"/>
  <c r="AD206" i="11"/>
  <c r="Z206" i="11"/>
  <c r="Y206" i="11"/>
  <c r="X206" i="11"/>
  <c r="W206" i="11"/>
  <c r="V206" i="11"/>
  <c r="T206" i="11"/>
  <c r="R206" i="11"/>
  <c r="Q206" i="11"/>
  <c r="B206" i="11"/>
  <c r="AE205" i="11"/>
  <c r="AD205" i="11"/>
  <c r="Z205" i="11"/>
  <c r="Y205" i="11"/>
  <c r="X205" i="11"/>
  <c r="W205" i="11"/>
  <c r="V205" i="11"/>
  <c r="T205" i="11"/>
  <c r="R205" i="11"/>
  <c r="Q205" i="11"/>
  <c r="B205" i="11"/>
  <c r="AE204" i="11"/>
  <c r="AD204" i="11"/>
  <c r="Z204" i="11"/>
  <c r="Y204" i="11"/>
  <c r="X204" i="11"/>
  <c r="W204" i="11"/>
  <c r="V204" i="11"/>
  <c r="T204" i="11"/>
  <c r="R204" i="11"/>
  <c r="Q204" i="11"/>
  <c r="B204" i="11"/>
  <c r="AE203" i="11"/>
  <c r="AD203" i="11"/>
  <c r="Z203" i="11"/>
  <c r="Y203" i="11"/>
  <c r="X203" i="11"/>
  <c r="W203" i="11"/>
  <c r="V203" i="11"/>
  <c r="T203" i="11"/>
  <c r="R203" i="11"/>
  <c r="Q203" i="11"/>
  <c r="B203" i="11"/>
  <c r="AE202" i="11"/>
  <c r="AD202" i="11"/>
  <c r="Z202" i="11"/>
  <c r="Y202" i="11"/>
  <c r="X202" i="11"/>
  <c r="W202" i="11"/>
  <c r="V202" i="11"/>
  <c r="T202" i="11"/>
  <c r="R202" i="11"/>
  <c r="Q202" i="11"/>
  <c r="B202" i="11"/>
  <c r="AE201" i="11"/>
  <c r="AD201" i="11"/>
  <c r="Z201" i="11"/>
  <c r="Y201" i="11"/>
  <c r="X201" i="11"/>
  <c r="W201" i="11"/>
  <c r="V201" i="11"/>
  <c r="T201" i="11"/>
  <c r="R201" i="11"/>
  <c r="Q201" i="11"/>
  <c r="B201" i="11"/>
  <c r="AE200" i="11"/>
  <c r="AD200" i="11"/>
  <c r="Z200" i="11"/>
  <c r="Y200" i="11"/>
  <c r="X200" i="11"/>
  <c r="W200" i="11"/>
  <c r="V200" i="11"/>
  <c r="T200" i="11"/>
  <c r="R200" i="11"/>
  <c r="Q200" i="11"/>
  <c r="B200" i="11"/>
  <c r="AE199" i="11"/>
  <c r="AD199" i="11"/>
  <c r="Z199" i="11"/>
  <c r="Y199" i="11"/>
  <c r="X199" i="11"/>
  <c r="W199" i="11"/>
  <c r="V199" i="11"/>
  <c r="T199" i="11"/>
  <c r="R199" i="11"/>
  <c r="Q199" i="11"/>
  <c r="B199" i="11"/>
  <c r="AE198" i="11"/>
  <c r="AD198" i="11"/>
  <c r="Z198" i="11"/>
  <c r="Y198" i="11"/>
  <c r="X198" i="11"/>
  <c r="W198" i="11"/>
  <c r="V198" i="11"/>
  <c r="T198" i="11"/>
  <c r="R198" i="11"/>
  <c r="Q198" i="11"/>
  <c r="B198" i="11"/>
  <c r="AE197" i="11"/>
  <c r="AD197" i="11"/>
  <c r="Z197" i="11"/>
  <c r="Y197" i="11"/>
  <c r="X197" i="11"/>
  <c r="W197" i="11"/>
  <c r="V197" i="11"/>
  <c r="T197" i="11"/>
  <c r="R197" i="11"/>
  <c r="Q197" i="11"/>
  <c r="B197" i="11"/>
  <c r="AE196" i="11"/>
  <c r="AD196" i="11"/>
  <c r="Z196" i="11"/>
  <c r="Y196" i="11"/>
  <c r="X196" i="11"/>
  <c r="W196" i="11"/>
  <c r="V196" i="11"/>
  <c r="T196" i="11"/>
  <c r="R196" i="11"/>
  <c r="Q196" i="11"/>
  <c r="B196" i="11"/>
  <c r="AE195" i="11"/>
  <c r="AD195" i="11"/>
  <c r="Z195" i="11"/>
  <c r="Y195" i="11"/>
  <c r="X195" i="11"/>
  <c r="W195" i="11"/>
  <c r="V195" i="11"/>
  <c r="T195" i="11"/>
  <c r="R195" i="11"/>
  <c r="Q195" i="11"/>
  <c r="B195" i="11"/>
  <c r="AE194" i="11"/>
  <c r="AD194" i="11"/>
  <c r="Z194" i="11"/>
  <c r="Y194" i="11"/>
  <c r="X194" i="11"/>
  <c r="W194" i="11"/>
  <c r="V194" i="11"/>
  <c r="T194" i="11"/>
  <c r="R194" i="11"/>
  <c r="Q194" i="11"/>
  <c r="B194" i="11"/>
  <c r="AE193" i="11"/>
  <c r="AD193" i="11"/>
  <c r="Z193" i="11"/>
  <c r="Y193" i="11"/>
  <c r="X193" i="11"/>
  <c r="W193" i="11"/>
  <c r="V193" i="11"/>
  <c r="T193" i="11"/>
  <c r="R193" i="11"/>
  <c r="Q193" i="11"/>
  <c r="B193" i="11"/>
  <c r="AE192" i="11"/>
  <c r="AD192" i="11"/>
  <c r="Z192" i="11"/>
  <c r="Y192" i="11"/>
  <c r="X192" i="11"/>
  <c r="W192" i="11"/>
  <c r="V192" i="11"/>
  <c r="T192" i="11"/>
  <c r="R192" i="11"/>
  <c r="Q192" i="11"/>
  <c r="B192" i="11"/>
  <c r="AE191" i="11"/>
  <c r="AD191" i="11"/>
  <c r="Z191" i="11"/>
  <c r="Y191" i="11"/>
  <c r="X191" i="11"/>
  <c r="W191" i="11"/>
  <c r="V191" i="11"/>
  <c r="T191" i="11"/>
  <c r="R191" i="11"/>
  <c r="Q191" i="11"/>
  <c r="B191" i="11"/>
  <c r="AE190" i="11"/>
  <c r="AD190" i="11"/>
  <c r="Z190" i="11"/>
  <c r="Y190" i="11"/>
  <c r="X190" i="11"/>
  <c r="W190" i="11"/>
  <c r="V190" i="11"/>
  <c r="T190" i="11"/>
  <c r="R190" i="11"/>
  <c r="Q190" i="11"/>
  <c r="B190" i="11"/>
  <c r="AE189" i="11"/>
  <c r="AD189" i="11"/>
  <c r="Z189" i="11"/>
  <c r="Y189" i="11"/>
  <c r="X189" i="11"/>
  <c r="W189" i="11"/>
  <c r="V189" i="11"/>
  <c r="T189" i="11"/>
  <c r="R189" i="11"/>
  <c r="Q189" i="11"/>
  <c r="B189" i="11"/>
  <c r="AE188" i="11"/>
  <c r="AD188" i="11"/>
  <c r="Z188" i="11"/>
  <c r="Y188" i="11"/>
  <c r="X188" i="11"/>
  <c r="W188" i="11"/>
  <c r="V188" i="11"/>
  <c r="T188" i="11"/>
  <c r="R188" i="11"/>
  <c r="Q188" i="11"/>
  <c r="B188" i="11"/>
  <c r="AE187" i="11"/>
  <c r="AD187" i="11"/>
  <c r="Z187" i="11"/>
  <c r="Y187" i="11"/>
  <c r="X187" i="11"/>
  <c r="W187" i="11"/>
  <c r="V187" i="11"/>
  <c r="T187" i="11"/>
  <c r="R187" i="11"/>
  <c r="Q187" i="11"/>
  <c r="B187" i="11"/>
  <c r="AE186" i="11"/>
  <c r="AD186" i="11"/>
  <c r="Z186" i="11"/>
  <c r="Y186" i="11"/>
  <c r="X186" i="11"/>
  <c r="W186" i="11"/>
  <c r="V186" i="11"/>
  <c r="T186" i="11"/>
  <c r="R186" i="11"/>
  <c r="Q186" i="11"/>
  <c r="B186" i="11"/>
  <c r="AE185" i="11"/>
  <c r="AD185" i="11"/>
  <c r="Z185" i="11"/>
  <c r="Y185" i="11"/>
  <c r="X185" i="11"/>
  <c r="W185" i="11"/>
  <c r="V185" i="11"/>
  <c r="T185" i="11"/>
  <c r="R185" i="11"/>
  <c r="Q185" i="11"/>
  <c r="B185" i="11"/>
  <c r="AE184" i="11"/>
  <c r="AD184" i="11"/>
  <c r="Z184" i="11"/>
  <c r="Y184" i="11"/>
  <c r="X184" i="11"/>
  <c r="W184" i="11"/>
  <c r="V184" i="11"/>
  <c r="T184" i="11"/>
  <c r="R184" i="11"/>
  <c r="Q184" i="11"/>
  <c r="B184" i="11"/>
  <c r="AE183" i="11"/>
  <c r="AD183" i="11"/>
  <c r="Z183" i="11"/>
  <c r="Y183" i="11"/>
  <c r="X183" i="11"/>
  <c r="W183" i="11"/>
  <c r="V183" i="11"/>
  <c r="T183" i="11"/>
  <c r="R183" i="11"/>
  <c r="Q183" i="11"/>
  <c r="B183" i="11"/>
  <c r="AE182" i="11"/>
  <c r="AD182" i="11"/>
  <c r="Z182" i="11"/>
  <c r="Y182" i="11"/>
  <c r="X182" i="11"/>
  <c r="W182" i="11"/>
  <c r="V182" i="11"/>
  <c r="T182" i="11"/>
  <c r="R182" i="11"/>
  <c r="Q182" i="11"/>
  <c r="B182" i="11"/>
  <c r="AE181" i="11"/>
  <c r="AD181" i="11"/>
  <c r="Z181" i="11"/>
  <c r="Y181" i="11"/>
  <c r="X181" i="11"/>
  <c r="W181" i="11"/>
  <c r="V181" i="11"/>
  <c r="T181" i="11"/>
  <c r="R181" i="11"/>
  <c r="Q181" i="11"/>
  <c r="B181" i="11"/>
  <c r="AE180" i="11"/>
  <c r="AD180" i="11"/>
  <c r="Z180" i="11"/>
  <c r="Y180" i="11"/>
  <c r="X180" i="11"/>
  <c r="W180" i="11"/>
  <c r="V180" i="11"/>
  <c r="T180" i="11"/>
  <c r="R180" i="11"/>
  <c r="Q180" i="11"/>
  <c r="B180" i="11"/>
  <c r="AE179" i="11"/>
  <c r="AD179" i="11"/>
  <c r="Z179" i="11"/>
  <c r="Y179" i="11"/>
  <c r="X179" i="11"/>
  <c r="W179" i="11"/>
  <c r="V179" i="11"/>
  <c r="T179" i="11"/>
  <c r="R179" i="11"/>
  <c r="Q179" i="11"/>
  <c r="B179" i="11"/>
  <c r="AE178" i="11"/>
  <c r="AD178" i="11"/>
  <c r="Z178" i="11"/>
  <c r="Y178" i="11"/>
  <c r="X178" i="11"/>
  <c r="W178" i="11"/>
  <c r="V178" i="11"/>
  <c r="T178" i="11"/>
  <c r="R178" i="11"/>
  <c r="Q178" i="11"/>
  <c r="B178" i="11"/>
  <c r="AE177" i="11"/>
  <c r="AD177" i="11"/>
  <c r="Z177" i="11"/>
  <c r="Y177" i="11"/>
  <c r="X177" i="11"/>
  <c r="W177" i="11"/>
  <c r="V177" i="11"/>
  <c r="T177" i="11"/>
  <c r="R177" i="11"/>
  <c r="Q177" i="11"/>
  <c r="B177" i="11"/>
  <c r="AE176" i="11"/>
  <c r="AD176" i="11"/>
  <c r="Z176" i="11"/>
  <c r="Y176" i="11"/>
  <c r="X176" i="11"/>
  <c r="W176" i="11"/>
  <c r="V176" i="11"/>
  <c r="T176" i="11"/>
  <c r="R176" i="11"/>
  <c r="Q176" i="11"/>
  <c r="B176" i="11"/>
  <c r="AE175" i="11"/>
  <c r="AD175" i="11"/>
  <c r="Z175" i="11"/>
  <c r="Y175" i="11"/>
  <c r="X175" i="11"/>
  <c r="W175" i="11"/>
  <c r="V175" i="11"/>
  <c r="T175" i="11"/>
  <c r="R175" i="11"/>
  <c r="Q175" i="11"/>
  <c r="B175" i="11"/>
  <c r="AE174" i="11"/>
  <c r="AD174" i="11"/>
  <c r="Z174" i="11"/>
  <c r="Y174" i="11"/>
  <c r="X174" i="11"/>
  <c r="W174" i="11"/>
  <c r="V174" i="11"/>
  <c r="T174" i="11"/>
  <c r="R174" i="11"/>
  <c r="Q174" i="11"/>
  <c r="B174" i="11"/>
  <c r="AE173" i="11"/>
  <c r="AD173" i="11"/>
  <c r="Z173" i="11"/>
  <c r="Y173" i="11"/>
  <c r="X173" i="11"/>
  <c r="W173" i="11"/>
  <c r="V173" i="11"/>
  <c r="T173" i="11"/>
  <c r="R173" i="11"/>
  <c r="Q173" i="11"/>
  <c r="B173" i="11"/>
  <c r="AE172" i="11"/>
  <c r="AD172" i="11"/>
  <c r="Z172" i="11"/>
  <c r="Y172" i="11"/>
  <c r="X172" i="11"/>
  <c r="W172" i="11"/>
  <c r="V172" i="11"/>
  <c r="T172" i="11"/>
  <c r="R172" i="11"/>
  <c r="Q172" i="11"/>
  <c r="B172" i="11"/>
  <c r="AE171" i="11"/>
  <c r="AD171" i="11"/>
  <c r="Z171" i="11"/>
  <c r="Y171" i="11"/>
  <c r="X171" i="11"/>
  <c r="W171" i="11"/>
  <c r="V171" i="11"/>
  <c r="T171" i="11"/>
  <c r="R171" i="11"/>
  <c r="Q171" i="11"/>
  <c r="B171" i="11"/>
  <c r="AE170" i="11"/>
  <c r="AD170" i="11"/>
  <c r="Z170" i="11"/>
  <c r="Y170" i="11"/>
  <c r="X170" i="11"/>
  <c r="W170" i="11"/>
  <c r="V170" i="11"/>
  <c r="T170" i="11"/>
  <c r="R170" i="11"/>
  <c r="Q170" i="11"/>
  <c r="B170" i="11"/>
  <c r="AE169" i="11"/>
  <c r="AD169" i="11"/>
  <c r="Z169" i="11"/>
  <c r="Y169" i="11"/>
  <c r="X169" i="11"/>
  <c r="W169" i="11"/>
  <c r="V169" i="11"/>
  <c r="T169" i="11"/>
  <c r="R169" i="11"/>
  <c r="Q169" i="11"/>
  <c r="B169" i="11"/>
  <c r="AE168" i="11"/>
  <c r="AD168" i="11"/>
  <c r="Z168" i="11"/>
  <c r="Y168" i="11"/>
  <c r="X168" i="11"/>
  <c r="W168" i="11"/>
  <c r="V168" i="11"/>
  <c r="T168" i="11"/>
  <c r="R168" i="11"/>
  <c r="Q168" i="11"/>
  <c r="B168" i="11"/>
  <c r="AE167" i="11"/>
  <c r="AD167" i="11"/>
  <c r="Z167" i="11"/>
  <c r="Y167" i="11"/>
  <c r="X167" i="11"/>
  <c r="W167" i="11"/>
  <c r="V167" i="11"/>
  <c r="T167" i="11"/>
  <c r="R167" i="11"/>
  <c r="Q167" i="11"/>
  <c r="B167" i="11"/>
  <c r="AE166" i="11"/>
  <c r="AD166" i="11"/>
  <c r="Z166" i="11"/>
  <c r="Y166" i="11"/>
  <c r="X166" i="11"/>
  <c r="W166" i="11"/>
  <c r="V166" i="11"/>
  <c r="T166" i="11"/>
  <c r="R166" i="11"/>
  <c r="Q166" i="11"/>
  <c r="B166" i="11"/>
  <c r="AE165" i="11"/>
  <c r="AD165" i="11"/>
  <c r="Z165" i="11"/>
  <c r="Y165" i="11"/>
  <c r="X165" i="11"/>
  <c r="W165" i="11"/>
  <c r="V165" i="11"/>
  <c r="T165" i="11"/>
  <c r="R165" i="11"/>
  <c r="Q165" i="11"/>
  <c r="B165" i="11"/>
  <c r="AE164" i="11"/>
  <c r="AD164" i="11"/>
  <c r="Z164" i="11"/>
  <c r="Y164" i="11"/>
  <c r="X164" i="11"/>
  <c r="W164" i="11"/>
  <c r="V164" i="11"/>
  <c r="T164" i="11"/>
  <c r="R164" i="11"/>
  <c r="Q164" i="11"/>
  <c r="B164" i="11"/>
  <c r="AE163" i="11"/>
  <c r="AD163" i="11"/>
  <c r="Z163" i="11"/>
  <c r="Y163" i="11"/>
  <c r="X163" i="11"/>
  <c r="W163" i="11"/>
  <c r="V163" i="11"/>
  <c r="T163" i="11"/>
  <c r="R163" i="11"/>
  <c r="Q163" i="11"/>
  <c r="B163" i="11"/>
  <c r="AE162" i="11"/>
  <c r="AD162" i="11"/>
  <c r="Z162" i="11"/>
  <c r="Y162" i="11"/>
  <c r="X162" i="11"/>
  <c r="W162" i="11"/>
  <c r="V162" i="11"/>
  <c r="T162" i="11"/>
  <c r="R162" i="11"/>
  <c r="Q162" i="11"/>
  <c r="B162" i="11"/>
  <c r="AE161" i="11"/>
  <c r="AD161" i="11"/>
  <c r="Z161" i="11"/>
  <c r="Y161" i="11"/>
  <c r="X161" i="11"/>
  <c r="W161" i="11"/>
  <c r="V161" i="11"/>
  <c r="T161" i="11"/>
  <c r="R161" i="11"/>
  <c r="Q161" i="11"/>
  <c r="B161" i="11"/>
  <c r="AE160" i="11"/>
  <c r="AD160" i="11"/>
  <c r="Z160" i="11"/>
  <c r="Y160" i="11"/>
  <c r="X160" i="11"/>
  <c r="W160" i="11"/>
  <c r="V160" i="11"/>
  <c r="T160" i="11"/>
  <c r="R160" i="11"/>
  <c r="Q160" i="11"/>
  <c r="B160" i="11"/>
  <c r="AE159" i="11"/>
  <c r="AD159" i="11"/>
  <c r="Z159" i="11"/>
  <c r="Y159" i="11"/>
  <c r="X159" i="11"/>
  <c r="W159" i="11"/>
  <c r="V159" i="11"/>
  <c r="T159" i="11"/>
  <c r="R159" i="11"/>
  <c r="Q159" i="11"/>
  <c r="B159" i="11"/>
  <c r="AE158" i="11"/>
  <c r="AD158" i="11"/>
  <c r="Z158" i="11"/>
  <c r="Y158" i="11"/>
  <c r="X158" i="11"/>
  <c r="W158" i="11"/>
  <c r="V158" i="11"/>
  <c r="T158" i="11"/>
  <c r="R158" i="11"/>
  <c r="Q158" i="11"/>
  <c r="B158" i="11"/>
  <c r="AE157" i="11"/>
  <c r="AD157" i="11"/>
  <c r="Z157" i="11"/>
  <c r="Y157" i="11"/>
  <c r="X157" i="11"/>
  <c r="W157" i="11"/>
  <c r="V157" i="11"/>
  <c r="T157" i="11"/>
  <c r="R157" i="11"/>
  <c r="Q157" i="11"/>
  <c r="B157" i="11"/>
  <c r="AE156" i="11"/>
  <c r="AD156" i="11"/>
  <c r="Z156" i="11"/>
  <c r="Y156" i="11"/>
  <c r="X156" i="11"/>
  <c r="W156" i="11"/>
  <c r="V156" i="11"/>
  <c r="T156" i="11"/>
  <c r="R156" i="11"/>
  <c r="Q156" i="11"/>
  <c r="B156" i="11"/>
  <c r="AE155" i="11"/>
  <c r="AD155" i="11"/>
  <c r="Z155" i="11"/>
  <c r="Y155" i="11"/>
  <c r="X155" i="11"/>
  <c r="W155" i="11"/>
  <c r="V155" i="11"/>
  <c r="T155" i="11"/>
  <c r="R155" i="11"/>
  <c r="Q155" i="11"/>
  <c r="B155" i="11"/>
  <c r="AE154" i="11"/>
  <c r="AD154" i="11"/>
  <c r="Z154" i="11"/>
  <c r="Y154" i="11"/>
  <c r="X154" i="11"/>
  <c r="W154" i="11"/>
  <c r="V154" i="11"/>
  <c r="T154" i="11"/>
  <c r="R154" i="11"/>
  <c r="Q154" i="11"/>
  <c r="B154" i="11"/>
  <c r="AE153" i="11"/>
  <c r="AD153" i="11"/>
  <c r="Z153" i="11"/>
  <c r="Y153" i="11"/>
  <c r="X153" i="11"/>
  <c r="W153" i="11"/>
  <c r="V153" i="11"/>
  <c r="T153" i="11"/>
  <c r="R153" i="11"/>
  <c r="Q153" i="11"/>
  <c r="B153" i="11"/>
  <c r="AE152" i="11"/>
  <c r="AD152" i="11"/>
  <c r="Z152" i="11"/>
  <c r="Y152" i="11"/>
  <c r="X152" i="11"/>
  <c r="W152" i="11"/>
  <c r="V152" i="11"/>
  <c r="T152" i="11"/>
  <c r="R152" i="11"/>
  <c r="Q152" i="11"/>
  <c r="B152" i="11"/>
  <c r="AE151" i="11"/>
  <c r="AD151" i="11"/>
  <c r="Z151" i="11"/>
  <c r="Y151" i="11"/>
  <c r="X151" i="11"/>
  <c r="W151" i="11"/>
  <c r="V151" i="11"/>
  <c r="T151" i="11"/>
  <c r="R151" i="11"/>
  <c r="Q151" i="11"/>
  <c r="B151" i="11"/>
  <c r="AE150" i="11"/>
  <c r="AD150" i="11"/>
  <c r="Z150" i="11"/>
  <c r="Y150" i="11"/>
  <c r="X150" i="11"/>
  <c r="W150" i="11"/>
  <c r="V150" i="11"/>
  <c r="T150" i="11"/>
  <c r="R150" i="11"/>
  <c r="Q150" i="11"/>
  <c r="B150" i="11"/>
  <c r="AE149" i="11"/>
  <c r="AD149" i="11"/>
  <c r="Z149" i="11"/>
  <c r="Y149" i="11"/>
  <c r="X149" i="11"/>
  <c r="W149" i="11"/>
  <c r="V149" i="11"/>
  <c r="T149" i="11"/>
  <c r="R149" i="11"/>
  <c r="Q149" i="11"/>
  <c r="B149" i="11"/>
  <c r="AE148" i="11"/>
  <c r="AD148" i="11"/>
  <c r="Z148" i="11"/>
  <c r="Y148" i="11"/>
  <c r="X148" i="11"/>
  <c r="W148" i="11"/>
  <c r="V148" i="11"/>
  <c r="T148" i="11"/>
  <c r="R148" i="11"/>
  <c r="Q148" i="11"/>
  <c r="B148" i="11"/>
  <c r="AE147" i="11"/>
  <c r="AD147" i="11"/>
  <c r="Z147" i="11"/>
  <c r="Y147" i="11"/>
  <c r="X147" i="11"/>
  <c r="W147" i="11"/>
  <c r="V147" i="11"/>
  <c r="T147" i="11"/>
  <c r="R147" i="11"/>
  <c r="Q147" i="11"/>
  <c r="B147" i="11"/>
  <c r="AE146" i="11"/>
  <c r="AD146" i="11"/>
  <c r="Z146" i="11"/>
  <c r="Y146" i="11"/>
  <c r="X146" i="11"/>
  <c r="W146" i="11"/>
  <c r="V146" i="11"/>
  <c r="T146" i="11"/>
  <c r="R146" i="11"/>
  <c r="Q146" i="11"/>
  <c r="B146" i="11"/>
  <c r="AE145" i="11"/>
  <c r="AD145" i="11"/>
  <c r="Z145" i="11"/>
  <c r="Y145" i="11"/>
  <c r="X145" i="11"/>
  <c r="W145" i="11"/>
  <c r="V145" i="11"/>
  <c r="T145" i="11"/>
  <c r="R145" i="11"/>
  <c r="Q145" i="11"/>
  <c r="B145" i="11"/>
  <c r="AE144" i="11"/>
  <c r="AD144" i="11"/>
  <c r="Z144" i="11"/>
  <c r="Y144" i="11"/>
  <c r="X144" i="11"/>
  <c r="W144" i="11"/>
  <c r="V144" i="11"/>
  <c r="T144" i="11"/>
  <c r="R144" i="11"/>
  <c r="Q144" i="11"/>
  <c r="B144" i="11"/>
  <c r="AE143" i="11"/>
  <c r="AD143" i="11"/>
  <c r="Z143" i="11"/>
  <c r="Y143" i="11"/>
  <c r="X143" i="11"/>
  <c r="W143" i="11"/>
  <c r="V143" i="11"/>
  <c r="T143" i="11"/>
  <c r="R143" i="11"/>
  <c r="Q143" i="11"/>
  <c r="B143" i="11"/>
  <c r="AE142" i="11"/>
  <c r="AD142" i="11"/>
  <c r="Z142" i="11"/>
  <c r="Y142" i="11"/>
  <c r="X142" i="11"/>
  <c r="W142" i="11"/>
  <c r="V142" i="11"/>
  <c r="T142" i="11"/>
  <c r="R142" i="11"/>
  <c r="Q142" i="11"/>
  <c r="B142" i="11"/>
  <c r="AE141" i="11"/>
  <c r="AD141" i="11"/>
  <c r="Z141" i="11"/>
  <c r="Y141" i="11"/>
  <c r="X141" i="11"/>
  <c r="W141" i="11"/>
  <c r="V141" i="11"/>
  <c r="T141" i="11"/>
  <c r="R141" i="11"/>
  <c r="Q141" i="11"/>
  <c r="B141" i="11"/>
  <c r="AE140" i="11"/>
  <c r="AD140" i="11"/>
  <c r="Z140" i="11"/>
  <c r="Y140" i="11"/>
  <c r="X140" i="11"/>
  <c r="W140" i="11"/>
  <c r="V140" i="11"/>
  <c r="T140" i="11"/>
  <c r="R140" i="11"/>
  <c r="Q140" i="11"/>
  <c r="B140" i="11"/>
  <c r="AE139" i="11"/>
  <c r="AD139" i="11"/>
  <c r="Z139" i="11"/>
  <c r="Y139" i="11"/>
  <c r="X139" i="11"/>
  <c r="W139" i="11"/>
  <c r="V139" i="11"/>
  <c r="T139" i="11"/>
  <c r="R139" i="11"/>
  <c r="Q139" i="11"/>
  <c r="B139" i="11"/>
  <c r="AE138" i="11"/>
  <c r="AD138" i="11"/>
  <c r="Z138" i="11"/>
  <c r="Y138" i="11"/>
  <c r="X138" i="11"/>
  <c r="W138" i="11"/>
  <c r="V138" i="11"/>
  <c r="T138" i="11"/>
  <c r="R138" i="11"/>
  <c r="Q138" i="11"/>
  <c r="B138" i="11"/>
  <c r="AE137" i="11"/>
  <c r="AD137" i="11"/>
  <c r="Z137" i="11"/>
  <c r="Y137" i="11"/>
  <c r="X137" i="11"/>
  <c r="W137" i="11"/>
  <c r="V137" i="11"/>
  <c r="T137" i="11"/>
  <c r="R137" i="11"/>
  <c r="Q137" i="11"/>
  <c r="B137" i="11"/>
  <c r="AE136" i="11"/>
  <c r="AD136" i="11"/>
  <c r="Z136" i="11"/>
  <c r="Y136" i="11"/>
  <c r="X136" i="11"/>
  <c r="W136" i="11"/>
  <c r="V136" i="11"/>
  <c r="T136" i="11"/>
  <c r="R136" i="11"/>
  <c r="Q136" i="11"/>
  <c r="B136" i="11"/>
  <c r="AE135" i="11"/>
  <c r="AD135" i="11"/>
  <c r="Z135" i="11"/>
  <c r="Y135" i="11"/>
  <c r="X135" i="11"/>
  <c r="W135" i="11"/>
  <c r="V135" i="11"/>
  <c r="T135" i="11"/>
  <c r="R135" i="11"/>
  <c r="Q135" i="11"/>
  <c r="B135" i="11"/>
  <c r="AE134" i="11"/>
  <c r="AD134" i="11"/>
  <c r="Z134" i="11"/>
  <c r="Y134" i="11"/>
  <c r="X134" i="11"/>
  <c r="W134" i="11"/>
  <c r="V134" i="11"/>
  <c r="T134" i="11"/>
  <c r="R134" i="11"/>
  <c r="Q134" i="11"/>
  <c r="B134" i="11"/>
  <c r="AE133" i="11"/>
  <c r="AD133" i="11"/>
  <c r="Z133" i="11"/>
  <c r="Y133" i="11"/>
  <c r="X133" i="11"/>
  <c r="W133" i="11"/>
  <c r="V133" i="11"/>
  <c r="T133" i="11"/>
  <c r="R133" i="11"/>
  <c r="Q133" i="11"/>
  <c r="B133" i="11"/>
  <c r="AE132" i="11"/>
  <c r="AD132" i="11"/>
  <c r="Z132" i="11"/>
  <c r="Y132" i="11"/>
  <c r="X132" i="11"/>
  <c r="W132" i="11"/>
  <c r="V132" i="11"/>
  <c r="T132" i="11"/>
  <c r="R132" i="11"/>
  <c r="Q132" i="11"/>
  <c r="B132" i="11"/>
  <c r="AE131" i="11"/>
  <c r="AD131" i="11"/>
  <c r="Z131" i="11"/>
  <c r="Y131" i="11"/>
  <c r="X131" i="11"/>
  <c r="W131" i="11"/>
  <c r="V131" i="11"/>
  <c r="T131" i="11"/>
  <c r="R131" i="11"/>
  <c r="Q131" i="11"/>
  <c r="B131" i="11"/>
  <c r="AE130" i="11"/>
  <c r="AD130" i="11"/>
  <c r="Z130" i="11"/>
  <c r="Y130" i="11"/>
  <c r="X130" i="11"/>
  <c r="W130" i="11"/>
  <c r="V130" i="11"/>
  <c r="T130" i="11"/>
  <c r="R130" i="11"/>
  <c r="Q130" i="11"/>
  <c r="B130" i="11"/>
  <c r="AE129" i="11"/>
  <c r="AD129" i="11"/>
  <c r="Z129" i="11"/>
  <c r="Y129" i="11"/>
  <c r="X129" i="11"/>
  <c r="W129" i="11"/>
  <c r="V129" i="11"/>
  <c r="T129" i="11"/>
  <c r="R129" i="11"/>
  <c r="Q129" i="11"/>
  <c r="B129" i="11"/>
  <c r="AE128" i="11"/>
  <c r="AD128" i="11"/>
  <c r="Z128" i="11"/>
  <c r="Y128" i="11"/>
  <c r="X128" i="11"/>
  <c r="W128" i="11"/>
  <c r="V128" i="11"/>
  <c r="T128" i="11"/>
  <c r="R128" i="11"/>
  <c r="Q128" i="11"/>
  <c r="B128" i="11"/>
  <c r="AE127" i="11"/>
  <c r="AD127" i="11"/>
  <c r="Z127" i="11"/>
  <c r="Y127" i="11"/>
  <c r="X127" i="11"/>
  <c r="W127" i="11"/>
  <c r="V127" i="11"/>
  <c r="T127" i="11"/>
  <c r="R127" i="11"/>
  <c r="Q127" i="11"/>
  <c r="B127" i="11"/>
  <c r="AE126" i="11"/>
  <c r="AD126" i="11"/>
  <c r="Z126" i="11"/>
  <c r="Y126" i="11"/>
  <c r="X126" i="11"/>
  <c r="W126" i="11"/>
  <c r="V126" i="11"/>
  <c r="T126" i="11"/>
  <c r="R126" i="11"/>
  <c r="Q126" i="11"/>
  <c r="B126" i="11"/>
  <c r="AE125" i="11"/>
  <c r="AD125" i="11"/>
  <c r="Z125" i="11"/>
  <c r="Y125" i="11"/>
  <c r="X125" i="11"/>
  <c r="W125" i="11"/>
  <c r="V125" i="11"/>
  <c r="T125" i="11"/>
  <c r="R125" i="11"/>
  <c r="Q125" i="11"/>
  <c r="B125" i="11"/>
  <c r="AE124" i="11"/>
  <c r="AD124" i="11"/>
  <c r="Z124" i="11"/>
  <c r="Y124" i="11"/>
  <c r="X124" i="11"/>
  <c r="W124" i="11"/>
  <c r="V124" i="11"/>
  <c r="T124" i="11"/>
  <c r="R124" i="11"/>
  <c r="Q124" i="11"/>
  <c r="B124" i="11"/>
  <c r="AE123" i="11"/>
  <c r="AD123" i="11"/>
  <c r="Z123" i="11"/>
  <c r="Y123" i="11"/>
  <c r="X123" i="11"/>
  <c r="W123" i="11"/>
  <c r="V123" i="11"/>
  <c r="T123" i="11"/>
  <c r="R123" i="11"/>
  <c r="Q123" i="11"/>
  <c r="B123" i="11"/>
  <c r="AE122" i="11"/>
  <c r="AD122" i="11"/>
  <c r="Z122" i="11"/>
  <c r="Y122" i="11"/>
  <c r="X122" i="11"/>
  <c r="W122" i="11"/>
  <c r="V122" i="11"/>
  <c r="T122" i="11"/>
  <c r="R122" i="11"/>
  <c r="Q122" i="11"/>
  <c r="B122" i="11"/>
  <c r="AE121" i="11"/>
  <c r="AD121" i="11"/>
  <c r="Z121" i="11"/>
  <c r="Y121" i="11"/>
  <c r="X121" i="11"/>
  <c r="W121" i="11"/>
  <c r="V121" i="11"/>
  <c r="T121" i="11"/>
  <c r="R121" i="11"/>
  <c r="Q121" i="11"/>
  <c r="B121" i="11"/>
  <c r="AE120" i="11"/>
  <c r="AD120" i="11"/>
  <c r="Z120" i="11"/>
  <c r="Y120" i="11"/>
  <c r="X120" i="11"/>
  <c r="W120" i="11"/>
  <c r="V120" i="11"/>
  <c r="T120" i="11"/>
  <c r="R120" i="11"/>
  <c r="Q120" i="11"/>
  <c r="B120" i="11"/>
  <c r="AE119" i="11"/>
  <c r="AD119" i="11"/>
  <c r="Z119" i="11"/>
  <c r="Y119" i="11"/>
  <c r="X119" i="11"/>
  <c r="W119" i="11"/>
  <c r="V119" i="11"/>
  <c r="T119" i="11"/>
  <c r="R119" i="11"/>
  <c r="Q119" i="11"/>
  <c r="B119" i="11"/>
  <c r="AE118" i="11"/>
  <c r="AD118" i="11"/>
  <c r="Z118" i="11"/>
  <c r="Y118" i="11"/>
  <c r="X118" i="11"/>
  <c r="W118" i="11"/>
  <c r="V118" i="11"/>
  <c r="T118" i="11"/>
  <c r="R118" i="11"/>
  <c r="Q118" i="11"/>
  <c r="B118" i="11"/>
  <c r="AE117" i="11"/>
  <c r="AD117" i="11"/>
  <c r="Z117" i="11"/>
  <c r="Y117" i="11"/>
  <c r="X117" i="11"/>
  <c r="W117" i="11"/>
  <c r="V117" i="11"/>
  <c r="T117" i="11"/>
  <c r="R117" i="11"/>
  <c r="Q117" i="11"/>
  <c r="B117" i="11"/>
  <c r="AE116" i="11"/>
  <c r="AD116" i="11"/>
  <c r="Z116" i="11"/>
  <c r="Y116" i="11"/>
  <c r="X116" i="11"/>
  <c r="W116" i="11"/>
  <c r="V116" i="11"/>
  <c r="T116" i="11"/>
  <c r="R116" i="11"/>
  <c r="Q116" i="11"/>
  <c r="B116" i="11"/>
  <c r="AE115" i="11"/>
  <c r="AD115" i="11"/>
  <c r="Z115" i="11"/>
  <c r="Y115" i="11"/>
  <c r="X115" i="11"/>
  <c r="W115" i="11"/>
  <c r="V115" i="11"/>
  <c r="T115" i="11"/>
  <c r="R115" i="11"/>
  <c r="Q115" i="11"/>
  <c r="B115" i="11"/>
  <c r="AE114" i="11"/>
  <c r="AD114" i="11"/>
  <c r="Z114" i="11"/>
  <c r="Y114" i="11"/>
  <c r="X114" i="11"/>
  <c r="W114" i="11"/>
  <c r="V114" i="11"/>
  <c r="T114" i="11"/>
  <c r="R114" i="11"/>
  <c r="Q114" i="11"/>
  <c r="B114" i="11"/>
  <c r="AE113" i="11"/>
  <c r="AD113" i="11"/>
  <c r="Z113" i="11"/>
  <c r="Y113" i="11"/>
  <c r="X113" i="11"/>
  <c r="W113" i="11"/>
  <c r="V113" i="11"/>
  <c r="T113" i="11"/>
  <c r="R113" i="11"/>
  <c r="Q113" i="11"/>
  <c r="B113" i="11"/>
  <c r="AE112" i="11"/>
  <c r="AD112" i="11"/>
  <c r="Z112" i="11"/>
  <c r="Y112" i="11"/>
  <c r="X112" i="11"/>
  <c r="W112" i="11"/>
  <c r="V112" i="11"/>
  <c r="T112" i="11"/>
  <c r="R112" i="11"/>
  <c r="Q112" i="11"/>
  <c r="B112" i="11"/>
  <c r="AE111" i="11"/>
  <c r="AD111" i="11"/>
  <c r="Z111" i="11"/>
  <c r="Y111" i="11"/>
  <c r="X111" i="11"/>
  <c r="W111" i="11"/>
  <c r="V111" i="11"/>
  <c r="T111" i="11"/>
  <c r="R111" i="11"/>
  <c r="Q111" i="11"/>
  <c r="B111" i="11"/>
  <c r="AE110" i="11"/>
  <c r="AD110" i="11"/>
  <c r="Z110" i="11"/>
  <c r="Y110" i="11"/>
  <c r="X110" i="11"/>
  <c r="W110" i="11"/>
  <c r="V110" i="11"/>
  <c r="T110" i="11"/>
  <c r="R110" i="11"/>
  <c r="Q110" i="11"/>
  <c r="B110" i="11"/>
  <c r="AE109" i="11"/>
  <c r="AD109" i="11"/>
  <c r="Z109" i="11"/>
  <c r="Y109" i="11"/>
  <c r="X109" i="11"/>
  <c r="W109" i="11"/>
  <c r="V109" i="11"/>
  <c r="T109" i="11"/>
  <c r="R109" i="11"/>
  <c r="Q109" i="11"/>
  <c r="B109" i="11"/>
  <c r="AE108" i="11"/>
  <c r="AD108" i="11"/>
  <c r="Z108" i="11"/>
  <c r="Y108" i="11"/>
  <c r="X108" i="11"/>
  <c r="W108" i="11"/>
  <c r="V108" i="11"/>
  <c r="T108" i="11"/>
  <c r="R108" i="11"/>
  <c r="Q108" i="11"/>
  <c r="B108" i="11"/>
  <c r="AE107" i="11"/>
  <c r="AD107" i="11"/>
  <c r="Z107" i="11"/>
  <c r="Y107" i="11"/>
  <c r="X107" i="11"/>
  <c r="W107" i="11"/>
  <c r="V107" i="11"/>
  <c r="T107" i="11"/>
  <c r="R107" i="11"/>
  <c r="Q107" i="11"/>
  <c r="B107" i="11"/>
  <c r="AE106" i="11"/>
  <c r="AD106" i="11"/>
  <c r="Z106" i="11"/>
  <c r="Y106" i="11"/>
  <c r="X106" i="11"/>
  <c r="W106" i="11"/>
  <c r="V106" i="11"/>
  <c r="T106" i="11"/>
  <c r="R106" i="11"/>
  <c r="Q106" i="11"/>
  <c r="B106" i="11"/>
  <c r="AE105" i="11"/>
  <c r="AD105" i="11"/>
  <c r="Z105" i="11"/>
  <c r="Y105" i="11"/>
  <c r="X105" i="11"/>
  <c r="W105" i="11"/>
  <c r="V105" i="11"/>
  <c r="T105" i="11"/>
  <c r="R105" i="11"/>
  <c r="Q105" i="11"/>
  <c r="B105" i="11"/>
  <c r="AE104" i="11"/>
  <c r="AD104" i="11"/>
  <c r="Z104" i="11"/>
  <c r="Y104" i="11"/>
  <c r="X104" i="11"/>
  <c r="W104" i="11"/>
  <c r="V104" i="11"/>
  <c r="T104" i="11"/>
  <c r="R104" i="11"/>
  <c r="Q104" i="11"/>
  <c r="B104" i="11"/>
  <c r="AE103" i="11"/>
  <c r="AD103" i="11"/>
  <c r="Z103" i="11"/>
  <c r="Y103" i="11"/>
  <c r="X103" i="11"/>
  <c r="W103" i="11"/>
  <c r="V103" i="11"/>
  <c r="T103" i="11"/>
  <c r="R103" i="11"/>
  <c r="Q103" i="11"/>
  <c r="B103" i="11"/>
  <c r="AE102" i="11"/>
  <c r="AD102" i="11"/>
  <c r="Z102" i="11"/>
  <c r="Y102" i="11"/>
  <c r="X102" i="11"/>
  <c r="W102" i="11"/>
  <c r="V102" i="11"/>
  <c r="T102" i="11"/>
  <c r="R102" i="11"/>
  <c r="Q102" i="11"/>
  <c r="B102" i="11"/>
  <c r="AE101" i="11"/>
  <c r="AD101" i="11"/>
  <c r="Z101" i="11"/>
  <c r="Y101" i="11"/>
  <c r="X101" i="11"/>
  <c r="W101" i="11"/>
  <c r="V101" i="11"/>
  <c r="T101" i="11"/>
  <c r="R101" i="11"/>
  <c r="Q101" i="11"/>
  <c r="B101" i="11"/>
  <c r="AE100" i="11"/>
  <c r="AD100" i="11"/>
  <c r="Z100" i="11"/>
  <c r="Y100" i="11"/>
  <c r="X100" i="11"/>
  <c r="W100" i="11"/>
  <c r="V100" i="11"/>
  <c r="T100" i="11"/>
  <c r="R100" i="11"/>
  <c r="Q100" i="11"/>
  <c r="B100" i="11"/>
  <c r="AE99" i="11"/>
  <c r="AD99" i="11"/>
  <c r="Z99" i="11"/>
  <c r="Y99" i="11"/>
  <c r="X99" i="11"/>
  <c r="W99" i="11"/>
  <c r="V99" i="11"/>
  <c r="T99" i="11"/>
  <c r="R99" i="11"/>
  <c r="Q99" i="11"/>
  <c r="B99" i="11"/>
  <c r="AE98" i="11"/>
  <c r="AD98" i="11"/>
  <c r="Z98" i="11"/>
  <c r="Y98" i="11"/>
  <c r="X98" i="11"/>
  <c r="W98" i="11"/>
  <c r="V98" i="11"/>
  <c r="T98" i="11"/>
  <c r="R98" i="11"/>
  <c r="Q98" i="11"/>
  <c r="B98" i="11"/>
  <c r="AE97" i="11"/>
  <c r="AD97" i="11"/>
  <c r="Z97" i="11"/>
  <c r="Y97" i="11"/>
  <c r="X97" i="11"/>
  <c r="W97" i="11"/>
  <c r="V97" i="11"/>
  <c r="T97" i="11"/>
  <c r="R97" i="11"/>
  <c r="Q97" i="11"/>
  <c r="B97" i="11"/>
  <c r="AE96" i="11"/>
  <c r="AD96" i="11"/>
  <c r="Z96" i="11"/>
  <c r="Y96" i="11"/>
  <c r="X96" i="11"/>
  <c r="W96" i="11"/>
  <c r="V96" i="11"/>
  <c r="T96" i="11"/>
  <c r="R96" i="11"/>
  <c r="Q96" i="11"/>
  <c r="B96" i="11"/>
  <c r="AE95" i="11"/>
  <c r="AD95" i="11"/>
  <c r="Z95" i="11"/>
  <c r="Y95" i="11"/>
  <c r="X95" i="11"/>
  <c r="W95" i="11"/>
  <c r="V95" i="11"/>
  <c r="T95" i="11"/>
  <c r="R95" i="11"/>
  <c r="Q95" i="11"/>
  <c r="B95" i="11"/>
  <c r="AE94" i="11"/>
  <c r="AD94" i="11"/>
  <c r="Z94" i="11"/>
  <c r="Y94" i="11"/>
  <c r="X94" i="11"/>
  <c r="W94" i="11"/>
  <c r="V94" i="11"/>
  <c r="T94" i="11"/>
  <c r="R94" i="11"/>
  <c r="Q94" i="11"/>
  <c r="B94" i="11"/>
  <c r="AE93" i="11"/>
  <c r="AD93" i="11"/>
  <c r="Z93" i="11"/>
  <c r="Y93" i="11"/>
  <c r="X93" i="11"/>
  <c r="W93" i="11"/>
  <c r="V93" i="11"/>
  <c r="T93" i="11"/>
  <c r="R93" i="11"/>
  <c r="Q93" i="11"/>
  <c r="B93" i="11"/>
  <c r="AE92" i="11"/>
  <c r="AD92" i="11"/>
  <c r="Z92" i="11"/>
  <c r="Y92" i="11"/>
  <c r="X92" i="11"/>
  <c r="W92" i="11"/>
  <c r="V92" i="11"/>
  <c r="T92" i="11"/>
  <c r="R92" i="11"/>
  <c r="Q92" i="11"/>
  <c r="B92" i="11"/>
  <c r="AE91" i="11"/>
  <c r="AD91" i="11"/>
  <c r="Z91" i="11"/>
  <c r="Y91" i="11"/>
  <c r="X91" i="11"/>
  <c r="W91" i="11"/>
  <c r="V91" i="11"/>
  <c r="T91" i="11"/>
  <c r="R91" i="11"/>
  <c r="Q91" i="11"/>
  <c r="B91" i="11"/>
  <c r="AE90" i="11"/>
  <c r="AD90" i="11"/>
  <c r="Z90" i="11"/>
  <c r="Y90" i="11"/>
  <c r="X90" i="11"/>
  <c r="W90" i="11"/>
  <c r="V90" i="11"/>
  <c r="T90" i="11"/>
  <c r="R90" i="11"/>
  <c r="Q90" i="11"/>
  <c r="B90" i="11"/>
  <c r="AE89" i="11"/>
  <c r="AD89" i="11"/>
  <c r="Z89" i="11"/>
  <c r="Y89" i="11"/>
  <c r="X89" i="11"/>
  <c r="W89" i="11"/>
  <c r="V89" i="11"/>
  <c r="T89" i="11"/>
  <c r="R89" i="11"/>
  <c r="Q89" i="11"/>
  <c r="B89" i="11"/>
  <c r="AE88" i="11"/>
  <c r="AD88" i="11"/>
  <c r="Z88" i="11"/>
  <c r="Y88" i="11"/>
  <c r="X88" i="11"/>
  <c r="W88" i="11"/>
  <c r="V88" i="11"/>
  <c r="T88" i="11"/>
  <c r="R88" i="11"/>
  <c r="Q88" i="11"/>
  <c r="B88" i="11"/>
  <c r="AE87" i="11"/>
  <c r="AD87" i="11"/>
  <c r="Z87" i="11"/>
  <c r="Y87" i="11"/>
  <c r="X87" i="11"/>
  <c r="W87" i="11"/>
  <c r="V87" i="11"/>
  <c r="T87" i="11"/>
  <c r="R87" i="11"/>
  <c r="Q87" i="11"/>
  <c r="B87" i="11"/>
  <c r="AE86" i="11"/>
  <c r="AD86" i="11"/>
  <c r="Z86" i="11"/>
  <c r="Y86" i="11"/>
  <c r="X86" i="11"/>
  <c r="W86" i="11"/>
  <c r="V86" i="11"/>
  <c r="T86" i="11"/>
  <c r="R86" i="11"/>
  <c r="Q86" i="11"/>
  <c r="B86" i="11"/>
  <c r="AE85" i="11"/>
  <c r="AD85" i="11"/>
  <c r="Z85" i="11"/>
  <c r="Y85" i="11"/>
  <c r="X85" i="11"/>
  <c r="W85" i="11"/>
  <c r="V85" i="11"/>
  <c r="T85" i="11"/>
  <c r="R85" i="11"/>
  <c r="Q85" i="11"/>
  <c r="B85" i="11"/>
  <c r="AE84" i="11"/>
  <c r="AD84" i="11"/>
  <c r="Z84" i="11"/>
  <c r="Y84" i="11"/>
  <c r="X84" i="11"/>
  <c r="W84" i="11"/>
  <c r="V84" i="11"/>
  <c r="T84" i="11"/>
  <c r="R84" i="11"/>
  <c r="Q84" i="11"/>
  <c r="B84" i="11"/>
  <c r="AE83" i="11"/>
  <c r="AD83" i="11"/>
  <c r="Z83" i="11"/>
  <c r="Y83" i="11"/>
  <c r="X83" i="11"/>
  <c r="W83" i="11"/>
  <c r="V83" i="11"/>
  <c r="T83" i="11"/>
  <c r="R83" i="11"/>
  <c r="Q83" i="11"/>
  <c r="B83" i="11"/>
  <c r="AE82" i="11"/>
  <c r="AD82" i="11"/>
  <c r="Z82" i="11"/>
  <c r="Y82" i="11"/>
  <c r="X82" i="11"/>
  <c r="W82" i="11"/>
  <c r="V82" i="11"/>
  <c r="T82" i="11"/>
  <c r="R82" i="11"/>
  <c r="Q82" i="11"/>
  <c r="B82" i="11"/>
  <c r="AE81" i="11"/>
  <c r="AD81" i="11"/>
  <c r="Z81" i="11"/>
  <c r="Y81" i="11"/>
  <c r="X81" i="11"/>
  <c r="W81" i="11"/>
  <c r="V81" i="11"/>
  <c r="T81" i="11"/>
  <c r="R81" i="11"/>
  <c r="Q81" i="11"/>
  <c r="B81" i="11"/>
  <c r="AE80" i="11"/>
  <c r="AD80" i="11"/>
  <c r="Z80" i="11"/>
  <c r="Y80" i="11"/>
  <c r="X80" i="11"/>
  <c r="W80" i="11"/>
  <c r="V80" i="11"/>
  <c r="T80" i="11"/>
  <c r="R80" i="11"/>
  <c r="Q80" i="11"/>
  <c r="B80" i="11"/>
  <c r="AE79" i="11"/>
  <c r="AD79" i="11"/>
  <c r="Z79" i="11"/>
  <c r="Y79" i="11"/>
  <c r="X79" i="11"/>
  <c r="W79" i="11"/>
  <c r="V79" i="11"/>
  <c r="T79" i="11"/>
  <c r="R79" i="11"/>
  <c r="Q79" i="11"/>
  <c r="B79" i="11"/>
  <c r="AE78" i="11"/>
  <c r="AD78" i="11"/>
  <c r="Z78" i="11"/>
  <c r="Y78" i="11"/>
  <c r="X78" i="11"/>
  <c r="W78" i="11"/>
  <c r="V78" i="11"/>
  <c r="T78" i="11"/>
  <c r="R78" i="11"/>
  <c r="Q78" i="11"/>
  <c r="B78" i="11"/>
  <c r="AE77" i="11"/>
  <c r="AD77" i="11"/>
  <c r="Z77" i="11"/>
  <c r="Y77" i="11"/>
  <c r="X77" i="11"/>
  <c r="W77" i="11"/>
  <c r="V77" i="11"/>
  <c r="T77" i="11"/>
  <c r="R77" i="11"/>
  <c r="Q77" i="11"/>
  <c r="B77" i="11"/>
  <c r="AE76" i="11"/>
  <c r="AD76" i="11"/>
  <c r="Z76" i="11"/>
  <c r="Y76" i="11"/>
  <c r="X76" i="11"/>
  <c r="W76" i="11"/>
  <c r="V76" i="11"/>
  <c r="T76" i="11"/>
  <c r="R76" i="11"/>
  <c r="Q76" i="11"/>
  <c r="B76" i="11"/>
  <c r="AE75" i="11"/>
  <c r="AD75" i="11"/>
  <c r="Z75" i="11"/>
  <c r="Y75" i="11"/>
  <c r="X75" i="11"/>
  <c r="W75" i="11"/>
  <c r="V75" i="11"/>
  <c r="T75" i="11"/>
  <c r="R75" i="11"/>
  <c r="Q75" i="11"/>
  <c r="B75" i="11"/>
  <c r="AE74" i="11"/>
  <c r="AD74" i="11"/>
  <c r="Z74" i="11"/>
  <c r="Y74" i="11"/>
  <c r="X74" i="11"/>
  <c r="W74" i="11"/>
  <c r="V74" i="11"/>
  <c r="T74" i="11"/>
  <c r="R74" i="11"/>
  <c r="Q74" i="11"/>
  <c r="B74" i="11"/>
  <c r="AE73" i="11"/>
  <c r="AD73" i="11"/>
  <c r="Z73" i="11"/>
  <c r="Y73" i="11"/>
  <c r="X73" i="11"/>
  <c r="W73" i="11"/>
  <c r="V73" i="11"/>
  <c r="T73" i="11"/>
  <c r="R73" i="11"/>
  <c r="Q73" i="11"/>
  <c r="B73" i="11"/>
  <c r="AE72" i="11"/>
  <c r="AD72" i="11"/>
  <c r="Z72" i="11"/>
  <c r="Y72" i="11"/>
  <c r="X72" i="11"/>
  <c r="W72" i="11"/>
  <c r="V72" i="11"/>
  <c r="T72" i="11"/>
  <c r="R72" i="11"/>
  <c r="Q72" i="11"/>
  <c r="B72" i="11"/>
  <c r="AE71" i="11"/>
  <c r="AD71" i="11"/>
  <c r="Z71" i="11"/>
  <c r="Y71" i="11"/>
  <c r="X71" i="11"/>
  <c r="W71" i="11"/>
  <c r="V71" i="11"/>
  <c r="T71" i="11"/>
  <c r="R71" i="11"/>
  <c r="Q71" i="11"/>
  <c r="B71" i="11"/>
  <c r="AE70" i="11"/>
  <c r="AD70" i="11"/>
  <c r="Z70" i="11"/>
  <c r="Y70" i="11"/>
  <c r="X70" i="11"/>
  <c r="W70" i="11"/>
  <c r="V70" i="11"/>
  <c r="T70" i="11"/>
  <c r="R70" i="11"/>
  <c r="Q70" i="11"/>
  <c r="B70" i="11"/>
  <c r="AE69" i="11"/>
  <c r="AD69" i="11"/>
  <c r="Z69" i="11"/>
  <c r="Y69" i="11"/>
  <c r="X69" i="11"/>
  <c r="W69" i="11"/>
  <c r="V69" i="11"/>
  <c r="T69" i="11"/>
  <c r="R69" i="11"/>
  <c r="Q69" i="11"/>
  <c r="B69" i="11"/>
  <c r="AE68" i="11"/>
  <c r="AD68" i="11"/>
  <c r="Z68" i="11"/>
  <c r="Y68" i="11"/>
  <c r="X68" i="11"/>
  <c r="W68" i="11"/>
  <c r="V68" i="11"/>
  <c r="T68" i="11"/>
  <c r="R68" i="11"/>
  <c r="Q68" i="11"/>
  <c r="B68" i="11"/>
  <c r="AE67" i="11"/>
  <c r="AD67" i="11"/>
  <c r="Z67" i="11"/>
  <c r="Y67" i="11"/>
  <c r="X67" i="11"/>
  <c r="W67" i="11"/>
  <c r="V67" i="11"/>
  <c r="T67" i="11"/>
  <c r="R67" i="11"/>
  <c r="Q67" i="11"/>
  <c r="B67" i="11"/>
  <c r="AE66" i="11"/>
  <c r="AD66" i="11"/>
  <c r="Z66" i="11"/>
  <c r="Y66" i="11"/>
  <c r="X66" i="11"/>
  <c r="W66" i="11"/>
  <c r="V66" i="11"/>
  <c r="T66" i="11"/>
  <c r="R66" i="11"/>
  <c r="Q66" i="11"/>
  <c r="B66" i="11"/>
  <c r="AE65" i="11"/>
  <c r="AD65" i="11"/>
  <c r="Z65" i="11"/>
  <c r="Y65" i="11"/>
  <c r="X65" i="11"/>
  <c r="W65" i="11"/>
  <c r="V65" i="11"/>
  <c r="T65" i="11"/>
  <c r="R65" i="11"/>
  <c r="Q65" i="11"/>
  <c r="B65" i="11"/>
  <c r="AE64" i="11"/>
  <c r="AD64" i="11"/>
  <c r="Z64" i="11"/>
  <c r="Y64" i="11"/>
  <c r="X64" i="11"/>
  <c r="W64" i="11"/>
  <c r="V64" i="11"/>
  <c r="T64" i="11"/>
  <c r="R64" i="11"/>
  <c r="Q64" i="11"/>
  <c r="B64" i="11"/>
  <c r="AE63" i="11"/>
  <c r="AD63" i="11"/>
  <c r="Z63" i="11"/>
  <c r="Y63" i="11"/>
  <c r="X63" i="11"/>
  <c r="W63" i="11"/>
  <c r="V63" i="11"/>
  <c r="T63" i="11"/>
  <c r="R63" i="11"/>
  <c r="Q63" i="11"/>
  <c r="B63" i="11"/>
  <c r="AE62" i="11"/>
  <c r="AD62" i="11"/>
  <c r="Z62" i="11"/>
  <c r="Y62" i="11"/>
  <c r="X62" i="11"/>
  <c r="W62" i="11"/>
  <c r="V62" i="11"/>
  <c r="T62" i="11"/>
  <c r="R62" i="11"/>
  <c r="Q62" i="11"/>
  <c r="B62" i="11"/>
  <c r="AE61" i="11"/>
  <c r="AD61" i="11"/>
  <c r="Z61" i="11"/>
  <c r="Y61" i="11"/>
  <c r="X61" i="11"/>
  <c r="W61" i="11"/>
  <c r="V61" i="11"/>
  <c r="T61" i="11"/>
  <c r="R61" i="11"/>
  <c r="Q61" i="11"/>
  <c r="B61" i="11"/>
  <c r="AE60" i="11"/>
  <c r="AD60" i="11"/>
  <c r="Z60" i="11"/>
  <c r="Y60" i="11"/>
  <c r="X60" i="11"/>
  <c r="W60" i="11"/>
  <c r="V60" i="11"/>
  <c r="T60" i="11"/>
  <c r="R60" i="11"/>
  <c r="Q60" i="11"/>
  <c r="B60" i="11"/>
  <c r="AE59" i="11"/>
  <c r="AD59" i="11"/>
  <c r="Z59" i="11"/>
  <c r="Y59" i="11"/>
  <c r="X59" i="11"/>
  <c r="W59" i="11"/>
  <c r="V59" i="11"/>
  <c r="T59" i="11"/>
  <c r="R59" i="11"/>
  <c r="Q59" i="11"/>
  <c r="B59" i="11"/>
  <c r="AE58" i="11"/>
  <c r="AD58" i="11"/>
  <c r="Z58" i="11"/>
  <c r="Y58" i="11"/>
  <c r="X58" i="11"/>
  <c r="W58" i="11"/>
  <c r="V58" i="11"/>
  <c r="T58" i="11"/>
  <c r="R58" i="11"/>
  <c r="Q58" i="11"/>
  <c r="B58" i="11"/>
  <c r="AE57" i="11"/>
  <c r="AD57" i="11"/>
  <c r="Z57" i="11"/>
  <c r="Y57" i="11"/>
  <c r="X57" i="11"/>
  <c r="W57" i="11"/>
  <c r="V57" i="11"/>
  <c r="T57" i="11"/>
  <c r="R57" i="11"/>
  <c r="Q57" i="11"/>
  <c r="B57" i="11"/>
  <c r="AE56" i="11"/>
  <c r="AD56" i="11"/>
  <c r="Z56" i="11"/>
  <c r="Y56" i="11"/>
  <c r="X56" i="11"/>
  <c r="W56" i="11"/>
  <c r="V56" i="11"/>
  <c r="T56" i="11"/>
  <c r="R56" i="11"/>
  <c r="Q56" i="11"/>
  <c r="B56" i="11"/>
  <c r="AE55" i="11"/>
  <c r="AD55" i="11"/>
  <c r="Z55" i="11"/>
  <c r="Y55" i="11"/>
  <c r="X55" i="11"/>
  <c r="W55" i="11"/>
  <c r="V55" i="11"/>
  <c r="T55" i="11"/>
  <c r="R55" i="11"/>
  <c r="Q55" i="11"/>
  <c r="B55" i="11"/>
  <c r="AE54" i="11"/>
  <c r="AD54" i="11"/>
  <c r="Z54" i="11"/>
  <c r="Y54" i="11"/>
  <c r="X54" i="11"/>
  <c r="W54" i="11"/>
  <c r="V54" i="11"/>
  <c r="T54" i="11"/>
  <c r="R54" i="11"/>
  <c r="Q54" i="11"/>
  <c r="B54" i="11"/>
  <c r="AE53" i="11"/>
  <c r="AD53" i="11"/>
  <c r="Z53" i="11"/>
  <c r="Y53" i="11"/>
  <c r="X53" i="11"/>
  <c r="W53" i="11"/>
  <c r="V53" i="11"/>
  <c r="T53" i="11"/>
  <c r="R53" i="11"/>
  <c r="Q53" i="11"/>
  <c r="B53" i="11"/>
  <c r="AE52" i="11"/>
  <c r="AD52" i="11"/>
  <c r="Z52" i="11"/>
  <c r="Y52" i="11"/>
  <c r="X52" i="11"/>
  <c r="W52" i="11"/>
  <c r="V52" i="11"/>
  <c r="T52" i="11"/>
  <c r="R52" i="11"/>
  <c r="Q52" i="11"/>
  <c r="B52" i="11"/>
  <c r="AE51" i="11"/>
  <c r="AD51" i="11"/>
  <c r="Z51" i="11"/>
  <c r="Y51" i="11"/>
  <c r="X51" i="11"/>
  <c r="W51" i="11"/>
  <c r="V51" i="11"/>
  <c r="T51" i="11"/>
  <c r="R51" i="11"/>
  <c r="Q51" i="11"/>
  <c r="B51" i="11"/>
  <c r="AE50" i="11"/>
  <c r="AD50" i="11"/>
  <c r="Z50" i="11"/>
  <c r="Y50" i="11"/>
  <c r="X50" i="11"/>
  <c r="W50" i="11"/>
  <c r="V50" i="11"/>
  <c r="T50" i="11"/>
  <c r="R50" i="11"/>
  <c r="Q50" i="11"/>
  <c r="B50" i="11"/>
  <c r="AE49" i="11"/>
  <c r="AD49" i="11"/>
  <c r="Z49" i="11"/>
  <c r="Y49" i="11"/>
  <c r="X49" i="11"/>
  <c r="W49" i="11"/>
  <c r="V49" i="11"/>
  <c r="T49" i="11"/>
  <c r="R49" i="11"/>
  <c r="Q49" i="11"/>
  <c r="B49" i="11"/>
  <c r="AE48" i="11"/>
  <c r="AD48" i="11"/>
  <c r="Z48" i="11"/>
  <c r="Y48" i="11"/>
  <c r="X48" i="11"/>
  <c r="W48" i="11"/>
  <c r="V48" i="11"/>
  <c r="T48" i="11"/>
  <c r="R48" i="11"/>
  <c r="Q48" i="11"/>
  <c r="B48" i="11"/>
  <c r="AE47" i="11"/>
  <c r="AD47" i="11"/>
  <c r="Z47" i="11"/>
  <c r="Y47" i="11"/>
  <c r="X47" i="11"/>
  <c r="W47" i="11"/>
  <c r="V47" i="11"/>
  <c r="T47" i="11"/>
  <c r="R47" i="11"/>
  <c r="Q47" i="11"/>
  <c r="B47" i="11"/>
  <c r="AE46" i="11"/>
  <c r="AD46" i="11"/>
  <c r="Z46" i="11"/>
  <c r="Y46" i="11"/>
  <c r="X46" i="11"/>
  <c r="W46" i="11"/>
  <c r="V46" i="11"/>
  <c r="T46" i="11"/>
  <c r="R46" i="11"/>
  <c r="Q46" i="11"/>
  <c r="B46" i="11"/>
  <c r="AE45" i="11"/>
  <c r="AD45" i="11"/>
  <c r="Z45" i="11"/>
  <c r="Y45" i="11"/>
  <c r="X45" i="11"/>
  <c r="W45" i="11"/>
  <c r="V45" i="11"/>
  <c r="T45" i="11"/>
  <c r="R45" i="11"/>
  <c r="Q45" i="11"/>
  <c r="B45" i="11"/>
  <c r="AE44" i="11"/>
  <c r="AD44" i="11"/>
  <c r="Z44" i="11"/>
  <c r="Y44" i="11"/>
  <c r="X44" i="11"/>
  <c r="W44" i="11"/>
  <c r="V44" i="11"/>
  <c r="T44" i="11"/>
  <c r="R44" i="11"/>
  <c r="Q44" i="11"/>
  <c r="B44" i="11"/>
  <c r="AE43" i="11"/>
  <c r="AD43" i="11"/>
  <c r="Z43" i="11"/>
  <c r="Y43" i="11"/>
  <c r="X43" i="11"/>
  <c r="W43" i="11"/>
  <c r="V43" i="11"/>
  <c r="T43" i="11"/>
  <c r="R43" i="11"/>
  <c r="Q43" i="11"/>
  <c r="B43" i="11"/>
  <c r="AE42" i="11"/>
  <c r="AD42" i="11"/>
  <c r="Z42" i="11"/>
  <c r="Y42" i="11"/>
  <c r="X42" i="11"/>
  <c r="W42" i="11"/>
  <c r="V42" i="11"/>
  <c r="T42" i="11"/>
  <c r="R42" i="11"/>
  <c r="Q42" i="11"/>
  <c r="B42" i="11"/>
  <c r="AE41" i="11"/>
  <c r="AD41" i="11"/>
  <c r="Z41" i="11"/>
  <c r="Y41" i="11"/>
  <c r="X41" i="11"/>
  <c r="W41" i="11"/>
  <c r="V41" i="11"/>
  <c r="T41" i="11"/>
  <c r="R41" i="11"/>
  <c r="Q41" i="11"/>
  <c r="B41" i="11"/>
  <c r="AE40" i="11"/>
  <c r="AD40" i="11"/>
  <c r="Z40" i="11"/>
  <c r="Y40" i="11"/>
  <c r="X40" i="11"/>
  <c r="W40" i="11"/>
  <c r="V40" i="11"/>
  <c r="T40" i="11"/>
  <c r="R40" i="11"/>
  <c r="Q40" i="11"/>
  <c r="B40" i="11"/>
  <c r="AE39" i="11"/>
  <c r="AD39" i="11"/>
  <c r="Z39" i="11"/>
  <c r="Y39" i="11"/>
  <c r="X39" i="11"/>
  <c r="W39" i="11"/>
  <c r="V39" i="11"/>
  <c r="T39" i="11"/>
  <c r="R39" i="11"/>
  <c r="Q39" i="11"/>
  <c r="B39" i="11"/>
  <c r="AE38" i="11"/>
  <c r="AD38" i="11"/>
  <c r="Z38" i="11"/>
  <c r="Y38" i="11"/>
  <c r="X38" i="11"/>
  <c r="W38" i="11"/>
  <c r="V38" i="11"/>
  <c r="T38" i="11"/>
  <c r="R38" i="11"/>
  <c r="Q38" i="11"/>
  <c r="B38" i="11"/>
  <c r="AE37" i="11"/>
  <c r="AD37" i="11"/>
  <c r="Z37" i="11"/>
  <c r="Y37" i="11"/>
  <c r="X37" i="11"/>
  <c r="W37" i="11"/>
  <c r="V37" i="11"/>
  <c r="T37" i="11"/>
  <c r="R37" i="11"/>
  <c r="Q37" i="11"/>
  <c r="B37" i="11"/>
  <c r="AE36" i="11"/>
  <c r="AD36" i="11"/>
  <c r="Z36" i="11"/>
  <c r="Y36" i="11"/>
  <c r="X36" i="11"/>
  <c r="W36" i="11"/>
  <c r="V36" i="11"/>
  <c r="T36" i="11"/>
  <c r="R36" i="11"/>
  <c r="Q36" i="11"/>
  <c r="B36" i="11"/>
  <c r="AE35" i="11"/>
  <c r="AD35" i="11"/>
  <c r="Z35" i="11"/>
  <c r="Y35" i="11"/>
  <c r="X35" i="11"/>
  <c r="W35" i="11"/>
  <c r="V35" i="11"/>
  <c r="T35" i="11"/>
  <c r="R35" i="11"/>
  <c r="Q35" i="11"/>
  <c r="B35" i="11"/>
  <c r="AE34" i="11"/>
  <c r="AD34" i="11"/>
  <c r="Z34" i="11"/>
  <c r="Y34" i="11"/>
  <c r="X34" i="11"/>
  <c r="W34" i="11"/>
  <c r="V34" i="11"/>
  <c r="T34" i="11"/>
  <c r="R34" i="11"/>
  <c r="Q34" i="11"/>
  <c r="B34" i="11"/>
  <c r="AE33" i="11"/>
  <c r="AD33" i="11"/>
  <c r="Z33" i="11"/>
  <c r="Y33" i="11"/>
  <c r="X33" i="11"/>
  <c r="W33" i="11"/>
  <c r="V33" i="11"/>
  <c r="T33" i="11"/>
  <c r="R33" i="11"/>
  <c r="Q33" i="11"/>
  <c r="B33" i="11"/>
  <c r="AE32" i="11"/>
  <c r="AD32" i="11"/>
  <c r="Z32" i="11"/>
  <c r="Y32" i="11"/>
  <c r="X32" i="11"/>
  <c r="W32" i="11"/>
  <c r="V32" i="11"/>
  <c r="T32" i="11"/>
  <c r="R32" i="11"/>
  <c r="Q32" i="11"/>
  <c r="B32" i="11"/>
  <c r="AE31" i="11"/>
  <c r="AD31" i="11"/>
  <c r="Z31" i="11"/>
  <c r="Y31" i="11"/>
  <c r="X31" i="11"/>
  <c r="W31" i="11"/>
  <c r="V31" i="11"/>
  <c r="T31" i="11"/>
  <c r="R31" i="11"/>
  <c r="Q31" i="11"/>
  <c r="B31" i="11"/>
  <c r="AE30" i="11"/>
  <c r="AD30" i="11"/>
  <c r="Z30" i="11"/>
  <c r="Y30" i="11"/>
  <c r="X30" i="11"/>
  <c r="W30" i="11"/>
  <c r="V30" i="11"/>
  <c r="T30" i="11"/>
  <c r="R30" i="11"/>
  <c r="Q30" i="11"/>
  <c r="B30" i="11"/>
  <c r="AE29" i="11"/>
  <c r="AD29" i="11"/>
  <c r="Z29" i="11"/>
  <c r="Y29" i="11"/>
  <c r="X29" i="11"/>
  <c r="W29" i="11"/>
  <c r="V29" i="11"/>
  <c r="T29" i="11"/>
  <c r="R29" i="11"/>
  <c r="Q29" i="11"/>
  <c r="B29" i="11"/>
  <c r="AE28" i="11"/>
  <c r="AD28" i="11"/>
  <c r="Z28" i="11"/>
  <c r="Y28" i="11"/>
  <c r="X28" i="11"/>
  <c r="W28" i="11"/>
  <c r="V28" i="11"/>
  <c r="T28" i="11"/>
  <c r="R28" i="11"/>
  <c r="Q28" i="11"/>
  <c r="B28" i="11"/>
  <c r="AE27" i="11"/>
  <c r="AD27" i="11"/>
  <c r="Z27" i="11"/>
  <c r="Y27" i="11"/>
  <c r="X27" i="11"/>
  <c r="W27" i="11"/>
  <c r="V27" i="11"/>
  <c r="T27" i="11"/>
  <c r="R27" i="11"/>
  <c r="Q27" i="11"/>
  <c r="B27" i="11"/>
  <c r="AE26" i="11"/>
  <c r="AD26" i="11"/>
  <c r="Z26" i="11"/>
  <c r="Y26" i="11"/>
  <c r="X26" i="11"/>
  <c r="W26" i="11"/>
  <c r="V26" i="11"/>
  <c r="T26" i="11"/>
  <c r="R26" i="11"/>
  <c r="Q26" i="11"/>
  <c r="B26" i="11"/>
  <c r="AE25" i="11"/>
  <c r="AD25" i="11"/>
  <c r="Z25" i="11"/>
  <c r="Y25" i="11"/>
  <c r="X25" i="11"/>
  <c r="W25" i="11"/>
  <c r="V25" i="11"/>
  <c r="T25" i="11"/>
  <c r="R25" i="11"/>
  <c r="Q25" i="11"/>
  <c r="B25" i="11"/>
  <c r="AE24" i="11"/>
  <c r="AD24" i="11"/>
  <c r="Z24" i="11"/>
  <c r="Y24" i="11"/>
  <c r="X24" i="11"/>
  <c r="W24" i="11"/>
  <c r="V24" i="11"/>
  <c r="T24" i="11"/>
  <c r="R24" i="11"/>
  <c r="Q24" i="11"/>
  <c r="B24" i="11"/>
  <c r="AE23" i="11"/>
  <c r="AD23" i="11"/>
  <c r="Z23" i="11"/>
  <c r="Y23" i="11"/>
  <c r="X23" i="11"/>
  <c r="W23" i="11"/>
  <c r="V23" i="11"/>
  <c r="T23" i="11"/>
  <c r="R23" i="11"/>
  <c r="Q23" i="11"/>
  <c r="B23" i="11"/>
  <c r="AE22" i="11"/>
  <c r="AD22" i="11"/>
  <c r="Z22" i="11"/>
  <c r="Y22" i="11"/>
  <c r="X22" i="11"/>
  <c r="W22" i="11"/>
  <c r="V22" i="11"/>
  <c r="T22" i="11"/>
  <c r="R22" i="11"/>
  <c r="Q22" i="11"/>
  <c r="B22" i="11"/>
  <c r="AE21" i="11"/>
  <c r="AD21" i="11"/>
  <c r="Z21" i="11"/>
  <c r="Y21" i="11"/>
  <c r="X21" i="11"/>
  <c r="W21" i="11"/>
  <c r="V21" i="11"/>
  <c r="T21" i="11"/>
  <c r="R21" i="11"/>
  <c r="Q21" i="11"/>
  <c r="B21" i="11"/>
  <c r="AE20" i="11"/>
  <c r="AD20" i="11"/>
  <c r="Z20" i="11"/>
  <c r="Y20" i="11"/>
  <c r="X20" i="11"/>
  <c r="W20" i="11"/>
  <c r="V20" i="11"/>
  <c r="T20" i="11"/>
  <c r="R20" i="11"/>
  <c r="Q20" i="11"/>
  <c r="B20" i="11"/>
  <c r="AE19" i="11"/>
  <c r="AD19" i="11"/>
  <c r="Z19" i="11"/>
  <c r="Y19" i="11"/>
  <c r="X19" i="11"/>
  <c r="W19" i="11"/>
  <c r="V19" i="11"/>
  <c r="T19" i="11"/>
  <c r="R19" i="11"/>
  <c r="Q19" i="11"/>
  <c r="B19" i="11"/>
  <c r="AE18" i="11"/>
  <c r="AD18" i="11"/>
  <c r="Z18" i="11"/>
  <c r="Y18" i="11"/>
  <c r="X18" i="11"/>
  <c r="W18" i="11"/>
  <c r="V18" i="11"/>
  <c r="T18" i="11"/>
  <c r="R18" i="11"/>
  <c r="Q18" i="11"/>
  <c r="B18" i="11"/>
  <c r="AE17" i="11"/>
  <c r="AD17" i="11"/>
  <c r="Z17" i="11"/>
  <c r="Y17" i="11"/>
  <c r="X17" i="11"/>
  <c r="W17" i="11"/>
  <c r="V17" i="11"/>
  <c r="T17" i="11"/>
  <c r="R17" i="11"/>
  <c r="Q17" i="11"/>
  <c r="B17" i="11"/>
  <c r="AE16" i="11"/>
  <c r="AD16" i="11"/>
  <c r="Z16" i="11"/>
  <c r="Y16" i="11"/>
  <c r="X16" i="11"/>
  <c r="W16" i="11"/>
  <c r="V16" i="11"/>
  <c r="T16" i="11"/>
  <c r="R16" i="11"/>
  <c r="Q16" i="11"/>
  <c r="B16" i="11"/>
  <c r="AE15" i="11"/>
  <c r="AD15" i="11"/>
  <c r="Z15" i="11"/>
  <c r="Y15" i="11"/>
  <c r="X15" i="11"/>
  <c r="W15" i="11"/>
  <c r="V15" i="11"/>
  <c r="T15" i="11"/>
  <c r="R15" i="11"/>
  <c r="Q15" i="11"/>
  <c r="B15" i="11"/>
  <c r="AE14" i="11"/>
  <c r="AD14" i="11"/>
  <c r="Z14" i="11"/>
  <c r="Y14" i="11"/>
  <c r="X14" i="11"/>
  <c r="W14" i="11"/>
  <c r="V14" i="11"/>
  <c r="T14" i="11"/>
  <c r="R14" i="11"/>
  <c r="Q14" i="11"/>
  <c r="B14" i="11"/>
  <c r="AE13" i="11"/>
  <c r="AD13" i="11"/>
  <c r="Z13" i="11"/>
  <c r="Y13" i="11"/>
  <c r="X13" i="11"/>
  <c r="W13" i="11"/>
  <c r="V13" i="11"/>
  <c r="T13" i="11"/>
  <c r="R13" i="11"/>
  <c r="Q13" i="11"/>
  <c r="B13" i="11"/>
  <c r="AE12" i="11"/>
  <c r="AD12" i="11"/>
  <c r="Z12" i="11"/>
  <c r="Y12" i="11"/>
  <c r="X12" i="11"/>
  <c r="W12" i="11"/>
  <c r="V12" i="11"/>
  <c r="T12" i="11"/>
  <c r="R12" i="11"/>
  <c r="Q12" i="11"/>
  <c r="B12" i="11"/>
  <c r="AE11" i="11"/>
  <c r="AD11" i="11"/>
  <c r="Z11" i="11"/>
  <c r="Y11" i="11"/>
  <c r="X11" i="11"/>
  <c r="W11" i="11"/>
  <c r="V11" i="11"/>
  <c r="T11" i="11"/>
  <c r="R11" i="11"/>
  <c r="Q11" i="11"/>
  <c r="B11" i="11"/>
  <c r="AE10" i="11"/>
  <c r="AD10" i="11"/>
  <c r="Z10" i="11"/>
  <c r="Y10" i="11"/>
  <c r="X10" i="11"/>
  <c r="W10" i="11"/>
  <c r="V10" i="11"/>
  <c r="T10" i="11"/>
  <c r="R10" i="11"/>
  <c r="Q10" i="11"/>
  <c r="B10" i="11"/>
  <c r="AE9" i="11"/>
  <c r="AD9" i="11"/>
  <c r="Z9" i="11"/>
  <c r="Y9" i="11"/>
  <c r="X9" i="11"/>
  <c r="W9" i="11"/>
  <c r="V9" i="11"/>
  <c r="T9" i="11"/>
  <c r="R9" i="11"/>
  <c r="Q9" i="11"/>
  <c r="B9" i="11"/>
  <c r="AE8" i="11"/>
  <c r="AD8" i="11"/>
  <c r="Z8" i="11"/>
  <c r="Y8" i="11"/>
  <c r="X8" i="11"/>
  <c r="W8" i="11"/>
  <c r="V8" i="11"/>
  <c r="T8" i="11"/>
  <c r="R8" i="11"/>
  <c r="Q8" i="11"/>
  <c r="B8" i="11"/>
  <c r="AE7" i="11"/>
  <c r="AD7" i="11"/>
  <c r="Z7" i="11"/>
  <c r="Y7" i="11"/>
  <c r="X7" i="11"/>
  <c r="W7" i="11"/>
  <c r="V7" i="11"/>
  <c r="T7" i="11"/>
  <c r="R7" i="11"/>
  <c r="Q7" i="11"/>
  <c r="B7" i="11"/>
  <c r="AE6" i="11"/>
  <c r="AD6" i="11"/>
  <c r="Z6" i="11"/>
  <c r="Y6" i="11"/>
  <c r="X6" i="11"/>
  <c r="W6" i="11"/>
  <c r="V6" i="11"/>
  <c r="T6" i="11"/>
  <c r="R6" i="11"/>
  <c r="Q6" i="11"/>
  <c r="B6" i="11"/>
  <c r="AE5" i="11"/>
  <c r="AD5" i="11"/>
  <c r="Z5" i="11"/>
  <c r="Y5" i="11"/>
  <c r="X5" i="11"/>
  <c r="W5" i="11"/>
  <c r="V5" i="11"/>
  <c r="T5" i="11"/>
  <c r="R5" i="11"/>
  <c r="Q5" i="11"/>
  <c r="B5" i="11"/>
  <c r="AE4" i="11"/>
  <c r="AD4" i="11"/>
  <c r="Z4" i="11"/>
  <c r="Y4" i="11"/>
  <c r="X4" i="11"/>
  <c r="W4" i="11"/>
  <c r="V4" i="11"/>
  <c r="T4" i="11"/>
  <c r="R4" i="11"/>
  <c r="Q4" i="11"/>
  <c r="B4" i="11"/>
  <c r="AE3" i="11"/>
  <c r="AD3" i="11"/>
  <c r="Z3" i="11"/>
  <c r="Y3" i="11"/>
  <c r="X3" i="11"/>
  <c r="W3" i="11"/>
  <c r="V3" i="11"/>
  <c r="T3" i="11"/>
  <c r="R3" i="11"/>
  <c r="Q3" i="11"/>
  <c r="B3" i="11"/>
  <c r="AE2" i="11"/>
  <c r="AD2" i="11"/>
  <c r="Z2" i="11"/>
  <c r="Y2" i="11"/>
  <c r="X2" i="11"/>
  <c r="W2" i="11"/>
  <c r="V2" i="11"/>
  <c r="T2" i="11"/>
  <c r="R2" i="11"/>
  <c r="Q2" i="11"/>
  <c r="B2" i="11"/>
  <c r="AE601" i="10"/>
  <c r="AD601" i="10"/>
  <c r="Z601" i="10"/>
  <c r="Y601" i="10"/>
  <c r="X601" i="10"/>
  <c r="W601" i="10"/>
  <c r="V601" i="10"/>
  <c r="T601" i="10"/>
  <c r="R601" i="10"/>
  <c r="Q601" i="10"/>
  <c r="B601" i="10"/>
  <c r="AE600" i="10"/>
  <c r="AD600" i="10"/>
  <c r="Z600" i="10"/>
  <c r="Y600" i="10"/>
  <c r="X600" i="10"/>
  <c r="W600" i="10"/>
  <c r="V600" i="10"/>
  <c r="T600" i="10"/>
  <c r="R600" i="10"/>
  <c r="Q600" i="10"/>
  <c r="B600" i="10"/>
  <c r="AE599" i="10"/>
  <c r="AD599" i="10"/>
  <c r="Z599" i="10"/>
  <c r="Y599" i="10"/>
  <c r="X599" i="10"/>
  <c r="W599" i="10"/>
  <c r="V599" i="10"/>
  <c r="T599" i="10"/>
  <c r="R599" i="10"/>
  <c r="Q599" i="10"/>
  <c r="B599" i="10"/>
  <c r="AE598" i="10"/>
  <c r="AD598" i="10"/>
  <c r="Z598" i="10"/>
  <c r="Y598" i="10"/>
  <c r="X598" i="10"/>
  <c r="W598" i="10"/>
  <c r="V598" i="10"/>
  <c r="T598" i="10"/>
  <c r="R598" i="10"/>
  <c r="Q598" i="10"/>
  <c r="B598" i="10"/>
  <c r="AE597" i="10"/>
  <c r="AD597" i="10"/>
  <c r="Z597" i="10"/>
  <c r="Y597" i="10"/>
  <c r="X597" i="10"/>
  <c r="W597" i="10"/>
  <c r="V597" i="10"/>
  <c r="T597" i="10"/>
  <c r="R597" i="10"/>
  <c r="Q597" i="10"/>
  <c r="B597" i="10"/>
  <c r="AE596" i="10"/>
  <c r="AD596" i="10"/>
  <c r="Z596" i="10"/>
  <c r="Y596" i="10"/>
  <c r="X596" i="10"/>
  <c r="W596" i="10"/>
  <c r="V596" i="10"/>
  <c r="T596" i="10"/>
  <c r="R596" i="10"/>
  <c r="Q596" i="10"/>
  <c r="B596" i="10"/>
  <c r="AE595" i="10"/>
  <c r="AD595" i="10"/>
  <c r="Z595" i="10"/>
  <c r="Y595" i="10"/>
  <c r="X595" i="10"/>
  <c r="W595" i="10"/>
  <c r="V595" i="10"/>
  <c r="T595" i="10"/>
  <c r="R595" i="10"/>
  <c r="Q595" i="10"/>
  <c r="B595" i="10"/>
  <c r="AE594" i="10"/>
  <c r="AD594" i="10"/>
  <c r="Z594" i="10"/>
  <c r="Y594" i="10"/>
  <c r="X594" i="10"/>
  <c r="W594" i="10"/>
  <c r="V594" i="10"/>
  <c r="T594" i="10"/>
  <c r="R594" i="10"/>
  <c r="Q594" i="10"/>
  <c r="B594" i="10"/>
  <c r="AE593" i="10"/>
  <c r="AD593" i="10"/>
  <c r="Z593" i="10"/>
  <c r="Y593" i="10"/>
  <c r="X593" i="10"/>
  <c r="W593" i="10"/>
  <c r="V593" i="10"/>
  <c r="T593" i="10"/>
  <c r="R593" i="10"/>
  <c r="Q593" i="10"/>
  <c r="B593" i="10"/>
  <c r="AE592" i="10"/>
  <c r="AD592" i="10"/>
  <c r="Z592" i="10"/>
  <c r="Y592" i="10"/>
  <c r="X592" i="10"/>
  <c r="W592" i="10"/>
  <c r="V592" i="10"/>
  <c r="T592" i="10"/>
  <c r="R592" i="10"/>
  <c r="Q592" i="10"/>
  <c r="B592" i="10"/>
  <c r="AE591" i="10"/>
  <c r="AD591" i="10"/>
  <c r="Z591" i="10"/>
  <c r="Y591" i="10"/>
  <c r="X591" i="10"/>
  <c r="W591" i="10"/>
  <c r="V591" i="10"/>
  <c r="T591" i="10"/>
  <c r="R591" i="10"/>
  <c r="Q591" i="10"/>
  <c r="B591" i="10"/>
  <c r="AE590" i="10"/>
  <c r="AD590" i="10"/>
  <c r="Z590" i="10"/>
  <c r="Y590" i="10"/>
  <c r="X590" i="10"/>
  <c r="W590" i="10"/>
  <c r="V590" i="10"/>
  <c r="T590" i="10"/>
  <c r="R590" i="10"/>
  <c r="Q590" i="10"/>
  <c r="B590" i="10"/>
  <c r="AE589" i="10"/>
  <c r="AD589" i="10"/>
  <c r="Z589" i="10"/>
  <c r="Y589" i="10"/>
  <c r="X589" i="10"/>
  <c r="W589" i="10"/>
  <c r="V589" i="10"/>
  <c r="T589" i="10"/>
  <c r="R589" i="10"/>
  <c r="Q589" i="10"/>
  <c r="B589" i="10"/>
  <c r="AE588" i="10"/>
  <c r="AD588" i="10"/>
  <c r="Z588" i="10"/>
  <c r="Y588" i="10"/>
  <c r="X588" i="10"/>
  <c r="W588" i="10"/>
  <c r="V588" i="10"/>
  <c r="T588" i="10"/>
  <c r="R588" i="10"/>
  <c r="Q588" i="10"/>
  <c r="B588" i="10"/>
  <c r="AE587" i="10"/>
  <c r="AD587" i="10"/>
  <c r="Z587" i="10"/>
  <c r="Y587" i="10"/>
  <c r="X587" i="10"/>
  <c r="W587" i="10"/>
  <c r="V587" i="10"/>
  <c r="T587" i="10"/>
  <c r="R587" i="10"/>
  <c r="Q587" i="10"/>
  <c r="B587" i="10"/>
  <c r="AE586" i="10"/>
  <c r="AD586" i="10"/>
  <c r="Z586" i="10"/>
  <c r="Y586" i="10"/>
  <c r="X586" i="10"/>
  <c r="W586" i="10"/>
  <c r="V586" i="10"/>
  <c r="T586" i="10"/>
  <c r="R586" i="10"/>
  <c r="Q586" i="10"/>
  <c r="B586" i="10"/>
  <c r="AE585" i="10"/>
  <c r="AD585" i="10"/>
  <c r="Z585" i="10"/>
  <c r="Y585" i="10"/>
  <c r="X585" i="10"/>
  <c r="W585" i="10"/>
  <c r="V585" i="10"/>
  <c r="T585" i="10"/>
  <c r="R585" i="10"/>
  <c r="Q585" i="10"/>
  <c r="B585" i="10"/>
  <c r="AE584" i="10"/>
  <c r="AD584" i="10"/>
  <c r="Z584" i="10"/>
  <c r="Y584" i="10"/>
  <c r="X584" i="10"/>
  <c r="W584" i="10"/>
  <c r="V584" i="10"/>
  <c r="T584" i="10"/>
  <c r="R584" i="10"/>
  <c r="Q584" i="10"/>
  <c r="B584" i="10"/>
  <c r="AE583" i="10"/>
  <c r="AD583" i="10"/>
  <c r="Z583" i="10"/>
  <c r="Y583" i="10"/>
  <c r="X583" i="10"/>
  <c r="W583" i="10"/>
  <c r="V583" i="10"/>
  <c r="T583" i="10"/>
  <c r="R583" i="10"/>
  <c r="Q583" i="10"/>
  <c r="B583" i="10"/>
  <c r="AE582" i="10"/>
  <c r="AD582" i="10"/>
  <c r="Z582" i="10"/>
  <c r="Y582" i="10"/>
  <c r="X582" i="10"/>
  <c r="W582" i="10"/>
  <c r="V582" i="10"/>
  <c r="T582" i="10"/>
  <c r="R582" i="10"/>
  <c r="Q582" i="10"/>
  <c r="B582" i="10"/>
  <c r="AE581" i="10"/>
  <c r="AD581" i="10"/>
  <c r="Z581" i="10"/>
  <c r="Y581" i="10"/>
  <c r="X581" i="10"/>
  <c r="W581" i="10"/>
  <c r="V581" i="10"/>
  <c r="T581" i="10"/>
  <c r="R581" i="10"/>
  <c r="Q581" i="10"/>
  <c r="B581" i="10"/>
  <c r="AE580" i="10"/>
  <c r="AD580" i="10"/>
  <c r="Z580" i="10"/>
  <c r="Y580" i="10"/>
  <c r="X580" i="10"/>
  <c r="W580" i="10"/>
  <c r="V580" i="10"/>
  <c r="T580" i="10"/>
  <c r="R580" i="10"/>
  <c r="Q580" i="10"/>
  <c r="B580" i="10"/>
  <c r="AE579" i="10"/>
  <c r="AD579" i="10"/>
  <c r="Z579" i="10"/>
  <c r="Y579" i="10"/>
  <c r="X579" i="10"/>
  <c r="W579" i="10"/>
  <c r="V579" i="10"/>
  <c r="T579" i="10"/>
  <c r="R579" i="10"/>
  <c r="Q579" i="10"/>
  <c r="B579" i="10"/>
  <c r="AE578" i="10"/>
  <c r="AD578" i="10"/>
  <c r="Z578" i="10"/>
  <c r="Y578" i="10"/>
  <c r="X578" i="10"/>
  <c r="W578" i="10"/>
  <c r="V578" i="10"/>
  <c r="T578" i="10"/>
  <c r="R578" i="10"/>
  <c r="Q578" i="10"/>
  <c r="B578" i="10"/>
  <c r="AE577" i="10"/>
  <c r="AD577" i="10"/>
  <c r="Z577" i="10"/>
  <c r="Y577" i="10"/>
  <c r="X577" i="10"/>
  <c r="W577" i="10"/>
  <c r="V577" i="10"/>
  <c r="T577" i="10"/>
  <c r="R577" i="10"/>
  <c r="Q577" i="10"/>
  <c r="B577" i="10"/>
  <c r="AE576" i="10"/>
  <c r="AD576" i="10"/>
  <c r="Z576" i="10"/>
  <c r="Y576" i="10"/>
  <c r="X576" i="10"/>
  <c r="W576" i="10"/>
  <c r="V576" i="10"/>
  <c r="T576" i="10"/>
  <c r="R576" i="10"/>
  <c r="Q576" i="10"/>
  <c r="B576" i="10"/>
  <c r="AE575" i="10"/>
  <c r="AD575" i="10"/>
  <c r="Z575" i="10"/>
  <c r="Y575" i="10"/>
  <c r="X575" i="10"/>
  <c r="W575" i="10"/>
  <c r="V575" i="10"/>
  <c r="T575" i="10"/>
  <c r="R575" i="10"/>
  <c r="Q575" i="10"/>
  <c r="B575" i="10"/>
  <c r="AE574" i="10"/>
  <c r="AD574" i="10"/>
  <c r="Z574" i="10"/>
  <c r="Y574" i="10"/>
  <c r="X574" i="10"/>
  <c r="W574" i="10"/>
  <c r="V574" i="10"/>
  <c r="T574" i="10"/>
  <c r="R574" i="10"/>
  <c r="Q574" i="10"/>
  <c r="B574" i="10"/>
  <c r="AE573" i="10"/>
  <c r="AD573" i="10"/>
  <c r="Z573" i="10"/>
  <c r="Y573" i="10"/>
  <c r="X573" i="10"/>
  <c r="W573" i="10"/>
  <c r="V573" i="10"/>
  <c r="T573" i="10"/>
  <c r="R573" i="10"/>
  <c r="Q573" i="10"/>
  <c r="B573" i="10"/>
  <c r="AE572" i="10"/>
  <c r="AD572" i="10"/>
  <c r="Z572" i="10"/>
  <c r="Y572" i="10"/>
  <c r="X572" i="10"/>
  <c r="W572" i="10"/>
  <c r="V572" i="10"/>
  <c r="T572" i="10"/>
  <c r="R572" i="10"/>
  <c r="Q572" i="10"/>
  <c r="B572" i="10"/>
  <c r="AE571" i="10"/>
  <c r="AD571" i="10"/>
  <c r="Z571" i="10"/>
  <c r="Y571" i="10"/>
  <c r="X571" i="10"/>
  <c r="W571" i="10"/>
  <c r="V571" i="10"/>
  <c r="T571" i="10"/>
  <c r="R571" i="10"/>
  <c r="Q571" i="10"/>
  <c r="B571" i="10"/>
  <c r="AE570" i="10"/>
  <c r="AD570" i="10"/>
  <c r="Z570" i="10"/>
  <c r="Y570" i="10"/>
  <c r="X570" i="10"/>
  <c r="W570" i="10"/>
  <c r="V570" i="10"/>
  <c r="T570" i="10"/>
  <c r="R570" i="10"/>
  <c r="Q570" i="10"/>
  <c r="B570" i="10"/>
  <c r="AE569" i="10"/>
  <c r="AD569" i="10"/>
  <c r="Z569" i="10"/>
  <c r="Y569" i="10"/>
  <c r="X569" i="10"/>
  <c r="W569" i="10"/>
  <c r="V569" i="10"/>
  <c r="T569" i="10"/>
  <c r="R569" i="10"/>
  <c r="Q569" i="10"/>
  <c r="B569" i="10"/>
  <c r="AE568" i="10"/>
  <c r="AD568" i="10"/>
  <c r="Z568" i="10"/>
  <c r="Y568" i="10"/>
  <c r="X568" i="10"/>
  <c r="W568" i="10"/>
  <c r="V568" i="10"/>
  <c r="T568" i="10"/>
  <c r="R568" i="10"/>
  <c r="Q568" i="10"/>
  <c r="B568" i="10"/>
  <c r="AE567" i="10"/>
  <c r="AD567" i="10"/>
  <c r="Z567" i="10"/>
  <c r="Y567" i="10"/>
  <c r="X567" i="10"/>
  <c r="W567" i="10"/>
  <c r="V567" i="10"/>
  <c r="T567" i="10"/>
  <c r="R567" i="10"/>
  <c r="Q567" i="10"/>
  <c r="B567" i="10"/>
  <c r="AE566" i="10"/>
  <c r="AD566" i="10"/>
  <c r="Z566" i="10"/>
  <c r="Y566" i="10"/>
  <c r="X566" i="10"/>
  <c r="W566" i="10"/>
  <c r="V566" i="10"/>
  <c r="T566" i="10"/>
  <c r="R566" i="10"/>
  <c r="Q566" i="10"/>
  <c r="B566" i="10"/>
  <c r="AE565" i="10"/>
  <c r="AD565" i="10"/>
  <c r="Z565" i="10"/>
  <c r="Y565" i="10"/>
  <c r="X565" i="10"/>
  <c r="W565" i="10"/>
  <c r="V565" i="10"/>
  <c r="T565" i="10"/>
  <c r="R565" i="10"/>
  <c r="Q565" i="10"/>
  <c r="B565" i="10"/>
  <c r="AE564" i="10"/>
  <c r="AD564" i="10"/>
  <c r="Z564" i="10"/>
  <c r="Y564" i="10"/>
  <c r="X564" i="10"/>
  <c r="W564" i="10"/>
  <c r="V564" i="10"/>
  <c r="T564" i="10"/>
  <c r="R564" i="10"/>
  <c r="Q564" i="10"/>
  <c r="B564" i="10"/>
  <c r="AE563" i="10"/>
  <c r="AD563" i="10"/>
  <c r="Z563" i="10"/>
  <c r="Y563" i="10"/>
  <c r="X563" i="10"/>
  <c r="W563" i="10"/>
  <c r="V563" i="10"/>
  <c r="T563" i="10"/>
  <c r="R563" i="10"/>
  <c r="Q563" i="10"/>
  <c r="B563" i="10"/>
  <c r="AE562" i="10"/>
  <c r="AD562" i="10"/>
  <c r="Z562" i="10"/>
  <c r="Y562" i="10"/>
  <c r="X562" i="10"/>
  <c r="W562" i="10"/>
  <c r="V562" i="10"/>
  <c r="T562" i="10"/>
  <c r="R562" i="10"/>
  <c r="Q562" i="10"/>
  <c r="B562" i="10"/>
  <c r="AE561" i="10"/>
  <c r="AD561" i="10"/>
  <c r="Z561" i="10"/>
  <c r="Y561" i="10"/>
  <c r="X561" i="10"/>
  <c r="W561" i="10"/>
  <c r="V561" i="10"/>
  <c r="T561" i="10"/>
  <c r="R561" i="10"/>
  <c r="Q561" i="10"/>
  <c r="B561" i="10"/>
  <c r="AE560" i="10"/>
  <c r="AD560" i="10"/>
  <c r="Z560" i="10"/>
  <c r="Y560" i="10"/>
  <c r="X560" i="10"/>
  <c r="W560" i="10"/>
  <c r="V560" i="10"/>
  <c r="T560" i="10"/>
  <c r="R560" i="10"/>
  <c r="Q560" i="10"/>
  <c r="B560" i="10"/>
  <c r="AE559" i="10"/>
  <c r="AD559" i="10"/>
  <c r="Z559" i="10"/>
  <c r="Y559" i="10"/>
  <c r="X559" i="10"/>
  <c r="W559" i="10"/>
  <c r="V559" i="10"/>
  <c r="T559" i="10"/>
  <c r="R559" i="10"/>
  <c r="Q559" i="10"/>
  <c r="B559" i="10"/>
  <c r="AE558" i="10"/>
  <c r="AD558" i="10"/>
  <c r="Z558" i="10"/>
  <c r="Y558" i="10"/>
  <c r="X558" i="10"/>
  <c r="W558" i="10"/>
  <c r="V558" i="10"/>
  <c r="T558" i="10"/>
  <c r="R558" i="10"/>
  <c r="Q558" i="10"/>
  <c r="B558" i="10"/>
  <c r="AE557" i="10"/>
  <c r="AD557" i="10"/>
  <c r="Z557" i="10"/>
  <c r="Y557" i="10"/>
  <c r="X557" i="10"/>
  <c r="W557" i="10"/>
  <c r="V557" i="10"/>
  <c r="T557" i="10"/>
  <c r="R557" i="10"/>
  <c r="Q557" i="10"/>
  <c r="B557" i="10"/>
  <c r="AE556" i="10"/>
  <c r="AD556" i="10"/>
  <c r="Z556" i="10"/>
  <c r="Y556" i="10"/>
  <c r="X556" i="10"/>
  <c r="W556" i="10"/>
  <c r="V556" i="10"/>
  <c r="T556" i="10"/>
  <c r="R556" i="10"/>
  <c r="Q556" i="10"/>
  <c r="B556" i="10"/>
  <c r="AE555" i="10"/>
  <c r="AD555" i="10"/>
  <c r="Z555" i="10"/>
  <c r="Y555" i="10"/>
  <c r="X555" i="10"/>
  <c r="W555" i="10"/>
  <c r="V555" i="10"/>
  <c r="T555" i="10"/>
  <c r="R555" i="10"/>
  <c r="Q555" i="10"/>
  <c r="B555" i="10"/>
  <c r="AE554" i="10"/>
  <c r="AD554" i="10"/>
  <c r="Z554" i="10"/>
  <c r="Y554" i="10"/>
  <c r="X554" i="10"/>
  <c r="W554" i="10"/>
  <c r="V554" i="10"/>
  <c r="T554" i="10"/>
  <c r="R554" i="10"/>
  <c r="Q554" i="10"/>
  <c r="B554" i="10"/>
  <c r="AE553" i="10"/>
  <c r="AD553" i="10"/>
  <c r="Z553" i="10"/>
  <c r="Y553" i="10"/>
  <c r="X553" i="10"/>
  <c r="W553" i="10"/>
  <c r="V553" i="10"/>
  <c r="T553" i="10"/>
  <c r="R553" i="10"/>
  <c r="Q553" i="10"/>
  <c r="B553" i="10"/>
  <c r="AE552" i="10"/>
  <c r="AD552" i="10"/>
  <c r="Z552" i="10"/>
  <c r="Y552" i="10"/>
  <c r="X552" i="10"/>
  <c r="W552" i="10"/>
  <c r="V552" i="10"/>
  <c r="T552" i="10"/>
  <c r="R552" i="10"/>
  <c r="Q552" i="10"/>
  <c r="B552" i="10"/>
  <c r="AE551" i="10"/>
  <c r="AD551" i="10"/>
  <c r="Z551" i="10"/>
  <c r="Y551" i="10"/>
  <c r="X551" i="10"/>
  <c r="W551" i="10"/>
  <c r="V551" i="10"/>
  <c r="T551" i="10"/>
  <c r="R551" i="10"/>
  <c r="Q551" i="10"/>
  <c r="B551" i="10"/>
  <c r="AE550" i="10"/>
  <c r="AD550" i="10"/>
  <c r="Z550" i="10"/>
  <c r="Y550" i="10"/>
  <c r="X550" i="10"/>
  <c r="W550" i="10"/>
  <c r="V550" i="10"/>
  <c r="T550" i="10"/>
  <c r="R550" i="10"/>
  <c r="Q550" i="10"/>
  <c r="B550" i="10"/>
  <c r="AE549" i="10"/>
  <c r="AD549" i="10"/>
  <c r="Z549" i="10"/>
  <c r="Y549" i="10"/>
  <c r="X549" i="10"/>
  <c r="W549" i="10"/>
  <c r="V549" i="10"/>
  <c r="T549" i="10"/>
  <c r="R549" i="10"/>
  <c r="Q549" i="10"/>
  <c r="B549" i="10"/>
  <c r="AE548" i="10"/>
  <c r="AD548" i="10"/>
  <c r="Z548" i="10"/>
  <c r="Y548" i="10"/>
  <c r="X548" i="10"/>
  <c r="W548" i="10"/>
  <c r="V548" i="10"/>
  <c r="T548" i="10"/>
  <c r="R548" i="10"/>
  <c r="Q548" i="10"/>
  <c r="B548" i="10"/>
  <c r="AE547" i="10"/>
  <c r="AD547" i="10"/>
  <c r="Z547" i="10"/>
  <c r="Y547" i="10"/>
  <c r="X547" i="10"/>
  <c r="W547" i="10"/>
  <c r="V547" i="10"/>
  <c r="T547" i="10"/>
  <c r="R547" i="10"/>
  <c r="Q547" i="10"/>
  <c r="B547" i="10"/>
  <c r="AE546" i="10"/>
  <c r="AD546" i="10"/>
  <c r="Z546" i="10"/>
  <c r="Y546" i="10"/>
  <c r="X546" i="10"/>
  <c r="W546" i="10"/>
  <c r="V546" i="10"/>
  <c r="T546" i="10"/>
  <c r="R546" i="10"/>
  <c r="Q546" i="10"/>
  <c r="B546" i="10"/>
  <c r="AE545" i="10"/>
  <c r="AD545" i="10"/>
  <c r="Z545" i="10"/>
  <c r="Y545" i="10"/>
  <c r="X545" i="10"/>
  <c r="W545" i="10"/>
  <c r="V545" i="10"/>
  <c r="T545" i="10"/>
  <c r="R545" i="10"/>
  <c r="Q545" i="10"/>
  <c r="B545" i="10"/>
  <c r="AE544" i="10"/>
  <c r="AD544" i="10"/>
  <c r="Z544" i="10"/>
  <c r="Y544" i="10"/>
  <c r="X544" i="10"/>
  <c r="W544" i="10"/>
  <c r="V544" i="10"/>
  <c r="T544" i="10"/>
  <c r="R544" i="10"/>
  <c r="Q544" i="10"/>
  <c r="B544" i="10"/>
  <c r="AE543" i="10"/>
  <c r="AD543" i="10"/>
  <c r="Z543" i="10"/>
  <c r="Y543" i="10"/>
  <c r="X543" i="10"/>
  <c r="W543" i="10"/>
  <c r="V543" i="10"/>
  <c r="T543" i="10"/>
  <c r="R543" i="10"/>
  <c r="Q543" i="10"/>
  <c r="B543" i="10"/>
  <c r="AE542" i="10"/>
  <c r="AD542" i="10"/>
  <c r="Z542" i="10"/>
  <c r="Y542" i="10"/>
  <c r="X542" i="10"/>
  <c r="W542" i="10"/>
  <c r="V542" i="10"/>
  <c r="T542" i="10"/>
  <c r="R542" i="10"/>
  <c r="Q542" i="10"/>
  <c r="B542" i="10"/>
  <c r="AE541" i="10"/>
  <c r="AD541" i="10"/>
  <c r="Z541" i="10"/>
  <c r="Y541" i="10"/>
  <c r="X541" i="10"/>
  <c r="W541" i="10"/>
  <c r="V541" i="10"/>
  <c r="T541" i="10"/>
  <c r="R541" i="10"/>
  <c r="Q541" i="10"/>
  <c r="B541" i="10"/>
  <c r="AE540" i="10"/>
  <c r="AD540" i="10"/>
  <c r="Z540" i="10"/>
  <c r="Y540" i="10"/>
  <c r="X540" i="10"/>
  <c r="W540" i="10"/>
  <c r="V540" i="10"/>
  <c r="T540" i="10"/>
  <c r="R540" i="10"/>
  <c r="Q540" i="10"/>
  <c r="B540" i="10"/>
  <c r="AE539" i="10"/>
  <c r="AD539" i="10"/>
  <c r="Z539" i="10"/>
  <c r="Y539" i="10"/>
  <c r="X539" i="10"/>
  <c r="W539" i="10"/>
  <c r="V539" i="10"/>
  <c r="T539" i="10"/>
  <c r="R539" i="10"/>
  <c r="Q539" i="10"/>
  <c r="B539" i="10"/>
  <c r="AE538" i="10"/>
  <c r="AD538" i="10"/>
  <c r="Z538" i="10"/>
  <c r="Y538" i="10"/>
  <c r="X538" i="10"/>
  <c r="W538" i="10"/>
  <c r="V538" i="10"/>
  <c r="T538" i="10"/>
  <c r="R538" i="10"/>
  <c r="Q538" i="10"/>
  <c r="B538" i="10"/>
  <c r="AE537" i="10"/>
  <c r="AD537" i="10"/>
  <c r="Z537" i="10"/>
  <c r="Y537" i="10"/>
  <c r="X537" i="10"/>
  <c r="W537" i="10"/>
  <c r="V537" i="10"/>
  <c r="T537" i="10"/>
  <c r="R537" i="10"/>
  <c r="Q537" i="10"/>
  <c r="B537" i="10"/>
  <c r="AE536" i="10"/>
  <c r="AD536" i="10"/>
  <c r="Z536" i="10"/>
  <c r="Y536" i="10"/>
  <c r="X536" i="10"/>
  <c r="W536" i="10"/>
  <c r="V536" i="10"/>
  <c r="T536" i="10"/>
  <c r="R536" i="10"/>
  <c r="Q536" i="10"/>
  <c r="B536" i="10"/>
  <c r="AE535" i="10"/>
  <c r="AD535" i="10"/>
  <c r="Z535" i="10"/>
  <c r="Y535" i="10"/>
  <c r="X535" i="10"/>
  <c r="W535" i="10"/>
  <c r="V535" i="10"/>
  <c r="T535" i="10"/>
  <c r="R535" i="10"/>
  <c r="Q535" i="10"/>
  <c r="B535" i="10"/>
  <c r="AE534" i="10"/>
  <c r="AD534" i="10"/>
  <c r="Z534" i="10"/>
  <c r="Y534" i="10"/>
  <c r="X534" i="10"/>
  <c r="W534" i="10"/>
  <c r="V534" i="10"/>
  <c r="T534" i="10"/>
  <c r="R534" i="10"/>
  <c r="Q534" i="10"/>
  <c r="B534" i="10"/>
  <c r="AE533" i="10"/>
  <c r="AD533" i="10"/>
  <c r="Z533" i="10"/>
  <c r="Y533" i="10"/>
  <c r="X533" i="10"/>
  <c r="W533" i="10"/>
  <c r="V533" i="10"/>
  <c r="T533" i="10"/>
  <c r="R533" i="10"/>
  <c r="Q533" i="10"/>
  <c r="B533" i="10"/>
  <c r="AE532" i="10"/>
  <c r="AD532" i="10"/>
  <c r="Z532" i="10"/>
  <c r="Y532" i="10"/>
  <c r="X532" i="10"/>
  <c r="W532" i="10"/>
  <c r="V532" i="10"/>
  <c r="T532" i="10"/>
  <c r="R532" i="10"/>
  <c r="Q532" i="10"/>
  <c r="B532" i="10"/>
  <c r="AE531" i="10"/>
  <c r="AD531" i="10"/>
  <c r="Z531" i="10"/>
  <c r="Y531" i="10"/>
  <c r="X531" i="10"/>
  <c r="W531" i="10"/>
  <c r="V531" i="10"/>
  <c r="T531" i="10"/>
  <c r="R531" i="10"/>
  <c r="Q531" i="10"/>
  <c r="B531" i="10"/>
  <c r="AE530" i="10"/>
  <c r="AD530" i="10"/>
  <c r="Z530" i="10"/>
  <c r="Y530" i="10"/>
  <c r="X530" i="10"/>
  <c r="W530" i="10"/>
  <c r="V530" i="10"/>
  <c r="T530" i="10"/>
  <c r="R530" i="10"/>
  <c r="Q530" i="10"/>
  <c r="B530" i="10"/>
  <c r="AE529" i="10"/>
  <c r="AD529" i="10"/>
  <c r="Z529" i="10"/>
  <c r="Y529" i="10"/>
  <c r="X529" i="10"/>
  <c r="W529" i="10"/>
  <c r="V529" i="10"/>
  <c r="T529" i="10"/>
  <c r="R529" i="10"/>
  <c r="Q529" i="10"/>
  <c r="B529" i="10"/>
  <c r="AE528" i="10"/>
  <c r="AD528" i="10"/>
  <c r="Z528" i="10"/>
  <c r="Y528" i="10"/>
  <c r="X528" i="10"/>
  <c r="W528" i="10"/>
  <c r="V528" i="10"/>
  <c r="T528" i="10"/>
  <c r="R528" i="10"/>
  <c r="Q528" i="10"/>
  <c r="B528" i="10"/>
  <c r="AE527" i="10"/>
  <c r="AD527" i="10"/>
  <c r="Z527" i="10"/>
  <c r="Y527" i="10"/>
  <c r="X527" i="10"/>
  <c r="W527" i="10"/>
  <c r="V527" i="10"/>
  <c r="T527" i="10"/>
  <c r="R527" i="10"/>
  <c r="Q527" i="10"/>
  <c r="B527" i="10"/>
  <c r="AE526" i="10"/>
  <c r="AD526" i="10"/>
  <c r="Z526" i="10"/>
  <c r="Y526" i="10"/>
  <c r="X526" i="10"/>
  <c r="W526" i="10"/>
  <c r="V526" i="10"/>
  <c r="T526" i="10"/>
  <c r="R526" i="10"/>
  <c r="Q526" i="10"/>
  <c r="B526" i="10"/>
  <c r="AE525" i="10"/>
  <c r="AD525" i="10"/>
  <c r="Z525" i="10"/>
  <c r="Y525" i="10"/>
  <c r="X525" i="10"/>
  <c r="W525" i="10"/>
  <c r="V525" i="10"/>
  <c r="T525" i="10"/>
  <c r="R525" i="10"/>
  <c r="Q525" i="10"/>
  <c r="B525" i="10"/>
  <c r="AE524" i="10"/>
  <c r="AD524" i="10"/>
  <c r="Z524" i="10"/>
  <c r="Y524" i="10"/>
  <c r="X524" i="10"/>
  <c r="W524" i="10"/>
  <c r="V524" i="10"/>
  <c r="T524" i="10"/>
  <c r="R524" i="10"/>
  <c r="Q524" i="10"/>
  <c r="B524" i="10"/>
  <c r="AE523" i="10"/>
  <c r="AD523" i="10"/>
  <c r="Z523" i="10"/>
  <c r="Y523" i="10"/>
  <c r="X523" i="10"/>
  <c r="W523" i="10"/>
  <c r="V523" i="10"/>
  <c r="T523" i="10"/>
  <c r="R523" i="10"/>
  <c r="Q523" i="10"/>
  <c r="B523" i="10"/>
  <c r="AE522" i="10"/>
  <c r="AD522" i="10"/>
  <c r="Z522" i="10"/>
  <c r="Y522" i="10"/>
  <c r="X522" i="10"/>
  <c r="W522" i="10"/>
  <c r="V522" i="10"/>
  <c r="T522" i="10"/>
  <c r="R522" i="10"/>
  <c r="Q522" i="10"/>
  <c r="B522" i="10"/>
  <c r="AE521" i="10"/>
  <c r="AD521" i="10"/>
  <c r="Z521" i="10"/>
  <c r="Y521" i="10"/>
  <c r="X521" i="10"/>
  <c r="W521" i="10"/>
  <c r="V521" i="10"/>
  <c r="T521" i="10"/>
  <c r="R521" i="10"/>
  <c r="Q521" i="10"/>
  <c r="B521" i="10"/>
  <c r="AE520" i="10"/>
  <c r="AD520" i="10"/>
  <c r="Z520" i="10"/>
  <c r="Y520" i="10"/>
  <c r="X520" i="10"/>
  <c r="W520" i="10"/>
  <c r="V520" i="10"/>
  <c r="T520" i="10"/>
  <c r="R520" i="10"/>
  <c r="Q520" i="10"/>
  <c r="B520" i="10"/>
  <c r="AE519" i="10"/>
  <c r="AD519" i="10"/>
  <c r="Z519" i="10"/>
  <c r="Y519" i="10"/>
  <c r="X519" i="10"/>
  <c r="W519" i="10"/>
  <c r="V519" i="10"/>
  <c r="T519" i="10"/>
  <c r="R519" i="10"/>
  <c r="Q519" i="10"/>
  <c r="B519" i="10"/>
  <c r="AE518" i="10"/>
  <c r="AD518" i="10"/>
  <c r="Z518" i="10"/>
  <c r="Y518" i="10"/>
  <c r="X518" i="10"/>
  <c r="W518" i="10"/>
  <c r="V518" i="10"/>
  <c r="T518" i="10"/>
  <c r="R518" i="10"/>
  <c r="Q518" i="10"/>
  <c r="B518" i="10"/>
  <c r="AE517" i="10"/>
  <c r="AD517" i="10"/>
  <c r="Z517" i="10"/>
  <c r="Y517" i="10"/>
  <c r="X517" i="10"/>
  <c r="W517" i="10"/>
  <c r="V517" i="10"/>
  <c r="T517" i="10"/>
  <c r="R517" i="10"/>
  <c r="Q517" i="10"/>
  <c r="B517" i="10"/>
  <c r="AE516" i="10"/>
  <c r="AD516" i="10"/>
  <c r="Z516" i="10"/>
  <c r="Y516" i="10"/>
  <c r="X516" i="10"/>
  <c r="W516" i="10"/>
  <c r="V516" i="10"/>
  <c r="T516" i="10"/>
  <c r="R516" i="10"/>
  <c r="Q516" i="10"/>
  <c r="B516" i="10"/>
  <c r="AE515" i="10"/>
  <c r="AD515" i="10"/>
  <c r="Z515" i="10"/>
  <c r="Y515" i="10"/>
  <c r="X515" i="10"/>
  <c r="W515" i="10"/>
  <c r="V515" i="10"/>
  <c r="T515" i="10"/>
  <c r="R515" i="10"/>
  <c r="Q515" i="10"/>
  <c r="B515" i="10"/>
  <c r="AE514" i="10"/>
  <c r="AD514" i="10"/>
  <c r="Z514" i="10"/>
  <c r="Y514" i="10"/>
  <c r="X514" i="10"/>
  <c r="W514" i="10"/>
  <c r="V514" i="10"/>
  <c r="T514" i="10"/>
  <c r="R514" i="10"/>
  <c r="Q514" i="10"/>
  <c r="B514" i="10"/>
  <c r="AE513" i="10"/>
  <c r="AD513" i="10"/>
  <c r="Z513" i="10"/>
  <c r="Y513" i="10"/>
  <c r="X513" i="10"/>
  <c r="W513" i="10"/>
  <c r="V513" i="10"/>
  <c r="T513" i="10"/>
  <c r="R513" i="10"/>
  <c r="Q513" i="10"/>
  <c r="B513" i="10"/>
  <c r="AE512" i="10"/>
  <c r="AD512" i="10"/>
  <c r="Z512" i="10"/>
  <c r="Y512" i="10"/>
  <c r="X512" i="10"/>
  <c r="W512" i="10"/>
  <c r="V512" i="10"/>
  <c r="T512" i="10"/>
  <c r="R512" i="10"/>
  <c r="Q512" i="10"/>
  <c r="B512" i="10"/>
  <c r="AE511" i="10"/>
  <c r="AD511" i="10"/>
  <c r="Z511" i="10"/>
  <c r="Y511" i="10"/>
  <c r="X511" i="10"/>
  <c r="W511" i="10"/>
  <c r="V511" i="10"/>
  <c r="T511" i="10"/>
  <c r="R511" i="10"/>
  <c r="Q511" i="10"/>
  <c r="B511" i="10"/>
  <c r="AE510" i="10"/>
  <c r="AD510" i="10"/>
  <c r="Z510" i="10"/>
  <c r="Y510" i="10"/>
  <c r="X510" i="10"/>
  <c r="W510" i="10"/>
  <c r="V510" i="10"/>
  <c r="T510" i="10"/>
  <c r="R510" i="10"/>
  <c r="Q510" i="10"/>
  <c r="B510" i="10"/>
  <c r="AE509" i="10"/>
  <c r="AD509" i="10"/>
  <c r="Z509" i="10"/>
  <c r="Y509" i="10"/>
  <c r="X509" i="10"/>
  <c r="W509" i="10"/>
  <c r="V509" i="10"/>
  <c r="T509" i="10"/>
  <c r="R509" i="10"/>
  <c r="Q509" i="10"/>
  <c r="B509" i="10"/>
  <c r="AE508" i="10"/>
  <c r="AD508" i="10"/>
  <c r="Z508" i="10"/>
  <c r="Y508" i="10"/>
  <c r="X508" i="10"/>
  <c r="W508" i="10"/>
  <c r="V508" i="10"/>
  <c r="T508" i="10"/>
  <c r="R508" i="10"/>
  <c r="Q508" i="10"/>
  <c r="B508" i="10"/>
  <c r="AE507" i="10"/>
  <c r="AD507" i="10"/>
  <c r="Z507" i="10"/>
  <c r="Y507" i="10"/>
  <c r="X507" i="10"/>
  <c r="W507" i="10"/>
  <c r="V507" i="10"/>
  <c r="T507" i="10"/>
  <c r="R507" i="10"/>
  <c r="Q507" i="10"/>
  <c r="B507" i="10"/>
  <c r="AE506" i="10"/>
  <c r="AD506" i="10"/>
  <c r="Z506" i="10"/>
  <c r="Y506" i="10"/>
  <c r="X506" i="10"/>
  <c r="W506" i="10"/>
  <c r="V506" i="10"/>
  <c r="T506" i="10"/>
  <c r="R506" i="10"/>
  <c r="Q506" i="10"/>
  <c r="B506" i="10"/>
  <c r="AE505" i="10"/>
  <c r="AD505" i="10"/>
  <c r="Z505" i="10"/>
  <c r="Y505" i="10"/>
  <c r="X505" i="10"/>
  <c r="W505" i="10"/>
  <c r="V505" i="10"/>
  <c r="T505" i="10"/>
  <c r="R505" i="10"/>
  <c r="Q505" i="10"/>
  <c r="B505" i="10"/>
  <c r="AE504" i="10"/>
  <c r="AD504" i="10"/>
  <c r="Z504" i="10"/>
  <c r="Y504" i="10"/>
  <c r="X504" i="10"/>
  <c r="W504" i="10"/>
  <c r="V504" i="10"/>
  <c r="T504" i="10"/>
  <c r="R504" i="10"/>
  <c r="Q504" i="10"/>
  <c r="B504" i="10"/>
  <c r="AE503" i="10"/>
  <c r="AD503" i="10"/>
  <c r="Z503" i="10"/>
  <c r="Y503" i="10"/>
  <c r="X503" i="10"/>
  <c r="W503" i="10"/>
  <c r="V503" i="10"/>
  <c r="T503" i="10"/>
  <c r="R503" i="10"/>
  <c r="Q503" i="10"/>
  <c r="B503" i="10"/>
  <c r="AE502" i="10"/>
  <c r="AD502" i="10"/>
  <c r="Z502" i="10"/>
  <c r="Y502" i="10"/>
  <c r="X502" i="10"/>
  <c r="W502" i="10"/>
  <c r="V502" i="10"/>
  <c r="T502" i="10"/>
  <c r="R502" i="10"/>
  <c r="Q502" i="10"/>
  <c r="B502" i="10"/>
  <c r="AE501" i="10"/>
  <c r="AD501" i="10"/>
  <c r="Z501" i="10"/>
  <c r="Y501" i="10"/>
  <c r="X501" i="10"/>
  <c r="W501" i="10"/>
  <c r="V501" i="10"/>
  <c r="T501" i="10"/>
  <c r="R501" i="10"/>
  <c r="Q501" i="10"/>
  <c r="B501" i="10"/>
  <c r="AE500" i="10"/>
  <c r="AD500" i="10"/>
  <c r="Z500" i="10"/>
  <c r="Y500" i="10"/>
  <c r="X500" i="10"/>
  <c r="W500" i="10"/>
  <c r="V500" i="10"/>
  <c r="T500" i="10"/>
  <c r="R500" i="10"/>
  <c r="Q500" i="10"/>
  <c r="B500" i="10"/>
  <c r="AE499" i="10"/>
  <c r="AD499" i="10"/>
  <c r="Z499" i="10"/>
  <c r="Y499" i="10"/>
  <c r="X499" i="10"/>
  <c r="W499" i="10"/>
  <c r="V499" i="10"/>
  <c r="T499" i="10"/>
  <c r="R499" i="10"/>
  <c r="Q499" i="10"/>
  <c r="B499" i="10"/>
  <c r="AE498" i="10"/>
  <c r="AD498" i="10"/>
  <c r="Z498" i="10"/>
  <c r="Y498" i="10"/>
  <c r="X498" i="10"/>
  <c r="W498" i="10"/>
  <c r="V498" i="10"/>
  <c r="T498" i="10"/>
  <c r="R498" i="10"/>
  <c r="Q498" i="10"/>
  <c r="B498" i="10"/>
  <c r="AE497" i="10"/>
  <c r="AD497" i="10"/>
  <c r="Z497" i="10"/>
  <c r="Y497" i="10"/>
  <c r="X497" i="10"/>
  <c r="W497" i="10"/>
  <c r="V497" i="10"/>
  <c r="T497" i="10"/>
  <c r="R497" i="10"/>
  <c r="Q497" i="10"/>
  <c r="B497" i="10"/>
  <c r="AE496" i="10"/>
  <c r="AD496" i="10"/>
  <c r="Z496" i="10"/>
  <c r="Y496" i="10"/>
  <c r="X496" i="10"/>
  <c r="W496" i="10"/>
  <c r="V496" i="10"/>
  <c r="T496" i="10"/>
  <c r="R496" i="10"/>
  <c r="Q496" i="10"/>
  <c r="B496" i="10"/>
  <c r="AE495" i="10"/>
  <c r="AD495" i="10"/>
  <c r="Z495" i="10"/>
  <c r="Y495" i="10"/>
  <c r="X495" i="10"/>
  <c r="W495" i="10"/>
  <c r="V495" i="10"/>
  <c r="T495" i="10"/>
  <c r="R495" i="10"/>
  <c r="Q495" i="10"/>
  <c r="B495" i="10"/>
  <c r="AE494" i="10"/>
  <c r="AD494" i="10"/>
  <c r="Z494" i="10"/>
  <c r="Y494" i="10"/>
  <c r="X494" i="10"/>
  <c r="W494" i="10"/>
  <c r="V494" i="10"/>
  <c r="T494" i="10"/>
  <c r="R494" i="10"/>
  <c r="Q494" i="10"/>
  <c r="B494" i="10"/>
  <c r="AE493" i="10"/>
  <c r="AD493" i="10"/>
  <c r="Z493" i="10"/>
  <c r="Y493" i="10"/>
  <c r="X493" i="10"/>
  <c r="W493" i="10"/>
  <c r="V493" i="10"/>
  <c r="T493" i="10"/>
  <c r="R493" i="10"/>
  <c r="Q493" i="10"/>
  <c r="B493" i="10"/>
  <c r="AE492" i="10"/>
  <c r="AD492" i="10"/>
  <c r="Z492" i="10"/>
  <c r="Y492" i="10"/>
  <c r="X492" i="10"/>
  <c r="W492" i="10"/>
  <c r="V492" i="10"/>
  <c r="T492" i="10"/>
  <c r="R492" i="10"/>
  <c r="Q492" i="10"/>
  <c r="B492" i="10"/>
  <c r="AE491" i="10"/>
  <c r="AD491" i="10"/>
  <c r="Z491" i="10"/>
  <c r="Y491" i="10"/>
  <c r="X491" i="10"/>
  <c r="W491" i="10"/>
  <c r="V491" i="10"/>
  <c r="T491" i="10"/>
  <c r="R491" i="10"/>
  <c r="Q491" i="10"/>
  <c r="B491" i="10"/>
  <c r="AE490" i="10"/>
  <c r="AD490" i="10"/>
  <c r="Z490" i="10"/>
  <c r="Y490" i="10"/>
  <c r="X490" i="10"/>
  <c r="W490" i="10"/>
  <c r="V490" i="10"/>
  <c r="T490" i="10"/>
  <c r="R490" i="10"/>
  <c r="Q490" i="10"/>
  <c r="B490" i="10"/>
  <c r="AE489" i="10"/>
  <c r="AD489" i="10"/>
  <c r="Z489" i="10"/>
  <c r="Y489" i="10"/>
  <c r="X489" i="10"/>
  <c r="W489" i="10"/>
  <c r="V489" i="10"/>
  <c r="T489" i="10"/>
  <c r="R489" i="10"/>
  <c r="Q489" i="10"/>
  <c r="B489" i="10"/>
  <c r="AE488" i="10"/>
  <c r="AD488" i="10"/>
  <c r="Z488" i="10"/>
  <c r="Y488" i="10"/>
  <c r="X488" i="10"/>
  <c r="W488" i="10"/>
  <c r="V488" i="10"/>
  <c r="T488" i="10"/>
  <c r="R488" i="10"/>
  <c r="Q488" i="10"/>
  <c r="B488" i="10"/>
  <c r="AE487" i="10"/>
  <c r="AD487" i="10"/>
  <c r="Z487" i="10"/>
  <c r="Y487" i="10"/>
  <c r="X487" i="10"/>
  <c r="W487" i="10"/>
  <c r="V487" i="10"/>
  <c r="T487" i="10"/>
  <c r="R487" i="10"/>
  <c r="Q487" i="10"/>
  <c r="B487" i="10"/>
  <c r="AE486" i="10"/>
  <c r="AD486" i="10"/>
  <c r="Z486" i="10"/>
  <c r="Y486" i="10"/>
  <c r="X486" i="10"/>
  <c r="W486" i="10"/>
  <c r="V486" i="10"/>
  <c r="T486" i="10"/>
  <c r="R486" i="10"/>
  <c r="Q486" i="10"/>
  <c r="B486" i="10"/>
  <c r="AE485" i="10"/>
  <c r="AD485" i="10"/>
  <c r="Z485" i="10"/>
  <c r="Y485" i="10"/>
  <c r="X485" i="10"/>
  <c r="W485" i="10"/>
  <c r="V485" i="10"/>
  <c r="T485" i="10"/>
  <c r="R485" i="10"/>
  <c r="Q485" i="10"/>
  <c r="B485" i="10"/>
  <c r="AE484" i="10"/>
  <c r="AD484" i="10"/>
  <c r="Z484" i="10"/>
  <c r="Y484" i="10"/>
  <c r="X484" i="10"/>
  <c r="W484" i="10"/>
  <c r="V484" i="10"/>
  <c r="T484" i="10"/>
  <c r="R484" i="10"/>
  <c r="Q484" i="10"/>
  <c r="B484" i="10"/>
  <c r="AE483" i="10"/>
  <c r="AD483" i="10"/>
  <c r="Z483" i="10"/>
  <c r="Y483" i="10"/>
  <c r="X483" i="10"/>
  <c r="W483" i="10"/>
  <c r="V483" i="10"/>
  <c r="T483" i="10"/>
  <c r="R483" i="10"/>
  <c r="Q483" i="10"/>
  <c r="B483" i="10"/>
  <c r="AE482" i="10"/>
  <c r="AD482" i="10"/>
  <c r="Z482" i="10"/>
  <c r="Y482" i="10"/>
  <c r="X482" i="10"/>
  <c r="W482" i="10"/>
  <c r="V482" i="10"/>
  <c r="T482" i="10"/>
  <c r="R482" i="10"/>
  <c r="Q482" i="10"/>
  <c r="B482" i="10"/>
  <c r="AE481" i="10"/>
  <c r="AD481" i="10"/>
  <c r="Z481" i="10"/>
  <c r="Y481" i="10"/>
  <c r="X481" i="10"/>
  <c r="W481" i="10"/>
  <c r="V481" i="10"/>
  <c r="T481" i="10"/>
  <c r="R481" i="10"/>
  <c r="Q481" i="10"/>
  <c r="B481" i="10"/>
  <c r="AE480" i="10"/>
  <c r="AD480" i="10"/>
  <c r="Z480" i="10"/>
  <c r="Y480" i="10"/>
  <c r="X480" i="10"/>
  <c r="W480" i="10"/>
  <c r="V480" i="10"/>
  <c r="T480" i="10"/>
  <c r="R480" i="10"/>
  <c r="Q480" i="10"/>
  <c r="B480" i="10"/>
  <c r="AE479" i="10"/>
  <c r="AD479" i="10"/>
  <c r="Z479" i="10"/>
  <c r="Y479" i="10"/>
  <c r="X479" i="10"/>
  <c r="W479" i="10"/>
  <c r="V479" i="10"/>
  <c r="T479" i="10"/>
  <c r="R479" i="10"/>
  <c r="Q479" i="10"/>
  <c r="B479" i="10"/>
  <c r="AE478" i="10"/>
  <c r="AD478" i="10"/>
  <c r="Z478" i="10"/>
  <c r="Y478" i="10"/>
  <c r="X478" i="10"/>
  <c r="W478" i="10"/>
  <c r="V478" i="10"/>
  <c r="T478" i="10"/>
  <c r="R478" i="10"/>
  <c r="Q478" i="10"/>
  <c r="B478" i="10"/>
  <c r="AE477" i="10"/>
  <c r="AD477" i="10"/>
  <c r="Z477" i="10"/>
  <c r="Y477" i="10"/>
  <c r="X477" i="10"/>
  <c r="W477" i="10"/>
  <c r="V477" i="10"/>
  <c r="T477" i="10"/>
  <c r="R477" i="10"/>
  <c r="Q477" i="10"/>
  <c r="B477" i="10"/>
  <c r="AE476" i="10"/>
  <c r="AD476" i="10"/>
  <c r="Z476" i="10"/>
  <c r="Y476" i="10"/>
  <c r="X476" i="10"/>
  <c r="W476" i="10"/>
  <c r="V476" i="10"/>
  <c r="T476" i="10"/>
  <c r="R476" i="10"/>
  <c r="Q476" i="10"/>
  <c r="B476" i="10"/>
  <c r="AE475" i="10"/>
  <c r="AD475" i="10"/>
  <c r="Z475" i="10"/>
  <c r="Y475" i="10"/>
  <c r="X475" i="10"/>
  <c r="W475" i="10"/>
  <c r="V475" i="10"/>
  <c r="T475" i="10"/>
  <c r="R475" i="10"/>
  <c r="Q475" i="10"/>
  <c r="B475" i="10"/>
  <c r="AE474" i="10"/>
  <c r="AD474" i="10"/>
  <c r="Z474" i="10"/>
  <c r="Y474" i="10"/>
  <c r="X474" i="10"/>
  <c r="W474" i="10"/>
  <c r="V474" i="10"/>
  <c r="T474" i="10"/>
  <c r="R474" i="10"/>
  <c r="Q474" i="10"/>
  <c r="B474" i="10"/>
  <c r="AE473" i="10"/>
  <c r="AD473" i="10"/>
  <c r="Z473" i="10"/>
  <c r="Y473" i="10"/>
  <c r="X473" i="10"/>
  <c r="W473" i="10"/>
  <c r="V473" i="10"/>
  <c r="T473" i="10"/>
  <c r="R473" i="10"/>
  <c r="Q473" i="10"/>
  <c r="B473" i="10"/>
  <c r="AE472" i="10"/>
  <c r="AD472" i="10"/>
  <c r="Z472" i="10"/>
  <c r="Y472" i="10"/>
  <c r="X472" i="10"/>
  <c r="W472" i="10"/>
  <c r="V472" i="10"/>
  <c r="T472" i="10"/>
  <c r="R472" i="10"/>
  <c r="Q472" i="10"/>
  <c r="B472" i="10"/>
  <c r="AE471" i="10"/>
  <c r="AD471" i="10"/>
  <c r="Z471" i="10"/>
  <c r="Y471" i="10"/>
  <c r="X471" i="10"/>
  <c r="W471" i="10"/>
  <c r="V471" i="10"/>
  <c r="T471" i="10"/>
  <c r="R471" i="10"/>
  <c r="Q471" i="10"/>
  <c r="B471" i="10"/>
  <c r="AE470" i="10"/>
  <c r="AD470" i="10"/>
  <c r="Z470" i="10"/>
  <c r="Y470" i="10"/>
  <c r="X470" i="10"/>
  <c r="W470" i="10"/>
  <c r="V470" i="10"/>
  <c r="T470" i="10"/>
  <c r="R470" i="10"/>
  <c r="Q470" i="10"/>
  <c r="B470" i="10"/>
  <c r="AE469" i="10"/>
  <c r="AD469" i="10"/>
  <c r="Z469" i="10"/>
  <c r="Y469" i="10"/>
  <c r="X469" i="10"/>
  <c r="W469" i="10"/>
  <c r="V469" i="10"/>
  <c r="T469" i="10"/>
  <c r="R469" i="10"/>
  <c r="Q469" i="10"/>
  <c r="B469" i="10"/>
  <c r="AE468" i="10"/>
  <c r="AD468" i="10"/>
  <c r="Z468" i="10"/>
  <c r="Y468" i="10"/>
  <c r="X468" i="10"/>
  <c r="W468" i="10"/>
  <c r="V468" i="10"/>
  <c r="T468" i="10"/>
  <c r="R468" i="10"/>
  <c r="Q468" i="10"/>
  <c r="B468" i="10"/>
  <c r="AE467" i="10"/>
  <c r="AD467" i="10"/>
  <c r="Z467" i="10"/>
  <c r="Y467" i="10"/>
  <c r="X467" i="10"/>
  <c r="W467" i="10"/>
  <c r="V467" i="10"/>
  <c r="T467" i="10"/>
  <c r="R467" i="10"/>
  <c r="Q467" i="10"/>
  <c r="B467" i="10"/>
  <c r="AE466" i="10"/>
  <c r="AD466" i="10"/>
  <c r="Z466" i="10"/>
  <c r="Y466" i="10"/>
  <c r="X466" i="10"/>
  <c r="W466" i="10"/>
  <c r="V466" i="10"/>
  <c r="T466" i="10"/>
  <c r="R466" i="10"/>
  <c r="Q466" i="10"/>
  <c r="B466" i="10"/>
  <c r="AE465" i="10"/>
  <c r="AD465" i="10"/>
  <c r="Z465" i="10"/>
  <c r="Y465" i="10"/>
  <c r="X465" i="10"/>
  <c r="W465" i="10"/>
  <c r="V465" i="10"/>
  <c r="T465" i="10"/>
  <c r="R465" i="10"/>
  <c r="Q465" i="10"/>
  <c r="B465" i="10"/>
  <c r="AE464" i="10"/>
  <c r="AD464" i="10"/>
  <c r="Z464" i="10"/>
  <c r="Y464" i="10"/>
  <c r="X464" i="10"/>
  <c r="W464" i="10"/>
  <c r="V464" i="10"/>
  <c r="T464" i="10"/>
  <c r="R464" i="10"/>
  <c r="Q464" i="10"/>
  <c r="B464" i="10"/>
  <c r="AE463" i="10"/>
  <c r="AD463" i="10"/>
  <c r="Z463" i="10"/>
  <c r="Y463" i="10"/>
  <c r="X463" i="10"/>
  <c r="W463" i="10"/>
  <c r="V463" i="10"/>
  <c r="T463" i="10"/>
  <c r="R463" i="10"/>
  <c r="Q463" i="10"/>
  <c r="B463" i="10"/>
  <c r="AE462" i="10"/>
  <c r="AD462" i="10"/>
  <c r="Z462" i="10"/>
  <c r="Y462" i="10"/>
  <c r="X462" i="10"/>
  <c r="W462" i="10"/>
  <c r="V462" i="10"/>
  <c r="T462" i="10"/>
  <c r="R462" i="10"/>
  <c r="Q462" i="10"/>
  <c r="B462" i="10"/>
  <c r="AE461" i="10"/>
  <c r="AD461" i="10"/>
  <c r="Z461" i="10"/>
  <c r="Y461" i="10"/>
  <c r="X461" i="10"/>
  <c r="W461" i="10"/>
  <c r="V461" i="10"/>
  <c r="T461" i="10"/>
  <c r="R461" i="10"/>
  <c r="Q461" i="10"/>
  <c r="B461" i="10"/>
  <c r="AE460" i="10"/>
  <c r="AD460" i="10"/>
  <c r="Z460" i="10"/>
  <c r="Y460" i="10"/>
  <c r="X460" i="10"/>
  <c r="W460" i="10"/>
  <c r="V460" i="10"/>
  <c r="T460" i="10"/>
  <c r="R460" i="10"/>
  <c r="Q460" i="10"/>
  <c r="B460" i="10"/>
  <c r="AE459" i="10"/>
  <c r="AD459" i="10"/>
  <c r="Z459" i="10"/>
  <c r="Y459" i="10"/>
  <c r="X459" i="10"/>
  <c r="W459" i="10"/>
  <c r="V459" i="10"/>
  <c r="T459" i="10"/>
  <c r="R459" i="10"/>
  <c r="Q459" i="10"/>
  <c r="B459" i="10"/>
  <c r="AE458" i="10"/>
  <c r="AD458" i="10"/>
  <c r="Z458" i="10"/>
  <c r="Y458" i="10"/>
  <c r="X458" i="10"/>
  <c r="W458" i="10"/>
  <c r="V458" i="10"/>
  <c r="T458" i="10"/>
  <c r="R458" i="10"/>
  <c r="Q458" i="10"/>
  <c r="B458" i="10"/>
  <c r="AE457" i="10"/>
  <c r="AD457" i="10"/>
  <c r="Z457" i="10"/>
  <c r="Y457" i="10"/>
  <c r="X457" i="10"/>
  <c r="W457" i="10"/>
  <c r="V457" i="10"/>
  <c r="T457" i="10"/>
  <c r="R457" i="10"/>
  <c r="Q457" i="10"/>
  <c r="B457" i="10"/>
  <c r="AE456" i="10"/>
  <c r="AD456" i="10"/>
  <c r="Z456" i="10"/>
  <c r="Y456" i="10"/>
  <c r="X456" i="10"/>
  <c r="W456" i="10"/>
  <c r="V456" i="10"/>
  <c r="T456" i="10"/>
  <c r="R456" i="10"/>
  <c r="Q456" i="10"/>
  <c r="B456" i="10"/>
  <c r="AE455" i="10"/>
  <c r="AD455" i="10"/>
  <c r="Z455" i="10"/>
  <c r="Y455" i="10"/>
  <c r="X455" i="10"/>
  <c r="W455" i="10"/>
  <c r="V455" i="10"/>
  <c r="T455" i="10"/>
  <c r="R455" i="10"/>
  <c r="Q455" i="10"/>
  <c r="B455" i="10"/>
  <c r="AE454" i="10"/>
  <c r="AD454" i="10"/>
  <c r="Z454" i="10"/>
  <c r="Y454" i="10"/>
  <c r="X454" i="10"/>
  <c r="W454" i="10"/>
  <c r="V454" i="10"/>
  <c r="T454" i="10"/>
  <c r="R454" i="10"/>
  <c r="Q454" i="10"/>
  <c r="B454" i="10"/>
  <c r="AE453" i="10"/>
  <c r="AD453" i="10"/>
  <c r="Z453" i="10"/>
  <c r="Y453" i="10"/>
  <c r="X453" i="10"/>
  <c r="W453" i="10"/>
  <c r="V453" i="10"/>
  <c r="T453" i="10"/>
  <c r="R453" i="10"/>
  <c r="Q453" i="10"/>
  <c r="B453" i="10"/>
  <c r="AE452" i="10"/>
  <c r="AD452" i="10"/>
  <c r="Z452" i="10"/>
  <c r="Y452" i="10"/>
  <c r="X452" i="10"/>
  <c r="W452" i="10"/>
  <c r="V452" i="10"/>
  <c r="T452" i="10"/>
  <c r="R452" i="10"/>
  <c r="Q452" i="10"/>
  <c r="B452" i="10"/>
  <c r="AE451" i="10"/>
  <c r="AD451" i="10"/>
  <c r="Z451" i="10"/>
  <c r="Y451" i="10"/>
  <c r="X451" i="10"/>
  <c r="W451" i="10"/>
  <c r="V451" i="10"/>
  <c r="T451" i="10"/>
  <c r="R451" i="10"/>
  <c r="Q451" i="10"/>
  <c r="B451" i="10"/>
  <c r="AE450" i="10"/>
  <c r="AD450" i="10"/>
  <c r="Z450" i="10"/>
  <c r="Y450" i="10"/>
  <c r="X450" i="10"/>
  <c r="W450" i="10"/>
  <c r="V450" i="10"/>
  <c r="T450" i="10"/>
  <c r="R450" i="10"/>
  <c r="Q450" i="10"/>
  <c r="B450" i="10"/>
  <c r="AE449" i="10"/>
  <c r="AD449" i="10"/>
  <c r="Z449" i="10"/>
  <c r="Y449" i="10"/>
  <c r="X449" i="10"/>
  <c r="W449" i="10"/>
  <c r="V449" i="10"/>
  <c r="T449" i="10"/>
  <c r="R449" i="10"/>
  <c r="Q449" i="10"/>
  <c r="B449" i="10"/>
  <c r="AE448" i="10"/>
  <c r="AD448" i="10"/>
  <c r="Z448" i="10"/>
  <c r="Y448" i="10"/>
  <c r="X448" i="10"/>
  <c r="W448" i="10"/>
  <c r="V448" i="10"/>
  <c r="T448" i="10"/>
  <c r="R448" i="10"/>
  <c r="Q448" i="10"/>
  <c r="B448" i="10"/>
  <c r="AE447" i="10"/>
  <c r="AD447" i="10"/>
  <c r="Z447" i="10"/>
  <c r="Y447" i="10"/>
  <c r="X447" i="10"/>
  <c r="W447" i="10"/>
  <c r="V447" i="10"/>
  <c r="T447" i="10"/>
  <c r="R447" i="10"/>
  <c r="Q447" i="10"/>
  <c r="B447" i="10"/>
  <c r="AE446" i="10"/>
  <c r="AD446" i="10"/>
  <c r="Z446" i="10"/>
  <c r="Y446" i="10"/>
  <c r="X446" i="10"/>
  <c r="W446" i="10"/>
  <c r="V446" i="10"/>
  <c r="T446" i="10"/>
  <c r="R446" i="10"/>
  <c r="Q446" i="10"/>
  <c r="B446" i="10"/>
  <c r="AE445" i="10"/>
  <c r="AD445" i="10"/>
  <c r="Z445" i="10"/>
  <c r="Y445" i="10"/>
  <c r="X445" i="10"/>
  <c r="W445" i="10"/>
  <c r="V445" i="10"/>
  <c r="T445" i="10"/>
  <c r="R445" i="10"/>
  <c r="Q445" i="10"/>
  <c r="B445" i="10"/>
  <c r="AE444" i="10"/>
  <c r="AD444" i="10"/>
  <c r="Z444" i="10"/>
  <c r="Y444" i="10"/>
  <c r="X444" i="10"/>
  <c r="W444" i="10"/>
  <c r="V444" i="10"/>
  <c r="T444" i="10"/>
  <c r="R444" i="10"/>
  <c r="Q444" i="10"/>
  <c r="B444" i="10"/>
  <c r="AE443" i="10"/>
  <c r="AD443" i="10"/>
  <c r="Z443" i="10"/>
  <c r="Y443" i="10"/>
  <c r="X443" i="10"/>
  <c r="W443" i="10"/>
  <c r="V443" i="10"/>
  <c r="T443" i="10"/>
  <c r="R443" i="10"/>
  <c r="Q443" i="10"/>
  <c r="B443" i="10"/>
  <c r="AE442" i="10"/>
  <c r="AD442" i="10"/>
  <c r="Z442" i="10"/>
  <c r="Y442" i="10"/>
  <c r="X442" i="10"/>
  <c r="W442" i="10"/>
  <c r="V442" i="10"/>
  <c r="T442" i="10"/>
  <c r="R442" i="10"/>
  <c r="Q442" i="10"/>
  <c r="B442" i="10"/>
  <c r="AE441" i="10"/>
  <c r="AD441" i="10"/>
  <c r="Z441" i="10"/>
  <c r="Y441" i="10"/>
  <c r="X441" i="10"/>
  <c r="W441" i="10"/>
  <c r="V441" i="10"/>
  <c r="T441" i="10"/>
  <c r="R441" i="10"/>
  <c r="Q441" i="10"/>
  <c r="B441" i="10"/>
  <c r="AE440" i="10"/>
  <c r="AD440" i="10"/>
  <c r="Z440" i="10"/>
  <c r="Y440" i="10"/>
  <c r="X440" i="10"/>
  <c r="W440" i="10"/>
  <c r="V440" i="10"/>
  <c r="T440" i="10"/>
  <c r="R440" i="10"/>
  <c r="Q440" i="10"/>
  <c r="B440" i="10"/>
  <c r="AE439" i="10"/>
  <c r="AD439" i="10"/>
  <c r="Z439" i="10"/>
  <c r="Y439" i="10"/>
  <c r="X439" i="10"/>
  <c r="W439" i="10"/>
  <c r="V439" i="10"/>
  <c r="T439" i="10"/>
  <c r="R439" i="10"/>
  <c r="Q439" i="10"/>
  <c r="B439" i="10"/>
  <c r="AE438" i="10"/>
  <c r="AD438" i="10"/>
  <c r="Z438" i="10"/>
  <c r="Y438" i="10"/>
  <c r="X438" i="10"/>
  <c r="W438" i="10"/>
  <c r="V438" i="10"/>
  <c r="T438" i="10"/>
  <c r="R438" i="10"/>
  <c r="Q438" i="10"/>
  <c r="B438" i="10"/>
  <c r="AE437" i="10"/>
  <c r="AD437" i="10"/>
  <c r="Z437" i="10"/>
  <c r="Y437" i="10"/>
  <c r="X437" i="10"/>
  <c r="W437" i="10"/>
  <c r="V437" i="10"/>
  <c r="T437" i="10"/>
  <c r="R437" i="10"/>
  <c r="Q437" i="10"/>
  <c r="B437" i="10"/>
  <c r="AE436" i="10"/>
  <c r="AD436" i="10"/>
  <c r="Z436" i="10"/>
  <c r="Y436" i="10"/>
  <c r="X436" i="10"/>
  <c r="W436" i="10"/>
  <c r="V436" i="10"/>
  <c r="T436" i="10"/>
  <c r="R436" i="10"/>
  <c r="Q436" i="10"/>
  <c r="B436" i="10"/>
  <c r="AE435" i="10"/>
  <c r="AD435" i="10"/>
  <c r="Z435" i="10"/>
  <c r="Y435" i="10"/>
  <c r="X435" i="10"/>
  <c r="W435" i="10"/>
  <c r="V435" i="10"/>
  <c r="T435" i="10"/>
  <c r="R435" i="10"/>
  <c r="Q435" i="10"/>
  <c r="B435" i="10"/>
  <c r="AE434" i="10"/>
  <c r="AD434" i="10"/>
  <c r="Z434" i="10"/>
  <c r="Y434" i="10"/>
  <c r="X434" i="10"/>
  <c r="W434" i="10"/>
  <c r="V434" i="10"/>
  <c r="T434" i="10"/>
  <c r="R434" i="10"/>
  <c r="Q434" i="10"/>
  <c r="B434" i="10"/>
  <c r="AE433" i="10"/>
  <c r="AD433" i="10"/>
  <c r="Z433" i="10"/>
  <c r="Y433" i="10"/>
  <c r="X433" i="10"/>
  <c r="W433" i="10"/>
  <c r="V433" i="10"/>
  <c r="T433" i="10"/>
  <c r="R433" i="10"/>
  <c r="Q433" i="10"/>
  <c r="B433" i="10"/>
  <c r="AE432" i="10"/>
  <c r="AD432" i="10"/>
  <c r="Z432" i="10"/>
  <c r="Y432" i="10"/>
  <c r="X432" i="10"/>
  <c r="W432" i="10"/>
  <c r="V432" i="10"/>
  <c r="T432" i="10"/>
  <c r="R432" i="10"/>
  <c r="Q432" i="10"/>
  <c r="B432" i="10"/>
  <c r="AE431" i="10"/>
  <c r="AD431" i="10"/>
  <c r="Z431" i="10"/>
  <c r="Y431" i="10"/>
  <c r="X431" i="10"/>
  <c r="W431" i="10"/>
  <c r="V431" i="10"/>
  <c r="T431" i="10"/>
  <c r="R431" i="10"/>
  <c r="Q431" i="10"/>
  <c r="B431" i="10"/>
  <c r="AE430" i="10"/>
  <c r="AD430" i="10"/>
  <c r="Z430" i="10"/>
  <c r="Y430" i="10"/>
  <c r="X430" i="10"/>
  <c r="W430" i="10"/>
  <c r="V430" i="10"/>
  <c r="T430" i="10"/>
  <c r="R430" i="10"/>
  <c r="Q430" i="10"/>
  <c r="B430" i="10"/>
  <c r="AE429" i="10"/>
  <c r="AD429" i="10"/>
  <c r="Z429" i="10"/>
  <c r="Y429" i="10"/>
  <c r="X429" i="10"/>
  <c r="W429" i="10"/>
  <c r="V429" i="10"/>
  <c r="T429" i="10"/>
  <c r="R429" i="10"/>
  <c r="Q429" i="10"/>
  <c r="B429" i="10"/>
  <c r="AE428" i="10"/>
  <c r="AD428" i="10"/>
  <c r="Z428" i="10"/>
  <c r="Y428" i="10"/>
  <c r="X428" i="10"/>
  <c r="W428" i="10"/>
  <c r="V428" i="10"/>
  <c r="T428" i="10"/>
  <c r="R428" i="10"/>
  <c r="Q428" i="10"/>
  <c r="B428" i="10"/>
  <c r="AE427" i="10"/>
  <c r="AD427" i="10"/>
  <c r="Z427" i="10"/>
  <c r="Y427" i="10"/>
  <c r="X427" i="10"/>
  <c r="W427" i="10"/>
  <c r="V427" i="10"/>
  <c r="T427" i="10"/>
  <c r="R427" i="10"/>
  <c r="Q427" i="10"/>
  <c r="B427" i="10"/>
  <c r="AE426" i="10"/>
  <c r="AD426" i="10"/>
  <c r="Z426" i="10"/>
  <c r="Y426" i="10"/>
  <c r="X426" i="10"/>
  <c r="W426" i="10"/>
  <c r="V426" i="10"/>
  <c r="T426" i="10"/>
  <c r="R426" i="10"/>
  <c r="Q426" i="10"/>
  <c r="B426" i="10"/>
  <c r="AE425" i="10"/>
  <c r="AD425" i="10"/>
  <c r="Z425" i="10"/>
  <c r="Y425" i="10"/>
  <c r="X425" i="10"/>
  <c r="W425" i="10"/>
  <c r="V425" i="10"/>
  <c r="T425" i="10"/>
  <c r="R425" i="10"/>
  <c r="Q425" i="10"/>
  <c r="B425" i="10"/>
  <c r="AE424" i="10"/>
  <c r="AD424" i="10"/>
  <c r="Z424" i="10"/>
  <c r="Y424" i="10"/>
  <c r="X424" i="10"/>
  <c r="W424" i="10"/>
  <c r="V424" i="10"/>
  <c r="T424" i="10"/>
  <c r="R424" i="10"/>
  <c r="Q424" i="10"/>
  <c r="B424" i="10"/>
  <c r="AE423" i="10"/>
  <c r="AD423" i="10"/>
  <c r="Z423" i="10"/>
  <c r="Y423" i="10"/>
  <c r="X423" i="10"/>
  <c r="W423" i="10"/>
  <c r="V423" i="10"/>
  <c r="T423" i="10"/>
  <c r="R423" i="10"/>
  <c r="Q423" i="10"/>
  <c r="B423" i="10"/>
  <c r="AE422" i="10"/>
  <c r="AD422" i="10"/>
  <c r="Z422" i="10"/>
  <c r="Y422" i="10"/>
  <c r="X422" i="10"/>
  <c r="W422" i="10"/>
  <c r="V422" i="10"/>
  <c r="T422" i="10"/>
  <c r="R422" i="10"/>
  <c r="Q422" i="10"/>
  <c r="B422" i="10"/>
  <c r="AE421" i="10"/>
  <c r="AD421" i="10"/>
  <c r="Z421" i="10"/>
  <c r="Y421" i="10"/>
  <c r="X421" i="10"/>
  <c r="W421" i="10"/>
  <c r="V421" i="10"/>
  <c r="T421" i="10"/>
  <c r="R421" i="10"/>
  <c r="Q421" i="10"/>
  <c r="B421" i="10"/>
  <c r="AE420" i="10"/>
  <c r="AD420" i="10"/>
  <c r="Z420" i="10"/>
  <c r="Y420" i="10"/>
  <c r="X420" i="10"/>
  <c r="W420" i="10"/>
  <c r="V420" i="10"/>
  <c r="T420" i="10"/>
  <c r="R420" i="10"/>
  <c r="Q420" i="10"/>
  <c r="B420" i="10"/>
  <c r="AE419" i="10"/>
  <c r="AD419" i="10"/>
  <c r="Z419" i="10"/>
  <c r="Y419" i="10"/>
  <c r="X419" i="10"/>
  <c r="W419" i="10"/>
  <c r="V419" i="10"/>
  <c r="T419" i="10"/>
  <c r="R419" i="10"/>
  <c r="Q419" i="10"/>
  <c r="B419" i="10"/>
  <c r="AE418" i="10"/>
  <c r="AD418" i="10"/>
  <c r="Z418" i="10"/>
  <c r="Y418" i="10"/>
  <c r="X418" i="10"/>
  <c r="W418" i="10"/>
  <c r="V418" i="10"/>
  <c r="T418" i="10"/>
  <c r="R418" i="10"/>
  <c r="Q418" i="10"/>
  <c r="B418" i="10"/>
  <c r="AE417" i="10"/>
  <c r="AD417" i="10"/>
  <c r="Z417" i="10"/>
  <c r="Y417" i="10"/>
  <c r="X417" i="10"/>
  <c r="W417" i="10"/>
  <c r="V417" i="10"/>
  <c r="T417" i="10"/>
  <c r="R417" i="10"/>
  <c r="Q417" i="10"/>
  <c r="B417" i="10"/>
  <c r="AE416" i="10"/>
  <c r="AD416" i="10"/>
  <c r="Z416" i="10"/>
  <c r="Y416" i="10"/>
  <c r="X416" i="10"/>
  <c r="W416" i="10"/>
  <c r="V416" i="10"/>
  <c r="T416" i="10"/>
  <c r="R416" i="10"/>
  <c r="Q416" i="10"/>
  <c r="B416" i="10"/>
  <c r="AE415" i="10"/>
  <c r="AD415" i="10"/>
  <c r="Z415" i="10"/>
  <c r="Y415" i="10"/>
  <c r="X415" i="10"/>
  <c r="W415" i="10"/>
  <c r="V415" i="10"/>
  <c r="T415" i="10"/>
  <c r="R415" i="10"/>
  <c r="Q415" i="10"/>
  <c r="B415" i="10"/>
  <c r="AE414" i="10"/>
  <c r="AD414" i="10"/>
  <c r="Z414" i="10"/>
  <c r="Y414" i="10"/>
  <c r="X414" i="10"/>
  <c r="W414" i="10"/>
  <c r="V414" i="10"/>
  <c r="T414" i="10"/>
  <c r="R414" i="10"/>
  <c r="Q414" i="10"/>
  <c r="B414" i="10"/>
  <c r="AE413" i="10"/>
  <c r="AD413" i="10"/>
  <c r="Z413" i="10"/>
  <c r="Y413" i="10"/>
  <c r="X413" i="10"/>
  <c r="W413" i="10"/>
  <c r="V413" i="10"/>
  <c r="T413" i="10"/>
  <c r="R413" i="10"/>
  <c r="Q413" i="10"/>
  <c r="B413" i="10"/>
  <c r="AE412" i="10"/>
  <c r="AD412" i="10"/>
  <c r="Z412" i="10"/>
  <c r="Y412" i="10"/>
  <c r="X412" i="10"/>
  <c r="W412" i="10"/>
  <c r="V412" i="10"/>
  <c r="T412" i="10"/>
  <c r="R412" i="10"/>
  <c r="Q412" i="10"/>
  <c r="B412" i="10"/>
  <c r="AE411" i="10"/>
  <c r="AD411" i="10"/>
  <c r="Z411" i="10"/>
  <c r="Y411" i="10"/>
  <c r="X411" i="10"/>
  <c r="W411" i="10"/>
  <c r="V411" i="10"/>
  <c r="T411" i="10"/>
  <c r="R411" i="10"/>
  <c r="Q411" i="10"/>
  <c r="B411" i="10"/>
  <c r="AE410" i="10"/>
  <c r="AD410" i="10"/>
  <c r="Z410" i="10"/>
  <c r="Y410" i="10"/>
  <c r="X410" i="10"/>
  <c r="W410" i="10"/>
  <c r="V410" i="10"/>
  <c r="T410" i="10"/>
  <c r="R410" i="10"/>
  <c r="Q410" i="10"/>
  <c r="B410" i="10"/>
  <c r="AE409" i="10"/>
  <c r="AD409" i="10"/>
  <c r="Z409" i="10"/>
  <c r="Y409" i="10"/>
  <c r="X409" i="10"/>
  <c r="W409" i="10"/>
  <c r="V409" i="10"/>
  <c r="T409" i="10"/>
  <c r="R409" i="10"/>
  <c r="Q409" i="10"/>
  <c r="B409" i="10"/>
  <c r="AE408" i="10"/>
  <c r="AD408" i="10"/>
  <c r="Z408" i="10"/>
  <c r="Y408" i="10"/>
  <c r="X408" i="10"/>
  <c r="W408" i="10"/>
  <c r="V408" i="10"/>
  <c r="T408" i="10"/>
  <c r="R408" i="10"/>
  <c r="Q408" i="10"/>
  <c r="B408" i="10"/>
  <c r="AE407" i="10"/>
  <c r="AD407" i="10"/>
  <c r="Z407" i="10"/>
  <c r="Y407" i="10"/>
  <c r="X407" i="10"/>
  <c r="W407" i="10"/>
  <c r="V407" i="10"/>
  <c r="T407" i="10"/>
  <c r="R407" i="10"/>
  <c r="Q407" i="10"/>
  <c r="B407" i="10"/>
  <c r="AE406" i="10"/>
  <c r="AD406" i="10"/>
  <c r="Z406" i="10"/>
  <c r="Y406" i="10"/>
  <c r="X406" i="10"/>
  <c r="W406" i="10"/>
  <c r="V406" i="10"/>
  <c r="T406" i="10"/>
  <c r="R406" i="10"/>
  <c r="Q406" i="10"/>
  <c r="B406" i="10"/>
  <c r="AE405" i="10"/>
  <c r="AD405" i="10"/>
  <c r="Z405" i="10"/>
  <c r="Y405" i="10"/>
  <c r="X405" i="10"/>
  <c r="W405" i="10"/>
  <c r="V405" i="10"/>
  <c r="T405" i="10"/>
  <c r="R405" i="10"/>
  <c r="Q405" i="10"/>
  <c r="B405" i="10"/>
  <c r="AE404" i="10"/>
  <c r="AD404" i="10"/>
  <c r="Z404" i="10"/>
  <c r="Y404" i="10"/>
  <c r="X404" i="10"/>
  <c r="W404" i="10"/>
  <c r="V404" i="10"/>
  <c r="T404" i="10"/>
  <c r="R404" i="10"/>
  <c r="Q404" i="10"/>
  <c r="B404" i="10"/>
  <c r="AE403" i="10"/>
  <c r="AD403" i="10"/>
  <c r="Z403" i="10"/>
  <c r="Y403" i="10"/>
  <c r="X403" i="10"/>
  <c r="W403" i="10"/>
  <c r="V403" i="10"/>
  <c r="T403" i="10"/>
  <c r="R403" i="10"/>
  <c r="Q403" i="10"/>
  <c r="B403" i="10"/>
  <c r="AE402" i="10"/>
  <c r="AD402" i="10"/>
  <c r="Z402" i="10"/>
  <c r="Y402" i="10"/>
  <c r="X402" i="10"/>
  <c r="W402" i="10"/>
  <c r="V402" i="10"/>
  <c r="T402" i="10"/>
  <c r="R402" i="10"/>
  <c r="Q402" i="10"/>
  <c r="B402" i="10"/>
  <c r="AE401" i="10"/>
  <c r="AD401" i="10"/>
  <c r="Z401" i="10"/>
  <c r="Y401" i="10"/>
  <c r="X401" i="10"/>
  <c r="W401" i="10"/>
  <c r="V401" i="10"/>
  <c r="T401" i="10"/>
  <c r="R401" i="10"/>
  <c r="Q401" i="10"/>
  <c r="B401" i="10"/>
  <c r="AE400" i="10"/>
  <c r="AD400" i="10"/>
  <c r="Z400" i="10"/>
  <c r="Y400" i="10"/>
  <c r="X400" i="10"/>
  <c r="W400" i="10"/>
  <c r="V400" i="10"/>
  <c r="T400" i="10"/>
  <c r="R400" i="10"/>
  <c r="Q400" i="10"/>
  <c r="B400" i="10"/>
  <c r="AE399" i="10"/>
  <c r="AD399" i="10"/>
  <c r="Z399" i="10"/>
  <c r="Y399" i="10"/>
  <c r="X399" i="10"/>
  <c r="W399" i="10"/>
  <c r="V399" i="10"/>
  <c r="T399" i="10"/>
  <c r="R399" i="10"/>
  <c r="Q399" i="10"/>
  <c r="B399" i="10"/>
  <c r="AE398" i="10"/>
  <c r="AD398" i="10"/>
  <c r="Z398" i="10"/>
  <c r="Y398" i="10"/>
  <c r="X398" i="10"/>
  <c r="W398" i="10"/>
  <c r="V398" i="10"/>
  <c r="T398" i="10"/>
  <c r="R398" i="10"/>
  <c r="Q398" i="10"/>
  <c r="B398" i="10"/>
  <c r="AE397" i="10"/>
  <c r="AD397" i="10"/>
  <c r="Z397" i="10"/>
  <c r="Y397" i="10"/>
  <c r="X397" i="10"/>
  <c r="W397" i="10"/>
  <c r="V397" i="10"/>
  <c r="T397" i="10"/>
  <c r="R397" i="10"/>
  <c r="Q397" i="10"/>
  <c r="B397" i="10"/>
  <c r="AE396" i="10"/>
  <c r="AD396" i="10"/>
  <c r="Z396" i="10"/>
  <c r="Y396" i="10"/>
  <c r="X396" i="10"/>
  <c r="W396" i="10"/>
  <c r="V396" i="10"/>
  <c r="T396" i="10"/>
  <c r="R396" i="10"/>
  <c r="Q396" i="10"/>
  <c r="B396" i="10"/>
  <c r="AE395" i="10"/>
  <c r="AD395" i="10"/>
  <c r="Z395" i="10"/>
  <c r="Y395" i="10"/>
  <c r="X395" i="10"/>
  <c r="W395" i="10"/>
  <c r="V395" i="10"/>
  <c r="T395" i="10"/>
  <c r="R395" i="10"/>
  <c r="Q395" i="10"/>
  <c r="B395" i="10"/>
  <c r="AE394" i="10"/>
  <c r="AD394" i="10"/>
  <c r="Z394" i="10"/>
  <c r="Y394" i="10"/>
  <c r="X394" i="10"/>
  <c r="W394" i="10"/>
  <c r="V394" i="10"/>
  <c r="T394" i="10"/>
  <c r="R394" i="10"/>
  <c r="Q394" i="10"/>
  <c r="B394" i="10"/>
  <c r="AE393" i="10"/>
  <c r="AD393" i="10"/>
  <c r="Z393" i="10"/>
  <c r="Y393" i="10"/>
  <c r="X393" i="10"/>
  <c r="W393" i="10"/>
  <c r="V393" i="10"/>
  <c r="T393" i="10"/>
  <c r="R393" i="10"/>
  <c r="Q393" i="10"/>
  <c r="B393" i="10"/>
  <c r="AE392" i="10"/>
  <c r="AD392" i="10"/>
  <c r="Z392" i="10"/>
  <c r="Y392" i="10"/>
  <c r="X392" i="10"/>
  <c r="W392" i="10"/>
  <c r="V392" i="10"/>
  <c r="T392" i="10"/>
  <c r="R392" i="10"/>
  <c r="Q392" i="10"/>
  <c r="B392" i="10"/>
  <c r="AE391" i="10"/>
  <c r="AD391" i="10"/>
  <c r="Z391" i="10"/>
  <c r="Y391" i="10"/>
  <c r="X391" i="10"/>
  <c r="W391" i="10"/>
  <c r="V391" i="10"/>
  <c r="T391" i="10"/>
  <c r="R391" i="10"/>
  <c r="Q391" i="10"/>
  <c r="B391" i="10"/>
  <c r="AE390" i="10"/>
  <c r="AD390" i="10"/>
  <c r="Z390" i="10"/>
  <c r="Y390" i="10"/>
  <c r="X390" i="10"/>
  <c r="W390" i="10"/>
  <c r="V390" i="10"/>
  <c r="T390" i="10"/>
  <c r="R390" i="10"/>
  <c r="Q390" i="10"/>
  <c r="B390" i="10"/>
  <c r="AE389" i="10"/>
  <c r="AD389" i="10"/>
  <c r="Z389" i="10"/>
  <c r="Y389" i="10"/>
  <c r="X389" i="10"/>
  <c r="W389" i="10"/>
  <c r="V389" i="10"/>
  <c r="T389" i="10"/>
  <c r="R389" i="10"/>
  <c r="Q389" i="10"/>
  <c r="B389" i="10"/>
  <c r="AE388" i="10"/>
  <c r="AD388" i="10"/>
  <c r="Z388" i="10"/>
  <c r="Y388" i="10"/>
  <c r="X388" i="10"/>
  <c r="W388" i="10"/>
  <c r="V388" i="10"/>
  <c r="T388" i="10"/>
  <c r="R388" i="10"/>
  <c r="Q388" i="10"/>
  <c r="B388" i="10"/>
  <c r="AE387" i="10"/>
  <c r="AD387" i="10"/>
  <c r="Z387" i="10"/>
  <c r="Y387" i="10"/>
  <c r="X387" i="10"/>
  <c r="W387" i="10"/>
  <c r="V387" i="10"/>
  <c r="T387" i="10"/>
  <c r="R387" i="10"/>
  <c r="Q387" i="10"/>
  <c r="B387" i="10"/>
  <c r="AE386" i="10"/>
  <c r="AD386" i="10"/>
  <c r="Z386" i="10"/>
  <c r="Y386" i="10"/>
  <c r="X386" i="10"/>
  <c r="W386" i="10"/>
  <c r="V386" i="10"/>
  <c r="T386" i="10"/>
  <c r="R386" i="10"/>
  <c r="Q386" i="10"/>
  <c r="B386" i="10"/>
  <c r="AE385" i="10"/>
  <c r="AD385" i="10"/>
  <c r="Z385" i="10"/>
  <c r="Y385" i="10"/>
  <c r="X385" i="10"/>
  <c r="W385" i="10"/>
  <c r="V385" i="10"/>
  <c r="T385" i="10"/>
  <c r="R385" i="10"/>
  <c r="Q385" i="10"/>
  <c r="B385" i="10"/>
  <c r="AE384" i="10"/>
  <c r="AD384" i="10"/>
  <c r="Z384" i="10"/>
  <c r="Y384" i="10"/>
  <c r="X384" i="10"/>
  <c r="W384" i="10"/>
  <c r="V384" i="10"/>
  <c r="T384" i="10"/>
  <c r="R384" i="10"/>
  <c r="Q384" i="10"/>
  <c r="B384" i="10"/>
  <c r="AE383" i="10"/>
  <c r="AD383" i="10"/>
  <c r="Z383" i="10"/>
  <c r="Y383" i="10"/>
  <c r="X383" i="10"/>
  <c r="W383" i="10"/>
  <c r="V383" i="10"/>
  <c r="T383" i="10"/>
  <c r="R383" i="10"/>
  <c r="Q383" i="10"/>
  <c r="B383" i="10"/>
  <c r="AE382" i="10"/>
  <c r="AD382" i="10"/>
  <c r="Z382" i="10"/>
  <c r="Y382" i="10"/>
  <c r="X382" i="10"/>
  <c r="W382" i="10"/>
  <c r="V382" i="10"/>
  <c r="T382" i="10"/>
  <c r="R382" i="10"/>
  <c r="Q382" i="10"/>
  <c r="B382" i="10"/>
  <c r="AE381" i="10"/>
  <c r="AD381" i="10"/>
  <c r="Z381" i="10"/>
  <c r="Y381" i="10"/>
  <c r="X381" i="10"/>
  <c r="W381" i="10"/>
  <c r="V381" i="10"/>
  <c r="T381" i="10"/>
  <c r="R381" i="10"/>
  <c r="Q381" i="10"/>
  <c r="B381" i="10"/>
  <c r="AE380" i="10"/>
  <c r="AD380" i="10"/>
  <c r="Z380" i="10"/>
  <c r="Y380" i="10"/>
  <c r="X380" i="10"/>
  <c r="W380" i="10"/>
  <c r="V380" i="10"/>
  <c r="T380" i="10"/>
  <c r="R380" i="10"/>
  <c r="Q380" i="10"/>
  <c r="B380" i="10"/>
  <c r="AE379" i="10"/>
  <c r="AD379" i="10"/>
  <c r="Z379" i="10"/>
  <c r="Y379" i="10"/>
  <c r="X379" i="10"/>
  <c r="W379" i="10"/>
  <c r="V379" i="10"/>
  <c r="T379" i="10"/>
  <c r="R379" i="10"/>
  <c r="Q379" i="10"/>
  <c r="B379" i="10"/>
  <c r="AE378" i="10"/>
  <c r="AD378" i="10"/>
  <c r="Z378" i="10"/>
  <c r="Y378" i="10"/>
  <c r="X378" i="10"/>
  <c r="W378" i="10"/>
  <c r="V378" i="10"/>
  <c r="T378" i="10"/>
  <c r="R378" i="10"/>
  <c r="Q378" i="10"/>
  <c r="B378" i="10"/>
  <c r="AE377" i="10"/>
  <c r="AD377" i="10"/>
  <c r="Z377" i="10"/>
  <c r="Y377" i="10"/>
  <c r="X377" i="10"/>
  <c r="W377" i="10"/>
  <c r="V377" i="10"/>
  <c r="T377" i="10"/>
  <c r="R377" i="10"/>
  <c r="Q377" i="10"/>
  <c r="B377" i="10"/>
  <c r="AE376" i="10"/>
  <c r="AD376" i="10"/>
  <c r="Z376" i="10"/>
  <c r="Y376" i="10"/>
  <c r="X376" i="10"/>
  <c r="W376" i="10"/>
  <c r="V376" i="10"/>
  <c r="T376" i="10"/>
  <c r="R376" i="10"/>
  <c r="Q376" i="10"/>
  <c r="B376" i="10"/>
  <c r="AE375" i="10"/>
  <c r="AD375" i="10"/>
  <c r="Z375" i="10"/>
  <c r="Y375" i="10"/>
  <c r="X375" i="10"/>
  <c r="W375" i="10"/>
  <c r="V375" i="10"/>
  <c r="T375" i="10"/>
  <c r="R375" i="10"/>
  <c r="Q375" i="10"/>
  <c r="B375" i="10"/>
  <c r="AE374" i="10"/>
  <c r="AD374" i="10"/>
  <c r="Z374" i="10"/>
  <c r="Y374" i="10"/>
  <c r="X374" i="10"/>
  <c r="W374" i="10"/>
  <c r="V374" i="10"/>
  <c r="T374" i="10"/>
  <c r="R374" i="10"/>
  <c r="Q374" i="10"/>
  <c r="B374" i="10"/>
  <c r="AE373" i="10"/>
  <c r="AD373" i="10"/>
  <c r="Z373" i="10"/>
  <c r="Y373" i="10"/>
  <c r="X373" i="10"/>
  <c r="W373" i="10"/>
  <c r="V373" i="10"/>
  <c r="T373" i="10"/>
  <c r="R373" i="10"/>
  <c r="Q373" i="10"/>
  <c r="B373" i="10"/>
  <c r="AE372" i="10"/>
  <c r="AD372" i="10"/>
  <c r="Z372" i="10"/>
  <c r="Y372" i="10"/>
  <c r="X372" i="10"/>
  <c r="W372" i="10"/>
  <c r="V372" i="10"/>
  <c r="T372" i="10"/>
  <c r="R372" i="10"/>
  <c r="Q372" i="10"/>
  <c r="B372" i="10"/>
  <c r="AE371" i="10"/>
  <c r="AD371" i="10"/>
  <c r="Z371" i="10"/>
  <c r="Y371" i="10"/>
  <c r="X371" i="10"/>
  <c r="W371" i="10"/>
  <c r="V371" i="10"/>
  <c r="T371" i="10"/>
  <c r="R371" i="10"/>
  <c r="Q371" i="10"/>
  <c r="B371" i="10"/>
  <c r="AE370" i="10"/>
  <c r="AD370" i="10"/>
  <c r="Z370" i="10"/>
  <c r="Y370" i="10"/>
  <c r="X370" i="10"/>
  <c r="W370" i="10"/>
  <c r="V370" i="10"/>
  <c r="T370" i="10"/>
  <c r="R370" i="10"/>
  <c r="Q370" i="10"/>
  <c r="B370" i="10"/>
  <c r="AE369" i="10"/>
  <c r="AD369" i="10"/>
  <c r="Z369" i="10"/>
  <c r="Y369" i="10"/>
  <c r="X369" i="10"/>
  <c r="W369" i="10"/>
  <c r="V369" i="10"/>
  <c r="T369" i="10"/>
  <c r="R369" i="10"/>
  <c r="Q369" i="10"/>
  <c r="B369" i="10"/>
  <c r="AE368" i="10"/>
  <c r="AD368" i="10"/>
  <c r="Z368" i="10"/>
  <c r="Y368" i="10"/>
  <c r="X368" i="10"/>
  <c r="W368" i="10"/>
  <c r="V368" i="10"/>
  <c r="T368" i="10"/>
  <c r="R368" i="10"/>
  <c r="Q368" i="10"/>
  <c r="B368" i="10"/>
  <c r="AE367" i="10"/>
  <c r="AD367" i="10"/>
  <c r="Z367" i="10"/>
  <c r="Y367" i="10"/>
  <c r="X367" i="10"/>
  <c r="W367" i="10"/>
  <c r="V367" i="10"/>
  <c r="T367" i="10"/>
  <c r="R367" i="10"/>
  <c r="Q367" i="10"/>
  <c r="B367" i="10"/>
  <c r="AE366" i="10"/>
  <c r="AD366" i="10"/>
  <c r="Z366" i="10"/>
  <c r="Y366" i="10"/>
  <c r="X366" i="10"/>
  <c r="W366" i="10"/>
  <c r="V366" i="10"/>
  <c r="T366" i="10"/>
  <c r="R366" i="10"/>
  <c r="Q366" i="10"/>
  <c r="B366" i="10"/>
  <c r="AE365" i="10"/>
  <c r="AD365" i="10"/>
  <c r="Z365" i="10"/>
  <c r="Y365" i="10"/>
  <c r="X365" i="10"/>
  <c r="W365" i="10"/>
  <c r="V365" i="10"/>
  <c r="T365" i="10"/>
  <c r="R365" i="10"/>
  <c r="Q365" i="10"/>
  <c r="B365" i="10"/>
  <c r="AE364" i="10"/>
  <c r="AD364" i="10"/>
  <c r="Z364" i="10"/>
  <c r="Y364" i="10"/>
  <c r="X364" i="10"/>
  <c r="W364" i="10"/>
  <c r="V364" i="10"/>
  <c r="T364" i="10"/>
  <c r="R364" i="10"/>
  <c r="Q364" i="10"/>
  <c r="B364" i="10"/>
  <c r="AE363" i="10"/>
  <c r="AD363" i="10"/>
  <c r="Z363" i="10"/>
  <c r="Y363" i="10"/>
  <c r="X363" i="10"/>
  <c r="W363" i="10"/>
  <c r="V363" i="10"/>
  <c r="T363" i="10"/>
  <c r="R363" i="10"/>
  <c r="Q363" i="10"/>
  <c r="B363" i="10"/>
  <c r="AE362" i="10"/>
  <c r="AD362" i="10"/>
  <c r="Z362" i="10"/>
  <c r="Y362" i="10"/>
  <c r="X362" i="10"/>
  <c r="W362" i="10"/>
  <c r="V362" i="10"/>
  <c r="T362" i="10"/>
  <c r="R362" i="10"/>
  <c r="Q362" i="10"/>
  <c r="B362" i="10"/>
  <c r="AE361" i="10"/>
  <c r="AD361" i="10"/>
  <c r="Z361" i="10"/>
  <c r="Y361" i="10"/>
  <c r="X361" i="10"/>
  <c r="W361" i="10"/>
  <c r="V361" i="10"/>
  <c r="T361" i="10"/>
  <c r="R361" i="10"/>
  <c r="Q361" i="10"/>
  <c r="B361" i="10"/>
  <c r="AE360" i="10"/>
  <c r="AD360" i="10"/>
  <c r="Z360" i="10"/>
  <c r="Y360" i="10"/>
  <c r="X360" i="10"/>
  <c r="W360" i="10"/>
  <c r="V360" i="10"/>
  <c r="T360" i="10"/>
  <c r="R360" i="10"/>
  <c r="Q360" i="10"/>
  <c r="B360" i="10"/>
  <c r="AE359" i="10"/>
  <c r="AD359" i="10"/>
  <c r="Z359" i="10"/>
  <c r="Y359" i="10"/>
  <c r="X359" i="10"/>
  <c r="W359" i="10"/>
  <c r="V359" i="10"/>
  <c r="T359" i="10"/>
  <c r="R359" i="10"/>
  <c r="Q359" i="10"/>
  <c r="B359" i="10"/>
  <c r="AE358" i="10"/>
  <c r="AD358" i="10"/>
  <c r="Z358" i="10"/>
  <c r="Y358" i="10"/>
  <c r="X358" i="10"/>
  <c r="W358" i="10"/>
  <c r="V358" i="10"/>
  <c r="T358" i="10"/>
  <c r="R358" i="10"/>
  <c r="Q358" i="10"/>
  <c r="B358" i="10"/>
  <c r="AE357" i="10"/>
  <c r="AD357" i="10"/>
  <c r="Z357" i="10"/>
  <c r="Y357" i="10"/>
  <c r="X357" i="10"/>
  <c r="W357" i="10"/>
  <c r="V357" i="10"/>
  <c r="T357" i="10"/>
  <c r="R357" i="10"/>
  <c r="Q357" i="10"/>
  <c r="B357" i="10"/>
  <c r="AE356" i="10"/>
  <c r="AD356" i="10"/>
  <c r="Z356" i="10"/>
  <c r="Y356" i="10"/>
  <c r="X356" i="10"/>
  <c r="W356" i="10"/>
  <c r="V356" i="10"/>
  <c r="T356" i="10"/>
  <c r="R356" i="10"/>
  <c r="Q356" i="10"/>
  <c r="B356" i="10"/>
  <c r="AE355" i="10"/>
  <c r="AD355" i="10"/>
  <c r="Z355" i="10"/>
  <c r="Y355" i="10"/>
  <c r="X355" i="10"/>
  <c r="W355" i="10"/>
  <c r="V355" i="10"/>
  <c r="T355" i="10"/>
  <c r="R355" i="10"/>
  <c r="Q355" i="10"/>
  <c r="B355" i="10"/>
  <c r="AE354" i="10"/>
  <c r="AD354" i="10"/>
  <c r="Z354" i="10"/>
  <c r="Y354" i="10"/>
  <c r="X354" i="10"/>
  <c r="W354" i="10"/>
  <c r="V354" i="10"/>
  <c r="T354" i="10"/>
  <c r="R354" i="10"/>
  <c r="Q354" i="10"/>
  <c r="B354" i="10"/>
  <c r="AE353" i="10"/>
  <c r="AD353" i="10"/>
  <c r="Z353" i="10"/>
  <c r="Y353" i="10"/>
  <c r="X353" i="10"/>
  <c r="W353" i="10"/>
  <c r="V353" i="10"/>
  <c r="T353" i="10"/>
  <c r="R353" i="10"/>
  <c r="Q353" i="10"/>
  <c r="B353" i="10"/>
  <c r="AE352" i="10"/>
  <c r="AD352" i="10"/>
  <c r="Z352" i="10"/>
  <c r="Y352" i="10"/>
  <c r="X352" i="10"/>
  <c r="W352" i="10"/>
  <c r="V352" i="10"/>
  <c r="T352" i="10"/>
  <c r="R352" i="10"/>
  <c r="Q352" i="10"/>
  <c r="B352" i="10"/>
  <c r="AE351" i="10"/>
  <c r="AD351" i="10"/>
  <c r="Z351" i="10"/>
  <c r="Y351" i="10"/>
  <c r="X351" i="10"/>
  <c r="W351" i="10"/>
  <c r="V351" i="10"/>
  <c r="T351" i="10"/>
  <c r="R351" i="10"/>
  <c r="Q351" i="10"/>
  <c r="B351" i="10"/>
  <c r="AE350" i="10"/>
  <c r="AD350" i="10"/>
  <c r="Z350" i="10"/>
  <c r="Y350" i="10"/>
  <c r="X350" i="10"/>
  <c r="W350" i="10"/>
  <c r="V350" i="10"/>
  <c r="T350" i="10"/>
  <c r="R350" i="10"/>
  <c r="Q350" i="10"/>
  <c r="B350" i="10"/>
  <c r="AE349" i="10"/>
  <c r="AD349" i="10"/>
  <c r="Z349" i="10"/>
  <c r="Y349" i="10"/>
  <c r="X349" i="10"/>
  <c r="W349" i="10"/>
  <c r="V349" i="10"/>
  <c r="T349" i="10"/>
  <c r="R349" i="10"/>
  <c r="Q349" i="10"/>
  <c r="B349" i="10"/>
  <c r="AE348" i="10"/>
  <c r="AD348" i="10"/>
  <c r="Z348" i="10"/>
  <c r="Y348" i="10"/>
  <c r="X348" i="10"/>
  <c r="W348" i="10"/>
  <c r="V348" i="10"/>
  <c r="T348" i="10"/>
  <c r="R348" i="10"/>
  <c r="Q348" i="10"/>
  <c r="B348" i="10"/>
  <c r="AE347" i="10"/>
  <c r="AD347" i="10"/>
  <c r="Z347" i="10"/>
  <c r="Y347" i="10"/>
  <c r="X347" i="10"/>
  <c r="W347" i="10"/>
  <c r="V347" i="10"/>
  <c r="T347" i="10"/>
  <c r="R347" i="10"/>
  <c r="Q347" i="10"/>
  <c r="B347" i="10"/>
  <c r="AE346" i="10"/>
  <c r="AD346" i="10"/>
  <c r="Z346" i="10"/>
  <c r="Y346" i="10"/>
  <c r="X346" i="10"/>
  <c r="W346" i="10"/>
  <c r="V346" i="10"/>
  <c r="T346" i="10"/>
  <c r="R346" i="10"/>
  <c r="Q346" i="10"/>
  <c r="B346" i="10"/>
  <c r="AE345" i="10"/>
  <c r="AD345" i="10"/>
  <c r="Z345" i="10"/>
  <c r="Y345" i="10"/>
  <c r="X345" i="10"/>
  <c r="W345" i="10"/>
  <c r="V345" i="10"/>
  <c r="T345" i="10"/>
  <c r="R345" i="10"/>
  <c r="Q345" i="10"/>
  <c r="B345" i="10"/>
  <c r="AE344" i="10"/>
  <c r="AD344" i="10"/>
  <c r="Z344" i="10"/>
  <c r="Y344" i="10"/>
  <c r="X344" i="10"/>
  <c r="W344" i="10"/>
  <c r="V344" i="10"/>
  <c r="T344" i="10"/>
  <c r="R344" i="10"/>
  <c r="Q344" i="10"/>
  <c r="B344" i="10"/>
  <c r="AE343" i="10"/>
  <c r="AD343" i="10"/>
  <c r="Z343" i="10"/>
  <c r="Y343" i="10"/>
  <c r="X343" i="10"/>
  <c r="W343" i="10"/>
  <c r="V343" i="10"/>
  <c r="T343" i="10"/>
  <c r="R343" i="10"/>
  <c r="Q343" i="10"/>
  <c r="B343" i="10"/>
  <c r="AE342" i="10"/>
  <c r="AD342" i="10"/>
  <c r="Z342" i="10"/>
  <c r="Y342" i="10"/>
  <c r="X342" i="10"/>
  <c r="W342" i="10"/>
  <c r="V342" i="10"/>
  <c r="T342" i="10"/>
  <c r="R342" i="10"/>
  <c r="Q342" i="10"/>
  <c r="B342" i="10"/>
  <c r="AE341" i="10"/>
  <c r="AD341" i="10"/>
  <c r="Z341" i="10"/>
  <c r="Y341" i="10"/>
  <c r="X341" i="10"/>
  <c r="W341" i="10"/>
  <c r="V341" i="10"/>
  <c r="T341" i="10"/>
  <c r="R341" i="10"/>
  <c r="Q341" i="10"/>
  <c r="B341" i="10"/>
  <c r="AE340" i="10"/>
  <c r="AD340" i="10"/>
  <c r="Z340" i="10"/>
  <c r="Y340" i="10"/>
  <c r="X340" i="10"/>
  <c r="W340" i="10"/>
  <c r="V340" i="10"/>
  <c r="T340" i="10"/>
  <c r="R340" i="10"/>
  <c r="Q340" i="10"/>
  <c r="B340" i="10"/>
  <c r="AE339" i="10"/>
  <c r="AD339" i="10"/>
  <c r="Z339" i="10"/>
  <c r="Y339" i="10"/>
  <c r="X339" i="10"/>
  <c r="W339" i="10"/>
  <c r="V339" i="10"/>
  <c r="T339" i="10"/>
  <c r="R339" i="10"/>
  <c r="Q339" i="10"/>
  <c r="B339" i="10"/>
  <c r="AE338" i="10"/>
  <c r="AD338" i="10"/>
  <c r="Z338" i="10"/>
  <c r="Y338" i="10"/>
  <c r="X338" i="10"/>
  <c r="W338" i="10"/>
  <c r="V338" i="10"/>
  <c r="T338" i="10"/>
  <c r="R338" i="10"/>
  <c r="Q338" i="10"/>
  <c r="B338" i="10"/>
  <c r="AE337" i="10"/>
  <c r="AD337" i="10"/>
  <c r="Z337" i="10"/>
  <c r="Y337" i="10"/>
  <c r="X337" i="10"/>
  <c r="W337" i="10"/>
  <c r="V337" i="10"/>
  <c r="T337" i="10"/>
  <c r="R337" i="10"/>
  <c r="Q337" i="10"/>
  <c r="B337" i="10"/>
  <c r="AE336" i="10"/>
  <c r="AD336" i="10"/>
  <c r="Z336" i="10"/>
  <c r="Y336" i="10"/>
  <c r="X336" i="10"/>
  <c r="W336" i="10"/>
  <c r="V336" i="10"/>
  <c r="T336" i="10"/>
  <c r="R336" i="10"/>
  <c r="Q336" i="10"/>
  <c r="B336" i="10"/>
  <c r="AE335" i="10"/>
  <c r="AD335" i="10"/>
  <c r="Z335" i="10"/>
  <c r="Y335" i="10"/>
  <c r="X335" i="10"/>
  <c r="W335" i="10"/>
  <c r="V335" i="10"/>
  <c r="T335" i="10"/>
  <c r="R335" i="10"/>
  <c r="Q335" i="10"/>
  <c r="B335" i="10"/>
  <c r="AE334" i="10"/>
  <c r="AD334" i="10"/>
  <c r="Z334" i="10"/>
  <c r="Y334" i="10"/>
  <c r="X334" i="10"/>
  <c r="W334" i="10"/>
  <c r="V334" i="10"/>
  <c r="T334" i="10"/>
  <c r="R334" i="10"/>
  <c r="Q334" i="10"/>
  <c r="B334" i="10"/>
  <c r="AE333" i="10"/>
  <c r="AD333" i="10"/>
  <c r="Z333" i="10"/>
  <c r="Y333" i="10"/>
  <c r="X333" i="10"/>
  <c r="W333" i="10"/>
  <c r="V333" i="10"/>
  <c r="T333" i="10"/>
  <c r="R333" i="10"/>
  <c r="Q333" i="10"/>
  <c r="B333" i="10"/>
  <c r="AE332" i="10"/>
  <c r="AD332" i="10"/>
  <c r="Z332" i="10"/>
  <c r="Y332" i="10"/>
  <c r="X332" i="10"/>
  <c r="W332" i="10"/>
  <c r="V332" i="10"/>
  <c r="T332" i="10"/>
  <c r="R332" i="10"/>
  <c r="Q332" i="10"/>
  <c r="B332" i="10"/>
  <c r="AE331" i="10"/>
  <c r="AD331" i="10"/>
  <c r="Z331" i="10"/>
  <c r="Y331" i="10"/>
  <c r="X331" i="10"/>
  <c r="W331" i="10"/>
  <c r="V331" i="10"/>
  <c r="T331" i="10"/>
  <c r="R331" i="10"/>
  <c r="Q331" i="10"/>
  <c r="B331" i="10"/>
  <c r="AE330" i="10"/>
  <c r="AD330" i="10"/>
  <c r="Z330" i="10"/>
  <c r="Y330" i="10"/>
  <c r="X330" i="10"/>
  <c r="W330" i="10"/>
  <c r="V330" i="10"/>
  <c r="T330" i="10"/>
  <c r="R330" i="10"/>
  <c r="Q330" i="10"/>
  <c r="B330" i="10"/>
  <c r="AE329" i="10"/>
  <c r="AD329" i="10"/>
  <c r="Z329" i="10"/>
  <c r="Y329" i="10"/>
  <c r="X329" i="10"/>
  <c r="W329" i="10"/>
  <c r="V329" i="10"/>
  <c r="T329" i="10"/>
  <c r="R329" i="10"/>
  <c r="Q329" i="10"/>
  <c r="B329" i="10"/>
  <c r="AE328" i="10"/>
  <c r="AD328" i="10"/>
  <c r="Z328" i="10"/>
  <c r="Y328" i="10"/>
  <c r="X328" i="10"/>
  <c r="W328" i="10"/>
  <c r="V328" i="10"/>
  <c r="T328" i="10"/>
  <c r="R328" i="10"/>
  <c r="Q328" i="10"/>
  <c r="B328" i="10"/>
  <c r="AE327" i="10"/>
  <c r="AD327" i="10"/>
  <c r="Z327" i="10"/>
  <c r="Y327" i="10"/>
  <c r="X327" i="10"/>
  <c r="W327" i="10"/>
  <c r="V327" i="10"/>
  <c r="T327" i="10"/>
  <c r="R327" i="10"/>
  <c r="Q327" i="10"/>
  <c r="B327" i="10"/>
  <c r="AE326" i="10"/>
  <c r="AD326" i="10"/>
  <c r="Z326" i="10"/>
  <c r="Y326" i="10"/>
  <c r="X326" i="10"/>
  <c r="W326" i="10"/>
  <c r="V326" i="10"/>
  <c r="T326" i="10"/>
  <c r="R326" i="10"/>
  <c r="Q326" i="10"/>
  <c r="B326" i="10"/>
  <c r="AE325" i="10"/>
  <c r="AD325" i="10"/>
  <c r="Z325" i="10"/>
  <c r="Y325" i="10"/>
  <c r="X325" i="10"/>
  <c r="W325" i="10"/>
  <c r="V325" i="10"/>
  <c r="T325" i="10"/>
  <c r="R325" i="10"/>
  <c r="Q325" i="10"/>
  <c r="B325" i="10"/>
  <c r="AE324" i="10"/>
  <c r="AD324" i="10"/>
  <c r="Z324" i="10"/>
  <c r="Y324" i="10"/>
  <c r="X324" i="10"/>
  <c r="W324" i="10"/>
  <c r="V324" i="10"/>
  <c r="T324" i="10"/>
  <c r="R324" i="10"/>
  <c r="Q324" i="10"/>
  <c r="B324" i="10"/>
  <c r="AE323" i="10"/>
  <c r="AD323" i="10"/>
  <c r="Z323" i="10"/>
  <c r="Y323" i="10"/>
  <c r="X323" i="10"/>
  <c r="W323" i="10"/>
  <c r="V323" i="10"/>
  <c r="T323" i="10"/>
  <c r="R323" i="10"/>
  <c r="Q323" i="10"/>
  <c r="B323" i="10"/>
  <c r="AE322" i="10"/>
  <c r="AD322" i="10"/>
  <c r="Z322" i="10"/>
  <c r="Y322" i="10"/>
  <c r="X322" i="10"/>
  <c r="W322" i="10"/>
  <c r="V322" i="10"/>
  <c r="T322" i="10"/>
  <c r="R322" i="10"/>
  <c r="Q322" i="10"/>
  <c r="B322" i="10"/>
  <c r="AE321" i="10"/>
  <c r="AD321" i="10"/>
  <c r="Z321" i="10"/>
  <c r="Y321" i="10"/>
  <c r="X321" i="10"/>
  <c r="W321" i="10"/>
  <c r="V321" i="10"/>
  <c r="T321" i="10"/>
  <c r="R321" i="10"/>
  <c r="Q321" i="10"/>
  <c r="B321" i="10"/>
  <c r="AE320" i="10"/>
  <c r="AD320" i="10"/>
  <c r="Z320" i="10"/>
  <c r="Y320" i="10"/>
  <c r="X320" i="10"/>
  <c r="W320" i="10"/>
  <c r="V320" i="10"/>
  <c r="T320" i="10"/>
  <c r="R320" i="10"/>
  <c r="Q320" i="10"/>
  <c r="B320" i="10"/>
  <c r="AE319" i="10"/>
  <c r="AD319" i="10"/>
  <c r="Z319" i="10"/>
  <c r="Y319" i="10"/>
  <c r="X319" i="10"/>
  <c r="W319" i="10"/>
  <c r="V319" i="10"/>
  <c r="T319" i="10"/>
  <c r="R319" i="10"/>
  <c r="Q319" i="10"/>
  <c r="B319" i="10"/>
  <c r="AE318" i="10"/>
  <c r="AD318" i="10"/>
  <c r="Z318" i="10"/>
  <c r="Y318" i="10"/>
  <c r="X318" i="10"/>
  <c r="W318" i="10"/>
  <c r="V318" i="10"/>
  <c r="T318" i="10"/>
  <c r="R318" i="10"/>
  <c r="Q318" i="10"/>
  <c r="B318" i="10"/>
  <c r="AE317" i="10"/>
  <c r="AD317" i="10"/>
  <c r="Z317" i="10"/>
  <c r="Y317" i="10"/>
  <c r="X317" i="10"/>
  <c r="W317" i="10"/>
  <c r="V317" i="10"/>
  <c r="T317" i="10"/>
  <c r="R317" i="10"/>
  <c r="Q317" i="10"/>
  <c r="B317" i="10"/>
  <c r="AE316" i="10"/>
  <c r="AD316" i="10"/>
  <c r="Z316" i="10"/>
  <c r="Y316" i="10"/>
  <c r="X316" i="10"/>
  <c r="W316" i="10"/>
  <c r="V316" i="10"/>
  <c r="T316" i="10"/>
  <c r="R316" i="10"/>
  <c r="Q316" i="10"/>
  <c r="B316" i="10"/>
  <c r="AE315" i="10"/>
  <c r="AD315" i="10"/>
  <c r="Z315" i="10"/>
  <c r="Y315" i="10"/>
  <c r="X315" i="10"/>
  <c r="W315" i="10"/>
  <c r="V315" i="10"/>
  <c r="T315" i="10"/>
  <c r="R315" i="10"/>
  <c r="Q315" i="10"/>
  <c r="B315" i="10"/>
  <c r="AE314" i="10"/>
  <c r="AD314" i="10"/>
  <c r="Z314" i="10"/>
  <c r="Y314" i="10"/>
  <c r="X314" i="10"/>
  <c r="W314" i="10"/>
  <c r="V314" i="10"/>
  <c r="T314" i="10"/>
  <c r="R314" i="10"/>
  <c r="Q314" i="10"/>
  <c r="B314" i="10"/>
  <c r="AE313" i="10"/>
  <c r="AD313" i="10"/>
  <c r="Z313" i="10"/>
  <c r="Y313" i="10"/>
  <c r="X313" i="10"/>
  <c r="W313" i="10"/>
  <c r="V313" i="10"/>
  <c r="T313" i="10"/>
  <c r="R313" i="10"/>
  <c r="Q313" i="10"/>
  <c r="B313" i="10"/>
  <c r="AE312" i="10"/>
  <c r="AD312" i="10"/>
  <c r="Z312" i="10"/>
  <c r="Y312" i="10"/>
  <c r="X312" i="10"/>
  <c r="W312" i="10"/>
  <c r="V312" i="10"/>
  <c r="T312" i="10"/>
  <c r="R312" i="10"/>
  <c r="Q312" i="10"/>
  <c r="B312" i="10"/>
  <c r="AE311" i="10"/>
  <c r="AD311" i="10"/>
  <c r="Z311" i="10"/>
  <c r="Y311" i="10"/>
  <c r="X311" i="10"/>
  <c r="W311" i="10"/>
  <c r="V311" i="10"/>
  <c r="T311" i="10"/>
  <c r="R311" i="10"/>
  <c r="Q311" i="10"/>
  <c r="B311" i="10"/>
  <c r="AE310" i="10"/>
  <c r="AD310" i="10"/>
  <c r="Z310" i="10"/>
  <c r="Y310" i="10"/>
  <c r="X310" i="10"/>
  <c r="W310" i="10"/>
  <c r="V310" i="10"/>
  <c r="T310" i="10"/>
  <c r="R310" i="10"/>
  <c r="Q310" i="10"/>
  <c r="B310" i="10"/>
  <c r="AE309" i="10"/>
  <c r="AD309" i="10"/>
  <c r="Z309" i="10"/>
  <c r="Y309" i="10"/>
  <c r="X309" i="10"/>
  <c r="W309" i="10"/>
  <c r="V309" i="10"/>
  <c r="T309" i="10"/>
  <c r="R309" i="10"/>
  <c r="Q309" i="10"/>
  <c r="B309" i="10"/>
  <c r="AE308" i="10"/>
  <c r="AD308" i="10"/>
  <c r="Z308" i="10"/>
  <c r="Y308" i="10"/>
  <c r="X308" i="10"/>
  <c r="W308" i="10"/>
  <c r="V308" i="10"/>
  <c r="T308" i="10"/>
  <c r="R308" i="10"/>
  <c r="Q308" i="10"/>
  <c r="B308" i="10"/>
  <c r="AE307" i="10"/>
  <c r="AD307" i="10"/>
  <c r="Z307" i="10"/>
  <c r="Y307" i="10"/>
  <c r="X307" i="10"/>
  <c r="W307" i="10"/>
  <c r="V307" i="10"/>
  <c r="T307" i="10"/>
  <c r="R307" i="10"/>
  <c r="Q307" i="10"/>
  <c r="B307" i="10"/>
  <c r="AE306" i="10"/>
  <c r="AD306" i="10"/>
  <c r="Z306" i="10"/>
  <c r="Y306" i="10"/>
  <c r="X306" i="10"/>
  <c r="W306" i="10"/>
  <c r="V306" i="10"/>
  <c r="T306" i="10"/>
  <c r="R306" i="10"/>
  <c r="Q306" i="10"/>
  <c r="B306" i="10"/>
  <c r="AE305" i="10"/>
  <c r="AD305" i="10"/>
  <c r="Z305" i="10"/>
  <c r="Y305" i="10"/>
  <c r="X305" i="10"/>
  <c r="W305" i="10"/>
  <c r="V305" i="10"/>
  <c r="T305" i="10"/>
  <c r="R305" i="10"/>
  <c r="Q305" i="10"/>
  <c r="B305" i="10"/>
  <c r="AE304" i="10"/>
  <c r="AD304" i="10"/>
  <c r="Z304" i="10"/>
  <c r="Y304" i="10"/>
  <c r="X304" i="10"/>
  <c r="W304" i="10"/>
  <c r="V304" i="10"/>
  <c r="T304" i="10"/>
  <c r="R304" i="10"/>
  <c r="Q304" i="10"/>
  <c r="B304" i="10"/>
  <c r="AE303" i="10"/>
  <c r="AD303" i="10"/>
  <c r="Z303" i="10"/>
  <c r="Y303" i="10"/>
  <c r="X303" i="10"/>
  <c r="W303" i="10"/>
  <c r="V303" i="10"/>
  <c r="T303" i="10"/>
  <c r="R303" i="10"/>
  <c r="Q303" i="10"/>
  <c r="B303" i="10"/>
  <c r="AE302" i="10"/>
  <c r="AD302" i="10"/>
  <c r="Z302" i="10"/>
  <c r="Y302" i="10"/>
  <c r="X302" i="10"/>
  <c r="W302" i="10"/>
  <c r="V302" i="10"/>
  <c r="T302" i="10"/>
  <c r="R302" i="10"/>
  <c r="Q302" i="10"/>
  <c r="B302" i="10"/>
  <c r="AE301" i="10"/>
  <c r="AD301" i="10"/>
  <c r="Z301" i="10"/>
  <c r="Y301" i="10"/>
  <c r="X301" i="10"/>
  <c r="W301" i="10"/>
  <c r="V301" i="10"/>
  <c r="T301" i="10"/>
  <c r="R301" i="10"/>
  <c r="Q301" i="10"/>
  <c r="B301" i="10"/>
  <c r="AE300" i="10"/>
  <c r="AD300" i="10"/>
  <c r="Z300" i="10"/>
  <c r="Y300" i="10"/>
  <c r="X300" i="10"/>
  <c r="W300" i="10"/>
  <c r="V300" i="10"/>
  <c r="T300" i="10"/>
  <c r="R300" i="10"/>
  <c r="Q300" i="10"/>
  <c r="B300" i="10"/>
  <c r="AE299" i="10"/>
  <c r="AD299" i="10"/>
  <c r="Z299" i="10"/>
  <c r="Y299" i="10"/>
  <c r="X299" i="10"/>
  <c r="W299" i="10"/>
  <c r="V299" i="10"/>
  <c r="T299" i="10"/>
  <c r="R299" i="10"/>
  <c r="Q299" i="10"/>
  <c r="B299" i="10"/>
  <c r="AE298" i="10"/>
  <c r="AD298" i="10"/>
  <c r="Z298" i="10"/>
  <c r="Y298" i="10"/>
  <c r="X298" i="10"/>
  <c r="W298" i="10"/>
  <c r="V298" i="10"/>
  <c r="T298" i="10"/>
  <c r="R298" i="10"/>
  <c r="Q298" i="10"/>
  <c r="B298" i="10"/>
  <c r="AE297" i="10"/>
  <c r="AD297" i="10"/>
  <c r="Z297" i="10"/>
  <c r="Y297" i="10"/>
  <c r="X297" i="10"/>
  <c r="W297" i="10"/>
  <c r="V297" i="10"/>
  <c r="T297" i="10"/>
  <c r="R297" i="10"/>
  <c r="Q297" i="10"/>
  <c r="B297" i="10"/>
  <c r="AE296" i="10"/>
  <c r="AD296" i="10"/>
  <c r="Z296" i="10"/>
  <c r="Y296" i="10"/>
  <c r="X296" i="10"/>
  <c r="W296" i="10"/>
  <c r="V296" i="10"/>
  <c r="T296" i="10"/>
  <c r="R296" i="10"/>
  <c r="Q296" i="10"/>
  <c r="B296" i="10"/>
  <c r="AE295" i="10"/>
  <c r="AD295" i="10"/>
  <c r="Z295" i="10"/>
  <c r="Y295" i="10"/>
  <c r="X295" i="10"/>
  <c r="W295" i="10"/>
  <c r="V295" i="10"/>
  <c r="T295" i="10"/>
  <c r="R295" i="10"/>
  <c r="Q295" i="10"/>
  <c r="B295" i="10"/>
  <c r="AE294" i="10"/>
  <c r="AD294" i="10"/>
  <c r="Z294" i="10"/>
  <c r="Y294" i="10"/>
  <c r="X294" i="10"/>
  <c r="W294" i="10"/>
  <c r="V294" i="10"/>
  <c r="T294" i="10"/>
  <c r="R294" i="10"/>
  <c r="Q294" i="10"/>
  <c r="B294" i="10"/>
  <c r="AE293" i="10"/>
  <c r="AD293" i="10"/>
  <c r="Z293" i="10"/>
  <c r="Y293" i="10"/>
  <c r="X293" i="10"/>
  <c r="W293" i="10"/>
  <c r="V293" i="10"/>
  <c r="T293" i="10"/>
  <c r="R293" i="10"/>
  <c r="Q293" i="10"/>
  <c r="B293" i="10"/>
  <c r="AE292" i="10"/>
  <c r="AD292" i="10"/>
  <c r="Z292" i="10"/>
  <c r="Y292" i="10"/>
  <c r="X292" i="10"/>
  <c r="W292" i="10"/>
  <c r="V292" i="10"/>
  <c r="T292" i="10"/>
  <c r="R292" i="10"/>
  <c r="Q292" i="10"/>
  <c r="B292" i="10"/>
  <c r="AE291" i="10"/>
  <c r="AD291" i="10"/>
  <c r="Z291" i="10"/>
  <c r="Y291" i="10"/>
  <c r="X291" i="10"/>
  <c r="W291" i="10"/>
  <c r="V291" i="10"/>
  <c r="T291" i="10"/>
  <c r="R291" i="10"/>
  <c r="Q291" i="10"/>
  <c r="B291" i="10"/>
  <c r="AE290" i="10"/>
  <c r="AD290" i="10"/>
  <c r="Z290" i="10"/>
  <c r="Y290" i="10"/>
  <c r="X290" i="10"/>
  <c r="W290" i="10"/>
  <c r="V290" i="10"/>
  <c r="T290" i="10"/>
  <c r="R290" i="10"/>
  <c r="Q290" i="10"/>
  <c r="B290" i="10"/>
  <c r="AE289" i="10"/>
  <c r="AD289" i="10"/>
  <c r="Z289" i="10"/>
  <c r="Y289" i="10"/>
  <c r="X289" i="10"/>
  <c r="W289" i="10"/>
  <c r="V289" i="10"/>
  <c r="T289" i="10"/>
  <c r="R289" i="10"/>
  <c r="Q289" i="10"/>
  <c r="B289" i="10"/>
  <c r="AE288" i="10"/>
  <c r="AD288" i="10"/>
  <c r="Z288" i="10"/>
  <c r="Y288" i="10"/>
  <c r="X288" i="10"/>
  <c r="W288" i="10"/>
  <c r="V288" i="10"/>
  <c r="T288" i="10"/>
  <c r="R288" i="10"/>
  <c r="Q288" i="10"/>
  <c r="B288" i="10"/>
  <c r="AE287" i="10"/>
  <c r="AD287" i="10"/>
  <c r="Z287" i="10"/>
  <c r="Y287" i="10"/>
  <c r="X287" i="10"/>
  <c r="W287" i="10"/>
  <c r="V287" i="10"/>
  <c r="T287" i="10"/>
  <c r="R287" i="10"/>
  <c r="Q287" i="10"/>
  <c r="B287" i="10"/>
  <c r="AE286" i="10"/>
  <c r="AD286" i="10"/>
  <c r="Z286" i="10"/>
  <c r="Y286" i="10"/>
  <c r="X286" i="10"/>
  <c r="W286" i="10"/>
  <c r="V286" i="10"/>
  <c r="T286" i="10"/>
  <c r="R286" i="10"/>
  <c r="Q286" i="10"/>
  <c r="B286" i="10"/>
  <c r="AE285" i="10"/>
  <c r="AD285" i="10"/>
  <c r="Z285" i="10"/>
  <c r="Y285" i="10"/>
  <c r="X285" i="10"/>
  <c r="W285" i="10"/>
  <c r="V285" i="10"/>
  <c r="T285" i="10"/>
  <c r="R285" i="10"/>
  <c r="Q285" i="10"/>
  <c r="B285" i="10"/>
  <c r="AE284" i="10"/>
  <c r="AD284" i="10"/>
  <c r="Z284" i="10"/>
  <c r="Y284" i="10"/>
  <c r="X284" i="10"/>
  <c r="W284" i="10"/>
  <c r="V284" i="10"/>
  <c r="T284" i="10"/>
  <c r="R284" i="10"/>
  <c r="Q284" i="10"/>
  <c r="B284" i="10"/>
  <c r="AE283" i="10"/>
  <c r="AD283" i="10"/>
  <c r="Z283" i="10"/>
  <c r="Y283" i="10"/>
  <c r="X283" i="10"/>
  <c r="W283" i="10"/>
  <c r="V283" i="10"/>
  <c r="T283" i="10"/>
  <c r="R283" i="10"/>
  <c r="Q283" i="10"/>
  <c r="B283" i="10"/>
  <c r="AE282" i="10"/>
  <c r="AD282" i="10"/>
  <c r="Z282" i="10"/>
  <c r="Y282" i="10"/>
  <c r="X282" i="10"/>
  <c r="W282" i="10"/>
  <c r="V282" i="10"/>
  <c r="T282" i="10"/>
  <c r="R282" i="10"/>
  <c r="Q282" i="10"/>
  <c r="B282" i="10"/>
  <c r="AE281" i="10"/>
  <c r="AD281" i="10"/>
  <c r="Z281" i="10"/>
  <c r="Y281" i="10"/>
  <c r="X281" i="10"/>
  <c r="W281" i="10"/>
  <c r="V281" i="10"/>
  <c r="T281" i="10"/>
  <c r="R281" i="10"/>
  <c r="Q281" i="10"/>
  <c r="B281" i="10"/>
  <c r="AE280" i="10"/>
  <c r="AD280" i="10"/>
  <c r="Z280" i="10"/>
  <c r="Y280" i="10"/>
  <c r="X280" i="10"/>
  <c r="W280" i="10"/>
  <c r="V280" i="10"/>
  <c r="T280" i="10"/>
  <c r="R280" i="10"/>
  <c r="Q280" i="10"/>
  <c r="B280" i="10"/>
  <c r="AE279" i="10"/>
  <c r="AD279" i="10"/>
  <c r="Z279" i="10"/>
  <c r="Y279" i="10"/>
  <c r="X279" i="10"/>
  <c r="W279" i="10"/>
  <c r="V279" i="10"/>
  <c r="T279" i="10"/>
  <c r="R279" i="10"/>
  <c r="Q279" i="10"/>
  <c r="B279" i="10"/>
  <c r="AE278" i="10"/>
  <c r="AD278" i="10"/>
  <c r="Z278" i="10"/>
  <c r="Y278" i="10"/>
  <c r="X278" i="10"/>
  <c r="W278" i="10"/>
  <c r="V278" i="10"/>
  <c r="T278" i="10"/>
  <c r="R278" i="10"/>
  <c r="Q278" i="10"/>
  <c r="B278" i="10"/>
  <c r="AE277" i="10"/>
  <c r="AD277" i="10"/>
  <c r="Z277" i="10"/>
  <c r="Y277" i="10"/>
  <c r="X277" i="10"/>
  <c r="W277" i="10"/>
  <c r="V277" i="10"/>
  <c r="T277" i="10"/>
  <c r="R277" i="10"/>
  <c r="Q277" i="10"/>
  <c r="B277" i="10"/>
  <c r="AE276" i="10"/>
  <c r="AD276" i="10"/>
  <c r="Z276" i="10"/>
  <c r="Y276" i="10"/>
  <c r="X276" i="10"/>
  <c r="W276" i="10"/>
  <c r="V276" i="10"/>
  <c r="T276" i="10"/>
  <c r="R276" i="10"/>
  <c r="Q276" i="10"/>
  <c r="B276" i="10"/>
  <c r="AE275" i="10"/>
  <c r="AD275" i="10"/>
  <c r="Z275" i="10"/>
  <c r="Y275" i="10"/>
  <c r="X275" i="10"/>
  <c r="W275" i="10"/>
  <c r="V275" i="10"/>
  <c r="T275" i="10"/>
  <c r="R275" i="10"/>
  <c r="Q275" i="10"/>
  <c r="B275" i="10"/>
  <c r="AE274" i="10"/>
  <c r="AD274" i="10"/>
  <c r="Z274" i="10"/>
  <c r="Y274" i="10"/>
  <c r="X274" i="10"/>
  <c r="W274" i="10"/>
  <c r="V274" i="10"/>
  <c r="T274" i="10"/>
  <c r="R274" i="10"/>
  <c r="Q274" i="10"/>
  <c r="B274" i="10"/>
  <c r="AE273" i="10"/>
  <c r="AD273" i="10"/>
  <c r="Z273" i="10"/>
  <c r="Y273" i="10"/>
  <c r="X273" i="10"/>
  <c r="W273" i="10"/>
  <c r="V273" i="10"/>
  <c r="T273" i="10"/>
  <c r="R273" i="10"/>
  <c r="Q273" i="10"/>
  <c r="B273" i="10"/>
  <c r="AE272" i="10"/>
  <c r="AD272" i="10"/>
  <c r="Z272" i="10"/>
  <c r="Y272" i="10"/>
  <c r="X272" i="10"/>
  <c r="W272" i="10"/>
  <c r="V272" i="10"/>
  <c r="T272" i="10"/>
  <c r="R272" i="10"/>
  <c r="Q272" i="10"/>
  <c r="B272" i="10"/>
  <c r="AE271" i="10"/>
  <c r="AD271" i="10"/>
  <c r="Z271" i="10"/>
  <c r="Y271" i="10"/>
  <c r="X271" i="10"/>
  <c r="W271" i="10"/>
  <c r="V271" i="10"/>
  <c r="T271" i="10"/>
  <c r="R271" i="10"/>
  <c r="Q271" i="10"/>
  <c r="B271" i="10"/>
  <c r="AE270" i="10"/>
  <c r="AD270" i="10"/>
  <c r="Z270" i="10"/>
  <c r="Y270" i="10"/>
  <c r="X270" i="10"/>
  <c r="W270" i="10"/>
  <c r="V270" i="10"/>
  <c r="T270" i="10"/>
  <c r="R270" i="10"/>
  <c r="Q270" i="10"/>
  <c r="B270" i="10"/>
  <c r="AE269" i="10"/>
  <c r="AD269" i="10"/>
  <c r="Z269" i="10"/>
  <c r="Y269" i="10"/>
  <c r="X269" i="10"/>
  <c r="W269" i="10"/>
  <c r="V269" i="10"/>
  <c r="T269" i="10"/>
  <c r="R269" i="10"/>
  <c r="Q269" i="10"/>
  <c r="B269" i="10"/>
  <c r="AE268" i="10"/>
  <c r="AD268" i="10"/>
  <c r="Z268" i="10"/>
  <c r="Y268" i="10"/>
  <c r="X268" i="10"/>
  <c r="W268" i="10"/>
  <c r="V268" i="10"/>
  <c r="T268" i="10"/>
  <c r="R268" i="10"/>
  <c r="Q268" i="10"/>
  <c r="B268" i="10"/>
  <c r="AE267" i="10"/>
  <c r="AD267" i="10"/>
  <c r="Z267" i="10"/>
  <c r="Y267" i="10"/>
  <c r="X267" i="10"/>
  <c r="W267" i="10"/>
  <c r="V267" i="10"/>
  <c r="T267" i="10"/>
  <c r="R267" i="10"/>
  <c r="Q267" i="10"/>
  <c r="B267" i="10"/>
  <c r="AE266" i="10"/>
  <c r="AD266" i="10"/>
  <c r="Z266" i="10"/>
  <c r="Y266" i="10"/>
  <c r="X266" i="10"/>
  <c r="W266" i="10"/>
  <c r="V266" i="10"/>
  <c r="T266" i="10"/>
  <c r="R266" i="10"/>
  <c r="Q266" i="10"/>
  <c r="B266" i="10"/>
  <c r="AE265" i="10"/>
  <c r="AD265" i="10"/>
  <c r="Z265" i="10"/>
  <c r="Y265" i="10"/>
  <c r="X265" i="10"/>
  <c r="W265" i="10"/>
  <c r="V265" i="10"/>
  <c r="T265" i="10"/>
  <c r="R265" i="10"/>
  <c r="Q265" i="10"/>
  <c r="B265" i="10"/>
  <c r="AE264" i="10"/>
  <c r="AD264" i="10"/>
  <c r="Z264" i="10"/>
  <c r="Y264" i="10"/>
  <c r="X264" i="10"/>
  <c r="W264" i="10"/>
  <c r="V264" i="10"/>
  <c r="T264" i="10"/>
  <c r="R264" i="10"/>
  <c r="Q264" i="10"/>
  <c r="B264" i="10"/>
  <c r="AE263" i="10"/>
  <c r="AD263" i="10"/>
  <c r="Z263" i="10"/>
  <c r="Y263" i="10"/>
  <c r="X263" i="10"/>
  <c r="W263" i="10"/>
  <c r="V263" i="10"/>
  <c r="T263" i="10"/>
  <c r="R263" i="10"/>
  <c r="Q263" i="10"/>
  <c r="B263" i="10"/>
  <c r="AE262" i="10"/>
  <c r="AD262" i="10"/>
  <c r="Z262" i="10"/>
  <c r="Y262" i="10"/>
  <c r="X262" i="10"/>
  <c r="W262" i="10"/>
  <c r="V262" i="10"/>
  <c r="T262" i="10"/>
  <c r="R262" i="10"/>
  <c r="Q262" i="10"/>
  <c r="B262" i="10"/>
  <c r="AE261" i="10"/>
  <c r="AD261" i="10"/>
  <c r="Z261" i="10"/>
  <c r="Y261" i="10"/>
  <c r="X261" i="10"/>
  <c r="W261" i="10"/>
  <c r="V261" i="10"/>
  <c r="T261" i="10"/>
  <c r="R261" i="10"/>
  <c r="Q261" i="10"/>
  <c r="B261" i="10"/>
  <c r="AE260" i="10"/>
  <c r="AD260" i="10"/>
  <c r="Z260" i="10"/>
  <c r="Y260" i="10"/>
  <c r="X260" i="10"/>
  <c r="W260" i="10"/>
  <c r="V260" i="10"/>
  <c r="T260" i="10"/>
  <c r="R260" i="10"/>
  <c r="Q260" i="10"/>
  <c r="B260" i="10"/>
  <c r="AE259" i="10"/>
  <c r="AD259" i="10"/>
  <c r="Z259" i="10"/>
  <c r="Y259" i="10"/>
  <c r="X259" i="10"/>
  <c r="W259" i="10"/>
  <c r="V259" i="10"/>
  <c r="T259" i="10"/>
  <c r="R259" i="10"/>
  <c r="Q259" i="10"/>
  <c r="B259" i="10"/>
  <c r="AE258" i="10"/>
  <c r="AD258" i="10"/>
  <c r="Z258" i="10"/>
  <c r="Y258" i="10"/>
  <c r="X258" i="10"/>
  <c r="W258" i="10"/>
  <c r="V258" i="10"/>
  <c r="T258" i="10"/>
  <c r="R258" i="10"/>
  <c r="Q258" i="10"/>
  <c r="B258" i="10"/>
  <c r="AE257" i="10"/>
  <c r="AD257" i="10"/>
  <c r="Z257" i="10"/>
  <c r="Y257" i="10"/>
  <c r="X257" i="10"/>
  <c r="W257" i="10"/>
  <c r="V257" i="10"/>
  <c r="T257" i="10"/>
  <c r="R257" i="10"/>
  <c r="Q257" i="10"/>
  <c r="B257" i="10"/>
  <c r="AE256" i="10"/>
  <c r="AD256" i="10"/>
  <c r="Z256" i="10"/>
  <c r="Y256" i="10"/>
  <c r="X256" i="10"/>
  <c r="W256" i="10"/>
  <c r="V256" i="10"/>
  <c r="T256" i="10"/>
  <c r="R256" i="10"/>
  <c r="Q256" i="10"/>
  <c r="B256" i="10"/>
  <c r="AE255" i="10"/>
  <c r="AD255" i="10"/>
  <c r="Z255" i="10"/>
  <c r="Y255" i="10"/>
  <c r="X255" i="10"/>
  <c r="W255" i="10"/>
  <c r="V255" i="10"/>
  <c r="T255" i="10"/>
  <c r="R255" i="10"/>
  <c r="Q255" i="10"/>
  <c r="B255" i="10"/>
  <c r="AE254" i="10"/>
  <c r="AD254" i="10"/>
  <c r="Z254" i="10"/>
  <c r="Y254" i="10"/>
  <c r="X254" i="10"/>
  <c r="W254" i="10"/>
  <c r="V254" i="10"/>
  <c r="T254" i="10"/>
  <c r="R254" i="10"/>
  <c r="Q254" i="10"/>
  <c r="B254" i="10"/>
  <c r="AE253" i="10"/>
  <c r="AD253" i="10"/>
  <c r="Z253" i="10"/>
  <c r="Y253" i="10"/>
  <c r="X253" i="10"/>
  <c r="W253" i="10"/>
  <c r="V253" i="10"/>
  <c r="T253" i="10"/>
  <c r="R253" i="10"/>
  <c r="Q253" i="10"/>
  <c r="B253" i="10"/>
  <c r="AE252" i="10"/>
  <c r="AD252" i="10"/>
  <c r="Z252" i="10"/>
  <c r="Y252" i="10"/>
  <c r="X252" i="10"/>
  <c r="W252" i="10"/>
  <c r="V252" i="10"/>
  <c r="T252" i="10"/>
  <c r="R252" i="10"/>
  <c r="Q252" i="10"/>
  <c r="B252" i="10"/>
  <c r="AE251" i="10"/>
  <c r="AD251" i="10"/>
  <c r="Z251" i="10"/>
  <c r="Y251" i="10"/>
  <c r="X251" i="10"/>
  <c r="W251" i="10"/>
  <c r="V251" i="10"/>
  <c r="T251" i="10"/>
  <c r="R251" i="10"/>
  <c r="Q251" i="10"/>
  <c r="B251" i="10"/>
  <c r="AE250" i="10"/>
  <c r="AD250" i="10"/>
  <c r="Z250" i="10"/>
  <c r="Y250" i="10"/>
  <c r="X250" i="10"/>
  <c r="W250" i="10"/>
  <c r="V250" i="10"/>
  <c r="T250" i="10"/>
  <c r="R250" i="10"/>
  <c r="Q250" i="10"/>
  <c r="B250" i="10"/>
  <c r="AE249" i="10"/>
  <c r="AD249" i="10"/>
  <c r="Z249" i="10"/>
  <c r="Y249" i="10"/>
  <c r="X249" i="10"/>
  <c r="W249" i="10"/>
  <c r="V249" i="10"/>
  <c r="T249" i="10"/>
  <c r="R249" i="10"/>
  <c r="Q249" i="10"/>
  <c r="B249" i="10"/>
  <c r="AE248" i="10"/>
  <c r="AD248" i="10"/>
  <c r="Z248" i="10"/>
  <c r="Y248" i="10"/>
  <c r="X248" i="10"/>
  <c r="W248" i="10"/>
  <c r="V248" i="10"/>
  <c r="T248" i="10"/>
  <c r="R248" i="10"/>
  <c r="Q248" i="10"/>
  <c r="B248" i="10"/>
  <c r="AE247" i="10"/>
  <c r="AD247" i="10"/>
  <c r="Z247" i="10"/>
  <c r="Y247" i="10"/>
  <c r="X247" i="10"/>
  <c r="W247" i="10"/>
  <c r="V247" i="10"/>
  <c r="T247" i="10"/>
  <c r="R247" i="10"/>
  <c r="Q247" i="10"/>
  <c r="B247" i="10"/>
  <c r="AE246" i="10"/>
  <c r="AD246" i="10"/>
  <c r="Z246" i="10"/>
  <c r="Y246" i="10"/>
  <c r="X246" i="10"/>
  <c r="W246" i="10"/>
  <c r="V246" i="10"/>
  <c r="T246" i="10"/>
  <c r="R246" i="10"/>
  <c r="Q246" i="10"/>
  <c r="B246" i="10"/>
  <c r="AE245" i="10"/>
  <c r="AD245" i="10"/>
  <c r="Z245" i="10"/>
  <c r="Y245" i="10"/>
  <c r="X245" i="10"/>
  <c r="W245" i="10"/>
  <c r="V245" i="10"/>
  <c r="T245" i="10"/>
  <c r="R245" i="10"/>
  <c r="Q245" i="10"/>
  <c r="B245" i="10"/>
  <c r="AE244" i="10"/>
  <c r="AD244" i="10"/>
  <c r="Z244" i="10"/>
  <c r="Y244" i="10"/>
  <c r="X244" i="10"/>
  <c r="W244" i="10"/>
  <c r="V244" i="10"/>
  <c r="T244" i="10"/>
  <c r="R244" i="10"/>
  <c r="Q244" i="10"/>
  <c r="B244" i="10"/>
  <c r="AE243" i="10"/>
  <c r="AD243" i="10"/>
  <c r="Z243" i="10"/>
  <c r="Y243" i="10"/>
  <c r="X243" i="10"/>
  <c r="W243" i="10"/>
  <c r="V243" i="10"/>
  <c r="T243" i="10"/>
  <c r="R243" i="10"/>
  <c r="Q243" i="10"/>
  <c r="B243" i="10"/>
  <c r="AE242" i="10"/>
  <c r="AD242" i="10"/>
  <c r="Z242" i="10"/>
  <c r="Y242" i="10"/>
  <c r="X242" i="10"/>
  <c r="W242" i="10"/>
  <c r="V242" i="10"/>
  <c r="T242" i="10"/>
  <c r="R242" i="10"/>
  <c r="Q242" i="10"/>
  <c r="B242" i="10"/>
  <c r="AE241" i="10"/>
  <c r="AD241" i="10"/>
  <c r="Z241" i="10"/>
  <c r="Y241" i="10"/>
  <c r="X241" i="10"/>
  <c r="W241" i="10"/>
  <c r="V241" i="10"/>
  <c r="T241" i="10"/>
  <c r="R241" i="10"/>
  <c r="Q241" i="10"/>
  <c r="B241" i="10"/>
  <c r="AE240" i="10"/>
  <c r="AD240" i="10"/>
  <c r="Z240" i="10"/>
  <c r="Y240" i="10"/>
  <c r="X240" i="10"/>
  <c r="W240" i="10"/>
  <c r="V240" i="10"/>
  <c r="T240" i="10"/>
  <c r="R240" i="10"/>
  <c r="Q240" i="10"/>
  <c r="B240" i="10"/>
  <c r="AE239" i="10"/>
  <c r="AD239" i="10"/>
  <c r="Z239" i="10"/>
  <c r="Y239" i="10"/>
  <c r="X239" i="10"/>
  <c r="W239" i="10"/>
  <c r="V239" i="10"/>
  <c r="T239" i="10"/>
  <c r="R239" i="10"/>
  <c r="Q239" i="10"/>
  <c r="B239" i="10"/>
  <c r="AE238" i="10"/>
  <c r="AD238" i="10"/>
  <c r="Z238" i="10"/>
  <c r="Y238" i="10"/>
  <c r="X238" i="10"/>
  <c r="W238" i="10"/>
  <c r="V238" i="10"/>
  <c r="T238" i="10"/>
  <c r="R238" i="10"/>
  <c r="Q238" i="10"/>
  <c r="B238" i="10"/>
  <c r="AE237" i="10"/>
  <c r="AD237" i="10"/>
  <c r="Z237" i="10"/>
  <c r="Y237" i="10"/>
  <c r="X237" i="10"/>
  <c r="W237" i="10"/>
  <c r="V237" i="10"/>
  <c r="T237" i="10"/>
  <c r="R237" i="10"/>
  <c r="Q237" i="10"/>
  <c r="B237" i="10"/>
  <c r="AE236" i="10"/>
  <c r="AD236" i="10"/>
  <c r="Z236" i="10"/>
  <c r="Y236" i="10"/>
  <c r="X236" i="10"/>
  <c r="W236" i="10"/>
  <c r="V236" i="10"/>
  <c r="T236" i="10"/>
  <c r="R236" i="10"/>
  <c r="Q236" i="10"/>
  <c r="B236" i="10"/>
  <c r="AE235" i="10"/>
  <c r="AD235" i="10"/>
  <c r="Z235" i="10"/>
  <c r="Y235" i="10"/>
  <c r="X235" i="10"/>
  <c r="W235" i="10"/>
  <c r="V235" i="10"/>
  <c r="T235" i="10"/>
  <c r="R235" i="10"/>
  <c r="Q235" i="10"/>
  <c r="B235" i="10"/>
  <c r="AE234" i="10"/>
  <c r="AD234" i="10"/>
  <c r="Z234" i="10"/>
  <c r="Y234" i="10"/>
  <c r="X234" i="10"/>
  <c r="W234" i="10"/>
  <c r="V234" i="10"/>
  <c r="T234" i="10"/>
  <c r="R234" i="10"/>
  <c r="Q234" i="10"/>
  <c r="B234" i="10"/>
  <c r="AE233" i="10"/>
  <c r="AD233" i="10"/>
  <c r="Z233" i="10"/>
  <c r="Y233" i="10"/>
  <c r="X233" i="10"/>
  <c r="W233" i="10"/>
  <c r="V233" i="10"/>
  <c r="T233" i="10"/>
  <c r="R233" i="10"/>
  <c r="Q233" i="10"/>
  <c r="B233" i="10"/>
  <c r="AE232" i="10"/>
  <c r="AD232" i="10"/>
  <c r="Z232" i="10"/>
  <c r="Y232" i="10"/>
  <c r="X232" i="10"/>
  <c r="W232" i="10"/>
  <c r="V232" i="10"/>
  <c r="T232" i="10"/>
  <c r="R232" i="10"/>
  <c r="Q232" i="10"/>
  <c r="B232" i="10"/>
  <c r="AE231" i="10"/>
  <c r="AD231" i="10"/>
  <c r="Z231" i="10"/>
  <c r="Y231" i="10"/>
  <c r="X231" i="10"/>
  <c r="W231" i="10"/>
  <c r="V231" i="10"/>
  <c r="T231" i="10"/>
  <c r="R231" i="10"/>
  <c r="Q231" i="10"/>
  <c r="B231" i="10"/>
  <c r="AE230" i="10"/>
  <c r="AD230" i="10"/>
  <c r="Z230" i="10"/>
  <c r="Y230" i="10"/>
  <c r="X230" i="10"/>
  <c r="W230" i="10"/>
  <c r="V230" i="10"/>
  <c r="T230" i="10"/>
  <c r="R230" i="10"/>
  <c r="Q230" i="10"/>
  <c r="B230" i="10"/>
  <c r="AE229" i="10"/>
  <c r="AD229" i="10"/>
  <c r="Z229" i="10"/>
  <c r="Y229" i="10"/>
  <c r="X229" i="10"/>
  <c r="W229" i="10"/>
  <c r="V229" i="10"/>
  <c r="T229" i="10"/>
  <c r="R229" i="10"/>
  <c r="Q229" i="10"/>
  <c r="B229" i="10"/>
  <c r="AE228" i="10"/>
  <c r="AD228" i="10"/>
  <c r="Z228" i="10"/>
  <c r="Y228" i="10"/>
  <c r="X228" i="10"/>
  <c r="W228" i="10"/>
  <c r="V228" i="10"/>
  <c r="T228" i="10"/>
  <c r="R228" i="10"/>
  <c r="Q228" i="10"/>
  <c r="B228" i="10"/>
  <c r="AE227" i="10"/>
  <c r="AD227" i="10"/>
  <c r="Z227" i="10"/>
  <c r="Y227" i="10"/>
  <c r="X227" i="10"/>
  <c r="W227" i="10"/>
  <c r="V227" i="10"/>
  <c r="T227" i="10"/>
  <c r="R227" i="10"/>
  <c r="Q227" i="10"/>
  <c r="B227" i="10"/>
  <c r="AE226" i="10"/>
  <c r="AD226" i="10"/>
  <c r="Z226" i="10"/>
  <c r="Y226" i="10"/>
  <c r="X226" i="10"/>
  <c r="W226" i="10"/>
  <c r="V226" i="10"/>
  <c r="T226" i="10"/>
  <c r="R226" i="10"/>
  <c r="Q226" i="10"/>
  <c r="B226" i="10"/>
  <c r="AE225" i="10"/>
  <c r="AD225" i="10"/>
  <c r="Z225" i="10"/>
  <c r="Y225" i="10"/>
  <c r="X225" i="10"/>
  <c r="W225" i="10"/>
  <c r="V225" i="10"/>
  <c r="T225" i="10"/>
  <c r="R225" i="10"/>
  <c r="Q225" i="10"/>
  <c r="B225" i="10"/>
  <c r="AE224" i="10"/>
  <c r="AD224" i="10"/>
  <c r="Z224" i="10"/>
  <c r="Y224" i="10"/>
  <c r="X224" i="10"/>
  <c r="W224" i="10"/>
  <c r="V224" i="10"/>
  <c r="T224" i="10"/>
  <c r="R224" i="10"/>
  <c r="Q224" i="10"/>
  <c r="B224" i="10"/>
  <c r="AE223" i="10"/>
  <c r="AD223" i="10"/>
  <c r="Z223" i="10"/>
  <c r="Y223" i="10"/>
  <c r="X223" i="10"/>
  <c r="W223" i="10"/>
  <c r="V223" i="10"/>
  <c r="T223" i="10"/>
  <c r="R223" i="10"/>
  <c r="Q223" i="10"/>
  <c r="B223" i="10"/>
  <c r="AE222" i="10"/>
  <c r="AD222" i="10"/>
  <c r="Z222" i="10"/>
  <c r="Y222" i="10"/>
  <c r="X222" i="10"/>
  <c r="W222" i="10"/>
  <c r="V222" i="10"/>
  <c r="T222" i="10"/>
  <c r="R222" i="10"/>
  <c r="Q222" i="10"/>
  <c r="B222" i="10"/>
  <c r="AE221" i="10"/>
  <c r="AD221" i="10"/>
  <c r="Z221" i="10"/>
  <c r="Y221" i="10"/>
  <c r="X221" i="10"/>
  <c r="W221" i="10"/>
  <c r="V221" i="10"/>
  <c r="T221" i="10"/>
  <c r="R221" i="10"/>
  <c r="Q221" i="10"/>
  <c r="B221" i="10"/>
  <c r="AE220" i="10"/>
  <c r="AD220" i="10"/>
  <c r="Z220" i="10"/>
  <c r="Y220" i="10"/>
  <c r="X220" i="10"/>
  <c r="W220" i="10"/>
  <c r="V220" i="10"/>
  <c r="T220" i="10"/>
  <c r="R220" i="10"/>
  <c r="Q220" i="10"/>
  <c r="B220" i="10"/>
  <c r="AE219" i="10"/>
  <c r="AD219" i="10"/>
  <c r="Z219" i="10"/>
  <c r="Y219" i="10"/>
  <c r="X219" i="10"/>
  <c r="W219" i="10"/>
  <c r="V219" i="10"/>
  <c r="T219" i="10"/>
  <c r="R219" i="10"/>
  <c r="Q219" i="10"/>
  <c r="B219" i="10"/>
  <c r="AE218" i="10"/>
  <c r="AD218" i="10"/>
  <c r="Z218" i="10"/>
  <c r="Y218" i="10"/>
  <c r="X218" i="10"/>
  <c r="W218" i="10"/>
  <c r="V218" i="10"/>
  <c r="T218" i="10"/>
  <c r="R218" i="10"/>
  <c r="Q218" i="10"/>
  <c r="B218" i="10"/>
  <c r="AE217" i="10"/>
  <c r="AD217" i="10"/>
  <c r="Z217" i="10"/>
  <c r="Y217" i="10"/>
  <c r="X217" i="10"/>
  <c r="W217" i="10"/>
  <c r="V217" i="10"/>
  <c r="T217" i="10"/>
  <c r="R217" i="10"/>
  <c r="Q217" i="10"/>
  <c r="B217" i="10"/>
  <c r="AE216" i="10"/>
  <c r="AD216" i="10"/>
  <c r="Z216" i="10"/>
  <c r="Y216" i="10"/>
  <c r="X216" i="10"/>
  <c r="W216" i="10"/>
  <c r="V216" i="10"/>
  <c r="T216" i="10"/>
  <c r="R216" i="10"/>
  <c r="Q216" i="10"/>
  <c r="B216" i="10"/>
  <c r="AE215" i="10"/>
  <c r="AD215" i="10"/>
  <c r="Z215" i="10"/>
  <c r="Y215" i="10"/>
  <c r="X215" i="10"/>
  <c r="W215" i="10"/>
  <c r="V215" i="10"/>
  <c r="T215" i="10"/>
  <c r="R215" i="10"/>
  <c r="Q215" i="10"/>
  <c r="B215" i="10"/>
  <c r="AE214" i="10"/>
  <c r="AD214" i="10"/>
  <c r="Z214" i="10"/>
  <c r="Y214" i="10"/>
  <c r="X214" i="10"/>
  <c r="W214" i="10"/>
  <c r="V214" i="10"/>
  <c r="T214" i="10"/>
  <c r="R214" i="10"/>
  <c r="Q214" i="10"/>
  <c r="B214" i="10"/>
  <c r="AE213" i="10"/>
  <c r="AD213" i="10"/>
  <c r="Z213" i="10"/>
  <c r="Y213" i="10"/>
  <c r="X213" i="10"/>
  <c r="W213" i="10"/>
  <c r="V213" i="10"/>
  <c r="T213" i="10"/>
  <c r="R213" i="10"/>
  <c r="Q213" i="10"/>
  <c r="B213" i="10"/>
  <c r="AE212" i="10"/>
  <c r="AD212" i="10"/>
  <c r="Z212" i="10"/>
  <c r="Y212" i="10"/>
  <c r="X212" i="10"/>
  <c r="W212" i="10"/>
  <c r="V212" i="10"/>
  <c r="T212" i="10"/>
  <c r="R212" i="10"/>
  <c r="Q212" i="10"/>
  <c r="B212" i="10"/>
  <c r="AE211" i="10"/>
  <c r="AD211" i="10"/>
  <c r="Z211" i="10"/>
  <c r="Y211" i="10"/>
  <c r="X211" i="10"/>
  <c r="W211" i="10"/>
  <c r="V211" i="10"/>
  <c r="T211" i="10"/>
  <c r="R211" i="10"/>
  <c r="Q211" i="10"/>
  <c r="B211" i="10"/>
  <c r="AE210" i="10"/>
  <c r="AD210" i="10"/>
  <c r="Z210" i="10"/>
  <c r="Y210" i="10"/>
  <c r="X210" i="10"/>
  <c r="W210" i="10"/>
  <c r="V210" i="10"/>
  <c r="T210" i="10"/>
  <c r="R210" i="10"/>
  <c r="Q210" i="10"/>
  <c r="B210" i="10"/>
  <c r="AE209" i="10"/>
  <c r="AD209" i="10"/>
  <c r="Z209" i="10"/>
  <c r="Y209" i="10"/>
  <c r="X209" i="10"/>
  <c r="W209" i="10"/>
  <c r="V209" i="10"/>
  <c r="T209" i="10"/>
  <c r="R209" i="10"/>
  <c r="Q209" i="10"/>
  <c r="B209" i="10"/>
  <c r="AE208" i="10"/>
  <c r="AD208" i="10"/>
  <c r="Z208" i="10"/>
  <c r="Y208" i="10"/>
  <c r="X208" i="10"/>
  <c r="W208" i="10"/>
  <c r="V208" i="10"/>
  <c r="T208" i="10"/>
  <c r="R208" i="10"/>
  <c r="Q208" i="10"/>
  <c r="B208" i="10"/>
  <c r="AE207" i="10"/>
  <c r="AD207" i="10"/>
  <c r="Z207" i="10"/>
  <c r="Y207" i="10"/>
  <c r="X207" i="10"/>
  <c r="W207" i="10"/>
  <c r="V207" i="10"/>
  <c r="T207" i="10"/>
  <c r="R207" i="10"/>
  <c r="Q207" i="10"/>
  <c r="B207" i="10"/>
  <c r="AE206" i="10"/>
  <c r="AD206" i="10"/>
  <c r="Z206" i="10"/>
  <c r="Y206" i="10"/>
  <c r="X206" i="10"/>
  <c r="W206" i="10"/>
  <c r="V206" i="10"/>
  <c r="T206" i="10"/>
  <c r="R206" i="10"/>
  <c r="Q206" i="10"/>
  <c r="B206" i="10"/>
  <c r="AE205" i="10"/>
  <c r="AD205" i="10"/>
  <c r="Z205" i="10"/>
  <c r="Y205" i="10"/>
  <c r="X205" i="10"/>
  <c r="W205" i="10"/>
  <c r="V205" i="10"/>
  <c r="T205" i="10"/>
  <c r="R205" i="10"/>
  <c r="Q205" i="10"/>
  <c r="B205" i="10"/>
  <c r="AE204" i="10"/>
  <c r="AD204" i="10"/>
  <c r="Z204" i="10"/>
  <c r="Y204" i="10"/>
  <c r="X204" i="10"/>
  <c r="W204" i="10"/>
  <c r="V204" i="10"/>
  <c r="T204" i="10"/>
  <c r="R204" i="10"/>
  <c r="Q204" i="10"/>
  <c r="B204" i="10"/>
  <c r="AE203" i="10"/>
  <c r="AD203" i="10"/>
  <c r="Z203" i="10"/>
  <c r="Y203" i="10"/>
  <c r="X203" i="10"/>
  <c r="W203" i="10"/>
  <c r="V203" i="10"/>
  <c r="T203" i="10"/>
  <c r="R203" i="10"/>
  <c r="Q203" i="10"/>
  <c r="B203" i="10"/>
  <c r="AE202" i="10"/>
  <c r="AD202" i="10"/>
  <c r="Z202" i="10"/>
  <c r="Y202" i="10"/>
  <c r="X202" i="10"/>
  <c r="W202" i="10"/>
  <c r="V202" i="10"/>
  <c r="T202" i="10"/>
  <c r="R202" i="10"/>
  <c r="Q202" i="10"/>
  <c r="B202" i="10"/>
  <c r="AE201" i="10"/>
  <c r="AD201" i="10"/>
  <c r="Z201" i="10"/>
  <c r="Y201" i="10"/>
  <c r="X201" i="10"/>
  <c r="W201" i="10"/>
  <c r="V201" i="10"/>
  <c r="T201" i="10"/>
  <c r="R201" i="10"/>
  <c r="Q201" i="10"/>
  <c r="B201" i="10"/>
  <c r="AE200" i="10"/>
  <c r="AD200" i="10"/>
  <c r="Z200" i="10"/>
  <c r="Y200" i="10"/>
  <c r="X200" i="10"/>
  <c r="W200" i="10"/>
  <c r="V200" i="10"/>
  <c r="T200" i="10"/>
  <c r="R200" i="10"/>
  <c r="Q200" i="10"/>
  <c r="B200" i="10"/>
  <c r="AE199" i="10"/>
  <c r="AD199" i="10"/>
  <c r="Z199" i="10"/>
  <c r="Y199" i="10"/>
  <c r="X199" i="10"/>
  <c r="W199" i="10"/>
  <c r="V199" i="10"/>
  <c r="T199" i="10"/>
  <c r="R199" i="10"/>
  <c r="Q199" i="10"/>
  <c r="B199" i="10"/>
  <c r="AE198" i="10"/>
  <c r="AD198" i="10"/>
  <c r="Z198" i="10"/>
  <c r="Y198" i="10"/>
  <c r="X198" i="10"/>
  <c r="W198" i="10"/>
  <c r="V198" i="10"/>
  <c r="T198" i="10"/>
  <c r="R198" i="10"/>
  <c r="Q198" i="10"/>
  <c r="B198" i="10"/>
  <c r="AE197" i="10"/>
  <c r="AD197" i="10"/>
  <c r="Z197" i="10"/>
  <c r="Y197" i="10"/>
  <c r="X197" i="10"/>
  <c r="W197" i="10"/>
  <c r="V197" i="10"/>
  <c r="T197" i="10"/>
  <c r="R197" i="10"/>
  <c r="Q197" i="10"/>
  <c r="B197" i="10"/>
  <c r="AE196" i="10"/>
  <c r="AD196" i="10"/>
  <c r="Z196" i="10"/>
  <c r="Y196" i="10"/>
  <c r="X196" i="10"/>
  <c r="W196" i="10"/>
  <c r="V196" i="10"/>
  <c r="T196" i="10"/>
  <c r="R196" i="10"/>
  <c r="Q196" i="10"/>
  <c r="B196" i="10"/>
  <c r="AE195" i="10"/>
  <c r="AD195" i="10"/>
  <c r="Z195" i="10"/>
  <c r="Y195" i="10"/>
  <c r="X195" i="10"/>
  <c r="W195" i="10"/>
  <c r="V195" i="10"/>
  <c r="T195" i="10"/>
  <c r="R195" i="10"/>
  <c r="Q195" i="10"/>
  <c r="B195" i="10"/>
  <c r="AE194" i="10"/>
  <c r="AD194" i="10"/>
  <c r="Z194" i="10"/>
  <c r="Y194" i="10"/>
  <c r="X194" i="10"/>
  <c r="W194" i="10"/>
  <c r="V194" i="10"/>
  <c r="T194" i="10"/>
  <c r="R194" i="10"/>
  <c r="Q194" i="10"/>
  <c r="B194" i="10"/>
  <c r="AE193" i="10"/>
  <c r="AD193" i="10"/>
  <c r="Z193" i="10"/>
  <c r="Y193" i="10"/>
  <c r="X193" i="10"/>
  <c r="W193" i="10"/>
  <c r="V193" i="10"/>
  <c r="T193" i="10"/>
  <c r="R193" i="10"/>
  <c r="Q193" i="10"/>
  <c r="B193" i="10"/>
  <c r="AE192" i="10"/>
  <c r="AD192" i="10"/>
  <c r="Z192" i="10"/>
  <c r="Y192" i="10"/>
  <c r="X192" i="10"/>
  <c r="W192" i="10"/>
  <c r="V192" i="10"/>
  <c r="T192" i="10"/>
  <c r="R192" i="10"/>
  <c r="Q192" i="10"/>
  <c r="B192" i="10"/>
  <c r="AE191" i="10"/>
  <c r="AD191" i="10"/>
  <c r="Z191" i="10"/>
  <c r="Y191" i="10"/>
  <c r="X191" i="10"/>
  <c r="W191" i="10"/>
  <c r="V191" i="10"/>
  <c r="T191" i="10"/>
  <c r="R191" i="10"/>
  <c r="Q191" i="10"/>
  <c r="B191" i="10"/>
  <c r="AE190" i="10"/>
  <c r="AD190" i="10"/>
  <c r="Z190" i="10"/>
  <c r="Y190" i="10"/>
  <c r="X190" i="10"/>
  <c r="W190" i="10"/>
  <c r="V190" i="10"/>
  <c r="T190" i="10"/>
  <c r="R190" i="10"/>
  <c r="Q190" i="10"/>
  <c r="B190" i="10"/>
  <c r="AE189" i="10"/>
  <c r="AD189" i="10"/>
  <c r="Z189" i="10"/>
  <c r="Y189" i="10"/>
  <c r="X189" i="10"/>
  <c r="W189" i="10"/>
  <c r="V189" i="10"/>
  <c r="T189" i="10"/>
  <c r="R189" i="10"/>
  <c r="Q189" i="10"/>
  <c r="B189" i="10"/>
  <c r="AE188" i="10"/>
  <c r="AD188" i="10"/>
  <c r="Z188" i="10"/>
  <c r="Y188" i="10"/>
  <c r="X188" i="10"/>
  <c r="W188" i="10"/>
  <c r="V188" i="10"/>
  <c r="T188" i="10"/>
  <c r="R188" i="10"/>
  <c r="Q188" i="10"/>
  <c r="B188" i="10"/>
  <c r="AE187" i="10"/>
  <c r="AD187" i="10"/>
  <c r="Z187" i="10"/>
  <c r="Y187" i="10"/>
  <c r="X187" i="10"/>
  <c r="W187" i="10"/>
  <c r="V187" i="10"/>
  <c r="T187" i="10"/>
  <c r="R187" i="10"/>
  <c r="Q187" i="10"/>
  <c r="B187" i="10"/>
  <c r="AE186" i="10"/>
  <c r="AD186" i="10"/>
  <c r="Z186" i="10"/>
  <c r="Y186" i="10"/>
  <c r="X186" i="10"/>
  <c r="W186" i="10"/>
  <c r="V186" i="10"/>
  <c r="T186" i="10"/>
  <c r="R186" i="10"/>
  <c r="Q186" i="10"/>
  <c r="B186" i="10"/>
  <c r="AE185" i="10"/>
  <c r="AD185" i="10"/>
  <c r="Z185" i="10"/>
  <c r="Y185" i="10"/>
  <c r="X185" i="10"/>
  <c r="W185" i="10"/>
  <c r="V185" i="10"/>
  <c r="T185" i="10"/>
  <c r="R185" i="10"/>
  <c r="Q185" i="10"/>
  <c r="B185" i="10"/>
  <c r="AE184" i="10"/>
  <c r="AD184" i="10"/>
  <c r="Z184" i="10"/>
  <c r="Y184" i="10"/>
  <c r="X184" i="10"/>
  <c r="W184" i="10"/>
  <c r="V184" i="10"/>
  <c r="T184" i="10"/>
  <c r="R184" i="10"/>
  <c r="Q184" i="10"/>
  <c r="B184" i="10"/>
  <c r="AE183" i="10"/>
  <c r="AD183" i="10"/>
  <c r="Z183" i="10"/>
  <c r="Y183" i="10"/>
  <c r="X183" i="10"/>
  <c r="W183" i="10"/>
  <c r="V183" i="10"/>
  <c r="T183" i="10"/>
  <c r="R183" i="10"/>
  <c r="Q183" i="10"/>
  <c r="B183" i="10"/>
  <c r="AE182" i="10"/>
  <c r="AD182" i="10"/>
  <c r="Z182" i="10"/>
  <c r="Y182" i="10"/>
  <c r="X182" i="10"/>
  <c r="W182" i="10"/>
  <c r="V182" i="10"/>
  <c r="T182" i="10"/>
  <c r="R182" i="10"/>
  <c r="Q182" i="10"/>
  <c r="B182" i="10"/>
  <c r="AE181" i="10"/>
  <c r="AD181" i="10"/>
  <c r="Z181" i="10"/>
  <c r="Y181" i="10"/>
  <c r="X181" i="10"/>
  <c r="W181" i="10"/>
  <c r="V181" i="10"/>
  <c r="T181" i="10"/>
  <c r="R181" i="10"/>
  <c r="Q181" i="10"/>
  <c r="B181" i="10"/>
  <c r="AE180" i="10"/>
  <c r="AD180" i="10"/>
  <c r="Z180" i="10"/>
  <c r="Y180" i="10"/>
  <c r="X180" i="10"/>
  <c r="W180" i="10"/>
  <c r="V180" i="10"/>
  <c r="T180" i="10"/>
  <c r="R180" i="10"/>
  <c r="Q180" i="10"/>
  <c r="B180" i="10"/>
  <c r="AE179" i="10"/>
  <c r="AD179" i="10"/>
  <c r="Z179" i="10"/>
  <c r="Y179" i="10"/>
  <c r="X179" i="10"/>
  <c r="W179" i="10"/>
  <c r="V179" i="10"/>
  <c r="T179" i="10"/>
  <c r="R179" i="10"/>
  <c r="Q179" i="10"/>
  <c r="B179" i="10"/>
  <c r="AE178" i="10"/>
  <c r="AD178" i="10"/>
  <c r="Z178" i="10"/>
  <c r="Y178" i="10"/>
  <c r="X178" i="10"/>
  <c r="W178" i="10"/>
  <c r="V178" i="10"/>
  <c r="T178" i="10"/>
  <c r="R178" i="10"/>
  <c r="Q178" i="10"/>
  <c r="B178" i="10"/>
  <c r="AE177" i="10"/>
  <c r="AD177" i="10"/>
  <c r="Z177" i="10"/>
  <c r="Y177" i="10"/>
  <c r="X177" i="10"/>
  <c r="W177" i="10"/>
  <c r="V177" i="10"/>
  <c r="T177" i="10"/>
  <c r="R177" i="10"/>
  <c r="Q177" i="10"/>
  <c r="B177" i="10"/>
  <c r="AE176" i="10"/>
  <c r="AD176" i="10"/>
  <c r="Z176" i="10"/>
  <c r="Y176" i="10"/>
  <c r="X176" i="10"/>
  <c r="W176" i="10"/>
  <c r="V176" i="10"/>
  <c r="T176" i="10"/>
  <c r="R176" i="10"/>
  <c r="Q176" i="10"/>
  <c r="B176" i="10"/>
  <c r="AE175" i="10"/>
  <c r="AD175" i="10"/>
  <c r="Z175" i="10"/>
  <c r="Y175" i="10"/>
  <c r="X175" i="10"/>
  <c r="W175" i="10"/>
  <c r="V175" i="10"/>
  <c r="T175" i="10"/>
  <c r="R175" i="10"/>
  <c r="Q175" i="10"/>
  <c r="B175" i="10"/>
  <c r="AE174" i="10"/>
  <c r="AD174" i="10"/>
  <c r="Z174" i="10"/>
  <c r="Y174" i="10"/>
  <c r="X174" i="10"/>
  <c r="W174" i="10"/>
  <c r="V174" i="10"/>
  <c r="T174" i="10"/>
  <c r="R174" i="10"/>
  <c r="Q174" i="10"/>
  <c r="B174" i="10"/>
  <c r="AE173" i="10"/>
  <c r="AD173" i="10"/>
  <c r="Z173" i="10"/>
  <c r="Y173" i="10"/>
  <c r="X173" i="10"/>
  <c r="W173" i="10"/>
  <c r="V173" i="10"/>
  <c r="T173" i="10"/>
  <c r="R173" i="10"/>
  <c r="Q173" i="10"/>
  <c r="B173" i="10"/>
  <c r="AE172" i="10"/>
  <c r="AD172" i="10"/>
  <c r="Z172" i="10"/>
  <c r="Y172" i="10"/>
  <c r="X172" i="10"/>
  <c r="W172" i="10"/>
  <c r="V172" i="10"/>
  <c r="T172" i="10"/>
  <c r="R172" i="10"/>
  <c r="Q172" i="10"/>
  <c r="B172" i="10"/>
  <c r="AE171" i="10"/>
  <c r="AD171" i="10"/>
  <c r="Z171" i="10"/>
  <c r="Y171" i="10"/>
  <c r="X171" i="10"/>
  <c r="W171" i="10"/>
  <c r="V171" i="10"/>
  <c r="T171" i="10"/>
  <c r="R171" i="10"/>
  <c r="Q171" i="10"/>
  <c r="B171" i="10"/>
  <c r="AE170" i="10"/>
  <c r="AD170" i="10"/>
  <c r="Z170" i="10"/>
  <c r="Y170" i="10"/>
  <c r="X170" i="10"/>
  <c r="W170" i="10"/>
  <c r="V170" i="10"/>
  <c r="T170" i="10"/>
  <c r="R170" i="10"/>
  <c r="Q170" i="10"/>
  <c r="B170" i="10"/>
  <c r="AE169" i="10"/>
  <c r="AD169" i="10"/>
  <c r="Z169" i="10"/>
  <c r="Y169" i="10"/>
  <c r="X169" i="10"/>
  <c r="W169" i="10"/>
  <c r="V169" i="10"/>
  <c r="T169" i="10"/>
  <c r="R169" i="10"/>
  <c r="Q169" i="10"/>
  <c r="B169" i="10"/>
  <c r="AE168" i="10"/>
  <c r="AD168" i="10"/>
  <c r="Z168" i="10"/>
  <c r="Y168" i="10"/>
  <c r="X168" i="10"/>
  <c r="W168" i="10"/>
  <c r="V168" i="10"/>
  <c r="T168" i="10"/>
  <c r="R168" i="10"/>
  <c r="Q168" i="10"/>
  <c r="B168" i="10"/>
  <c r="AE167" i="10"/>
  <c r="AD167" i="10"/>
  <c r="Z167" i="10"/>
  <c r="Y167" i="10"/>
  <c r="X167" i="10"/>
  <c r="W167" i="10"/>
  <c r="V167" i="10"/>
  <c r="T167" i="10"/>
  <c r="R167" i="10"/>
  <c r="Q167" i="10"/>
  <c r="B167" i="10"/>
  <c r="AE166" i="10"/>
  <c r="AD166" i="10"/>
  <c r="Z166" i="10"/>
  <c r="Y166" i="10"/>
  <c r="X166" i="10"/>
  <c r="W166" i="10"/>
  <c r="V166" i="10"/>
  <c r="T166" i="10"/>
  <c r="R166" i="10"/>
  <c r="Q166" i="10"/>
  <c r="B166" i="10"/>
  <c r="AE165" i="10"/>
  <c r="AD165" i="10"/>
  <c r="Z165" i="10"/>
  <c r="Y165" i="10"/>
  <c r="X165" i="10"/>
  <c r="W165" i="10"/>
  <c r="V165" i="10"/>
  <c r="T165" i="10"/>
  <c r="R165" i="10"/>
  <c r="Q165" i="10"/>
  <c r="B165" i="10"/>
  <c r="AE164" i="10"/>
  <c r="AD164" i="10"/>
  <c r="Z164" i="10"/>
  <c r="Y164" i="10"/>
  <c r="X164" i="10"/>
  <c r="W164" i="10"/>
  <c r="V164" i="10"/>
  <c r="T164" i="10"/>
  <c r="R164" i="10"/>
  <c r="Q164" i="10"/>
  <c r="B164" i="10"/>
  <c r="AE163" i="10"/>
  <c r="AD163" i="10"/>
  <c r="Z163" i="10"/>
  <c r="Y163" i="10"/>
  <c r="X163" i="10"/>
  <c r="W163" i="10"/>
  <c r="V163" i="10"/>
  <c r="T163" i="10"/>
  <c r="R163" i="10"/>
  <c r="Q163" i="10"/>
  <c r="B163" i="10"/>
  <c r="AE162" i="10"/>
  <c r="AD162" i="10"/>
  <c r="Z162" i="10"/>
  <c r="Y162" i="10"/>
  <c r="X162" i="10"/>
  <c r="W162" i="10"/>
  <c r="V162" i="10"/>
  <c r="T162" i="10"/>
  <c r="R162" i="10"/>
  <c r="Q162" i="10"/>
  <c r="B162" i="10"/>
  <c r="AE161" i="10"/>
  <c r="AD161" i="10"/>
  <c r="Z161" i="10"/>
  <c r="Y161" i="10"/>
  <c r="X161" i="10"/>
  <c r="W161" i="10"/>
  <c r="V161" i="10"/>
  <c r="T161" i="10"/>
  <c r="R161" i="10"/>
  <c r="Q161" i="10"/>
  <c r="B161" i="10"/>
  <c r="AE160" i="10"/>
  <c r="AD160" i="10"/>
  <c r="Z160" i="10"/>
  <c r="Y160" i="10"/>
  <c r="X160" i="10"/>
  <c r="W160" i="10"/>
  <c r="V160" i="10"/>
  <c r="T160" i="10"/>
  <c r="R160" i="10"/>
  <c r="Q160" i="10"/>
  <c r="B160" i="10"/>
  <c r="AE159" i="10"/>
  <c r="AD159" i="10"/>
  <c r="Z159" i="10"/>
  <c r="Y159" i="10"/>
  <c r="X159" i="10"/>
  <c r="W159" i="10"/>
  <c r="V159" i="10"/>
  <c r="T159" i="10"/>
  <c r="R159" i="10"/>
  <c r="Q159" i="10"/>
  <c r="B159" i="10"/>
  <c r="AE158" i="10"/>
  <c r="AD158" i="10"/>
  <c r="Z158" i="10"/>
  <c r="Y158" i="10"/>
  <c r="X158" i="10"/>
  <c r="W158" i="10"/>
  <c r="V158" i="10"/>
  <c r="T158" i="10"/>
  <c r="R158" i="10"/>
  <c r="Q158" i="10"/>
  <c r="B158" i="10"/>
  <c r="AE157" i="10"/>
  <c r="AD157" i="10"/>
  <c r="Z157" i="10"/>
  <c r="Y157" i="10"/>
  <c r="X157" i="10"/>
  <c r="W157" i="10"/>
  <c r="V157" i="10"/>
  <c r="T157" i="10"/>
  <c r="R157" i="10"/>
  <c r="Q157" i="10"/>
  <c r="B157" i="10"/>
  <c r="AE156" i="10"/>
  <c r="AD156" i="10"/>
  <c r="Z156" i="10"/>
  <c r="Y156" i="10"/>
  <c r="X156" i="10"/>
  <c r="W156" i="10"/>
  <c r="V156" i="10"/>
  <c r="T156" i="10"/>
  <c r="R156" i="10"/>
  <c r="Q156" i="10"/>
  <c r="B156" i="10"/>
  <c r="AE155" i="10"/>
  <c r="AD155" i="10"/>
  <c r="Z155" i="10"/>
  <c r="Y155" i="10"/>
  <c r="X155" i="10"/>
  <c r="W155" i="10"/>
  <c r="V155" i="10"/>
  <c r="T155" i="10"/>
  <c r="R155" i="10"/>
  <c r="Q155" i="10"/>
  <c r="B155" i="10"/>
  <c r="AE154" i="10"/>
  <c r="AD154" i="10"/>
  <c r="Z154" i="10"/>
  <c r="Y154" i="10"/>
  <c r="X154" i="10"/>
  <c r="W154" i="10"/>
  <c r="V154" i="10"/>
  <c r="T154" i="10"/>
  <c r="R154" i="10"/>
  <c r="Q154" i="10"/>
  <c r="B154" i="10"/>
  <c r="AE153" i="10"/>
  <c r="AD153" i="10"/>
  <c r="Z153" i="10"/>
  <c r="Y153" i="10"/>
  <c r="X153" i="10"/>
  <c r="W153" i="10"/>
  <c r="V153" i="10"/>
  <c r="T153" i="10"/>
  <c r="R153" i="10"/>
  <c r="Q153" i="10"/>
  <c r="B153" i="10"/>
  <c r="AE152" i="10"/>
  <c r="AD152" i="10"/>
  <c r="Z152" i="10"/>
  <c r="Y152" i="10"/>
  <c r="X152" i="10"/>
  <c r="W152" i="10"/>
  <c r="V152" i="10"/>
  <c r="T152" i="10"/>
  <c r="R152" i="10"/>
  <c r="Q152" i="10"/>
  <c r="B152" i="10"/>
  <c r="AE151" i="10"/>
  <c r="AD151" i="10"/>
  <c r="Z151" i="10"/>
  <c r="Y151" i="10"/>
  <c r="X151" i="10"/>
  <c r="W151" i="10"/>
  <c r="V151" i="10"/>
  <c r="T151" i="10"/>
  <c r="R151" i="10"/>
  <c r="Q151" i="10"/>
  <c r="B151" i="10"/>
  <c r="AE150" i="10"/>
  <c r="AD150" i="10"/>
  <c r="Z150" i="10"/>
  <c r="Y150" i="10"/>
  <c r="X150" i="10"/>
  <c r="W150" i="10"/>
  <c r="V150" i="10"/>
  <c r="T150" i="10"/>
  <c r="R150" i="10"/>
  <c r="Q150" i="10"/>
  <c r="B150" i="10"/>
  <c r="AE149" i="10"/>
  <c r="AD149" i="10"/>
  <c r="Z149" i="10"/>
  <c r="Y149" i="10"/>
  <c r="X149" i="10"/>
  <c r="W149" i="10"/>
  <c r="V149" i="10"/>
  <c r="T149" i="10"/>
  <c r="R149" i="10"/>
  <c r="Q149" i="10"/>
  <c r="B149" i="10"/>
  <c r="AE148" i="10"/>
  <c r="AD148" i="10"/>
  <c r="Z148" i="10"/>
  <c r="Y148" i="10"/>
  <c r="X148" i="10"/>
  <c r="W148" i="10"/>
  <c r="V148" i="10"/>
  <c r="T148" i="10"/>
  <c r="R148" i="10"/>
  <c r="Q148" i="10"/>
  <c r="B148" i="10"/>
  <c r="AE147" i="10"/>
  <c r="AD147" i="10"/>
  <c r="Z147" i="10"/>
  <c r="Y147" i="10"/>
  <c r="X147" i="10"/>
  <c r="W147" i="10"/>
  <c r="V147" i="10"/>
  <c r="T147" i="10"/>
  <c r="R147" i="10"/>
  <c r="Q147" i="10"/>
  <c r="B147" i="10"/>
  <c r="AE146" i="10"/>
  <c r="AD146" i="10"/>
  <c r="Z146" i="10"/>
  <c r="Y146" i="10"/>
  <c r="X146" i="10"/>
  <c r="W146" i="10"/>
  <c r="V146" i="10"/>
  <c r="T146" i="10"/>
  <c r="R146" i="10"/>
  <c r="Q146" i="10"/>
  <c r="B146" i="10"/>
  <c r="AE145" i="10"/>
  <c r="AD145" i="10"/>
  <c r="Z145" i="10"/>
  <c r="Y145" i="10"/>
  <c r="X145" i="10"/>
  <c r="W145" i="10"/>
  <c r="V145" i="10"/>
  <c r="T145" i="10"/>
  <c r="R145" i="10"/>
  <c r="Q145" i="10"/>
  <c r="B145" i="10"/>
  <c r="AE144" i="10"/>
  <c r="AD144" i="10"/>
  <c r="Z144" i="10"/>
  <c r="Y144" i="10"/>
  <c r="X144" i="10"/>
  <c r="W144" i="10"/>
  <c r="V144" i="10"/>
  <c r="T144" i="10"/>
  <c r="R144" i="10"/>
  <c r="Q144" i="10"/>
  <c r="B144" i="10"/>
  <c r="AE143" i="10"/>
  <c r="AD143" i="10"/>
  <c r="Z143" i="10"/>
  <c r="Y143" i="10"/>
  <c r="X143" i="10"/>
  <c r="W143" i="10"/>
  <c r="V143" i="10"/>
  <c r="T143" i="10"/>
  <c r="R143" i="10"/>
  <c r="Q143" i="10"/>
  <c r="B143" i="10"/>
  <c r="AE142" i="10"/>
  <c r="AD142" i="10"/>
  <c r="Z142" i="10"/>
  <c r="Y142" i="10"/>
  <c r="X142" i="10"/>
  <c r="W142" i="10"/>
  <c r="V142" i="10"/>
  <c r="T142" i="10"/>
  <c r="R142" i="10"/>
  <c r="Q142" i="10"/>
  <c r="B142" i="10"/>
  <c r="AE141" i="10"/>
  <c r="AD141" i="10"/>
  <c r="Z141" i="10"/>
  <c r="Y141" i="10"/>
  <c r="X141" i="10"/>
  <c r="W141" i="10"/>
  <c r="V141" i="10"/>
  <c r="T141" i="10"/>
  <c r="R141" i="10"/>
  <c r="Q141" i="10"/>
  <c r="B141" i="10"/>
  <c r="AE140" i="10"/>
  <c r="AD140" i="10"/>
  <c r="Z140" i="10"/>
  <c r="Y140" i="10"/>
  <c r="X140" i="10"/>
  <c r="W140" i="10"/>
  <c r="V140" i="10"/>
  <c r="T140" i="10"/>
  <c r="R140" i="10"/>
  <c r="Q140" i="10"/>
  <c r="B140" i="10"/>
  <c r="AE139" i="10"/>
  <c r="AD139" i="10"/>
  <c r="Z139" i="10"/>
  <c r="Y139" i="10"/>
  <c r="X139" i="10"/>
  <c r="W139" i="10"/>
  <c r="V139" i="10"/>
  <c r="T139" i="10"/>
  <c r="R139" i="10"/>
  <c r="Q139" i="10"/>
  <c r="B139" i="10"/>
  <c r="AE138" i="10"/>
  <c r="AD138" i="10"/>
  <c r="Z138" i="10"/>
  <c r="Y138" i="10"/>
  <c r="X138" i="10"/>
  <c r="W138" i="10"/>
  <c r="V138" i="10"/>
  <c r="T138" i="10"/>
  <c r="R138" i="10"/>
  <c r="Q138" i="10"/>
  <c r="B138" i="10"/>
  <c r="AE137" i="10"/>
  <c r="AD137" i="10"/>
  <c r="Z137" i="10"/>
  <c r="Y137" i="10"/>
  <c r="X137" i="10"/>
  <c r="W137" i="10"/>
  <c r="V137" i="10"/>
  <c r="T137" i="10"/>
  <c r="R137" i="10"/>
  <c r="Q137" i="10"/>
  <c r="B137" i="10"/>
  <c r="AE136" i="10"/>
  <c r="AD136" i="10"/>
  <c r="Z136" i="10"/>
  <c r="Y136" i="10"/>
  <c r="X136" i="10"/>
  <c r="W136" i="10"/>
  <c r="V136" i="10"/>
  <c r="T136" i="10"/>
  <c r="R136" i="10"/>
  <c r="Q136" i="10"/>
  <c r="B136" i="10"/>
  <c r="AE135" i="10"/>
  <c r="AD135" i="10"/>
  <c r="Z135" i="10"/>
  <c r="Y135" i="10"/>
  <c r="X135" i="10"/>
  <c r="W135" i="10"/>
  <c r="V135" i="10"/>
  <c r="T135" i="10"/>
  <c r="R135" i="10"/>
  <c r="Q135" i="10"/>
  <c r="B135" i="10"/>
  <c r="AE134" i="10"/>
  <c r="AD134" i="10"/>
  <c r="Z134" i="10"/>
  <c r="Y134" i="10"/>
  <c r="X134" i="10"/>
  <c r="W134" i="10"/>
  <c r="V134" i="10"/>
  <c r="T134" i="10"/>
  <c r="R134" i="10"/>
  <c r="Q134" i="10"/>
  <c r="B134" i="10"/>
  <c r="AE133" i="10"/>
  <c r="AD133" i="10"/>
  <c r="Z133" i="10"/>
  <c r="Y133" i="10"/>
  <c r="X133" i="10"/>
  <c r="W133" i="10"/>
  <c r="V133" i="10"/>
  <c r="T133" i="10"/>
  <c r="R133" i="10"/>
  <c r="Q133" i="10"/>
  <c r="B133" i="10"/>
  <c r="AE132" i="10"/>
  <c r="AD132" i="10"/>
  <c r="Z132" i="10"/>
  <c r="Y132" i="10"/>
  <c r="X132" i="10"/>
  <c r="W132" i="10"/>
  <c r="V132" i="10"/>
  <c r="T132" i="10"/>
  <c r="R132" i="10"/>
  <c r="Q132" i="10"/>
  <c r="B132" i="10"/>
  <c r="AE131" i="10"/>
  <c r="AD131" i="10"/>
  <c r="Z131" i="10"/>
  <c r="Y131" i="10"/>
  <c r="X131" i="10"/>
  <c r="W131" i="10"/>
  <c r="V131" i="10"/>
  <c r="T131" i="10"/>
  <c r="R131" i="10"/>
  <c r="Q131" i="10"/>
  <c r="B131" i="10"/>
  <c r="AE130" i="10"/>
  <c r="AD130" i="10"/>
  <c r="Z130" i="10"/>
  <c r="Y130" i="10"/>
  <c r="X130" i="10"/>
  <c r="W130" i="10"/>
  <c r="V130" i="10"/>
  <c r="T130" i="10"/>
  <c r="R130" i="10"/>
  <c r="Q130" i="10"/>
  <c r="B130" i="10"/>
  <c r="AE129" i="10"/>
  <c r="AD129" i="10"/>
  <c r="Z129" i="10"/>
  <c r="Y129" i="10"/>
  <c r="X129" i="10"/>
  <c r="W129" i="10"/>
  <c r="V129" i="10"/>
  <c r="T129" i="10"/>
  <c r="R129" i="10"/>
  <c r="Q129" i="10"/>
  <c r="B129" i="10"/>
  <c r="AE128" i="10"/>
  <c r="AD128" i="10"/>
  <c r="Z128" i="10"/>
  <c r="Y128" i="10"/>
  <c r="X128" i="10"/>
  <c r="W128" i="10"/>
  <c r="V128" i="10"/>
  <c r="T128" i="10"/>
  <c r="R128" i="10"/>
  <c r="Q128" i="10"/>
  <c r="B128" i="10"/>
  <c r="AE127" i="10"/>
  <c r="AD127" i="10"/>
  <c r="Z127" i="10"/>
  <c r="Y127" i="10"/>
  <c r="X127" i="10"/>
  <c r="W127" i="10"/>
  <c r="V127" i="10"/>
  <c r="T127" i="10"/>
  <c r="R127" i="10"/>
  <c r="Q127" i="10"/>
  <c r="B127" i="10"/>
  <c r="AE126" i="10"/>
  <c r="AD126" i="10"/>
  <c r="Z126" i="10"/>
  <c r="Y126" i="10"/>
  <c r="X126" i="10"/>
  <c r="W126" i="10"/>
  <c r="V126" i="10"/>
  <c r="T126" i="10"/>
  <c r="R126" i="10"/>
  <c r="Q126" i="10"/>
  <c r="B126" i="10"/>
  <c r="AE125" i="10"/>
  <c r="AD125" i="10"/>
  <c r="Z125" i="10"/>
  <c r="Y125" i="10"/>
  <c r="X125" i="10"/>
  <c r="W125" i="10"/>
  <c r="V125" i="10"/>
  <c r="T125" i="10"/>
  <c r="R125" i="10"/>
  <c r="Q125" i="10"/>
  <c r="B125" i="10"/>
  <c r="AE124" i="10"/>
  <c r="AD124" i="10"/>
  <c r="Z124" i="10"/>
  <c r="Y124" i="10"/>
  <c r="X124" i="10"/>
  <c r="W124" i="10"/>
  <c r="V124" i="10"/>
  <c r="T124" i="10"/>
  <c r="R124" i="10"/>
  <c r="Q124" i="10"/>
  <c r="B124" i="10"/>
  <c r="AE123" i="10"/>
  <c r="AD123" i="10"/>
  <c r="Z123" i="10"/>
  <c r="Y123" i="10"/>
  <c r="X123" i="10"/>
  <c r="W123" i="10"/>
  <c r="V123" i="10"/>
  <c r="T123" i="10"/>
  <c r="R123" i="10"/>
  <c r="Q123" i="10"/>
  <c r="B123" i="10"/>
  <c r="AE122" i="10"/>
  <c r="AD122" i="10"/>
  <c r="Z122" i="10"/>
  <c r="Y122" i="10"/>
  <c r="X122" i="10"/>
  <c r="W122" i="10"/>
  <c r="V122" i="10"/>
  <c r="T122" i="10"/>
  <c r="R122" i="10"/>
  <c r="Q122" i="10"/>
  <c r="B122" i="10"/>
  <c r="AE121" i="10"/>
  <c r="AD121" i="10"/>
  <c r="Z121" i="10"/>
  <c r="Y121" i="10"/>
  <c r="X121" i="10"/>
  <c r="W121" i="10"/>
  <c r="V121" i="10"/>
  <c r="T121" i="10"/>
  <c r="R121" i="10"/>
  <c r="Q121" i="10"/>
  <c r="B121" i="10"/>
  <c r="AE120" i="10"/>
  <c r="AD120" i="10"/>
  <c r="Z120" i="10"/>
  <c r="Y120" i="10"/>
  <c r="X120" i="10"/>
  <c r="W120" i="10"/>
  <c r="V120" i="10"/>
  <c r="T120" i="10"/>
  <c r="R120" i="10"/>
  <c r="Q120" i="10"/>
  <c r="B120" i="10"/>
  <c r="AE119" i="10"/>
  <c r="AD119" i="10"/>
  <c r="Z119" i="10"/>
  <c r="Y119" i="10"/>
  <c r="X119" i="10"/>
  <c r="W119" i="10"/>
  <c r="V119" i="10"/>
  <c r="T119" i="10"/>
  <c r="R119" i="10"/>
  <c r="Q119" i="10"/>
  <c r="B119" i="10"/>
  <c r="AE118" i="10"/>
  <c r="AD118" i="10"/>
  <c r="Z118" i="10"/>
  <c r="Y118" i="10"/>
  <c r="X118" i="10"/>
  <c r="W118" i="10"/>
  <c r="V118" i="10"/>
  <c r="T118" i="10"/>
  <c r="R118" i="10"/>
  <c r="Q118" i="10"/>
  <c r="B118" i="10"/>
  <c r="AE117" i="10"/>
  <c r="AD117" i="10"/>
  <c r="Z117" i="10"/>
  <c r="Y117" i="10"/>
  <c r="X117" i="10"/>
  <c r="W117" i="10"/>
  <c r="V117" i="10"/>
  <c r="T117" i="10"/>
  <c r="R117" i="10"/>
  <c r="Q117" i="10"/>
  <c r="B117" i="10"/>
  <c r="AE116" i="10"/>
  <c r="AD116" i="10"/>
  <c r="Z116" i="10"/>
  <c r="Y116" i="10"/>
  <c r="X116" i="10"/>
  <c r="W116" i="10"/>
  <c r="V116" i="10"/>
  <c r="T116" i="10"/>
  <c r="R116" i="10"/>
  <c r="Q116" i="10"/>
  <c r="B116" i="10"/>
  <c r="AE115" i="10"/>
  <c r="AD115" i="10"/>
  <c r="Z115" i="10"/>
  <c r="Y115" i="10"/>
  <c r="X115" i="10"/>
  <c r="W115" i="10"/>
  <c r="V115" i="10"/>
  <c r="T115" i="10"/>
  <c r="R115" i="10"/>
  <c r="Q115" i="10"/>
  <c r="B115" i="10"/>
  <c r="AE114" i="10"/>
  <c r="AD114" i="10"/>
  <c r="Z114" i="10"/>
  <c r="Y114" i="10"/>
  <c r="X114" i="10"/>
  <c r="W114" i="10"/>
  <c r="V114" i="10"/>
  <c r="T114" i="10"/>
  <c r="R114" i="10"/>
  <c r="Q114" i="10"/>
  <c r="B114" i="10"/>
  <c r="AE113" i="10"/>
  <c r="AD113" i="10"/>
  <c r="Z113" i="10"/>
  <c r="Y113" i="10"/>
  <c r="X113" i="10"/>
  <c r="W113" i="10"/>
  <c r="V113" i="10"/>
  <c r="T113" i="10"/>
  <c r="R113" i="10"/>
  <c r="Q113" i="10"/>
  <c r="B113" i="10"/>
  <c r="AE112" i="10"/>
  <c r="AD112" i="10"/>
  <c r="Z112" i="10"/>
  <c r="Y112" i="10"/>
  <c r="X112" i="10"/>
  <c r="W112" i="10"/>
  <c r="V112" i="10"/>
  <c r="T112" i="10"/>
  <c r="R112" i="10"/>
  <c r="Q112" i="10"/>
  <c r="B112" i="10"/>
  <c r="AE111" i="10"/>
  <c r="AD111" i="10"/>
  <c r="Z111" i="10"/>
  <c r="Y111" i="10"/>
  <c r="X111" i="10"/>
  <c r="W111" i="10"/>
  <c r="V111" i="10"/>
  <c r="T111" i="10"/>
  <c r="R111" i="10"/>
  <c r="Q111" i="10"/>
  <c r="B111" i="10"/>
  <c r="AE110" i="10"/>
  <c r="AD110" i="10"/>
  <c r="Z110" i="10"/>
  <c r="Y110" i="10"/>
  <c r="X110" i="10"/>
  <c r="W110" i="10"/>
  <c r="V110" i="10"/>
  <c r="T110" i="10"/>
  <c r="R110" i="10"/>
  <c r="Q110" i="10"/>
  <c r="B110" i="10"/>
  <c r="AE109" i="10"/>
  <c r="AD109" i="10"/>
  <c r="Z109" i="10"/>
  <c r="Y109" i="10"/>
  <c r="X109" i="10"/>
  <c r="W109" i="10"/>
  <c r="V109" i="10"/>
  <c r="T109" i="10"/>
  <c r="R109" i="10"/>
  <c r="Q109" i="10"/>
  <c r="B109" i="10"/>
  <c r="AE108" i="10"/>
  <c r="AD108" i="10"/>
  <c r="Z108" i="10"/>
  <c r="Y108" i="10"/>
  <c r="X108" i="10"/>
  <c r="W108" i="10"/>
  <c r="V108" i="10"/>
  <c r="T108" i="10"/>
  <c r="R108" i="10"/>
  <c r="Q108" i="10"/>
  <c r="B108" i="10"/>
  <c r="AE107" i="10"/>
  <c r="AD107" i="10"/>
  <c r="Z107" i="10"/>
  <c r="Y107" i="10"/>
  <c r="X107" i="10"/>
  <c r="W107" i="10"/>
  <c r="V107" i="10"/>
  <c r="T107" i="10"/>
  <c r="R107" i="10"/>
  <c r="Q107" i="10"/>
  <c r="B107" i="10"/>
  <c r="AE106" i="10"/>
  <c r="AD106" i="10"/>
  <c r="Z106" i="10"/>
  <c r="Y106" i="10"/>
  <c r="X106" i="10"/>
  <c r="W106" i="10"/>
  <c r="V106" i="10"/>
  <c r="T106" i="10"/>
  <c r="R106" i="10"/>
  <c r="Q106" i="10"/>
  <c r="B106" i="10"/>
  <c r="AE105" i="10"/>
  <c r="AD105" i="10"/>
  <c r="Z105" i="10"/>
  <c r="Y105" i="10"/>
  <c r="X105" i="10"/>
  <c r="W105" i="10"/>
  <c r="V105" i="10"/>
  <c r="T105" i="10"/>
  <c r="R105" i="10"/>
  <c r="Q105" i="10"/>
  <c r="B105" i="10"/>
  <c r="AE104" i="10"/>
  <c r="AD104" i="10"/>
  <c r="Z104" i="10"/>
  <c r="Y104" i="10"/>
  <c r="X104" i="10"/>
  <c r="W104" i="10"/>
  <c r="V104" i="10"/>
  <c r="T104" i="10"/>
  <c r="R104" i="10"/>
  <c r="Q104" i="10"/>
  <c r="B104" i="10"/>
  <c r="AE103" i="10"/>
  <c r="AD103" i="10"/>
  <c r="Z103" i="10"/>
  <c r="Y103" i="10"/>
  <c r="X103" i="10"/>
  <c r="W103" i="10"/>
  <c r="V103" i="10"/>
  <c r="T103" i="10"/>
  <c r="R103" i="10"/>
  <c r="Q103" i="10"/>
  <c r="B103" i="10"/>
  <c r="AE102" i="10"/>
  <c r="AD102" i="10"/>
  <c r="Z102" i="10"/>
  <c r="Y102" i="10"/>
  <c r="X102" i="10"/>
  <c r="W102" i="10"/>
  <c r="V102" i="10"/>
  <c r="T102" i="10"/>
  <c r="R102" i="10"/>
  <c r="Q102" i="10"/>
  <c r="B102" i="10"/>
  <c r="AE101" i="10"/>
  <c r="AD101" i="10"/>
  <c r="Z101" i="10"/>
  <c r="Y101" i="10"/>
  <c r="X101" i="10"/>
  <c r="W101" i="10"/>
  <c r="V101" i="10"/>
  <c r="T101" i="10"/>
  <c r="R101" i="10"/>
  <c r="Q101" i="10"/>
  <c r="B101" i="10"/>
  <c r="AE100" i="10"/>
  <c r="AD100" i="10"/>
  <c r="Z100" i="10"/>
  <c r="Y100" i="10"/>
  <c r="X100" i="10"/>
  <c r="W100" i="10"/>
  <c r="V100" i="10"/>
  <c r="T100" i="10"/>
  <c r="R100" i="10"/>
  <c r="Q100" i="10"/>
  <c r="B100" i="10"/>
  <c r="AE99" i="10"/>
  <c r="AD99" i="10"/>
  <c r="Z99" i="10"/>
  <c r="Y99" i="10"/>
  <c r="X99" i="10"/>
  <c r="W99" i="10"/>
  <c r="V99" i="10"/>
  <c r="T99" i="10"/>
  <c r="R99" i="10"/>
  <c r="Q99" i="10"/>
  <c r="B99" i="10"/>
  <c r="AE98" i="10"/>
  <c r="AD98" i="10"/>
  <c r="Z98" i="10"/>
  <c r="Y98" i="10"/>
  <c r="X98" i="10"/>
  <c r="W98" i="10"/>
  <c r="V98" i="10"/>
  <c r="T98" i="10"/>
  <c r="R98" i="10"/>
  <c r="Q98" i="10"/>
  <c r="B98" i="10"/>
  <c r="AE97" i="10"/>
  <c r="AD97" i="10"/>
  <c r="Z97" i="10"/>
  <c r="Y97" i="10"/>
  <c r="X97" i="10"/>
  <c r="W97" i="10"/>
  <c r="V97" i="10"/>
  <c r="T97" i="10"/>
  <c r="R97" i="10"/>
  <c r="Q97" i="10"/>
  <c r="B97" i="10"/>
  <c r="AE96" i="10"/>
  <c r="AD96" i="10"/>
  <c r="Z96" i="10"/>
  <c r="Y96" i="10"/>
  <c r="X96" i="10"/>
  <c r="W96" i="10"/>
  <c r="V96" i="10"/>
  <c r="T96" i="10"/>
  <c r="R96" i="10"/>
  <c r="Q96" i="10"/>
  <c r="B96" i="10"/>
  <c r="AE95" i="10"/>
  <c r="AD95" i="10"/>
  <c r="Z95" i="10"/>
  <c r="Y95" i="10"/>
  <c r="X95" i="10"/>
  <c r="W95" i="10"/>
  <c r="V95" i="10"/>
  <c r="T95" i="10"/>
  <c r="R95" i="10"/>
  <c r="Q95" i="10"/>
  <c r="B95" i="10"/>
  <c r="AE94" i="10"/>
  <c r="AD94" i="10"/>
  <c r="Z94" i="10"/>
  <c r="Y94" i="10"/>
  <c r="X94" i="10"/>
  <c r="W94" i="10"/>
  <c r="V94" i="10"/>
  <c r="T94" i="10"/>
  <c r="R94" i="10"/>
  <c r="Q94" i="10"/>
  <c r="B94" i="10"/>
  <c r="AE93" i="10"/>
  <c r="AD93" i="10"/>
  <c r="Z93" i="10"/>
  <c r="Y93" i="10"/>
  <c r="X93" i="10"/>
  <c r="W93" i="10"/>
  <c r="V93" i="10"/>
  <c r="T93" i="10"/>
  <c r="R93" i="10"/>
  <c r="Q93" i="10"/>
  <c r="B93" i="10"/>
  <c r="AE92" i="10"/>
  <c r="AD92" i="10"/>
  <c r="Z92" i="10"/>
  <c r="Y92" i="10"/>
  <c r="X92" i="10"/>
  <c r="W92" i="10"/>
  <c r="V92" i="10"/>
  <c r="T92" i="10"/>
  <c r="R92" i="10"/>
  <c r="Q92" i="10"/>
  <c r="B92" i="10"/>
  <c r="AE91" i="10"/>
  <c r="AD91" i="10"/>
  <c r="Z91" i="10"/>
  <c r="Y91" i="10"/>
  <c r="X91" i="10"/>
  <c r="W91" i="10"/>
  <c r="V91" i="10"/>
  <c r="T91" i="10"/>
  <c r="R91" i="10"/>
  <c r="Q91" i="10"/>
  <c r="B91" i="10"/>
  <c r="AE90" i="10"/>
  <c r="AD90" i="10"/>
  <c r="Z90" i="10"/>
  <c r="Y90" i="10"/>
  <c r="X90" i="10"/>
  <c r="W90" i="10"/>
  <c r="V90" i="10"/>
  <c r="T90" i="10"/>
  <c r="R90" i="10"/>
  <c r="Q90" i="10"/>
  <c r="B90" i="10"/>
  <c r="AE89" i="10"/>
  <c r="AD89" i="10"/>
  <c r="Z89" i="10"/>
  <c r="Y89" i="10"/>
  <c r="X89" i="10"/>
  <c r="W89" i="10"/>
  <c r="V89" i="10"/>
  <c r="T89" i="10"/>
  <c r="R89" i="10"/>
  <c r="Q89" i="10"/>
  <c r="B89" i="10"/>
  <c r="AE88" i="10"/>
  <c r="AD88" i="10"/>
  <c r="Z88" i="10"/>
  <c r="Y88" i="10"/>
  <c r="X88" i="10"/>
  <c r="W88" i="10"/>
  <c r="V88" i="10"/>
  <c r="T88" i="10"/>
  <c r="R88" i="10"/>
  <c r="Q88" i="10"/>
  <c r="B88" i="10"/>
  <c r="AE87" i="10"/>
  <c r="AD87" i="10"/>
  <c r="Z87" i="10"/>
  <c r="Y87" i="10"/>
  <c r="X87" i="10"/>
  <c r="W87" i="10"/>
  <c r="V87" i="10"/>
  <c r="T87" i="10"/>
  <c r="R87" i="10"/>
  <c r="Q87" i="10"/>
  <c r="B87" i="10"/>
  <c r="AE86" i="10"/>
  <c r="AD86" i="10"/>
  <c r="Z86" i="10"/>
  <c r="Y86" i="10"/>
  <c r="X86" i="10"/>
  <c r="W86" i="10"/>
  <c r="V86" i="10"/>
  <c r="T86" i="10"/>
  <c r="R86" i="10"/>
  <c r="Q86" i="10"/>
  <c r="B86" i="10"/>
  <c r="AE85" i="10"/>
  <c r="AD85" i="10"/>
  <c r="Z85" i="10"/>
  <c r="Y85" i="10"/>
  <c r="X85" i="10"/>
  <c r="W85" i="10"/>
  <c r="V85" i="10"/>
  <c r="T85" i="10"/>
  <c r="R85" i="10"/>
  <c r="Q85" i="10"/>
  <c r="B85" i="10"/>
  <c r="AE84" i="10"/>
  <c r="AD84" i="10"/>
  <c r="Z84" i="10"/>
  <c r="Y84" i="10"/>
  <c r="X84" i="10"/>
  <c r="W84" i="10"/>
  <c r="V84" i="10"/>
  <c r="T84" i="10"/>
  <c r="R84" i="10"/>
  <c r="Q84" i="10"/>
  <c r="B84" i="10"/>
  <c r="AE83" i="10"/>
  <c r="AD83" i="10"/>
  <c r="Z83" i="10"/>
  <c r="Y83" i="10"/>
  <c r="X83" i="10"/>
  <c r="W83" i="10"/>
  <c r="V83" i="10"/>
  <c r="T83" i="10"/>
  <c r="R83" i="10"/>
  <c r="Q83" i="10"/>
  <c r="B83" i="10"/>
  <c r="AE82" i="10"/>
  <c r="AD82" i="10"/>
  <c r="Z82" i="10"/>
  <c r="Y82" i="10"/>
  <c r="X82" i="10"/>
  <c r="W82" i="10"/>
  <c r="V82" i="10"/>
  <c r="T82" i="10"/>
  <c r="R82" i="10"/>
  <c r="Q82" i="10"/>
  <c r="B82" i="10"/>
  <c r="AE81" i="10"/>
  <c r="AD81" i="10"/>
  <c r="Z81" i="10"/>
  <c r="Y81" i="10"/>
  <c r="X81" i="10"/>
  <c r="W81" i="10"/>
  <c r="V81" i="10"/>
  <c r="T81" i="10"/>
  <c r="R81" i="10"/>
  <c r="Q81" i="10"/>
  <c r="B81" i="10"/>
  <c r="AE80" i="10"/>
  <c r="AD80" i="10"/>
  <c r="Z80" i="10"/>
  <c r="Y80" i="10"/>
  <c r="X80" i="10"/>
  <c r="W80" i="10"/>
  <c r="V80" i="10"/>
  <c r="T80" i="10"/>
  <c r="R80" i="10"/>
  <c r="Q80" i="10"/>
  <c r="B80" i="10"/>
  <c r="AE79" i="10"/>
  <c r="AD79" i="10"/>
  <c r="Z79" i="10"/>
  <c r="Y79" i="10"/>
  <c r="X79" i="10"/>
  <c r="W79" i="10"/>
  <c r="V79" i="10"/>
  <c r="T79" i="10"/>
  <c r="R79" i="10"/>
  <c r="Q79" i="10"/>
  <c r="B79" i="10"/>
  <c r="AE78" i="10"/>
  <c r="AD78" i="10"/>
  <c r="Z78" i="10"/>
  <c r="Y78" i="10"/>
  <c r="X78" i="10"/>
  <c r="W78" i="10"/>
  <c r="V78" i="10"/>
  <c r="T78" i="10"/>
  <c r="R78" i="10"/>
  <c r="Q78" i="10"/>
  <c r="B78" i="10"/>
  <c r="AE77" i="10"/>
  <c r="AD77" i="10"/>
  <c r="Z77" i="10"/>
  <c r="Y77" i="10"/>
  <c r="X77" i="10"/>
  <c r="W77" i="10"/>
  <c r="V77" i="10"/>
  <c r="T77" i="10"/>
  <c r="R77" i="10"/>
  <c r="Q77" i="10"/>
  <c r="B77" i="10"/>
  <c r="AE76" i="10"/>
  <c r="AD76" i="10"/>
  <c r="Z76" i="10"/>
  <c r="Y76" i="10"/>
  <c r="X76" i="10"/>
  <c r="W76" i="10"/>
  <c r="V76" i="10"/>
  <c r="T76" i="10"/>
  <c r="R76" i="10"/>
  <c r="Q76" i="10"/>
  <c r="B76" i="10"/>
  <c r="AE75" i="10"/>
  <c r="AD75" i="10"/>
  <c r="Z75" i="10"/>
  <c r="Y75" i="10"/>
  <c r="X75" i="10"/>
  <c r="W75" i="10"/>
  <c r="V75" i="10"/>
  <c r="T75" i="10"/>
  <c r="R75" i="10"/>
  <c r="Q75" i="10"/>
  <c r="B75" i="10"/>
  <c r="AE74" i="10"/>
  <c r="AD74" i="10"/>
  <c r="Z74" i="10"/>
  <c r="Y74" i="10"/>
  <c r="X74" i="10"/>
  <c r="W74" i="10"/>
  <c r="V74" i="10"/>
  <c r="T74" i="10"/>
  <c r="R74" i="10"/>
  <c r="Q74" i="10"/>
  <c r="B74" i="10"/>
  <c r="AE73" i="10"/>
  <c r="AD73" i="10"/>
  <c r="Z73" i="10"/>
  <c r="Y73" i="10"/>
  <c r="X73" i="10"/>
  <c r="W73" i="10"/>
  <c r="V73" i="10"/>
  <c r="T73" i="10"/>
  <c r="R73" i="10"/>
  <c r="Q73" i="10"/>
  <c r="B73" i="10"/>
  <c r="AE72" i="10"/>
  <c r="AD72" i="10"/>
  <c r="Z72" i="10"/>
  <c r="Y72" i="10"/>
  <c r="X72" i="10"/>
  <c r="W72" i="10"/>
  <c r="V72" i="10"/>
  <c r="T72" i="10"/>
  <c r="R72" i="10"/>
  <c r="Q72" i="10"/>
  <c r="B72" i="10"/>
  <c r="AE71" i="10"/>
  <c r="AD71" i="10"/>
  <c r="Z71" i="10"/>
  <c r="Y71" i="10"/>
  <c r="X71" i="10"/>
  <c r="W71" i="10"/>
  <c r="V71" i="10"/>
  <c r="T71" i="10"/>
  <c r="R71" i="10"/>
  <c r="Q71" i="10"/>
  <c r="B71" i="10"/>
  <c r="AE70" i="10"/>
  <c r="AD70" i="10"/>
  <c r="Z70" i="10"/>
  <c r="Y70" i="10"/>
  <c r="X70" i="10"/>
  <c r="W70" i="10"/>
  <c r="V70" i="10"/>
  <c r="T70" i="10"/>
  <c r="R70" i="10"/>
  <c r="Q70" i="10"/>
  <c r="B70" i="10"/>
  <c r="AE69" i="10"/>
  <c r="AD69" i="10"/>
  <c r="Z69" i="10"/>
  <c r="Y69" i="10"/>
  <c r="X69" i="10"/>
  <c r="W69" i="10"/>
  <c r="V69" i="10"/>
  <c r="T69" i="10"/>
  <c r="R69" i="10"/>
  <c r="Q69" i="10"/>
  <c r="B69" i="10"/>
  <c r="AE68" i="10"/>
  <c r="AD68" i="10"/>
  <c r="Z68" i="10"/>
  <c r="Y68" i="10"/>
  <c r="X68" i="10"/>
  <c r="W68" i="10"/>
  <c r="V68" i="10"/>
  <c r="T68" i="10"/>
  <c r="R68" i="10"/>
  <c r="Q68" i="10"/>
  <c r="B68" i="10"/>
  <c r="AE67" i="10"/>
  <c r="AD67" i="10"/>
  <c r="Z67" i="10"/>
  <c r="Y67" i="10"/>
  <c r="X67" i="10"/>
  <c r="W67" i="10"/>
  <c r="V67" i="10"/>
  <c r="T67" i="10"/>
  <c r="R67" i="10"/>
  <c r="Q67" i="10"/>
  <c r="B67" i="10"/>
  <c r="AE66" i="10"/>
  <c r="AD66" i="10"/>
  <c r="Z66" i="10"/>
  <c r="Y66" i="10"/>
  <c r="X66" i="10"/>
  <c r="W66" i="10"/>
  <c r="V66" i="10"/>
  <c r="T66" i="10"/>
  <c r="R66" i="10"/>
  <c r="Q66" i="10"/>
  <c r="B66" i="10"/>
  <c r="AE65" i="10"/>
  <c r="AD65" i="10"/>
  <c r="Z65" i="10"/>
  <c r="Y65" i="10"/>
  <c r="X65" i="10"/>
  <c r="W65" i="10"/>
  <c r="V65" i="10"/>
  <c r="T65" i="10"/>
  <c r="R65" i="10"/>
  <c r="Q65" i="10"/>
  <c r="B65" i="10"/>
  <c r="AE64" i="10"/>
  <c r="AD64" i="10"/>
  <c r="Z64" i="10"/>
  <c r="Y64" i="10"/>
  <c r="X64" i="10"/>
  <c r="W64" i="10"/>
  <c r="V64" i="10"/>
  <c r="T64" i="10"/>
  <c r="R64" i="10"/>
  <c r="Q64" i="10"/>
  <c r="B64" i="10"/>
  <c r="AE63" i="10"/>
  <c r="AD63" i="10"/>
  <c r="Z63" i="10"/>
  <c r="Y63" i="10"/>
  <c r="X63" i="10"/>
  <c r="W63" i="10"/>
  <c r="V63" i="10"/>
  <c r="T63" i="10"/>
  <c r="R63" i="10"/>
  <c r="Q63" i="10"/>
  <c r="B63" i="10"/>
  <c r="AE62" i="10"/>
  <c r="AD62" i="10"/>
  <c r="Z62" i="10"/>
  <c r="Y62" i="10"/>
  <c r="X62" i="10"/>
  <c r="W62" i="10"/>
  <c r="V62" i="10"/>
  <c r="T62" i="10"/>
  <c r="R62" i="10"/>
  <c r="Q62" i="10"/>
  <c r="B62" i="10"/>
  <c r="AE61" i="10"/>
  <c r="AD61" i="10"/>
  <c r="Z61" i="10"/>
  <c r="Y61" i="10"/>
  <c r="X61" i="10"/>
  <c r="W61" i="10"/>
  <c r="V61" i="10"/>
  <c r="T61" i="10"/>
  <c r="R61" i="10"/>
  <c r="Q61" i="10"/>
  <c r="B61" i="10"/>
  <c r="AE60" i="10"/>
  <c r="AD60" i="10"/>
  <c r="Z60" i="10"/>
  <c r="Y60" i="10"/>
  <c r="X60" i="10"/>
  <c r="W60" i="10"/>
  <c r="V60" i="10"/>
  <c r="T60" i="10"/>
  <c r="R60" i="10"/>
  <c r="Q60" i="10"/>
  <c r="B60" i="10"/>
  <c r="AE59" i="10"/>
  <c r="AD59" i="10"/>
  <c r="Z59" i="10"/>
  <c r="Y59" i="10"/>
  <c r="X59" i="10"/>
  <c r="W59" i="10"/>
  <c r="V59" i="10"/>
  <c r="T59" i="10"/>
  <c r="R59" i="10"/>
  <c r="Q59" i="10"/>
  <c r="B59" i="10"/>
  <c r="AE58" i="10"/>
  <c r="AD58" i="10"/>
  <c r="Z58" i="10"/>
  <c r="Y58" i="10"/>
  <c r="X58" i="10"/>
  <c r="W58" i="10"/>
  <c r="V58" i="10"/>
  <c r="T58" i="10"/>
  <c r="R58" i="10"/>
  <c r="Q58" i="10"/>
  <c r="B58" i="10"/>
  <c r="AE57" i="10"/>
  <c r="AD57" i="10"/>
  <c r="Z57" i="10"/>
  <c r="Y57" i="10"/>
  <c r="X57" i="10"/>
  <c r="W57" i="10"/>
  <c r="V57" i="10"/>
  <c r="T57" i="10"/>
  <c r="R57" i="10"/>
  <c r="Q57" i="10"/>
  <c r="B57" i="10"/>
  <c r="AE56" i="10"/>
  <c r="AD56" i="10"/>
  <c r="Z56" i="10"/>
  <c r="Y56" i="10"/>
  <c r="X56" i="10"/>
  <c r="W56" i="10"/>
  <c r="V56" i="10"/>
  <c r="T56" i="10"/>
  <c r="R56" i="10"/>
  <c r="Q56" i="10"/>
  <c r="B56" i="10"/>
  <c r="AE55" i="10"/>
  <c r="AD55" i="10"/>
  <c r="Z55" i="10"/>
  <c r="Y55" i="10"/>
  <c r="X55" i="10"/>
  <c r="W55" i="10"/>
  <c r="V55" i="10"/>
  <c r="T55" i="10"/>
  <c r="R55" i="10"/>
  <c r="Q55" i="10"/>
  <c r="B55" i="10"/>
  <c r="AE54" i="10"/>
  <c r="AD54" i="10"/>
  <c r="Z54" i="10"/>
  <c r="Y54" i="10"/>
  <c r="X54" i="10"/>
  <c r="W54" i="10"/>
  <c r="V54" i="10"/>
  <c r="T54" i="10"/>
  <c r="R54" i="10"/>
  <c r="Q54" i="10"/>
  <c r="B54" i="10"/>
  <c r="AE53" i="10"/>
  <c r="AD53" i="10"/>
  <c r="Z53" i="10"/>
  <c r="Y53" i="10"/>
  <c r="X53" i="10"/>
  <c r="W53" i="10"/>
  <c r="V53" i="10"/>
  <c r="T53" i="10"/>
  <c r="R53" i="10"/>
  <c r="Q53" i="10"/>
  <c r="B53" i="10"/>
  <c r="AE52" i="10"/>
  <c r="AD52" i="10"/>
  <c r="Z52" i="10"/>
  <c r="Y52" i="10"/>
  <c r="X52" i="10"/>
  <c r="W52" i="10"/>
  <c r="V52" i="10"/>
  <c r="T52" i="10"/>
  <c r="R52" i="10"/>
  <c r="Q52" i="10"/>
  <c r="B52" i="10"/>
  <c r="AE51" i="10"/>
  <c r="AD51" i="10"/>
  <c r="Z51" i="10"/>
  <c r="Y51" i="10"/>
  <c r="X51" i="10"/>
  <c r="W51" i="10"/>
  <c r="V51" i="10"/>
  <c r="T51" i="10"/>
  <c r="R51" i="10"/>
  <c r="Q51" i="10"/>
  <c r="B51" i="10"/>
  <c r="AE50" i="10"/>
  <c r="AD50" i="10"/>
  <c r="Z50" i="10"/>
  <c r="Y50" i="10"/>
  <c r="X50" i="10"/>
  <c r="W50" i="10"/>
  <c r="V50" i="10"/>
  <c r="T50" i="10"/>
  <c r="R50" i="10"/>
  <c r="Q50" i="10"/>
  <c r="B50" i="10"/>
  <c r="AE49" i="10"/>
  <c r="AD49" i="10"/>
  <c r="Z49" i="10"/>
  <c r="Y49" i="10"/>
  <c r="X49" i="10"/>
  <c r="W49" i="10"/>
  <c r="V49" i="10"/>
  <c r="T49" i="10"/>
  <c r="R49" i="10"/>
  <c r="Q49" i="10"/>
  <c r="B49" i="10"/>
  <c r="AE48" i="10"/>
  <c r="AD48" i="10"/>
  <c r="Z48" i="10"/>
  <c r="Y48" i="10"/>
  <c r="X48" i="10"/>
  <c r="W48" i="10"/>
  <c r="V48" i="10"/>
  <c r="T48" i="10"/>
  <c r="R48" i="10"/>
  <c r="Q48" i="10"/>
  <c r="B48" i="10"/>
  <c r="AE47" i="10"/>
  <c r="AD47" i="10"/>
  <c r="Z47" i="10"/>
  <c r="Y47" i="10"/>
  <c r="X47" i="10"/>
  <c r="W47" i="10"/>
  <c r="V47" i="10"/>
  <c r="T47" i="10"/>
  <c r="R47" i="10"/>
  <c r="Q47" i="10"/>
  <c r="B47" i="10"/>
  <c r="AE46" i="10"/>
  <c r="AD46" i="10"/>
  <c r="Z46" i="10"/>
  <c r="Y46" i="10"/>
  <c r="X46" i="10"/>
  <c r="W46" i="10"/>
  <c r="V46" i="10"/>
  <c r="T46" i="10"/>
  <c r="R46" i="10"/>
  <c r="Q46" i="10"/>
  <c r="B46" i="10"/>
  <c r="AE45" i="10"/>
  <c r="AD45" i="10"/>
  <c r="Z45" i="10"/>
  <c r="Y45" i="10"/>
  <c r="X45" i="10"/>
  <c r="W45" i="10"/>
  <c r="V45" i="10"/>
  <c r="T45" i="10"/>
  <c r="R45" i="10"/>
  <c r="Q45" i="10"/>
  <c r="B45" i="10"/>
  <c r="AE44" i="10"/>
  <c r="AD44" i="10"/>
  <c r="Z44" i="10"/>
  <c r="Y44" i="10"/>
  <c r="X44" i="10"/>
  <c r="W44" i="10"/>
  <c r="V44" i="10"/>
  <c r="T44" i="10"/>
  <c r="R44" i="10"/>
  <c r="Q44" i="10"/>
  <c r="B44" i="10"/>
  <c r="AE43" i="10"/>
  <c r="AD43" i="10"/>
  <c r="Z43" i="10"/>
  <c r="Y43" i="10"/>
  <c r="X43" i="10"/>
  <c r="W43" i="10"/>
  <c r="V43" i="10"/>
  <c r="T43" i="10"/>
  <c r="R43" i="10"/>
  <c r="Q43" i="10"/>
  <c r="B43" i="10"/>
  <c r="AE42" i="10"/>
  <c r="AD42" i="10"/>
  <c r="Z42" i="10"/>
  <c r="Y42" i="10"/>
  <c r="X42" i="10"/>
  <c r="W42" i="10"/>
  <c r="V42" i="10"/>
  <c r="T42" i="10"/>
  <c r="R42" i="10"/>
  <c r="Q42" i="10"/>
  <c r="B42" i="10"/>
  <c r="AE41" i="10"/>
  <c r="AD41" i="10"/>
  <c r="Z41" i="10"/>
  <c r="Y41" i="10"/>
  <c r="X41" i="10"/>
  <c r="W41" i="10"/>
  <c r="V41" i="10"/>
  <c r="T41" i="10"/>
  <c r="R41" i="10"/>
  <c r="Q41" i="10"/>
  <c r="B41" i="10"/>
  <c r="AE40" i="10"/>
  <c r="AD40" i="10"/>
  <c r="Z40" i="10"/>
  <c r="Y40" i="10"/>
  <c r="X40" i="10"/>
  <c r="W40" i="10"/>
  <c r="V40" i="10"/>
  <c r="T40" i="10"/>
  <c r="R40" i="10"/>
  <c r="Q40" i="10"/>
  <c r="B40" i="10"/>
  <c r="AE39" i="10"/>
  <c r="AD39" i="10"/>
  <c r="Z39" i="10"/>
  <c r="Y39" i="10"/>
  <c r="X39" i="10"/>
  <c r="W39" i="10"/>
  <c r="V39" i="10"/>
  <c r="T39" i="10"/>
  <c r="R39" i="10"/>
  <c r="Q39" i="10"/>
  <c r="B39" i="10"/>
  <c r="AE38" i="10"/>
  <c r="AD38" i="10"/>
  <c r="Z38" i="10"/>
  <c r="Y38" i="10"/>
  <c r="X38" i="10"/>
  <c r="W38" i="10"/>
  <c r="V38" i="10"/>
  <c r="T38" i="10"/>
  <c r="R38" i="10"/>
  <c r="Q38" i="10"/>
  <c r="B38" i="10"/>
  <c r="AE37" i="10"/>
  <c r="AD37" i="10"/>
  <c r="Z37" i="10"/>
  <c r="Y37" i="10"/>
  <c r="X37" i="10"/>
  <c r="W37" i="10"/>
  <c r="V37" i="10"/>
  <c r="T37" i="10"/>
  <c r="R37" i="10"/>
  <c r="Q37" i="10"/>
  <c r="B37" i="10"/>
  <c r="AE36" i="10"/>
  <c r="AD36" i="10"/>
  <c r="Z36" i="10"/>
  <c r="Y36" i="10"/>
  <c r="X36" i="10"/>
  <c r="W36" i="10"/>
  <c r="V36" i="10"/>
  <c r="T36" i="10"/>
  <c r="R36" i="10"/>
  <c r="Q36" i="10"/>
  <c r="B36" i="10"/>
  <c r="AE35" i="10"/>
  <c r="AD35" i="10"/>
  <c r="Z35" i="10"/>
  <c r="Y35" i="10"/>
  <c r="X35" i="10"/>
  <c r="W35" i="10"/>
  <c r="V35" i="10"/>
  <c r="T35" i="10"/>
  <c r="R35" i="10"/>
  <c r="Q35" i="10"/>
  <c r="B35" i="10"/>
  <c r="AE34" i="10"/>
  <c r="AD34" i="10"/>
  <c r="Z34" i="10"/>
  <c r="Y34" i="10"/>
  <c r="X34" i="10"/>
  <c r="W34" i="10"/>
  <c r="V34" i="10"/>
  <c r="T34" i="10"/>
  <c r="R34" i="10"/>
  <c r="Q34" i="10"/>
  <c r="B34" i="10"/>
  <c r="AE33" i="10"/>
  <c r="AD33" i="10"/>
  <c r="Z33" i="10"/>
  <c r="Y33" i="10"/>
  <c r="X33" i="10"/>
  <c r="W33" i="10"/>
  <c r="V33" i="10"/>
  <c r="T33" i="10"/>
  <c r="R33" i="10"/>
  <c r="Q33" i="10"/>
  <c r="B33" i="10"/>
  <c r="AE32" i="10"/>
  <c r="AD32" i="10"/>
  <c r="Z32" i="10"/>
  <c r="Y32" i="10"/>
  <c r="X32" i="10"/>
  <c r="W32" i="10"/>
  <c r="V32" i="10"/>
  <c r="T32" i="10"/>
  <c r="R32" i="10"/>
  <c r="Q32" i="10"/>
  <c r="B32" i="10"/>
  <c r="AE31" i="10"/>
  <c r="AD31" i="10"/>
  <c r="Z31" i="10"/>
  <c r="Y31" i="10"/>
  <c r="X31" i="10"/>
  <c r="W31" i="10"/>
  <c r="V31" i="10"/>
  <c r="T31" i="10"/>
  <c r="R31" i="10"/>
  <c r="Q31" i="10"/>
  <c r="B31" i="10"/>
  <c r="AE30" i="10"/>
  <c r="AD30" i="10"/>
  <c r="Z30" i="10"/>
  <c r="Y30" i="10"/>
  <c r="X30" i="10"/>
  <c r="W30" i="10"/>
  <c r="V30" i="10"/>
  <c r="T30" i="10"/>
  <c r="R30" i="10"/>
  <c r="Q30" i="10"/>
  <c r="B30" i="10"/>
  <c r="AE29" i="10"/>
  <c r="AD29" i="10"/>
  <c r="Z29" i="10"/>
  <c r="Y29" i="10"/>
  <c r="X29" i="10"/>
  <c r="W29" i="10"/>
  <c r="V29" i="10"/>
  <c r="T29" i="10"/>
  <c r="R29" i="10"/>
  <c r="Q29" i="10"/>
  <c r="B29" i="10"/>
  <c r="AE28" i="10"/>
  <c r="AD28" i="10"/>
  <c r="Z28" i="10"/>
  <c r="Y28" i="10"/>
  <c r="X28" i="10"/>
  <c r="W28" i="10"/>
  <c r="V28" i="10"/>
  <c r="T28" i="10"/>
  <c r="R28" i="10"/>
  <c r="Q28" i="10"/>
  <c r="B28" i="10"/>
  <c r="AE27" i="10"/>
  <c r="AD27" i="10"/>
  <c r="Z27" i="10"/>
  <c r="Y27" i="10"/>
  <c r="X27" i="10"/>
  <c r="W27" i="10"/>
  <c r="V27" i="10"/>
  <c r="T27" i="10"/>
  <c r="R27" i="10"/>
  <c r="Q27" i="10"/>
  <c r="B27" i="10"/>
  <c r="AE26" i="10"/>
  <c r="AD26" i="10"/>
  <c r="Z26" i="10"/>
  <c r="Y26" i="10"/>
  <c r="X26" i="10"/>
  <c r="W26" i="10"/>
  <c r="V26" i="10"/>
  <c r="T26" i="10"/>
  <c r="R26" i="10"/>
  <c r="Q26" i="10"/>
  <c r="B26" i="10"/>
  <c r="AE25" i="10"/>
  <c r="AD25" i="10"/>
  <c r="Z25" i="10"/>
  <c r="Y25" i="10"/>
  <c r="X25" i="10"/>
  <c r="W25" i="10"/>
  <c r="V25" i="10"/>
  <c r="T25" i="10"/>
  <c r="R25" i="10"/>
  <c r="Q25" i="10"/>
  <c r="B25" i="10"/>
  <c r="AE24" i="10"/>
  <c r="AD24" i="10"/>
  <c r="Z24" i="10"/>
  <c r="Y24" i="10"/>
  <c r="X24" i="10"/>
  <c r="W24" i="10"/>
  <c r="V24" i="10"/>
  <c r="T24" i="10"/>
  <c r="R24" i="10"/>
  <c r="Q24" i="10"/>
  <c r="B24" i="10"/>
  <c r="AE23" i="10"/>
  <c r="AD23" i="10"/>
  <c r="Z23" i="10"/>
  <c r="Y23" i="10"/>
  <c r="X23" i="10"/>
  <c r="W23" i="10"/>
  <c r="V23" i="10"/>
  <c r="T23" i="10"/>
  <c r="R23" i="10"/>
  <c r="Q23" i="10"/>
  <c r="B23" i="10"/>
  <c r="AE22" i="10"/>
  <c r="AD22" i="10"/>
  <c r="Z22" i="10"/>
  <c r="Y22" i="10"/>
  <c r="X22" i="10"/>
  <c r="W22" i="10"/>
  <c r="V22" i="10"/>
  <c r="T22" i="10"/>
  <c r="R22" i="10"/>
  <c r="Q22" i="10"/>
  <c r="B22" i="10"/>
  <c r="AE21" i="10"/>
  <c r="AD21" i="10"/>
  <c r="Z21" i="10"/>
  <c r="Y21" i="10"/>
  <c r="X21" i="10"/>
  <c r="W21" i="10"/>
  <c r="V21" i="10"/>
  <c r="T21" i="10"/>
  <c r="R21" i="10"/>
  <c r="Q21" i="10"/>
  <c r="B21" i="10"/>
  <c r="AE20" i="10"/>
  <c r="AD20" i="10"/>
  <c r="Z20" i="10"/>
  <c r="Y20" i="10"/>
  <c r="X20" i="10"/>
  <c r="W20" i="10"/>
  <c r="V20" i="10"/>
  <c r="T20" i="10"/>
  <c r="R20" i="10"/>
  <c r="Q20" i="10"/>
  <c r="B20" i="10"/>
  <c r="AE19" i="10"/>
  <c r="AD19" i="10"/>
  <c r="Z19" i="10"/>
  <c r="Y19" i="10"/>
  <c r="X19" i="10"/>
  <c r="W19" i="10"/>
  <c r="V19" i="10"/>
  <c r="T19" i="10"/>
  <c r="R19" i="10"/>
  <c r="Q19" i="10"/>
  <c r="B19" i="10"/>
  <c r="AE18" i="10"/>
  <c r="AD18" i="10"/>
  <c r="Z18" i="10"/>
  <c r="Y18" i="10"/>
  <c r="X18" i="10"/>
  <c r="W18" i="10"/>
  <c r="V18" i="10"/>
  <c r="T18" i="10"/>
  <c r="R18" i="10"/>
  <c r="Q18" i="10"/>
  <c r="B18" i="10"/>
  <c r="AE17" i="10"/>
  <c r="AD17" i="10"/>
  <c r="Z17" i="10"/>
  <c r="Y17" i="10"/>
  <c r="X17" i="10"/>
  <c r="W17" i="10"/>
  <c r="V17" i="10"/>
  <c r="T17" i="10"/>
  <c r="R17" i="10"/>
  <c r="Q17" i="10"/>
  <c r="B17" i="10"/>
  <c r="AE16" i="10"/>
  <c r="AD16" i="10"/>
  <c r="Z16" i="10"/>
  <c r="Y16" i="10"/>
  <c r="X16" i="10"/>
  <c r="W16" i="10"/>
  <c r="V16" i="10"/>
  <c r="T16" i="10"/>
  <c r="R16" i="10"/>
  <c r="Q16" i="10"/>
  <c r="B16" i="10"/>
  <c r="AE15" i="10"/>
  <c r="AD15" i="10"/>
  <c r="Z15" i="10"/>
  <c r="Y15" i="10"/>
  <c r="X15" i="10"/>
  <c r="W15" i="10"/>
  <c r="V15" i="10"/>
  <c r="T15" i="10"/>
  <c r="R15" i="10"/>
  <c r="Q15" i="10"/>
  <c r="B15" i="10"/>
  <c r="AE14" i="10"/>
  <c r="AD14" i="10"/>
  <c r="Z14" i="10"/>
  <c r="Y14" i="10"/>
  <c r="X14" i="10"/>
  <c r="W14" i="10"/>
  <c r="V14" i="10"/>
  <c r="T14" i="10"/>
  <c r="R14" i="10"/>
  <c r="Q14" i="10"/>
  <c r="B14" i="10"/>
  <c r="AE13" i="10"/>
  <c r="AD13" i="10"/>
  <c r="Z13" i="10"/>
  <c r="Y13" i="10"/>
  <c r="X13" i="10"/>
  <c r="W13" i="10"/>
  <c r="V13" i="10"/>
  <c r="T13" i="10"/>
  <c r="R13" i="10"/>
  <c r="Q13" i="10"/>
  <c r="B13" i="10"/>
  <c r="AE12" i="10"/>
  <c r="AD12" i="10"/>
  <c r="Z12" i="10"/>
  <c r="Y12" i="10"/>
  <c r="X12" i="10"/>
  <c r="W12" i="10"/>
  <c r="V12" i="10"/>
  <c r="T12" i="10"/>
  <c r="R12" i="10"/>
  <c r="Q12" i="10"/>
  <c r="B12" i="10"/>
  <c r="AE11" i="10"/>
  <c r="AD11" i="10"/>
  <c r="Z11" i="10"/>
  <c r="Y11" i="10"/>
  <c r="X11" i="10"/>
  <c r="W11" i="10"/>
  <c r="V11" i="10"/>
  <c r="T11" i="10"/>
  <c r="R11" i="10"/>
  <c r="Q11" i="10"/>
  <c r="B11" i="10"/>
  <c r="AE10" i="10"/>
  <c r="AD10" i="10"/>
  <c r="Z10" i="10"/>
  <c r="Y10" i="10"/>
  <c r="X10" i="10"/>
  <c r="W10" i="10"/>
  <c r="V10" i="10"/>
  <c r="T10" i="10"/>
  <c r="R10" i="10"/>
  <c r="Q10" i="10"/>
  <c r="B10" i="10"/>
  <c r="AE9" i="10"/>
  <c r="AD9" i="10"/>
  <c r="Z9" i="10"/>
  <c r="Y9" i="10"/>
  <c r="X9" i="10"/>
  <c r="W9" i="10"/>
  <c r="V9" i="10"/>
  <c r="T9" i="10"/>
  <c r="R9" i="10"/>
  <c r="Q9" i="10"/>
  <c r="B9" i="10"/>
  <c r="AE8" i="10"/>
  <c r="AD8" i="10"/>
  <c r="Z8" i="10"/>
  <c r="Y8" i="10"/>
  <c r="X8" i="10"/>
  <c r="W8" i="10"/>
  <c r="V8" i="10"/>
  <c r="T8" i="10"/>
  <c r="R8" i="10"/>
  <c r="Q8" i="10"/>
  <c r="B8" i="10"/>
  <c r="AE7" i="10"/>
  <c r="AD7" i="10"/>
  <c r="Z7" i="10"/>
  <c r="Y7" i="10"/>
  <c r="X7" i="10"/>
  <c r="W7" i="10"/>
  <c r="V7" i="10"/>
  <c r="T7" i="10"/>
  <c r="R7" i="10"/>
  <c r="Q7" i="10"/>
  <c r="B7" i="10"/>
  <c r="AE6" i="10"/>
  <c r="AD6" i="10"/>
  <c r="Z6" i="10"/>
  <c r="Y6" i="10"/>
  <c r="X6" i="10"/>
  <c r="W6" i="10"/>
  <c r="V6" i="10"/>
  <c r="T6" i="10"/>
  <c r="R6" i="10"/>
  <c r="Q6" i="10"/>
  <c r="B6" i="10"/>
  <c r="AE5" i="10"/>
  <c r="AD5" i="10"/>
  <c r="Z5" i="10"/>
  <c r="Y5" i="10"/>
  <c r="X5" i="10"/>
  <c r="W5" i="10"/>
  <c r="V5" i="10"/>
  <c r="T5" i="10"/>
  <c r="R5" i="10"/>
  <c r="Q5" i="10"/>
  <c r="B5" i="10"/>
  <c r="AE4" i="10"/>
  <c r="AD4" i="10"/>
  <c r="Z4" i="10"/>
  <c r="Y4" i="10"/>
  <c r="X4" i="10"/>
  <c r="W4" i="10"/>
  <c r="V4" i="10"/>
  <c r="T4" i="10"/>
  <c r="R4" i="10"/>
  <c r="Q4" i="10"/>
  <c r="B4" i="10"/>
  <c r="AE3" i="10"/>
  <c r="AD3" i="10"/>
  <c r="Z3" i="10"/>
  <c r="Y3" i="10"/>
  <c r="X3" i="10"/>
  <c r="W3" i="10"/>
  <c r="V3" i="10"/>
  <c r="T3" i="10"/>
  <c r="R3" i="10"/>
  <c r="Q3" i="10"/>
  <c r="B3" i="10"/>
  <c r="AE2" i="10"/>
  <c r="AD2" i="10"/>
  <c r="Z2" i="10"/>
  <c r="Y2" i="10"/>
  <c r="X2" i="10"/>
  <c r="W2" i="10"/>
  <c r="V2" i="10"/>
  <c r="T2" i="10"/>
  <c r="R2" i="10"/>
  <c r="Q2" i="10"/>
  <c r="B2" i="10"/>
  <c r="AE601" i="9"/>
  <c r="AD601" i="9"/>
  <c r="Z601" i="9"/>
  <c r="Y601" i="9"/>
  <c r="X601" i="9"/>
  <c r="W601" i="9"/>
  <c r="V601" i="9"/>
  <c r="T601" i="9"/>
  <c r="R601" i="9"/>
  <c r="Q601" i="9"/>
  <c r="B601" i="9"/>
  <c r="AE600" i="9"/>
  <c r="AD600" i="9"/>
  <c r="Z600" i="9"/>
  <c r="Y600" i="9"/>
  <c r="X600" i="9"/>
  <c r="W600" i="9"/>
  <c r="V600" i="9"/>
  <c r="T600" i="9"/>
  <c r="R600" i="9"/>
  <c r="Q600" i="9"/>
  <c r="B600" i="9"/>
  <c r="AE599" i="9"/>
  <c r="AD599" i="9"/>
  <c r="Z599" i="9"/>
  <c r="Y599" i="9"/>
  <c r="X599" i="9"/>
  <c r="W599" i="9"/>
  <c r="V599" i="9"/>
  <c r="T599" i="9"/>
  <c r="R599" i="9"/>
  <c r="Q599" i="9"/>
  <c r="B599" i="9"/>
  <c r="AE598" i="9"/>
  <c r="AD598" i="9"/>
  <c r="Z598" i="9"/>
  <c r="Y598" i="9"/>
  <c r="X598" i="9"/>
  <c r="W598" i="9"/>
  <c r="V598" i="9"/>
  <c r="T598" i="9"/>
  <c r="R598" i="9"/>
  <c r="Q598" i="9"/>
  <c r="B598" i="9"/>
  <c r="AE597" i="9"/>
  <c r="AD597" i="9"/>
  <c r="Z597" i="9"/>
  <c r="Y597" i="9"/>
  <c r="X597" i="9"/>
  <c r="W597" i="9"/>
  <c r="V597" i="9"/>
  <c r="T597" i="9"/>
  <c r="R597" i="9"/>
  <c r="Q597" i="9"/>
  <c r="B597" i="9"/>
  <c r="AE596" i="9"/>
  <c r="AD596" i="9"/>
  <c r="Z596" i="9"/>
  <c r="Y596" i="9"/>
  <c r="X596" i="9"/>
  <c r="W596" i="9"/>
  <c r="V596" i="9"/>
  <c r="T596" i="9"/>
  <c r="R596" i="9"/>
  <c r="Q596" i="9"/>
  <c r="B596" i="9"/>
  <c r="AE595" i="9"/>
  <c r="AD595" i="9"/>
  <c r="Z595" i="9"/>
  <c r="Y595" i="9"/>
  <c r="X595" i="9"/>
  <c r="W595" i="9"/>
  <c r="V595" i="9"/>
  <c r="T595" i="9"/>
  <c r="R595" i="9"/>
  <c r="Q595" i="9"/>
  <c r="B595" i="9"/>
  <c r="AE594" i="9"/>
  <c r="AD594" i="9"/>
  <c r="Z594" i="9"/>
  <c r="Y594" i="9"/>
  <c r="X594" i="9"/>
  <c r="W594" i="9"/>
  <c r="V594" i="9"/>
  <c r="R594" i="9"/>
  <c r="Q594" i="9"/>
  <c r="AE593" i="9"/>
  <c r="AD593" i="9"/>
  <c r="Z593" i="9"/>
  <c r="Y593" i="9"/>
  <c r="X593" i="9"/>
  <c r="W593" i="9"/>
  <c r="V593" i="9"/>
  <c r="R593" i="9"/>
  <c r="Q593" i="9"/>
  <c r="AE592" i="9"/>
  <c r="AD592" i="9"/>
  <c r="Z592" i="9"/>
  <c r="Y592" i="9"/>
  <c r="X592" i="9"/>
  <c r="W592" i="9"/>
  <c r="V592" i="9"/>
  <c r="R592" i="9"/>
  <c r="Q592" i="9"/>
  <c r="AE591" i="9"/>
  <c r="AD591" i="9"/>
  <c r="Z591" i="9"/>
  <c r="Y591" i="9"/>
  <c r="X591" i="9"/>
  <c r="W591" i="9"/>
  <c r="V591" i="9"/>
  <c r="R591" i="9"/>
  <c r="Q591" i="9"/>
  <c r="AE590" i="9"/>
  <c r="AD590" i="9"/>
  <c r="Z590" i="9"/>
  <c r="Y590" i="9"/>
  <c r="X590" i="9"/>
  <c r="W590" i="9"/>
  <c r="V590" i="9"/>
  <c r="R590" i="9"/>
  <c r="Q590" i="9"/>
  <c r="AE589" i="9"/>
  <c r="AD589" i="9"/>
  <c r="Z589" i="9"/>
  <c r="Y589" i="9"/>
  <c r="X589" i="9"/>
  <c r="W589" i="9"/>
  <c r="V589" i="9"/>
  <c r="R589" i="9"/>
  <c r="Q589" i="9"/>
  <c r="AE588" i="9"/>
  <c r="AD588" i="9"/>
  <c r="Z588" i="9"/>
  <c r="Y588" i="9"/>
  <c r="X588" i="9"/>
  <c r="W588" i="9"/>
  <c r="V588" i="9"/>
  <c r="R588" i="9"/>
  <c r="Q588" i="9"/>
  <c r="AE587" i="9"/>
  <c r="AD587" i="9"/>
  <c r="Z587" i="9"/>
  <c r="Y587" i="9"/>
  <c r="X587" i="9"/>
  <c r="W587" i="9"/>
  <c r="V587" i="9"/>
  <c r="R587" i="9"/>
  <c r="Q587" i="9"/>
  <c r="AE586" i="9"/>
  <c r="AD586" i="9"/>
  <c r="Z586" i="9"/>
  <c r="Y586" i="9"/>
  <c r="X586" i="9"/>
  <c r="W586" i="9"/>
  <c r="V586" i="9"/>
  <c r="R586" i="9"/>
  <c r="Q586" i="9"/>
  <c r="AE585" i="9"/>
  <c r="AD585" i="9"/>
  <c r="Z585" i="9"/>
  <c r="Y585" i="9"/>
  <c r="X585" i="9"/>
  <c r="W585" i="9"/>
  <c r="V585" i="9"/>
  <c r="R585" i="9"/>
  <c r="Q585" i="9"/>
  <c r="AE584" i="9"/>
  <c r="AD584" i="9"/>
  <c r="Z584" i="9"/>
  <c r="Y584" i="9"/>
  <c r="X584" i="9"/>
  <c r="W584" i="9"/>
  <c r="V584" i="9"/>
  <c r="R584" i="9"/>
  <c r="Q584" i="9"/>
  <c r="D584" i="9"/>
  <c r="D585" i="9" s="1"/>
  <c r="D586" i="9" s="1"/>
  <c r="D587" i="9" s="1"/>
  <c r="D588" i="9" s="1"/>
  <c r="D589" i="9" s="1"/>
  <c r="D590" i="9" s="1"/>
  <c r="D591" i="9" s="1"/>
  <c r="D592" i="9" s="1"/>
  <c r="D593" i="9" s="1"/>
  <c r="D594" i="9" s="1"/>
  <c r="AE583" i="9"/>
  <c r="AD583" i="9"/>
  <c r="Z583" i="9"/>
  <c r="Y583" i="9"/>
  <c r="X583" i="9"/>
  <c r="W583" i="9"/>
  <c r="V583" i="9"/>
  <c r="R583" i="9"/>
  <c r="Q583" i="9"/>
  <c r="C583" i="9"/>
  <c r="B583" i="9" s="1"/>
  <c r="AE582" i="9"/>
  <c r="AD582" i="9"/>
  <c r="Z582" i="9"/>
  <c r="Y582" i="9"/>
  <c r="X582" i="9"/>
  <c r="W582" i="9"/>
  <c r="V582" i="9"/>
  <c r="T582" i="9"/>
  <c r="R582" i="9"/>
  <c r="Q582" i="9"/>
  <c r="B582" i="9"/>
  <c r="AE581" i="9"/>
  <c r="AD581" i="9"/>
  <c r="Z581" i="9"/>
  <c r="Y581" i="9"/>
  <c r="X581" i="9"/>
  <c r="W581" i="9"/>
  <c r="V581" i="9"/>
  <c r="T581" i="9"/>
  <c r="R581" i="9"/>
  <c r="Q581" i="9"/>
  <c r="B581" i="9"/>
  <c r="AE580" i="9"/>
  <c r="AD580" i="9"/>
  <c r="Z580" i="9"/>
  <c r="Y580" i="9"/>
  <c r="X580" i="9"/>
  <c r="W580" i="9"/>
  <c r="V580" i="9"/>
  <c r="T580" i="9"/>
  <c r="R580" i="9"/>
  <c r="Q580" i="9"/>
  <c r="B580" i="9"/>
  <c r="AE579" i="9"/>
  <c r="AD579" i="9"/>
  <c r="Z579" i="9"/>
  <c r="Y579" i="9"/>
  <c r="X579" i="9"/>
  <c r="W579" i="9"/>
  <c r="V579" i="9"/>
  <c r="T579" i="9"/>
  <c r="R579" i="9"/>
  <c r="Q579" i="9"/>
  <c r="B579" i="9"/>
  <c r="AE578" i="9"/>
  <c r="AD578" i="9"/>
  <c r="Z578" i="9"/>
  <c r="Y578" i="9"/>
  <c r="X578" i="9"/>
  <c r="W578" i="9"/>
  <c r="V578" i="9"/>
  <c r="T578" i="9"/>
  <c r="R578" i="9"/>
  <c r="Q578" i="9"/>
  <c r="B578" i="9"/>
  <c r="AE577" i="9"/>
  <c r="AD577" i="9"/>
  <c r="Z577" i="9"/>
  <c r="Y577" i="9"/>
  <c r="X577" i="9"/>
  <c r="W577" i="9"/>
  <c r="V577" i="9"/>
  <c r="T577" i="9"/>
  <c r="R577" i="9"/>
  <c r="Q577" i="9"/>
  <c r="B577" i="9"/>
  <c r="AE576" i="9"/>
  <c r="AD576" i="9"/>
  <c r="Z576" i="9"/>
  <c r="Y576" i="9"/>
  <c r="X576" i="9"/>
  <c r="W576" i="9"/>
  <c r="V576" i="9"/>
  <c r="T576" i="9"/>
  <c r="R576" i="9"/>
  <c r="Q576" i="9"/>
  <c r="B576" i="9"/>
  <c r="AE575" i="9"/>
  <c r="AD575" i="9"/>
  <c r="Z575" i="9"/>
  <c r="Y575" i="9"/>
  <c r="X575" i="9"/>
  <c r="W575" i="9"/>
  <c r="V575" i="9"/>
  <c r="T575" i="9"/>
  <c r="R575" i="9"/>
  <c r="Q575" i="9"/>
  <c r="B575" i="9"/>
  <c r="AE574" i="9"/>
  <c r="AD574" i="9"/>
  <c r="Z574" i="9"/>
  <c r="Y574" i="9"/>
  <c r="X574" i="9"/>
  <c r="W574" i="9"/>
  <c r="V574" i="9"/>
  <c r="T574" i="9"/>
  <c r="R574" i="9"/>
  <c r="Q574" i="9"/>
  <c r="B574" i="9"/>
  <c r="AE573" i="9"/>
  <c r="AD573" i="9"/>
  <c r="Z573" i="9"/>
  <c r="Y573" i="9"/>
  <c r="X573" i="9"/>
  <c r="W573" i="9"/>
  <c r="V573" i="9"/>
  <c r="T573" i="9"/>
  <c r="R573" i="9"/>
  <c r="Q573" i="9"/>
  <c r="B573" i="9"/>
  <c r="AE572" i="9"/>
  <c r="AD572" i="9"/>
  <c r="Z572" i="9"/>
  <c r="Y572" i="9"/>
  <c r="X572" i="9"/>
  <c r="W572" i="9"/>
  <c r="V572" i="9"/>
  <c r="T572" i="9"/>
  <c r="R572" i="9"/>
  <c r="Q572" i="9"/>
  <c r="B572" i="9"/>
  <c r="AE571" i="9"/>
  <c r="AD571" i="9"/>
  <c r="Z571" i="9"/>
  <c r="Y571" i="9"/>
  <c r="X571" i="9"/>
  <c r="W571" i="9"/>
  <c r="V571" i="9"/>
  <c r="T571" i="9"/>
  <c r="R571" i="9"/>
  <c r="Q571" i="9"/>
  <c r="B571" i="9"/>
  <c r="AE570" i="9"/>
  <c r="AD570" i="9"/>
  <c r="Z570" i="9"/>
  <c r="Y570" i="9"/>
  <c r="X570" i="9"/>
  <c r="W570" i="9"/>
  <c r="V570" i="9"/>
  <c r="T570" i="9"/>
  <c r="R570" i="9"/>
  <c r="Q570" i="9"/>
  <c r="B570" i="9"/>
  <c r="AE569" i="9"/>
  <c r="AD569" i="9"/>
  <c r="Z569" i="9"/>
  <c r="Y569" i="9"/>
  <c r="X569" i="9"/>
  <c r="W569" i="9"/>
  <c r="V569" i="9"/>
  <c r="T569" i="9"/>
  <c r="R569" i="9"/>
  <c r="Q569" i="9"/>
  <c r="B569" i="9"/>
  <c r="AE568" i="9"/>
  <c r="AD568" i="9"/>
  <c r="Z568" i="9"/>
  <c r="Y568" i="9"/>
  <c r="X568" i="9"/>
  <c r="W568" i="9"/>
  <c r="V568" i="9"/>
  <c r="T568" i="9"/>
  <c r="R568" i="9"/>
  <c r="Q568" i="9"/>
  <c r="B568" i="9"/>
  <c r="AE567" i="9"/>
  <c r="AD567" i="9"/>
  <c r="Z567" i="9"/>
  <c r="Y567" i="9"/>
  <c r="X567" i="9"/>
  <c r="W567" i="9"/>
  <c r="V567" i="9"/>
  <c r="T567" i="9"/>
  <c r="R567" i="9"/>
  <c r="Q567" i="9"/>
  <c r="B567" i="9"/>
  <c r="AE566" i="9"/>
  <c r="AD566" i="9"/>
  <c r="Z566" i="9"/>
  <c r="Y566" i="9"/>
  <c r="X566" i="9"/>
  <c r="W566" i="9"/>
  <c r="V566" i="9"/>
  <c r="T566" i="9"/>
  <c r="R566" i="9"/>
  <c r="Q566" i="9"/>
  <c r="B566" i="9"/>
  <c r="AE565" i="9"/>
  <c r="AD565" i="9"/>
  <c r="Z565" i="9"/>
  <c r="Y565" i="9"/>
  <c r="X565" i="9"/>
  <c r="W565" i="9"/>
  <c r="V565" i="9"/>
  <c r="T565" i="9"/>
  <c r="R565" i="9"/>
  <c r="Q565" i="9"/>
  <c r="B565" i="9"/>
  <c r="AE564" i="9"/>
  <c r="AD564" i="9"/>
  <c r="Z564" i="9"/>
  <c r="Y564" i="9"/>
  <c r="X564" i="9"/>
  <c r="W564" i="9"/>
  <c r="V564" i="9"/>
  <c r="T564" i="9"/>
  <c r="R564" i="9"/>
  <c r="Q564" i="9"/>
  <c r="B564" i="9"/>
  <c r="AE563" i="9"/>
  <c r="AD563" i="9"/>
  <c r="Z563" i="9"/>
  <c r="Y563" i="9"/>
  <c r="X563" i="9"/>
  <c r="W563" i="9"/>
  <c r="V563" i="9"/>
  <c r="T563" i="9"/>
  <c r="R563" i="9"/>
  <c r="Q563" i="9"/>
  <c r="B563" i="9"/>
  <c r="AE562" i="9"/>
  <c r="AD562" i="9"/>
  <c r="Z562" i="9"/>
  <c r="Y562" i="9"/>
  <c r="X562" i="9"/>
  <c r="W562" i="9"/>
  <c r="V562" i="9"/>
  <c r="T562" i="9"/>
  <c r="R562" i="9"/>
  <c r="Q562" i="9"/>
  <c r="B562" i="9"/>
  <c r="AE561" i="9"/>
  <c r="AD561" i="9"/>
  <c r="Z561" i="9"/>
  <c r="Y561" i="9"/>
  <c r="X561" i="9"/>
  <c r="W561" i="9"/>
  <c r="V561" i="9"/>
  <c r="T561" i="9"/>
  <c r="R561" i="9"/>
  <c r="Q561" i="9"/>
  <c r="B561" i="9"/>
  <c r="AE560" i="9"/>
  <c r="AD560" i="9"/>
  <c r="Z560" i="9"/>
  <c r="Y560" i="9"/>
  <c r="X560" i="9"/>
  <c r="W560" i="9"/>
  <c r="V560" i="9"/>
  <c r="T560" i="9"/>
  <c r="R560" i="9"/>
  <c r="Q560" i="9"/>
  <c r="B560" i="9"/>
  <c r="AE559" i="9"/>
  <c r="AD559" i="9"/>
  <c r="Z559" i="9"/>
  <c r="Y559" i="9"/>
  <c r="X559" i="9"/>
  <c r="W559" i="9"/>
  <c r="V559" i="9"/>
  <c r="T559" i="9"/>
  <c r="R559" i="9"/>
  <c r="Q559" i="9"/>
  <c r="B559" i="9"/>
  <c r="AE558" i="9"/>
  <c r="AD558" i="9"/>
  <c r="Z558" i="9"/>
  <c r="Y558" i="9"/>
  <c r="X558" i="9"/>
  <c r="W558" i="9"/>
  <c r="V558" i="9"/>
  <c r="T558" i="9"/>
  <c r="R558" i="9"/>
  <c r="Q558" i="9"/>
  <c r="B558" i="9"/>
  <c r="AE557" i="9"/>
  <c r="AD557" i="9"/>
  <c r="Z557" i="9"/>
  <c r="Y557" i="9"/>
  <c r="X557" i="9"/>
  <c r="W557" i="9"/>
  <c r="V557" i="9"/>
  <c r="T557" i="9"/>
  <c r="R557" i="9"/>
  <c r="Q557" i="9"/>
  <c r="B557" i="9"/>
  <c r="AE556" i="9"/>
  <c r="AD556" i="9"/>
  <c r="Z556" i="9"/>
  <c r="Y556" i="9"/>
  <c r="X556" i="9"/>
  <c r="W556" i="9"/>
  <c r="V556" i="9"/>
  <c r="T556" i="9"/>
  <c r="R556" i="9"/>
  <c r="Q556" i="9"/>
  <c r="B556" i="9"/>
  <c r="AE555" i="9"/>
  <c r="AD555" i="9"/>
  <c r="Z555" i="9"/>
  <c r="Y555" i="9"/>
  <c r="X555" i="9"/>
  <c r="W555" i="9"/>
  <c r="V555" i="9"/>
  <c r="T555" i="9"/>
  <c r="R555" i="9"/>
  <c r="Q555" i="9"/>
  <c r="B555" i="9"/>
  <c r="AE554" i="9"/>
  <c r="AD554" i="9"/>
  <c r="Z554" i="9"/>
  <c r="Y554" i="9"/>
  <c r="X554" i="9"/>
  <c r="W554" i="9"/>
  <c r="V554" i="9"/>
  <c r="T554" i="9"/>
  <c r="R554" i="9"/>
  <c r="Q554" i="9"/>
  <c r="B554" i="9"/>
  <c r="AE553" i="9"/>
  <c r="AD553" i="9"/>
  <c r="Z553" i="9"/>
  <c r="Y553" i="9"/>
  <c r="X553" i="9"/>
  <c r="W553" i="9"/>
  <c r="V553" i="9"/>
  <c r="T553" i="9"/>
  <c r="R553" i="9"/>
  <c r="Q553" i="9"/>
  <c r="B553" i="9"/>
  <c r="AE552" i="9"/>
  <c r="AD552" i="9"/>
  <c r="Z552" i="9"/>
  <c r="Y552" i="9"/>
  <c r="X552" i="9"/>
  <c r="W552" i="9"/>
  <c r="V552" i="9"/>
  <c r="T552" i="9"/>
  <c r="R552" i="9"/>
  <c r="Q552" i="9"/>
  <c r="B552" i="9"/>
  <c r="AE551" i="9"/>
  <c r="AD551" i="9"/>
  <c r="Z551" i="9"/>
  <c r="Y551" i="9"/>
  <c r="X551" i="9"/>
  <c r="W551" i="9"/>
  <c r="V551" i="9"/>
  <c r="T551" i="9"/>
  <c r="R551" i="9"/>
  <c r="Q551" i="9"/>
  <c r="B551" i="9"/>
  <c r="AE550" i="9"/>
  <c r="AD550" i="9"/>
  <c r="Z550" i="9"/>
  <c r="Y550" i="9"/>
  <c r="X550" i="9"/>
  <c r="W550" i="9"/>
  <c r="V550" i="9"/>
  <c r="T550" i="9"/>
  <c r="R550" i="9"/>
  <c r="Q550" i="9"/>
  <c r="B550" i="9"/>
  <c r="AE549" i="9"/>
  <c r="AD549" i="9"/>
  <c r="Z549" i="9"/>
  <c r="Y549" i="9"/>
  <c r="X549" i="9"/>
  <c r="W549" i="9"/>
  <c r="V549" i="9"/>
  <c r="T549" i="9"/>
  <c r="R549" i="9"/>
  <c r="Q549" i="9"/>
  <c r="B549" i="9"/>
  <c r="AE548" i="9"/>
  <c r="AD548" i="9"/>
  <c r="Z548" i="9"/>
  <c r="Y548" i="9"/>
  <c r="X548" i="9"/>
  <c r="W548" i="9"/>
  <c r="V548" i="9"/>
  <c r="T548" i="9"/>
  <c r="R548" i="9"/>
  <c r="Q548" i="9"/>
  <c r="B548" i="9"/>
  <c r="AE547" i="9"/>
  <c r="AD547" i="9"/>
  <c r="Z547" i="9"/>
  <c r="Y547" i="9"/>
  <c r="X547" i="9"/>
  <c r="W547" i="9"/>
  <c r="V547" i="9"/>
  <c r="T547" i="9"/>
  <c r="R547" i="9"/>
  <c r="Q547" i="9"/>
  <c r="B547" i="9"/>
  <c r="AE546" i="9"/>
  <c r="AD546" i="9"/>
  <c r="Z546" i="9"/>
  <c r="Y546" i="9"/>
  <c r="X546" i="9"/>
  <c r="W546" i="9"/>
  <c r="V546" i="9"/>
  <c r="T546" i="9"/>
  <c r="R546" i="9"/>
  <c r="Q546" i="9"/>
  <c r="B546" i="9"/>
  <c r="AE545" i="9"/>
  <c r="AD545" i="9"/>
  <c r="Z545" i="9"/>
  <c r="Y545" i="9"/>
  <c r="X545" i="9"/>
  <c r="W545" i="9"/>
  <c r="V545" i="9"/>
  <c r="T545" i="9"/>
  <c r="R545" i="9"/>
  <c r="Q545" i="9"/>
  <c r="B545" i="9"/>
  <c r="AE544" i="9"/>
  <c r="AD544" i="9"/>
  <c r="Z544" i="9"/>
  <c r="Y544" i="9"/>
  <c r="X544" i="9"/>
  <c r="W544" i="9"/>
  <c r="V544" i="9"/>
  <c r="T544" i="9"/>
  <c r="R544" i="9"/>
  <c r="Q544" i="9"/>
  <c r="B544" i="9"/>
  <c r="AE543" i="9"/>
  <c r="AD543" i="9"/>
  <c r="Z543" i="9"/>
  <c r="Y543" i="9"/>
  <c r="X543" i="9"/>
  <c r="W543" i="9"/>
  <c r="V543" i="9"/>
  <c r="T543" i="9"/>
  <c r="R543" i="9"/>
  <c r="Q543" i="9"/>
  <c r="B543" i="9"/>
  <c r="AE542" i="9"/>
  <c r="AD542" i="9"/>
  <c r="Z542" i="9"/>
  <c r="Y542" i="9"/>
  <c r="X542" i="9"/>
  <c r="W542" i="9"/>
  <c r="V542" i="9"/>
  <c r="T542" i="9"/>
  <c r="R542" i="9"/>
  <c r="Q542" i="9"/>
  <c r="B542" i="9"/>
  <c r="AE541" i="9"/>
  <c r="AD541" i="9"/>
  <c r="Z541" i="9"/>
  <c r="Y541" i="9"/>
  <c r="X541" i="9"/>
  <c r="W541" i="9"/>
  <c r="V541" i="9"/>
  <c r="T541" i="9"/>
  <c r="R541" i="9"/>
  <c r="Q541" i="9"/>
  <c r="B541" i="9"/>
  <c r="AE540" i="9"/>
  <c r="AD540" i="9"/>
  <c r="Z540" i="9"/>
  <c r="Y540" i="9"/>
  <c r="X540" i="9"/>
  <c r="W540" i="9"/>
  <c r="V540" i="9"/>
  <c r="T540" i="9"/>
  <c r="R540" i="9"/>
  <c r="Q540" i="9"/>
  <c r="B540" i="9"/>
  <c r="AE539" i="9"/>
  <c r="AD539" i="9"/>
  <c r="Z539" i="9"/>
  <c r="Y539" i="9"/>
  <c r="X539" i="9"/>
  <c r="W539" i="9"/>
  <c r="V539" i="9"/>
  <c r="T539" i="9"/>
  <c r="R539" i="9"/>
  <c r="Q539" i="9"/>
  <c r="B539" i="9"/>
  <c r="AE538" i="9"/>
  <c r="AD538" i="9"/>
  <c r="Z538" i="9"/>
  <c r="Y538" i="9"/>
  <c r="X538" i="9"/>
  <c r="W538" i="9"/>
  <c r="V538" i="9"/>
  <c r="T538" i="9"/>
  <c r="R538" i="9"/>
  <c r="Q538" i="9"/>
  <c r="B538" i="9"/>
  <c r="AE537" i="9"/>
  <c r="AD537" i="9"/>
  <c r="Z537" i="9"/>
  <c r="Y537" i="9"/>
  <c r="X537" i="9"/>
  <c r="W537" i="9"/>
  <c r="V537" i="9"/>
  <c r="T537" i="9"/>
  <c r="R537" i="9"/>
  <c r="Q537" i="9"/>
  <c r="B537" i="9"/>
  <c r="AE536" i="9"/>
  <c r="AD536" i="9"/>
  <c r="Z536" i="9"/>
  <c r="Y536" i="9"/>
  <c r="X536" i="9"/>
  <c r="W536" i="9"/>
  <c r="V536" i="9"/>
  <c r="T536" i="9"/>
  <c r="R536" i="9"/>
  <c r="Q536" i="9"/>
  <c r="B536" i="9"/>
  <c r="AE535" i="9"/>
  <c r="AD535" i="9"/>
  <c r="Z535" i="9"/>
  <c r="Y535" i="9"/>
  <c r="X535" i="9"/>
  <c r="W535" i="9"/>
  <c r="V535" i="9"/>
  <c r="T535" i="9"/>
  <c r="R535" i="9"/>
  <c r="Q535" i="9"/>
  <c r="B535" i="9"/>
  <c r="AE534" i="9"/>
  <c r="AD534" i="9"/>
  <c r="Z534" i="9"/>
  <c r="Y534" i="9"/>
  <c r="X534" i="9"/>
  <c r="W534" i="9"/>
  <c r="V534" i="9"/>
  <c r="T534" i="9"/>
  <c r="R534" i="9"/>
  <c r="Q534" i="9"/>
  <c r="B534" i="9"/>
  <c r="AE533" i="9"/>
  <c r="AD533" i="9"/>
  <c r="Z533" i="9"/>
  <c r="Y533" i="9"/>
  <c r="X533" i="9"/>
  <c r="W533" i="9"/>
  <c r="V533" i="9"/>
  <c r="T533" i="9"/>
  <c r="R533" i="9"/>
  <c r="Q533" i="9"/>
  <c r="B533" i="9"/>
  <c r="AE532" i="9"/>
  <c r="AD532" i="9"/>
  <c r="Z532" i="9"/>
  <c r="Y532" i="9"/>
  <c r="X532" i="9"/>
  <c r="W532" i="9"/>
  <c r="V532" i="9"/>
  <c r="T532" i="9"/>
  <c r="R532" i="9"/>
  <c r="Q532" i="9"/>
  <c r="B532" i="9"/>
  <c r="AE531" i="9"/>
  <c r="AD531" i="9"/>
  <c r="Z531" i="9"/>
  <c r="Y531" i="9"/>
  <c r="X531" i="9"/>
  <c r="W531" i="9"/>
  <c r="V531" i="9"/>
  <c r="T531" i="9"/>
  <c r="R531" i="9"/>
  <c r="Q531" i="9"/>
  <c r="B531" i="9"/>
  <c r="AE530" i="9"/>
  <c r="AD530" i="9"/>
  <c r="Z530" i="9"/>
  <c r="Y530" i="9"/>
  <c r="X530" i="9"/>
  <c r="W530" i="9"/>
  <c r="V530" i="9"/>
  <c r="T530" i="9"/>
  <c r="R530" i="9"/>
  <c r="Q530" i="9"/>
  <c r="B530" i="9"/>
  <c r="AE529" i="9"/>
  <c r="AD529" i="9"/>
  <c r="Z529" i="9"/>
  <c r="Y529" i="9"/>
  <c r="X529" i="9"/>
  <c r="W529" i="9"/>
  <c r="V529" i="9"/>
  <c r="T529" i="9"/>
  <c r="R529" i="9"/>
  <c r="Q529" i="9"/>
  <c r="B529" i="9"/>
  <c r="AE528" i="9"/>
  <c r="AD528" i="9"/>
  <c r="Z528" i="9"/>
  <c r="Y528" i="9"/>
  <c r="X528" i="9"/>
  <c r="W528" i="9"/>
  <c r="V528" i="9"/>
  <c r="T528" i="9"/>
  <c r="R528" i="9"/>
  <c r="Q528" i="9"/>
  <c r="B528" i="9"/>
  <c r="AE527" i="9"/>
  <c r="AD527" i="9"/>
  <c r="Z527" i="9"/>
  <c r="Y527" i="9"/>
  <c r="X527" i="9"/>
  <c r="W527" i="9"/>
  <c r="V527" i="9"/>
  <c r="T527" i="9"/>
  <c r="R527" i="9"/>
  <c r="Q527" i="9"/>
  <c r="B527" i="9"/>
  <c r="AE526" i="9"/>
  <c r="AD526" i="9"/>
  <c r="Z526" i="9"/>
  <c r="Y526" i="9"/>
  <c r="X526" i="9"/>
  <c r="W526" i="9"/>
  <c r="V526" i="9"/>
  <c r="T526" i="9"/>
  <c r="R526" i="9"/>
  <c r="Q526" i="9"/>
  <c r="B526" i="9"/>
  <c r="AE525" i="9"/>
  <c r="AD525" i="9"/>
  <c r="Z525" i="9"/>
  <c r="Y525" i="9"/>
  <c r="X525" i="9"/>
  <c r="W525" i="9"/>
  <c r="V525" i="9"/>
  <c r="T525" i="9"/>
  <c r="R525" i="9"/>
  <c r="Q525" i="9"/>
  <c r="B525" i="9"/>
  <c r="AE524" i="9"/>
  <c r="AD524" i="9"/>
  <c r="Z524" i="9"/>
  <c r="Y524" i="9"/>
  <c r="X524" i="9"/>
  <c r="W524" i="9"/>
  <c r="V524" i="9"/>
  <c r="T524" i="9"/>
  <c r="R524" i="9"/>
  <c r="Q524" i="9"/>
  <c r="B524" i="9"/>
  <c r="AE523" i="9"/>
  <c r="AD523" i="9"/>
  <c r="Z523" i="9"/>
  <c r="Y523" i="9"/>
  <c r="X523" i="9"/>
  <c r="W523" i="9"/>
  <c r="V523" i="9"/>
  <c r="T523" i="9"/>
  <c r="R523" i="9"/>
  <c r="Q523" i="9"/>
  <c r="B523" i="9"/>
  <c r="AE522" i="9"/>
  <c r="AD522" i="9"/>
  <c r="Z522" i="9"/>
  <c r="Y522" i="9"/>
  <c r="X522" i="9"/>
  <c r="W522" i="9"/>
  <c r="V522" i="9"/>
  <c r="T522" i="9"/>
  <c r="R522" i="9"/>
  <c r="Q522" i="9"/>
  <c r="B522" i="9"/>
  <c r="AE521" i="9"/>
  <c r="AD521" i="9"/>
  <c r="Z521" i="9"/>
  <c r="Y521" i="9"/>
  <c r="X521" i="9"/>
  <c r="W521" i="9"/>
  <c r="V521" i="9"/>
  <c r="T521" i="9"/>
  <c r="R521" i="9"/>
  <c r="Q521" i="9"/>
  <c r="B521" i="9"/>
  <c r="AE520" i="9"/>
  <c r="AD520" i="9"/>
  <c r="Z520" i="9"/>
  <c r="Y520" i="9"/>
  <c r="X520" i="9"/>
  <c r="W520" i="9"/>
  <c r="V520" i="9"/>
  <c r="T520" i="9"/>
  <c r="R520" i="9"/>
  <c r="Q520" i="9"/>
  <c r="B520" i="9"/>
  <c r="AE519" i="9"/>
  <c r="AD519" i="9"/>
  <c r="Z519" i="9"/>
  <c r="Y519" i="9"/>
  <c r="X519" i="9"/>
  <c r="W519" i="9"/>
  <c r="V519" i="9"/>
  <c r="T519" i="9"/>
  <c r="R519" i="9"/>
  <c r="Q519" i="9"/>
  <c r="B519" i="9"/>
  <c r="AE518" i="9"/>
  <c r="AD518" i="9"/>
  <c r="Z518" i="9"/>
  <c r="Y518" i="9"/>
  <c r="X518" i="9"/>
  <c r="W518" i="9"/>
  <c r="V518" i="9"/>
  <c r="T518" i="9"/>
  <c r="R518" i="9"/>
  <c r="Q518" i="9"/>
  <c r="B518" i="9"/>
  <c r="AE517" i="9"/>
  <c r="AD517" i="9"/>
  <c r="Z517" i="9"/>
  <c r="Y517" i="9"/>
  <c r="X517" i="9"/>
  <c r="W517" i="9"/>
  <c r="V517" i="9"/>
  <c r="T517" i="9"/>
  <c r="R517" i="9"/>
  <c r="Q517" i="9"/>
  <c r="B517" i="9"/>
  <c r="AE516" i="9"/>
  <c r="AD516" i="9"/>
  <c r="Z516" i="9"/>
  <c r="Y516" i="9"/>
  <c r="X516" i="9"/>
  <c r="W516" i="9"/>
  <c r="V516" i="9"/>
  <c r="T516" i="9"/>
  <c r="R516" i="9"/>
  <c r="Q516" i="9"/>
  <c r="B516" i="9"/>
  <c r="AE515" i="9"/>
  <c r="AD515" i="9"/>
  <c r="Z515" i="9"/>
  <c r="Y515" i="9"/>
  <c r="X515" i="9"/>
  <c r="W515" i="9"/>
  <c r="V515" i="9"/>
  <c r="T515" i="9"/>
  <c r="R515" i="9"/>
  <c r="Q515" i="9"/>
  <c r="B515" i="9"/>
  <c r="AE514" i="9"/>
  <c r="AD514" i="9"/>
  <c r="Z514" i="9"/>
  <c r="Y514" i="9"/>
  <c r="X514" i="9"/>
  <c r="W514" i="9"/>
  <c r="V514" i="9"/>
  <c r="T514" i="9"/>
  <c r="R514" i="9"/>
  <c r="Q514" i="9"/>
  <c r="B514" i="9"/>
  <c r="AE513" i="9"/>
  <c r="AD513" i="9"/>
  <c r="Z513" i="9"/>
  <c r="Y513" i="9"/>
  <c r="X513" i="9"/>
  <c r="W513" i="9"/>
  <c r="V513" i="9"/>
  <c r="T513" i="9"/>
  <c r="R513" i="9"/>
  <c r="Q513" i="9"/>
  <c r="B513" i="9"/>
  <c r="AE512" i="9"/>
  <c r="AD512" i="9"/>
  <c r="Z512" i="9"/>
  <c r="Y512" i="9"/>
  <c r="X512" i="9"/>
  <c r="W512" i="9"/>
  <c r="V512" i="9"/>
  <c r="T512" i="9"/>
  <c r="R512" i="9"/>
  <c r="Q512" i="9"/>
  <c r="B512" i="9"/>
  <c r="AE511" i="9"/>
  <c r="AD511" i="9"/>
  <c r="Z511" i="9"/>
  <c r="Y511" i="9"/>
  <c r="X511" i="9"/>
  <c r="W511" i="9"/>
  <c r="V511" i="9"/>
  <c r="T511" i="9"/>
  <c r="R511" i="9"/>
  <c r="Q511" i="9"/>
  <c r="B511" i="9"/>
  <c r="AE510" i="9"/>
  <c r="AD510" i="9"/>
  <c r="Z510" i="9"/>
  <c r="Y510" i="9"/>
  <c r="X510" i="9"/>
  <c r="W510" i="9"/>
  <c r="V510" i="9"/>
  <c r="T510" i="9"/>
  <c r="R510" i="9"/>
  <c r="Q510" i="9"/>
  <c r="B510" i="9"/>
  <c r="AE509" i="9"/>
  <c r="AD509" i="9"/>
  <c r="Z509" i="9"/>
  <c r="Y509" i="9"/>
  <c r="X509" i="9"/>
  <c r="W509" i="9"/>
  <c r="V509" i="9"/>
  <c r="T509" i="9"/>
  <c r="R509" i="9"/>
  <c r="Q509" i="9"/>
  <c r="B509" i="9"/>
  <c r="AE508" i="9"/>
  <c r="AD508" i="9"/>
  <c r="Z508" i="9"/>
  <c r="Y508" i="9"/>
  <c r="X508" i="9"/>
  <c r="W508" i="9"/>
  <c r="V508" i="9"/>
  <c r="T508" i="9"/>
  <c r="R508" i="9"/>
  <c r="Q508" i="9"/>
  <c r="B508" i="9"/>
  <c r="AE507" i="9"/>
  <c r="AD507" i="9"/>
  <c r="Z507" i="9"/>
  <c r="Y507" i="9"/>
  <c r="X507" i="9"/>
  <c r="W507" i="9"/>
  <c r="V507" i="9"/>
  <c r="T507" i="9"/>
  <c r="R507" i="9"/>
  <c r="Q507" i="9"/>
  <c r="B507" i="9"/>
  <c r="AE506" i="9"/>
  <c r="AD506" i="9"/>
  <c r="Z506" i="9"/>
  <c r="Y506" i="9"/>
  <c r="X506" i="9"/>
  <c r="W506" i="9"/>
  <c r="V506" i="9"/>
  <c r="T506" i="9"/>
  <c r="R506" i="9"/>
  <c r="Q506" i="9"/>
  <c r="B506" i="9"/>
  <c r="AE505" i="9"/>
  <c r="AD505" i="9"/>
  <c r="Z505" i="9"/>
  <c r="Y505" i="9"/>
  <c r="X505" i="9"/>
  <c r="W505" i="9"/>
  <c r="V505" i="9"/>
  <c r="T505" i="9"/>
  <c r="R505" i="9"/>
  <c r="Q505" i="9"/>
  <c r="B505" i="9"/>
  <c r="AE504" i="9"/>
  <c r="AD504" i="9"/>
  <c r="Z504" i="9"/>
  <c r="Y504" i="9"/>
  <c r="X504" i="9"/>
  <c r="W504" i="9"/>
  <c r="V504" i="9"/>
  <c r="T504" i="9"/>
  <c r="R504" i="9"/>
  <c r="Q504" i="9"/>
  <c r="B504" i="9"/>
  <c r="AE503" i="9"/>
  <c r="AD503" i="9"/>
  <c r="Z503" i="9"/>
  <c r="Y503" i="9"/>
  <c r="X503" i="9"/>
  <c r="W503" i="9"/>
  <c r="V503" i="9"/>
  <c r="T503" i="9"/>
  <c r="R503" i="9"/>
  <c r="Q503" i="9"/>
  <c r="B503" i="9"/>
  <c r="AE502" i="9"/>
  <c r="AD502" i="9"/>
  <c r="Z502" i="9"/>
  <c r="Y502" i="9"/>
  <c r="X502" i="9"/>
  <c r="W502" i="9"/>
  <c r="V502" i="9"/>
  <c r="T502" i="9"/>
  <c r="R502" i="9"/>
  <c r="Q502" i="9"/>
  <c r="B502" i="9"/>
  <c r="AE501" i="9"/>
  <c r="AD501" i="9"/>
  <c r="Z501" i="9"/>
  <c r="Y501" i="9"/>
  <c r="X501" i="9"/>
  <c r="W501" i="9"/>
  <c r="V501" i="9"/>
  <c r="T501" i="9"/>
  <c r="R501" i="9"/>
  <c r="Q501" i="9"/>
  <c r="B501" i="9"/>
  <c r="AE500" i="9"/>
  <c r="AD500" i="9"/>
  <c r="Z500" i="9"/>
  <c r="Y500" i="9"/>
  <c r="X500" i="9"/>
  <c r="W500" i="9"/>
  <c r="V500" i="9"/>
  <c r="T500" i="9"/>
  <c r="R500" i="9"/>
  <c r="Q500" i="9"/>
  <c r="B500" i="9"/>
  <c r="AE499" i="9"/>
  <c r="AD499" i="9"/>
  <c r="Z499" i="9"/>
  <c r="Y499" i="9"/>
  <c r="X499" i="9"/>
  <c r="W499" i="9"/>
  <c r="V499" i="9"/>
  <c r="T499" i="9"/>
  <c r="R499" i="9"/>
  <c r="Q499" i="9"/>
  <c r="B499" i="9"/>
  <c r="AE498" i="9"/>
  <c r="AD498" i="9"/>
  <c r="Z498" i="9"/>
  <c r="Y498" i="9"/>
  <c r="X498" i="9"/>
  <c r="W498" i="9"/>
  <c r="V498" i="9"/>
  <c r="T498" i="9"/>
  <c r="R498" i="9"/>
  <c r="Q498" i="9"/>
  <c r="B498" i="9"/>
  <c r="AE497" i="9"/>
  <c r="AD497" i="9"/>
  <c r="Z497" i="9"/>
  <c r="Y497" i="9"/>
  <c r="X497" i="9"/>
  <c r="W497" i="9"/>
  <c r="V497" i="9"/>
  <c r="T497" i="9"/>
  <c r="R497" i="9"/>
  <c r="Q497" i="9"/>
  <c r="B497" i="9"/>
  <c r="AE496" i="9"/>
  <c r="AD496" i="9"/>
  <c r="Z496" i="9"/>
  <c r="Y496" i="9"/>
  <c r="X496" i="9"/>
  <c r="W496" i="9"/>
  <c r="V496" i="9"/>
  <c r="T496" i="9"/>
  <c r="R496" i="9"/>
  <c r="Q496" i="9"/>
  <c r="B496" i="9"/>
  <c r="AE495" i="9"/>
  <c r="AD495" i="9"/>
  <c r="Z495" i="9"/>
  <c r="Y495" i="9"/>
  <c r="X495" i="9"/>
  <c r="W495" i="9"/>
  <c r="V495" i="9"/>
  <c r="T495" i="9"/>
  <c r="R495" i="9"/>
  <c r="Q495" i="9"/>
  <c r="B495" i="9"/>
  <c r="AE494" i="9"/>
  <c r="AD494" i="9"/>
  <c r="Z494" i="9"/>
  <c r="Y494" i="9"/>
  <c r="X494" i="9"/>
  <c r="W494" i="9"/>
  <c r="V494" i="9"/>
  <c r="T494" i="9"/>
  <c r="R494" i="9"/>
  <c r="Q494" i="9"/>
  <c r="B494" i="9"/>
  <c r="AE493" i="9"/>
  <c r="AD493" i="9"/>
  <c r="Z493" i="9"/>
  <c r="Y493" i="9"/>
  <c r="X493" i="9"/>
  <c r="W493" i="9"/>
  <c r="V493" i="9"/>
  <c r="T493" i="9"/>
  <c r="R493" i="9"/>
  <c r="Q493" i="9"/>
  <c r="B493" i="9"/>
  <c r="AE492" i="9"/>
  <c r="AD492" i="9"/>
  <c r="Z492" i="9"/>
  <c r="Y492" i="9"/>
  <c r="X492" i="9"/>
  <c r="W492" i="9"/>
  <c r="V492" i="9"/>
  <c r="T492" i="9"/>
  <c r="R492" i="9"/>
  <c r="Q492" i="9"/>
  <c r="B492" i="9"/>
  <c r="AE491" i="9"/>
  <c r="AD491" i="9"/>
  <c r="Z491" i="9"/>
  <c r="Y491" i="9"/>
  <c r="X491" i="9"/>
  <c r="W491" i="9"/>
  <c r="V491" i="9"/>
  <c r="T491" i="9"/>
  <c r="R491" i="9"/>
  <c r="Q491" i="9"/>
  <c r="B491" i="9"/>
  <c r="AE490" i="9"/>
  <c r="AD490" i="9"/>
  <c r="Z490" i="9"/>
  <c r="Y490" i="9"/>
  <c r="X490" i="9"/>
  <c r="W490" i="9"/>
  <c r="V490" i="9"/>
  <c r="T490" i="9"/>
  <c r="R490" i="9"/>
  <c r="Q490" i="9"/>
  <c r="B490" i="9"/>
  <c r="AE489" i="9"/>
  <c r="AD489" i="9"/>
  <c r="Z489" i="9"/>
  <c r="Y489" i="9"/>
  <c r="X489" i="9"/>
  <c r="W489" i="9"/>
  <c r="V489" i="9"/>
  <c r="T489" i="9"/>
  <c r="R489" i="9"/>
  <c r="Q489" i="9"/>
  <c r="B489" i="9"/>
  <c r="AE488" i="9"/>
  <c r="AD488" i="9"/>
  <c r="Z488" i="9"/>
  <c r="Y488" i="9"/>
  <c r="X488" i="9"/>
  <c r="W488" i="9"/>
  <c r="V488" i="9"/>
  <c r="T488" i="9"/>
  <c r="R488" i="9"/>
  <c r="Q488" i="9"/>
  <c r="B488" i="9"/>
  <c r="AE487" i="9"/>
  <c r="AD487" i="9"/>
  <c r="Z487" i="9"/>
  <c r="Y487" i="9"/>
  <c r="X487" i="9"/>
  <c r="W487" i="9"/>
  <c r="V487" i="9"/>
  <c r="T487" i="9"/>
  <c r="R487" i="9"/>
  <c r="Q487" i="9"/>
  <c r="B487" i="9"/>
  <c r="AE486" i="9"/>
  <c r="AD486" i="9"/>
  <c r="Z486" i="9"/>
  <c r="Y486" i="9"/>
  <c r="X486" i="9"/>
  <c r="W486" i="9"/>
  <c r="V486" i="9"/>
  <c r="T486" i="9"/>
  <c r="R486" i="9"/>
  <c r="Q486" i="9"/>
  <c r="B486" i="9"/>
  <c r="AE485" i="9"/>
  <c r="AD485" i="9"/>
  <c r="Z485" i="9"/>
  <c r="Y485" i="9"/>
  <c r="X485" i="9"/>
  <c r="W485" i="9"/>
  <c r="V485" i="9"/>
  <c r="T485" i="9"/>
  <c r="R485" i="9"/>
  <c r="Q485" i="9"/>
  <c r="B485" i="9"/>
  <c r="AE484" i="9"/>
  <c r="AD484" i="9"/>
  <c r="Z484" i="9"/>
  <c r="Y484" i="9"/>
  <c r="X484" i="9"/>
  <c r="W484" i="9"/>
  <c r="V484" i="9"/>
  <c r="T484" i="9"/>
  <c r="R484" i="9"/>
  <c r="Q484" i="9"/>
  <c r="B484" i="9"/>
  <c r="AE483" i="9"/>
  <c r="AD483" i="9"/>
  <c r="Z483" i="9"/>
  <c r="Y483" i="9"/>
  <c r="X483" i="9"/>
  <c r="W483" i="9"/>
  <c r="V483" i="9"/>
  <c r="T483" i="9"/>
  <c r="R483" i="9"/>
  <c r="Q483" i="9"/>
  <c r="B483" i="9"/>
  <c r="AE482" i="9"/>
  <c r="AD482" i="9"/>
  <c r="Z482" i="9"/>
  <c r="Y482" i="9"/>
  <c r="X482" i="9"/>
  <c r="W482" i="9"/>
  <c r="V482" i="9"/>
  <c r="T482" i="9"/>
  <c r="R482" i="9"/>
  <c r="Q482" i="9"/>
  <c r="B482" i="9"/>
  <c r="AE481" i="9"/>
  <c r="AD481" i="9"/>
  <c r="Z481" i="9"/>
  <c r="Y481" i="9"/>
  <c r="X481" i="9"/>
  <c r="W481" i="9"/>
  <c r="V481" i="9"/>
  <c r="T481" i="9"/>
  <c r="R481" i="9"/>
  <c r="Q481" i="9"/>
  <c r="B481" i="9"/>
  <c r="AE480" i="9"/>
  <c r="AD480" i="9"/>
  <c r="Z480" i="9"/>
  <c r="Y480" i="9"/>
  <c r="X480" i="9"/>
  <c r="W480" i="9"/>
  <c r="V480" i="9"/>
  <c r="T480" i="9"/>
  <c r="R480" i="9"/>
  <c r="Q480" i="9"/>
  <c r="B480" i="9"/>
  <c r="AE479" i="9"/>
  <c r="AD479" i="9"/>
  <c r="Z479" i="9"/>
  <c r="Y479" i="9"/>
  <c r="X479" i="9"/>
  <c r="W479" i="9"/>
  <c r="V479" i="9"/>
  <c r="T479" i="9"/>
  <c r="R479" i="9"/>
  <c r="Q479" i="9"/>
  <c r="B479" i="9"/>
  <c r="AE478" i="9"/>
  <c r="AD478" i="9"/>
  <c r="Z478" i="9"/>
  <c r="Y478" i="9"/>
  <c r="X478" i="9"/>
  <c r="W478" i="9"/>
  <c r="V478" i="9"/>
  <c r="T478" i="9"/>
  <c r="R478" i="9"/>
  <c r="Q478" i="9"/>
  <c r="B478" i="9"/>
  <c r="AE477" i="9"/>
  <c r="AD477" i="9"/>
  <c r="Z477" i="9"/>
  <c r="Y477" i="9"/>
  <c r="X477" i="9"/>
  <c r="W477" i="9"/>
  <c r="V477" i="9"/>
  <c r="T477" i="9"/>
  <c r="R477" i="9"/>
  <c r="Q477" i="9"/>
  <c r="B477" i="9"/>
  <c r="AE476" i="9"/>
  <c r="AD476" i="9"/>
  <c r="Z476" i="9"/>
  <c r="Y476" i="9"/>
  <c r="X476" i="9"/>
  <c r="W476" i="9"/>
  <c r="V476" i="9"/>
  <c r="T476" i="9"/>
  <c r="R476" i="9"/>
  <c r="Q476" i="9"/>
  <c r="B476" i="9"/>
  <c r="AE475" i="9"/>
  <c r="AD475" i="9"/>
  <c r="Z475" i="9"/>
  <c r="Y475" i="9"/>
  <c r="X475" i="9"/>
  <c r="W475" i="9"/>
  <c r="V475" i="9"/>
  <c r="T475" i="9"/>
  <c r="R475" i="9"/>
  <c r="Q475" i="9"/>
  <c r="B475" i="9"/>
  <c r="AE474" i="9"/>
  <c r="AD474" i="9"/>
  <c r="Z474" i="9"/>
  <c r="Y474" i="9"/>
  <c r="X474" i="9"/>
  <c r="W474" i="9"/>
  <c r="V474" i="9"/>
  <c r="T474" i="9"/>
  <c r="R474" i="9"/>
  <c r="Q474" i="9"/>
  <c r="B474" i="9"/>
  <c r="AE473" i="9"/>
  <c r="AD473" i="9"/>
  <c r="Z473" i="9"/>
  <c r="Y473" i="9"/>
  <c r="X473" i="9"/>
  <c r="W473" i="9"/>
  <c r="V473" i="9"/>
  <c r="T473" i="9"/>
  <c r="R473" i="9"/>
  <c r="Q473" i="9"/>
  <c r="B473" i="9"/>
  <c r="AE472" i="9"/>
  <c r="AD472" i="9"/>
  <c r="Z472" i="9"/>
  <c r="Y472" i="9"/>
  <c r="X472" i="9"/>
  <c r="W472" i="9"/>
  <c r="V472" i="9"/>
  <c r="T472" i="9"/>
  <c r="R472" i="9"/>
  <c r="Q472" i="9"/>
  <c r="B472" i="9"/>
  <c r="AE471" i="9"/>
  <c r="AD471" i="9"/>
  <c r="Z471" i="9"/>
  <c r="Y471" i="9"/>
  <c r="X471" i="9"/>
  <c r="W471" i="9"/>
  <c r="V471" i="9"/>
  <c r="T471" i="9"/>
  <c r="R471" i="9"/>
  <c r="Q471" i="9"/>
  <c r="B471" i="9"/>
  <c r="AE470" i="9"/>
  <c r="AD470" i="9"/>
  <c r="Z470" i="9"/>
  <c r="Y470" i="9"/>
  <c r="X470" i="9"/>
  <c r="W470" i="9"/>
  <c r="V470" i="9"/>
  <c r="T470" i="9"/>
  <c r="R470" i="9"/>
  <c r="Q470" i="9"/>
  <c r="B470" i="9"/>
  <c r="AE469" i="9"/>
  <c r="AD469" i="9"/>
  <c r="Z469" i="9"/>
  <c r="Y469" i="9"/>
  <c r="X469" i="9"/>
  <c r="W469" i="9"/>
  <c r="V469" i="9"/>
  <c r="T469" i="9"/>
  <c r="R469" i="9"/>
  <c r="Q469" i="9"/>
  <c r="B469" i="9"/>
  <c r="AE468" i="9"/>
  <c r="AD468" i="9"/>
  <c r="Z468" i="9"/>
  <c r="Y468" i="9"/>
  <c r="X468" i="9"/>
  <c r="W468" i="9"/>
  <c r="V468" i="9"/>
  <c r="T468" i="9"/>
  <c r="R468" i="9"/>
  <c r="Q468" i="9"/>
  <c r="B468" i="9"/>
  <c r="AE467" i="9"/>
  <c r="AD467" i="9"/>
  <c r="Z467" i="9"/>
  <c r="Y467" i="9"/>
  <c r="X467" i="9"/>
  <c r="W467" i="9"/>
  <c r="V467" i="9"/>
  <c r="T467" i="9"/>
  <c r="R467" i="9"/>
  <c r="Q467" i="9"/>
  <c r="B467" i="9"/>
  <c r="AE466" i="9"/>
  <c r="AD466" i="9"/>
  <c r="Z466" i="9"/>
  <c r="Y466" i="9"/>
  <c r="X466" i="9"/>
  <c r="W466" i="9"/>
  <c r="V466" i="9"/>
  <c r="T466" i="9"/>
  <c r="R466" i="9"/>
  <c r="Q466" i="9"/>
  <c r="B466" i="9"/>
  <c r="AE465" i="9"/>
  <c r="AD465" i="9"/>
  <c r="Z465" i="9"/>
  <c r="Y465" i="9"/>
  <c r="X465" i="9"/>
  <c r="W465" i="9"/>
  <c r="V465" i="9"/>
  <c r="T465" i="9"/>
  <c r="R465" i="9"/>
  <c r="Q465" i="9"/>
  <c r="B465" i="9"/>
  <c r="AE464" i="9"/>
  <c r="AD464" i="9"/>
  <c r="Z464" i="9"/>
  <c r="Y464" i="9"/>
  <c r="X464" i="9"/>
  <c r="W464" i="9"/>
  <c r="V464" i="9"/>
  <c r="T464" i="9"/>
  <c r="R464" i="9"/>
  <c r="Q464" i="9"/>
  <c r="B464" i="9"/>
  <c r="AE463" i="9"/>
  <c r="AD463" i="9"/>
  <c r="Z463" i="9"/>
  <c r="Y463" i="9"/>
  <c r="X463" i="9"/>
  <c r="W463" i="9"/>
  <c r="V463" i="9"/>
  <c r="T463" i="9"/>
  <c r="R463" i="9"/>
  <c r="Q463" i="9"/>
  <c r="B463" i="9"/>
  <c r="AE462" i="9"/>
  <c r="AD462" i="9"/>
  <c r="Z462" i="9"/>
  <c r="Y462" i="9"/>
  <c r="X462" i="9"/>
  <c r="W462" i="9"/>
  <c r="V462" i="9"/>
  <c r="T462" i="9"/>
  <c r="R462" i="9"/>
  <c r="Q462" i="9"/>
  <c r="B462" i="9"/>
  <c r="AE461" i="9"/>
  <c r="AD461" i="9"/>
  <c r="Z461" i="9"/>
  <c r="Y461" i="9"/>
  <c r="X461" i="9"/>
  <c r="W461" i="9"/>
  <c r="V461" i="9"/>
  <c r="T461" i="9"/>
  <c r="R461" i="9"/>
  <c r="Q461" i="9"/>
  <c r="B461" i="9"/>
  <c r="AE460" i="9"/>
  <c r="AD460" i="9"/>
  <c r="Z460" i="9"/>
  <c r="Y460" i="9"/>
  <c r="X460" i="9"/>
  <c r="W460" i="9"/>
  <c r="V460" i="9"/>
  <c r="T460" i="9"/>
  <c r="R460" i="9"/>
  <c r="Q460" i="9"/>
  <c r="B460" i="9"/>
  <c r="AE459" i="9"/>
  <c r="AD459" i="9"/>
  <c r="Z459" i="9"/>
  <c r="Y459" i="9"/>
  <c r="X459" i="9"/>
  <c r="W459" i="9"/>
  <c r="V459" i="9"/>
  <c r="T459" i="9"/>
  <c r="R459" i="9"/>
  <c r="Q459" i="9"/>
  <c r="B459" i="9"/>
  <c r="AE458" i="9"/>
  <c r="AD458" i="9"/>
  <c r="Z458" i="9"/>
  <c r="Y458" i="9"/>
  <c r="X458" i="9"/>
  <c r="W458" i="9"/>
  <c r="V458" i="9"/>
  <c r="T458" i="9"/>
  <c r="R458" i="9"/>
  <c r="Q458" i="9"/>
  <c r="B458" i="9"/>
  <c r="AE457" i="9"/>
  <c r="AD457" i="9"/>
  <c r="Z457" i="9"/>
  <c r="Y457" i="9"/>
  <c r="X457" i="9"/>
  <c r="W457" i="9"/>
  <c r="V457" i="9"/>
  <c r="T457" i="9"/>
  <c r="R457" i="9"/>
  <c r="Q457" i="9"/>
  <c r="B457" i="9"/>
  <c r="AE456" i="9"/>
  <c r="AD456" i="9"/>
  <c r="Z456" i="9"/>
  <c r="Y456" i="9"/>
  <c r="X456" i="9"/>
  <c r="W456" i="9"/>
  <c r="V456" i="9"/>
  <c r="T456" i="9"/>
  <c r="R456" i="9"/>
  <c r="Q456" i="9"/>
  <c r="B456" i="9"/>
  <c r="AE455" i="9"/>
  <c r="AD455" i="9"/>
  <c r="Z455" i="9"/>
  <c r="Y455" i="9"/>
  <c r="X455" i="9"/>
  <c r="W455" i="9"/>
  <c r="V455" i="9"/>
  <c r="T455" i="9"/>
  <c r="R455" i="9"/>
  <c r="Q455" i="9"/>
  <c r="B455" i="9"/>
  <c r="AE454" i="9"/>
  <c r="AD454" i="9"/>
  <c r="Z454" i="9"/>
  <c r="Y454" i="9"/>
  <c r="X454" i="9"/>
  <c r="W454" i="9"/>
  <c r="V454" i="9"/>
  <c r="T454" i="9"/>
  <c r="R454" i="9"/>
  <c r="Q454" i="9"/>
  <c r="B454" i="9"/>
  <c r="AE453" i="9"/>
  <c r="AD453" i="9"/>
  <c r="Z453" i="9"/>
  <c r="Y453" i="9"/>
  <c r="X453" i="9"/>
  <c r="W453" i="9"/>
  <c r="V453" i="9"/>
  <c r="T453" i="9"/>
  <c r="R453" i="9"/>
  <c r="Q453" i="9"/>
  <c r="B453" i="9"/>
  <c r="AE452" i="9"/>
  <c r="AD452" i="9"/>
  <c r="Z452" i="9"/>
  <c r="Y452" i="9"/>
  <c r="X452" i="9"/>
  <c r="W452" i="9"/>
  <c r="V452" i="9"/>
  <c r="T452" i="9"/>
  <c r="R452" i="9"/>
  <c r="Q452" i="9"/>
  <c r="B452" i="9"/>
  <c r="AE451" i="9"/>
  <c r="AD451" i="9"/>
  <c r="Z451" i="9"/>
  <c r="Y451" i="9"/>
  <c r="X451" i="9"/>
  <c r="W451" i="9"/>
  <c r="V451" i="9"/>
  <c r="T451" i="9"/>
  <c r="R451" i="9"/>
  <c r="Q451" i="9"/>
  <c r="B451" i="9"/>
  <c r="AE450" i="9"/>
  <c r="AD450" i="9"/>
  <c r="Z450" i="9"/>
  <c r="Y450" i="9"/>
  <c r="X450" i="9"/>
  <c r="W450" i="9"/>
  <c r="V450" i="9"/>
  <c r="T450" i="9"/>
  <c r="R450" i="9"/>
  <c r="Q450" i="9"/>
  <c r="B450" i="9"/>
  <c r="AE449" i="9"/>
  <c r="AD449" i="9"/>
  <c r="Z449" i="9"/>
  <c r="Y449" i="9"/>
  <c r="X449" i="9"/>
  <c r="W449" i="9"/>
  <c r="V449" i="9"/>
  <c r="T449" i="9"/>
  <c r="R449" i="9"/>
  <c r="Q449" i="9"/>
  <c r="B449" i="9"/>
  <c r="AE448" i="9"/>
  <c r="AD448" i="9"/>
  <c r="Z448" i="9"/>
  <c r="Y448" i="9"/>
  <c r="X448" i="9"/>
  <c r="W448" i="9"/>
  <c r="V448" i="9"/>
  <c r="T448" i="9"/>
  <c r="R448" i="9"/>
  <c r="Q448" i="9"/>
  <c r="B448" i="9"/>
  <c r="AE447" i="9"/>
  <c r="AD447" i="9"/>
  <c r="Z447" i="9"/>
  <c r="Y447" i="9"/>
  <c r="X447" i="9"/>
  <c r="W447" i="9"/>
  <c r="V447" i="9"/>
  <c r="T447" i="9"/>
  <c r="R447" i="9"/>
  <c r="Q447" i="9"/>
  <c r="B447" i="9"/>
  <c r="AE446" i="9"/>
  <c r="AD446" i="9"/>
  <c r="Z446" i="9"/>
  <c r="Y446" i="9"/>
  <c r="X446" i="9"/>
  <c r="W446" i="9"/>
  <c r="V446" i="9"/>
  <c r="T446" i="9"/>
  <c r="R446" i="9"/>
  <c r="Q446" i="9"/>
  <c r="B446" i="9"/>
  <c r="AE445" i="9"/>
  <c r="AD445" i="9"/>
  <c r="Z445" i="9"/>
  <c r="Y445" i="9"/>
  <c r="X445" i="9"/>
  <c r="W445" i="9"/>
  <c r="V445" i="9"/>
  <c r="T445" i="9"/>
  <c r="R445" i="9"/>
  <c r="Q445" i="9"/>
  <c r="B445" i="9"/>
  <c r="AE444" i="9"/>
  <c r="AD444" i="9"/>
  <c r="Z444" i="9"/>
  <c r="Y444" i="9"/>
  <c r="X444" i="9"/>
  <c r="W444" i="9"/>
  <c r="V444" i="9"/>
  <c r="T444" i="9"/>
  <c r="R444" i="9"/>
  <c r="Q444" i="9"/>
  <c r="B444" i="9"/>
  <c r="AE443" i="9"/>
  <c r="AD443" i="9"/>
  <c r="Z443" i="9"/>
  <c r="Y443" i="9"/>
  <c r="X443" i="9"/>
  <c r="W443" i="9"/>
  <c r="V443" i="9"/>
  <c r="T443" i="9"/>
  <c r="R443" i="9"/>
  <c r="Q443" i="9"/>
  <c r="B443" i="9"/>
  <c r="AE442" i="9"/>
  <c r="AD442" i="9"/>
  <c r="Z442" i="9"/>
  <c r="Y442" i="9"/>
  <c r="X442" i="9"/>
  <c r="W442" i="9"/>
  <c r="V442" i="9"/>
  <c r="T442" i="9"/>
  <c r="R442" i="9"/>
  <c r="Q442" i="9"/>
  <c r="B442" i="9"/>
  <c r="AE441" i="9"/>
  <c r="AD441" i="9"/>
  <c r="Z441" i="9"/>
  <c r="Y441" i="9"/>
  <c r="X441" i="9"/>
  <c r="W441" i="9"/>
  <c r="V441" i="9"/>
  <c r="T441" i="9"/>
  <c r="R441" i="9"/>
  <c r="Q441" i="9"/>
  <c r="B441" i="9"/>
  <c r="AE440" i="9"/>
  <c r="AD440" i="9"/>
  <c r="Z440" i="9"/>
  <c r="Y440" i="9"/>
  <c r="X440" i="9"/>
  <c r="W440" i="9"/>
  <c r="V440" i="9"/>
  <c r="T440" i="9"/>
  <c r="R440" i="9"/>
  <c r="Q440" i="9"/>
  <c r="B440" i="9"/>
  <c r="AE439" i="9"/>
  <c r="AD439" i="9"/>
  <c r="Z439" i="9"/>
  <c r="Y439" i="9"/>
  <c r="X439" i="9"/>
  <c r="W439" i="9"/>
  <c r="V439" i="9"/>
  <c r="T439" i="9"/>
  <c r="R439" i="9"/>
  <c r="Q439" i="9"/>
  <c r="B439" i="9"/>
  <c r="AE438" i="9"/>
  <c r="AD438" i="9"/>
  <c r="Z438" i="9"/>
  <c r="Y438" i="9"/>
  <c r="X438" i="9"/>
  <c r="W438" i="9"/>
  <c r="V438" i="9"/>
  <c r="T438" i="9"/>
  <c r="R438" i="9"/>
  <c r="Q438" i="9"/>
  <c r="B438" i="9"/>
  <c r="AE437" i="9"/>
  <c r="AD437" i="9"/>
  <c r="Z437" i="9"/>
  <c r="Y437" i="9"/>
  <c r="X437" i="9"/>
  <c r="W437" i="9"/>
  <c r="V437" i="9"/>
  <c r="T437" i="9"/>
  <c r="R437" i="9"/>
  <c r="Q437" i="9"/>
  <c r="B437" i="9"/>
  <c r="AE436" i="9"/>
  <c r="AD436" i="9"/>
  <c r="Z436" i="9"/>
  <c r="Y436" i="9"/>
  <c r="X436" i="9"/>
  <c r="W436" i="9"/>
  <c r="V436" i="9"/>
  <c r="T436" i="9"/>
  <c r="R436" i="9"/>
  <c r="Q436" i="9"/>
  <c r="B436" i="9"/>
  <c r="AE435" i="9"/>
  <c r="AD435" i="9"/>
  <c r="Z435" i="9"/>
  <c r="Y435" i="9"/>
  <c r="X435" i="9"/>
  <c r="W435" i="9"/>
  <c r="V435" i="9"/>
  <c r="T435" i="9"/>
  <c r="R435" i="9"/>
  <c r="Q435" i="9"/>
  <c r="B435" i="9"/>
  <c r="AE434" i="9"/>
  <c r="AD434" i="9"/>
  <c r="Z434" i="9"/>
  <c r="Y434" i="9"/>
  <c r="X434" i="9"/>
  <c r="W434" i="9"/>
  <c r="V434" i="9"/>
  <c r="T434" i="9"/>
  <c r="R434" i="9"/>
  <c r="Q434" i="9"/>
  <c r="B434" i="9"/>
  <c r="AE433" i="9"/>
  <c r="AD433" i="9"/>
  <c r="Z433" i="9"/>
  <c r="Y433" i="9"/>
  <c r="X433" i="9"/>
  <c r="W433" i="9"/>
  <c r="V433" i="9"/>
  <c r="T433" i="9"/>
  <c r="R433" i="9"/>
  <c r="Q433" i="9"/>
  <c r="B433" i="9"/>
  <c r="AE432" i="9"/>
  <c r="AD432" i="9"/>
  <c r="Z432" i="9"/>
  <c r="Y432" i="9"/>
  <c r="X432" i="9"/>
  <c r="W432" i="9"/>
  <c r="V432" i="9"/>
  <c r="T432" i="9"/>
  <c r="R432" i="9"/>
  <c r="Q432" i="9"/>
  <c r="B432" i="9"/>
  <c r="AE431" i="9"/>
  <c r="AD431" i="9"/>
  <c r="Z431" i="9"/>
  <c r="Y431" i="9"/>
  <c r="X431" i="9"/>
  <c r="W431" i="9"/>
  <c r="V431" i="9"/>
  <c r="T431" i="9"/>
  <c r="R431" i="9"/>
  <c r="Q431" i="9"/>
  <c r="B431" i="9"/>
  <c r="AE430" i="9"/>
  <c r="AD430" i="9"/>
  <c r="Z430" i="9"/>
  <c r="Y430" i="9"/>
  <c r="X430" i="9"/>
  <c r="W430" i="9"/>
  <c r="V430" i="9"/>
  <c r="T430" i="9"/>
  <c r="R430" i="9"/>
  <c r="Q430" i="9"/>
  <c r="B430" i="9"/>
  <c r="AE429" i="9"/>
  <c r="AD429" i="9"/>
  <c r="Z429" i="9"/>
  <c r="Y429" i="9"/>
  <c r="X429" i="9"/>
  <c r="W429" i="9"/>
  <c r="V429" i="9"/>
  <c r="T429" i="9"/>
  <c r="R429" i="9"/>
  <c r="Q429" i="9"/>
  <c r="B429" i="9"/>
  <c r="AE428" i="9"/>
  <c r="AD428" i="9"/>
  <c r="Z428" i="9"/>
  <c r="Y428" i="9"/>
  <c r="X428" i="9"/>
  <c r="W428" i="9"/>
  <c r="V428" i="9"/>
  <c r="T428" i="9"/>
  <c r="R428" i="9"/>
  <c r="Q428" i="9"/>
  <c r="B428" i="9"/>
  <c r="AE427" i="9"/>
  <c r="AD427" i="9"/>
  <c r="Z427" i="9"/>
  <c r="Y427" i="9"/>
  <c r="X427" i="9"/>
  <c r="W427" i="9"/>
  <c r="V427" i="9"/>
  <c r="T427" i="9"/>
  <c r="R427" i="9"/>
  <c r="Q427" i="9"/>
  <c r="B427" i="9"/>
  <c r="AE426" i="9"/>
  <c r="AD426" i="9"/>
  <c r="Z426" i="9"/>
  <c r="Y426" i="9"/>
  <c r="X426" i="9"/>
  <c r="W426" i="9"/>
  <c r="V426" i="9"/>
  <c r="T426" i="9"/>
  <c r="R426" i="9"/>
  <c r="Q426" i="9"/>
  <c r="B426" i="9"/>
  <c r="AE425" i="9"/>
  <c r="AD425" i="9"/>
  <c r="Z425" i="9"/>
  <c r="Y425" i="9"/>
  <c r="X425" i="9"/>
  <c r="W425" i="9"/>
  <c r="V425" i="9"/>
  <c r="T425" i="9"/>
  <c r="R425" i="9"/>
  <c r="Q425" i="9"/>
  <c r="B425" i="9"/>
  <c r="AE424" i="9"/>
  <c r="AD424" i="9"/>
  <c r="Z424" i="9"/>
  <c r="Y424" i="9"/>
  <c r="X424" i="9"/>
  <c r="W424" i="9"/>
  <c r="V424" i="9"/>
  <c r="T424" i="9"/>
  <c r="R424" i="9"/>
  <c r="Q424" i="9"/>
  <c r="B424" i="9"/>
  <c r="AE423" i="9"/>
  <c r="AD423" i="9"/>
  <c r="Z423" i="9"/>
  <c r="Y423" i="9"/>
  <c r="X423" i="9"/>
  <c r="W423" i="9"/>
  <c r="V423" i="9"/>
  <c r="T423" i="9"/>
  <c r="R423" i="9"/>
  <c r="Q423" i="9"/>
  <c r="B423" i="9"/>
  <c r="AE422" i="9"/>
  <c r="AD422" i="9"/>
  <c r="Z422" i="9"/>
  <c r="Y422" i="9"/>
  <c r="X422" i="9"/>
  <c r="W422" i="9"/>
  <c r="V422" i="9"/>
  <c r="T422" i="9"/>
  <c r="R422" i="9"/>
  <c r="Q422" i="9"/>
  <c r="B422" i="9"/>
  <c r="AE421" i="9"/>
  <c r="AD421" i="9"/>
  <c r="Z421" i="9"/>
  <c r="Y421" i="9"/>
  <c r="X421" i="9"/>
  <c r="W421" i="9"/>
  <c r="V421" i="9"/>
  <c r="T421" i="9"/>
  <c r="R421" i="9"/>
  <c r="Q421" i="9"/>
  <c r="B421" i="9"/>
  <c r="AE420" i="9"/>
  <c r="AD420" i="9"/>
  <c r="Z420" i="9"/>
  <c r="Y420" i="9"/>
  <c r="X420" i="9"/>
  <c r="W420" i="9"/>
  <c r="V420" i="9"/>
  <c r="T420" i="9"/>
  <c r="R420" i="9"/>
  <c r="Q420" i="9"/>
  <c r="B420" i="9"/>
  <c r="AE419" i="9"/>
  <c r="AD419" i="9"/>
  <c r="Z419" i="9"/>
  <c r="Y419" i="9"/>
  <c r="X419" i="9"/>
  <c r="W419" i="9"/>
  <c r="V419" i="9"/>
  <c r="T419" i="9"/>
  <c r="R419" i="9"/>
  <c r="Q419" i="9"/>
  <c r="B419" i="9"/>
  <c r="AE418" i="9"/>
  <c r="AD418" i="9"/>
  <c r="Z418" i="9"/>
  <c r="Y418" i="9"/>
  <c r="X418" i="9"/>
  <c r="W418" i="9"/>
  <c r="V418" i="9"/>
  <c r="T418" i="9"/>
  <c r="R418" i="9"/>
  <c r="Q418" i="9"/>
  <c r="B418" i="9"/>
  <c r="AE417" i="9"/>
  <c r="AD417" i="9"/>
  <c r="Z417" i="9"/>
  <c r="Y417" i="9"/>
  <c r="X417" i="9"/>
  <c r="W417" i="9"/>
  <c r="V417" i="9"/>
  <c r="T417" i="9"/>
  <c r="R417" i="9"/>
  <c r="Q417" i="9"/>
  <c r="B417" i="9"/>
  <c r="AE416" i="9"/>
  <c r="AD416" i="9"/>
  <c r="Z416" i="9"/>
  <c r="Y416" i="9"/>
  <c r="X416" i="9"/>
  <c r="W416" i="9"/>
  <c r="V416" i="9"/>
  <c r="T416" i="9"/>
  <c r="R416" i="9"/>
  <c r="Q416" i="9"/>
  <c r="B416" i="9"/>
  <c r="AE415" i="9"/>
  <c r="AD415" i="9"/>
  <c r="Z415" i="9"/>
  <c r="Y415" i="9"/>
  <c r="X415" i="9"/>
  <c r="W415" i="9"/>
  <c r="V415" i="9"/>
  <c r="T415" i="9"/>
  <c r="R415" i="9"/>
  <c r="Q415" i="9"/>
  <c r="B415" i="9"/>
  <c r="AE414" i="9"/>
  <c r="AD414" i="9"/>
  <c r="Z414" i="9"/>
  <c r="Y414" i="9"/>
  <c r="X414" i="9"/>
  <c r="W414" i="9"/>
  <c r="V414" i="9"/>
  <c r="T414" i="9"/>
  <c r="R414" i="9"/>
  <c r="Q414" i="9"/>
  <c r="B414" i="9"/>
  <c r="AE413" i="9"/>
  <c r="AD413" i="9"/>
  <c r="Z413" i="9"/>
  <c r="Y413" i="9"/>
  <c r="X413" i="9"/>
  <c r="W413" i="9"/>
  <c r="V413" i="9"/>
  <c r="T413" i="9"/>
  <c r="R413" i="9"/>
  <c r="Q413" i="9"/>
  <c r="B413" i="9"/>
  <c r="AE412" i="9"/>
  <c r="AD412" i="9"/>
  <c r="Z412" i="9"/>
  <c r="Y412" i="9"/>
  <c r="X412" i="9"/>
  <c r="W412" i="9"/>
  <c r="V412" i="9"/>
  <c r="T412" i="9"/>
  <c r="R412" i="9"/>
  <c r="Q412" i="9"/>
  <c r="B412" i="9"/>
  <c r="AE411" i="9"/>
  <c r="AD411" i="9"/>
  <c r="Z411" i="9"/>
  <c r="Y411" i="9"/>
  <c r="X411" i="9"/>
  <c r="W411" i="9"/>
  <c r="V411" i="9"/>
  <c r="T411" i="9"/>
  <c r="R411" i="9"/>
  <c r="Q411" i="9"/>
  <c r="B411" i="9"/>
  <c r="AE410" i="9"/>
  <c r="AD410" i="9"/>
  <c r="Z410" i="9"/>
  <c r="Y410" i="9"/>
  <c r="X410" i="9"/>
  <c r="W410" i="9"/>
  <c r="V410" i="9"/>
  <c r="T410" i="9"/>
  <c r="R410" i="9"/>
  <c r="Q410" i="9"/>
  <c r="B410" i="9"/>
  <c r="AE409" i="9"/>
  <c r="AD409" i="9"/>
  <c r="Z409" i="9"/>
  <c r="Y409" i="9"/>
  <c r="X409" i="9"/>
  <c r="W409" i="9"/>
  <c r="V409" i="9"/>
  <c r="T409" i="9"/>
  <c r="R409" i="9"/>
  <c r="Q409" i="9"/>
  <c r="B409" i="9"/>
  <c r="AE408" i="9"/>
  <c r="AD408" i="9"/>
  <c r="Z408" i="9"/>
  <c r="Y408" i="9"/>
  <c r="X408" i="9"/>
  <c r="W408" i="9"/>
  <c r="V408" i="9"/>
  <c r="T408" i="9"/>
  <c r="R408" i="9"/>
  <c r="Q408" i="9"/>
  <c r="B408" i="9"/>
  <c r="AE407" i="9"/>
  <c r="AD407" i="9"/>
  <c r="Z407" i="9"/>
  <c r="Y407" i="9"/>
  <c r="X407" i="9"/>
  <c r="W407" i="9"/>
  <c r="V407" i="9"/>
  <c r="T407" i="9"/>
  <c r="R407" i="9"/>
  <c r="Q407" i="9"/>
  <c r="B407" i="9"/>
  <c r="AE406" i="9"/>
  <c r="AD406" i="9"/>
  <c r="Z406" i="9"/>
  <c r="Y406" i="9"/>
  <c r="X406" i="9"/>
  <c r="W406" i="9"/>
  <c r="V406" i="9"/>
  <c r="T406" i="9"/>
  <c r="R406" i="9"/>
  <c r="Q406" i="9"/>
  <c r="B406" i="9"/>
  <c r="AE405" i="9"/>
  <c r="AD405" i="9"/>
  <c r="Z405" i="9"/>
  <c r="Y405" i="9"/>
  <c r="X405" i="9"/>
  <c r="W405" i="9"/>
  <c r="V405" i="9"/>
  <c r="T405" i="9"/>
  <c r="R405" i="9"/>
  <c r="Q405" i="9"/>
  <c r="B405" i="9"/>
  <c r="AE404" i="9"/>
  <c r="AD404" i="9"/>
  <c r="Z404" i="9"/>
  <c r="Y404" i="9"/>
  <c r="X404" i="9"/>
  <c r="W404" i="9"/>
  <c r="V404" i="9"/>
  <c r="T404" i="9"/>
  <c r="R404" i="9"/>
  <c r="Q404" i="9"/>
  <c r="B404" i="9"/>
  <c r="AE403" i="9"/>
  <c r="AD403" i="9"/>
  <c r="Z403" i="9"/>
  <c r="Y403" i="9"/>
  <c r="X403" i="9"/>
  <c r="W403" i="9"/>
  <c r="V403" i="9"/>
  <c r="T403" i="9"/>
  <c r="R403" i="9"/>
  <c r="Q403" i="9"/>
  <c r="B403" i="9"/>
  <c r="AE402" i="9"/>
  <c r="AD402" i="9"/>
  <c r="Z402" i="9"/>
  <c r="Y402" i="9"/>
  <c r="X402" i="9"/>
  <c r="W402" i="9"/>
  <c r="V402" i="9"/>
  <c r="T402" i="9"/>
  <c r="R402" i="9"/>
  <c r="Q402" i="9"/>
  <c r="B402" i="9"/>
  <c r="AE401" i="9"/>
  <c r="AD401" i="9"/>
  <c r="Z401" i="9"/>
  <c r="Y401" i="9"/>
  <c r="X401" i="9"/>
  <c r="W401" i="9"/>
  <c r="V401" i="9"/>
  <c r="T401" i="9"/>
  <c r="R401" i="9"/>
  <c r="Q401" i="9"/>
  <c r="B401" i="9"/>
  <c r="AE400" i="9"/>
  <c r="AD400" i="9"/>
  <c r="Z400" i="9"/>
  <c r="Y400" i="9"/>
  <c r="X400" i="9"/>
  <c r="W400" i="9"/>
  <c r="V400" i="9"/>
  <c r="T400" i="9"/>
  <c r="R400" i="9"/>
  <c r="Q400" i="9"/>
  <c r="B400" i="9"/>
  <c r="AE399" i="9"/>
  <c r="AD399" i="9"/>
  <c r="Z399" i="9"/>
  <c r="Y399" i="9"/>
  <c r="X399" i="9"/>
  <c r="W399" i="9"/>
  <c r="V399" i="9"/>
  <c r="T399" i="9"/>
  <c r="R399" i="9"/>
  <c r="Q399" i="9"/>
  <c r="B399" i="9"/>
  <c r="AE398" i="9"/>
  <c r="AD398" i="9"/>
  <c r="Z398" i="9"/>
  <c r="Y398" i="9"/>
  <c r="X398" i="9"/>
  <c r="W398" i="9"/>
  <c r="V398" i="9"/>
  <c r="T398" i="9"/>
  <c r="R398" i="9"/>
  <c r="Q398" i="9"/>
  <c r="B398" i="9"/>
  <c r="AE397" i="9"/>
  <c r="AD397" i="9"/>
  <c r="Z397" i="9"/>
  <c r="Y397" i="9"/>
  <c r="X397" i="9"/>
  <c r="W397" i="9"/>
  <c r="V397" i="9"/>
  <c r="T397" i="9"/>
  <c r="R397" i="9"/>
  <c r="Q397" i="9"/>
  <c r="B397" i="9"/>
  <c r="AE396" i="9"/>
  <c r="AD396" i="9"/>
  <c r="Z396" i="9"/>
  <c r="Y396" i="9"/>
  <c r="X396" i="9"/>
  <c r="W396" i="9"/>
  <c r="V396" i="9"/>
  <c r="T396" i="9"/>
  <c r="R396" i="9"/>
  <c r="Q396" i="9"/>
  <c r="B396" i="9"/>
  <c r="AE395" i="9"/>
  <c r="AD395" i="9"/>
  <c r="Z395" i="9"/>
  <c r="Y395" i="9"/>
  <c r="X395" i="9"/>
  <c r="W395" i="9"/>
  <c r="V395" i="9"/>
  <c r="T395" i="9"/>
  <c r="R395" i="9"/>
  <c r="Q395" i="9"/>
  <c r="B395" i="9"/>
  <c r="AE394" i="9"/>
  <c r="AD394" i="9"/>
  <c r="Z394" i="9"/>
  <c r="Y394" i="9"/>
  <c r="X394" i="9"/>
  <c r="W394" i="9"/>
  <c r="V394" i="9"/>
  <c r="T394" i="9"/>
  <c r="R394" i="9"/>
  <c r="Q394" i="9"/>
  <c r="B394" i="9"/>
  <c r="AE393" i="9"/>
  <c r="AD393" i="9"/>
  <c r="Z393" i="9"/>
  <c r="Y393" i="9"/>
  <c r="X393" i="9"/>
  <c r="W393" i="9"/>
  <c r="V393" i="9"/>
  <c r="T393" i="9"/>
  <c r="R393" i="9"/>
  <c r="Q393" i="9"/>
  <c r="B393" i="9"/>
  <c r="AE392" i="9"/>
  <c r="AD392" i="9"/>
  <c r="Z392" i="9"/>
  <c r="Y392" i="9"/>
  <c r="X392" i="9"/>
  <c r="W392" i="9"/>
  <c r="V392" i="9"/>
  <c r="T392" i="9"/>
  <c r="R392" i="9"/>
  <c r="Q392" i="9"/>
  <c r="B392" i="9"/>
  <c r="AE391" i="9"/>
  <c r="AD391" i="9"/>
  <c r="Z391" i="9"/>
  <c r="Y391" i="9"/>
  <c r="X391" i="9"/>
  <c r="W391" i="9"/>
  <c r="V391" i="9"/>
  <c r="T391" i="9"/>
  <c r="R391" i="9"/>
  <c r="Q391" i="9"/>
  <c r="B391" i="9"/>
  <c r="AE390" i="9"/>
  <c r="AD390" i="9"/>
  <c r="Z390" i="9"/>
  <c r="Y390" i="9"/>
  <c r="X390" i="9"/>
  <c r="W390" i="9"/>
  <c r="V390" i="9"/>
  <c r="T390" i="9"/>
  <c r="R390" i="9"/>
  <c r="Q390" i="9"/>
  <c r="B390" i="9"/>
  <c r="AE389" i="9"/>
  <c r="AD389" i="9"/>
  <c r="Z389" i="9"/>
  <c r="Y389" i="9"/>
  <c r="X389" i="9"/>
  <c r="W389" i="9"/>
  <c r="V389" i="9"/>
  <c r="T389" i="9"/>
  <c r="R389" i="9"/>
  <c r="Q389" i="9"/>
  <c r="B389" i="9"/>
  <c r="AE388" i="9"/>
  <c r="AD388" i="9"/>
  <c r="Z388" i="9"/>
  <c r="Y388" i="9"/>
  <c r="X388" i="9"/>
  <c r="W388" i="9"/>
  <c r="V388" i="9"/>
  <c r="T388" i="9"/>
  <c r="R388" i="9"/>
  <c r="Q388" i="9"/>
  <c r="B388" i="9"/>
  <c r="AE387" i="9"/>
  <c r="AD387" i="9"/>
  <c r="Z387" i="9"/>
  <c r="Y387" i="9"/>
  <c r="X387" i="9"/>
  <c r="W387" i="9"/>
  <c r="V387" i="9"/>
  <c r="T387" i="9"/>
  <c r="R387" i="9"/>
  <c r="Q387" i="9"/>
  <c r="B387" i="9"/>
  <c r="AE386" i="9"/>
  <c r="AD386" i="9"/>
  <c r="Z386" i="9"/>
  <c r="Y386" i="9"/>
  <c r="X386" i="9"/>
  <c r="W386" i="9"/>
  <c r="V386" i="9"/>
  <c r="T386" i="9"/>
  <c r="R386" i="9"/>
  <c r="Q386" i="9"/>
  <c r="B386" i="9"/>
  <c r="AE385" i="9"/>
  <c r="AD385" i="9"/>
  <c r="Z385" i="9"/>
  <c r="Y385" i="9"/>
  <c r="X385" i="9"/>
  <c r="W385" i="9"/>
  <c r="V385" i="9"/>
  <c r="T385" i="9"/>
  <c r="R385" i="9"/>
  <c r="Q385" i="9"/>
  <c r="B385" i="9"/>
  <c r="AE384" i="9"/>
  <c r="AD384" i="9"/>
  <c r="Z384" i="9"/>
  <c r="Y384" i="9"/>
  <c r="X384" i="9"/>
  <c r="W384" i="9"/>
  <c r="V384" i="9"/>
  <c r="T384" i="9"/>
  <c r="R384" i="9"/>
  <c r="Q384" i="9"/>
  <c r="B384" i="9"/>
  <c r="AE383" i="9"/>
  <c r="AD383" i="9"/>
  <c r="Z383" i="9"/>
  <c r="Y383" i="9"/>
  <c r="X383" i="9"/>
  <c r="W383" i="9"/>
  <c r="V383" i="9"/>
  <c r="T383" i="9"/>
  <c r="R383" i="9"/>
  <c r="Q383" i="9"/>
  <c r="B383" i="9"/>
  <c r="AE382" i="9"/>
  <c r="AD382" i="9"/>
  <c r="Z382" i="9"/>
  <c r="Y382" i="9"/>
  <c r="X382" i="9"/>
  <c r="W382" i="9"/>
  <c r="V382" i="9"/>
  <c r="T382" i="9"/>
  <c r="R382" i="9"/>
  <c r="Q382" i="9"/>
  <c r="B382" i="9"/>
  <c r="AE381" i="9"/>
  <c r="AD381" i="9"/>
  <c r="Z381" i="9"/>
  <c r="Y381" i="9"/>
  <c r="X381" i="9"/>
  <c r="W381" i="9"/>
  <c r="V381" i="9"/>
  <c r="T381" i="9"/>
  <c r="R381" i="9"/>
  <c r="Q381" i="9"/>
  <c r="B381" i="9"/>
  <c r="AE380" i="9"/>
  <c r="AD380" i="9"/>
  <c r="Z380" i="9"/>
  <c r="Y380" i="9"/>
  <c r="X380" i="9"/>
  <c r="W380" i="9"/>
  <c r="V380" i="9"/>
  <c r="T380" i="9"/>
  <c r="R380" i="9"/>
  <c r="Q380" i="9"/>
  <c r="B380" i="9"/>
  <c r="AE379" i="9"/>
  <c r="AD379" i="9"/>
  <c r="Z379" i="9"/>
  <c r="Y379" i="9"/>
  <c r="X379" i="9"/>
  <c r="W379" i="9"/>
  <c r="V379" i="9"/>
  <c r="T379" i="9"/>
  <c r="R379" i="9"/>
  <c r="Q379" i="9"/>
  <c r="B379" i="9"/>
  <c r="AE378" i="9"/>
  <c r="AD378" i="9"/>
  <c r="Z378" i="9"/>
  <c r="Y378" i="9"/>
  <c r="X378" i="9"/>
  <c r="W378" i="9"/>
  <c r="V378" i="9"/>
  <c r="T378" i="9"/>
  <c r="R378" i="9"/>
  <c r="Q378" i="9"/>
  <c r="B378" i="9"/>
  <c r="AE377" i="9"/>
  <c r="AD377" i="9"/>
  <c r="Z377" i="9"/>
  <c r="Y377" i="9"/>
  <c r="X377" i="9"/>
  <c r="W377" i="9"/>
  <c r="V377" i="9"/>
  <c r="T377" i="9"/>
  <c r="R377" i="9"/>
  <c r="Q377" i="9"/>
  <c r="B377" i="9"/>
  <c r="AE376" i="9"/>
  <c r="AD376" i="9"/>
  <c r="Z376" i="9"/>
  <c r="Y376" i="9"/>
  <c r="X376" i="9"/>
  <c r="W376" i="9"/>
  <c r="V376" i="9"/>
  <c r="T376" i="9"/>
  <c r="R376" i="9"/>
  <c r="Q376" i="9"/>
  <c r="B376" i="9"/>
  <c r="AE375" i="9"/>
  <c r="AD375" i="9"/>
  <c r="Z375" i="9"/>
  <c r="Y375" i="9"/>
  <c r="X375" i="9"/>
  <c r="W375" i="9"/>
  <c r="V375" i="9"/>
  <c r="T375" i="9"/>
  <c r="R375" i="9"/>
  <c r="Q375" i="9"/>
  <c r="B375" i="9"/>
  <c r="AE374" i="9"/>
  <c r="AD374" i="9"/>
  <c r="Z374" i="9"/>
  <c r="Y374" i="9"/>
  <c r="X374" i="9"/>
  <c r="W374" i="9"/>
  <c r="V374" i="9"/>
  <c r="T374" i="9"/>
  <c r="R374" i="9"/>
  <c r="Q374" i="9"/>
  <c r="B374" i="9"/>
  <c r="AE373" i="9"/>
  <c r="AD373" i="9"/>
  <c r="Z373" i="9"/>
  <c r="Y373" i="9"/>
  <c r="X373" i="9"/>
  <c r="W373" i="9"/>
  <c r="V373" i="9"/>
  <c r="T373" i="9"/>
  <c r="R373" i="9"/>
  <c r="Q373" i="9"/>
  <c r="B373" i="9"/>
  <c r="AE372" i="9"/>
  <c r="AD372" i="9"/>
  <c r="Z372" i="9"/>
  <c r="Y372" i="9"/>
  <c r="X372" i="9"/>
  <c r="W372" i="9"/>
  <c r="V372" i="9"/>
  <c r="T372" i="9"/>
  <c r="R372" i="9"/>
  <c r="Q372" i="9"/>
  <c r="B372" i="9"/>
  <c r="AE371" i="9"/>
  <c r="AD371" i="9"/>
  <c r="Z371" i="9"/>
  <c r="Y371" i="9"/>
  <c r="X371" i="9"/>
  <c r="W371" i="9"/>
  <c r="V371" i="9"/>
  <c r="T371" i="9"/>
  <c r="R371" i="9"/>
  <c r="Q371" i="9"/>
  <c r="B371" i="9"/>
  <c r="AE370" i="9"/>
  <c r="AD370" i="9"/>
  <c r="Z370" i="9"/>
  <c r="Y370" i="9"/>
  <c r="X370" i="9"/>
  <c r="W370" i="9"/>
  <c r="V370" i="9"/>
  <c r="T370" i="9"/>
  <c r="R370" i="9"/>
  <c r="Q370" i="9"/>
  <c r="B370" i="9"/>
  <c r="AE369" i="9"/>
  <c r="AD369" i="9"/>
  <c r="Z369" i="9"/>
  <c r="Y369" i="9"/>
  <c r="X369" i="9"/>
  <c r="W369" i="9"/>
  <c r="V369" i="9"/>
  <c r="T369" i="9"/>
  <c r="R369" i="9"/>
  <c r="Q369" i="9"/>
  <c r="B369" i="9"/>
  <c r="AE368" i="9"/>
  <c r="AD368" i="9"/>
  <c r="Z368" i="9"/>
  <c r="Y368" i="9"/>
  <c r="X368" i="9"/>
  <c r="W368" i="9"/>
  <c r="V368" i="9"/>
  <c r="T368" i="9"/>
  <c r="R368" i="9"/>
  <c r="Q368" i="9"/>
  <c r="B368" i="9"/>
  <c r="AE367" i="9"/>
  <c r="AD367" i="9"/>
  <c r="Z367" i="9"/>
  <c r="Y367" i="9"/>
  <c r="X367" i="9"/>
  <c r="W367" i="9"/>
  <c r="V367" i="9"/>
  <c r="T367" i="9"/>
  <c r="R367" i="9"/>
  <c r="Q367" i="9"/>
  <c r="B367" i="9"/>
  <c r="AE366" i="9"/>
  <c r="AD366" i="9"/>
  <c r="Z366" i="9"/>
  <c r="Y366" i="9"/>
  <c r="X366" i="9"/>
  <c r="W366" i="9"/>
  <c r="V366" i="9"/>
  <c r="T366" i="9"/>
  <c r="R366" i="9"/>
  <c r="Q366" i="9"/>
  <c r="B366" i="9"/>
  <c r="AE365" i="9"/>
  <c r="AD365" i="9"/>
  <c r="Z365" i="9"/>
  <c r="Y365" i="9"/>
  <c r="X365" i="9"/>
  <c r="W365" i="9"/>
  <c r="V365" i="9"/>
  <c r="T365" i="9"/>
  <c r="R365" i="9"/>
  <c r="Q365" i="9"/>
  <c r="B365" i="9"/>
  <c r="AE364" i="9"/>
  <c r="AD364" i="9"/>
  <c r="Z364" i="9"/>
  <c r="Y364" i="9"/>
  <c r="X364" i="9"/>
  <c r="W364" i="9"/>
  <c r="V364" i="9"/>
  <c r="T364" i="9"/>
  <c r="R364" i="9"/>
  <c r="Q364" i="9"/>
  <c r="B364" i="9"/>
  <c r="AE363" i="9"/>
  <c r="AD363" i="9"/>
  <c r="Z363" i="9"/>
  <c r="Y363" i="9"/>
  <c r="X363" i="9"/>
  <c r="W363" i="9"/>
  <c r="V363" i="9"/>
  <c r="T363" i="9"/>
  <c r="R363" i="9"/>
  <c r="Q363" i="9"/>
  <c r="B363" i="9"/>
  <c r="AE362" i="9"/>
  <c r="AD362" i="9"/>
  <c r="Z362" i="9"/>
  <c r="Y362" i="9"/>
  <c r="X362" i="9"/>
  <c r="W362" i="9"/>
  <c r="V362" i="9"/>
  <c r="T362" i="9"/>
  <c r="R362" i="9"/>
  <c r="Q362" i="9"/>
  <c r="B362" i="9"/>
  <c r="AE361" i="9"/>
  <c r="AD361" i="9"/>
  <c r="Z361" i="9"/>
  <c r="Y361" i="9"/>
  <c r="X361" i="9"/>
  <c r="W361" i="9"/>
  <c r="V361" i="9"/>
  <c r="T361" i="9"/>
  <c r="R361" i="9"/>
  <c r="Q361" i="9"/>
  <c r="B361" i="9"/>
  <c r="AE360" i="9"/>
  <c r="AD360" i="9"/>
  <c r="Z360" i="9"/>
  <c r="Y360" i="9"/>
  <c r="X360" i="9"/>
  <c r="W360" i="9"/>
  <c r="V360" i="9"/>
  <c r="T360" i="9"/>
  <c r="R360" i="9"/>
  <c r="Q360" i="9"/>
  <c r="B360" i="9"/>
  <c r="AE359" i="9"/>
  <c r="AD359" i="9"/>
  <c r="Z359" i="9"/>
  <c r="Y359" i="9"/>
  <c r="X359" i="9"/>
  <c r="W359" i="9"/>
  <c r="V359" i="9"/>
  <c r="T359" i="9"/>
  <c r="R359" i="9"/>
  <c r="Q359" i="9"/>
  <c r="B359" i="9"/>
  <c r="AE358" i="9"/>
  <c r="AD358" i="9"/>
  <c r="Z358" i="9"/>
  <c r="Y358" i="9"/>
  <c r="X358" i="9"/>
  <c r="W358" i="9"/>
  <c r="V358" i="9"/>
  <c r="T358" i="9"/>
  <c r="R358" i="9"/>
  <c r="Q358" i="9"/>
  <c r="B358" i="9"/>
  <c r="AE357" i="9"/>
  <c r="AD357" i="9"/>
  <c r="Z357" i="9"/>
  <c r="Y357" i="9"/>
  <c r="X357" i="9"/>
  <c r="W357" i="9"/>
  <c r="V357" i="9"/>
  <c r="T357" i="9"/>
  <c r="R357" i="9"/>
  <c r="Q357" i="9"/>
  <c r="B357" i="9"/>
  <c r="AE356" i="9"/>
  <c r="AD356" i="9"/>
  <c r="Z356" i="9"/>
  <c r="Y356" i="9"/>
  <c r="X356" i="9"/>
  <c r="W356" i="9"/>
  <c r="V356" i="9"/>
  <c r="T356" i="9"/>
  <c r="R356" i="9"/>
  <c r="Q356" i="9"/>
  <c r="B356" i="9"/>
  <c r="AE355" i="9"/>
  <c r="AD355" i="9"/>
  <c r="Z355" i="9"/>
  <c r="Y355" i="9"/>
  <c r="X355" i="9"/>
  <c r="W355" i="9"/>
  <c r="V355" i="9"/>
  <c r="T355" i="9"/>
  <c r="R355" i="9"/>
  <c r="Q355" i="9"/>
  <c r="B355" i="9"/>
  <c r="AE354" i="9"/>
  <c r="AD354" i="9"/>
  <c r="Z354" i="9"/>
  <c r="Y354" i="9"/>
  <c r="X354" i="9"/>
  <c r="W354" i="9"/>
  <c r="V354" i="9"/>
  <c r="T354" i="9"/>
  <c r="R354" i="9"/>
  <c r="Q354" i="9"/>
  <c r="B354" i="9"/>
  <c r="AE353" i="9"/>
  <c r="AD353" i="9"/>
  <c r="Z353" i="9"/>
  <c r="Y353" i="9"/>
  <c r="X353" i="9"/>
  <c r="W353" i="9"/>
  <c r="V353" i="9"/>
  <c r="T353" i="9"/>
  <c r="R353" i="9"/>
  <c r="Q353" i="9"/>
  <c r="B353" i="9"/>
  <c r="AE352" i="9"/>
  <c r="AD352" i="9"/>
  <c r="Z352" i="9"/>
  <c r="Y352" i="9"/>
  <c r="X352" i="9"/>
  <c r="W352" i="9"/>
  <c r="V352" i="9"/>
  <c r="T352" i="9"/>
  <c r="R352" i="9"/>
  <c r="Q352" i="9"/>
  <c r="B352" i="9"/>
  <c r="AE351" i="9"/>
  <c r="AD351" i="9"/>
  <c r="Z351" i="9"/>
  <c r="Y351" i="9"/>
  <c r="X351" i="9"/>
  <c r="W351" i="9"/>
  <c r="V351" i="9"/>
  <c r="T351" i="9"/>
  <c r="R351" i="9"/>
  <c r="Q351" i="9"/>
  <c r="B351" i="9"/>
  <c r="AE350" i="9"/>
  <c r="AD350" i="9"/>
  <c r="Z350" i="9"/>
  <c r="Y350" i="9"/>
  <c r="X350" i="9"/>
  <c r="W350" i="9"/>
  <c r="V350" i="9"/>
  <c r="T350" i="9"/>
  <c r="R350" i="9"/>
  <c r="Q350" i="9"/>
  <c r="B350" i="9"/>
  <c r="AE349" i="9"/>
  <c r="AD349" i="9"/>
  <c r="Z349" i="9"/>
  <c r="Y349" i="9"/>
  <c r="X349" i="9"/>
  <c r="W349" i="9"/>
  <c r="V349" i="9"/>
  <c r="T349" i="9"/>
  <c r="R349" i="9"/>
  <c r="Q349" i="9"/>
  <c r="B349" i="9"/>
  <c r="AE348" i="9"/>
  <c r="AD348" i="9"/>
  <c r="Z348" i="9"/>
  <c r="Y348" i="9"/>
  <c r="X348" i="9"/>
  <c r="W348" i="9"/>
  <c r="V348" i="9"/>
  <c r="T348" i="9"/>
  <c r="R348" i="9"/>
  <c r="Q348" i="9"/>
  <c r="B348" i="9"/>
  <c r="AE347" i="9"/>
  <c r="AD347" i="9"/>
  <c r="Z347" i="9"/>
  <c r="Y347" i="9"/>
  <c r="X347" i="9"/>
  <c r="W347" i="9"/>
  <c r="V347" i="9"/>
  <c r="T347" i="9"/>
  <c r="R347" i="9"/>
  <c r="Q347" i="9"/>
  <c r="B347" i="9"/>
  <c r="AE346" i="9"/>
  <c r="AD346" i="9"/>
  <c r="Z346" i="9"/>
  <c r="Y346" i="9"/>
  <c r="X346" i="9"/>
  <c r="W346" i="9"/>
  <c r="V346" i="9"/>
  <c r="T346" i="9"/>
  <c r="R346" i="9"/>
  <c r="Q346" i="9"/>
  <c r="B346" i="9"/>
  <c r="AE345" i="9"/>
  <c r="AD345" i="9"/>
  <c r="Z345" i="9"/>
  <c r="Y345" i="9"/>
  <c r="X345" i="9"/>
  <c r="W345" i="9"/>
  <c r="V345" i="9"/>
  <c r="T345" i="9"/>
  <c r="R345" i="9"/>
  <c r="Q345" i="9"/>
  <c r="B345" i="9"/>
  <c r="AE344" i="9"/>
  <c r="AD344" i="9"/>
  <c r="Z344" i="9"/>
  <c r="Y344" i="9"/>
  <c r="X344" i="9"/>
  <c r="W344" i="9"/>
  <c r="V344" i="9"/>
  <c r="T344" i="9"/>
  <c r="R344" i="9"/>
  <c r="Q344" i="9"/>
  <c r="B344" i="9"/>
  <c r="AE343" i="9"/>
  <c r="AD343" i="9"/>
  <c r="Z343" i="9"/>
  <c r="Y343" i="9"/>
  <c r="X343" i="9"/>
  <c r="W343" i="9"/>
  <c r="V343" i="9"/>
  <c r="T343" i="9"/>
  <c r="R343" i="9"/>
  <c r="Q343" i="9"/>
  <c r="B343" i="9"/>
  <c r="AE342" i="9"/>
  <c r="AD342" i="9"/>
  <c r="Z342" i="9"/>
  <c r="Y342" i="9"/>
  <c r="X342" i="9"/>
  <c r="W342" i="9"/>
  <c r="V342" i="9"/>
  <c r="T342" i="9"/>
  <c r="R342" i="9"/>
  <c r="Q342" i="9"/>
  <c r="B342" i="9"/>
  <c r="AE341" i="9"/>
  <c r="AD341" i="9"/>
  <c r="Z341" i="9"/>
  <c r="Y341" i="9"/>
  <c r="X341" i="9"/>
  <c r="W341" i="9"/>
  <c r="V341" i="9"/>
  <c r="T341" i="9"/>
  <c r="R341" i="9"/>
  <c r="Q341" i="9"/>
  <c r="B341" i="9"/>
  <c r="AE340" i="9"/>
  <c r="AD340" i="9"/>
  <c r="Z340" i="9"/>
  <c r="Y340" i="9"/>
  <c r="X340" i="9"/>
  <c r="W340" i="9"/>
  <c r="V340" i="9"/>
  <c r="T340" i="9"/>
  <c r="R340" i="9"/>
  <c r="Q340" i="9"/>
  <c r="B340" i="9"/>
  <c r="AE339" i="9"/>
  <c r="AD339" i="9"/>
  <c r="Z339" i="9"/>
  <c r="Y339" i="9"/>
  <c r="X339" i="9"/>
  <c r="W339" i="9"/>
  <c r="V339" i="9"/>
  <c r="T339" i="9"/>
  <c r="R339" i="9"/>
  <c r="Q339" i="9"/>
  <c r="B339" i="9"/>
  <c r="AE338" i="9"/>
  <c r="AD338" i="9"/>
  <c r="Z338" i="9"/>
  <c r="Y338" i="9"/>
  <c r="X338" i="9"/>
  <c r="W338" i="9"/>
  <c r="V338" i="9"/>
  <c r="T338" i="9"/>
  <c r="R338" i="9"/>
  <c r="Q338" i="9"/>
  <c r="B338" i="9"/>
  <c r="AE337" i="9"/>
  <c r="AD337" i="9"/>
  <c r="Z337" i="9"/>
  <c r="Y337" i="9"/>
  <c r="X337" i="9"/>
  <c r="W337" i="9"/>
  <c r="V337" i="9"/>
  <c r="T337" i="9"/>
  <c r="R337" i="9"/>
  <c r="Q337" i="9"/>
  <c r="B337" i="9"/>
  <c r="AE336" i="9"/>
  <c r="AD336" i="9"/>
  <c r="Z336" i="9"/>
  <c r="Y336" i="9"/>
  <c r="X336" i="9"/>
  <c r="W336" i="9"/>
  <c r="V336" i="9"/>
  <c r="T336" i="9"/>
  <c r="R336" i="9"/>
  <c r="Q336" i="9"/>
  <c r="B336" i="9"/>
  <c r="AE335" i="9"/>
  <c r="AD335" i="9"/>
  <c r="Z335" i="9"/>
  <c r="Y335" i="9"/>
  <c r="X335" i="9"/>
  <c r="W335" i="9"/>
  <c r="V335" i="9"/>
  <c r="T335" i="9"/>
  <c r="R335" i="9"/>
  <c r="Q335" i="9"/>
  <c r="B335" i="9"/>
  <c r="AE334" i="9"/>
  <c r="AD334" i="9"/>
  <c r="Z334" i="9"/>
  <c r="Y334" i="9"/>
  <c r="X334" i="9"/>
  <c r="W334" i="9"/>
  <c r="V334" i="9"/>
  <c r="T334" i="9"/>
  <c r="R334" i="9"/>
  <c r="Q334" i="9"/>
  <c r="B334" i="9"/>
  <c r="AE333" i="9"/>
  <c r="AD333" i="9"/>
  <c r="Z333" i="9"/>
  <c r="Y333" i="9"/>
  <c r="X333" i="9"/>
  <c r="W333" i="9"/>
  <c r="V333" i="9"/>
  <c r="T333" i="9"/>
  <c r="R333" i="9"/>
  <c r="Q333" i="9"/>
  <c r="B333" i="9"/>
  <c r="AE332" i="9"/>
  <c r="AD332" i="9"/>
  <c r="Z332" i="9"/>
  <c r="Y332" i="9"/>
  <c r="X332" i="9"/>
  <c r="W332" i="9"/>
  <c r="V332" i="9"/>
  <c r="T332" i="9"/>
  <c r="R332" i="9"/>
  <c r="Q332" i="9"/>
  <c r="B332" i="9"/>
  <c r="AE331" i="9"/>
  <c r="AD331" i="9"/>
  <c r="Z331" i="9"/>
  <c r="Y331" i="9"/>
  <c r="X331" i="9"/>
  <c r="W331" i="9"/>
  <c r="V331" i="9"/>
  <c r="T331" i="9"/>
  <c r="R331" i="9"/>
  <c r="Q331" i="9"/>
  <c r="B331" i="9"/>
  <c r="AE330" i="9"/>
  <c r="AD330" i="9"/>
  <c r="Z330" i="9"/>
  <c r="Y330" i="9"/>
  <c r="X330" i="9"/>
  <c r="W330" i="9"/>
  <c r="V330" i="9"/>
  <c r="T330" i="9"/>
  <c r="R330" i="9"/>
  <c r="Q330" i="9"/>
  <c r="B330" i="9"/>
  <c r="AE329" i="9"/>
  <c r="AD329" i="9"/>
  <c r="Z329" i="9"/>
  <c r="Y329" i="9"/>
  <c r="X329" i="9"/>
  <c r="W329" i="9"/>
  <c r="V329" i="9"/>
  <c r="T329" i="9"/>
  <c r="R329" i="9"/>
  <c r="Q329" i="9"/>
  <c r="B329" i="9"/>
  <c r="AE328" i="9"/>
  <c r="AD328" i="9"/>
  <c r="Z328" i="9"/>
  <c r="Y328" i="9"/>
  <c r="X328" i="9"/>
  <c r="W328" i="9"/>
  <c r="V328" i="9"/>
  <c r="T328" i="9"/>
  <c r="R328" i="9"/>
  <c r="Q328" i="9"/>
  <c r="B328" i="9"/>
  <c r="AE327" i="9"/>
  <c r="AD327" i="9"/>
  <c r="Z327" i="9"/>
  <c r="Y327" i="9"/>
  <c r="X327" i="9"/>
  <c r="W327" i="9"/>
  <c r="V327" i="9"/>
  <c r="T327" i="9"/>
  <c r="R327" i="9"/>
  <c r="Q327" i="9"/>
  <c r="B327" i="9"/>
  <c r="AE326" i="9"/>
  <c r="AD326" i="9"/>
  <c r="Z326" i="9"/>
  <c r="Y326" i="9"/>
  <c r="X326" i="9"/>
  <c r="W326" i="9"/>
  <c r="V326" i="9"/>
  <c r="T326" i="9"/>
  <c r="R326" i="9"/>
  <c r="Q326" i="9"/>
  <c r="B326" i="9"/>
  <c r="AE325" i="9"/>
  <c r="AD325" i="9"/>
  <c r="Z325" i="9"/>
  <c r="Y325" i="9"/>
  <c r="X325" i="9"/>
  <c r="W325" i="9"/>
  <c r="V325" i="9"/>
  <c r="T325" i="9"/>
  <c r="R325" i="9"/>
  <c r="Q325" i="9"/>
  <c r="B325" i="9"/>
  <c r="AE324" i="9"/>
  <c r="AD324" i="9"/>
  <c r="Z324" i="9"/>
  <c r="Y324" i="9"/>
  <c r="X324" i="9"/>
  <c r="W324" i="9"/>
  <c r="V324" i="9"/>
  <c r="T324" i="9"/>
  <c r="R324" i="9"/>
  <c r="Q324" i="9"/>
  <c r="B324" i="9"/>
  <c r="AE323" i="9"/>
  <c r="AD323" i="9"/>
  <c r="Z323" i="9"/>
  <c r="Y323" i="9"/>
  <c r="X323" i="9"/>
  <c r="W323" i="9"/>
  <c r="V323" i="9"/>
  <c r="T323" i="9"/>
  <c r="R323" i="9"/>
  <c r="Q323" i="9"/>
  <c r="B323" i="9"/>
  <c r="AE322" i="9"/>
  <c r="AD322" i="9"/>
  <c r="Z322" i="9"/>
  <c r="Y322" i="9"/>
  <c r="X322" i="9"/>
  <c r="W322" i="9"/>
  <c r="V322" i="9"/>
  <c r="T322" i="9"/>
  <c r="R322" i="9"/>
  <c r="Q322" i="9"/>
  <c r="B322" i="9"/>
  <c r="AE321" i="9"/>
  <c r="AD321" i="9"/>
  <c r="Z321" i="9"/>
  <c r="Y321" i="9"/>
  <c r="X321" i="9"/>
  <c r="W321" i="9"/>
  <c r="V321" i="9"/>
  <c r="T321" i="9"/>
  <c r="R321" i="9"/>
  <c r="Q321" i="9"/>
  <c r="B321" i="9"/>
  <c r="AE320" i="9"/>
  <c r="AD320" i="9"/>
  <c r="Z320" i="9"/>
  <c r="Y320" i="9"/>
  <c r="X320" i="9"/>
  <c r="W320" i="9"/>
  <c r="V320" i="9"/>
  <c r="T320" i="9"/>
  <c r="R320" i="9"/>
  <c r="Q320" i="9"/>
  <c r="B320" i="9"/>
  <c r="AE319" i="9"/>
  <c r="AD319" i="9"/>
  <c r="Z319" i="9"/>
  <c r="Y319" i="9"/>
  <c r="X319" i="9"/>
  <c r="W319" i="9"/>
  <c r="V319" i="9"/>
  <c r="T319" i="9"/>
  <c r="R319" i="9"/>
  <c r="Q319" i="9"/>
  <c r="B319" i="9"/>
  <c r="AE318" i="9"/>
  <c r="AD318" i="9"/>
  <c r="Z318" i="9"/>
  <c r="Y318" i="9"/>
  <c r="X318" i="9"/>
  <c r="W318" i="9"/>
  <c r="V318" i="9"/>
  <c r="T318" i="9"/>
  <c r="R318" i="9"/>
  <c r="Q318" i="9"/>
  <c r="B318" i="9"/>
  <c r="AE317" i="9"/>
  <c r="AD317" i="9"/>
  <c r="Z317" i="9"/>
  <c r="Y317" i="9"/>
  <c r="X317" i="9"/>
  <c r="W317" i="9"/>
  <c r="V317" i="9"/>
  <c r="T317" i="9"/>
  <c r="R317" i="9"/>
  <c r="Q317" i="9"/>
  <c r="B317" i="9"/>
  <c r="AE316" i="9"/>
  <c r="AD316" i="9"/>
  <c r="Z316" i="9"/>
  <c r="Y316" i="9"/>
  <c r="X316" i="9"/>
  <c r="W316" i="9"/>
  <c r="V316" i="9"/>
  <c r="T316" i="9"/>
  <c r="R316" i="9"/>
  <c r="Q316" i="9"/>
  <c r="B316" i="9"/>
  <c r="AE315" i="9"/>
  <c r="AD315" i="9"/>
  <c r="Z315" i="9"/>
  <c r="Y315" i="9"/>
  <c r="X315" i="9"/>
  <c r="W315" i="9"/>
  <c r="V315" i="9"/>
  <c r="T315" i="9"/>
  <c r="R315" i="9"/>
  <c r="Q315" i="9"/>
  <c r="B315" i="9"/>
  <c r="AE314" i="9"/>
  <c r="AD314" i="9"/>
  <c r="Z314" i="9"/>
  <c r="Y314" i="9"/>
  <c r="X314" i="9"/>
  <c r="W314" i="9"/>
  <c r="V314" i="9"/>
  <c r="T314" i="9"/>
  <c r="R314" i="9"/>
  <c r="Q314" i="9"/>
  <c r="B314" i="9"/>
  <c r="AE313" i="9"/>
  <c r="AD313" i="9"/>
  <c r="Z313" i="9"/>
  <c r="Y313" i="9"/>
  <c r="X313" i="9"/>
  <c r="W313" i="9"/>
  <c r="V313" i="9"/>
  <c r="T313" i="9"/>
  <c r="R313" i="9"/>
  <c r="Q313" i="9"/>
  <c r="B313" i="9"/>
  <c r="AE312" i="9"/>
  <c r="AD312" i="9"/>
  <c r="Z312" i="9"/>
  <c r="Y312" i="9"/>
  <c r="X312" i="9"/>
  <c r="W312" i="9"/>
  <c r="V312" i="9"/>
  <c r="T312" i="9"/>
  <c r="R312" i="9"/>
  <c r="Q312" i="9"/>
  <c r="B312" i="9"/>
  <c r="AE311" i="9"/>
  <c r="AD311" i="9"/>
  <c r="Z311" i="9"/>
  <c r="Y311" i="9"/>
  <c r="X311" i="9"/>
  <c r="W311" i="9"/>
  <c r="V311" i="9"/>
  <c r="T311" i="9"/>
  <c r="R311" i="9"/>
  <c r="Q311" i="9"/>
  <c r="B311" i="9"/>
  <c r="AE310" i="9"/>
  <c r="AD310" i="9"/>
  <c r="Z310" i="9"/>
  <c r="Y310" i="9"/>
  <c r="X310" i="9"/>
  <c r="W310" i="9"/>
  <c r="V310" i="9"/>
  <c r="T310" i="9"/>
  <c r="R310" i="9"/>
  <c r="Q310" i="9"/>
  <c r="B310" i="9"/>
  <c r="AE309" i="9"/>
  <c r="AD309" i="9"/>
  <c r="Z309" i="9"/>
  <c r="Y309" i="9"/>
  <c r="X309" i="9"/>
  <c r="W309" i="9"/>
  <c r="V309" i="9"/>
  <c r="T309" i="9"/>
  <c r="R309" i="9"/>
  <c r="Q309" i="9"/>
  <c r="B309" i="9"/>
  <c r="AE308" i="9"/>
  <c r="AD308" i="9"/>
  <c r="Z308" i="9"/>
  <c r="Y308" i="9"/>
  <c r="X308" i="9"/>
  <c r="W308" i="9"/>
  <c r="V308" i="9"/>
  <c r="T308" i="9"/>
  <c r="R308" i="9"/>
  <c r="Q308" i="9"/>
  <c r="B308" i="9"/>
  <c r="AE307" i="9"/>
  <c r="AD307" i="9"/>
  <c r="Z307" i="9"/>
  <c r="Y307" i="9"/>
  <c r="X307" i="9"/>
  <c r="W307" i="9"/>
  <c r="V307" i="9"/>
  <c r="T307" i="9"/>
  <c r="R307" i="9"/>
  <c r="Q307" i="9"/>
  <c r="B307" i="9"/>
  <c r="AE306" i="9"/>
  <c r="AD306" i="9"/>
  <c r="Z306" i="9"/>
  <c r="Y306" i="9"/>
  <c r="X306" i="9"/>
  <c r="W306" i="9"/>
  <c r="V306" i="9"/>
  <c r="T306" i="9"/>
  <c r="R306" i="9"/>
  <c r="Q306" i="9"/>
  <c r="B306" i="9"/>
  <c r="AE305" i="9"/>
  <c r="AD305" i="9"/>
  <c r="Z305" i="9"/>
  <c r="Y305" i="9"/>
  <c r="X305" i="9"/>
  <c r="W305" i="9"/>
  <c r="V305" i="9"/>
  <c r="T305" i="9"/>
  <c r="R305" i="9"/>
  <c r="Q305" i="9"/>
  <c r="B305" i="9"/>
  <c r="AE304" i="9"/>
  <c r="AD304" i="9"/>
  <c r="Z304" i="9"/>
  <c r="Y304" i="9"/>
  <c r="X304" i="9"/>
  <c r="W304" i="9"/>
  <c r="V304" i="9"/>
  <c r="T304" i="9"/>
  <c r="R304" i="9"/>
  <c r="Q304" i="9"/>
  <c r="B304" i="9"/>
  <c r="AE303" i="9"/>
  <c r="AD303" i="9"/>
  <c r="Z303" i="9"/>
  <c r="Y303" i="9"/>
  <c r="X303" i="9"/>
  <c r="W303" i="9"/>
  <c r="V303" i="9"/>
  <c r="T303" i="9"/>
  <c r="R303" i="9"/>
  <c r="Q303" i="9"/>
  <c r="B303" i="9"/>
  <c r="AE302" i="9"/>
  <c r="AD302" i="9"/>
  <c r="Z302" i="9"/>
  <c r="Y302" i="9"/>
  <c r="X302" i="9"/>
  <c r="W302" i="9"/>
  <c r="V302" i="9"/>
  <c r="T302" i="9"/>
  <c r="R302" i="9"/>
  <c r="Q302" i="9"/>
  <c r="B302" i="9"/>
  <c r="AE301" i="9"/>
  <c r="AD301" i="9"/>
  <c r="Z301" i="9"/>
  <c r="Y301" i="9"/>
  <c r="X301" i="9"/>
  <c r="W301" i="9"/>
  <c r="V301" i="9"/>
  <c r="T301" i="9"/>
  <c r="R301" i="9"/>
  <c r="Q301" i="9"/>
  <c r="B301" i="9"/>
  <c r="AE300" i="9"/>
  <c r="AD300" i="9"/>
  <c r="Z300" i="9"/>
  <c r="Y300" i="9"/>
  <c r="X300" i="9"/>
  <c r="W300" i="9"/>
  <c r="V300" i="9"/>
  <c r="T300" i="9"/>
  <c r="R300" i="9"/>
  <c r="Q300" i="9"/>
  <c r="B300" i="9"/>
  <c r="AE299" i="9"/>
  <c r="AD299" i="9"/>
  <c r="Z299" i="9"/>
  <c r="Y299" i="9"/>
  <c r="X299" i="9"/>
  <c r="W299" i="9"/>
  <c r="V299" i="9"/>
  <c r="T299" i="9"/>
  <c r="R299" i="9"/>
  <c r="Q299" i="9"/>
  <c r="B299" i="9"/>
  <c r="AE298" i="9"/>
  <c r="AD298" i="9"/>
  <c r="Z298" i="9"/>
  <c r="Y298" i="9"/>
  <c r="X298" i="9"/>
  <c r="W298" i="9"/>
  <c r="V298" i="9"/>
  <c r="T298" i="9"/>
  <c r="R298" i="9"/>
  <c r="Q298" i="9"/>
  <c r="B298" i="9"/>
  <c r="AE297" i="9"/>
  <c r="AD297" i="9"/>
  <c r="Z297" i="9"/>
  <c r="Y297" i="9"/>
  <c r="X297" i="9"/>
  <c r="W297" i="9"/>
  <c r="V297" i="9"/>
  <c r="T297" i="9"/>
  <c r="R297" i="9"/>
  <c r="Q297" i="9"/>
  <c r="B297" i="9"/>
  <c r="AE296" i="9"/>
  <c r="AD296" i="9"/>
  <c r="Z296" i="9"/>
  <c r="Y296" i="9"/>
  <c r="X296" i="9"/>
  <c r="W296" i="9"/>
  <c r="V296" i="9"/>
  <c r="T296" i="9"/>
  <c r="R296" i="9"/>
  <c r="Q296" i="9"/>
  <c r="B296" i="9"/>
  <c r="AE295" i="9"/>
  <c r="AD295" i="9"/>
  <c r="Z295" i="9"/>
  <c r="Y295" i="9"/>
  <c r="X295" i="9"/>
  <c r="W295" i="9"/>
  <c r="V295" i="9"/>
  <c r="T295" i="9"/>
  <c r="R295" i="9"/>
  <c r="Q295" i="9"/>
  <c r="B295" i="9"/>
  <c r="AE294" i="9"/>
  <c r="AD294" i="9"/>
  <c r="Z294" i="9"/>
  <c r="Y294" i="9"/>
  <c r="X294" i="9"/>
  <c r="W294" i="9"/>
  <c r="V294" i="9"/>
  <c r="T294" i="9"/>
  <c r="R294" i="9"/>
  <c r="Q294" i="9"/>
  <c r="B294" i="9"/>
  <c r="AE293" i="9"/>
  <c r="AD293" i="9"/>
  <c r="Z293" i="9"/>
  <c r="Y293" i="9"/>
  <c r="X293" i="9"/>
  <c r="W293" i="9"/>
  <c r="V293" i="9"/>
  <c r="T293" i="9"/>
  <c r="R293" i="9"/>
  <c r="Q293" i="9"/>
  <c r="B293" i="9"/>
  <c r="AE292" i="9"/>
  <c r="AD292" i="9"/>
  <c r="Z292" i="9"/>
  <c r="Y292" i="9"/>
  <c r="X292" i="9"/>
  <c r="W292" i="9"/>
  <c r="V292" i="9"/>
  <c r="T292" i="9"/>
  <c r="R292" i="9"/>
  <c r="Q292" i="9"/>
  <c r="B292" i="9"/>
  <c r="AE291" i="9"/>
  <c r="AD291" i="9"/>
  <c r="Z291" i="9"/>
  <c r="Y291" i="9"/>
  <c r="X291" i="9"/>
  <c r="W291" i="9"/>
  <c r="V291" i="9"/>
  <c r="T291" i="9"/>
  <c r="R291" i="9"/>
  <c r="Q291" i="9"/>
  <c r="B291" i="9"/>
  <c r="AE290" i="9"/>
  <c r="AD290" i="9"/>
  <c r="Z290" i="9"/>
  <c r="Y290" i="9"/>
  <c r="X290" i="9"/>
  <c r="W290" i="9"/>
  <c r="V290" i="9"/>
  <c r="T290" i="9"/>
  <c r="R290" i="9"/>
  <c r="Q290" i="9"/>
  <c r="B290" i="9"/>
  <c r="AE289" i="9"/>
  <c r="AD289" i="9"/>
  <c r="Z289" i="9"/>
  <c r="Y289" i="9"/>
  <c r="X289" i="9"/>
  <c r="W289" i="9"/>
  <c r="V289" i="9"/>
  <c r="T289" i="9"/>
  <c r="R289" i="9"/>
  <c r="Q289" i="9"/>
  <c r="B289" i="9"/>
  <c r="AE288" i="9"/>
  <c r="AD288" i="9"/>
  <c r="Z288" i="9"/>
  <c r="Y288" i="9"/>
  <c r="X288" i="9"/>
  <c r="W288" i="9"/>
  <c r="V288" i="9"/>
  <c r="T288" i="9"/>
  <c r="R288" i="9"/>
  <c r="Q288" i="9"/>
  <c r="B288" i="9"/>
  <c r="AE287" i="9"/>
  <c r="AD287" i="9"/>
  <c r="Z287" i="9"/>
  <c r="Y287" i="9"/>
  <c r="X287" i="9"/>
  <c r="W287" i="9"/>
  <c r="V287" i="9"/>
  <c r="T287" i="9"/>
  <c r="R287" i="9"/>
  <c r="Q287" i="9"/>
  <c r="B287" i="9"/>
  <c r="AE286" i="9"/>
  <c r="AD286" i="9"/>
  <c r="Z286" i="9"/>
  <c r="Y286" i="9"/>
  <c r="X286" i="9"/>
  <c r="W286" i="9"/>
  <c r="V286" i="9"/>
  <c r="T286" i="9"/>
  <c r="R286" i="9"/>
  <c r="Q286" i="9"/>
  <c r="B286" i="9"/>
  <c r="AE285" i="9"/>
  <c r="AD285" i="9"/>
  <c r="Z285" i="9"/>
  <c r="Y285" i="9"/>
  <c r="X285" i="9"/>
  <c r="W285" i="9"/>
  <c r="V285" i="9"/>
  <c r="T285" i="9"/>
  <c r="R285" i="9"/>
  <c r="Q285" i="9"/>
  <c r="B285" i="9"/>
  <c r="AE284" i="9"/>
  <c r="AD284" i="9"/>
  <c r="Z284" i="9"/>
  <c r="Y284" i="9"/>
  <c r="X284" i="9"/>
  <c r="W284" i="9"/>
  <c r="V284" i="9"/>
  <c r="T284" i="9"/>
  <c r="R284" i="9"/>
  <c r="Q284" i="9"/>
  <c r="B284" i="9"/>
  <c r="AE283" i="9"/>
  <c r="AD283" i="9"/>
  <c r="Z283" i="9"/>
  <c r="Y283" i="9"/>
  <c r="X283" i="9"/>
  <c r="W283" i="9"/>
  <c r="V283" i="9"/>
  <c r="T283" i="9"/>
  <c r="R283" i="9"/>
  <c r="Q283" i="9"/>
  <c r="B283" i="9"/>
  <c r="AE282" i="9"/>
  <c r="AD282" i="9"/>
  <c r="Z282" i="9"/>
  <c r="Y282" i="9"/>
  <c r="X282" i="9"/>
  <c r="W282" i="9"/>
  <c r="V282" i="9"/>
  <c r="T282" i="9"/>
  <c r="R282" i="9"/>
  <c r="Q282" i="9"/>
  <c r="B282" i="9"/>
  <c r="AE281" i="9"/>
  <c r="AD281" i="9"/>
  <c r="Z281" i="9"/>
  <c r="Y281" i="9"/>
  <c r="X281" i="9"/>
  <c r="W281" i="9"/>
  <c r="V281" i="9"/>
  <c r="T281" i="9"/>
  <c r="R281" i="9"/>
  <c r="Q281" i="9"/>
  <c r="B281" i="9"/>
  <c r="AE280" i="9"/>
  <c r="AD280" i="9"/>
  <c r="Z280" i="9"/>
  <c r="Y280" i="9"/>
  <c r="X280" i="9"/>
  <c r="W280" i="9"/>
  <c r="V280" i="9"/>
  <c r="T280" i="9"/>
  <c r="R280" i="9"/>
  <c r="Q280" i="9"/>
  <c r="B280" i="9"/>
  <c r="AE279" i="9"/>
  <c r="AD279" i="9"/>
  <c r="Z279" i="9"/>
  <c r="Y279" i="9"/>
  <c r="X279" i="9"/>
  <c r="W279" i="9"/>
  <c r="V279" i="9"/>
  <c r="T279" i="9"/>
  <c r="R279" i="9"/>
  <c r="Q279" i="9"/>
  <c r="B279" i="9"/>
  <c r="AE278" i="9"/>
  <c r="AD278" i="9"/>
  <c r="Z278" i="9"/>
  <c r="Y278" i="9"/>
  <c r="X278" i="9"/>
  <c r="W278" i="9"/>
  <c r="V278" i="9"/>
  <c r="T278" i="9"/>
  <c r="R278" i="9"/>
  <c r="Q278" i="9"/>
  <c r="B278" i="9"/>
  <c r="AE277" i="9"/>
  <c r="AD277" i="9"/>
  <c r="Z277" i="9"/>
  <c r="Y277" i="9"/>
  <c r="X277" i="9"/>
  <c r="W277" i="9"/>
  <c r="V277" i="9"/>
  <c r="T277" i="9"/>
  <c r="R277" i="9"/>
  <c r="Q277" i="9"/>
  <c r="B277" i="9"/>
  <c r="AE276" i="9"/>
  <c r="AD276" i="9"/>
  <c r="Z276" i="9"/>
  <c r="Y276" i="9"/>
  <c r="X276" i="9"/>
  <c r="W276" i="9"/>
  <c r="V276" i="9"/>
  <c r="T276" i="9"/>
  <c r="R276" i="9"/>
  <c r="Q276" i="9"/>
  <c r="B276" i="9"/>
  <c r="AE275" i="9"/>
  <c r="AD275" i="9"/>
  <c r="Z275" i="9"/>
  <c r="Y275" i="9"/>
  <c r="X275" i="9"/>
  <c r="W275" i="9"/>
  <c r="V275" i="9"/>
  <c r="T275" i="9"/>
  <c r="R275" i="9"/>
  <c r="Q275" i="9"/>
  <c r="B275" i="9"/>
  <c r="AE274" i="9"/>
  <c r="AD274" i="9"/>
  <c r="Z274" i="9"/>
  <c r="Y274" i="9"/>
  <c r="X274" i="9"/>
  <c r="W274" i="9"/>
  <c r="V274" i="9"/>
  <c r="T274" i="9"/>
  <c r="R274" i="9"/>
  <c r="Q274" i="9"/>
  <c r="B274" i="9"/>
  <c r="AE273" i="9"/>
  <c r="AD273" i="9"/>
  <c r="Z273" i="9"/>
  <c r="Y273" i="9"/>
  <c r="X273" i="9"/>
  <c r="W273" i="9"/>
  <c r="V273" i="9"/>
  <c r="T273" i="9"/>
  <c r="R273" i="9"/>
  <c r="Q273" i="9"/>
  <c r="B273" i="9"/>
  <c r="AE272" i="9"/>
  <c r="AD272" i="9"/>
  <c r="Z272" i="9"/>
  <c r="Y272" i="9"/>
  <c r="X272" i="9"/>
  <c r="W272" i="9"/>
  <c r="V272" i="9"/>
  <c r="T272" i="9"/>
  <c r="R272" i="9"/>
  <c r="Q272" i="9"/>
  <c r="B272" i="9"/>
  <c r="AE271" i="9"/>
  <c r="AD271" i="9"/>
  <c r="Z271" i="9"/>
  <c r="Y271" i="9"/>
  <c r="X271" i="9"/>
  <c r="W271" i="9"/>
  <c r="V271" i="9"/>
  <c r="T271" i="9"/>
  <c r="R271" i="9"/>
  <c r="Q271" i="9"/>
  <c r="B271" i="9"/>
  <c r="AE270" i="9"/>
  <c r="AD270" i="9"/>
  <c r="Z270" i="9"/>
  <c r="Y270" i="9"/>
  <c r="X270" i="9"/>
  <c r="W270" i="9"/>
  <c r="V270" i="9"/>
  <c r="T270" i="9"/>
  <c r="R270" i="9"/>
  <c r="Q270" i="9"/>
  <c r="B270" i="9"/>
  <c r="AE269" i="9"/>
  <c r="AD269" i="9"/>
  <c r="Z269" i="9"/>
  <c r="Y269" i="9"/>
  <c r="X269" i="9"/>
  <c r="W269" i="9"/>
  <c r="V269" i="9"/>
  <c r="T269" i="9"/>
  <c r="R269" i="9"/>
  <c r="Q269" i="9"/>
  <c r="B269" i="9"/>
  <c r="AE268" i="9"/>
  <c r="AD268" i="9"/>
  <c r="Z268" i="9"/>
  <c r="Y268" i="9"/>
  <c r="X268" i="9"/>
  <c r="W268" i="9"/>
  <c r="V268" i="9"/>
  <c r="T268" i="9"/>
  <c r="R268" i="9"/>
  <c r="Q268" i="9"/>
  <c r="B268" i="9"/>
  <c r="AE267" i="9"/>
  <c r="AD267" i="9"/>
  <c r="Z267" i="9"/>
  <c r="Y267" i="9"/>
  <c r="X267" i="9"/>
  <c r="W267" i="9"/>
  <c r="V267" i="9"/>
  <c r="T267" i="9"/>
  <c r="R267" i="9"/>
  <c r="Q267" i="9"/>
  <c r="B267" i="9"/>
  <c r="AE266" i="9"/>
  <c r="AD266" i="9"/>
  <c r="Z266" i="9"/>
  <c r="Y266" i="9"/>
  <c r="X266" i="9"/>
  <c r="W266" i="9"/>
  <c r="V266" i="9"/>
  <c r="T266" i="9"/>
  <c r="R266" i="9"/>
  <c r="Q266" i="9"/>
  <c r="B266" i="9"/>
  <c r="AE265" i="9"/>
  <c r="AD265" i="9"/>
  <c r="Z265" i="9"/>
  <c r="Y265" i="9"/>
  <c r="X265" i="9"/>
  <c r="W265" i="9"/>
  <c r="V265" i="9"/>
  <c r="T265" i="9"/>
  <c r="R265" i="9"/>
  <c r="Q265" i="9"/>
  <c r="B265" i="9"/>
  <c r="AE264" i="9"/>
  <c r="AD264" i="9"/>
  <c r="Z264" i="9"/>
  <c r="Y264" i="9"/>
  <c r="X264" i="9"/>
  <c r="W264" i="9"/>
  <c r="V264" i="9"/>
  <c r="T264" i="9"/>
  <c r="R264" i="9"/>
  <c r="Q264" i="9"/>
  <c r="B264" i="9"/>
  <c r="AE263" i="9"/>
  <c r="AD263" i="9"/>
  <c r="Z263" i="9"/>
  <c r="Y263" i="9"/>
  <c r="X263" i="9"/>
  <c r="W263" i="9"/>
  <c r="V263" i="9"/>
  <c r="T263" i="9"/>
  <c r="R263" i="9"/>
  <c r="Q263" i="9"/>
  <c r="B263" i="9"/>
  <c r="AE262" i="9"/>
  <c r="AD262" i="9"/>
  <c r="Z262" i="9"/>
  <c r="Y262" i="9"/>
  <c r="X262" i="9"/>
  <c r="W262" i="9"/>
  <c r="V262" i="9"/>
  <c r="T262" i="9"/>
  <c r="R262" i="9"/>
  <c r="Q262" i="9"/>
  <c r="B262" i="9"/>
  <c r="AE261" i="9"/>
  <c r="AD261" i="9"/>
  <c r="Z261" i="9"/>
  <c r="Y261" i="9"/>
  <c r="X261" i="9"/>
  <c r="W261" i="9"/>
  <c r="V261" i="9"/>
  <c r="T261" i="9"/>
  <c r="R261" i="9"/>
  <c r="Q261" i="9"/>
  <c r="B261" i="9"/>
  <c r="AE260" i="9"/>
  <c r="AD260" i="9"/>
  <c r="Z260" i="9"/>
  <c r="Y260" i="9"/>
  <c r="X260" i="9"/>
  <c r="W260" i="9"/>
  <c r="V260" i="9"/>
  <c r="T260" i="9"/>
  <c r="R260" i="9"/>
  <c r="Q260" i="9"/>
  <c r="B260" i="9"/>
  <c r="AE259" i="9"/>
  <c r="AD259" i="9"/>
  <c r="Z259" i="9"/>
  <c r="Y259" i="9"/>
  <c r="X259" i="9"/>
  <c r="W259" i="9"/>
  <c r="V259" i="9"/>
  <c r="T259" i="9"/>
  <c r="R259" i="9"/>
  <c r="Q259" i="9"/>
  <c r="B259" i="9"/>
  <c r="AE258" i="9"/>
  <c r="AD258" i="9"/>
  <c r="Z258" i="9"/>
  <c r="Y258" i="9"/>
  <c r="X258" i="9"/>
  <c r="W258" i="9"/>
  <c r="V258" i="9"/>
  <c r="T258" i="9"/>
  <c r="R258" i="9"/>
  <c r="Q258" i="9"/>
  <c r="B258" i="9"/>
  <c r="AE257" i="9"/>
  <c r="AD257" i="9"/>
  <c r="Z257" i="9"/>
  <c r="Y257" i="9"/>
  <c r="X257" i="9"/>
  <c r="W257" i="9"/>
  <c r="V257" i="9"/>
  <c r="T257" i="9"/>
  <c r="R257" i="9"/>
  <c r="Q257" i="9"/>
  <c r="B257" i="9"/>
  <c r="AE256" i="9"/>
  <c r="AD256" i="9"/>
  <c r="Z256" i="9"/>
  <c r="Y256" i="9"/>
  <c r="X256" i="9"/>
  <c r="W256" i="9"/>
  <c r="V256" i="9"/>
  <c r="T256" i="9"/>
  <c r="R256" i="9"/>
  <c r="Q256" i="9"/>
  <c r="B256" i="9"/>
  <c r="AE255" i="9"/>
  <c r="AD255" i="9"/>
  <c r="Z255" i="9"/>
  <c r="Y255" i="9"/>
  <c r="X255" i="9"/>
  <c r="W255" i="9"/>
  <c r="V255" i="9"/>
  <c r="T255" i="9"/>
  <c r="R255" i="9"/>
  <c r="Q255" i="9"/>
  <c r="B255" i="9"/>
  <c r="AE254" i="9"/>
  <c r="AD254" i="9"/>
  <c r="Z254" i="9"/>
  <c r="Y254" i="9"/>
  <c r="X254" i="9"/>
  <c r="W254" i="9"/>
  <c r="V254" i="9"/>
  <c r="T254" i="9"/>
  <c r="R254" i="9"/>
  <c r="Q254" i="9"/>
  <c r="B254" i="9"/>
  <c r="AE253" i="9"/>
  <c r="AD253" i="9"/>
  <c r="Z253" i="9"/>
  <c r="Y253" i="9"/>
  <c r="X253" i="9"/>
  <c r="W253" i="9"/>
  <c r="V253" i="9"/>
  <c r="T253" i="9"/>
  <c r="R253" i="9"/>
  <c r="Q253" i="9"/>
  <c r="B253" i="9"/>
  <c r="AE252" i="9"/>
  <c r="AD252" i="9"/>
  <c r="Z252" i="9"/>
  <c r="Y252" i="9"/>
  <c r="X252" i="9"/>
  <c r="W252" i="9"/>
  <c r="V252" i="9"/>
  <c r="T252" i="9"/>
  <c r="R252" i="9"/>
  <c r="Q252" i="9"/>
  <c r="B252" i="9"/>
  <c r="AE251" i="9"/>
  <c r="AD251" i="9"/>
  <c r="Z251" i="9"/>
  <c r="Y251" i="9"/>
  <c r="X251" i="9"/>
  <c r="W251" i="9"/>
  <c r="V251" i="9"/>
  <c r="T251" i="9"/>
  <c r="R251" i="9"/>
  <c r="Q251" i="9"/>
  <c r="B251" i="9"/>
  <c r="AE250" i="9"/>
  <c r="AD250" i="9"/>
  <c r="Z250" i="9"/>
  <c r="Y250" i="9"/>
  <c r="X250" i="9"/>
  <c r="W250" i="9"/>
  <c r="V250" i="9"/>
  <c r="T250" i="9"/>
  <c r="R250" i="9"/>
  <c r="Q250" i="9"/>
  <c r="B250" i="9"/>
  <c r="AE249" i="9"/>
  <c r="AD249" i="9"/>
  <c r="Z249" i="9"/>
  <c r="Y249" i="9"/>
  <c r="X249" i="9"/>
  <c r="W249" i="9"/>
  <c r="V249" i="9"/>
  <c r="T249" i="9"/>
  <c r="R249" i="9"/>
  <c r="Q249" i="9"/>
  <c r="B249" i="9"/>
  <c r="AE248" i="9"/>
  <c r="AD248" i="9"/>
  <c r="Z248" i="9"/>
  <c r="Y248" i="9"/>
  <c r="X248" i="9"/>
  <c r="W248" i="9"/>
  <c r="V248" i="9"/>
  <c r="T248" i="9"/>
  <c r="R248" i="9"/>
  <c r="Q248" i="9"/>
  <c r="B248" i="9"/>
  <c r="AE247" i="9"/>
  <c r="AD247" i="9"/>
  <c r="Z247" i="9"/>
  <c r="Y247" i="9"/>
  <c r="X247" i="9"/>
  <c r="W247" i="9"/>
  <c r="V247" i="9"/>
  <c r="T247" i="9"/>
  <c r="R247" i="9"/>
  <c r="Q247" i="9"/>
  <c r="B247" i="9"/>
  <c r="AE246" i="9"/>
  <c r="AD246" i="9"/>
  <c r="Z246" i="9"/>
  <c r="Y246" i="9"/>
  <c r="X246" i="9"/>
  <c r="W246" i="9"/>
  <c r="V246" i="9"/>
  <c r="T246" i="9"/>
  <c r="R246" i="9"/>
  <c r="Q246" i="9"/>
  <c r="B246" i="9"/>
  <c r="AE245" i="9"/>
  <c r="AD245" i="9"/>
  <c r="Z245" i="9"/>
  <c r="Y245" i="9"/>
  <c r="X245" i="9"/>
  <c r="W245" i="9"/>
  <c r="V245" i="9"/>
  <c r="T245" i="9"/>
  <c r="R245" i="9"/>
  <c r="Q245" i="9"/>
  <c r="B245" i="9"/>
  <c r="AE244" i="9"/>
  <c r="AD244" i="9"/>
  <c r="Z244" i="9"/>
  <c r="Y244" i="9"/>
  <c r="X244" i="9"/>
  <c r="W244" i="9"/>
  <c r="V244" i="9"/>
  <c r="T244" i="9"/>
  <c r="R244" i="9"/>
  <c r="Q244" i="9"/>
  <c r="B244" i="9"/>
  <c r="AE243" i="9"/>
  <c r="AD243" i="9"/>
  <c r="Z243" i="9"/>
  <c r="Y243" i="9"/>
  <c r="X243" i="9"/>
  <c r="W243" i="9"/>
  <c r="V243" i="9"/>
  <c r="T243" i="9"/>
  <c r="R243" i="9"/>
  <c r="Q243" i="9"/>
  <c r="B243" i="9"/>
  <c r="AE242" i="9"/>
  <c r="AD242" i="9"/>
  <c r="Z242" i="9"/>
  <c r="Y242" i="9"/>
  <c r="X242" i="9"/>
  <c r="W242" i="9"/>
  <c r="V242" i="9"/>
  <c r="T242" i="9"/>
  <c r="R242" i="9"/>
  <c r="Q242" i="9"/>
  <c r="B242" i="9"/>
  <c r="AE241" i="9"/>
  <c r="AD241" i="9"/>
  <c r="Z241" i="9"/>
  <c r="Y241" i="9"/>
  <c r="X241" i="9"/>
  <c r="W241" i="9"/>
  <c r="V241" i="9"/>
  <c r="T241" i="9"/>
  <c r="R241" i="9"/>
  <c r="Q241" i="9"/>
  <c r="B241" i="9"/>
  <c r="AE240" i="9"/>
  <c r="AD240" i="9"/>
  <c r="Z240" i="9"/>
  <c r="Y240" i="9"/>
  <c r="X240" i="9"/>
  <c r="W240" i="9"/>
  <c r="V240" i="9"/>
  <c r="T240" i="9"/>
  <c r="R240" i="9"/>
  <c r="Q240" i="9"/>
  <c r="B240" i="9"/>
  <c r="AE239" i="9"/>
  <c r="AD239" i="9"/>
  <c r="Z239" i="9"/>
  <c r="Y239" i="9"/>
  <c r="X239" i="9"/>
  <c r="W239" i="9"/>
  <c r="V239" i="9"/>
  <c r="T239" i="9"/>
  <c r="R239" i="9"/>
  <c r="Q239" i="9"/>
  <c r="B239" i="9"/>
  <c r="AE238" i="9"/>
  <c r="AD238" i="9"/>
  <c r="Z238" i="9"/>
  <c r="Y238" i="9"/>
  <c r="X238" i="9"/>
  <c r="W238" i="9"/>
  <c r="V238" i="9"/>
  <c r="T238" i="9"/>
  <c r="R238" i="9"/>
  <c r="Q238" i="9"/>
  <c r="B238" i="9"/>
  <c r="AE237" i="9"/>
  <c r="AD237" i="9"/>
  <c r="Z237" i="9"/>
  <c r="Y237" i="9"/>
  <c r="X237" i="9"/>
  <c r="W237" i="9"/>
  <c r="V237" i="9"/>
  <c r="T237" i="9"/>
  <c r="R237" i="9"/>
  <c r="Q237" i="9"/>
  <c r="B237" i="9"/>
  <c r="AE236" i="9"/>
  <c r="AD236" i="9"/>
  <c r="Z236" i="9"/>
  <c r="Y236" i="9"/>
  <c r="X236" i="9"/>
  <c r="W236" i="9"/>
  <c r="V236" i="9"/>
  <c r="T236" i="9"/>
  <c r="R236" i="9"/>
  <c r="Q236" i="9"/>
  <c r="B236" i="9"/>
  <c r="AE235" i="9"/>
  <c r="AD235" i="9"/>
  <c r="Z235" i="9"/>
  <c r="Y235" i="9"/>
  <c r="X235" i="9"/>
  <c r="W235" i="9"/>
  <c r="V235" i="9"/>
  <c r="T235" i="9"/>
  <c r="R235" i="9"/>
  <c r="Q235" i="9"/>
  <c r="B235" i="9"/>
  <c r="AE234" i="9"/>
  <c r="AD234" i="9"/>
  <c r="Z234" i="9"/>
  <c r="Y234" i="9"/>
  <c r="X234" i="9"/>
  <c r="W234" i="9"/>
  <c r="V234" i="9"/>
  <c r="T234" i="9"/>
  <c r="R234" i="9"/>
  <c r="Q234" i="9"/>
  <c r="B234" i="9"/>
  <c r="AE233" i="9"/>
  <c r="AD233" i="9"/>
  <c r="Z233" i="9"/>
  <c r="Y233" i="9"/>
  <c r="X233" i="9"/>
  <c r="W233" i="9"/>
  <c r="V233" i="9"/>
  <c r="T233" i="9"/>
  <c r="R233" i="9"/>
  <c r="Q233" i="9"/>
  <c r="B233" i="9"/>
  <c r="AE232" i="9"/>
  <c r="AD232" i="9"/>
  <c r="Z232" i="9"/>
  <c r="Y232" i="9"/>
  <c r="X232" i="9"/>
  <c r="W232" i="9"/>
  <c r="V232" i="9"/>
  <c r="T232" i="9"/>
  <c r="R232" i="9"/>
  <c r="Q232" i="9"/>
  <c r="B232" i="9"/>
  <c r="AE231" i="9"/>
  <c r="AD231" i="9"/>
  <c r="Z231" i="9"/>
  <c r="Y231" i="9"/>
  <c r="X231" i="9"/>
  <c r="W231" i="9"/>
  <c r="V231" i="9"/>
  <c r="T231" i="9"/>
  <c r="R231" i="9"/>
  <c r="Q231" i="9"/>
  <c r="B231" i="9"/>
  <c r="AE230" i="9"/>
  <c r="AD230" i="9"/>
  <c r="Z230" i="9"/>
  <c r="Y230" i="9"/>
  <c r="X230" i="9"/>
  <c r="W230" i="9"/>
  <c r="V230" i="9"/>
  <c r="T230" i="9"/>
  <c r="R230" i="9"/>
  <c r="Q230" i="9"/>
  <c r="B230" i="9"/>
  <c r="AE229" i="9"/>
  <c r="AD229" i="9"/>
  <c r="Z229" i="9"/>
  <c r="Y229" i="9"/>
  <c r="X229" i="9"/>
  <c r="W229" i="9"/>
  <c r="V229" i="9"/>
  <c r="T229" i="9"/>
  <c r="R229" i="9"/>
  <c r="Q229" i="9"/>
  <c r="B229" i="9"/>
  <c r="AE228" i="9"/>
  <c r="AD228" i="9"/>
  <c r="Z228" i="9"/>
  <c r="Y228" i="9"/>
  <c r="X228" i="9"/>
  <c r="W228" i="9"/>
  <c r="V228" i="9"/>
  <c r="T228" i="9"/>
  <c r="R228" i="9"/>
  <c r="Q228" i="9"/>
  <c r="B228" i="9"/>
  <c r="AE227" i="9"/>
  <c r="AD227" i="9"/>
  <c r="Z227" i="9"/>
  <c r="Y227" i="9"/>
  <c r="X227" i="9"/>
  <c r="W227" i="9"/>
  <c r="V227" i="9"/>
  <c r="T227" i="9"/>
  <c r="R227" i="9"/>
  <c r="Q227" i="9"/>
  <c r="B227" i="9"/>
  <c r="AE226" i="9"/>
  <c r="AD226" i="9"/>
  <c r="Z226" i="9"/>
  <c r="Y226" i="9"/>
  <c r="X226" i="9"/>
  <c r="W226" i="9"/>
  <c r="V226" i="9"/>
  <c r="T226" i="9"/>
  <c r="R226" i="9"/>
  <c r="Q226" i="9"/>
  <c r="B226" i="9"/>
  <c r="AE225" i="9"/>
  <c r="AD225" i="9"/>
  <c r="Z225" i="9"/>
  <c r="Y225" i="9"/>
  <c r="X225" i="9"/>
  <c r="W225" i="9"/>
  <c r="V225" i="9"/>
  <c r="T225" i="9"/>
  <c r="R225" i="9"/>
  <c r="Q225" i="9"/>
  <c r="B225" i="9"/>
  <c r="AE224" i="9"/>
  <c r="AD224" i="9"/>
  <c r="Z224" i="9"/>
  <c r="Y224" i="9"/>
  <c r="X224" i="9"/>
  <c r="W224" i="9"/>
  <c r="V224" i="9"/>
  <c r="T224" i="9"/>
  <c r="R224" i="9"/>
  <c r="Q224" i="9"/>
  <c r="B224" i="9"/>
  <c r="AE223" i="9"/>
  <c r="AD223" i="9"/>
  <c r="Z223" i="9"/>
  <c r="Y223" i="9"/>
  <c r="X223" i="9"/>
  <c r="W223" i="9"/>
  <c r="V223" i="9"/>
  <c r="T223" i="9"/>
  <c r="R223" i="9"/>
  <c r="Q223" i="9"/>
  <c r="B223" i="9"/>
  <c r="AE222" i="9"/>
  <c r="AD222" i="9"/>
  <c r="Z222" i="9"/>
  <c r="Y222" i="9"/>
  <c r="X222" i="9"/>
  <c r="W222" i="9"/>
  <c r="V222" i="9"/>
  <c r="T222" i="9"/>
  <c r="R222" i="9"/>
  <c r="Q222" i="9"/>
  <c r="B222" i="9"/>
  <c r="AE221" i="9"/>
  <c r="AD221" i="9"/>
  <c r="Z221" i="9"/>
  <c r="Y221" i="9"/>
  <c r="X221" i="9"/>
  <c r="W221" i="9"/>
  <c r="V221" i="9"/>
  <c r="T221" i="9"/>
  <c r="R221" i="9"/>
  <c r="Q221" i="9"/>
  <c r="B221" i="9"/>
  <c r="AE220" i="9"/>
  <c r="AD220" i="9"/>
  <c r="Z220" i="9"/>
  <c r="Y220" i="9"/>
  <c r="X220" i="9"/>
  <c r="W220" i="9"/>
  <c r="V220" i="9"/>
  <c r="T220" i="9"/>
  <c r="R220" i="9"/>
  <c r="Q220" i="9"/>
  <c r="B220" i="9"/>
  <c r="AE219" i="9"/>
  <c r="AD219" i="9"/>
  <c r="Z219" i="9"/>
  <c r="Y219" i="9"/>
  <c r="X219" i="9"/>
  <c r="W219" i="9"/>
  <c r="V219" i="9"/>
  <c r="T219" i="9"/>
  <c r="R219" i="9"/>
  <c r="Q219" i="9"/>
  <c r="B219" i="9"/>
  <c r="AE218" i="9"/>
  <c r="AD218" i="9"/>
  <c r="Z218" i="9"/>
  <c r="Y218" i="9"/>
  <c r="X218" i="9"/>
  <c r="W218" i="9"/>
  <c r="V218" i="9"/>
  <c r="T218" i="9"/>
  <c r="R218" i="9"/>
  <c r="Q218" i="9"/>
  <c r="B218" i="9"/>
  <c r="AE217" i="9"/>
  <c r="AD217" i="9"/>
  <c r="Z217" i="9"/>
  <c r="Y217" i="9"/>
  <c r="X217" i="9"/>
  <c r="W217" i="9"/>
  <c r="V217" i="9"/>
  <c r="T217" i="9"/>
  <c r="R217" i="9"/>
  <c r="Q217" i="9"/>
  <c r="B217" i="9"/>
  <c r="AE216" i="9"/>
  <c r="AD216" i="9"/>
  <c r="Z216" i="9"/>
  <c r="Y216" i="9"/>
  <c r="X216" i="9"/>
  <c r="W216" i="9"/>
  <c r="V216" i="9"/>
  <c r="T216" i="9"/>
  <c r="R216" i="9"/>
  <c r="Q216" i="9"/>
  <c r="B216" i="9"/>
  <c r="AE215" i="9"/>
  <c r="AD215" i="9"/>
  <c r="Z215" i="9"/>
  <c r="Y215" i="9"/>
  <c r="X215" i="9"/>
  <c r="W215" i="9"/>
  <c r="V215" i="9"/>
  <c r="T215" i="9"/>
  <c r="R215" i="9"/>
  <c r="Q215" i="9"/>
  <c r="B215" i="9"/>
  <c r="AE214" i="9"/>
  <c r="AD214" i="9"/>
  <c r="Z214" i="9"/>
  <c r="Y214" i="9"/>
  <c r="X214" i="9"/>
  <c r="W214" i="9"/>
  <c r="V214" i="9"/>
  <c r="T214" i="9"/>
  <c r="R214" i="9"/>
  <c r="Q214" i="9"/>
  <c r="B214" i="9"/>
  <c r="AE213" i="9"/>
  <c r="AD213" i="9"/>
  <c r="Z213" i="9"/>
  <c r="Y213" i="9"/>
  <c r="X213" i="9"/>
  <c r="W213" i="9"/>
  <c r="V213" i="9"/>
  <c r="T213" i="9"/>
  <c r="R213" i="9"/>
  <c r="Q213" i="9"/>
  <c r="B213" i="9"/>
  <c r="AE212" i="9"/>
  <c r="AD212" i="9"/>
  <c r="Z212" i="9"/>
  <c r="Y212" i="9"/>
  <c r="X212" i="9"/>
  <c r="W212" i="9"/>
  <c r="V212" i="9"/>
  <c r="T212" i="9"/>
  <c r="R212" i="9"/>
  <c r="Q212" i="9"/>
  <c r="B212" i="9"/>
  <c r="AE211" i="9"/>
  <c r="AD211" i="9"/>
  <c r="Z211" i="9"/>
  <c r="Y211" i="9"/>
  <c r="X211" i="9"/>
  <c r="W211" i="9"/>
  <c r="V211" i="9"/>
  <c r="T211" i="9"/>
  <c r="R211" i="9"/>
  <c r="Q211" i="9"/>
  <c r="B211" i="9"/>
  <c r="AE210" i="9"/>
  <c r="AD210" i="9"/>
  <c r="Z210" i="9"/>
  <c r="Y210" i="9"/>
  <c r="X210" i="9"/>
  <c r="W210" i="9"/>
  <c r="V210" i="9"/>
  <c r="T210" i="9"/>
  <c r="R210" i="9"/>
  <c r="Q210" i="9"/>
  <c r="B210" i="9"/>
  <c r="AE209" i="9"/>
  <c r="AD209" i="9"/>
  <c r="Z209" i="9"/>
  <c r="Y209" i="9"/>
  <c r="X209" i="9"/>
  <c r="W209" i="9"/>
  <c r="V209" i="9"/>
  <c r="T209" i="9"/>
  <c r="R209" i="9"/>
  <c r="Q209" i="9"/>
  <c r="B209" i="9"/>
  <c r="AE208" i="9"/>
  <c r="AD208" i="9"/>
  <c r="Z208" i="9"/>
  <c r="Y208" i="9"/>
  <c r="X208" i="9"/>
  <c r="W208" i="9"/>
  <c r="V208" i="9"/>
  <c r="T208" i="9"/>
  <c r="R208" i="9"/>
  <c r="Q208" i="9"/>
  <c r="B208" i="9"/>
  <c r="AE207" i="9"/>
  <c r="AD207" i="9"/>
  <c r="Z207" i="9"/>
  <c r="Y207" i="9"/>
  <c r="X207" i="9"/>
  <c r="W207" i="9"/>
  <c r="V207" i="9"/>
  <c r="T207" i="9"/>
  <c r="R207" i="9"/>
  <c r="Q207" i="9"/>
  <c r="B207" i="9"/>
  <c r="AE206" i="9"/>
  <c r="AD206" i="9"/>
  <c r="Z206" i="9"/>
  <c r="Y206" i="9"/>
  <c r="X206" i="9"/>
  <c r="W206" i="9"/>
  <c r="V206" i="9"/>
  <c r="T206" i="9"/>
  <c r="R206" i="9"/>
  <c r="Q206" i="9"/>
  <c r="B206" i="9"/>
  <c r="AE205" i="9"/>
  <c r="AD205" i="9"/>
  <c r="Z205" i="9"/>
  <c r="Y205" i="9"/>
  <c r="X205" i="9"/>
  <c r="W205" i="9"/>
  <c r="V205" i="9"/>
  <c r="T205" i="9"/>
  <c r="R205" i="9"/>
  <c r="Q205" i="9"/>
  <c r="B205" i="9"/>
  <c r="AE204" i="9"/>
  <c r="AD204" i="9"/>
  <c r="Z204" i="9"/>
  <c r="Y204" i="9"/>
  <c r="X204" i="9"/>
  <c r="W204" i="9"/>
  <c r="V204" i="9"/>
  <c r="T204" i="9"/>
  <c r="R204" i="9"/>
  <c r="Q204" i="9"/>
  <c r="B204" i="9"/>
  <c r="AE203" i="9"/>
  <c r="AD203" i="9"/>
  <c r="Z203" i="9"/>
  <c r="Y203" i="9"/>
  <c r="X203" i="9"/>
  <c r="W203" i="9"/>
  <c r="V203" i="9"/>
  <c r="T203" i="9"/>
  <c r="R203" i="9"/>
  <c r="Q203" i="9"/>
  <c r="B203" i="9"/>
  <c r="AE202" i="9"/>
  <c r="AD202" i="9"/>
  <c r="Z202" i="9"/>
  <c r="Y202" i="9"/>
  <c r="X202" i="9"/>
  <c r="W202" i="9"/>
  <c r="V202" i="9"/>
  <c r="T202" i="9"/>
  <c r="R202" i="9"/>
  <c r="Q202" i="9"/>
  <c r="B202" i="9"/>
  <c r="AE201" i="9"/>
  <c r="AD201" i="9"/>
  <c r="Z201" i="9"/>
  <c r="Y201" i="9"/>
  <c r="X201" i="9"/>
  <c r="W201" i="9"/>
  <c r="V201" i="9"/>
  <c r="T201" i="9"/>
  <c r="R201" i="9"/>
  <c r="Q201" i="9"/>
  <c r="B201" i="9"/>
  <c r="AE200" i="9"/>
  <c r="AD200" i="9"/>
  <c r="Z200" i="9"/>
  <c r="Y200" i="9"/>
  <c r="X200" i="9"/>
  <c r="W200" i="9"/>
  <c r="V200" i="9"/>
  <c r="T200" i="9"/>
  <c r="R200" i="9"/>
  <c r="Q200" i="9"/>
  <c r="B200" i="9"/>
  <c r="AE199" i="9"/>
  <c r="AD199" i="9"/>
  <c r="Z199" i="9"/>
  <c r="Y199" i="9"/>
  <c r="X199" i="9"/>
  <c r="W199" i="9"/>
  <c r="V199" i="9"/>
  <c r="T199" i="9"/>
  <c r="R199" i="9"/>
  <c r="Q199" i="9"/>
  <c r="B199" i="9"/>
  <c r="AE198" i="9"/>
  <c r="AD198" i="9"/>
  <c r="Z198" i="9"/>
  <c r="Y198" i="9"/>
  <c r="X198" i="9"/>
  <c r="W198" i="9"/>
  <c r="V198" i="9"/>
  <c r="T198" i="9"/>
  <c r="R198" i="9"/>
  <c r="Q198" i="9"/>
  <c r="B198" i="9"/>
  <c r="AE197" i="9"/>
  <c r="AD197" i="9"/>
  <c r="Z197" i="9"/>
  <c r="Y197" i="9"/>
  <c r="X197" i="9"/>
  <c r="W197" i="9"/>
  <c r="V197" i="9"/>
  <c r="T197" i="9"/>
  <c r="R197" i="9"/>
  <c r="Q197" i="9"/>
  <c r="B197" i="9"/>
  <c r="AE196" i="9"/>
  <c r="AD196" i="9"/>
  <c r="Z196" i="9"/>
  <c r="Y196" i="9"/>
  <c r="X196" i="9"/>
  <c r="W196" i="9"/>
  <c r="V196" i="9"/>
  <c r="T196" i="9"/>
  <c r="R196" i="9"/>
  <c r="Q196" i="9"/>
  <c r="B196" i="9"/>
  <c r="AE195" i="9"/>
  <c r="AD195" i="9"/>
  <c r="Z195" i="9"/>
  <c r="Y195" i="9"/>
  <c r="X195" i="9"/>
  <c r="W195" i="9"/>
  <c r="V195" i="9"/>
  <c r="T195" i="9"/>
  <c r="R195" i="9"/>
  <c r="Q195" i="9"/>
  <c r="B195" i="9"/>
  <c r="AE194" i="9"/>
  <c r="AD194" i="9"/>
  <c r="Z194" i="9"/>
  <c r="Y194" i="9"/>
  <c r="X194" i="9"/>
  <c r="W194" i="9"/>
  <c r="V194" i="9"/>
  <c r="T194" i="9"/>
  <c r="R194" i="9"/>
  <c r="Q194" i="9"/>
  <c r="B194" i="9"/>
  <c r="AE193" i="9"/>
  <c r="AD193" i="9"/>
  <c r="Z193" i="9"/>
  <c r="Y193" i="9"/>
  <c r="X193" i="9"/>
  <c r="W193" i="9"/>
  <c r="V193" i="9"/>
  <c r="T193" i="9"/>
  <c r="R193" i="9"/>
  <c r="Q193" i="9"/>
  <c r="B193" i="9"/>
  <c r="AE192" i="9"/>
  <c r="AD192" i="9"/>
  <c r="Z192" i="9"/>
  <c r="Y192" i="9"/>
  <c r="X192" i="9"/>
  <c r="W192" i="9"/>
  <c r="V192" i="9"/>
  <c r="T192" i="9"/>
  <c r="R192" i="9"/>
  <c r="Q192" i="9"/>
  <c r="B192" i="9"/>
  <c r="AE191" i="9"/>
  <c r="AD191" i="9"/>
  <c r="Z191" i="9"/>
  <c r="Y191" i="9"/>
  <c r="X191" i="9"/>
  <c r="W191" i="9"/>
  <c r="V191" i="9"/>
  <c r="T191" i="9"/>
  <c r="R191" i="9"/>
  <c r="Q191" i="9"/>
  <c r="B191" i="9"/>
  <c r="AE190" i="9"/>
  <c r="AD190" i="9"/>
  <c r="Z190" i="9"/>
  <c r="Y190" i="9"/>
  <c r="X190" i="9"/>
  <c r="W190" i="9"/>
  <c r="V190" i="9"/>
  <c r="T190" i="9"/>
  <c r="R190" i="9"/>
  <c r="Q190" i="9"/>
  <c r="B190" i="9"/>
  <c r="AE189" i="9"/>
  <c r="AD189" i="9"/>
  <c r="Z189" i="9"/>
  <c r="Y189" i="9"/>
  <c r="X189" i="9"/>
  <c r="W189" i="9"/>
  <c r="V189" i="9"/>
  <c r="T189" i="9"/>
  <c r="R189" i="9"/>
  <c r="Q189" i="9"/>
  <c r="B189" i="9"/>
  <c r="AE188" i="9"/>
  <c r="AD188" i="9"/>
  <c r="Z188" i="9"/>
  <c r="Y188" i="9"/>
  <c r="X188" i="9"/>
  <c r="W188" i="9"/>
  <c r="V188" i="9"/>
  <c r="T188" i="9"/>
  <c r="R188" i="9"/>
  <c r="Q188" i="9"/>
  <c r="B188" i="9"/>
  <c r="AE187" i="9"/>
  <c r="AD187" i="9"/>
  <c r="Z187" i="9"/>
  <c r="Y187" i="9"/>
  <c r="X187" i="9"/>
  <c r="W187" i="9"/>
  <c r="V187" i="9"/>
  <c r="T187" i="9"/>
  <c r="R187" i="9"/>
  <c r="Q187" i="9"/>
  <c r="B187" i="9"/>
  <c r="AE186" i="9"/>
  <c r="AD186" i="9"/>
  <c r="Z186" i="9"/>
  <c r="Y186" i="9"/>
  <c r="X186" i="9"/>
  <c r="W186" i="9"/>
  <c r="V186" i="9"/>
  <c r="T186" i="9"/>
  <c r="R186" i="9"/>
  <c r="Q186" i="9"/>
  <c r="B186" i="9"/>
  <c r="AE185" i="9"/>
  <c r="AD185" i="9"/>
  <c r="Z185" i="9"/>
  <c r="Y185" i="9"/>
  <c r="X185" i="9"/>
  <c r="W185" i="9"/>
  <c r="V185" i="9"/>
  <c r="T185" i="9"/>
  <c r="R185" i="9"/>
  <c r="Q185" i="9"/>
  <c r="B185" i="9"/>
  <c r="AE184" i="9"/>
  <c r="AD184" i="9"/>
  <c r="Z184" i="9"/>
  <c r="Y184" i="9"/>
  <c r="X184" i="9"/>
  <c r="W184" i="9"/>
  <c r="V184" i="9"/>
  <c r="T184" i="9"/>
  <c r="R184" i="9"/>
  <c r="Q184" i="9"/>
  <c r="B184" i="9"/>
  <c r="AE183" i="9"/>
  <c r="AD183" i="9"/>
  <c r="Z183" i="9"/>
  <c r="Y183" i="9"/>
  <c r="X183" i="9"/>
  <c r="W183" i="9"/>
  <c r="V183" i="9"/>
  <c r="T183" i="9"/>
  <c r="R183" i="9"/>
  <c r="Q183" i="9"/>
  <c r="B183" i="9"/>
  <c r="AE182" i="9"/>
  <c r="AD182" i="9"/>
  <c r="Z182" i="9"/>
  <c r="Y182" i="9"/>
  <c r="X182" i="9"/>
  <c r="W182" i="9"/>
  <c r="V182" i="9"/>
  <c r="T182" i="9"/>
  <c r="R182" i="9"/>
  <c r="Q182" i="9"/>
  <c r="B182" i="9"/>
  <c r="AE181" i="9"/>
  <c r="AD181" i="9"/>
  <c r="Z181" i="9"/>
  <c r="Y181" i="9"/>
  <c r="X181" i="9"/>
  <c r="W181" i="9"/>
  <c r="V181" i="9"/>
  <c r="T181" i="9"/>
  <c r="R181" i="9"/>
  <c r="Q181" i="9"/>
  <c r="B181" i="9"/>
  <c r="AE180" i="9"/>
  <c r="AD180" i="9"/>
  <c r="Z180" i="9"/>
  <c r="Y180" i="9"/>
  <c r="X180" i="9"/>
  <c r="W180" i="9"/>
  <c r="V180" i="9"/>
  <c r="T180" i="9"/>
  <c r="R180" i="9"/>
  <c r="Q180" i="9"/>
  <c r="B180" i="9"/>
  <c r="AE179" i="9"/>
  <c r="AD179" i="9"/>
  <c r="Z179" i="9"/>
  <c r="Y179" i="9"/>
  <c r="X179" i="9"/>
  <c r="W179" i="9"/>
  <c r="V179" i="9"/>
  <c r="T179" i="9"/>
  <c r="R179" i="9"/>
  <c r="Q179" i="9"/>
  <c r="B179" i="9"/>
  <c r="AE178" i="9"/>
  <c r="AD178" i="9"/>
  <c r="Z178" i="9"/>
  <c r="Y178" i="9"/>
  <c r="X178" i="9"/>
  <c r="W178" i="9"/>
  <c r="V178" i="9"/>
  <c r="T178" i="9"/>
  <c r="R178" i="9"/>
  <c r="Q178" i="9"/>
  <c r="B178" i="9"/>
  <c r="AE177" i="9"/>
  <c r="AD177" i="9"/>
  <c r="Z177" i="9"/>
  <c r="Y177" i="9"/>
  <c r="X177" i="9"/>
  <c r="W177" i="9"/>
  <c r="V177" i="9"/>
  <c r="T177" i="9"/>
  <c r="R177" i="9"/>
  <c r="Q177" i="9"/>
  <c r="B177" i="9"/>
  <c r="AE176" i="9"/>
  <c r="AD176" i="9"/>
  <c r="Z176" i="9"/>
  <c r="Y176" i="9"/>
  <c r="X176" i="9"/>
  <c r="W176" i="9"/>
  <c r="V176" i="9"/>
  <c r="T176" i="9"/>
  <c r="R176" i="9"/>
  <c r="Q176" i="9"/>
  <c r="B176" i="9"/>
  <c r="AE175" i="9"/>
  <c r="AD175" i="9"/>
  <c r="Z175" i="9"/>
  <c r="Y175" i="9"/>
  <c r="X175" i="9"/>
  <c r="W175" i="9"/>
  <c r="V175" i="9"/>
  <c r="T175" i="9"/>
  <c r="R175" i="9"/>
  <c r="Q175" i="9"/>
  <c r="B175" i="9"/>
  <c r="AE174" i="9"/>
  <c r="AD174" i="9"/>
  <c r="Z174" i="9"/>
  <c r="Y174" i="9"/>
  <c r="X174" i="9"/>
  <c r="W174" i="9"/>
  <c r="V174" i="9"/>
  <c r="T174" i="9"/>
  <c r="R174" i="9"/>
  <c r="Q174" i="9"/>
  <c r="B174" i="9"/>
  <c r="AE173" i="9"/>
  <c r="AD173" i="9"/>
  <c r="Z173" i="9"/>
  <c r="Y173" i="9"/>
  <c r="X173" i="9"/>
  <c r="W173" i="9"/>
  <c r="V173" i="9"/>
  <c r="T173" i="9"/>
  <c r="R173" i="9"/>
  <c r="Q173" i="9"/>
  <c r="B173" i="9"/>
  <c r="AE172" i="9"/>
  <c r="AD172" i="9"/>
  <c r="Z172" i="9"/>
  <c r="Y172" i="9"/>
  <c r="X172" i="9"/>
  <c r="W172" i="9"/>
  <c r="V172" i="9"/>
  <c r="T172" i="9"/>
  <c r="R172" i="9"/>
  <c r="Q172" i="9"/>
  <c r="B172" i="9"/>
  <c r="AE171" i="9"/>
  <c r="AD171" i="9"/>
  <c r="Z171" i="9"/>
  <c r="Y171" i="9"/>
  <c r="X171" i="9"/>
  <c r="W171" i="9"/>
  <c r="V171" i="9"/>
  <c r="T171" i="9"/>
  <c r="R171" i="9"/>
  <c r="Q171" i="9"/>
  <c r="B171" i="9"/>
  <c r="AE170" i="9"/>
  <c r="AD170" i="9"/>
  <c r="Z170" i="9"/>
  <c r="Y170" i="9"/>
  <c r="X170" i="9"/>
  <c r="W170" i="9"/>
  <c r="V170" i="9"/>
  <c r="T170" i="9"/>
  <c r="R170" i="9"/>
  <c r="Q170" i="9"/>
  <c r="B170" i="9"/>
  <c r="AE169" i="9"/>
  <c r="AD169" i="9"/>
  <c r="Z169" i="9"/>
  <c r="Y169" i="9"/>
  <c r="X169" i="9"/>
  <c r="W169" i="9"/>
  <c r="V169" i="9"/>
  <c r="T169" i="9"/>
  <c r="R169" i="9"/>
  <c r="Q169" i="9"/>
  <c r="B169" i="9"/>
  <c r="AE168" i="9"/>
  <c r="AD168" i="9"/>
  <c r="Z168" i="9"/>
  <c r="Y168" i="9"/>
  <c r="X168" i="9"/>
  <c r="W168" i="9"/>
  <c r="V168" i="9"/>
  <c r="T168" i="9"/>
  <c r="R168" i="9"/>
  <c r="Q168" i="9"/>
  <c r="B168" i="9"/>
  <c r="AE167" i="9"/>
  <c r="AD167" i="9"/>
  <c r="Z167" i="9"/>
  <c r="Y167" i="9"/>
  <c r="X167" i="9"/>
  <c r="W167" i="9"/>
  <c r="V167" i="9"/>
  <c r="T167" i="9"/>
  <c r="R167" i="9"/>
  <c r="Q167" i="9"/>
  <c r="B167" i="9"/>
  <c r="AE166" i="9"/>
  <c r="AD166" i="9"/>
  <c r="Z166" i="9"/>
  <c r="Y166" i="9"/>
  <c r="X166" i="9"/>
  <c r="W166" i="9"/>
  <c r="V166" i="9"/>
  <c r="T166" i="9"/>
  <c r="R166" i="9"/>
  <c r="Q166" i="9"/>
  <c r="B166" i="9"/>
  <c r="AE165" i="9"/>
  <c r="AD165" i="9"/>
  <c r="Z165" i="9"/>
  <c r="Y165" i="9"/>
  <c r="X165" i="9"/>
  <c r="W165" i="9"/>
  <c r="V165" i="9"/>
  <c r="T165" i="9"/>
  <c r="R165" i="9"/>
  <c r="Q165" i="9"/>
  <c r="B165" i="9"/>
  <c r="AE164" i="9"/>
  <c r="AD164" i="9"/>
  <c r="Z164" i="9"/>
  <c r="Y164" i="9"/>
  <c r="X164" i="9"/>
  <c r="W164" i="9"/>
  <c r="V164" i="9"/>
  <c r="T164" i="9"/>
  <c r="R164" i="9"/>
  <c r="Q164" i="9"/>
  <c r="B164" i="9"/>
  <c r="AE163" i="9"/>
  <c r="AD163" i="9"/>
  <c r="Z163" i="9"/>
  <c r="Y163" i="9"/>
  <c r="X163" i="9"/>
  <c r="W163" i="9"/>
  <c r="V163" i="9"/>
  <c r="T163" i="9"/>
  <c r="R163" i="9"/>
  <c r="Q163" i="9"/>
  <c r="B163" i="9"/>
  <c r="AE162" i="9"/>
  <c r="AD162" i="9"/>
  <c r="Z162" i="9"/>
  <c r="Y162" i="9"/>
  <c r="X162" i="9"/>
  <c r="W162" i="9"/>
  <c r="V162" i="9"/>
  <c r="T162" i="9"/>
  <c r="R162" i="9"/>
  <c r="Q162" i="9"/>
  <c r="B162" i="9"/>
  <c r="AE161" i="9"/>
  <c r="AD161" i="9"/>
  <c r="Z161" i="9"/>
  <c r="Y161" i="9"/>
  <c r="X161" i="9"/>
  <c r="W161" i="9"/>
  <c r="V161" i="9"/>
  <c r="T161" i="9"/>
  <c r="R161" i="9"/>
  <c r="Q161" i="9"/>
  <c r="B161" i="9"/>
  <c r="AE160" i="9"/>
  <c r="AD160" i="9"/>
  <c r="Z160" i="9"/>
  <c r="Y160" i="9"/>
  <c r="X160" i="9"/>
  <c r="W160" i="9"/>
  <c r="V160" i="9"/>
  <c r="T160" i="9"/>
  <c r="R160" i="9"/>
  <c r="Q160" i="9"/>
  <c r="B160" i="9"/>
  <c r="AE159" i="9"/>
  <c r="AD159" i="9"/>
  <c r="Z159" i="9"/>
  <c r="Y159" i="9"/>
  <c r="X159" i="9"/>
  <c r="W159" i="9"/>
  <c r="V159" i="9"/>
  <c r="T159" i="9"/>
  <c r="R159" i="9"/>
  <c r="Q159" i="9"/>
  <c r="B159" i="9"/>
  <c r="AE158" i="9"/>
  <c r="AD158" i="9"/>
  <c r="Z158" i="9"/>
  <c r="Y158" i="9"/>
  <c r="X158" i="9"/>
  <c r="W158" i="9"/>
  <c r="V158" i="9"/>
  <c r="T158" i="9"/>
  <c r="R158" i="9"/>
  <c r="Q158" i="9"/>
  <c r="B158" i="9"/>
  <c r="AE157" i="9"/>
  <c r="AD157" i="9"/>
  <c r="Z157" i="9"/>
  <c r="Y157" i="9"/>
  <c r="X157" i="9"/>
  <c r="W157" i="9"/>
  <c r="V157" i="9"/>
  <c r="T157" i="9"/>
  <c r="R157" i="9"/>
  <c r="Q157" i="9"/>
  <c r="B157" i="9"/>
  <c r="AE156" i="9"/>
  <c r="AD156" i="9"/>
  <c r="Z156" i="9"/>
  <c r="Y156" i="9"/>
  <c r="X156" i="9"/>
  <c r="W156" i="9"/>
  <c r="V156" i="9"/>
  <c r="T156" i="9"/>
  <c r="R156" i="9"/>
  <c r="Q156" i="9"/>
  <c r="B156" i="9"/>
  <c r="AE155" i="9"/>
  <c r="AD155" i="9"/>
  <c r="Z155" i="9"/>
  <c r="Y155" i="9"/>
  <c r="X155" i="9"/>
  <c r="W155" i="9"/>
  <c r="V155" i="9"/>
  <c r="T155" i="9"/>
  <c r="R155" i="9"/>
  <c r="Q155" i="9"/>
  <c r="B155" i="9"/>
  <c r="AE154" i="9"/>
  <c r="AD154" i="9"/>
  <c r="Z154" i="9"/>
  <c r="Y154" i="9"/>
  <c r="X154" i="9"/>
  <c r="W154" i="9"/>
  <c r="V154" i="9"/>
  <c r="T154" i="9"/>
  <c r="R154" i="9"/>
  <c r="Q154" i="9"/>
  <c r="B154" i="9"/>
  <c r="AE153" i="9"/>
  <c r="AD153" i="9"/>
  <c r="Z153" i="9"/>
  <c r="Y153" i="9"/>
  <c r="X153" i="9"/>
  <c r="W153" i="9"/>
  <c r="V153" i="9"/>
  <c r="T153" i="9"/>
  <c r="R153" i="9"/>
  <c r="Q153" i="9"/>
  <c r="B153" i="9"/>
  <c r="AE152" i="9"/>
  <c r="AD152" i="9"/>
  <c r="Z152" i="9"/>
  <c r="Y152" i="9"/>
  <c r="X152" i="9"/>
  <c r="W152" i="9"/>
  <c r="V152" i="9"/>
  <c r="T152" i="9"/>
  <c r="R152" i="9"/>
  <c r="Q152" i="9"/>
  <c r="B152" i="9"/>
  <c r="AE151" i="9"/>
  <c r="AD151" i="9"/>
  <c r="Z151" i="9"/>
  <c r="Y151" i="9"/>
  <c r="X151" i="9"/>
  <c r="W151" i="9"/>
  <c r="V151" i="9"/>
  <c r="T151" i="9"/>
  <c r="R151" i="9"/>
  <c r="Q151" i="9"/>
  <c r="B151" i="9"/>
  <c r="AE150" i="9"/>
  <c r="AD150" i="9"/>
  <c r="Z150" i="9"/>
  <c r="Y150" i="9"/>
  <c r="X150" i="9"/>
  <c r="W150" i="9"/>
  <c r="V150" i="9"/>
  <c r="T150" i="9"/>
  <c r="R150" i="9"/>
  <c r="Q150" i="9"/>
  <c r="B150" i="9"/>
  <c r="AE149" i="9"/>
  <c r="AD149" i="9"/>
  <c r="Z149" i="9"/>
  <c r="Y149" i="9"/>
  <c r="X149" i="9"/>
  <c r="W149" i="9"/>
  <c r="V149" i="9"/>
  <c r="T149" i="9"/>
  <c r="R149" i="9"/>
  <c r="Q149" i="9"/>
  <c r="B149" i="9"/>
  <c r="AE148" i="9"/>
  <c r="AD148" i="9"/>
  <c r="Z148" i="9"/>
  <c r="Y148" i="9"/>
  <c r="X148" i="9"/>
  <c r="W148" i="9"/>
  <c r="V148" i="9"/>
  <c r="T148" i="9"/>
  <c r="R148" i="9"/>
  <c r="Q148" i="9"/>
  <c r="B148" i="9"/>
  <c r="AE147" i="9"/>
  <c r="AD147" i="9"/>
  <c r="Z147" i="9"/>
  <c r="Y147" i="9"/>
  <c r="X147" i="9"/>
  <c r="W147" i="9"/>
  <c r="V147" i="9"/>
  <c r="T147" i="9"/>
  <c r="R147" i="9"/>
  <c r="Q147" i="9"/>
  <c r="B147" i="9"/>
  <c r="AE146" i="9"/>
  <c r="AD146" i="9"/>
  <c r="Z146" i="9"/>
  <c r="Y146" i="9"/>
  <c r="X146" i="9"/>
  <c r="W146" i="9"/>
  <c r="V146" i="9"/>
  <c r="T146" i="9"/>
  <c r="R146" i="9"/>
  <c r="Q146" i="9"/>
  <c r="B146" i="9"/>
  <c r="AE145" i="9"/>
  <c r="AD145" i="9"/>
  <c r="Z145" i="9"/>
  <c r="Y145" i="9"/>
  <c r="X145" i="9"/>
  <c r="W145" i="9"/>
  <c r="V145" i="9"/>
  <c r="T145" i="9"/>
  <c r="R145" i="9"/>
  <c r="Q145" i="9"/>
  <c r="B145" i="9"/>
  <c r="AE144" i="9"/>
  <c r="AD144" i="9"/>
  <c r="Z144" i="9"/>
  <c r="Y144" i="9"/>
  <c r="X144" i="9"/>
  <c r="W144" i="9"/>
  <c r="V144" i="9"/>
  <c r="T144" i="9"/>
  <c r="R144" i="9"/>
  <c r="Q144" i="9"/>
  <c r="B144" i="9"/>
  <c r="AE143" i="9"/>
  <c r="AD143" i="9"/>
  <c r="Z143" i="9"/>
  <c r="Y143" i="9"/>
  <c r="X143" i="9"/>
  <c r="W143" i="9"/>
  <c r="V143" i="9"/>
  <c r="T143" i="9"/>
  <c r="R143" i="9"/>
  <c r="Q143" i="9"/>
  <c r="B143" i="9"/>
  <c r="AE142" i="9"/>
  <c r="AD142" i="9"/>
  <c r="Z142" i="9"/>
  <c r="Y142" i="9"/>
  <c r="X142" i="9"/>
  <c r="W142" i="9"/>
  <c r="V142" i="9"/>
  <c r="T142" i="9"/>
  <c r="R142" i="9"/>
  <c r="Q142" i="9"/>
  <c r="B142" i="9"/>
  <c r="AE141" i="9"/>
  <c r="AD141" i="9"/>
  <c r="Z141" i="9"/>
  <c r="Y141" i="9"/>
  <c r="X141" i="9"/>
  <c r="W141" i="9"/>
  <c r="V141" i="9"/>
  <c r="T141" i="9"/>
  <c r="R141" i="9"/>
  <c r="Q141" i="9"/>
  <c r="B141" i="9"/>
  <c r="AE140" i="9"/>
  <c r="AD140" i="9"/>
  <c r="Z140" i="9"/>
  <c r="Y140" i="9"/>
  <c r="X140" i="9"/>
  <c r="W140" i="9"/>
  <c r="V140" i="9"/>
  <c r="T140" i="9"/>
  <c r="R140" i="9"/>
  <c r="Q140" i="9"/>
  <c r="B140" i="9"/>
  <c r="AE139" i="9"/>
  <c r="AD139" i="9"/>
  <c r="Z139" i="9"/>
  <c r="Y139" i="9"/>
  <c r="X139" i="9"/>
  <c r="W139" i="9"/>
  <c r="V139" i="9"/>
  <c r="T139" i="9"/>
  <c r="R139" i="9"/>
  <c r="Q139" i="9"/>
  <c r="B139" i="9"/>
  <c r="AE138" i="9"/>
  <c r="AD138" i="9"/>
  <c r="Z138" i="9"/>
  <c r="Y138" i="9"/>
  <c r="X138" i="9"/>
  <c r="W138" i="9"/>
  <c r="V138" i="9"/>
  <c r="T138" i="9"/>
  <c r="R138" i="9"/>
  <c r="Q138" i="9"/>
  <c r="B138" i="9"/>
  <c r="AE137" i="9"/>
  <c r="AD137" i="9"/>
  <c r="Z137" i="9"/>
  <c r="Y137" i="9"/>
  <c r="X137" i="9"/>
  <c r="W137" i="9"/>
  <c r="V137" i="9"/>
  <c r="T137" i="9"/>
  <c r="R137" i="9"/>
  <c r="Q137" i="9"/>
  <c r="B137" i="9"/>
  <c r="AE136" i="9"/>
  <c r="AD136" i="9"/>
  <c r="Z136" i="9"/>
  <c r="Y136" i="9"/>
  <c r="X136" i="9"/>
  <c r="W136" i="9"/>
  <c r="V136" i="9"/>
  <c r="T136" i="9"/>
  <c r="R136" i="9"/>
  <c r="Q136" i="9"/>
  <c r="B136" i="9"/>
  <c r="AE135" i="9"/>
  <c r="AD135" i="9"/>
  <c r="Z135" i="9"/>
  <c r="Y135" i="9"/>
  <c r="X135" i="9"/>
  <c r="W135" i="9"/>
  <c r="V135" i="9"/>
  <c r="T135" i="9"/>
  <c r="R135" i="9"/>
  <c r="Q135" i="9"/>
  <c r="B135" i="9"/>
  <c r="AE134" i="9"/>
  <c r="AD134" i="9"/>
  <c r="Z134" i="9"/>
  <c r="Y134" i="9"/>
  <c r="X134" i="9"/>
  <c r="W134" i="9"/>
  <c r="V134" i="9"/>
  <c r="T134" i="9"/>
  <c r="R134" i="9"/>
  <c r="Q134" i="9"/>
  <c r="B134" i="9"/>
  <c r="AE133" i="9"/>
  <c r="AD133" i="9"/>
  <c r="Z133" i="9"/>
  <c r="Y133" i="9"/>
  <c r="X133" i="9"/>
  <c r="W133" i="9"/>
  <c r="V133" i="9"/>
  <c r="T133" i="9"/>
  <c r="R133" i="9"/>
  <c r="Q133" i="9"/>
  <c r="B133" i="9"/>
  <c r="AE132" i="9"/>
  <c r="AD132" i="9"/>
  <c r="Z132" i="9"/>
  <c r="Y132" i="9"/>
  <c r="X132" i="9"/>
  <c r="W132" i="9"/>
  <c r="V132" i="9"/>
  <c r="T132" i="9"/>
  <c r="R132" i="9"/>
  <c r="Q132" i="9"/>
  <c r="B132" i="9"/>
  <c r="AE131" i="9"/>
  <c r="AD131" i="9"/>
  <c r="Z131" i="9"/>
  <c r="Y131" i="9"/>
  <c r="X131" i="9"/>
  <c r="W131" i="9"/>
  <c r="V131" i="9"/>
  <c r="T131" i="9"/>
  <c r="R131" i="9"/>
  <c r="Q131" i="9"/>
  <c r="B131" i="9"/>
  <c r="AE130" i="9"/>
  <c r="AD130" i="9"/>
  <c r="Z130" i="9"/>
  <c r="Y130" i="9"/>
  <c r="X130" i="9"/>
  <c r="W130" i="9"/>
  <c r="V130" i="9"/>
  <c r="T130" i="9"/>
  <c r="R130" i="9"/>
  <c r="Q130" i="9"/>
  <c r="B130" i="9"/>
  <c r="AE129" i="9"/>
  <c r="AD129" i="9"/>
  <c r="Z129" i="9"/>
  <c r="Y129" i="9"/>
  <c r="X129" i="9"/>
  <c r="W129" i="9"/>
  <c r="V129" i="9"/>
  <c r="T129" i="9"/>
  <c r="R129" i="9"/>
  <c r="Q129" i="9"/>
  <c r="B129" i="9"/>
  <c r="AE128" i="9"/>
  <c r="AD128" i="9"/>
  <c r="Z128" i="9"/>
  <c r="Y128" i="9"/>
  <c r="X128" i="9"/>
  <c r="W128" i="9"/>
  <c r="V128" i="9"/>
  <c r="T128" i="9"/>
  <c r="R128" i="9"/>
  <c r="Q128" i="9"/>
  <c r="B128" i="9"/>
  <c r="AE127" i="9"/>
  <c r="AD127" i="9"/>
  <c r="Z127" i="9"/>
  <c r="Y127" i="9"/>
  <c r="X127" i="9"/>
  <c r="W127" i="9"/>
  <c r="V127" i="9"/>
  <c r="T127" i="9"/>
  <c r="R127" i="9"/>
  <c r="Q127" i="9"/>
  <c r="B127" i="9"/>
  <c r="AE126" i="9"/>
  <c r="AD126" i="9"/>
  <c r="Z126" i="9"/>
  <c r="Y126" i="9"/>
  <c r="X126" i="9"/>
  <c r="W126" i="9"/>
  <c r="V126" i="9"/>
  <c r="T126" i="9"/>
  <c r="R126" i="9"/>
  <c r="Q126" i="9"/>
  <c r="B126" i="9"/>
  <c r="AE125" i="9"/>
  <c r="AD125" i="9"/>
  <c r="Z125" i="9"/>
  <c r="Y125" i="9"/>
  <c r="X125" i="9"/>
  <c r="W125" i="9"/>
  <c r="V125" i="9"/>
  <c r="T125" i="9"/>
  <c r="R125" i="9"/>
  <c r="Q125" i="9"/>
  <c r="B125" i="9"/>
  <c r="AE124" i="9"/>
  <c r="AD124" i="9"/>
  <c r="Z124" i="9"/>
  <c r="Y124" i="9"/>
  <c r="X124" i="9"/>
  <c r="W124" i="9"/>
  <c r="V124" i="9"/>
  <c r="T124" i="9"/>
  <c r="R124" i="9"/>
  <c r="Q124" i="9"/>
  <c r="B124" i="9"/>
  <c r="AE123" i="9"/>
  <c r="AD123" i="9"/>
  <c r="Z123" i="9"/>
  <c r="Y123" i="9"/>
  <c r="X123" i="9"/>
  <c r="W123" i="9"/>
  <c r="V123" i="9"/>
  <c r="T123" i="9"/>
  <c r="R123" i="9"/>
  <c r="Q123" i="9"/>
  <c r="B123" i="9"/>
  <c r="AE122" i="9"/>
  <c r="AD122" i="9"/>
  <c r="Z122" i="9"/>
  <c r="Y122" i="9"/>
  <c r="X122" i="9"/>
  <c r="W122" i="9"/>
  <c r="V122" i="9"/>
  <c r="T122" i="9"/>
  <c r="R122" i="9"/>
  <c r="Q122" i="9"/>
  <c r="B122" i="9"/>
  <c r="AE121" i="9"/>
  <c r="AD121" i="9"/>
  <c r="Z121" i="9"/>
  <c r="Y121" i="9"/>
  <c r="X121" i="9"/>
  <c r="W121" i="9"/>
  <c r="V121" i="9"/>
  <c r="T121" i="9"/>
  <c r="R121" i="9"/>
  <c r="Q121" i="9"/>
  <c r="B121" i="9"/>
  <c r="AE120" i="9"/>
  <c r="AD120" i="9"/>
  <c r="Z120" i="9"/>
  <c r="Y120" i="9"/>
  <c r="X120" i="9"/>
  <c r="W120" i="9"/>
  <c r="V120" i="9"/>
  <c r="T120" i="9"/>
  <c r="R120" i="9"/>
  <c r="Q120" i="9"/>
  <c r="B120" i="9"/>
  <c r="AE119" i="9"/>
  <c r="AD119" i="9"/>
  <c r="Z119" i="9"/>
  <c r="Y119" i="9"/>
  <c r="X119" i="9"/>
  <c r="W119" i="9"/>
  <c r="V119" i="9"/>
  <c r="T119" i="9"/>
  <c r="R119" i="9"/>
  <c r="Q119" i="9"/>
  <c r="B119" i="9"/>
  <c r="AE118" i="9"/>
  <c r="AD118" i="9"/>
  <c r="Z118" i="9"/>
  <c r="Y118" i="9"/>
  <c r="X118" i="9"/>
  <c r="W118" i="9"/>
  <c r="V118" i="9"/>
  <c r="T118" i="9"/>
  <c r="R118" i="9"/>
  <c r="Q118" i="9"/>
  <c r="B118" i="9"/>
  <c r="AE117" i="9"/>
  <c r="AD117" i="9"/>
  <c r="Z117" i="9"/>
  <c r="Y117" i="9"/>
  <c r="X117" i="9"/>
  <c r="W117" i="9"/>
  <c r="V117" i="9"/>
  <c r="T117" i="9"/>
  <c r="R117" i="9"/>
  <c r="Q117" i="9"/>
  <c r="B117" i="9"/>
  <c r="AE116" i="9"/>
  <c r="AD116" i="9"/>
  <c r="Z116" i="9"/>
  <c r="Y116" i="9"/>
  <c r="X116" i="9"/>
  <c r="W116" i="9"/>
  <c r="V116" i="9"/>
  <c r="T116" i="9"/>
  <c r="R116" i="9"/>
  <c r="Q116" i="9"/>
  <c r="B116" i="9"/>
  <c r="AE115" i="9"/>
  <c r="AD115" i="9"/>
  <c r="Z115" i="9"/>
  <c r="Y115" i="9"/>
  <c r="X115" i="9"/>
  <c r="W115" i="9"/>
  <c r="V115" i="9"/>
  <c r="T115" i="9"/>
  <c r="R115" i="9"/>
  <c r="Q115" i="9"/>
  <c r="B115" i="9"/>
  <c r="AE114" i="9"/>
  <c r="AD114" i="9"/>
  <c r="Z114" i="9"/>
  <c r="Y114" i="9"/>
  <c r="X114" i="9"/>
  <c r="W114" i="9"/>
  <c r="V114" i="9"/>
  <c r="T114" i="9"/>
  <c r="R114" i="9"/>
  <c r="Q114" i="9"/>
  <c r="B114" i="9"/>
  <c r="AE113" i="9"/>
  <c r="AD113" i="9"/>
  <c r="Z113" i="9"/>
  <c r="Y113" i="9"/>
  <c r="X113" i="9"/>
  <c r="W113" i="9"/>
  <c r="V113" i="9"/>
  <c r="T113" i="9"/>
  <c r="R113" i="9"/>
  <c r="Q113" i="9"/>
  <c r="B113" i="9"/>
  <c r="AE112" i="9"/>
  <c r="AD112" i="9"/>
  <c r="Z112" i="9"/>
  <c r="Y112" i="9"/>
  <c r="X112" i="9"/>
  <c r="W112" i="9"/>
  <c r="V112" i="9"/>
  <c r="T112" i="9"/>
  <c r="R112" i="9"/>
  <c r="Q112" i="9"/>
  <c r="B112" i="9"/>
  <c r="AE111" i="9"/>
  <c r="AD111" i="9"/>
  <c r="Z111" i="9"/>
  <c r="Y111" i="9"/>
  <c r="X111" i="9"/>
  <c r="W111" i="9"/>
  <c r="V111" i="9"/>
  <c r="T111" i="9"/>
  <c r="R111" i="9"/>
  <c r="Q111" i="9"/>
  <c r="B111" i="9"/>
  <c r="AE110" i="9"/>
  <c r="AD110" i="9"/>
  <c r="Z110" i="9"/>
  <c r="Y110" i="9"/>
  <c r="X110" i="9"/>
  <c r="W110" i="9"/>
  <c r="V110" i="9"/>
  <c r="T110" i="9"/>
  <c r="R110" i="9"/>
  <c r="Q110" i="9"/>
  <c r="B110" i="9"/>
  <c r="AE109" i="9"/>
  <c r="AD109" i="9"/>
  <c r="Z109" i="9"/>
  <c r="Y109" i="9"/>
  <c r="X109" i="9"/>
  <c r="W109" i="9"/>
  <c r="V109" i="9"/>
  <c r="T109" i="9"/>
  <c r="R109" i="9"/>
  <c r="Q109" i="9"/>
  <c r="B109" i="9"/>
  <c r="AE108" i="9"/>
  <c r="AD108" i="9"/>
  <c r="Z108" i="9"/>
  <c r="Y108" i="9"/>
  <c r="X108" i="9"/>
  <c r="W108" i="9"/>
  <c r="V108" i="9"/>
  <c r="T108" i="9"/>
  <c r="R108" i="9"/>
  <c r="Q108" i="9"/>
  <c r="B108" i="9"/>
  <c r="AE107" i="9"/>
  <c r="AD107" i="9"/>
  <c r="Z107" i="9"/>
  <c r="Y107" i="9"/>
  <c r="X107" i="9"/>
  <c r="W107" i="9"/>
  <c r="V107" i="9"/>
  <c r="T107" i="9"/>
  <c r="R107" i="9"/>
  <c r="Q107" i="9"/>
  <c r="B107" i="9"/>
  <c r="AE106" i="9"/>
  <c r="AD106" i="9"/>
  <c r="Z106" i="9"/>
  <c r="Y106" i="9"/>
  <c r="X106" i="9"/>
  <c r="W106" i="9"/>
  <c r="V106" i="9"/>
  <c r="T106" i="9"/>
  <c r="R106" i="9"/>
  <c r="Q106" i="9"/>
  <c r="B106" i="9"/>
  <c r="AE105" i="9"/>
  <c r="AD105" i="9"/>
  <c r="Z105" i="9"/>
  <c r="Y105" i="9"/>
  <c r="X105" i="9"/>
  <c r="W105" i="9"/>
  <c r="V105" i="9"/>
  <c r="T105" i="9"/>
  <c r="R105" i="9"/>
  <c r="Q105" i="9"/>
  <c r="B105" i="9"/>
  <c r="AE104" i="9"/>
  <c r="AD104" i="9"/>
  <c r="Z104" i="9"/>
  <c r="Y104" i="9"/>
  <c r="X104" i="9"/>
  <c r="W104" i="9"/>
  <c r="V104" i="9"/>
  <c r="T104" i="9"/>
  <c r="R104" i="9"/>
  <c r="Q104" i="9"/>
  <c r="B104" i="9"/>
  <c r="AE103" i="9"/>
  <c r="AD103" i="9"/>
  <c r="Z103" i="9"/>
  <c r="Y103" i="9"/>
  <c r="X103" i="9"/>
  <c r="W103" i="9"/>
  <c r="V103" i="9"/>
  <c r="T103" i="9"/>
  <c r="R103" i="9"/>
  <c r="Q103" i="9"/>
  <c r="B103" i="9"/>
  <c r="AE102" i="9"/>
  <c r="AD102" i="9"/>
  <c r="Z102" i="9"/>
  <c r="Y102" i="9"/>
  <c r="X102" i="9"/>
  <c r="W102" i="9"/>
  <c r="V102" i="9"/>
  <c r="T102" i="9"/>
  <c r="R102" i="9"/>
  <c r="Q102" i="9"/>
  <c r="B102" i="9"/>
  <c r="AE101" i="9"/>
  <c r="AD101" i="9"/>
  <c r="Z101" i="9"/>
  <c r="Y101" i="9"/>
  <c r="X101" i="9"/>
  <c r="W101" i="9"/>
  <c r="V101" i="9"/>
  <c r="T101" i="9"/>
  <c r="R101" i="9"/>
  <c r="Q101" i="9"/>
  <c r="B101" i="9"/>
  <c r="AE100" i="9"/>
  <c r="AD100" i="9"/>
  <c r="Z100" i="9"/>
  <c r="Y100" i="9"/>
  <c r="X100" i="9"/>
  <c r="W100" i="9"/>
  <c r="V100" i="9"/>
  <c r="T100" i="9"/>
  <c r="R100" i="9"/>
  <c r="Q100" i="9"/>
  <c r="B100" i="9"/>
  <c r="AE99" i="9"/>
  <c r="AD99" i="9"/>
  <c r="Z99" i="9"/>
  <c r="Y99" i="9"/>
  <c r="X99" i="9"/>
  <c r="W99" i="9"/>
  <c r="V99" i="9"/>
  <c r="T99" i="9"/>
  <c r="R99" i="9"/>
  <c r="Q99" i="9"/>
  <c r="B99" i="9"/>
  <c r="AE98" i="9"/>
  <c r="AD98" i="9"/>
  <c r="Z98" i="9"/>
  <c r="Y98" i="9"/>
  <c r="X98" i="9"/>
  <c r="W98" i="9"/>
  <c r="V98" i="9"/>
  <c r="T98" i="9"/>
  <c r="R98" i="9"/>
  <c r="Q98" i="9"/>
  <c r="B98" i="9"/>
  <c r="AE97" i="9"/>
  <c r="AD97" i="9"/>
  <c r="Z97" i="9"/>
  <c r="Y97" i="9"/>
  <c r="X97" i="9"/>
  <c r="W97" i="9"/>
  <c r="V97" i="9"/>
  <c r="T97" i="9"/>
  <c r="R97" i="9"/>
  <c r="Q97" i="9"/>
  <c r="B97" i="9"/>
  <c r="AE96" i="9"/>
  <c r="AD96" i="9"/>
  <c r="Z96" i="9"/>
  <c r="Y96" i="9"/>
  <c r="X96" i="9"/>
  <c r="W96" i="9"/>
  <c r="V96" i="9"/>
  <c r="T96" i="9"/>
  <c r="R96" i="9"/>
  <c r="Q96" i="9"/>
  <c r="B96" i="9"/>
  <c r="AE95" i="9"/>
  <c r="AD95" i="9"/>
  <c r="Z95" i="9"/>
  <c r="Y95" i="9"/>
  <c r="X95" i="9"/>
  <c r="W95" i="9"/>
  <c r="V95" i="9"/>
  <c r="T95" i="9"/>
  <c r="R95" i="9"/>
  <c r="Q95" i="9"/>
  <c r="B95" i="9"/>
  <c r="AE94" i="9"/>
  <c r="AD94" i="9"/>
  <c r="Z94" i="9"/>
  <c r="Y94" i="9"/>
  <c r="X94" i="9"/>
  <c r="W94" i="9"/>
  <c r="V94" i="9"/>
  <c r="T94" i="9"/>
  <c r="R94" i="9"/>
  <c r="Q94" i="9"/>
  <c r="B94" i="9"/>
  <c r="AE93" i="9"/>
  <c r="AD93" i="9"/>
  <c r="Z93" i="9"/>
  <c r="Y93" i="9"/>
  <c r="X93" i="9"/>
  <c r="W93" i="9"/>
  <c r="V93" i="9"/>
  <c r="T93" i="9"/>
  <c r="R93" i="9"/>
  <c r="Q93" i="9"/>
  <c r="B93" i="9"/>
  <c r="AE92" i="9"/>
  <c r="AD92" i="9"/>
  <c r="Z92" i="9"/>
  <c r="Y92" i="9"/>
  <c r="X92" i="9"/>
  <c r="W92" i="9"/>
  <c r="V92" i="9"/>
  <c r="T92" i="9"/>
  <c r="R92" i="9"/>
  <c r="Q92" i="9"/>
  <c r="B92" i="9"/>
  <c r="AE91" i="9"/>
  <c r="AD91" i="9"/>
  <c r="Z91" i="9"/>
  <c r="Y91" i="9"/>
  <c r="X91" i="9"/>
  <c r="W91" i="9"/>
  <c r="V91" i="9"/>
  <c r="T91" i="9"/>
  <c r="R91" i="9"/>
  <c r="Q91" i="9"/>
  <c r="B91" i="9"/>
  <c r="AE90" i="9"/>
  <c r="AD90" i="9"/>
  <c r="Z90" i="9"/>
  <c r="Y90" i="9"/>
  <c r="X90" i="9"/>
  <c r="W90" i="9"/>
  <c r="V90" i="9"/>
  <c r="T90" i="9"/>
  <c r="R90" i="9"/>
  <c r="Q90" i="9"/>
  <c r="B90" i="9"/>
  <c r="AE89" i="9"/>
  <c r="AD89" i="9"/>
  <c r="Z89" i="9"/>
  <c r="Y89" i="9"/>
  <c r="X89" i="9"/>
  <c r="W89" i="9"/>
  <c r="V89" i="9"/>
  <c r="T89" i="9"/>
  <c r="R89" i="9"/>
  <c r="Q89" i="9"/>
  <c r="B89" i="9"/>
  <c r="AE88" i="9"/>
  <c r="AD88" i="9"/>
  <c r="Z88" i="9"/>
  <c r="Y88" i="9"/>
  <c r="X88" i="9"/>
  <c r="W88" i="9"/>
  <c r="V88" i="9"/>
  <c r="T88" i="9"/>
  <c r="R88" i="9"/>
  <c r="Q88" i="9"/>
  <c r="B88" i="9"/>
  <c r="AE87" i="9"/>
  <c r="AD87" i="9"/>
  <c r="Z87" i="9"/>
  <c r="Y87" i="9"/>
  <c r="X87" i="9"/>
  <c r="W87" i="9"/>
  <c r="V87" i="9"/>
  <c r="T87" i="9"/>
  <c r="R87" i="9"/>
  <c r="Q87" i="9"/>
  <c r="B87" i="9"/>
  <c r="AE86" i="9"/>
  <c r="AD86" i="9"/>
  <c r="Z86" i="9"/>
  <c r="Y86" i="9"/>
  <c r="X86" i="9"/>
  <c r="W86" i="9"/>
  <c r="V86" i="9"/>
  <c r="T86" i="9"/>
  <c r="R86" i="9"/>
  <c r="Q86" i="9"/>
  <c r="B86" i="9"/>
  <c r="AE85" i="9"/>
  <c r="AD85" i="9"/>
  <c r="Z85" i="9"/>
  <c r="Y85" i="9"/>
  <c r="X85" i="9"/>
  <c r="W85" i="9"/>
  <c r="V85" i="9"/>
  <c r="T85" i="9"/>
  <c r="R85" i="9"/>
  <c r="Q85" i="9"/>
  <c r="B85" i="9"/>
  <c r="AE84" i="9"/>
  <c r="AD84" i="9"/>
  <c r="Z84" i="9"/>
  <c r="Y84" i="9"/>
  <c r="X84" i="9"/>
  <c r="W84" i="9"/>
  <c r="V84" i="9"/>
  <c r="T84" i="9"/>
  <c r="R84" i="9"/>
  <c r="Q84" i="9"/>
  <c r="B84" i="9"/>
  <c r="AE83" i="9"/>
  <c r="AD83" i="9"/>
  <c r="Z83" i="9"/>
  <c r="Y83" i="9"/>
  <c r="X83" i="9"/>
  <c r="W83" i="9"/>
  <c r="V83" i="9"/>
  <c r="T83" i="9"/>
  <c r="R83" i="9"/>
  <c r="Q83" i="9"/>
  <c r="B83" i="9"/>
  <c r="AE82" i="9"/>
  <c r="AD82" i="9"/>
  <c r="Z82" i="9"/>
  <c r="Y82" i="9"/>
  <c r="X82" i="9"/>
  <c r="W82" i="9"/>
  <c r="V82" i="9"/>
  <c r="T82" i="9"/>
  <c r="R82" i="9"/>
  <c r="Q82" i="9"/>
  <c r="B82" i="9"/>
  <c r="AE81" i="9"/>
  <c r="AD81" i="9"/>
  <c r="Z81" i="9"/>
  <c r="Y81" i="9"/>
  <c r="X81" i="9"/>
  <c r="W81" i="9"/>
  <c r="V81" i="9"/>
  <c r="T81" i="9"/>
  <c r="R81" i="9"/>
  <c r="Q81" i="9"/>
  <c r="B81" i="9"/>
  <c r="AE80" i="9"/>
  <c r="AD80" i="9"/>
  <c r="Z80" i="9"/>
  <c r="Y80" i="9"/>
  <c r="X80" i="9"/>
  <c r="W80" i="9"/>
  <c r="V80" i="9"/>
  <c r="T80" i="9"/>
  <c r="R80" i="9"/>
  <c r="Q80" i="9"/>
  <c r="B80" i="9"/>
  <c r="AE79" i="9"/>
  <c r="AD79" i="9"/>
  <c r="Z79" i="9"/>
  <c r="Y79" i="9"/>
  <c r="X79" i="9"/>
  <c r="W79" i="9"/>
  <c r="V79" i="9"/>
  <c r="T79" i="9"/>
  <c r="R79" i="9"/>
  <c r="Q79" i="9"/>
  <c r="B79" i="9"/>
  <c r="AE78" i="9"/>
  <c r="AD78" i="9"/>
  <c r="Z78" i="9"/>
  <c r="Y78" i="9"/>
  <c r="X78" i="9"/>
  <c r="W78" i="9"/>
  <c r="V78" i="9"/>
  <c r="T78" i="9"/>
  <c r="R78" i="9"/>
  <c r="Q78" i="9"/>
  <c r="B78" i="9"/>
  <c r="AE77" i="9"/>
  <c r="AD77" i="9"/>
  <c r="Z77" i="9"/>
  <c r="Y77" i="9"/>
  <c r="X77" i="9"/>
  <c r="W77" i="9"/>
  <c r="V77" i="9"/>
  <c r="T77" i="9"/>
  <c r="R77" i="9"/>
  <c r="Q77" i="9"/>
  <c r="B77" i="9"/>
  <c r="AE76" i="9"/>
  <c r="AD76" i="9"/>
  <c r="Z76" i="9"/>
  <c r="Y76" i="9"/>
  <c r="X76" i="9"/>
  <c r="W76" i="9"/>
  <c r="V76" i="9"/>
  <c r="T76" i="9"/>
  <c r="R76" i="9"/>
  <c r="Q76" i="9"/>
  <c r="B76" i="9"/>
  <c r="AE75" i="9"/>
  <c r="AD75" i="9"/>
  <c r="Z75" i="9"/>
  <c r="Y75" i="9"/>
  <c r="X75" i="9"/>
  <c r="W75" i="9"/>
  <c r="V75" i="9"/>
  <c r="T75" i="9"/>
  <c r="R75" i="9"/>
  <c r="Q75" i="9"/>
  <c r="B75" i="9"/>
  <c r="AE74" i="9"/>
  <c r="AD74" i="9"/>
  <c r="Z74" i="9"/>
  <c r="Y74" i="9"/>
  <c r="X74" i="9"/>
  <c r="W74" i="9"/>
  <c r="V74" i="9"/>
  <c r="T74" i="9"/>
  <c r="R74" i="9"/>
  <c r="Q74" i="9"/>
  <c r="B74" i="9"/>
  <c r="AE73" i="9"/>
  <c r="AD73" i="9"/>
  <c r="Z73" i="9"/>
  <c r="Y73" i="9"/>
  <c r="X73" i="9"/>
  <c r="W73" i="9"/>
  <c r="V73" i="9"/>
  <c r="T73" i="9"/>
  <c r="R73" i="9"/>
  <c r="Q73" i="9"/>
  <c r="B73" i="9"/>
  <c r="AE72" i="9"/>
  <c r="AD72" i="9"/>
  <c r="Z72" i="9"/>
  <c r="Y72" i="9"/>
  <c r="X72" i="9"/>
  <c r="W72" i="9"/>
  <c r="V72" i="9"/>
  <c r="T72" i="9"/>
  <c r="R72" i="9"/>
  <c r="Q72" i="9"/>
  <c r="B72" i="9"/>
  <c r="AE71" i="9"/>
  <c r="AD71" i="9"/>
  <c r="Z71" i="9"/>
  <c r="Y71" i="9"/>
  <c r="X71" i="9"/>
  <c r="W71" i="9"/>
  <c r="V71" i="9"/>
  <c r="T71" i="9"/>
  <c r="R71" i="9"/>
  <c r="Q71" i="9"/>
  <c r="B71" i="9"/>
  <c r="AE70" i="9"/>
  <c r="AD70" i="9"/>
  <c r="Z70" i="9"/>
  <c r="Y70" i="9"/>
  <c r="X70" i="9"/>
  <c r="W70" i="9"/>
  <c r="V70" i="9"/>
  <c r="T70" i="9"/>
  <c r="R70" i="9"/>
  <c r="Q70" i="9"/>
  <c r="B70" i="9"/>
  <c r="AE69" i="9"/>
  <c r="AD69" i="9"/>
  <c r="Z69" i="9"/>
  <c r="Y69" i="9"/>
  <c r="X69" i="9"/>
  <c r="W69" i="9"/>
  <c r="V69" i="9"/>
  <c r="T69" i="9"/>
  <c r="R69" i="9"/>
  <c r="Q69" i="9"/>
  <c r="B69" i="9"/>
  <c r="AE68" i="9"/>
  <c r="AD68" i="9"/>
  <c r="Z68" i="9"/>
  <c r="Y68" i="9"/>
  <c r="X68" i="9"/>
  <c r="W68" i="9"/>
  <c r="V68" i="9"/>
  <c r="T68" i="9"/>
  <c r="R68" i="9"/>
  <c r="Q68" i="9"/>
  <c r="B68" i="9"/>
  <c r="AE67" i="9"/>
  <c r="AD67" i="9"/>
  <c r="Z67" i="9"/>
  <c r="Y67" i="9"/>
  <c r="X67" i="9"/>
  <c r="W67" i="9"/>
  <c r="V67" i="9"/>
  <c r="T67" i="9"/>
  <c r="R67" i="9"/>
  <c r="Q67" i="9"/>
  <c r="B67" i="9"/>
  <c r="AE66" i="9"/>
  <c r="AD66" i="9"/>
  <c r="Z66" i="9"/>
  <c r="Y66" i="9"/>
  <c r="X66" i="9"/>
  <c r="W66" i="9"/>
  <c r="V66" i="9"/>
  <c r="T66" i="9"/>
  <c r="R66" i="9"/>
  <c r="Q66" i="9"/>
  <c r="B66" i="9"/>
  <c r="AE65" i="9"/>
  <c r="AD65" i="9"/>
  <c r="Z65" i="9"/>
  <c r="Y65" i="9"/>
  <c r="X65" i="9"/>
  <c r="W65" i="9"/>
  <c r="V65" i="9"/>
  <c r="T65" i="9"/>
  <c r="R65" i="9"/>
  <c r="Q65" i="9"/>
  <c r="B65" i="9"/>
  <c r="AE64" i="9"/>
  <c r="AD64" i="9"/>
  <c r="Z64" i="9"/>
  <c r="Y64" i="9"/>
  <c r="X64" i="9"/>
  <c r="W64" i="9"/>
  <c r="V64" i="9"/>
  <c r="T64" i="9"/>
  <c r="R64" i="9"/>
  <c r="Q64" i="9"/>
  <c r="B64" i="9"/>
  <c r="AE63" i="9"/>
  <c r="AD63" i="9"/>
  <c r="Z63" i="9"/>
  <c r="Y63" i="9"/>
  <c r="X63" i="9"/>
  <c r="W63" i="9"/>
  <c r="V63" i="9"/>
  <c r="T63" i="9"/>
  <c r="R63" i="9"/>
  <c r="Q63" i="9"/>
  <c r="B63" i="9"/>
  <c r="AE62" i="9"/>
  <c r="AD62" i="9"/>
  <c r="Z62" i="9"/>
  <c r="Y62" i="9"/>
  <c r="X62" i="9"/>
  <c r="W62" i="9"/>
  <c r="V62" i="9"/>
  <c r="T62" i="9"/>
  <c r="R62" i="9"/>
  <c r="Q62" i="9"/>
  <c r="B62" i="9"/>
  <c r="AE61" i="9"/>
  <c r="AD61" i="9"/>
  <c r="Z61" i="9"/>
  <c r="Y61" i="9"/>
  <c r="X61" i="9"/>
  <c r="W61" i="9"/>
  <c r="V61" i="9"/>
  <c r="T61" i="9"/>
  <c r="R61" i="9"/>
  <c r="Q61" i="9"/>
  <c r="B61" i="9"/>
  <c r="AE60" i="9"/>
  <c r="AD60" i="9"/>
  <c r="Z60" i="9"/>
  <c r="Y60" i="9"/>
  <c r="X60" i="9"/>
  <c r="W60" i="9"/>
  <c r="V60" i="9"/>
  <c r="T60" i="9"/>
  <c r="R60" i="9"/>
  <c r="Q60" i="9"/>
  <c r="B60" i="9"/>
  <c r="AE59" i="9"/>
  <c r="AD59" i="9"/>
  <c r="Z59" i="9"/>
  <c r="Y59" i="9"/>
  <c r="X59" i="9"/>
  <c r="W59" i="9"/>
  <c r="V59" i="9"/>
  <c r="T59" i="9"/>
  <c r="R59" i="9"/>
  <c r="Q59" i="9"/>
  <c r="B59" i="9"/>
  <c r="AE58" i="9"/>
  <c r="AD58" i="9"/>
  <c r="Z58" i="9"/>
  <c r="Y58" i="9"/>
  <c r="X58" i="9"/>
  <c r="W58" i="9"/>
  <c r="V58" i="9"/>
  <c r="T58" i="9"/>
  <c r="R58" i="9"/>
  <c r="Q58" i="9"/>
  <c r="B58" i="9"/>
  <c r="AE57" i="9"/>
  <c r="AD57" i="9"/>
  <c r="Z57" i="9"/>
  <c r="Y57" i="9"/>
  <c r="X57" i="9"/>
  <c r="W57" i="9"/>
  <c r="V57" i="9"/>
  <c r="T57" i="9"/>
  <c r="R57" i="9"/>
  <c r="Q57" i="9"/>
  <c r="B57" i="9"/>
  <c r="AE56" i="9"/>
  <c r="AD56" i="9"/>
  <c r="Z56" i="9"/>
  <c r="Y56" i="9"/>
  <c r="X56" i="9"/>
  <c r="W56" i="9"/>
  <c r="V56" i="9"/>
  <c r="T56" i="9"/>
  <c r="R56" i="9"/>
  <c r="Q56" i="9"/>
  <c r="B56" i="9"/>
  <c r="AE55" i="9"/>
  <c r="AD55" i="9"/>
  <c r="Z55" i="9"/>
  <c r="Y55" i="9"/>
  <c r="X55" i="9"/>
  <c r="W55" i="9"/>
  <c r="V55" i="9"/>
  <c r="T55" i="9"/>
  <c r="R55" i="9"/>
  <c r="Q55" i="9"/>
  <c r="B55" i="9"/>
  <c r="AE54" i="9"/>
  <c r="AD54" i="9"/>
  <c r="Z54" i="9"/>
  <c r="Y54" i="9"/>
  <c r="X54" i="9"/>
  <c r="W54" i="9"/>
  <c r="V54" i="9"/>
  <c r="T54" i="9"/>
  <c r="R54" i="9"/>
  <c r="Q54" i="9"/>
  <c r="B54" i="9"/>
  <c r="AE53" i="9"/>
  <c r="AD53" i="9"/>
  <c r="Z53" i="9"/>
  <c r="Y53" i="9"/>
  <c r="X53" i="9"/>
  <c r="W53" i="9"/>
  <c r="V53" i="9"/>
  <c r="T53" i="9"/>
  <c r="R53" i="9"/>
  <c r="Q53" i="9"/>
  <c r="B53" i="9"/>
  <c r="AE52" i="9"/>
  <c r="AD52" i="9"/>
  <c r="Z52" i="9"/>
  <c r="Y52" i="9"/>
  <c r="X52" i="9"/>
  <c r="W52" i="9"/>
  <c r="V52" i="9"/>
  <c r="T52" i="9"/>
  <c r="R52" i="9"/>
  <c r="Q52" i="9"/>
  <c r="B52" i="9"/>
  <c r="AE51" i="9"/>
  <c r="AD51" i="9"/>
  <c r="Z51" i="9"/>
  <c r="Y51" i="9"/>
  <c r="X51" i="9"/>
  <c r="W51" i="9"/>
  <c r="V51" i="9"/>
  <c r="T51" i="9"/>
  <c r="R51" i="9"/>
  <c r="Q51" i="9"/>
  <c r="B51" i="9"/>
  <c r="AE50" i="9"/>
  <c r="AD50" i="9"/>
  <c r="Z50" i="9"/>
  <c r="Y50" i="9"/>
  <c r="X50" i="9"/>
  <c r="W50" i="9"/>
  <c r="V50" i="9"/>
  <c r="T50" i="9"/>
  <c r="R50" i="9"/>
  <c r="Q50" i="9"/>
  <c r="B50" i="9"/>
  <c r="AE49" i="9"/>
  <c r="AD49" i="9"/>
  <c r="Z49" i="9"/>
  <c r="Y49" i="9"/>
  <c r="X49" i="9"/>
  <c r="W49" i="9"/>
  <c r="V49" i="9"/>
  <c r="T49" i="9"/>
  <c r="R49" i="9"/>
  <c r="Q49" i="9"/>
  <c r="B49" i="9"/>
  <c r="AE48" i="9"/>
  <c r="AD48" i="9"/>
  <c r="Z48" i="9"/>
  <c r="Y48" i="9"/>
  <c r="X48" i="9"/>
  <c r="W48" i="9"/>
  <c r="V48" i="9"/>
  <c r="T48" i="9"/>
  <c r="R48" i="9"/>
  <c r="Q48" i="9"/>
  <c r="B48" i="9"/>
  <c r="AE47" i="9"/>
  <c r="AD47" i="9"/>
  <c r="Z47" i="9"/>
  <c r="Y47" i="9"/>
  <c r="X47" i="9"/>
  <c r="W47" i="9"/>
  <c r="V47" i="9"/>
  <c r="T47" i="9"/>
  <c r="R47" i="9"/>
  <c r="Q47" i="9"/>
  <c r="B47" i="9"/>
  <c r="AE46" i="9"/>
  <c r="AD46" i="9"/>
  <c r="Z46" i="9"/>
  <c r="Y46" i="9"/>
  <c r="X46" i="9"/>
  <c r="W46" i="9"/>
  <c r="V46" i="9"/>
  <c r="T46" i="9"/>
  <c r="R46" i="9"/>
  <c r="Q46" i="9"/>
  <c r="B46" i="9"/>
  <c r="AE45" i="9"/>
  <c r="AD45" i="9"/>
  <c r="Z45" i="9"/>
  <c r="Y45" i="9"/>
  <c r="X45" i="9"/>
  <c r="W45" i="9"/>
  <c r="V45" i="9"/>
  <c r="T45" i="9"/>
  <c r="R45" i="9"/>
  <c r="Q45" i="9"/>
  <c r="B45" i="9"/>
  <c r="AE44" i="9"/>
  <c r="AD44" i="9"/>
  <c r="Z44" i="9"/>
  <c r="Y44" i="9"/>
  <c r="X44" i="9"/>
  <c r="W44" i="9"/>
  <c r="V44" i="9"/>
  <c r="T44" i="9"/>
  <c r="R44" i="9"/>
  <c r="Q44" i="9"/>
  <c r="B44" i="9"/>
  <c r="AE43" i="9"/>
  <c r="AD43" i="9"/>
  <c r="Z43" i="9"/>
  <c r="Y43" i="9"/>
  <c r="X43" i="9"/>
  <c r="W43" i="9"/>
  <c r="V43" i="9"/>
  <c r="T43" i="9"/>
  <c r="R43" i="9"/>
  <c r="Q43" i="9"/>
  <c r="B43" i="9"/>
  <c r="AE42" i="9"/>
  <c r="AD42" i="9"/>
  <c r="Z42" i="9"/>
  <c r="Y42" i="9"/>
  <c r="X42" i="9"/>
  <c r="W42" i="9"/>
  <c r="V42" i="9"/>
  <c r="T42" i="9"/>
  <c r="R42" i="9"/>
  <c r="Q42" i="9"/>
  <c r="B42" i="9"/>
  <c r="AE41" i="9"/>
  <c r="AD41" i="9"/>
  <c r="Z41" i="9"/>
  <c r="Y41" i="9"/>
  <c r="X41" i="9"/>
  <c r="W41" i="9"/>
  <c r="V41" i="9"/>
  <c r="T41" i="9"/>
  <c r="R41" i="9"/>
  <c r="Q41" i="9"/>
  <c r="B41" i="9"/>
  <c r="AE40" i="9"/>
  <c r="AD40" i="9"/>
  <c r="Z40" i="9"/>
  <c r="Y40" i="9"/>
  <c r="X40" i="9"/>
  <c r="W40" i="9"/>
  <c r="V40" i="9"/>
  <c r="T40" i="9"/>
  <c r="R40" i="9"/>
  <c r="Q40" i="9"/>
  <c r="B40" i="9"/>
  <c r="AE39" i="9"/>
  <c r="AD39" i="9"/>
  <c r="Z39" i="9"/>
  <c r="Y39" i="9"/>
  <c r="X39" i="9"/>
  <c r="W39" i="9"/>
  <c r="V39" i="9"/>
  <c r="T39" i="9"/>
  <c r="R39" i="9"/>
  <c r="Q39" i="9"/>
  <c r="B39" i="9"/>
  <c r="AE38" i="9"/>
  <c r="AD38" i="9"/>
  <c r="Z38" i="9"/>
  <c r="Y38" i="9"/>
  <c r="X38" i="9"/>
  <c r="W38" i="9"/>
  <c r="V38" i="9"/>
  <c r="T38" i="9"/>
  <c r="R38" i="9"/>
  <c r="Q38" i="9"/>
  <c r="B38" i="9"/>
  <c r="AE37" i="9"/>
  <c r="AD37" i="9"/>
  <c r="Z37" i="9"/>
  <c r="Y37" i="9"/>
  <c r="X37" i="9"/>
  <c r="W37" i="9"/>
  <c r="V37" i="9"/>
  <c r="T37" i="9"/>
  <c r="R37" i="9"/>
  <c r="Q37" i="9"/>
  <c r="B37" i="9"/>
  <c r="AE36" i="9"/>
  <c r="AD36" i="9"/>
  <c r="Z36" i="9"/>
  <c r="Y36" i="9"/>
  <c r="X36" i="9"/>
  <c r="W36" i="9"/>
  <c r="V36" i="9"/>
  <c r="T36" i="9"/>
  <c r="R36" i="9"/>
  <c r="Q36" i="9"/>
  <c r="B36" i="9"/>
  <c r="AE35" i="9"/>
  <c r="AD35" i="9"/>
  <c r="Z35" i="9"/>
  <c r="Y35" i="9"/>
  <c r="X35" i="9"/>
  <c r="W35" i="9"/>
  <c r="V35" i="9"/>
  <c r="T35" i="9"/>
  <c r="R35" i="9"/>
  <c r="Q35" i="9"/>
  <c r="B35" i="9"/>
  <c r="AE34" i="9"/>
  <c r="AD34" i="9"/>
  <c r="Z34" i="9"/>
  <c r="Y34" i="9"/>
  <c r="X34" i="9"/>
  <c r="W34" i="9"/>
  <c r="V34" i="9"/>
  <c r="T34" i="9"/>
  <c r="R34" i="9"/>
  <c r="Q34" i="9"/>
  <c r="B34" i="9"/>
  <c r="AE33" i="9"/>
  <c r="AD33" i="9"/>
  <c r="Z33" i="9"/>
  <c r="Y33" i="9"/>
  <c r="X33" i="9"/>
  <c r="W33" i="9"/>
  <c r="V33" i="9"/>
  <c r="T33" i="9"/>
  <c r="R33" i="9"/>
  <c r="Q33" i="9"/>
  <c r="B33" i="9"/>
  <c r="AE32" i="9"/>
  <c r="AD32" i="9"/>
  <c r="Z32" i="9"/>
  <c r="Y32" i="9"/>
  <c r="X32" i="9"/>
  <c r="W32" i="9"/>
  <c r="V32" i="9"/>
  <c r="T32" i="9"/>
  <c r="R32" i="9"/>
  <c r="Q32" i="9"/>
  <c r="B32" i="9"/>
  <c r="AE31" i="9"/>
  <c r="AD31" i="9"/>
  <c r="Z31" i="9"/>
  <c r="Y31" i="9"/>
  <c r="X31" i="9"/>
  <c r="W31" i="9"/>
  <c r="V31" i="9"/>
  <c r="T31" i="9"/>
  <c r="R31" i="9"/>
  <c r="Q31" i="9"/>
  <c r="B31" i="9"/>
  <c r="AE30" i="9"/>
  <c r="AD30" i="9"/>
  <c r="Z30" i="9"/>
  <c r="Y30" i="9"/>
  <c r="X30" i="9"/>
  <c r="W30" i="9"/>
  <c r="V30" i="9"/>
  <c r="T30" i="9"/>
  <c r="R30" i="9"/>
  <c r="Q30" i="9"/>
  <c r="B30" i="9"/>
  <c r="AE29" i="9"/>
  <c r="AD29" i="9"/>
  <c r="Z29" i="9"/>
  <c r="Y29" i="9"/>
  <c r="X29" i="9"/>
  <c r="W29" i="9"/>
  <c r="V29" i="9"/>
  <c r="T29" i="9"/>
  <c r="R29" i="9"/>
  <c r="Q29" i="9"/>
  <c r="B29" i="9"/>
  <c r="AE28" i="9"/>
  <c r="AD28" i="9"/>
  <c r="Z28" i="9"/>
  <c r="Y28" i="9"/>
  <c r="X28" i="9"/>
  <c r="W28" i="9"/>
  <c r="V28" i="9"/>
  <c r="T28" i="9"/>
  <c r="R28" i="9"/>
  <c r="Q28" i="9"/>
  <c r="B28" i="9"/>
  <c r="AE27" i="9"/>
  <c r="AD27" i="9"/>
  <c r="Z27" i="9"/>
  <c r="Y27" i="9"/>
  <c r="X27" i="9"/>
  <c r="W27" i="9"/>
  <c r="V27" i="9"/>
  <c r="T27" i="9"/>
  <c r="R27" i="9"/>
  <c r="Q27" i="9"/>
  <c r="B27" i="9"/>
  <c r="AE26" i="9"/>
  <c r="AD26" i="9"/>
  <c r="Z26" i="9"/>
  <c r="Y26" i="9"/>
  <c r="X26" i="9"/>
  <c r="W26" i="9"/>
  <c r="V26" i="9"/>
  <c r="T26" i="9"/>
  <c r="R26" i="9"/>
  <c r="Q26" i="9"/>
  <c r="B26" i="9"/>
  <c r="AE25" i="9"/>
  <c r="AD25" i="9"/>
  <c r="Z25" i="9"/>
  <c r="Y25" i="9"/>
  <c r="X25" i="9"/>
  <c r="W25" i="9"/>
  <c r="V25" i="9"/>
  <c r="T25" i="9"/>
  <c r="R25" i="9"/>
  <c r="Q25" i="9"/>
  <c r="B25" i="9"/>
  <c r="AE24" i="9"/>
  <c r="AD24" i="9"/>
  <c r="Z24" i="9"/>
  <c r="Y24" i="9"/>
  <c r="X24" i="9"/>
  <c r="W24" i="9"/>
  <c r="V24" i="9"/>
  <c r="T24" i="9"/>
  <c r="R24" i="9"/>
  <c r="Q24" i="9"/>
  <c r="B24" i="9"/>
  <c r="AE23" i="9"/>
  <c r="AD23" i="9"/>
  <c r="Z23" i="9"/>
  <c r="Y23" i="9"/>
  <c r="X23" i="9"/>
  <c r="W23" i="9"/>
  <c r="V23" i="9"/>
  <c r="T23" i="9"/>
  <c r="R23" i="9"/>
  <c r="Q23" i="9"/>
  <c r="B23" i="9"/>
  <c r="AE22" i="9"/>
  <c r="AD22" i="9"/>
  <c r="Z22" i="9"/>
  <c r="Y22" i="9"/>
  <c r="X22" i="9"/>
  <c r="W22" i="9"/>
  <c r="V22" i="9"/>
  <c r="T22" i="9"/>
  <c r="R22" i="9"/>
  <c r="Q22" i="9"/>
  <c r="B22" i="9"/>
  <c r="AE21" i="9"/>
  <c r="AD21" i="9"/>
  <c r="Z21" i="9"/>
  <c r="Y21" i="9"/>
  <c r="X21" i="9"/>
  <c r="W21" i="9"/>
  <c r="V21" i="9"/>
  <c r="T21" i="9"/>
  <c r="R21" i="9"/>
  <c r="Q21" i="9"/>
  <c r="B21" i="9"/>
  <c r="AE20" i="9"/>
  <c r="AD20" i="9"/>
  <c r="Z20" i="9"/>
  <c r="Y20" i="9"/>
  <c r="X20" i="9"/>
  <c r="W20" i="9"/>
  <c r="V20" i="9"/>
  <c r="T20" i="9"/>
  <c r="R20" i="9"/>
  <c r="Q20" i="9"/>
  <c r="B20" i="9"/>
  <c r="AE19" i="9"/>
  <c r="AD19" i="9"/>
  <c r="Z19" i="9"/>
  <c r="Y19" i="9"/>
  <c r="X19" i="9"/>
  <c r="W19" i="9"/>
  <c r="V19" i="9"/>
  <c r="T19" i="9"/>
  <c r="R19" i="9"/>
  <c r="Q19" i="9"/>
  <c r="B19" i="9"/>
  <c r="AE18" i="9"/>
  <c r="AD18" i="9"/>
  <c r="Z18" i="9"/>
  <c r="Y18" i="9"/>
  <c r="X18" i="9"/>
  <c r="W18" i="9"/>
  <c r="V18" i="9"/>
  <c r="T18" i="9"/>
  <c r="R18" i="9"/>
  <c r="Q18" i="9"/>
  <c r="B18" i="9"/>
  <c r="AE17" i="9"/>
  <c r="AD17" i="9"/>
  <c r="Z17" i="9"/>
  <c r="Y17" i="9"/>
  <c r="X17" i="9"/>
  <c r="W17" i="9"/>
  <c r="V17" i="9"/>
  <c r="T17" i="9"/>
  <c r="R17" i="9"/>
  <c r="Q17" i="9"/>
  <c r="B17" i="9"/>
  <c r="AE16" i="9"/>
  <c r="AD16" i="9"/>
  <c r="Z16" i="9"/>
  <c r="Y16" i="9"/>
  <c r="X16" i="9"/>
  <c r="W16" i="9"/>
  <c r="V16" i="9"/>
  <c r="T16" i="9"/>
  <c r="R16" i="9"/>
  <c r="Q16" i="9"/>
  <c r="B16" i="9"/>
  <c r="AE15" i="9"/>
  <c r="AD15" i="9"/>
  <c r="Z15" i="9"/>
  <c r="Y15" i="9"/>
  <c r="X15" i="9"/>
  <c r="W15" i="9"/>
  <c r="V15" i="9"/>
  <c r="T15" i="9"/>
  <c r="R15" i="9"/>
  <c r="Q15" i="9"/>
  <c r="B15" i="9"/>
  <c r="AE14" i="9"/>
  <c r="AD14" i="9"/>
  <c r="Z14" i="9"/>
  <c r="Y14" i="9"/>
  <c r="X14" i="9"/>
  <c r="W14" i="9"/>
  <c r="V14" i="9"/>
  <c r="T14" i="9"/>
  <c r="R14" i="9"/>
  <c r="Q14" i="9"/>
  <c r="B14" i="9"/>
  <c r="AE13" i="9"/>
  <c r="AD13" i="9"/>
  <c r="Z13" i="9"/>
  <c r="Y13" i="9"/>
  <c r="X13" i="9"/>
  <c r="W13" i="9"/>
  <c r="V13" i="9"/>
  <c r="T13" i="9"/>
  <c r="R13" i="9"/>
  <c r="Q13" i="9"/>
  <c r="B13" i="9"/>
  <c r="AE12" i="9"/>
  <c r="AD12" i="9"/>
  <c r="Z12" i="9"/>
  <c r="Y12" i="9"/>
  <c r="X12" i="9"/>
  <c r="W12" i="9"/>
  <c r="V12" i="9"/>
  <c r="T12" i="9"/>
  <c r="R12" i="9"/>
  <c r="Q12" i="9"/>
  <c r="B12" i="9"/>
  <c r="AE11" i="9"/>
  <c r="AD11" i="9"/>
  <c r="Z11" i="9"/>
  <c r="Y11" i="9"/>
  <c r="X11" i="9"/>
  <c r="W11" i="9"/>
  <c r="V11" i="9"/>
  <c r="T11" i="9"/>
  <c r="R11" i="9"/>
  <c r="Q11" i="9"/>
  <c r="B11" i="9"/>
  <c r="AE10" i="9"/>
  <c r="AD10" i="9"/>
  <c r="Z10" i="9"/>
  <c r="Y10" i="9"/>
  <c r="X10" i="9"/>
  <c r="W10" i="9"/>
  <c r="V10" i="9"/>
  <c r="T10" i="9"/>
  <c r="R10" i="9"/>
  <c r="Q10" i="9"/>
  <c r="B10" i="9"/>
  <c r="AE9" i="9"/>
  <c r="AD9" i="9"/>
  <c r="Z9" i="9"/>
  <c r="Y9" i="9"/>
  <c r="X9" i="9"/>
  <c r="W9" i="9"/>
  <c r="V9" i="9"/>
  <c r="T9" i="9"/>
  <c r="R9" i="9"/>
  <c r="Q9" i="9"/>
  <c r="B9" i="9"/>
  <c r="AE8" i="9"/>
  <c r="AD8" i="9"/>
  <c r="Z8" i="9"/>
  <c r="Y8" i="9"/>
  <c r="X8" i="9"/>
  <c r="W8" i="9"/>
  <c r="V8" i="9"/>
  <c r="T8" i="9"/>
  <c r="R8" i="9"/>
  <c r="Q8" i="9"/>
  <c r="B8" i="9"/>
  <c r="AE7" i="9"/>
  <c r="AD7" i="9"/>
  <c r="Z7" i="9"/>
  <c r="Y7" i="9"/>
  <c r="X7" i="9"/>
  <c r="W7" i="9"/>
  <c r="V7" i="9"/>
  <c r="T7" i="9"/>
  <c r="R7" i="9"/>
  <c r="Q7" i="9"/>
  <c r="B7" i="9"/>
  <c r="AE6" i="9"/>
  <c r="AD6" i="9"/>
  <c r="Z6" i="9"/>
  <c r="Y6" i="9"/>
  <c r="X6" i="9"/>
  <c r="W6" i="9"/>
  <c r="V6" i="9"/>
  <c r="T6" i="9"/>
  <c r="R6" i="9"/>
  <c r="Q6" i="9"/>
  <c r="B6" i="9"/>
  <c r="AE5" i="9"/>
  <c r="AD5" i="9"/>
  <c r="Z5" i="9"/>
  <c r="Y5" i="9"/>
  <c r="X5" i="9"/>
  <c r="W5" i="9"/>
  <c r="V5" i="9"/>
  <c r="T5" i="9"/>
  <c r="R5" i="9"/>
  <c r="Q5" i="9"/>
  <c r="B5" i="9"/>
  <c r="AE4" i="9"/>
  <c r="AD4" i="9"/>
  <c r="Z4" i="9"/>
  <c r="Y4" i="9"/>
  <c r="X4" i="9"/>
  <c r="W4" i="9"/>
  <c r="V4" i="9"/>
  <c r="T4" i="9"/>
  <c r="R4" i="9"/>
  <c r="Q4" i="9"/>
  <c r="B4" i="9"/>
  <c r="AE3" i="9"/>
  <c r="AD3" i="9"/>
  <c r="Z3" i="9"/>
  <c r="Y3" i="9"/>
  <c r="X3" i="9"/>
  <c r="W3" i="9"/>
  <c r="V3" i="9"/>
  <c r="T3" i="9"/>
  <c r="R3" i="9"/>
  <c r="Q3" i="9"/>
  <c r="B3" i="9"/>
  <c r="AE2" i="9"/>
  <c r="AD2" i="9"/>
  <c r="Z2" i="9"/>
  <c r="Y2" i="9"/>
  <c r="X2" i="9"/>
  <c r="W2" i="9"/>
  <c r="V2" i="9"/>
  <c r="T2" i="9"/>
  <c r="R2" i="9"/>
  <c r="Q2" i="9"/>
  <c r="B2" i="9"/>
  <c r="E150" i="2"/>
  <c r="E149" i="2"/>
  <c r="E148" i="2"/>
  <c r="E147" i="2"/>
  <c r="E146" i="2"/>
  <c r="E145" i="2"/>
  <c r="E144" i="2"/>
  <c r="E143" i="2"/>
  <c r="E142" i="2"/>
  <c r="E141" i="2"/>
  <c r="E140" i="2"/>
  <c r="E139" i="2"/>
  <c r="E138" i="2"/>
  <c r="E137" i="2"/>
  <c r="E136" i="2"/>
  <c r="E135" i="2"/>
  <c r="E134" i="2"/>
  <c r="E133" i="2"/>
  <c r="E132" i="2"/>
  <c r="E131" i="2"/>
  <c r="AK130" i="2"/>
  <c r="E130" i="2"/>
  <c r="AK129" i="2"/>
  <c r="E129" i="2"/>
  <c r="AK128" i="2"/>
  <c r="E128" i="2"/>
  <c r="AK127" i="2"/>
  <c r="E127" i="2"/>
  <c r="AK126" i="2"/>
  <c r="E126" i="2"/>
  <c r="AK125" i="2"/>
  <c r="AF125" i="2"/>
  <c r="AG125" i="2" s="1"/>
  <c r="AH125" i="2" s="1"/>
  <c r="AE125" i="2"/>
  <c r="AE129" i="2" s="1"/>
  <c r="E125" i="2"/>
  <c r="AK124" i="2"/>
  <c r="AF124" i="2"/>
  <c r="AF128" i="2" s="1"/>
  <c r="E124" i="2"/>
  <c r="E123" i="2"/>
  <c r="E122" i="2"/>
  <c r="E121" i="2"/>
  <c r="E120" i="2"/>
  <c r="E119" i="2"/>
  <c r="E118" i="2"/>
  <c r="E117" i="2"/>
  <c r="E116" i="2"/>
  <c r="E115" i="2"/>
  <c r="E114" i="2"/>
  <c r="E113" i="2"/>
  <c r="E112" i="2"/>
  <c r="E111" i="2"/>
  <c r="A111" i="2"/>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E110" i="2"/>
  <c r="A110" i="2"/>
  <c r="E109" i="2"/>
  <c r="E108" i="2"/>
  <c r="E107" i="2"/>
  <c r="E106" i="2"/>
  <c r="E105" i="2"/>
  <c r="E104" i="2"/>
  <c r="E103" i="2"/>
  <c r="E102" i="2"/>
  <c r="E101" i="2"/>
  <c r="E100" i="2"/>
  <c r="E99" i="2"/>
  <c r="E98" i="2"/>
  <c r="E97" i="2"/>
  <c r="X96" i="2"/>
  <c r="E96" i="2"/>
  <c r="X95" i="2"/>
  <c r="E95" i="2"/>
  <c r="Z94" i="2"/>
  <c r="X94" i="2"/>
  <c r="E94" i="2"/>
  <c r="Z93" i="2"/>
  <c r="X93" i="2"/>
  <c r="E93" i="2"/>
  <c r="Z92" i="2"/>
  <c r="X92" i="2"/>
  <c r="E92" i="2"/>
  <c r="Z91" i="2"/>
  <c r="X91" i="2"/>
  <c r="E91" i="2"/>
  <c r="Z90" i="2"/>
  <c r="X90" i="2"/>
  <c r="E90" i="2"/>
  <c r="Z89" i="2"/>
  <c r="X89" i="2"/>
  <c r="E89" i="2"/>
  <c r="Z88" i="2"/>
  <c r="X88" i="2"/>
  <c r="E88" i="2"/>
  <c r="Z87" i="2"/>
  <c r="X87" i="2"/>
  <c r="E87" i="2"/>
  <c r="Z86" i="2"/>
  <c r="Y86" i="2"/>
  <c r="X86" i="2"/>
  <c r="W86" i="2"/>
  <c r="E86" i="2"/>
  <c r="Z85" i="2"/>
  <c r="Y85" i="2"/>
  <c r="X85" i="2"/>
  <c r="W85" i="2"/>
  <c r="E85" i="2"/>
  <c r="Z84" i="2"/>
  <c r="Y84" i="2"/>
  <c r="X84" i="2"/>
  <c r="W84" i="2"/>
  <c r="E84" i="2"/>
  <c r="Z83" i="2"/>
  <c r="Y83" i="2"/>
  <c r="X83" i="2"/>
  <c r="W83" i="2"/>
  <c r="E83" i="2"/>
  <c r="Z82" i="2"/>
  <c r="Y82" i="2"/>
  <c r="X82" i="2"/>
  <c r="W82" i="2"/>
  <c r="E82" i="2"/>
  <c r="Z81" i="2"/>
  <c r="Y81" i="2"/>
  <c r="X81" i="2"/>
  <c r="W81" i="2"/>
  <c r="E81" i="2"/>
  <c r="Z80" i="2"/>
  <c r="Y80" i="2"/>
  <c r="X80" i="2"/>
  <c r="W80" i="2"/>
  <c r="E80" i="2"/>
  <c r="Z79" i="2"/>
  <c r="Y79" i="2"/>
  <c r="X79" i="2"/>
  <c r="W79" i="2"/>
  <c r="E79" i="2"/>
  <c r="Z78" i="2"/>
  <c r="Y78" i="2"/>
  <c r="X78" i="2"/>
  <c r="W78" i="2"/>
  <c r="E78" i="2"/>
  <c r="Z77" i="2"/>
  <c r="Y77" i="2"/>
  <c r="X77" i="2"/>
  <c r="W77" i="2"/>
  <c r="E77" i="2"/>
  <c r="Z76" i="2"/>
  <c r="Y76" i="2"/>
  <c r="X76" i="2"/>
  <c r="W76" i="2"/>
  <c r="E76" i="2"/>
  <c r="Z75" i="2"/>
  <c r="Y75" i="2"/>
  <c r="X75" i="2"/>
  <c r="W75" i="2"/>
  <c r="E75" i="2"/>
  <c r="Z74" i="2"/>
  <c r="Y74" i="2"/>
  <c r="X74" i="2"/>
  <c r="W74" i="2"/>
  <c r="E74" i="2"/>
  <c r="Z73" i="2"/>
  <c r="Y73" i="2"/>
  <c r="X73" i="2"/>
  <c r="W73" i="2"/>
  <c r="E73" i="2"/>
  <c r="Z72" i="2"/>
  <c r="Y72" i="2"/>
  <c r="X72" i="2"/>
  <c r="W72" i="2"/>
  <c r="E72" i="2"/>
  <c r="Z71" i="2"/>
  <c r="Y71" i="2"/>
  <c r="X71" i="2"/>
  <c r="W71" i="2"/>
  <c r="E71" i="2"/>
  <c r="Z70" i="2"/>
  <c r="Y70" i="2"/>
  <c r="X70" i="2"/>
  <c r="W70" i="2"/>
  <c r="E70" i="2"/>
  <c r="Z69" i="2"/>
  <c r="Y69" i="2"/>
  <c r="X69" i="2"/>
  <c r="W69" i="2"/>
  <c r="E69" i="2"/>
  <c r="Z68" i="2"/>
  <c r="Y68" i="2"/>
  <c r="X68" i="2"/>
  <c r="W68" i="2"/>
  <c r="E68" i="2"/>
  <c r="Z67" i="2"/>
  <c r="Y67" i="2"/>
  <c r="X67" i="2"/>
  <c r="W67" i="2"/>
  <c r="E67" i="2"/>
  <c r="Z66" i="2"/>
  <c r="Y66" i="2"/>
  <c r="X66" i="2"/>
  <c r="W66" i="2"/>
  <c r="E66" i="2"/>
  <c r="Z65" i="2"/>
  <c r="Y65" i="2"/>
  <c r="X65" i="2"/>
  <c r="W65" i="2"/>
  <c r="E65" i="2"/>
  <c r="Z64" i="2"/>
  <c r="Y64" i="2"/>
  <c r="X64" i="2"/>
  <c r="W64" i="2"/>
  <c r="E64" i="2"/>
  <c r="Z63" i="2"/>
  <c r="Y63" i="2"/>
  <c r="X63" i="2"/>
  <c r="W63" i="2"/>
  <c r="E63" i="2"/>
  <c r="Z62" i="2"/>
  <c r="Y62" i="2"/>
  <c r="X62" i="2"/>
  <c r="W62" i="2"/>
  <c r="E62" i="2"/>
  <c r="Z61" i="2"/>
  <c r="Y61" i="2"/>
  <c r="X61" i="2"/>
  <c r="W61" i="2"/>
  <c r="E61" i="2"/>
  <c r="Z60" i="2"/>
  <c r="Y60" i="2"/>
  <c r="X60" i="2"/>
  <c r="W60" i="2"/>
  <c r="E60" i="2"/>
  <c r="Z59" i="2"/>
  <c r="Y59" i="2"/>
  <c r="X59" i="2"/>
  <c r="W59" i="2"/>
  <c r="E59" i="2"/>
  <c r="Z58" i="2"/>
  <c r="Y58" i="2"/>
  <c r="X58" i="2"/>
  <c r="W58" i="2"/>
  <c r="E58" i="2"/>
  <c r="Z57" i="2"/>
  <c r="Y57" i="2"/>
  <c r="X57" i="2"/>
  <c r="W57" i="2"/>
  <c r="E57" i="2"/>
  <c r="Z56" i="2"/>
  <c r="Y56" i="2"/>
  <c r="X56" i="2"/>
  <c r="W56" i="2"/>
  <c r="E56" i="2"/>
  <c r="Z55" i="2"/>
  <c r="Y55" i="2"/>
  <c r="X55" i="2"/>
  <c r="W55" i="2"/>
  <c r="E55" i="2"/>
  <c r="Z54" i="2"/>
  <c r="Y54" i="2"/>
  <c r="X54" i="2"/>
  <c r="W54" i="2"/>
  <c r="E54" i="2"/>
  <c r="Z53" i="2"/>
  <c r="Y53" i="2"/>
  <c r="X53" i="2"/>
  <c r="W53" i="2"/>
  <c r="E53" i="2"/>
  <c r="Z52" i="2"/>
  <c r="Y52" i="2"/>
  <c r="X52" i="2"/>
  <c r="W52" i="2"/>
  <c r="E52" i="2"/>
  <c r="Z51" i="2"/>
  <c r="Y51" i="2"/>
  <c r="X51" i="2"/>
  <c r="W51" i="2"/>
  <c r="E51" i="2"/>
  <c r="Z50" i="2"/>
  <c r="Y50" i="2"/>
  <c r="X50" i="2"/>
  <c r="W50" i="2"/>
  <c r="E50" i="2"/>
  <c r="Z49" i="2"/>
  <c r="Y49" i="2"/>
  <c r="X49" i="2"/>
  <c r="W49" i="2"/>
  <c r="E49" i="2"/>
  <c r="Z48" i="2"/>
  <c r="Y48" i="2"/>
  <c r="X48" i="2"/>
  <c r="W48" i="2"/>
  <c r="E48" i="2"/>
  <c r="Z47" i="2"/>
  <c r="Y47" i="2"/>
  <c r="X47" i="2"/>
  <c r="W47" i="2"/>
  <c r="E47" i="2"/>
  <c r="Z46" i="2"/>
  <c r="Y46" i="2"/>
  <c r="X46" i="2"/>
  <c r="W46" i="2"/>
  <c r="E46" i="2"/>
  <c r="Z45" i="2"/>
  <c r="Y45" i="2"/>
  <c r="X45" i="2"/>
  <c r="W45" i="2"/>
  <c r="E45" i="2"/>
  <c r="Z44" i="2"/>
  <c r="Y44" i="2"/>
  <c r="X44" i="2"/>
  <c r="W44" i="2"/>
  <c r="E44" i="2"/>
  <c r="Z43" i="2"/>
  <c r="Y43" i="2"/>
  <c r="X43" i="2"/>
  <c r="W43" i="2"/>
  <c r="E43" i="2"/>
  <c r="Z42" i="2"/>
  <c r="Y42" i="2"/>
  <c r="X42" i="2"/>
  <c r="W42" i="2"/>
  <c r="E42" i="2"/>
  <c r="Z41" i="2"/>
  <c r="Y41" i="2"/>
  <c r="X41" i="2"/>
  <c r="W41" i="2"/>
  <c r="E41" i="2"/>
  <c r="Z40" i="2"/>
  <c r="Y40" i="2"/>
  <c r="X40" i="2"/>
  <c r="W40" i="2"/>
  <c r="E40" i="2"/>
  <c r="Z39" i="2"/>
  <c r="Y39" i="2"/>
  <c r="X39" i="2"/>
  <c r="W39" i="2"/>
  <c r="E39" i="2"/>
  <c r="Z38" i="2"/>
  <c r="Y38" i="2"/>
  <c r="X38" i="2"/>
  <c r="W38" i="2"/>
  <c r="E38" i="2"/>
  <c r="Z37" i="2"/>
  <c r="Y37" i="2"/>
  <c r="X37" i="2"/>
  <c r="W37" i="2"/>
  <c r="E37" i="2"/>
  <c r="Z36" i="2"/>
  <c r="Y36" i="2"/>
  <c r="X36" i="2"/>
  <c r="W36" i="2"/>
  <c r="E36" i="2"/>
  <c r="Z35" i="2"/>
  <c r="Y35" i="2"/>
  <c r="X35" i="2"/>
  <c r="W35" i="2"/>
  <c r="E35" i="2"/>
  <c r="Z34" i="2"/>
  <c r="Y34" i="2"/>
  <c r="X34" i="2"/>
  <c r="W34" i="2"/>
  <c r="E34" i="2"/>
  <c r="Z33" i="2"/>
  <c r="Y33" i="2"/>
  <c r="X33" i="2"/>
  <c r="W33" i="2"/>
  <c r="E33" i="2"/>
  <c r="Z32" i="2"/>
  <c r="Y32" i="2"/>
  <c r="X32" i="2"/>
  <c r="W32" i="2"/>
  <c r="E32" i="2"/>
  <c r="Z31" i="2"/>
  <c r="Y31" i="2"/>
  <c r="X31" i="2"/>
  <c r="W31" i="2"/>
  <c r="E31" i="2"/>
  <c r="Z30" i="2"/>
  <c r="Y30" i="2"/>
  <c r="X30" i="2"/>
  <c r="W30" i="2"/>
  <c r="E30" i="2"/>
  <c r="Z29" i="2"/>
  <c r="Y29" i="2"/>
  <c r="X29" i="2"/>
  <c r="W29" i="2"/>
  <c r="E29" i="2"/>
  <c r="Z28" i="2"/>
  <c r="Y28" i="2"/>
  <c r="X28" i="2"/>
  <c r="W28" i="2"/>
  <c r="E28" i="2"/>
  <c r="Z27" i="2"/>
  <c r="Y27" i="2"/>
  <c r="X27" i="2"/>
  <c r="W27" i="2"/>
  <c r="E27" i="2"/>
  <c r="Z26" i="2"/>
  <c r="Y26" i="2"/>
  <c r="X26" i="2"/>
  <c r="W26" i="2"/>
  <c r="E26" i="2"/>
  <c r="Z25" i="2"/>
  <c r="Y25" i="2"/>
  <c r="X25" i="2"/>
  <c r="W25" i="2"/>
  <c r="E25" i="2"/>
  <c r="Z24" i="2"/>
  <c r="Y24" i="2"/>
  <c r="X24" i="2"/>
  <c r="W24" i="2"/>
  <c r="E24" i="2"/>
  <c r="Z23" i="2"/>
  <c r="Y23" i="2"/>
  <c r="X23" i="2"/>
  <c r="W23" i="2"/>
  <c r="E23" i="2"/>
  <c r="Z22" i="2"/>
  <c r="Y22" i="2"/>
  <c r="X22" i="2"/>
  <c r="W22" i="2"/>
  <c r="E22" i="2"/>
  <c r="Z21" i="2"/>
  <c r="Y21" i="2"/>
  <c r="X21" i="2"/>
  <c r="W21" i="2"/>
  <c r="E21" i="2"/>
  <c r="Z20" i="2"/>
  <c r="Y20" i="2"/>
  <c r="X20" i="2"/>
  <c r="W20" i="2"/>
  <c r="E20" i="2"/>
  <c r="Z19" i="2"/>
  <c r="Y19" i="2"/>
  <c r="X19" i="2"/>
  <c r="W19" i="2"/>
  <c r="E19" i="2"/>
  <c r="Z18" i="2"/>
  <c r="Y18" i="2"/>
  <c r="X18" i="2"/>
  <c r="W18" i="2"/>
  <c r="E18" i="2"/>
  <c r="Z17" i="2"/>
  <c r="Y17" i="2"/>
  <c r="X17" i="2"/>
  <c r="W17" i="2"/>
  <c r="E17" i="2"/>
  <c r="Z16" i="2"/>
  <c r="Y16" i="2"/>
  <c r="X16" i="2"/>
  <c r="W16" i="2"/>
  <c r="E16" i="2"/>
  <c r="Z15" i="2"/>
  <c r="Y15" i="2"/>
  <c r="X15" i="2"/>
  <c r="W15" i="2"/>
  <c r="E15" i="2"/>
  <c r="Z14" i="2"/>
  <c r="Y14" i="2"/>
  <c r="X14" i="2"/>
  <c r="W14" i="2"/>
  <c r="E14" i="2"/>
  <c r="Z13" i="2"/>
  <c r="Y13" i="2"/>
  <c r="X13" i="2"/>
  <c r="W13" i="2"/>
  <c r="E13" i="2"/>
  <c r="Z12" i="2"/>
  <c r="Y12" i="2"/>
  <c r="X12" i="2"/>
  <c r="W12" i="2"/>
  <c r="E12" i="2"/>
  <c r="Z11" i="2"/>
  <c r="Y11" i="2"/>
  <c r="X11" i="2"/>
  <c r="W11" i="2"/>
  <c r="E11" i="2"/>
  <c r="Z10" i="2"/>
  <c r="Y10" i="2"/>
  <c r="X10" i="2"/>
  <c r="W10" i="2"/>
  <c r="E10" i="2"/>
  <c r="Z9" i="2"/>
  <c r="Y9" i="2"/>
  <c r="X9" i="2"/>
  <c r="W9" i="2"/>
  <c r="E9" i="2"/>
  <c r="Z8" i="2"/>
  <c r="Y8" i="2"/>
  <c r="X8" i="2"/>
  <c r="W8" i="2"/>
  <c r="E8" i="2"/>
  <c r="Z7" i="2"/>
  <c r="Y7" i="2"/>
  <c r="X7" i="2"/>
  <c r="W7" i="2"/>
  <c r="E7" i="2"/>
  <c r="Z6" i="2"/>
  <c r="Y6" i="2"/>
  <c r="X6" i="2"/>
  <c r="W6" i="2"/>
  <c r="E6" i="2"/>
  <c r="Z5" i="2"/>
  <c r="Y5" i="2"/>
  <c r="X5" i="2"/>
  <c r="W5" i="2"/>
  <c r="E5" i="2"/>
  <c r="Z4" i="2"/>
  <c r="Y4" i="2"/>
  <c r="X4" i="2"/>
  <c r="W4" i="2"/>
  <c r="E4" i="2"/>
  <c r="Z3" i="2"/>
  <c r="Y3" i="2"/>
  <c r="X3" i="2"/>
  <c r="W3" i="2"/>
  <c r="E3" i="2"/>
  <c r="Z2" i="2"/>
  <c r="Y2" i="2"/>
  <c r="X2" i="2"/>
  <c r="W2" i="2"/>
  <c r="E2" i="2"/>
  <c r="E72" i="1"/>
  <c r="M67" i="1"/>
  <c r="L67" i="1"/>
  <c r="K67" i="1"/>
  <c r="J67" i="1"/>
  <c r="I67" i="1"/>
  <c r="G67" i="1"/>
  <c r="C67" i="1"/>
  <c r="N48" i="1"/>
  <c r="M48" i="1"/>
  <c r="L48" i="1"/>
  <c r="H48" i="1"/>
  <c r="G48" i="1"/>
  <c r="F48" i="1"/>
  <c r="E48" i="1"/>
  <c r="D48" i="1"/>
  <c r="M47" i="1"/>
  <c r="L47" i="1"/>
  <c r="J47" i="1"/>
  <c r="I47" i="1"/>
  <c r="F47" i="1"/>
  <c r="E47" i="1"/>
  <c r="M46" i="1"/>
  <c r="L46" i="1"/>
  <c r="J46" i="1"/>
  <c r="F46" i="1"/>
  <c r="E46" i="1"/>
  <c r="M45" i="1"/>
  <c r="L45" i="1"/>
  <c r="J45" i="1"/>
  <c r="F45" i="1"/>
  <c r="E45" i="1"/>
  <c r="O44" i="1"/>
  <c r="M44" i="1"/>
  <c r="L44" i="1"/>
  <c r="J44" i="1"/>
  <c r="F44" i="1"/>
  <c r="E44" i="1"/>
  <c r="J43" i="1"/>
  <c r="H43" i="1"/>
  <c r="G43" i="1"/>
  <c r="F43" i="1"/>
  <c r="B43" i="1"/>
  <c r="O43" i="1" s="1"/>
  <c r="O42" i="1"/>
  <c r="M42" i="1"/>
  <c r="L42" i="1"/>
  <c r="J42" i="1"/>
  <c r="G42" i="1"/>
  <c r="F42" i="1"/>
  <c r="E42" i="1"/>
  <c r="O41" i="1"/>
  <c r="M41" i="1"/>
  <c r="L41" i="1"/>
  <c r="J41" i="1"/>
  <c r="G41" i="1"/>
  <c r="F41" i="1"/>
  <c r="E41" i="1"/>
  <c r="O40" i="1"/>
  <c r="M40" i="1"/>
  <c r="L40" i="1"/>
  <c r="J40" i="1"/>
  <c r="G40" i="1"/>
  <c r="F40" i="1"/>
  <c r="E40" i="1"/>
  <c r="O39" i="1"/>
  <c r="J39" i="1"/>
  <c r="G39" i="1"/>
  <c r="F39" i="1"/>
  <c r="B39" i="1"/>
  <c r="M39" i="1" s="1"/>
  <c r="O37" i="1"/>
  <c r="N37" i="1"/>
  <c r="M37" i="1"/>
  <c r="L37" i="1"/>
  <c r="K37" i="1"/>
  <c r="J37" i="1"/>
  <c r="I37" i="1"/>
  <c r="H37" i="1"/>
  <c r="G37" i="1"/>
  <c r="F37" i="1"/>
  <c r="E37" i="1"/>
  <c r="D37" i="1"/>
  <c r="C37" i="1"/>
  <c r="B37" i="1"/>
  <c r="M32" i="1"/>
  <c r="L32" i="1"/>
  <c r="K32" i="1"/>
  <c r="J32" i="1"/>
  <c r="H32" i="1"/>
  <c r="G32" i="1"/>
  <c r="F32" i="1"/>
  <c r="E32" i="1"/>
  <c r="M31" i="1"/>
  <c r="L31" i="1"/>
  <c r="K31" i="1"/>
  <c r="J31" i="1"/>
  <c r="H31" i="1"/>
  <c r="G31" i="1"/>
  <c r="F31" i="1"/>
  <c r="E31" i="1"/>
  <c r="M30" i="1"/>
  <c r="L30" i="1"/>
  <c r="K30" i="1"/>
  <c r="J30" i="1"/>
  <c r="H30" i="1"/>
  <c r="G30" i="1"/>
  <c r="F30" i="1"/>
  <c r="E30" i="1"/>
  <c r="M29" i="1"/>
  <c r="L29" i="1"/>
  <c r="K29" i="1"/>
  <c r="J29" i="1"/>
  <c r="H29" i="1"/>
  <c r="G29" i="1"/>
  <c r="F29" i="1"/>
  <c r="E29" i="1"/>
  <c r="M28" i="1"/>
  <c r="L28" i="1"/>
  <c r="K28" i="1"/>
  <c r="K17" i="1" s="1"/>
  <c r="J28" i="1"/>
  <c r="J17" i="1" s="1"/>
  <c r="H28" i="1"/>
  <c r="G28" i="1"/>
  <c r="G17" i="1" s="1"/>
  <c r="F28" i="1"/>
  <c r="E28" i="1"/>
  <c r="M27" i="1"/>
  <c r="L27" i="1"/>
  <c r="M26" i="1"/>
  <c r="L26" i="1"/>
  <c r="M25" i="1"/>
  <c r="L25" i="1"/>
  <c r="M24" i="1"/>
  <c r="L24" i="1"/>
  <c r="M23" i="1"/>
  <c r="L23" i="1"/>
  <c r="N22" i="1"/>
  <c r="M22" i="1"/>
  <c r="L22" i="1"/>
  <c r="I22" i="1"/>
  <c r="D22" i="1"/>
  <c r="N21" i="1"/>
  <c r="M21" i="1"/>
  <c r="L21" i="1"/>
  <c r="I21" i="1"/>
  <c r="D21" i="1"/>
  <c r="N20" i="1"/>
  <c r="M20" i="1"/>
  <c r="L20" i="1"/>
  <c r="I20" i="1"/>
  <c r="D20" i="1"/>
  <c r="N19" i="1"/>
  <c r="M19" i="1"/>
  <c r="L19" i="1"/>
  <c r="I19" i="1"/>
  <c r="D19" i="1"/>
  <c r="N18" i="1"/>
  <c r="M18" i="1"/>
  <c r="L18" i="1"/>
  <c r="I18" i="1"/>
  <c r="D18" i="1"/>
  <c r="O17" i="1"/>
  <c r="N17" i="1"/>
  <c r="I17" i="1"/>
  <c r="H17" i="1"/>
  <c r="F17" i="1"/>
  <c r="E17" i="1"/>
  <c r="D17" i="1"/>
  <c r="C17" i="1"/>
  <c r="B17" i="1"/>
  <c r="M17" i="1" s="1"/>
  <c r="M16" i="1"/>
  <c r="L16" i="1"/>
  <c r="M15" i="1"/>
  <c r="L15" i="1"/>
  <c r="M14" i="1"/>
  <c r="L14" i="1"/>
  <c r="B12" i="1"/>
  <c r="L11" i="1"/>
  <c r="K11" i="1"/>
  <c r="B2" i="1"/>
  <c r="G105" i="2" l="1"/>
  <c r="G119" i="2"/>
  <c r="AI125" i="2"/>
  <c r="AE126" i="2"/>
  <c r="AE127" i="2" s="1"/>
  <c r="AF127" i="2" s="1"/>
  <c r="AG127" i="2" s="1"/>
  <c r="AH127" i="2" s="1"/>
  <c r="AI127" i="2" s="1"/>
  <c r="AJ127" i="2" s="1"/>
  <c r="G127" i="2"/>
  <c r="G134" i="36"/>
  <c r="AF129" i="2"/>
  <c r="AG129" i="2" s="1"/>
  <c r="AH129" i="2" s="1"/>
  <c r="AI129" i="2" s="1"/>
  <c r="G136" i="36"/>
  <c r="O207" i="5"/>
  <c r="P207" i="5" s="1"/>
  <c r="O223" i="5"/>
  <c r="P223" i="5" s="1"/>
  <c r="O271" i="5"/>
  <c r="P271" i="5" s="1"/>
  <c r="O279" i="5"/>
  <c r="P279" i="5" s="1"/>
  <c r="O311" i="5"/>
  <c r="P311" i="5" s="1"/>
  <c r="O194" i="5"/>
  <c r="P194" i="5" s="1"/>
  <c r="O202" i="5"/>
  <c r="P202" i="5" s="1"/>
  <c r="O210" i="5"/>
  <c r="P210" i="5" s="1"/>
  <c r="O282" i="5"/>
  <c r="P282" i="5" s="1"/>
  <c r="O338" i="5"/>
  <c r="P338" i="5" s="1"/>
  <c r="O346" i="5"/>
  <c r="P346" i="5" s="1"/>
  <c r="O278" i="5"/>
  <c r="P278" i="5" s="1"/>
  <c r="O100" i="5"/>
  <c r="P100" i="5" s="1"/>
  <c r="O124" i="5"/>
  <c r="P124" i="5" s="1"/>
  <c r="O132" i="5"/>
  <c r="P132" i="5" s="1"/>
  <c r="O164" i="5"/>
  <c r="P164" i="5" s="1"/>
  <c r="O228" i="5"/>
  <c r="P228" i="5" s="1"/>
  <c r="O236" i="5"/>
  <c r="P236" i="5" s="1"/>
  <c r="O300" i="5"/>
  <c r="P300" i="5" s="1"/>
  <c r="O285" i="5"/>
  <c r="P285" i="5" s="1"/>
  <c r="O192" i="5"/>
  <c r="P192" i="5" s="1"/>
  <c r="O208" i="5"/>
  <c r="P208" i="5" s="1"/>
  <c r="O216" i="5"/>
  <c r="P216" i="5" s="1"/>
  <c r="O272" i="5"/>
  <c r="P272" i="5" s="1"/>
  <c r="O83" i="5"/>
  <c r="P83" i="5" s="1"/>
  <c r="O99" i="5"/>
  <c r="P99" i="5" s="1"/>
  <c r="O139" i="5"/>
  <c r="P139" i="5" s="1"/>
  <c r="O332" i="5"/>
  <c r="P332" i="5" s="1"/>
  <c r="O333" i="5"/>
  <c r="P333" i="5" s="1"/>
  <c r="O327" i="5"/>
  <c r="P327" i="5" s="1"/>
  <c r="O121" i="5"/>
  <c r="P121" i="5" s="1"/>
  <c r="O129" i="5"/>
  <c r="P129" i="5" s="1"/>
  <c r="O153" i="5"/>
  <c r="P153" i="5" s="1"/>
  <c r="O161" i="5"/>
  <c r="P161" i="5" s="1"/>
  <c r="O154" i="5"/>
  <c r="P154" i="5" s="1"/>
  <c r="O235" i="5"/>
  <c r="P235" i="5" s="1"/>
  <c r="O275" i="5"/>
  <c r="P275" i="5" s="1"/>
  <c r="O157" i="5"/>
  <c r="P157" i="5" s="1"/>
  <c r="O134" i="5"/>
  <c r="P134" i="5" s="1"/>
  <c r="O142" i="5"/>
  <c r="P142" i="5" s="1"/>
  <c r="O150" i="5"/>
  <c r="P150" i="5" s="1"/>
  <c r="O9" i="5"/>
  <c r="P9" i="5" s="1"/>
  <c r="O103" i="5"/>
  <c r="P103" i="5" s="1"/>
  <c r="O4" i="5"/>
  <c r="P4" i="5" s="1"/>
  <c r="O20" i="5"/>
  <c r="P20" i="5" s="1"/>
  <c r="O31" i="5"/>
  <c r="P31" i="5" s="1"/>
  <c r="O96" i="5"/>
  <c r="P96" i="5" s="1"/>
  <c r="O128" i="5"/>
  <c r="P128" i="5" s="1"/>
  <c r="O136" i="5"/>
  <c r="P136" i="5" s="1"/>
  <c r="O184" i="5"/>
  <c r="P184" i="5" s="1"/>
  <c r="O32" i="5"/>
  <c r="P32" i="5" s="1"/>
  <c r="O179" i="5"/>
  <c r="P179" i="5" s="1"/>
  <c r="O195" i="5"/>
  <c r="P195" i="5" s="1"/>
  <c r="O211" i="5"/>
  <c r="P211" i="5" s="1"/>
  <c r="O219" i="5"/>
  <c r="P219" i="5" s="1"/>
  <c r="O267" i="5"/>
  <c r="P267" i="5" s="1"/>
  <c r="O299" i="5"/>
  <c r="P299" i="5" s="1"/>
  <c r="O323" i="5"/>
  <c r="P323" i="5" s="1"/>
  <c r="O331" i="5"/>
  <c r="P331" i="5" s="1"/>
  <c r="O196" i="5"/>
  <c r="P196" i="5" s="1"/>
  <c r="O212" i="5"/>
  <c r="P212" i="5" s="1"/>
  <c r="O220" i="5"/>
  <c r="P220" i="5" s="1"/>
  <c r="O13" i="5"/>
  <c r="P13" i="5" s="1"/>
  <c r="O40" i="5"/>
  <c r="P40" i="5" s="1"/>
  <c r="O77" i="5"/>
  <c r="P77" i="5" s="1"/>
  <c r="O213" i="5"/>
  <c r="P213" i="5" s="1"/>
  <c r="O289" i="5"/>
  <c r="P289" i="5" s="1"/>
  <c r="O111" i="5"/>
  <c r="P111" i="5" s="1"/>
  <c r="O159" i="5"/>
  <c r="P159" i="5" s="1"/>
  <c r="O239" i="5"/>
  <c r="P239" i="5" s="1"/>
  <c r="O335" i="5"/>
  <c r="P335" i="5" s="1"/>
  <c r="O112" i="5"/>
  <c r="P112" i="5" s="1"/>
  <c r="O224" i="5"/>
  <c r="P224" i="5" s="1"/>
  <c r="O81" i="5"/>
  <c r="P81" i="5" s="1"/>
  <c r="O97" i="5"/>
  <c r="P97" i="5" s="1"/>
  <c r="O46" i="5"/>
  <c r="P46" i="5" s="1"/>
  <c r="O251" i="5"/>
  <c r="P251" i="5" s="1"/>
  <c r="O259" i="5"/>
  <c r="P259" i="5" s="1"/>
  <c r="O336" i="5"/>
  <c r="P336" i="5" s="1"/>
  <c r="O368" i="5"/>
  <c r="P368" i="5" s="1"/>
  <c r="O57" i="5"/>
  <c r="P57" i="5" s="1"/>
  <c r="O79" i="5"/>
  <c r="P79" i="5" s="1"/>
  <c r="O95" i="5"/>
  <c r="P95" i="5" s="1"/>
  <c r="O173" i="5"/>
  <c r="P173" i="5" s="1"/>
  <c r="O188" i="5"/>
  <c r="P188" i="5" s="1"/>
  <c r="O204" i="5"/>
  <c r="P204" i="5" s="1"/>
  <c r="O47" i="5"/>
  <c r="P47" i="5" s="1"/>
  <c r="O80" i="5"/>
  <c r="P80" i="5" s="1"/>
  <c r="O88" i="5"/>
  <c r="P88" i="5" s="1"/>
  <c r="O127" i="5"/>
  <c r="P127" i="5" s="1"/>
  <c r="O135" i="5"/>
  <c r="P135" i="5" s="1"/>
  <c r="O182" i="5"/>
  <c r="P182" i="5" s="1"/>
  <c r="O197" i="5"/>
  <c r="P197" i="5" s="1"/>
  <c r="O268" i="5"/>
  <c r="P268" i="5" s="1"/>
  <c r="O284" i="5"/>
  <c r="P284" i="5" s="1"/>
  <c r="O307" i="5"/>
  <c r="P307" i="5" s="1"/>
  <c r="O5" i="5"/>
  <c r="P5" i="5" s="1"/>
  <c r="O89" i="5"/>
  <c r="P89" i="5" s="1"/>
  <c r="O105" i="5"/>
  <c r="P105" i="5" s="1"/>
  <c r="O113" i="5"/>
  <c r="P113" i="5" s="1"/>
  <c r="O120" i="5"/>
  <c r="P120" i="5" s="1"/>
  <c r="O144" i="5"/>
  <c r="P144" i="5" s="1"/>
  <c r="O152" i="5"/>
  <c r="P152" i="5" s="1"/>
  <c r="O167" i="5"/>
  <c r="P167" i="5" s="1"/>
  <c r="O190" i="5"/>
  <c r="P190" i="5" s="1"/>
  <c r="O198" i="5"/>
  <c r="P198" i="5" s="1"/>
  <c r="O206" i="5"/>
  <c r="P206" i="5" s="1"/>
  <c r="O214" i="5"/>
  <c r="P214" i="5" s="1"/>
  <c r="O222" i="5"/>
  <c r="P222" i="5" s="1"/>
  <c r="O27" i="5"/>
  <c r="P27" i="5" s="1"/>
  <c r="O43" i="5"/>
  <c r="P43" i="5" s="1"/>
  <c r="O59" i="5"/>
  <c r="P59" i="5" s="1"/>
  <c r="O82" i="5"/>
  <c r="P82" i="5" s="1"/>
  <c r="O90" i="5"/>
  <c r="P90" i="5" s="1"/>
  <c r="O98" i="5"/>
  <c r="P98" i="5" s="1"/>
  <c r="O137" i="5"/>
  <c r="P137" i="5" s="1"/>
  <c r="O145" i="5"/>
  <c r="P145" i="5" s="1"/>
  <c r="O168" i="5"/>
  <c r="P168" i="5" s="1"/>
  <c r="O176" i="5"/>
  <c r="P176" i="5" s="1"/>
  <c r="O183" i="5"/>
  <c r="P183" i="5" s="1"/>
  <c r="O191" i="5"/>
  <c r="P191" i="5" s="1"/>
  <c r="O215" i="5"/>
  <c r="P215" i="5" s="1"/>
  <c r="O363" i="5"/>
  <c r="P363" i="5" s="1"/>
  <c r="O114" i="5"/>
  <c r="P114" i="5" s="1"/>
  <c r="O122" i="5"/>
  <c r="P122" i="5" s="1"/>
  <c r="O130" i="5"/>
  <c r="P130" i="5" s="1"/>
  <c r="O169" i="5"/>
  <c r="P169" i="5" s="1"/>
  <c r="O177" i="5"/>
  <c r="P177" i="5" s="1"/>
  <c r="O247" i="5"/>
  <c r="P247" i="5" s="1"/>
  <c r="O255" i="5"/>
  <c r="P255" i="5" s="1"/>
  <c r="O263" i="5"/>
  <c r="P263" i="5" s="1"/>
  <c r="O310" i="5"/>
  <c r="P310" i="5" s="1"/>
  <c r="O318" i="5"/>
  <c r="P318" i="5" s="1"/>
  <c r="O7" i="5"/>
  <c r="P7" i="5" s="1"/>
  <c r="O115" i="5"/>
  <c r="P115" i="5" s="1"/>
  <c r="O162" i="5"/>
  <c r="P162" i="5" s="1"/>
  <c r="O264" i="5"/>
  <c r="P264" i="5" s="1"/>
  <c r="O295" i="5"/>
  <c r="P295" i="5" s="1"/>
  <c r="O326" i="5"/>
  <c r="P326" i="5" s="1"/>
  <c r="O34" i="5"/>
  <c r="P34" i="5" s="1"/>
  <c r="O116" i="5"/>
  <c r="P116" i="5" s="1"/>
  <c r="O186" i="5"/>
  <c r="P186" i="5" s="1"/>
  <c r="O342" i="5"/>
  <c r="P342" i="5" s="1"/>
  <c r="O358" i="5"/>
  <c r="P358" i="5" s="1"/>
  <c r="O366" i="5"/>
  <c r="P366" i="5" s="1"/>
  <c r="O8" i="5"/>
  <c r="P8" i="5" s="1"/>
  <c r="O19" i="5"/>
  <c r="P19" i="5" s="1"/>
  <c r="O24" i="5"/>
  <c r="P24" i="5" s="1"/>
  <c r="O78" i="5"/>
  <c r="P78" i="5" s="1"/>
  <c r="O102" i="5"/>
  <c r="P102" i="5" s="1"/>
  <c r="O125" i="5"/>
  <c r="P125" i="5" s="1"/>
  <c r="O203" i="5"/>
  <c r="P203" i="5" s="1"/>
  <c r="O305" i="5"/>
  <c r="P305" i="5" s="1"/>
  <c r="O320" i="5"/>
  <c r="P320" i="5" s="1"/>
  <c r="O343" i="5"/>
  <c r="P343" i="5" s="1"/>
  <c r="O351" i="5"/>
  <c r="P351" i="5" s="1"/>
  <c r="O359" i="5"/>
  <c r="P359" i="5" s="1"/>
  <c r="O3" i="5"/>
  <c r="P3" i="5" s="1"/>
  <c r="O118" i="5"/>
  <c r="P118" i="5" s="1"/>
  <c r="O138" i="5"/>
  <c r="P138" i="5" s="1"/>
  <c r="O158" i="5"/>
  <c r="P158" i="5" s="1"/>
  <c r="O171" i="5"/>
  <c r="P171" i="5" s="1"/>
  <c r="O56" i="5"/>
  <c r="P56" i="5" s="1"/>
  <c r="O85" i="5"/>
  <c r="P85" i="5" s="1"/>
  <c r="O131" i="5"/>
  <c r="P131" i="5" s="1"/>
  <c r="O244" i="5"/>
  <c r="P244" i="5" s="1"/>
  <c r="O257" i="5"/>
  <c r="P257" i="5" s="1"/>
  <c r="O269" i="5"/>
  <c r="P269" i="5" s="1"/>
  <c r="O283" i="5"/>
  <c r="P283" i="5" s="1"/>
  <c r="O290" i="5"/>
  <c r="P290" i="5" s="1"/>
  <c r="O330" i="5"/>
  <c r="P330" i="5" s="1"/>
  <c r="O337" i="5"/>
  <c r="P337" i="5" s="1"/>
  <c r="O353" i="5"/>
  <c r="P353" i="5" s="1"/>
  <c r="O25" i="5"/>
  <c r="P25" i="5" s="1"/>
  <c r="O30" i="5"/>
  <c r="P30" i="5" s="1"/>
  <c r="O35" i="5"/>
  <c r="P35" i="5" s="1"/>
  <c r="O86" i="5"/>
  <c r="P86" i="5" s="1"/>
  <c r="O92" i="5"/>
  <c r="P92" i="5" s="1"/>
  <c r="O119" i="5"/>
  <c r="P119" i="5" s="1"/>
  <c r="O126" i="5"/>
  <c r="P126" i="5" s="1"/>
  <c r="O165" i="5"/>
  <c r="P165" i="5" s="1"/>
  <c r="O172" i="5"/>
  <c r="P172" i="5" s="1"/>
  <c r="O180" i="5"/>
  <c r="P180" i="5" s="1"/>
  <c r="O193" i="5"/>
  <c r="P193" i="5" s="1"/>
  <c r="O205" i="5"/>
  <c r="P205" i="5" s="1"/>
  <c r="O277" i="5"/>
  <c r="P277" i="5" s="1"/>
  <c r="O93" i="5"/>
  <c r="P93" i="5" s="1"/>
  <c r="O106" i="5"/>
  <c r="P106" i="5" s="1"/>
  <c r="O146" i="5"/>
  <c r="P146" i="5" s="1"/>
  <c r="O166" i="5"/>
  <c r="P166" i="5" s="1"/>
  <c r="O187" i="5"/>
  <c r="P187" i="5" s="1"/>
  <c r="O199" i="5"/>
  <c r="P199" i="5" s="1"/>
  <c r="O36" i="5"/>
  <c r="P36" i="5" s="1"/>
  <c r="O52" i="5"/>
  <c r="P52" i="5" s="1"/>
  <c r="O87" i="5"/>
  <c r="P87" i="5" s="1"/>
  <c r="O94" i="5"/>
  <c r="P94" i="5" s="1"/>
  <c r="O133" i="5"/>
  <c r="P133" i="5" s="1"/>
  <c r="O140" i="5"/>
  <c r="P140" i="5" s="1"/>
  <c r="O147" i="5"/>
  <c r="P147" i="5" s="1"/>
  <c r="O160" i="5"/>
  <c r="P160" i="5" s="1"/>
  <c r="O174" i="5"/>
  <c r="P174" i="5" s="1"/>
  <c r="O181" i="5"/>
  <c r="P181" i="5" s="1"/>
  <c r="O231" i="5"/>
  <c r="P231" i="5" s="1"/>
  <c r="O252" i="5"/>
  <c r="P252" i="5" s="1"/>
  <c r="O339" i="5"/>
  <c r="P339" i="5" s="1"/>
  <c r="O347" i="5"/>
  <c r="P347" i="5" s="1"/>
  <c r="O21" i="5"/>
  <c r="P21" i="5" s="1"/>
  <c r="O42" i="5"/>
  <c r="P42" i="5" s="1"/>
  <c r="O107" i="5"/>
  <c r="P107" i="5" s="1"/>
  <c r="O141" i="5"/>
  <c r="P141" i="5" s="1"/>
  <c r="O148" i="5"/>
  <c r="P148" i="5" s="1"/>
  <c r="O175" i="5"/>
  <c r="P175" i="5" s="1"/>
  <c r="O189" i="5"/>
  <c r="P189" i="5" s="1"/>
  <c r="O201" i="5"/>
  <c r="P201" i="5" s="1"/>
  <c r="O265" i="5"/>
  <c r="P265" i="5" s="1"/>
  <c r="O313" i="5"/>
  <c r="P313" i="5" s="1"/>
  <c r="O16" i="5"/>
  <c r="P16" i="5" s="1"/>
  <c r="O37" i="5"/>
  <c r="P37" i="5" s="1"/>
  <c r="O53" i="5"/>
  <c r="P53" i="5" s="1"/>
  <c r="O101" i="5"/>
  <c r="P101" i="5" s="1"/>
  <c r="O108" i="5"/>
  <c r="P108" i="5" s="1"/>
  <c r="O240" i="5"/>
  <c r="P240" i="5" s="1"/>
  <c r="O341" i="5"/>
  <c r="P341" i="5" s="1"/>
  <c r="O149" i="5"/>
  <c r="P149" i="5" s="1"/>
  <c r="O155" i="5"/>
  <c r="P155" i="5" s="1"/>
  <c r="O225" i="5"/>
  <c r="P225" i="5" s="1"/>
  <c r="O254" i="5"/>
  <c r="P254" i="5" s="1"/>
  <c r="O273" i="5"/>
  <c r="P273" i="5" s="1"/>
  <c r="O280" i="5"/>
  <c r="P280" i="5" s="1"/>
  <c r="O294" i="5"/>
  <c r="P294" i="5" s="1"/>
  <c r="O308" i="5"/>
  <c r="P308" i="5" s="1"/>
  <c r="O314" i="5"/>
  <c r="P314" i="5" s="1"/>
  <c r="O321" i="5"/>
  <c r="P321" i="5" s="1"/>
  <c r="O109" i="5"/>
  <c r="P109" i="5" s="1"/>
  <c r="O143" i="5"/>
  <c r="P143" i="5" s="1"/>
  <c r="O241" i="5"/>
  <c r="P241" i="5" s="1"/>
  <c r="O287" i="5"/>
  <c r="P287" i="5" s="1"/>
  <c r="O23" i="5"/>
  <c r="P23" i="5" s="1"/>
  <c r="O33" i="5"/>
  <c r="P33" i="5" s="1"/>
  <c r="O75" i="5"/>
  <c r="P75" i="5" s="1"/>
  <c r="O110" i="5"/>
  <c r="P110" i="5" s="1"/>
  <c r="O156" i="5"/>
  <c r="P156" i="5" s="1"/>
  <c r="O170" i="5"/>
  <c r="P170" i="5" s="1"/>
  <c r="O226" i="5"/>
  <c r="P226" i="5" s="1"/>
  <c r="O261" i="5"/>
  <c r="P261" i="5" s="1"/>
  <c r="O274" i="5"/>
  <c r="P274" i="5" s="1"/>
  <c r="O315" i="5"/>
  <c r="P315" i="5" s="1"/>
  <c r="O328" i="5"/>
  <c r="P328" i="5" s="1"/>
  <c r="O29" i="5"/>
  <c r="P29" i="5" s="1"/>
  <c r="O39" i="5"/>
  <c r="P39" i="5" s="1"/>
  <c r="O76" i="5"/>
  <c r="P76" i="5" s="1"/>
  <c r="O84" i="5"/>
  <c r="P84" i="5" s="1"/>
  <c r="O104" i="5"/>
  <c r="P104" i="5" s="1"/>
  <c r="O117" i="5"/>
  <c r="P117" i="5" s="1"/>
  <c r="O151" i="5"/>
  <c r="P151" i="5" s="1"/>
  <c r="O163" i="5"/>
  <c r="P163" i="5" s="1"/>
  <c r="O178" i="5"/>
  <c r="P178" i="5" s="1"/>
  <c r="O185" i="5"/>
  <c r="P185" i="5" s="1"/>
  <c r="O209" i="5"/>
  <c r="P209" i="5" s="1"/>
  <c r="O221" i="5"/>
  <c r="P221" i="5" s="1"/>
  <c r="O227" i="5"/>
  <c r="P227" i="5" s="1"/>
  <c r="O249" i="5"/>
  <c r="P249" i="5" s="1"/>
  <c r="O262" i="5"/>
  <c r="P262" i="5" s="1"/>
  <c r="O303" i="5"/>
  <c r="P303" i="5" s="1"/>
  <c r="O316" i="5"/>
  <c r="P316" i="5" s="1"/>
  <c r="O367" i="5"/>
  <c r="P367" i="5" s="1"/>
  <c r="O6" i="5"/>
  <c r="P6" i="5" s="1"/>
  <c r="O15" i="5"/>
  <c r="P15" i="5" s="1"/>
  <c r="O38" i="5"/>
  <c r="P38" i="5" s="1"/>
  <c r="O2" i="5"/>
  <c r="P2" i="5" s="1"/>
  <c r="O11" i="5"/>
  <c r="P11" i="5" s="1"/>
  <c r="O48" i="5"/>
  <c r="P48" i="5" s="1"/>
  <c r="O12" i="5"/>
  <c r="P12" i="5" s="1"/>
  <c r="O44" i="5"/>
  <c r="P44" i="5" s="1"/>
  <c r="O49" i="5"/>
  <c r="P49" i="5" s="1"/>
  <c r="O54" i="5"/>
  <c r="P54" i="5" s="1"/>
  <c r="O17" i="5"/>
  <c r="P17" i="5" s="1"/>
  <c r="O22" i="5"/>
  <c r="P22" i="5" s="1"/>
  <c r="O26" i="5"/>
  <c r="P26" i="5" s="1"/>
  <c r="O55" i="5"/>
  <c r="P55" i="5" s="1"/>
  <c r="O45" i="5"/>
  <c r="P45" i="5" s="1"/>
  <c r="O50" i="5"/>
  <c r="P50" i="5" s="1"/>
  <c r="O18" i="5"/>
  <c r="P18" i="5" s="1"/>
  <c r="O41" i="5"/>
  <c r="P41" i="5" s="1"/>
  <c r="O51" i="5"/>
  <c r="P51" i="5" s="1"/>
  <c r="T583" i="9"/>
  <c r="AJ125" i="2"/>
  <c r="V32" i="22"/>
  <c r="AG124" i="2"/>
  <c r="H34" i="14"/>
  <c r="Q39" i="14"/>
  <c r="E43" i="1"/>
  <c r="AF126" i="2"/>
  <c r="G603" i="23"/>
  <c r="E39" i="1"/>
  <c r="V33" i="22"/>
  <c r="Q36" i="14"/>
  <c r="L17" i="1"/>
  <c r="L43" i="1"/>
  <c r="C584" i="9"/>
  <c r="M43" i="1"/>
  <c r="L39" i="1"/>
  <c r="V31" i="22"/>
  <c r="D463" i="29"/>
  <c r="G463" i="29" s="1"/>
  <c r="H464" i="29"/>
  <c r="F462" i="29"/>
  <c r="J463" i="29"/>
  <c r="G401" i="30"/>
  <c r="D402" i="30"/>
  <c r="I463" i="29"/>
  <c r="Q2" i="27"/>
  <c r="Q2" i="28"/>
  <c r="Q2" i="23"/>
  <c r="Q2" i="26"/>
  <c r="Q2" i="25"/>
  <c r="Q2" i="30"/>
  <c r="Q2" i="31"/>
  <c r="Q22" i="23"/>
  <c r="Q22" i="25"/>
  <c r="Q22" i="26"/>
  <c r="Q22" i="27"/>
  <c r="Q22" i="28"/>
  <c r="Q22" i="31"/>
  <c r="Q22" i="30"/>
  <c r="Q17" i="27"/>
  <c r="Q17" i="28"/>
  <c r="Q17" i="23"/>
  <c r="Q17" i="25"/>
  <c r="Q17" i="26"/>
  <c r="Q17" i="30"/>
  <c r="Q17" i="31"/>
  <c r="Q30" i="25"/>
  <c r="Q30" i="26"/>
  <c r="Q30" i="27"/>
  <c r="Q30" i="28"/>
  <c r="Q30" i="31"/>
  <c r="Q30" i="30"/>
  <c r="Q30" i="23"/>
  <c r="Q13" i="23"/>
  <c r="Q13" i="25"/>
  <c r="Q13" i="26"/>
  <c r="Q13" i="27"/>
  <c r="Q13" i="28"/>
  <c r="Q13" i="31"/>
  <c r="Q13" i="30"/>
  <c r="Q7" i="23"/>
  <c r="Q7" i="25"/>
  <c r="Q7" i="26"/>
  <c r="Q7" i="27"/>
  <c r="Q7" i="28"/>
  <c r="Q7" i="31"/>
  <c r="Q7" i="30"/>
  <c r="Q26" i="23"/>
  <c r="Q26" i="25"/>
  <c r="Q26" i="26"/>
  <c r="Q26" i="27"/>
  <c r="Q26" i="28"/>
  <c r="Q26" i="30"/>
  <c r="Q26" i="31"/>
  <c r="Q32" i="26"/>
  <c r="Q32" i="27"/>
  <c r="Q32" i="28"/>
  <c r="Q32" i="30"/>
  <c r="Q32" i="23"/>
  <c r="Q32" i="31"/>
  <c r="Q32" i="25"/>
  <c r="Q27" i="23"/>
  <c r="Q27" i="25"/>
  <c r="Q27" i="26"/>
  <c r="Q27" i="27"/>
  <c r="Q27" i="28"/>
  <c r="Q27" i="30"/>
  <c r="Q27" i="31"/>
  <c r="Q10" i="23"/>
  <c r="Q10" i="25"/>
  <c r="Q10" i="26"/>
  <c r="Q10" i="27"/>
  <c r="Q10" i="28"/>
  <c r="Q10" i="30"/>
  <c r="Q10" i="31"/>
  <c r="Q4" i="23"/>
  <c r="Q4" i="25"/>
  <c r="Q4" i="26"/>
  <c r="Q4" i="27"/>
  <c r="Q4" i="30"/>
  <c r="Q4" i="28"/>
  <c r="Q4" i="31"/>
  <c r="Q29" i="23"/>
  <c r="Q29" i="25"/>
  <c r="Q29" i="26"/>
  <c r="Q29" i="27"/>
  <c r="Q29" i="28"/>
  <c r="Q29" i="31"/>
  <c r="Q29" i="30"/>
  <c r="Q34" i="27"/>
  <c r="Q34" i="28"/>
  <c r="Q34" i="23"/>
  <c r="Q34" i="26"/>
  <c r="Q34" i="30"/>
  <c r="Q34" i="31"/>
  <c r="Q34" i="25"/>
  <c r="Q9" i="23"/>
  <c r="Q9" i="25"/>
  <c r="Q9" i="26"/>
  <c r="Q9" i="27"/>
  <c r="Q9" i="28"/>
  <c r="Q9" i="30"/>
  <c r="Q9" i="31"/>
  <c r="Q15" i="25"/>
  <c r="Q15" i="26"/>
  <c r="Q15" i="27"/>
  <c r="Q15" i="28"/>
  <c r="Q15" i="23"/>
  <c r="Q15" i="31"/>
  <c r="Q15" i="30"/>
  <c r="Q24" i="23"/>
  <c r="Q24" i="25"/>
  <c r="Q24" i="26"/>
  <c r="Q24" i="27"/>
  <c r="Q24" i="28"/>
  <c r="Q24" i="31"/>
  <c r="Q24" i="30"/>
  <c r="Q11" i="23"/>
  <c r="Q11" i="25"/>
  <c r="Q11" i="26"/>
  <c r="Q11" i="27"/>
  <c r="Q11" i="28"/>
  <c r="Q11" i="30"/>
  <c r="Q11" i="31"/>
  <c r="Q16" i="26"/>
  <c r="Q16" i="27"/>
  <c r="Q16" i="28"/>
  <c r="Q16" i="25"/>
  <c r="Q16" i="30"/>
  <c r="Q16" i="23"/>
  <c r="Q16" i="31"/>
  <c r="Q31" i="25"/>
  <c r="Q31" i="26"/>
  <c r="Q31" i="27"/>
  <c r="Q31" i="28"/>
  <c r="Q31" i="23"/>
  <c r="Q31" i="31"/>
  <c r="Q31" i="30"/>
  <c r="Q12" i="23"/>
  <c r="Q12" i="25"/>
  <c r="Q12" i="26"/>
  <c r="Q12" i="27"/>
  <c r="Q12" i="28"/>
  <c r="Q12" i="31"/>
  <c r="Q12" i="30"/>
  <c r="Q21" i="23"/>
  <c r="Q21" i="25"/>
  <c r="Q21" i="26"/>
  <c r="Q21" i="28"/>
  <c r="Q21" i="30"/>
  <c r="Q21" i="27"/>
  <c r="Q21" i="31"/>
  <c r="Q28" i="23"/>
  <c r="Q28" i="25"/>
  <c r="Q28" i="26"/>
  <c r="Q28" i="27"/>
  <c r="Q28" i="28"/>
  <c r="Q28" i="31"/>
  <c r="Q28" i="30"/>
  <c r="Q3" i="28"/>
  <c r="Q3" i="23"/>
  <c r="Q3" i="25"/>
  <c r="Q3" i="26"/>
  <c r="Q3" i="27"/>
  <c r="Q3" i="30"/>
  <c r="Q3" i="31"/>
  <c r="Q33" i="27"/>
  <c r="Q33" i="28"/>
  <c r="Q33" i="23"/>
  <c r="Q33" i="25"/>
  <c r="Q33" i="26"/>
  <c r="Q33" i="30"/>
  <c r="Q33" i="31"/>
  <c r="Q14" i="25"/>
  <c r="Q14" i="26"/>
  <c r="Q14" i="27"/>
  <c r="Q14" i="28"/>
  <c r="Q14" i="31"/>
  <c r="Q14" i="30"/>
  <c r="Q14" i="23"/>
  <c r="Q6" i="23"/>
  <c r="Q6" i="25"/>
  <c r="Q6" i="26"/>
  <c r="Q6" i="27"/>
  <c r="Q6" i="28"/>
  <c r="Q6" i="31"/>
  <c r="Q6" i="30"/>
  <c r="Q23" i="23"/>
  <c r="Q23" i="25"/>
  <c r="Q23" i="26"/>
  <c r="Q23" i="27"/>
  <c r="Q23" i="28"/>
  <c r="Q23" i="31"/>
  <c r="Q23" i="30"/>
  <c r="Q19" i="28"/>
  <c r="Q19" i="23"/>
  <c r="Q19" i="25"/>
  <c r="Q19" i="26"/>
  <c r="Q19" i="27"/>
  <c r="Q19" i="30"/>
  <c r="Q19" i="31"/>
  <c r="Q36" i="23"/>
  <c r="Q36" i="25"/>
  <c r="Q36" i="26"/>
  <c r="Q36" i="27"/>
  <c r="Q36" i="30"/>
  <c r="Q36" i="28"/>
  <c r="Q36" i="31"/>
  <c r="Q20" i="23"/>
  <c r="Q20" i="25"/>
  <c r="Q20" i="26"/>
  <c r="Q20" i="27"/>
  <c r="Q20" i="30"/>
  <c r="Q20" i="28"/>
  <c r="Q20" i="31"/>
  <c r="Q37" i="23"/>
  <c r="Q37" i="25"/>
  <c r="Q37" i="26"/>
  <c r="Q37" i="28"/>
  <c r="Q37" i="30"/>
  <c r="Q37" i="27"/>
  <c r="Q37" i="31"/>
  <c r="Q8" i="23"/>
  <c r="Q8" i="25"/>
  <c r="Q8" i="26"/>
  <c r="Q8" i="27"/>
  <c r="Q8" i="28"/>
  <c r="Q8" i="31"/>
  <c r="Q8" i="30"/>
  <c r="Q25" i="23"/>
  <c r="Q25" i="25"/>
  <c r="Q25" i="26"/>
  <c r="Q25" i="27"/>
  <c r="Q25" i="28"/>
  <c r="Q25" i="30"/>
  <c r="Q25" i="31"/>
  <c r="Q5" i="23"/>
  <c r="Q5" i="25"/>
  <c r="Q5" i="26"/>
  <c r="Q5" i="28"/>
  <c r="Q5" i="30"/>
  <c r="Q5" i="27"/>
  <c r="Q5" i="31"/>
  <c r="Q18" i="27"/>
  <c r="Q18" i="28"/>
  <c r="Q18" i="23"/>
  <c r="Q18" i="26"/>
  <c r="Q18" i="25"/>
  <c r="Q18" i="30"/>
  <c r="Q18" i="31"/>
  <c r="Q35" i="28"/>
  <c r="Q35" i="23"/>
  <c r="Q35" i="25"/>
  <c r="Q35" i="26"/>
  <c r="Q35" i="27"/>
  <c r="Q35" i="30"/>
  <c r="Q35" i="31"/>
  <c r="C595" i="33"/>
  <c r="C4" i="35"/>
  <c r="A5" i="35"/>
  <c r="I53" i="4"/>
  <c r="O53" i="4" s="1"/>
  <c r="K26" i="8"/>
  <c r="C3" i="35"/>
  <c r="I54" i="4"/>
  <c r="O54" i="4" s="1"/>
  <c r="Q54" i="4" s="1"/>
  <c r="K27" i="8"/>
  <c r="Q55" i="4"/>
  <c r="Q53" i="4"/>
  <c r="K24" i="8"/>
  <c r="K28" i="8"/>
  <c r="O58" i="5"/>
  <c r="P58" i="5" s="1"/>
  <c r="O200" i="5"/>
  <c r="P200" i="5" s="1"/>
  <c r="O10" i="5"/>
  <c r="P10" i="5" s="1"/>
  <c r="O123" i="5"/>
  <c r="P123" i="5" s="1"/>
  <c r="O91" i="5"/>
  <c r="P91" i="5" s="1"/>
  <c r="O217" i="5"/>
  <c r="P217" i="5" s="1"/>
  <c r="O246" i="5"/>
  <c r="P246" i="5" s="1"/>
  <c r="O256" i="5"/>
  <c r="P256" i="5" s="1"/>
  <c r="AF126" i="36"/>
  <c r="O14" i="5"/>
  <c r="P14" i="5" s="1"/>
  <c r="Q8" i="4"/>
  <c r="Q5" i="4"/>
  <c r="O230" i="5"/>
  <c r="P230" i="5" s="1"/>
  <c r="O28" i="5"/>
  <c r="P28" i="5" s="1"/>
  <c r="O319" i="5"/>
  <c r="P319" i="5" s="1"/>
  <c r="O325" i="5"/>
  <c r="P325" i="5" s="1"/>
  <c r="AE127" i="36"/>
  <c r="AF127" i="36" s="1"/>
  <c r="AG127" i="36" s="1"/>
  <c r="AH127" i="36" s="1"/>
  <c r="AI127" i="36" s="1"/>
  <c r="AJ127" i="36" s="1"/>
  <c r="O243" i="5"/>
  <c r="P243" i="5" s="1"/>
  <c r="O270" i="5"/>
  <c r="P270" i="5" s="1"/>
  <c r="O309" i="5"/>
  <c r="P309" i="5" s="1"/>
  <c r="O260" i="5"/>
  <c r="P260" i="5" s="1"/>
  <c r="O291" i="5"/>
  <c r="P291" i="5" s="1"/>
  <c r="O304" i="5"/>
  <c r="P304" i="5" s="1"/>
  <c r="S49" i="4"/>
  <c r="S33" i="4"/>
  <c r="S54" i="4"/>
  <c r="S51" i="4"/>
  <c r="S43" i="4"/>
  <c r="S53" i="4"/>
  <c r="S45" i="4"/>
  <c r="S55" i="4"/>
  <c r="S47" i="4"/>
  <c r="S31" i="4"/>
  <c r="S42" i="4"/>
  <c r="S48" i="4"/>
  <c r="S32" i="4"/>
  <c r="S44" i="4"/>
  <c r="S50" i="4"/>
  <c r="S46" i="4"/>
  <c r="O245" i="5"/>
  <c r="P245" i="5" s="1"/>
  <c r="O250" i="5"/>
  <c r="P250" i="5" s="1"/>
  <c r="O266" i="5"/>
  <c r="P266" i="5" s="1"/>
  <c r="O348" i="5"/>
  <c r="P348" i="5" s="1"/>
  <c r="O355" i="5"/>
  <c r="P355" i="5" s="1"/>
  <c r="O344" i="5"/>
  <c r="P344" i="5" s="1"/>
  <c r="O349" i="5"/>
  <c r="P349" i="5" s="1"/>
  <c r="O354" i="5"/>
  <c r="P354" i="5" s="1"/>
  <c r="O364" i="5"/>
  <c r="P364" i="5" s="1"/>
  <c r="O218" i="5"/>
  <c r="P218" i="5" s="1"/>
  <c r="O276" i="5"/>
  <c r="P276" i="5" s="1"/>
  <c r="O281" i="5"/>
  <c r="P281" i="5" s="1"/>
  <c r="O286" i="5"/>
  <c r="P286" i="5" s="1"/>
  <c r="O340" i="5"/>
  <c r="P340" i="5" s="1"/>
  <c r="O345" i="5"/>
  <c r="P345" i="5" s="1"/>
  <c r="O350" i="5"/>
  <c r="P350" i="5" s="1"/>
  <c r="O365" i="5"/>
  <c r="P365" i="5" s="1"/>
  <c r="S41" i="4"/>
  <c r="S25" i="4"/>
  <c r="S35" i="4"/>
  <c r="S27" i="4"/>
  <c r="S37" i="4"/>
  <c r="S29" i="4"/>
  <c r="S21" i="4"/>
  <c r="S39" i="4"/>
  <c r="S23" i="4"/>
  <c r="R24" i="4"/>
  <c r="R27" i="4"/>
  <c r="Q34" i="4"/>
  <c r="R40" i="4"/>
  <c r="R43" i="4"/>
  <c r="AG124" i="36"/>
  <c r="AF128" i="36"/>
  <c r="O52" i="4"/>
  <c r="Q52" i="4" s="1"/>
  <c r="O232" i="5"/>
  <c r="P232" i="5" s="1"/>
  <c r="O237" i="5"/>
  <c r="P237" i="5" s="1"/>
  <c r="O242" i="5"/>
  <c r="P242" i="5" s="1"/>
  <c r="O296" i="5"/>
  <c r="P296" i="5" s="1"/>
  <c r="O301" i="5"/>
  <c r="P301" i="5" s="1"/>
  <c r="O306" i="5"/>
  <c r="P306" i="5" s="1"/>
  <c r="O360" i="5"/>
  <c r="P360" i="5" s="1"/>
  <c r="R50" i="4"/>
  <c r="R21" i="4"/>
  <c r="Q28" i="4"/>
  <c r="R34" i="4"/>
  <c r="R37" i="4"/>
  <c r="Q44" i="4"/>
  <c r="R54" i="4"/>
  <c r="G131" i="36"/>
  <c r="G147" i="36"/>
  <c r="G115" i="2"/>
  <c r="G115" i="36"/>
  <c r="O233" i="5"/>
  <c r="P233" i="5" s="1"/>
  <c r="O238" i="5"/>
  <c r="P238" i="5" s="1"/>
  <c r="O292" i="5"/>
  <c r="P292" i="5" s="1"/>
  <c r="O297" i="5"/>
  <c r="P297" i="5" s="1"/>
  <c r="O302" i="5"/>
  <c r="P302" i="5" s="1"/>
  <c r="O356" i="5"/>
  <c r="P356" i="5" s="1"/>
  <c r="O361" i="5"/>
  <c r="P361" i="5" s="1"/>
  <c r="R5" i="4"/>
  <c r="Q22" i="4"/>
  <c r="R28" i="4"/>
  <c r="R31" i="4"/>
  <c r="Q38" i="4"/>
  <c r="R44" i="4"/>
  <c r="R47" i="4"/>
  <c r="AE129" i="36"/>
  <c r="AE130" i="36" s="1"/>
  <c r="O55" i="4"/>
  <c r="O248" i="5"/>
  <c r="P248" i="5" s="1"/>
  <c r="O253" i="5"/>
  <c r="P253" i="5" s="1"/>
  <c r="O258" i="5"/>
  <c r="P258" i="5" s="1"/>
  <c r="O312" i="5"/>
  <c r="P312" i="5" s="1"/>
  <c r="O317" i="5"/>
  <c r="P317" i="5" s="1"/>
  <c r="O322" i="5"/>
  <c r="P322" i="5" s="1"/>
  <c r="O229" i="5"/>
  <c r="P229" i="5" s="1"/>
  <c r="O234" i="5"/>
  <c r="P234" i="5" s="1"/>
  <c r="O288" i="5"/>
  <c r="P288" i="5" s="1"/>
  <c r="O293" i="5"/>
  <c r="P293" i="5" s="1"/>
  <c r="O298" i="5"/>
  <c r="P298" i="5" s="1"/>
  <c r="O352" i="5"/>
  <c r="P352" i="5" s="1"/>
  <c r="O357" i="5"/>
  <c r="P357" i="5" s="1"/>
  <c r="O362" i="5"/>
  <c r="P362" i="5" s="1"/>
  <c r="AF129" i="36"/>
  <c r="AG129" i="36" s="1"/>
  <c r="R32" i="4"/>
  <c r="R35" i="4"/>
  <c r="R48" i="4"/>
  <c r="AH125" i="36"/>
  <c r="G107" i="2"/>
  <c r="G107" i="36"/>
  <c r="R8" i="4"/>
  <c r="O324" i="5"/>
  <c r="P324" i="5" s="1"/>
  <c r="O329" i="5"/>
  <c r="P329" i="5" s="1"/>
  <c r="O334" i="5"/>
  <c r="P334" i="5" s="1"/>
  <c r="O369" i="5"/>
  <c r="P369" i="5" s="1"/>
  <c r="R23" i="4"/>
  <c r="Q30" i="4"/>
  <c r="R36" i="4"/>
  <c r="Q46" i="4"/>
  <c r="G123" i="2"/>
  <c r="G123" i="36"/>
  <c r="G110" i="36"/>
  <c r="G114" i="36"/>
  <c r="G118" i="36"/>
  <c r="G122" i="36"/>
  <c r="G112" i="2"/>
  <c r="G120" i="2"/>
  <c r="G101" i="36"/>
  <c r="G130" i="2"/>
  <c r="C2" i="35"/>
  <c r="G116" i="36"/>
  <c r="G124" i="36"/>
  <c r="Q4" i="12"/>
  <c r="Q4" i="15"/>
  <c r="Q4" i="13"/>
  <c r="Q4" i="16"/>
  <c r="Q3" i="16"/>
  <c r="O3" i="13"/>
  <c r="O4" i="16"/>
  <c r="Q3" i="13"/>
  <c r="O4" i="13"/>
  <c r="O2" i="15"/>
  <c r="Q2" i="15"/>
  <c r="Q3" i="15"/>
  <c r="O4" i="15"/>
  <c r="AE130" i="2" l="1"/>
  <c r="AF130" i="36"/>
  <c r="AG126" i="36"/>
  <c r="C5" i="35"/>
  <c r="A6" i="35"/>
  <c r="E463" i="29"/>
  <c r="I464" i="29"/>
  <c r="G604" i="23"/>
  <c r="AH124" i="36"/>
  <c r="AG128" i="36"/>
  <c r="G402" i="30"/>
  <c r="D403" i="30"/>
  <c r="AF130" i="2"/>
  <c r="AG126" i="2"/>
  <c r="F463" i="29"/>
  <c r="J464" i="29"/>
  <c r="AI125" i="36"/>
  <c r="AH129" i="36"/>
  <c r="C596" i="33"/>
  <c r="D464" i="29"/>
  <c r="G464" i="29" s="1"/>
  <c r="H465" i="29"/>
  <c r="AG128" i="2"/>
  <c r="AH124" i="2"/>
  <c r="AJ129" i="2"/>
  <c r="T584" i="9"/>
  <c r="B584" i="9"/>
  <c r="C585" i="9"/>
  <c r="F464" i="29" l="1"/>
  <c r="J465" i="29"/>
  <c r="AJ125" i="36"/>
  <c r="AI129" i="36"/>
  <c r="AG130" i="2"/>
  <c r="AH126" i="2"/>
  <c r="AI124" i="36"/>
  <c r="AH128" i="36"/>
  <c r="T585" i="9"/>
  <c r="B585" i="9"/>
  <c r="C586" i="9"/>
  <c r="AH128" i="2"/>
  <c r="AI124" i="2"/>
  <c r="G605" i="23"/>
  <c r="C598" i="33"/>
  <c r="G403" i="30"/>
  <c r="D404" i="30"/>
  <c r="D465" i="29"/>
  <c r="G465" i="29" s="1"/>
  <c r="H466" i="29"/>
  <c r="E464" i="29"/>
  <c r="I465" i="29"/>
  <c r="C597" i="33"/>
  <c r="C6" i="35"/>
  <c r="A7" i="35"/>
  <c r="AG130" i="36"/>
  <c r="AH126" i="36"/>
  <c r="G606" i="23" l="1"/>
  <c r="AI128" i="2"/>
  <c r="AJ124" i="2"/>
  <c r="AJ128" i="2" s="1"/>
  <c r="C600" i="33"/>
  <c r="AH130" i="36"/>
  <c r="AI126" i="36"/>
  <c r="C599" i="33"/>
  <c r="AJ124" i="36"/>
  <c r="AI128" i="36"/>
  <c r="C7" i="35"/>
  <c r="A8" i="35"/>
  <c r="E465" i="29"/>
  <c r="I466" i="29"/>
  <c r="D466" i="29"/>
  <c r="G466" i="29" s="1"/>
  <c r="H467" i="29"/>
  <c r="AH130" i="2"/>
  <c r="AI126" i="2"/>
  <c r="AJ129" i="36"/>
  <c r="T586" i="9"/>
  <c r="B586" i="9"/>
  <c r="C587" i="9"/>
  <c r="G404" i="30"/>
  <c r="D405" i="30"/>
  <c r="F465" i="29"/>
  <c r="J466" i="29"/>
  <c r="C8" i="35" l="1"/>
  <c r="A9" i="35"/>
  <c r="C588" i="9"/>
  <c r="B587" i="9"/>
  <c r="T587" i="9"/>
  <c r="C602" i="33"/>
  <c r="AI130" i="2"/>
  <c r="AJ126" i="2"/>
  <c r="AJ130" i="2" s="1"/>
  <c r="G607" i="23"/>
  <c r="D467" i="29"/>
  <c r="G467" i="29" s="1"/>
  <c r="H468" i="29"/>
  <c r="E466" i="29"/>
  <c r="I467" i="29"/>
  <c r="F466" i="29"/>
  <c r="J467" i="29"/>
  <c r="AJ128" i="36"/>
  <c r="G405" i="30"/>
  <c r="D406" i="30"/>
  <c r="C601" i="33"/>
  <c r="AJ126" i="36"/>
  <c r="AI130" i="36"/>
  <c r="G406" i="30" l="1"/>
  <c r="D407" i="30"/>
  <c r="F467" i="29"/>
  <c r="J468" i="29"/>
  <c r="E467" i="29"/>
  <c r="I468" i="29"/>
  <c r="C603" i="33"/>
  <c r="B588" i="9"/>
  <c r="C589" i="9"/>
  <c r="T588" i="9"/>
  <c r="G608" i="23"/>
  <c r="D468" i="29"/>
  <c r="G468" i="29" s="1"/>
  <c r="H469" i="29"/>
  <c r="AJ130" i="36"/>
  <c r="C9" i="35"/>
  <c r="A10" i="35"/>
  <c r="D469" i="29" l="1"/>
  <c r="G469" i="29" s="1"/>
  <c r="H470" i="29"/>
  <c r="E468" i="29"/>
  <c r="I469" i="29"/>
  <c r="F468" i="29"/>
  <c r="J469" i="29"/>
  <c r="C10" i="35"/>
  <c r="A11" i="35"/>
  <c r="G407" i="30"/>
  <c r="D408" i="30"/>
  <c r="G609" i="23"/>
  <c r="T589" i="9"/>
  <c r="B589" i="9"/>
  <c r="C590" i="9"/>
  <c r="C604" i="33"/>
  <c r="C605" i="33" s="1"/>
  <c r="C607" i="33" l="1"/>
  <c r="C11" i="35"/>
  <c r="A12" i="35"/>
  <c r="D470" i="29"/>
  <c r="G470" i="29" s="1"/>
  <c r="H471" i="29"/>
  <c r="G408" i="30"/>
  <c r="D409" i="30"/>
  <c r="E469" i="29"/>
  <c r="I470" i="29"/>
  <c r="C606" i="33"/>
  <c r="T590" i="9"/>
  <c r="B590" i="9"/>
  <c r="C591" i="9"/>
  <c r="G610" i="23"/>
  <c r="F469" i="29"/>
  <c r="J470" i="29"/>
  <c r="G611" i="23" l="1"/>
  <c r="T591" i="9"/>
  <c r="B591" i="9"/>
  <c r="C592" i="9"/>
  <c r="F470" i="29"/>
  <c r="J471" i="29"/>
  <c r="E470" i="29"/>
  <c r="I471" i="29"/>
  <c r="G409" i="30"/>
  <c r="D410" i="30"/>
  <c r="C608" i="33"/>
  <c r="D471" i="29"/>
  <c r="G471" i="29" s="1"/>
  <c r="H472" i="29"/>
  <c r="C12" i="35"/>
  <c r="A13" i="35"/>
  <c r="C13" i="35" l="1"/>
  <c r="A14" i="35"/>
  <c r="G410" i="30"/>
  <c r="D411" i="30"/>
  <c r="E471" i="29"/>
  <c r="I472" i="29"/>
  <c r="F471" i="29"/>
  <c r="J472" i="29"/>
  <c r="D472" i="29"/>
  <c r="G472" i="29" s="1"/>
  <c r="H473" i="29"/>
  <c r="C609" i="33"/>
  <c r="C593" i="9"/>
  <c r="T592" i="9"/>
  <c r="B592" i="9"/>
  <c r="G612" i="23"/>
  <c r="G613" i="23" l="1"/>
  <c r="D473" i="29"/>
  <c r="G473" i="29" s="1"/>
  <c r="H474" i="29"/>
  <c r="F472" i="29"/>
  <c r="J473" i="29"/>
  <c r="C14" i="35"/>
  <c r="A15" i="35"/>
  <c r="C610" i="33"/>
  <c r="E472" i="29"/>
  <c r="I473" i="29"/>
  <c r="G411" i="30"/>
  <c r="D412" i="30"/>
  <c r="B593" i="9"/>
  <c r="C594" i="9"/>
  <c r="T593" i="9"/>
  <c r="E473" i="29" l="1"/>
  <c r="I474" i="29"/>
  <c r="C15" i="35"/>
  <c r="A16" i="35"/>
  <c r="D474" i="29"/>
  <c r="G474" i="29" s="1"/>
  <c r="H475" i="29"/>
  <c r="B594" i="9"/>
  <c r="T594" i="9"/>
  <c r="G412" i="30"/>
  <c r="D413" i="30"/>
  <c r="F473" i="29"/>
  <c r="J474" i="29"/>
  <c r="C611" i="33"/>
  <c r="G614" i="23"/>
  <c r="F474" i="29" l="1"/>
  <c r="J475" i="29"/>
  <c r="G413" i="30"/>
  <c r="D414" i="30"/>
  <c r="G615" i="23"/>
  <c r="C16" i="35"/>
  <c r="A17" i="35"/>
  <c r="E474" i="29"/>
  <c r="I475" i="29"/>
  <c r="D475" i="29"/>
  <c r="G475" i="29" s="1"/>
  <c r="H476" i="29"/>
  <c r="C612" i="33"/>
  <c r="E475" i="29" l="1"/>
  <c r="I476" i="29"/>
  <c r="D476" i="29"/>
  <c r="G476" i="29" s="1"/>
  <c r="H477" i="29"/>
  <c r="G414" i="30"/>
  <c r="D415" i="30"/>
  <c r="C17" i="35"/>
  <c r="A18" i="35"/>
  <c r="F475" i="29"/>
  <c r="J476" i="29"/>
  <c r="G616" i="23"/>
  <c r="C613" i="33"/>
  <c r="C18" i="35" l="1"/>
  <c r="A19" i="35"/>
  <c r="D477" i="29"/>
  <c r="G477" i="29" s="1"/>
  <c r="H478" i="29"/>
  <c r="F476" i="29"/>
  <c r="J477" i="29"/>
  <c r="G617" i="23"/>
  <c r="G415" i="30"/>
  <c r="D416" i="30"/>
  <c r="E476" i="29"/>
  <c r="I477" i="29"/>
  <c r="C614" i="33"/>
  <c r="G416" i="30" l="1"/>
  <c r="D417" i="30"/>
  <c r="D478" i="29"/>
  <c r="G478" i="29" s="1"/>
  <c r="H479" i="29"/>
  <c r="F477" i="29"/>
  <c r="J478" i="29"/>
  <c r="E477" i="29"/>
  <c r="I478" i="29"/>
  <c r="G618" i="23"/>
  <c r="C19" i="35"/>
  <c r="A20" i="35"/>
  <c r="C615" i="33"/>
  <c r="C20" i="35" l="1"/>
  <c r="A21" i="35"/>
  <c r="G619" i="23"/>
  <c r="E478" i="29"/>
  <c r="I479" i="29"/>
  <c r="F478" i="29"/>
  <c r="J479" i="29"/>
  <c r="D479" i="29"/>
  <c r="G479" i="29" s="1"/>
  <c r="H480" i="29"/>
  <c r="G417" i="30"/>
  <c r="D418" i="30"/>
  <c r="C616" i="33"/>
  <c r="D480" i="29" l="1"/>
  <c r="G480" i="29" s="1"/>
  <c r="H481" i="29"/>
  <c r="E479" i="29"/>
  <c r="I480" i="29"/>
  <c r="G620" i="23"/>
  <c r="F479" i="29"/>
  <c r="J480" i="29"/>
  <c r="G418" i="30"/>
  <c r="D419" i="30"/>
  <c r="C21" i="35"/>
  <c r="A22" i="35"/>
  <c r="C617" i="33"/>
  <c r="C22" i="35" l="1"/>
  <c r="A23" i="35"/>
  <c r="F480" i="29"/>
  <c r="J481" i="29"/>
  <c r="G419" i="30"/>
  <c r="D420" i="30"/>
  <c r="E480" i="29"/>
  <c r="I481" i="29"/>
  <c r="D481" i="29"/>
  <c r="G481" i="29" s="1"/>
  <c r="H482" i="29"/>
  <c r="G621" i="23"/>
  <c r="C618" i="33"/>
  <c r="D482" i="29" l="1"/>
  <c r="G482" i="29" s="1"/>
  <c r="H483" i="29"/>
  <c r="G622" i="23"/>
  <c r="F481" i="29"/>
  <c r="J482" i="29"/>
  <c r="E481" i="29"/>
  <c r="I482" i="29"/>
  <c r="G420" i="30"/>
  <c r="D421" i="30"/>
  <c r="C23" i="35"/>
  <c r="A24" i="35"/>
  <c r="C619" i="33"/>
  <c r="C24" i="35" l="1"/>
  <c r="A25" i="35"/>
  <c r="G623" i="23"/>
  <c r="E482" i="29"/>
  <c r="I483" i="29"/>
  <c r="D483" i="29"/>
  <c r="G483" i="29" s="1"/>
  <c r="H484" i="29"/>
  <c r="G421" i="30"/>
  <c r="D422" i="30"/>
  <c r="C620" i="33"/>
  <c r="C621" i="33" s="1"/>
  <c r="F482" i="29"/>
  <c r="J483" i="29"/>
  <c r="F483" i="29" l="1"/>
  <c r="J484" i="29"/>
  <c r="C622" i="33"/>
  <c r="G624" i="23"/>
  <c r="D484" i="29"/>
  <c r="G484" i="29" s="1"/>
  <c r="H485" i="29"/>
  <c r="G422" i="30"/>
  <c r="D423" i="30"/>
  <c r="E483" i="29"/>
  <c r="I484" i="29"/>
  <c r="C25" i="35"/>
  <c r="A26" i="35"/>
  <c r="E484" i="29" l="1"/>
  <c r="I485" i="29"/>
  <c r="D485" i="29"/>
  <c r="G485" i="29" s="1"/>
  <c r="H486" i="29"/>
  <c r="G625" i="23"/>
  <c r="C26" i="35"/>
  <c r="A27" i="35"/>
  <c r="G423" i="30"/>
  <c r="D424" i="30"/>
  <c r="F484" i="29"/>
  <c r="J485" i="29"/>
  <c r="C623" i="33"/>
  <c r="F485" i="29" l="1"/>
  <c r="J486" i="29"/>
  <c r="C624" i="33"/>
  <c r="G424" i="30"/>
  <c r="D425" i="30"/>
  <c r="C27" i="35"/>
  <c r="A28" i="35"/>
  <c r="G626" i="23"/>
  <c r="E485" i="29"/>
  <c r="I486" i="29"/>
  <c r="D486" i="29"/>
  <c r="G486" i="29" s="1"/>
  <c r="H487" i="29"/>
  <c r="E486" i="29" l="1"/>
  <c r="I487" i="29"/>
  <c r="G627" i="23"/>
  <c r="D487" i="29"/>
  <c r="G487" i="29" s="1"/>
  <c r="H488" i="29"/>
  <c r="G425" i="30"/>
  <c r="D426" i="30"/>
  <c r="C28" i="35"/>
  <c r="A29" i="35"/>
  <c r="F486" i="29"/>
  <c r="J487" i="29"/>
  <c r="C625" i="33"/>
  <c r="D488" i="29" l="1"/>
  <c r="G488" i="29" s="1"/>
  <c r="H489" i="29"/>
  <c r="C29" i="35"/>
  <c r="A30" i="35"/>
  <c r="G628" i="23"/>
  <c r="E487" i="29"/>
  <c r="I488" i="29"/>
  <c r="F487" i="29"/>
  <c r="J488" i="29"/>
  <c r="C626" i="33"/>
  <c r="G426" i="30"/>
  <c r="D427" i="30"/>
  <c r="C627" i="33" l="1"/>
  <c r="G629" i="23"/>
  <c r="G427" i="30"/>
  <c r="D428" i="30"/>
  <c r="F488" i="29"/>
  <c r="J489" i="29"/>
  <c r="E488" i="29"/>
  <c r="I489" i="29"/>
  <c r="C30" i="35"/>
  <c r="A31" i="35"/>
  <c r="D489" i="29"/>
  <c r="G489" i="29" s="1"/>
  <c r="H490" i="29"/>
  <c r="D490" i="29" l="1"/>
  <c r="G490" i="29" s="1"/>
  <c r="H491" i="29"/>
  <c r="C31" i="35"/>
  <c r="A32" i="35"/>
  <c r="E489" i="29"/>
  <c r="I490" i="29"/>
  <c r="G428" i="30"/>
  <c r="D429" i="30"/>
  <c r="F489" i="29"/>
  <c r="J490" i="29"/>
  <c r="G630" i="23"/>
  <c r="C628" i="33"/>
  <c r="G429" i="30" l="1"/>
  <c r="D430" i="30"/>
  <c r="F490" i="29"/>
  <c r="J491" i="29"/>
  <c r="G631" i="23"/>
  <c r="C630" i="33"/>
  <c r="C629" i="33"/>
  <c r="E490" i="29"/>
  <c r="I491" i="29"/>
  <c r="D491" i="29"/>
  <c r="G491" i="29" s="1"/>
  <c r="H492" i="29"/>
  <c r="C32" i="35"/>
  <c r="A33" i="35"/>
  <c r="E491" i="29" l="1"/>
  <c r="I492" i="29"/>
  <c r="C33" i="35"/>
  <c r="A34" i="35"/>
  <c r="C631" i="33"/>
  <c r="G632" i="23"/>
  <c r="G430" i="30"/>
  <c r="D431" i="30"/>
  <c r="D492" i="29"/>
  <c r="G492" i="29" s="1"/>
  <c r="H493" i="29"/>
  <c r="F491" i="29"/>
  <c r="J492" i="29"/>
  <c r="G633" i="23" l="1"/>
  <c r="F492" i="29"/>
  <c r="J493" i="29"/>
  <c r="G431" i="30"/>
  <c r="D432" i="30"/>
  <c r="D493" i="29"/>
  <c r="G493" i="29" s="1"/>
  <c r="H494" i="29"/>
  <c r="C34" i="35"/>
  <c r="A35" i="35"/>
  <c r="E492" i="29"/>
  <c r="I493" i="29"/>
  <c r="C632" i="33"/>
  <c r="E493" i="29" l="1"/>
  <c r="I494" i="29"/>
  <c r="C634" i="33"/>
  <c r="C633" i="33"/>
  <c r="F493" i="29"/>
  <c r="J494" i="29"/>
  <c r="C35" i="35"/>
  <c r="A36" i="35"/>
  <c r="G634" i="23"/>
  <c r="D494" i="29"/>
  <c r="G494" i="29" s="1"/>
  <c r="H495" i="29"/>
  <c r="G432" i="30"/>
  <c r="D433" i="30"/>
  <c r="G635" i="23" l="1"/>
  <c r="G433" i="30"/>
  <c r="D434" i="30"/>
  <c r="D495" i="29"/>
  <c r="G495" i="29" s="1"/>
  <c r="H496" i="29"/>
  <c r="F494" i="29"/>
  <c r="J495" i="29"/>
  <c r="C36" i="35"/>
  <c r="A37" i="35"/>
  <c r="C635" i="33"/>
  <c r="E494" i="29"/>
  <c r="I495" i="29"/>
  <c r="F495" i="29" l="1"/>
  <c r="J496" i="29"/>
  <c r="E495" i="29"/>
  <c r="I496" i="29"/>
  <c r="C636" i="33"/>
  <c r="D496" i="29"/>
  <c r="G496" i="29" s="1"/>
  <c r="H497" i="29"/>
  <c r="G434" i="30"/>
  <c r="D435" i="30"/>
  <c r="G636" i="23"/>
  <c r="C37" i="35"/>
  <c r="A38" i="35"/>
  <c r="G637" i="23" l="1"/>
  <c r="E496" i="29"/>
  <c r="I497" i="29"/>
  <c r="G435" i="30"/>
  <c r="D436" i="30"/>
  <c r="D497" i="29"/>
  <c r="G497" i="29" s="1"/>
  <c r="H498" i="29"/>
  <c r="C38" i="35"/>
  <c r="A39" i="35"/>
  <c r="F496" i="29"/>
  <c r="J497" i="29"/>
  <c r="C637" i="33"/>
  <c r="D498" i="29" l="1"/>
  <c r="G498" i="29" s="1"/>
  <c r="H499" i="29"/>
  <c r="E497" i="29"/>
  <c r="I498" i="29"/>
  <c r="C39" i="35"/>
  <c r="A40" i="35"/>
  <c r="C638" i="33"/>
  <c r="G638" i="23"/>
  <c r="F497" i="29"/>
  <c r="J498" i="29"/>
  <c r="G436" i="30"/>
  <c r="D437" i="30"/>
  <c r="G437" i="30" l="1"/>
  <c r="D438" i="30"/>
  <c r="G639" i="23"/>
  <c r="C40" i="35"/>
  <c r="A41" i="35"/>
  <c r="E498" i="29"/>
  <c r="I499" i="29"/>
  <c r="D499" i="29"/>
  <c r="G499" i="29" s="1"/>
  <c r="H500" i="29"/>
  <c r="F498" i="29"/>
  <c r="J499" i="29"/>
  <c r="C639" i="33"/>
  <c r="F499" i="29" l="1"/>
  <c r="J500" i="29"/>
  <c r="D500" i="29"/>
  <c r="G500" i="29" s="1"/>
  <c r="H501" i="29"/>
  <c r="E499" i="29"/>
  <c r="I500" i="29"/>
  <c r="C640" i="33"/>
  <c r="G438" i="30"/>
  <c r="D439" i="30"/>
  <c r="C41" i="35"/>
  <c r="A42" i="35"/>
  <c r="G640" i="23"/>
  <c r="G641" i="23" l="1"/>
  <c r="G439" i="30"/>
  <c r="D440" i="30"/>
  <c r="C42" i="35"/>
  <c r="A43" i="35"/>
  <c r="E500" i="29"/>
  <c r="I501" i="29"/>
  <c r="D501" i="29"/>
  <c r="G501" i="29" s="1"/>
  <c r="H502" i="29"/>
  <c r="F500" i="29"/>
  <c r="J501" i="29"/>
  <c r="C641" i="33"/>
  <c r="D502" i="29" l="1"/>
  <c r="G502" i="29" s="1"/>
  <c r="H503" i="29"/>
  <c r="F501" i="29"/>
  <c r="J502" i="29"/>
  <c r="C642" i="33"/>
  <c r="E501" i="29"/>
  <c r="I502" i="29"/>
  <c r="C43" i="35"/>
  <c r="A44" i="35"/>
  <c r="G440" i="30"/>
  <c r="D441" i="30"/>
  <c r="G642" i="23"/>
  <c r="G441" i="30" l="1"/>
  <c r="D442" i="30"/>
  <c r="G643" i="23"/>
  <c r="E502" i="29"/>
  <c r="I503" i="29"/>
  <c r="F502" i="29"/>
  <c r="J503" i="29"/>
  <c r="D503" i="29"/>
  <c r="G503" i="29" s="1"/>
  <c r="H504" i="29"/>
  <c r="C44" i="35"/>
  <c r="A45" i="35"/>
  <c r="C643" i="33"/>
  <c r="D504" i="29" l="1"/>
  <c r="G504" i="29" s="1"/>
  <c r="H505" i="29"/>
  <c r="F503" i="29"/>
  <c r="J504" i="29"/>
  <c r="G644" i="23"/>
  <c r="C644" i="33"/>
  <c r="C645" i="33" s="1"/>
  <c r="E503" i="29"/>
  <c r="I504" i="29"/>
  <c r="G442" i="30"/>
  <c r="D443" i="30"/>
  <c r="C45" i="35"/>
  <c r="A46" i="35"/>
  <c r="G645" i="23" l="1"/>
  <c r="E504" i="29"/>
  <c r="I505" i="29"/>
  <c r="C646" i="33"/>
  <c r="D505" i="29"/>
  <c r="G505" i="29" s="1"/>
  <c r="H506" i="29"/>
  <c r="C46" i="35"/>
  <c r="A47" i="35"/>
  <c r="G443" i="30"/>
  <c r="D444" i="30"/>
  <c r="F504" i="29"/>
  <c r="J505" i="29"/>
  <c r="C47" i="35" l="1"/>
  <c r="A48" i="35"/>
  <c r="F505" i="29"/>
  <c r="J506" i="29"/>
  <c r="G444" i="30"/>
  <c r="D445" i="30"/>
  <c r="D506" i="29"/>
  <c r="G506" i="29" s="1"/>
  <c r="H507" i="29"/>
  <c r="E505" i="29"/>
  <c r="I506" i="29"/>
  <c r="G646" i="23"/>
  <c r="C647" i="33"/>
  <c r="C648" i="33" s="1"/>
  <c r="G445" i="30" l="1"/>
  <c r="D446" i="30"/>
  <c r="F506" i="29"/>
  <c r="J507" i="29"/>
  <c r="G647" i="23"/>
  <c r="C649" i="33"/>
  <c r="E506" i="29"/>
  <c r="I507" i="29"/>
  <c r="D507" i="29"/>
  <c r="G507" i="29" s="1"/>
  <c r="H508" i="29"/>
  <c r="C48" i="35"/>
  <c r="A49" i="35"/>
  <c r="E507" i="29" l="1"/>
  <c r="I508" i="29"/>
  <c r="C49" i="35"/>
  <c r="A50" i="35"/>
  <c r="F507" i="29"/>
  <c r="J508" i="29"/>
  <c r="D508" i="29"/>
  <c r="G508" i="29" s="1"/>
  <c r="H509" i="29"/>
  <c r="G648" i="23"/>
  <c r="G446" i="30"/>
  <c r="D447" i="30"/>
  <c r="C650" i="33"/>
  <c r="G447" i="30" l="1"/>
  <c r="D448" i="30"/>
  <c r="C50" i="35"/>
  <c r="A51" i="35"/>
  <c r="G649" i="23"/>
  <c r="D509" i="29"/>
  <c r="G509" i="29" s="1"/>
  <c r="H510" i="29"/>
  <c r="F508" i="29"/>
  <c r="J509" i="29"/>
  <c r="C651" i="33"/>
  <c r="E508" i="29"/>
  <c r="I509" i="29"/>
  <c r="E509" i="29" l="1"/>
  <c r="I510" i="29"/>
  <c r="F509" i="29"/>
  <c r="J510" i="29"/>
  <c r="D510" i="29"/>
  <c r="G510" i="29" s="1"/>
  <c r="H511" i="29"/>
  <c r="C51" i="35"/>
  <c r="A52" i="35"/>
  <c r="G448" i="30"/>
  <c r="D449" i="30"/>
  <c r="G650" i="23"/>
  <c r="C652" i="33"/>
  <c r="C654" i="33" l="1"/>
  <c r="C653" i="33"/>
  <c r="G651" i="23"/>
  <c r="C52" i="35"/>
  <c r="A53" i="35"/>
  <c r="D511" i="29"/>
  <c r="G511" i="29" s="1"/>
  <c r="H512" i="29"/>
  <c r="F510" i="29"/>
  <c r="J511" i="29"/>
  <c r="E510" i="29"/>
  <c r="I511" i="29"/>
  <c r="G449" i="30"/>
  <c r="D450" i="30"/>
  <c r="F511" i="29" l="1"/>
  <c r="J512" i="29"/>
  <c r="D512" i="29"/>
  <c r="G512" i="29" s="1"/>
  <c r="H513" i="29"/>
  <c r="G450" i="30"/>
  <c r="D451" i="30"/>
  <c r="E511" i="29"/>
  <c r="I512" i="29"/>
  <c r="C53" i="35"/>
  <c r="A54" i="35"/>
  <c r="G652" i="23"/>
  <c r="C655" i="33"/>
  <c r="C656" i="33" s="1"/>
  <c r="G653" i="23" l="1"/>
  <c r="E512" i="29"/>
  <c r="I513" i="29"/>
  <c r="D513" i="29"/>
  <c r="G513" i="29" s="1"/>
  <c r="H514" i="29"/>
  <c r="C657" i="33"/>
  <c r="C54" i="35"/>
  <c r="A55" i="35"/>
  <c r="F512" i="29"/>
  <c r="J513" i="29"/>
  <c r="G451" i="30"/>
  <c r="D452" i="30"/>
  <c r="G452" i="30" l="1"/>
  <c r="D453" i="30"/>
  <c r="C55" i="35"/>
  <c r="A56" i="35"/>
  <c r="E513" i="29"/>
  <c r="I514" i="29"/>
  <c r="F513" i="29"/>
  <c r="J514" i="29"/>
  <c r="D514" i="29"/>
  <c r="G514" i="29" s="1"/>
  <c r="H515" i="29"/>
  <c r="G654" i="23"/>
  <c r="C658" i="33"/>
  <c r="F514" i="29" l="1"/>
  <c r="J515" i="29"/>
  <c r="G655" i="23"/>
  <c r="D515" i="29"/>
  <c r="G515" i="29" s="1"/>
  <c r="H516" i="29"/>
  <c r="E514" i="29"/>
  <c r="I515" i="29"/>
  <c r="C56" i="35"/>
  <c r="A57" i="35"/>
  <c r="G453" i="30"/>
  <c r="D454" i="30"/>
  <c r="C659" i="33"/>
  <c r="G454" i="30" l="1"/>
  <c r="D455" i="30"/>
  <c r="G656" i="23"/>
  <c r="E515" i="29"/>
  <c r="I516" i="29"/>
  <c r="C57" i="35"/>
  <c r="A58" i="35"/>
  <c r="D516" i="29"/>
  <c r="G516" i="29" s="1"/>
  <c r="H517" i="29"/>
  <c r="F515" i="29"/>
  <c r="J516" i="29"/>
  <c r="C660" i="33"/>
  <c r="F516" i="29" l="1"/>
  <c r="J517" i="29"/>
  <c r="G657" i="23"/>
  <c r="D517" i="29"/>
  <c r="G517" i="29" s="1"/>
  <c r="H518" i="29"/>
  <c r="E516" i="29"/>
  <c r="I517" i="29"/>
  <c r="G455" i="30"/>
  <c r="D456" i="30"/>
  <c r="C58" i="35"/>
  <c r="A59" i="35"/>
  <c r="C661" i="33"/>
  <c r="G456" i="30" l="1"/>
  <c r="D457" i="30"/>
  <c r="D518" i="29"/>
  <c r="G518" i="29" s="1"/>
  <c r="H519" i="29"/>
  <c r="F517" i="29"/>
  <c r="J518" i="29"/>
  <c r="C59" i="35"/>
  <c r="A60" i="35"/>
  <c r="E517" i="29"/>
  <c r="I518" i="29"/>
  <c r="G658" i="23"/>
  <c r="C662" i="33"/>
  <c r="E518" i="29" l="1"/>
  <c r="I519" i="29"/>
  <c r="F518" i="29"/>
  <c r="J519" i="29"/>
  <c r="G659" i="23"/>
  <c r="D519" i="29"/>
  <c r="G519" i="29" s="1"/>
  <c r="H520" i="29"/>
  <c r="C60" i="35"/>
  <c r="A61" i="35"/>
  <c r="G457" i="30"/>
  <c r="D458" i="30"/>
  <c r="C663" i="33"/>
  <c r="G458" i="30" l="1"/>
  <c r="D459" i="30"/>
  <c r="F519" i="29"/>
  <c r="J520" i="29"/>
  <c r="G660" i="23"/>
  <c r="C61" i="35"/>
  <c r="A62" i="35"/>
  <c r="D520" i="29"/>
  <c r="G520" i="29" s="1"/>
  <c r="H521" i="29"/>
  <c r="E519" i="29"/>
  <c r="I520" i="29"/>
  <c r="C664" i="33"/>
  <c r="C665" i="33" s="1"/>
  <c r="D521" i="29" l="1"/>
  <c r="G521" i="29" s="1"/>
  <c r="H522" i="29"/>
  <c r="C62" i="35"/>
  <c r="A63" i="35"/>
  <c r="G459" i="30"/>
  <c r="D460" i="30"/>
  <c r="C666" i="33"/>
  <c r="E520" i="29"/>
  <c r="I521" i="29"/>
  <c r="G661" i="23"/>
  <c r="F520" i="29"/>
  <c r="J521" i="29"/>
  <c r="G460" i="30" l="1"/>
  <c r="D461" i="30"/>
  <c r="C63" i="35"/>
  <c r="A64" i="35"/>
  <c r="F521" i="29"/>
  <c r="J522" i="29"/>
  <c r="G662" i="23"/>
  <c r="E521" i="29"/>
  <c r="I522" i="29"/>
  <c r="D522" i="29"/>
  <c r="G522" i="29" s="1"/>
  <c r="H523" i="29"/>
  <c r="C667" i="33"/>
  <c r="D523" i="29" l="1"/>
  <c r="G523" i="29" s="1"/>
  <c r="H524" i="29"/>
  <c r="F522" i="29"/>
  <c r="J523" i="29"/>
  <c r="C64" i="35"/>
  <c r="A65" i="35"/>
  <c r="C668" i="33"/>
  <c r="E522" i="29"/>
  <c r="I523" i="29"/>
  <c r="G663" i="23"/>
  <c r="G461" i="30"/>
  <c r="D462" i="30"/>
  <c r="G462" i="30" l="1"/>
  <c r="D463" i="30"/>
  <c r="G664" i="23"/>
  <c r="E523" i="29"/>
  <c r="I524" i="29"/>
  <c r="F523" i="29"/>
  <c r="J524" i="29"/>
  <c r="C65" i="35"/>
  <c r="A66" i="35"/>
  <c r="D524" i="29"/>
  <c r="G524" i="29" s="1"/>
  <c r="H525" i="29"/>
  <c r="C669" i="33"/>
  <c r="F524" i="29" l="1"/>
  <c r="J525" i="29"/>
  <c r="D525" i="29"/>
  <c r="G525" i="29" s="1"/>
  <c r="H526" i="29"/>
  <c r="C670" i="33"/>
  <c r="G665" i="23"/>
  <c r="G463" i="30"/>
  <c r="D464" i="30"/>
  <c r="C66" i="35"/>
  <c r="A67" i="35"/>
  <c r="E524" i="29"/>
  <c r="I525" i="29"/>
  <c r="C67" i="35" l="1"/>
  <c r="A68" i="35"/>
  <c r="G464" i="30"/>
  <c r="D465" i="30"/>
  <c r="G666" i="23"/>
  <c r="E525" i="29"/>
  <c r="I526" i="29"/>
  <c r="D526" i="29"/>
  <c r="G526" i="29" s="1"/>
  <c r="H527" i="29"/>
  <c r="F525" i="29"/>
  <c r="J526" i="29"/>
  <c r="C671" i="33"/>
  <c r="D527" i="29" l="1"/>
  <c r="G527" i="29" s="1"/>
  <c r="H528" i="29"/>
  <c r="F526" i="29"/>
  <c r="J527" i="29"/>
  <c r="G465" i="30"/>
  <c r="D466" i="30"/>
  <c r="E526" i="29"/>
  <c r="I527" i="29"/>
  <c r="C672" i="33"/>
  <c r="G667" i="23"/>
  <c r="C68" i="35"/>
  <c r="A69" i="35"/>
  <c r="C69" i="35" l="1"/>
  <c r="A70" i="35"/>
  <c r="G668" i="23"/>
  <c r="E527" i="29"/>
  <c r="I528" i="29"/>
  <c r="G466" i="30"/>
  <c r="D467" i="30"/>
  <c r="F527" i="29"/>
  <c r="J528" i="29"/>
  <c r="D528" i="29"/>
  <c r="G528" i="29" s="1"/>
  <c r="H529" i="29"/>
  <c r="C673" i="33"/>
  <c r="C674" i="33" s="1"/>
  <c r="E528" i="29" l="1"/>
  <c r="I529" i="29"/>
  <c r="F528" i="29"/>
  <c r="J529" i="29"/>
  <c r="G467" i="30"/>
  <c r="D468" i="30"/>
  <c r="D529" i="29"/>
  <c r="G529" i="29" s="1"/>
  <c r="H530" i="29"/>
  <c r="G669" i="23"/>
  <c r="C675" i="33"/>
  <c r="C70" i="35"/>
  <c r="A71" i="35"/>
  <c r="C71" i="35" l="1"/>
  <c r="A72" i="35"/>
  <c r="D530" i="29"/>
  <c r="G530" i="29" s="1"/>
  <c r="H531" i="29"/>
  <c r="F529" i="29"/>
  <c r="J530" i="29"/>
  <c r="G670" i="23"/>
  <c r="G468" i="30"/>
  <c r="D469" i="30"/>
  <c r="E529" i="29"/>
  <c r="I530" i="29"/>
  <c r="C676" i="33"/>
  <c r="G671" i="23" l="1"/>
  <c r="G469" i="30"/>
  <c r="D470" i="30"/>
  <c r="F530" i="29"/>
  <c r="J531" i="29"/>
  <c r="D531" i="29"/>
  <c r="G531" i="29" s="1"/>
  <c r="H532" i="29"/>
  <c r="C677" i="33"/>
  <c r="C678" i="33" s="1"/>
  <c r="E530" i="29"/>
  <c r="I531" i="29"/>
  <c r="C72" i="35"/>
  <c r="A73" i="35"/>
  <c r="E531" i="29" l="1"/>
  <c r="I532" i="29"/>
  <c r="C73" i="35"/>
  <c r="A74" i="35"/>
  <c r="C679" i="33"/>
  <c r="F531" i="29"/>
  <c r="J532" i="29"/>
  <c r="G672" i="23"/>
  <c r="D532" i="29"/>
  <c r="G532" i="29" s="1"/>
  <c r="H533" i="29"/>
  <c r="G470" i="30"/>
  <c r="D471" i="30"/>
  <c r="D533" i="29" l="1"/>
  <c r="G533" i="29" s="1"/>
  <c r="H534" i="29"/>
  <c r="C74" i="35"/>
  <c r="A75" i="35"/>
  <c r="G471" i="30"/>
  <c r="D472" i="30"/>
  <c r="G673" i="23"/>
  <c r="F532" i="29"/>
  <c r="J533" i="29"/>
  <c r="E532" i="29"/>
  <c r="I533" i="29"/>
  <c r="C680" i="33"/>
  <c r="E533" i="29" l="1"/>
  <c r="I534" i="29"/>
  <c r="F533" i="29"/>
  <c r="J534" i="29"/>
  <c r="C75" i="35"/>
  <c r="A76" i="35"/>
  <c r="D534" i="29"/>
  <c r="G534" i="29" s="1"/>
  <c r="H535" i="29"/>
  <c r="C681" i="33"/>
  <c r="G674" i="23"/>
  <c r="G472" i="30"/>
  <c r="D473" i="30"/>
  <c r="G473" i="30" l="1"/>
  <c r="D474" i="30"/>
  <c r="G675" i="23"/>
  <c r="D535" i="29"/>
  <c r="G535" i="29" s="1"/>
  <c r="H536" i="29"/>
  <c r="F534" i="29"/>
  <c r="J535" i="29"/>
  <c r="C76" i="35"/>
  <c r="A77" i="35"/>
  <c r="E534" i="29"/>
  <c r="I535" i="29"/>
  <c r="C682" i="33"/>
  <c r="E535" i="29" l="1"/>
  <c r="I536" i="29"/>
  <c r="D536" i="29"/>
  <c r="G536" i="29" s="1"/>
  <c r="H537" i="29"/>
  <c r="C77" i="35"/>
  <c r="A78" i="35"/>
  <c r="F535" i="29"/>
  <c r="J536" i="29"/>
  <c r="G676" i="23"/>
  <c r="C683" i="33"/>
  <c r="G474" i="30"/>
  <c r="D475" i="30"/>
  <c r="G677" i="23" l="1"/>
  <c r="G475" i="30"/>
  <c r="D476" i="30"/>
  <c r="F536" i="29"/>
  <c r="J537" i="29"/>
  <c r="D537" i="29"/>
  <c r="G537" i="29" s="1"/>
  <c r="H538" i="29"/>
  <c r="C78" i="35"/>
  <c r="A79" i="35"/>
  <c r="E536" i="29"/>
  <c r="I537" i="29"/>
  <c r="C684" i="33"/>
  <c r="E537" i="29" l="1"/>
  <c r="I538" i="29"/>
  <c r="D538" i="29"/>
  <c r="G538" i="29" s="1"/>
  <c r="H539" i="29"/>
  <c r="C79" i="35"/>
  <c r="A80" i="35"/>
  <c r="C685" i="33"/>
  <c r="G678" i="23"/>
  <c r="F537" i="29"/>
  <c r="J538" i="29"/>
  <c r="G476" i="30"/>
  <c r="D477" i="30"/>
  <c r="F538" i="29" l="1"/>
  <c r="J539" i="29"/>
  <c r="G477" i="30"/>
  <c r="D478" i="30"/>
  <c r="C80" i="35"/>
  <c r="A81" i="35"/>
  <c r="D539" i="29"/>
  <c r="G539" i="29" s="1"/>
  <c r="H540" i="29"/>
  <c r="G679" i="23"/>
  <c r="E538" i="29"/>
  <c r="I539" i="29"/>
  <c r="C686" i="33"/>
  <c r="G680" i="23" l="1"/>
  <c r="C687" i="33"/>
  <c r="E539" i="29"/>
  <c r="I540" i="29"/>
  <c r="D540" i="29"/>
  <c r="G540" i="29" s="1"/>
  <c r="H541" i="29"/>
  <c r="C81" i="35"/>
  <c r="A82" i="35"/>
  <c r="G478" i="30"/>
  <c r="D479" i="30"/>
  <c r="F539" i="29"/>
  <c r="J540" i="29"/>
  <c r="G479" i="30" l="1"/>
  <c r="D480" i="30"/>
  <c r="C82" i="35"/>
  <c r="A83" i="35"/>
  <c r="E540" i="29"/>
  <c r="I541" i="29"/>
  <c r="D541" i="29"/>
  <c r="G541" i="29" s="1"/>
  <c r="H542" i="29"/>
  <c r="F540" i="29"/>
  <c r="J541" i="29"/>
  <c r="G681" i="23"/>
  <c r="C688" i="33"/>
  <c r="F541" i="29" l="1"/>
  <c r="J542" i="29"/>
  <c r="E541" i="29"/>
  <c r="I542" i="29"/>
  <c r="C689" i="33"/>
  <c r="D542" i="29"/>
  <c r="G542" i="29" s="1"/>
  <c r="H543" i="29"/>
  <c r="C83" i="35"/>
  <c r="A84" i="35"/>
  <c r="G480" i="30"/>
  <c r="D481" i="30"/>
  <c r="G682" i="23"/>
  <c r="G481" i="30" l="1"/>
  <c r="D482" i="30"/>
  <c r="D543" i="29"/>
  <c r="G543" i="29" s="1"/>
  <c r="H544" i="29"/>
  <c r="C84" i="35"/>
  <c r="A85" i="35"/>
  <c r="E542" i="29"/>
  <c r="I543" i="29"/>
  <c r="F542" i="29"/>
  <c r="J543" i="29"/>
  <c r="G683" i="23"/>
  <c r="C690" i="33"/>
  <c r="F543" i="29" l="1"/>
  <c r="J544" i="29"/>
  <c r="C691" i="33"/>
  <c r="E543" i="29"/>
  <c r="I544" i="29"/>
  <c r="G684" i="23"/>
  <c r="D544" i="29"/>
  <c r="G544" i="29" s="1"/>
  <c r="H545" i="29"/>
  <c r="G482" i="30"/>
  <c r="D483" i="30"/>
  <c r="C85" i="35"/>
  <c r="A86" i="35"/>
  <c r="C86" i="35" l="1"/>
  <c r="A87" i="35"/>
  <c r="D545" i="29"/>
  <c r="G545" i="29" s="1"/>
  <c r="H546" i="29"/>
  <c r="G483" i="30"/>
  <c r="D484" i="30"/>
  <c r="G685" i="23"/>
  <c r="E544" i="29"/>
  <c r="I545" i="29"/>
  <c r="F544" i="29"/>
  <c r="J545" i="29"/>
  <c r="C692" i="33"/>
  <c r="F545" i="29" l="1"/>
  <c r="J546" i="29"/>
  <c r="G686" i="23"/>
  <c r="D546" i="29"/>
  <c r="G546" i="29" s="1"/>
  <c r="H547" i="29"/>
  <c r="C693" i="33"/>
  <c r="C694" i="33" s="1"/>
  <c r="E545" i="29"/>
  <c r="I546" i="29"/>
  <c r="G484" i="30"/>
  <c r="D485" i="30"/>
  <c r="C87" i="35"/>
  <c r="A88" i="35"/>
  <c r="C88" i="35" l="1"/>
  <c r="A89" i="35"/>
  <c r="G485" i="30"/>
  <c r="D486" i="30"/>
  <c r="E546" i="29"/>
  <c r="I547" i="29"/>
  <c r="D547" i="29"/>
  <c r="G547" i="29" s="1"/>
  <c r="H548" i="29"/>
  <c r="G687" i="23"/>
  <c r="F546" i="29"/>
  <c r="J547" i="29"/>
  <c r="C695" i="33"/>
  <c r="F547" i="29" l="1"/>
  <c r="J548" i="29"/>
  <c r="G688" i="23"/>
  <c r="G486" i="30"/>
  <c r="D487" i="30"/>
  <c r="D548" i="29"/>
  <c r="G548" i="29" s="1"/>
  <c r="H549" i="29"/>
  <c r="E547" i="29"/>
  <c r="I548" i="29"/>
  <c r="C89" i="35"/>
  <c r="A90" i="35"/>
  <c r="C696" i="33"/>
  <c r="E548" i="29" l="1"/>
  <c r="I549" i="29"/>
  <c r="G689" i="23"/>
  <c r="C90" i="35"/>
  <c r="A91" i="35"/>
  <c r="D549" i="29"/>
  <c r="G549" i="29" s="1"/>
  <c r="H550" i="29"/>
  <c r="G487" i="30"/>
  <c r="D488" i="30"/>
  <c r="F548" i="29"/>
  <c r="J549" i="29"/>
  <c r="C697" i="33"/>
  <c r="G488" i="30" l="1"/>
  <c r="D489" i="30"/>
  <c r="F549" i="29"/>
  <c r="J550" i="29"/>
  <c r="D550" i="29"/>
  <c r="G550" i="29" s="1"/>
  <c r="H551" i="29"/>
  <c r="G690" i="23"/>
  <c r="C91" i="35"/>
  <c r="A92" i="35"/>
  <c r="E549" i="29"/>
  <c r="I550" i="29"/>
  <c r="C698" i="33"/>
  <c r="E550" i="29" l="1"/>
  <c r="I551" i="29"/>
  <c r="G691" i="23"/>
  <c r="C699" i="33"/>
  <c r="C700" i="33" s="1"/>
  <c r="G489" i="30"/>
  <c r="D490" i="30"/>
  <c r="C92" i="35"/>
  <c r="A93" i="35"/>
  <c r="D551" i="29"/>
  <c r="G551" i="29" s="1"/>
  <c r="H552" i="29"/>
  <c r="F550" i="29"/>
  <c r="J551" i="29"/>
  <c r="G490" i="30" l="1"/>
  <c r="D491" i="30"/>
  <c r="F551" i="29"/>
  <c r="J552" i="29"/>
  <c r="D552" i="29"/>
  <c r="G552" i="29" s="1"/>
  <c r="H553" i="29"/>
  <c r="G692" i="23"/>
  <c r="E551" i="29"/>
  <c r="I552" i="29"/>
  <c r="C93" i="35"/>
  <c r="A94" i="35"/>
  <c r="C701" i="33"/>
  <c r="C94" i="35" l="1"/>
  <c r="A95" i="35"/>
  <c r="G693" i="23"/>
  <c r="F552" i="29"/>
  <c r="J553" i="29"/>
  <c r="E552" i="29"/>
  <c r="I553" i="29"/>
  <c r="G491" i="30"/>
  <c r="D492" i="30"/>
  <c r="D553" i="29"/>
  <c r="G553" i="29" s="1"/>
  <c r="H554" i="29"/>
  <c r="C702" i="33"/>
  <c r="E553" i="29" l="1"/>
  <c r="I554" i="29"/>
  <c r="G694" i="23"/>
  <c r="G492" i="30"/>
  <c r="D493" i="30"/>
  <c r="C703" i="33"/>
  <c r="D554" i="29"/>
  <c r="G554" i="29" s="1"/>
  <c r="H555" i="29"/>
  <c r="F553" i="29"/>
  <c r="J554" i="29"/>
  <c r="C95" i="35"/>
  <c r="A96" i="35"/>
  <c r="F554" i="29" l="1"/>
  <c r="J555" i="29"/>
  <c r="C704" i="33"/>
  <c r="C96" i="35"/>
  <c r="A97" i="35"/>
  <c r="D555" i="29"/>
  <c r="G555" i="29" s="1"/>
  <c r="H556" i="29"/>
  <c r="G493" i="30"/>
  <c r="D494" i="30"/>
  <c r="E554" i="29"/>
  <c r="I555" i="29"/>
  <c r="G695" i="23"/>
  <c r="G494" i="30" l="1"/>
  <c r="D495" i="30"/>
  <c r="G696" i="23"/>
  <c r="C97" i="35"/>
  <c r="A98" i="35"/>
  <c r="F555" i="29"/>
  <c r="J556" i="29"/>
  <c r="E555" i="29"/>
  <c r="I556" i="29"/>
  <c r="D556" i="29"/>
  <c r="G556" i="29" s="1"/>
  <c r="H557" i="29"/>
  <c r="C705" i="33"/>
  <c r="C706" i="33" s="1"/>
  <c r="D557" i="29" l="1"/>
  <c r="G557" i="29" s="1"/>
  <c r="H558" i="29"/>
  <c r="E556" i="29"/>
  <c r="I557" i="29"/>
  <c r="F556" i="29"/>
  <c r="J557" i="29"/>
  <c r="C707" i="33"/>
  <c r="G697" i="23"/>
  <c r="G495" i="30"/>
  <c r="D496" i="30"/>
  <c r="C98" i="35"/>
  <c r="A99" i="35"/>
  <c r="C99" i="35" l="1"/>
  <c r="A100" i="35"/>
  <c r="G698" i="23"/>
  <c r="E557" i="29"/>
  <c r="I558" i="29"/>
  <c r="F557" i="29"/>
  <c r="J558" i="29"/>
  <c r="D558" i="29"/>
  <c r="G558" i="29" s="1"/>
  <c r="H559" i="29"/>
  <c r="G496" i="30"/>
  <c r="D497" i="30"/>
  <c r="C708" i="33"/>
  <c r="C709" i="33" s="1"/>
  <c r="D559" i="29" l="1"/>
  <c r="G559" i="29" s="1"/>
  <c r="H560" i="29"/>
  <c r="C710" i="33"/>
  <c r="G699" i="23"/>
  <c r="F558" i="29"/>
  <c r="J559" i="29"/>
  <c r="G497" i="30"/>
  <c r="D498" i="30"/>
  <c r="E558" i="29"/>
  <c r="I559" i="29"/>
  <c r="C100" i="35"/>
  <c r="A101" i="35"/>
  <c r="E559" i="29" l="1"/>
  <c r="I560" i="29"/>
  <c r="F559" i="29"/>
  <c r="J560" i="29"/>
  <c r="C101" i="35"/>
  <c r="A102" i="35"/>
  <c r="G498" i="30"/>
  <c r="D499" i="30"/>
  <c r="G700" i="23"/>
  <c r="D560" i="29"/>
  <c r="G560" i="29" s="1"/>
  <c r="H561" i="29"/>
  <c r="C711" i="33"/>
  <c r="C712" i="33" s="1"/>
  <c r="D561" i="29" l="1"/>
  <c r="G561" i="29" s="1"/>
  <c r="H562" i="29"/>
  <c r="G499" i="30"/>
  <c r="D500" i="30"/>
  <c r="C713" i="33"/>
  <c r="C102" i="35"/>
  <c r="A103" i="35"/>
  <c r="G701" i="23"/>
  <c r="F560" i="29"/>
  <c r="J561" i="29"/>
  <c r="E560" i="29"/>
  <c r="I561" i="29"/>
  <c r="F561" i="29" l="1"/>
  <c r="J562" i="29"/>
  <c r="E561" i="29"/>
  <c r="I562" i="29"/>
  <c r="C103" i="35"/>
  <c r="A104" i="35"/>
  <c r="G500" i="30"/>
  <c r="D501" i="30"/>
  <c r="G702" i="23"/>
  <c r="D562" i="29"/>
  <c r="G562" i="29" s="1"/>
  <c r="H563" i="29"/>
  <c r="C714" i="33"/>
  <c r="C715" i="33" s="1"/>
  <c r="C716" i="33" l="1"/>
  <c r="C104" i="35"/>
  <c r="A105" i="35"/>
  <c r="G703" i="23"/>
  <c r="G501" i="30"/>
  <c r="D502" i="30"/>
  <c r="E562" i="29"/>
  <c r="I563" i="29"/>
  <c r="F562" i="29"/>
  <c r="J563" i="29"/>
  <c r="D563" i="29"/>
  <c r="G563" i="29" s="1"/>
  <c r="H564" i="29"/>
  <c r="F563" i="29" l="1"/>
  <c r="J564" i="29"/>
  <c r="E563" i="29"/>
  <c r="I564" i="29"/>
  <c r="G502" i="30"/>
  <c r="D503" i="30"/>
  <c r="D564" i="29"/>
  <c r="G564" i="29" s="1"/>
  <c r="H565" i="29"/>
  <c r="C105" i="35"/>
  <c r="A106" i="35"/>
  <c r="G704" i="23"/>
  <c r="C717" i="33"/>
  <c r="C718" i="33" s="1"/>
  <c r="C719" i="33" l="1"/>
  <c r="G705" i="23"/>
  <c r="D565" i="29"/>
  <c r="G565" i="29" s="1"/>
  <c r="H566" i="29"/>
  <c r="E564" i="29"/>
  <c r="I565" i="29"/>
  <c r="F564" i="29"/>
  <c r="J565" i="29"/>
  <c r="C106" i="35"/>
  <c r="A107" i="35"/>
  <c r="G503" i="30"/>
  <c r="D504" i="30"/>
  <c r="C107" i="35" l="1"/>
  <c r="A108" i="35"/>
  <c r="G504" i="30"/>
  <c r="D505" i="30"/>
  <c r="E565" i="29"/>
  <c r="I566" i="29"/>
  <c r="F565" i="29"/>
  <c r="J566" i="29"/>
  <c r="D566" i="29"/>
  <c r="G566" i="29" s="1"/>
  <c r="H567" i="29"/>
  <c r="G706" i="23"/>
  <c r="C720" i="33"/>
  <c r="C721" i="33" s="1"/>
  <c r="G707" i="23" l="1"/>
  <c r="D567" i="29"/>
  <c r="G567" i="29" s="1"/>
  <c r="H568" i="29"/>
  <c r="E566" i="29"/>
  <c r="I567" i="29"/>
  <c r="G505" i="30"/>
  <c r="D506" i="30"/>
  <c r="F566" i="29"/>
  <c r="J567" i="29"/>
  <c r="C108" i="35"/>
  <c r="A109" i="35"/>
  <c r="C109" i="35" l="1"/>
  <c r="A110" i="35"/>
  <c r="F567" i="29"/>
  <c r="J568" i="29"/>
  <c r="D568" i="29"/>
  <c r="G568" i="29" s="1"/>
  <c r="H569" i="29"/>
  <c r="G506" i="30"/>
  <c r="D507" i="30"/>
  <c r="G708" i="23"/>
  <c r="E567" i="29"/>
  <c r="I568" i="29"/>
  <c r="G709" i="23" l="1"/>
  <c r="D569" i="29"/>
  <c r="G569" i="29" s="1"/>
  <c r="H570" i="29"/>
  <c r="E568" i="29"/>
  <c r="I569" i="29"/>
  <c r="F568" i="29"/>
  <c r="J569" i="29"/>
  <c r="G507" i="30"/>
  <c r="D508" i="30"/>
  <c r="C110" i="35"/>
  <c r="A111" i="35"/>
  <c r="C111" i="35" l="1"/>
  <c r="A112" i="35"/>
  <c r="G710" i="23"/>
  <c r="G508" i="30"/>
  <c r="D509" i="30"/>
  <c r="F569" i="29"/>
  <c r="J570" i="29"/>
  <c r="E569" i="29"/>
  <c r="I570" i="29"/>
  <c r="D570" i="29"/>
  <c r="G570" i="29" s="1"/>
  <c r="H571" i="29"/>
  <c r="E570" i="29" l="1"/>
  <c r="I571" i="29"/>
  <c r="F570" i="29"/>
  <c r="J571" i="29"/>
  <c r="G711" i="23"/>
  <c r="D571" i="29"/>
  <c r="G571" i="29" s="1"/>
  <c r="H572" i="29"/>
  <c r="G509" i="30"/>
  <c r="D510" i="30"/>
  <c r="C112" i="35"/>
  <c r="A113" i="35"/>
  <c r="C113" i="35" l="1"/>
  <c r="A114" i="35"/>
  <c r="D572" i="29"/>
  <c r="G572" i="29" s="1"/>
  <c r="H573" i="29"/>
  <c r="G510" i="30"/>
  <c r="D511" i="30"/>
  <c r="G712" i="23"/>
  <c r="F571" i="29"/>
  <c r="J572" i="29"/>
  <c r="E571" i="29"/>
  <c r="I572" i="29"/>
  <c r="F572" i="29" l="1"/>
  <c r="J573" i="29"/>
  <c r="E572" i="29"/>
  <c r="I573" i="29"/>
  <c r="G511" i="30"/>
  <c r="D512" i="30"/>
  <c r="D573" i="29"/>
  <c r="G573" i="29" s="1"/>
  <c r="H574" i="29"/>
  <c r="G713" i="23"/>
  <c r="C114" i="35"/>
  <c r="A115" i="35"/>
  <c r="C115" i="35" l="1"/>
  <c r="A116" i="35"/>
  <c r="D574" i="29"/>
  <c r="G574" i="29" s="1"/>
  <c r="H575" i="29"/>
  <c r="G714" i="23"/>
  <c r="G512" i="30"/>
  <c r="D513" i="30"/>
  <c r="F573" i="29"/>
  <c r="J574" i="29"/>
  <c r="E573" i="29"/>
  <c r="I574" i="29"/>
  <c r="E574" i="29" l="1"/>
  <c r="I575" i="29"/>
  <c r="G513" i="30"/>
  <c r="D514" i="30"/>
  <c r="D575" i="29"/>
  <c r="G575" i="29" s="1"/>
  <c r="H576" i="29"/>
  <c r="G715" i="23"/>
  <c r="F574" i="29"/>
  <c r="J575" i="29"/>
  <c r="C116" i="35"/>
  <c r="A117" i="35"/>
  <c r="C117" i="35" l="1"/>
  <c r="A118" i="35"/>
  <c r="D576" i="29"/>
  <c r="G576" i="29" s="1"/>
  <c r="H577" i="29"/>
  <c r="F575" i="29"/>
  <c r="J576" i="29"/>
  <c r="G716" i="23"/>
  <c r="E575" i="29"/>
  <c r="I576" i="29"/>
  <c r="G514" i="30"/>
  <c r="D515" i="30"/>
  <c r="E576" i="29" l="1"/>
  <c r="I577" i="29"/>
  <c r="G717" i="23"/>
  <c r="D577" i="29"/>
  <c r="G577" i="29" s="1"/>
  <c r="H578" i="29"/>
  <c r="F576" i="29"/>
  <c r="J577" i="29"/>
  <c r="G515" i="30"/>
  <c r="D516" i="30"/>
  <c r="C118" i="35"/>
  <c r="A119" i="35"/>
  <c r="C119" i="35" l="1"/>
  <c r="A120" i="35"/>
  <c r="G516" i="30"/>
  <c r="D517" i="30"/>
  <c r="F577" i="29"/>
  <c r="J578" i="29"/>
  <c r="G718" i="23"/>
  <c r="E577" i="29"/>
  <c r="I578" i="29"/>
  <c r="D578" i="29"/>
  <c r="G578" i="29" s="1"/>
  <c r="H579" i="29"/>
  <c r="E578" i="29" l="1"/>
  <c r="I579" i="29"/>
  <c r="G719" i="23"/>
  <c r="G517" i="30"/>
  <c r="D518" i="30"/>
  <c r="F578" i="29"/>
  <c r="J579" i="29"/>
  <c r="D579" i="29"/>
  <c r="G579" i="29" s="1"/>
  <c r="H580" i="29"/>
  <c r="C120" i="35"/>
  <c r="A121" i="35"/>
  <c r="C121" i="35" l="1"/>
  <c r="A122" i="35"/>
  <c r="D580" i="29"/>
  <c r="G580" i="29" s="1"/>
  <c r="H581" i="29"/>
  <c r="G720" i="23"/>
  <c r="E579" i="29"/>
  <c r="I580" i="29"/>
  <c r="F579" i="29"/>
  <c r="J580" i="29"/>
  <c r="G518" i="30"/>
  <c r="D519" i="30"/>
  <c r="G519" i="30" l="1"/>
  <c r="D520" i="30"/>
  <c r="E580" i="29"/>
  <c r="I581" i="29"/>
  <c r="D581" i="29"/>
  <c r="G581" i="29" s="1"/>
  <c r="H582" i="29"/>
  <c r="F580" i="29"/>
  <c r="J581" i="29"/>
  <c r="G721" i="23"/>
  <c r="C122" i="35"/>
  <c r="A123" i="35"/>
  <c r="C123" i="35" l="1"/>
  <c r="A124" i="35"/>
  <c r="D582" i="29"/>
  <c r="G582" i="29" s="1"/>
  <c r="H583" i="29"/>
  <c r="E581" i="29"/>
  <c r="I582" i="29"/>
  <c r="G520" i="30"/>
  <c r="D521" i="30"/>
  <c r="F581" i="29"/>
  <c r="J582" i="29"/>
  <c r="F582" i="29" l="1"/>
  <c r="J583" i="29"/>
  <c r="G521" i="30"/>
  <c r="D522" i="30"/>
  <c r="E582" i="29"/>
  <c r="I583" i="29"/>
  <c r="D583" i="29"/>
  <c r="G583" i="29" s="1"/>
  <c r="H584" i="29"/>
  <c r="C124" i="35"/>
  <c r="A125" i="35"/>
  <c r="C125" i="35" l="1"/>
  <c r="A126" i="35"/>
  <c r="D584" i="29"/>
  <c r="G584" i="29" s="1"/>
  <c r="H585" i="29"/>
  <c r="E583" i="29"/>
  <c r="I584" i="29"/>
  <c r="G522" i="30"/>
  <c r="D523" i="30"/>
  <c r="F583" i="29"/>
  <c r="J584" i="29"/>
  <c r="E584" i="29" l="1"/>
  <c r="I585" i="29"/>
  <c r="D585" i="29"/>
  <c r="G585" i="29" s="1"/>
  <c r="H586" i="29"/>
  <c r="F584" i="29"/>
  <c r="J585" i="29"/>
  <c r="G523" i="30"/>
  <c r="D524" i="30"/>
  <c r="C126" i="35"/>
  <c r="A127" i="35"/>
  <c r="C127" i="35" l="1"/>
  <c r="A128" i="35"/>
  <c r="G524" i="30"/>
  <c r="D525" i="30"/>
  <c r="F585" i="29"/>
  <c r="J586" i="29"/>
  <c r="E585" i="29"/>
  <c r="I586" i="29"/>
  <c r="D586" i="29"/>
  <c r="G586" i="29" s="1"/>
  <c r="H587" i="29"/>
  <c r="G525" i="30" l="1"/>
  <c r="D526" i="30"/>
  <c r="D587" i="29"/>
  <c r="G587" i="29" s="1"/>
  <c r="H588" i="29"/>
  <c r="F586" i="29"/>
  <c r="J587" i="29"/>
  <c r="E586" i="29"/>
  <c r="I587" i="29"/>
  <c r="C128" i="35"/>
  <c r="A129" i="35"/>
  <c r="E587" i="29" l="1"/>
  <c r="I588" i="29"/>
  <c r="C129" i="35"/>
  <c r="A130" i="35"/>
  <c r="F587" i="29"/>
  <c r="J588" i="29"/>
  <c r="D588" i="29"/>
  <c r="G588" i="29" s="1"/>
  <c r="H589" i="29"/>
  <c r="G526" i="30"/>
  <c r="D527" i="30"/>
  <c r="G527" i="30" l="1"/>
  <c r="D528" i="30"/>
  <c r="F588" i="29"/>
  <c r="J589" i="29"/>
  <c r="D589" i="29"/>
  <c r="G589" i="29" s="1"/>
  <c r="H590" i="29"/>
  <c r="C130" i="35"/>
  <c r="A131" i="35"/>
  <c r="E588" i="29"/>
  <c r="I589" i="29"/>
  <c r="E589" i="29" l="1"/>
  <c r="I590" i="29"/>
  <c r="C131" i="35"/>
  <c r="A132" i="35"/>
  <c r="D590" i="29"/>
  <c r="G590" i="29" s="1"/>
  <c r="H591" i="29"/>
  <c r="G528" i="30"/>
  <c r="D529" i="30"/>
  <c r="F589" i="29"/>
  <c r="J590" i="29"/>
  <c r="F590" i="29" l="1"/>
  <c r="J591" i="29"/>
  <c r="D591" i="29"/>
  <c r="G591" i="29" s="1"/>
  <c r="H592" i="29"/>
  <c r="G529" i="30"/>
  <c r="D530" i="30"/>
  <c r="C132" i="35"/>
  <c r="A133" i="35"/>
  <c r="E590" i="29"/>
  <c r="I591" i="29"/>
  <c r="E591" i="29" l="1"/>
  <c r="I592" i="29"/>
  <c r="D592" i="29"/>
  <c r="G592" i="29" s="1"/>
  <c r="H593" i="29"/>
  <c r="F591" i="29"/>
  <c r="J592" i="29"/>
  <c r="C133" i="35"/>
  <c r="A134" i="35"/>
  <c r="G530" i="30"/>
  <c r="D531" i="30"/>
  <c r="G531" i="30" l="1"/>
  <c r="D532" i="30"/>
  <c r="F592" i="29"/>
  <c r="J593" i="29"/>
  <c r="C134" i="35"/>
  <c r="A135" i="35"/>
  <c r="E592" i="29"/>
  <c r="I593" i="29"/>
  <c r="D593" i="29"/>
  <c r="G593" i="29" s="1"/>
  <c r="H594" i="29"/>
  <c r="D594" i="29" l="1"/>
  <c r="G594" i="29" s="1"/>
  <c r="H595" i="29"/>
  <c r="E593" i="29"/>
  <c r="I594" i="29"/>
  <c r="C135" i="35"/>
  <c r="A136" i="35"/>
  <c r="F593" i="29"/>
  <c r="J594" i="29"/>
  <c r="G532" i="30"/>
  <c r="D533" i="30"/>
  <c r="C136" i="35" l="1"/>
  <c r="A137" i="35"/>
  <c r="G533" i="30"/>
  <c r="D534" i="30"/>
  <c r="F594" i="29"/>
  <c r="J595" i="29"/>
  <c r="E594" i="29"/>
  <c r="I595" i="29"/>
  <c r="D595" i="29"/>
  <c r="G595" i="29" s="1"/>
  <c r="H596" i="29"/>
  <c r="D596" i="29" l="1"/>
  <c r="G596" i="29" s="1"/>
  <c r="H597" i="29"/>
  <c r="G534" i="30"/>
  <c r="D535" i="30"/>
  <c r="F595" i="29"/>
  <c r="J596" i="29"/>
  <c r="E595" i="29"/>
  <c r="I596" i="29"/>
  <c r="C137" i="35"/>
  <c r="A138" i="35"/>
  <c r="C138" i="35" l="1"/>
  <c r="A139" i="35"/>
  <c r="E596" i="29"/>
  <c r="I597" i="29"/>
  <c r="F596" i="29"/>
  <c r="J597" i="29"/>
  <c r="G535" i="30"/>
  <c r="D536" i="30"/>
  <c r="D597" i="29"/>
  <c r="G597" i="29" s="1"/>
  <c r="H598" i="29"/>
  <c r="D598" i="29" l="1"/>
  <c r="G598" i="29" s="1"/>
  <c r="H599" i="29"/>
  <c r="E597" i="29"/>
  <c r="I598" i="29"/>
  <c r="F597" i="29"/>
  <c r="J598" i="29"/>
  <c r="G536" i="30"/>
  <c r="D537" i="30"/>
  <c r="C139" i="35"/>
  <c r="A140" i="35"/>
  <c r="C140" i="35" l="1"/>
  <c r="A141" i="35"/>
  <c r="F598" i="29"/>
  <c r="J599" i="29"/>
  <c r="G537" i="30"/>
  <c r="D538" i="30"/>
  <c r="D599" i="29"/>
  <c r="G599" i="29" s="1"/>
  <c r="H600" i="29"/>
  <c r="E598" i="29"/>
  <c r="I599" i="29"/>
  <c r="D600" i="29" l="1"/>
  <c r="G600" i="29" s="1"/>
  <c r="H601" i="29"/>
  <c r="E599" i="29"/>
  <c r="I600" i="29"/>
  <c r="F599" i="29"/>
  <c r="J600" i="29"/>
  <c r="G538" i="30"/>
  <c r="D539" i="30"/>
  <c r="C141" i="35"/>
  <c r="A142" i="35"/>
  <c r="C142" i="35" l="1"/>
  <c r="A143" i="35"/>
  <c r="G539" i="30"/>
  <c r="D540" i="30"/>
  <c r="F600" i="29"/>
  <c r="J601" i="29"/>
  <c r="D601" i="29"/>
  <c r="G601" i="29" s="1"/>
  <c r="H602" i="29"/>
  <c r="E600" i="29"/>
  <c r="I601" i="29"/>
  <c r="D602" i="29" l="1"/>
  <c r="G602" i="29" s="1"/>
  <c r="H603" i="29"/>
  <c r="E601" i="29"/>
  <c r="I602" i="29"/>
  <c r="G540" i="30"/>
  <c r="D541" i="30"/>
  <c r="F601" i="29"/>
  <c r="J602" i="29"/>
  <c r="C143" i="35"/>
  <c r="A144" i="35"/>
  <c r="F602" i="29" l="1"/>
  <c r="J603" i="29"/>
  <c r="G541" i="30"/>
  <c r="D542" i="30"/>
  <c r="E602" i="29"/>
  <c r="I603" i="29"/>
  <c r="D603" i="29"/>
  <c r="G603" i="29" s="1"/>
  <c r="H604" i="29"/>
  <c r="C144" i="35"/>
  <c r="A145" i="35"/>
  <c r="C145" i="35" l="1"/>
  <c r="A146" i="35"/>
  <c r="D604" i="29"/>
  <c r="G604" i="29" s="1"/>
  <c r="H605" i="29"/>
  <c r="E603" i="29"/>
  <c r="I604" i="29"/>
  <c r="G542" i="30"/>
  <c r="D543" i="30"/>
  <c r="F603" i="29"/>
  <c r="J604" i="29"/>
  <c r="G543" i="30" l="1"/>
  <c r="D544" i="30"/>
  <c r="F604" i="29"/>
  <c r="J605" i="29"/>
  <c r="D605" i="29"/>
  <c r="G605" i="29" s="1"/>
  <c r="H606" i="29"/>
  <c r="E604" i="29"/>
  <c r="I605" i="29"/>
  <c r="C146" i="35"/>
  <c r="A147" i="35"/>
  <c r="C147" i="35" l="1"/>
  <c r="A148" i="35"/>
  <c r="D606" i="29"/>
  <c r="G606" i="29" s="1"/>
  <c r="H607" i="29"/>
  <c r="F605" i="29"/>
  <c r="J606" i="29"/>
  <c r="G544" i="30"/>
  <c r="D545" i="30"/>
  <c r="E605" i="29"/>
  <c r="I606" i="29"/>
  <c r="E606" i="29" l="1"/>
  <c r="I607" i="29"/>
  <c r="D607" i="29"/>
  <c r="G607" i="29" s="1"/>
  <c r="H608" i="29"/>
  <c r="G545" i="30"/>
  <c r="D546" i="30"/>
  <c r="F606" i="29"/>
  <c r="J607" i="29"/>
  <c r="C148" i="35"/>
  <c r="A149" i="35"/>
  <c r="D608" i="29" l="1"/>
  <c r="G608" i="29" s="1"/>
  <c r="H609" i="29"/>
  <c r="E607" i="29"/>
  <c r="I608" i="29"/>
  <c r="C149" i="35"/>
  <c r="A150" i="35"/>
  <c r="F607" i="29"/>
  <c r="J608" i="29"/>
  <c r="G546" i="30"/>
  <c r="D547" i="30"/>
  <c r="G547" i="30" l="1"/>
  <c r="D548" i="30"/>
  <c r="F608" i="29"/>
  <c r="J609" i="29"/>
  <c r="D609" i="29"/>
  <c r="G609" i="29" s="1"/>
  <c r="H610" i="29"/>
  <c r="C150" i="35"/>
  <c r="A151" i="35"/>
  <c r="E608" i="29"/>
  <c r="I609" i="29"/>
  <c r="E609" i="29" l="1"/>
  <c r="I610" i="29"/>
  <c r="C151" i="35"/>
  <c r="A152" i="35"/>
  <c r="D610" i="29"/>
  <c r="G610" i="29" s="1"/>
  <c r="H611" i="29"/>
  <c r="F609" i="29"/>
  <c r="J610" i="29"/>
  <c r="G548" i="30"/>
  <c r="D549" i="30"/>
  <c r="G549" i="30" l="1"/>
  <c r="D550" i="30"/>
  <c r="D611" i="29"/>
  <c r="G611" i="29" s="1"/>
  <c r="H612" i="29"/>
  <c r="F610" i="29"/>
  <c r="J611" i="29"/>
  <c r="C152" i="35"/>
  <c r="A153" i="35"/>
  <c r="E610" i="29"/>
  <c r="I611" i="29"/>
  <c r="C153" i="35" l="1"/>
  <c r="A154" i="35"/>
  <c r="E611" i="29"/>
  <c r="I612" i="29"/>
  <c r="G550" i="30"/>
  <c r="D551" i="30"/>
  <c r="F611" i="29"/>
  <c r="J612" i="29"/>
  <c r="D612" i="29"/>
  <c r="G612" i="29" s="1"/>
  <c r="H613" i="29"/>
  <c r="F612" i="29" l="1"/>
  <c r="J613" i="29"/>
  <c r="E612" i="29"/>
  <c r="I613" i="29"/>
  <c r="G551" i="30"/>
  <c r="D552" i="30"/>
  <c r="D613" i="29"/>
  <c r="G613" i="29" s="1"/>
  <c r="H614" i="29"/>
  <c r="C154" i="35"/>
  <c r="A155" i="35"/>
  <c r="C155" i="35" l="1"/>
  <c r="A156" i="35"/>
  <c r="F613" i="29"/>
  <c r="J614" i="29"/>
  <c r="D614" i="29"/>
  <c r="G614" i="29" s="1"/>
  <c r="H615" i="29"/>
  <c r="G552" i="30"/>
  <c r="D553" i="30"/>
  <c r="E613" i="29"/>
  <c r="I614" i="29"/>
  <c r="G553" i="30" l="1"/>
  <c r="D554" i="30"/>
  <c r="F614" i="29"/>
  <c r="J615" i="29"/>
  <c r="D615" i="29"/>
  <c r="G615" i="29" s="1"/>
  <c r="H616" i="29"/>
  <c r="E614" i="29"/>
  <c r="I615" i="29"/>
  <c r="C156" i="35"/>
  <c r="A157" i="35"/>
  <c r="C157" i="35" l="1"/>
  <c r="A158" i="35"/>
  <c r="E615" i="29"/>
  <c r="I616" i="29"/>
  <c r="G554" i="30"/>
  <c r="D555" i="30"/>
  <c r="D616" i="29"/>
  <c r="G616" i="29" s="1"/>
  <c r="H617" i="29"/>
  <c r="F615" i="29"/>
  <c r="J616" i="29"/>
  <c r="F616" i="29" l="1"/>
  <c r="J617" i="29"/>
  <c r="E616" i="29"/>
  <c r="I617" i="29"/>
  <c r="G555" i="30"/>
  <c r="D556" i="30"/>
  <c r="D617" i="29"/>
  <c r="G617" i="29" s="1"/>
  <c r="H618" i="29"/>
  <c r="C158" i="35"/>
  <c r="A159" i="35"/>
  <c r="G556" i="30" l="1"/>
  <c r="D557" i="30"/>
  <c r="D618" i="29"/>
  <c r="G618" i="29" s="1"/>
  <c r="H619" i="29"/>
  <c r="F617" i="29"/>
  <c r="J618" i="29"/>
  <c r="C159" i="35"/>
  <c r="A160" i="35"/>
  <c r="E617" i="29"/>
  <c r="I618" i="29"/>
  <c r="C160" i="35" l="1"/>
  <c r="A161" i="35"/>
  <c r="E618" i="29"/>
  <c r="I619" i="29"/>
  <c r="D619" i="29"/>
  <c r="G619" i="29" s="1"/>
  <c r="H620" i="29"/>
  <c r="G557" i="30"/>
  <c r="D558" i="30"/>
  <c r="F618" i="29"/>
  <c r="J619" i="29"/>
  <c r="F619" i="29" l="1"/>
  <c r="J620" i="29"/>
  <c r="E619" i="29"/>
  <c r="I620" i="29"/>
  <c r="G558" i="30"/>
  <c r="D559" i="30"/>
  <c r="D620" i="29"/>
  <c r="G620" i="29" s="1"/>
  <c r="H621" i="29"/>
  <c r="C161" i="35"/>
  <c r="A162" i="35"/>
  <c r="C162" i="35" l="1"/>
  <c r="A163" i="35"/>
  <c r="D621" i="29"/>
  <c r="G621" i="29" s="1"/>
  <c r="H622" i="29"/>
  <c r="G559" i="30"/>
  <c r="D560" i="30"/>
  <c r="E620" i="29"/>
  <c r="I621" i="29"/>
  <c r="F620" i="29"/>
  <c r="J621" i="29"/>
  <c r="E621" i="29" l="1"/>
  <c r="I622" i="29"/>
  <c r="D622" i="29"/>
  <c r="G622" i="29" s="1"/>
  <c r="H623" i="29"/>
  <c r="F621" i="29"/>
  <c r="J622" i="29"/>
  <c r="G560" i="30"/>
  <c r="D561" i="30"/>
  <c r="C163" i="35"/>
  <c r="A164" i="35"/>
  <c r="C164" i="35" l="1"/>
  <c r="A165" i="35"/>
  <c r="D623" i="29"/>
  <c r="G623" i="29" s="1"/>
  <c r="H624" i="29"/>
  <c r="E622" i="29"/>
  <c r="I623" i="29"/>
  <c r="G561" i="30"/>
  <c r="D562" i="30"/>
  <c r="F622" i="29"/>
  <c r="J623" i="29"/>
  <c r="G562" i="30" l="1"/>
  <c r="D563" i="30"/>
  <c r="D624" i="29"/>
  <c r="G624" i="29" s="1"/>
  <c r="H625" i="29"/>
  <c r="E623" i="29"/>
  <c r="I624" i="29"/>
  <c r="F623" i="29"/>
  <c r="J624" i="29"/>
  <c r="C165" i="35"/>
  <c r="A166" i="35"/>
  <c r="C166" i="35" l="1"/>
  <c r="A167" i="35"/>
  <c r="F624" i="29"/>
  <c r="J625" i="29"/>
  <c r="G563" i="30"/>
  <c r="D564" i="30"/>
  <c r="E624" i="29"/>
  <c r="I625" i="29"/>
  <c r="D625" i="29"/>
  <c r="G625" i="29" s="1"/>
  <c r="H626" i="29"/>
  <c r="E625" i="29" l="1"/>
  <c r="I626" i="29"/>
  <c r="D626" i="29"/>
  <c r="G626" i="29" s="1"/>
  <c r="H627" i="29"/>
  <c r="F625" i="29"/>
  <c r="J626" i="29"/>
  <c r="G564" i="30"/>
  <c r="D565" i="30"/>
  <c r="C167" i="35"/>
  <c r="A168" i="35"/>
  <c r="C168" i="35" l="1"/>
  <c r="A169" i="35"/>
  <c r="G565" i="30"/>
  <c r="D566" i="30"/>
  <c r="E626" i="29"/>
  <c r="I627" i="29"/>
  <c r="F626" i="29"/>
  <c r="J627" i="29"/>
  <c r="D627" i="29"/>
  <c r="G627" i="29" s="1"/>
  <c r="H628" i="29"/>
  <c r="F627" i="29" l="1"/>
  <c r="J628" i="29"/>
  <c r="G566" i="30"/>
  <c r="D567" i="30"/>
  <c r="D628" i="29"/>
  <c r="G628" i="29" s="1"/>
  <c r="H629" i="29"/>
  <c r="E627" i="29"/>
  <c r="I628" i="29"/>
  <c r="C169" i="35"/>
  <c r="A170" i="35"/>
  <c r="C170" i="35" l="1"/>
  <c r="A171" i="35"/>
  <c r="E628" i="29"/>
  <c r="I629" i="29"/>
  <c r="D629" i="29"/>
  <c r="G629" i="29" s="1"/>
  <c r="H630" i="29"/>
  <c r="G567" i="30"/>
  <c r="D568" i="30"/>
  <c r="F628" i="29"/>
  <c r="J629" i="29"/>
  <c r="G568" i="30" l="1"/>
  <c r="D569" i="30"/>
  <c r="E629" i="29"/>
  <c r="I630" i="29"/>
  <c r="F629" i="29"/>
  <c r="J630" i="29"/>
  <c r="D630" i="29"/>
  <c r="G630" i="29" s="1"/>
  <c r="H631" i="29"/>
  <c r="C171" i="35"/>
  <c r="A172" i="35"/>
  <c r="C172" i="35" l="1"/>
  <c r="A173" i="35"/>
  <c r="F630" i="29"/>
  <c r="J631" i="29"/>
  <c r="E630" i="29"/>
  <c r="I631" i="29"/>
  <c r="G569" i="30"/>
  <c r="D570" i="30"/>
  <c r="D631" i="29"/>
  <c r="G631" i="29" s="1"/>
  <c r="H632" i="29"/>
  <c r="F631" i="29" l="1"/>
  <c r="J632" i="29"/>
  <c r="E631" i="29"/>
  <c r="I632" i="29"/>
  <c r="D632" i="29"/>
  <c r="G632" i="29" s="1"/>
  <c r="H633" i="29"/>
  <c r="G570" i="30"/>
  <c r="D571" i="30"/>
  <c r="C173" i="35"/>
  <c r="A174" i="35"/>
  <c r="C174" i="35" l="1"/>
  <c r="A175" i="35"/>
  <c r="D633" i="29"/>
  <c r="G633" i="29" s="1"/>
  <c r="H634" i="29"/>
  <c r="F632" i="29"/>
  <c r="J633" i="29"/>
  <c r="G571" i="30"/>
  <c r="D572" i="30"/>
  <c r="E632" i="29"/>
  <c r="I633" i="29"/>
  <c r="G572" i="30" l="1"/>
  <c r="D573" i="30"/>
  <c r="D634" i="29"/>
  <c r="G634" i="29" s="1"/>
  <c r="H635" i="29"/>
  <c r="E633" i="29"/>
  <c r="I634" i="29"/>
  <c r="F633" i="29"/>
  <c r="J634" i="29"/>
  <c r="C175" i="35"/>
  <c r="A176" i="35"/>
  <c r="C176" i="35" l="1"/>
  <c r="A177" i="35"/>
  <c r="D635" i="29"/>
  <c r="G635" i="29" s="1"/>
  <c r="H636" i="29"/>
  <c r="G573" i="30"/>
  <c r="D574" i="30"/>
  <c r="F634" i="29"/>
  <c r="J635" i="29"/>
  <c r="E634" i="29"/>
  <c r="I635" i="29"/>
  <c r="D636" i="29" l="1"/>
  <c r="G636" i="29" s="1"/>
  <c r="H637" i="29"/>
  <c r="E635" i="29"/>
  <c r="I636" i="29"/>
  <c r="G574" i="30"/>
  <c r="D575" i="30"/>
  <c r="F635" i="29"/>
  <c r="J636" i="29"/>
  <c r="C177" i="35"/>
  <c r="A178" i="35"/>
  <c r="C178" i="35" l="1"/>
  <c r="A179" i="35"/>
  <c r="F636" i="29"/>
  <c r="J637" i="29"/>
  <c r="G575" i="30"/>
  <c r="D576" i="30"/>
  <c r="E636" i="29"/>
  <c r="I637" i="29"/>
  <c r="D637" i="29"/>
  <c r="G637" i="29" s="1"/>
  <c r="H638" i="29"/>
  <c r="D638" i="29" l="1"/>
  <c r="G638" i="29" s="1"/>
  <c r="H639" i="29"/>
  <c r="E637" i="29"/>
  <c r="I638" i="29"/>
  <c r="F637" i="29"/>
  <c r="J638" i="29"/>
  <c r="G576" i="30"/>
  <c r="D577" i="30"/>
  <c r="C179" i="35"/>
  <c r="A180" i="35"/>
  <c r="C180" i="35" l="1"/>
  <c r="A181" i="35"/>
  <c r="G577" i="30"/>
  <c r="D578" i="30"/>
  <c r="F638" i="29"/>
  <c r="J639" i="29"/>
  <c r="D639" i="29"/>
  <c r="G639" i="29" s="1"/>
  <c r="H640" i="29"/>
  <c r="E638" i="29"/>
  <c r="I639" i="29"/>
  <c r="D640" i="29" l="1"/>
  <c r="G640" i="29" s="1"/>
  <c r="H641" i="29"/>
  <c r="E639" i="29"/>
  <c r="I640" i="29"/>
  <c r="G578" i="30"/>
  <c r="D579" i="30"/>
  <c r="F639" i="29"/>
  <c r="J640" i="29"/>
  <c r="C181" i="35"/>
  <c r="A182" i="35"/>
  <c r="C182" i="35" l="1"/>
  <c r="A183" i="35"/>
  <c r="F640" i="29"/>
  <c r="J641" i="29"/>
  <c r="G579" i="30"/>
  <c r="D580" i="30"/>
  <c r="D641" i="29"/>
  <c r="G641" i="29" s="1"/>
  <c r="H642" i="29"/>
  <c r="E640" i="29"/>
  <c r="I641" i="29"/>
  <c r="D642" i="29" l="1"/>
  <c r="G642" i="29" s="1"/>
  <c r="H643" i="29"/>
  <c r="E641" i="29"/>
  <c r="I642" i="29"/>
  <c r="F641" i="29"/>
  <c r="J642" i="29"/>
  <c r="G580" i="30"/>
  <c r="D581" i="30"/>
  <c r="C183" i="35"/>
  <c r="A184" i="35"/>
  <c r="C184" i="35" l="1"/>
  <c r="A185" i="35"/>
  <c r="G581" i="30"/>
  <c r="D582" i="30"/>
  <c r="D643" i="29"/>
  <c r="G643" i="29" s="1"/>
  <c r="H644" i="29"/>
  <c r="F642" i="29"/>
  <c r="J643" i="29"/>
  <c r="E642" i="29"/>
  <c r="I643" i="29"/>
  <c r="G582" i="30" l="1"/>
  <c r="D583" i="30"/>
  <c r="E643" i="29"/>
  <c r="I644" i="29"/>
  <c r="F643" i="29"/>
  <c r="J644" i="29"/>
  <c r="D644" i="29"/>
  <c r="G644" i="29" s="1"/>
  <c r="H645" i="29"/>
  <c r="C185" i="35"/>
  <c r="A186" i="35"/>
  <c r="C186" i="35" l="1"/>
  <c r="A187" i="35"/>
  <c r="F644" i="29"/>
  <c r="J645" i="29"/>
  <c r="E644" i="29"/>
  <c r="I645" i="29"/>
  <c r="G583" i="30"/>
  <c r="D584" i="30"/>
  <c r="D645" i="29"/>
  <c r="G645" i="29" s="1"/>
  <c r="H646" i="29"/>
  <c r="F645" i="29" l="1"/>
  <c r="J646" i="29"/>
  <c r="D646" i="29"/>
  <c r="G646" i="29" s="1"/>
  <c r="H647" i="29"/>
  <c r="G584" i="30"/>
  <c r="D585" i="30"/>
  <c r="E645" i="29"/>
  <c r="I646" i="29"/>
  <c r="C187" i="35"/>
  <c r="A188" i="35"/>
  <c r="F646" i="29" l="1"/>
  <c r="J647" i="29"/>
  <c r="C188" i="35"/>
  <c r="A189" i="35"/>
  <c r="E646" i="29"/>
  <c r="I647" i="29"/>
  <c r="G585" i="30"/>
  <c r="D586" i="30"/>
  <c r="D647" i="29"/>
  <c r="G647" i="29" s="1"/>
  <c r="H648" i="29"/>
  <c r="D648" i="29" l="1"/>
  <c r="G648" i="29" s="1"/>
  <c r="H649" i="29"/>
  <c r="C189" i="35"/>
  <c r="A190" i="35"/>
  <c r="G586" i="30"/>
  <c r="D587" i="30"/>
  <c r="E647" i="29"/>
  <c r="I648" i="29"/>
  <c r="F647" i="29"/>
  <c r="J648" i="29"/>
  <c r="F648" i="29" l="1"/>
  <c r="J649" i="29"/>
  <c r="G587" i="30"/>
  <c r="D588" i="30"/>
  <c r="D649" i="29"/>
  <c r="G649" i="29" s="1"/>
  <c r="H650" i="29"/>
  <c r="E648" i="29"/>
  <c r="I649" i="29"/>
  <c r="C190" i="35"/>
  <c r="A191" i="35"/>
  <c r="C191" i="35" l="1"/>
  <c r="A192" i="35"/>
  <c r="G588" i="30"/>
  <c r="D589" i="30"/>
  <c r="F649" i="29"/>
  <c r="J650" i="29"/>
  <c r="E649" i="29"/>
  <c r="I650" i="29"/>
  <c r="D650" i="29"/>
  <c r="G650" i="29" s="1"/>
  <c r="H651" i="29"/>
  <c r="E650" i="29" l="1"/>
  <c r="I651" i="29"/>
  <c r="G589" i="30"/>
  <c r="D590" i="30"/>
  <c r="D651" i="29"/>
  <c r="G651" i="29" s="1"/>
  <c r="H652" i="29"/>
  <c r="F650" i="29"/>
  <c r="J651" i="29"/>
  <c r="C192" i="35"/>
  <c r="A193" i="35"/>
  <c r="F651" i="29" l="1"/>
  <c r="J652" i="29"/>
  <c r="C193" i="35"/>
  <c r="A194" i="35"/>
  <c r="D652" i="29"/>
  <c r="G652" i="29" s="1"/>
  <c r="H653" i="29"/>
  <c r="G590" i="30"/>
  <c r="D591" i="30"/>
  <c r="E651" i="29"/>
  <c r="I652" i="29"/>
  <c r="D653" i="29" l="1"/>
  <c r="G653" i="29" s="1"/>
  <c r="H654" i="29"/>
  <c r="E652" i="29"/>
  <c r="I653" i="29"/>
  <c r="G591" i="30"/>
  <c r="D592" i="30"/>
  <c r="C194" i="35"/>
  <c r="A195" i="35"/>
  <c r="F652" i="29"/>
  <c r="J653" i="29"/>
  <c r="F653" i="29" l="1"/>
  <c r="J654" i="29"/>
  <c r="C195" i="35"/>
  <c r="A196" i="35"/>
  <c r="G592" i="30"/>
  <c r="D593" i="30"/>
  <c r="E653" i="29"/>
  <c r="I654" i="29"/>
  <c r="D654" i="29"/>
  <c r="G654" i="29" s="1"/>
  <c r="H655" i="29"/>
  <c r="G593" i="30" l="1"/>
  <c r="D594" i="30"/>
  <c r="D655" i="29"/>
  <c r="G655" i="29" s="1"/>
  <c r="H656" i="29"/>
  <c r="E654" i="29"/>
  <c r="I655" i="29"/>
  <c r="C196" i="35"/>
  <c r="A197" i="35"/>
  <c r="F654" i="29"/>
  <c r="J655" i="29"/>
  <c r="F655" i="29" l="1"/>
  <c r="J656" i="29"/>
  <c r="C197" i="35"/>
  <c r="A198" i="35"/>
  <c r="E655" i="29"/>
  <c r="I656" i="29"/>
  <c r="D656" i="29"/>
  <c r="G656" i="29" s="1"/>
  <c r="H657" i="29"/>
  <c r="G594" i="30"/>
  <c r="D595" i="30"/>
  <c r="G595" i="30" l="1"/>
  <c r="D596" i="30"/>
  <c r="E656" i="29"/>
  <c r="I657" i="29"/>
  <c r="D657" i="29"/>
  <c r="G657" i="29" s="1"/>
  <c r="H658" i="29"/>
  <c r="C198" i="35"/>
  <c r="A199" i="35"/>
  <c r="F656" i="29"/>
  <c r="J657" i="29"/>
  <c r="F657" i="29" l="1"/>
  <c r="J658" i="29"/>
  <c r="G596" i="30"/>
  <c r="D597" i="30"/>
  <c r="C199" i="35"/>
  <c r="A200" i="35"/>
  <c r="D658" i="29"/>
  <c r="G658" i="29" s="1"/>
  <c r="H659" i="29"/>
  <c r="E657" i="29"/>
  <c r="I658" i="29"/>
  <c r="E658" i="29" l="1"/>
  <c r="I659" i="29"/>
  <c r="D659" i="29"/>
  <c r="G659" i="29" s="1"/>
  <c r="H660" i="29"/>
  <c r="G597" i="30"/>
  <c r="D598" i="30"/>
  <c r="F658" i="29"/>
  <c r="J659" i="29"/>
  <c r="C200" i="35"/>
  <c r="A201" i="35"/>
  <c r="C201" i="35" l="1"/>
  <c r="A202" i="35"/>
  <c r="F659" i="29"/>
  <c r="J660" i="29"/>
  <c r="G598" i="30"/>
  <c r="D599" i="30"/>
  <c r="D660" i="29"/>
  <c r="G660" i="29" s="1"/>
  <c r="H661" i="29"/>
  <c r="E659" i="29"/>
  <c r="I660" i="29"/>
  <c r="D661" i="29" l="1"/>
  <c r="G661" i="29" s="1"/>
  <c r="H662" i="29"/>
  <c r="F660" i="29"/>
  <c r="J661" i="29"/>
  <c r="E660" i="29"/>
  <c r="I661" i="29"/>
  <c r="G599" i="30"/>
  <c r="D600" i="30"/>
  <c r="C202" i="35"/>
  <c r="A203" i="35"/>
  <c r="C203" i="35" l="1"/>
  <c r="A204" i="35"/>
  <c r="E661" i="29"/>
  <c r="I662" i="29"/>
  <c r="D662" i="29"/>
  <c r="G662" i="29" s="1"/>
  <c r="H663" i="29"/>
  <c r="G600" i="30"/>
  <c r="D601" i="30"/>
  <c r="F661" i="29"/>
  <c r="J662" i="29"/>
  <c r="F662" i="29" l="1"/>
  <c r="J663" i="29"/>
  <c r="E662" i="29"/>
  <c r="I663" i="29"/>
  <c r="G601" i="30"/>
  <c r="D602" i="30"/>
  <c r="D663" i="29"/>
  <c r="G663" i="29" s="1"/>
  <c r="H664" i="29"/>
  <c r="C204" i="35"/>
  <c r="A205" i="35"/>
  <c r="C205" i="35" l="1"/>
  <c r="A206" i="35"/>
  <c r="D664" i="29"/>
  <c r="G664" i="29" s="1"/>
  <c r="H665" i="29"/>
  <c r="D603" i="30"/>
  <c r="G602" i="30"/>
  <c r="E663" i="29"/>
  <c r="I664" i="29"/>
  <c r="F663" i="29"/>
  <c r="J664" i="29"/>
  <c r="E664" i="29" l="1"/>
  <c r="I665" i="29"/>
  <c r="D665" i="29"/>
  <c r="G665" i="29" s="1"/>
  <c r="H666" i="29"/>
  <c r="D604" i="30"/>
  <c r="G603" i="30"/>
  <c r="F664" i="29"/>
  <c r="J665" i="29"/>
  <c r="C206" i="35"/>
  <c r="A207" i="35"/>
  <c r="F665" i="29" l="1"/>
  <c r="J666" i="29"/>
  <c r="D666" i="29"/>
  <c r="G666" i="29" s="1"/>
  <c r="H667" i="29"/>
  <c r="E665" i="29"/>
  <c r="I666" i="29"/>
  <c r="C207" i="35"/>
  <c r="A208" i="35"/>
  <c r="D605" i="30"/>
  <c r="G604" i="30"/>
  <c r="D606" i="30" l="1"/>
  <c r="G605" i="30"/>
  <c r="C208" i="35"/>
  <c r="A209" i="35"/>
  <c r="E666" i="29"/>
  <c r="I667" i="29"/>
  <c r="D667" i="29"/>
  <c r="G667" i="29" s="1"/>
  <c r="H668" i="29"/>
  <c r="F666" i="29"/>
  <c r="J667" i="29"/>
  <c r="C209" i="35" l="1"/>
  <c r="A210" i="35"/>
  <c r="F667" i="29"/>
  <c r="J668" i="29"/>
  <c r="D668" i="29"/>
  <c r="G668" i="29" s="1"/>
  <c r="H669" i="29"/>
  <c r="E667" i="29"/>
  <c r="I668" i="29"/>
  <c r="D607" i="30"/>
  <c r="G606" i="30"/>
  <c r="E668" i="29" l="1"/>
  <c r="I669" i="29"/>
  <c r="D608" i="30"/>
  <c r="G607" i="30"/>
  <c r="D669" i="29"/>
  <c r="G669" i="29" s="1"/>
  <c r="H670" i="29"/>
  <c r="F668" i="29"/>
  <c r="J669" i="29"/>
  <c r="C210" i="35"/>
  <c r="A211" i="35"/>
  <c r="E669" i="29" l="1"/>
  <c r="I670" i="29"/>
  <c r="C211" i="35"/>
  <c r="A212" i="35"/>
  <c r="F669" i="29"/>
  <c r="J670" i="29"/>
  <c r="D670" i="29"/>
  <c r="G670" i="29" s="1"/>
  <c r="H671" i="29"/>
  <c r="D609" i="30"/>
  <c r="G608" i="30"/>
  <c r="D610" i="30" l="1"/>
  <c r="G609" i="30"/>
  <c r="D671" i="29"/>
  <c r="G671" i="29" s="1"/>
  <c r="H672" i="29"/>
  <c r="F670" i="29"/>
  <c r="J671" i="29"/>
  <c r="C212" i="35"/>
  <c r="A213" i="35"/>
  <c r="E670" i="29"/>
  <c r="I671" i="29"/>
  <c r="D672" i="29" l="1"/>
  <c r="G672" i="29" s="1"/>
  <c r="H673" i="29"/>
  <c r="C213" i="35"/>
  <c r="A214" i="35"/>
  <c r="E671" i="29"/>
  <c r="I672" i="29"/>
  <c r="F671" i="29"/>
  <c r="J672" i="29"/>
  <c r="D611" i="30"/>
  <c r="G610" i="30"/>
  <c r="D612" i="30" l="1"/>
  <c r="G611" i="30"/>
  <c r="E672" i="29"/>
  <c r="I673" i="29"/>
  <c r="F672" i="29"/>
  <c r="J673" i="29"/>
  <c r="C214" i="35"/>
  <c r="A215" i="35"/>
  <c r="D673" i="29"/>
  <c r="G673" i="29" s="1"/>
  <c r="H674" i="29"/>
  <c r="D674" i="29" l="1"/>
  <c r="G674" i="29" s="1"/>
  <c r="H675" i="29"/>
  <c r="C215" i="35"/>
  <c r="A216" i="35"/>
  <c r="E673" i="29"/>
  <c r="I674" i="29"/>
  <c r="F673" i="29"/>
  <c r="J674" i="29"/>
  <c r="D613" i="30"/>
  <c r="G612" i="30"/>
  <c r="F674" i="29" l="1"/>
  <c r="J675" i="29"/>
  <c r="C216" i="35"/>
  <c r="A217" i="35"/>
  <c r="D675" i="29"/>
  <c r="G675" i="29" s="1"/>
  <c r="H676" i="29"/>
  <c r="D614" i="30"/>
  <c r="G613" i="30"/>
  <c r="E674" i="29"/>
  <c r="I675" i="29"/>
  <c r="E675" i="29" l="1"/>
  <c r="I676" i="29"/>
  <c r="D615" i="30"/>
  <c r="G614" i="30"/>
  <c r="D676" i="29"/>
  <c r="G676" i="29" s="1"/>
  <c r="H677" i="29"/>
  <c r="C217" i="35"/>
  <c r="A218" i="35"/>
  <c r="F675" i="29"/>
  <c r="J676" i="29"/>
  <c r="F676" i="29" l="1"/>
  <c r="J677" i="29"/>
  <c r="E676" i="29"/>
  <c r="I677" i="29"/>
  <c r="C218" i="35"/>
  <c r="A219" i="35"/>
  <c r="D677" i="29"/>
  <c r="G677" i="29" s="1"/>
  <c r="H678" i="29"/>
  <c r="D616" i="30"/>
  <c r="G615" i="30"/>
  <c r="D617" i="30" l="1"/>
  <c r="G616" i="30"/>
  <c r="D678" i="29"/>
  <c r="G678" i="29" s="1"/>
  <c r="H679" i="29"/>
  <c r="C219" i="35"/>
  <c r="A220" i="35"/>
  <c r="F677" i="29"/>
  <c r="J678" i="29"/>
  <c r="E677" i="29"/>
  <c r="I678" i="29"/>
  <c r="C220" i="35" l="1"/>
  <c r="A221" i="35"/>
  <c r="E678" i="29"/>
  <c r="I679" i="29"/>
  <c r="F678" i="29"/>
  <c r="J679" i="29"/>
  <c r="D679" i="29"/>
  <c r="G679" i="29" s="1"/>
  <c r="H680" i="29"/>
  <c r="D618" i="30"/>
  <c r="G617" i="30"/>
  <c r="D619" i="30" l="1"/>
  <c r="G618" i="30"/>
  <c r="D680" i="29"/>
  <c r="G680" i="29" s="1"/>
  <c r="H681" i="29"/>
  <c r="E679" i="29"/>
  <c r="I680" i="29"/>
  <c r="F679" i="29"/>
  <c r="J680" i="29"/>
  <c r="C221" i="35"/>
  <c r="A222" i="35"/>
  <c r="E680" i="29" l="1"/>
  <c r="I681" i="29"/>
  <c r="F680" i="29"/>
  <c r="J681" i="29"/>
  <c r="D681" i="29"/>
  <c r="G681" i="29" s="1"/>
  <c r="H682" i="29"/>
  <c r="C222" i="35"/>
  <c r="A223" i="35"/>
  <c r="D620" i="30"/>
  <c r="G619" i="30"/>
  <c r="D621" i="30" l="1"/>
  <c r="G620" i="30"/>
  <c r="D682" i="29"/>
  <c r="G682" i="29" s="1"/>
  <c r="H683" i="29"/>
  <c r="E681" i="29"/>
  <c r="I682" i="29"/>
  <c r="C223" i="35"/>
  <c r="A224" i="35"/>
  <c r="F681" i="29"/>
  <c r="J682" i="29"/>
  <c r="F682" i="29" l="1"/>
  <c r="J683" i="29"/>
  <c r="C224" i="35"/>
  <c r="A225" i="35"/>
  <c r="E682" i="29"/>
  <c r="I683" i="29"/>
  <c r="D683" i="29"/>
  <c r="G683" i="29" s="1"/>
  <c r="H684" i="29"/>
  <c r="D622" i="30"/>
  <c r="G621" i="30"/>
  <c r="D623" i="30" l="1"/>
  <c r="G622" i="30"/>
  <c r="D684" i="29"/>
  <c r="G684" i="29" s="1"/>
  <c r="H685" i="29"/>
  <c r="E683" i="29"/>
  <c r="I684" i="29"/>
  <c r="C225" i="35"/>
  <c r="A226" i="35"/>
  <c r="F683" i="29"/>
  <c r="J684" i="29"/>
  <c r="F684" i="29" l="1"/>
  <c r="J685" i="29"/>
  <c r="D685" i="29"/>
  <c r="G685" i="29" s="1"/>
  <c r="H686" i="29"/>
  <c r="C226" i="35"/>
  <c r="A227" i="35"/>
  <c r="E684" i="29"/>
  <c r="I685" i="29"/>
  <c r="D624" i="30"/>
  <c r="G623" i="30"/>
  <c r="E685" i="29" l="1"/>
  <c r="I686" i="29"/>
  <c r="D625" i="30"/>
  <c r="G624" i="30"/>
  <c r="D686" i="29"/>
  <c r="G686" i="29" s="1"/>
  <c r="H687" i="29"/>
  <c r="F685" i="29"/>
  <c r="J686" i="29"/>
  <c r="C227" i="35"/>
  <c r="A228" i="35"/>
  <c r="C228" i="35" l="1"/>
  <c r="A229" i="35"/>
  <c r="D687" i="29"/>
  <c r="G687" i="29" s="1"/>
  <c r="H688" i="29"/>
  <c r="E686" i="29"/>
  <c r="I687" i="29"/>
  <c r="F686" i="29"/>
  <c r="J687" i="29"/>
  <c r="D626" i="30"/>
  <c r="G625" i="30"/>
  <c r="F687" i="29" l="1"/>
  <c r="J688" i="29"/>
  <c r="D688" i="29"/>
  <c r="G688" i="29" s="1"/>
  <c r="H689" i="29"/>
  <c r="D627" i="30"/>
  <c r="G626" i="30"/>
  <c r="E687" i="29"/>
  <c r="I688" i="29"/>
  <c r="C229" i="35"/>
  <c r="A230" i="35"/>
  <c r="C230" i="35" l="1"/>
  <c r="A231" i="35"/>
  <c r="E688" i="29"/>
  <c r="I689" i="29"/>
  <c r="D628" i="30"/>
  <c r="G627" i="30"/>
  <c r="D689" i="29"/>
  <c r="G689" i="29" s="1"/>
  <c r="H690" i="29"/>
  <c r="F688" i="29"/>
  <c r="J689" i="29"/>
  <c r="F689" i="29" l="1"/>
  <c r="J690" i="29"/>
  <c r="D690" i="29"/>
  <c r="G690" i="29" s="1"/>
  <c r="H691" i="29"/>
  <c r="E689" i="29"/>
  <c r="I690" i="29"/>
  <c r="D629" i="30"/>
  <c r="G628" i="30"/>
  <c r="C231" i="35"/>
  <c r="A232" i="35"/>
  <c r="C232" i="35" l="1"/>
  <c r="A233" i="35"/>
  <c r="E690" i="29"/>
  <c r="I691" i="29"/>
  <c r="D691" i="29"/>
  <c r="G691" i="29" s="1"/>
  <c r="H692" i="29"/>
  <c r="F690" i="29"/>
  <c r="J691" i="29"/>
  <c r="D630" i="30"/>
  <c r="G629" i="30"/>
  <c r="F691" i="29" l="1"/>
  <c r="J692" i="29"/>
  <c r="D631" i="30"/>
  <c r="G630" i="30"/>
  <c r="E691" i="29"/>
  <c r="I692" i="29"/>
  <c r="D692" i="29"/>
  <c r="G692" i="29" s="1"/>
  <c r="H693" i="29"/>
  <c r="C233" i="35"/>
  <c r="A234" i="35"/>
  <c r="D693" i="29" l="1"/>
  <c r="G693" i="29" s="1"/>
  <c r="H694" i="29"/>
  <c r="F692" i="29"/>
  <c r="J693" i="29"/>
  <c r="C234" i="35"/>
  <c r="A235" i="35"/>
  <c r="E692" i="29"/>
  <c r="I693" i="29"/>
  <c r="D632" i="30"/>
  <c r="G631" i="30"/>
  <c r="E693" i="29" l="1"/>
  <c r="I694" i="29"/>
  <c r="D633" i="30"/>
  <c r="G632" i="30"/>
  <c r="C235" i="35"/>
  <c r="A236" i="35"/>
  <c r="F693" i="29"/>
  <c r="J694" i="29"/>
  <c r="D694" i="29"/>
  <c r="G694" i="29" s="1"/>
  <c r="H695" i="29"/>
  <c r="D695" i="29" l="1"/>
  <c r="G695" i="29" s="1"/>
  <c r="H696" i="29"/>
  <c r="F694" i="29"/>
  <c r="J695" i="29"/>
  <c r="C236" i="35"/>
  <c r="A237" i="35"/>
  <c r="E694" i="29"/>
  <c r="I695" i="29"/>
  <c r="D634" i="30"/>
  <c r="G633" i="30"/>
  <c r="D635" i="30" l="1"/>
  <c r="G634" i="30"/>
  <c r="C237" i="35"/>
  <c r="A238" i="35"/>
  <c r="F695" i="29"/>
  <c r="J696" i="29"/>
  <c r="D696" i="29"/>
  <c r="G696" i="29" s="1"/>
  <c r="H697" i="29"/>
  <c r="E695" i="29"/>
  <c r="I696" i="29"/>
  <c r="C238" i="35" l="1"/>
  <c r="A239" i="35"/>
  <c r="E696" i="29"/>
  <c r="I697" i="29"/>
  <c r="D697" i="29"/>
  <c r="G697" i="29" s="1"/>
  <c r="H698" i="29"/>
  <c r="F696" i="29"/>
  <c r="J697" i="29"/>
  <c r="D636" i="30"/>
  <c r="G635" i="30"/>
  <c r="D637" i="30" l="1"/>
  <c r="G636" i="30"/>
  <c r="F697" i="29"/>
  <c r="J698" i="29"/>
  <c r="E697" i="29"/>
  <c r="I698" i="29"/>
  <c r="D698" i="29"/>
  <c r="G698" i="29" s="1"/>
  <c r="H699" i="29"/>
  <c r="C239" i="35"/>
  <c r="A240" i="35"/>
  <c r="F698" i="29" l="1"/>
  <c r="J699" i="29"/>
  <c r="C240" i="35"/>
  <c r="A241" i="35"/>
  <c r="D699" i="29"/>
  <c r="G699" i="29" s="1"/>
  <c r="H700" i="29"/>
  <c r="E698" i="29"/>
  <c r="I699" i="29"/>
  <c r="D638" i="30"/>
  <c r="G637" i="30"/>
  <c r="E699" i="29" l="1"/>
  <c r="I700" i="29"/>
  <c r="D639" i="30"/>
  <c r="G638" i="30"/>
  <c r="D700" i="29"/>
  <c r="G700" i="29" s="1"/>
  <c r="H701" i="29"/>
  <c r="C241" i="35"/>
  <c r="A242" i="35"/>
  <c r="F699" i="29"/>
  <c r="J700" i="29"/>
  <c r="C242" i="35" l="1"/>
  <c r="A243" i="35"/>
  <c r="F700" i="29"/>
  <c r="J701" i="29"/>
  <c r="D701" i="29"/>
  <c r="G701" i="29" s="1"/>
  <c r="H702" i="29"/>
  <c r="E700" i="29"/>
  <c r="I701" i="29"/>
  <c r="D640" i="30"/>
  <c r="G639" i="30"/>
  <c r="D641" i="30" l="1"/>
  <c r="G640" i="30"/>
  <c r="E701" i="29"/>
  <c r="I702" i="29"/>
  <c r="F701" i="29"/>
  <c r="J702" i="29"/>
  <c r="D702" i="29"/>
  <c r="G702" i="29" s="1"/>
  <c r="H703" i="29"/>
  <c r="C243" i="35"/>
  <c r="A244" i="35"/>
  <c r="E702" i="29" l="1"/>
  <c r="I703" i="29"/>
  <c r="C244" i="35"/>
  <c r="A245" i="35"/>
  <c r="D703" i="29"/>
  <c r="G703" i="29" s="1"/>
  <c r="H704" i="29"/>
  <c r="F702" i="29"/>
  <c r="J703" i="29"/>
  <c r="D642" i="30"/>
  <c r="G641" i="30"/>
  <c r="F703" i="29" l="1"/>
  <c r="J704" i="29"/>
  <c r="D704" i="29"/>
  <c r="G704" i="29" s="1"/>
  <c r="H705" i="29"/>
  <c r="D643" i="30"/>
  <c r="G642" i="30"/>
  <c r="C245" i="35"/>
  <c r="A246" i="35"/>
  <c r="E703" i="29"/>
  <c r="I704" i="29"/>
  <c r="E704" i="29" l="1"/>
  <c r="I705" i="29"/>
  <c r="D644" i="30"/>
  <c r="G643" i="30"/>
  <c r="F704" i="29"/>
  <c r="J705" i="29"/>
  <c r="C246" i="35"/>
  <c r="A247" i="35"/>
  <c r="D705" i="29"/>
  <c r="G705" i="29" s="1"/>
  <c r="H706" i="29"/>
  <c r="C247" i="35" l="1"/>
  <c r="A248" i="35"/>
  <c r="F705" i="29"/>
  <c r="J706" i="29"/>
  <c r="E705" i="29"/>
  <c r="I706" i="29"/>
  <c r="D706" i="29"/>
  <c r="G706" i="29" s="1"/>
  <c r="H707" i="29"/>
  <c r="D645" i="30"/>
  <c r="G644" i="30"/>
  <c r="D646" i="30" l="1"/>
  <c r="G645" i="30"/>
  <c r="D707" i="29"/>
  <c r="G707" i="29" s="1"/>
  <c r="H708" i="29"/>
  <c r="F706" i="29"/>
  <c r="J707" i="29"/>
  <c r="E706" i="29"/>
  <c r="I707" i="29"/>
  <c r="C248" i="35"/>
  <c r="A249" i="35"/>
  <c r="C249" i="35" l="1"/>
  <c r="A250" i="35"/>
  <c r="E707" i="29"/>
  <c r="I708" i="29"/>
  <c r="D708" i="29"/>
  <c r="G708" i="29" s="1"/>
  <c r="H709" i="29"/>
  <c r="F707" i="29"/>
  <c r="J708" i="29"/>
  <c r="D647" i="30"/>
  <c r="G646" i="30"/>
  <c r="F708" i="29" l="1"/>
  <c r="J709" i="29"/>
  <c r="D709" i="29"/>
  <c r="G709" i="29" s="1"/>
  <c r="H710" i="29"/>
  <c r="D648" i="30"/>
  <c r="G647" i="30"/>
  <c r="E708" i="29"/>
  <c r="I709" i="29"/>
  <c r="C250" i="35"/>
  <c r="A251" i="35"/>
  <c r="C251" i="35" l="1"/>
  <c r="A252" i="35"/>
  <c r="E709" i="29"/>
  <c r="I710" i="29"/>
  <c r="D649" i="30"/>
  <c r="G648" i="30"/>
  <c r="D710" i="29"/>
  <c r="G710" i="29" s="1"/>
  <c r="H711" i="29"/>
  <c r="F709" i="29"/>
  <c r="J710" i="29"/>
  <c r="F710" i="29" l="1"/>
  <c r="J711" i="29"/>
  <c r="D711" i="29"/>
  <c r="G711" i="29" s="1"/>
  <c r="H712" i="29"/>
  <c r="E710" i="29"/>
  <c r="I711" i="29"/>
  <c r="D650" i="30"/>
  <c r="G649" i="30"/>
  <c r="C252" i="35"/>
  <c r="A253" i="35"/>
  <c r="C253" i="35" l="1"/>
  <c r="A254" i="35"/>
  <c r="D651" i="30"/>
  <c r="G650" i="30"/>
  <c r="F711" i="29"/>
  <c r="J712" i="29"/>
  <c r="E711" i="29"/>
  <c r="I712" i="29"/>
  <c r="D712" i="29"/>
  <c r="G712" i="29" s="1"/>
  <c r="H713" i="29"/>
  <c r="F712" i="29" l="1"/>
  <c r="J713" i="29"/>
  <c r="D652" i="30"/>
  <c r="G651" i="30"/>
  <c r="D713" i="29"/>
  <c r="G713" i="29" s="1"/>
  <c r="H714" i="29"/>
  <c r="E712" i="29"/>
  <c r="I713" i="29"/>
  <c r="C254" i="35"/>
  <c r="A255" i="35"/>
  <c r="C255" i="35" l="1"/>
  <c r="A256" i="35"/>
  <c r="E713" i="29"/>
  <c r="I714" i="29"/>
  <c r="F713" i="29"/>
  <c r="J714" i="29"/>
  <c r="D714" i="29"/>
  <c r="G714" i="29" s="1"/>
  <c r="H715" i="29"/>
  <c r="D653" i="30"/>
  <c r="G652" i="30"/>
  <c r="D654" i="30" l="1"/>
  <c r="G653" i="30"/>
  <c r="D715" i="29"/>
  <c r="G715" i="29" s="1"/>
  <c r="H716" i="29"/>
  <c r="E714" i="29"/>
  <c r="I715" i="29"/>
  <c r="F714" i="29"/>
  <c r="J715" i="29"/>
  <c r="C256" i="35"/>
  <c r="A257" i="35"/>
  <c r="C257" i="35" l="1"/>
  <c r="A258" i="35"/>
  <c r="D716" i="29"/>
  <c r="G716" i="29" s="1"/>
  <c r="H717" i="29"/>
  <c r="F715" i="29"/>
  <c r="J716" i="29"/>
  <c r="E715" i="29"/>
  <c r="I716" i="29"/>
  <c r="D655" i="30"/>
  <c r="G654" i="30"/>
  <c r="D717" i="29" l="1"/>
  <c r="G717" i="29" s="1"/>
  <c r="H718" i="29"/>
  <c r="E716" i="29"/>
  <c r="I717" i="29"/>
  <c r="F716" i="29"/>
  <c r="J717" i="29"/>
  <c r="D656" i="30"/>
  <c r="G655" i="30"/>
  <c r="C258" i="35"/>
  <c r="A259" i="35"/>
  <c r="C259" i="35" l="1"/>
  <c r="A260" i="35"/>
  <c r="D657" i="30"/>
  <c r="G656" i="30"/>
  <c r="F717" i="29"/>
  <c r="J718" i="29"/>
  <c r="D718" i="29"/>
  <c r="G718" i="29" s="1"/>
  <c r="H719" i="29"/>
  <c r="E717" i="29"/>
  <c r="I718" i="29"/>
  <c r="E718" i="29" l="1"/>
  <c r="I719" i="29"/>
  <c r="D719" i="29"/>
  <c r="G719" i="29" s="1"/>
  <c r="H720" i="29"/>
  <c r="D658" i="30"/>
  <c r="G657" i="30"/>
  <c r="F718" i="29"/>
  <c r="J719" i="29"/>
  <c r="C260" i="35"/>
  <c r="A261" i="35"/>
  <c r="C261" i="35" l="1"/>
  <c r="A262" i="35"/>
  <c r="F719" i="29"/>
  <c r="J720" i="29"/>
  <c r="E719" i="29"/>
  <c r="I720" i="29"/>
  <c r="D659" i="30"/>
  <c r="G658" i="30"/>
  <c r="D720" i="29"/>
  <c r="G720" i="29" s="1"/>
  <c r="H721" i="29"/>
  <c r="D721" i="29" s="1"/>
  <c r="G721" i="29" s="1"/>
  <c r="F720" i="29" l="1"/>
  <c r="J721" i="29"/>
  <c r="F721" i="29" s="1"/>
  <c r="D660" i="30"/>
  <c r="G659" i="30"/>
  <c r="E720" i="29"/>
  <c r="I721" i="29"/>
  <c r="E721" i="29" s="1"/>
  <c r="C262" i="35"/>
  <c r="A263" i="35"/>
  <c r="C263" i="35" l="1"/>
  <c r="A264" i="35"/>
  <c r="D661" i="30"/>
  <c r="G660" i="30"/>
  <c r="D662" i="30" l="1"/>
  <c r="G661" i="30"/>
  <c r="C264" i="35"/>
  <c r="A265" i="35"/>
  <c r="C265" i="35" l="1"/>
  <c r="A266" i="35"/>
  <c r="D663" i="30"/>
  <c r="G662" i="30"/>
  <c r="D664" i="30" l="1"/>
  <c r="G663" i="30"/>
  <c r="C266" i="35"/>
  <c r="A267" i="35"/>
  <c r="C267" i="35" l="1"/>
  <c r="A268" i="35"/>
  <c r="D665" i="30"/>
  <c r="G664" i="30"/>
  <c r="D666" i="30" l="1"/>
  <c r="G665" i="30"/>
  <c r="C268" i="35"/>
  <c r="A269" i="35"/>
  <c r="C269" i="35" l="1"/>
  <c r="A270" i="35"/>
  <c r="D667" i="30"/>
  <c r="G666" i="30"/>
  <c r="D668" i="30" l="1"/>
  <c r="G667" i="30"/>
  <c r="C270" i="35"/>
  <c r="A271" i="35"/>
  <c r="C271" i="35" l="1"/>
  <c r="A272" i="35"/>
  <c r="D669" i="30"/>
  <c r="G668" i="30"/>
  <c r="D670" i="30" l="1"/>
  <c r="G669" i="30"/>
  <c r="C272" i="35"/>
  <c r="A273" i="35"/>
  <c r="C273" i="35" l="1"/>
  <c r="A274" i="35"/>
  <c r="D671" i="30"/>
  <c r="G670" i="30"/>
  <c r="D672" i="30" l="1"/>
  <c r="G671" i="30"/>
  <c r="C274" i="35"/>
  <c r="A275" i="35"/>
  <c r="C275" i="35" l="1"/>
  <c r="A276" i="35"/>
  <c r="D673" i="30"/>
  <c r="G672" i="30"/>
  <c r="D674" i="30" l="1"/>
  <c r="G673" i="30"/>
  <c r="C276" i="35"/>
  <c r="A277" i="35"/>
  <c r="C277" i="35" l="1"/>
  <c r="A278" i="35"/>
  <c r="D675" i="30"/>
  <c r="G674" i="30"/>
  <c r="D676" i="30" l="1"/>
  <c r="G675" i="30"/>
  <c r="C278" i="35"/>
  <c r="A279" i="35"/>
  <c r="C279" i="35" l="1"/>
  <c r="A280" i="35"/>
  <c r="D677" i="30"/>
  <c r="G676" i="30"/>
  <c r="D678" i="30" l="1"/>
  <c r="G677" i="30"/>
  <c r="C280" i="35"/>
  <c r="A281" i="35"/>
  <c r="C281" i="35" l="1"/>
  <c r="A282" i="35"/>
  <c r="D679" i="30"/>
  <c r="G678" i="30"/>
  <c r="D680" i="30" l="1"/>
  <c r="G679" i="30"/>
  <c r="C282" i="35"/>
  <c r="A283" i="35"/>
  <c r="C283" i="35" l="1"/>
  <c r="A284" i="35"/>
  <c r="D681" i="30"/>
  <c r="G680" i="30"/>
  <c r="D682" i="30" l="1"/>
  <c r="G681" i="30"/>
  <c r="C284" i="35"/>
  <c r="A285" i="35"/>
  <c r="C285" i="35" l="1"/>
  <c r="A286" i="35"/>
  <c r="D683" i="30"/>
  <c r="G682" i="30"/>
  <c r="D684" i="30" l="1"/>
  <c r="G683" i="30"/>
  <c r="C286" i="35"/>
  <c r="A287" i="35"/>
  <c r="C287" i="35" l="1"/>
  <c r="A288" i="35"/>
  <c r="D685" i="30"/>
  <c r="G684" i="30"/>
  <c r="D686" i="30" l="1"/>
  <c r="G685" i="30"/>
  <c r="C288" i="35"/>
  <c r="A289" i="35"/>
  <c r="C289" i="35" l="1"/>
  <c r="A290" i="35"/>
  <c r="D687" i="30"/>
  <c r="G686" i="30"/>
  <c r="D688" i="30" l="1"/>
  <c r="G687" i="30"/>
  <c r="C290" i="35"/>
  <c r="A291" i="35"/>
  <c r="C291" i="35" l="1"/>
  <c r="A292" i="35"/>
  <c r="D689" i="30"/>
  <c r="G688" i="30"/>
  <c r="D690" i="30" l="1"/>
  <c r="G689" i="30"/>
  <c r="C292" i="35"/>
  <c r="A293" i="35"/>
  <c r="C293" i="35" l="1"/>
  <c r="A294" i="35"/>
  <c r="D691" i="30"/>
  <c r="G690" i="30"/>
  <c r="D692" i="30" l="1"/>
  <c r="G691" i="30"/>
  <c r="C294" i="35"/>
  <c r="A295" i="35"/>
  <c r="C295" i="35" l="1"/>
  <c r="A296" i="35"/>
  <c r="D693" i="30"/>
  <c r="G692" i="30"/>
  <c r="D694" i="30" l="1"/>
  <c r="G693" i="30"/>
  <c r="C296" i="35"/>
  <c r="A297" i="35"/>
  <c r="C297" i="35" l="1"/>
  <c r="A298" i="35"/>
  <c r="D695" i="30"/>
  <c r="G694" i="30"/>
  <c r="D696" i="30" l="1"/>
  <c r="G695" i="30"/>
  <c r="C298" i="35"/>
  <c r="A299" i="35"/>
  <c r="C299" i="35" l="1"/>
  <c r="A300" i="35"/>
  <c r="D697" i="30"/>
  <c r="G696" i="30"/>
  <c r="D698" i="30" l="1"/>
  <c r="G697" i="30"/>
  <c r="C300" i="35"/>
  <c r="A301" i="35"/>
  <c r="C301" i="35" l="1"/>
  <c r="A302" i="35"/>
  <c r="D699" i="30"/>
  <c r="G698" i="30"/>
  <c r="D700" i="30" l="1"/>
  <c r="G699" i="30"/>
  <c r="C302" i="35"/>
  <c r="A303" i="35"/>
  <c r="C303" i="35" l="1"/>
  <c r="A304" i="35"/>
  <c r="D701" i="30"/>
  <c r="G700" i="30"/>
  <c r="D702" i="30" l="1"/>
  <c r="G701" i="30"/>
  <c r="C304" i="35"/>
  <c r="A305" i="35"/>
  <c r="C305" i="35" l="1"/>
  <c r="A306" i="35"/>
  <c r="D703" i="30"/>
  <c r="G702" i="30"/>
  <c r="D704" i="30" l="1"/>
  <c r="G703" i="30"/>
  <c r="C306" i="35"/>
  <c r="A307" i="35"/>
  <c r="C307" i="35" l="1"/>
  <c r="A308" i="35"/>
  <c r="D705" i="30"/>
  <c r="G704" i="30"/>
  <c r="D706" i="30" l="1"/>
  <c r="G705" i="30"/>
  <c r="C308" i="35"/>
  <c r="A309" i="35"/>
  <c r="C309" i="35" l="1"/>
  <c r="A310" i="35"/>
  <c r="D707" i="30"/>
  <c r="G706" i="30"/>
  <c r="D708" i="30" l="1"/>
  <c r="G707" i="30"/>
  <c r="C310" i="35"/>
  <c r="A311" i="35"/>
  <c r="C311" i="35" l="1"/>
  <c r="A312" i="35"/>
  <c r="D709" i="30"/>
  <c r="G708" i="30"/>
  <c r="D710" i="30" l="1"/>
  <c r="G709" i="30"/>
  <c r="C312" i="35"/>
  <c r="A313" i="35"/>
  <c r="C313" i="35" l="1"/>
  <c r="A314" i="35"/>
  <c r="D711" i="30"/>
  <c r="G710" i="30"/>
  <c r="D712" i="30" l="1"/>
  <c r="G711" i="30"/>
  <c r="C314" i="35"/>
  <c r="A315" i="35"/>
  <c r="C315" i="35" l="1"/>
  <c r="A316" i="35"/>
  <c r="D713" i="30"/>
  <c r="G712" i="30"/>
  <c r="D714" i="30" l="1"/>
  <c r="G713" i="30"/>
  <c r="C316" i="35"/>
  <c r="A317" i="35"/>
  <c r="C317" i="35" l="1"/>
  <c r="A318" i="35"/>
  <c r="D715" i="30"/>
  <c r="G714" i="30"/>
  <c r="D716" i="30" l="1"/>
  <c r="G715" i="30"/>
  <c r="C318" i="35"/>
  <c r="A319" i="35"/>
  <c r="C319" i="35" l="1"/>
  <c r="A320" i="35"/>
  <c r="D717" i="30"/>
  <c r="G716" i="30"/>
  <c r="D718" i="30" l="1"/>
  <c r="G717" i="30"/>
  <c r="C320" i="35"/>
  <c r="A321" i="35"/>
  <c r="C321" i="35" l="1"/>
  <c r="A322" i="35"/>
  <c r="D719" i="30"/>
  <c r="G718" i="30"/>
  <c r="D720" i="30" l="1"/>
  <c r="G719" i="30"/>
  <c r="C322" i="35"/>
  <c r="A323" i="35"/>
  <c r="C323" i="35" l="1"/>
  <c r="A324" i="35"/>
  <c r="D721" i="30"/>
  <c r="G721" i="30" s="1"/>
  <c r="G720" i="30"/>
  <c r="C324" i="35" l="1"/>
  <c r="A325" i="35"/>
  <c r="C325" i="35" l="1"/>
  <c r="A326" i="35"/>
  <c r="C326" i="35" l="1"/>
  <c r="A327" i="35"/>
  <c r="C327" i="35" l="1"/>
  <c r="A328" i="35"/>
  <c r="C328" i="35" l="1"/>
  <c r="A329" i="35"/>
  <c r="C329" i="35" l="1"/>
  <c r="A330" i="35"/>
  <c r="C330" i="35" l="1"/>
  <c r="A331" i="35"/>
  <c r="C331" i="35" l="1"/>
  <c r="A332" i="35"/>
  <c r="C332" i="35" l="1"/>
  <c r="A333" i="35"/>
  <c r="C333" i="35" l="1"/>
  <c r="A334" i="35"/>
  <c r="C334" i="35" l="1"/>
  <c r="A335" i="35"/>
  <c r="C335" i="35" l="1"/>
  <c r="A336" i="35"/>
  <c r="C336" i="35" l="1"/>
  <c r="A337" i="35"/>
  <c r="C337" i="35" l="1"/>
  <c r="A338" i="35"/>
  <c r="C338" i="35" l="1"/>
  <c r="A339" i="35"/>
  <c r="C339" i="35" l="1"/>
  <c r="A340" i="35"/>
  <c r="C340" i="35" l="1"/>
  <c r="A341" i="35"/>
  <c r="C341" i="35" l="1"/>
  <c r="A342" i="35"/>
  <c r="C342" i="35" l="1"/>
  <c r="A343" i="35"/>
  <c r="C343" i="35" l="1"/>
  <c r="A344" i="35"/>
  <c r="C344" i="35" l="1"/>
  <c r="A345" i="35"/>
  <c r="C345" i="35" l="1"/>
  <c r="A346" i="35"/>
  <c r="C346" i="35" l="1"/>
  <c r="A347" i="35"/>
  <c r="C347" i="35" l="1"/>
  <c r="A348" i="35"/>
  <c r="C348" i="35" l="1"/>
  <c r="A349" i="35"/>
  <c r="C349" i="35" l="1"/>
  <c r="A350" i="35"/>
  <c r="C350" i="35" l="1"/>
  <c r="A351" i="35"/>
  <c r="C351" i="35" l="1"/>
  <c r="A352" i="35"/>
  <c r="C352" i="35" l="1"/>
  <c r="A353" i="35"/>
  <c r="C353" i="35" l="1"/>
  <c r="A354" i="35"/>
  <c r="C354" i="35" l="1"/>
  <c r="A355" i="35"/>
  <c r="C355" i="35" l="1"/>
  <c r="A356" i="35"/>
  <c r="C356" i="35" l="1"/>
  <c r="A357" i="35"/>
  <c r="C357" i="35" l="1"/>
  <c r="A358" i="35"/>
  <c r="C358" i="35" l="1"/>
  <c r="A359" i="35"/>
  <c r="C359" i="35" l="1"/>
  <c r="A360" i="35"/>
  <c r="C360" i="35" l="1"/>
  <c r="A361" i="35"/>
  <c r="C361" i="35" l="1"/>
  <c r="A362" i="35"/>
  <c r="C362" i="35" l="1"/>
  <c r="A363" i="35"/>
  <c r="C363" i="35" l="1"/>
  <c r="A364" i="35"/>
  <c r="C364" i="35" l="1"/>
  <c r="A365" i="35"/>
  <c r="C365" i="35" l="1"/>
  <c r="A366" i="35"/>
  <c r="C366" i="35" l="1"/>
  <c r="A367" i="35"/>
  <c r="C367" i="35" l="1"/>
  <c r="A368" i="35"/>
  <c r="C368" i="35" l="1"/>
  <c r="A369" i="35"/>
  <c r="C369" i="35" l="1"/>
  <c r="A370" i="35"/>
  <c r="C370" i="35" l="1"/>
  <c r="A371" i="35"/>
  <c r="C371" i="35" l="1"/>
  <c r="A372" i="35"/>
  <c r="C372" i="35" l="1"/>
  <c r="A373" i="35"/>
  <c r="C373" i="35" l="1"/>
  <c r="A374" i="35"/>
  <c r="C374" i="35" l="1"/>
  <c r="A375" i="35"/>
  <c r="C375" i="35" l="1"/>
  <c r="A376" i="35"/>
  <c r="C376" i="35" l="1"/>
  <c r="A377" i="35"/>
  <c r="C377" i="35" l="1"/>
  <c r="A378" i="35"/>
  <c r="C378" i="35" l="1"/>
  <c r="A379" i="35"/>
  <c r="C379" i="35" l="1"/>
  <c r="A380" i="35"/>
  <c r="C380" i="35" l="1"/>
  <c r="A381" i="35"/>
  <c r="C381" i="35" l="1"/>
  <c r="A382" i="35"/>
  <c r="C382" i="35" l="1"/>
  <c r="A383" i="35"/>
  <c r="C383" i="35" l="1"/>
  <c r="A384" i="35"/>
  <c r="C384" i="35" l="1"/>
  <c r="A385" i="35"/>
  <c r="C385" i="35" l="1"/>
  <c r="A386" i="35"/>
  <c r="C386" i="35" l="1"/>
  <c r="A387" i="35"/>
  <c r="C387" i="35" l="1"/>
  <c r="A388" i="35"/>
  <c r="C388" i="35" l="1"/>
  <c r="A389" i="35"/>
  <c r="C389" i="35" l="1"/>
  <c r="A390" i="35"/>
  <c r="C390" i="35" l="1"/>
  <c r="A391" i="35"/>
  <c r="C391" i="35" l="1"/>
  <c r="A392" i="35"/>
  <c r="C392" i="35" l="1"/>
  <c r="A393" i="35"/>
  <c r="C393" i="35" l="1"/>
  <c r="A394" i="35"/>
  <c r="C394" i="35" l="1"/>
  <c r="A395" i="35"/>
  <c r="C395" i="35" l="1"/>
  <c r="A396" i="35"/>
  <c r="C396" i="35" l="1"/>
  <c r="A397" i="35"/>
  <c r="C397" i="35" l="1"/>
  <c r="A398" i="35"/>
  <c r="C398" i="35" l="1"/>
  <c r="A399" i="35"/>
  <c r="C399" i="35" l="1"/>
  <c r="A400" i="35"/>
  <c r="C400" i="35" l="1"/>
  <c r="A401" i="35"/>
  <c r="C401" i="35" l="1"/>
  <c r="A402" i="35"/>
  <c r="C402" i="35" l="1"/>
  <c r="A403" i="35"/>
  <c r="C403" i="35" l="1"/>
  <c r="A404" i="35"/>
  <c r="C404" i="35" l="1"/>
  <c r="A405" i="35"/>
  <c r="C405" i="35" l="1"/>
  <c r="A406" i="35"/>
  <c r="C406" i="35" l="1"/>
  <c r="A407" i="35"/>
  <c r="C407" i="35" l="1"/>
  <c r="A408" i="35"/>
  <c r="C408" i="35" l="1"/>
  <c r="A409" i="35"/>
  <c r="C409" i="35" l="1"/>
  <c r="A410" i="35"/>
  <c r="C410" i="35" l="1"/>
  <c r="A411" i="35"/>
  <c r="C411" i="35" l="1"/>
  <c r="A412" i="35"/>
  <c r="C412" i="35" l="1"/>
  <c r="A413" i="35"/>
  <c r="C413" i="35" l="1"/>
  <c r="A414" i="35"/>
  <c r="C414" i="35" l="1"/>
  <c r="A415" i="35"/>
  <c r="C415" i="35" l="1"/>
  <c r="A416" i="35"/>
  <c r="C416" i="35" l="1"/>
  <c r="A417" i="35"/>
  <c r="C417" i="35" l="1"/>
  <c r="A418" i="35"/>
  <c r="C418" i="35" l="1"/>
  <c r="A419" i="35"/>
  <c r="C419" i="35" l="1"/>
  <c r="A420" i="35"/>
  <c r="C420" i="35" l="1"/>
  <c r="A421" i="35"/>
  <c r="C421" i="35" l="1"/>
  <c r="A422" i="35"/>
  <c r="C422" i="35" l="1"/>
  <c r="A423" i="35"/>
  <c r="C423" i="35" l="1"/>
  <c r="A424" i="35"/>
  <c r="C424" i="35" l="1"/>
  <c r="A425" i="35"/>
  <c r="C425" i="35" l="1"/>
  <c r="A426" i="35"/>
  <c r="C426" i="35" l="1"/>
  <c r="A427" i="35"/>
  <c r="C427" i="35" l="1"/>
  <c r="A428" i="35"/>
  <c r="C428" i="35" l="1"/>
  <c r="A429" i="35"/>
  <c r="C429" i="35" l="1"/>
  <c r="A430" i="35"/>
  <c r="C430" i="35" l="1"/>
  <c r="A431" i="35"/>
  <c r="C431" i="35" l="1"/>
  <c r="A432" i="35"/>
  <c r="C432" i="35" l="1"/>
  <c r="A433" i="35"/>
  <c r="C433" i="35" l="1"/>
  <c r="A434" i="35"/>
  <c r="C434" i="35" l="1"/>
  <c r="A435" i="35"/>
  <c r="C435" i="35" l="1"/>
  <c r="A436" i="35"/>
  <c r="C436" i="35" l="1"/>
  <c r="A437" i="35"/>
  <c r="C437" i="35" l="1"/>
  <c r="A438" i="35"/>
  <c r="C438" i="35" l="1"/>
  <c r="A439" i="35"/>
  <c r="C439" i="35" l="1"/>
  <c r="A440" i="35"/>
  <c r="C440" i="35" l="1"/>
  <c r="A441" i="35"/>
  <c r="C441" i="35" l="1"/>
  <c r="A442" i="35"/>
  <c r="C442" i="35" l="1"/>
  <c r="A443" i="35"/>
  <c r="C443" i="35" l="1"/>
  <c r="A444" i="35"/>
  <c r="C444" i="35" l="1"/>
  <c r="A445" i="35"/>
  <c r="C445" i="35" l="1"/>
  <c r="A446" i="35"/>
  <c r="C446" i="35" l="1"/>
  <c r="A447" i="35"/>
  <c r="C447" i="35" l="1"/>
  <c r="A448" i="35"/>
  <c r="C448" i="35" l="1"/>
  <c r="A449" i="35"/>
  <c r="C449" i="35" l="1"/>
  <c r="A450" i="35"/>
  <c r="C450" i="35" l="1"/>
  <c r="A451" i="35"/>
  <c r="C451" i="35" l="1"/>
  <c r="A452" i="35"/>
  <c r="C452" i="35" l="1"/>
  <c r="A453" i="35"/>
  <c r="C453" i="35" l="1"/>
  <c r="A454" i="35"/>
  <c r="C454" i="35" l="1"/>
  <c r="A455" i="35"/>
  <c r="C455" i="35" l="1"/>
  <c r="A456" i="35"/>
  <c r="C456" i="35" l="1"/>
  <c r="A457" i="35"/>
  <c r="C457" i="35" l="1"/>
  <c r="A458" i="35"/>
  <c r="C458" i="35" l="1"/>
  <c r="A459" i="35"/>
  <c r="C459" i="35" l="1"/>
  <c r="A460" i="35"/>
  <c r="C460" i="35" l="1"/>
  <c r="A461" i="35"/>
  <c r="C461" i="35" l="1"/>
  <c r="A462" i="35"/>
  <c r="C462" i="35" l="1"/>
  <c r="A463" i="35"/>
  <c r="C463" i="35" l="1"/>
  <c r="A464" i="35"/>
  <c r="C464" i="35" l="1"/>
  <c r="A465" i="35"/>
  <c r="C465" i="35" l="1"/>
  <c r="A466" i="35"/>
  <c r="C466" i="35" l="1"/>
  <c r="A467" i="35"/>
  <c r="C467" i="35" l="1"/>
  <c r="A468" i="35"/>
  <c r="C468" i="35" l="1"/>
  <c r="A469" i="35"/>
  <c r="C469" i="35" l="1"/>
  <c r="A470" i="35"/>
  <c r="C470" i="35" l="1"/>
  <c r="A471" i="35"/>
  <c r="C471" i="35" l="1"/>
  <c r="A472" i="35"/>
  <c r="C472" i="35" l="1"/>
  <c r="A473" i="35"/>
  <c r="C473" i="35" l="1"/>
  <c r="A474" i="35"/>
  <c r="C474" i="35" l="1"/>
  <c r="A475" i="35"/>
  <c r="C475" i="35" l="1"/>
  <c r="A476" i="35"/>
  <c r="C476" i="35" l="1"/>
  <c r="A477" i="35"/>
  <c r="C477" i="35" l="1"/>
  <c r="A478" i="35"/>
  <c r="C478" i="35" l="1"/>
  <c r="A479" i="35"/>
  <c r="C479" i="35" l="1"/>
  <c r="A480" i="35"/>
  <c r="C480" i="35" l="1"/>
  <c r="A481" i="35"/>
  <c r="C481" i="35" l="1"/>
  <c r="A482" i="35"/>
  <c r="C482" i="35" l="1"/>
  <c r="A483" i="35"/>
  <c r="C483" i="35" l="1"/>
  <c r="A484" i="35"/>
  <c r="C484" i="35" l="1"/>
  <c r="A485" i="35"/>
  <c r="C485" i="35" l="1"/>
  <c r="A486" i="35"/>
  <c r="C486" i="35" l="1"/>
  <c r="A487" i="35"/>
  <c r="C487" i="35" l="1"/>
  <c r="A488" i="35"/>
  <c r="C488" i="35" l="1"/>
  <c r="A489" i="35"/>
  <c r="C489" i="35" l="1"/>
  <c r="A490" i="35"/>
  <c r="C490" i="35" l="1"/>
  <c r="A491" i="35"/>
  <c r="C491" i="35" l="1"/>
  <c r="A492" i="35"/>
  <c r="C492" i="35" l="1"/>
  <c r="A493" i="35"/>
  <c r="C493" i="35" l="1"/>
  <c r="A494" i="35"/>
  <c r="C494" i="35" l="1"/>
  <c r="A495" i="35"/>
  <c r="C495" i="35" l="1"/>
  <c r="A496" i="35"/>
  <c r="C496" i="35" l="1"/>
  <c r="A497" i="35"/>
  <c r="C497" i="35" l="1"/>
  <c r="A498" i="35"/>
  <c r="C498" i="35" l="1"/>
  <c r="A499" i="35"/>
  <c r="C499" i="35" l="1"/>
  <c r="A500" i="35"/>
  <c r="C500" i="35" l="1"/>
  <c r="A501" i="35"/>
  <c r="C501" i="35" l="1"/>
  <c r="A502" i="35"/>
  <c r="C502" i="35" l="1"/>
  <c r="A503" i="35"/>
  <c r="C503" i="35" l="1"/>
  <c r="A504" i="35"/>
  <c r="C504" i="35" l="1"/>
  <c r="A505" i="35"/>
  <c r="C505" i="35" l="1"/>
  <c r="A506" i="35"/>
  <c r="C506" i="35" l="1"/>
  <c r="A507" i="35"/>
  <c r="C507" i="35" l="1"/>
  <c r="A508" i="35"/>
  <c r="C508" i="35" l="1"/>
  <c r="A509" i="35"/>
  <c r="C509" i="35" l="1"/>
  <c r="A510" i="35"/>
  <c r="C510" i="35" l="1"/>
  <c r="A511" i="35"/>
  <c r="C511" i="35" l="1"/>
  <c r="A512" i="35"/>
  <c r="C512" i="35" l="1"/>
  <c r="A513" i="35"/>
  <c r="C513" i="35" l="1"/>
  <c r="A514" i="35"/>
  <c r="C514" i="35" l="1"/>
  <c r="A515" i="35"/>
  <c r="C515" i="35" l="1"/>
  <c r="A516" i="35"/>
  <c r="C516" i="35" l="1"/>
  <c r="A517" i="35"/>
  <c r="C517" i="35" l="1"/>
  <c r="A518" i="35"/>
  <c r="C518" i="35" l="1"/>
  <c r="A519" i="35"/>
  <c r="C519" i="35" l="1"/>
  <c r="A520" i="35"/>
  <c r="C520" i="35" l="1"/>
  <c r="A521" i="35"/>
  <c r="C521" i="35" l="1"/>
  <c r="A522" i="35"/>
  <c r="C522" i="35" l="1"/>
  <c r="A523" i="35"/>
  <c r="C523" i="35" l="1"/>
  <c r="A524" i="35"/>
  <c r="C524" i="35" l="1"/>
  <c r="A525" i="35"/>
  <c r="C525" i="35" l="1"/>
  <c r="A526" i="35"/>
  <c r="C526" i="35" l="1"/>
  <c r="A527" i="35"/>
  <c r="C527" i="35" l="1"/>
  <c r="A528" i="35"/>
  <c r="C528" i="35" l="1"/>
  <c r="A529" i="35"/>
  <c r="C529" i="35" l="1"/>
  <c r="A530" i="35"/>
  <c r="C530" i="35" l="1"/>
  <c r="A531" i="35"/>
  <c r="C531" i="35" l="1"/>
  <c r="A532" i="35"/>
  <c r="C532" i="35" l="1"/>
  <c r="A533" i="35"/>
  <c r="C533" i="35" l="1"/>
  <c r="A534" i="35"/>
  <c r="C534" i="35" l="1"/>
  <c r="A535" i="35"/>
  <c r="C535" i="35" l="1"/>
  <c r="A536" i="35"/>
  <c r="C536" i="35" l="1"/>
  <c r="A537" i="35"/>
  <c r="C537" i="35" l="1"/>
  <c r="A538" i="35"/>
  <c r="C538" i="35" l="1"/>
  <c r="A539" i="35"/>
  <c r="C539" i="35" l="1"/>
  <c r="A540" i="35"/>
  <c r="C540" i="35" l="1"/>
  <c r="A541" i="35"/>
  <c r="C541" i="35" l="1"/>
  <c r="A542" i="35"/>
  <c r="C542" i="35" l="1"/>
  <c r="A543" i="35"/>
  <c r="C543" i="35" l="1"/>
  <c r="A544" i="35"/>
  <c r="C544" i="35" l="1"/>
  <c r="A545" i="35"/>
  <c r="C545" i="35" l="1"/>
  <c r="A546" i="35"/>
  <c r="C546" i="35" l="1"/>
  <c r="A547" i="35"/>
  <c r="C547" i="35" l="1"/>
  <c r="A548" i="35"/>
  <c r="C548" i="35" l="1"/>
  <c r="A549" i="35"/>
  <c r="C549" i="35" l="1"/>
  <c r="A550" i="35"/>
  <c r="C550" i="35" l="1"/>
  <c r="A551" i="35"/>
  <c r="C551" i="35" l="1"/>
  <c r="A552" i="35"/>
  <c r="C552" i="35" l="1"/>
  <c r="A553" i="35"/>
  <c r="C553" i="35" l="1"/>
  <c r="A554" i="35"/>
  <c r="C554" i="35" l="1"/>
  <c r="A555" i="35"/>
  <c r="C555" i="35" l="1"/>
  <c r="A556" i="35"/>
  <c r="C556" i="35" l="1"/>
  <c r="A557" i="35"/>
  <c r="C557" i="35" l="1"/>
  <c r="A558" i="35"/>
  <c r="C558" i="35" l="1"/>
  <c r="A559" i="35"/>
  <c r="C559" i="35" l="1"/>
  <c r="A560" i="35"/>
  <c r="C560" i="35" l="1"/>
  <c r="A561" i="35"/>
  <c r="C561" i="35" l="1"/>
  <c r="A562" i="35"/>
  <c r="C562" i="35" l="1"/>
  <c r="A563" i="35"/>
  <c r="C563" i="35" l="1"/>
  <c r="A564" i="35"/>
  <c r="C564" i="35" l="1"/>
  <c r="A565" i="35"/>
  <c r="C565" i="35" l="1"/>
  <c r="A566" i="35"/>
  <c r="C566" i="35" l="1"/>
  <c r="A567" i="35"/>
  <c r="C567" i="35" l="1"/>
  <c r="A568" i="35"/>
  <c r="C568" i="35" l="1"/>
  <c r="A569" i="35"/>
  <c r="C569" i="35" l="1"/>
  <c r="A570" i="35"/>
  <c r="C570" i="35" l="1"/>
  <c r="A571" i="35"/>
  <c r="C571" i="35" l="1"/>
  <c r="A572" i="35"/>
  <c r="C572" i="35" l="1"/>
  <c r="A573" i="35"/>
  <c r="C573" i="35" l="1"/>
  <c r="A574" i="35"/>
  <c r="C574" i="35" l="1"/>
  <c r="A575" i="35"/>
  <c r="C575" i="35" l="1"/>
  <c r="A576" i="35"/>
  <c r="C576" i="35" l="1"/>
  <c r="A577" i="35"/>
  <c r="C577" i="35" l="1"/>
  <c r="A578" i="35"/>
  <c r="C578" i="35" l="1"/>
  <c r="A579" i="35"/>
  <c r="C579" i="35" l="1"/>
  <c r="A580" i="35"/>
  <c r="C580" i="35" l="1"/>
  <c r="A581" i="35"/>
  <c r="C581" i="35" l="1"/>
  <c r="A582" i="35"/>
  <c r="C582" i="35" l="1"/>
  <c r="A583" i="35"/>
  <c r="C583" i="35" l="1"/>
  <c r="A584" i="35"/>
  <c r="C584" i="35" l="1"/>
  <c r="A585" i="35"/>
  <c r="C585" i="35" l="1"/>
  <c r="A586" i="35"/>
  <c r="C586" i="35" l="1"/>
  <c r="A587" i="35"/>
  <c r="C587" i="35" l="1"/>
  <c r="A588" i="35"/>
  <c r="C588" i="35" l="1"/>
  <c r="A589" i="35"/>
  <c r="C589" i="35" l="1"/>
  <c r="A590" i="35"/>
  <c r="C590" i="35" l="1"/>
  <c r="A591" i="35"/>
  <c r="C591" i="35" l="1"/>
  <c r="A592" i="35"/>
  <c r="C592" i="35" l="1"/>
  <c r="A593" i="35"/>
  <c r="C593" i="35" l="1"/>
  <c r="A594" i="35"/>
  <c r="C594" i="35" l="1"/>
  <c r="A595" i="35"/>
  <c r="C595" i="35" l="1"/>
  <c r="A596" i="35"/>
  <c r="C596" i="35" l="1"/>
  <c r="A597" i="35"/>
  <c r="C597" i="35" l="1"/>
  <c r="A598" i="35"/>
  <c r="C598" i="35" l="1"/>
  <c r="A599" i="35"/>
  <c r="C599" i="35" l="1"/>
  <c r="A600" i="35"/>
  <c r="C600" i="35" l="1"/>
  <c r="A601" i="35"/>
  <c r="C601" i="35" l="1"/>
  <c r="A602" i="35"/>
  <c r="C602" i="35" l="1"/>
  <c r="A603" i="35"/>
  <c r="C603" i="35" l="1"/>
  <c r="A604" i="35"/>
  <c r="C604" i="35" l="1"/>
  <c r="A605" i="35"/>
  <c r="C605" i="35" l="1"/>
  <c r="A606" i="35"/>
  <c r="C606" i="35" l="1"/>
  <c r="A607" i="35"/>
  <c r="C607" i="35" l="1"/>
  <c r="A608" i="35"/>
  <c r="C608" i="35" l="1"/>
  <c r="A609" i="35"/>
  <c r="C609" i="35" l="1"/>
  <c r="A610" i="35"/>
  <c r="C610" i="35" l="1"/>
  <c r="A611" i="35"/>
  <c r="C611" i="35" l="1"/>
  <c r="A612" i="35"/>
  <c r="C612" i="35" l="1"/>
  <c r="A613" i="35"/>
  <c r="C613" i="35" l="1"/>
  <c r="A614" i="35"/>
  <c r="C614" i="35" l="1"/>
  <c r="A615" i="35"/>
  <c r="C615" i="35" l="1"/>
  <c r="A616" i="35"/>
  <c r="C616" i="35" l="1"/>
  <c r="A617" i="35"/>
  <c r="C617" i="35" l="1"/>
  <c r="A618" i="35"/>
  <c r="C618" i="35" l="1"/>
  <c r="A619" i="35"/>
  <c r="C619" i="35" l="1"/>
  <c r="A620" i="35"/>
  <c r="C620" i="35" l="1"/>
  <c r="A621" i="35"/>
  <c r="C621" i="35" l="1"/>
  <c r="A622" i="35"/>
  <c r="C622" i="35" l="1"/>
  <c r="A623" i="35"/>
  <c r="C623" i="35" l="1"/>
  <c r="A624" i="35"/>
  <c r="C624" i="35" l="1"/>
  <c r="A625" i="35"/>
  <c r="C625" i="35" l="1"/>
  <c r="A626" i="35"/>
  <c r="C626" i="35" l="1"/>
  <c r="A627" i="35"/>
  <c r="C627" i="35" l="1"/>
  <c r="A628" i="35"/>
  <c r="C628" i="35" l="1"/>
  <c r="A629" i="35"/>
  <c r="C629" i="35" l="1"/>
  <c r="A630" i="35"/>
  <c r="C630" i="35" l="1"/>
  <c r="A631" i="35"/>
  <c r="C631" i="35" l="1"/>
  <c r="A632" i="35"/>
  <c r="C632" i="35" l="1"/>
  <c r="A633" i="35"/>
  <c r="C633" i="35" l="1"/>
  <c r="A634" i="35"/>
  <c r="C634" i="35" l="1"/>
  <c r="A635" i="35"/>
  <c r="C635" i="35" l="1"/>
  <c r="A636" i="35"/>
  <c r="C636" i="35" l="1"/>
  <c r="A637" i="35"/>
  <c r="C637" i="35" l="1"/>
  <c r="A638" i="35"/>
  <c r="C638" i="35" l="1"/>
  <c r="A639" i="35"/>
  <c r="C639" i="35" l="1"/>
  <c r="A640" i="35"/>
  <c r="C640" i="35" l="1"/>
  <c r="A641" i="35"/>
  <c r="C641" i="35" l="1"/>
  <c r="A642" i="35"/>
  <c r="C642" i="35" l="1"/>
  <c r="A643" i="35"/>
  <c r="C643" i="35" l="1"/>
  <c r="A644" i="35"/>
  <c r="C644" i="35" l="1"/>
  <c r="A645" i="35"/>
  <c r="C645" i="35" l="1"/>
  <c r="A646" i="35"/>
  <c r="C646" i="35" l="1"/>
  <c r="A647" i="35"/>
  <c r="C647" i="35" l="1"/>
  <c r="A648" i="35"/>
  <c r="C648" i="35" l="1"/>
  <c r="A649" i="35"/>
  <c r="C649" i="35" l="1"/>
  <c r="A650" i="35"/>
  <c r="C650" i="35" l="1"/>
  <c r="A651" i="35"/>
  <c r="C651" i="35" l="1"/>
  <c r="A652" i="35"/>
  <c r="C652" i="35" l="1"/>
  <c r="A653" i="35"/>
  <c r="C653" i="35" l="1"/>
  <c r="A654" i="35"/>
  <c r="C654" i="35" l="1"/>
  <c r="A655" i="35"/>
  <c r="C655" i="35" l="1"/>
  <c r="A656" i="35"/>
  <c r="C656" i="35" l="1"/>
  <c r="A657" i="35"/>
  <c r="C657" i="35" l="1"/>
  <c r="A658" i="35"/>
  <c r="C658" i="35" l="1"/>
  <c r="A659" i="35"/>
  <c r="C659" i="35" l="1"/>
  <c r="A660" i="35"/>
  <c r="C660" i="35" l="1"/>
  <c r="A661" i="35"/>
  <c r="C661" i="35" l="1"/>
  <c r="A662" i="35"/>
  <c r="C662" i="35" l="1"/>
  <c r="A663" i="35"/>
  <c r="C663" i="35" l="1"/>
  <c r="A664" i="35"/>
  <c r="C664" i="35" l="1"/>
  <c r="A665" i="35"/>
  <c r="C665" i="35" l="1"/>
  <c r="A666" i="35"/>
  <c r="C666" i="35" l="1"/>
  <c r="A667" i="35"/>
  <c r="C667" i="35" l="1"/>
  <c r="A668" i="35"/>
  <c r="C668" i="35" l="1"/>
  <c r="A669" i="35"/>
  <c r="C669" i="35" l="1"/>
  <c r="A670" i="35"/>
  <c r="C670" i="35" l="1"/>
  <c r="A671" i="35"/>
  <c r="C671" i="35" l="1"/>
  <c r="A672" i="35"/>
  <c r="C672" i="35" l="1"/>
  <c r="A673" i="35"/>
  <c r="C673" i="35" l="1"/>
  <c r="A674" i="35"/>
  <c r="C674" i="35" l="1"/>
  <c r="A675" i="35"/>
  <c r="C675" i="35" l="1"/>
  <c r="A676" i="35"/>
  <c r="C676" i="35" l="1"/>
  <c r="A677" i="35"/>
  <c r="C677" i="35" l="1"/>
  <c r="A678" i="35"/>
  <c r="C678" i="35" l="1"/>
  <c r="A679" i="35"/>
  <c r="C679" i="35" l="1"/>
  <c r="A680" i="35"/>
  <c r="C680" i="35" l="1"/>
  <c r="A681" i="35"/>
  <c r="C681" i="35" l="1"/>
  <c r="A682" i="35"/>
  <c r="C682" i="35" l="1"/>
  <c r="A683" i="35"/>
  <c r="C683" i="35" l="1"/>
  <c r="A684" i="35"/>
  <c r="C684" i="35" l="1"/>
  <c r="A685" i="35"/>
  <c r="C685" i="35" l="1"/>
  <c r="A686" i="35"/>
  <c r="C686" i="35" l="1"/>
  <c r="A687" i="35"/>
  <c r="C687" i="35" l="1"/>
  <c r="A688" i="35"/>
  <c r="C688" i="35" l="1"/>
  <c r="A689" i="35"/>
  <c r="C689" i="35" l="1"/>
  <c r="A690" i="35"/>
  <c r="C690" i="35" l="1"/>
  <c r="A691" i="35"/>
  <c r="C691" i="35" l="1"/>
  <c r="A692" i="35"/>
  <c r="C692" i="35" l="1"/>
  <c r="A693" i="35"/>
  <c r="C693" i="35" l="1"/>
  <c r="A694" i="35"/>
  <c r="C694" i="35" l="1"/>
  <c r="A695" i="35"/>
  <c r="C695" i="35" l="1"/>
  <c r="A696" i="35"/>
  <c r="C696" i="35" l="1"/>
  <c r="A697" i="35"/>
  <c r="C697" i="35" l="1"/>
  <c r="A698" i="35"/>
  <c r="C698" i="35" l="1"/>
  <c r="A699" i="35"/>
  <c r="C699" i="35" l="1"/>
  <c r="A700" i="35"/>
  <c r="C700" i="35" l="1"/>
  <c r="A701" i="35"/>
  <c r="C701" i="35" l="1"/>
  <c r="A702" i="35"/>
  <c r="C702" i="35" l="1"/>
  <c r="A703" i="35"/>
  <c r="C703" i="35" l="1"/>
  <c r="A704" i="35"/>
  <c r="C704" i="35" l="1"/>
  <c r="A705" i="35"/>
  <c r="C705" i="35" l="1"/>
  <c r="A706" i="35"/>
  <c r="C706" i="35" l="1"/>
  <c r="A707" i="35"/>
  <c r="C707" i="35" l="1"/>
  <c r="A708" i="35"/>
  <c r="C708" i="35" l="1"/>
  <c r="A709" i="35"/>
  <c r="C709" i="35" l="1"/>
  <c r="A710" i="35"/>
  <c r="C710" i="35" l="1"/>
  <c r="A711" i="35"/>
  <c r="C711" i="35" l="1"/>
  <c r="A712" i="35"/>
  <c r="C712" i="35" l="1"/>
  <c r="A713" i="35"/>
  <c r="C713" i="35" l="1"/>
  <c r="A714" i="35"/>
  <c r="C714" i="35" l="1"/>
  <c r="A715" i="35"/>
  <c r="C715" i="35" l="1"/>
  <c r="A716" i="35"/>
  <c r="C716" i="35" l="1"/>
  <c r="A717" i="35"/>
  <c r="C717" i="35" l="1"/>
  <c r="A718" i="35"/>
  <c r="C718" i="35" l="1"/>
  <c r="A719" i="35"/>
  <c r="C719" i="35" l="1"/>
  <c r="A720" i="35"/>
  <c r="C720" i="35" l="1"/>
  <c r="A721" i="35"/>
  <c r="C721" i="35" s="1"/>
  <c r="K2" i="4" l="1"/>
  <c r="P2" i="4"/>
  <c r="Q2" i="4"/>
  <c r="K4" i="4"/>
  <c r="P4" i="4"/>
  <c r="Q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0BCB91AD-92D0-4DAA-A298-968A6BC485DA}">
      <text>
        <r>
          <rPr>
            <b/>
            <sz val="9"/>
            <color indexed="81"/>
            <rFont val="Tahoma"/>
            <family val="2"/>
          </rPr>
          <t>Viren Desai:</t>
        </r>
        <r>
          <rPr>
            <sz val="9"/>
            <color indexed="81"/>
            <rFont val="Tahoma"/>
            <family val="2"/>
          </rPr>
          <t xml:space="preserve">
Each sub-asset name </t>
        </r>
        <r>
          <rPr>
            <b/>
            <sz val="9"/>
            <color indexed="81"/>
            <rFont val="Tahoma"/>
            <family val="2"/>
          </rPr>
          <t>must</t>
        </r>
        <r>
          <rPr>
            <sz val="9"/>
            <color indexed="81"/>
            <rFont val="Tahoma"/>
            <family val="2"/>
          </rPr>
          <t xml:space="preserve"> be a unique descriptor of the scenario. This rule is used for indexing, so must be followed</t>
        </r>
      </text>
    </comment>
    <comment ref="B2" authorId="0" shapeId="0" xr:uid="{4768F9C5-06E6-40ED-8908-2D1BCDDA863D}">
      <text>
        <r>
          <rPr>
            <b/>
            <sz val="9"/>
            <color indexed="81"/>
            <rFont val="Tahoma"/>
            <family val="2"/>
          </rPr>
          <t>Viren Desai:</t>
        </r>
        <r>
          <rPr>
            <sz val="9"/>
            <color indexed="81"/>
            <rFont val="Tahoma"/>
            <family val="2"/>
          </rPr>
          <t xml:space="preserve">
=+IF(AND($B$4="Yes", COUNTIFS($B$4:$G$4, "Yes")=1),"FARMAR", "PRO FORMA")</t>
        </r>
      </text>
    </comment>
    <comment ref="A4" authorId="0" shapeId="0" xr:uid="{3FBEB36F-D1F7-4598-9CB4-6A7A099128E6}">
      <text>
        <r>
          <rPr>
            <b/>
            <sz val="9"/>
            <color indexed="81"/>
            <rFont val="Tahoma"/>
            <family val="2"/>
          </rPr>
          <t>Viren Desai:</t>
        </r>
        <r>
          <rPr>
            <sz val="9"/>
            <color indexed="81"/>
            <rFont val="Tahoma"/>
            <family val="2"/>
          </rPr>
          <t xml:space="preserve">
Only Sub-Assets labeled "Yes" will be modeled</t>
        </r>
      </text>
    </comment>
    <comment ref="A5" authorId="0" shapeId="0" xr:uid="{8E36A1B3-5B38-44BC-8349-7F8FA54BFBBC}">
      <text>
        <r>
          <rPr>
            <b/>
            <sz val="9"/>
            <color indexed="81"/>
            <rFont val="Tahoma"/>
            <family val="2"/>
          </rPr>
          <t>Viren Desai:</t>
        </r>
        <r>
          <rPr>
            <sz val="9"/>
            <color indexed="81"/>
            <rFont val="Tahoma"/>
            <family val="2"/>
          </rPr>
          <t xml:space="preserve">
Each ParentCo has its own financing schedule, comprised of consolidated asset-level cash flow of all assigned subsidiaries, and the capital structure of the Core Asset (</t>
        </r>
        <r>
          <rPr>
            <b/>
            <u/>
            <sz val="9"/>
            <color indexed="81"/>
            <rFont val="Tahoma"/>
            <family val="2"/>
          </rPr>
          <t>only one Core Asset per ParentCo</t>
        </r>
        <r>
          <rPr>
            <sz val="9"/>
            <color indexed="81"/>
            <rFont val="Tahoma"/>
            <family val="2"/>
          </rPr>
          <t xml:space="preserve">).  If Core Asset value is set to "Yes", model will treat this capital structure as the ParentCo when calculating the ParentCo financing schedule. </t>
        </r>
      </text>
    </comment>
    <comment ref="A6" authorId="0" shapeId="0" xr:uid="{5D95EC0E-46FB-46C8-9858-9E0946BE5345}">
      <text>
        <r>
          <rPr>
            <b/>
            <sz val="9"/>
            <color indexed="81"/>
            <rFont val="Tahoma"/>
            <family val="2"/>
          </rPr>
          <t>Viren Desai:</t>
        </r>
        <r>
          <rPr>
            <sz val="9"/>
            <color indexed="81"/>
            <rFont val="Tahoma"/>
            <family val="2"/>
          </rPr>
          <t xml:space="preserve">
Select for each sub-asset. 
The D&amp;C costs, PDP, and Time-Based Drivers for each sub-asset will use the inputs for the selected Main Asset. </t>
        </r>
      </text>
    </comment>
    <comment ref="A7" authorId="0" shapeId="0" xr:uid="{BB732421-E9B2-47F9-81A0-651C06A16F87}">
      <text>
        <r>
          <rPr>
            <b/>
            <sz val="9"/>
            <color indexed="81"/>
            <rFont val="Tahoma"/>
            <family val="2"/>
          </rPr>
          <t>Viren Desai:</t>
        </r>
        <r>
          <rPr>
            <sz val="9"/>
            <color indexed="81"/>
            <rFont val="Tahoma"/>
            <family val="2"/>
          </rPr>
          <t xml:space="preserve">
Transaction close / effective date. Unless a different spud date is specified for this sub-asset's first well on the </t>
        </r>
        <r>
          <rPr>
            <u/>
            <sz val="9"/>
            <color indexed="81"/>
            <rFont val="Tahoma"/>
            <family val="2"/>
          </rPr>
          <t>Live DS Input tab</t>
        </r>
        <r>
          <rPr>
            <sz val="9"/>
            <color indexed="81"/>
            <rFont val="Tahoma"/>
            <family val="2"/>
          </rPr>
          <t>, this will be treated as the spud date for the first well in the development program. 
If *no* Rank 2 wells for this asset are specified on the Live DS Input tab, this will be the spud date for the first generic well of this sub-asset</t>
        </r>
      </text>
    </comment>
    <comment ref="A9" authorId="0" shapeId="0" xr:uid="{9FB6A043-AE11-44F0-B892-7EF8F6346100}">
      <text>
        <r>
          <rPr>
            <b/>
            <sz val="9"/>
            <color indexed="81"/>
            <rFont val="Tahoma"/>
            <family val="2"/>
          </rPr>
          <t>Viren Desai:</t>
        </r>
        <r>
          <rPr>
            <sz val="9"/>
            <color indexed="81"/>
            <rFont val="Tahoma"/>
            <family val="2"/>
          </rPr>
          <t xml:space="preserve">
Pads </t>
        </r>
        <r>
          <rPr>
            <u/>
            <sz val="9"/>
            <color indexed="81"/>
            <rFont val="Tahoma"/>
            <family val="2"/>
          </rPr>
          <t>within the same ParentCo</t>
        </r>
        <r>
          <rPr>
            <sz val="9"/>
            <color indexed="81"/>
            <rFont val="Tahoma"/>
            <family val="2"/>
          </rPr>
          <t xml:space="preserve"> will be scheduled using the </t>
        </r>
        <r>
          <rPr>
            <u/>
            <sz val="9"/>
            <color indexed="81"/>
            <rFont val="Tahoma"/>
            <family val="2"/>
          </rPr>
          <t>same order of sub-assets</t>
        </r>
        <r>
          <rPr>
            <sz val="9"/>
            <color indexed="81"/>
            <rFont val="Tahoma"/>
            <family val="2"/>
          </rPr>
          <t xml:space="preserve"> as input on this tab, assuming the 'Run Model For Sub-Asset?' field is set to 'Yes'. 
E.g. if 'Run Model...?' is set to 'Yes' for sub-assets A, B, and C, which all belong to ParentCo1, and if this field is set to 2, 1, 1 respectively, the model will schedule pads as follows: 
&gt; 2 pads on sub-asset </t>
        </r>
        <r>
          <rPr>
            <b/>
            <sz val="9"/>
            <color indexed="81"/>
            <rFont val="Tahoma"/>
            <family val="2"/>
          </rPr>
          <t>A</t>
        </r>
        <r>
          <rPr>
            <sz val="9"/>
            <color indexed="81"/>
            <rFont val="Tahoma"/>
            <family val="2"/>
          </rPr>
          <t xml:space="preserve">, then
&gt; 1 pad on sub-asset </t>
        </r>
        <r>
          <rPr>
            <b/>
            <sz val="9"/>
            <color indexed="81"/>
            <rFont val="Tahoma"/>
            <family val="2"/>
          </rPr>
          <t>B</t>
        </r>
        <r>
          <rPr>
            <sz val="9"/>
            <color indexed="81"/>
            <rFont val="Tahoma"/>
            <family val="2"/>
          </rPr>
          <t xml:space="preserve">, then 
&gt; 1 pad on sub-asset </t>
        </r>
        <r>
          <rPr>
            <b/>
            <sz val="9"/>
            <color indexed="81"/>
            <rFont val="Tahoma"/>
            <family val="2"/>
          </rPr>
          <t>C</t>
        </r>
        <r>
          <rPr>
            <sz val="9"/>
            <color indexed="81"/>
            <rFont val="Tahoma"/>
            <family val="2"/>
          </rPr>
          <t xml:space="preserve">, then
&gt; 2 pads on sub-asset </t>
        </r>
        <r>
          <rPr>
            <b/>
            <sz val="9"/>
            <color indexed="81"/>
            <rFont val="Tahoma"/>
            <family val="2"/>
          </rPr>
          <t>A</t>
        </r>
        <r>
          <rPr>
            <sz val="9"/>
            <color indexed="81"/>
            <rFont val="Tahoma"/>
            <family val="2"/>
          </rPr>
          <t xml:space="preserve">, and so on
</t>
        </r>
        <r>
          <rPr>
            <b/>
            <sz val="9"/>
            <color indexed="81"/>
            <rFont val="Tahoma"/>
            <family val="2"/>
          </rPr>
          <t>If this field is set to -1, the sub-asset will be developed at the end of the development program</t>
        </r>
      </text>
    </comment>
    <comment ref="B10" authorId="0" shapeId="0" xr:uid="{0C4CC7B1-03D7-4211-99C0-709A159B1AAB}">
      <text>
        <r>
          <rPr>
            <b/>
            <sz val="9"/>
            <color indexed="81"/>
            <rFont val="Tahoma"/>
            <family val="2"/>
          </rPr>
          <t>Viren Desai:</t>
        </r>
        <r>
          <rPr>
            <sz val="9"/>
            <color indexed="81"/>
            <rFont val="Tahoma"/>
            <family val="2"/>
          </rPr>
          <t xml:space="preserve">
WANORECK A PU N131HM</t>
        </r>
      </text>
    </comment>
    <comment ref="J10" authorId="0" shapeId="0" xr:uid="{79BAC4A2-8A02-4E69-8E8F-C0DA42C65BBD}">
      <text>
        <r>
          <rPr>
            <b/>
            <sz val="9"/>
            <color indexed="81"/>
            <rFont val="Tahoma"/>
            <family val="2"/>
          </rPr>
          <t>Viren Desai:</t>
        </r>
        <r>
          <rPr>
            <sz val="9"/>
            <color indexed="81"/>
            <rFont val="Tahoma"/>
            <family val="2"/>
          </rPr>
          <t xml:space="preserve">
WANORECK A PU N131HM</t>
        </r>
      </text>
    </comment>
    <comment ref="L10" authorId="0" shapeId="0" xr:uid="{132B2179-A072-47B8-8005-EFAD539E3968}">
      <text>
        <r>
          <rPr>
            <b/>
            <sz val="9"/>
            <color indexed="81"/>
            <rFont val="Tahoma"/>
            <family val="2"/>
          </rPr>
          <t>Viren Desai:</t>
        </r>
        <r>
          <rPr>
            <sz val="9"/>
            <color indexed="81"/>
            <rFont val="Tahoma"/>
            <family val="2"/>
          </rPr>
          <t xml:space="preserve">
WANORECK A PU N131HM</t>
        </r>
      </text>
    </comment>
    <comment ref="M10" authorId="0" shapeId="0" xr:uid="{05816765-93A5-4251-9E9E-3F9DA390FF82}">
      <text>
        <r>
          <rPr>
            <b/>
            <sz val="9"/>
            <color indexed="81"/>
            <rFont val="Tahoma"/>
            <family val="2"/>
          </rPr>
          <t>Viren Desai:</t>
        </r>
        <r>
          <rPr>
            <sz val="9"/>
            <color indexed="81"/>
            <rFont val="Tahoma"/>
            <family val="2"/>
          </rPr>
          <t xml:space="preserve">
WANORECK A PU N131HM</t>
        </r>
      </text>
    </comment>
    <comment ref="B11" authorId="0" shapeId="0" xr:uid="{38FFD8E1-47AE-4DA5-B78E-2365BF1AAB3F}">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C11" authorId="0" shapeId="0" xr:uid="{BBDCD0E5-300E-4CB4-A091-1315FE8222F2}">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D11" authorId="0" shapeId="0" xr:uid="{825A0CBF-5E8C-4704-BA48-6816B2DB5781}">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1" authorId="0" shapeId="0" xr:uid="{4876E212-73CC-427A-B62C-EA07AB5DFCD8}">
      <text>
        <r>
          <rPr>
            <b/>
            <sz val="9"/>
            <color indexed="81"/>
            <rFont val="Tahoma"/>
            <family val="2"/>
          </rPr>
          <t>Viren Desai:</t>
        </r>
        <r>
          <rPr>
            <sz val="9"/>
            <color indexed="81"/>
            <rFont val="Tahoma"/>
            <family val="2"/>
          </rPr>
          <t xml:space="preserve">
</t>
        </r>
        <r>
          <rPr>
            <b/>
            <sz val="9"/>
            <color indexed="81"/>
            <rFont val="Tahoma"/>
            <family val="2"/>
          </rPr>
          <t>28 total</t>
        </r>
        <r>
          <rPr>
            <sz val="9"/>
            <color indexed="81"/>
            <rFont val="Tahoma"/>
            <family val="2"/>
          </rPr>
          <t xml:space="preserve">
for NAV - FAR-GAN-DIS:
@ YE 2020 --&gt; 8
@ YE 2024 --&gt; 28
</t>
        </r>
        <r>
          <rPr>
            <sz val="9"/>
            <color indexed="81"/>
            <rFont val="Tahoma"/>
            <family val="2"/>
          </rPr>
          <t>for NAV - FAR-GAN:
@ YE 2020 --&gt; 4
@ YE 2024 --&gt; 28</t>
        </r>
      </text>
    </comment>
    <comment ref="F11" authorId="0" shapeId="0" xr:uid="{21753B23-7C4F-4165-843A-6002399FE2C7}">
      <text>
        <r>
          <rPr>
            <b/>
            <sz val="9"/>
            <color indexed="81"/>
            <rFont val="Tahoma"/>
            <family val="2"/>
          </rPr>
          <t>Viren Desai:</t>
        </r>
        <r>
          <rPr>
            <sz val="9"/>
            <color indexed="81"/>
            <rFont val="Tahoma"/>
            <family val="2"/>
          </rPr>
          <t xml:space="preserve">
</t>
        </r>
        <r>
          <rPr>
            <b/>
            <sz val="9"/>
            <color indexed="81"/>
            <rFont val="Tahoma"/>
            <family val="2"/>
          </rPr>
          <t>150 total</t>
        </r>
        <r>
          <rPr>
            <sz val="9"/>
            <color indexed="81"/>
            <rFont val="Tahoma"/>
            <family val="2"/>
          </rPr>
          <t xml:space="preserve">
for NAV:
@ YE 2020 --&gt; 4
@ YE 2024 --&gt; 40</t>
        </r>
      </text>
    </comment>
    <comment ref="G11" authorId="0" shapeId="0" xr:uid="{ECCDF0F5-78C4-4A1B-9F9D-29B1C6713355}">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H11" authorId="0" shapeId="0" xr:uid="{1B5CCB3F-C3C3-4831-9AA1-92E5FFD65C92}">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J11" authorId="0" shapeId="0" xr:uid="{2688D769-5447-404E-8CE3-E02E51271B5C}">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L11" authorId="0" shapeId="0" xr:uid="{34061ADE-FAF9-406D-9539-90375D7CE2A1}">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M11" authorId="0" shapeId="0" xr:uid="{839C639E-491A-4DA0-AF27-584CC9D90209}">
      <text>
        <r>
          <rPr>
            <b/>
            <sz val="9"/>
            <color indexed="81"/>
            <rFont val="Tahoma"/>
            <family val="2"/>
          </rPr>
          <t>Viren Desai:</t>
        </r>
        <r>
          <rPr>
            <sz val="9"/>
            <color indexed="81"/>
            <rFont val="Tahoma"/>
            <family val="2"/>
          </rPr>
          <t xml:space="preserve">
</t>
        </r>
        <r>
          <rPr>
            <b/>
            <sz val="9"/>
            <color indexed="81"/>
            <rFont val="Tahoma"/>
            <family val="2"/>
          </rPr>
          <t>105 total</t>
        </r>
        <r>
          <rPr>
            <sz val="9"/>
            <color indexed="81"/>
            <rFont val="Tahoma"/>
            <family val="2"/>
          </rPr>
          <t xml:space="preserve">
for NAV - FAR-GAN-DIS:
@ YE 2020 --&gt; 12
@ YE 2024 --&gt; 48
for NAV - FAR-GAN:
@ YE 2020 --&gt; 12
@ YE 2024 --&gt; 75</t>
        </r>
      </text>
    </comment>
    <comment ref="N11" authorId="0" shapeId="0" xr:uid="{1D354F9D-68CD-4563-9330-FE3666AB16EF}">
      <text>
        <r>
          <rPr>
            <b/>
            <sz val="9"/>
            <color indexed="81"/>
            <rFont val="Tahoma"/>
            <family val="2"/>
          </rPr>
          <t>Viren Desai:</t>
        </r>
        <r>
          <rPr>
            <sz val="9"/>
            <color indexed="81"/>
            <rFont val="Tahoma"/>
            <family val="2"/>
          </rPr>
          <t xml:space="preserve">
</t>
        </r>
        <r>
          <rPr>
            <b/>
            <sz val="9"/>
            <color indexed="81"/>
            <rFont val="Tahoma"/>
            <family val="2"/>
          </rPr>
          <t>60 total</t>
        </r>
        <r>
          <rPr>
            <sz val="9"/>
            <color indexed="81"/>
            <rFont val="Tahoma"/>
            <family val="2"/>
          </rPr>
          <t xml:space="preserve">
for NAV:
@ YE  --&gt; 
@ YE  --&gt; </t>
        </r>
      </text>
    </comment>
    <comment ref="E12" authorId="0" shapeId="0" xr:uid="{E0F70B5C-4E56-44CB-AB80-DACE55307EBA}">
      <text>
        <r>
          <rPr>
            <b/>
            <sz val="9"/>
            <color indexed="81"/>
            <rFont val="Tahoma"/>
            <family val="2"/>
          </rPr>
          <t>Viren Desai:</t>
        </r>
        <r>
          <rPr>
            <sz val="9"/>
            <color indexed="81"/>
            <rFont val="Tahoma"/>
            <family val="2"/>
          </rPr>
          <t xml:space="preserve">
PREVIOUSL $1000 </t>
        </r>
      </text>
    </comment>
    <comment ref="C14" authorId="0" shapeId="0" xr:uid="{D443B321-8665-478A-BF02-79E978190E9E}">
      <text>
        <r>
          <rPr>
            <b/>
            <sz val="9"/>
            <color indexed="81"/>
            <rFont val="Tahoma"/>
            <family val="2"/>
          </rPr>
          <t>Viren Desai:</t>
        </r>
        <r>
          <rPr>
            <sz val="9"/>
            <color indexed="81"/>
            <rFont val="Tahoma"/>
            <family val="2"/>
          </rPr>
          <t xml:space="preserve">
modeling with ethane rejection (25% -&gt; 20%)</t>
        </r>
      </text>
    </comment>
    <comment ref="D14" authorId="0" shapeId="0" xr:uid="{ADA3F3AF-8DC7-4EBA-9D37-1392EF3B8B90}">
      <text>
        <r>
          <rPr>
            <b/>
            <sz val="9"/>
            <color indexed="81"/>
            <rFont val="Tahoma"/>
            <family val="2"/>
          </rPr>
          <t>Viren Desai:</t>
        </r>
        <r>
          <rPr>
            <sz val="9"/>
            <color indexed="81"/>
            <rFont val="Tahoma"/>
            <family val="2"/>
          </rPr>
          <t xml:space="preserve">
modeling with ethane rejection (25% -&gt; 20%)</t>
        </r>
      </text>
    </comment>
    <comment ref="G14" authorId="0" shapeId="0" xr:uid="{5AB2552F-B36F-4C91-AD7C-C7CF699ED144}">
      <text>
        <r>
          <rPr>
            <b/>
            <sz val="9"/>
            <color indexed="81"/>
            <rFont val="Tahoma"/>
            <family val="2"/>
          </rPr>
          <t>Viren Desai:</t>
        </r>
        <r>
          <rPr>
            <sz val="9"/>
            <color indexed="81"/>
            <rFont val="Tahoma"/>
            <family val="2"/>
          </rPr>
          <t xml:space="preserve">
modeling with ethane rejection (25% -&gt; 20%)</t>
        </r>
      </text>
    </comment>
    <comment ref="H14" authorId="0" shapeId="0" xr:uid="{E7D9827A-893D-4E37-B098-9DDE529D5BB6}">
      <text>
        <r>
          <rPr>
            <b/>
            <sz val="9"/>
            <color indexed="81"/>
            <rFont val="Tahoma"/>
            <family val="2"/>
          </rPr>
          <t>Viren Desai:</t>
        </r>
        <r>
          <rPr>
            <sz val="9"/>
            <color indexed="81"/>
            <rFont val="Tahoma"/>
            <family val="2"/>
          </rPr>
          <t xml:space="preserve">
modeling with ethane rejection (25% -&gt; 20%)</t>
        </r>
      </text>
    </comment>
    <comment ref="N14" authorId="0" shapeId="0" xr:uid="{2132C96D-FB34-416B-BDF5-5CBA2E1958E4}">
      <text>
        <r>
          <rPr>
            <b/>
            <sz val="9"/>
            <color indexed="81"/>
            <rFont val="Tahoma"/>
            <family val="2"/>
          </rPr>
          <t>Viren Desai:</t>
        </r>
        <r>
          <rPr>
            <sz val="9"/>
            <color indexed="81"/>
            <rFont val="Tahoma"/>
            <family val="2"/>
          </rPr>
          <t xml:space="preserve">
modeling with ethane rejection (25% -&gt; 20%)</t>
        </r>
      </text>
    </comment>
    <comment ref="B23" authorId="0" shapeId="0" xr:uid="{2E8F2ECB-2A2B-44A5-9851-5C20E69337F3}">
      <text>
        <r>
          <rPr>
            <b/>
            <sz val="9"/>
            <color indexed="81"/>
            <rFont val="Tahoma"/>
            <family val="2"/>
          </rPr>
          <t>Viren Desai:</t>
        </r>
        <r>
          <rPr>
            <sz val="9"/>
            <color indexed="81"/>
            <rFont val="Tahoma"/>
            <family val="2"/>
          </rPr>
          <t xml:space="preserve">
40%</t>
        </r>
      </text>
    </comment>
    <comment ref="J23" authorId="0" shapeId="0" xr:uid="{DCC4FFF9-59F5-4FBF-9EE8-080D22976127}">
      <text>
        <r>
          <rPr>
            <b/>
            <sz val="9"/>
            <color indexed="81"/>
            <rFont val="Tahoma"/>
            <family val="2"/>
          </rPr>
          <t>Viren Desai:</t>
        </r>
        <r>
          <rPr>
            <sz val="9"/>
            <color indexed="81"/>
            <rFont val="Tahoma"/>
            <family val="2"/>
          </rPr>
          <t xml:space="preserve">
40%</t>
        </r>
      </text>
    </comment>
    <comment ref="L23" authorId="0" shapeId="0" xr:uid="{C053D25A-B582-4270-AC2A-CB7C8C236DA8}">
      <text>
        <r>
          <rPr>
            <b/>
            <sz val="9"/>
            <color indexed="81"/>
            <rFont val="Tahoma"/>
            <family val="2"/>
          </rPr>
          <t>Viren Desai:</t>
        </r>
        <r>
          <rPr>
            <sz val="9"/>
            <color indexed="81"/>
            <rFont val="Tahoma"/>
            <family val="2"/>
          </rPr>
          <t xml:space="preserve">
40%</t>
        </r>
      </text>
    </comment>
    <comment ref="M23" authorId="0" shapeId="0" xr:uid="{7B655187-61F1-4301-BC65-DCD19E39B594}">
      <text>
        <r>
          <rPr>
            <b/>
            <sz val="9"/>
            <color indexed="81"/>
            <rFont val="Tahoma"/>
            <family val="2"/>
          </rPr>
          <t>Viren Desai:</t>
        </r>
        <r>
          <rPr>
            <sz val="9"/>
            <color indexed="81"/>
            <rFont val="Tahoma"/>
            <family val="2"/>
          </rPr>
          <t xml:space="preserve">
40%</t>
        </r>
      </text>
    </comment>
    <comment ref="B24" authorId="0" shapeId="0" xr:uid="{E2809EFB-9C9C-488B-A4F5-E403099B45EC}">
      <text>
        <r>
          <rPr>
            <b/>
            <sz val="9"/>
            <color indexed="81"/>
            <rFont val="Tahoma"/>
            <family val="2"/>
          </rPr>
          <t>Viren Desai:</t>
        </r>
        <r>
          <rPr>
            <sz val="9"/>
            <color indexed="81"/>
            <rFont val="Tahoma"/>
            <family val="2"/>
          </rPr>
          <t xml:space="preserve">
90%</t>
        </r>
      </text>
    </comment>
    <comment ref="J24" authorId="0" shapeId="0" xr:uid="{0F9875B4-97BE-4534-8C61-EB378F0EE7F4}">
      <text>
        <r>
          <rPr>
            <b/>
            <sz val="9"/>
            <color indexed="81"/>
            <rFont val="Tahoma"/>
            <family val="2"/>
          </rPr>
          <t>Viren Desai:</t>
        </r>
        <r>
          <rPr>
            <sz val="9"/>
            <color indexed="81"/>
            <rFont val="Tahoma"/>
            <family val="2"/>
          </rPr>
          <t xml:space="preserve">
90%</t>
        </r>
      </text>
    </comment>
    <comment ref="L24" authorId="0" shapeId="0" xr:uid="{53155F8F-039A-47A8-9AB3-EF8EB6FD2A5D}">
      <text>
        <r>
          <rPr>
            <b/>
            <sz val="9"/>
            <color indexed="81"/>
            <rFont val="Tahoma"/>
            <family val="2"/>
          </rPr>
          <t>Viren Desai:</t>
        </r>
        <r>
          <rPr>
            <sz val="9"/>
            <color indexed="81"/>
            <rFont val="Tahoma"/>
            <family val="2"/>
          </rPr>
          <t xml:space="preserve">
90%</t>
        </r>
      </text>
    </comment>
    <comment ref="M24" authorId="0" shapeId="0" xr:uid="{357E44F3-74D3-4566-A6D1-723DDE7216F5}">
      <text>
        <r>
          <rPr>
            <b/>
            <sz val="9"/>
            <color indexed="81"/>
            <rFont val="Tahoma"/>
            <family val="2"/>
          </rPr>
          <t>Viren Desai:</t>
        </r>
        <r>
          <rPr>
            <sz val="9"/>
            <color indexed="81"/>
            <rFont val="Tahoma"/>
            <family val="2"/>
          </rPr>
          <t xml:space="preserve">
90%</t>
        </r>
      </text>
    </comment>
    <comment ref="B25" authorId="0" shapeId="0" xr:uid="{C1C074E9-7FB3-4E81-93C5-9375405D9CD7}">
      <text>
        <r>
          <rPr>
            <b/>
            <sz val="9"/>
            <color indexed="81"/>
            <rFont val="Tahoma"/>
            <family val="2"/>
          </rPr>
          <t>Viren Desai:</t>
        </r>
        <r>
          <rPr>
            <sz val="9"/>
            <color indexed="81"/>
            <rFont val="Tahoma"/>
            <family val="2"/>
          </rPr>
          <t xml:space="preserve">
97%</t>
        </r>
      </text>
    </comment>
    <comment ref="J25" authorId="0" shapeId="0" xr:uid="{BDE63539-A8B8-4049-9A54-3D95AB07FF07}">
      <text>
        <r>
          <rPr>
            <b/>
            <sz val="9"/>
            <color indexed="81"/>
            <rFont val="Tahoma"/>
            <family val="2"/>
          </rPr>
          <t>Viren Desai:</t>
        </r>
        <r>
          <rPr>
            <sz val="9"/>
            <color indexed="81"/>
            <rFont val="Tahoma"/>
            <family val="2"/>
          </rPr>
          <t xml:space="preserve">
97%</t>
        </r>
      </text>
    </comment>
    <comment ref="L25" authorId="0" shapeId="0" xr:uid="{12AE9F35-EA04-4609-BCAF-DBC5E0C4CF2E}">
      <text>
        <r>
          <rPr>
            <b/>
            <sz val="9"/>
            <color indexed="81"/>
            <rFont val="Tahoma"/>
            <family val="2"/>
          </rPr>
          <t>Viren Desai:</t>
        </r>
        <r>
          <rPr>
            <sz val="9"/>
            <color indexed="81"/>
            <rFont val="Tahoma"/>
            <family val="2"/>
          </rPr>
          <t xml:space="preserve">
97%</t>
        </r>
      </text>
    </comment>
    <comment ref="M25" authorId="0" shapeId="0" xr:uid="{9863F992-56C3-4258-9B27-5B4788C5C302}">
      <text>
        <r>
          <rPr>
            <b/>
            <sz val="9"/>
            <color indexed="81"/>
            <rFont val="Tahoma"/>
            <family val="2"/>
          </rPr>
          <t>Viren Desai:</t>
        </r>
        <r>
          <rPr>
            <sz val="9"/>
            <color indexed="81"/>
            <rFont val="Tahoma"/>
            <family val="2"/>
          </rPr>
          <t xml:space="preserve">
97%</t>
        </r>
      </text>
    </comment>
    <comment ref="B26" authorId="0" shapeId="0" xr:uid="{FB8B7A50-5A24-475B-99A7-34CD0375BE8F}">
      <text>
        <r>
          <rPr>
            <b/>
            <sz val="9"/>
            <color indexed="81"/>
            <rFont val="Tahoma"/>
            <family val="2"/>
          </rPr>
          <t>Viren Desai:</t>
        </r>
        <r>
          <rPr>
            <sz val="9"/>
            <color indexed="81"/>
            <rFont val="Tahoma"/>
            <family val="2"/>
          </rPr>
          <t xml:space="preserve">
97%</t>
        </r>
      </text>
    </comment>
    <comment ref="J26" authorId="0" shapeId="0" xr:uid="{4D468F2F-0D7E-4143-AAF8-F78529BBC29A}">
      <text>
        <r>
          <rPr>
            <b/>
            <sz val="9"/>
            <color indexed="81"/>
            <rFont val="Tahoma"/>
            <family val="2"/>
          </rPr>
          <t>Viren Desai:</t>
        </r>
        <r>
          <rPr>
            <sz val="9"/>
            <color indexed="81"/>
            <rFont val="Tahoma"/>
            <family val="2"/>
          </rPr>
          <t xml:space="preserve">
97%</t>
        </r>
      </text>
    </comment>
    <comment ref="L26" authorId="0" shapeId="0" xr:uid="{88253222-8DFB-4196-883A-DE96D65155FA}">
      <text>
        <r>
          <rPr>
            <b/>
            <sz val="9"/>
            <color indexed="81"/>
            <rFont val="Tahoma"/>
            <family val="2"/>
          </rPr>
          <t>Viren Desai:</t>
        </r>
        <r>
          <rPr>
            <sz val="9"/>
            <color indexed="81"/>
            <rFont val="Tahoma"/>
            <family val="2"/>
          </rPr>
          <t xml:space="preserve">
97%</t>
        </r>
      </text>
    </comment>
    <comment ref="M26" authorId="0" shapeId="0" xr:uid="{C287E7DC-3523-4B14-BD54-08C244AE6F10}">
      <text>
        <r>
          <rPr>
            <b/>
            <sz val="9"/>
            <color indexed="81"/>
            <rFont val="Tahoma"/>
            <family val="2"/>
          </rPr>
          <t>Viren Desai:</t>
        </r>
        <r>
          <rPr>
            <sz val="9"/>
            <color indexed="81"/>
            <rFont val="Tahoma"/>
            <family val="2"/>
          </rPr>
          <t xml:space="preserve">
97%</t>
        </r>
      </text>
    </comment>
    <comment ref="B27" authorId="0" shapeId="0" xr:uid="{E5B22DBD-35EC-4934-9319-EFE9CEA0EBB7}">
      <text>
        <r>
          <rPr>
            <b/>
            <sz val="9"/>
            <color indexed="81"/>
            <rFont val="Tahoma"/>
            <family val="2"/>
          </rPr>
          <t>Viren Desai:</t>
        </r>
        <r>
          <rPr>
            <sz val="9"/>
            <color indexed="81"/>
            <rFont val="Tahoma"/>
            <family val="2"/>
          </rPr>
          <t xml:space="preserve">
97%</t>
        </r>
      </text>
    </comment>
    <comment ref="J27" authorId="0" shapeId="0" xr:uid="{3FB4B3A4-475B-434B-A7E5-FB12039EE56A}">
      <text>
        <r>
          <rPr>
            <b/>
            <sz val="9"/>
            <color indexed="81"/>
            <rFont val="Tahoma"/>
            <family val="2"/>
          </rPr>
          <t>Viren Desai:</t>
        </r>
        <r>
          <rPr>
            <sz val="9"/>
            <color indexed="81"/>
            <rFont val="Tahoma"/>
            <family val="2"/>
          </rPr>
          <t xml:space="preserve">
97%</t>
        </r>
      </text>
    </comment>
    <comment ref="L27" authorId="0" shapeId="0" xr:uid="{333E4E47-27E4-4329-A134-63AAB9BFA3BC}">
      <text>
        <r>
          <rPr>
            <b/>
            <sz val="9"/>
            <color indexed="81"/>
            <rFont val="Tahoma"/>
            <family val="2"/>
          </rPr>
          <t>Viren Desai:</t>
        </r>
        <r>
          <rPr>
            <sz val="9"/>
            <color indexed="81"/>
            <rFont val="Tahoma"/>
            <family val="2"/>
          </rPr>
          <t xml:space="preserve">
97%</t>
        </r>
      </text>
    </comment>
    <comment ref="M27" authorId="0" shapeId="0" xr:uid="{A4495311-544B-4478-96FE-1A0349DBA3E8}">
      <text>
        <r>
          <rPr>
            <b/>
            <sz val="9"/>
            <color indexed="81"/>
            <rFont val="Tahoma"/>
            <family val="2"/>
          </rPr>
          <t>Viren Desai:</t>
        </r>
        <r>
          <rPr>
            <sz val="9"/>
            <color indexed="81"/>
            <rFont val="Tahoma"/>
            <family val="2"/>
          </rPr>
          <t xml:space="preserve">
97%</t>
        </r>
      </text>
    </comment>
    <comment ref="B37" authorId="0" shapeId="0" xr:uid="{A1414ACE-EEAA-4ECB-AF50-581EBA019ECD}">
      <text>
        <r>
          <rPr>
            <b/>
            <sz val="9"/>
            <color indexed="81"/>
            <rFont val="Tahoma"/>
            <family val="2"/>
          </rPr>
          <t>Viren Desai:</t>
        </r>
        <r>
          <rPr>
            <sz val="9"/>
            <color indexed="81"/>
            <rFont val="Tahoma"/>
            <family val="2"/>
          </rPr>
          <t xml:space="preserve">
Irion Cty ISD 1.17% + Irion Cty 0.635537%</t>
        </r>
      </text>
    </comment>
    <comment ref="J37" authorId="0" shapeId="0" xr:uid="{A2582CD3-F24A-4C27-85E1-3ECEF6CEA782}">
      <text>
        <r>
          <rPr>
            <b/>
            <sz val="9"/>
            <color indexed="81"/>
            <rFont val="Tahoma"/>
            <family val="2"/>
          </rPr>
          <t>Viren Desai:</t>
        </r>
        <r>
          <rPr>
            <sz val="9"/>
            <color indexed="81"/>
            <rFont val="Tahoma"/>
            <family val="2"/>
          </rPr>
          <t xml:space="preserve">
Irion Cty ISD 1.17% + Irion Cty 0.635537%</t>
        </r>
      </text>
    </comment>
    <comment ref="L37" authorId="0" shapeId="0" xr:uid="{18354BA8-5DDD-4499-9564-473D4F36AA9B}">
      <text>
        <r>
          <rPr>
            <b/>
            <sz val="9"/>
            <color indexed="81"/>
            <rFont val="Tahoma"/>
            <family val="2"/>
          </rPr>
          <t>Viren Desai:</t>
        </r>
        <r>
          <rPr>
            <sz val="9"/>
            <color indexed="81"/>
            <rFont val="Tahoma"/>
            <family val="2"/>
          </rPr>
          <t xml:space="preserve">
Irion Cty ISD 1.17% + Irion Cty 0.635537%</t>
        </r>
      </text>
    </comment>
    <comment ref="M37" authorId="0" shapeId="0" xr:uid="{1C292203-F974-4D44-8E7F-8AD5EA550F81}">
      <text>
        <r>
          <rPr>
            <b/>
            <sz val="9"/>
            <color indexed="81"/>
            <rFont val="Tahoma"/>
            <family val="2"/>
          </rPr>
          <t>Viren Desai:</t>
        </r>
        <r>
          <rPr>
            <sz val="9"/>
            <color indexed="81"/>
            <rFont val="Tahoma"/>
            <family val="2"/>
          </rPr>
          <t xml:space="preserve">
Irion Cty ISD 1.17% + Irion Cty 0.635537%</t>
        </r>
      </text>
    </comment>
    <comment ref="C43" authorId="0" shapeId="0" xr:uid="{5FC5B4BB-16CA-40FD-BD46-78443F3A77D3}">
      <text>
        <r>
          <rPr>
            <b/>
            <sz val="9"/>
            <color indexed="81"/>
            <rFont val="Tahoma"/>
            <family val="2"/>
          </rPr>
          <t>Viren Desai:</t>
        </r>
        <r>
          <rPr>
            <sz val="9"/>
            <color indexed="81"/>
            <rFont val="Tahoma"/>
            <family val="2"/>
          </rPr>
          <t xml:space="preserve">
$0.445/Mcf on sold shrunk gas - grossed up to work with model logic</t>
        </r>
      </text>
    </comment>
    <comment ref="D43" authorId="0" shapeId="0" xr:uid="{4206AF4B-972B-46BD-9198-C3C8291206D5}">
      <text>
        <r>
          <rPr>
            <b/>
            <sz val="9"/>
            <color indexed="81"/>
            <rFont val="Tahoma"/>
            <family val="2"/>
          </rPr>
          <t>Viren Desai:</t>
        </r>
        <r>
          <rPr>
            <sz val="9"/>
            <color indexed="81"/>
            <rFont val="Tahoma"/>
            <family val="2"/>
          </rPr>
          <t xml:space="preserve">
$0.445/Mcf on sold shrunk gas - grossed up to work with model logic</t>
        </r>
      </text>
    </comment>
    <comment ref="E43" authorId="0" shapeId="0" xr:uid="{F8C64CA3-E565-40C4-B53C-A3AC3AE05997}">
      <text>
        <r>
          <rPr>
            <b/>
            <sz val="9"/>
            <color indexed="81"/>
            <rFont val="Tahoma"/>
            <family val="2"/>
          </rPr>
          <t>Viren Desai:</t>
        </r>
        <r>
          <rPr>
            <sz val="9"/>
            <color indexed="81"/>
            <rFont val="Tahoma"/>
            <family val="2"/>
          </rPr>
          <t xml:space="preserve">
$0.445/Mcf on sold shrunk gas - grossed up to work with model logic</t>
        </r>
      </text>
    </comment>
    <comment ref="G43" authorId="0" shapeId="0" xr:uid="{AF19CFEA-A751-4332-8139-2C359574AEB7}">
      <text>
        <r>
          <rPr>
            <b/>
            <sz val="9"/>
            <color indexed="81"/>
            <rFont val="Tahoma"/>
            <family val="2"/>
          </rPr>
          <t>Viren Desai:</t>
        </r>
        <r>
          <rPr>
            <sz val="9"/>
            <color indexed="81"/>
            <rFont val="Tahoma"/>
            <family val="2"/>
          </rPr>
          <t xml:space="preserve">
$0.445/Mcf on sold shrunk gas - grossed up to work with model logic</t>
        </r>
      </text>
    </comment>
    <comment ref="H43" authorId="0" shapeId="0" xr:uid="{E03F9CD4-7A73-45EA-AFBD-DC7610F2322A}">
      <text>
        <r>
          <rPr>
            <b/>
            <sz val="9"/>
            <color indexed="81"/>
            <rFont val="Tahoma"/>
            <family val="2"/>
          </rPr>
          <t>Viren Desai:</t>
        </r>
        <r>
          <rPr>
            <sz val="9"/>
            <color indexed="81"/>
            <rFont val="Tahoma"/>
            <family val="2"/>
          </rPr>
          <t xml:space="preserve">
$0.445/Mcf on sold shrunk gas - grossed up to work with model logic</t>
        </r>
      </text>
    </comment>
    <comment ref="I43" authorId="0" shapeId="0" xr:uid="{CCB4635D-A907-4317-A540-9898AAAA0025}">
      <text>
        <r>
          <rPr>
            <b/>
            <sz val="9"/>
            <color indexed="81"/>
            <rFont val="Tahoma"/>
            <family val="2"/>
          </rPr>
          <t>Viren Desai:</t>
        </r>
        <r>
          <rPr>
            <sz val="9"/>
            <color indexed="81"/>
            <rFont val="Tahoma"/>
            <family val="2"/>
          </rPr>
          <t xml:space="preserve">
Cogent Compression + Dehydration</t>
        </r>
      </text>
    </comment>
    <comment ref="N43" authorId="0" shapeId="0" xr:uid="{4EE0169B-6028-4C2D-A690-C7D7A271742E}">
      <text>
        <r>
          <rPr>
            <b/>
            <sz val="9"/>
            <color indexed="81"/>
            <rFont val="Tahoma"/>
            <family val="2"/>
          </rPr>
          <t>Viren Desai:</t>
        </r>
        <r>
          <rPr>
            <sz val="9"/>
            <color indexed="81"/>
            <rFont val="Tahoma"/>
            <family val="2"/>
          </rPr>
          <t xml:space="preserve">
$0.445/Mcf on sold shrunk gas - grossed up to work with model logic</t>
        </r>
      </text>
    </comment>
    <comment ref="B44" authorId="0" shapeId="0" xr:uid="{814A2AEB-6BD0-46AB-A751-3557C291AA53}">
      <text>
        <r>
          <rPr>
            <b/>
            <sz val="9"/>
            <color indexed="81"/>
            <rFont val="Tahoma"/>
            <family val="2"/>
          </rPr>
          <t>Viren Desai:</t>
        </r>
        <r>
          <rPr>
            <sz val="9"/>
            <color indexed="81"/>
            <rFont val="Tahoma"/>
            <family val="2"/>
          </rPr>
          <t xml:space="preserve">
previously $0.30 (prior to 11/14)</t>
        </r>
      </text>
    </comment>
    <comment ref="J44" authorId="0" shapeId="0" xr:uid="{A5B07C9B-1727-46E8-A3B1-B922A5FADD06}">
      <text>
        <r>
          <rPr>
            <b/>
            <sz val="9"/>
            <color indexed="81"/>
            <rFont val="Tahoma"/>
            <family val="2"/>
          </rPr>
          <t>Viren Desai:</t>
        </r>
        <r>
          <rPr>
            <sz val="9"/>
            <color indexed="81"/>
            <rFont val="Tahoma"/>
            <family val="2"/>
          </rPr>
          <t xml:space="preserve">
previously $0.30 (prior to 11/14)</t>
        </r>
      </text>
    </comment>
    <comment ref="L44" authorId="0" shapeId="0" xr:uid="{E266CE95-DAC7-4C8E-88A1-6F0AD99965F4}">
      <text>
        <r>
          <rPr>
            <b/>
            <sz val="9"/>
            <color indexed="81"/>
            <rFont val="Tahoma"/>
            <family val="2"/>
          </rPr>
          <t>Viren Desai:</t>
        </r>
        <r>
          <rPr>
            <sz val="9"/>
            <color indexed="81"/>
            <rFont val="Tahoma"/>
            <family val="2"/>
          </rPr>
          <t xml:space="preserve">
previously $0.30 (prior to 11/14)</t>
        </r>
      </text>
    </comment>
    <comment ref="M44" authorId="0" shapeId="0" xr:uid="{235202CF-4EE9-4EE0-B4B5-DDDC5B91B3BE}">
      <text>
        <r>
          <rPr>
            <b/>
            <sz val="9"/>
            <color indexed="81"/>
            <rFont val="Tahoma"/>
            <family val="2"/>
          </rPr>
          <t>Viren Desai:</t>
        </r>
        <r>
          <rPr>
            <sz val="9"/>
            <color indexed="81"/>
            <rFont val="Tahoma"/>
            <family val="2"/>
          </rPr>
          <t xml:space="preserve">
previously $0.30 (prior to 11/14)</t>
        </r>
      </text>
    </comment>
    <comment ref="I47" authorId="0" shapeId="0" xr:uid="{00FA4CC1-15AD-40DA-901B-75CAC1A411D8}">
      <text>
        <r>
          <rPr>
            <b/>
            <sz val="9"/>
            <color indexed="81"/>
            <rFont val="Tahoma"/>
            <family val="2"/>
          </rPr>
          <t>Viren Desai:</t>
        </r>
        <r>
          <rPr>
            <sz val="9"/>
            <color indexed="81"/>
            <rFont val="Tahoma"/>
            <family val="2"/>
          </rPr>
          <t xml:space="preserve">
INCLUDES CHEMICALS AND NET SWD DISPOSAL COST</t>
        </r>
      </text>
    </comment>
    <comment ref="B48" authorId="0" shapeId="0" xr:uid="{F85E49CE-1299-4886-A499-48C04510EA18}">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I48" authorId="0" shapeId="0" xr:uid="{6E9550EB-E520-4F0C-928E-F922390901EF}">
      <text>
        <r>
          <rPr>
            <b/>
            <sz val="9"/>
            <color indexed="81"/>
            <rFont val="Tahoma"/>
            <family val="2"/>
          </rPr>
          <t>Viren Desai:</t>
        </r>
        <r>
          <rPr>
            <sz val="9"/>
            <color indexed="81"/>
            <rFont val="Tahoma"/>
            <family val="2"/>
          </rPr>
          <t xml:space="preserve">
Uses Fixed opex curve per Jefferies model</t>
        </r>
      </text>
    </comment>
    <comment ref="J48" authorId="0" shapeId="0" xr:uid="{4C059D36-A954-42A4-831A-83D7E8FAFBD5}">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L48" authorId="0" shapeId="0" xr:uid="{EF8CEF49-2F74-45DE-BBD4-333F6125D89E}">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M48" authorId="0" shapeId="0" xr:uid="{73036E21-5FC7-43E6-8152-689F1A5897EA}">
      <text>
        <r>
          <rPr>
            <b/>
            <sz val="9"/>
            <color indexed="81"/>
            <rFont val="Tahoma"/>
            <family val="2"/>
          </rPr>
          <t>Viren Desai:</t>
        </r>
        <r>
          <rPr>
            <sz val="9"/>
            <color indexed="81"/>
            <rFont val="Tahoma"/>
            <family val="2"/>
          </rPr>
          <t xml:space="preserve">
Previously $8500 (prior to 11/14/19)
set to a positive number to utilize the central comp demand curve for compression opex</t>
        </r>
      </text>
    </comment>
    <comment ref="C56" authorId="0" shapeId="0" xr:uid="{52E6EE2A-6CB1-4C1A-839A-DA19D522A280}">
      <text>
        <r>
          <rPr>
            <b/>
            <sz val="9"/>
            <color indexed="81"/>
            <rFont val="Tahoma"/>
            <family val="2"/>
          </rPr>
          <t>Viren Desai:</t>
        </r>
        <r>
          <rPr>
            <sz val="9"/>
            <color indexed="81"/>
            <rFont val="Tahoma"/>
            <family val="2"/>
          </rPr>
          <t xml:space="preserve">
Foreland from JG email</t>
        </r>
      </text>
    </comment>
    <comment ref="D56" authorId="0" shapeId="0" xr:uid="{62B356EB-C592-4B24-941C-2A96608DDA77}">
      <text>
        <r>
          <rPr>
            <b/>
            <sz val="9"/>
            <color indexed="81"/>
            <rFont val="Tahoma"/>
            <family val="2"/>
          </rPr>
          <t>Viren Desai:</t>
        </r>
        <r>
          <rPr>
            <sz val="9"/>
            <color indexed="81"/>
            <rFont val="Tahoma"/>
            <family val="2"/>
          </rPr>
          <t xml:space="preserve">
Foreland from JG email</t>
        </r>
      </text>
    </comment>
    <comment ref="F56" authorId="0" shapeId="0" xr:uid="{B1FA67D6-72FD-442A-9B8B-127542DFA842}">
      <text>
        <r>
          <rPr>
            <b/>
            <sz val="9"/>
            <color indexed="81"/>
            <rFont val="Tahoma"/>
            <family val="2"/>
          </rPr>
          <t>Viren Desai:</t>
        </r>
        <r>
          <rPr>
            <sz val="9"/>
            <color indexed="81"/>
            <rFont val="Tahoma"/>
            <family val="2"/>
          </rPr>
          <t xml:space="preserve">
Foreland from JG email</t>
        </r>
      </text>
    </comment>
    <comment ref="G56" authorId="0" shapeId="0" xr:uid="{CC896DF4-01A5-4FFB-85E8-F582F1A2E171}">
      <text>
        <r>
          <rPr>
            <b/>
            <sz val="9"/>
            <color indexed="81"/>
            <rFont val="Tahoma"/>
            <family val="2"/>
          </rPr>
          <t>Viren Desai:</t>
        </r>
        <r>
          <rPr>
            <sz val="9"/>
            <color indexed="81"/>
            <rFont val="Tahoma"/>
            <family val="2"/>
          </rPr>
          <t xml:space="preserve">
Foreland from JG email</t>
        </r>
      </text>
    </comment>
    <comment ref="H56" authorId="0" shapeId="0" xr:uid="{F1788628-DB6A-46CA-99DE-28D25D984DBC}">
      <text>
        <r>
          <rPr>
            <b/>
            <sz val="9"/>
            <color indexed="81"/>
            <rFont val="Tahoma"/>
            <family val="2"/>
          </rPr>
          <t>Viren Desai:</t>
        </r>
        <r>
          <rPr>
            <sz val="9"/>
            <color indexed="81"/>
            <rFont val="Tahoma"/>
            <family val="2"/>
          </rPr>
          <t xml:space="preserve">
Foreland from JG email</t>
        </r>
      </text>
    </comment>
    <comment ref="I56" authorId="0" shapeId="0" xr:uid="{B0ABC6D8-3958-4441-A882-96A138D9F25F}">
      <text>
        <r>
          <rPr>
            <b/>
            <sz val="9"/>
            <color indexed="81"/>
            <rFont val="Tahoma"/>
            <family val="2"/>
          </rPr>
          <t>Viren Desai:</t>
        </r>
        <r>
          <rPr>
            <sz val="9"/>
            <color indexed="81"/>
            <rFont val="Tahoma"/>
            <family val="2"/>
          </rPr>
          <t xml:space="preserve">
Foreland from JG email</t>
        </r>
      </text>
    </comment>
    <comment ref="N56" authorId="0" shapeId="0" xr:uid="{427D8E4A-ED1B-444D-8CC9-965E388D60F1}">
      <text>
        <r>
          <rPr>
            <b/>
            <sz val="9"/>
            <color indexed="81"/>
            <rFont val="Tahoma"/>
            <family val="2"/>
          </rPr>
          <t>Viren Desai:</t>
        </r>
        <r>
          <rPr>
            <sz val="9"/>
            <color indexed="81"/>
            <rFont val="Tahoma"/>
            <family val="2"/>
          </rPr>
          <t xml:space="preserve">
Foreland from JG email</t>
        </r>
      </text>
    </comment>
    <comment ref="C61" authorId="0" shapeId="0" xr:uid="{B0307D67-E93F-407A-A7CD-FB3CC7ED5647}">
      <text>
        <r>
          <rPr>
            <b/>
            <sz val="9"/>
            <color indexed="81"/>
            <rFont val="Tahoma"/>
            <family val="2"/>
          </rPr>
          <t>Viren Desai:</t>
        </r>
        <r>
          <rPr>
            <sz val="9"/>
            <color indexed="81"/>
            <rFont val="Tahoma"/>
            <family val="2"/>
          </rPr>
          <t xml:space="preserve">
Adjust once lat length logic is built out
11,500' LL to bump costs to $6.6mm </t>
        </r>
      </text>
    </comment>
    <comment ref="D61" authorId="0" shapeId="0" xr:uid="{C5811D8B-D0E5-43EC-97A0-5B9DE7879CAE}">
      <text>
        <r>
          <rPr>
            <b/>
            <sz val="9"/>
            <color indexed="81"/>
            <rFont val="Tahoma"/>
            <family val="2"/>
          </rPr>
          <t>Viren Desai:</t>
        </r>
        <r>
          <rPr>
            <sz val="9"/>
            <color indexed="81"/>
            <rFont val="Tahoma"/>
            <family val="2"/>
          </rPr>
          <t xml:space="preserve">
Adjust once lat length logic is built out
11,500' LL to bump costs to $6.6mm </t>
        </r>
      </text>
    </comment>
    <comment ref="E61" authorId="0" shapeId="0" xr:uid="{0B6D72CA-130F-43D5-9202-7DDF6F9469F7}">
      <text>
        <r>
          <rPr>
            <b/>
            <sz val="9"/>
            <color indexed="81"/>
            <rFont val="Tahoma"/>
            <family val="2"/>
          </rPr>
          <t>Viren Desai:</t>
        </r>
        <r>
          <rPr>
            <sz val="9"/>
            <color indexed="81"/>
            <rFont val="Tahoma"/>
            <family val="2"/>
          </rPr>
          <t xml:space="preserve">
Adjust once lat length logic is built out
11,500' LL to bump costs to $6.6mm </t>
        </r>
      </text>
    </comment>
    <comment ref="F61" authorId="0" shapeId="0" xr:uid="{42E851BC-CC19-4568-B2F3-FD582915F507}">
      <text>
        <r>
          <rPr>
            <b/>
            <sz val="9"/>
            <color indexed="81"/>
            <rFont val="Tahoma"/>
            <family val="2"/>
          </rPr>
          <t>Viren Desai:</t>
        </r>
        <r>
          <rPr>
            <sz val="9"/>
            <color indexed="81"/>
            <rFont val="Tahoma"/>
            <family val="2"/>
          </rPr>
          <t xml:space="preserve">
Adjust once lat length logic is built out
11,500' LL to bump costs to $6.6mm </t>
        </r>
      </text>
    </comment>
    <comment ref="G61" authorId="0" shapeId="0" xr:uid="{D4C1C0CD-9357-40D9-B320-E533D43EBB88}">
      <text>
        <r>
          <rPr>
            <b/>
            <sz val="9"/>
            <color indexed="81"/>
            <rFont val="Tahoma"/>
            <family val="2"/>
          </rPr>
          <t>Viren Desai:</t>
        </r>
        <r>
          <rPr>
            <sz val="9"/>
            <color indexed="81"/>
            <rFont val="Tahoma"/>
            <family val="2"/>
          </rPr>
          <t xml:space="preserve">
Adjust once lat length logic is built out
11,500' LL to bump costs to $6.6mm </t>
        </r>
      </text>
    </comment>
    <comment ref="H61" authorId="0" shapeId="0" xr:uid="{73BC8390-94AB-4CD5-BB70-828FF86030D0}">
      <text>
        <r>
          <rPr>
            <b/>
            <sz val="9"/>
            <color indexed="81"/>
            <rFont val="Tahoma"/>
            <family val="2"/>
          </rPr>
          <t>Viren Desai:</t>
        </r>
        <r>
          <rPr>
            <sz val="9"/>
            <color indexed="81"/>
            <rFont val="Tahoma"/>
            <family val="2"/>
          </rPr>
          <t xml:space="preserve">
Adjust once lat length logic is built out
11,500' LL to bump costs to $6.6mm </t>
        </r>
      </text>
    </comment>
    <comment ref="I61" authorId="0" shapeId="0" xr:uid="{35D82422-72FD-4948-A6A4-1C5582DAC32A}">
      <text>
        <r>
          <rPr>
            <b/>
            <sz val="9"/>
            <color indexed="81"/>
            <rFont val="Tahoma"/>
            <family val="2"/>
          </rPr>
          <t>Viren Desai:</t>
        </r>
        <r>
          <rPr>
            <sz val="9"/>
            <color indexed="81"/>
            <rFont val="Tahoma"/>
            <family val="2"/>
          </rPr>
          <t xml:space="preserve">
Adjust once lat length logic is built out
11,500' LL to bump costs to $6.6mm </t>
        </r>
      </text>
    </comment>
    <comment ref="N61" authorId="0" shapeId="0" xr:uid="{2E7E786E-DE46-49EF-8988-E4C6675A67D1}">
      <text>
        <r>
          <rPr>
            <b/>
            <sz val="9"/>
            <color indexed="81"/>
            <rFont val="Tahoma"/>
            <family val="2"/>
          </rPr>
          <t>Viren Desai:</t>
        </r>
        <r>
          <rPr>
            <sz val="9"/>
            <color indexed="81"/>
            <rFont val="Tahoma"/>
            <family val="2"/>
          </rPr>
          <t xml:space="preserve">
Adjust once lat length logic is built out
11,500' LL to bump costs to $6.6mm </t>
        </r>
      </text>
    </comment>
    <comment ref="E74" authorId="0" shapeId="0" xr:uid="{B3B5E4C5-8008-409F-A2B9-7EDAD9A5F3D4}">
      <text>
        <r>
          <rPr>
            <b/>
            <sz val="9"/>
            <color indexed="81"/>
            <rFont val="Tahoma"/>
            <family val="2"/>
          </rPr>
          <t>Viren Desai:</t>
        </r>
        <r>
          <rPr>
            <sz val="9"/>
            <color indexed="81"/>
            <rFont val="Tahoma"/>
            <family val="2"/>
          </rPr>
          <t xml:space="preserve">
$120mm total ask for Ganador and Discovery
--&gt; set to $31805</t>
        </r>
      </text>
    </comment>
    <comment ref="B79" authorId="0" shapeId="0" xr:uid="{36B28B48-45C8-4049-BD9D-23CF394F923B}">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J79" authorId="0" shapeId="0" xr:uid="{CC60F48E-65C7-4861-97C5-1FF64635834D}">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L79" authorId="0" shapeId="0" xr:uid="{18C69CEB-E683-45FC-B253-BEE44D76B6FD}">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M79" authorId="0" shapeId="0" xr:uid="{A5EBDA64-0165-413B-8317-DE1F23AFF704}">
      <text>
        <r>
          <rPr>
            <b/>
            <sz val="9"/>
            <color indexed="81"/>
            <rFont val="Tahoma"/>
            <family val="2"/>
          </rPr>
          <t>Viren Desai:</t>
        </r>
        <r>
          <rPr>
            <sz val="9"/>
            <color indexed="81"/>
            <rFont val="Tahoma"/>
            <family val="2"/>
          </rPr>
          <t xml:space="preserve">
Start Month End Month Premium
Mar 2018 Feb 2019 105.00%
Mar 2019 Feb 2020 105.00%
Mar 2020 Feb 2021 103.00%
Mar 2021 Feb 2022 101.50%
Mar 2022  100.00%
=+INDEX('Financing Terms'!$D$53:$D$57,MATCH('Asset-Level Drivers'!$B$81,'Financing Terms'!$B$53:$B$57,1),1)</t>
        </r>
      </text>
    </comment>
    <comment ref="C89" authorId="0" shapeId="0" xr:uid="{15E5A4EE-689C-47DB-A877-4142C170EBEF}">
      <text>
        <r>
          <rPr>
            <b/>
            <sz val="9"/>
            <color indexed="81"/>
            <rFont val="Tahoma"/>
            <family val="2"/>
          </rPr>
          <t>Viren Desai:</t>
        </r>
        <r>
          <rPr>
            <sz val="9"/>
            <color indexed="81"/>
            <rFont val="Tahoma"/>
            <family val="2"/>
          </rPr>
          <t xml:space="preserve">
24 for pure foreland cases</t>
        </r>
      </text>
    </comment>
    <comment ref="G89" authorId="0" shapeId="0" xr:uid="{EFCB6EF7-8574-4780-98BD-6A2EB2E5F368}">
      <text>
        <r>
          <rPr>
            <b/>
            <sz val="9"/>
            <color indexed="81"/>
            <rFont val="Tahoma"/>
            <family val="2"/>
          </rPr>
          <t>Viren Desai:</t>
        </r>
        <r>
          <rPr>
            <sz val="9"/>
            <color indexed="81"/>
            <rFont val="Tahoma"/>
            <family val="2"/>
          </rPr>
          <t xml:space="preserve">
24 for pure foreland cases</t>
        </r>
      </text>
    </comment>
    <comment ref="H89" authorId="0" shapeId="0" xr:uid="{407D997F-9BCA-49AD-98E5-CB43C97623DD}">
      <text>
        <r>
          <rPr>
            <b/>
            <sz val="9"/>
            <color indexed="81"/>
            <rFont val="Tahoma"/>
            <family val="2"/>
          </rPr>
          <t>Viren Desai:</t>
        </r>
        <r>
          <rPr>
            <sz val="9"/>
            <color indexed="81"/>
            <rFont val="Tahoma"/>
            <family val="2"/>
          </rPr>
          <t xml:space="preserve">
24 for pure foreland cases</t>
        </r>
      </text>
    </comment>
    <comment ref="N89" authorId="0" shapeId="0" xr:uid="{89EFF952-D64A-4791-A7AA-3DE610E5948A}">
      <text>
        <r>
          <rPr>
            <b/>
            <sz val="9"/>
            <color indexed="81"/>
            <rFont val="Tahoma"/>
            <family val="2"/>
          </rPr>
          <t>Viren Desai:</t>
        </r>
        <r>
          <rPr>
            <sz val="9"/>
            <color indexed="81"/>
            <rFont val="Tahoma"/>
            <family val="2"/>
          </rPr>
          <t xml:space="preserve">
24 for pure foreland cases</t>
        </r>
      </text>
    </comment>
    <comment ref="B94" authorId="0" shapeId="0" xr:uid="{D09E848C-B533-426A-890C-2768871823A9}">
      <text>
        <r>
          <rPr>
            <b/>
            <sz val="9"/>
            <color indexed="81"/>
            <rFont val="Tahoma"/>
            <family val="2"/>
          </rPr>
          <t>Viren Desai:</t>
        </r>
        <r>
          <rPr>
            <sz val="9"/>
            <color indexed="81"/>
            <rFont val="Tahoma"/>
            <family val="2"/>
          </rPr>
          <t xml:space="preserve">
=30%+400/'D&amp;C Cost Drivers'!$H$11</t>
        </r>
      </text>
    </comment>
    <comment ref="C94" authorId="0" shapeId="0" xr:uid="{FB6CF59C-6287-4007-8A57-FCA9D9ACB49B}">
      <text>
        <r>
          <rPr>
            <b/>
            <sz val="9"/>
            <color indexed="81"/>
            <rFont val="Tahoma"/>
            <family val="2"/>
          </rPr>
          <t>Viren Desai:</t>
        </r>
        <r>
          <rPr>
            <sz val="9"/>
            <color indexed="81"/>
            <rFont val="Tahoma"/>
            <family val="2"/>
          </rPr>
          <t xml:space="preserve">
90%</t>
        </r>
      </text>
    </comment>
    <comment ref="D94" authorId="0" shapeId="0" xr:uid="{7F8C3CAC-A4A2-4CB2-BF36-52030E8A96BD}">
      <text>
        <r>
          <rPr>
            <b/>
            <sz val="9"/>
            <color indexed="81"/>
            <rFont val="Tahoma"/>
            <family val="2"/>
          </rPr>
          <t>Viren Desai:</t>
        </r>
        <r>
          <rPr>
            <sz val="9"/>
            <color indexed="81"/>
            <rFont val="Tahoma"/>
            <family val="2"/>
          </rPr>
          <t xml:space="preserve">
90%</t>
        </r>
      </text>
    </comment>
    <comment ref="E94" authorId="0" shapeId="0" xr:uid="{66A8C280-2216-4635-B0F4-6FE3E9B898D0}">
      <text>
        <r>
          <rPr>
            <b/>
            <sz val="9"/>
            <color indexed="81"/>
            <rFont val="Tahoma"/>
            <family val="2"/>
          </rPr>
          <t>Viren Desai:</t>
        </r>
        <r>
          <rPr>
            <sz val="9"/>
            <color indexed="81"/>
            <rFont val="Tahoma"/>
            <family val="2"/>
          </rPr>
          <t xml:space="preserve">
=30%+400/'D&amp;C Cost Drivers'!$H$31</t>
        </r>
      </text>
    </comment>
    <comment ref="G94" authorId="0" shapeId="0" xr:uid="{67FB7C79-341C-473E-9D3E-5001E97ECA1C}">
      <text>
        <r>
          <rPr>
            <b/>
            <sz val="9"/>
            <color indexed="81"/>
            <rFont val="Tahoma"/>
            <family val="2"/>
          </rPr>
          <t>Viren Desai:</t>
        </r>
        <r>
          <rPr>
            <sz val="9"/>
            <color indexed="81"/>
            <rFont val="Tahoma"/>
            <family val="2"/>
          </rPr>
          <t xml:space="preserve">
90%</t>
        </r>
      </text>
    </comment>
    <comment ref="H94" authorId="0" shapeId="0" xr:uid="{F7B237DF-EF00-4F57-869A-1B1D2EDD6DF4}">
      <text>
        <r>
          <rPr>
            <b/>
            <sz val="9"/>
            <color indexed="81"/>
            <rFont val="Tahoma"/>
            <family val="2"/>
          </rPr>
          <t>Viren Desai:</t>
        </r>
        <r>
          <rPr>
            <sz val="9"/>
            <color indexed="81"/>
            <rFont val="Tahoma"/>
            <family val="2"/>
          </rPr>
          <t xml:space="preserve">
90%</t>
        </r>
      </text>
    </comment>
    <comment ref="J94" authorId="0" shapeId="0" xr:uid="{D3487920-50B0-45A8-9420-C542C4E62898}">
      <text>
        <r>
          <rPr>
            <b/>
            <sz val="9"/>
            <color indexed="81"/>
            <rFont val="Tahoma"/>
            <family val="2"/>
          </rPr>
          <t>Viren Desai:</t>
        </r>
        <r>
          <rPr>
            <sz val="9"/>
            <color indexed="81"/>
            <rFont val="Tahoma"/>
            <family val="2"/>
          </rPr>
          <t xml:space="preserve">
=30%+400/'D&amp;C Cost Drivers'!$H$11</t>
        </r>
      </text>
    </comment>
    <comment ref="L94" authorId="0" shapeId="0" xr:uid="{F336CDF8-EB82-4A09-893E-905D678DA58F}">
      <text>
        <r>
          <rPr>
            <b/>
            <sz val="9"/>
            <color indexed="81"/>
            <rFont val="Tahoma"/>
            <family val="2"/>
          </rPr>
          <t>Viren Desai:</t>
        </r>
        <r>
          <rPr>
            <sz val="9"/>
            <color indexed="81"/>
            <rFont val="Tahoma"/>
            <family val="2"/>
          </rPr>
          <t xml:space="preserve">
=30%+400/'D&amp;C Cost Drivers'!$H$11</t>
        </r>
      </text>
    </comment>
    <comment ref="M94" authorId="0" shapeId="0" xr:uid="{46E8B174-EF40-4C9E-A812-BA4B98874B67}">
      <text>
        <r>
          <rPr>
            <b/>
            <sz val="9"/>
            <color indexed="81"/>
            <rFont val="Tahoma"/>
            <family val="2"/>
          </rPr>
          <t>Viren Desai:</t>
        </r>
        <r>
          <rPr>
            <sz val="9"/>
            <color indexed="81"/>
            <rFont val="Tahoma"/>
            <family val="2"/>
          </rPr>
          <t xml:space="preserve">
=30%+400/'D&amp;C Cost Drivers'!$H$11</t>
        </r>
      </text>
    </comment>
    <comment ref="N94" authorId="0" shapeId="0" xr:uid="{57C98BBB-5B9E-488A-9D11-85E1494BEF30}">
      <text>
        <r>
          <rPr>
            <b/>
            <sz val="9"/>
            <color indexed="81"/>
            <rFont val="Tahoma"/>
            <family val="2"/>
          </rPr>
          <t>Viren Desai:</t>
        </r>
        <r>
          <rPr>
            <sz val="9"/>
            <color indexed="81"/>
            <rFont val="Tahoma"/>
            <family val="2"/>
          </rPr>
          <t xml:space="preserve">
90%</t>
        </r>
      </text>
    </comment>
    <comment ref="C95" authorId="0" shapeId="0" xr:uid="{BC5D6F73-79A5-4B61-B547-DC6892813BC8}">
      <text>
        <r>
          <rPr>
            <b/>
            <sz val="9"/>
            <color indexed="81"/>
            <rFont val="Tahoma"/>
            <family val="2"/>
          </rPr>
          <t>Viren Desai:</t>
        </r>
        <r>
          <rPr>
            <sz val="9"/>
            <color indexed="81"/>
            <rFont val="Tahoma"/>
            <family val="2"/>
          </rPr>
          <t xml:space="preserve">
20%</t>
        </r>
      </text>
    </comment>
    <comment ref="D95" authorId="0" shapeId="0" xr:uid="{1A88D3A0-F71C-4E4F-ABDD-4F16E3544DEA}">
      <text>
        <r>
          <rPr>
            <b/>
            <sz val="9"/>
            <color indexed="81"/>
            <rFont val="Tahoma"/>
            <family val="2"/>
          </rPr>
          <t>Viren Desai:</t>
        </r>
        <r>
          <rPr>
            <sz val="9"/>
            <color indexed="81"/>
            <rFont val="Tahoma"/>
            <family val="2"/>
          </rPr>
          <t xml:space="preserve">
20%</t>
        </r>
      </text>
    </comment>
    <comment ref="G95" authorId="0" shapeId="0" xr:uid="{5CB900A2-134D-467A-9BBF-027273868792}">
      <text>
        <r>
          <rPr>
            <b/>
            <sz val="9"/>
            <color indexed="81"/>
            <rFont val="Tahoma"/>
            <family val="2"/>
          </rPr>
          <t>Viren Desai:</t>
        </r>
        <r>
          <rPr>
            <sz val="9"/>
            <color indexed="81"/>
            <rFont val="Tahoma"/>
            <family val="2"/>
          </rPr>
          <t xml:space="preserve">
20%</t>
        </r>
      </text>
    </comment>
    <comment ref="H95" authorId="0" shapeId="0" xr:uid="{62C32938-6793-42CD-B283-5490DF6267A8}">
      <text>
        <r>
          <rPr>
            <b/>
            <sz val="9"/>
            <color indexed="81"/>
            <rFont val="Tahoma"/>
            <family val="2"/>
          </rPr>
          <t>Viren Desai:</t>
        </r>
        <r>
          <rPr>
            <sz val="9"/>
            <color indexed="81"/>
            <rFont val="Tahoma"/>
            <family val="2"/>
          </rPr>
          <t xml:space="preserve">
20%</t>
        </r>
      </text>
    </comment>
    <comment ref="N95" authorId="0" shapeId="0" xr:uid="{2903197B-3A51-4945-AC9B-338C15152980}">
      <text>
        <r>
          <rPr>
            <b/>
            <sz val="9"/>
            <color indexed="81"/>
            <rFont val="Tahoma"/>
            <family val="2"/>
          </rPr>
          <t>Viren Desai:</t>
        </r>
        <r>
          <rPr>
            <sz val="9"/>
            <color indexed="81"/>
            <rFont val="Tahoma"/>
            <family val="2"/>
          </rPr>
          <t xml:space="preserve">
20%</t>
        </r>
      </text>
    </comment>
    <comment ref="C96" authorId="0" shapeId="0" xr:uid="{ACB4E824-0D31-436A-8500-F63613796D30}">
      <text>
        <r>
          <rPr>
            <b/>
            <sz val="9"/>
            <color indexed="81"/>
            <rFont val="Tahoma"/>
            <family val="2"/>
          </rPr>
          <t>Viren Desai:</t>
        </r>
        <r>
          <rPr>
            <sz val="9"/>
            <color indexed="81"/>
            <rFont val="Tahoma"/>
            <family val="2"/>
          </rPr>
          <t xml:space="preserve">
80%</t>
        </r>
      </text>
    </comment>
    <comment ref="D96" authorId="0" shapeId="0" xr:uid="{FD5F255C-3C9A-4EF6-8A6A-7D987445DF41}">
      <text>
        <r>
          <rPr>
            <b/>
            <sz val="9"/>
            <color indexed="81"/>
            <rFont val="Tahoma"/>
            <family val="2"/>
          </rPr>
          <t>Viren Desai:</t>
        </r>
        <r>
          <rPr>
            <sz val="9"/>
            <color indexed="81"/>
            <rFont val="Tahoma"/>
            <family val="2"/>
          </rPr>
          <t xml:space="preserve">
80%</t>
        </r>
      </text>
    </comment>
    <comment ref="G96" authorId="0" shapeId="0" xr:uid="{0A683B16-6DDE-4876-B720-78BA896970BE}">
      <text>
        <r>
          <rPr>
            <b/>
            <sz val="9"/>
            <color indexed="81"/>
            <rFont val="Tahoma"/>
            <family val="2"/>
          </rPr>
          <t>Viren Desai:</t>
        </r>
        <r>
          <rPr>
            <sz val="9"/>
            <color indexed="81"/>
            <rFont val="Tahoma"/>
            <family val="2"/>
          </rPr>
          <t xml:space="preserve">
80%</t>
        </r>
      </text>
    </comment>
    <comment ref="H96" authorId="0" shapeId="0" xr:uid="{2E33799B-4C3B-4F38-BE5C-7694796F8CD0}">
      <text>
        <r>
          <rPr>
            <b/>
            <sz val="9"/>
            <color indexed="81"/>
            <rFont val="Tahoma"/>
            <family val="2"/>
          </rPr>
          <t>Viren Desai:</t>
        </r>
        <r>
          <rPr>
            <sz val="9"/>
            <color indexed="81"/>
            <rFont val="Tahoma"/>
            <family val="2"/>
          </rPr>
          <t xml:space="preserve">
80%</t>
        </r>
      </text>
    </comment>
    <comment ref="N96" authorId="0" shapeId="0" xr:uid="{98AEE6C5-F216-4C9B-A7D2-1EA629969B4E}">
      <text>
        <r>
          <rPr>
            <b/>
            <sz val="9"/>
            <color indexed="81"/>
            <rFont val="Tahoma"/>
            <family val="2"/>
          </rPr>
          <t>Viren Desai:</t>
        </r>
        <r>
          <rPr>
            <sz val="9"/>
            <color indexed="81"/>
            <rFont val="Tahoma"/>
            <family val="2"/>
          </rPr>
          <t xml:space="preserve">
80%</t>
        </r>
      </text>
    </comment>
    <comment ref="C97" authorId="0" shapeId="0" xr:uid="{908F2D33-8A1A-4B45-A6D9-A059C8F1E2DE}">
      <text>
        <r>
          <rPr>
            <b/>
            <sz val="9"/>
            <color indexed="81"/>
            <rFont val="Tahoma"/>
            <family val="2"/>
          </rPr>
          <t>Viren Desai:</t>
        </r>
        <r>
          <rPr>
            <sz val="9"/>
            <color indexed="81"/>
            <rFont val="Tahoma"/>
            <family val="2"/>
          </rPr>
          <t xml:space="preserve">
20%</t>
        </r>
      </text>
    </comment>
    <comment ref="D97" authorId="0" shapeId="0" xr:uid="{56D24F73-7A9E-4E67-A6C6-24109FEFB017}">
      <text>
        <r>
          <rPr>
            <b/>
            <sz val="9"/>
            <color indexed="81"/>
            <rFont val="Tahoma"/>
            <family val="2"/>
          </rPr>
          <t>Viren Desai:</t>
        </r>
        <r>
          <rPr>
            <sz val="9"/>
            <color indexed="81"/>
            <rFont val="Tahoma"/>
            <family val="2"/>
          </rPr>
          <t xml:space="preserve">
20%</t>
        </r>
      </text>
    </comment>
    <comment ref="G97" authorId="0" shapeId="0" xr:uid="{D28696C9-F6E2-44DD-9643-0E475FF66C2F}">
      <text>
        <r>
          <rPr>
            <b/>
            <sz val="9"/>
            <color indexed="81"/>
            <rFont val="Tahoma"/>
            <family val="2"/>
          </rPr>
          <t>Viren Desai:</t>
        </r>
        <r>
          <rPr>
            <sz val="9"/>
            <color indexed="81"/>
            <rFont val="Tahoma"/>
            <family val="2"/>
          </rPr>
          <t xml:space="preserve">
20%</t>
        </r>
      </text>
    </comment>
    <comment ref="H97" authorId="0" shapeId="0" xr:uid="{54E8A8AB-B98B-43AC-9FB5-91C64D7DC23E}">
      <text>
        <r>
          <rPr>
            <b/>
            <sz val="9"/>
            <color indexed="81"/>
            <rFont val="Tahoma"/>
            <family val="2"/>
          </rPr>
          <t>Viren Desai:</t>
        </r>
        <r>
          <rPr>
            <sz val="9"/>
            <color indexed="81"/>
            <rFont val="Tahoma"/>
            <family val="2"/>
          </rPr>
          <t xml:space="preserve">
20%</t>
        </r>
      </text>
    </comment>
    <comment ref="N97" authorId="0" shapeId="0" xr:uid="{B825E442-0D6B-46F0-9848-AC8FD96F67BE}">
      <text>
        <r>
          <rPr>
            <b/>
            <sz val="9"/>
            <color indexed="81"/>
            <rFont val="Tahoma"/>
            <family val="2"/>
          </rPr>
          <t>Viren Desai:</t>
        </r>
        <r>
          <rPr>
            <sz val="9"/>
            <color indexed="81"/>
            <rFont val="Tahoma"/>
            <family val="2"/>
          </rPr>
          <t xml:space="preserve">
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F670C60A-1180-4FF6-9A08-3F684107FBB9}">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45B093A7-150E-4A78-9057-5EE05F96559E}">
      <text>
        <r>
          <rPr>
            <b/>
            <sz val="9"/>
            <color indexed="81"/>
            <rFont val="Tahoma"/>
            <family val="2"/>
          </rPr>
          <t>Viren Desai:</t>
        </r>
        <r>
          <rPr>
            <sz val="9"/>
            <color indexed="81"/>
            <rFont val="Tahoma"/>
            <family val="2"/>
          </rPr>
          <t xml:space="preserve">
11500 or purposes of cost estimate - these are 10k' LL</t>
        </r>
      </text>
    </comment>
    <comment ref="AE110" authorId="0" shapeId="0" xr:uid="{E3463609-8E25-4395-925C-9094E33E4E4C}">
      <text>
        <r>
          <rPr>
            <b/>
            <sz val="9"/>
            <color indexed="81"/>
            <rFont val="Tahoma"/>
            <family val="2"/>
          </rPr>
          <t>Viren Desai:</t>
        </r>
        <r>
          <rPr>
            <sz val="9"/>
            <color indexed="81"/>
            <rFont val="Tahoma"/>
            <family val="2"/>
          </rPr>
          <t xml:space="preserve">
=+AA101-Z101+Z110</t>
        </r>
      </text>
    </comment>
    <comment ref="Q151" authorId="0" shapeId="0" xr:uid="{308103AD-C520-4A0D-B1B7-1417CD860F3F}">
      <text>
        <r>
          <rPr>
            <b/>
            <sz val="9"/>
            <color indexed="81"/>
            <rFont val="Tahoma"/>
            <family val="2"/>
          </rPr>
          <t>Viren Desai:</t>
        </r>
        <r>
          <rPr>
            <sz val="9"/>
            <color indexed="81"/>
            <rFont val="Tahoma"/>
            <family val="2"/>
          </rPr>
          <t xml:space="preserve">
78.125</t>
        </r>
      </text>
    </comment>
    <comment ref="W151" authorId="0" shapeId="0" xr:uid="{DEDCBB41-FA04-45B9-AC0E-FE8806DC0261}">
      <text>
        <r>
          <rPr>
            <b/>
            <sz val="9"/>
            <color indexed="81"/>
            <rFont val="Tahoma"/>
            <family val="2"/>
          </rPr>
          <t>Viren Desai:</t>
        </r>
        <r>
          <rPr>
            <sz val="9"/>
            <color indexed="81"/>
            <rFont val="Tahoma"/>
            <family val="2"/>
          </rPr>
          <t xml:space="preserve">
=+$AA151+rig_crew_timing!$B$2</t>
        </r>
      </text>
    </comment>
    <comment ref="X151" authorId="0" shapeId="0" xr:uid="{22A3B013-ECAF-497B-A8BA-008C9086D3B8}">
      <text>
        <r>
          <rPr>
            <b/>
            <sz val="9"/>
            <color indexed="81"/>
            <rFont val="Tahoma"/>
            <family val="2"/>
          </rPr>
          <t>Viren Desai:</t>
        </r>
        <r>
          <rPr>
            <sz val="9"/>
            <color indexed="81"/>
            <rFont val="Tahoma"/>
            <family val="2"/>
          </rPr>
          <t xml:space="preserve">
=+$AA151+rig_crew_timing!$B$3</t>
        </r>
      </text>
    </comment>
    <comment ref="Y151" authorId="0" shapeId="0" xr:uid="{95AC1E22-6F83-4F5B-ACBC-FD65EA39C8C9}">
      <text>
        <r>
          <rPr>
            <b/>
            <sz val="9"/>
            <color indexed="81"/>
            <rFont val="Tahoma"/>
            <family val="2"/>
          </rPr>
          <t>Viren Desai:</t>
        </r>
        <r>
          <rPr>
            <sz val="9"/>
            <color indexed="81"/>
            <rFont val="Tahoma"/>
            <family val="2"/>
          </rPr>
          <t xml:space="preserve">
=+$AA151+rig_crew_timing!$B$4</t>
        </r>
      </text>
    </comment>
    <comment ref="Z151" authorId="0" shapeId="0" xr:uid="{156AAFDE-0B8B-4098-A796-D84847E3CC1C}">
      <text>
        <r>
          <rPr>
            <b/>
            <sz val="9"/>
            <color indexed="81"/>
            <rFont val="Tahoma"/>
            <family val="2"/>
          </rPr>
          <t>Viren Desai:</t>
        </r>
        <r>
          <rPr>
            <sz val="9"/>
            <color indexed="81"/>
            <rFont val="Tahoma"/>
            <family val="2"/>
          </rPr>
          <t xml:space="preserve">
=+$AA151+rig_crew_timing!$B$5</t>
        </r>
      </text>
    </comment>
    <comment ref="AA151" authorId="0" shapeId="0" xr:uid="{5739C86D-E231-4911-ADBD-EA055C49DA65}">
      <text>
        <r>
          <rPr>
            <b/>
            <sz val="9"/>
            <color indexed="81"/>
            <rFont val="Tahoma"/>
            <family val="2"/>
          </rPr>
          <t>Viren Desai:</t>
        </r>
        <r>
          <rPr>
            <sz val="9"/>
            <color indexed="81"/>
            <rFont val="Tahoma"/>
            <family val="2"/>
          </rPr>
          <t xml:space="preserve">
=+$AA$143</t>
        </r>
      </text>
    </comment>
    <comment ref="AB151" authorId="0" shapeId="0" xr:uid="{6B4A209E-5FD5-49BB-89F9-E01BBCB48933}">
      <text>
        <r>
          <rPr>
            <b/>
            <sz val="9"/>
            <color indexed="81"/>
            <rFont val="Tahoma"/>
            <family val="2"/>
          </rPr>
          <t>Viren Desai:</t>
        </r>
        <r>
          <rPr>
            <sz val="9"/>
            <color indexed="81"/>
            <rFont val="Tahoma"/>
            <family val="2"/>
          </rPr>
          <t xml:space="preserve">
=+IF(M150=L150,AA151+rig_crew_timing!$B$6,AB150)</t>
        </r>
      </text>
    </comment>
    <comment ref="AC151" authorId="0" shapeId="0" xr:uid="{4D41C5F7-E04F-4432-9604-F1EF29225B3A}">
      <text>
        <r>
          <rPr>
            <b/>
            <sz val="9"/>
            <color indexed="81"/>
            <rFont val="Tahoma"/>
            <family val="2"/>
          </rPr>
          <t>Viren Desai:</t>
        </r>
        <r>
          <rPr>
            <sz val="9"/>
            <color indexed="81"/>
            <rFont val="Tahoma"/>
            <family val="2"/>
          </rPr>
          <t xml:space="preserve">
=+AA151+rig_crew_timing!$B$7</t>
        </r>
      </text>
    </comment>
    <comment ref="AD151" authorId="0" shapeId="0" xr:uid="{AAE14850-7E2B-4BD4-85D5-9FD53FBC8B6F}">
      <text>
        <r>
          <rPr>
            <b/>
            <sz val="9"/>
            <color indexed="81"/>
            <rFont val="Tahoma"/>
            <family val="2"/>
          </rPr>
          <t>Viren Desai:</t>
        </r>
        <r>
          <rPr>
            <sz val="9"/>
            <color indexed="81"/>
            <rFont val="Tahoma"/>
            <family val="2"/>
          </rPr>
          <t xml:space="preserve">
=+OFFSET(AC151,L151-M151,0)</t>
        </r>
      </text>
    </comment>
    <comment ref="AE151" authorId="0" shapeId="0" xr:uid="{5B8786EB-F568-4A45-9D1F-E0C27266287F}">
      <text>
        <r>
          <rPr>
            <b/>
            <sz val="9"/>
            <color indexed="81"/>
            <rFont val="Tahoma"/>
            <family val="2"/>
          </rPr>
          <t>Viren Desai:</t>
        </r>
        <r>
          <rPr>
            <sz val="9"/>
            <color indexed="81"/>
            <rFont val="Tahoma"/>
            <family val="2"/>
          </rPr>
          <t xml:space="preserve">
=+AD151+rig_crew_timing!$B$11</t>
        </r>
      </text>
    </comment>
    <comment ref="AF151" authorId="0" shapeId="0" xr:uid="{94D40F03-320C-4E0B-8959-834A2DB8AA25}">
      <text>
        <r>
          <rPr>
            <b/>
            <sz val="9"/>
            <color indexed="81"/>
            <rFont val="Tahoma"/>
            <family val="2"/>
          </rPr>
          <t>Viren Desai:</t>
        </r>
        <r>
          <rPr>
            <sz val="9"/>
            <color indexed="81"/>
            <rFont val="Tahoma"/>
            <family val="2"/>
          </rPr>
          <t xml:space="preserve">
=+AE151+rig_crew_timing!$B$12*live_ds!$L151</t>
        </r>
      </text>
    </comment>
    <comment ref="AG151" authorId="0" shapeId="0" xr:uid="{89935903-1826-4882-9F9C-9D9D04212422}">
      <text>
        <r>
          <rPr>
            <b/>
            <sz val="9"/>
            <color indexed="81"/>
            <rFont val="Tahoma"/>
            <family val="2"/>
          </rPr>
          <t>Viren Desai:</t>
        </r>
        <r>
          <rPr>
            <sz val="9"/>
            <color indexed="81"/>
            <rFont val="Tahoma"/>
            <family val="2"/>
          </rPr>
          <t xml:space="preserve">
=+AF151+rig_crew_timing!$B$13</t>
        </r>
      </text>
    </comment>
    <comment ref="AH151" authorId="0" shapeId="0" xr:uid="{DA7A848B-77E0-44C2-8C74-C24C7E6BB779}">
      <text>
        <r>
          <rPr>
            <b/>
            <sz val="9"/>
            <color indexed="81"/>
            <rFont val="Tahoma"/>
            <family val="2"/>
          </rPr>
          <t>Viren Desai:</t>
        </r>
        <r>
          <rPr>
            <sz val="9"/>
            <color indexed="81"/>
            <rFont val="Tahoma"/>
            <family val="2"/>
          </rPr>
          <t xml:space="preserve">
=+AG151+rig_crew_timing!$B$14*live_ds!$L151</t>
        </r>
      </text>
    </comment>
    <comment ref="AI151" authorId="0" shapeId="0" xr:uid="{70A1C609-D3A2-425C-A545-76506C049CBD}">
      <text>
        <r>
          <rPr>
            <b/>
            <sz val="9"/>
            <color indexed="81"/>
            <rFont val="Tahoma"/>
            <family val="2"/>
          </rPr>
          <t>Viren Desai:</t>
        </r>
        <r>
          <rPr>
            <sz val="9"/>
            <color indexed="81"/>
            <rFont val="Tahoma"/>
            <family val="2"/>
          </rPr>
          <t xml:space="preserve">
=+AH151+rig_crew_timing!$B$15</t>
        </r>
      </text>
    </comment>
    <comment ref="AJ151" authorId="0" shapeId="0" xr:uid="{C95B23D5-7D06-42EA-836D-147F8972DF08}">
      <text>
        <r>
          <rPr>
            <b/>
            <sz val="9"/>
            <color indexed="81"/>
            <rFont val="Tahoma"/>
            <family val="2"/>
          </rPr>
          <t>Viren Desai:</t>
        </r>
        <r>
          <rPr>
            <sz val="9"/>
            <color indexed="81"/>
            <rFont val="Tahoma"/>
            <family val="2"/>
          </rPr>
          <t xml:space="preserve">
=+live_ds!$AI151+rig_crew_timing!$B$18</t>
        </r>
      </text>
    </comment>
    <comment ref="AK151" authorId="0" shapeId="0" xr:uid="{F88EBA64-A56C-4D7E-85A5-021EE7A71723}">
      <text>
        <r>
          <rPr>
            <b/>
            <sz val="9"/>
            <color indexed="81"/>
            <rFont val="Tahoma"/>
            <family val="2"/>
          </rPr>
          <t>Viren Desai:</t>
        </r>
        <r>
          <rPr>
            <sz val="9"/>
            <color indexed="81"/>
            <rFont val="Tahoma"/>
            <family val="2"/>
          </rPr>
          <t xml:space="preserve">
=+AA151+rig_crew_timing!$B$19</t>
        </r>
      </text>
    </comment>
    <comment ref="AA152" authorId="0" shapeId="0" xr:uid="{A0A5D7D8-AEEA-4581-A02A-E1EC2ACE3588}">
      <text>
        <r>
          <rPr>
            <b/>
            <sz val="9"/>
            <color indexed="81"/>
            <rFont val="Tahoma"/>
            <family val="2"/>
          </rPr>
          <t>Viren Desai:</t>
        </r>
        <r>
          <rPr>
            <sz val="9"/>
            <color indexed="81"/>
            <rFont val="Tahoma"/>
            <family val="2"/>
          </rPr>
          <t xml:space="preserve">
=+IF(M151=L151,AC151+rig_crew_timing!$B$10,AC151+rig_crew_timing!$B$8)</t>
        </r>
      </text>
    </comment>
    <comment ref="AC152" authorId="0" shapeId="0" xr:uid="{A1C3654E-4E37-4F53-B983-79B3CE5AAA57}">
      <text>
        <r>
          <rPr>
            <b/>
            <sz val="9"/>
            <color indexed="81"/>
            <rFont val="Tahoma"/>
            <family val="2"/>
          </rPr>
          <t>Viren Desai:</t>
        </r>
        <r>
          <rPr>
            <sz val="9"/>
            <color indexed="81"/>
            <rFont val="Tahoma"/>
            <family val="2"/>
          </rPr>
          <t xml:space="preserve">
=+AA152+rig_crew_timing!$B$7</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 authorId="0" shapeId="0" xr:uid="{1E50495F-1FF1-4F34-9F98-1C5431B2B69C}">
      <text>
        <r>
          <rPr>
            <b/>
            <sz val="9"/>
            <color indexed="81"/>
            <rFont val="Tahoma"/>
            <family val="2"/>
          </rPr>
          <t>Viren Desai:</t>
        </r>
        <r>
          <rPr>
            <sz val="9"/>
            <color indexed="81"/>
            <rFont val="Tahoma"/>
            <family val="2"/>
          </rPr>
          <t xml:space="preserve">
Must specify a minimum of one pad per separate forecast desired. Model will not forecast assets that do not have at least one entry specified on this tab. However, you may specify a single test well and assign it to a Well Grouping to satisfy this requirement. The single test well will be treated as the first development pad in the forecast output.
</t>
        </r>
        <r>
          <rPr>
            <b/>
            <sz val="9"/>
            <color indexed="81"/>
            <rFont val="Tahoma"/>
            <family val="2"/>
          </rPr>
          <t>IMPORTANT:</t>
        </r>
        <r>
          <rPr>
            <sz val="9"/>
            <color indexed="81"/>
            <rFont val="Tahoma"/>
            <family val="2"/>
          </rPr>
          <t xml:space="preserve"> Well names </t>
        </r>
        <r>
          <rPr>
            <b/>
            <u/>
            <sz val="9"/>
            <color indexed="81"/>
            <rFont val="Tahoma"/>
            <family val="2"/>
          </rPr>
          <t>must</t>
        </r>
        <r>
          <rPr>
            <sz val="9"/>
            <color indexed="81"/>
            <rFont val="Tahoma"/>
            <family val="2"/>
          </rPr>
          <t xml:space="preserve"> be unique. Duplicate well names will cause errors in the model. </t>
        </r>
      </text>
    </comment>
    <comment ref="S110" authorId="0" shapeId="0" xr:uid="{0BD7CF5E-02EA-4A3C-BD9F-33E0DDE1E346}">
      <text>
        <r>
          <rPr>
            <b/>
            <sz val="9"/>
            <color indexed="81"/>
            <rFont val="Tahoma"/>
            <family val="2"/>
          </rPr>
          <t>Viren Desai:</t>
        </r>
        <r>
          <rPr>
            <sz val="9"/>
            <color indexed="81"/>
            <rFont val="Tahoma"/>
            <family val="2"/>
          </rPr>
          <t xml:space="preserve">
11500 or purposes of cost estimate - these are 10k' LL</t>
        </r>
      </text>
    </comment>
    <comment ref="AE110" authorId="0" shapeId="0" xr:uid="{9D506080-132D-47EA-8359-5855CBA4BD34}">
      <text>
        <r>
          <rPr>
            <b/>
            <sz val="9"/>
            <color indexed="81"/>
            <rFont val="Tahoma"/>
            <family val="2"/>
          </rPr>
          <t>Viren Desai:</t>
        </r>
        <r>
          <rPr>
            <sz val="9"/>
            <color indexed="81"/>
            <rFont val="Tahoma"/>
            <family val="2"/>
          </rPr>
          <t xml:space="preserve">
=+AA101-Z101+Z110</t>
        </r>
      </text>
    </comment>
    <comment ref="P151" authorId="0" shapeId="0" xr:uid="{2095E112-6283-4B0F-8ACA-D126F2CA45D5}">
      <text>
        <r>
          <rPr>
            <b/>
            <sz val="9"/>
            <color indexed="81"/>
            <rFont val="Tahoma"/>
            <charset val="1"/>
          </rPr>
          <t>Viren Desai:</t>
        </r>
        <r>
          <rPr>
            <sz val="9"/>
            <color indexed="81"/>
            <rFont val="Tahoma"/>
            <charset val="1"/>
          </rPr>
          <t xml:space="preserve">
100</t>
        </r>
      </text>
    </comment>
    <comment ref="Q151" authorId="0" shapeId="0" xr:uid="{9CA7DAF2-EE17-41CB-A1CB-CC3904EC629E}">
      <text>
        <r>
          <rPr>
            <b/>
            <sz val="9"/>
            <color indexed="81"/>
            <rFont val="Tahoma"/>
            <family val="2"/>
          </rPr>
          <t>Viren Desai:</t>
        </r>
        <r>
          <rPr>
            <sz val="9"/>
            <color indexed="81"/>
            <rFont val="Tahoma"/>
            <family val="2"/>
          </rPr>
          <t xml:space="preserve">
78.125</t>
        </r>
      </text>
    </comment>
    <comment ref="W151" authorId="0" shapeId="0" xr:uid="{A7CC7641-AB8C-4CAE-B066-2FE3400BECBB}">
      <text>
        <r>
          <rPr>
            <b/>
            <sz val="9"/>
            <color indexed="81"/>
            <rFont val="Tahoma"/>
            <family val="2"/>
          </rPr>
          <t>Viren Desai:</t>
        </r>
        <r>
          <rPr>
            <sz val="9"/>
            <color indexed="81"/>
            <rFont val="Tahoma"/>
            <family val="2"/>
          </rPr>
          <t xml:space="preserve">
=+$AA151+rig_crew_timing!$B$2</t>
        </r>
      </text>
    </comment>
    <comment ref="X151" authorId="0" shapeId="0" xr:uid="{E33566AB-F24E-4645-80F2-E705085A73A9}">
      <text>
        <r>
          <rPr>
            <b/>
            <sz val="9"/>
            <color indexed="81"/>
            <rFont val="Tahoma"/>
            <family val="2"/>
          </rPr>
          <t>Viren Desai:</t>
        </r>
        <r>
          <rPr>
            <sz val="9"/>
            <color indexed="81"/>
            <rFont val="Tahoma"/>
            <family val="2"/>
          </rPr>
          <t xml:space="preserve">
=+$AA151+rig_crew_timing!$B$3</t>
        </r>
      </text>
    </comment>
    <comment ref="Y151" authorId="0" shapeId="0" xr:uid="{BF3E89C1-E058-492F-BDAA-FD42B4DDCCC2}">
      <text>
        <r>
          <rPr>
            <b/>
            <sz val="9"/>
            <color indexed="81"/>
            <rFont val="Tahoma"/>
            <family val="2"/>
          </rPr>
          <t>Viren Desai:</t>
        </r>
        <r>
          <rPr>
            <sz val="9"/>
            <color indexed="81"/>
            <rFont val="Tahoma"/>
            <family val="2"/>
          </rPr>
          <t xml:space="preserve">
=+$AA151+rig_crew_timing!$B$4</t>
        </r>
      </text>
    </comment>
    <comment ref="Z151" authorId="0" shapeId="0" xr:uid="{C23CCF3F-B171-4C7C-9848-CD4A354F291B}">
      <text>
        <r>
          <rPr>
            <b/>
            <sz val="9"/>
            <color indexed="81"/>
            <rFont val="Tahoma"/>
            <family val="2"/>
          </rPr>
          <t>Viren Desai:</t>
        </r>
        <r>
          <rPr>
            <sz val="9"/>
            <color indexed="81"/>
            <rFont val="Tahoma"/>
            <family val="2"/>
          </rPr>
          <t xml:space="preserve">
=+$AA151+rig_crew_timing!$B$5</t>
        </r>
      </text>
    </comment>
    <comment ref="AA151" authorId="0" shapeId="0" xr:uid="{60BB182D-7532-427F-9491-CEDC58924551}">
      <text>
        <r>
          <rPr>
            <b/>
            <sz val="9"/>
            <color indexed="81"/>
            <rFont val="Tahoma"/>
            <family val="2"/>
          </rPr>
          <t>Viren Desai:</t>
        </r>
        <r>
          <rPr>
            <sz val="9"/>
            <color indexed="81"/>
            <rFont val="Tahoma"/>
            <family val="2"/>
          </rPr>
          <t xml:space="preserve">
=+$AA$143</t>
        </r>
      </text>
    </comment>
    <comment ref="AB151" authorId="0" shapeId="0" xr:uid="{14BB6F86-6824-4C87-B997-B1D9527CAEDF}">
      <text>
        <r>
          <rPr>
            <b/>
            <sz val="9"/>
            <color indexed="81"/>
            <rFont val="Tahoma"/>
            <family val="2"/>
          </rPr>
          <t>Viren Desai:</t>
        </r>
        <r>
          <rPr>
            <sz val="9"/>
            <color indexed="81"/>
            <rFont val="Tahoma"/>
            <family val="2"/>
          </rPr>
          <t xml:space="preserve">
=+IF(M150=L150,AA151+rig_crew_timing!$B$6,AB150)</t>
        </r>
      </text>
    </comment>
    <comment ref="AC151" authorId="0" shapeId="0" xr:uid="{CE8D3AC5-8C8E-41E7-97DA-A4783EE395F1}">
      <text>
        <r>
          <rPr>
            <b/>
            <sz val="9"/>
            <color indexed="81"/>
            <rFont val="Tahoma"/>
            <family val="2"/>
          </rPr>
          <t>Viren Desai:</t>
        </r>
        <r>
          <rPr>
            <sz val="9"/>
            <color indexed="81"/>
            <rFont val="Tahoma"/>
            <family val="2"/>
          </rPr>
          <t xml:space="preserve">
=+AA151+rig_crew_timing!$B$7</t>
        </r>
      </text>
    </comment>
    <comment ref="AD151" authorId="0" shapeId="0" xr:uid="{35A6AAAC-64A4-43EE-BAA4-FB7879FD704C}">
      <text>
        <r>
          <rPr>
            <b/>
            <sz val="9"/>
            <color indexed="81"/>
            <rFont val="Tahoma"/>
            <family val="2"/>
          </rPr>
          <t>Viren Desai:</t>
        </r>
        <r>
          <rPr>
            <sz val="9"/>
            <color indexed="81"/>
            <rFont val="Tahoma"/>
            <family val="2"/>
          </rPr>
          <t xml:space="preserve">
=+OFFSET(AC151,L151-M151,0)</t>
        </r>
      </text>
    </comment>
    <comment ref="AE151" authorId="0" shapeId="0" xr:uid="{8F9FBC0C-0409-4FBF-8454-ACA8C8AA558E}">
      <text>
        <r>
          <rPr>
            <b/>
            <sz val="9"/>
            <color indexed="81"/>
            <rFont val="Tahoma"/>
            <family val="2"/>
          </rPr>
          <t>Viren Desai:</t>
        </r>
        <r>
          <rPr>
            <sz val="9"/>
            <color indexed="81"/>
            <rFont val="Tahoma"/>
            <family val="2"/>
          </rPr>
          <t xml:space="preserve">
=+AD151+rig_crew_timing!$B$11</t>
        </r>
      </text>
    </comment>
    <comment ref="AF151" authorId="0" shapeId="0" xr:uid="{5525B8D9-2517-49AF-A1AA-0BE857B06E7C}">
      <text>
        <r>
          <rPr>
            <b/>
            <sz val="9"/>
            <color indexed="81"/>
            <rFont val="Tahoma"/>
            <family val="2"/>
          </rPr>
          <t>Viren Desai:</t>
        </r>
        <r>
          <rPr>
            <sz val="9"/>
            <color indexed="81"/>
            <rFont val="Tahoma"/>
            <family val="2"/>
          </rPr>
          <t xml:space="preserve">
=+AE151+rig_crew_timing!$B$12*live_ds!$L151</t>
        </r>
      </text>
    </comment>
    <comment ref="AG151" authorId="0" shapeId="0" xr:uid="{0A3D0E71-F565-4B2F-93D0-B958953AACED}">
      <text>
        <r>
          <rPr>
            <b/>
            <sz val="9"/>
            <color indexed="81"/>
            <rFont val="Tahoma"/>
            <family val="2"/>
          </rPr>
          <t>Viren Desai:</t>
        </r>
        <r>
          <rPr>
            <sz val="9"/>
            <color indexed="81"/>
            <rFont val="Tahoma"/>
            <family val="2"/>
          </rPr>
          <t xml:space="preserve">
=+AF151+rig_crew_timing!$B$13</t>
        </r>
      </text>
    </comment>
    <comment ref="AH151" authorId="0" shapeId="0" xr:uid="{100D724D-F006-4B28-9DAE-15959CA355AC}">
      <text>
        <r>
          <rPr>
            <b/>
            <sz val="9"/>
            <color indexed="81"/>
            <rFont val="Tahoma"/>
            <family val="2"/>
          </rPr>
          <t>Viren Desai:</t>
        </r>
        <r>
          <rPr>
            <sz val="9"/>
            <color indexed="81"/>
            <rFont val="Tahoma"/>
            <family val="2"/>
          </rPr>
          <t xml:space="preserve">
=+AG151+rig_crew_timing!$B$14*live_ds!$L151</t>
        </r>
      </text>
    </comment>
    <comment ref="AI151" authorId="0" shapeId="0" xr:uid="{2A976E6F-D37D-41D2-86BA-DA2EB7602F1D}">
      <text>
        <r>
          <rPr>
            <b/>
            <sz val="9"/>
            <color indexed="81"/>
            <rFont val="Tahoma"/>
            <family val="2"/>
          </rPr>
          <t>Viren Desai:</t>
        </r>
        <r>
          <rPr>
            <sz val="9"/>
            <color indexed="81"/>
            <rFont val="Tahoma"/>
            <family val="2"/>
          </rPr>
          <t xml:space="preserve">
=+AH151+rig_crew_timing!$B$15</t>
        </r>
      </text>
    </comment>
    <comment ref="AJ151" authorId="0" shapeId="0" xr:uid="{D5A45B26-09DA-477D-98C3-4E1227EF277D}">
      <text>
        <r>
          <rPr>
            <b/>
            <sz val="9"/>
            <color indexed="81"/>
            <rFont val="Tahoma"/>
            <family val="2"/>
          </rPr>
          <t>Viren Desai:</t>
        </r>
        <r>
          <rPr>
            <sz val="9"/>
            <color indexed="81"/>
            <rFont val="Tahoma"/>
            <family val="2"/>
          </rPr>
          <t xml:space="preserve">
=+live_ds!$AI151+rig_crew_timing!$B$18</t>
        </r>
      </text>
    </comment>
    <comment ref="AK151" authorId="0" shapeId="0" xr:uid="{CAF49A7C-5532-44B2-BCF3-C95AE72343B9}">
      <text>
        <r>
          <rPr>
            <b/>
            <sz val="9"/>
            <color indexed="81"/>
            <rFont val="Tahoma"/>
            <family val="2"/>
          </rPr>
          <t>Viren Desai:</t>
        </r>
        <r>
          <rPr>
            <sz val="9"/>
            <color indexed="81"/>
            <rFont val="Tahoma"/>
            <family val="2"/>
          </rPr>
          <t xml:space="preserve">
=+AA151+rig_crew_timing!$B$19</t>
        </r>
      </text>
    </comment>
    <comment ref="AA152" authorId="0" shapeId="0" xr:uid="{45DCCA11-50E3-4A5A-9982-001E34D47479}">
      <text>
        <r>
          <rPr>
            <b/>
            <sz val="9"/>
            <color indexed="81"/>
            <rFont val="Tahoma"/>
            <family val="2"/>
          </rPr>
          <t>Viren Desai:</t>
        </r>
        <r>
          <rPr>
            <sz val="9"/>
            <color indexed="81"/>
            <rFont val="Tahoma"/>
            <family val="2"/>
          </rPr>
          <t xml:space="preserve">
=+IF(M151=L151,AC151+rig_crew_timing!$B$10,AC151+rig_crew_timing!$B$8)</t>
        </r>
      </text>
    </comment>
    <comment ref="AC152" authorId="0" shapeId="0" xr:uid="{C8008FB8-188B-4120-B416-0FF8E10A8802}">
      <text>
        <r>
          <rPr>
            <b/>
            <sz val="9"/>
            <color indexed="81"/>
            <rFont val="Tahoma"/>
            <family val="2"/>
          </rPr>
          <t>Viren Desai:</t>
        </r>
        <r>
          <rPr>
            <sz val="9"/>
            <color indexed="81"/>
            <rFont val="Tahoma"/>
            <family val="2"/>
          </rPr>
          <t xml:space="preserve">
=+AA152+rig_crew_timing!$B$7</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B10" authorId="0" shapeId="0" xr:uid="{0D6C0A5C-1487-46E5-8D98-DC014C6D95D9}">
      <text>
        <r>
          <rPr>
            <b/>
            <sz val="9"/>
            <color indexed="81"/>
            <rFont val="Tahoma"/>
            <family val="2"/>
          </rPr>
          <t>Viren Desai:</t>
        </r>
        <r>
          <rPr>
            <sz val="9"/>
            <color indexed="81"/>
            <rFont val="Tahoma"/>
            <family val="2"/>
          </rPr>
          <t xml:space="preserve">
142 = 8 per year
320 = 4 per year
90 = 8 - 12 per year
75 = 12 per year</t>
        </r>
        <r>
          <rPr>
            <b/>
            <sz val="9"/>
            <color indexed="81"/>
            <rFont val="Tahoma"/>
            <family val="2"/>
          </rPr>
          <t xml:space="preserve">
</t>
        </r>
        <r>
          <rPr>
            <sz val="9"/>
            <color indexed="81"/>
            <rFont val="Tahoma"/>
            <family val="2"/>
          </rPr>
          <t>60 = 16 per year
15 = 28 per year
5 = 35 per year</t>
        </r>
      </text>
    </comment>
    <comment ref="B16" authorId="0" shapeId="0" xr:uid="{095910E6-90B5-4DAB-BA47-9DBD6FD4776B}">
      <text>
        <r>
          <rPr>
            <b/>
            <sz val="9"/>
            <color indexed="81"/>
            <rFont val="Tahoma"/>
            <family val="2"/>
          </rPr>
          <t>Viren Desai:</t>
        </r>
        <r>
          <rPr>
            <sz val="9"/>
            <color indexed="81"/>
            <rFont val="Tahoma"/>
            <family val="2"/>
          </rPr>
          <t xml:space="preserve">
3 for fast pace under Quantum JV (35 wells per year)
15 - for stress test at 45/2.50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K43" authorId="0" shapeId="0" xr:uid="{18D67093-1992-45C7-B289-A7130F996057}">
      <text>
        <r>
          <rPr>
            <b/>
            <sz val="9"/>
            <color indexed="81"/>
            <rFont val="Tahoma"/>
            <family val="2"/>
          </rPr>
          <t>Viren Desai:</t>
        </r>
        <r>
          <rPr>
            <sz val="9"/>
            <color indexed="81"/>
            <rFont val="Tahoma"/>
            <family val="2"/>
          </rPr>
          <t xml:space="preserve">
Foreland I frac'ing own DUCs.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E56B9E02-4794-499C-BBC6-5E0B28050512}">
      <text>
        <r>
          <rPr>
            <b/>
            <sz val="9"/>
            <color indexed="81"/>
            <rFont val="Tahoma"/>
            <family val="2"/>
          </rPr>
          <t>Viren Desai:</t>
        </r>
        <r>
          <rPr>
            <sz val="9"/>
            <color indexed="81"/>
            <rFont val="Tahoma"/>
            <family val="2"/>
          </rPr>
          <t xml:space="preserve">
Maintain this hierarchy</t>
        </r>
      </text>
    </comment>
    <comment ref="H1" authorId="0" shapeId="0" xr:uid="{46F0DB97-6707-472B-B202-334DCCCE31CD}">
      <text>
        <r>
          <rPr>
            <b/>
            <sz val="9"/>
            <color indexed="81"/>
            <rFont val="Tahoma"/>
            <family val="2"/>
          </rPr>
          <t>Viren Desai:</t>
        </r>
        <r>
          <rPr>
            <sz val="9"/>
            <color indexed="81"/>
            <rFont val="Tahoma"/>
            <family val="2"/>
          </rPr>
          <t xml:space="preserve">
</t>
        </r>
      </text>
    </comment>
    <comment ref="H2" authorId="0" shapeId="0" xr:uid="{F47E8825-29EC-4721-988E-AA8279FEED24}">
      <text>
        <r>
          <rPr>
            <b/>
            <sz val="9"/>
            <color indexed="81"/>
            <rFont val="Tahoma"/>
            <family val="2"/>
          </rPr>
          <t>Viren Desai:</t>
        </r>
        <r>
          <rPr>
            <sz val="9"/>
            <color indexed="81"/>
            <rFont val="Tahoma"/>
            <family val="2"/>
          </rPr>
          <t xml:space="preserve">
5000</t>
        </r>
      </text>
    </comment>
    <comment ref="H3" authorId="0" shapeId="0" xr:uid="{9AAFDF15-9B98-4E27-A734-399738D692A6}">
      <text>
        <r>
          <rPr>
            <b/>
            <sz val="9"/>
            <color indexed="81"/>
            <rFont val="Tahoma"/>
            <family val="2"/>
          </rPr>
          <t>Viren Desai:</t>
        </r>
        <r>
          <rPr>
            <sz val="9"/>
            <color indexed="81"/>
            <rFont val="Tahoma"/>
            <family val="2"/>
          </rPr>
          <t xml:space="preserve">
5000</t>
        </r>
      </text>
    </comment>
    <comment ref="H4" authorId="0" shapeId="0" xr:uid="{A03F4EDB-5A61-4AA1-A61A-F5067C68DCC6}">
      <text>
        <r>
          <rPr>
            <b/>
            <sz val="9"/>
            <color indexed="81"/>
            <rFont val="Tahoma"/>
            <family val="2"/>
          </rPr>
          <t>Viren Desai:</t>
        </r>
        <r>
          <rPr>
            <sz val="9"/>
            <color indexed="81"/>
            <rFont val="Tahoma"/>
            <family val="2"/>
          </rPr>
          <t xml:space="preserve">
5000</t>
        </r>
      </text>
    </comment>
    <comment ref="H5" authorId="0" shapeId="0" xr:uid="{C2599DD0-2468-4180-A322-9A198EE49BA0}">
      <text>
        <r>
          <rPr>
            <b/>
            <sz val="9"/>
            <color indexed="81"/>
            <rFont val="Tahoma"/>
            <family val="2"/>
          </rPr>
          <t>Viren Desai:</t>
        </r>
        <r>
          <rPr>
            <sz val="9"/>
            <color indexed="81"/>
            <rFont val="Tahoma"/>
            <family val="2"/>
          </rPr>
          <t xml:space="preserve">
5000</t>
        </r>
      </text>
    </comment>
    <comment ref="H6" authorId="0" shapeId="0" xr:uid="{A3C43E37-D85C-4B61-88B9-5F701F3CA7E4}">
      <text>
        <r>
          <rPr>
            <b/>
            <sz val="9"/>
            <color indexed="81"/>
            <rFont val="Tahoma"/>
            <family val="2"/>
          </rPr>
          <t>Viren Desai:</t>
        </r>
        <r>
          <rPr>
            <sz val="9"/>
            <color indexed="81"/>
            <rFont val="Tahoma"/>
            <family val="2"/>
          </rPr>
          <t xml:space="preserve">
5000</t>
        </r>
      </text>
    </comment>
    <comment ref="H7" authorId="0" shapeId="0" xr:uid="{16EDA3EA-9D44-4414-82CA-14A843A4FF9C}">
      <text>
        <r>
          <rPr>
            <b/>
            <sz val="9"/>
            <color indexed="81"/>
            <rFont val="Tahoma"/>
            <family val="2"/>
          </rPr>
          <t>Viren Desai:</t>
        </r>
        <r>
          <rPr>
            <sz val="9"/>
            <color indexed="81"/>
            <rFont val="Tahoma"/>
            <family val="2"/>
          </rPr>
          <t xml:space="preserve">
5000</t>
        </r>
      </text>
    </comment>
    <comment ref="H8" authorId="0" shapeId="0" xr:uid="{85FD0506-4B7A-47A9-8B52-A4F7888D6E14}">
      <text>
        <r>
          <rPr>
            <b/>
            <sz val="9"/>
            <color indexed="81"/>
            <rFont val="Tahoma"/>
            <family val="2"/>
          </rPr>
          <t>Viren Desai:</t>
        </r>
        <r>
          <rPr>
            <sz val="9"/>
            <color indexed="81"/>
            <rFont val="Tahoma"/>
            <family val="2"/>
          </rPr>
          <t xml:space="preserve">
5000</t>
        </r>
      </text>
    </comment>
    <comment ref="H9" authorId="0" shapeId="0" xr:uid="{DB570310-FA5C-40FC-BE9B-06C85B6C425C}">
      <text>
        <r>
          <rPr>
            <b/>
            <sz val="9"/>
            <color indexed="81"/>
            <rFont val="Tahoma"/>
            <family val="2"/>
          </rPr>
          <t>Viren Desai:</t>
        </r>
        <r>
          <rPr>
            <sz val="9"/>
            <color indexed="81"/>
            <rFont val="Tahoma"/>
            <family val="2"/>
          </rPr>
          <t xml:space="preserve">
5000</t>
        </r>
      </text>
    </comment>
    <comment ref="H18" authorId="0" shapeId="0" xr:uid="{C7A23609-2777-4B2E-B58E-93C72B7B0C31}">
      <text>
        <r>
          <rPr>
            <b/>
            <sz val="9"/>
            <color indexed="81"/>
            <rFont val="Tahoma"/>
            <family val="2"/>
          </rPr>
          <t>Viren Desai:</t>
        </r>
        <r>
          <rPr>
            <sz val="9"/>
            <color indexed="81"/>
            <rFont val="Tahoma"/>
            <family val="2"/>
          </rPr>
          <t xml:space="preserve">
80000</t>
        </r>
      </text>
    </comment>
    <comment ref="H19" authorId="0" shapeId="0" xr:uid="{32A1E64D-E48E-4AB8-A6A9-5566B5726D36}">
      <text>
        <r>
          <rPr>
            <b/>
            <sz val="9"/>
            <color indexed="81"/>
            <rFont val="Tahoma"/>
            <family val="2"/>
          </rPr>
          <t>Viren Desai:</t>
        </r>
        <r>
          <rPr>
            <sz val="9"/>
            <color indexed="81"/>
            <rFont val="Tahoma"/>
            <family val="2"/>
          </rPr>
          <t xml:space="preserve">
160000</t>
        </r>
      </text>
    </comment>
    <comment ref="H28" authorId="0" shapeId="0" xr:uid="{BC61FF2F-5AFF-44E5-BF9A-2A5866EED693}">
      <text>
        <r>
          <rPr>
            <b/>
            <sz val="9"/>
            <color indexed="81"/>
            <rFont val="Tahoma"/>
            <family val="2"/>
          </rPr>
          <t>Viren Desai:</t>
        </r>
        <r>
          <rPr>
            <sz val="9"/>
            <color indexed="81"/>
            <rFont val="Tahoma"/>
            <family val="2"/>
          </rPr>
          <t xml:space="preserve">
=10000*42</t>
        </r>
      </text>
    </comment>
    <comment ref="H35" authorId="0" shapeId="0" xr:uid="{B3722AAE-9164-4B4F-9420-22A0B238804C}">
      <text>
        <r>
          <rPr>
            <b/>
            <sz val="9"/>
            <color indexed="81"/>
            <rFont val="Tahoma"/>
            <family val="2"/>
          </rPr>
          <t>Viren Desai:</t>
        </r>
        <r>
          <rPr>
            <sz val="9"/>
            <color indexed="81"/>
            <rFont val="Tahoma"/>
            <family val="2"/>
          </rPr>
          <t xml:space="preserve">
=10000*42</t>
        </r>
      </text>
    </comment>
    <comment ref="H36" authorId="0" shapeId="0" xr:uid="{99691C65-0EE6-4B9E-B231-29F0831CEEC8}">
      <text>
        <r>
          <rPr>
            <b/>
            <sz val="9"/>
            <color indexed="81"/>
            <rFont val="Tahoma"/>
            <family val="2"/>
          </rPr>
          <t>Viren Desai:</t>
        </r>
        <r>
          <rPr>
            <sz val="9"/>
            <color indexed="81"/>
            <rFont val="Tahoma"/>
            <family val="2"/>
          </rPr>
          <t xml:space="preserve">
=4000*42</t>
        </r>
      </text>
    </comment>
    <comment ref="H43" authorId="0" shapeId="0" xr:uid="{E4EDCC67-BEC6-4664-A694-259627C414FD}">
      <text>
        <r>
          <rPr>
            <b/>
            <sz val="9"/>
            <color indexed="81"/>
            <rFont val="Tahoma"/>
            <family val="2"/>
          </rPr>
          <t>Viren Desai:</t>
        </r>
        <r>
          <rPr>
            <sz val="9"/>
            <color indexed="81"/>
            <rFont val="Tahoma"/>
            <family val="2"/>
          </rPr>
          <t xml:space="preserve">
=4000*42</t>
        </r>
      </text>
    </comment>
    <comment ref="H44" authorId="0" shapeId="0" xr:uid="{BDFEC8D0-A977-4D72-9759-D6C24BB19EC6}">
      <text>
        <r>
          <rPr>
            <b/>
            <sz val="9"/>
            <color indexed="81"/>
            <rFont val="Tahoma"/>
            <family val="2"/>
          </rPr>
          <t>Viren Desai:</t>
        </r>
        <r>
          <rPr>
            <sz val="9"/>
            <color indexed="81"/>
            <rFont val="Tahoma"/>
            <family val="2"/>
          </rPr>
          <t xml:space="preserve">
=4000*42</t>
        </r>
      </text>
    </comment>
    <comment ref="H51" authorId="0" shapeId="0" xr:uid="{DC72872F-2B17-4455-BB35-161E9C190CC0}">
      <text>
        <r>
          <rPr>
            <b/>
            <sz val="9"/>
            <color indexed="81"/>
            <rFont val="Tahoma"/>
            <family val="2"/>
          </rPr>
          <t>Viren Desai:</t>
        </r>
        <r>
          <rPr>
            <sz val="9"/>
            <color indexed="81"/>
            <rFont val="Tahoma"/>
            <family val="2"/>
          </rPr>
          <t xml:space="preserve">
=4000*42</t>
        </r>
      </text>
    </comment>
    <comment ref="H52" authorId="0" shapeId="0" xr:uid="{4D175996-8073-4013-B8CB-74735B115CBB}">
      <text>
        <r>
          <rPr>
            <b/>
            <sz val="9"/>
            <color indexed="81"/>
            <rFont val="Tahoma"/>
            <family val="2"/>
          </rPr>
          <t>Viren Desai:</t>
        </r>
        <r>
          <rPr>
            <sz val="9"/>
            <color indexed="81"/>
            <rFont val="Tahoma"/>
            <family val="2"/>
          </rPr>
          <t xml:space="preserve">
=3000*42</t>
        </r>
      </text>
    </comment>
    <comment ref="H59" authorId="0" shapeId="0" xr:uid="{7F7BC348-66A3-4A5F-9495-A777C63A4AAA}">
      <text>
        <r>
          <rPr>
            <b/>
            <sz val="9"/>
            <color indexed="81"/>
            <rFont val="Tahoma"/>
            <family val="2"/>
          </rPr>
          <t>Viren Desai:</t>
        </r>
        <r>
          <rPr>
            <sz val="9"/>
            <color indexed="81"/>
            <rFont val="Tahoma"/>
            <family val="2"/>
          </rPr>
          <t xml:space="preserve">
=3000*42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FC687905-A38F-4579-A4E7-FB1F207F869B}">
      <text>
        <r>
          <rPr>
            <b/>
            <sz val="9"/>
            <color indexed="81"/>
            <rFont val="Tahoma"/>
            <family val="2"/>
          </rPr>
          <t>Viren Desai:</t>
        </r>
        <r>
          <rPr>
            <sz val="9"/>
            <color indexed="81"/>
            <rFont val="Tahoma"/>
            <family val="2"/>
          </rPr>
          <t xml:space="preserve">
Maintain this hierarchy</t>
        </r>
      </text>
    </comment>
    <comment ref="H1" authorId="0" shapeId="0" xr:uid="{6B69D311-6F36-4C52-B4FF-46AC9C4281FC}">
      <text>
        <r>
          <rPr>
            <b/>
            <sz val="9"/>
            <color indexed="81"/>
            <rFont val="Tahoma"/>
            <family val="2"/>
          </rPr>
          <t>Viren Desai:</t>
        </r>
        <r>
          <rPr>
            <sz val="9"/>
            <color indexed="81"/>
            <rFont val="Tahoma"/>
            <family val="2"/>
          </rPr>
          <t xml:space="preserve">
</t>
        </r>
      </text>
    </comment>
    <comment ref="H2" authorId="0" shapeId="0" xr:uid="{1418A14A-F7E4-45E9-94DE-1784D151AE10}">
      <text>
        <r>
          <rPr>
            <b/>
            <sz val="9"/>
            <color indexed="81"/>
            <rFont val="Tahoma"/>
            <family val="2"/>
          </rPr>
          <t>Viren Desai:</t>
        </r>
        <r>
          <rPr>
            <sz val="9"/>
            <color indexed="81"/>
            <rFont val="Tahoma"/>
            <family val="2"/>
          </rPr>
          <t xml:space="preserve">
5000</t>
        </r>
      </text>
    </comment>
    <comment ref="H3" authorId="0" shapeId="0" xr:uid="{E9E15321-16ED-4C75-BD50-5671F99E6A93}">
      <text>
        <r>
          <rPr>
            <b/>
            <sz val="9"/>
            <color indexed="81"/>
            <rFont val="Tahoma"/>
            <family val="2"/>
          </rPr>
          <t>Viren Desai:</t>
        </r>
        <r>
          <rPr>
            <sz val="9"/>
            <color indexed="81"/>
            <rFont val="Tahoma"/>
            <family val="2"/>
          </rPr>
          <t xml:space="preserve">
5000</t>
        </r>
      </text>
    </comment>
    <comment ref="H4" authorId="0" shapeId="0" xr:uid="{88B160CA-73A1-48F0-8A64-E5AA72596F6B}">
      <text>
        <r>
          <rPr>
            <b/>
            <sz val="9"/>
            <color indexed="81"/>
            <rFont val="Tahoma"/>
            <family val="2"/>
          </rPr>
          <t>Viren Desai:</t>
        </r>
        <r>
          <rPr>
            <sz val="9"/>
            <color indexed="81"/>
            <rFont val="Tahoma"/>
            <family val="2"/>
          </rPr>
          <t xml:space="preserve">
5000</t>
        </r>
      </text>
    </comment>
    <comment ref="H5" authorId="0" shapeId="0" xr:uid="{29C94EC0-7A77-40C6-9830-FA225214B62B}">
      <text>
        <r>
          <rPr>
            <b/>
            <sz val="9"/>
            <color indexed="81"/>
            <rFont val="Tahoma"/>
            <family val="2"/>
          </rPr>
          <t>Viren Desai:</t>
        </r>
        <r>
          <rPr>
            <sz val="9"/>
            <color indexed="81"/>
            <rFont val="Tahoma"/>
            <family val="2"/>
          </rPr>
          <t xml:space="preserve">
5000</t>
        </r>
      </text>
    </comment>
    <comment ref="H6" authorId="0" shapeId="0" xr:uid="{5DC21669-E317-4759-8722-89577611E64A}">
      <text>
        <r>
          <rPr>
            <b/>
            <sz val="9"/>
            <color indexed="81"/>
            <rFont val="Tahoma"/>
            <family val="2"/>
          </rPr>
          <t>Viren Desai:</t>
        </r>
        <r>
          <rPr>
            <sz val="9"/>
            <color indexed="81"/>
            <rFont val="Tahoma"/>
            <family val="2"/>
          </rPr>
          <t xml:space="preserve">
5000</t>
        </r>
      </text>
    </comment>
    <comment ref="H7" authorId="0" shapeId="0" xr:uid="{BFE09F38-0018-4592-A3EF-899AA2C80E32}">
      <text>
        <r>
          <rPr>
            <b/>
            <sz val="9"/>
            <color indexed="81"/>
            <rFont val="Tahoma"/>
            <family val="2"/>
          </rPr>
          <t>Viren Desai:</t>
        </r>
        <r>
          <rPr>
            <sz val="9"/>
            <color indexed="81"/>
            <rFont val="Tahoma"/>
            <family val="2"/>
          </rPr>
          <t xml:space="preserve">
5000</t>
        </r>
      </text>
    </comment>
    <comment ref="H8" authorId="0" shapeId="0" xr:uid="{B4BCD43A-F8DA-4EAB-91BD-29E53CDE8A08}">
      <text>
        <r>
          <rPr>
            <b/>
            <sz val="9"/>
            <color indexed="81"/>
            <rFont val="Tahoma"/>
            <family val="2"/>
          </rPr>
          <t>Viren Desai:</t>
        </r>
        <r>
          <rPr>
            <sz val="9"/>
            <color indexed="81"/>
            <rFont val="Tahoma"/>
            <family val="2"/>
          </rPr>
          <t xml:space="preserve">
5000</t>
        </r>
      </text>
    </comment>
    <comment ref="H9" authorId="0" shapeId="0" xr:uid="{4A74FA6F-2FA6-42B5-9CDD-5750AE68D48D}">
      <text>
        <r>
          <rPr>
            <b/>
            <sz val="9"/>
            <color indexed="81"/>
            <rFont val="Tahoma"/>
            <family val="2"/>
          </rPr>
          <t>Viren Desai:</t>
        </r>
        <r>
          <rPr>
            <sz val="9"/>
            <color indexed="81"/>
            <rFont val="Tahoma"/>
            <family val="2"/>
          </rPr>
          <t xml:space="preserve">
5000</t>
        </r>
      </text>
    </comment>
    <comment ref="H18" authorId="0" shapeId="0" xr:uid="{8DB4C82F-A97F-49B3-8F9E-5AEAA6D1A7C9}">
      <text>
        <r>
          <rPr>
            <b/>
            <sz val="9"/>
            <color indexed="81"/>
            <rFont val="Tahoma"/>
            <family val="2"/>
          </rPr>
          <t>Viren Desai:</t>
        </r>
        <r>
          <rPr>
            <sz val="9"/>
            <color indexed="81"/>
            <rFont val="Tahoma"/>
            <family val="2"/>
          </rPr>
          <t xml:space="preserve">
80000</t>
        </r>
      </text>
    </comment>
    <comment ref="H19" authorId="0" shapeId="0" xr:uid="{818CB1F7-CA99-4C1E-BF31-50ADD9B4F621}">
      <text>
        <r>
          <rPr>
            <b/>
            <sz val="9"/>
            <color indexed="81"/>
            <rFont val="Tahoma"/>
            <family val="2"/>
          </rPr>
          <t>Viren Desai:</t>
        </r>
        <r>
          <rPr>
            <sz val="9"/>
            <color indexed="81"/>
            <rFont val="Tahoma"/>
            <family val="2"/>
          </rPr>
          <t xml:space="preserve">
160000</t>
        </r>
      </text>
    </comment>
    <comment ref="H28" authorId="0" shapeId="0" xr:uid="{6B5B2D2A-71F0-406A-AA46-BA5BAD68EFFB}">
      <text>
        <r>
          <rPr>
            <b/>
            <sz val="9"/>
            <color indexed="81"/>
            <rFont val="Tahoma"/>
            <family val="2"/>
          </rPr>
          <t>Viren Desai:</t>
        </r>
        <r>
          <rPr>
            <sz val="9"/>
            <color indexed="81"/>
            <rFont val="Tahoma"/>
            <family val="2"/>
          </rPr>
          <t xml:space="preserve">
=10000*42</t>
        </r>
      </text>
    </comment>
    <comment ref="H35" authorId="0" shapeId="0" xr:uid="{B4D37C4B-BDE7-44CD-9231-F45165A01A70}">
      <text>
        <r>
          <rPr>
            <b/>
            <sz val="9"/>
            <color indexed="81"/>
            <rFont val="Tahoma"/>
            <family val="2"/>
          </rPr>
          <t>Viren Desai:</t>
        </r>
        <r>
          <rPr>
            <sz val="9"/>
            <color indexed="81"/>
            <rFont val="Tahoma"/>
            <family val="2"/>
          </rPr>
          <t xml:space="preserve">
=10000*42</t>
        </r>
      </text>
    </comment>
    <comment ref="H36" authorId="0" shapeId="0" xr:uid="{9EEB4C6A-A15E-4AB7-864A-3793D6AE98C1}">
      <text>
        <r>
          <rPr>
            <b/>
            <sz val="9"/>
            <color indexed="81"/>
            <rFont val="Tahoma"/>
            <family val="2"/>
          </rPr>
          <t>Viren Desai:</t>
        </r>
        <r>
          <rPr>
            <sz val="9"/>
            <color indexed="81"/>
            <rFont val="Tahoma"/>
            <family val="2"/>
          </rPr>
          <t xml:space="preserve">
=4000*42</t>
        </r>
      </text>
    </comment>
    <comment ref="H43" authorId="0" shapeId="0" xr:uid="{15F3680E-C62D-40CC-8DAA-5230AB1E9A24}">
      <text>
        <r>
          <rPr>
            <b/>
            <sz val="9"/>
            <color indexed="81"/>
            <rFont val="Tahoma"/>
            <family val="2"/>
          </rPr>
          <t>Viren Desai:</t>
        </r>
        <r>
          <rPr>
            <sz val="9"/>
            <color indexed="81"/>
            <rFont val="Tahoma"/>
            <family val="2"/>
          </rPr>
          <t xml:space="preserve">
=4000*42</t>
        </r>
      </text>
    </comment>
    <comment ref="H44" authorId="0" shapeId="0" xr:uid="{04E07054-1B40-47EB-AF08-A20E17AFF2C4}">
      <text>
        <r>
          <rPr>
            <b/>
            <sz val="9"/>
            <color indexed="81"/>
            <rFont val="Tahoma"/>
            <family val="2"/>
          </rPr>
          <t>Viren Desai:</t>
        </r>
        <r>
          <rPr>
            <sz val="9"/>
            <color indexed="81"/>
            <rFont val="Tahoma"/>
            <family val="2"/>
          </rPr>
          <t xml:space="preserve">
=4000*42</t>
        </r>
      </text>
    </comment>
    <comment ref="H51" authorId="0" shapeId="0" xr:uid="{ECABC811-43E9-40A4-91D0-673B8948C99A}">
      <text>
        <r>
          <rPr>
            <b/>
            <sz val="9"/>
            <color indexed="81"/>
            <rFont val="Tahoma"/>
            <family val="2"/>
          </rPr>
          <t>Viren Desai:</t>
        </r>
        <r>
          <rPr>
            <sz val="9"/>
            <color indexed="81"/>
            <rFont val="Tahoma"/>
            <family val="2"/>
          </rPr>
          <t xml:space="preserve">
=4000*42</t>
        </r>
      </text>
    </comment>
    <comment ref="H52" authorId="0" shapeId="0" xr:uid="{0659E23A-892B-44D8-A981-20958241D99D}">
      <text>
        <r>
          <rPr>
            <b/>
            <sz val="9"/>
            <color indexed="81"/>
            <rFont val="Tahoma"/>
            <family val="2"/>
          </rPr>
          <t>Viren Desai:</t>
        </r>
        <r>
          <rPr>
            <sz val="9"/>
            <color indexed="81"/>
            <rFont val="Tahoma"/>
            <family val="2"/>
          </rPr>
          <t xml:space="preserve">
=3000*42</t>
        </r>
      </text>
    </comment>
    <comment ref="H59" authorId="0" shapeId="0" xr:uid="{2075ECF6-50E1-4F18-A915-EA61DA853A57}">
      <text>
        <r>
          <rPr>
            <b/>
            <sz val="9"/>
            <color indexed="81"/>
            <rFont val="Tahoma"/>
            <family val="2"/>
          </rPr>
          <t>Viren Desai:</t>
        </r>
        <r>
          <rPr>
            <sz val="9"/>
            <color indexed="81"/>
            <rFont val="Tahoma"/>
            <family val="2"/>
          </rPr>
          <t xml:space="preserve">
=3000*42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C1" authorId="0" shapeId="0" xr:uid="{98BC8B3C-46FB-494F-A466-83F4B1B67FD7}">
      <text>
        <r>
          <rPr>
            <b/>
            <sz val="9"/>
            <color indexed="81"/>
            <rFont val="Tahoma"/>
            <family val="2"/>
          </rPr>
          <t>Viren Desai:</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A1" authorId="0" shapeId="0" xr:uid="{20A1A77F-DF3E-4C51-BA6B-0E2D90873D9D}">
      <text>
        <r>
          <rPr>
            <b/>
            <sz val="9"/>
            <color indexed="81"/>
            <rFont val="Tahoma"/>
            <family val="2"/>
          </rPr>
          <t>Viren Desai:</t>
        </r>
        <r>
          <rPr>
            <sz val="9"/>
            <color indexed="81"/>
            <rFont val="Tahoma"/>
            <family val="2"/>
          </rPr>
          <t xml:space="preserve">
Use this tab to split individual commodity streams to different markets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5D1CA8FB-9326-4AF5-BD91-7A1C5E523E75}">
      <text>
        <r>
          <rPr>
            <b/>
            <sz val="9"/>
            <color indexed="81"/>
            <rFont val="Tahoma"/>
            <family val="2"/>
          </rPr>
          <t>Viren Desai:</t>
        </r>
        <r>
          <rPr>
            <sz val="9"/>
            <color indexed="81"/>
            <rFont val="Tahoma"/>
            <family val="2"/>
          </rPr>
          <t xml:space="preserve">
Replaces central comp demand TC-based opex calc</t>
        </r>
      </text>
    </comment>
    <comment ref="Q1" authorId="0" shapeId="0" xr:uid="{C1013046-9990-4F9D-B1F8-7BE0A8549CC7}">
      <text>
        <r>
          <rPr>
            <b/>
            <sz val="9"/>
            <color indexed="81"/>
            <rFont val="Tahoma"/>
            <family val="2"/>
          </rPr>
          <t>Viren Desai:</t>
        </r>
        <r>
          <rPr>
            <sz val="9"/>
            <color indexed="81"/>
            <rFont val="Tahoma"/>
            <family val="2"/>
          </rPr>
          <t xml:space="preserve">
Replaces central comp demand TC-based opex calc</t>
        </r>
      </text>
    </comment>
    <comment ref="C2" authorId="0" shapeId="0" xr:uid="{67C74F68-BC36-432D-9050-87A360DCA5C4}">
      <text>
        <r>
          <rPr>
            <b/>
            <sz val="9"/>
            <color indexed="81"/>
            <rFont val="Tahoma"/>
            <family val="2"/>
          </rPr>
          <t>Viren Desai:</t>
        </r>
        <r>
          <rPr>
            <sz val="9"/>
            <color indexed="81"/>
            <rFont val="Tahoma"/>
            <family val="2"/>
          </rPr>
          <t xml:space="preserve">
Updated 2/20/20 </t>
        </r>
      </text>
    </comment>
    <comment ref="L2" authorId="0" shapeId="0" xr:uid="{03F7F44A-8CBA-4E0B-8738-5EA48B0E9514}">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M2" authorId="0" shapeId="0" xr:uid="{13B95AD7-7A4C-48B2-9AE3-D9AC10E34D92}">
      <text>
        <r>
          <rPr>
            <b/>
            <sz val="9"/>
            <color indexed="81"/>
            <rFont val="Tahoma"/>
            <family val="2"/>
          </rPr>
          <t>Viren Desai:</t>
        </r>
        <r>
          <rPr>
            <sz val="9"/>
            <color indexed="81"/>
            <rFont val="Tahoma"/>
            <family val="2"/>
          </rPr>
          <t xml:space="preserve">
Powers remaining completion capex ($4mm),
Wanoreck overage ($0.8mm)
Wanoreck timing (paid in Q4 19: -$1.8mm)</t>
        </r>
      </text>
    </comment>
    <comment ref="O2" authorId="0" shapeId="0" xr:uid="{2291BB02-4031-494E-92E3-0FB6DA72BBD7}">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CF60D24-C5D7-4E61-90A2-B2797DCB8040}">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1D6F6FEA-DBBA-49AD-8F12-56389F0D197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C4" authorId="0" shapeId="0" xr:uid="{E1CD66C2-F601-4EBD-B5B2-0A7ECBB6C558}">
      <text>
        <r>
          <rPr>
            <b/>
            <sz val="9"/>
            <color indexed="81"/>
            <rFont val="Tahoma"/>
            <family val="2"/>
          </rPr>
          <t>Viren Desai:</t>
        </r>
        <r>
          <rPr>
            <sz val="9"/>
            <color indexed="81"/>
            <rFont val="Tahoma"/>
            <family val="2"/>
          </rPr>
          <t xml:space="preserve">
PRO FORMA FOR FORELAND II (substract data from Monthly Drivers - Foreland tab to revert to original forecast)</t>
        </r>
      </text>
    </comment>
    <comment ref="L4" authorId="0" shapeId="0" xr:uid="{7AD6B4C6-2275-4B6E-BC8A-D4DEDC141CE3}">
      <text>
        <r>
          <rPr>
            <b/>
            <sz val="9"/>
            <color indexed="81"/>
            <rFont val="Tahoma"/>
            <family val="2"/>
          </rPr>
          <t>Viren Desai:</t>
        </r>
        <r>
          <rPr>
            <sz val="9"/>
            <color indexed="81"/>
            <rFont val="Tahoma"/>
            <family val="2"/>
          </rPr>
          <t xml:space="preserve">
Fratelli purchase - $500k (excluded)</t>
        </r>
      </text>
    </comment>
    <comment ref="P4" authorId="0" shapeId="0" xr:uid="{52D5E189-970E-4A5D-BF5C-D9138F3215A4}">
      <text>
        <r>
          <rPr>
            <b/>
            <sz val="9"/>
            <color indexed="81"/>
            <rFont val="Tahoma"/>
            <family val="2"/>
          </rPr>
          <t>Viren Desai:</t>
        </r>
        <r>
          <rPr>
            <sz val="9"/>
            <color indexed="81"/>
            <rFont val="Tahoma"/>
            <family val="2"/>
          </rPr>
          <t xml:space="preserve">
Fratelli purchase - $500k (excluded)</t>
        </r>
      </text>
    </comment>
    <comment ref="P5" authorId="0" shapeId="0" xr:uid="{F38F13DB-E88B-4E7D-9DDA-6B981F9376E1}">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7" authorId="0" shapeId="0" xr:uid="{6BB5417A-4440-45DD-A61C-51AF7FED76AA}">
      <text>
        <r>
          <rPr>
            <b/>
            <sz val="9"/>
            <color indexed="81"/>
            <rFont val="Tahoma"/>
            <family val="2"/>
          </rPr>
          <t>Viren Desai:</t>
        </r>
        <r>
          <rPr>
            <sz val="9"/>
            <color indexed="81"/>
            <rFont val="Tahoma"/>
            <family val="2"/>
          </rPr>
          <t xml:space="preserve">
Rig demob
=((((250+500+250)))-250)-250</t>
        </r>
      </text>
    </comment>
    <comment ref="L8" authorId="0" shapeId="0" xr:uid="{828E736A-9A00-48CC-84F1-3A8F72E21CD7}">
      <text>
        <r>
          <rPr>
            <b/>
            <sz val="9"/>
            <color indexed="81"/>
            <rFont val="Tahoma"/>
            <family val="2"/>
          </rPr>
          <t>Viren Desai:</t>
        </r>
        <r>
          <rPr>
            <sz val="9"/>
            <color indexed="81"/>
            <rFont val="Tahoma"/>
            <family val="2"/>
          </rPr>
          <t xml:space="preserve">
shaw road pipeline - assumes $1.75mm split over 3 months</t>
        </r>
      </text>
    </comment>
    <comment ref="M8" authorId="0" shapeId="0" xr:uid="{FBC7C715-35D7-4F27-81A3-CC0BC3BE18DE}">
      <text>
        <r>
          <rPr>
            <b/>
            <sz val="9"/>
            <color indexed="81"/>
            <rFont val="Tahoma"/>
            <family val="2"/>
          </rPr>
          <t>Viren Desai:</t>
        </r>
        <r>
          <rPr>
            <sz val="9"/>
            <color indexed="81"/>
            <rFont val="Tahoma"/>
            <family val="2"/>
          </rPr>
          <t xml:space="preserve">
for 2- and 4-halcomb POP scenarios: 
$350k of water disposal capex over Q3 and Q4 ($58.3k per month) + $250k infrastructure
$384k of lease extension capex in July 2020 
Nov rig remov charges</t>
        </r>
      </text>
    </comment>
    <comment ref="L9" authorId="0" shapeId="0" xr:uid="{4E843FFD-FF0F-4851-82BD-5CA105EF6DFC}">
      <text>
        <r>
          <rPr>
            <b/>
            <sz val="9"/>
            <color indexed="81"/>
            <rFont val="Tahoma"/>
            <family val="2"/>
          </rPr>
          <t>Viren Desai:</t>
        </r>
        <r>
          <rPr>
            <sz val="9"/>
            <color indexed="81"/>
            <rFont val="Tahoma"/>
            <family val="2"/>
          </rPr>
          <t xml:space="preserve">
shaw road pipeline - assumes $1.75mm split over 3 months</t>
        </r>
      </text>
    </comment>
    <comment ref="L10" authorId="0" shapeId="0" xr:uid="{1F4FD39C-8385-48A0-9399-D58370DFD0BD}">
      <text>
        <r>
          <rPr>
            <b/>
            <sz val="9"/>
            <color indexed="81"/>
            <rFont val="Tahoma"/>
            <family val="2"/>
          </rPr>
          <t>Viren Desai:</t>
        </r>
        <r>
          <rPr>
            <sz val="9"/>
            <color indexed="81"/>
            <rFont val="Tahoma"/>
            <family val="2"/>
          </rPr>
          <t xml:space="preserve">
shaw road pipeline - assumes $1.75mm split over 3 months</t>
        </r>
      </text>
    </comment>
    <comment ref="O10" authorId="0" shapeId="0" xr:uid="{EE7B7AD5-5EA7-4D58-BEF1-319995CD1E05}">
      <text>
        <r>
          <rPr>
            <b/>
            <sz val="9"/>
            <color indexed="81"/>
            <rFont val="Tahoma"/>
            <family val="2"/>
          </rPr>
          <t>Viren Desai:</t>
        </r>
        <r>
          <rPr>
            <sz val="9"/>
            <color indexed="81"/>
            <rFont val="Tahoma"/>
            <family val="2"/>
          </rPr>
          <t xml:space="preserve">
175 - included in Munson N28 AFEs</t>
        </r>
      </text>
    </comment>
    <comment ref="L11" authorId="0" shapeId="0" xr:uid="{9F953137-6E8D-4ACB-84FD-0ED94D3CAD67}">
      <text>
        <r>
          <rPr>
            <b/>
            <sz val="9"/>
            <color indexed="81"/>
            <rFont val="Tahoma"/>
            <family val="2"/>
          </rPr>
          <t>Viren Desai:</t>
        </r>
        <r>
          <rPr>
            <sz val="9"/>
            <color indexed="81"/>
            <rFont val="Tahoma"/>
            <family val="2"/>
          </rPr>
          <t xml:space="preserve">
308.333333333333</t>
        </r>
      </text>
    </comment>
    <comment ref="L12" authorId="0" shapeId="0" xr:uid="{6FFAB351-B187-4B19-B245-02F86E50520A}">
      <text>
        <r>
          <rPr>
            <b/>
            <sz val="9"/>
            <color indexed="81"/>
            <rFont val="Tahoma"/>
            <family val="2"/>
          </rPr>
          <t>Viren Desai:</t>
        </r>
        <r>
          <rPr>
            <sz val="9"/>
            <color indexed="81"/>
            <rFont val="Tahoma"/>
            <family val="2"/>
          </rPr>
          <t xml:space="preserve">
rig remob
=(((250+250)))--58.3333333333333</t>
        </r>
      </text>
    </comment>
    <comment ref="M12" authorId="0" shapeId="0" xr:uid="{91BC1B16-B953-4376-AAEA-F9E4BDE28869}">
      <text>
        <r>
          <rPr>
            <b/>
            <sz val="9"/>
            <color indexed="81"/>
            <rFont val="Tahoma"/>
            <family val="2"/>
          </rPr>
          <t>Viren Desai:</t>
        </r>
        <r>
          <rPr>
            <sz val="9"/>
            <color indexed="81"/>
            <rFont val="Tahoma"/>
            <family val="2"/>
          </rPr>
          <t xml:space="preserve">
rig remob</t>
        </r>
      </text>
    </comment>
    <comment ref="L13" authorId="0" shapeId="0" xr:uid="{EBFE7682-FF0C-46B8-A27B-8727F9C4B112}">
      <text>
        <r>
          <rPr>
            <b/>
            <sz val="9"/>
            <color indexed="81"/>
            <rFont val="Tahoma"/>
            <family val="2"/>
          </rPr>
          <t>Viren Desai:</t>
        </r>
        <r>
          <rPr>
            <sz val="9"/>
            <color indexed="81"/>
            <rFont val="Tahoma"/>
            <family val="2"/>
          </rPr>
          <t xml:space="preserve">
308.333333333333</t>
        </r>
      </text>
    </comment>
    <comment ref="L14" authorId="0" shapeId="0" xr:uid="{88220602-2C49-4D70-A94C-804F2C98D521}">
      <text>
        <r>
          <rPr>
            <b/>
            <sz val="9"/>
            <color indexed="81"/>
            <rFont val="Tahoma"/>
            <family val="2"/>
          </rPr>
          <t>Viren Desai:</t>
        </r>
        <r>
          <rPr>
            <sz val="9"/>
            <color indexed="81"/>
            <rFont val="Tahoma"/>
            <family val="2"/>
          </rPr>
          <t xml:space="preserve">
Long term - $3mm per year through 2024</t>
        </r>
      </text>
    </comment>
    <comment ref="O15" authorId="0" shapeId="0" xr:uid="{8A72E134-8D51-4C22-A055-2238BBAA0687}">
      <text>
        <r>
          <rPr>
            <b/>
            <sz val="9"/>
            <color indexed="81"/>
            <rFont val="Tahoma"/>
            <family val="2"/>
          </rPr>
          <t>Viren Desai:</t>
        </r>
        <r>
          <rPr>
            <sz val="9"/>
            <color indexed="81"/>
            <rFont val="Tahoma"/>
            <family val="2"/>
          </rPr>
          <t xml:space="preserve">
400 - included in Munson N28 AFEs</t>
        </r>
      </text>
    </comment>
    <comment ref="P17" authorId="0" shapeId="0" xr:uid="{EF4DD94E-EA5A-4204-8DFE-63B186E67559}">
      <text>
        <r>
          <rPr>
            <b/>
            <sz val="9"/>
            <color indexed="81"/>
            <rFont val="Tahoma"/>
            <family val="2"/>
          </rPr>
          <t>Viren Desai:</t>
        </r>
        <r>
          <rPr>
            <sz val="9"/>
            <color indexed="81"/>
            <rFont val="Tahoma"/>
            <family val="2"/>
          </rPr>
          <t xml:space="preserve">
V, attached is the capex sheet updated with just drilling completions and LWE. Note that these are already tight on D&amp;C but beatable right now. The additional modeled infrastructure was going to be a buffer to rising prices but that has been removed and shown below for 2022.
We are going to have the following estimated infrastructure in 2022. These do not include any workover estimates or leasing activity.
2022 Infrastructure
Q1 – $5.77 million (Saratoga)
Q2 - $1.5 million (Munson southwest) + $2.1 million (Farmar north) 
Q3 – $2.4 million (Farmar east)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A7377D2A-FA84-41C9-AE55-F9A1BA5281AE}">
      <text>
        <r>
          <rPr>
            <b/>
            <sz val="9"/>
            <color indexed="81"/>
            <rFont val="Tahoma"/>
            <family val="2"/>
          </rPr>
          <t>Viren Desai:</t>
        </r>
        <r>
          <rPr>
            <sz val="9"/>
            <color indexed="81"/>
            <rFont val="Tahoma"/>
            <family val="2"/>
          </rPr>
          <t xml:space="preserve">
Replaces central comp demand TC-based opex calc</t>
        </r>
      </text>
    </comment>
    <comment ref="Q1" authorId="0" shapeId="0" xr:uid="{3F97E449-AABF-4EE8-9CB3-4E61C3644CDD}">
      <text>
        <r>
          <rPr>
            <b/>
            <sz val="9"/>
            <color indexed="81"/>
            <rFont val="Tahoma"/>
            <family val="2"/>
          </rPr>
          <t>Viren Desai:</t>
        </r>
        <r>
          <rPr>
            <sz val="9"/>
            <color indexed="81"/>
            <rFont val="Tahoma"/>
            <family val="2"/>
          </rPr>
          <t xml:space="preserve">
Replaces central comp demand TC-based opex calc</t>
        </r>
      </text>
    </comment>
    <comment ref="L2" authorId="0" shapeId="0" xr:uid="{B138DAE5-C5D3-47CD-86C2-04B3443F588B}">
      <text>
        <r>
          <rPr>
            <b/>
            <sz val="9"/>
            <color indexed="81"/>
            <rFont val="Tahoma"/>
            <family val="2"/>
          </rPr>
          <t>Viren Desai:</t>
        </r>
        <r>
          <rPr>
            <sz val="9"/>
            <color indexed="81"/>
            <rFont val="Tahoma"/>
            <family val="2"/>
          </rPr>
          <t xml:space="preserve">
=(1000/12)-213.2</t>
        </r>
      </text>
    </comment>
    <comment ref="N2" authorId="0" shapeId="0" xr:uid="{C424B4D0-97B7-4533-ACB9-914D99B4D622}">
      <text>
        <r>
          <rPr>
            <b/>
            <sz val="9"/>
            <color indexed="81"/>
            <rFont val="Tahoma"/>
            <family val="2"/>
          </rPr>
          <t>Viren Desai:</t>
        </r>
        <r>
          <rPr>
            <sz val="9"/>
            <color indexed="81"/>
            <rFont val="Tahoma"/>
            <family val="2"/>
          </rPr>
          <t xml:space="preserve">
$10mm borrowings, $15mm expenditure</t>
        </r>
      </text>
    </comment>
    <comment ref="O2" authorId="0" shapeId="0" xr:uid="{92E0459C-65EE-4BE1-929A-316238B9D106}">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22F8607C-DBC1-4619-BEDB-9BDB0A37BDC6}">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609CB958-CC69-4A1E-84A9-5D0F3673F6DE}">
      <text>
        <r>
          <rPr>
            <b/>
            <sz val="9"/>
            <color indexed="81"/>
            <rFont val="Tahoma"/>
            <family val="2"/>
          </rPr>
          <t>Viren Desai:</t>
        </r>
        <r>
          <rPr>
            <sz val="9"/>
            <color indexed="81"/>
            <rFont val="Tahoma"/>
            <family val="2"/>
          </rPr>
          <t xml:space="preserve">
=(1000/12)-213.2</t>
        </r>
      </text>
    </comment>
    <comment ref="O3" authorId="0" shapeId="0" xr:uid="{6CA5F51F-5347-4A82-9CE4-BCD63B9051EB}">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93835264-F765-4DFD-99F7-46AC7BB9D53C}">
      <text>
        <r>
          <rPr>
            <b/>
            <sz val="9"/>
            <color indexed="81"/>
            <rFont val="Tahoma"/>
            <family val="2"/>
          </rPr>
          <t>Viren Desai:</t>
        </r>
        <r>
          <rPr>
            <sz val="9"/>
            <color indexed="81"/>
            <rFont val="Tahoma"/>
            <family val="2"/>
          </rPr>
          <t xml:space="preserve">
=(1000/12)-3353.4</t>
        </r>
      </text>
    </comment>
    <comment ref="P4" authorId="0" shapeId="0" xr:uid="{62D5F003-B53D-4D7B-8D60-96A33C23D6D2}">
      <text>
        <r>
          <rPr>
            <b/>
            <sz val="9"/>
            <color indexed="81"/>
            <rFont val="Tahoma"/>
            <family val="2"/>
          </rPr>
          <t>Viren Desai:</t>
        </r>
        <r>
          <rPr>
            <sz val="9"/>
            <color indexed="81"/>
            <rFont val="Tahoma"/>
            <family val="2"/>
          </rPr>
          <t xml:space="preserve">
Fratelli purchase - $500k (excluded)</t>
        </r>
      </text>
    </comment>
    <comment ref="L5" authorId="0" shapeId="0" xr:uid="{53CFFD1E-BE1C-4206-89E2-608166C3DEE3}">
      <text>
        <r>
          <rPr>
            <b/>
            <sz val="9"/>
            <color indexed="81"/>
            <rFont val="Tahoma"/>
            <family val="2"/>
          </rPr>
          <t>Viren Desai:</t>
        </r>
        <r>
          <rPr>
            <sz val="9"/>
            <color indexed="81"/>
            <rFont val="Tahoma"/>
            <family val="2"/>
          </rPr>
          <t xml:space="preserve">
=(1000/12)-1117.8</t>
        </r>
      </text>
    </comment>
    <comment ref="L6" authorId="0" shapeId="0" xr:uid="{9EE1F5E7-C423-4EF8-9F81-EA80FB61A89D}">
      <text>
        <r>
          <rPr>
            <b/>
            <sz val="9"/>
            <color indexed="81"/>
            <rFont val="Tahoma"/>
            <family val="2"/>
          </rPr>
          <t>Viren Desai:</t>
        </r>
        <r>
          <rPr>
            <sz val="9"/>
            <color indexed="81"/>
            <rFont val="Tahoma"/>
            <family val="2"/>
          </rPr>
          <t xml:space="preserve">
=(1000/12)-14039.7
</t>
        </r>
      </text>
    </comment>
    <comment ref="L7" authorId="0" shapeId="0" xr:uid="{0467A102-CD67-470A-8171-31BC9AA164CA}">
      <text>
        <r>
          <rPr>
            <b/>
            <sz val="9"/>
            <color indexed="81"/>
            <rFont val="Tahoma"/>
            <family val="2"/>
          </rPr>
          <t>Viren Desai:</t>
        </r>
        <r>
          <rPr>
            <sz val="9"/>
            <color indexed="81"/>
            <rFont val="Tahoma"/>
            <family val="2"/>
          </rPr>
          <t xml:space="preserve">
=(1000/12)-31.4</t>
        </r>
      </text>
    </comment>
    <comment ref="P7" authorId="0" shapeId="0" xr:uid="{8A6A5024-592B-44BE-B26E-41AB2AF2DC7A}">
      <text>
        <r>
          <rPr>
            <b/>
            <sz val="9"/>
            <color indexed="81"/>
            <rFont val="Tahoma"/>
            <family val="2"/>
          </rPr>
          <t>Viren Desai:</t>
        </r>
        <r>
          <rPr>
            <sz val="9"/>
            <color indexed="81"/>
            <rFont val="Tahoma"/>
            <family val="2"/>
          </rPr>
          <t xml:space="preserve">
Rig demob
=((((250+500+250)))-250)-250</t>
        </r>
      </text>
    </comment>
    <comment ref="L8" authorId="0" shapeId="0" xr:uid="{8CB332DE-4678-441E-9E61-9E199DD90B1B}">
      <text>
        <r>
          <rPr>
            <b/>
            <sz val="9"/>
            <color indexed="81"/>
            <rFont val="Tahoma"/>
            <family val="2"/>
          </rPr>
          <t>Viren Desai:</t>
        </r>
        <r>
          <rPr>
            <sz val="9"/>
            <color indexed="81"/>
            <rFont val="Tahoma"/>
            <family val="2"/>
          </rPr>
          <t xml:space="preserve">
=(1000/12)-31.4</t>
        </r>
      </text>
    </comment>
    <comment ref="P8" authorId="0" shapeId="0" xr:uid="{16F584A7-B80C-49D4-9B08-A713CC96F249}">
      <text>
        <r>
          <rPr>
            <b/>
            <sz val="9"/>
            <color indexed="81"/>
            <rFont val="Tahoma"/>
            <family val="2"/>
          </rPr>
          <t>Viren Desai:</t>
        </r>
        <r>
          <rPr>
            <sz val="9"/>
            <color indexed="81"/>
            <rFont val="Tahoma"/>
            <family val="2"/>
          </rPr>
          <t xml:space="preserve">
shaw road pipeline - assumes $1.75mm split over 3 months</t>
        </r>
      </text>
    </comment>
    <comment ref="L9" authorId="0" shapeId="0" xr:uid="{64478F65-E400-4761-8614-EADC1586F8A1}">
      <text>
        <r>
          <rPr>
            <b/>
            <sz val="9"/>
            <color indexed="81"/>
            <rFont val="Tahoma"/>
            <family val="2"/>
          </rPr>
          <t>Viren Desai:</t>
        </r>
        <r>
          <rPr>
            <sz val="9"/>
            <color indexed="81"/>
            <rFont val="Tahoma"/>
            <family val="2"/>
          </rPr>
          <t xml:space="preserve">
=(1000/12)-213.2</t>
        </r>
      </text>
    </comment>
    <comment ref="P9" authorId="0" shapeId="0" xr:uid="{AF98394E-7418-4A6B-807F-2B6940AC9478}">
      <text>
        <r>
          <rPr>
            <b/>
            <sz val="9"/>
            <color indexed="81"/>
            <rFont val="Tahoma"/>
            <family val="2"/>
          </rPr>
          <t>Viren Desai:</t>
        </r>
        <r>
          <rPr>
            <sz val="9"/>
            <color indexed="81"/>
            <rFont val="Tahoma"/>
            <family val="2"/>
          </rPr>
          <t xml:space="preserve">
shaw road pipeline - assumes $1.75mm split over 3 months</t>
        </r>
      </text>
    </comment>
    <comment ref="L10" authorId="0" shapeId="0" xr:uid="{F01BB65A-7EBA-46F1-BD94-88FAA4AB5F4A}">
      <text>
        <r>
          <rPr>
            <b/>
            <sz val="9"/>
            <color indexed="81"/>
            <rFont val="Tahoma"/>
            <family val="2"/>
          </rPr>
          <t>Viren Desai:</t>
        </r>
        <r>
          <rPr>
            <sz val="9"/>
            <color indexed="81"/>
            <rFont val="Tahoma"/>
            <family val="2"/>
          </rPr>
          <t xml:space="preserve">
=(1000/12)-1331</t>
        </r>
      </text>
    </comment>
    <comment ref="P10" authorId="0" shapeId="0" xr:uid="{4E036D16-6B3A-478C-AE86-BC9F399EEA50}">
      <text>
        <r>
          <rPr>
            <b/>
            <sz val="9"/>
            <color indexed="81"/>
            <rFont val="Tahoma"/>
            <family val="2"/>
          </rPr>
          <t>Viren Desai:</t>
        </r>
        <r>
          <rPr>
            <sz val="9"/>
            <color indexed="81"/>
            <rFont val="Tahoma"/>
            <family val="2"/>
          </rPr>
          <t xml:space="preserve">
shaw road pipeline - assumes $1.75mm split over 3 months</t>
        </r>
      </text>
    </comment>
    <comment ref="L11" authorId="0" shapeId="0" xr:uid="{EA823628-B2A8-456A-88FA-01349BB6D91B}">
      <text>
        <r>
          <rPr>
            <b/>
            <sz val="9"/>
            <color indexed="81"/>
            <rFont val="Tahoma"/>
            <family val="2"/>
          </rPr>
          <t>Viren Desai:</t>
        </r>
        <r>
          <rPr>
            <sz val="9"/>
            <color indexed="81"/>
            <rFont val="Tahoma"/>
            <family val="2"/>
          </rPr>
          <t xml:space="preserve">
=(1000/12)-2235.6</t>
        </r>
      </text>
    </comment>
    <comment ref="P11" authorId="0" shapeId="0" xr:uid="{C6F437B6-1EFF-41FF-BE39-5CF73BDA45FC}">
      <text>
        <r>
          <rPr>
            <b/>
            <sz val="9"/>
            <color indexed="81"/>
            <rFont val="Tahoma"/>
            <family val="2"/>
          </rPr>
          <t>Viren Desai:</t>
        </r>
        <r>
          <rPr>
            <sz val="9"/>
            <color indexed="81"/>
            <rFont val="Tahoma"/>
            <family val="2"/>
          </rPr>
          <t xml:space="preserve">
308.333333333333</t>
        </r>
      </text>
    </comment>
    <comment ref="L12" authorId="0" shapeId="0" xr:uid="{14CDFFB4-4598-4E06-BA2F-62BAD253E5FF}">
      <text>
        <r>
          <rPr>
            <b/>
            <sz val="9"/>
            <color indexed="81"/>
            <rFont val="Tahoma"/>
            <family val="2"/>
          </rPr>
          <t>Viren Desai:</t>
        </r>
        <r>
          <rPr>
            <sz val="9"/>
            <color indexed="81"/>
            <rFont val="Tahoma"/>
            <family val="2"/>
          </rPr>
          <t xml:space="preserve">
=(1000/12)-1117.8</t>
        </r>
      </text>
    </comment>
    <comment ref="P12" authorId="0" shapeId="0" xr:uid="{488B676C-CFE2-492E-8015-39188324D622}">
      <text>
        <r>
          <rPr>
            <b/>
            <sz val="9"/>
            <color indexed="81"/>
            <rFont val="Tahoma"/>
            <family val="2"/>
          </rPr>
          <t>Viren Desai:</t>
        </r>
        <r>
          <rPr>
            <sz val="9"/>
            <color indexed="81"/>
            <rFont val="Tahoma"/>
            <family val="2"/>
          </rPr>
          <t xml:space="preserve">
rig remob
=(((250+250)))--58.3333333333333</t>
        </r>
      </text>
    </comment>
    <comment ref="L13" authorId="0" shapeId="0" xr:uid="{1A3F2CEB-2D18-4174-BED3-14403D9B344B}">
      <text>
        <r>
          <rPr>
            <b/>
            <sz val="9"/>
            <color indexed="81"/>
            <rFont val="Tahoma"/>
            <family val="2"/>
          </rPr>
          <t>Viren Desai:</t>
        </r>
        <r>
          <rPr>
            <sz val="9"/>
            <color indexed="81"/>
            <rFont val="Tahoma"/>
            <family val="2"/>
          </rPr>
          <t xml:space="preserve">
=(1000/12)-4102.3</t>
        </r>
      </text>
    </comment>
    <comment ref="P13" authorId="0" shapeId="0" xr:uid="{50202CAE-DCE1-4DEB-BBC0-C41D59E80990}">
      <text>
        <r>
          <rPr>
            <b/>
            <sz val="9"/>
            <color indexed="81"/>
            <rFont val="Tahoma"/>
            <family val="2"/>
          </rPr>
          <t>Viren Desai:</t>
        </r>
        <r>
          <rPr>
            <sz val="9"/>
            <color indexed="81"/>
            <rFont val="Tahoma"/>
            <family val="2"/>
          </rPr>
          <t xml:space="preserve">
308.333333333333</t>
        </r>
      </text>
    </comment>
    <comment ref="P14" authorId="0" shapeId="0" xr:uid="{05B67DF3-B821-46B5-BF48-EAA17F24A188}">
      <text>
        <r>
          <rPr>
            <b/>
            <sz val="9"/>
            <color indexed="81"/>
            <rFont val="Tahoma"/>
            <family val="2"/>
          </rPr>
          <t>Viren Desai:</t>
        </r>
        <r>
          <rPr>
            <sz val="9"/>
            <color indexed="81"/>
            <rFont val="Tahoma"/>
            <family val="2"/>
          </rPr>
          <t xml:space="preserve">
Long term - $3mm per year through 2024</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3582D1E-79DE-4C63-A86D-B28E63D6A4F3}">
      <text>
        <r>
          <rPr>
            <b/>
            <sz val="9"/>
            <color indexed="81"/>
            <rFont val="Tahoma"/>
            <family val="2"/>
          </rPr>
          <t>Viren Desai:</t>
        </r>
        <r>
          <rPr>
            <sz val="9"/>
            <color indexed="81"/>
            <rFont val="Tahoma"/>
            <family val="2"/>
          </rPr>
          <t xml:space="preserve">
Replaces central comp demand TC-based opex calc</t>
        </r>
      </text>
    </comment>
    <comment ref="Q1" authorId="0" shapeId="0" xr:uid="{6C61F4FE-94D8-4A58-9EC0-78D63CDDD6FA}">
      <text>
        <r>
          <rPr>
            <b/>
            <sz val="9"/>
            <color indexed="81"/>
            <rFont val="Tahoma"/>
            <family val="2"/>
          </rPr>
          <t>Viren Desai:</t>
        </r>
        <r>
          <rPr>
            <sz val="9"/>
            <color indexed="81"/>
            <rFont val="Tahoma"/>
            <family val="2"/>
          </rPr>
          <t xml:space="preserve">
Replaces central comp demand TC-based opex calc</t>
        </r>
      </text>
    </comment>
    <comment ref="L2" authorId="0" shapeId="0" xr:uid="{4051728B-71D3-4C80-B382-6B6C9EA3C0B7}">
      <text>
        <r>
          <rPr>
            <b/>
            <sz val="9"/>
            <color indexed="81"/>
            <rFont val="Tahoma"/>
            <family val="2"/>
          </rPr>
          <t>Viren Desai:</t>
        </r>
        <r>
          <rPr>
            <sz val="9"/>
            <color indexed="81"/>
            <rFont val="Tahoma"/>
            <family val="2"/>
          </rPr>
          <t xml:space="preserve">
=(1000/12)-213.2</t>
        </r>
      </text>
    </comment>
    <comment ref="N2" authorId="0" shapeId="0" xr:uid="{2B4C8E1D-EB25-4C4E-A01E-E9CB557E1489}">
      <text>
        <r>
          <rPr>
            <b/>
            <sz val="9"/>
            <color indexed="81"/>
            <rFont val="Tahoma"/>
            <family val="2"/>
          </rPr>
          <t>Viren Desai:</t>
        </r>
        <r>
          <rPr>
            <sz val="9"/>
            <color indexed="81"/>
            <rFont val="Tahoma"/>
            <family val="2"/>
          </rPr>
          <t xml:space="preserve">
$10mm borrowings, $15mm expenditure</t>
        </r>
      </text>
    </comment>
    <comment ref="O2" authorId="0" shapeId="0" xr:uid="{17CF46F8-B834-450A-A25D-E1A1B16E7D1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0E72DC28-CC5C-4384-92FE-01885FD56A18}">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395B0214-B94D-4A79-94F8-C188517EA773}">
      <text>
        <r>
          <rPr>
            <b/>
            <sz val="9"/>
            <color indexed="81"/>
            <rFont val="Tahoma"/>
            <family val="2"/>
          </rPr>
          <t>Viren Desai:</t>
        </r>
        <r>
          <rPr>
            <sz val="9"/>
            <color indexed="81"/>
            <rFont val="Tahoma"/>
            <family val="2"/>
          </rPr>
          <t xml:space="preserve">
=(1000/12)-213.2</t>
        </r>
      </text>
    </comment>
    <comment ref="O3" authorId="0" shapeId="0" xr:uid="{A937A4E8-1B43-4A77-BC2C-0A5CAD778A5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8290CD6B-CBD3-46BE-9F04-89BEF1FB1B7A}">
      <text>
        <r>
          <rPr>
            <b/>
            <sz val="9"/>
            <color indexed="81"/>
            <rFont val="Tahoma"/>
            <family val="2"/>
          </rPr>
          <t>Viren Desai:</t>
        </r>
        <r>
          <rPr>
            <sz val="9"/>
            <color indexed="81"/>
            <rFont val="Tahoma"/>
            <family val="2"/>
          </rPr>
          <t xml:space="preserve">
=(1000/12)-3353.4</t>
        </r>
      </text>
    </comment>
    <comment ref="P4" authorId="0" shapeId="0" xr:uid="{694D1708-AF44-424F-A4AB-7F4DE2D7382E}">
      <text>
        <r>
          <rPr>
            <b/>
            <sz val="9"/>
            <color indexed="81"/>
            <rFont val="Tahoma"/>
            <family val="2"/>
          </rPr>
          <t>Viren Desai:</t>
        </r>
        <r>
          <rPr>
            <sz val="9"/>
            <color indexed="81"/>
            <rFont val="Tahoma"/>
            <family val="2"/>
          </rPr>
          <t xml:space="preserve">
Fratelli purchase - $500k (excluded)</t>
        </r>
      </text>
    </comment>
    <comment ref="L5" authorId="0" shapeId="0" xr:uid="{599D30D3-3121-4AB9-BAF6-AAD70929C6A4}">
      <text>
        <r>
          <rPr>
            <b/>
            <sz val="9"/>
            <color indexed="81"/>
            <rFont val="Tahoma"/>
            <family val="2"/>
          </rPr>
          <t>Viren Desai:</t>
        </r>
        <r>
          <rPr>
            <sz val="9"/>
            <color indexed="81"/>
            <rFont val="Tahoma"/>
            <family val="2"/>
          </rPr>
          <t xml:space="preserve">
=(1000/12)-1117.8</t>
        </r>
      </text>
    </comment>
    <comment ref="L6" authorId="0" shapeId="0" xr:uid="{0CEFD87E-7576-4D7E-A469-909B6F4A468F}">
      <text>
        <r>
          <rPr>
            <b/>
            <sz val="9"/>
            <color indexed="81"/>
            <rFont val="Tahoma"/>
            <family val="2"/>
          </rPr>
          <t>Viren Desai:</t>
        </r>
        <r>
          <rPr>
            <sz val="9"/>
            <color indexed="81"/>
            <rFont val="Tahoma"/>
            <family val="2"/>
          </rPr>
          <t xml:space="preserve">
=(1000/12)-14039.7
</t>
        </r>
      </text>
    </comment>
    <comment ref="L7" authorId="0" shapeId="0" xr:uid="{FA7E417B-298B-45A7-97A1-F578D66C2AA3}">
      <text>
        <r>
          <rPr>
            <b/>
            <sz val="9"/>
            <color indexed="81"/>
            <rFont val="Tahoma"/>
            <family val="2"/>
          </rPr>
          <t>Viren Desai:</t>
        </r>
        <r>
          <rPr>
            <sz val="9"/>
            <color indexed="81"/>
            <rFont val="Tahoma"/>
            <family val="2"/>
          </rPr>
          <t xml:space="preserve">
=(1000/12)-31.4</t>
        </r>
      </text>
    </comment>
    <comment ref="P7" authorId="0" shapeId="0" xr:uid="{69CF61C4-7192-4101-98D9-55E007FE83B4}">
      <text>
        <r>
          <rPr>
            <b/>
            <sz val="9"/>
            <color indexed="81"/>
            <rFont val="Tahoma"/>
            <family val="2"/>
          </rPr>
          <t>Viren Desai:</t>
        </r>
        <r>
          <rPr>
            <sz val="9"/>
            <color indexed="81"/>
            <rFont val="Tahoma"/>
            <family val="2"/>
          </rPr>
          <t xml:space="preserve">
Rig demob
=((((250+500+250)))-250)-250</t>
        </r>
      </text>
    </comment>
    <comment ref="L8" authorId="0" shapeId="0" xr:uid="{1F8A474A-F9BE-47AF-83F0-0C6E90099D39}">
      <text>
        <r>
          <rPr>
            <b/>
            <sz val="9"/>
            <color indexed="81"/>
            <rFont val="Tahoma"/>
            <family val="2"/>
          </rPr>
          <t>Viren Desai:</t>
        </r>
        <r>
          <rPr>
            <sz val="9"/>
            <color indexed="81"/>
            <rFont val="Tahoma"/>
            <family val="2"/>
          </rPr>
          <t xml:space="preserve">
=(1000/12)-31.4</t>
        </r>
      </text>
    </comment>
    <comment ref="P8" authorId="0" shapeId="0" xr:uid="{1C002082-810B-4EAB-ACF8-5F996C05DD6B}">
      <text>
        <r>
          <rPr>
            <b/>
            <sz val="9"/>
            <color indexed="81"/>
            <rFont val="Tahoma"/>
            <family val="2"/>
          </rPr>
          <t>Viren Desai:</t>
        </r>
        <r>
          <rPr>
            <sz val="9"/>
            <color indexed="81"/>
            <rFont val="Tahoma"/>
            <family val="2"/>
          </rPr>
          <t xml:space="preserve">
shaw road pipeline - assumes $1.75mm split over 3 months</t>
        </r>
      </text>
    </comment>
    <comment ref="L9" authorId="0" shapeId="0" xr:uid="{14816340-6329-433B-BAB7-2C95C0CF8FDF}">
      <text>
        <r>
          <rPr>
            <b/>
            <sz val="9"/>
            <color indexed="81"/>
            <rFont val="Tahoma"/>
            <family val="2"/>
          </rPr>
          <t>Viren Desai:</t>
        </r>
        <r>
          <rPr>
            <sz val="9"/>
            <color indexed="81"/>
            <rFont val="Tahoma"/>
            <family val="2"/>
          </rPr>
          <t xml:space="preserve">
=(1000/12)-213.2</t>
        </r>
      </text>
    </comment>
    <comment ref="P9" authorId="0" shapeId="0" xr:uid="{02F0A91F-5CAA-4D75-80A2-76223AEE34F1}">
      <text>
        <r>
          <rPr>
            <b/>
            <sz val="9"/>
            <color indexed="81"/>
            <rFont val="Tahoma"/>
            <family val="2"/>
          </rPr>
          <t>Viren Desai:</t>
        </r>
        <r>
          <rPr>
            <sz val="9"/>
            <color indexed="81"/>
            <rFont val="Tahoma"/>
            <family val="2"/>
          </rPr>
          <t xml:space="preserve">
shaw road pipeline - assumes $1.75mm split over 3 months</t>
        </r>
      </text>
    </comment>
    <comment ref="L10" authorId="0" shapeId="0" xr:uid="{72301D54-BDEB-4877-9DA0-0BF73FC74933}">
      <text>
        <r>
          <rPr>
            <b/>
            <sz val="9"/>
            <color indexed="81"/>
            <rFont val="Tahoma"/>
            <family val="2"/>
          </rPr>
          <t>Viren Desai:</t>
        </r>
        <r>
          <rPr>
            <sz val="9"/>
            <color indexed="81"/>
            <rFont val="Tahoma"/>
            <family val="2"/>
          </rPr>
          <t xml:space="preserve">
=(1000/12)-1331</t>
        </r>
      </text>
    </comment>
    <comment ref="P10" authorId="0" shapeId="0" xr:uid="{DD70014C-C2B0-404A-B1EE-5DCC8F6C576D}">
      <text>
        <r>
          <rPr>
            <b/>
            <sz val="9"/>
            <color indexed="81"/>
            <rFont val="Tahoma"/>
            <family val="2"/>
          </rPr>
          <t>Viren Desai:</t>
        </r>
        <r>
          <rPr>
            <sz val="9"/>
            <color indexed="81"/>
            <rFont val="Tahoma"/>
            <family val="2"/>
          </rPr>
          <t xml:space="preserve">
shaw road pipeline - assumes $1.75mm split over 3 months</t>
        </r>
      </text>
    </comment>
    <comment ref="L11" authorId="0" shapeId="0" xr:uid="{52C11EC0-9439-4BA8-8A54-9EEA36611253}">
      <text>
        <r>
          <rPr>
            <b/>
            <sz val="9"/>
            <color indexed="81"/>
            <rFont val="Tahoma"/>
            <family val="2"/>
          </rPr>
          <t>Viren Desai:</t>
        </r>
        <r>
          <rPr>
            <sz val="9"/>
            <color indexed="81"/>
            <rFont val="Tahoma"/>
            <family val="2"/>
          </rPr>
          <t xml:space="preserve">
=(1000/12)-2235.6</t>
        </r>
      </text>
    </comment>
    <comment ref="P11" authorId="0" shapeId="0" xr:uid="{E976A0ED-20B2-4BCC-A365-94288F3C4810}">
      <text>
        <r>
          <rPr>
            <b/>
            <sz val="9"/>
            <color indexed="81"/>
            <rFont val="Tahoma"/>
            <family val="2"/>
          </rPr>
          <t>Viren Desai:</t>
        </r>
        <r>
          <rPr>
            <sz val="9"/>
            <color indexed="81"/>
            <rFont val="Tahoma"/>
            <family val="2"/>
          </rPr>
          <t xml:space="preserve">
308.333333333333</t>
        </r>
      </text>
    </comment>
    <comment ref="L12" authorId="0" shapeId="0" xr:uid="{BCAA8B8E-5460-4A93-A18C-466B169C95F1}">
      <text>
        <r>
          <rPr>
            <b/>
            <sz val="9"/>
            <color indexed="81"/>
            <rFont val="Tahoma"/>
            <family val="2"/>
          </rPr>
          <t>Viren Desai:</t>
        </r>
        <r>
          <rPr>
            <sz val="9"/>
            <color indexed="81"/>
            <rFont val="Tahoma"/>
            <family val="2"/>
          </rPr>
          <t xml:space="preserve">
=(1000/12)-1117.8</t>
        </r>
      </text>
    </comment>
    <comment ref="P12" authorId="0" shapeId="0" xr:uid="{31A6FF05-A715-4190-B4A9-24610C5575D6}">
      <text>
        <r>
          <rPr>
            <b/>
            <sz val="9"/>
            <color indexed="81"/>
            <rFont val="Tahoma"/>
            <family val="2"/>
          </rPr>
          <t>Viren Desai:</t>
        </r>
        <r>
          <rPr>
            <sz val="9"/>
            <color indexed="81"/>
            <rFont val="Tahoma"/>
            <family val="2"/>
          </rPr>
          <t xml:space="preserve">
rig remob
=(((250+250)))--58.3333333333333</t>
        </r>
      </text>
    </comment>
    <comment ref="L13" authorId="0" shapeId="0" xr:uid="{400C94C0-0B3F-4292-9024-7C9D0B0433B1}">
      <text>
        <r>
          <rPr>
            <b/>
            <sz val="9"/>
            <color indexed="81"/>
            <rFont val="Tahoma"/>
            <family val="2"/>
          </rPr>
          <t>Viren Desai:</t>
        </r>
        <r>
          <rPr>
            <sz val="9"/>
            <color indexed="81"/>
            <rFont val="Tahoma"/>
            <family val="2"/>
          </rPr>
          <t xml:space="preserve">
=(1000/12)-4102.3</t>
        </r>
      </text>
    </comment>
    <comment ref="P13" authorId="0" shapeId="0" xr:uid="{A110A6CF-26BE-4A0E-AABC-65DBA878EA18}">
      <text>
        <r>
          <rPr>
            <b/>
            <sz val="9"/>
            <color indexed="81"/>
            <rFont val="Tahoma"/>
            <family val="2"/>
          </rPr>
          <t>Viren Desai:</t>
        </r>
        <r>
          <rPr>
            <sz val="9"/>
            <color indexed="81"/>
            <rFont val="Tahoma"/>
            <family val="2"/>
          </rPr>
          <t xml:space="preserve">
308.333333333333</t>
        </r>
      </text>
    </comment>
    <comment ref="P14" authorId="0" shapeId="0" xr:uid="{7EC8AFAD-06AA-4BE9-806A-8B2A96A16163}">
      <text>
        <r>
          <rPr>
            <b/>
            <sz val="9"/>
            <color indexed="81"/>
            <rFont val="Tahoma"/>
            <family val="2"/>
          </rPr>
          <t>Viren Desai:</t>
        </r>
        <r>
          <rPr>
            <sz val="9"/>
            <color indexed="81"/>
            <rFont val="Tahoma"/>
            <family val="2"/>
          </rPr>
          <t xml:space="preserve">
Long term - $3mm per year through 2024</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91D56A73-5F49-4F08-991C-51D75269AF64}">
      <text>
        <r>
          <rPr>
            <b/>
            <sz val="9"/>
            <color indexed="81"/>
            <rFont val="Tahoma"/>
            <family val="2"/>
          </rPr>
          <t>Viren Desai:</t>
        </r>
        <r>
          <rPr>
            <sz val="9"/>
            <color indexed="81"/>
            <rFont val="Tahoma"/>
            <family val="2"/>
          </rPr>
          <t xml:space="preserve">
Replaces central comp demand TC-based opex calc</t>
        </r>
      </text>
    </comment>
    <comment ref="Q1" authorId="0" shapeId="0" xr:uid="{03B2583D-454F-4DDB-B352-BED512392931}">
      <text>
        <r>
          <rPr>
            <b/>
            <sz val="9"/>
            <color indexed="81"/>
            <rFont val="Tahoma"/>
            <family val="2"/>
          </rPr>
          <t>Viren Desai:</t>
        </r>
        <r>
          <rPr>
            <sz val="9"/>
            <color indexed="81"/>
            <rFont val="Tahoma"/>
            <family val="2"/>
          </rPr>
          <t xml:space="preserve">
Replaces central comp demand TC-based opex calc</t>
        </r>
      </text>
    </comment>
    <comment ref="O2" authorId="0" shapeId="0" xr:uid="{30E99492-EC5E-4097-B387-46742E752989}">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867EB2DD-58BF-4DD5-B295-9E3D7D33E17F}">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E08FD0D1-1432-440A-9742-C71511155A39}">
      <text>
        <r>
          <rPr>
            <b/>
            <sz val="9"/>
            <color indexed="81"/>
            <rFont val="Tahoma"/>
            <family val="2"/>
          </rPr>
          <t>Viren Desai:</t>
        </r>
        <r>
          <rPr>
            <sz val="9"/>
            <color indexed="81"/>
            <rFont val="Tahoma"/>
            <family val="2"/>
          </rPr>
          <t xml:space="preserve">
Replaces central comp demand TC-based opex calc</t>
        </r>
      </text>
    </comment>
    <comment ref="Q1" authorId="0" shapeId="0" xr:uid="{24B881BF-5AA6-43EB-8956-52CC331BD312}">
      <text>
        <r>
          <rPr>
            <b/>
            <sz val="9"/>
            <color indexed="81"/>
            <rFont val="Tahoma"/>
            <family val="2"/>
          </rPr>
          <t>Viren Desai:</t>
        </r>
        <r>
          <rPr>
            <sz val="9"/>
            <color indexed="81"/>
            <rFont val="Tahoma"/>
            <family val="2"/>
          </rPr>
          <t xml:space="preserve">
Replaces central comp demand TC-based opex calc</t>
        </r>
      </text>
    </comment>
    <comment ref="D2" authorId="0" shapeId="0" xr:uid="{203FD46F-82BE-4FBE-9280-747C9228372C}">
      <text>
        <r>
          <rPr>
            <b/>
            <sz val="9"/>
            <color indexed="81"/>
            <rFont val="Tahoma"/>
            <family val="2"/>
          </rPr>
          <t>Viren Desai:</t>
        </r>
        <r>
          <rPr>
            <sz val="9"/>
            <color indexed="81"/>
            <rFont val="Tahoma"/>
            <family val="2"/>
          </rPr>
          <t xml:space="preserve">
JG forecast - 
3/31/21 -- </t>
        </r>
        <r>
          <rPr>
            <b/>
            <u/>
            <sz val="9"/>
            <color indexed="81"/>
            <rFont val="Tahoma"/>
            <family val="2"/>
          </rPr>
          <t>risked 10%</t>
        </r>
      </text>
    </comment>
    <comment ref="O2" authorId="0" shapeId="0" xr:uid="{0802F652-BCBF-4BCE-871F-AA8EA25BF9C4}">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F75C2717-50AB-4248-8319-D46CF5584C7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BBD1F82F-70D0-4691-B851-5F4B2FCF2B26}">
      <text>
        <r>
          <rPr>
            <b/>
            <sz val="9"/>
            <color indexed="81"/>
            <rFont val="Tahoma"/>
            <family val="2"/>
          </rPr>
          <t>Viren Desai:</t>
        </r>
        <r>
          <rPr>
            <sz val="9"/>
            <color indexed="81"/>
            <rFont val="Tahoma"/>
            <family val="2"/>
          </rPr>
          <t xml:space="preserve">
Replaces central comp demand TC-based opex calc</t>
        </r>
      </text>
    </comment>
    <comment ref="Q1" authorId="0" shapeId="0" xr:uid="{4D3B6251-BAB1-4B8B-8F22-83B5B28EAC35}">
      <text>
        <r>
          <rPr>
            <b/>
            <sz val="9"/>
            <color indexed="81"/>
            <rFont val="Tahoma"/>
            <family val="2"/>
          </rPr>
          <t>Viren Desai:</t>
        </r>
        <r>
          <rPr>
            <sz val="9"/>
            <color indexed="81"/>
            <rFont val="Tahoma"/>
            <family val="2"/>
          </rPr>
          <t xml:space="preserve">
Replaces central comp demand TC-based opex calc</t>
        </r>
      </text>
    </comment>
    <comment ref="N2" authorId="0" shapeId="0" xr:uid="{8BEC8FAE-CD21-4F92-8CBC-31C0A38CB757}">
      <text>
        <r>
          <rPr>
            <b/>
            <sz val="9"/>
            <color indexed="81"/>
            <rFont val="Tahoma"/>
            <family val="2"/>
          </rPr>
          <t>Viren Desai:</t>
        </r>
        <r>
          <rPr>
            <sz val="9"/>
            <color indexed="81"/>
            <rFont val="Tahoma"/>
            <family val="2"/>
          </rPr>
          <t xml:space="preserve">
$10mm borrowings, $15mm expenditure</t>
        </r>
      </text>
    </comment>
    <comment ref="O2" authorId="0" shapeId="0" xr:uid="{414089C9-577F-4DDF-A27E-1CF087A5590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6FDC1372-1A25-4DDC-B344-8048F364549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B2902C36-ABFD-41D0-BCD8-7B68DE57FC3D}">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66C0905B-2CE4-4FE5-BE19-070899250C9B}">
      <text>
        <r>
          <rPr>
            <b/>
            <sz val="9"/>
            <color indexed="81"/>
            <rFont val="Tahoma"/>
            <family val="2"/>
          </rPr>
          <t>Viren Desai:</t>
        </r>
        <r>
          <rPr>
            <sz val="9"/>
            <color indexed="81"/>
            <rFont val="Tahoma"/>
            <family val="2"/>
          </rPr>
          <t xml:space="preserve">
Replaces central comp demand TC-based opex calc</t>
        </r>
      </text>
    </comment>
    <comment ref="Q1" authorId="0" shapeId="0" xr:uid="{480BDFDF-1838-4BEF-A518-E4EC61B75844}">
      <text>
        <r>
          <rPr>
            <b/>
            <sz val="9"/>
            <color indexed="81"/>
            <rFont val="Tahoma"/>
            <family val="2"/>
          </rPr>
          <t>Viren Desai:</t>
        </r>
        <r>
          <rPr>
            <sz val="9"/>
            <color indexed="81"/>
            <rFont val="Tahoma"/>
            <family val="2"/>
          </rPr>
          <t xml:space="preserve">
Replaces central comp demand TC-based opex calc</t>
        </r>
      </text>
    </comment>
    <comment ref="N2" authorId="0" shapeId="0" xr:uid="{93C17218-39B2-4ECE-8461-C98CA1CE4BDD}">
      <text>
        <r>
          <rPr>
            <b/>
            <sz val="9"/>
            <color indexed="81"/>
            <rFont val="Tahoma"/>
            <family val="2"/>
          </rPr>
          <t>Viren Desai:</t>
        </r>
        <r>
          <rPr>
            <sz val="9"/>
            <color indexed="81"/>
            <rFont val="Tahoma"/>
            <family val="2"/>
          </rPr>
          <t xml:space="preserve">
$10mm borrowings, $15mm expenditure</t>
        </r>
      </text>
    </comment>
    <comment ref="O2" authorId="0" shapeId="0" xr:uid="{353D93AA-A42E-4C74-917F-9F723EA1AB11}">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D48C5FBF-64E1-4C79-B4D3-5562B943449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D2D71653-6F2B-4454-9F91-5E091912169A}">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 ref="P11" authorId="0" shapeId="0" xr:uid="{AD496110-2DC3-45B0-A240-980F175D32DF}">
      <text>
        <r>
          <rPr>
            <b/>
            <sz val="9"/>
            <color indexed="81"/>
            <rFont val="Tahoma"/>
            <family val="2"/>
          </rPr>
          <t>Viren Desai:</t>
        </r>
        <r>
          <rPr>
            <sz val="9"/>
            <color indexed="81"/>
            <rFont val="Tahoma"/>
            <family val="2"/>
          </rPr>
          <t xml:space="preserve">
916.666666666667
$11mm for new leasing distributed throughout 2022</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6C3B1B7A-B059-426A-B4D7-81CF10A10919}">
      <text>
        <r>
          <rPr>
            <b/>
            <sz val="9"/>
            <color indexed="81"/>
            <rFont val="Tahoma"/>
            <family val="2"/>
          </rPr>
          <t>Viren Desai:</t>
        </r>
        <r>
          <rPr>
            <sz val="9"/>
            <color indexed="81"/>
            <rFont val="Tahoma"/>
            <family val="2"/>
          </rPr>
          <t xml:space="preserve">
Replaces central comp demand TC-based opex calc</t>
        </r>
      </text>
    </comment>
    <comment ref="Q1" authorId="0" shapeId="0" xr:uid="{5A4839E4-9D04-45F7-BD41-8502296EF993}">
      <text>
        <r>
          <rPr>
            <b/>
            <sz val="9"/>
            <color indexed="81"/>
            <rFont val="Tahoma"/>
            <family val="2"/>
          </rPr>
          <t>Viren Desai:</t>
        </r>
        <r>
          <rPr>
            <sz val="9"/>
            <color indexed="81"/>
            <rFont val="Tahoma"/>
            <family val="2"/>
          </rPr>
          <t xml:space="preserve">
Replaces central comp demand TC-based opex calc</t>
        </r>
      </text>
    </comment>
    <comment ref="K2" authorId="0" shapeId="0" xr:uid="{2DB17F6A-35E8-4364-96BF-A5807DCE8B2D}">
      <text>
        <r>
          <rPr>
            <b/>
            <sz val="9"/>
            <color indexed="81"/>
            <rFont val="Tahoma"/>
            <family val="2"/>
          </rPr>
          <t>Viren Desai:</t>
        </r>
        <r>
          <rPr>
            <sz val="9"/>
            <color indexed="81"/>
            <rFont val="Tahoma"/>
            <family val="2"/>
          </rPr>
          <t xml:space="preserve">
to come from JG</t>
        </r>
      </text>
    </comment>
    <comment ref="L2" authorId="0" shapeId="0" xr:uid="{DB158820-637A-4072-92A8-9E468D83C1EA}">
      <text>
        <r>
          <rPr>
            <b/>
            <sz val="9"/>
            <color indexed="81"/>
            <rFont val="Tahoma"/>
            <family val="2"/>
          </rPr>
          <t>Viren Desai:</t>
        </r>
        <r>
          <rPr>
            <sz val="9"/>
            <color indexed="81"/>
            <rFont val="Tahoma"/>
            <family val="2"/>
          </rPr>
          <t xml:space="preserve">
=(1000/12)-213.2</t>
        </r>
      </text>
    </comment>
    <comment ref="N2" authorId="0" shapeId="0" xr:uid="{0618F0ED-D53F-4115-B0BD-70AFF160F700}">
      <text>
        <r>
          <rPr>
            <b/>
            <sz val="9"/>
            <color indexed="81"/>
            <rFont val="Tahoma"/>
            <family val="2"/>
          </rPr>
          <t>Viren Desai:</t>
        </r>
        <r>
          <rPr>
            <sz val="9"/>
            <color indexed="81"/>
            <rFont val="Tahoma"/>
            <family val="2"/>
          </rPr>
          <t xml:space="preserve">
$10mm borrowings, $15mm expenditure</t>
        </r>
      </text>
    </comment>
    <comment ref="O2" authorId="0" shapeId="0" xr:uid="{B8FB09A0-17DF-42FF-BF36-3C7209795D2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6136E2B7-D77C-491A-A387-52ED75B89DCE}">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L3" authorId="0" shapeId="0" xr:uid="{BEB97B91-450B-4AE8-985E-6628783CD43E}">
      <text>
        <r>
          <rPr>
            <b/>
            <sz val="9"/>
            <color indexed="81"/>
            <rFont val="Tahoma"/>
            <family val="2"/>
          </rPr>
          <t>Viren Desai:</t>
        </r>
        <r>
          <rPr>
            <sz val="9"/>
            <color indexed="81"/>
            <rFont val="Tahoma"/>
            <family val="2"/>
          </rPr>
          <t xml:space="preserve">
=(1000/12)-213.2</t>
        </r>
      </text>
    </comment>
    <comment ref="O3" authorId="0" shapeId="0" xr:uid="{E41370B3-93A1-4D69-A64D-FE2072706650}">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L4" authorId="0" shapeId="0" xr:uid="{4AB7E543-4374-4C98-BF93-6478F116D019}">
      <text>
        <r>
          <rPr>
            <b/>
            <sz val="9"/>
            <color indexed="81"/>
            <rFont val="Tahoma"/>
            <family val="2"/>
          </rPr>
          <t>Viren Desai:</t>
        </r>
        <r>
          <rPr>
            <sz val="9"/>
            <color indexed="81"/>
            <rFont val="Tahoma"/>
            <family val="2"/>
          </rPr>
          <t xml:space="preserve">
=(1000/12)-3353.4</t>
        </r>
      </text>
    </comment>
    <comment ref="P4" authorId="0" shapeId="0" xr:uid="{DFF4004E-62D6-4B43-A759-9E8BDECB82E5}">
      <text>
        <r>
          <rPr>
            <b/>
            <sz val="9"/>
            <color indexed="81"/>
            <rFont val="Tahoma"/>
            <family val="2"/>
          </rPr>
          <t>Viren Desai:</t>
        </r>
        <r>
          <rPr>
            <sz val="9"/>
            <color indexed="81"/>
            <rFont val="Tahoma"/>
            <family val="2"/>
          </rPr>
          <t xml:space="preserve">
Fratelli purchase - $500k (excluded)</t>
        </r>
      </text>
    </comment>
    <comment ref="L5" authorId="0" shapeId="0" xr:uid="{DF7EEDCF-0FB1-44B0-B41E-57D3B97B7CCF}">
      <text>
        <r>
          <rPr>
            <b/>
            <sz val="9"/>
            <color indexed="81"/>
            <rFont val="Tahoma"/>
            <family val="2"/>
          </rPr>
          <t>Viren Desai:</t>
        </r>
        <r>
          <rPr>
            <sz val="9"/>
            <color indexed="81"/>
            <rFont val="Tahoma"/>
            <family val="2"/>
          </rPr>
          <t xml:space="preserve">
=(1000/12)-1117.8</t>
        </r>
      </text>
    </comment>
    <comment ref="L6" authorId="0" shapeId="0" xr:uid="{D9F2E332-43D4-4627-A373-95B2316CC5F1}">
      <text>
        <r>
          <rPr>
            <b/>
            <sz val="9"/>
            <color indexed="81"/>
            <rFont val="Tahoma"/>
            <family val="2"/>
          </rPr>
          <t>Viren Desai:</t>
        </r>
        <r>
          <rPr>
            <sz val="9"/>
            <color indexed="81"/>
            <rFont val="Tahoma"/>
            <family val="2"/>
          </rPr>
          <t xml:space="preserve">
=(1000/12)-14039.7
</t>
        </r>
      </text>
    </comment>
    <comment ref="L7" authorId="0" shapeId="0" xr:uid="{A3C83D7B-AA7D-495D-B57B-0215C9F12223}">
      <text>
        <r>
          <rPr>
            <b/>
            <sz val="9"/>
            <color indexed="81"/>
            <rFont val="Tahoma"/>
            <family val="2"/>
          </rPr>
          <t>Viren Desai:</t>
        </r>
        <r>
          <rPr>
            <sz val="9"/>
            <color indexed="81"/>
            <rFont val="Tahoma"/>
            <family val="2"/>
          </rPr>
          <t xml:space="preserve">
=(1000/12)-31.4</t>
        </r>
      </text>
    </comment>
    <comment ref="P7" authorId="0" shapeId="0" xr:uid="{5C6D5B7C-B9C1-429D-9573-279B8A627A3A}">
      <text>
        <r>
          <rPr>
            <b/>
            <sz val="9"/>
            <color indexed="81"/>
            <rFont val="Tahoma"/>
            <family val="2"/>
          </rPr>
          <t>Viren Desai:</t>
        </r>
        <r>
          <rPr>
            <sz val="9"/>
            <color indexed="81"/>
            <rFont val="Tahoma"/>
            <family val="2"/>
          </rPr>
          <t xml:space="preserve">
Rig demob
=((((250+500+250)))-250)-250</t>
        </r>
      </text>
    </comment>
    <comment ref="L8" authorId="0" shapeId="0" xr:uid="{7CCA7B1E-E89E-4D82-8167-F1097EBEDF63}">
      <text>
        <r>
          <rPr>
            <b/>
            <sz val="9"/>
            <color indexed="81"/>
            <rFont val="Tahoma"/>
            <family val="2"/>
          </rPr>
          <t>Viren Desai:</t>
        </r>
        <r>
          <rPr>
            <sz val="9"/>
            <color indexed="81"/>
            <rFont val="Tahoma"/>
            <family val="2"/>
          </rPr>
          <t xml:space="preserve">
=(1000/12)-31.4</t>
        </r>
      </text>
    </comment>
    <comment ref="P8" authorId="0" shapeId="0" xr:uid="{377316DF-A160-4AEF-9E6B-07D4D0B692B1}">
      <text>
        <r>
          <rPr>
            <b/>
            <sz val="9"/>
            <color indexed="81"/>
            <rFont val="Tahoma"/>
            <family val="2"/>
          </rPr>
          <t>Viren Desai:</t>
        </r>
        <r>
          <rPr>
            <sz val="9"/>
            <color indexed="81"/>
            <rFont val="Tahoma"/>
            <family val="2"/>
          </rPr>
          <t xml:space="preserve">
shaw road pipeline - assumes $1.75mm split over 3 months</t>
        </r>
      </text>
    </comment>
    <comment ref="L9" authorId="0" shapeId="0" xr:uid="{1AC9E94A-E8AD-457E-867F-1215D8E7FC4F}">
      <text>
        <r>
          <rPr>
            <b/>
            <sz val="9"/>
            <color indexed="81"/>
            <rFont val="Tahoma"/>
            <family val="2"/>
          </rPr>
          <t>Viren Desai:</t>
        </r>
        <r>
          <rPr>
            <sz val="9"/>
            <color indexed="81"/>
            <rFont val="Tahoma"/>
            <family val="2"/>
          </rPr>
          <t xml:space="preserve">
=(1000/12)-213.2</t>
        </r>
      </text>
    </comment>
    <comment ref="P9" authorId="0" shapeId="0" xr:uid="{EABC26A8-2AA8-4F84-9C58-AF65E732DD02}">
      <text>
        <r>
          <rPr>
            <b/>
            <sz val="9"/>
            <color indexed="81"/>
            <rFont val="Tahoma"/>
            <family val="2"/>
          </rPr>
          <t>Viren Desai:</t>
        </r>
        <r>
          <rPr>
            <sz val="9"/>
            <color indexed="81"/>
            <rFont val="Tahoma"/>
            <family val="2"/>
          </rPr>
          <t xml:space="preserve">
shaw road pipeline - assumes $1.75mm split over 3 months</t>
        </r>
      </text>
    </comment>
    <comment ref="L10" authorId="0" shapeId="0" xr:uid="{35B4C6E6-2CF5-4259-86BA-50E2B279B8F2}">
      <text>
        <r>
          <rPr>
            <b/>
            <sz val="9"/>
            <color indexed="81"/>
            <rFont val="Tahoma"/>
            <family val="2"/>
          </rPr>
          <t>Viren Desai:</t>
        </r>
        <r>
          <rPr>
            <sz val="9"/>
            <color indexed="81"/>
            <rFont val="Tahoma"/>
            <family val="2"/>
          </rPr>
          <t xml:space="preserve">
=(1000/12)-1331</t>
        </r>
      </text>
    </comment>
    <comment ref="P10" authorId="0" shapeId="0" xr:uid="{93318DCC-C741-4006-920E-439B789E6361}">
      <text>
        <r>
          <rPr>
            <b/>
            <sz val="9"/>
            <color indexed="81"/>
            <rFont val="Tahoma"/>
            <family val="2"/>
          </rPr>
          <t>Viren Desai:</t>
        </r>
        <r>
          <rPr>
            <sz val="9"/>
            <color indexed="81"/>
            <rFont val="Tahoma"/>
            <family val="2"/>
          </rPr>
          <t xml:space="preserve">
shaw road pipeline - assumes $1.75mm split over 3 months</t>
        </r>
      </text>
    </comment>
    <comment ref="L11" authorId="0" shapeId="0" xr:uid="{5D4DC467-17E0-4646-9EB9-84BBE4F6E124}">
      <text>
        <r>
          <rPr>
            <b/>
            <sz val="9"/>
            <color indexed="81"/>
            <rFont val="Tahoma"/>
            <family val="2"/>
          </rPr>
          <t>Viren Desai:</t>
        </r>
        <r>
          <rPr>
            <sz val="9"/>
            <color indexed="81"/>
            <rFont val="Tahoma"/>
            <family val="2"/>
          </rPr>
          <t xml:space="preserve">
=(1000/12)-2235.6</t>
        </r>
      </text>
    </comment>
    <comment ref="P11" authorId="0" shapeId="0" xr:uid="{DE93E70C-44C0-4E41-836E-EE5EDA68CED7}">
      <text>
        <r>
          <rPr>
            <b/>
            <sz val="9"/>
            <color indexed="81"/>
            <rFont val="Tahoma"/>
            <family val="2"/>
          </rPr>
          <t>Viren Desai:</t>
        </r>
        <r>
          <rPr>
            <sz val="9"/>
            <color indexed="81"/>
            <rFont val="Tahoma"/>
            <family val="2"/>
          </rPr>
          <t xml:space="preserve">
308.333333333333</t>
        </r>
      </text>
    </comment>
    <comment ref="L12" authorId="0" shapeId="0" xr:uid="{2079D3FD-F230-4674-A1F1-3F89E58358E3}">
      <text>
        <r>
          <rPr>
            <b/>
            <sz val="9"/>
            <color indexed="81"/>
            <rFont val="Tahoma"/>
            <family val="2"/>
          </rPr>
          <t>Viren Desai:</t>
        </r>
        <r>
          <rPr>
            <sz val="9"/>
            <color indexed="81"/>
            <rFont val="Tahoma"/>
            <family val="2"/>
          </rPr>
          <t xml:space="preserve">
=(1000/12)-1117.8</t>
        </r>
      </text>
    </comment>
    <comment ref="P12" authorId="0" shapeId="0" xr:uid="{EA3E7B1E-1122-4E81-B003-B7E6FCE600A5}">
      <text>
        <r>
          <rPr>
            <b/>
            <sz val="9"/>
            <color indexed="81"/>
            <rFont val="Tahoma"/>
            <family val="2"/>
          </rPr>
          <t>Viren Desai:</t>
        </r>
        <r>
          <rPr>
            <sz val="9"/>
            <color indexed="81"/>
            <rFont val="Tahoma"/>
            <family val="2"/>
          </rPr>
          <t xml:space="preserve">
rig remob
=(((250+250)))--58.3333333333333</t>
        </r>
      </text>
    </comment>
    <comment ref="L13" authorId="0" shapeId="0" xr:uid="{B12C25AB-D4C2-4C6C-9278-B5B486163E67}">
      <text>
        <r>
          <rPr>
            <b/>
            <sz val="9"/>
            <color indexed="81"/>
            <rFont val="Tahoma"/>
            <family val="2"/>
          </rPr>
          <t>Viren Desai:</t>
        </r>
        <r>
          <rPr>
            <sz val="9"/>
            <color indexed="81"/>
            <rFont val="Tahoma"/>
            <family val="2"/>
          </rPr>
          <t xml:space="preserve">
=(1000/12)-4102.3</t>
        </r>
      </text>
    </comment>
    <comment ref="P13" authorId="0" shapeId="0" xr:uid="{A4799CCC-FBFF-4F7E-92AE-59262A173665}">
      <text>
        <r>
          <rPr>
            <b/>
            <sz val="9"/>
            <color indexed="81"/>
            <rFont val="Tahoma"/>
            <family val="2"/>
          </rPr>
          <t>Viren Desai:</t>
        </r>
        <r>
          <rPr>
            <sz val="9"/>
            <color indexed="81"/>
            <rFont val="Tahoma"/>
            <family val="2"/>
          </rPr>
          <t xml:space="preserve">
308.333333333333</t>
        </r>
      </text>
    </comment>
    <comment ref="P14" authorId="0" shapeId="0" xr:uid="{16DDFA0E-1A0A-4D7D-A96B-DF702C2382D1}">
      <text>
        <r>
          <rPr>
            <b/>
            <sz val="9"/>
            <color indexed="81"/>
            <rFont val="Tahoma"/>
            <family val="2"/>
          </rPr>
          <t>Viren Desai:</t>
        </r>
        <r>
          <rPr>
            <sz val="9"/>
            <color indexed="81"/>
            <rFont val="Tahoma"/>
            <family val="2"/>
          </rPr>
          <t xml:space="preserve">
Long term - $3mm per year through 2024</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4F73789F-D2C8-4256-8946-739836EAD8AC}">
      <text>
        <r>
          <rPr>
            <b/>
            <sz val="9"/>
            <color indexed="81"/>
            <rFont val="Tahoma"/>
            <family val="2"/>
          </rPr>
          <t>Viren Desai:</t>
        </r>
        <r>
          <rPr>
            <sz val="9"/>
            <color indexed="81"/>
            <rFont val="Tahoma"/>
            <family val="2"/>
          </rPr>
          <t xml:space="preserve">
Replaces central comp demand TC-based opex calc</t>
        </r>
      </text>
    </comment>
    <comment ref="Q1" authorId="0" shapeId="0" xr:uid="{FD68071A-3BE1-4ECA-998E-61630772654C}">
      <text>
        <r>
          <rPr>
            <b/>
            <sz val="9"/>
            <color indexed="81"/>
            <rFont val="Tahoma"/>
            <family val="2"/>
          </rPr>
          <t>Viren Desai:</t>
        </r>
        <r>
          <rPr>
            <sz val="9"/>
            <color indexed="81"/>
            <rFont val="Tahoma"/>
            <family val="2"/>
          </rPr>
          <t xml:space="preserve">
Replaces central comp demand TC-based opex calc</t>
        </r>
      </text>
    </comment>
    <comment ref="K2" authorId="0" shapeId="0" xr:uid="{BF0DF2AE-22E3-4797-9F06-012CDADC6F46}">
      <text>
        <r>
          <rPr>
            <b/>
            <sz val="9"/>
            <color indexed="81"/>
            <rFont val="Tahoma"/>
            <family val="2"/>
          </rPr>
          <t>Viren Desai:</t>
        </r>
        <r>
          <rPr>
            <sz val="9"/>
            <color indexed="81"/>
            <rFont val="Tahoma"/>
            <family val="2"/>
          </rPr>
          <t xml:space="preserve">
Includes G&amp;T and fixed/var opex</t>
        </r>
      </text>
    </comment>
    <comment ref="O2" authorId="0" shapeId="0" xr:uid="{D8BFB2AC-E0C2-4A85-A0A4-5757D5F7CCF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F785ED48-02D0-42EE-AAD5-A2C1EDB29819}">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58D0E887-B50A-4F97-AAD3-DDA018FB3F6E}">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AD303172-2B3F-45DD-8023-BDF4D5F2F117}">
      <text>
        <r>
          <rPr>
            <b/>
            <sz val="9"/>
            <color indexed="81"/>
            <rFont val="Tahoma"/>
            <family val="2"/>
          </rPr>
          <t>Viren Desai:</t>
        </r>
        <r>
          <rPr>
            <sz val="9"/>
            <color indexed="81"/>
            <rFont val="Tahoma"/>
            <family val="2"/>
          </rPr>
          <t xml:space="preserve">
Fratelli purchase - $500k (excluded)</t>
        </r>
      </text>
    </comment>
    <comment ref="P6" authorId="0" shapeId="0" xr:uid="{D0042A29-DA74-4B17-8317-E3D6D88BCD0F}">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149D1D15-FE69-46F8-9DE7-750340B0C046}">
      <text>
        <r>
          <rPr>
            <b/>
            <sz val="9"/>
            <color indexed="81"/>
            <rFont val="Tahoma"/>
            <family val="2"/>
          </rPr>
          <t>Viren Desai:</t>
        </r>
        <r>
          <rPr>
            <sz val="9"/>
            <color indexed="81"/>
            <rFont val="Tahoma"/>
            <family val="2"/>
          </rPr>
          <t xml:space="preserve">
Replaces central comp demand TC-based opex calc</t>
        </r>
      </text>
    </comment>
    <comment ref="Q1" authorId="0" shapeId="0" xr:uid="{C2A2993F-488F-42A4-A236-25EF4409107E}">
      <text>
        <r>
          <rPr>
            <b/>
            <sz val="9"/>
            <color indexed="81"/>
            <rFont val="Tahoma"/>
            <family val="2"/>
          </rPr>
          <t>Viren Desai:</t>
        </r>
        <r>
          <rPr>
            <sz val="9"/>
            <color indexed="81"/>
            <rFont val="Tahoma"/>
            <family val="2"/>
          </rPr>
          <t xml:space="preserve">
Replaces central comp demand TC-based opex calc</t>
        </r>
      </text>
    </comment>
    <comment ref="K2" authorId="0" shapeId="0" xr:uid="{46AE7BB8-D5BF-4715-92B8-EA64CB3A93D1}">
      <text>
        <r>
          <rPr>
            <b/>
            <sz val="9"/>
            <color indexed="81"/>
            <rFont val="Tahoma"/>
            <family val="2"/>
          </rPr>
          <t>Viren Desai:</t>
        </r>
        <r>
          <rPr>
            <sz val="9"/>
            <color indexed="81"/>
            <rFont val="Tahoma"/>
            <family val="2"/>
          </rPr>
          <t xml:space="preserve">
Includes G&amp;T and fixed/var opex</t>
        </r>
      </text>
    </comment>
    <comment ref="O2" authorId="0" shapeId="0" xr:uid="{A2BC3C17-C001-4CE7-8398-AE4CF33C029A}">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O3" authorId="0" shapeId="0" xr:uid="{D42D7F73-CB75-4A55-B7A9-40432634DE8D}">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8" authorId="0" shapeId="0" xr:uid="{5F496935-2016-4619-A888-52536AC88C01}">
      <text>
        <r>
          <rPr>
            <b/>
            <sz val="9"/>
            <color indexed="81"/>
            <rFont val="Tahoma"/>
            <family val="2"/>
          </rPr>
          <t>Viren Desai:</t>
        </r>
        <r>
          <rPr>
            <sz val="9"/>
            <color indexed="81"/>
            <rFont val="Tahoma"/>
            <family val="2"/>
          </rPr>
          <t xml:space="preserve">
Ares Energy leasing capex for 10k acres to cost $7.5mm, acquisition capex spread out over 2Q'21 - 4Q'21</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1" authorId="0" shapeId="0" xr:uid="{1398DDDB-8AE5-44BD-9122-612CACA92A08}">
      <text>
        <r>
          <rPr>
            <b/>
            <sz val="9"/>
            <color indexed="81"/>
            <rFont val="Tahoma"/>
            <family val="2"/>
          </rPr>
          <t>Viren Desai:</t>
        </r>
        <r>
          <rPr>
            <sz val="9"/>
            <color indexed="81"/>
            <rFont val="Tahoma"/>
            <family val="2"/>
          </rPr>
          <t xml:space="preserve">
Replaces central comp demand TC-based opex calc</t>
        </r>
      </text>
    </comment>
    <comment ref="Q1" authorId="0" shapeId="0" xr:uid="{E91DA63A-9206-4ED9-B01B-3ECEE021CD55}">
      <text>
        <r>
          <rPr>
            <b/>
            <sz val="9"/>
            <color indexed="81"/>
            <rFont val="Tahoma"/>
            <family val="2"/>
          </rPr>
          <t>Viren Desai:</t>
        </r>
        <r>
          <rPr>
            <sz val="9"/>
            <color indexed="81"/>
            <rFont val="Tahoma"/>
            <family val="2"/>
          </rPr>
          <t xml:space="preserve">
Replaces central comp demand TC-based opex calc</t>
        </r>
      </text>
    </comment>
    <comment ref="K2" authorId="0" shapeId="0" xr:uid="{1FEC1C83-2D49-43AF-BC9F-34B3B4735B02}">
      <text>
        <r>
          <rPr>
            <b/>
            <sz val="9"/>
            <color indexed="81"/>
            <rFont val="Tahoma"/>
            <family val="2"/>
          </rPr>
          <t>Viren Desai:</t>
        </r>
        <r>
          <rPr>
            <sz val="9"/>
            <color indexed="81"/>
            <rFont val="Tahoma"/>
            <family val="2"/>
          </rPr>
          <t xml:space="preserve">
Includes G&amp;T and fixed/var opex</t>
        </r>
      </text>
    </comment>
    <comment ref="O2" authorId="0" shapeId="0" xr:uid="{5DF450C3-4992-4A60-9365-84FBD182F2EC}">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2" authorId="0" shapeId="0" xr:uid="{41A8A888-2F26-4BC7-999D-17C406EFD8D0}">
      <text>
        <r>
          <rPr>
            <b/>
            <sz val="9"/>
            <color indexed="81"/>
            <rFont val="Tahoma"/>
            <family val="2"/>
          </rPr>
          <t>Viren Desai:</t>
        </r>
        <r>
          <rPr>
            <sz val="9"/>
            <color indexed="81"/>
            <rFont val="Tahoma"/>
            <family val="2"/>
          </rPr>
          <t xml:space="preserve">
$2.25mm workover capex 
$1mm central comp 2.0 (first 4 months of year)
$500k rig demob June
$250k rig mob November
fratelli option - $500k in march (not modeled)
</t>
        </r>
      </text>
    </comment>
    <comment ref="O3" authorId="0" shapeId="0" xr:uid="{973C269C-5147-4B29-9556-935DBC81D058}">
      <text>
        <r>
          <rPr>
            <b/>
            <sz val="9"/>
            <color indexed="81"/>
            <rFont val="Tahoma"/>
            <family val="2"/>
          </rPr>
          <t>Viren Desai:</t>
        </r>
        <r>
          <rPr>
            <sz val="9"/>
            <color indexed="81"/>
            <rFont val="Tahoma"/>
            <family val="2"/>
          </rPr>
          <t xml:space="preserve">
=+IF($A2=EOMONTH(INDEX('Live DS Input'!$AA:$AA,MATCH("FARMAR DC S545HM",'Live DS Input'!$I:$I,0),1)+45,0),175,0)
+IF($A2=EOMONTH(INDEX('Live DS Input'!$AC:$AC,MATCH("Foreland #3 (B3)",'Live DS Input'!$I:$I,0),1)+45,0),400,0)
+IF($A2=EOMONTH(INDEX('Live DS Input'!$AA:$AA,MATCH("FARMAR CB PU N734HU",'Live DS Input'!$I:$I,0),1)+45,0),175,0)
+IF($A2=EOMONTH(INDEX('Live DS Input'!$AC:$AC,MATCH("FARMAR CD PU N738HU",'Live DS Input'!$I:$I,0),1)+45,0),400,0)
</t>
        </r>
      </text>
    </comment>
    <comment ref="P4" authorId="0" shapeId="0" xr:uid="{AB11A763-A49E-4890-9073-1D0962151455}">
      <text>
        <r>
          <rPr>
            <b/>
            <sz val="9"/>
            <color indexed="81"/>
            <rFont val="Tahoma"/>
            <family val="2"/>
          </rPr>
          <t>Viren Desai:</t>
        </r>
        <r>
          <rPr>
            <sz val="9"/>
            <color indexed="81"/>
            <rFont val="Tahoma"/>
            <family val="2"/>
          </rPr>
          <t xml:space="preserve">
Fratelli purchase - $500k (excluded)</t>
        </r>
      </text>
    </comment>
    <comment ref="P6" authorId="0" shapeId="0" xr:uid="{88DA25BA-0C62-4BA3-B6C9-CF909187A640}">
      <text>
        <r>
          <rPr>
            <b/>
            <sz val="9"/>
            <color indexed="81"/>
            <rFont val="Tahoma"/>
            <family val="2"/>
          </rPr>
          <t>Viren Desai:</t>
        </r>
        <r>
          <rPr>
            <sz val="9"/>
            <color indexed="81"/>
            <rFont val="Tahoma"/>
            <family val="2"/>
          </rPr>
          <t xml:space="preserve">
Includes:
|-- Jefferies PDP workover capex
|-- additional $5mm for leasing in 2021 and 2022, spread over 4 quarters each year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DED1F002-F713-4D66-84F0-A963D7E4DD58}">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213224B8-F158-45C1-AB7F-C254ECEC2F0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AF77ED53-4279-4BE3-91DE-0C9F3152216B}">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11F888DA-4C6E-45BC-ABB9-091397881E05}">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1B5EBA77-D503-4C83-BEE5-64E2939639CD}">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DDD98973-380E-4C00-B9CF-DE5DC0F319E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1" authorId="0" shapeId="0" xr:uid="{D9948181-829E-4734-8498-654C02B0388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B9A179B1-A9D3-43C3-99E2-9B479F5ED7F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896CA10A-85AD-4EC2-BAEF-C2F079A0F34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550B8022-9198-445F-AC2E-80CE6E4E944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3382C8A0-EC6C-4E85-9701-2430068751F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7BAC6E53-C600-4081-83F3-E4D8588D6798}">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F8C88304-921D-4126-8172-DFC0ED124A96}">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A57C7C7D-37A0-4CA7-9A0E-3D6870503A22}">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D13C08DD-355E-484D-93DE-83B266CC426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O36" authorId="0" shapeId="0" xr:uid="{E537D980-E839-49B1-9D69-5DAAB6892CA7}">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38" authorId="0" shapeId="0" xr:uid="{6A726558-C4FE-40BD-B433-E64DA1D6E0B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0" authorId="0" shapeId="0" xr:uid="{EEABC5A4-B9B2-4E5A-9155-C4B022D14DB0}">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2" authorId="0" shapeId="0" xr:uid="{C01F9BF1-C6E0-47A4-91AE-F3C14D905CA4}">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3" authorId="0" shapeId="0" xr:uid="{211B42A1-D54D-454D-9D0D-517E8733EA6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4" authorId="0" shapeId="0" xr:uid="{56DFBB17-519A-4618-9E58-4D55C3DE4DE1}">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5" authorId="0" shapeId="0" xr:uid="{78A0947F-4448-4D64-9FAF-0AD5C8C83EDA}">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 ref="O46" authorId="0" shapeId="0" xr:uid="{D3C76578-4890-4484-BDCB-63A898592EEE}">
      <text>
        <r>
          <rPr>
            <b/>
            <sz val="9"/>
            <color indexed="81"/>
            <rFont val="Tahoma"/>
            <family val="2"/>
          </rPr>
          <t>Viren Desai:</t>
        </r>
        <r>
          <rPr>
            <sz val="9"/>
            <color indexed="81"/>
            <rFont val="Tahoma"/>
            <family val="2"/>
          </rPr>
          <t xml:space="preserve">
PDP cash flow from initial model run, using pricing as of 11/20, and PDP LOE from Jefferies dataroom model</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C3C1BF61-056B-48DC-8EF8-BD70181855C8}">
      <text>
        <r>
          <rPr>
            <b/>
            <sz val="9"/>
            <color indexed="81"/>
            <rFont val="Tahoma"/>
            <family val="2"/>
          </rPr>
          <t>Viren Desai:</t>
        </r>
        <r>
          <rPr>
            <sz val="9"/>
            <color indexed="81"/>
            <rFont val="Tahoma"/>
            <family val="2"/>
          </rPr>
          <t xml:space="preserve">
need to risk this down by 25% to get EUR ~284MBo. Unrisked version is 380 Mbo</t>
        </r>
      </text>
    </comment>
    <comment ref="Q1" authorId="0" shapeId="0" xr:uid="{D842F2CF-A14B-49AD-9461-193F3634071C}">
      <text>
        <r>
          <rPr>
            <b/>
            <sz val="9"/>
            <color indexed="81"/>
            <rFont val="Tahoma"/>
            <family val="2"/>
          </rPr>
          <t>Viren Desai:</t>
        </r>
        <r>
          <rPr>
            <sz val="9"/>
            <color indexed="81"/>
            <rFont val="Tahoma"/>
            <family val="2"/>
          </rPr>
          <t xml:space="preserve">
original type curve was risked by 15% to achieve an 8.5k' LL and 298 Mbo EUR.  A 10k' LL TC is 350 Mbo
5% risking on this is 332 Mbo
25% risking on this is 274 Mbo
20% risking on this is 292 Mbo</t>
        </r>
      </text>
    </comment>
    <comment ref="S1" authorId="0" shapeId="0" xr:uid="{A96DDB10-BAF2-4DC1-8887-D0DA9F21E3E4}">
      <text>
        <r>
          <rPr>
            <b/>
            <sz val="9"/>
            <color indexed="81"/>
            <rFont val="Tahoma"/>
            <family val="2"/>
          </rPr>
          <t>Viren Desai:</t>
        </r>
        <r>
          <rPr>
            <sz val="9"/>
            <color indexed="81"/>
            <rFont val="Tahoma"/>
            <family val="2"/>
          </rPr>
          <t xml:space="preserve">
Use for wells recently moved to PDP </t>
        </r>
      </text>
    </comment>
    <comment ref="T1" authorId="0" shapeId="0" xr:uid="{9392096E-B609-4FB1-8E50-707E903543BB}">
      <text>
        <r>
          <rPr>
            <b/>
            <sz val="9"/>
            <color indexed="81"/>
            <rFont val="Tahoma"/>
            <family val="2"/>
          </rPr>
          <t>Viren Desai:</t>
        </r>
        <r>
          <rPr>
            <sz val="9"/>
            <color indexed="81"/>
            <rFont val="Tahoma"/>
            <family val="2"/>
          </rPr>
          <t xml:space="preserve">
test scenarios for ARES/Meadco/Arbold </t>
        </r>
      </text>
    </comment>
    <comment ref="U1" authorId="0" shapeId="0" xr:uid="{20164134-5F9F-4E16-9C7D-475C7C47F877}">
      <text>
        <r>
          <rPr>
            <b/>
            <sz val="9"/>
            <color indexed="81"/>
            <rFont val="Tahoma"/>
            <family val="2"/>
          </rPr>
          <t>Viren Desai:</t>
        </r>
        <r>
          <rPr>
            <sz val="9"/>
            <color indexed="81"/>
            <rFont val="Tahoma"/>
            <family val="2"/>
          </rPr>
          <t xml:space="preserve">
test scenarios for ARES/Meadco/Arbold </t>
        </r>
      </text>
    </comment>
    <comment ref="V1" authorId="0" shapeId="0" xr:uid="{E8B02429-07A5-40F1-BFA6-3B5D7A6B6923}">
      <text>
        <r>
          <rPr>
            <b/>
            <sz val="9"/>
            <color indexed="81"/>
            <rFont val="Tahoma"/>
            <family val="2"/>
          </rPr>
          <t>Viren Desai:</t>
        </r>
        <r>
          <rPr>
            <sz val="9"/>
            <color indexed="81"/>
            <rFont val="Tahoma"/>
            <family val="2"/>
          </rPr>
          <t xml:space="preserve">
test scenarios for ARES/Meadco/Arbold </t>
        </r>
      </text>
    </comment>
    <comment ref="W1" authorId="0" shapeId="0" xr:uid="{D47A75A2-AC95-47FB-9072-088E358FEC6D}">
      <text>
        <r>
          <rPr>
            <b/>
            <sz val="9"/>
            <color indexed="81"/>
            <rFont val="Tahoma"/>
            <family val="2"/>
          </rPr>
          <t>Viren Desai:</t>
        </r>
        <r>
          <rPr>
            <sz val="9"/>
            <color indexed="81"/>
            <rFont val="Tahoma"/>
            <family val="2"/>
          </rPr>
          <t xml:space="preserve">
test scenarios for ARES/Meadco/Arbold </t>
        </r>
      </text>
    </comment>
    <comment ref="X1" authorId="0" shapeId="0" xr:uid="{B47A96CF-980B-4FB2-A363-7EB8848F7F4E}">
      <text>
        <r>
          <rPr>
            <b/>
            <sz val="9"/>
            <color indexed="81"/>
            <rFont val="Tahoma"/>
            <family val="2"/>
          </rPr>
          <t>Viren Desai:</t>
        </r>
        <r>
          <rPr>
            <sz val="9"/>
            <color indexed="81"/>
            <rFont val="Tahoma"/>
            <family val="2"/>
          </rPr>
          <t xml:space="preserve">
test scenarios for ARES/Meadco/Arbold </t>
        </r>
      </text>
    </comment>
    <comment ref="AA1" authorId="0" shapeId="0" xr:uid="{1BCB17D9-2634-4463-B465-C2EA2A63E5A4}">
      <text>
        <r>
          <rPr>
            <b/>
            <sz val="9"/>
            <color indexed="81"/>
            <rFont val="Tahoma"/>
            <family val="2"/>
          </rPr>
          <t>Viren Desai:</t>
        </r>
        <r>
          <rPr>
            <sz val="9"/>
            <color indexed="81"/>
            <rFont val="Tahoma"/>
            <family val="2"/>
          </rPr>
          <t xml:space="preserve">
Use for wells recently moved to PDP </t>
        </r>
      </text>
    </comment>
    <comment ref="B2" authorId="0" shapeId="0" xr:uid="{B4D76156-F58E-4576-94ED-BD5A3529B148}">
      <text>
        <r>
          <rPr>
            <b/>
            <sz val="9"/>
            <color indexed="81"/>
            <rFont val="Tahoma"/>
            <family val="2"/>
          </rPr>
          <t>Viren Desai:</t>
        </r>
        <r>
          <rPr>
            <sz val="9"/>
            <color indexed="81"/>
            <rFont val="Tahoma"/>
            <family val="2"/>
          </rPr>
          <t xml:space="preserve">
version 11/21/20</t>
        </r>
      </text>
    </comment>
    <comment ref="C2" authorId="0" shapeId="0" xr:uid="{17F343F5-90AD-4B8A-B7E9-1CE77C7FC3AC}">
      <text>
        <r>
          <rPr>
            <b/>
            <sz val="9"/>
            <color indexed="81"/>
            <rFont val="Tahoma"/>
            <family val="2"/>
          </rPr>
          <t>Viren Desai:</t>
        </r>
        <r>
          <rPr>
            <sz val="9"/>
            <color indexed="81"/>
            <rFont val="Tahoma"/>
            <family val="2"/>
          </rPr>
          <t xml:space="preserve">
updated 8/12/21</t>
        </r>
      </text>
    </comment>
    <comment ref="D2" authorId="0" shapeId="0" xr:uid="{39B0BC5F-3CC0-432B-8743-D95DE2DFF695}">
      <text>
        <r>
          <rPr>
            <b/>
            <sz val="9"/>
            <color indexed="81"/>
            <rFont val="Tahoma"/>
            <family val="2"/>
          </rPr>
          <t>Viren Desai:</t>
        </r>
        <r>
          <rPr>
            <sz val="9"/>
            <color indexed="81"/>
            <rFont val="Tahoma"/>
            <family val="2"/>
          </rPr>
          <t xml:space="preserve">
updated 8/12/21</t>
        </r>
      </text>
    </comment>
    <comment ref="E2" authorId="0" shapeId="0" xr:uid="{E5821DA6-7222-4106-92CD-B4C01F869344}">
      <text>
        <r>
          <rPr>
            <b/>
            <sz val="9"/>
            <color indexed="81"/>
            <rFont val="Tahoma"/>
            <family val="2"/>
          </rPr>
          <t>Viren Desai:</t>
        </r>
        <r>
          <rPr>
            <sz val="9"/>
            <color indexed="81"/>
            <rFont val="Tahoma"/>
            <family val="2"/>
          </rPr>
          <t xml:space="preserve">
All curves haircut by 3% from originals</t>
        </r>
      </text>
    </comment>
    <comment ref="F2" authorId="0" shapeId="0" xr:uid="{A5F932F9-E011-424F-9582-7B962BA9BF9D}">
      <text>
        <r>
          <rPr>
            <b/>
            <sz val="9"/>
            <color indexed="81"/>
            <rFont val="Tahoma"/>
            <family val="2"/>
          </rPr>
          <t>Viren Desai:</t>
        </r>
        <r>
          <rPr>
            <sz val="9"/>
            <color indexed="81"/>
            <rFont val="Tahoma"/>
            <family val="2"/>
          </rPr>
          <t xml:space="preserve">
updated 8/12/21</t>
        </r>
      </text>
    </comment>
    <comment ref="G2" authorId="0" shapeId="0" xr:uid="{53B179B8-6FF6-4E75-BBB0-1EAD71150609}">
      <text>
        <r>
          <rPr>
            <b/>
            <sz val="9"/>
            <color indexed="81"/>
            <rFont val="Tahoma"/>
            <family val="2"/>
          </rPr>
          <t>Viren Desai:</t>
        </r>
        <r>
          <rPr>
            <sz val="9"/>
            <color indexed="81"/>
            <rFont val="Tahoma"/>
            <family val="2"/>
          </rPr>
          <t xml:space="preserve">
All curves haircut by 3% from originals</t>
        </r>
      </text>
    </comment>
    <comment ref="H2" authorId="0" shapeId="0" xr:uid="{024866CD-BB08-4C2B-A3E4-9CA7304DE5BE}">
      <text>
        <r>
          <rPr>
            <b/>
            <sz val="9"/>
            <color indexed="81"/>
            <rFont val="Tahoma"/>
            <family val="2"/>
          </rPr>
          <t>Viren Desai:</t>
        </r>
        <r>
          <rPr>
            <sz val="9"/>
            <color indexed="81"/>
            <rFont val="Tahoma"/>
            <family val="2"/>
          </rPr>
          <t xml:space="preserve">
All curves haircut by 3% from originals</t>
        </r>
      </text>
    </comment>
    <comment ref="I2" authorId="0" shapeId="0" xr:uid="{6CDEE58D-C688-4CC3-A2AA-0FE89DA90741}">
      <text>
        <r>
          <rPr>
            <b/>
            <sz val="9"/>
            <color indexed="81"/>
            <rFont val="Tahoma"/>
            <family val="2"/>
          </rPr>
          <t>Viren Desai:</t>
        </r>
        <r>
          <rPr>
            <sz val="9"/>
            <color indexed="81"/>
            <rFont val="Tahoma"/>
            <family val="2"/>
          </rPr>
          <t xml:space="preserve">
All curves haircut by 3% from originals</t>
        </r>
      </text>
    </comment>
    <comment ref="J2" authorId="0" shapeId="0" xr:uid="{344859A8-FBEE-4CB4-8881-8276B95B32C5}">
      <text>
        <r>
          <rPr>
            <b/>
            <sz val="9"/>
            <color indexed="81"/>
            <rFont val="Tahoma"/>
            <family val="2"/>
          </rPr>
          <t>Viren Desai:</t>
        </r>
        <r>
          <rPr>
            <sz val="9"/>
            <color indexed="81"/>
            <rFont val="Tahoma"/>
            <family val="2"/>
          </rPr>
          <t xml:space="preserve">
All curves haircut by 3% from originals</t>
        </r>
      </text>
    </comment>
    <comment ref="K2" authorId="0" shapeId="0" xr:uid="{A114EF85-8C9D-42E9-BC7C-1532EA530D2D}">
      <text>
        <r>
          <rPr>
            <b/>
            <sz val="9"/>
            <color indexed="81"/>
            <rFont val="Tahoma"/>
            <family val="2"/>
          </rPr>
          <t>Viren Desai:</t>
        </r>
        <r>
          <rPr>
            <sz val="9"/>
            <color indexed="81"/>
            <rFont val="Tahoma"/>
            <family val="2"/>
          </rPr>
          <t xml:space="preserve">
All curves haircut by 3% from originals</t>
        </r>
      </text>
    </comment>
    <comment ref="L2" authorId="0" shapeId="0" xr:uid="{F529D3C7-BBA2-4136-8737-75C363D1FA17}">
      <text>
        <r>
          <rPr>
            <b/>
            <sz val="9"/>
            <color indexed="81"/>
            <rFont val="Tahoma"/>
            <family val="2"/>
          </rPr>
          <t>Viren Desai:</t>
        </r>
        <r>
          <rPr>
            <sz val="9"/>
            <color indexed="81"/>
            <rFont val="Tahoma"/>
            <family val="2"/>
          </rPr>
          <t xml:space="preserve">
All curves haircut by 3% from originals</t>
        </r>
      </text>
    </comment>
    <comment ref="M2" authorId="0" shapeId="0" xr:uid="{C1804E29-B70C-4984-9205-30F5C41E1C6D}">
      <text>
        <r>
          <rPr>
            <b/>
            <sz val="9"/>
            <color indexed="81"/>
            <rFont val="Tahoma"/>
            <family val="2"/>
          </rPr>
          <t>Viren Desai:</t>
        </r>
        <r>
          <rPr>
            <sz val="9"/>
            <color indexed="81"/>
            <rFont val="Tahoma"/>
            <family val="2"/>
          </rPr>
          <t xml:space="preserve">
updated 8/12/21</t>
        </r>
      </text>
    </comment>
    <comment ref="N2" authorId="0" shapeId="0" xr:uid="{8DA40E0D-FE62-43E7-9353-A04B9420C940}">
      <text>
        <r>
          <rPr>
            <b/>
            <sz val="9"/>
            <color indexed="81"/>
            <rFont val="Tahoma"/>
            <family val="2"/>
          </rPr>
          <t>Viren Desai:</t>
        </r>
        <r>
          <rPr>
            <sz val="9"/>
            <color indexed="81"/>
            <rFont val="Tahoma"/>
            <family val="2"/>
          </rPr>
          <t xml:space="preserve">
updated 8/12/21</t>
        </r>
      </text>
    </comment>
    <comment ref="O2" authorId="0" shapeId="0" xr:uid="{1F09E5A1-7223-45AC-BD54-34F113CC51B6}">
      <text>
        <r>
          <rPr>
            <b/>
            <sz val="9"/>
            <color indexed="81"/>
            <rFont val="Tahoma"/>
            <family val="2"/>
          </rPr>
          <t>Viren Desai:</t>
        </r>
        <r>
          <rPr>
            <sz val="9"/>
            <color indexed="81"/>
            <rFont val="Tahoma"/>
            <family val="2"/>
          </rPr>
          <t xml:space="preserve">
updated 8/12/21</t>
        </r>
      </text>
    </comment>
    <comment ref="P2" authorId="0" shapeId="0" xr:uid="{B7057FE0-A33B-4A23-9555-7CE9CBAF8D8F}">
      <text>
        <r>
          <rPr>
            <b/>
            <sz val="9"/>
            <color indexed="81"/>
            <rFont val="Tahoma"/>
            <family val="2"/>
          </rPr>
          <t>Viren Desai:</t>
        </r>
        <r>
          <rPr>
            <sz val="9"/>
            <color indexed="81"/>
            <rFont val="Tahoma"/>
            <family val="2"/>
          </rPr>
          <t xml:space="preserve">
updated 8/12/21</t>
        </r>
      </text>
    </comment>
    <comment ref="T2" authorId="0" shapeId="0" xr:uid="{6084266E-8ED9-4CD8-BFC3-E58E8C40B012}">
      <text>
        <r>
          <rPr>
            <b/>
            <sz val="9"/>
            <color indexed="81"/>
            <rFont val="Tahoma"/>
            <family val="2"/>
          </rPr>
          <t>Viren Desai:</t>
        </r>
        <r>
          <rPr>
            <sz val="9"/>
            <color indexed="81"/>
            <rFont val="Tahoma"/>
            <family val="2"/>
          </rPr>
          <t xml:space="preserve">
All curves haircut by 3% from originals</t>
        </r>
      </text>
    </comment>
    <comment ref="U2" authorId="0" shapeId="0" xr:uid="{56149506-9602-402E-A35B-CD4A92148356}">
      <text>
        <r>
          <rPr>
            <b/>
            <sz val="9"/>
            <color indexed="81"/>
            <rFont val="Tahoma"/>
            <family val="2"/>
          </rPr>
          <t>Viren Desai:</t>
        </r>
        <r>
          <rPr>
            <sz val="9"/>
            <color indexed="81"/>
            <rFont val="Tahoma"/>
            <family val="2"/>
          </rPr>
          <t xml:space="preserve">
All curves haircut by 3% from originals</t>
        </r>
      </text>
    </comment>
    <comment ref="V2" authorId="0" shapeId="0" xr:uid="{596DE3D5-B7A9-41AD-B907-5F45EF723A87}">
      <text>
        <r>
          <rPr>
            <b/>
            <sz val="9"/>
            <color indexed="81"/>
            <rFont val="Tahoma"/>
            <family val="2"/>
          </rPr>
          <t>Viren Desai:</t>
        </r>
        <r>
          <rPr>
            <sz val="9"/>
            <color indexed="81"/>
            <rFont val="Tahoma"/>
            <family val="2"/>
          </rPr>
          <t xml:space="preserve">
All curves haircut by 3% from originals</t>
        </r>
      </text>
    </comment>
    <comment ref="W2" authorId="0" shapeId="0" xr:uid="{5C9F10C2-79FC-4975-9600-455AB632F2EA}">
      <text>
        <r>
          <rPr>
            <b/>
            <sz val="9"/>
            <color indexed="81"/>
            <rFont val="Tahoma"/>
            <family val="2"/>
          </rPr>
          <t>Viren Desai:</t>
        </r>
        <r>
          <rPr>
            <sz val="9"/>
            <color indexed="81"/>
            <rFont val="Tahoma"/>
            <family val="2"/>
          </rPr>
          <t xml:space="preserve">
All curves haircut by 3% from originals</t>
        </r>
      </text>
    </comment>
    <comment ref="X2" authorId="0" shapeId="0" xr:uid="{14866735-3798-4648-A151-293DAD81EF78}">
      <text>
        <r>
          <rPr>
            <b/>
            <sz val="9"/>
            <color indexed="81"/>
            <rFont val="Tahoma"/>
            <family val="2"/>
          </rPr>
          <t>Viren Desai:</t>
        </r>
        <r>
          <rPr>
            <sz val="9"/>
            <color indexed="81"/>
            <rFont val="Tahoma"/>
            <family val="2"/>
          </rPr>
          <t xml:space="preserve">
All curves haircut by 3% from originals</t>
        </r>
      </text>
    </comment>
    <comment ref="AB2" authorId="0" shapeId="0" xr:uid="{1A14693C-AC70-4135-9BDF-56EAFC91800C}">
      <text>
        <r>
          <rPr>
            <b/>
            <sz val="9"/>
            <color indexed="81"/>
            <rFont val="Tahoma"/>
            <family val="2"/>
          </rPr>
          <t>Viren Desai:</t>
        </r>
        <r>
          <rPr>
            <sz val="9"/>
            <color indexed="81"/>
            <rFont val="Tahoma"/>
            <family val="2"/>
          </rPr>
          <t xml:space="preserve">
version 11/21/20</t>
        </r>
      </text>
    </comment>
    <comment ref="AC2" authorId="0" shapeId="0" xr:uid="{1B30E2AF-CAAB-4C2E-9DC8-67334C55FDE9}">
      <text>
        <r>
          <rPr>
            <b/>
            <sz val="9"/>
            <color indexed="81"/>
            <rFont val="Tahoma"/>
            <family val="2"/>
          </rPr>
          <t>Viren Desai:</t>
        </r>
        <r>
          <rPr>
            <sz val="9"/>
            <color indexed="81"/>
            <rFont val="Tahoma"/>
            <family val="2"/>
          </rPr>
          <t xml:space="preserve">
version 11/21/20</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A93CE40B-69C2-4617-AB85-A1B99D6F5DC7}">
      <text>
        <r>
          <rPr>
            <b/>
            <sz val="9"/>
            <color indexed="81"/>
            <rFont val="Tahoma"/>
            <family val="2"/>
          </rPr>
          <t>Viren Desai:</t>
        </r>
        <r>
          <rPr>
            <sz val="9"/>
            <color indexed="81"/>
            <rFont val="Tahoma"/>
            <family val="2"/>
          </rPr>
          <t xml:space="preserve">
need to risk this down by 25% to get EUR ~656 MMcf. Unrisked version is 875 MMcf</t>
        </r>
      </text>
    </comment>
    <comment ref="Q1" authorId="0" shapeId="0" xr:uid="{7980EE83-9E29-49EB-8160-1A1FCB95FD5F}">
      <text>
        <r>
          <rPr>
            <b/>
            <sz val="9"/>
            <color indexed="81"/>
            <rFont val="Tahoma"/>
            <family val="2"/>
          </rPr>
          <t>Viren Desai:</t>
        </r>
        <r>
          <rPr>
            <sz val="9"/>
            <color indexed="81"/>
            <rFont val="Tahoma"/>
            <family val="2"/>
          </rPr>
          <t xml:space="preserve">
original type curve was risked by 15% to achieve an 8.5k' LL and 2582 MMcf EUR.  A 10k' LL TC is 3038 MMcf
5% risking on this is 2886 MMcf
25% risking on this is 2400 MMcf
20% risking on this is 2561 MMcf</t>
        </r>
      </text>
    </comment>
    <comment ref="S1" authorId="0" shapeId="0" xr:uid="{ECB61F0C-B0FB-48D5-BDCD-F06CBA1EB264}">
      <text>
        <r>
          <rPr>
            <b/>
            <sz val="9"/>
            <color indexed="81"/>
            <rFont val="Tahoma"/>
            <family val="2"/>
          </rPr>
          <t>Viren Desai:</t>
        </r>
        <r>
          <rPr>
            <sz val="9"/>
            <color indexed="81"/>
            <rFont val="Tahoma"/>
            <family val="2"/>
          </rPr>
          <t xml:space="preserve">
Use for wells recently moved to PDP </t>
        </r>
      </text>
    </comment>
    <comment ref="T1" authorId="0" shapeId="0" xr:uid="{8B0C1CE4-6F55-4F43-A280-9D298949D5B9}">
      <text>
        <r>
          <rPr>
            <b/>
            <sz val="9"/>
            <color indexed="81"/>
            <rFont val="Tahoma"/>
            <family val="2"/>
          </rPr>
          <t>Viren Desai:</t>
        </r>
        <r>
          <rPr>
            <sz val="9"/>
            <color indexed="81"/>
            <rFont val="Tahoma"/>
            <family val="2"/>
          </rPr>
          <t xml:space="preserve">
test scenarios for ARES/Meadco/Arbold </t>
        </r>
      </text>
    </comment>
    <comment ref="U1" authorId="0" shapeId="0" xr:uid="{1D215B0B-CEDC-4AE0-BCC9-1E5701448CCF}">
      <text>
        <r>
          <rPr>
            <b/>
            <sz val="9"/>
            <color indexed="81"/>
            <rFont val="Tahoma"/>
            <family val="2"/>
          </rPr>
          <t>Viren Desai:</t>
        </r>
        <r>
          <rPr>
            <sz val="9"/>
            <color indexed="81"/>
            <rFont val="Tahoma"/>
            <family val="2"/>
          </rPr>
          <t xml:space="preserve">
test scenarios for ARES/Meadco/Arbold </t>
        </r>
      </text>
    </comment>
    <comment ref="V1" authorId="0" shapeId="0" xr:uid="{B4F0CCA8-C792-4322-804C-8C10FCECDD98}">
      <text>
        <r>
          <rPr>
            <b/>
            <sz val="9"/>
            <color indexed="81"/>
            <rFont val="Tahoma"/>
            <family val="2"/>
          </rPr>
          <t>Viren Desai:</t>
        </r>
        <r>
          <rPr>
            <sz val="9"/>
            <color indexed="81"/>
            <rFont val="Tahoma"/>
            <family val="2"/>
          </rPr>
          <t xml:space="preserve">
test scenarios for ARES/Meadco/Arbold </t>
        </r>
      </text>
    </comment>
    <comment ref="W1" authorId="0" shapeId="0" xr:uid="{8840246E-FD9B-411F-A60A-2E2A6AB3F38A}">
      <text>
        <r>
          <rPr>
            <b/>
            <sz val="9"/>
            <color indexed="81"/>
            <rFont val="Tahoma"/>
            <family val="2"/>
          </rPr>
          <t>Viren Desai:</t>
        </r>
        <r>
          <rPr>
            <sz val="9"/>
            <color indexed="81"/>
            <rFont val="Tahoma"/>
            <family val="2"/>
          </rPr>
          <t xml:space="preserve">
test scenarios for ARES/Meadco/Arbold </t>
        </r>
      </text>
    </comment>
    <comment ref="X1" authorId="0" shapeId="0" xr:uid="{5DDADA99-3803-480E-BA13-7EBFB8723BA5}">
      <text>
        <r>
          <rPr>
            <b/>
            <sz val="9"/>
            <color indexed="81"/>
            <rFont val="Tahoma"/>
            <family val="2"/>
          </rPr>
          <t>Viren Desai:</t>
        </r>
        <r>
          <rPr>
            <sz val="9"/>
            <color indexed="81"/>
            <rFont val="Tahoma"/>
            <family val="2"/>
          </rPr>
          <t xml:space="preserve">
test scenarios for ARES/Meadco/Arbold </t>
        </r>
      </text>
    </comment>
    <comment ref="AA1" authorId="0" shapeId="0" xr:uid="{62E919D1-8D5C-4D7E-82E6-A4922F06DDB5}">
      <text>
        <r>
          <rPr>
            <b/>
            <sz val="9"/>
            <color indexed="81"/>
            <rFont val="Tahoma"/>
            <family val="2"/>
          </rPr>
          <t>Viren Desai:</t>
        </r>
        <r>
          <rPr>
            <sz val="9"/>
            <color indexed="81"/>
            <rFont val="Tahoma"/>
            <family val="2"/>
          </rPr>
          <t xml:space="preserve">
Use for wells recently moved to PDP </t>
        </r>
      </text>
    </comment>
    <comment ref="B2" authorId="0" shapeId="0" xr:uid="{E3AF685E-CBDD-4ADD-826E-D5D3961CFE74}">
      <text>
        <r>
          <rPr>
            <b/>
            <sz val="9"/>
            <color indexed="81"/>
            <rFont val="Tahoma"/>
            <family val="2"/>
          </rPr>
          <t>Viren Desai:</t>
        </r>
        <r>
          <rPr>
            <sz val="9"/>
            <color indexed="81"/>
            <rFont val="Tahoma"/>
            <family val="2"/>
          </rPr>
          <t xml:space="preserve">
version 11/21/20</t>
        </r>
      </text>
    </comment>
    <comment ref="C2" authorId="0" shapeId="0" xr:uid="{84BD1955-C6E2-41DE-BE97-BD4F0D440E1B}">
      <text>
        <r>
          <rPr>
            <b/>
            <sz val="9"/>
            <color indexed="81"/>
            <rFont val="Tahoma"/>
            <family val="2"/>
          </rPr>
          <t>Viren Desai:</t>
        </r>
        <r>
          <rPr>
            <sz val="9"/>
            <color indexed="81"/>
            <rFont val="Tahoma"/>
            <family val="2"/>
          </rPr>
          <t xml:space="preserve">
All curves haircut by 3% from originals</t>
        </r>
      </text>
    </comment>
    <comment ref="D2" authorId="0" shapeId="0" xr:uid="{02A8D0C0-8DAA-432F-BB4C-FF03D447D299}">
      <text>
        <r>
          <rPr>
            <b/>
            <sz val="9"/>
            <color indexed="81"/>
            <rFont val="Tahoma"/>
            <family val="2"/>
          </rPr>
          <t>Viren Desai:</t>
        </r>
        <r>
          <rPr>
            <sz val="9"/>
            <color indexed="81"/>
            <rFont val="Tahoma"/>
            <family val="2"/>
          </rPr>
          <t xml:space="preserve">
All curves haircut by 3% from originals</t>
        </r>
      </text>
    </comment>
    <comment ref="E2" authorId="0" shapeId="0" xr:uid="{4A241D19-0734-4B23-91BC-C32A3ED1D7AC}">
      <text>
        <r>
          <rPr>
            <b/>
            <sz val="9"/>
            <color indexed="81"/>
            <rFont val="Tahoma"/>
            <family val="2"/>
          </rPr>
          <t>Viren Desai:</t>
        </r>
        <r>
          <rPr>
            <sz val="9"/>
            <color indexed="81"/>
            <rFont val="Tahoma"/>
            <family val="2"/>
          </rPr>
          <t xml:space="preserve">
All curves haircut by 3% from originals</t>
        </r>
      </text>
    </comment>
    <comment ref="F2" authorId="0" shapeId="0" xr:uid="{0E2EE95F-0966-4C44-8EEE-A20935DB69B2}">
      <text>
        <r>
          <rPr>
            <b/>
            <sz val="9"/>
            <color indexed="81"/>
            <rFont val="Tahoma"/>
            <family val="2"/>
          </rPr>
          <t>Viren Desai:</t>
        </r>
        <r>
          <rPr>
            <sz val="9"/>
            <color indexed="81"/>
            <rFont val="Tahoma"/>
            <family val="2"/>
          </rPr>
          <t xml:space="preserve">
All curves haircut by 3% from originals</t>
        </r>
      </text>
    </comment>
    <comment ref="G2" authorId="0" shapeId="0" xr:uid="{74D24C35-2E79-4DDD-8029-964214923C80}">
      <text>
        <r>
          <rPr>
            <b/>
            <sz val="9"/>
            <color indexed="81"/>
            <rFont val="Tahoma"/>
            <family val="2"/>
          </rPr>
          <t>Viren Desai:</t>
        </r>
        <r>
          <rPr>
            <sz val="9"/>
            <color indexed="81"/>
            <rFont val="Tahoma"/>
            <family val="2"/>
          </rPr>
          <t xml:space="preserve">
All curves haircut by 3% from originals</t>
        </r>
      </text>
    </comment>
    <comment ref="H2" authorId="0" shapeId="0" xr:uid="{6A8B7642-40C2-4009-A2FE-84CCFCE8AB22}">
      <text>
        <r>
          <rPr>
            <b/>
            <sz val="9"/>
            <color indexed="81"/>
            <rFont val="Tahoma"/>
            <family val="2"/>
          </rPr>
          <t>Viren Desai:</t>
        </r>
        <r>
          <rPr>
            <sz val="9"/>
            <color indexed="81"/>
            <rFont val="Tahoma"/>
            <family val="2"/>
          </rPr>
          <t xml:space="preserve">
All curves haircut by 3% from originals</t>
        </r>
      </text>
    </comment>
    <comment ref="I2" authorId="0" shapeId="0" xr:uid="{DC7950A1-76F0-440E-A5C4-06892268B130}">
      <text>
        <r>
          <rPr>
            <b/>
            <sz val="9"/>
            <color indexed="81"/>
            <rFont val="Tahoma"/>
            <family val="2"/>
          </rPr>
          <t>Viren Desai:</t>
        </r>
        <r>
          <rPr>
            <sz val="9"/>
            <color indexed="81"/>
            <rFont val="Tahoma"/>
            <family val="2"/>
          </rPr>
          <t xml:space="preserve">
All curves haircut by 3% from originals</t>
        </r>
      </text>
    </comment>
    <comment ref="J2" authorId="0" shapeId="0" xr:uid="{2093E19C-329D-453D-8550-B7BB2614DD76}">
      <text>
        <r>
          <rPr>
            <b/>
            <sz val="9"/>
            <color indexed="81"/>
            <rFont val="Tahoma"/>
            <family val="2"/>
          </rPr>
          <t>Viren Desai:</t>
        </r>
        <r>
          <rPr>
            <sz val="9"/>
            <color indexed="81"/>
            <rFont val="Tahoma"/>
            <family val="2"/>
          </rPr>
          <t xml:space="preserve">
All curves haircut by 3% from originals</t>
        </r>
      </text>
    </comment>
    <comment ref="K2" authorId="0" shapeId="0" xr:uid="{021DF260-304C-480A-AA48-70300BD0EB6F}">
      <text>
        <r>
          <rPr>
            <b/>
            <sz val="9"/>
            <color indexed="81"/>
            <rFont val="Tahoma"/>
            <family val="2"/>
          </rPr>
          <t>Viren Desai:</t>
        </r>
        <r>
          <rPr>
            <sz val="9"/>
            <color indexed="81"/>
            <rFont val="Tahoma"/>
            <family val="2"/>
          </rPr>
          <t xml:space="preserve">
All curves haircut by 3% from originals</t>
        </r>
      </text>
    </comment>
    <comment ref="L2" authorId="0" shapeId="0" xr:uid="{7DDE446E-DE2D-4E39-BFE3-A9D4C0990648}">
      <text>
        <r>
          <rPr>
            <b/>
            <sz val="9"/>
            <color indexed="81"/>
            <rFont val="Tahoma"/>
            <family val="2"/>
          </rPr>
          <t>Viren Desai:</t>
        </r>
        <r>
          <rPr>
            <sz val="9"/>
            <color indexed="81"/>
            <rFont val="Tahoma"/>
            <family val="2"/>
          </rPr>
          <t xml:space="preserve">
All curves haircut by 3% from originals</t>
        </r>
      </text>
    </comment>
    <comment ref="M2" authorId="0" shapeId="0" xr:uid="{0B2A8946-E3D7-408B-A520-4F1EED4CCB16}">
      <text>
        <r>
          <rPr>
            <b/>
            <sz val="9"/>
            <color indexed="81"/>
            <rFont val="Tahoma"/>
            <family val="2"/>
          </rPr>
          <t>Viren Desai:</t>
        </r>
        <r>
          <rPr>
            <sz val="9"/>
            <color indexed="81"/>
            <rFont val="Tahoma"/>
            <family val="2"/>
          </rPr>
          <t xml:space="preserve">
All curves haircut by 3% from originals</t>
        </r>
      </text>
    </comment>
    <comment ref="N2" authorId="0" shapeId="0" xr:uid="{ABE9BB9A-0A15-43AA-A184-EDF2CDDDB803}">
      <text>
        <r>
          <rPr>
            <b/>
            <sz val="9"/>
            <color indexed="81"/>
            <rFont val="Tahoma"/>
            <family val="2"/>
          </rPr>
          <t>Viren Desai:</t>
        </r>
        <r>
          <rPr>
            <sz val="9"/>
            <color indexed="81"/>
            <rFont val="Tahoma"/>
            <family val="2"/>
          </rPr>
          <t xml:space="preserve">
All curves haircut by 3% from originals</t>
        </r>
      </text>
    </comment>
    <comment ref="O2" authorId="0" shapeId="0" xr:uid="{730F1BC3-6CEA-43ED-B9B8-6A4E1FDF6C43}">
      <text>
        <r>
          <rPr>
            <b/>
            <sz val="9"/>
            <color indexed="81"/>
            <rFont val="Tahoma"/>
            <family val="2"/>
          </rPr>
          <t>Viren Desai:</t>
        </r>
        <r>
          <rPr>
            <sz val="9"/>
            <color indexed="81"/>
            <rFont val="Tahoma"/>
            <family val="2"/>
          </rPr>
          <t xml:space="preserve">
All curves haircut by 3% from originals</t>
        </r>
      </text>
    </comment>
    <comment ref="P2" authorId="0" shapeId="0" xr:uid="{49825B01-4418-4E68-828B-8F3BE7F33F1D}">
      <text>
        <r>
          <rPr>
            <b/>
            <sz val="9"/>
            <color indexed="81"/>
            <rFont val="Tahoma"/>
            <family val="2"/>
          </rPr>
          <t>Viren Desai:</t>
        </r>
        <r>
          <rPr>
            <sz val="9"/>
            <color indexed="81"/>
            <rFont val="Tahoma"/>
            <family val="2"/>
          </rPr>
          <t xml:space="preserve">
risking = 90% of B3 LGOR</t>
        </r>
      </text>
    </comment>
    <comment ref="T2" authorId="0" shapeId="0" xr:uid="{FF4671F0-0A95-46FB-86A2-A0AED4C83368}">
      <text>
        <r>
          <rPr>
            <b/>
            <sz val="9"/>
            <color indexed="81"/>
            <rFont val="Tahoma"/>
            <family val="2"/>
          </rPr>
          <t>Viren Desai:</t>
        </r>
        <r>
          <rPr>
            <sz val="9"/>
            <color indexed="81"/>
            <rFont val="Tahoma"/>
            <family val="2"/>
          </rPr>
          <t xml:space="preserve">
All curves haircut by 3% from originals</t>
        </r>
      </text>
    </comment>
    <comment ref="U2" authorId="0" shapeId="0" xr:uid="{55D553A3-32A6-49F0-BF8C-F3D7B083C78B}">
      <text>
        <r>
          <rPr>
            <b/>
            <sz val="9"/>
            <color indexed="81"/>
            <rFont val="Tahoma"/>
            <family val="2"/>
          </rPr>
          <t>Viren Desai:</t>
        </r>
        <r>
          <rPr>
            <sz val="9"/>
            <color indexed="81"/>
            <rFont val="Tahoma"/>
            <family val="2"/>
          </rPr>
          <t xml:space="preserve">
All curves haircut by 3% from originals</t>
        </r>
      </text>
    </comment>
    <comment ref="V2" authorId="0" shapeId="0" xr:uid="{FDA87314-E56C-459A-AE16-FDEECABFBC3B}">
      <text>
        <r>
          <rPr>
            <b/>
            <sz val="9"/>
            <color indexed="81"/>
            <rFont val="Tahoma"/>
            <family val="2"/>
          </rPr>
          <t>Viren Desai:</t>
        </r>
        <r>
          <rPr>
            <sz val="9"/>
            <color indexed="81"/>
            <rFont val="Tahoma"/>
            <family val="2"/>
          </rPr>
          <t xml:space="preserve">
All curves haircut by 3% from originals</t>
        </r>
      </text>
    </comment>
    <comment ref="W2" authorId="0" shapeId="0" xr:uid="{FAA675DD-A2EA-4436-9DE6-26EAA74E58B5}">
      <text>
        <r>
          <rPr>
            <b/>
            <sz val="9"/>
            <color indexed="81"/>
            <rFont val="Tahoma"/>
            <family val="2"/>
          </rPr>
          <t>Viren Desai:</t>
        </r>
        <r>
          <rPr>
            <sz val="9"/>
            <color indexed="81"/>
            <rFont val="Tahoma"/>
            <family val="2"/>
          </rPr>
          <t xml:space="preserve">
All curves haircut by 3% from originals</t>
        </r>
      </text>
    </comment>
    <comment ref="X2" authorId="0" shapeId="0" xr:uid="{7A091034-684A-4480-BA06-65D0AA6966C1}">
      <text>
        <r>
          <rPr>
            <b/>
            <sz val="9"/>
            <color indexed="81"/>
            <rFont val="Tahoma"/>
            <family val="2"/>
          </rPr>
          <t>Viren Desai:</t>
        </r>
        <r>
          <rPr>
            <sz val="9"/>
            <color indexed="81"/>
            <rFont val="Tahoma"/>
            <family val="2"/>
          </rPr>
          <t xml:space="preserve">
All curves haircut by 3% from originals</t>
        </r>
      </text>
    </comment>
    <comment ref="AB2" authorId="0" shapeId="0" xr:uid="{5363FFE0-59A3-4564-A8F9-37807461EE78}">
      <text>
        <r>
          <rPr>
            <b/>
            <sz val="9"/>
            <color indexed="81"/>
            <rFont val="Tahoma"/>
            <family val="2"/>
          </rPr>
          <t>Viren Desai:</t>
        </r>
        <r>
          <rPr>
            <sz val="9"/>
            <color indexed="81"/>
            <rFont val="Tahoma"/>
            <family val="2"/>
          </rPr>
          <t xml:space="preserve">
version 11/21/20</t>
        </r>
      </text>
    </comment>
    <comment ref="AC2" authorId="0" shapeId="0" xr:uid="{739F0A97-ECFD-4266-9E72-5FCE73E2E220}">
      <text>
        <r>
          <rPr>
            <b/>
            <sz val="9"/>
            <color indexed="81"/>
            <rFont val="Tahoma"/>
            <family val="2"/>
          </rPr>
          <t>Viren Desai:</t>
        </r>
        <r>
          <rPr>
            <sz val="9"/>
            <color indexed="81"/>
            <rFont val="Tahoma"/>
            <family val="2"/>
          </rPr>
          <t xml:space="preserve">
version 11/21/20</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Viren Desai</author>
  </authors>
  <commentList>
    <comment ref="M1" authorId="0" shapeId="0" xr:uid="{42644480-ACEB-404E-9127-8F027FDB59A1}">
      <text>
        <r>
          <rPr>
            <b/>
            <sz val="9"/>
            <color indexed="81"/>
            <rFont val="Tahoma"/>
            <family val="2"/>
          </rPr>
          <t>Viren Desai:</t>
        </r>
        <r>
          <rPr>
            <sz val="9"/>
            <color indexed="81"/>
            <rFont val="Tahoma"/>
            <family val="2"/>
          </rPr>
          <t xml:space="preserve">
need to risk this down by 25% to get EUR ~396 MBw. Unrisked version is 528 Mbw</t>
        </r>
      </text>
    </comment>
    <comment ref="Q1" authorId="0" shapeId="0" xr:uid="{781EF9B7-484B-4EDA-9A1C-7ECC9FF7F163}">
      <text>
        <r>
          <rPr>
            <b/>
            <sz val="9"/>
            <color indexed="81"/>
            <rFont val="Tahoma"/>
            <family val="2"/>
          </rPr>
          <t>Viren Desai:</t>
        </r>
        <r>
          <rPr>
            <sz val="9"/>
            <color indexed="81"/>
            <rFont val="Tahoma"/>
            <family val="2"/>
          </rPr>
          <t xml:space="preserve">
original type curve was risked by 15% to achieve an 8.5k' LL and [ ]Mbw EUR.  A 10k' LL TC is [ ] Mbw
5% risking on this is [ ] Mbw
25% risking on this is 296 Mbw
20% risking on this is 316 Mbw</t>
        </r>
      </text>
    </comment>
    <comment ref="S1" authorId="0" shapeId="0" xr:uid="{B5D76114-8048-4948-AA82-B29038030F1F}">
      <text>
        <r>
          <rPr>
            <b/>
            <sz val="9"/>
            <color indexed="81"/>
            <rFont val="Tahoma"/>
            <family val="2"/>
          </rPr>
          <t>Viren Desai:</t>
        </r>
        <r>
          <rPr>
            <sz val="9"/>
            <color indexed="81"/>
            <rFont val="Tahoma"/>
            <family val="2"/>
          </rPr>
          <t xml:space="preserve">
Use for wells recently moved to PDP </t>
        </r>
      </text>
    </comment>
    <comment ref="T1" authorId="0" shapeId="0" xr:uid="{92003158-3686-4FCA-8000-0D17A464EABD}">
      <text>
        <r>
          <rPr>
            <b/>
            <sz val="9"/>
            <color indexed="81"/>
            <rFont val="Tahoma"/>
            <family val="2"/>
          </rPr>
          <t>Viren Desai:</t>
        </r>
        <r>
          <rPr>
            <sz val="9"/>
            <color indexed="81"/>
            <rFont val="Tahoma"/>
            <family val="2"/>
          </rPr>
          <t xml:space="preserve">
test scenarios for ARES/Meadco/Arbold </t>
        </r>
      </text>
    </comment>
    <comment ref="U1" authorId="0" shapeId="0" xr:uid="{05E06741-F7C0-4C14-9F2F-9A14CA26D05C}">
      <text>
        <r>
          <rPr>
            <b/>
            <sz val="9"/>
            <color indexed="81"/>
            <rFont val="Tahoma"/>
            <family val="2"/>
          </rPr>
          <t>Viren Desai:</t>
        </r>
        <r>
          <rPr>
            <sz val="9"/>
            <color indexed="81"/>
            <rFont val="Tahoma"/>
            <family val="2"/>
          </rPr>
          <t xml:space="preserve">
test scenarios for ARES/Meadco/Arbold </t>
        </r>
      </text>
    </comment>
    <comment ref="V1" authorId="0" shapeId="0" xr:uid="{7841F855-AB4F-4BFF-9C52-FF602AD02FDE}">
      <text>
        <r>
          <rPr>
            <b/>
            <sz val="9"/>
            <color indexed="81"/>
            <rFont val="Tahoma"/>
            <family val="2"/>
          </rPr>
          <t>Viren Desai:</t>
        </r>
        <r>
          <rPr>
            <sz val="9"/>
            <color indexed="81"/>
            <rFont val="Tahoma"/>
            <family val="2"/>
          </rPr>
          <t xml:space="preserve">
test scenarios for ARES/Meadco/Arbold </t>
        </r>
      </text>
    </comment>
    <comment ref="W1" authorId="0" shapeId="0" xr:uid="{35EEA851-808B-43DF-88AA-0A3ED26E1AB0}">
      <text>
        <r>
          <rPr>
            <b/>
            <sz val="9"/>
            <color indexed="81"/>
            <rFont val="Tahoma"/>
            <family val="2"/>
          </rPr>
          <t>Viren Desai:</t>
        </r>
        <r>
          <rPr>
            <sz val="9"/>
            <color indexed="81"/>
            <rFont val="Tahoma"/>
            <family val="2"/>
          </rPr>
          <t xml:space="preserve">
test scenarios for ARES/Meadco/Arbold </t>
        </r>
      </text>
    </comment>
    <comment ref="X1" authorId="0" shapeId="0" xr:uid="{2D4638ED-5911-4CE6-8293-0C60BCF7AF18}">
      <text>
        <r>
          <rPr>
            <b/>
            <sz val="9"/>
            <color indexed="81"/>
            <rFont val="Tahoma"/>
            <family val="2"/>
          </rPr>
          <t>Viren Desai:</t>
        </r>
        <r>
          <rPr>
            <sz val="9"/>
            <color indexed="81"/>
            <rFont val="Tahoma"/>
            <family val="2"/>
          </rPr>
          <t xml:space="preserve">
test scenarios for ARES/Meadco/Arbold </t>
        </r>
      </text>
    </comment>
    <comment ref="AA1" authorId="0" shapeId="0" xr:uid="{3C2E3AD3-AFF5-4165-9E54-961680DB6104}">
      <text>
        <r>
          <rPr>
            <b/>
            <sz val="9"/>
            <color indexed="81"/>
            <rFont val="Tahoma"/>
            <family val="2"/>
          </rPr>
          <t>Viren Desai:</t>
        </r>
        <r>
          <rPr>
            <sz val="9"/>
            <color indexed="81"/>
            <rFont val="Tahoma"/>
            <family val="2"/>
          </rPr>
          <t xml:space="preserve">
Use for wells recently moved to PDP </t>
        </r>
      </text>
    </comment>
    <comment ref="B2" authorId="0" shapeId="0" xr:uid="{43CFA0C4-FD44-4EEB-9D92-F0D19AEB00FB}">
      <text>
        <r>
          <rPr>
            <b/>
            <sz val="9"/>
            <color indexed="81"/>
            <rFont val="Tahoma"/>
            <family val="2"/>
          </rPr>
          <t>Viren Desai:</t>
        </r>
        <r>
          <rPr>
            <sz val="9"/>
            <color indexed="81"/>
            <rFont val="Tahoma"/>
            <family val="2"/>
          </rPr>
          <t xml:space="preserve">
version 11/21/20</t>
        </r>
      </text>
    </comment>
    <comment ref="C2" authorId="0" shapeId="0" xr:uid="{8D016C38-E65C-4824-B8D4-E74862FC89FF}">
      <text>
        <r>
          <rPr>
            <b/>
            <sz val="9"/>
            <color indexed="81"/>
            <rFont val="Tahoma"/>
            <family val="2"/>
          </rPr>
          <t>Viren Desai:</t>
        </r>
        <r>
          <rPr>
            <sz val="9"/>
            <color indexed="81"/>
            <rFont val="Tahoma"/>
            <family val="2"/>
          </rPr>
          <t xml:space="preserve">
All curves haircut by 3% from originals</t>
        </r>
      </text>
    </comment>
    <comment ref="D2" authorId="0" shapeId="0" xr:uid="{A5650989-6ECD-4D1E-BAF2-C2A3B71A8E38}">
      <text>
        <r>
          <rPr>
            <b/>
            <sz val="9"/>
            <color indexed="81"/>
            <rFont val="Tahoma"/>
            <family val="2"/>
          </rPr>
          <t>Viren Desai:</t>
        </r>
        <r>
          <rPr>
            <sz val="9"/>
            <color indexed="81"/>
            <rFont val="Tahoma"/>
            <family val="2"/>
          </rPr>
          <t xml:space="preserve">
All curves haircut by 3% from originals</t>
        </r>
      </text>
    </comment>
    <comment ref="E2" authorId="0" shapeId="0" xr:uid="{EE4E6D6F-5397-431E-B760-BECC23A04CF2}">
      <text>
        <r>
          <rPr>
            <b/>
            <sz val="9"/>
            <color indexed="81"/>
            <rFont val="Tahoma"/>
            <family val="2"/>
          </rPr>
          <t>Viren Desai:</t>
        </r>
        <r>
          <rPr>
            <sz val="9"/>
            <color indexed="81"/>
            <rFont val="Tahoma"/>
            <family val="2"/>
          </rPr>
          <t xml:space="preserve">
All curves haircut by 3% from originals</t>
        </r>
      </text>
    </comment>
    <comment ref="F2" authorId="0" shapeId="0" xr:uid="{460D40F6-4909-43C4-96DD-1E154763F68C}">
      <text>
        <r>
          <rPr>
            <b/>
            <sz val="9"/>
            <color indexed="81"/>
            <rFont val="Tahoma"/>
            <family val="2"/>
          </rPr>
          <t>Viren Desai:</t>
        </r>
        <r>
          <rPr>
            <sz val="9"/>
            <color indexed="81"/>
            <rFont val="Tahoma"/>
            <family val="2"/>
          </rPr>
          <t xml:space="preserve">
All curves haircut by 3% from originals</t>
        </r>
      </text>
    </comment>
    <comment ref="G2" authorId="0" shapeId="0" xr:uid="{ADCAFA69-25A5-419C-85A4-F18959517752}">
      <text>
        <r>
          <rPr>
            <b/>
            <sz val="9"/>
            <color indexed="81"/>
            <rFont val="Tahoma"/>
            <family val="2"/>
          </rPr>
          <t>Viren Desai:</t>
        </r>
        <r>
          <rPr>
            <sz val="9"/>
            <color indexed="81"/>
            <rFont val="Tahoma"/>
            <family val="2"/>
          </rPr>
          <t xml:space="preserve">
All curves haircut by 3% from originals</t>
        </r>
      </text>
    </comment>
    <comment ref="H2" authorId="0" shapeId="0" xr:uid="{77D97CB1-F262-4E67-AE0E-64A283F09F5E}">
      <text>
        <r>
          <rPr>
            <b/>
            <sz val="9"/>
            <color indexed="81"/>
            <rFont val="Tahoma"/>
            <family val="2"/>
          </rPr>
          <t>Viren Desai:</t>
        </r>
        <r>
          <rPr>
            <sz val="9"/>
            <color indexed="81"/>
            <rFont val="Tahoma"/>
            <family val="2"/>
          </rPr>
          <t xml:space="preserve">
All curves haircut by 3% from originals</t>
        </r>
      </text>
    </comment>
    <comment ref="I2" authorId="0" shapeId="0" xr:uid="{7AA4ABD4-B26C-4D56-9D52-DB019768C7BF}">
      <text>
        <r>
          <rPr>
            <b/>
            <sz val="9"/>
            <color indexed="81"/>
            <rFont val="Tahoma"/>
            <family val="2"/>
          </rPr>
          <t>Viren Desai:</t>
        </r>
        <r>
          <rPr>
            <sz val="9"/>
            <color indexed="81"/>
            <rFont val="Tahoma"/>
            <family val="2"/>
          </rPr>
          <t xml:space="preserve">
All curves haircut by 3% from originals</t>
        </r>
      </text>
    </comment>
    <comment ref="J2" authorId="0" shapeId="0" xr:uid="{CE920604-E888-4C78-8B8E-EDF129132A50}">
      <text>
        <r>
          <rPr>
            <b/>
            <sz val="9"/>
            <color indexed="81"/>
            <rFont val="Tahoma"/>
            <family val="2"/>
          </rPr>
          <t>Viren Desai:</t>
        </r>
        <r>
          <rPr>
            <sz val="9"/>
            <color indexed="81"/>
            <rFont val="Tahoma"/>
            <family val="2"/>
          </rPr>
          <t xml:space="preserve">
All curves haircut by 3% from originals</t>
        </r>
      </text>
    </comment>
    <comment ref="K2" authorId="0" shapeId="0" xr:uid="{683BCCEB-58BB-401E-9D58-E499F5F78ED8}">
      <text>
        <r>
          <rPr>
            <b/>
            <sz val="9"/>
            <color indexed="81"/>
            <rFont val="Tahoma"/>
            <family val="2"/>
          </rPr>
          <t>Viren Desai:</t>
        </r>
        <r>
          <rPr>
            <sz val="9"/>
            <color indexed="81"/>
            <rFont val="Tahoma"/>
            <family val="2"/>
          </rPr>
          <t xml:space="preserve">
All curves haircut by 3% from originals</t>
        </r>
      </text>
    </comment>
    <comment ref="L2" authorId="0" shapeId="0" xr:uid="{48C0597A-6E35-44B8-B237-A3A1F9AAD2D5}">
      <text>
        <r>
          <rPr>
            <b/>
            <sz val="9"/>
            <color indexed="81"/>
            <rFont val="Tahoma"/>
            <family val="2"/>
          </rPr>
          <t>Viren Desai:</t>
        </r>
        <r>
          <rPr>
            <sz val="9"/>
            <color indexed="81"/>
            <rFont val="Tahoma"/>
            <family val="2"/>
          </rPr>
          <t xml:space="preserve">
All curves haircut by 3% from originals</t>
        </r>
      </text>
    </comment>
    <comment ref="M2" authorId="0" shapeId="0" xr:uid="{C8A1E3B1-CFC8-40AC-9052-7D2B031D6054}">
      <text>
        <r>
          <rPr>
            <b/>
            <sz val="9"/>
            <color indexed="81"/>
            <rFont val="Tahoma"/>
            <family val="2"/>
          </rPr>
          <t>Viren Desai:</t>
        </r>
        <r>
          <rPr>
            <sz val="9"/>
            <color indexed="81"/>
            <rFont val="Tahoma"/>
            <family val="2"/>
          </rPr>
          <t xml:space="preserve">
All curves haircut by 3% from originals</t>
        </r>
      </text>
    </comment>
    <comment ref="N2" authorId="0" shapeId="0" xr:uid="{C50940DF-4F7A-40D2-85A0-2F25596D13CF}">
      <text>
        <r>
          <rPr>
            <b/>
            <sz val="9"/>
            <color indexed="81"/>
            <rFont val="Tahoma"/>
            <family val="2"/>
          </rPr>
          <t>Viren Desai:</t>
        </r>
        <r>
          <rPr>
            <sz val="9"/>
            <color indexed="81"/>
            <rFont val="Tahoma"/>
            <family val="2"/>
          </rPr>
          <t xml:space="preserve">
All curves haircut by 3% from originals</t>
        </r>
      </text>
    </comment>
    <comment ref="O2" authorId="0" shapeId="0" xr:uid="{32C62C6A-2A55-457F-B295-456F8EB5EE54}">
      <text>
        <r>
          <rPr>
            <b/>
            <sz val="9"/>
            <color indexed="81"/>
            <rFont val="Tahoma"/>
            <family val="2"/>
          </rPr>
          <t>Viren Desai:</t>
        </r>
        <r>
          <rPr>
            <sz val="9"/>
            <color indexed="81"/>
            <rFont val="Tahoma"/>
            <family val="2"/>
          </rPr>
          <t xml:space="preserve">
All curves haircut by 3% from originals</t>
        </r>
      </text>
    </comment>
    <comment ref="P2" authorId="0" shapeId="0" xr:uid="{575967FC-A5FF-4D14-9EE2-D14CA977A654}">
      <text>
        <r>
          <rPr>
            <b/>
            <sz val="9"/>
            <color indexed="81"/>
            <rFont val="Tahoma"/>
            <family val="2"/>
          </rPr>
          <t>Viren Desai:</t>
        </r>
        <r>
          <rPr>
            <sz val="9"/>
            <color indexed="81"/>
            <rFont val="Tahoma"/>
            <family val="2"/>
          </rPr>
          <t xml:space="preserve">
risking = 90% of B3 LGOR</t>
        </r>
      </text>
    </comment>
    <comment ref="T2" authorId="0" shapeId="0" xr:uid="{0003E058-43FD-44E5-B9A0-F86DB5DA7F65}">
      <text>
        <r>
          <rPr>
            <b/>
            <sz val="9"/>
            <color indexed="81"/>
            <rFont val="Tahoma"/>
            <family val="2"/>
          </rPr>
          <t>Viren Desai:</t>
        </r>
        <r>
          <rPr>
            <sz val="9"/>
            <color indexed="81"/>
            <rFont val="Tahoma"/>
            <family val="2"/>
          </rPr>
          <t xml:space="preserve">
All curves haircut by 3% from originals</t>
        </r>
      </text>
    </comment>
    <comment ref="U2" authorId="0" shapeId="0" xr:uid="{B837D971-4EE9-4C96-8F97-D819969CAEC2}">
      <text>
        <r>
          <rPr>
            <b/>
            <sz val="9"/>
            <color indexed="81"/>
            <rFont val="Tahoma"/>
            <family val="2"/>
          </rPr>
          <t>Viren Desai:</t>
        </r>
        <r>
          <rPr>
            <sz val="9"/>
            <color indexed="81"/>
            <rFont val="Tahoma"/>
            <family val="2"/>
          </rPr>
          <t xml:space="preserve">
All curves haircut by 3% from originals</t>
        </r>
      </text>
    </comment>
    <comment ref="V2" authorId="0" shapeId="0" xr:uid="{CD78780C-E4B3-4B52-9581-7827D2E86457}">
      <text>
        <r>
          <rPr>
            <b/>
            <sz val="9"/>
            <color indexed="81"/>
            <rFont val="Tahoma"/>
            <family val="2"/>
          </rPr>
          <t>Viren Desai:</t>
        </r>
        <r>
          <rPr>
            <sz val="9"/>
            <color indexed="81"/>
            <rFont val="Tahoma"/>
            <family val="2"/>
          </rPr>
          <t xml:space="preserve">
All curves haircut by 3% from originals</t>
        </r>
      </text>
    </comment>
    <comment ref="W2" authorId="0" shapeId="0" xr:uid="{982EC35F-684F-4B21-A3A5-FE54CAC48BBB}">
      <text>
        <r>
          <rPr>
            <b/>
            <sz val="9"/>
            <color indexed="81"/>
            <rFont val="Tahoma"/>
            <family val="2"/>
          </rPr>
          <t>Viren Desai:</t>
        </r>
        <r>
          <rPr>
            <sz val="9"/>
            <color indexed="81"/>
            <rFont val="Tahoma"/>
            <family val="2"/>
          </rPr>
          <t xml:space="preserve">
All curves haircut by 3% from originals</t>
        </r>
      </text>
    </comment>
    <comment ref="X2" authorId="0" shapeId="0" xr:uid="{3E334BD8-D3CD-49AF-AF63-08F3FF403768}">
      <text>
        <r>
          <rPr>
            <b/>
            <sz val="9"/>
            <color indexed="81"/>
            <rFont val="Tahoma"/>
            <family val="2"/>
          </rPr>
          <t>Viren Desai:</t>
        </r>
        <r>
          <rPr>
            <sz val="9"/>
            <color indexed="81"/>
            <rFont val="Tahoma"/>
            <family val="2"/>
          </rPr>
          <t xml:space="preserve">
All curves haircut by 3% from originals</t>
        </r>
      </text>
    </comment>
    <comment ref="AB2" authorId="0" shapeId="0" xr:uid="{C2F6EEAC-450B-43E8-B558-5F920F61883A}">
      <text>
        <r>
          <rPr>
            <b/>
            <sz val="9"/>
            <color indexed="81"/>
            <rFont val="Tahoma"/>
            <family val="2"/>
          </rPr>
          <t>Viren Desai:</t>
        </r>
        <r>
          <rPr>
            <sz val="9"/>
            <color indexed="81"/>
            <rFont val="Tahoma"/>
            <family val="2"/>
          </rPr>
          <t xml:space="preserve">
Based on un-scaled Jefferies TC (divided by 1.17x)</t>
        </r>
      </text>
    </comment>
    <comment ref="AC2" authorId="0" shapeId="0" xr:uid="{28AFD295-2A2D-487C-8FBB-C963AED240DB}">
      <text>
        <r>
          <rPr>
            <b/>
            <sz val="9"/>
            <color indexed="81"/>
            <rFont val="Tahoma"/>
            <family val="2"/>
          </rPr>
          <t>Viren Desai:</t>
        </r>
        <r>
          <rPr>
            <sz val="9"/>
            <color indexed="81"/>
            <rFont val="Tahoma"/>
            <family val="2"/>
          </rPr>
          <t xml:space="preserve">
Based on un-scaled Jefferies TC (divided by 1.17x)</t>
        </r>
      </text>
    </comment>
  </commentList>
</comments>
</file>

<file path=xl/sharedStrings.xml><?xml version="1.0" encoding="utf-8"?>
<sst xmlns="http://schemas.openxmlformats.org/spreadsheetml/2006/main" count="10284" uniqueCount="1058">
  <si>
    <t>SUB-ASSET</t>
  </si>
  <si>
    <t>Farmar</t>
  </si>
  <si>
    <t>Munson</t>
  </si>
  <si>
    <t>Foreland I</t>
  </si>
  <si>
    <t>Ganador</t>
  </si>
  <si>
    <t>Discovery</t>
  </si>
  <si>
    <t>FORE ONLY</t>
  </si>
  <si>
    <t>FORE FULL</t>
  </si>
  <si>
    <t>Tracker</t>
  </si>
  <si>
    <t>AMCo</t>
  </si>
  <si>
    <t>ESTE</t>
  </si>
  <si>
    <t>LeasingI</t>
  </si>
  <si>
    <t>LeasingII</t>
  </si>
  <si>
    <t>MunsonLeasing</t>
  </si>
  <si>
    <t>JV</t>
  </si>
  <si>
    <t>PARENTCO</t>
  </si>
  <si>
    <t>PRO FORMA</t>
  </si>
  <si>
    <t>GENERAL MODEL DRIVERS</t>
  </si>
  <si>
    <t xml:space="preserve"> </t>
  </si>
  <si>
    <t>Run Model For Sub-Asset?</t>
  </si>
  <si>
    <t>Yes</t>
  </si>
  <si>
    <t>No</t>
  </si>
  <si>
    <t>Core Asset</t>
  </si>
  <si>
    <t>Main Asset Name</t>
  </si>
  <si>
    <t>Asset Active Date</t>
  </si>
  <si>
    <t>Generic Pad Order</t>
  </si>
  <si>
    <t>Pads Completed In Sequence</t>
  </si>
  <si>
    <t>FIRST WELL IN GROUP</t>
  </si>
  <si>
    <t>WANORECK A PU N131HM</t>
  </si>
  <si>
    <t>Munson/Well 1</t>
  </si>
  <si>
    <t>Ganador/Well 1</t>
  </si>
  <si>
    <t>Discovery/Well 1</t>
  </si>
  <si>
    <t>Tracker/Well 1</t>
  </si>
  <si>
    <t>AMCo/Well 1</t>
  </si>
  <si>
    <t>ESTE/Well 1</t>
  </si>
  <si>
    <t>LeasingI/Well 1</t>
  </si>
  <si>
    <t>LeasingII//Well 1</t>
  </si>
  <si>
    <t>MunsonLeasing//Well 1</t>
  </si>
  <si>
    <t>Munson-Central // Well 1</t>
  </si>
  <si>
    <t>Dev Wells In Group (Rank 2 + 3)</t>
  </si>
  <si>
    <t>Annual SG&amp;A ($k)</t>
  </si>
  <si>
    <t>GAS / NGL DRIVERS</t>
  </si>
  <si>
    <t>Gas Shrink</t>
  </si>
  <si>
    <t>Residue Gas BTU Adj (MMBTU per Mcf)</t>
  </si>
  <si>
    <t>Wellhead Gas BTU Adj (MMBTU per Mcf)</t>
  </si>
  <si>
    <t>NGL Yield (Bbl / Mcf)</t>
  </si>
  <si>
    <t>NGL Yield - Theoretical - Ethane (Bbl / Mcf)</t>
  </si>
  <si>
    <t>NGL Yield - Theoretical - Propane (Bbl / Mcf)</t>
  </si>
  <si>
    <t>NGL Yield - Theoretical - n-Butane (Bbl / Mcf)</t>
  </si>
  <si>
    <t>NGL Yield - Theoretical - iso-Butane (Bbl / Mcf)</t>
  </si>
  <si>
    <t>NGL Yield - Theoretical - Nat. Gasoline (Bbl / Mcf)</t>
  </si>
  <si>
    <t>NGL Yield - Fixed Recovery - Ethane (%)</t>
  </si>
  <si>
    <t>NGL Yield - Fixed Recovery - Propane (%)</t>
  </si>
  <si>
    <t>NGL Yield - Fixed Recovery - n-Butane (%)</t>
  </si>
  <si>
    <t>NGL Yield - Fixed Recovery - iso-Butane (%)</t>
  </si>
  <si>
    <t>NGL Yield - Fixed Recovery - Nat. Gasoline (%)</t>
  </si>
  <si>
    <t>NGL Yield - Actual - Ethane (Bbl / Mcf)</t>
  </si>
  <si>
    <t>NGL Yield - Actual - Propane (Bbl / Mcf)</t>
  </si>
  <si>
    <t>NGL Yield - Actual - n-Butane (Bbl / Mcf)</t>
  </si>
  <si>
    <t>NGL Yield - Actual - iso-Butane (Bbl / Mcf)</t>
  </si>
  <si>
    <t>NGL Yield - Actual - Nat. Gasoline (Bbl / Mcf)</t>
  </si>
  <si>
    <t>PRODUCTION TAXES</t>
  </si>
  <si>
    <t>Severance Taxes - Oil</t>
  </si>
  <si>
    <t>Severance Taxes - Gas</t>
  </si>
  <si>
    <t>Severance Taxes - NGL</t>
  </si>
  <si>
    <t>Ad Valorem Taxes</t>
  </si>
  <si>
    <t>MARKETING / MIDSTREAM EXPENSES</t>
  </si>
  <si>
    <t>Nitrogen Fee $/mcf</t>
  </si>
  <si>
    <t>Electricity Fee $/mcf</t>
  </si>
  <si>
    <t>Gathering Fee $/mmbtu</t>
  </si>
  <si>
    <t>Processing Fee $/mmbtu</t>
  </si>
  <si>
    <t>Sold Gas Compr Fee $/mcf</t>
  </si>
  <si>
    <t>Reinj. Gas Compr Fee $/mcf</t>
  </si>
  <si>
    <t>UPSTREAM OPEX</t>
  </si>
  <si>
    <t>Variable Opex - Oil ($/Bbl)</t>
  </si>
  <si>
    <t>Variable Opex - Water ($/Bbl)</t>
  </si>
  <si>
    <t>Fixed Opex - Dev Program ($/W/Mo)</t>
  </si>
  <si>
    <t>GENERIC WELL ASSUMPTIONS</t>
  </si>
  <si>
    <t>WELL RANKING</t>
  </si>
  <si>
    <t>Rig Crew #</t>
  </si>
  <si>
    <t>Rig Crew 1</t>
  </si>
  <si>
    <t>CAPEX SCENARIO</t>
  </si>
  <si>
    <t>North - Farmar - 10K</t>
  </si>
  <si>
    <t>GENERIC - MUNSON 10K - RISKED</t>
  </si>
  <si>
    <t>GENERIC - MUNSON</t>
  </si>
  <si>
    <t>GENERIC - GANADOR</t>
  </si>
  <si>
    <t>GENERIC - DISCOVERY</t>
  </si>
  <si>
    <t>GENERIC - TRACKER (TCR FRAC)</t>
  </si>
  <si>
    <t>AM - MED B3 Risk90_8750</t>
  </si>
  <si>
    <t>GENERIC - ESTE</t>
  </si>
  <si>
    <t>B1 - FARMAR 10K</t>
  </si>
  <si>
    <t>B3 - FARMAR 10K</t>
  </si>
  <si>
    <t>GENERIC - MUNSON 10K</t>
  </si>
  <si>
    <t>TARGET</t>
  </si>
  <si>
    <t>GENERIC</t>
  </si>
  <si>
    <t>FRAC SIZE</t>
  </si>
  <si>
    <t>WELLS ON PAD</t>
  </si>
  <si>
    <t>TYPE CURVE AREA</t>
  </si>
  <si>
    <t>NEW B3 LGOR_10k</t>
  </si>
  <si>
    <t>NORTHWEST</t>
  </si>
  <si>
    <t>MUNSON-10k</t>
  </si>
  <si>
    <t>GANADOR</t>
  </si>
  <si>
    <t>DISCOVERY</t>
  </si>
  <si>
    <t>MUNSON</t>
  </si>
  <si>
    <t>TRACKER</t>
  </si>
  <si>
    <t>NEW B3 LGOR</t>
  </si>
  <si>
    <t>High Pressure Gas Trunkline</t>
  </si>
  <si>
    <t>WI %</t>
  </si>
  <si>
    <t>NRI %</t>
  </si>
  <si>
    <t>RESCAT</t>
  </si>
  <si>
    <t>Dev</t>
  </si>
  <si>
    <t>BASE LL FOR CAPEX</t>
  </si>
  <si>
    <t>COMPLETION DESIGN</t>
  </si>
  <si>
    <t>50-2050-10-18-180</t>
  </si>
  <si>
    <t>CURRENT STATUS</t>
  </si>
  <si>
    <t>FUTURE</t>
  </si>
  <si>
    <t>Hedging: Include in BVTH</t>
  </si>
  <si>
    <t>TANK BATTERY</t>
  </si>
  <si>
    <t>CAPITAL STRUCTURE</t>
  </si>
  <si>
    <t xml:space="preserve">reversionary WI </t>
  </si>
  <si>
    <t>Acquisition Consideration</t>
  </si>
  <si>
    <t>1L Borrowing Base</t>
  </si>
  <si>
    <t>1L Debt at Model Start</t>
  </si>
  <si>
    <t>2L Debt at Model Start</t>
  </si>
  <si>
    <t>Mezz Pref at Model Start</t>
  </si>
  <si>
    <t>Pref Equity at Model Start</t>
  </si>
  <si>
    <t>Other Equity at Model Start</t>
  </si>
  <si>
    <t>BS Cash at Model Start</t>
  </si>
  <si>
    <t>1L Interest - Cash</t>
  </si>
  <si>
    <t>1L Commitment Fee - Cash</t>
  </si>
  <si>
    <t>2L Interest - Cash</t>
  </si>
  <si>
    <t>2L Debt Refi Date</t>
  </si>
  <si>
    <t>2L Debt Refi Premium</t>
  </si>
  <si>
    <t>Mezz Pref Dividend - PIK</t>
  </si>
  <si>
    <t>Mezz Pref Dividend - Cash</t>
  </si>
  <si>
    <t>Mezz Pref - PIK Until</t>
  </si>
  <si>
    <t>Mezz Pref - Maturity</t>
  </si>
  <si>
    <t>Mezz Pref Redemption Premium</t>
  </si>
  <si>
    <t>Pref Equity Dividend - PIK</t>
  </si>
  <si>
    <t>AMI Code</t>
  </si>
  <si>
    <t>DrillCo 2</t>
  </si>
  <si>
    <t>dco-1</t>
  </si>
  <si>
    <t>DrillCo 1</t>
  </si>
  <si>
    <t>DrillCo Active?</t>
  </si>
  <si>
    <t>DrillCo Start Well</t>
  </si>
  <si>
    <t>DrillCo Wells</t>
  </si>
  <si>
    <t>DrillCo Total Commitment</t>
  </si>
  <si>
    <t>DrillCo Outstanding at Model Start</t>
  </si>
  <si>
    <t>DrillCo Hurdle IRR %</t>
  </si>
  <si>
    <t>DrillCo Hurdle ROI x</t>
  </si>
  <si>
    <t>DrillCo Pre-Hurdle Investor Share - Capex</t>
  </si>
  <si>
    <t>DrillCo Post-Hurdle Investor Share - Capex</t>
  </si>
  <si>
    <t>DrillCo Pre-Hurdle Investor Share - WI</t>
  </si>
  <si>
    <t>DrillCo Post-Hurdle Investor Share - WI</t>
  </si>
  <si>
    <t>#</t>
  </si>
  <si>
    <t>PROPNUM</t>
  </si>
  <si>
    <t>WELL</t>
  </si>
  <si>
    <t>PAD NAME</t>
  </si>
  <si>
    <t>DRILL ORDER</t>
  </si>
  <si>
    <t>PERFED LATERAL LENGTH</t>
  </si>
  <si>
    <t>AFE</t>
  </si>
  <si>
    <t>PLANNING &amp; STAKING</t>
  </si>
  <si>
    <t>PERMITTED</t>
  </si>
  <si>
    <t>LOCATION BUILDING</t>
  </si>
  <si>
    <t>SPUD</t>
  </si>
  <si>
    <t>PAD SPUD</t>
  </si>
  <si>
    <t>TD</t>
  </si>
  <si>
    <t>RIG RELEASE (PAD)</t>
  </si>
  <si>
    <t>COMPLETION START</t>
  </si>
  <si>
    <t>FRAC END</t>
  </si>
  <si>
    <t>DRILL OUT START</t>
  </si>
  <si>
    <t>COMPLETION END</t>
  </si>
  <si>
    <t>PUT ON PRODUCTION</t>
  </si>
  <si>
    <t>TURNED TO LOE</t>
  </si>
  <si>
    <t>POST DRILL FILING REQUIREMENTS</t>
  </si>
  <si>
    <t>1ST OIL</t>
  </si>
  <si>
    <t>FARMAR 11/6/19 AFE//7500//B1//2050</t>
  </si>
  <si>
    <t>Q8JAD1E900</t>
  </si>
  <si>
    <t>FARMAR A S504HU</t>
  </si>
  <si>
    <t>PAD 1</t>
  </si>
  <si>
    <t>B1 LGOR</t>
  </si>
  <si>
    <t>East TL</t>
  </si>
  <si>
    <t>1PDP</t>
  </si>
  <si>
    <t>39-1142-3-88-270</t>
  </si>
  <si>
    <t>ACTIVE</t>
  </si>
  <si>
    <t>LOW</t>
  </si>
  <si>
    <t>Q8JAD0NA00</t>
  </si>
  <si>
    <t>FARMAR A S114HU</t>
  </si>
  <si>
    <t>PAD 2</t>
  </si>
  <si>
    <t>North TL</t>
  </si>
  <si>
    <t>33-1095-3-88-273</t>
  </si>
  <si>
    <t>Q8JAD1NA00</t>
  </si>
  <si>
    <t>FARMAR B N492HU</t>
  </si>
  <si>
    <t>PAD 3</t>
  </si>
  <si>
    <t>34-1128-3-88-264</t>
  </si>
  <si>
    <t>HIGH</t>
  </si>
  <si>
    <t>Q8JAD14900</t>
  </si>
  <si>
    <t>FARMAR A N504HU</t>
  </si>
  <si>
    <t>PAD 4</t>
  </si>
  <si>
    <t>36-1173-3-88-261</t>
  </si>
  <si>
    <t>Q8JAD20900</t>
  </si>
  <si>
    <t>FARMAR D S542HU</t>
  </si>
  <si>
    <t>PAD 5</t>
  </si>
  <si>
    <t>38-1121-3-88-270</t>
  </si>
  <si>
    <t>Q8JAD1IA00</t>
  </si>
  <si>
    <t>FARMAR A S508HU</t>
  </si>
  <si>
    <t>PAD 6</t>
  </si>
  <si>
    <t>34-1147-3-88-264</t>
  </si>
  <si>
    <t>Q8JAD1A900</t>
  </si>
  <si>
    <t>FARMAR A S502HU</t>
  </si>
  <si>
    <t>PAD 7</t>
  </si>
  <si>
    <t>32-1094-3-88-273</t>
  </si>
  <si>
    <t>Q8JAD11900</t>
  </si>
  <si>
    <t>FARMAR A N502HU</t>
  </si>
  <si>
    <t>PAD 8</t>
  </si>
  <si>
    <t>33-1004-3-88-264</t>
  </si>
  <si>
    <t>Q8JAD2F900</t>
  </si>
  <si>
    <t>FARMAR A N714HU</t>
  </si>
  <si>
    <t>PAD 9</t>
  </si>
  <si>
    <t>B1 HGOR</t>
  </si>
  <si>
    <t>71/72</t>
  </si>
  <si>
    <t>32-1000-3-88-261</t>
  </si>
  <si>
    <t>71 SAT</t>
  </si>
  <si>
    <t>Q8JAD1VA00</t>
  </si>
  <si>
    <t>FARMAR B S496HU</t>
  </si>
  <si>
    <t>PAD 10</t>
  </si>
  <si>
    <t>31-936-3-88-261</t>
  </si>
  <si>
    <t>Q8JAD1KA00</t>
  </si>
  <si>
    <t>FARMAR B S122HU</t>
  </si>
  <si>
    <t>PAD 11</t>
  </si>
  <si>
    <t>36-1479-3-88-258</t>
  </si>
  <si>
    <t>Q8JAD27900</t>
  </si>
  <si>
    <t>FARMAR A N712HM</t>
  </si>
  <si>
    <t>PAD 12</t>
  </si>
  <si>
    <t>B3 HGOR</t>
  </si>
  <si>
    <t>37-1516-3-88-255</t>
  </si>
  <si>
    <t>Q8JAD2IA00</t>
  </si>
  <si>
    <t>FARMAR D S546HU</t>
  </si>
  <si>
    <t>PAD 13</t>
  </si>
  <si>
    <t>40-1686-3-88-270</t>
  </si>
  <si>
    <t>Q8JAD1HA00</t>
  </si>
  <si>
    <t>FARMAR B N122HU</t>
  </si>
  <si>
    <t>PAD 14</t>
  </si>
  <si>
    <t>36-1456-3-88-270</t>
  </si>
  <si>
    <t>Q8JAD2SA00</t>
  </si>
  <si>
    <t>FARMAR C N532HU</t>
  </si>
  <si>
    <t>PAD 15</t>
  </si>
  <si>
    <t>53 Spur</t>
  </si>
  <si>
    <t>36-1408-3-88-270</t>
  </si>
  <si>
    <t>Q8JAD2E900</t>
  </si>
  <si>
    <t>FARMAR A S112HU</t>
  </si>
  <si>
    <t>PAD 16</t>
  </si>
  <si>
    <t>32-1072-4-70-280</t>
  </si>
  <si>
    <t>Q8JAD0LA00</t>
  </si>
  <si>
    <t>FARMAR A S111HU</t>
  </si>
  <si>
    <t>32-1074-4-70-284</t>
  </si>
  <si>
    <t>Q8JAD2OA00</t>
  </si>
  <si>
    <t>FARMAR C S732HM</t>
  </si>
  <si>
    <t>PAD 17</t>
  </si>
  <si>
    <t>East TL Ext</t>
  </si>
  <si>
    <t>30-1192-4-70-276</t>
  </si>
  <si>
    <t>73 SAT</t>
  </si>
  <si>
    <t>Q8JAD2D900</t>
  </si>
  <si>
    <t>FARMAR C S733HM</t>
  </si>
  <si>
    <t>30-1239-4-70-272</t>
  </si>
  <si>
    <t>Q8JAD59900</t>
  </si>
  <si>
    <t>FARMAR BE PU N897HM</t>
  </si>
  <si>
    <t>PAD 18</t>
  </si>
  <si>
    <t>34-1167-4-70-260</t>
  </si>
  <si>
    <t>89 TB</t>
  </si>
  <si>
    <t>Q8JADD0A00</t>
  </si>
  <si>
    <t>FARMAR BE PU N898HU</t>
  </si>
  <si>
    <t>34-1236-4-70-272</t>
  </si>
  <si>
    <t>Q8JADDIB00</t>
  </si>
  <si>
    <t>FARMAR A S506HM</t>
  </si>
  <si>
    <t>PAD 19</t>
  </si>
  <si>
    <t>B3 LGOR</t>
  </si>
  <si>
    <t>35-1129-4-70-276</t>
  </si>
  <si>
    <t>Q8JADC3A00</t>
  </si>
  <si>
    <t>FARMAR A N717HM</t>
  </si>
  <si>
    <t>PAD 20</t>
  </si>
  <si>
    <t>33-912-4-70-271</t>
  </si>
  <si>
    <t>Q8JADCWB00</t>
  </si>
  <si>
    <t>FARMAR A N716HU</t>
  </si>
  <si>
    <t>33-1009-3-88-261</t>
  </si>
  <si>
    <t>Q8JAD7OA00</t>
  </si>
  <si>
    <t>FARMAR B N496HM</t>
  </si>
  <si>
    <t>PAD 21</t>
  </si>
  <si>
    <t>36-1612-3-70-270</t>
  </si>
  <si>
    <t>Q8JAD4WA00</t>
  </si>
  <si>
    <t>FARMAR B N497HU</t>
  </si>
  <si>
    <t>36-1598-3-70-270</t>
  </si>
  <si>
    <t>Q8JAD8VB00</t>
  </si>
  <si>
    <t>FARMAR BD PU S697HM</t>
  </si>
  <si>
    <t>PAD 22</t>
  </si>
  <si>
    <t>69 Spur</t>
  </si>
  <si>
    <t>35-1583-3-70-210</t>
  </si>
  <si>
    <t>69 TB</t>
  </si>
  <si>
    <t>Q8JADCOB00</t>
  </si>
  <si>
    <t>FARMAR BD PU S698HU</t>
  </si>
  <si>
    <t>35-1597-3-70-210</t>
  </si>
  <si>
    <t>Q8JAD9IB00</t>
  </si>
  <si>
    <t>FARMAR C S736HM</t>
  </si>
  <si>
    <t>PAD 23</t>
  </si>
  <si>
    <t>37-1613-3-70-210</t>
  </si>
  <si>
    <t>Q8JAD1D900</t>
  </si>
  <si>
    <t>FARMAR C S737HU</t>
  </si>
  <si>
    <t>Q8JAD9AA00</t>
  </si>
  <si>
    <t>FARMAR C N536HU</t>
  </si>
  <si>
    <t>PAD 24</t>
  </si>
  <si>
    <t>38-1623-3-70-210</t>
  </si>
  <si>
    <t>Q8JAD5KA00</t>
  </si>
  <si>
    <t>FARMAR C N538HU</t>
  </si>
  <si>
    <t>38-1629-3-70-210</t>
  </si>
  <si>
    <t>Q8JAD7SA00</t>
  </si>
  <si>
    <t>FARMAR B N127HU</t>
  </si>
  <si>
    <t>PAD 25</t>
  </si>
  <si>
    <t>41-1812-3-61-190</t>
  </si>
  <si>
    <t>Q8JAD4D900</t>
  </si>
  <si>
    <t>FARMAR B S127HU</t>
  </si>
  <si>
    <t>41-1771-3-60-190</t>
  </si>
  <si>
    <t>Q8JAD6VA00</t>
  </si>
  <si>
    <t>LANGE A N044HU</t>
  </si>
  <si>
    <t>PAD 26</t>
  </si>
  <si>
    <t>Non-Farmar 2</t>
  </si>
  <si>
    <t>38-1777-3-60-190</t>
  </si>
  <si>
    <t>LANGE</t>
  </si>
  <si>
    <t>Q8JAD44900</t>
  </si>
  <si>
    <t>LANGE A N045HM</t>
  </si>
  <si>
    <t>39-1767-3-60-190</t>
  </si>
  <si>
    <t>Q8JAD94A00</t>
  </si>
  <si>
    <t>FARMAR C N533HM</t>
  </si>
  <si>
    <t>PAD 27.15</t>
  </si>
  <si>
    <t>38-1658-3-60-190</t>
  </si>
  <si>
    <t>Q8JAD34900</t>
  </si>
  <si>
    <t>FARMAR D S543HM</t>
  </si>
  <si>
    <t>PAD 28</t>
  </si>
  <si>
    <t>41-1869-3-55-180</t>
  </si>
  <si>
    <t>Q8JAD26900</t>
  </si>
  <si>
    <t>FARMAR D N544HU</t>
  </si>
  <si>
    <t>41-1882-3-55-180</t>
  </si>
  <si>
    <t>Q8JAD8DA00</t>
  </si>
  <si>
    <t>FARMAR BG PU N893HM</t>
  </si>
  <si>
    <t>PAD 29</t>
  </si>
  <si>
    <t>42-1732-3-55-180</t>
  </si>
  <si>
    <t>Q8JADD4A00</t>
  </si>
  <si>
    <t>FARMAR BG PU N894HU</t>
  </si>
  <si>
    <t>42-1833-3-56-180</t>
  </si>
  <si>
    <t>Q8JADBWB00</t>
  </si>
  <si>
    <t>FARMAR A N506HM</t>
  </si>
  <si>
    <t>PAD 30</t>
  </si>
  <si>
    <t>41-1838-3-56-180</t>
  </si>
  <si>
    <t>Q8JADB1B00</t>
  </si>
  <si>
    <t>FARMAR A N508HM</t>
  </si>
  <si>
    <t>43-1898-3-55-172</t>
  </si>
  <si>
    <t>Q8JAD9OB00</t>
  </si>
  <si>
    <t>FARMAR D S547HM</t>
  </si>
  <si>
    <t>PAD 31</t>
  </si>
  <si>
    <t>44-1869-3-54-180</t>
  </si>
  <si>
    <t>Q8JAD31900</t>
  </si>
  <si>
    <t>FARMAR D N547HM</t>
  </si>
  <si>
    <t>40-1789-3-55-168</t>
  </si>
  <si>
    <t>Q8JAD51900</t>
  </si>
  <si>
    <t>FARMAR B S494HM</t>
  </si>
  <si>
    <t>PAD 32</t>
  </si>
  <si>
    <t>43-1827-3-54-178</t>
  </si>
  <si>
    <t>Q8JAD70A00</t>
  </si>
  <si>
    <t>FARMAR B N494HM</t>
  </si>
  <si>
    <t>47-2004-3-55-180</t>
  </si>
  <si>
    <t>Q8JADCIB00</t>
  </si>
  <si>
    <t>FARMAR BB PU S694HU</t>
  </si>
  <si>
    <t>PAD 33</t>
  </si>
  <si>
    <t>40-1730-3-54-180</t>
  </si>
  <si>
    <t>Q8JAD56900</t>
  </si>
  <si>
    <t>FARMAR BB PU S693HM</t>
  </si>
  <si>
    <t>43-1898-3-52-175</t>
  </si>
  <si>
    <t>QAFF6MHGE0</t>
  </si>
  <si>
    <t>HALCOMB A S272HM</t>
  </si>
  <si>
    <t>PAD 34</t>
  </si>
  <si>
    <t>Non-Farmar 1</t>
  </si>
  <si>
    <t>43-1868-3-52-179</t>
  </si>
  <si>
    <t>HALCOMB A</t>
  </si>
  <si>
    <t>Q8JAD77900</t>
  </si>
  <si>
    <t>FARMAR A S116HM</t>
  </si>
  <si>
    <t>PAD 35</t>
  </si>
  <si>
    <t>43-1868-3-54-180</t>
  </si>
  <si>
    <t>Q8JAD0QA00</t>
  </si>
  <si>
    <t>FARMAR A S118HU</t>
  </si>
  <si>
    <t>44-1923-3-54-179</t>
  </si>
  <si>
    <t>S27IKIDPG7</t>
  </si>
  <si>
    <t>FARMAR B S491HD</t>
  </si>
  <si>
    <t>PAD 36.6</t>
  </si>
  <si>
    <t>C1 LGOR</t>
  </si>
  <si>
    <t>48-2136-3-55-178</t>
  </si>
  <si>
    <t>Q8JAD5PA00</t>
  </si>
  <si>
    <t>FARMAR D N542HM</t>
  </si>
  <si>
    <t>PAD 37.5</t>
  </si>
  <si>
    <t>43-1843-3-53-178</t>
  </si>
  <si>
    <t>Q8JAD6OA00</t>
  </si>
  <si>
    <t>LANGE AA PU N042HM</t>
  </si>
  <si>
    <t>PAD 38</t>
  </si>
  <si>
    <t>42-1823-3-55-180</t>
  </si>
  <si>
    <t>LANGE PU</t>
  </si>
  <si>
    <t>Q8JAD4C900</t>
  </si>
  <si>
    <t>LANGE AB PU N044HU</t>
  </si>
  <si>
    <t>49-2137-3-55-178</t>
  </si>
  <si>
    <t>Q8JAD2QA00</t>
  </si>
  <si>
    <t>FARMAR AG PU S714HU</t>
  </si>
  <si>
    <t>PAD 39.9</t>
  </si>
  <si>
    <t>45-1837-3-55-180</t>
  </si>
  <si>
    <t>71 TB</t>
  </si>
  <si>
    <t>Q8JAD3OA00</t>
  </si>
  <si>
    <t>FARMAR AF PU S715HM</t>
  </si>
  <si>
    <t>42-1787-3-52-177</t>
  </si>
  <si>
    <t>QACFDG1B9C</t>
  </si>
  <si>
    <t>WANORECK C PU N135HU</t>
  </si>
  <si>
    <t>PAD 40</t>
  </si>
  <si>
    <t>46-2085-3-46-160</t>
  </si>
  <si>
    <t>WANORECK PU</t>
  </si>
  <si>
    <t>QACFE688GJ</t>
  </si>
  <si>
    <t>WANORECK D PU N137HU</t>
  </si>
  <si>
    <t>48-2090-3-46-160</t>
  </si>
  <si>
    <t>Q8JADB7A00</t>
  </si>
  <si>
    <t>FARMAR AA PU N112HU</t>
  </si>
  <si>
    <t>PAD 41.16</t>
  </si>
  <si>
    <t>55-2234-3-39-142</t>
  </si>
  <si>
    <t>11 PU TB</t>
  </si>
  <si>
    <t>Q8JADB9A00</t>
  </si>
  <si>
    <t>FARMAR AB PU N113HM</t>
  </si>
  <si>
    <t>58-1926-3-38-142</t>
  </si>
  <si>
    <t>S15KA9J08E</t>
  </si>
  <si>
    <t>FARMAR CC PU N736HD</t>
  </si>
  <si>
    <t>PAD 42.23</t>
  </si>
  <si>
    <t>C1 HGOR</t>
  </si>
  <si>
    <t>64-2596-3-30-125</t>
  </si>
  <si>
    <t>73 TB</t>
  </si>
  <si>
    <t>S15KAF3B1X</t>
  </si>
  <si>
    <t>FARMAR CD PU N737HM</t>
  </si>
  <si>
    <t>64-2692-3-29-124</t>
  </si>
  <si>
    <t>S15KA8L5SE</t>
  </si>
  <si>
    <t>FARMAR CA PU N732HU</t>
  </si>
  <si>
    <t>PAD 43.17</t>
  </si>
  <si>
    <t>62-2644-3-30-126</t>
  </si>
  <si>
    <t>S15KA8QERX</t>
  </si>
  <si>
    <t>FARMAR CB PU N733HM</t>
  </si>
  <si>
    <t>67-2735-3-28-121</t>
  </si>
  <si>
    <t>Q8JADATB00</t>
  </si>
  <si>
    <t>FARMAR AH PU S712HM</t>
  </si>
  <si>
    <t>PAD 44.12</t>
  </si>
  <si>
    <t>57-1658-3-34-152</t>
  </si>
  <si>
    <t>Q8JADDCA00</t>
  </si>
  <si>
    <t>FARMAR AH PU S711HU</t>
  </si>
  <si>
    <t>41-1615-3-44-152</t>
  </si>
  <si>
    <t>Q8JAD81B00</t>
  </si>
  <si>
    <t>FARMAR BF PU N895HM</t>
  </si>
  <si>
    <t>PAD 45</t>
  </si>
  <si>
    <t>50-1988-8-18-150</t>
  </si>
  <si>
    <t>Q8JAD8OB00</t>
  </si>
  <si>
    <t>FARMAR BF PU N896HU</t>
  </si>
  <si>
    <t>54-2095-8-18-150</t>
  </si>
  <si>
    <t>QAFFKC9MWY</t>
  </si>
  <si>
    <t>HALCOMB A S282HU</t>
  </si>
  <si>
    <t>PAD 46</t>
  </si>
  <si>
    <t>62-2452-8-18-151</t>
  </si>
  <si>
    <t>QAFFA38O5T</t>
  </si>
  <si>
    <t>HALCOMB A S284HM</t>
  </si>
  <si>
    <t>63-2446-8-18-151</t>
  </si>
  <si>
    <t>Q8JAD41A00</t>
  </si>
  <si>
    <t>FARMAR B S124HM</t>
  </si>
  <si>
    <t>PAD 47</t>
  </si>
  <si>
    <t>62-2468-8-19-149</t>
  </si>
  <si>
    <t>Q8JAD86A00</t>
  </si>
  <si>
    <t>FARMAR B S125HM</t>
  </si>
  <si>
    <t>61-2419-12-12-151</t>
  </si>
  <si>
    <t>Q8JAD11A00</t>
  </si>
  <si>
    <t>FARMAR B N124HU</t>
  </si>
  <si>
    <t>63-2469-12-12-151</t>
  </si>
  <si>
    <t>Q8JAD4PA00</t>
  </si>
  <si>
    <t>FARMAR B N125HU</t>
  </si>
  <si>
    <t>64-2484-8-18-151</t>
  </si>
  <si>
    <t>S1CH74SIYM</t>
  </si>
  <si>
    <t>FARMAR B N527HA</t>
  </si>
  <si>
    <t>PAD 48</t>
  </si>
  <si>
    <t>A1 LGOR</t>
  </si>
  <si>
    <t>60-2500-12-12-150</t>
  </si>
  <si>
    <t>52 TB</t>
  </si>
  <si>
    <t>S27ILDWJWY</t>
  </si>
  <si>
    <t>FARMAR BC PU S695HD</t>
  </si>
  <si>
    <t>C1 MGOR</t>
  </si>
  <si>
    <t>60-2500-8-18-150</t>
  </si>
  <si>
    <t>Q8JAD9VB00</t>
  </si>
  <si>
    <t>FARMAR D N546HM</t>
  </si>
  <si>
    <t>PAD 49.13</t>
  </si>
  <si>
    <t>63-2395-8-18-151</t>
  </si>
  <si>
    <t>Q8JAD9WB00</t>
  </si>
  <si>
    <t>FARMAR D N548HM</t>
  </si>
  <si>
    <t>63-2444-8-18-151</t>
  </si>
  <si>
    <t>Q8JADAIB00</t>
  </si>
  <si>
    <t>POWERS A PU N142HM</t>
  </si>
  <si>
    <t>PAD 50</t>
  </si>
  <si>
    <t>52-2056-10-17-179</t>
  </si>
  <si>
    <t>POWERS PU</t>
  </si>
  <si>
    <t>Q8JAD6HA00</t>
  </si>
  <si>
    <t>POWERS B PU N143HM</t>
  </si>
  <si>
    <t>51-2027-10-17-183</t>
  </si>
  <si>
    <t>Q8JAD47900</t>
  </si>
  <si>
    <t>LANGE A N048HM</t>
  </si>
  <si>
    <t>PAD 51</t>
  </si>
  <si>
    <t>51-2034-10-17-182</t>
  </si>
  <si>
    <t>Q8JADAOB00</t>
  </si>
  <si>
    <t>LANGE A N047HU</t>
  </si>
  <si>
    <t>51-2059-10-17-181</t>
  </si>
  <si>
    <t>S1CG5E3OFZ</t>
  </si>
  <si>
    <t>LANGE AC PU N046HM</t>
  </si>
  <si>
    <t>PAD 52</t>
  </si>
  <si>
    <t>51-2074-10-17-180</t>
  </si>
  <si>
    <t>Q8JAD40900</t>
  </si>
  <si>
    <t>LANGE A N041HM</t>
  </si>
  <si>
    <t>52-2060-10-17-180</t>
  </si>
  <si>
    <t>Q8JAD0KA00</t>
  </si>
  <si>
    <t>FARMAR AD PU N118HU</t>
  </si>
  <si>
    <t>PAD 53</t>
  </si>
  <si>
    <t>50-2054-10-16-179</t>
  </si>
  <si>
    <t>Q8JADBLB00</t>
  </si>
  <si>
    <t>FARMAR AD PU N117HU</t>
  </si>
  <si>
    <t>51-2020-10-17-183</t>
  </si>
  <si>
    <t>Q8JADBIB00</t>
  </si>
  <si>
    <t>FARMAR AC PU N116HU</t>
  </si>
  <si>
    <t>51-2039-10-17-183</t>
  </si>
  <si>
    <t>S27ILD6IRY</t>
  </si>
  <si>
    <t>FARMAR A N502HD</t>
  </si>
  <si>
    <t>PAD 54</t>
  </si>
  <si>
    <t>53-2046-10-17-181</t>
  </si>
  <si>
    <t>50 TB</t>
  </si>
  <si>
    <t>Q8JADBSB00</t>
  </si>
  <si>
    <t>FARMAR A N503HM</t>
  </si>
  <si>
    <t>52-1999-10-17-181</t>
  </si>
  <si>
    <t>S1CH6JEU5M</t>
  </si>
  <si>
    <t>FARMAR A N501HA</t>
  </si>
  <si>
    <t>52-2090-08-20-176</t>
  </si>
  <si>
    <t>Q8JADBPB00</t>
  </si>
  <si>
    <t>FARMAR A N501HM</t>
  </si>
  <si>
    <t>53-2025-10-15-181</t>
  </si>
  <si>
    <t>GENERIC - FARMAR + 5%//10000//GENERIC//2050</t>
  </si>
  <si>
    <t>Q8JAD3WA00</t>
  </si>
  <si>
    <t>POWERS C PU N145HU</t>
  </si>
  <si>
    <t>PAD 55</t>
  </si>
  <si>
    <t>NEW B1 LGOR</t>
  </si>
  <si>
    <t>50-2000-10-18-180</t>
  </si>
  <si>
    <t>Q8JADANB00</t>
  </si>
  <si>
    <t>POWERS C PU N146HU</t>
  </si>
  <si>
    <t>Q8JAD1OA00</t>
  </si>
  <si>
    <t>FARMAR C S534HU</t>
  </si>
  <si>
    <t>PAD 56</t>
  </si>
  <si>
    <t>S53 TB</t>
  </si>
  <si>
    <t>Q8JAD5E900</t>
  </si>
  <si>
    <t>FARMAR C S531HM</t>
  </si>
  <si>
    <t>Q8JAD97A00</t>
  </si>
  <si>
    <t>FARMAR C S535HM</t>
  </si>
  <si>
    <t>Q8JAD5IA00</t>
  </si>
  <si>
    <t>FARMAR C S537HM</t>
  </si>
  <si>
    <t>QACEOQFQ1V</t>
  </si>
  <si>
    <t>PAD 57</t>
  </si>
  <si>
    <t>PDP</t>
  </si>
  <si>
    <t>QACF4QQ0O7</t>
  </si>
  <si>
    <t>WANORECK B PU N133HM</t>
  </si>
  <si>
    <t>QACF5KD1QZ</t>
  </si>
  <si>
    <t>WANORECK B PU N134HM</t>
  </si>
  <si>
    <t>QAFF6IPJCG</t>
  </si>
  <si>
    <t>HALCOMB A S271HU</t>
  </si>
  <si>
    <t>PAD 58</t>
  </si>
  <si>
    <t>QAFFKDRG3Y</t>
  </si>
  <si>
    <t>HALCOMB A S288HM</t>
  </si>
  <si>
    <t>QAFF611RFL</t>
  </si>
  <si>
    <t>HALCOMB A S287HU</t>
  </si>
  <si>
    <t>S15KAQG2EF</t>
  </si>
  <si>
    <t>HALCOMB A S286HD</t>
  </si>
  <si>
    <t>QAFFKDPG7Y</t>
  </si>
  <si>
    <t>HALCOMB A S273HU</t>
  </si>
  <si>
    <t>PAD 59.34</t>
  </si>
  <si>
    <t>S15KAPS6NE</t>
  </si>
  <si>
    <t>HALCOMB A S274HM</t>
  </si>
  <si>
    <t>S1CH7O9KIM</t>
  </si>
  <si>
    <t>HALCOMB A S274HA</t>
  </si>
  <si>
    <t>45-2000-8-22-180</t>
  </si>
  <si>
    <t>S33GBKWT5I</t>
  </si>
  <si>
    <t>MUNSON C 2001H</t>
  </si>
  <si>
    <t>PAD 60</t>
  </si>
  <si>
    <t>N/A</t>
  </si>
  <si>
    <t>DUC</t>
  </si>
  <si>
    <t>40-1600-10-18-180</t>
  </si>
  <si>
    <t>WOC</t>
  </si>
  <si>
    <t>MUNSON 28</t>
  </si>
  <si>
    <t>VAMI9FNR9I</t>
  </si>
  <si>
    <t>MUNSON C S284HM</t>
  </si>
  <si>
    <t>PAD 61</t>
  </si>
  <si>
    <t>DRILLING</t>
  </si>
  <si>
    <t>VAMI9COT8M</t>
  </si>
  <si>
    <t>MUNSON C S285HU</t>
  </si>
  <si>
    <t>VAMI969U7M</t>
  </si>
  <si>
    <t>MUNSON C S286HM</t>
  </si>
  <si>
    <t>Q8JAD37900</t>
  </si>
  <si>
    <t>FARMAR DD S548HM</t>
  </si>
  <si>
    <t>PAD 62</t>
  </si>
  <si>
    <t>SAT 54 TB</t>
  </si>
  <si>
    <t>Q8JAD91B00</t>
  </si>
  <si>
    <t>FARMAR DC S545HM</t>
  </si>
  <si>
    <t>QAFHP17O5Y</t>
  </si>
  <si>
    <t>FARMAR DB S544HU</t>
  </si>
  <si>
    <t>Q8JAD5OA00</t>
  </si>
  <si>
    <t>FARMAR DA S541HM</t>
  </si>
  <si>
    <t>W24MS77LJN</t>
  </si>
  <si>
    <t>MUNSON C N283HU</t>
  </si>
  <si>
    <t>PAD 63</t>
  </si>
  <si>
    <t>4PUD</t>
  </si>
  <si>
    <t>W24N1109BH</t>
  </si>
  <si>
    <t>MUNSON C N284HM</t>
  </si>
  <si>
    <t>W24N116ADH</t>
  </si>
  <si>
    <t>MUNSON C N285HU</t>
  </si>
  <si>
    <t>W24N11ABGH</t>
  </si>
  <si>
    <t>MUNSON C N286HM</t>
  </si>
  <si>
    <t>WWWWWWW</t>
  </si>
  <si>
    <t>MUNSON C N287HU</t>
  </si>
  <si>
    <t>AAAAAA</t>
  </si>
  <si>
    <t>Foreland I DUC 1</t>
  </si>
  <si>
    <t>PAD F1</t>
  </si>
  <si>
    <t>FORELAND I TB</t>
  </si>
  <si>
    <t>BBBBB</t>
  </si>
  <si>
    <t>Foreland I DUC 2</t>
  </si>
  <si>
    <t>CCCC</t>
  </si>
  <si>
    <t>Foreland I DUC 3</t>
  </si>
  <si>
    <t>DDDD</t>
  </si>
  <si>
    <t>Foreland I DUC 4</t>
  </si>
  <si>
    <t>Foreland I DUC 5</t>
  </si>
  <si>
    <t>PAD F2</t>
  </si>
  <si>
    <t>Foreland I DUC 6</t>
  </si>
  <si>
    <t>Foreland I DUC 7</t>
  </si>
  <si>
    <t>S15KA9305E</t>
  </si>
  <si>
    <t>FARMAR CB PU N734HU</t>
  </si>
  <si>
    <t>PAD 64</t>
  </si>
  <si>
    <t>S15KA9A8XX</t>
  </si>
  <si>
    <t>FARMAR CC PU N735HM</t>
  </si>
  <si>
    <t>S15KA9U8YX</t>
  </si>
  <si>
    <t>FARMAR CC PU N736HU</t>
  </si>
  <si>
    <t>V2JFODMBMS</t>
  </si>
  <si>
    <t>FARMAR CD PU N738HU</t>
  </si>
  <si>
    <t>LeasingII//Propnum 1</t>
  </si>
  <si>
    <t>PAD LII</t>
  </si>
  <si>
    <t>LeasingII//Propnum 2</t>
  </si>
  <si>
    <t>LeasingII//Well 2</t>
  </si>
  <si>
    <t>LeasingII//Propnum 3</t>
  </si>
  <si>
    <t>LeasingII//Well 3</t>
  </si>
  <si>
    <t>LeasingII//Propnum 4</t>
  </si>
  <si>
    <t>LeasingII//Well 4</t>
  </si>
  <si>
    <t>MunsonLeasing//Propnum 1</t>
  </si>
  <si>
    <t>MunsonLeasing//Propnum 2</t>
  </si>
  <si>
    <t>MunsonLeasing//Well 2</t>
  </si>
  <si>
    <t>MunsonLeasing//Propnum 3</t>
  </si>
  <si>
    <t>MunsonLeasing//Well 3</t>
  </si>
  <si>
    <t>MunsonLeasing//Propnum 4</t>
  </si>
  <si>
    <t>MunsonLeasing//Well 4</t>
  </si>
  <si>
    <t>MUNSON #1H</t>
  </si>
  <si>
    <t>PAD M1</t>
  </si>
  <si>
    <t>MUNSON TB 1</t>
  </si>
  <si>
    <t>MUNSON #2H</t>
  </si>
  <si>
    <t>CCCCC</t>
  </si>
  <si>
    <t>MUNSON #3H</t>
  </si>
  <si>
    <t>DDDDD</t>
  </si>
  <si>
    <t>MUNSON #4H</t>
  </si>
  <si>
    <t>EEEEEE</t>
  </si>
  <si>
    <t>MUNSON #5H</t>
  </si>
  <si>
    <t>FFFFFF</t>
  </si>
  <si>
    <t>MUNSON #6H</t>
  </si>
  <si>
    <t>GGGGGG</t>
  </si>
  <si>
    <t>MUNSON #7H</t>
  </si>
  <si>
    <t>HHHHHHH</t>
  </si>
  <si>
    <t>MUNSON #8H</t>
  </si>
  <si>
    <t>Central - Saratoga</t>
  </si>
  <si>
    <t>Munson-Central//Well 1</t>
  </si>
  <si>
    <t>Munson-Central  Pad</t>
  </si>
  <si>
    <t>GENERIC TB</t>
  </si>
  <si>
    <t>Munson-Central//Well 2</t>
  </si>
  <si>
    <t>Munson-Central//Well 3</t>
  </si>
  <si>
    <t>Munson-Central//Well 4</t>
  </si>
  <si>
    <t>Munson-Central//Well 5</t>
  </si>
  <si>
    <t>Munson-Central//Well 6</t>
  </si>
  <si>
    <t>Munson-Central//Well 7</t>
  </si>
  <si>
    <t>Southwest - Munson</t>
  </si>
  <si>
    <t>Munson-Southwest//Well 8</t>
  </si>
  <si>
    <t>Munson-Southwest  Pad</t>
  </si>
  <si>
    <t>SOUTHWEST</t>
  </si>
  <si>
    <t>Munson-Southwest//Well 9</t>
  </si>
  <si>
    <t>Munson-Southwest//Well 10</t>
  </si>
  <si>
    <t>Munson-Southwest//Well 11</t>
  </si>
  <si>
    <t>Farmar-North//Well 12</t>
  </si>
  <si>
    <t>Farmar-North Pad</t>
  </si>
  <si>
    <t>Farmar-North//Well 13</t>
  </si>
  <si>
    <t>Farmar-North//Well 14</t>
  </si>
  <si>
    <t>Farmar-North//Well 15</t>
  </si>
  <si>
    <t>Munson-Central//Well 16</t>
  </si>
  <si>
    <t>Munson-Central//Well 17</t>
  </si>
  <si>
    <t>Munson-Central//Well 18</t>
  </si>
  <si>
    <t>Munson-Central//Well 19</t>
  </si>
  <si>
    <t>Munson-Central//Well 20</t>
  </si>
  <si>
    <t>Munson-Central//Well 21</t>
  </si>
  <si>
    <t>East - Farmar - 10K</t>
  </si>
  <si>
    <t>Farmar-East//Well 22</t>
  </si>
  <si>
    <t>Farmar-East Pad</t>
  </si>
  <si>
    <t>Farmar-East//Well 23</t>
  </si>
  <si>
    <t>Farmar-East//Well 24</t>
  </si>
  <si>
    <t>Farmar-East//Well 25</t>
  </si>
  <si>
    <t>Munson-Southwest//Well 26</t>
  </si>
  <si>
    <t>Munson-Southwest//Well 27</t>
  </si>
  <si>
    <t>Munson-Southwest//Well 28</t>
  </si>
  <si>
    <t>Munson-Southwest//Well 29</t>
  </si>
  <si>
    <t>Munson-Southwest//Well 30</t>
  </si>
  <si>
    <t>Munson-Central//Well 31</t>
  </si>
  <si>
    <t>Munson-Central//Well 32</t>
  </si>
  <si>
    <t>Munson-Central//Well 33</t>
  </si>
  <si>
    <t>Munson-Central//Well 34</t>
  </si>
  <si>
    <t>Munson-Central//Well 35</t>
  </si>
  <si>
    <t>Munson-Central//Well 36</t>
  </si>
  <si>
    <t>Munson-Central//Well 37</t>
  </si>
  <si>
    <t>Farmar-North//Well 38</t>
  </si>
  <si>
    <t>Farmar-North//Well 39</t>
  </si>
  <si>
    <t>Farmar-North//Well 40</t>
  </si>
  <si>
    <t>Farmar-North//Well 41</t>
  </si>
  <si>
    <t>Munson-Central//Well 42</t>
  </si>
  <si>
    <t>Munson-Central//Well 43</t>
  </si>
  <si>
    <t>Munson-Central//Well 44</t>
  </si>
  <si>
    <t>Munson-Central//Well 45</t>
  </si>
  <si>
    <t>Munson-Central//Well 46</t>
  </si>
  <si>
    <t>Munson-Central//Well 47</t>
  </si>
  <si>
    <t>Munson-Central//Well 48</t>
  </si>
  <si>
    <t>TRKRN Water</t>
  </si>
  <si>
    <t>TRACKER Water</t>
  </si>
  <si>
    <t>NORTHWEST Water</t>
  </si>
  <si>
    <t>SOUTHWEST Water</t>
  </si>
  <si>
    <t>LGOR Water</t>
  </si>
  <si>
    <t>HGOR Water</t>
  </si>
  <si>
    <t>B3 LGOR Water</t>
  </si>
  <si>
    <t>B1 LGOR Water</t>
  </si>
  <si>
    <t>B3 MGOR Water</t>
  </si>
  <si>
    <t>B1 MGOR Water</t>
  </si>
  <si>
    <t>B3 HGOR Water</t>
  </si>
  <si>
    <t>B1 HGOR Water</t>
  </si>
  <si>
    <t>NEW A1 LGOR Water</t>
  </si>
  <si>
    <t>NEW C1 LGOR Water</t>
  </si>
  <si>
    <t>NEW B1 LGOR Water</t>
  </si>
  <si>
    <t>NEW B3 LGOR Water</t>
  </si>
  <si>
    <t>NEW GENERIC Water</t>
  </si>
  <si>
    <t>GANADOR Water</t>
  </si>
  <si>
    <t>MUNSON Water</t>
  </si>
  <si>
    <t>DISCOVERY Water</t>
  </si>
  <si>
    <t>PDP Water</t>
  </si>
  <si>
    <t>NEW B3 LGOR Risk90 Water</t>
  </si>
  <si>
    <t>NEW B3 LGOR Risk80 Water</t>
  </si>
  <si>
    <t>NEW B3 LGOR Risk70 Water</t>
  </si>
  <si>
    <t>NEW B3 LGOR Risk90_8750 Water</t>
  </si>
  <si>
    <t>NEW B3 LGOR_10k Water</t>
  </si>
  <si>
    <t>ESTE Water</t>
  </si>
  <si>
    <t>TRACKER-N-ORIG Water</t>
  </si>
  <si>
    <t>TRACKER-S-ORIG Water</t>
  </si>
  <si>
    <t>MUNSON-8750 Water</t>
  </si>
  <si>
    <t>MUNSON-10k Water</t>
  </si>
  <si>
    <t>TRKRN Gas</t>
  </si>
  <si>
    <t>TRACKER Gas</t>
  </si>
  <si>
    <t>NORTHWEST Gas</t>
  </si>
  <si>
    <t>SOUTHWEST Gas</t>
  </si>
  <si>
    <t>LGOR Gas</t>
  </si>
  <si>
    <t>HGOR Gas</t>
  </si>
  <si>
    <t>B3 LGOR Gas</t>
  </si>
  <si>
    <t>B1 LGOR Gas</t>
  </si>
  <si>
    <t>B3 MGOR Gas</t>
  </si>
  <si>
    <t>B1 MGOR Gas</t>
  </si>
  <si>
    <t>B3 HGOR Gas</t>
  </si>
  <si>
    <t>B1 HGOR Gas</t>
  </si>
  <si>
    <t>NEW A1 LGOR Gas</t>
  </si>
  <si>
    <t>NEW C1 LGOR Gas</t>
  </si>
  <si>
    <t>NEW B1 LGOR Gas</t>
  </si>
  <si>
    <t>NEW B3 LGOR Gas</t>
  </si>
  <si>
    <t>NEW GENERIC Gas</t>
  </si>
  <si>
    <t>GANADOR Gas</t>
  </si>
  <si>
    <t>MUNSON Gas</t>
  </si>
  <si>
    <t>DISCOVERY Gas</t>
  </si>
  <si>
    <t>PDP Gas</t>
  </si>
  <si>
    <t>NEW B3 LGOR Risk90 Gas</t>
  </si>
  <si>
    <t>NEW B3 LGOR Risk80 Gas</t>
  </si>
  <si>
    <t>NEW B3 LGOR Risk70 Gas</t>
  </si>
  <si>
    <t>NEW B3 LGOR Risk90_8750 Gas</t>
  </si>
  <si>
    <t>NEW B3 LGOR_10k Gas</t>
  </si>
  <si>
    <t>ESTE Gas</t>
  </si>
  <si>
    <t>TRACKER-N-ORIG Gas</t>
  </si>
  <si>
    <t>TRACKER-S-ORIG Gas</t>
  </si>
  <si>
    <t>MUNSON-8750 Gas</t>
  </si>
  <si>
    <t>MUNSON-10k Gas</t>
  </si>
  <si>
    <t>TRKRN Oil</t>
  </si>
  <si>
    <t>TRACKER Oil</t>
  </si>
  <si>
    <t>NORTHWEST Oil</t>
  </si>
  <si>
    <t>SOUTHWEST Oil</t>
  </si>
  <si>
    <t>LGOR Oil</t>
  </si>
  <si>
    <t>HGOR Oil</t>
  </si>
  <si>
    <t>B3 LGOR Oil</t>
  </si>
  <si>
    <t>B1 LGOR Oil</t>
  </si>
  <si>
    <t>B3 MGOR Oil</t>
  </si>
  <si>
    <t>B1 MGOR Oil</t>
  </si>
  <si>
    <t>B3 HGOR Oil</t>
  </si>
  <si>
    <t>B1 HGOR Oil</t>
  </si>
  <si>
    <t>NEW A1 LGOR Oil</t>
  </si>
  <si>
    <t>NEW C1 LGOR Oil</t>
  </si>
  <si>
    <t>NEW B1 LGOR Oil</t>
  </si>
  <si>
    <t>NEW B3 LGOR Oil</t>
  </si>
  <si>
    <t>NEW GENERIC Oil</t>
  </si>
  <si>
    <t>GANADOR Oil</t>
  </si>
  <si>
    <t>MUNSON Oil</t>
  </si>
  <si>
    <t>DISCOVERY Oil</t>
  </si>
  <si>
    <t>PDP Oil</t>
  </si>
  <si>
    <t>NEW B3 LGOR Risk90 Oil</t>
  </si>
  <si>
    <t>NEW B3 LGOR Risk80 Oil</t>
  </si>
  <si>
    <t>NEW B3 LGOR Risk70 Oil</t>
  </si>
  <si>
    <t>NEW B3 LGOR Risk90_8750 Oil</t>
  </si>
  <si>
    <t>NEW B3 LGOR_10k Oil</t>
  </si>
  <si>
    <t>ESTE Oil</t>
  </si>
  <si>
    <t>TRACKER-N-ORIG Oil</t>
  </si>
  <si>
    <t>TRACKER-S-ORIG Oil</t>
  </si>
  <si>
    <t>MUNSON-8750 Oil</t>
  </si>
  <si>
    <t>MUNSON-10k Oil</t>
  </si>
  <si>
    <t>Date</t>
  </si>
  <si>
    <t>Oil Revenue - TOTAL</t>
  </si>
  <si>
    <t>Gas Revenue - TOTAL</t>
  </si>
  <si>
    <t>NGL Revenue - TOTAL</t>
  </si>
  <si>
    <t>Company Revenue - TOTAL</t>
  </si>
  <si>
    <t>Hedges</t>
  </si>
  <si>
    <t>Revenue net of Hedges</t>
  </si>
  <si>
    <t>Sev Taxes</t>
  </si>
  <si>
    <t>Ad Val Taxes</t>
  </si>
  <si>
    <t>Production Taxes - TOTAL</t>
  </si>
  <si>
    <t>Operating Expenses</t>
  </si>
  <si>
    <t>Midstream / Marketing Expenses</t>
  </si>
  <si>
    <t>SG&amp;A</t>
  </si>
  <si>
    <t>EBITDAX</t>
  </si>
  <si>
    <t>Interest Exp</t>
  </si>
  <si>
    <t>TTM EBITDAX</t>
  </si>
  <si>
    <t>1L Debt</t>
  </si>
  <si>
    <t>2L Debt</t>
  </si>
  <si>
    <t>BS Cash</t>
  </si>
  <si>
    <t>Net Debt</t>
  </si>
  <si>
    <t xml:space="preserve">Net Leverage </t>
  </si>
  <si>
    <t>Mezz Pref</t>
  </si>
  <si>
    <t>Pref Equity - Class A</t>
  </si>
  <si>
    <t>Common Equity - Class B</t>
  </si>
  <si>
    <t>Borrowing Base</t>
  </si>
  <si>
    <t>Munson, FORE ONLY, FORE FULL</t>
  </si>
  <si>
    <t>PDP Wells Online</t>
  </si>
  <si>
    <t>PDP Wellhead Prod - Oil (MBbl)</t>
  </si>
  <si>
    <t>PDP Wellhead Prod - Gas (MMcf)</t>
  </si>
  <si>
    <t>PDP WI Prod - NGL - All Streams (MBbl)</t>
  </si>
  <si>
    <t>PDP Wellhead Prod - Water (MBbl)</t>
  </si>
  <si>
    <t>PDP NRI Prod - Oil (MBbl)</t>
  </si>
  <si>
    <t>PDP NRI Prod - Residue Gas - All (MMcf)</t>
  </si>
  <si>
    <t>PDP NRI Prod - NGL - All Streams (MBbl)</t>
  </si>
  <si>
    <t>PDP Opex ($k)</t>
  </si>
  <si>
    <t>Infrastructure / Other Capex</t>
  </si>
  <si>
    <t>Capex From Prior Periods</t>
  </si>
  <si>
    <t>BOP Working Capital Balance</t>
  </si>
  <si>
    <t>Rig Mob / Demob</t>
  </si>
  <si>
    <t>infra input</t>
  </si>
  <si>
    <t>agl_opex_per_well_k</t>
  </si>
  <si>
    <t>gas_hsc_pct</t>
  </si>
  <si>
    <t>gas_waha_pct</t>
  </si>
  <si>
    <t>gas_all_pct</t>
  </si>
  <si>
    <t>oil_midland_pct</t>
  </si>
  <si>
    <t>oil_houston_pct</t>
  </si>
  <si>
    <t>oil_all_pct</t>
  </si>
  <si>
    <t>ngl_ethane_pct</t>
  </si>
  <si>
    <t>ngl_propane_pct</t>
  </si>
  <si>
    <t>ngl_n_butane_pct</t>
  </si>
  <si>
    <t>ngl_iso_butane_pct</t>
  </si>
  <si>
    <t>ngl_nat_gasoline_pct</t>
  </si>
  <si>
    <t>ngl_all_pct</t>
  </si>
  <si>
    <t>central_compr_demand_curve</t>
  </si>
  <si>
    <t>sg_and_a</t>
  </si>
  <si>
    <t>AFE Name</t>
  </si>
  <si>
    <t>Permit + Landowner</t>
  </si>
  <si>
    <t>Build / Extend Pad</t>
  </si>
  <si>
    <t>Cellar / Mousehole</t>
  </si>
  <si>
    <t>Well Spud + Drilling</t>
  </si>
  <si>
    <t>Rig Low / Prep Loc</t>
  </si>
  <si>
    <t>Frac Well</t>
  </si>
  <si>
    <t>Drillout + Tube up</t>
  </si>
  <si>
    <t>Flowback</t>
  </si>
  <si>
    <t>Facilities</t>
  </si>
  <si>
    <t>Total</t>
  </si>
  <si>
    <t>AFE Drilling Total</t>
  </si>
  <si>
    <t>AFE Completion Total</t>
  </si>
  <si>
    <t>AFE Facilities Total</t>
  </si>
  <si>
    <t>gas_hsc_fee_per_mmbtu</t>
  </si>
  <si>
    <t>gas_waha_fee_per_mmbtu</t>
  </si>
  <si>
    <t>oil_trucking_fee_per_bbl</t>
  </si>
  <si>
    <t>ngl_tnf_per_gal</t>
  </si>
  <si>
    <t>trade_date</t>
  </si>
  <si>
    <t>counterparty</t>
  </si>
  <si>
    <t>commodity</t>
  </si>
  <si>
    <t>contract</t>
  </si>
  <si>
    <t>hedge_type</t>
  </si>
  <si>
    <t>contract_year</t>
  </si>
  <si>
    <t>contract_months</t>
  </si>
  <si>
    <t>vol_per_month</t>
  </si>
  <si>
    <t>vol_unit</t>
  </si>
  <si>
    <t>swap_price</t>
  </si>
  <si>
    <t>call_price</t>
  </si>
  <si>
    <t>premium</t>
  </si>
  <si>
    <t>contract_start_mth</t>
  </si>
  <si>
    <t>contract_end_mth</t>
  </si>
  <si>
    <t>contract_length_months</t>
  </si>
  <si>
    <t>contract_total_volume</t>
  </si>
  <si>
    <t>Bank</t>
  </si>
  <si>
    <t>Oil</t>
  </si>
  <si>
    <t>WTI</t>
  </si>
  <si>
    <t>Swaps - Fixed Price</t>
  </si>
  <si>
    <t>Jan - Mar</t>
  </si>
  <si>
    <t>Bbl</t>
  </si>
  <si>
    <t>Apr - Jun</t>
  </si>
  <si>
    <t>Jul - Sep</t>
  </si>
  <si>
    <t>Oct - Dec</t>
  </si>
  <si>
    <t>Gas</t>
  </si>
  <si>
    <t>Henry Hub</t>
  </si>
  <si>
    <t>MMBtu</t>
  </si>
  <si>
    <t>Waha Diff</t>
  </si>
  <si>
    <t>Jan - Dec</t>
  </si>
  <si>
    <t>NGL</t>
  </si>
  <si>
    <t>Non-TET Ethane</t>
  </si>
  <si>
    <t>gal</t>
  </si>
  <si>
    <t>Non-TET Propane</t>
  </si>
  <si>
    <t>n-Butane</t>
  </si>
  <si>
    <t>iso-Butane</t>
  </si>
  <si>
    <t>Non-TET Nat. Gasoline</t>
  </si>
  <si>
    <t>RBC Capital Markets</t>
  </si>
  <si>
    <t>Collars - 2-Way</t>
  </si>
  <si>
    <t>Fifth Third Bank</t>
  </si>
  <si>
    <t>Wells Fargo</t>
  </si>
  <si>
    <t>Apr - Dec</t>
  </si>
  <si>
    <t>Jul - Dec</t>
  </si>
  <si>
    <t>Nov - Dec</t>
  </si>
  <si>
    <t>Oct - Oct</t>
  </si>
  <si>
    <t>Sep - Sep</t>
  </si>
  <si>
    <t>Jul - Aug</t>
  </si>
  <si>
    <t>Jun - Jun</t>
  </si>
  <si>
    <t>May - May</t>
  </si>
  <si>
    <t>Apr - Apr</t>
  </si>
  <si>
    <t>Feb - Feb</t>
  </si>
  <si>
    <t>Jan - Jun</t>
  </si>
  <si>
    <t>Apr - Sep</t>
  </si>
  <si>
    <t>Jun - Dec</t>
  </si>
  <si>
    <t>ABN Amro</t>
  </si>
  <si>
    <t>MidCush Diff</t>
  </si>
  <si>
    <t>Jan - Sep</t>
  </si>
  <si>
    <t>Apr - Oct</t>
  </si>
  <si>
    <t>Mar - Mar</t>
  </si>
  <si>
    <t>Jan - Jan</t>
  </si>
  <si>
    <t>Dec - Dec</t>
  </si>
  <si>
    <t>Nov - Nov</t>
  </si>
  <si>
    <t>Jan - Oct</t>
  </si>
  <si>
    <t>Huntington Bank</t>
  </si>
  <si>
    <t>Waha</t>
  </si>
  <si>
    <t>Regions Bank</t>
  </si>
  <si>
    <t>May - Dec</t>
  </si>
  <si>
    <t>Comerica</t>
  </si>
  <si>
    <t>Jul - Jul</t>
  </si>
  <si>
    <t>Aug - Aug</t>
  </si>
  <si>
    <t>CAPEX CODE</t>
  </si>
  <si>
    <t>BASE LATERAL LENGTH (FT)</t>
  </si>
  <si>
    <t>Capex - Permit + Landowner ($k)</t>
  </si>
  <si>
    <t>Capex - Build / Extend Pad ($k)</t>
  </si>
  <si>
    <t>Capex - Cellar / Mousehole ($k)</t>
  </si>
  <si>
    <t>Capex - Well Spud + Drilling ($k)</t>
  </si>
  <si>
    <t>Capex - Rig Low / Prep Loc ($k)</t>
  </si>
  <si>
    <t>Capex - Frac Well ($k)</t>
  </si>
  <si>
    <t>Capex - Drillout + Tube up ($k)</t>
  </si>
  <si>
    <t>Capex - Flowback ($k)</t>
  </si>
  <si>
    <t>Capex - Facilities ($k)</t>
  </si>
  <si>
    <t>Capex - Drilling ($k)</t>
  </si>
  <si>
    <t>Capex - Completion ($k)</t>
  </si>
  <si>
    <t>Capex - Total ($k)</t>
  </si>
  <si>
    <t>Capex - Increm Drilling ($/ft)</t>
  </si>
  <si>
    <t>Capex - Increm Completion ($/ft)</t>
  </si>
  <si>
    <t>Pay Delay - Permit + Landowner (days)</t>
  </si>
  <si>
    <t>Pay Delay - Build / Extend Pad (days)</t>
  </si>
  <si>
    <t>Pay Delay - Cellar / Mousehole (days)</t>
  </si>
  <si>
    <t>Pay Delay - Well Spud + Drilling (days)</t>
  </si>
  <si>
    <t>Pay Delay - Rig Low / Prep Loc (days)</t>
  </si>
  <si>
    <t>Pay Delay - Frac Well (days)</t>
  </si>
  <si>
    <t>Pay Delay - Drillout + Tube up (days)</t>
  </si>
  <si>
    <t>Pay Delay - Flowback (days)</t>
  </si>
  <si>
    <t>Pay Delay - Facilities (days)</t>
  </si>
  <si>
    <t>GENERIC - FARMAR 7.5K</t>
  </si>
  <si>
    <t>B1 - FARMAR 7.5K</t>
  </si>
  <si>
    <t>B1</t>
  </si>
  <si>
    <t>B3 - FARMAR 7.5K</t>
  </si>
  <si>
    <t>B3</t>
  </si>
  <si>
    <t>GENERIC - FARMAR 10K</t>
  </si>
  <si>
    <t>GENERIC - MUNSON 7.5K</t>
  </si>
  <si>
    <t>GENERIC - TRACKER</t>
  </si>
  <si>
    <t>GENERIC - AMCO</t>
  </si>
  <si>
    <t>AM - HIGH B3_10k</t>
  </si>
  <si>
    <t>AM - LOW B3 Risk70</t>
  </si>
  <si>
    <t>Foreland I DUC 8</t>
  </si>
  <si>
    <t>All</t>
  </si>
  <si>
    <t>North - Farmar - 8.5K</t>
  </si>
  <si>
    <t>East - Farmar - 8.5K</t>
  </si>
  <si>
    <t>afe_to_spud</t>
  </si>
  <si>
    <t>planning_to_spud</t>
  </si>
  <si>
    <t>permitted_to_spud</t>
  </si>
  <si>
    <t>location_build_to_spud</t>
  </si>
  <si>
    <t>pad_spud_to_first_well_spud</t>
  </si>
  <si>
    <t>spud_to_td</t>
  </si>
  <si>
    <t>skid_td_to_next_spud</t>
  </si>
  <si>
    <t>final_td_to_rig_release</t>
  </si>
  <si>
    <t>rig_move_to_next_pad</t>
  </si>
  <si>
    <t>rig_release_to_frac_start</t>
  </si>
  <si>
    <t>frac_days_per_well</t>
  </si>
  <si>
    <t>frac_end_to_drill_out_start</t>
  </si>
  <si>
    <t>drill_out_days_per_well</t>
  </si>
  <si>
    <t>completion_end_to_pop_date</t>
  </si>
  <si>
    <t>frac_fleet_move_to_next_pad</t>
  </si>
  <si>
    <t>pop_date_to_first_oil</t>
  </si>
  <si>
    <t>pop_date_to_loe</t>
  </si>
  <si>
    <t>spud_to_post_drill_filing_req</t>
  </si>
  <si>
    <t>BANK</t>
  </si>
  <si>
    <t>OIL</t>
  </si>
  <si>
    <t>SWAPS - FIXED PRICE</t>
  </si>
  <si>
    <t>JAN - MAR</t>
  </si>
  <si>
    <t>BBL</t>
  </si>
  <si>
    <t>APR - JUN</t>
  </si>
  <si>
    <t>JUL - SEP</t>
  </si>
  <si>
    <t>OCT - DEC</t>
  </si>
  <si>
    <t>GAS</t>
  </si>
  <si>
    <t>HENRY HUB</t>
  </si>
  <si>
    <t>MMBTU</t>
  </si>
  <si>
    <t>NON-TET PROPANE</t>
  </si>
  <si>
    <t>GAL</t>
  </si>
  <si>
    <t>NON-TET ETHANE</t>
  </si>
  <si>
    <t>NON-TET NAT. GASOLINE</t>
  </si>
  <si>
    <t>W9DFS1911J</t>
  </si>
  <si>
    <t>ASSAULT S391H</t>
  </si>
  <si>
    <t>W9DF066RK6</t>
  </si>
  <si>
    <t>ASSAULT S392H</t>
  </si>
  <si>
    <t>W9DF1EUM16</t>
  </si>
  <si>
    <t>ASSAULT S393H</t>
  </si>
  <si>
    <t>W9DF1C9HZ6</t>
  </si>
  <si>
    <t>ASSAULT S394H</t>
  </si>
  <si>
    <t>W9DF18WGY6</t>
  </si>
  <si>
    <t>ASSAULT S395H</t>
  </si>
  <si>
    <t>W9DG56Q0G0</t>
  </si>
  <si>
    <t>W9DG52A5F9</t>
  </si>
  <si>
    <t>SARATOGA</t>
  </si>
  <si>
    <t>ASSAULT S396H</t>
  </si>
  <si>
    <t>ASSAULT S397H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</si>
</sst>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5" formatCode="&quot;$&quot;#,##0_);\(&quot;$&quot;#,##0\)"/>
    <numFmt numFmtId="8" formatCode="&quot;$&quot;#,##0.00_);[Red]\(&quot;$&quot;#,##0.00\)"/>
    <numFmt numFmtId="43" formatCode="_(* #,##0.00_);_(* \(#,##0.00\);_(* &quot;-&quot;??_);_(@_)"/>
    <numFmt numFmtId="164" formatCode="[$-409]d\-mmm\-yy;@"/>
    <numFmt numFmtId="165" formatCode="#,##0.0_);\(#,##0.0\)"/>
    <numFmt numFmtId="166" formatCode="&quot;$&quot;#,##0.000_);\(&quot;$&quot;#,##0.000\);&quot;- &quot;"/>
    <numFmt numFmtId="167" formatCode="&quot;$&quot;#,##0.000_);\(&quot;$&quot;#,##0.000\)"/>
    <numFmt numFmtId="168" formatCode="0.00\x"/>
    <numFmt numFmtId="169" formatCode="&quot;Well &quot;0"/>
    <numFmt numFmtId="170" formatCode="_(* #,##0.000_);_(* \(#,##0.000\);_(* &quot;-&quot;??_);_(@_)"/>
    <numFmt numFmtId="171" formatCode="mm/dd/yyyy"/>
    <numFmt numFmtId="172" formatCode="[$-409]d\-mmm\-yyyy;@"/>
    <numFmt numFmtId="173" formatCode="0.000"/>
    <numFmt numFmtId="174" formatCode="_(* #,##0.0_);_(* \(#,##0.0\);_(* &quot;-&quot;??_);_(@_)"/>
    <numFmt numFmtId="175" formatCode="_(* #,##0_);_(* \(#,##0\);_(* &quot;-&quot;??_);_(@_)"/>
    <numFmt numFmtId="176" formatCode="&quot;$&quot;#,##0.0_);\(&quot;$&quot;#,##0.0\)"/>
    <numFmt numFmtId="177" formatCode="0.0%"/>
    <numFmt numFmtId="178" formatCode="_(&quot;$&quot;* #,##0.00000_);_(&quot;$&quot;* \(#,##0.00000\);_(&quot;$&quot;* &quot;-&quot;??_);_(@_)"/>
    <numFmt numFmtId="179" formatCode="[$-409]mmm\-yy;@"/>
  </numFmts>
  <fonts count="4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8"/>
      <color theme="4"/>
      <name val="Calibri"/>
      <family val="2"/>
      <scheme val="minor"/>
    </font>
    <font>
      <sz val="8"/>
      <color theme="1"/>
      <name val="Calibri"/>
      <family val="2"/>
      <scheme val="minor"/>
    </font>
    <font>
      <b/>
      <sz val="8"/>
      <color theme="0"/>
      <name val="Calibri"/>
      <family val="2"/>
      <scheme val="minor"/>
    </font>
    <font>
      <b/>
      <sz val="8"/>
      <name val="Calibri"/>
      <family val="2"/>
      <scheme val="minor"/>
    </font>
    <font>
      <sz val="8"/>
      <color theme="0" tint="-0.249977111117893"/>
      <name val="Calibri"/>
      <family val="2"/>
      <scheme val="minor"/>
    </font>
    <font>
      <b/>
      <sz val="8"/>
      <color rgb="FFC00000"/>
      <name val="Calibri"/>
      <family val="2"/>
      <scheme val="minor"/>
    </font>
    <font>
      <sz val="8"/>
      <name val="Calibri"/>
      <family val="2"/>
      <scheme val="minor"/>
    </font>
    <font>
      <sz val="8"/>
      <color rgb="FFC00000"/>
      <name val="Calibri"/>
      <family val="2"/>
      <scheme val="minor"/>
    </font>
    <font>
      <b/>
      <sz val="9"/>
      <color indexed="81"/>
      <name val="Tahoma"/>
      <family val="2"/>
    </font>
    <font>
      <sz val="9"/>
      <color indexed="81"/>
      <name val="Tahoma"/>
      <family val="2"/>
    </font>
    <font>
      <b/>
      <u/>
      <sz val="9"/>
      <color indexed="81"/>
      <name val="Tahoma"/>
      <family val="2"/>
    </font>
    <font>
      <u/>
      <sz val="9"/>
      <color indexed="81"/>
      <name val="Tahoma"/>
      <family val="2"/>
    </font>
    <font>
      <b/>
      <sz val="8"/>
      <color rgb="FF7030A0"/>
      <name val="Calibri"/>
      <family val="2"/>
      <scheme val="minor"/>
    </font>
    <font>
      <sz val="8"/>
      <color rgb="FF7030A0"/>
      <name val="Calibri"/>
      <family val="2"/>
      <scheme val="minor"/>
    </font>
    <font>
      <b/>
      <sz val="8"/>
      <color rgb="FF0070C0"/>
      <name val="Calibri"/>
      <family val="2"/>
      <scheme val="minor"/>
    </font>
    <font>
      <b/>
      <sz val="9"/>
      <color rgb="FF000000"/>
      <name val="Calibri"/>
      <family val="2"/>
      <scheme val="minor"/>
    </font>
    <font>
      <sz val="11"/>
      <color rgb="FF000000"/>
      <name val="Calibri"/>
      <family val="2"/>
      <scheme val="minor"/>
    </font>
    <font>
      <sz val="10"/>
      <color indexed="8"/>
      <name val="Arial"/>
      <family val="2"/>
    </font>
    <font>
      <sz val="8"/>
      <color indexed="8"/>
      <name val="Calibri"/>
      <family val="2"/>
      <scheme val="minor"/>
    </font>
    <font>
      <b/>
      <i/>
      <sz val="8"/>
      <color theme="4"/>
      <name val="Calibri"/>
      <family val="2"/>
      <scheme val="minor"/>
    </font>
    <font>
      <b/>
      <sz val="8"/>
      <color theme="1" tint="4.9989318521683403E-2"/>
      <name val="Calibri"/>
      <family val="2"/>
      <scheme val="minor"/>
    </font>
    <font>
      <b/>
      <i/>
      <sz val="8"/>
      <color rgb="FFFF0000"/>
      <name val="Calibri"/>
      <family val="2"/>
      <scheme val="minor"/>
    </font>
    <font>
      <sz val="8"/>
      <color rgb="FF0070C0"/>
      <name val="Calibri"/>
      <family val="2"/>
      <scheme val="minor"/>
    </font>
    <font>
      <b/>
      <sz val="11"/>
      <color rgb="FF0070C0"/>
      <name val="Calibri"/>
      <family val="2"/>
      <scheme val="minor"/>
    </font>
    <font>
      <b/>
      <sz val="11"/>
      <color rgb="FFC00000"/>
      <name val="Calibri"/>
      <family val="2"/>
      <scheme val="minor"/>
    </font>
    <font>
      <b/>
      <sz val="11"/>
      <name val="Calibri"/>
      <family val="2"/>
      <scheme val="minor"/>
    </font>
    <font>
      <b/>
      <i/>
      <sz val="11"/>
      <color rgb="FFC00000"/>
      <name val="Calibri"/>
      <family val="2"/>
      <scheme val="minor"/>
    </font>
    <font>
      <sz val="8"/>
      <color rgb="FF00B050"/>
      <name val="Calibri"/>
      <family val="2"/>
      <scheme val="minor"/>
    </font>
    <font>
      <sz val="11"/>
      <color rgb="FF0070C0"/>
      <name val="Calibri"/>
      <family val="2"/>
      <scheme val="minor"/>
    </font>
    <font>
      <sz val="11"/>
      <color rgb="FFC00000"/>
      <name val="Calibri"/>
      <family val="2"/>
      <scheme val="minor"/>
    </font>
    <font>
      <sz val="11"/>
      <color rgb="FF7030A0"/>
      <name val="Calibri"/>
      <family val="2"/>
      <scheme val="minor"/>
    </font>
    <font>
      <sz val="11"/>
      <name val="Calibri"/>
      <family val="2"/>
      <scheme val="minor"/>
    </font>
    <font>
      <sz val="10"/>
      <name val="Arial"/>
      <family val="2"/>
    </font>
    <font>
      <b/>
      <sz val="8"/>
      <color theme="1"/>
      <name val="Calibri"/>
      <family val="2"/>
      <scheme val="minor"/>
    </font>
    <font>
      <sz val="8"/>
      <color theme="5"/>
      <name val="Calibri"/>
      <family val="2"/>
      <scheme val="minor"/>
    </font>
    <font>
      <b/>
      <sz val="8"/>
      <color theme="5"/>
      <name val="Calibri"/>
      <family val="2"/>
      <scheme val="minor"/>
    </font>
    <font>
      <sz val="8"/>
      <color theme="9" tint="-0.249977111117893"/>
      <name val="Calibri"/>
      <family val="2"/>
      <scheme val="minor"/>
    </font>
    <font>
      <i/>
      <sz val="8"/>
      <color rgb="FFC00000"/>
      <name val="Calibri"/>
      <family val="2"/>
      <scheme val="minor"/>
    </font>
    <font>
      <sz val="9"/>
      <color indexed="81"/>
      <name val="Tahoma"/>
      <charset val="1"/>
    </font>
    <font>
      <b/>
      <sz val="9"/>
      <color indexed="81"/>
      <name val="Tahoma"/>
      <charset val="1"/>
    </font>
  </fonts>
  <fills count="35">
    <fill>
      <patternFill patternType="none"/>
    </fill>
    <fill>
      <patternFill patternType="gray125"/>
    </fill>
    <fill>
      <patternFill patternType="solid">
        <fgColor theme="9" tint="0.79998168889431442"/>
        <bgColor indexed="65"/>
      </patternFill>
    </fill>
    <fill>
      <patternFill patternType="solid">
        <fgColor theme="4"/>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7" tint="-0.249977111117893"/>
        <bgColor indexed="64"/>
      </patternFill>
    </fill>
    <fill>
      <patternFill patternType="solid">
        <fgColor rgb="FFC00000"/>
        <bgColor indexed="64"/>
      </patternFill>
    </fill>
    <fill>
      <patternFill patternType="solid">
        <fgColor rgb="FFCCCC00"/>
        <bgColor indexed="64"/>
      </patternFill>
    </fill>
    <fill>
      <patternFill patternType="solid">
        <fgColor rgb="FF33CC33"/>
        <bgColor indexed="64"/>
      </patternFill>
    </fill>
    <fill>
      <patternFill patternType="solid">
        <fgColor rgb="FF9966FF"/>
        <bgColor indexed="64"/>
      </patternFill>
    </fill>
    <fill>
      <patternFill patternType="solid">
        <fgColor theme="4" tint="0.79998168889431442"/>
        <bgColor theme="4" tint="0.79998168889431442"/>
      </patternFill>
    </fill>
    <fill>
      <patternFill patternType="solid">
        <fgColor rgb="FFFFC000"/>
        <bgColor theme="4" tint="0.79998168889431442"/>
      </patternFill>
    </fill>
    <fill>
      <patternFill patternType="solid">
        <fgColor theme="0"/>
        <bgColor indexed="64"/>
      </patternFill>
    </fill>
    <fill>
      <patternFill patternType="solid">
        <fgColor theme="0"/>
        <bgColor theme="4" tint="0.79998168889431442"/>
      </patternFill>
    </fill>
    <fill>
      <patternFill patternType="solid">
        <fgColor rgb="FFFFFFFF"/>
        <bgColor indexed="64"/>
      </patternFill>
    </fill>
    <fill>
      <patternFill patternType="solid">
        <fgColor rgb="FFFFFF00"/>
        <bgColor theme="4" tint="0.79998168889431442"/>
      </patternFill>
    </fill>
    <fill>
      <patternFill patternType="solid">
        <fgColor rgb="FF92D050"/>
        <bgColor theme="4" tint="0.79998168889431442"/>
      </patternFill>
    </fill>
    <fill>
      <patternFill patternType="solid">
        <fgColor theme="5" tint="0.79998168889431442"/>
        <bgColor theme="4" tint="0.79998168889431442"/>
      </patternFill>
    </fill>
    <fill>
      <patternFill patternType="solid">
        <fgColor theme="0" tint="-4.9989318521683403E-2"/>
        <bgColor theme="4" tint="0.79998168889431442"/>
      </patternFill>
    </fill>
    <fill>
      <patternFill patternType="solid">
        <fgColor theme="0"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rgb="FF92D050"/>
        <bgColor indexed="64"/>
      </patternFill>
    </fill>
    <fill>
      <patternFill patternType="solid">
        <fgColor rgb="FF00B050"/>
        <bgColor indexed="64"/>
      </patternFill>
    </fill>
    <fill>
      <patternFill patternType="solid">
        <fgColor rgb="FF0070C0"/>
        <bgColor indexed="64"/>
      </patternFill>
    </fill>
    <fill>
      <patternFill patternType="solid">
        <fgColor theme="7"/>
        <bgColor indexed="64"/>
      </patternFill>
    </fill>
    <fill>
      <patternFill patternType="solid">
        <fgColor theme="0" tint="-0.14999847407452621"/>
        <bgColor indexed="64"/>
      </patternFill>
    </fill>
  </fills>
  <borders count="118">
    <border>
      <left/>
      <right/>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indexed="64"/>
      </bottom>
      <diagonal/>
    </border>
    <border>
      <left/>
      <right style="thin">
        <color auto="1"/>
      </right>
      <top style="thin">
        <color auto="1"/>
      </top>
      <bottom/>
      <diagonal/>
    </border>
    <border>
      <left style="thin">
        <color auto="1"/>
      </left>
      <right style="thin">
        <color theme="0" tint="-0.24994659260841701"/>
      </right>
      <top style="thin">
        <color auto="1"/>
      </top>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bottom/>
      <diagonal/>
    </border>
    <border>
      <left style="thin">
        <color auto="1"/>
      </left>
      <right style="thin">
        <color theme="0" tint="-0.24994659260841701"/>
      </right>
      <top/>
      <bottom/>
      <diagonal/>
    </border>
    <border>
      <left/>
      <right style="thin">
        <color indexed="64"/>
      </right>
      <top/>
      <bottom style="thin">
        <color indexed="64"/>
      </bottom>
      <diagonal/>
    </border>
    <border>
      <left style="thin">
        <color auto="1"/>
      </left>
      <right style="thin">
        <color theme="0" tint="-0.24994659260841701"/>
      </right>
      <top/>
      <bottom style="thin">
        <color indexed="64"/>
      </bottom>
      <diagonal/>
    </border>
    <border>
      <left/>
      <right style="thin">
        <color theme="0" tint="-0.24994659260841701"/>
      </right>
      <top/>
      <bottom/>
      <diagonal/>
    </border>
    <border>
      <left/>
      <right style="thin">
        <color theme="0" tint="-0.24994659260841701"/>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tint="-0.24994659260841701"/>
      </right>
      <top style="thin">
        <color indexed="64"/>
      </top>
      <bottom style="thin">
        <color indexed="64"/>
      </bottom>
      <diagonal/>
    </border>
    <border>
      <left/>
      <right style="double">
        <color indexed="64"/>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4659260841701"/>
      </left>
      <right style="thin">
        <color indexed="64"/>
      </right>
      <top style="thin">
        <color indexed="64"/>
      </top>
      <bottom style="thin">
        <color theme="4"/>
      </bottom>
      <diagonal/>
    </border>
    <border>
      <left style="thin">
        <color theme="0" tint="-0.24994659260841701"/>
      </left>
      <right/>
      <top style="thin">
        <color indexed="64"/>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right/>
      <top style="thin">
        <color theme="0" tint="-0.24994659260841701"/>
      </top>
      <bottom style="thin">
        <color indexed="64"/>
      </bottom>
      <diagonal/>
    </border>
    <border>
      <left/>
      <right style="double">
        <color indexed="64"/>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theme="0" tint="-0.24994659260841701"/>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auto="1"/>
      </left>
      <right style="thin">
        <color theme="0" tint="-0.24994659260841701"/>
      </right>
      <top/>
      <bottom/>
      <diagonal/>
    </border>
    <border>
      <left style="thin">
        <color indexed="64"/>
      </left>
      <right style="thin">
        <color indexed="64"/>
      </right>
      <top/>
      <bottom/>
      <diagonal/>
    </border>
    <border>
      <left style="thin">
        <color indexed="22"/>
      </left>
      <right style="thin">
        <color indexed="64"/>
      </right>
      <top/>
      <bottom/>
      <diagonal/>
    </border>
    <border>
      <left style="thin">
        <color indexed="64"/>
      </left>
      <right/>
      <top/>
      <bottom/>
      <diagonal/>
    </border>
    <border>
      <left/>
      <right/>
      <top style="thin">
        <color auto="1"/>
      </top>
      <bottom/>
      <diagonal/>
    </border>
    <border>
      <left/>
      <right style="double">
        <color indexed="64"/>
      </right>
      <top style="thin">
        <color indexed="64"/>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top/>
      <bottom style="thin">
        <color indexed="64"/>
      </bottom>
      <diagonal/>
    </border>
    <border>
      <left/>
      <right style="double">
        <color indexed="64"/>
      </right>
      <top/>
      <bottom style="thin">
        <color indexed="64"/>
      </bottom>
      <diagonal/>
    </border>
    <border>
      <left style="thin">
        <color indexed="64"/>
      </left>
      <right/>
      <top/>
      <bottom style="thin">
        <color indexed="64"/>
      </bottom>
      <diagonal/>
    </border>
    <border>
      <left style="thin">
        <color theme="0" tint="-0.24994659260841701"/>
      </left>
      <right style="thin">
        <color theme="0" tint="-0.24994659260841701"/>
      </right>
      <top/>
      <bottom style="thin">
        <color auto="1"/>
      </bottom>
      <diagonal/>
    </border>
    <border>
      <left style="thin">
        <color theme="0" tint="-0.24994659260841701"/>
      </left>
      <right style="thin">
        <color indexed="64"/>
      </right>
      <top/>
      <bottom style="thin">
        <color auto="1"/>
      </bottom>
      <diagonal/>
    </border>
    <border>
      <left style="double">
        <color indexed="64"/>
      </left>
      <right/>
      <top/>
      <bottom/>
      <diagonal/>
    </border>
    <border>
      <left style="double">
        <color indexed="64"/>
      </left>
      <right/>
      <top style="thin">
        <color indexed="64"/>
      </top>
      <bottom/>
      <diagonal/>
    </border>
    <border>
      <left style="thin">
        <color indexed="64"/>
      </left>
      <right/>
      <top style="thin">
        <color indexed="64"/>
      </top>
      <bottom/>
      <diagonal/>
    </border>
    <border>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double">
        <color indexed="64"/>
      </left>
      <right/>
      <top/>
      <bottom style="thin">
        <color indexed="64"/>
      </bottom>
      <diagonal/>
    </border>
    <border>
      <left/>
      <right/>
      <top style="thin">
        <color indexed="64"/>
      </top>
      <bottom style="thin">
        <color theme="0" tint="-0.24994659260841701"/>
      </bottom>
      <diagonal/>
    </border>
  </borders>
  <cellStyleXfs count="6">
    <xf numFmtId="0" fontId="0" fillId="0" borderId="0"/>
    <xf numFmtId="43" fontId="1" fillId="0" borderId="0" applyFont="0" applyFill="0" applyBorder="0" applyAlignment="0" applyProtection="0"/>
    <xf numFmtId="0" fontId="1" fillId="2" borderId="0" applyNumberFormat="0" applyBorder="0" applyAlignment="0" applyProtection="0"/>
    <xf numFmtId="0" fontId="21" fillId="0" borderId="0"/>
    <xf numFmtId="0" fontId="5" fillId="0" borderId="0"/>
    <xf numFmtId="0" fontId="36" fillId="0" borderId="0"/>
  </cellStyleXfs>
  <cellXfs count="857">
    <xf numFmtId="0" fontId="0" fillId="0" borderId="0" xfId="0"/>
    <xf numFmtId="0" fontId="4" fillId="0" borderId="1" xfId="0" applyFont="1" applyBorder="1" applyAlignment="1">
      <alignment horizontal="left" vertical="top" wrapText="1"/>
    </xf>
    <xf numFmtId="0" fontId="4" fillId="0" borderId="2" xfId="0" applyFont="1" applyBorder="1" applyAlignment="1">
      <alignment horizontal="center" vertical="top" wrapText="1"/>
    </xf>
    <xf numFmtId="0" fontId="5" fillId="0" borderId="0" xfId="0" applyFont="1"/>
    <xf numFmtId="0" fontId="4" fillId="0" borderId="3" xfId="0" applyFont="1" applyBorder="1" applyAlignment="1">
      <alignment horizontal="left" vertical="top" wrapText="1"/>
    </xf>
    <xf numFmtId="0" fontId="4" fillId="0" borderId="4" xfId="0" applyFont="1" applyBorder="1" applyAlignment="1">
      <alignment horizontal="center" vertical="top" wrapText="1"/>
    </xf>
    <xf numFmtId="0" fontId="6" fillId="3" borderId="5" xfId="0" applyFont="1" applyFill="1" applyBorder="1" applyAlignment="1">
      <alignment horizontal="left" vertical="top" wrapText="1"/>
    </xf>
    <xf numFmtId="0" fontId="6" fillId="3" borderId="6" xfId="0" applyFont="1" applyFill="1" applyBorder="1" applyAlignment="1">
      <alignment horizontal="center" vertical="top" wrapText="1"/>
    </xf>
    <xf numFmtId="0" fontId="7" fillId="4" borderId="7" xfId="0" applyFont="1" applyFill="1" applyBorder="1" applyAlignment="1">
      <alignment horizontal="left" vertical="top" wrapText="1"/>
    </xf>
    <xf numFmtId="164" fontId="8" fillId="4" borderId="8" xfId="1" applyNumberFormat="1" applyFont="1" applyFill="1" applyBorder="1" applyAlignment="1">
      <alignment horizontal="center" vertical="top"/>
    </xf>
    <xf numFmtId="164" fontId="8" fillId="0" borderId="8" xfId="1" applyNumberFormat="1" applyFont="1" applyFill="1" applyBorder="1" applyAlignment="1">
      <alignment horizontal="center" vertical="top"/>
    </xf>
    <xf numFmtId="0" fontId="9" fillId="0" borderId="7" xfId="0" applyFont="1" applyBorder="1" applyAlignment="1">
      <alignment horizontal="left" vertical="top" wrapText="1"/>
    </xf>
    <xf numFmtId="0" fontId="7" fillId="4" borderId="8" xfId="0" applyFont="1" applyFill="1" applyBorder="1" applyAlignment="1">
      <alignment horizontal="center" vertical="top" wrapText="1"/>
    </xf>
    <xf numFmtId="0" fontId="7" fillId="0" borderId="7" xfId="0" applyFont="1" applyBorder="1" applyAlignment="1">
      <alignment horizontal="left" vertical="top" wrapText="1"/>
    </xf>
    <xf numFmtId="164" fontId="10" fillId="0" borderId="8" xfId="0" applyNumberFormat="1" applyFont="1" applyBorder="1" applyAlignment="1">
      <alignment horizontal="center" vertical="top" wrapText="1"/>
    </xf>
    <xf numFmtId="0" fontId="9" fillId="5" borderId="7" xfId="0" applyFont="1" applyFill="1" applyBorder="1" applyAlignment="1">
      <alignment horizontal="left" vertical="top" wrapText="1"/>
    </xf>
    <xf numFmtId="37" fontId="9" fillId="5" borderId="8" xfId="0" applyNumberFormat="1" applyFont="1" applyFill="1" applyBorder="1" applyAlignment="1">
      <alignment horizontal="center" vertical="top" wrapText="1"/>
    </xf>
    <xf numFmtId="165" fontId="9" fillId="5" borderId="8" xfId="0" applyNumberFormat="1" applyFont="1" applyFill="1" applyBorder="1" applyAlignment="1">
      <alignment horizontal="center" vertical="top" wrapText="1"/>
    </xf>
    <xf numFmtId="0" fontId="7" fillId="0" borderId="8" xfId="0" applyFont="1" applyBorder="1" applyAlignment="1">
      <alignment horizontal="center" vertical="top" wrapText="1"/>
    </xf>
    <xf numFmtId="37" fontId="10" fillId="0" borderId="8" xfId="0" applyNumberFormat="1" applyFont="1" applyBorder="1" applyAlignment="1">
      <alignment horizontal="center" vertical="top" wrapText="1"/>
    </xf>
    <xf numFmtId="5" fontId="10" fillId="0" borderId="8" xfId="0" applyNumberFormat="1" applyFont="1" applyBorder="1" applyAlignment="1">
      <alignment horizontal="center" vertical="top" wrapText="1"/>
    </xf>
    <xf numFmtId="10" fontId="10" fillId="0" borderId="8" xfId="0" applyNumberFormat="1" applyFont="1" applyBorder="1" applyAlignment="1">
      <alignment horizontal="center" vertical="top"/>
    </xf>
    <xf numFmtId="10" fontId="10" fillId="6" borderId="8" xfId="0" applyNumberFormat="1" applyFont="1" applyFill="1" applyBorder="1" applyAlignment="1">
      <alignment horizontal="center" vertical="top"/>
    </xf>
    <xf numFmtId="0" fontId="7" fillId="7" borderId="7" xfId="0" applyFont="1" applyFill="1" applyBorder="1" applyAlignment="1">
      <alignment horizontal="left" vertical="top" wrapText="1"/>
    </xf>
    <xf numFmtId="0" fontId="11" fillId="7" borderId="8" xfId="0" applyFont="1" applyFill="1" applyBorder="1" applyAlignment="1">
      <alignment horizontal="center" vertical="top"/>
    </xf>
    <xf numFmtId="0" fontId="11" fillId="0" borderId="8" xfId="0" applyFont="1" applyBorder="1" applyAlignment="1">
      <alignment horizontal="center" vertical="top"/>
    </xf>
    <xf numFmtId="0" fontId="7" fillId="7" borderId="9" xfId="0" applyFont="1" applyFill="1" applyBorder="1" applyAlignment="1">
      <alignment horizontal="left" vertical="top" wrapText="1"/>
    </xf>
    <xf numFmtId="165" fontId="10" fillId="6" borderId="10" xfId="1" applyNumberFormat="1" applyFont="1" applyFill="1" applyBorder="1" applyAlignment="1">
      <alignment horizontal="center" vertical="top"/>
    </xf>
    <xf numFmtId="165" fontId="10" fillId="7" borderId="10" xfId="1" applyNumberFormat="1" applyFont="1" applyFill="1" applyBorder="1" applyAlignment="1">
      <alignment horizontal="center" vertical="top"/>
    </xf>
    <xf numFmtId="165" fontId="10" fillId="7" borderId="8" xfId="1" applyNumberFormat="1" applyFont="1" applyFill="1" applyBorder="1" applyAlignment="1">
      <alignment horizontal="center" vertical="top"/>
    </xf>
    <xf numFmtId="9" fontId="10" fillId="0" borderId="8" xfId="1" applyNumberFormat="1" applyFont="1" applyFill="1" applyBorder="1" applyAlignment="1">
      <alignment horizontal="center" vertical="top"/>
    </xf>
    <xf numFmtId="165" fontId="10" fillId="6" borderId="8" xfId="1" applyNumberFormat="1" applyFont="1" applyFill="1" applyBorder="1" applyAlignment="1">
      <alignment horizontal="center" vertical="top"/>
    </xf>
    <xf numFmtId="0" fontId="7" fillId="5" borderId="7" xfId="0" applyFont="1" applyFill="1" applyBorder="1" applyAlignment="1">
      <alignment horizontal="left" vertical="top" wrapText="1"/>
    </xf>
    <xf numFmtId="10" fontId="10" fillId="5" borderId="8" xfId="0" applyNumberFormat="1" applyFont="1" applyFill="1" applyBorder="1" applyAlignment="1">
      <alignment horizontal="center" vertical="top"/>
    </xf>
    <xf numFmtId="0" fontId="7" fillId="5" borderId="9" xfId="0" applyFont="1" applyFill="1" applyBorder="1" applyAlignment="1">
      <alignment horizontal="left" vertical="top" wrapText="1"/>
    </xf>
    <xf numFmtId="10" fontId="10" fillId="5" borderId="10" xfId="0" applyNumberFormat="1" applyFont="1" applyFill="1" applyBorder="1" applyAlignment="1">
      <alignment horizontal="center" vertical="top"/>
    </xf>
    <xf numFmtId="166" fontId="10" fillId="0" borderId="11" xfId="0" applyNumberFormat="1" applyFont="1" applyBorder="1" applyAlignment="1">
      <alignment horizontal="center" vertical="top"/>
    </xf>
    <xf numFmtId="166" fontId="10" fillId="8" borderId="11" xfId="0" applyNumberFormat="1" applyFont="1" applyFill="1" applyBorder="1" applyAlignment="1">
      <alignment horizontal="center" vertical="top"/>
    </xf>
    <xf numFmtId="0" fontId="7" fillId="9" borderId="7" xfId="0" applyFont="1" applyFill="1" applyBorder="1" applyAlignment="1">
      <alignment horizontal="left" vertical="top" wrapText="1"/>
    </xf>
    <xf numFmtId="166" fontId="10" fillId="9" borderId="11" xfId="0" applyNumberFormat="1" applyFont="1" applyFill="1" applyBorder="1" applyAlignment="1">
      <alignment horizontal="center" vertical="top"/>
    </xf>
    <xf numFmtId="0" fontId="7" fillId="9" borderId="9" xfId="0" applyFont="1" applyFill="1" applyBorder="1" applyAlignment="1">
      <alignment horizontal="left" vertical="top" wrapText="1"/>
    </xf>
    <xf numFmtId="166" fontId="10" fillId="9" borderId="12" xfId="0" applyNumberFormat="1" applyFont="1" applyFill="1" applyBorder="1" applyAlignment="1">
      <alignment horizontal="center" vertical="top"/>
    </xf>
    <xf numFmtId="166" fontId="10" fillId="8" borderId="12" xfId="0" applyNumberFormat="1" applyFont="1" applyFill="1" applyBorder="1" applyAlignment="1">
      <alignment horizontal="center" vertical="top"/>
    </xf>
    <xf numFmtId="167" fontId="10" fillId="0" borderId="8" xfId="0" applyNumberFormat="1" applyFont="1" applyBorder="1" applyAlignment="1">
      <alignment horizontal="center" vertical="top"/>
    </xf>
    <xf numFmtId="0" fontId="7" fillId="10" borderId="7" xfId="0" applyFont="1" applyFill="1" applyBorder="1" applyAlignment="1">
      <alignment horizontal="left" vertical="top" wrapText="1"/>
    </xf>
    <xf numFmtId="167" fontId="10" fillId="10" borderId="8" xfId="0" applyNumberFormat="1" applyFont="1" applyFill="1" applyBorder="1" applyAlignment="1">
      <alignment horizontal="center" vertical="top"/>
    </xf>
    <xf numFmtId="0" fontId="7" fillId="0" borderId="9" xfId="0" applyFont="1" applyBorder="1" applyAlignment="1">
      <alignment horizontal="left" vertical="top" wrapText="1"/>
    </xf>
    <xf numFmtId="5" fontId="10" fillId="8" borderId="10" xfId="0" applyNumberFormat="1" applyFont="1" applyFill="1" applyBorder="1" applyAlignment="1">
      <alignment horizontal="center" vertical="top"/>
    </xf>
    <xf numFmtId="0" fontId="11" fillId="4" borderId="8" xfId="0" applyFont="1" applyFill="1" applyBorder="1" applyAlignment="1">
      <alignment horizontal="center" vertical="top" wrapText="1"/>
    </xf>
    <xf numFmtId="0" fontId="11" fillId="0" borderId="11" xfId="0" applyFont="1" applyBorder="1" applyAlignment="1">
      <alignment horizontal="center" vertical="top" wrapText="1"/>
    </xf>
    <xf numFmtId="0" fontId="10" fillId="4" borderId="11" xfId="0" applyFont="1" applyFill="1" applyBorder="1" applyAlignment="1">
      <alignment horizontal="center" vertical="top" wrapText="1"/>
    </xf>
    <xf numFmtId="0" fontId="10" fillId="0" borderId="11" xfId="0" applyFont="1" applyBorder="1" applyAlignment="1">
      <alignment horizontal="center" vertical="top" wrapText="1"/>
    </xf>
    <xf numFmtId="37" fontId="10" fillId="4" borderId="8" xfId="0" applyNumberFormat="1" applyFont="1" applyFill="1" applyBorder="1" applyAlignment="1">
      <alignment horizontal="center" vertical="top" wrapText="1"/>
    </xf>
    <xf numFmtId="0" fontId="11" fillId="0" borderId="8" xfId="0" applyFont="1" applyBorder="1" applyAlignment="1">
      <alignment horizontal="center" vertical="top" wrapText="1"/>
    </xf>
    <xf numFmtId="0" fontId="9" fillId="4" borderId="7" xfId="0" applyFont="1" applyFill="1" applyBorder="1" applyAlignment="1">
      <alignment horizontal="left" vertical="top" wrapText="1"/>
    </xf>
    <xf numFmtId="37" fontId="11" fillId="4" borderId="8" xfId="0" applyNumberFormat="1" applyFont="1" applyFill="1" applyBorder="1" applyAlignment="1">
      <alignment horizontal="center" vertical="top" wrapText="1"/>
    </xf>
    <xf numFmtId="5" fontId="7" fillId="7" borderId="8" xfId="0" applyNumberFormat="1" applyFont="1" applyFill="1" applyBorder="1" applyAlignment="1">
      <alignment horizontal="center" vertical="top"/>
    </xf>
    <xf numFmtId="0" fontId="7" fillId="5" borderId="13" xfId="0" applyFont="1" applyFill="1" applyBorder="1" applyAlignment="1">
      <alignment horizontal="left" vertical="top" wrapText="1"/>
    </xf>
    <xf numFmtId="5" fontId="10" fillId="5" borderId="4" xfId="0" applyNumberFormat="1" applyFont="1" applyFill="1" applyBorder="1" applyAlignment="1">
      <alignment horizontal="center" vertical="top"/>
    </xf>
    <xf numFmtId="0" fontId="7" fillId="0" borderId="14" xfId="0" applyFont="1" applyBorder="1" applyAlignment="1">
      <alignment horizontal="left" vertical="top" wrapText="1"/>
    </xf>
    <xf numFmtId="5" fontId="10" fillId="0" borderId="8" xfId="0" applyNumberFormat="1" applyFont="1" applyBorder="1" applyAlignment="1">
      <alignment horizontal="center" vertical="top"/>
    </xf>
    <xf numFmtId="0" fontId="7" fillId="5" borderId="14" xfId="0" applyFont="1" applyFill="1" applyBorder="1" applyAlignment="1">
      <alignment horizontal="left" vertical="top" wrapText="1"/>
    </xf>
    <xf numFmtId="5" fontId="10" fillId="5" borderId="8" xfId="0" applyNumberFormat="1" applyFont="1" applyFill="1" applyBorder="1" applyAlignment="1">
      <alignment horizontal="center" vertical="top"/>
    </xf>
    <xf numFmtId="0" fontId="7" fillId="10" borderId="14" xfId="0" applyFont="1" applyFill="1" applyBorder="1" applyAlignment="1">
      <alignment horizontal="left" vertical="top" wrapText="1"/>
    </xf>
    <xf numFmtId="10" fontId="10" fillId="10" borderId="8" xfId="0" applyNumberFormat="1" applyFont="1" applyFill="1" applyBorder="1" applyAlignment="1">
      <alignment horizontal="center" vertical="top"/>
    </xf>
    <xf numFmtId="14" fontId="10" fillId="10" borderId="8" xfId="0" applyNumberFormat="1" applyFont="1" applyFill="1" applyBorder="1" applyAlignment="1">
      <alignment horizontal="center" vertical="top"/>
    </xf>
    <xf numFmtId="14" fontId="10" fillId="0" borderId="11" xfId="0" applyNumberFormat="1" applyFont="1" applyBorder="1" applyAlignment="1">
      <alignment horizontal="center" vertical="top"/>
    </xf>
    <xf numFmtId="168" fontId="10" fillId="10" borderId="8" xfId="0" applyNumberFormat="1" applyFont="1" applyFill="1" applyBorder="1" applyAlignment="1">
      <alignment horizontal="center" vertical="top"/>
    </xf>
    <xf numFmtId="0" fontId="7" fillId="0" borderId="15" xfId="0" applyFont="1" applyBorder="1" applyAlignment="1">
      <alignment horizontal="left" vertical="top" wrapText="1"/>
    </xf>
    <xf numFmtId="10" fontId="10" fillId="0" borderId="10" xfId="0" applyNumberFormat="1" applyFont="1" applyBorder="1" applyAlignment="1">
      <alignment horizontal="center" vertical="top"/>
    </xf>
    <xf numFmtId="0" fontId="7" fillId="0" borderId="13" xfId="0" applyFont="1" applyBorder="1" applyAlignment="1">
      <alignment horizontal="left" vertical="top" wrapText="1"/>
    </xf>
    <xf numFmtId="169" fontId="10" fillId="8" borderId="4" xfId="1" applyNumberFormat="1" applyFont="1" applyFill="1" applyBorder="1" applyAlignment="1">
      <alignment horizontal="center" vertical="top"/>
    </xf>
    <xf numFmtId="0" fontId="7" fillId="7" borderId="14" xfId="0" applyFont="1" applyFill="1" applyBorder="1" applyAlignment="1">
      <alignment horizontal="left" vertical="top" wrapText="1"/>
    </xf>
    <xf numFmtId="164" fontId="8" fillId="7" borderId="8" xfId="1" applyNumberFormat="1" applyFont="1" applyFill="1" applyBorder="1" applyAlignment="1">
      <alignment horizontal="center" vertical="top"/>
    </xf>
    <xf numFmtId="169" fontId="10" fillId="8" borderId="8" xfId="1" applyNumberFormat="1" applyFont="1" applyFill="1" applyBorder="1" applyAlignment="1">
      <alignment horizontal="center" vertical="top"/>
    </xf>
    <xf numFmtId="5" fontId="10" fillId="7" borderId="8" xfId="0" applyNumberFormat="1" applyFont="1" applyFill="1" applyBorder="1" applyAlignment="1">
      <alignment horizontal="center" vertical="top"/>
    </xf>
    <xf numFmtId="9" fontId="10" fillId="0" borderId="8" xfId="0" applyNumberFormat="1" applyFont="1" applyBorder="1" applyAlignment="1">
      <alignment horizontal="center" vertical="top"/>
    </xf>
    <xf numFmtId="168" fontId="10" fillId="7" borderId="8" xfId="0" applyNumberFormat="1" applyFont="1" applyFill="1" applyBorder="1" applyAlignment="1">
      <alignment horizontal="center" vertical="top"/>
    </xf>
    <xf numFmtId="10" fontId="11" fillId="0" borderId="8" xfId="0" applyNumberFormat="1" applyFont="1" applyBorder="1" applyAlignment="1">
      <alignment horizontal="center" vertical="top"/>
    </xf>
    <xf numFmtId="10" fontId="11" fillId="7" borderId="8" xfId="0" applyNumberFormat="1" applyFont="1" applyFill="1" applyBorder="1" applyAlignment="1">
      <alignment horizontal="center" vertical="top"/>
    </xf>
    <xf numFmtId="0" fontId="7" fillId="7" borderId="15" xfId="0" applyFont="1" applyFill="1" applyBorder="1" applyAlignment="1">
      <alignment horizontal="left" vertical="top" wrapText="1"/>
    </xf>
    <xf numFmtId="10" fontId="11" fillId="7" borderId="10" xfId="0" applyNumberFormat="1" applyFont="1" applyFill="1" applyBorder="1" applyAlignment="1">
      <alignment horizontal="center" vertical="top"/>
    </xf>
    <xf numFmtId="0" fontId="5" fillId="0" borderId="0" xfId="0" applyFont="1" applyAlignment="1">
      <alignment horizontal="left"/>
    </xf>
    <xf numFmtId="0" fontId="10" fillId="0" borderId="0" xfId="0" applyFont="1"/>
    <xf numFmtId="0" fontId="16" fillId="4" borderId="16" xfId="0" applyFont="1" applyFill="1" applyBorder="1" applyAlignment="1">
      <alignment horizontal="center" vertical="center" wrapText="1"/>
    </xf>
    <xf numFmtId="0" fontId="16" fillId="4" borderId="17" xfId="0" applyFont="1" applyFill="1" applyBorder="1" applyAlignment="1">
      <alignment horizontal="center" vertical="center" wrapText="1"/>
    </xf>
    <xf numFmtId="0" fontId="7" fillId="4" borderId="16" xfId="0" applyFont="1" applyFill="1" applyBorder="1" applyAlignment="1">
      <alignment horizontal="center" vertical="center" wrapText="1"/>
    </xf>
    <xf numFmtId="0" fontId="7" fillId="4" borderId="18" xfId="0" applyFont="1" applyFill="1" applyBorder="1" applyAlignment="1">
      <alignment horizontal="center" vertical="center" wrapText="1"/>
    </xf>
    <xf numFmtId="0" fontId="7" fillId="4" borderId="19" xfId="0" applyFont="1" applyFill="1" applyBorder="1" applyAlignment="1">
      <alignment horizontal="center" vertical="center" wrapText="1"/>
    </xf>
    <xf numFmtId="0" fontId="7" fillId="4" borderId="20" xfId="0" applyFont="1" applyFill="1" applyBorder="1" applyAlignment="1">
      <alignment horizontal="center" vertical="center" wrapText="1"/>
    </xf>
    <xf numFmtId="170" fontId="7" fillId="4" borderId="19" xfId="1" applyNumberFormat="1" applyFont="1" applyFill="1" applyBorder="1" applyAlignment="1">
      <alignment horizontal="center" vertical="center" wrapText="1"/>
    </xf>
    <xf numFmtId="170" fontId="7" fillId="4" borderId="20" xfId="1" applyNumberFormat="1" applyFont="1" applyFill="1" applyBorder="1" applyAlignment="1">
      <alignment horizontal="center" vertical="center" wrapText="1"/>
    </xf>
    <xf numFmtId="0" fontId="7" fillId="4" borderId="21" xfId="0" applyFont="1" applyFill="1" applyBorder="1" applyAlignment="1">
      <alignment horizontal="center" vertical="center" wrapText="1"/>
    </xf>
    <xf numFmtId="0" fontId="7" fillId="4" borderId="22" xfId="0" applyFont="1" applyFill="1" applyBorder="1" applyAlignment="1">
      <alignment horizontal="center" vertical="center" wrapText="1"/>
    </xf>
    <xf numFmtId="164" fontId="7" fillId="11" borderId="2" xfId="0" applyNumberFormat="1" applyFont="1" applyFill="1" applyBorder="1" applyAlignment="1">
      <alignment horizontal="center" vertical="center" wrapText="1"/>
    </xf>
    <xf numFmtId="164" fontId="7" fillId="7" borderId="18" xfId="0" applyNumberFormat="1" applyFont="1" applyFill="1" applyBorder="1" applyAlignment="1">
      <alignment horizontal="center" vertical="center" wrapText="1"/>
    </xf>
    <xf numFmtId="164" fontId="7" fillId="12" borderId="18" xfId="2" applyNumberFormat="1" applyFont="1" applyFill="1" applyBorder="1" applyAlignment="1">
      <alignment horizontal="center" vertical="center" wrapText="1"/>
    </xf>
    <xf numFmtId="164" fontId="7" fillId="13" borderId="19" xfId="0" applyNumberFormat="1" applyFont="1" applyFill="1" applyBorder="1" applyAlignment="1">
      <alignment horizontal="center" vertical="center" wrapText="1"/>
    </xf>
    <xf numFmtId="171" fontId="7" fillId="8" borderId="23" xfId="0" applyNumberFormat="1" applyFont="1" applyFill="1" applyBorder="1" applyAlignment="1">
      <alignment horizontal="center" vertical="center" wrapText="1"/>
    </xf>
    <xf numFmtId="171" fontId="7" fillId="6" borderId="24" xfId="0" applyNumberFormat="1" applyFont="1" applyFill="1" applyBorder="1" applyAlignment="1">
      <alignment horizontal="center" vertical="center" wrapText="1"/>
    </xf>
    <xf numFmtId="171" fontId="7" fillId="8" borderId="25" xfId="0" applyNumberFormat="1" applyFont="1" applyFill="1" applyBorder="1" applyAlignment="1">
      <alignment horizontal="center" vertical="center" wrapText="1"/>
    </xf>
    <xf numFmtId="171" fontId="7" fillId="14" borderId="26" xfId="0" applyNumberFormat="1" applyFont="1" applyFill="1" applyBorder="1" applyAlignment="1">
      <alignment horizontal="center" vertical="center" wrapText="1"/>
    </xf>
    <xf numFmtId="171" fontId="7" fillId="14" borderId="24" xfId="0" applyNumberFormat="1" applyFont="1" applyFill="1" applyBorder="1" applyAlignment="1">
      <alignment horizontal="center" vertical="center" wrapText="1"/>
    </xf>
    <xf numFmtId="171" fontId="7" fillId="15" borderId="24" xfId="0" applyNumberFormat="1" applyFont="1" applyFill="1" applyBorder="1" applyAlignment="1">
      <alignment horizontal="center" vertical="center" wrapText="1"/>
    </xf>
    <xf numFmtId="171" fontId="7" fillId="15" borderId="27" xfId="0" applyNumberFormat="1" applyFont="1" applyFill="1" applyBorder="1" applyAlignment="1">
      <alignment horizontal="center" vertical="center" wrapText="1"/>
    </xf>
    <xf numFmtId="171" fontId="7" fillId="16" borderId="28" xfId="0" applyNumberFormat="1" applyFont="1" applyFill="1" applyBorder="1" applyAlignment="1">
      <alignment horizontal="center" vertical="center" wrapText="1"/>
    </xf>
    <xf numFmtId="171" fontId="7" fillId="4" borderId="28" xfId="0" applyNumberFormat="1" applyFont="1" applyFill="1" applyBorder="1" applyAlignment="1">
      <alignment horizontal="center" vertical="center" wrapText="1"/>
    </xf>
    <xf numFmtId="171" fontId="7" fillId="17" borderId="23" xfId="0" applyNumberFormat="1" applyFont="1" applyFill="1" applyBorder="1" applyAlignment="1">
      <alignment horizontal="center" vertical="center" wrapText="1"/>
    </xf>
    <xf numFmtId="171" fontId="7" fillId="16" borderId="23" xfId="0" applyNumberFormat="1" applyFont="1" applyFill="1" applyBorder="1" applyAlignment="1">
      <alignment horizontal="center" vertical="center" wrapText="1"/>
    </xf>
    <xf numFmtId="43" fontId="7" fillId="4" borderId="20" xfId="1" applyFont="1" applyFill="1" applyBorder="1" applyAlignment="1">
      <alignment horizontal="center" wrapText="1"/>
    </xf>
    <xf numFmtId="164" fontId="0" fillId="0" borderId="0" xfId="0" applyNumberFormat="1"/>
    <xf numFmtId="0" fontId="17" fillId="18" borderId="0" xfId="0" applyFont="1" applyFill="1" applyAlignment="1">
      <alignment horizontal="center" vertical="top"/>
    </xf>
    <xf numFmtId="0" fontId="17" fillId="18" borderId="0" xfId="0" applyFont="1" applyFill="1" applyAlignment="1">
      <alignment horizontal="center" vertical="top" wrapText="1"/>
    </xf>
    <xf numFmtId="0" fontId="17" fillId="18" borderId="29" xfId="0" applyFont="1" applyFill="1" applyBorder="1" applyAlignment="1">
      <alignment horizontal="center" vertical="top"/>
    </xf>
    <xf numFmtId="0" fontId="10" fillId="18" borderId="0" xfId="0" applyFont="1" applyFill="1" applyAlignment="1">
      <alignment vertical="top"/>
    </xf>
    <xf numFmtId="0" fontId="10" fillId="18" borderId="0" xfId="0" applyFont="1" applyFill="1" applyAlignment="1">
      <alignment horizontal="left" vertical="top"/>
    </xf>
    <xf numFmtId="0" fontId="10" fillId="18" borderId="0" xfId="0" applyFont="1" applyFill="1" applyAlignment="1">
      <alignment horizontal="center" vertical="top"/>
    </xf>
    <xf numFmtId="0" fontId="10" fillId="18" borderId="0" xfId="0" quotePrefix="1" applyFont="1" applyFill="1" applyAlignment="1">
      <alignment horizontal="center" vertical="top"/>
    </xf>
    <xf numFmtId="0" fontId="10" fillId="18" borderId="7" xfId="0" quotePrefix="1" applyFont="1" applyFill="1" applyBorder="1" applyAlignment="1">
      <alignment horizontal="center" vertical="top"/>
    </xf>
    <xf numFmtId="49" fontId="10" fillId="18" borderId="7" xfId="0" applyNumberFormat="1" applyFont="1" applyFill="1" applyBorder="1" applyAlignment="1">
      <alignment horizontal="center" vertical="top"/>
    </xf>
    <xf numFmtId="37" fontId="10" fillId="18" borderId="0" xfId="1" applyNumberFormat="1" applyFont="1" applyFill="1" applyAlignment="1">
      <alignment horizontal="center" vertical="top"/>
    </xf>
    <xf numFmtId="170" fontId="10" fillId="18" borderId="7" xfId="1" applyNumberFormat="1" applyFont="1" applyFill="1" applyBorder="1" applyAlignment="1">
      <alignment horizontal="center" vertical="top"/>
    </xf>
    <xf numFmtId="49" fontId="10" fillId="18" borderId="0" xfId="0" applyNumberFormat="1" applyFont="1" applyFill="1" applyAlignment="1">
      <alignment horizontal="center" vertical="top"/>
    </xf>
    <xf numFmtId="1" fontId="10" fillId="18" borderId="7" xfId="1" applyNumberFormat="1" applyFont="1" applyFill="1" applyBorder="1" applyAlignment="1">
      <alignment horizontal="center" vertical="top"/>
    </xf>
    <xf numFmtId="164" fontId="9" fillId="19" borderId="0" xfId="0" quotePrefix="1" applyNumberFormat="1" applyFont="1" applyFill="1" applyAlignment="1">
      <alignment horizontal="center" vertical="top"/>
    </xf>
    <xf numFmtId="164" fontId="9" fillId="19" borderId="7" xfId="0" quotePrefix="1" applyNumberFormat="1" applyFont="1" applyFill="1" applyBorder="1" applyAlignment="1">
      <alignment horizontal="center" vertical="top"/>
    </xf>
    <xf numFmtId="164" fontId="7" fillId="18" borderId="11" xfId="0" applyNumberFormat="1" applyFont="1" applyFill="1" applyBorder="1" applyAlignment="1">
      <alignment horizontal="center" vertical="top"/>
    </xf>
    <xf numFmtId="164" fontId="7" fillId="18" borderId="30" xfId="0" applyNumberFormat="1" applyFont="1" applyFill="1" applyBorder="1" applyAlignment="1">
      <alignment horizontal="center" vertical="top"/>
    </xf>
    <xf numFmtId="164" fontId="7" fillId="18" borderId="31" xfId="0" applyNumberFormat="1" applyFont="1" applyFill="1" applyBorder="1" applyAlignment="1">
      <alignment horizontal="center" vertical="top"/>
    </xf>
    <xf numFmtId="164" fontId="7" fillId="18" borderId="8" xfId="0" applyNumberFormat="1" applyFont="1" applyFill="1" applyBorder="1" applyAlignment="1">
      <alignment horizontal="center" vertical="top"/>
    </xf>
    <xf numFmtId="164" fontId="7" fillId="18" borderId="32" xfId="0" applyNumberFormat="1" applyFont="1" applyFill="1" applyBorder="1" applyAlignment="1">
      <alignment horizontal="center" vertical="top"/>
    </xf>
    <xf numFmtId="164" fontId="7" fillId="18" borderId="0" xfId="0" applyNumberFormat="1" applyFont="1" applyFill="1" applyAlignment="1">
      <alignment horizontal="center" vertical="top"/>
    </xf>
    <xf numFmtId="43" fontId="18" fillId="18" borderId="14" xfId="1" applyFont="1" applyFill="1" applyBorder="1" applyAlignment="1">
      <alignment horizontal="center" vertical="top"/>
    </xf>
    <xf numFmtId="0" fontId="17" fillId="20" borderId="0" xfId="0" applyFont="1" applyFill="1" applyAlignment="1">
      <alignment horizontal="center" vertical="top"/>
    </xf>
    <xf numFmtId="0" fontId="17" fillId="21" borderId="0" xfId="0" applyFont="1" applyFill="1" applyAlignment="1">
      <alignment horizontal="center" vertical="top"/>
    </xf>
    <xf numFmtId="0" fontId="17" fillId="21" borderId="0" xfId="0" applyFont="1" applyFill="1" applyAlignment="1">
      <alignment horizontal="center" vertical="top" wrapText="1"/>
    </xf>
    <xf numFmtId="0" fontId="17" fillId="21" borderId="29" xfId="0" applyFont="1" applyFill="1" applyBorder="1" applyAlignment="1">
      <alignment horizontal="center" vertical="top"/>
    </xf>
    <xf numFmtId="0" fontId="10" fillId="20" borderId="0" xfId="0" applyFont="1" applyFill="1" applyAlignment="1">
      <alignment vertical="top"/>
    </xf>
    <xf numFmtId="0" fontId="10" fillId="20" borderId="0" xfId="0" applyFont="1" applyFill="1" applyAlignment="1">
      <alignment horizontal="left" vertical="top"/>
    </xf>
    <xf numFmtId="0" fontId="10" fillId="20" borderId="0" xfId="0" applyFont="1" applyFill="1" applyAlignment="1">
      <alignment horizontal="center" vertical="top"/>
    </xf>
    <xf numFmtId="0" fontId="10" fillId="20" borderId="0" xfId="0" quotePrefix="1" applyFont="1" applyFill="1" applyAlignment="1">
      <alignment horizontal="center" vertical="top"/>
    </xf>
    <xf numFmtId="0" fontId="10" fillId="20" borderId="7" xfId="0" quotePrefix="1" applyFont="1" applyFill="1" applyBorder="1" applyAlignment="1">
      <alignment horizontal="center" vertical="top"/>
    </xf>
    <xf numFmtId="49" fontId="10" fillId="20" borderId="7" xfId="0" applyNumberFormat="1" applyFont="1" applyFill="1" applyBorder="1" applyAlignment="1">
      <alignment horizontal="center" vertical="top"/>
    </xf>
    <xf numFmtId="37" fontId="10" fillId="20" borderId="0" xfId="1" applyNumberFormat="1" applyFont="1" applyFill="1" applyAlignment="1">
      <alignment horizontal="center" vertical="top"/>
    </xf>
    <xf numFmtId="170" fontId="10" fillId="20" borderId="7" xfId="1" applyNumberFormat="1" applyFont="1" applyFill="1" applyBorder="1" applyAlignment="1">
      <alignment horizontal="center" vertical="top"/>
    </xf>
    <xf numFmtId="49" fontId="10" fillId="20" borderId="0" xfId="0" applyNumberFormat="1" applyFont="1" applyFill="1" applyAlignment="1">
      <alignment horizontal="center" vertical="top"/>
    </xf>
    <xf numFmtId="1" fontId="10" fillId="20" borderId="7" xfId="1" applyNumberFormat="1" applyFont="1" applyFill="1" applyBorder="1" applyAlignment="1">
      <alignment horizontal="center" vertical="top"/>
    </xf>
    <xf numFmtId="164" fontId="9" fillId="6" borderId="0" xfId="0" quotePrefix="1" applyNumberFormat="1" applyFont="1" applyFill="1" applyAlignment="1">
      <alignment horizontal="center" vertical="top"/>
    </xf>
    <xf numFmtId="164" fontId="7" fillId="20" borderId="11" xfId="0" applyNumberFormat="1" applyFont="1" applyFill="1" applyBorder="1" applyAlignment="1">
      <alignment horizontal="center" vertical="top"/>
    </xf>
    <xf numFmtId="164" fontId="7" fillId="20" borderId="30" xfId="0" applyNumberFormat="1" applyFont="1" applyFill="1" applyBorder="1" applyAlignment="1">
      <alignment horizontal="center" vertical="top"/>
    </xf>
    <xf numFmtId="164" fontId="7" fillId="20" borderId="31" xfId="0" applyNumberFormat="1" applyFont="1" applyFill="1" applyBorder="1" applyAlignment="1">
      <alignment horizontal="center" vertical="top"/>
    </xf>
    <xf numFmtId="164" fontId="7" fillId="20" borderId="8" xfId="0" applyNumberFormat="1" applyFont="1" applyFill="1" applyBorder="1" applyAlignment="1">
      <alignment horizontal="center" vertical="top"/>
    </xf>
    <xf numFmtId="164" fontId="7" fillId="20" borderId="32" xfId="0" applyNumberFormat="1" applyFont="1" applyFill="1" applyBorder="1" applyAlignment="1">
      <alignment horizontal="center" vertical="top"/>
    </xf>
    <xf numFmtId="164" fontId="7" fillId="20" borderId="0" xfId="0" applyNumberFormat="1" applyFont="1" applyFill="1" applyAlignment="1">
      <alignment horizontal="center" vertical="top"/>
    </xf>
    <xf numFmtId="43" fontId="18" fillId="20" borderId="14" xfId="1" applyFont="1" applyFill="1" applyBorder="1" applyAlignment="1">
      <alignment horizontal="center" vertical="top"/>
    </xf>
    <xf numFmtId="0" fontId="19" fillId="22" borderId="0" xfId="0" applyFont="1" applyFill="1" applyAlignment="1">
      <alignment horizontal="right" vertical="center" wrapText="1"/>
    </xf>
    <xf numFmtId="0" fontId="20" fillId="0" borderId="0" xfId="0" applyFont="1" applyAlignment="1">
      <alignment horizontal="left" vertical="center"/>
    </xf>
    <xf numFmtId="0" fontId="0" fillId="0" borderId="0" xfId="0" applyAlignment="1">
      <alignment wrapText="1"/>
    </xf>
    <xf numFmtId="0" fontId="17" fillId="0" borderId="0" xfId="0" applyFont="1" applyAlignment="1">
      <alignment horizontal="center" vertical="top"/>
    </xf>
    <xf numFmtId="0" fontId="10" fillId="0" borderId="0" xfId="0" applyFont="1" applyAlignment="1">
      <alignment vertical="top"/>
    </xf>
    <xf numFmtId="0" fontId="10" fillId="0" borderId="0" xfId="0" applyFont="1" applyAlignment="1">
      <alignment horizontal="left" vertical="top"/>
    </xf>
    <xf numFmtId="0" fontId="10" fillId="0" borderId="0" xfId="0" applyFont="1" applyAlignment="1">
      <alignment horizontal="center" vertical="top"/>
    </xf>
    <xf numFmtId="0" fontId="10" fillId="0" borderId="0" xfId="0" quotePrefix="1" applyFont="1" applyAlignment="1">
      <alignment horizontal="center" vertical="top"/>
    </xf>
    <xf numFmtId="0" fontId="10" fillId="0" borderId="7" xfId="0" quotePrefix="1" applyFont="1" applyBorder="1" applyAlignment="1">
      <alignment horizontal="center" vertical="top"/>
    </xf>
    <xf numFmtId="49" fontId="10" fillId="0" borderId="7" xfId="0" applyNumberFormat="1" applyFont="1" applyBorder="1" applyAlignment="1">
      <alignment horizontal="center" vertical="top"/>
    </xf>
    <xf numFmtId="37" fontId="10" fillId="0" borderId="0" xfId="1" applyNumberFormat="1" applyFont="1" applyAlignment="1">
      <alignment horizontal="center" vertical="top"/>
    </xf>
    <xf numFmtId="170" fontId="10" fillId="0" borderId="7" xfId="1" applyNumberFormat="1" applyFont="1" applyBorder="1" applyAlignment="1">
      <alignment horizontal="center" vertical="top"/>
    </xf>
    <xf numFmtId="49" fontId="10" fillId="0" borderId="0" xfId="0" applyNumberFormat="1" applyFont="1" applyAlignment="1">
      <alignment horizontal="center" vertical="top"/>
    </xf>
    <xf numFmtId="1" fontId="10" fillId="0" borderId="7" xfId="1" applyNumberFormat="1" applyFont="1" applyBorder="1" applyAlignment="1">
      <alignment horizontal="center" vertical="top"/>
    </xf>
    <xf numFmtId="164" fontId="7" fillId="0" borderId="11" xfId="0" applyNumberFormat="1" applyFont="1" applyBorder="1" applyAlignment="1">
      <alignment horizontal="center" vertical="top"/>
    </xf>
    <xf numFmtId="164" fontId="7" fillId="0" borderId="30" xfId="0" applyNumberFormat="1" applyFont="1" applyBorder="1" applyAlignment="1">
      <alignment horizontal="center" vertical="top"/>
    </xf>
    <xf numFmtId="164" fontId="7" fillId="0" borderId="31" xfId="0" applyNumberFormat="1" applyFont="1" applyBorder="1" applyAlignment="1">
      <alignment horizontal="center" vertical="top"/>
    </xf>
    <xf numFmtId="164" fontId="7" fillId="0" borderId="8" xfId="0" applyNumberFormat="1" applyFont="1" applyBorder="1" applyAlignment="1">
      <alignment horizontal="center" vertical="top"/>
    </xf>
    <xf numFmtId="164" fontId="7" fillId="0" borderId="32" xfId="0" applyNumberFormat="1" applyFont="1" applyBorder="1" applyAlignment="1">
      <alignment horizontal="center" vertical="top"/>
    </xf>
    <xf numFmtId="164" fontId="7" fillId="0" borderId="0" xfId="0" applyNumberFormat="1" applyFont="1" applyAlignment="1">
      <alignment horizontal="center" vertical="top"/>
    </xf>
    <xf numFmtId="43" fontId="18" fillId="0" borderId="14" xfId="1" applyFont="1" applyBorder="1" applyAlignment="1">
      <alignment horizontal="center" vertical="top"/>
    </xf>
    <xf numFmtId="0" fontId="22" fillId="18" borderId="33" xfId="3" applyFont="1" applyFill="1" applyBorder="1" applyAlignment="1">
      <alignment horizontal="center" vertical="top" wrapText="1"/>
    </xf>
    <xf numFmtId="0" fontId="22" fillId="0" borderId="33" xfId="3" applyFont="1" applyBorder="1" applyAlignment="1">
      <alignment horizontal="center" vertical="top" wrapText="1"/>
    </xf>
    <xf numFmtId="164" fontId="7" fillId="0" borderId="34" xfId="0" applyNumberFormat="1" applyFont="1" applyBorder="1" applyAlignment="1">
      <alignment horizontal="center" vertical="top"/>
    </xf>
    <xf numFmtId="43" fontId="18" fillId="0" borderId="35" xfId="1" applyFont="1" applyBorder="1" applyAlignment="1">
      <alignment horizontal="center" vertical="top"/>
    </xf>
    <xf numFmtId="0" fontId="22" fillId="18" borderId="36" xfId="3" applyFont="1" applyFill="1" applyBorder="1" applyAlignment="1">
      <alignment horizontal="center" vertical="top" wrapText="1"/>
    </xf>
    <xf numFmtId="164" fontId="7" fillId="18" borderId="37" xfId="0" applyNumberFormat="1" applyFont="1" applyFill="1" applyBorder="1" applyAlignment="1">
      <alignment horizontal="center" vertical="top"/>
    </xf>
    <xf numFmtId="43" fontId="18" fillId="18" borderId="38" xfId="1" applyFont="1" applyFill="1" applyBorder="1" applyAlignment="1">
      <alignment horizontal="center" vertical="top"/>
    </xf>
    <xf numFmtId="0" fontId="22" fillId="0" borderId="39" xfId="3" applyFont="1" applyBorder="1" applyAlignment="1">
      <alignment horizontal="center" vertical="top" wrapText="1"/>
    </xf>
    <xf numFmtId="164" fontId="7" fillId="0" borderId="40" xfId="0" applyNumberFormat="1" applyFont="1" applyBorder="1" applyAlignment="1">
      <alignment horizontal="center" vertical="top"/>
    </xf>
    <xf numFmtId="43" fontId="18" fillId="0" borderId="41" xfId="1" applyFont="1" applyBorder="1" applyAlignment="1">
      <alignment horizontal="center" vertical="top"/>
    </xf>
    <xf numFmtId="0" fontId="22" fillId="18" borderId="42" xfId="3" applyFont="1" applyFill="1" applyBorder="1" applyAlignment="1">
      <alignment horizontal="center" vertical="top" wrapText="1"/>
    </xf>
    <xf numFmtId="164" fontId="7" fillId="18" borderId="43" xfId="0" applyNumberFormat="1" applyFont="1" applyFill="1" applyBorder="1" applyAlignment="1">
      <alignment horizontal="center" vertical="top"/>
    </xf>
    <xf numFmtId="43" fontId="18" fillId="18" borderId="44" xfId="1" applyFont="1" applyFill="1" applyBorder="1" applyAlignment="1">
      <alignment horizontal="center" vertical="top"/>
    </xf>
    <xf numFmtId="0" fontId="22" fillId="0" borderId="45" xfId="3" applyFont="1" applyBorder="1" applyAlignment="1">
      <alignment horizontal="center" vertical="top" wrapText="1"/>
    </xf>
    <xf numFmtId="164" fontId="7" fillId="0" borderId="46" xfId="0" applyNumberFormat="1" applyFont="1" applyBorder="1" applyAlignment="1">
      <alignment horizontal="center" vertical="top"/>
    </xf>
    <xf numFmtId="43" fontId="18" fillId="0" borderId="47" xfId="1" applyFont="1" applyBorder="1" applyAlignment="1">
      <alignment horizontal="center" vertical="top"/>
    </xf>
    <xf numFmtId="0" fontId="22" fillId="18" borderId="48" xfId="3" applyFont="1" applyFill="1" applyBorder="1" applyAlignment="1">
      <alignment horizontal="center" vertical="top" wrapText="1"/>
    </xf>
    <xf numFmtId="164" fontId="7" fillId="18" borderId="49" xfId="0" applyNumberFormat="1" applyFont="1" applyFill="1" applyBorder="1" applyAlignment="1">
      <alignment horizontal="center" vertical="top"/>
    </xf>
    <xf numFmtId="43" fontId="18" fillId="18" borderId="50" xfId="1" applyFont="1" applyFill="1" applyBorder="1" applyAlignment="1">
      <alignment horizontal="center" vertical="top"/>
    </xf>
    <xf numFmtId="0" fontId="22" fillId="0" borderId="51" xfId="3" applyFont="1" applyBorder="1" applyAlignment="1">
      <alignment horizontal="center" vertical="top" wrapText="1"/>
    </xf>
    <xf numFmtId="164" fontId="7" fillId="0" borderId="52" xfId="0" applyNumberFormat="1" applyFont="1" applyBorder="1" applyAlignment="1">
      <alignment horizontal="center" vertical="top"/>
    </xf>
    <xf numFmtId="43" fontId="18" fillId="0" borderId="53" xfId="1" applyFont="1" applyBorder="1" applyAlignment="1">
      <alignment horizontal="center" vertical="top"/>
    </xf>
    <xf numFmtId="0" fontId="22" fillId="18" borderId="54" xfId="3" applyFont="1" applyFill="1" applyBorder="1" applyAlignment="1">
      <alignment horizontal="center" vertical="top" wrapText="1"/>
    </xf>
    <xf numFmtId="164" fontId="7" fillId="18" borderId="55" xfId="0" applyNumberFormat="1" applyFont="1" applyFill="1" applyBorder="1" applyAlignment="1">
      <alignment horizontal="center" vertical="top"/>
    </xf>
    <xf numFmtId="43" fontId="18" fillId="18" borderId="56" xfId="1" applyFont="1" applyFill="1" applyBorder="1" applyAlignment="1">
      <alignment horizontal="center" vertical="top"/>
    </xf>
    <xf numFmtId="0" fontId="22" fillId="0" borderId="57" xfId="3" applyFont="1" applyBorder="1" applyAlignment="1">
      <alignment horizontal="center" vertical="top" wrapText="1"/>
    </xf>
    <xf numFmtId="164" fontId="7" fillId="0" borderId="58" xfId="0" applyNumberFormat="1" applyFont="1" applyBorder="1" applyAlignment="1">
      <alignment horizontal="center" vertical="top"/>
    </xf>
    <xf numFmtId="43" fontId="18" fillId="0" borderId="59" xfId="1" applyFont="1" applyBorder="1" applyAlignment="1">
      <alignment horizontal="center" vertical="top"/>
    </xf>
    <xf numFmtId="0" fontId="22" fillId="18" borderId="60" xfId="3" applyFont="1" applyFill="1" applyBorder="1" applyAlignment="1">
      <alignment horizontal="center" vertical="top" wrapText="1"/>
    </xf>
    <xf numFmtId="164" fontId="7" fillId="18" borderId="61" xfId="0" applyNumberFormat="1" applyFont="1" applyFill="1" applyBorder="1" applyAlignment="1">
      <alignment horizontal="center" vertical="top"/>
    </xf>
    <xf numFmtId="43" fontId="18" fillId="18" borderId="62" xfId="1" applyFont="1" applyFill="1" applyBorder="1" applyAlignment="1">
      <alignment horizontal="center" vertical="top"/>
    </xf>
    <xf numFmtId="0" fontId="22" fillId="0" borderId="63" xfId="3" applyFont="1" applyBorder="1" applyAlignment="1">
      <alignment horizontal="center" vertical="top" wrapText="1"/>
    </xf>
    <xf numFmtId="164" fontId="7" fillId="0" borderId="64" xfId="0" applyNumberFormat="1" applyFont="1" applyBorder="1" applyAlignment="1">
      <alignment horizontal="center" vertical="top"/>
    </xf>
    <xf numFmtId="43" fontId="18" fillId="0" borderId="65" xfId="1" applyFont="1" applyBorder="1" applyAlignment="1">
      <alignment horizontal="center" vertical="top"/>
    </xf>
    <xf numFmtId="0" fontId="22" fillId="18" borderId="66" xfId="3" applyFont="1" applyFill="1" applyBorder="1" applyAlignment="1">
      <alignment horizontal="center" vertical="top" wrapText="1"/>
    </xf>
    <xf numFmtId="164" fontId="7" fillId="18" borderId="67" xfId="0" applyNumberFormat="1" applyFont="1" applyFill="1" applyBorder="1" applyAlignment="1">
      <alignment horizontal="center" vertical="top"/>
    </xf>
    <xf numFmtId="43" fontId="18" fillId="18" borderId="68" xfId="1" applyFont="1" applyFill="1" applyBorder="1" applyAlignment="1">
      <alignment horizontal="center" vertical="top"/>
    </xf>
    <xf numFmtId="0" fontId="22" fillId="0" borderId="69" xfId="3" applyFont="1" applyBorder="1" applyAlignment="1">
      <alignment horizontal="center" vertical="top" wrapText="1"/>
    </xf>
    <xf numFmtId="164" fontId="7" fillId="0" borderId="70" xfId="0" applyNumberFormat="1" applyFont="1" applyBorder="1" applyAlignment="1">
      <alignment horizontal="center" vertical="top"/>
    </xf>
    <xf numFmtId="43" fontId="18" fillId="0" borderId="71" xfId="1" applyFont="1" applyBorder="1" applyAlignment="1">
      <alignment horizontal="center" vertical="top"/>
    </xf>
    <xf numFmtId="0" fontId="22" fillId="18" borderId="72" xfId="3" applyFont="1" applyFill="1" applyBorder="1" applyAlignment="1">
      <alignment horizontal="center" vertical="top" wrapText="1"/>
    </xf>
    <xf numFmtId="164" fontId="7" fillId="18" borderId="73" xfId="0" applyNumberFormat="1" applyFont="1" applyFill="1" applyBorder="1" applyAlignment="1">
      <alignment horizontal="center" vertical="top"/>
    </xf>
    <xf numFmtId="43" fontId="18" fillId="18" borderId="74" xfId="1" applyFont="1" applyFill="1" applyBorder="1" applyAlignment="1">
      <alignment horizontal="center" vertical="top"/>
    </xf>
    <xf numFmtId="0" fontId="22" fillId="0" borderId="75" xfId="3" applyFont="1" applyBorder="1" applyAlignment="1">
      <alignment horizontal="center" vertical="top" wrapText="1"/>
    </xf>
    <xf numFmtId="164" fontId="7" fillId="0" borderId="76" xfId="0" applyNumberFormat="1" applyFont="1" applyBorder="1" applyAlignment="1">
      <alignment horizontal="center" vertical="top"/>
    </xf>
    <xf numFmtId="43" fontId="18" fillId="0" borderId="77" xfId="1" applyFont="1" applyBorder="1" applyAlignment="1">
      <alignment horizontal="center" vertical="top"/>
    </xf>
    <xf numFmtId="0" fontId="22" fillId="18" borderId="78" xfId="3" applyFont="1" applyFill="1" applyBorder="1" applyAlignment="1">
      <alignment horizontal="center" vertical="top" wrapText="1"/>
    </xf>
    <xf numFmtId="164" fontId="7" fillId="18" borderId="79" xfId="0" applyNumberFormat="1" applyFont="1" applyFill="1" applyBorder="1" applyAlignment="1">
      <alignment horizontal="center" vertical="top"/>
    </xf>
    <xf numFmtId="43" fontId="18" fillId="18" borderId="80" xfId="1" applyFont="1" applyFill="1" applyBorder="1" applyAlignment="1">
      <alignment horizontal="center" vertical="top"/>
    </xf>
    <xf numFmtId="0" fontId="22" fillId="0" borderId="81" xfId="3" applyFont="1" applyBorder="1" applyAlignment="1">
      <alignment horizontal="center" vertical="top" wrapText="1"/>
    </xf>
    <xf numFmtId="164" fontId="7" fillId="0" borderId="82" xfId="0" applyNumberFormat="1" applyFont="1" applyBorder="1" applyAlignment="1">
      <alignment horizontal="center" vertical="top"/>
    </xf>
    <xf numFmtId="43" fontId="18" fillId="0" borderId="83" xfId="1" applyFont="1" applyBorder="1" applyAlignment="1">
      <alignment horizontal="center" vertical="top"/>
    </xf>
    <xf numFmtId="0" fontId="22" fillId="18" borderId="84" xfId="3" applyFont="1" applyFill="1" applyBorder="1" applyAlignment="1">
      <alignment horizontal="center" vertical="top" wrapText="1"/>
    </xf>
    <xf numFmtId="164" fontId="7" fillId="18" borderId="85" xfId="0" applyNumberFormat="1" applyFont="1" applyFill="1" applyBorder="1" applyAlignment="1">
      <alignment horizontal="center" vertical="top"/>
    </xf>
    <xf numFmtId="43" fontId="18" fillId="18" borderId="86" xfId="1" applyFont="1" applyFill="1" applyBorder="1" applyAlignment="1">
      <alignment horizontal="center" vertical="top"/>
    </xf>
    <xf numFmtId="0" fontId="22" fillId="0" borderId="87" xfId="3" applyFont="1" applyBorder="1" applyAlignment="1">
      <alignment horizontal="center" vertical="top" wrapText="1"/>
    </xf>
    <xf numFmtId="164" fontId="7" fillId="0" borderId="88" xfId="0" applyNumberFormat="1" applyFont="1" applyBorder="1" applyAlignment="1">
      <alignment horizontal="center" vertical="top"/>
    </xf>
    <xf numFmtId="43" fontId="18" fillId="0" borderId="89" xfId="1" applyFont="1" applyBorder="1" applyAlignment="1">
      <alignment horizontal="center" vertical="top"/>
    </xf>
    <xf numFmtId="0" fontId="22" fillId="18" borderId="90" xfId="3" applyFont="1" applyFill="1" applyBorder="1" applyAlignment="1">
      <alignment horizontal="center" vertical="top" wrapText="1"/>
    </xf>
    <xf numFmtId="164" fontId="7" fillId="18" borderId="91" xfId="0" applyNumberFormat="1" applyFont="1" applyFill="1" applyBorder="1" applyAlignment="1">
      <alignment horizontal="center" vertical="top"/>
    </xf>
    <xf numFmtId="43" fontId="18" fillId="18" borderId="92" xfId="1" applyFont="1" applyFill="1" applyBorder="1" applyAlignment="1">
      <alignment horizontal="center" vertical="top"/>
    </xf>
    <xf numFmtId="0" fontId="22" fillId="0" borderId="93" xfId="3" applyFont="1" applyBorder="1" applyAlignment="1">
      <alignment horizontal="center" vertical="top" wrapText="1"/>
    </xf>
    <xf numFmtId="164" fontId="7" fillId="0" borderId="94" xfId="0" applyNumberFormat="1" applyFont="1" applyBorder="1" applyAlignment="1">
      <alignment horizontal="center" vertical="top"/>
    </xf>
    <xf numFmtId="43" fontId="18" fillId="0" borderId="95" xfId="1" applyFont="1" applyBorder="1" applyAlignment="1">
      <alignment horizontal="center" vertical="top"/>
    </xf>
    <xf numFmtId="0" fontId="22" fillId="18" borderId="96" xfId="3" applyFont="1" applyFill="1" applyBorder="1" applyAlignment="1">
      <alignment horizontal="center" vertical="top" wrapText="1"/>
    </xf>
    <xf numFmtId="164" fontId="7" fillId="18" borderId="97" xfId="0" applyNumberFormat="1" applyFont="1" applyFill="1" applyBorder="1" applyAlignment="1">
      <alignment horizontal="center" vertical="top"/>
    </xf>
    <xf numFmtId="164" fontId="7" fillId="18" borderId="7" xfId="0" applyNumberFormat="1" applyFont="1" applyFill="1" applyBorder="1" applyAlignment="1">
      <alignment horizontal="center" vertical="top"/>
    </xf>
    <xf numFmtId="43" fontId="18" fillId="18" borderId="98" xfId="1" applyFont="1" applyFill="1" applyBorder="1" applyAlignment="1">
      <alignment horizontal="center" vertical="top"/>
    </xf>
    <xf numFmtId="0" fontId="22" fillId="0" borderId="99" xfId="3" applyFont="1" applyBorder="1" applyAlignment="1">
      <alignment horizontal="center" vertical="top" wrapText="1"/>
    </xf>
    <xf numFmtId="164" fontId="7" fillId="0" borderId="97" xfId="0" applyNumberFormat="1" applyFont="1" applyBorder="1" applyAlignment="1">
      <alignment horizontal="center" vertical="top"/>
    </xf>
    <xf numFmtId="164" fontId="7" fillId="0" borderId="7" xfId="0" applyNumberFormat="1" applyFont="1" applyBorder="1" applyAlignment="1">
      <alignment horizontal="center" vertical="top"/>
    </xf>
    <xf numFmtId="43" fontId="18" fillId="0" borderId="98" xfId="1" applyFont="1" applyBorder="1" applyAlignment="1">
      <alignment horizontal="center" vertical="top"/>
    </xf>
    <xf numFmtId="164" fontId="7" fillId="18" borderId="100" xfId="0" applyNumberFormat="1" applyFont="1" applyFill="1" applyBorder="1" applyAlignment="1">
      <alignment horizontal="center" vertical="top"/>
    </xf>
    <xf numFmtId="164" fontId="7" fillId="0" borderId="0" xfId="0" quotePrefix="1" applyNumberFormat="1" applyFont="1" applyAlignment="1">
      <alignment horizontal="center" vertical="top"/>
    </xf>
    <xf numFmtId="164" fontId="7" fillId="0" borderId="100" xfId="0" applyNumberFormat="1" applyFont="1" applyBorder="1" applyAlignment="1">
      <alignment horizontal="center" vertical="top"/>
    </xf>
    <xf numFmtId="164" fontId="9" fillId="19" borderId="0" xfId="0" applyNumberFormat="1" applyFont="1" applyFill="1" applyAlignment="1">
      <alignment horizontal="center" vertical="top"/>
    </xf>
    <xf numFmtId="164" fontId="9" fillId="19" borderId="7" xfId="0" applyNumberFormat="1" applyFont="1" applyFill="1" applyBorder="1" applyAlignment="1">
      <alignment horizontal="center" vertical="top"/>
    </xf>
    <xf numFmtId="164" fontId="23" fillId="18" borderId="11" xfId="0" applyNumberFormat="1" applyFont="1" applyFill="1" applyBorder="1" applyAlignment="1">
      <alignment horizontal="center" vertical="top"/>
    </xf>
    <xf numFmtId="164" fontId="9" fillId="6" borderId="0" xfId="0" applyNumberFormat="1" applyFont="1" applyFill="1" applyAlignment="1">
      <alignment horizontal="center" vertical="top"/>
    </xf>
    <xf numFmtId="164" fontId="23" fillId="0" borderId="11" xfId="0" applyNumberFormat="1" applyFont="1" applyBorder="1" applyAlignment="1">
      <alignment horizontal="center" vertical="top"/>
    </xf>
    <xf numFmtId="164" fontId="9" fillId="6" borderId="11" xfId="0" applyNumberFormat="1" applyFont="1" applyFill="1" applyBorder="1" applyAlignment="1">
      <alignment horizontal="center" vertical="top"/>
    </xf>
    <xf numFmtId="164" fontId="24" fillId="0" borderId="11" xfId="0" applyNumberFormat="1" applyFont="1" applyBorder="1" applyAlignment="1">
      <alignment horizontal="center" vertical="top"/>
    </xf>
    <xf numFmtId="164" fontId="23" fillId="0" borderId="0" xfId="0" applyNumberFormat="1" applyFont="1" applyAlignment="1">
      <alignment horizontal="center" vertical="top"/>
    </xf>
    <xf numFmtId="164" fontId="4" fillId="0" borderId="11" xfId="0" applyNumberFormat="1" applyFont="1" applyBorder="1" applyAlignment="1">
      <alignment horizontal="center" vertical="top"/>
    </xf>
    <xf numFmtId="164" fontId="9" fillId="19" borderId="11" xfId="0" applyNumberFormat="1" applyFont="1" applyFill="1" applyBorder="1" applyAlignment="1">
      <alignment horizontal="center" vertical="top"/>
    </xf>
    <xf numFmtId="164" fontId="24" fillId="18" borderId="11" xfId="0" applyNumberFormat="1" applyFont="1" applyFill="1" applyBorder="1" applyAlignment="1">
      <alignment horizontal="center" vertical="top"/>
    </xf>
    <xf numFmtId="164" fontId="23" fillId="18" borderId="0" xfId="0" applyNumberFormat="1" applyFont="1" applyFill="1" applyAlignment="1">
      <alignment horizontal="center" vertical="top"/>
    </xf>
    <xf numFmtId="164" fontId="4" fillId="18" borderId="11" xfId="0" applyNumberFormat="1" applyFont="1" applyFill="1" applyBorder="1" applyAlignment="1">
      <alignment horizontal="center" vertical="top"/>
    </xf>
    <xf numFmtId="164" fontId="7" fillId="6" borderId="11" xfId="0" applyNumberFormat="1" applyFont="1" applyFill="1" applyBorder="1" applyAlignment="1">
      <alignment horizontal="center" vertical="top"/>
    </xf>
    <xf numFmtId="164" fontId="25" fillId="0" borderId="97" xfId="0" applyNumberFormat="1" applyFont="1" applyBorder="1" applyAlignment="1">
      <alignment horizontal="center" vertical="top"/>
    </xf>
    <xf numFmtId="164" fontId="23" fillId="0" borderId="7" xfId="0" applyNumberFormat="1" applyFont="1" applyBorder="1" applyAlignment="1">
      <alignment horizontal="center" vertical="top"/>
    </xf>
    <xf numFmtId="164" fontId="7" fillId="19" borderId="0" xfId="0" applyNumberFormat="1" applyFont="1" applyFill="1" applyAlignment="1">
      <alignment horizontal="center" vertical="top"/>
    </xf>
    <xf numFmtId="164" fontId="25" fillId="18" borderId="97" xfId="0" applyNumberFormat="1" applyFont="1" applyFill="1" applyBorder="1" applyAlignment="1">
      <alignment horizontal="center" vertical="top"/>
    </xf>
    <xf numFmtId="164" fontId="23" fillId="18" borderId="7" xfId="0" applyNumberFormat="1" applyFont="1" applyFill="1" applyBorder="1" applyAlignment="1">
      <alignment horizontal="center" vertical="top"/>
    </xf>
    <xf numFmtId="0" fontId="17" fillId="8" borderId="0" xfId="0" applyFont="1" applyFill="1" applyAlignment="1">
      <alignment horizontal="center" vertical="top"/>
    </xf>
    <xf numFmtId="0" fontId="17" fillId="23" borderId="0" xfId="0" applyFont="1" applyFill="1" applyAlignment="1">
      <alignment horizontal="center" vertical="top"/>
    </xf>
    <xf numFmtId="0" fontId="17" fillId="23" borderId="29" xfId="0" applyFont="1" applyFill="1" applyBorder="1" applyAlignment="1">
      <alignment horizontal="center" vertical="top"/>
    </xf>
    <xf numFmtId="0" fontId="10" fillId="8" borderId="0" xfId="0" applyFont="1" applyFill="1" applyAlignment="1">
      <alignment vertical="top"/>
    </xf>
    <xf numFmtId="0" fontId="10" fillId="8" borderId="0" xfId="0" applyFont="1" applyFill="1" applyAlignment="1">
      <alignment horizontal="left" vertical="top"/>
    </xf>
    <xf numFmtId="0" fontId="10" fillId="8" borderId="0" xfId="0" applyFont="1" applyFill="1" applyAlignment="1">
      <alignment horizontal="center" vertical="top"/>
    </xf>
    <xf numFmtId="0" fontId="10" fillId="8" borderId="0" xfId="0" quotePrefix="1" applyFont="1" applyFill="1" applyAlignment="1">
      <alignment horizontal="center" vertical="top"/>
    </xf>
    <xf numFmtId="0" fontId="10" fillId="8" borderId="7" xfId="0" quotePrefix="1" applyFont="1" applyFill="1" applyBorder="1" applyAlignment="1">
      <alignment horizontal="center" vertical="top"/>
    </xf>
    <xf numFmtId="49" fontId="10" fillId="8" borderId="7" xfId="0" applyNumberFormat="1" applyFont="1" applyFill="1" applyBorder="1" applyAlignment="1">
      <alignment horizontal="center" vertical="top"/>
    </xf>
    <xf numFmtId="37" fontId="10" fillId="8" borderId="0" xfId="1" applyNumberFormat="1" applyFont="1" applyFill="1" applyAlignment="1">
      <alignment horizontal="center" vertical="top"/>
    </xf>
    <xf numFmtId="170" fontId="10" fillId="8" borderId="7" xfId="1" applyNumberFormat="1" applyFont="1" applyFill="1" applyBorder="1" applyAlignment="1">
      <alignment horizontal="center" vertical="top"/>
    </xf>
    <xf numFmtId="49" fontId="10" fillId="8" borderId="0" xfId="0" applyNumberFormat="1" applyFont="1" applyFill="1" applyAlignment="1">
      <alignment horizontal="center" vertical="top"/>
    </xf>
    <xf numFmtId="1" fontId="10" fillId="8" borderId="7" xfId="1" applyNumberFormat="1" applyFont="1" applyFill="1" applyBorder="1" applyAlignment="1">
      <alignment horizontal="center" vertical="top"/>
    </xf>
    <xf numFmtId="164" fontId="7" fillId="8" borderId="0" xfId="0" applyNumberFormat="1" applyFont="1" applyFill="1" applyAlignment="1">
      <alignment horizontal="center" vertical="top"/>
    </xf>
    <xf numFmtId="164" fontId="7" fillId="8" borderId="7" xfId="0" applyNumberFormat="1" applyFont="1" applyFill="1" applyBorder="1" applyAlignment="1">
      <alignment horizontal="center" vertical="top"/>
    </xf>
    <xf numFmtId="164" fontId="7" fillId="8" borderId="30" xfId="0" applyNumberFormat="1" applyFont="1" applyFill="1" applyBorder="1" applyAlignment="1">
      <alignment horizontal="center" vertical="top"/>
    </xf>
    <xf numFmtId="164" fontId="25" fillId="8" borderId="97" xfId="0" applyNumberFormat="1" applyFont="1" applyFill="1" applyBorder="1" applyAlignment="1">
      <alignment horizontal="center" vertical="top"/>
    </xf>
    <xf numFmtId="164" fontId="23" fillId="8" borderId="11" xfId="0" applyNumberFormat="1" applyFont="1" applyFill="1" applyBorder="1" applyAlignment="1">
      <alignment horizontal="center" vertical="top"/>
    </xf>
    <xf numFmtId="164" fontId="23" fillId="8" borderId="7" xfId="0" applyNumberFormat="1" applyFont="1" applyFill="1" applyBorder="1" applyAlignment="1">
      <alignment horizontal="center" vertical="top"/>
    </xf>
    <xf numFmtId="164" fontId="23" fillId="8" borderId="0" xfId="0" applyNumberFormat="1" applyFont="1" applyFill="1" applyAlignment="1">
      <alignment horizontal="center" vertical="top"/>
    </xf>
    <xf numFmtId="0" fontId="10" fillId="21" borderId="0" xfId="0" applyFont="1" applyFill="1" applyAlignment="1">
      <alignment horizontal="center" vertical="top" wrapText="1"/>
    </xf>
    <xf numFmtId="1" fontId="10" fillId="21" borderId="29" xfId="0" applyNumberFormat="1" applyFont="1" applyFill="1" applyBorder="1" applyAlignment="1">
      <alignment horizontal="center" vertical="top"/>
    </xf>
    <xf numFmtId="0" fontId="10" fillId="0" borderId="100" xfId="0" quotePrefix="1" applyFont="1" applyBorder="1" applyAlignment="1">
      <alignment horizontal="center" vertical="top"/>
    </xf>
    <xf numFmtId="172" fontId="7" fillId="0" borderId="11" xfId="0" applyNumberFormat="1" applyFont="1" applyBorder="1" applyAlignment="1">
      <alignment horizontal="center" vertical="top"/>
    </xf>
    <xf numFmtId="172" fontId="7" fillId="0" borderId="7" xfId="0" applyNumberFormat="1" applyFont="1" applyBorder="1" applyAlignment="1">
      <alignment horizontal="center" vertical="top"/>
    </xf>
    <xf numFmtId="172" fontId="7" fillId="0" borderId="0" xfId="0" applyNumberFormat="1" applyFont="1" applyAlignment="1">
      <alignment horizontal="center" vertical="top"/>
    </xf>
    <xf numFmtId="172" fontId="7" fillId="0" borderId="30" xfId="0" applyNumberFormat="1" applyFont="1" applyBorder="1" applyAlignment="1">
      <alignment horizontal="center" vertical="top"/>
    </xf>
    <xf numFmtId="172" fontId="7" fillId="0" borderId="32" xfId="0" applyNumberFormat="1" applyFont="1" applyBorder="1" applyAlignment="1">
      <alignment horizontal="center" vertical="top"/>
    </xf>
    <xf numFmtId="172" fontId="7" fillId="0" borderId="97" xfId="0" applyNumberFormat="1" applyFont="1" applyBorder="1" applyAlignment="1">
      <alignment horizontal="center" vertical="top"/>
    </xf>
    <xf numFmtId="172" fontId="7" fillId="8" borderId="0" xfId="0" applyNumberFormat="1" applyFont="1" applyFill="1" applyAlignment="1">
      <alignment horizontal="center" vertical="top"/>
    </xf>
    <xf numFmtId="0" fontId="10" fillId="18" borderId="0" xfId="0" applyFont="1" applyFill="1" applyAlignment="1">
      <alignment horizontal="center" vertical="top" wrapText="1"/>
    </xf>
    <xf numFmtId="1" fontId="10" fillId="18" borderId="29" xfId="0" applyNumberFormat="1" applyFont="1" applyFill="1" applyBorder="1" applyAlignment="1">
      <alignment horizontal="center" vertical="top"/>
    </xf>
    <xf numFmtId="0" fontId="10" fillId="23" borderId="0" xfId="0" applyFont="1" applyFill="1" applyAlignment="1">
      <alignment horizontal="center" vertical="top"/>
    </xf>
    <xf numFmtId="0" fontId="10" fillId="18" borderId="100" xfId="0" quotePrefix="1" applyFont="1" applyFill="1" applyBorder="1" applyAlignment="1">
      <alignment horizontal="center" vertical="top"/>
    </xf>
    <xf numFmtId="49" fontId="10" fillId="23" borderId="7" xfId="0" applyNumberFormat="1" applyFont="1" applyFill="1" applyBorder="1" applyAlignment="1">
      <alignment horizontal="center" vertical="top"/>
    </xf>
    <xf numFmtId="172" fontId="7" fillId="18" borderId="11" xfId="0" applyNumberFormat="1" applyFont="1" applyFill="1" applyBorder="1" applyAlignment="1">
      <alignment horizontal="center" vertical="top"/>
    </xf>
    <xf numFmtId="172" fontId="7" fillId="18" borderId="0" xfId="0" applyNumberFormat="1" applyFont="1" applyFill="1" applyAlignment="1">
      <alignment horizontal="center" vertical="top"/>
    </xf>
    <xf numFmtId="172" fontId="7" fillId="18" borderId="7" xfId="0" applyNumberFormat="1" applyFont="1" applyFill="1" applyBorder="1" applyAlignment="1">
      <alignment horizontal="center" vertical="top"/>
    </xf>
    <xf numFmtId="172" fontId="7" fillId="18" borderId="30" xfId="0" applyNumberFormat="1" applyFont="1" applyFill="1" applyBorder="1" applyAlignment="1">
      <alignment horizontal="center" vertical="top"/>
    </xf>
    <xf numFmtId="172" fontId="7" fillId="18" borderId="97" xfId="0" applyNumberFormat="1" applyFont="1" applyFill="1" applyBorder="1" applyAlignment="1">
      <alignment horizontal="center" vertical="top"/>
    </xf>
    <xf numFmtId="0" fontId="10" fillId="7" borderId="100" xfId="0" quotePrefix="1" applyFont="1" applyFill="1" applyBorder="1" applyAlignment="1">
      <alignment horizontal="center" vertical="top"/>
    </xf>
    <xf numFmtId="0" fontId="10" fillId="7" borderId="0" xfId="0" quotePrefix="1" applyFont="1" applyFill="1" applyAlignment="1">
      <alignment horizontal="center" vertical="top"/>
    </xf>
    <xf numFmtId="0" fontId="10" fillId="7" borderId="7" xfId="0" quotePrefix="1" applyFont="1" applyFill="1" applyBorder="1" applyAlignment="1">
      <alignment horizontal="center" vertical="top"/>
    </xf>
    <xf numFmtId="49" fontId="10" fillId="23" borderId="1" xfId="0" applyNumberFormat="1" applyFont="1" applyFill="1" applyBorder="1" applyAlignment="1">
      <alignment horizontal="center" vertical="top"/>
    </xf>
    <xf numFmtId="49" fontId="10" fillId="23" borderId="0" xfId="0" applyNumberFormat="1" applyFont="1" applyFill="1" applyAlignment="1">
      <alignment horizontal="center" vertical="top"/>
    </xf>
    <xf numFmtId="0" fontId="10" fillId="8" borderId="1" xfId="0" applyFont="1" applyFill="1" applyBorder="1" applyAlignment="1">
      <alignment horizontal="center" vertical="top"/>
    </xf>
    <xf numFmtId="49" fontId="10" fillId="23" borderId="13" xfId="0" applyNumberFormat="1" applyFont="1" applyFill="1" applyBorder="1" applyAlignment="1">
      <alignment horizontal="center" vertical="top"/>
    </xf>
    <xf numFmtId="0" fontId="17" fillId="0" borderId="101" xfId="0" applyFont="1" applyBorder="1" applyAlignment="1">
      <alignment horizontal="center" vertical="top"/>
    </xf>
    <xf numFmtId="0" fontId="17" fillId="21" borderId="101" xfId="0" applyFont="1" applyFill="1" applyBorder="1" applyAlignment="1">
      <alignment horizontal="center" vertical="top"/>
    </xf>
    <xf numFmtId="0" fontId="10" fillId="21" borderId="101" xfId="0" applyFont="1" applyFill="1" applyBorder="1" applyAlignment="1">
      <alignment horizontal="center" vertical="top" wrapText="1"/>
    </xf>
    <xf numFmtId="1" fontId="10" fillId="21" borderId="102" xfId="0" applyNumberFormat="1" applyFont="1" applyFill="1" applyBorder="1" applyAlignment="1">
      <alignment horizontal="center" vertical="top"/>
    </xf>
    <xf numFmtId="0" fontId="11" fillId="0" borderId="103" xfId="0" applyFont="1" applyBorder="1" applyAlignment="1">
      <alignment vertical="top"/>
    </xf>
    <xf numFmtId="0" fontId="11" fillId="0" borderId="103" xfId="0" applyFont="1" applyBorder="1" applyAlignment="1">
      <alignment horizontal="left" vertical="top"/>
    </xf>
    <xf numFmtId="37" fontId="11" fillId="0" borderId="103" xfId="1" applyNumberFormat="1" applyFont="1" applyBorder="1" applyAlignment="1">
      <alignment horizontal="center" vertical="top"/>
    </xf>
    <xf numFmtId="0" fontId="11" fillId="0" borderId="104" xfId="0" quotePrefix="1" applyFont="1" applyBorder="1" applyAlignment="1">
      <alignment horizontal="center" vertical="top"/>
    </xf>
    <xf numFmtId="0" fontId="11" fillId="0" borderId="103" xfId="0" quotePrefix="1" applyFont="1" applyBorder="1" applyAlignment="1">
      <alignment horizontal="center" vertical="top"/>
    </xf>
    <xf numFmtId="0" fontId="11" fillId="0" borderId="20" xfId="0" quotePrefix="1" applyFont="1" applyBorder="1" applyAlignment="1">
      <alignment horizontal="center" vertical="top"/>
    </xf>
    <xf numFmtId="37" fontId="11" fillId="0" borderId="20" xfId="1" applyNumberFormat="1" applyFont="1" applyBorder="1" applyAlignment="1">
      <alignment horizontal="center" vertical="top"/>
    </xf>
    <xf numFmtId="170" fontId="11" fillId="0" borderId="20" xfId="1" applyNumberFormat="1" applyFont="1" applyBorder="1" applyAlignment="1">
      <alignment horizontal="center" vertical="top"/>
    </xf>
    <xf numFmtId="1" fontId="11" fillId="0" borderId="20" xfId="1" applyNumberFormat="1" applyFont="1" applyBorder="1" applyAlignment="1">
      <alignment horizontal="center" vertical="top"/>
    </xf>
    <xf numFmtId="0" fontId="11" fillId="0" borderId="103" xfId="0" applyFont="1" applyBorder="1" applyAlignment="1">
      <alignment horizontal="center" vertical="top"/>
    </xf>
    <xf numFmtId="49" fontId="11" fillId="0" borderId="103" xfId="0" applyNumberFormat="1" applyFont="1" applyBorder="1" applyAlignment="1">
      <alignment horizontal="center" vertical="top"/>
    </xf>
    <xf numFmtId="49" fontId="11" fillId="0" borderId="20" xfId="0" applyNumberFormat="1" applyFont="1" applyBorder="1" applyAlignment="1">
      <alignment horizontal="center" vertical="top"/>
    </xf>
    <xf numFmtId="172" fontId="9" fillId="0" borderId="16" xfId="0" applyNumberFormat="1" applyFont="1" applyBorder="1" applyAlignment="1">
      <alignment horizontal="center" vertical="top"/>
    </xf>
    <xf numFmtId="172" fontId="9" fillId="0" borderId="20" xfId="0" applyNumberFormat="1" applyFont="1" applyBorder="1" applyAlignment="1">
      <alignment horizontal="center" vertical="top"/>
    </xf>
    <xf numFmtId="172" fontId="9" fillId="0" borderId="103" xfId="0" applyNumberFormat="1" applyFont="1" applyBorder="1" applyAlignment="1">
      <alignment horizontal="center" vertical="top"/>
    </xf>
    <xf numFmtId="172" fontId="9" fillId="0" borderId="18" xfId="0" applyNumberFormat="1" applyFont="1" applyBorder="1" applyAlignment="1">
      <alignment horizontal="center" vertical="top"/>
    </xf>
    <xf numFmtId="172" fontId="9" fillId="0" borderId="19" xfId="0" applyNumberFormat="1" applyFont="1" applyBorder="1" applyAlignment="1">
      <alignment horizontal="center" vertical="top"/>
    </xf>
    <xf numFmtId="172" fontId="9" fillId="0" borderId="2" xfId="0" applyNumberFormat="1" applyFont="1" applyBorder="1" applyAlignment="1">
      <alignment horizontal="center" vertical="top"/>
    </xf>
    <xf numFmtId="172" fontId="9" fillId="8" borderId="103" xfId="0" applyNumberFormat="1" applyFont="1" applyFill="1" applyBorder="1" applyAlignment="1">
      <alignment horizontal="center" vertical="top"/>
    </xf>
    <xf numFmtId="172" fontId="9" fillId="0" borderId="11" xfId="0" applyNumberFormat="1" applyFont="1" applyBorder="1" applyAlignment="1">
      <alignment horizontal="center" vertical="top"/>
    </xf>
    <xf numFmtId="43" fontId="9" fillId="0" borderId="98" xfId="1" applyFont="1" applyBorder="1" applyAlignment="1">
      <alignment horizontal="center" vertical="top"/>
    </xf>
    <xf numFmtId="172" fontId="9" fillId="0" borderId="0" xfId="0" applyNumberFormat="1" applyFont="1" applyAlignment="1">
      <alignment horizontal="center" vertical="top"/>
    </xf>
    <xf numFmtId="0" fontId="17" fillId="18" borderId="105" xfId="0" applyFont="1" applyFill="1" applyBorder="1" applyAlignment="1">
      <alignment horizontal="center" vertical="top"/>
    </xf>
    <xf numFmtId="0" fontId="10" fillId="18" borderId="105" xfId="0" applyFont="1" applyFill="1" applyBorder="1" applyAlignment="1">
      <alignment horizontal="center" vertical="top" wrapText="1"/>
    </xf>
    <xf numFmtId="1" fontId="10" fillId="18" borderId="106" xfId="0" applyNumberFormat="1" applyFont="1" applyFill="1" applyBorder="1" applyAlignment="1">
      <alignment horizontal="center" vertical="top"/>
    </xf>
    <xf numFmtId="0" fontId="10" fillId="18" borderId="105" xfId="0" applyFont="1" applyFill="1" applyBorder="1" applyAlignment="1">
      <alignment vertical="top"/>
    </xf>
    <xf numFmtId="0" fontId="10" fillId="18" borderId="105" xfId="0" applyFont="1" applyFill="1" applyBorder="1" applyAlignment="1">
      <alignment horizontal="left" vertical="top"/>
    </xf>
    <xf numFmtId="0" fontId="10" fillId="8" borderId="105" xfId="0" applyFont="1" applyFill="1" applyBorder="1" applyAlignment="1">
      <alignment horizontal="center" vertical="top"/>
    </xf>
    <xf numFmtId="0" fontId="10" fillId="18" borderId="107" xfId="0" quotePrefix="1" applyFont="1" applyFill="1" applyBorder="1" applyAlignment="1">
      <alignment horizontal="center" vertical="top"/>
    </xf>
    <xf numFmtId="0" fontId="10" fillId="18" borderId="105" xfId="0" quotePrefix="1" applyFont="1" applyFill="1" applyBorder="1" applyAlignment="1">
      <alignment horizontal="center" vertical="top"/>
    </xf>
    <xf numFmtId="0" fontId="10" fillId="18" borderId="9" xfId="0" quotePrefix="1" applyFont="1" applyFill="1" applyBorder="1" applyAlignment="1">
      <alignment horizontal="center" vertical="top"/>
    </xf>
    <xf numFmtId="37" fontId="10" fillId="18" borderId="105" xfId="1" applyNumberFormat="1" applyFont="1" applyFill="1" applyBorder="1" applyAlignment="1">
      <alignment horizontal="center" vertical="top"/>
    </xf>
    <xf numFmtId="170" fontId="10" fillId="18" borderId="9" xfId="1" applyNumberFormat="1" applyFont="1" applyFill="1" applyBorder="1" applyAlignment="1">
      <alignment horizontal="center" vertical="top"/>
    </xf>
    <xf numFmtId="49" fontId="10" fillId="23" borderId="105" xfId="0" applyNumberFormat="1" applyFont="1" applyFill="1" applyBorder="1" applyAlignment="1">
      <alignment horizontal="center" vertical="top"/>
    </xf>
    <xf numFmtId="1" fontId="10" fillId="18" borderId="9" xfId="1" applyNumberFormat="1" applyFont="1" applyFill="1" applyBorder="1" applyAlignment="1">
      <alignment horizontal="center" vertical="top"/>
    </xf>
    <xf numFmtId="0" fontId="10" fillId="18" borderId="105" xfId="0" applyFont="1" applyFill="1" applyBorder="1" applyAlignment="1">
      <alignment horizontal="center" vertical="top"/>
    </xf>
    <xf numFmtId="49" fontId="10" fillId="18" borderId="105" xfId="0" applyNumberFormat="1" applyFont="1" applyFill="1" applyBorder="1" applyAlignment="1">
      <alignment horizontal="center" vertical="top"/>
    </xf>
    <xf numFmtId="49" fontId="10" fillId="18" borderId="9" xfId="0" applyNumberFormat="1" applyFont="1" applyFill="1" applyBorder="1" applyAlignment="1">
      <alignment horizontal="center" vertical="top"/>
    </xf>
    <xf numFmtId="172" fontId="7" fillId="18" borderId="12" xfId="0" applyNumberFormat="1" applyFont="1" applyFill="1" applyBorder="1" applyAlignment="1">
      <alignment horizontal="center" vertical="top"/>
    </xf>
    <xf numFmtId="172" fontId="7" fillId="18" borderId="105" xfId="0" applyNumberFormat="1" applyFont="1" applyFill="1" applyBorder="1" applyAlignment="1">
      <alignment horizontal="center" vertical="top"/>
    </xf>
    <xf numFmtId="172" fontId="7" fillId="18" borderId="9" xfId="0" applyNumberFormat="1" applyFont="1" applyFill="1" applyBorder="1" applyAlignment="1">
      <alignment horizontal="center" vertical="top"/>
    </xf>
    <xf numFmtId="172" fontId="7" fillId="18" borderId="108" xfId="0" applyNumberFormat="1" applyFont="1" applyFill="1" applyBorder="1" applyAlignment="1">
      <alignment horizontal="center" vertical="top"/>
    </xf>
    <xf numFmtId="172" fontId="7" fillId="18" borderId="10" xfId="0" applyNumberFormat="1" applyFont="1" applyFill="1" applyBorder="1" applyAlignment="1">
      <alignment horizontal="center" vertical="top"/>
    </xf>
    <xf numFmtId="172" fontId="7" fillId="8" borderId="105" xfId="0" applyNumberFormat="1" applyFont="1" applyFill="1" applyBorder="1" applyAlignment="1">
      <alignment horizontal="center" vertical="top"/>
    </xf>
    <xf numFmtId="43" fontId="18" fillId="18" borderId="15" xfId="1" applyFont="1" applyFill="1" applyBorder="1" applyAlignment="1">
      <alignment horizontal="center" vertical="top"/>
    </xf>
    <xf numFmtId="0" fontId="10" fillId="8" borderId="15" xfId="0" applyFont="1" applyFill="1" applyBorder="1" applyAlignment="1">
      <alignment horizontal="center" vertical="top"/>
    </xf>
    <xf numFmtId="49" fontId="10" fillId="23" borderId="15" xfId="0" applyNumberFormat="1" applyFont="1" applyFill="1" applyBorder="1" applyAlignment="1">
      <alignment horizontal="center" vertical="top"/>
    </xf>
    <xf numFmtId="37" fontId="10" fillId="0" borderId="98" xfId="1" applyNumberFormat="1" applyFont="1" applyBorder="1" applyAlignment="1">
      <alignment horizontal="center" vertical="top"/>
    </xf>
    <xf numFmtId="172" fontId="7" fillId="23" borderId="15" xfId="0" applyNumberFormat="1" applyFont="1" applyFill="1" applyBorder="1" applyAlignment="1">
      <alignment horizontal="center" vertical="top"/>
    </xf>
    <xf numFmtId="172" fontId="7" fillId="24" borderId="11" xfId="0" applyNumberFormat="1" applyFont="1" applyFill="1" applyBorder="1" applyAlignment="1">
      <alignment horizontal="center" vertical="top"/>
    </xf>
    <xf numFmtId="172" fontId="7" fillId="24" borderId="7" xfId="0" applyNumberFormat="1" applyFont="1" applyFill="1" applyBorder="1" applyAlignment="1">
      <alignment horizontal="center" vertical="top"/>
    </xf>
    <xf numFmtId="172" fontId="7" fillId="24" borderId="0" xfId="0" applyNumberFormat="1" applyFont="1" applyFill="1" applyAlignment="1">
      <alignment horizontal="center" vertical="top"/>
    </xf>
    <xf numFmtId="37" fontId="10" fillId="18" borderId="7" xfId="1" applyNumberFormat="1" applyFont="1" applyFill="1" applyBorder="1" applyAlignment="1">
      <alignment horizontal="center" vertical="top"/>
    </xf>
    <xf numFmtId="172" fontId="7" fillId="24" borderId="97" xfId="0" applyNumberFormat="1" applyFont="1" applyFill="1" applyBorder="1" applyAlignment="1">
      <alignment horizontal="center" vertical="top"/>
    </xf>
    <xf numFmtId="37" fontId="10" fillId="0" borderId="7" xfId="1" applyNumberFormat="1" applyFont="1" applyBorder="1" applyAlignment="1">
      <alignment horizontal="center" vertical="top"/>
    </xf>
    <xf numFmtId="37" fontId="10" fillId="18" borderId="9" xfId="1" applyNumberFormat="1" applyFont="1" applyFill="1" applyBorder="1" applyAlignment="1">
      <alignment horizontal="center" vertical="top"/>
    </xf>
    <xf numFmtId="172" fontId="7" fillId="18" borderId="109" xfId="0" applyNumberFormat="1" applyFont="1" applyFill="1" applyBorder="1" applyAlignment="1">
      <alignment horizontal="center" vertical="top"/>
    </xf>
    <xf numFmtId="172" fontId="7" fillId="24" borderId="12" xfId="0" applyNumberFormat="1" applyFont="1" applyFill="1" applyBorder="1" applyAlignment="1">
      <alignment horizontal="center" vertical="top"/>
    </xf>
    <xf numFmtId="172" fontId="7" fillId="24" borderId="9" xfId="0" applyNumberFormat="1" applyFont="1" applyFill="1" applyBorder="1" applyAlignment="1">
      <alignment horizontal="center" vertical="top"/>
    </xf>
    <xf numFmtId="172" fontId="7" fillId="24" borderId="105" xfId="0" applyNumberFormat="1" applyFont="1" applyFill="1" applyBorder="1" applyAlignment="1">
      <alignment horizontal="center" vertical="top"/>
    </xf>
    <xf numFmtId="43" fontId="0" fillId="0" borderId="0" xfId="1" applyFont="1"/>
    <xf numFmtId="173" fontId="0" fillId="0" borderId="0" xfId="0" applyNumberFormat="1"/>
    <xf numFmtId="0" fontId="10" fillId="0" borderId="110" xfId="0" applyFont="1" applyBorder="1" applyAlignment="1">
      <alignment vertical="top"/>
    </xf>
    <xf numFmtId="37" fontId="10" fillId="0" borderId="0" xfId="1" applyNumberFormat="1" applyFont="1" applyBorder="1" applyAlignment="1">
      <alignment horizontal="center" vertical="top"/>
    </xf>
    <xf numFmtId="0" fontId="17" fillId="0" borderId="105" xfId="0" applyFont="1" applyBorder="1" applyAlignment="1">
      <alignment horizontal="center" vertical="top"/>
    </xf>
    <xf numFmtId="0" fontId="17" fillId="21" borderId="105" xfId="0" applyFont="1" applyFill="1" applyBorder="1" applyAlignment="1">
      <alignment horizontal="center" vertical="top"/>
    </xf>
    <xf numFmtId="0" fontId="10" fillId="21" borderId="105" xfId="0" applyFont="1" applyFill="1" applyBorder="1" applyAlignment="1">
      <alignment horizontal="center" vertical="top" wrapText="1"/>
    </xf>
    <xf numFmtId="1" fontId="10" fillId="21" borderId="106" xfId="0" applyNumberFormat="1" applyFont="1" applyFill="1" applyBorder="1" applyAlignment="1">
      <alignment horizontal="center" vertical="top"/>
    </xf>
    <xf numFmtId="0" fontId="10" fillId="0" borderId="111" xfId="0" applyFont="1" applyBorder="1" applyAlignment="1">
      <alignment vertical="top"/>
    </xf>
    <xf numFmtId="0" fontId="10" fillId="0" borderId="101" xfId="0" applyFont="1" applyBorder="1" applyAlignment="1">
      <alignment vertical="top"/>
    </xf>
    <xf numFmtId="0" fontId="10" fillId="0" borderId="101" xfId="0" applyFont="1" applyBorder="1" applyAlignment="1">
      <alignment horizontal="center" vertical="top"/>
    </xf>
    <xf numFmtId="0" fontId="10" fillId="0" borderId="112" xfId="0" quotePrefix="1" applyFont="1" applyBorder="1" applyAlignment="1">
      <alignment horizontal="center" vertical="top"/>
    </xf>
    <xf numFmtId="0" fontId="10" fillId="0" borderId="101" xfId="0" quotePrefix="1" applyFont="1" applyBorder="1" applyAlignment="1">
      <alignment horizontal="center" vertical="top"/>
    </xf>
    <xf numFmtId="0" fontId="10" fillId="0" borderId="3" xfId="0" quotePrefix="1" applyFont="1" applyBorder="1" applyAlignment="1">
      <alignment horizontal="center" vertical="top"/>
    </xf>
    <xf numFmtId="37" fontId="10" fillId="0" borderId="3" xfId="1" applyNumberFormat="1" applyFont="1" applyBorder="1" applyAlignment="1">
      <alignment horizontal="center" vertical="top"/>
    </xf>
    <xf numFmtId="37" fontId="10" fillId="0" borderId="101" xfId="1" applyNumberFormat="1" applyFont="1" applyBorder="1" applyAlignment="1">
      <alignment horizontal="center" vertical="top"/>
    </xf>
    <xf numFmtId="170" fontId="10" fillId="0" borderId="3" xfId="1" applyNumberFormat="1" applyFont="1" applyBorder="1" applyAlignment="1">
      <alignment horizontal="center" vertical="top"/>
    </xf>
    <xf numFmtId="49" fontId="10" fillId="0" borderId="101" xfId="0" applyNumberFormat="1" applyFont="1" applyBorder="1" applyAlignment="1">
      <alignment horizontal="center" vertical="top"/>
    </xf>
    <xf numFmtId="1" fontId="10" fillId="0" borderId="3" xfId="1" applyNumberFormat="1" applyFont="1" applyBorder="1" applyAlignment="1">
      <alignment horizontal="center" vertical="top"/>
    </xf>
    <xf numFmtId="49" fontId="10" fillId="0" borderId="3" xfId="0" applyNumberFormat="1" applyFont="1" applyBorder="1" applyAlignment="1">
      <alignment horizontal="center" vertical="top"/>
    </xf>
    <xf numFmtId="172" fontId="7" fillId="0" borderId="113" xfId="0" applyNumberFormat="1" applyFont="1" applyBorder="1" applyAlignment="1">
      <alignment horizontal="center" vertical="top"/>
    </xf>
    <xf numFmtId="172" fontId="7" fillId="0" borderId="3" xfId="0" applyNumberFormat="1" applyFont="1" applyBorder="1" applyAlignment="1">
      <alignment horizontal="center" vertical="top"/>
    </xf>
    <xf numFmtId="172" fontId="7" fillId="0" borderId="101" xfId="0" applyNumberFormat="1" applyFont="1" applyBorder="1" applyAlignment="1">
      <alignment horizontal="center" vertical="top"/>
    </xf>
    <xf numFmtId="172" fontId="7" fillId="0" borderId="114" xfId="0" applyNumberFormat="1" applyFont="1" applyBorder="1" applyAlignment="1">
      <alignment horizontal="center" vertical="top"/>
    </xf>
    <xf numFmtId="172" fontId="7" fillId="0" borderId="115" xfId="0" applyNumberFormat="1" applyFont="1" applyBorder="1" applyAlignment="1">
      <alignment horizontal="center" vertical="top"/>
    </xf>
    <xf numFmtId="172" fontId="7" fillId="23" borderId="1" xfId="0" applyNumberFormat="1" applyFont="1" applyFill="1" applyBorder="1" applyAlignment="1">
      <alignment horizontal="center" vertical="top"/>
    </xf>
    <xf numFmtId="172" fontId="7" fillId="24" borderId="113" xfId="0" applyNumberFormat="1" applyFont="1" applyFill="1" applyBorder="1" applyAlignment="1">
      <alignment horizontal="center" vertical="top"/>
    </xf>
    <xf numFmtId="172" fontId="7" fillId="24" borderId="3" xfId="0" applyNumberFormat="1" applyFont="1" applyFill="1" applyBorder="1" applyAlignment="1">
      <alignment horizontal="center" vertical="top"/>
    </xf>
    <xf numFmtId="172" fontId="7" fillId="8" borderId="101" xfId="0" applyNumberFormat="1" applyFont="1" applyFill="1" applyBorder="1" applyAlignment="1">
      <alignment horizontal="center" vertical="top"/>
    </xf>
    <xf numFmtId="172" fontId="7" fillId="24" borderId="101" xfId="0" applyNumberFormat="1" applyFont="1" applyFill="1" applyBorder="1" applyAlignment="1">
      <alignment horizontal="center" vertical="top"/>
    </xf>
    <xf numFmtId="0" fontId="10" fillId="18" borderId="110" xfId="0" applyFont="1" applyFill="1" applyBorder="1" applyAlignment="1">
      <alignment vertical="top"/>
    </xf>
    <xf numFmtId="0" fontId="10" fillId="18" borderId="116" xfId="0" applyFont="1" applyFill="1" applyBorder="1" applyAlignment="1">
      <alignment vertical="top"/>
    </xf>
    <xf numFmtId="172" fontId="7" fillId="24" borderId="10" xfId="0" applyNumberFormat="1" applyFont="1" applyFill="1" applyBorder="1" applyAlignment="1">
      <alignment horizontal="center" vertical="top"/>
    </xf>
    <xf numFmtId="0" fontId="10" fillId="0" borderId="111" xfId="0" applyFont="1" applyBorder="1" applyAlignment="1">
      <alignment horizontal="left" vertical="top"/>
    </xf>
    <xf numFmtId="0" fontId="10" fillId="0" borderId="101" xfId="0" applyFont="1" applyBorder="1" applyAlignment="1">
      <alignment horizontal="left" vertical="top"/>
    </xf>
    <xf numFmtId="170" fontId="10" fillId="0" borderId="101" xfId="1" applyNumberFormat="1" applyFont="1" applyBorder="1" applyAlignment="1">
      <alignment horizontal="center" vertical="top"/>
    </xf>
    <xf numFmtId="170" fontId="10" fillId="8" borderId="101" xfId="1" applyNumberFormat="1" applyFont="1" applyFill="1" applyBorder="1" applyAlignment="1">
      <alignment horizontal="center" vertical="top"/>
    </xf>
    <xf numFmtId="172" fontId="7" fillId="25" borderId="113" xfId="0" applyNumberFormat="1" applyFont="1" applyFill="1" applyBorder="1" applyAlignment="1">
      <alignment horizontal="center" vertical="top"/>
    </xf>
    <xf numFmtId="172" fontId="7" fillId="25" borderId="3" xfId="0" applyNumberFormat="1" applyFont="1" applyFill="1" applyBorder="1" applyAlignment="1">
      <alignment horizontal="center" vertical="top"/>
    </xf>
    <xf numFmtId="172" fontId="7" fillId="25" borderId="101" xfId="0" applyNumberFormat="1" applyFont="1" applyFill="1" applyBorder="1" applyAlignment="1">
      <alignment horizontal="center" vertical="top"/>
    </xf>
    <xf numFmtId="172" fontId="7" fillId="25" borderId="114" xfId="0" applyNumberFormat="1" applyFont="1" applyFill="1" applyBorder="1" applyAlignment="1">
      <alignment horizontal="center" vertical="top"/>
    </xf>
    <xf numFmtId="172" fontId="7" fillId="25" borderId="115" xfId="0" applyNumberFormat="1" applyFont="1" applyFill="1" applyBorder="1" applyAlignment="1">
      <alignment horizontal="center" vertical="top"/>
    </xf>
    <xf numFmtId="172" fontId="7" fillId="25" borderId="4" xfId="0" applyNumberFormat="1" applyFont="1" applyFill="1" applyBorder="1" applyAlignment="1">
      <alignment horizontal="center" vertical="top"/>
    </xf>
    <xf numFmtId="0" fontId="10" fillId="7" borderId="0" xfId="0" applyFont="1" applyFill="1" applyAlignment="1">
      <alignment horizontal="center" vertical="top"/>
    </xf>
    <xf numFmtId="0" fontId="10" fillId="18" borderId="110" xfId="0" applyFont="1" applyFill="1" applyBorder="1" applyAlignment="1">
      <alignment horizontal="left" vertical="top"/>
    </xf>
    <xf numFmtId="170" fontId="10" fillId="18" borderId="0" xfId="1" applyNumberFormat="1" applyFont="1" applyFill="1" applyAlignment="1">
      <alignment horizontal="center" vertical="top"/>
    </xf>
    <xf numFmtId="170" fontId="10" fillId="23" borderId="0" xfId="1" applyNumberFormat="1" applyFont="1" applyFill="1" applyAlignment="1">
      <alignment horizontal="center" vertical="top"/>
    </xf>
    <xf numFmtId="172" fontId="7" fillId="4" borderId="11" xfId="0" applyNumberFormat="1" applyFont="1" applyFill="1" applyBorder="1" applyAlignment="1">
      <alignment horizontal="center" vertical="top"/>
    </xf>
    <xf numFmtId="172" fontId="7" fillId="4" borderId="7" xfId="0" applyNumberFormat="1" applyFont="1" applyFill="1" applyBorder="1" applyAlignment="1">
      <alignment horizontal="center" vertical="top"/>
    </xf>
    <xf numFmtId="172" fontId="7" fillId="26" borderId="0" xfId="0" applyNumberFormat="1" applyFont="1" applyFill="1" applyAlignment="1">
      <alignment horizontal="center" vertical="top"/>
    </xf>
    <xf numFmtId="172" fontId="7" fillId="25" borderId="30" xfId="0" applyNumberFormat="1" applyFont="1" applyFill="1" applyBorder="1" applyAlignment="1">
      <alignment horizontal="center" vertical="top"/>
    </xf>
    <xf numFmtId="172" fontId="7" fillId="4" borderId="32" xfId="0" applyNumberFormat="1" applyFont="1" applyFill="1" applyBorder="1" applyAlignment="1">
      <alignment horizontal="center" vertical="top"/>
    </xf>
    <xf numFmtId="172" fontId="7" fillId="4" borderId="97" xfId="0" applyNumberFormat="1" applyFont="1" applyFill="1" applyBorder="1" applyAlignment="1">
      <alignment horizontal="center" vertical="top"/>
    </xf>
    <xf numFmtId="172" fontId="7" fillId="4" borderId="0" xfId="0" applyNumberFormat="1" applyFont="1" applyFill="1" applyAlignment="1">
      <alignment horizontal="center" vertical="top"/>
    </xf>
    <xf numFmtId="174" fontId="0" fillId="0" borderId="0" xfId="1" applyNumberFormat="1" applyFont="1"/>
    <xf numFmtId="0" fontId="10" fillId="0" borderId="110" xfId="0" applyFont="1" applyBorder="1" applyAlignment="1">
      <alignment horizontal="left" vertical="top"/>
    </xf>
    <xf numFmtId="170" fontId="10" fillId="0" borderId="0" xfId="1" applyNumberFormat="1" applyFont="1" applyAlignment="1">
      <alignment horizontal="center" vertical="top"/>
    </xf>
    <xf numFmtId="170" fontId="10" fillId="8" borderId="0" xfId="1" applyNumberFormat="1" applyFont="1" applyFill="1" applyAlignment="1">
      <alignment horizontal="center" vertical="top"/>
    </xf>
    <xf numFmtId="172" fontId="7" fillId="26" borderId="30" xfId="0" applyNumberFormat="1" applyFont="1" applyFill="1" applyBorder="1" applyAlignment="1">
      <alignment horizontal="center" vertical="top"/>
    </xf>
    <xf numFmtId="0" fontId="10" fillId="7" borderId="105" xfId="0" applyFont="1" applyFill="1" applyBorder="1" applyAlignment="1">
      <alignment horizontal="center" vertical="top"/>
    </xf>
    <xf numFmtId="0" fontId="10" fillId="18" borderId="116" xfId="0" applyFont="1" applyFill="1" applyBorder="1" applyAlignment="1">
      <alignment horizontal="left" vertical="top"/>
    </xf>
    <xf numFmtId="170" fontId="10" fillId="18" borderId="105" xfId="1" applyNumberFormat="1" applyFont="1" applyFill="1" applyBorder="1" applyAlignment="1">
      <alignment horizontal="center" vertical="top"/>
    </xf>
    <xf numFmtId="170" fontId="10" fillId="23" borderId="105" xfId="1" applyNumberFormat="1" applyFont="1" applyFill="1" applyBorder="1" applyAlignment="1">
      <alignment horizontal="center" vertical="top"/>
    </xf>
    <xf numFmtId="172" fontId="7" fillId="4" borderId="12" xfId="0" applyNumberFormat="1" applyFont="1" applyFill="1" applyBorder="1" applyAlignment="1">
      <alignment horizontal="center" vertical="top"/>
    </xf>
    <xf numFmtId="172" fontId="7" fillId="4" borderId="9" xfId="0" applyNumberFormat="1" applyFont="1" applyFill="1" applyBorder="1" applyAlignment="1">
      <alignment horizontal="center" vertical="top"/>
    </xf>
    <xf numFmtId="172" fontId="7" fillId="26" borderId="105" xfId="0" applyNumberFormat="1" applyFont="1" applyFill="1" applyBorder="1" applyAlignment="1">
      <alignment horizontal="center" vertical="top"/>
    </xf>
    <xf numFmtId="172" fontId="7" fillId="26" borderId="108" xfId="0" applyNumberFormat="1" applyFont="1" applyFill="1" applyBorder="1" applyAlignment="1">
      <alignment horizontal="center" vertical="top"/>
    </xf>
    <xf numFmtId="172" fontId="7" fillId="4" borderId="109" xfId="0" applyNumberFormat="1" applyFont="1" applyFill="1" applyBorder="1" applyAlignment="1">
      <alignment horizontal="center" vertical="top"/>
    </xf>
    <xf numFmtId="172" fontId="7" fillId="4" borderId="10" xfId="0" applyNumberFormat="1" applyFont="1" applyFill="1" applyBorder="1" applyAlignment="1">
      <alignment horizontal="center" vertical="top"/>
    </xf>
    <xf numFmtId="172" fontId="7" fillId="4" borderId="105" xfId="0" applyNumberFormat="1" applyFont="1" applyFill="1" applyBorder="1" applyAlignment="1">
      <alignment horizontal="center" vertical="top"/>
    </xf>
    <xf numFmtId="0" fontId="10" fillId="20" borderId="105" xfId="0" applyFont="1" applyFill="1" applyBorder="1" applyAlignment="1">
      <alignment horizontal="center" vertical="top"/>
    </xf>
    <xf numFmtId="0" fontId="10" fillId="0" borderId="116" xfId="0" applyFont="1" applyBorder="1" applyAlignment="1">
      <alignment horizontal="left" vertical="top"/>
    </xf>
    <xf numFmtId="0" fontId="10" fillId="0" borderId="105" xfId="0" applyFont="1" applyBorder="1" applyAlignment="1">
      <alignment horizontal="left" vertical="top"/>
    </xf>
    <xf numFmtId="0" fontId="10" fillId="0" borderId="105" xfId="0" applyFont="1" applyBorder="1" applyAlignment="1">
      <alignment horizontal="center" vertical="top"/>
    </xf>
    <xf numFmtId="170" fontId="10" fillId="0" borderId="105" xfId="1" applyNumberFormat="1" applyFont="1" applyBorder="1" applyAlignment="1">
      <alignment horizontal="center" vertical="top"/>
    </xf>
    <xf numFmtId="170" fontId="10" fillId="8" borderId="105" xfId="1" applyNumberFormat="1" applyFont="1" applyFill="1" applyBorder="1" applyAlignment="1">
      <alignment horizontal="center" vertical="top"/>
    </xf>
    <xf numFmtId="49" fontId="10" fillId="0" borderId="105" xfId="0" applyNumberFormat="1" applyFont="1" applyBorder="1" applyAlignment="1">
      <alignment horizontal="center" vertical="top"/>
    </xf>
    <xf numFmtId="49" fontId="10" fillId="0" borderId="9" xfId="0" applyNumberFormat="1" applyFont="1" applyBorder="1" applyAlignment="1">
      <alignment horizontal="center" vertical="top"/>
    </xf>
    <xf numFmtId="172" fontId="7" fillId="8" borderId="11" xfId="0" applyNumberFormat="1" applyFont="1" applyFill="1" applyBorder="1" applyAlignment="1">
      <alignment horizontal="center" vertical="top"/>
    </xf>
    <xf numFmtId="172" fontId="7" fillId="8" borderId="7" xfId="0" applyNumberFormat="1" applyFont="1" applyFill="1" applyBorder="1" applyAlignment="1">
      <alignment horizontal="center" vertical="top"/>
    </xf>
    <xf numFmtId="172" fontId="7" fillId="8" borderId="30" xfId="0" applyNumberFormat="1" applyFont="1" applyFill="1" applyBorder="1" applyAlignment="1">
      <alignment horizontal="center" vertical="top"/>
    </xf>
    <xf numFmtId="172" fontId="7" fillId="8" borderId="32" xfId="0" applyNumberFormat="1" applyFont="1" applyFill="1" applyBorder="1" applyAlignment="1">
      <alignment horizontal="center" vertical="top"/>
    </xf>
    <xf numFmtId="172" fontId="7" fillId="23" borderId="97" xfId="0" applyNumberFormat="1" applyFont="1" applyFill="1" applyBorder="1" applyAlignment="1">
      <alignment horizontal="center" vertical="top"/>
    </xf>
    <xf numFmtId="172" fontId="7" fillId="23" borderId="11" xfId="0" applyNumberFormat="1" applyFont="1" applyFill="1" applyBorder="1" applyAlignment="1">
      <alignment horizontal="center" vertical="top"/>
    </xf>
    <xf numFmtId="172" fontId="7" fillId="23" borderId="7" xfId="0" applyNumberFormat="1" applyFont="1" applyFill="1" applyBorder="1" applyAlignment="1">
      <alignment horizontal="center" vertical="top"/>
    </xf>
    <xf numFmtId="172" fontId="7" fillId="23" borderId="0" xfId="0" applyNumberFormat="1" applyFont="1" applyFill="1" applyAlignment="1">
      <alignment horizontal="center" vertical="top"/>
    </xf>
    <xf numFmtId="172" fontId="7" fillId="26" borderId="97" xfId="0" applyNumberFormat="1" applyFont="1" applyFill="1" applyBorder="1" applyAlignment="1">
      <alignment horizontal="center" vertical="top"/>
    </xf>
    <xf numFmtId="172" fontId="7" fillId="26" borderId="11" xfId="0" applyNumberFormat="1" applyFont="1" applyFill="1" applyBorder="1" applyAlignment="1">
      <alignment horizontal="center" vertical="top"/>
    </xf>
    <xf numFmtId="172" fontId="7" fillId="26" borderId="7" xfId="0" applyNumberFormat="1" applyFont="1" applyFill="1" applyBorder="1" applyAlignment="1">
      <alignment horizontal="center" vertical="top"/>
    </xf>
    <xf numFmtId="172" fontId="7" fillId="26" borderId="10" xfId="0" applyNumberFormat="1" applyFont="1" applyFill="1" applyBorder="1" applyAlignment="1">
      <alignment horizontal="center" vertical="top"/>
    </xf>
    <xf numFmtId="172" fontId="7" fillId="26" borderId="12" xfId="0" applyNumberFormat="1" applyFont="1" applyFill="1" applyBorder="1" applyAlignment="1">
      <alignment horizontal="center" vertical="top"/>
    </xf>
    <xf numFmtId="172" fontId="7" fillId="26" borderId="9" xfId="0" applyNumberFormat="1" applyFont="1" applyFill="1" applyBorder="1" applyAlignment="1">
      <alignment horizontal="center" vertical="top"/>
    </xf>
    <xf numFmtId="172" fontId="7" fillId="4" borderId="30" xfId="0" applyNumberFormat="1" applyFont="1" applyFill="1" applyBorder="1" applyAlignment="1">
      <alignment horizontal="center" vertical="top"/>
    </xf>
    <xf numFmtId="172" fontId="7" fillId="4" borderId="108" xfId="0" applyNumberFormat="1" applyFont="1" applyFill="1" applyBorder="1" applyAlignment="1">
      <alignment horizontal="center" vertical="top"/>
    </xf>
    <xf numFmtId="170" fontId="0" fillId="0" borderId="0" xfId="1" applyNumberFormat="1" applyFont="1"/>
    <xf numFmtId="0" fontId="6" fillId="27" borderId="9" xfId="0" applyFont="1" applyFill="1" applyBorder="1" applyAlignment="1">
      <alignment horizontal="center"/>
    </xf>
    <xf numFmtId="0" fontId="6" fillId="28" borderId="9" xfId="0" applyFont="1" applyFill="1" applyBorder="1" applyAlignment="1">
      <alignment horizontal="center"/>
    </xf>
    <xf numFmtId="0" fontId="7" fillId="29" borderId="9" xfId="0" applyFont="1" applyFill="1" applyBorder="1" applyAlignment="1">
      <alignment horizontal="center"/>
    </xf>
    <xf numFmtId="0" fontId="9" fillId="4" borderId="9" xfId="0" applyFont="1" applyFill="1" applyBorder="1" applyAlignment="1">
      <alignment horizontal="center"/>
    </xf>
    <xf numFmtId="170" fontId="5" fillId="0" borderId="7" xfId="1" applyNumberFormat="1" applyFont="1" applyFill="1" applyBorder="1"/>
    <xf numFmtId="170" fontId="26" fillId="0" borderId="7" xfId="1" applyNumberFormat="1" applyFont="1" applyFill="1" applyBorder="1"/>
    <xf numFmtId="170" fontId="10" fillId="0" borderId="7" xfId="1" applyNumberFormat="1" applyFont="1" applyFill="1" applyBorder="1"/>
    <xf numFmtId="170" fontId="17" fillId="0" borderId="7" xfId="1" applyNumberFormat="1" applyFont="1" applyFill="1" applyBorder="1"/>
    <xf numFmtId="170" fontId="11" fillId="0" borderId="7" xfId="1" applyNumberFormat="1" applyFont="1" applyFill="1" applyBorder="1"/>
    <xf numFmtId="170" fontId="5" fillId="0" borderId="7" xfId="1" applyNumberFormat="1" applyFont="1" applyBorder="1"/>
    <xf numFmtId="170" fontId="26" fillId="0" borderId="7" xfId="1" applyNumberFormat="1" applyFont="1" applyBorder="1"/>
    <xf numFmtId="170" fontId="10" fillId="0" borderId="7" xfId="1" applyNumberFormat="1" applyFont="1" applyBorder="1"/>
    <xf numFmtId="170" fontId="17" fillId="0" borderId="7" xfId="1" applyNumberFormat="1" applyFont="1" applyBorder="1"/>
    <xf numFmtId="170" fontId="11" fillId="0" borderId="7" xfId="1" applyNumberFormat="1" applyFont="1" applyBorder="1"/>
    <xf numFmtId="170" fontId="5" fillId="0" borderId="0" xfId="0" applyNumberFormat="1" applyFont="1"/>
    <xf numFmtId="0" fontId="3" fillId="0" borderId="0" xfId="0" applyFont="1" applyAlignment="1">
      <alignment wrapText="1"/>
    </xf>
    <xf numFmtId="0" fontId="27" fillId="4" borderId="103" xfId="0" applyFont="1" applyFill="1" applyBorder="1" applyAlignment="1">
      <alignment horizontal="center" wrapText="1"/>
    </xf>
    <xf numFmtId="0" fontId="27" fillId="4" borderId="20" xfId="0" applyFont="1" applyFill="1" applyBorder="1" applyAlignment="1">
      <alignment horizontal="center" wrapText="1"/>
    </xf>
    <xf numFmtId="0" fontId="3" fillId="4" borderId="1" xfId="4" applyFont="1" applyFill="1" applyBorder="1" applyAlignment="1">
      <alignment horizontal="center" wrapText="1"/>
    </xf>
    <xf numFmtId="0" fontId="3" fillId="4" borderId="103" xfId="4" applyFont="1" applyFill="1" applyBorder="1" applyAlignment="1">
      <alignment horizontal="center" wrapText="1"/>
    </xf>
    <xf numFmtId="0" fontId="28" fillId="4" borderId="1" xfId="4" applyFont="1" applyFill="1" applyBorder="1" applyAlignment="1">
      <alignment horizontal="center" wrapText="1"/>
    </xf>
    <xf numFmtId="0" fontId="3" fillId="4" borderId="0" xfId="4" applyFont="1" applyFill="1" applyAlignment="1">
      <alignment horizontal="center" wrapText="1"/>
    </xf>
    <xf numFmtId="164" fontId="3" fillId="4" borderId="7" xfId="4" applyNumberFormat="1" applyFont="1" applyFill="1" applyBorder="1" applyAlignment="1">
      <alignment horizontal="center"/>
    </xf>
    <xf numFmtId="5" fontId="27" fillId="0" borderId="100" xfId="4" applyNumberFormat="1" applyFont="1" applyBorder="1" applyAlignment="1">
      <alignment horizontal="center"/>
    </xf>
    <xf numFmtId="5" fontId="27" fillId="0" borderId="0" xfId="4" applyNumberFormat="1" applyFont="1" applyAlignment="1">
      <alignment horizontal="center"/>
    </xf>
    <xf numFmtId="5" fontId="27" fillId="0" borderId="98" xfId="4" applyNumberFormat="1" applyFont="1" applyBorder="1" applyAlignment="1">
      <alignment horizontal="center"/>
    </xf>
    <xf numFmtId="175" fontId="27" fillId="0" borderId="0" xfId="1" applyNumberFormat="1" applyFont="1" applyAlignment="1">
      <alignment horizontal="center"/>
    </xf>
    <xf numFmtId="175" fontId="29" fillId="0" borderId="0" xfId="1" applyNumberFormat="1" applyFont="1" applyAlignment="1">
      <alignment horizontal="center"/>
    </xf>
    <xf numFmtId="43" fontId="29" fillId="0" borderId="0" xfId="1" applyFont="1" applyAlignment="1">
      <alignment horizontal="center"/>
    </xf>
    <xf numFmtId="5" fontId="29" fillId="7" borderId="100" xfId="4" applyNumberFormat="1" applyFont="1" applyFill="1" applyBorder="1" applyAlignment="1">
      <alignment horizontal="center"/>
    </xf>
    <xf numFmtId="5" fontId="27" fillId="7" borderId="100" xfId="4" applyNumberFormat="1" applyFont="1" applyFill="1" applyBorder="1" applyAlignment="1">
      <alignment horizontal="center"/>
    </xf>
    <xf numFmtId="5" fontId="27" fillId="7" borderId="0" xfId="4" applyNumberFormat="1" applyFont="1" applyFill="1" applyAlignment="1">
      <alignment horizontal="center"/>
    </xf>
    <xf numFmtId="5" fontId="27" fillId="7" borderId="98" xfId="4" applyNumberFormat="1" applyFont="1" applyFill="1" applyBorder="1" applyAlignment="1">
      <alignment horizontal="center"/>
    </xf>
    <xf numFmtId="175" fontId="27" fillId="7" borderId="0" xfId="1" applyNumberFormat="1" applyFont="1" applyFill="1" applyAlignment="1">
      <alignment horizontal="center"/>
    </xf>
    <xf numFmtId="175" fontId="29" fillId="7" borderId="0" xfId="1" applyNumberFormat="1" applyFont="1" applyFill="1" applyAlignment="1">
      <alignment horizontal="center"/>
    </xf>
    <xf numFmtId="43" fontId="29" fillId="7" borderId="0" xfId="1" applyFont="1" applyFill="1" applyAlignment="1">
      <alignment horizontal="center"/>
    </xf>
    <xf numFmtId="5" fontId="29" fillId="0" borderId="100" xfId="4" applyNumberFormat="1" applyFont="1" applyBorder="1" applyAlignment="1">
      <alignment horizontal="center"/>
    </xf>
    <xf numFmtId="5" fontId="29" fillId="7" borderId="0" xfId="4" applyNumberFormat="1" applyFont="1" applyFill="1" applyAlignment="1">
      <alignment horizontal="center"/>
    </xf>
    <xf numFmtId="5" fontId="29" fillId="0" borderId="0" xfId="4" applyNumberFormat="1" applyFont="1" applyAlignment="1">
      <alignment horizontal="center"/>
    </xf>
    <xf numFmtId="5" fontId="28" fillId="0" borderId="100" xfId="4" applyNumberFormat="1" applyFont="1" applyBorder="1" applyAlignment="1">
      <alignment horizontal="center"/>
    </xf>
    <xf numFmtId="5" fontId="28" fillId="0" borderId="0" xfId="4" applyNumberFormat="1" applyFont="1" applyAlignment="1">
      <alignment horizontal="center"/>
    </xf>
    <xf numFmtId="5" fontId="28" fillId="0" borderId="98" xfId="4" applyNumberFormat="1" applyFont="1" applyBorder="1" applyAlignment="1">
      <alignment horizontal="center"/>
    </xf>
    <xf numFmtId="5" fontId="30" fillId="4" borderId="100" xfId="4" applyNumberFormat="1" applyFont="1" applyFill="1" applyBorder="1" applyAlignment="1">
      <alignment horizontal="center"/>
    </xf>
    <xf numFmtId="5" fontId="30" fillId="4" borderId="0" xfId="4" applyNumberFormat="1" applyFont="1" applyFill="1" applyAlignment="1">
      <alignment horizontal="center"/>
    </xf>
    <xf numFmtId="5" fontId="30" fillId="4" borderId="98" xfId="4" applyNumberFormat="1" applyFont="1" applyFill="1" applyBorder="1" applyAlignment="1">
      <alignment horizontal="center"/>
    </xf>
    <xf numFmtId="5" fontId="30" fillId="8" borderId="0" xfId="4" applyNumberFormat="1" applyFont="1" applyFill="1" applyAlignment="1">
      <alignment horizontal="center"/>
    </xf>
    <xf numFmtId="175" fontId="27" fillId="0" borderId="100" xfId="1" applyNumberFormat="1" applyFont="1" applyBorder="1" applyAlignment="1">
      <alignment horizontal="center"/>
    </xf>
    <xf numFmtId="175" fontId="27" fillId="0" borderId="98" xfId="1" applyNumberFormat="1" applyFont="1" applyBorder="1" applyAlignment="1">
      <alignment horizontal="center"/>
    </xf>
    <xf numFmtId="175" fontId="27" fillId="7" borderId="100" xfId="1" applyNumberFormat="1" applyFont="1" applyFill="1" applyBorder="1" applyAlignment="1">
      <alignment horizontal="center"/>
    </xf>
    <xf numFmtId="175" fontId="27" fillId="7" borderId="98" xfId="1" applyNumberFormat="1" applyFont="1" applyFill="1" applyBorder="1" applyAlignment="1">
      <alignment horizontal="center"/>
    </xf>
    <xf numFmtId="175" fontId="27" fillId="4" borderId="0" xfId="1" applyNumberFormat="1" applyFont="1" applyFill="1" applyAlignment="1">
      <alignment horizontal="center"/>
    </xf>
    <xf numFmtId="164" fontId="3" fillId="4" borderId="3" xfId="4" applyNumberFormat="1" applyFont="1" applyFill="1" applyBorder="1" applyAlignment="1">
      <alignment horizontal="center"/>
    </xf>
    <xf numFmtId="5" fontId="27" fillId="7" borderId="112" xfId="4" applyNumberFormat="1" applyFont="1" applyFill="1" applyBorder="1" applyAlignment="1">
      <alignment horizontal="center"/>
    </xf>
    <xf numFmtId="175" fontId="27" fillId="7" borderId="112" xfId="1" applyNumberFormat="1" applyFont="1" applyFill="1" applyBorder="1" applyAlignment="1">
      <alignment horizontal="center"/>
    </xf>
    <xf numFmtId="175" fontId="27" fillId="7" borderId="101" xfId="1" applyNumberFormat="1" applyFont="1" applyFill="1" applyBorder="1" applyAlignment="1">
      <alignment horizontal="center"/>
    </xf>
    <xf numFmtId="175" fontId="27" fillId="7" borderId="13" xfId="1" applyNumberFormat="1" applyFont="1" applyFill="1" applyBorder="1" applyAlignment="1">
      <alignment horizontal="center"/>
    </xf>
    <xf numFmtId="175" fontId="29" fillId="7" borderId="101" xfId="1" applyNumberFormat="1" applyFont="1" applyFill="1" applyBorder="1" applyAlignment="1">
      <alignment horizontal="center"/>
    </xf>
    <xf numFmtId="175" fontId="27" fillId="4" borderId="101" xfId="1" applyNumberFormat="1" applyFont="1" applyFill="1" applyBorder="1" applyAlignment="1">
      <alignment horizontal="center"/>
    </xf>
    <xf numFmtId="43" fontId="29" fillId="7" borderId="101" xfId="1" applyFont="1" applyFill="1" applyBorder="1" applyAlignment="1">
      <alignment horizontal="center"/>
    </xf>
    <xf numFmtId="5" fontId="27" fillId="0" borderId="112" xfId="4" applyNumberFormat="1" applyFont="1" applyBorder="1" applyAlignment="1">
      <alignment horizontal="center"/>
    </xf>
    <xf numFmtId="175" fontId="27" fillId="0" borderId="112" xfId="1" applyNumberFormat="1" applyFont="1" applyBorder="1" applyAlignment="1">
      <alignment horizontal="center"/>
    </xf>
    <xf numFmtId="175" fontId="27" fillId="0" borderId="101" xfId="1" applyNumberFormat="1" applyFont="1" applyBorder="1" applyAlignment="1">
      <alignment horizontal="center"/>
    </xf>
    <xf numFmtId="175" fontId="27" fillId="0" borderId="13" xfId="1" applyNumberFormat="1" applyFont="1" applyBorder="1" applyAlignment="1">
      <alignment horizontal="center"/>
    </xf>
    <xf numFmtId="175" fontId="29" fillId="0" borderId="101" xfId="1" applyNumberFormat="1" applyFont="1" applyBorder="1" applyAlignment="1">
      <alignment horizontal="center"/>
    </xf>
    <xf numFmtId="43" fontId="29" fillId="0" borderId="101" xfId="1" applyFont="1" applyBorder="1" applyAlignment="1">
      <alignment horizontal="center"/>
    </xf>
    <xf numFmtId="5" fontId="28" fillId="7" borderId="112" xfId="4" applyNumberFormat="1" applyFont="1" applyFill="1" applyBorder="1" applyAlignment="1">
      <alignment horizontal="center"/>
    </xf>
    <xf numFmtId="175" fontId="28" fillId="7" borderId="112" xfId="1" applyNumberFormat="1" applyFont="1" applyFill="1" applyBorder="1" applyAlignment="1">
      <alignment horizontal="center"/>
    </xf>
    <xf numFmtId="175" fontId="28" fillId="7" borderId="101" xfId="1" applyNumberFormat="1" applyFont="1" applyFill="1" applyBorder="1" applyAlignment="1">
      <alignment horizontal="center"/>
    </xf>
    <xf numFmtId="175" fontId="28" fillId="7" borderId="13" xfId="1" applyNumberFormat="1" applyFont="1" applyFill="1" applyBorder="1" applyAlignment="1">
      <alignment horizontal="center"/>
    </xf>
    <xf numFmtId="175" fontId="28" fillId="4" borderId="101" xfId="1" applyNumberFormat="1" applyFont="1" applyFill="1" applyBorder="1" applyAlignment="1">
      <alignment horizontal="center"/>
    </xf>
    <xf numFmtId="43" fontId="28" fillId="7" borderId="101" xfId="1" applyFont="1" applyFill="1" applyBorder="1" applyAlignment="1">
      <alignment horizontal="center"/>
    </xf>
    <xf numFmtId="175" fontId="28" fillId="0" borderId="100" xfId="1" applyNumberFormat="1" applyFont="1" applyBorder="1" applyAlignment="1">
      <alignment horizontal="center"/>
    </xf>
    <xf numFmtId="175" fontId="28" fillId="0" borderId="0" xfId="1" applyNumberFormat="1" applyFont="1" applyAlignment="1">
      <alignment horizontal="center"/>
    </xf>
    <xf numFmtId="175" fontId="28" fillId="0" borderId="98" xfId="1" applyNumberFormat="1" applyFont="1" applyBorder="1" applyAlignment="1">
      <alignment horizontal="center"/>
    </xf>
    <xf numFmtId="175" fontId="28" fillId="4" borderId="0" xfId="1" applyNumberFormat="1" applyFont="1" applyFill="1" applyAlignment="1">
      <alignment horizontal="center"/>
    </xf>
    <xf numFmtId="43" fontId="28" fillId="0" borderId="0" xfId="1" applyFont="1" applyAlignment="1">
      <alignment horizontal="center"/>
    </xf>
    <xf numFmtId="5" fontId="28" fillId="7" borderId="100" xfId="4" applyNumberFormat="1" applyFont="1" applyFill="1" applyBorder="1" applyAlignment="1">
      <alignment horizontal="center"/>
    </xf>
    <xf numFmtId="175" fontId="28" fillId="7" borderId="100" xfId="1" applyNumberFormat="1" applyFont="1" applyFill="1" applyBorder="1" applyAlignment="1">
      <alignment horizontal="center"/>
    </xf>
    <xf numFmtId="175" fontId="28" fillId="7" borderId="0" xfId="1" applyNumberFormat="1" applyFont="1" applyFill="1" applyAlignment="1">
      <alignment horizontal="center"/>
    </xf>
    <xf numFmtId="175" fontId="28" fillId="7" borderId="98" xfId="1" applyNumberFormat="1" applyFont="1" applyFill="1" applyBorder="1" applyAlignment="1">
      <alignment horizontal="center"/>
    </xf>
    <xf numFmtId="43" fontId="28" fillId="7" borderId="0" xfId="1" applyFont="1" applyFill="1" applyAlignment="1">
      <alignment horizontal="center"/>
    </xf>
    <xf numFmtId="0" fontId="6" fillId="27" borderId="0" xfId="0" applyFont="1" applyFill="1" applyAlignment="1" applyProtection="1">
      <alignment horizontal="center" wrapText="1"/>
      <protection hidden="1"/>
    </xf>
    <xf numFmtId="0" fontId="6" fillId="27" borderId="7" xfId="0" applyFont="1" applyFill="1" applyBorder="1" applyAlignment="1" applyProtection="1">
      <alignment horizontal="center" wrapText="1"/>
      <protection hidden="1"/>
    </xf>
    <xf numFmtId="0" fontId="6" fillId="27" borderId="98" xfId="0" applyFont="1" applyFill="1" applyBorder="1" applyAlignment="1" applyProtection="1">
      <alignment horizontal="center" wrapText="1"/>
      <protection hidden="1"/>
    </xf>
    <xf numFmtId="164" fontId="26" fillId="0" borderId="0" xfId="0" applyNumberFormat="1" applyFont="1"/>
    <xf numFmtId="164" fontId="31" fillId="0" borderId="0" xfId="0" applyNumberFormat="1" applyFont="1"/>
    <xf numFmtId="175" fontId="26" fillId="0" borderId="0" xfId="1" applyNumberFormat="1" applyFont="1" applyFill="1"/>
    <xf numFmtId="174" fontId="26" fillId="0" borderId="0" xfId="1" applyNumberFormat="1" applyFont="1" applyFill="1"/>
    <xf numFmtId="174" fontId="26" fillId="0" borderId="7" xfId="1" applyNumberFormat="1" applyFont="1" applyFill="1" applyBorder="1"/>
    <xf numFmtId="174" fontId="26" fillId="0" borderId="100" xfId="1" applyNumberFormat="1" applyFont="1" applyFill="1" applyBorder="1"/>
    <xf numFmtId="176" fontId="26" fillId="0" borderId="0" xfId="1" applyNumberFormat="1" applyFont="1" applyFill="1"/>
    <xf numFmtId="164" fontId="10" fillId="4" borderId="0" xfId="0" applyNumberFormat="1" applyFont="1" applyFill="1"/>
    <xf numFmtId="175" fontId="26" fillId="9" borderId="0" xfId="1" applyNumberFormat="1" applyFont="1" applyFill="1"/>
    <xf numFmtId="174" fontId="26" fillId="9" borderId="0" xfId="1" applyNumberFormat="1" applyFont="1" applyFill="1"/>
    <xf numFmtId="174" fontId="26" fillId="9" borderId="7" xfId="1" applyNumberFormat="1" applyFont="1" applyFill="1" applyBorder="1"/>
    <xf numFmtId="174" fontId="26" fillId="29" borderId="0" xfId="1" applyNumberFormat="1" applyFont="1" applyFill="1"/>
    <xf numFmtId="174" fontId="26" fillId="29" borderId="100" xfId="1" applyNumberFormat="1" applyFont="1" applyFill="1" applyBorder="1"/>
    <xf numFmtId="174" fontId="26" fillId="29" borderId="7" xfId="1" applyNumberFormat="1" applyFont="1" applyFill="1" applyBorder="1"/>
    <xf numFmtId="176" fontId="26" fillId="29" borderId="0" xfId="1" applyNumberFormat="1" applyFont="1" applyFill="1"/>
    <xf numFmtId="164" fontId="10" fillId="0" borderId="0" xfId="0" applyNumberFormat="1" applyFont="1"/>
    <xf numFmtId="0" fontId="31" fillId="0" borderId="0" xfId="0" applyFont="1"/>
    <xf numFmtId="0" fontId="10" fillId="4" borderId="0" xfId="0" applyFont="1" applyFill="1"/>
    <xf numFmtId="174" fontId="26" fillId="8" borderId="7" xfId="1" applyNumberFormat="1" applyFont="1" applyFill="1" applyBorder="1"/>
    <xf numFmtId="170" fontId="26" fillId="9" borderId="0" xfId="1" applyNumberFormat="1" applyFont="1" applyFill="1"/>
    <xf numFmtId="170" fontId="26" fillId="9" borderId="7" xfId="1" applyNumberFormat="1" applyFont="1" applyFill="1" applyBorder="1"/>
    <xf numFmtId="174" fontId="26" fillId="8" borderId="0" xfId="1" applyNumberFormat="1" applyFont="1" applyFill="1"/>
    <xf numFmtId="174" fontId="26" fillId="29" borderId="98" xfId="1" applyNumberFormat="1" applyFont="1" applyFill="1" applyBorder="1"/>
    <xf numFmtId="170" fontId="26" fillId="0" borderId="0" xfId="1" applyNumberFormat="1" applyFont="1" applyFill="1"/>
    <xf numFmtId="174" fontId="26" fillId="0" borderId="98" xfId="1" applyNumberFormat="1" applyFont="1" applyFill="1" applyBorder="1"/>
    <xf numFmtId="0" fontId="26" fillId="0" borderId="0" xfId="0" applyFont="1"/>
    <xf numFmtId="164" fontId="26" fillId="4" borderId="0" xfId="0" applyNumberFormat="1" applyFont="1" applyFill="1"/>
    <xf numFmtId="0" fontId="26" fillId="4" borderId="0" xfId="0" applyFont="1" applyFill="1"/>
    <xf numFmtId="175" fontId="11" fillId="9" borderId="0" xfId="1" applyNumberFormat="1" applyFont="1" applyFill="1"/>
    <xf numFmtId="170" fontId="11" fillId="9" borderId="0" xfId="1" applyNumberFormat="1" applyFont="1" applyFill="1"/>
    <xf numFmtId="170" fontId="11" fillId="9" borderId="7" xfId="1" applyNumberFormat="1" applyFont="1" applyFill="1" applyBorder="1"/>
    <xf numFmtId="175" fontId="11" fillId="0" borderId="0" xfId="1" applyNumberFormat="1" applyFont="1" applyFill="1"/>
    <xf numFmtId="170" fontId="11" fillId="0" borderId="0" xfId="1" applyNumberFormat="1" applyFont="1" applyFill="1"/>
    <xf numFmtId="174" fontId="26" fillId="6" borderId="0" xfId="1" applyNumberFormat="1" applyFont="1" applyFill="1"/>
    <xf numFmtId="174" fontId="26" fillId="30" borderId="0" xfId="1" applyNumberFormat="1" applyFont="1" applyFill="1"/>
    <xf numFmtId="0" fontId="31" fillId="0" borderId="0" xfId="0" applyFont="1" applyAlignment="1">
      <alignment horizontal="center"/>
    </xf>
    <xf numFmtId="0" fontId="10" fillId="4" borderId="0" xfId="0" applyFont="1" applyFill="1" applyAlignment="1">
      <alignment horizontal="center"/>
    </xf>
    <xf numFmtId="0" fontId="26" fillId="0" borderId="0" xfId="0" applyFont="1" applyAlignment="1">
      <alignment horizontal="center"/>
    </xf>
    <xf numFmtId="0" fontId="26" fillId="4" borderId="0" xfId="0" applyFont="1" applyFill="1" applyAlignment="1">
      <alignment horizontal="center"/>
    </xf>
    <xf numFmtId="174" fontId="26" fillId="8" borderId="0" xfId="1" applyNumberFormat="1" applyFont="1" applyFill="1" applyBorder="1"/>
    <xf numFmtId="0" fontId="10" fillId="0" borderId="0" xfId="0" applyFont="1" applyAlignment="1">
      <alignment horizontal="center"/>
    </xf>
    <xf numFmtId="174" fontId="26" fillId="8" borderId="98" xfId="1" applyNumberFormat="1" applyFont="1" applyFill="1" applyBorder="1"/>
    <xf numFmtId="175" fontId="11" fillId="0" borderId="101" xfId="1" applyNumberFormat="1" applyFont="1" applyFill="1" applyBorder="1"/>
    <xf numFmtId="170" fontId="11" fillId="0" borderId="101" xfId="1" applyNumberFormat="1" applyFont="1" applyFill="1" applyBorder="1"/>
    <xf numFmtId="170" fontId="11" fillId="0" borderId="3" xfId="1" applyNumberFormat="1" applyFont="1" applyFill="1" applyBorder="1"/>
    <xf numFmtId="174" fontId="26" fillId="6" borderId="0" xfId="1" applyNumberFormat="1" applyFont="1" applyFill="1" applyBorder="1"/>
    <xf numFmtId="174" fontId="26" fillId="30" borderId="0" xfId="1" applyNumberFormat="1" applyFont="1" applyFill="1" applyBorder="1"/>
    <xf numFmtId="174" fontId="26" fillId="29" borderId="0" xfId="1" applyNumberFormat="1" applyFont="1" applyFill="1" applyBorder="1"/>
    <xf numFmtId="174" fontId="26" fillId="0" borderId="0" xfId="1" applyNumberFormat="1" applyFont="1" applyFill="1" applyBorder="1"/>
    <xf numFmtId="0" fontId="6" fillId="14" borderId="97" xfId="0" applyFont="1" applyFill="1" applyBorder="1" applyAlignment="1" applyProtection="1">
      <alignment horizontal="center" wrapText="1"/>
      <protection hidden="1"/>
    </xf>
    <xf numFmtId="0" fontId="6" fillId="14" borderId="30" xfId="0" applyFont="1" applyFill="1" applyBorder="1" applyAlignment="1" applyProtection="1">
      <alignment horizontal="center" wrapText="1"/>
      <protection hidden="1"/>
    </xf>
    <xf numFmtId="0" fontId="6" fillId="14" borderId="32" xfId="0" applyFont="1" applyFill="1" applyBorder="1" applyAlignment="1" applyProtection="1">
      <alignment horizontal="center" wrapText="1"/>
      <protection hidden="1"/>
    </xf>
    <xf numFmtId="0" fontId="6" fillId="31" borderId="97" xfId="0" applyFont="1" applyFill="1" applyBorder="1" applyAlignment="1" applyProtection="1">
      <alignment horizontal="center" wrapText="1"/>
      <protection hidden="1"/>
    </xf>
    <xf numFmtId="0" fontId="6" fillId="31" borderId="30" xfId="0" applyFont="1" applyFill="1" applyBorder="1" applyAlignment="1" applyProtection="1">
      <alignment horizontal="center" wrapText="1"/>
      <protection hidden="1"/>
    </xf>
    <xf numFmtId="0" fontId="6" fillId="31" borderId="32" xfId="0" applyFont="1" applyFill="1" applyBorder="1" applyAlignment="1" applyProtection="1">
      <alignment horizontal="center" wrapText="1"/>
      <protection hidden="1"/>
    </xf>
    <xf numFmtId="0" fontId="6" fillId="32" borderId="97" xfId="0" applyFont="1" applyFill="1" applyBorder="1" applyAlignment="1" applyProtection="1">
      <alignment horizontal="center" wrapText="1"/>
      <protection hidden="1"/>
    </xf>
    <xf numFmtId="0" fontId="6" fillId="32" borderId="30" xfId="0" applyFont="1" applyFill="1" applyBorder="1" applyAlignment="1" applyProtection="1">
      <alignment horizontal="center" wrapText="1"/>
      <protection hidden="1"/>
    </xf>
    <xf numFmtId="0" fontId="6" fillId="32" borderId="32" xfId="0" applyFont="1" applyFill="1" applyBorder="1" applyAlignment="1" applyProtection="1">
      <alignment horizontal="center" wrapText="1"/>
      <protection hidden="1"/>
    </xf>
    <xf numFmtId="164" fontId="31" fillId="4" borderId="0" xfId="0" applyNumberFormat="1" applyFont="1" applyFill="1"/>
    <xf numFmtId="177" fontId="26" fillId="0" borderId="97" xfId="0" applyNumberFormat="1" applyFont="1" applyBorder="1"/>
    <xf numFmtId="177" fontId="10" fillId="0" borderId="30" xfId="0" applyNumberFormat="1" applyFont="1" applyBorder="1"/>
    <xf numFmtId="177" fontId="10" fillId="0" borderId="32" xfId="0" applyNumberFormat="1" applyFont="1" applyBorder="1"/>
    <xf numFmtId="177" fontId="26" fillId="0" borderId="32" xfId="0" applyNumberFormat="1" applyFont="1" applyBorder="1"/>
    <xf numFmtId="177" fontId="26" fillId="0" borderId="30" xfId="0" applyNumberFormat="1" applyFont="1" applyBorder="1"/>
    <xf numFmtId="177" fontId="26" fillId="10" borderId="97" xfId="0" applyNumberFormat="1" applyFont="1" applyFill="1" applyBorder="1"/>
    <xf numFmtId="177" fontId="10" fillId="10" borderId="30" xfId="0" applyNumberFormat="1" applyFont="1" applyFill="1" applyBorder="1"/>
    <xf numFmtId="177" fontId="10" fillId="10" borderId="32" xfId="0" applyNumberFormat="1" applyFont="1" applyFill="1" applyBorder="1"/>
    <xf numFmtId="177" fontId="10" fillId="10" borderId="97" xfId="0" applyNumberFormat="1" applyFont="1" applyFill="1" applyBorder="1"/>
    <xf numFmtId="177" fontId="10" fillId="0" borderId="97" xfId="0" applyNumberFormat="1" applyFont="1" applyBorder="1"/>
    <xf numFmtId="0" fontId="6" fillId="27" borderId="0" xfId="0" applyFont="1" applyFill="1" applyAlignment="1" applyProtection="1">
      <alignment horizontal="center"/>
      <protection hidden="1"/>
    </xf>
    <xf numFmtId="0" fontId="6" fillId="27" borderId="98" xfId="0" applyFont="1" applyFill="1" applyBorder="1" applyAlignment="1" applyProtection="1">
      <alignment horizontal="center"/>
      <protection hidden="1"/>
    </xf>
    <xf numFmtId="0" fontId="3" fillId="0" borderId="104" xfId="1" applyNumberFormat="1" applyFont="1" applyBorder="1"/>
    <xf numFmtId="0" fontId="3" fillId="4" borderId="16" xfId="0" applyFont="1" applyFill="1" applyBorder="1" applyAlignment="1" applyProtection="1">
      <alignment horizontal="centerContinuous" wrapText="1"/>
      <protection hidden="1"/>
    </xf>
    <xf numFmtId="0" fontId="3" fillId="4" borderId="18" xfId="0" applyFont="1" applyFill="1" applyBorder="1" applyAlignment="1" applyProtection="1">
      <alignment horizontal="centerContinuous" wrapText="1"/>
      <protection hidden="1"/>
    </xf>
    <xf numFmtId="0" fontId="3" fillId="8" borderId="2" xfId="0" applyFont="1" applyFill="1" applyBorder="1" applyAlignment="1" applyProtection="1">
      <alignment horizontal="centerContinuous" wrapText="1"/>
      <protection hidden="1"/>
    </xf>
    <xf numFmtId="0" fontId="2" fillId="14" borderId="19" xfId="0" applyFont="1" applyFill="1" applyBorder="1" applyAlignment="1" applyProtection="1">
      <alignment horizontal="centerContinuous" wrapText="1"/>
      <protection hidden="1"/>
    </xf>
    <xf numFmtId="0" fontId="3" fillId="4" borderId="22" xfId="0" applyFont="1" applyFill="1" applyBorder="1" applyAlignment="1" applyProtection="1">
      <alignment horizontal="centerContinuous" wrapText="1"/>
      <protection hidden="1"/>
    </xf>
    <xf numFmtId="0" fontId="2" fillId="27" borderId="20" xfId="0" applyFont="1" applyFill="1" applyBorder="1" applyAlignment="1" applyProtection="1">
      <alignment horizontal="centerContinuous" wrapText="1"/>
      <protection hidden="1"/>
    </xf>
    <xf numFmtId="43" fontId="3" fillId="4" borderId="103" xfId="1" applyFont="1" applyFill="1" applyBorder="1"/>
    <xf numFmtId="0" fontId="32" fillId="8" borderId="0" xfId="1" applyNumberFormat="1" applyFont="1" applyFill="1"/>
    <xf numFmtId="175" fontId="32" fillId="4" borderId="0" xfId="1" applyNumberFormat="1" applyFont="1" applyFill="1"/>
    <xf numFmtId="175" fontId="0" fillId="4" borderId="0" xfId="1" applyNumberFormat="1" applyFont="1" applyFill="1"/>
    <xf numFmtId="175" fontId="33" fillId="4" borderId="0" xfId="1" applyNumberFormat="1" applyFont="1" applyFill="1"/>
    <xf numFmtId="175" fontId="0" fillId="4" borderId="7" xfId="1" applyNumberFormat="1" applyFont="1" applyFill="1" applyBorder="1"/>
    <xf numFmtId="174" fontId="32" fillId="4" borderId="0" xfId="1" applyNumberFormat="1" applyFont="1" applyFill="1"/>
    <xf numFmtId="0" fontId="34" fillId="8" borderId="101" xfId="1" applyNumberFormat="1" applyFont="1" applyFill="1" applyBorder="1"/>
    <xf numFmtId="175" fontId="32" fillId="4" borderId="101" xfId="1" applyNumberFormat="1" applyFont="1" applyFill="1" applyBorder="1"/>
    <xf numFmtId="175" fontId="0" fillId="4" borderId="101" xfId="1" applyNumberFormat="1" applyFont="1" applyFill="1" applyBorder="1"/>
    <xf numFmtId="175" fontId="32" fillId="8" borderId="101" xfId="1" applyNumberFormat="1" applyFont="1" applyFill="1" applyBorder="1"/>
    <xf numFmtId="175" fontId="0" fillId="4" borderId="3" xfId="1" applyNumberFormat="1" applyFont="1" applyFill="1" applyBorder="1"/>
    <xf numFmtId="174" fontId="32" fillId="4" borderId="112" xfId="1" applyNumberFormat="1" applyFont="1" applyFill="1" applyBorder="1"/>
    <xf numFmtId="174" fontId="32" fillId="4" borderId="101" xfId="1" applyNumberFormat="1" applyFont="1" applyFill="1" applyBorder="1"/>
    <xf numFmtId="0" fontId="34" fillId="8" borderId="0" xfId="1" applyNumberFormat="1" applyFont="1" applyFill="1"/>
    <xf numFmtId="175" fontId="32" fillId="8" borderId="0" xfId="1" applyNumberFormat="1" applyFont="1" applyFill="1"/>
    <xf numFmtId="0" fontId="33" fillId="8" borderId="101" xfId="1" applyNumberFormat="1" applyFont="1" applyFill="1" applyBorder="1"/>
    <xf numFmtId="175" fontId="33" fillId="8" borderId="101" xfId="1" applyNumberFormat="1" applyFont="1" applyFill="1" applyBorder="1"/>
    <xf numFmtId="175" fontId="33" fillId="8" borderId="0" xfId="1" applyNumberFormat="1" applyFont="1" applyFill="1"/>
    <xf numFmtId="0" fontId="32" fillId="8" borderId="101" xfId="1" applyNumberFormat="1" applyFont="1" applyFill="1" applyBorder="1"/>
    <xf numFmtId="175" fontId="33" fillId="4" borderId="101" xfId="1" applyNumberFormat="1" applyFont="1" applyFill="1" applyBorder="1"/>
    <xf numFmtId="175" fontId="35" fillId="4" borderId="101" xfId="1" applyNumberFormat="1" applyFont="1" applyFill="1" applyBorder="1"/>
    <xf numFmtId="175" fontId="35" fillId="4" borderId="0" xfId="1" applyNumberFormat="1" applyFont="1" applyFill="1"/>
    <xf numFmtId="170" fontId="26" fillId="8" borderId="7" xfId="1" applyNumberFormat="1" applyFont="1" applyFill="1" applyBorder="1"/>
    <xf numFmtId="170" fontId="10" fillId="29" borderId="7" xfId="1" applyNumberFormat="1" applyFont="1" applyFill="1" applyBorder="1"/>
    <xf numFmtId="0" fontId="7" fillId="29" borderId="13" xfId="5" applyFont="1" applyFill="1" applyBorder="1" applyAlignment="1" applyProtection="1">
      <alignment horizontal="center"/>
      <protection locked="0"/>
    </xf>
    <xf numFmtId="0" fontId="7" fillId="29" borderId="13" xfId="5" applyFont="1" applyFill="1" applyBorder="1" applyAlignment="1" applyProtection="1">
      <alignment horizontal="center" wrapText="1"/>
      <protection locked="0"/>
    </xf>
    <xf numFmtId="164" fontId="11" fillId="4" borderId="97" xfId="5" applyNumberFormat="1" applyFont="1" applyFill="1" applyBorder="1" applyAlignment="1" applyProtection="1">
      <alignment horizontal="center"/>
      <protection locked="0"/>
    </xf>
    <xf numFmtId="14" fontId="11" fillId="4" borderId="30" xfId="5" applyNumberFormat="1" applyFont="1" applyFill="1" applyBorder="1" applyAlignment="1" applyProtection="1">
      <alignment horizontal="left"/>
      <protection locked="0"/>
    </xf>
    <xf numFmtId="0" fontId="11" fillId="4" borderId="30" xfId="5" applyFont="1" applyFill="1" applyBorder="1" applyAlignment="1" applyProtection="1">
      <alignment horizontal="center"/>
      <protection locked="0"/>
    </xf>
    <xf numFmtId="165" fontId="11" fillId="4" borderId="30" xfId="5" applyNumberFormat="1" applyFont="1" applyFill="1" applyBorder="1" applyAlignment="1" applyProtection="1">
      <alignment horizontal="center"/>
      <protection locked="0"/>
    </xf>
    <xf numFmtId="178" fontId="11" fillId="4" borderId="30" xfId="1" applyNumberFormat="1" applyFont="1" applyFill="1" applyBorder="1" applyAlignment="1" applyProtection="1">
      <alignment horizontal="center"/>
      <protection locked="0"/>
    </xf>
    <xf numFmtId="179" fontId="11" fillId="4" borderId="97" xfId="5" applyNumberFormat="1" applyFont="1" applyFill="1" applyBorder="1" applyAlignment="1" applyProtection="1">
      <alignment horizontal="center"/>
      <protection locked="0"/>
    </xf>
    <xf numFmtId="179" fontId="11" fillId="4" borderId="32" xfId="5" applyNumberFormat="1" applyFont="1" applyFill="1" applyBorder="1" applyAlignment="1" applyProtection="1">
      <alignment horizontal="center"/>
      <protection locked="0"/>
    </xf>
    <xf numFmtId="165" fontId="11" fillId="4" borderId="97" xfId="5" applyNumberFormat="1" applyFont="1" applyFill="1" applyBorder="1" applyAlignment="1" applyProtection="1">
      <alignment horizontal="center"/>
      <protection locked="0"/>
    </xf>
    <xf numFmtId="164" fontId="26" fillId="0" borderId="97" xfId="5" applyNumberFormat="1" applyFont="1" applyBorder="1" applyAlignment="1" applyProtection="1">
      <alignment horizontal="center"/>
      <protection locked="0"/>
    </xf>
    <xf numFmtId="14" fontId="26" fillId="0" borderId="30" xfId="5" applyNumberFormat="1" applyFont="1" applyBorder="1" applyAlignment="1" applyProtection="1">
      <alignment horizontal="left"/>
      <protection locked="0"/>
    </xf>
    <xf numFmtId="0" fontId="26" fillId="0" borderId="30" xfId="5" applyFont="1" applyBorder="1" applyAlignment="1" applyProtection="1">
      <alignment horizontal="center"/>
      <protection locked="0"/>
    </xf>
    <xf numFmtId="165" fontId="26" fillId="0" borderId="30" xfId="5" applyNumberFormat="1" applyFont="1" applyBorder="1" applyAlignment="1" applyProtection="1">
      <alignment horizontal="center"/>
      <protection locked="0"/>
    </xf>
    <xf numFmtId="178" fontId="26" fillId="0" borderId="30" xfId="1" applyNumberFormat="1" applyFont="1" applyFill="1" applyBorder="1" applyAlignment="1" applyProtection="1">
      <alignment horizontal="center"/>
      <protection locked="0"/>
    </xf>
    <xf numFmtId="179" fontId="10" fillId="0" borderId="97" xfId="5" applyNumberFormat="1" applyFont="1" applyBorder="1" applyAlignment="1" applyProtection="1">
      <alignment horizontal="center"/>
      <protection locked="0"/>
    </xf>
    <xf numFmtId="179" fontId="10" fillId="0" borderId="32" xfId="5" applyNumberFormat="1" applyFont="1" applyBorder="1" applyAlignment="1" applyProtection="1">
      <alignment horizontal="center"/>
      <protection locked="0"/>
    </xf>
    <xf numFmtId="165" fontId="10" fillId="0" borderId="97" xfId="5" applyNumberFormat="1" applyFont="1" applyBorder="1" applyAlignment="1" applyProtection="1">
      <alignment horizontal="center"/>
      <protection locked="0"/>
    </xf>
    <xf numFmtId="14" fontId="26" fillId="33" borderId="30" xfId="5" applyNumberFormat="1" applyFont="1" applyFill="1" applyBorder="1" applyAlignment="1" applyProtection="1">
      <alignment horizontal="left"/>
      <protection locked="0"/>
    </xf>
    <xf numFmtId="0" fontId="6" fillId="32" borderId="20" xfId="0" applyFont="1" applyFill="1" applyBorder="1" applyAlignment="1">
      <alignment horizontal="center" wrapText="1"/>
    </xf>
    <xf numFmtId="0" fontId="37" fillId="4" borderId="103" xfId="0" applyFont="1" applyFill="1" applyBorder="1" applyAlignment="1">
      <alignment horizontal="center" wrapText="1"/>
    </xf>
    <xf numFmtId="8" fontId="37" fillId="4" borderId="1" xfId="1" applyNumberFormat="1" applyFont="1" applyFill="1" applyBorder="1" applyAlignment="1">
      <alignment horizontal="center" wrapText="1"/>
    </xf>
    <xf numFmtId="8" fontId="37" fillId="4" borderId="20" xfId="1" applyNumberFormat="1" applyFont="1" applyFill="1" applyBorder="1" applyAlignment="1">
      <alignment horizontal="center" wrapText="1"/>
    </xf>
    <xf numFmtId="8" fontId="37" fillId="8" borderId="20" xfId="1" applyNumberFormat="1" applyFont="1" applyFill="1" applyBorder="1" applyAlignment="1">
      <alignment horizontal="center" wrapText="1"/>
    </xf>
    <xf numFmtId="8" fontId="6" fillId="14" borderId="20" xfId="1" applyNumberFormat="1" applyFont="1" applyFill="1" applyBorder="1" applyAlignment="1">
      <alignment horizontal="center" wrapText="1"/>
    </xf>
    <xf numFmtId="8" fontId="18" fillId="0" borderId="20" xfId="1" applyNumberFormat="1" applyFont="1" applyFill="1" applyBorder="1" applyAlignment="1">
      <alignment horizontal="center" wrapText="1"/>
    </xf>
    <xf numFmtId="8" fontId="6" fillId="31" borderId="20" xfId="1" applyNumberFormat="1" applyFont="1" applyFill="1" applyBorder="1" applyAlignment="1">
      <alignment horizontal="center" wrapText="1"/>
    </xf>
    <xf numFmtId="8" fontId="6" fillId="3" borderId="20" xfId="1" applyNumberFormat="1" applyFont="1" applyFill="1" applyBorder="1" applyAlignment="1">
      <alignment horizontal="center" wrapText="1"/>
    </xf>
    <xf numFmtId="8" fontId="7" fillId="4" borderId="20" xfId="1" applyNumberFormat="1" applyFont="1" applyFill="1" applyBorder="1" applyAlignment="1">
      <alignment horizontal="center" wrapText="1"/>
    </xf>
    <xf numFmtId="0" fontId="18" fillId="0" borderId="7" xfId="0" applyFont="1" applyBorder="1" applyAlignment="1">
      <alignment horizontal="center"/>
    </xf>
    <xf numFmtId="3" fontId="5" fillId="0" borderId="0" xfId="1" applyNumberFormat="1" applyFont="1" applyBorder="1" applyAlignment="1">
      <alignment horizontal="center"/>
    </xf>
    <xf numFmtId="175" fontId="5" fillId="0" borderId="0" xfId="1" applyNumberFormat="1" applyFont="1" applyBorder="1" applyAlignment="1">
      <alignment horizontal="center"/>
    </xf>
    <xf numFmtId="174" fontId="10" fillId="0" borderId="0" xfId="1" applyNumberFormat="1" applyFont="1" applyBorder="1" applyAlignment="1">
      <alignment horizontal="center"/>
    </xf>
    <xf numFmtId="174" fontId="10" fillId="0" borderId="7" xfId="1" applyNumberFormat="1" applyFont="1" applyBorder="1" applyAlignment="1">
      <alignment horizontal="center"/>
    </xf>
    <xf numFmtId="174" fontId="5" fillId="0" borderId="0" xfId="1" applyNumberFormat="1" applyFont="1" applyAlignment="1"/>
    <xf numFmtId="174" fontId="10" fillId="0" borderId="0" xfId="1" applyNumberFormat="1" applyFont="1" applyAlignment="1"/>
    <xf numFmtId="174" fontId="7" fillId="4" borderId="7" xfId="1" applyNumberFormat="1" applyFont="1" applyFill="1" applyBorder="1" applyAlignment="1">
      <alignment horizontal="center"/>
    </xf>
    <xf numFmtId="43" fontId="10" fillId="0" borderId="0" xfId="1" applyFont="1" applyBorder="1" applyAlignment="1">
      <alignment horizontal="center"/>
    </xf>
    <xf numFmtId="43" fontId="10" fillId="0" borderId="7" xfId="1" applyFont="1" applyBorder="1" applyAlignment="1">
      <alignment horizontal="center"/>
    </xf>
    <xf numFmtId="174" fontId="26" fillId="0" borderId="0" xfId="1" applyNumberFormat="1" applyFont="1" applyBorder="1" applyAlignment="1"/>
    <xf numFmtId="174" fontId="26" fillId="0" borderId="0" xfId="1" applyNumberFormat="1" applyFont="1" applyBorder="1" applyAlignment="1">
      <alignment horizontal="center"/>
    </xf>
    <xf numFmtId="174" fontId="26" fillId="0" borderId="7" xfId="1" applyNumberFormat="1" applyFont="1" applyBorder="1" applyAlignment="1">
      <alignment horizontal="center"/>
    </xf>
    <xf numFmtId="174" fontId="26" fillId="0" borderId="0" xfId="1" applyNumberFormat="1" applyFont="1" applyAlignment="1"/>
    <xf numFmtId="43" fontId="26" fillId="0" borderId="0" xfId="1" applyFont="1" applyBorder="1" applyAlignment="1">
      <alignment horizontal="center"/>
    </xf>
    <xf numFmtId="43" fontId="26" fillId="0" borderId="7" xfId="1" applyFont="1" applyBorder="1" applyAlignment="1">
      <alignment horizontal="center"/>
    </xf>
    <xf numFmtId="0" fontId="18" fillId="0" borderId="9" xfId="0" applyFont="1" applyBorder="1" applyAlignment="1">
      <alignment horizontal="center"/>
    </xf>
    <xf numFmtId="0" fontId="5" fillId="0" borderId="105" xfId="0" applyFont="1" applyBorder="1"/>
    <xf numFmtId="3" fontId="5" fillId="0" borderId="105" xfId="1" applyNumberFormat="1" applyFont="1" applyFill="1" applyBorder="1" applyAlignment="1">
      <alignment horizontal="center"/>
    </xf>
    <xf numFmtId="175" fontId="5" fillId="0" borderId="105" xfId="1" applyNumberFormat="1" applyFont="1" applyFill="1" applyBorder="1" applyAlignment="1">
      <alignment horizontal="center"/>
    </xf>
    <xf numFmtId="174" fontId="26" fillId="0" borderId="105" xfId="1" applyNumberFormat="1" applyFont="1" applyFill="1" applyBorder="1" applyAlignment="1">
      <alignment horizontal="center"/>
    </xf>
    <xf numFmtId="174" fontId="10" fillId="0" borderId="105" xfId="1" applyNumberFormat="1" applyFont="1" applyFill="1" applyBorder="1" applyAlignment="1">
      <alignment horizontal="center"/>
    </xf>
    <xf numFmtId="174" fontId="10" fillId="0" borderId="9" xfId="1" applyNumberFormat="1" applyFont="1" applyFill="1" applyBorder="1" applyAlignment="1">
      <alignment horizontal="center"/>
    </xf>
    <xf numFmtId="174" fontId="26" fillId="0" borderId="9" xfId="1" applyNumberFormat="1" applyFont="1" applyFill="1" applyBorder="1" applyAlignment="1">
      <alignment horizontal="center"/>
    </xf>
    <xf numFmtId="174" fontId="26" fillId="0" borderId="105" xfId="1" applyNumberFormat="1" applyFont="1" applyBorder="1" applyAlignment="1"/>
    <xf numFmtId="174" fontId="7" fillId="4" borderId="9" xfId="1" applyNumberFormat="1" applyFont="1" applyFill="1" applyBorder="1" applyAlignment="1">
      <alignment horizontal="center"/>
    </xf>
    <xf numFmtId="43" fontId="26" fillId="0" borderId="105" xfId="1" applyFont="1" applyFill="1" applyBorder="1" applyAlignment="1">
      <alignment horizontal="center"/>
    </xf>
    <xf numFmtId="43" fontId="26" fillId="0" borderId="9" xfId="1" applyFont="1" applyFill="1" applyBorder="1" applyAlignment="1">
      <alignment horizontal="center"/>
    </xf>
    <xf numFmtId="174" fontId="26" fillId="0" borderId="105" xfId="1" applyNumberFormat="1" applyFont="1" applyFill="1" applyBorder="1" applyAlignment="1"/>
    <xf numFmtId="3" fontId="5" fillId="0" borderId="0" xfId="1" applyNumberFormat="1" applyFont="1" applyFill="1" applyAlignment="1">
      <alignment horizontal="center"/>
    </xf>
    <xf numFmtId="175" fontId="5" fillId="0" borderId="0" xfId="1" applyNumberFormat="1" applyFont="1" applyFill="1" applyAlignment="1">
      <alignment horizontal="center"/>
    </xf>
    <xf numFmtId="174" fontId="26" fillId="0" borderId="0" xfId="1" applyNumberFormat="1" applyFont="1" applyFill="1" applyBorder="1" applyAlignment="1">
      <alignment horizontal="center"/>
    </xf>
    <xf numFmtId="174" fontId="26" fillId="0" borderId="7" xfId="1" applyNumberFormat="1" applyFont="1" applyFill="1" applyBorder="1" applyAlignment="1">
      <alignment horizontal="center"/>
    </xf>
    <xf numFmtId="43" fontId="26" fillId="0" borderId="0" xfId="1" applyFont="1" applyFill="1" applyBorder="1" applyAlignment="1">
      <alignment horizontal="center"/>
    </xf>
    <xf numFmtId="43" fontId="26" fillId="0" borderId="7" xfId="1" applyFont="1" applyFill="1" applyBorder="1" applyAlignment="1">
      <alignment horizontal="center"/>
    </xf>
    <xf numFmtId="174" fontId="26" fillId="0" borderId="0" xfId="1" applyNumberFormat="1" applyFont="1" applyFill="1" applyAlignment="1"/>
    <xf numFmtId="0" fontId="18" fillId="0" borderId="3" xfId="0" applyFont="1" applyBorder="1" applyAlignment="1">
      <alignment horizontal="center"/>
    </xf>
    <xf numFmtId="0" fontId="11" fillId="0" borderId="101" xfId="0" applyFont="1" applyBorder="1"/>
    <xf numFmtId="3" fontId="5" fillId="0" borderId="101" xfId="1" applyNumberFormat="1" applyFont="1" applyFill="1" applyBorder="1" applyAlignment="1">
      <alignment horizontal="center"/>
    </xf>
    <xf numFmtId="175" fontId="5" fillId="0" borderId="101" xfId="1" applyNumberFormat="1" applyFont="1" applyFill="1" applyBorder="1" applyAlignment="1">
      <alignment horizontal="center"/>
    </xf>
    <xf numFmtId="174" fontId="10" fillId="0" borderId="101" xfId="1" applyNumberFormat="1" applyFont="1" applyFill="1" applyBorder="1" applyAlignment="1">
      <alignment horizontal="center"/>
    </xf>
    <xf numFmtId="174" fontId="10" fillId="0" borderId="3" xfId="1" applyNumberFormat="1" applyFont="1" applyFill="1" applyBorder="1" applyAlignment="1">
      <alignment horizontal="center"/>
    </xf>
    <xf numFmtId="174" fontId="10" fillId="0" borderId="101" xfId="1" applyNumberFormat="1" applyFont="1" applyBorder="1" applyAlignment="1"/>
    <xf numFmtId="174" fontId="7" fillId="4" borderId="3" xfId="1" applyNumberFormat="1" applyFont="1" applyFill="1" applyBorder="1" applyAlignment="1">
      <alignment horizontal="center"/>
    </xf>
    <xf numFmtId="43" fontId="10" fillId="0" borderId="101" xfId="1" applyFont="1" applyFill="1" applyBorder="1" applyAlignment="1">
      <alignment horizontal="center"/>
    </xf>
    <xf numFmtId="43" fontId="10" fillId="0" borderId="3" xfId="1" applyFont="1" applyFill="1" applyBorder="1" applyAlignment="1">
      <alignment horizontal="center"/>
    </xf>
    <xf numFmtId="174" fontId="26" fillId="0" borderId="101" xfId="1" applyNumberFormat="1" applyFont="1" applyFill="1" applyBorder="1" applyAlignment="1"/>
    <xf numFmtId="0" fontId="11" fillId="0" borderId="0" xfId="0" applyFont="1"/>
    <xf numFmtId="3" fontId="5" fillId="0" borderId="0" xfId="1" applyNumberFormat="1" applyFont="1" applyFill="1" applyBorder="1" applyAlignment="1">
      <alignment horizontal="center"/>
    </xf>
    <xf numFmtId="175" fontId="5" fillId="0" borderId="0" xfId="1" applyNumberFormat="1" applyFont="1" applyFill="1" applyBorder="1" applyAlignment="1">
      <alignment horizontal="center"/>
    </xf>
    <xf numFmtId="0" fontId="11" fillId="0" borderId="105" xfId="0" applyFont="1" applyBorder="1"/>
    <xf numFmtId="174" fontId="26" fillId="0" borderId="105" xfId="1" applyNumberFormat="1" applyFont="1" applyBorder="1" applyAlignment="1">
      <alignment horizontal="center"/>
    </xf>
    <xf numFmtId="174" fontId="10" fillId="0" borderId="105" xfId="1" applyNumberFormat="1" applyFont="1" applyBorder="1" applyAlignment="1">
      <alignment horizontal="center"/>
    </xf>
    <xf numFmtId="174" fontId="10" fillId="0" borderId="9" xfId="1" applyNumberFormat="1" applyFont="1" applyBorder="1" applyAlignment="1">
      <alignment horizontal="center"/>
    </xf>
    <xf numFmtId="174" fontId="26" fillId="0" borderId="9" xfId="1" applyNumberFormat="1" applyFont="1" applyBorder="1" applyAlignment="1">
      <alignment horizontal="center"/>
    </xf>
    <xf numFmtId="43" fontId="26" fillId="0" borderId="105" xfId="1" applyFont="1" applyBorder="1" applyAlignment="1">
      <alignment horizontal="center"/>
    </xf>
    <xf numFmtId="43" fontId="26" fillId="0" borderId="9" xfId="1" applyFont="1" applyBorder="1" applyAlignment="1">
      <alignment horizontal="center"/>
    </xf>
    <xf numFmtId="0" fontId="26" fillId="0" borderId="105" xfId="0" applyFont="1" applyBorder="1"/>
    <xf numFmtId="0" fontId="38" fillId="0" borderId="0" xfId="0" applyFont="1"/>
    <xf numFmtId="3" fontId="38" fillId="0" borderId="0" xfId="1" applyNumberFormat="1" applyFont="1" applyFill="1" applyBorder="1" applyAlignment="1">
      <alignment horizontal="center"/>
    </xf>
    <xf numFmtId="175" fontId="38" fillId="0" borderId="0" xfId="1" applyNumberFormat="1" applyFont="1" applyFill="1" applyBorder="1" applyAlignment="1">
      <alignment horizontal="center"/>
    </xf>
    <xf numFmtId="174" fontId="38" fillId="0" borderId="0" xfId="1" applyNumberFormat="1" applyFont="1" applyFill="1" applyBorder="1" applyAlignment="1">
      <alignment horizontal="center"/>
    </xf>
    <xf numFmtId="174" fontId="38" fillId="0" borderId="7" xfId="1" applyNumberFormat="1" applyFont="1" applyFill="1" applyBorder="1" applyAlignment="1">
      <alignment horizontal="center"/>
    </xf>
    <xf numFmtId="174" fontId="38" fillId="0" borderId="0" xfId="1" applyNumberFormat="1" applyFont="1" applyBorder="1" applyAlignment="1"/>
    <xf numFmtId="174" fontId="39" fillId="4" borderId="7" xfId="1" applyNumberFormat="1" applyFont="1" applyFill="1" applyBorder="1" applyAlignment="1">
      <alignment horizontal="center"/>
    </xf>
    <xf numFmtId="43" fontId="38" fillId="0" borderId="0" xfId="1" applyFont="1" applyFill="1" applyBorder="1" applyAlignment="1">
      <alignment horizontal="center"/>
    </xf>
    <xf numFmtId="43" fontId="38" fillId="0" borderId="7" xfId="1" applyFont="1" applyFill="1" applyBorder="1" applyAlignment="1">
      <alignment horizontal="center"/>
    </xf>
    <xf numFmtId="174" fontId="38" fillId="0" borderId="0" xfId="1" applyNumberFormat="1" applyFont="1" applyFill="1" applyBorder="1" applyAlignment="1"/>
    <xf numFmtId="0" fontId="17" fillId="0" borderId="101" xfId="0" applyFont="1" applyBorder="1"/>
    <xf numFmtId="174" fontId="26" fillId="0" borderId="101" xfId="1" applyNumberFormat="1" applyFont="1" applyFill="1" applyBorder="1" applyAlignment="1">
      <alignment horizontal="center"/>
    </xf>
    <xf numFmtId="174" fontId="26" fillId="0" borderId="3" xfId="1" applyNumberFormat="1" applyFont="1" applyFill="1" applyBorder="1" applyAlignment="1">
      <alignment horizontal="center"/>
    </xf>
    <xf numFmtId="174" fontId="5" fillId="0" borderId="101" xfId="1" applyNumberFormat="1" applyFont="1" applyBorder="1" applyAlignment="1"/>
    <xf numFmtId="43" fontId="26" fillId="0" borderId="101" xfId="1" applyFont="1" applyFill="1" applyBorder="1" applyAlignment="1">
      <alignment horizontal="center"/>
    </xf>
    <xf numFmtId="43" fontId="26" fillId="0" borderId="3" xfId="1" applyFont="1" applyFill="1" applyBorder="1" applyAlignment="1">
      <alignment horizontal="center"/>
    </xf>
    <xf numFmtId="0" fontId="17" fillId="0" borderId="105" xfId="0" applyFont="1" applyBorder="1"/>
    <xf numFmtId="174" fontId="5" fillId="0" borderId="105" xfId="1" applyNumberFormat="1" applyFont="1" applyBorder="1" applyAlignment="1"/>
    <xf numFmtId="0" fontId="17" fillId="0" borderId="0" xfId="0" applyFont="1"/>
    <xf numFmtId="174" fontId="5" fillId="0" borderId="0" xfId="1" applyNumberFormat="1" applyFont="1" applyBorder="1" applyAlignment="1"/>
    <xf numFmtId="174" fontId="26" fillId="0" borderId="0" xfId="1" applyNumberFormat="1" applyFont="1" applyFill="1" applyBorder="1" applyAlignment="1"/>
    <xf numFmtId="0" fontId="40" fillId="0" borderId="0" xfId="0" applyFont="1"/>
    <xf numFmtId="174" fontId="40" fillId="0" borderId="0" xfId="1" applyNumberFormat="1" applyFont="1" applyFill="1" applyBorder="1" applyAlignment="1">
      <alignment horizontal="center"/>
    </xf>
    <xf numFmtId="174" fontId="40" fillId="0" borderId="7" xfId="1" applyNumberFormat="1" applyFont="1" applyFill="1" applyBorder="1" applyAlignment="1">
      <alignment horizontal="center"/>
    </xf>
    <xf numFmtId="174" fontId="40" fillId="0" borderId="0" xfId="1" applyNumberFormat="1" applyFont="1" applyAlignment="1"/>
    <xf numFmtId="43" fontId="10" fillId="0" borderId="0" xfId="1" applyFont="1" applyFill="1" applyBorder="1" applyAlignment="1">
      <alignment horizontal="center"/>
    </xf>
    <xf numFmtId="43" fontId="10" fillId="0" borderId="7" xfId="1" applyFont="1" applyFill="1" applyBorder="1" applyAlignment="1">
      <alignment horizontal="center"/>
    </xf>
    <xf numFmtId="0" fontId="40" fillId="0" borderId="101" xfId="0" applyFont="1" applyBorder="1"/>
    <xf numFmtId="174" fontId="40" fillId="0" borderId="101" xfId="1" applyNumberFormat="1" applyFont="1" applyFill="1" applyBorder="1" applyAlignment="1">
      <alignment horizontal="center"/>
    </xf>
    <xf numFmtId="174" fontId="40" fillId="0" borderId="3" xfId="1" applyNumberFormat="1" applyFont="1" applyFill="1" applyBorder="1" applyAlignment="1">
      <alignment horizontal="center"/>
    </xf>
    <xf numFmtId="174" fontId="40" fillId="8" borderId="3" xfId="1" applyNumberFormat="1" applyFont="1" applyFill="1" applyBorder="1" applyAlignment="1">
      <alignment horizontal="center"/>
    </xf>
    <xf numFmtId="174" fontId="40" fillId="8" borderId="7" xfId="1" applyNumberFormat="1" applyFont="1" applyFill="1" applyBorder="1" applyAlignment="1">
      <alignment horizontal="center"/>
    </xf>
    <xf numFmtId="0" fontId="40" fillId="0" borderId="112" xfId="0" applyFont="1" applyBorder="1"/>
    <xf numFmtId="174" fontId="40" fillId="8" borderId="101" xfId="1" applyNumberFormat="1" applyFont="1" applyFill="1" applyBorder="1" applyAlignment="1">
      <alignment horizontal="center"/>
    </xf>
    <xf numFmtId="0" fontId="40" fillId="0" borderId="100" xfId="0" applyFont="1" applyBorder="1"/>
    <xf numFmtId="174" fontId="40" fillId="8" borderId="0" xfId="1" applyNumberFormat="1" applyFont="1" applyFill="1" applyBorder="1" applyAlignment="1">
      <alignment horizontal="center"/>
    </xf>
    <xf numFmtId="174" fontId="26" fillId="0" borderId="101" xfId="1" applyNumberFormat="1" applyFont="1" applyBorder="1" applyAlignment="1">
      <alignment horizontal="center"/>
    </xf>
    <xf numFmtId="174" fontId="10" fillId="0" borderId="101" xfId="1" applyNumberFormat="1" applyFont="1" applyBorder="1" applyAlignment="1">
      <alignment horizontal="center"/>
    </xf>
    <xf numFmtId="174" fontId="10" fillId="0" borderId="3" xfId="1" applyNumberFormat="1" applyFont="1" applyBorder="1" applyAlignment="1">
      <alignment horizontal="center"/>
    </xf>
    <xf numFmtId="174" fontId="26" fillId="0" borderId="3" xfId="1" applyNumberFormat="1" applyFont="1" applyBorder="1" applyAlignment="1">
      <alignment horizontal="center"/>
    </xf>
    <xf numFmtId="174" fontId="26" fillId="0" borderId="101" xfId="1" applyNumberFormat="1" applyFont="1" applyBorder="1" applyAlignment="1"/>
    <xf numFmtId="43" fontId="26" fillId="0" borderId="101" xfId="1" applyFont="1" applyBorder="1" applyAlignment="1">
      <alignment horizontal="center"/>
    </xf>
    <xf numFmtId="43" fontId="26" fillId="0" borderId="3" xfId="1" applyFont="1" applyBorder="1" applyAlignment="1">
      <alignment horizontal="center"/>
    </xf>
    <xf numFmtId="174" fontId="26" fillId="0" borderId="112" xfId="1" applyNumberFormat="1" applyFont="1" applyFill="1" applyBorder="1" applyAlignment="1"/>
    <xf numFmtId="0" fontId="6" fillId="3" borderId="117" xfId="0" applyFont="1" applyFill="1" applyBorder="1" applyAlignment="1">
      <alignment horizontal="center" vertical="top" wrapText="1"/>
    </xf>
    <xf numFmtId="37" fontId="10" fillId="0" borderId="0" xfId="0" applyNumberFormat="1" applyFont="1" applyAlignment="1">
      <alignment horizontal="center" vertical="top" wrapText="1"/>
    </xf>
    <xf numFmtId="0" fontId="7" fillId="34" borderId="7" xfId="0" applyFont="1" applyFill="1" applyBorder="1" applyAlignment="1">
      <alignment horizontal="left" vertical="top" wrapText="1"/>
    </xf>
    <xf numFmtId="37" fontId="10" fillId="34" borderId="0" xfId="0" applyNumberFormat="1" applyFont="1" applyFill="1" applyAlignment="1">
      <alignment horizontal="center" vertical="top" wrapText="1"/>
    </xf>
    <xf numFmtId="37" fontId="10" fillId="0" borderId="105" xfId="0" applyNumberFormat="1" applyFont="1" applyBorder="1" applyAlignment="1">
      <alignment horizontal="center" vertical="top" wrapText="1"/>
    </xf>
    <xf numFmtId="37" fontId="11" fillId="8" borderId="0" xfId="0" applyNumberFormat="1" applyFont="1" applyFill="1" applyAlignment="1">
      <alignment horizontal="center" vertical="top" wrapText="1"/>
    </xf>
    <xf numFmtId="0" fontId="7" fillId="34" borderId="9" xfId="0" applyFont="1" applyFill="1" applyBorder="1" applyAlignment="1">
      <alignment horizontal="left" vertical="top" wrapText="1"/>
    </xf>
    <xf numFmtId="37" fontId="10" fillId="34" borderId="105" xfId="0" applyNumberFormat="1" applyFont="1" applyFill="1" applyBorder="1" applyAlignment="1">
      <alignment horizontal="center" vertical="top" wrapText="1"/>
    </xf>
    <xf numFmtId="37" fontId="10" fillId="8" borderId="0" xfId="0" applyNumberFormat="1" applyFont="1" applyFill="1" applyAlignment="1">
      <alignment horizontal="center" vertical="top" wrapText="1"/>
    </xf>
    <xf numFmtId="0" fontId="7" fillId="34" borderId="3" xfId="0" applyFont="1" applyFill="1" applyBorder="1" applyAlignment="1">
      <alignment horizontal="left" vertical="top" wrapText="1"/>
    </xf>
    <xf numFmtId="37" fontId="10" fillId="34" borderId="101" xfId="0" applyNumberFormat="1" applyFont="1" applyFill="1" applyBorder="1" applyAlignment="1">
      <alignment horizontal="center" vertical="top" wrapText="1"/>
    </xf>
    <xf numFmtId="178" fontId="5" fillId="0" borderId="30" xfId="1" applyNumberFormat="1" applyFont="1" applyFill="1" applyBorder="1" applyAlignment="1" applyProtection="1">
      <alignment horizontal="center"/>
      <protection locked="0"/>
    </xf>
    <xf numFmtId="164" fontId="41" fillId="0" borderId="97" xfId="5" applyNumberFormat="1" applyFont="1" applyFill="1" applyBorder="1" applyAlignment="1" applyProtection="1">
      <alignment horizontal="center"/>
      <protection locked="0"/>
    </xf>
    <xf numFmtId="14" fontId="41" fillId="0" borderId="30" xfId="5" applyNumberFormat="1" applyFont="1" applyFill="1" applyBorder="1" applyAlignment="1" applyProtection="1">
      <alignment horizontal="left"/>
      <protection locked="0"/>
    </xf>
    <xf numFmtId="0" fontId="41" fillId="0" borderId="30" xfId="5" applyFont="1" applyFill="1" applyBorder="1" applyAlignment="1" applyProtection="1">
      <alignment horizontal="center"/>
      <protection locked="0"/>
    </xf>
    <xf numFmtId="165" fontId="41" fillId="0" borderId="30" xfId="5" applyNumberFormat="1" applyFont="1" applyFill="1" applyBorder="1" applyAlignment="1" applyProtection="1">
      <alignment horizontal="center"/>
      <protection locked="0"/>
    </xf>
    <xf numFmtId="178" fontId="41" fillId="0" borderId="30" xfId="1" applyNumberFormat="1" applyFont="1" applyFill="1" applyBorder="1" applyAlignment="1" applyProtection="1">
      <alignment horizontal="center"/>
      <protection locked="0"/>
    </xf>
    <xf numFmtId="179" fontId="41" fillId="0" borderId="97" xfId="5" applyNumberFormat="1" applyFont="1" applyFill="1" applyBorder="1" applyAlignment="1" applyProtection="1">
      <alignment horizontal="center"/>
      <protection locked="0"/>
    </xf>
    <xf numFmtId="179" fontId="41" fillId="0" borderId="32" xfId="5" applyNumberFormat="1" applyFont="1" applyFill="1" applyBorder="1" applyAlignment="1" applyProtection="1">
      <alignment horizontal="center"/>
      <protection locked="0"/>
    </xf>
    <xf numFmtId="165" fontId="41" fillId="0" borderId="97" xfId="5" applyNumberFormat="1" applyFont="1" applyFill="1" applyBorder="1" applyAlignment="1" applyProtection="1">
      <alignment horizontal="center"/>
      <protection locked="0"/>
    </xf>
    <xf numFmtId="164" fontId="10" fillId="0" borderId="67" xfId="5" applyNumberFormat="1" applyFont="1" applyFill="1" applyBorder="1" applyAlignment="1" applyProtection="1">
      <alignment horizontal="center"/>
      <protection locked="0"/>
    </xf>
    <xf numFmtId="14" fontId="10" fillId="0" borderId="30" xfId="5" applyNumberFormat="1" applyFont="1" applyFill="1" applyBorder="1" applyAlignment="1" applyProtection="1">
      <alignment horizontal="left"/>
      <protection locked="0"/>
    </xf>
    <xf numFmtId="0" fontId="10" fillId="0" borderId="30" xfId="5" applyFont="1" applyFill="1" applyBorder="1" applyAlignment="1" applyProtection="1">
      <alignment horizontal="center"/>
      <protection locked="0"/>
    </xf>
    <xf numFmtId="165" fontId="10" fillId="0" borderId="30" xfId="5" applyNumberFormat="1" applyFont="1" applyFill="1" applyBorder="1" applyAlignment="1" applyProtection="1">
      <alignment horizontal="center"/>
      <protection locked="0"/>
    </xf>
    <xf numFmtId="178" fontId="10" fillId="0" borderId="30" xfId="1" applyNumberFormat="1" applyFont="1" applyFill="1" applyBorder="1" applyAlignment="1" applyProtection="1">
      <alignment horizontal="center"/>
      <protection locked="0"/>
    </xf>
    <xf numFmtId="179" fontId="10" fillId="0" borderId="67" xfId="5" applyNumberFormat="1" applyFont="1" applyFill="1" applyBorder="1" applyAlignment="1" applyProtection="1">
      <alignment horizontal="center"/>
      <protection locked="0"/>
    </xf>
    <xf numFmtId="179" fontId="10" fillId="0" borderId="32" xfId="5" applyNumberFormat="1" applyFont="1" applyFill="1" applyBorder="1" applyAlignment="1" applyProtection="1">
      <alignment horizontal="center"/>
      <protection locked="0"/>
    </xf>
    <xf numFmtId="165" fontId="10" fillId="0" borderId="67" xfId="5" applyNumberFormat="1" applyFont="1" applyFill="1" applyBorder="1" applyAlignment="1" applyProtection="1">
      <alignment horizontal="center"/>
      <protection locked="0"/>
    </xf>
    <xf numFmtId="164" fontId="5" fillId="0" borderId="67" xfId="5" applyNumberFormat="1" applyFont="1" applyFill="1" applyBorder="1" applyAlignment="1" applyProtection="1">
      <alignment horizontal="center"/>
      <protection locked="0"/>
    </xf>
    <xf numFmtId="14" fontId="5" fillId="0" borderId="30" xfId="5" applyNumberFormat="1" applyFont="1" applyFill="1" applyBorder="1" applyAlignment="1" applyProtection="1">
      <alignment horizontal="left"/>
      <protection locked="0"/>
    </xf>
    <xf numFmtId="0" fontId="5" fillId="0" borderId="30" xfId="5" applyFont="1" applyFill="1" applyBorder="1" applyAlignment="1" applyProtection="1">
      <alignment horizontal="center"/>
      <protection locked="0"/>
    </xf>
    <xf numFmtId="165" fontId="5" fillId="0" borderId="30" xfId="5" applyNumberFormat="1" applyFont="1" applyFill="1" applyBorder="1" applyAlignment="1" applyProtection="1">
      <alignment horizontal="center"/>
      <protection locked="0"/>
    </xf>
    <xf numFmtId="179" fontId="5" fillId="0" borderId="67" xfId="5" applyNumberFormat="1" applyFont="1" applyFill="1" applyBorder="1" applyAlignment="1" applyProtection="1">
      <alignment horizontal="center"/>
      <protection locked="0"/>
    </xf>
    <xf numFmtId="179" fontId="5" fillId="0" borderId="32" xfId="5" applyNumberFormat="1" applyFont="1" applyFill="1" applyBorder="1" applyAlignment="1" applyProtection="1">
      <alignment horizontal="center"/>
      <protection locked="0"/>
    </xf>
    <xf numFmtId="165" fontId="5" fillId="0" borderId="67" xfId="5" applyNumberFormat="1" applyFont="1" applyFill="1" applyBorder="1" applyAlignment="1" applyProtection="1">
      <alignment horizontal="center"/>
      <protection locked="0"/>
    </xf>
    <xf numFmtId="164" fontId="5" fillId="0" borderId="97" xfId="5" applyNumberFormat="1" applyFont="1" applyFill="1" applyBorder="1" applyAlignment="1" applyProtection="1">
      <alignment horizontal="center"/>
      <protection locked="0"/>
    </xf>
    <xf numFmtId="179" fontId="5" fillId="0" borderId="97" xfId="5" applyNumberFormat="1" applyFont="1" applyFill="1" applyBorder="1" applyAlignment="1" applyProtection="1">
      <alignment horizontal="center"/>
      <protection locked="0"/>
    </xf>
    <xf numFmtId="165" fontId="5" fillId="0" borderId="97" xfId="5" applyNumberFormat="1" applyFont="1" applyFill="1" applyBorder="1" applyAlignment="1" applyProtection="1">
      <alignment horizontal="center"/>
      <protection locked="0"/>
    </xf>
    <xf numFmtId="0" fontId="16" fillId="4" borderId="13" xfId="5" applyFont="1" applyFill="1" applyBorder="1" applyAlignment="1" applyProtection="1">
      <alignment horizontal="center"/>
      <protection locked="0"/>
    </xf>
    <xf numFmtId="0" fontId="16" fillId="4" borderId="13" xfId="5" applyFont="1" applyFill="1" applyBorder="1" applyAlignment="1" applyProtection="1">
      <alignment horizontal="center" wrapText="1"/>
      <protection locked="0"/>
    </xf>
    <xf numFmtId="3" fontId="17" fillId="0" borderId="101" xfId="1" applyNumberFormat="1" applyFont="1" applyFill="1" applyBorder="1" applyAlignment="1">
      <alignment horizontal="center"/>
    </xf>
    <xf numFmtId="175" fontId="17" fillId="0" borderId="101" xfId="1" applyNumberFormat="1" applyFont="1" applyFill="1" applyBorder="1" applyAlignment="1">
      <alignment horizontal="center"/>
    </xf>
    <xf numFmtId="174" fontId="17" fillId="0" borderId="101" xfId="1" applyNumberFormat="1" applyFont="1" applyBorder="1" applyAlignment="1">
      <alignment horizontal="center"/>
    </xf>
    <xf numFmtId="174" fontId="17" fillId="0" borderId="3" xfId="1" applyNumberFormat="1" applyFont="1" applyBorder="1" applyAlignment="1">
      <alignment horizontal="center"/>
    </xf>
    <xf numFmtId="174" fontId="17" fillId="0" borderId="101" xfId="1" applyNumberFormat="1" applyFont="1" applyBorder="1" applyAlignment="1"/>
    <xf numFmtId="174" fontId="16" fillId="4" borderId="3" xfId="1" applyNumberFormat="1" applyFont="1" applyFill="1" applyBorder="1" applyAlignment="1">
      <alignment horizontal="center"/>
    </xf>
    <xf numFmtId="43" fontId="17" fillId="0" borderId="101" xfId="1" applyFont="1" applyBorder="1" applyAlignment="1">
      <alignment horizontal="center"/>
    </xf>
    <xf numFmtId="43" fontId="17" fillId="0" borderId="3" xfId="1" applyFont="1" applyBorder="1" applyAlignment="1">
      <alignment horizontal="center"/>
    </xf>
    <xf numFmtId="174" fontId="17" fillId="0" borderId="112" xfId="1" applyNumberFormat="1" applyFont="1" applyFill="1" applyBorder="1" applyAlignment="1"/>
    <xf numFmtId="174" fontId="17" fillId="0" borderId="101" xfId="1" applyNumberFormat="1" applyFont="1" applyFill="1" applyBorder="1" applyAlignment="1"/>
    <xf numFmtId="3" fontId="17" fillId="0" borderId="0" xfId="1" applyNumberFormat="1" applyFont="1" applyFill="1" applyAlignment="1">
      <alignment horizontal="center"/>
    </xf>
    <xf numFmtId="175" fontId="17" fillId="0" borderId="0" xfId="1" applyNumberFormat="1" applyFont="1" applyFill="1" applyAlignment="1">
      <alignment horizontal="center"/>
    </xf>
    <xf numFmtId="174" fontId="17" fillId="0" borderId="0" xfId="1" applyNumberFormat="1" applyFont="1" applyBorder="1" applyAlignment="1">
      <alignment horizontal="center"/>
    </xf>
    <xf numFmtId="174" fontId="17" fillId="0" borderId="7" xfId="1" applyNumberFormat="1" applyFont="1" applyBorder="1" applyAlignment="1">
      <alignment horizontal="center"/>
    </xf>
    <xf numFmtId="174" fontId="17" fillId="0" borderId="0" xfId="1" applyNumberFormat="1" applyFont="1" applyAlignment="1"/>
    <xf numFmtId="174" fontId="16" fillId="4" borderId="7" xfId="1" applyNumberFormat="1" applyFont="1" applyFill="1" applyBorder="1" applyAlignment="1">
      <alignment horizontal="center"/>
    </xf>
    <xf numFmtId="43" fontId="17" fillId="0" borderId="0" xfId="1" applyFont="1" applyBorder="1" applyAlignment="1">
      <alignment horizontal="center"/>
    </xf>
    <xf numFmtId="43" fontId="17" fillId="0" borderId="7" xfId="1" applyFont="1" applyBorder="1" applyAlignment="1">
      <alignment horizontal="center"/>
    </xf>
    <xf numFmtId="174" fontId="17" fillId="0" borderId="0" xfId="1" applyNumberFormat="1" applyFont="1" applyFill="1" applyAlignment="1"/>
    <xf numFmtId="3" fontId="17" fillId="0" borderId="0" xfId="1" applyNumberFormat="1" applyFont="1" applyFill="1" applyBorder="1" applyAlignment="1">
      <alignment horizontal="center"/>
    </xf>
    <xf numFmtId="175" fontId="17" fillId="0" borderId="0" xfId="1" applyNumberFormat="1" applyFont="1" applyFill="1" applyBorder="1" applyAlignment="1">
      <alignment horizontal="center"/>
    </xf>
    <xf numFmtId="174" fontId="17" fillId="0" borderId="0" xfId="1" applyNumberFormat="1" applyFont="1" applyBorder="1" applyAlignment="1"/>
    <xf numFmtId="174" fontId="17" fillId="0" borderId="7" xfId="1" applyNumberFormat="1" applyFont="1" applyFill="1" applyBorder="1" applyAlignment="1">
      <alignment horizontal="center"/>
    </xf>
  </cellXfs>
  <cellStyles count="6">
    <cellStyle name="20% - Accent6" xfId="2" builtinId="50"/>
    <cellStyle name="Comma" xfId="1" builtinId="3"/>
    <cellStyle name="Normal" xfId="0" builtinId="0"/>
    <cellStyle name="Normal 10" xfId="5" xr:uid="{E2E1440C-3320-4705-86DB-1231D63E045F}"/>
    <cellStyle name="Normal 3" xfId="4" xr:uid="{1CE78A1B-BF96-41BF-A70B-ED58F341A189}"/>
    <cellStyle name="Normal_Sheet1" xfId="3" xr:uid="{35E95D08-5AA7-4A85-B5AD-8051C7F2EFAA}"/>
  </cellStyles>
  <dxfs count="270">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border>
        <top style="thin">
          <color auto="1"/>
        </top>
        <bottom/>
        <vertical/>
        <horizontal/>
      </border>
    </dxf>
    <dxf>
      <font>
        <b/>
        <i/>
        <color rgb="FF0070C0"/>
      </font>
      <fill>
        <patternFill>
          <bgColor theme="0" tint="-0.14996795556505021"/>
        </patternFill>
      </fill>
    </dxf>
    <dxf>
      <font>
        <b/>
        <i/>
        <color rgb="FF0070C0"/>
      </font>
      <fill>
        <patternFill>
          <bgColor theme="0" tint="-0.14996795556505021"/>
        </patternFill>
      </fill>
    </dxf>
    <dxf>
      <font>
        <b/>
        <i/>
        <color rgb="FF0070C0"/>
      </font>
      <fill>
        <patternFill>
          <bgColor theme="0" tint="-0.14996795556505021"/>
        </patternFill>
      </fill>
    </dxf>
    <dxf>
      <fill>
        <patternFill patternType="none">
          <bgColor auto="1"/>
        </patternFill>
      </fill>
      <border>
        <top/>
        <bottom style="dotted">
          <color auto="1"/>
        </bottom>
        <vertical/>
        <horizontal/>
      </border>
    </dxf>
    <dxf>
      <border>
        <top/>
        <bottom style="thin">
          <color auto="1"/>
        </bottom>
        <vertical/>
        <horizontal/>
      </border>
    </dxf>
    <dxf>
      <fill>
        <patternFill patternType="none">
          <bgColor auto="1"/>
        </patternFill>
      </fill>
      <border>
        <top/>
        <bottom style="dotted">
          <color auto="1"/>
        </bottom>
        <vertical/>
        <horizontal/>
      </border>
    </dxf>
    <dxf>
      <border>
        <top/>
        <bottom style="thin">
          <color auto="1"/>
        </bottom>
        <vertical/>
        <horizontal/>
      </border>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color theme="4"/>
      </font>
    </dxf>
    <dxf>
      <font>
        <b/>
        <i/>
        <color theme="4"/>
      </font>
    </dxf>
    <dxf>
      <font>
        <b/>
        <i/>
        <color theme="4"/>
      </font>
    </dxf>
    <dxf>
      <font>
        <b/>
        <i/>
        <color theme="4"/>
      </font>
    </dxf>
    <dxf>
      <font>
        <b/>
        <i/>
        <color theme="4"/>
      </font>
    </dxf>
    <dxf>
      <font>
        <b/>
        <i/>
        <color theme="4"/>
      </font>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C00000"/>
      </font>
      <fill>
        <patternFill>
          <bgColor theme="0" tint="-4.9989318521683403E-2"/>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s>
  <tableStyles count="0" defaultTableStyle="TableStyleMedium2" defaultPivotStyle="PivotStyleLight16"/>
  <colors>
    <mruColors>
      <color rgb="FFA50021"/>
      <color rgb="FFCC3300"/>
      <color rgb="FF3399FF"/>
      <color rgb="FF008000"/>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1.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2.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3.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4.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5.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6.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2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AC709-ABE0-4939-B18B-2AB14F8B749F}">
  <sheetPr codeName="Sheet1">
    <tabColor rgb="FFA50021"/>
  </sheetPr>
  <dimension ref="A1:Z97"/>
  <sheetViews>
    <sheetView tabSelected="1" workbookViewId="0"/>
  </sheetViews>
  <sheetFormatPr defaultColWidth="9" defaultRowHeight="15" x14ac:dyDescent="0.25"/>
  <cols>
    <col min="1" max="1" width="25" style="82" bestFit="1" customWidth="1"/>
    <col min="2" max="14" width="13.5703125" style="83" bestFit="1" customWidth="1"/>
    <col min="15" max="15" width="13.5703125" style="3" bestFit="1" customWidth="1"/>
    <col min="16" max="19" width="9" style="3"/>
    <col min="21" max="16384" width="9" style="3"/>
  </cols>
  <sheetData>
    <row r="1" spans="1:26" ht="11.25" x14ac:dyDescent="0.2">
      <c r="A1" s="1" t="s">
        <v>0</v>
      </c>
      <c r="B1" s="2" t="s">
        <v>1</v>
      </c>
      <c r="C1" s="2" t="s">
        <v>2</v>
      </c>
      <c r="D1" s="2" t="s">
        <v>3</v>
      </c>
      <c r="E1" s="2" t="s">
        <v>4</v>
      </c>
      <c r="F1" s="2" t="s">
        <v>5</v>
      </c>
      <c r="G1" s="2" t="s">
        <v>6</v>
      </c>
      <c r="H1" s="2" t="s">
        <v>7</v>
      </c>
      <c r="I1" s="2" t="s">
        <v>8</v>
      </c>
      <c r="J1" s="2" t="s">
        <v>9</v>
      </c>
      <c r="K1" s="2" t="s">
        <v>10</v>
      </c>
      <c r="L1" s="2" t="s">
        <v>11</v>
      </c>
      <c r="M1" s="2" t="s">
        <v>12</v>
      </c>
      <c r="N1" s="2" t="s">
        <v>13</v>
      </c>
      <c r="O1" s="2" t="s">
        <v>14</v>
      </c>
      <c r="P1" s="2"/>
      <c r="Q1" s="2"/>
      <c r="R1" s="2"/>
      <c r="S1" s="2"/>
      <c r="T1" s="2"/>
      <c r="U1" s="2"/>
      <c r="V1" s="2"/>
      <c r="W1" s="2"/>
      <c r="X1" s="2"/>
      <c r="Y1" s="2"/>
      <c r="Z1" s="2"/>
    </row>
    <row r="2" spans="1:26" x14ac:dyDescent="0.25">
      <c r="A2" s="4" t="s">
        <v>15</v>
      </c>
      <c r="B2" s="5" t="str">
        <f>+IF(AND($B$4="Yes", COUNTIFS($B$4:$AK$4, "Yes")=1),"FARMAR", "PRO FORMA")</f>
        <v>PRO FORMA</v>
      </c>
      <c r="C2" s="5" t="s">
        <v>16</v>
      </c>
      <c r="D2" s="5" t="s">
        <v>16</v>
      </c>
      <c r="E2" s="5" t="s">
        <v>16</v>
      </c>
      <c r="F2" s="5" t="s">
        <v>16</v>
      </c>
      <c r="G2" s="5" t="s">
        <v>16</v>
      </c>
      <c r="H2" s="5" t="s">
        <v>16</v>
      </c>
      <c r="I2" s="5" t="s">
        <v>16</v>
      </c>
      <c r="J2" s="5" t="s">
        <v>16</v>
      </c>
      <c r="K2" s="5" t="s">
        <v>16</v>
      </c>
      <c r="L2" s="5" t="s">
        <v>16</v>
      </c>
      <c r="M2" s="5" t="s">
        <v>16</v>
      </c>
      <c r="N2" s="5" t="s">
        <v>16</v>
      </c>
      <c r="O2" s="5" t="s">
        <v>16</v>
      </c>
    </row>
    <row r="3" spans="1:26" x14ac:dyDescent="0.25">
      <c r="A3" s="6" t="s">
        <v>17</v>
      </c>
      <c r="B3" s="7" t="s">
        <v>18</v>
      </c>
      <c r="C3" s="7" t="s">
        <v>18</v>
      </c>
      <c r="D3" s="7" t="s">
        <v>18</v>
      </c>
      <c r="E3" s="7" t="s">
        <v>18</v>
      </c>
      <c r="F3" s="7" t="s">
        <v>18</v>
      </c>
      <c r="G3" s="7" t="s">
        <v>18</v>
      </c>
      <c r="H3" s="7" t="s">
        <v>18</v>
      </c>
      <c r="I3" s="7" t="s">
        <v>18</v>
      </c>
      <c r="J3" s="7" t="s">
        <v>18</v>
      </c>
      <c r="K3" s="7" t="s">
        <v>18</v>
      </c>
      <c r="L3" s="7" t="s">
        <v>18</v>
      </c>
      <c r="M3" s="7" t="s">
        <v>18</v>
      </c>
      <c r="N3" s="7" t="s">
        <v>18</v>
      </c>
      <c r="O3" s="7" t="s">
        <v>18</v>
      </c>
    </row>
    <row r="4" spans="1:26" x14ac:dyDescent="0.25">
      <c r="A4" s="8" t="s">
        <v>19</v>
      </c>
      <c r="B4" s="9" t="s">
        <v>20</v>
      </c>
      <c r="C4" s="9" t="s">
        <v>20</v>
      </c>
      <c r="D4" s="9" t="s">
        <v>21</v>
      </c>
      <c r="E4" s="9" t="s">
        <v>21</v>
      </c>
      <c r="F4" s="9" t="s">
        <v>21</v>
      </c>
      <c r="G4" s="9" t="s">
        <v>21</v>
      </c>
      <c r="H4" s="9" t="s">
        <v>21</v>
      </c>
      <c r="I4" s="9" t="s">
        <v>21</v>
      </c>
      <c r="J4" s="9" t="s">
        <v>21</v>
      </c>
      <c r="K4" s="9" t="s">
        <v>21</v>
      </c>
      <c r="L4" s="9" t="s">
        <v>20</v>
      </c>
      <c r="M4" s="9" t="s">
        <v>21</v>
      </c>
      <c r="N4" s="10" t="s">
        <v>21</v>
      </c>
      <c r="O4" s="10" t="s">
        <v>20</v>
      </c>
    </row>
    <row r="5" spans="1:26" x14ac:dyDescent="0.25">
      <c r="A5" s="11" t="s">
        <v>22</v>
      </c>
      <c r="B5" s="10" t="s">
        <v>20</v>
      </c>
      <c r="C5" s="10" t="s">
        <v>21</v>
      </c>
      <c r="D5" s="10" t="s">
        <v>21</v>
      </c>
      <c r="E5" s="10" t="s">
        <v>21</v>
      </c>
      <c r="F5" s="10" t="s">
        <v>21</v>
      </c>
      <c r="G5" s="10" t="s">
        <v>21</v>
      </c>
      <c r="H5" s="10" t="s">
        <v>21</v>
      </c>
      <c r="I5" s="10" t="s">
        <v>21</v>
      </c>
      <c r="J5" s="10" t="s">
        <v>21</v>
      </c>
      <c r="K5" s="10" t="s">
        <v>21</v>
      </c>
      <c r="L5" s="10" t="s">
        <v>21</v>
      </c>
      <c r="M5" s="10" t="s">
        <v>21</v>
      </c>
      <c r="N5" s="10" t="s">
        <v>21</v>
      </c>
      <c r="O5" s="10" t="s">
        <v>21</v>
      </c>
    </row>
    <row r="6" spans="1:26" x14ac:dyDescent="0.25">
      <c r="A6" s="8" t="s">
        <v>23</v>
      </c>
      <c r="B6" s="12" t="s">
        <v>1</v>
      </c>
      <c r="C6" s="12" t="s">
        <v>2</v>
      </c>
      <c r="D6" s="12" t="s">
        <v>3</v>
      </c>
      <c r="E6" s="12" t="s">
        <v>4</v>
      </c>
      <c r="F6" s="12" t="s">
        <v>5</v>
      </c>
      <c r="G6" s="12" t="s">
        <v>2</v>
      </c>
      <c r="H6" s="12" t="s">
        <v>2</v>
      </c>
      <c r="I6" s="12" t="s">
        <v>8</v>
      </c>
      <c r="J6" s="12" t="s">
        <v>9</v>
      </c>
      <c r="K6" s="12" t="s">
        <v>10</v>
      </c>
      <c r="L6" s="12" t="s">
        <v>11</v>
      </c>
      <c r="M6" s="12" t="s">
        <v>12</v>
      </c>
      <c r="N6" s="12" t="s">
        <v>2</v>
      </c>
      <c r="O6" s="12" t="s">
        <v>14</v>
      </c>
    </row>
    <row r="7" spans="1:26" x14ac:dyDescent="0.25">
      <c r="A7" s="13" t="s">
        <v>24</v>
      </c>
      <c r="B7" s="14">
        <v>43182</v>
      </c>
      <c r="C7" s="14">
        <v>44075</v>
      </c>
      <c r="D7" s="14">
        <v>44378</v>
      </c>
      <c r="E7" s="14">
        <v>44470</v>
      </c>
      <c r="F7" s="14">
        <v>44378</v>
      </c>
      <c r="G7" s="14">
        <v>44044</v>
      </c>
      <c r="H7" s="14">
        <v>43891</v>
      </c>
      <c r="I7" s="14">
        <v>44287</v>
      </c>
      <c r="J7" s="14">
        <v>44378</v>
      </c>
      <c r="K7" s="14">
        <v>44197</v>
      </c>
      <c r="L7" s="14">
        <v>44287</v>
      </c>
      <c r="M7" s="14">
        <v>44378</v>
      </c>
      <c r="N7" s="14">
        <v>44378</v>
      </c>
      <c r="O7" s="14">
        <v>44378</v>
      </c>
    </row>
    <row r="8" spans="1:26" x14ac:dyDescent="0.25">
      <c r="A8" s="15" t="s">
        <v>25</v>
      </c>
      <c r="B8" s="16">
        <v>3</v>
      </c>
      <c r="C8" s="16">
        <v>4</v>
      </c>
      <c r="D8" s="16">
        <v>3</v>
      </c>
      <c r="E8" s="16">
        <v>1</v>
      </c>
      <c r="F8" s="16">
        <v>1</v>
      </c>
      <c r="G8" s="16">
        <v>3</v>
      </c>
      <c r="H8" s="16">
        <v>3</v>
      </c>
      <c r="I8" s="16">
        <v>1</v>
      </c>
      <c r="J8" s="16">
        <v>2</v>
      </c>
      <c r="K8" s="16">
        <v>1</v>
      </c>
      <c r="L8" s="16">
        <v>2</v>
      </c>
      <c r="M8" s="16">
        <v>1</v>
      </c>
      <c r="N8" s="16">
        <v>1</v>
      </c>
      <c r="O8" s="16">
        <v>1</v>
      </c>
    </row>
    <row r="9" spans="1:26" x14ac:dyDescent="0.25">
      <c r="A9" s="15" t="s">
        <v>26</v>
      </c>
      <c r="B9" s="17">
        <v>1</v>
      </c>
      <c r="C9" s="17">
        <v>-1</v>
      </c>
      <c r="D9" s="17">
        <v>-1</v>
      </c>
      <c r="E9" s="17">
        <v>2</v>
      </c>
      <c r="F9" s="17">
        <v>2</v>
      </c>
      <c r="G9" s="17">
        <v>-1</v>
      </c>
      <c r="H9" s="17">
        <v>-1</v>
      </c>
      <c r="I9" s="17">
        <v>3</v>
      </c>
      <c r="J9" s="17">
        <v>1</v>
      </c>
      <c r="K9" s="17">
        <v>2</v>
      </c>
      <c r="L9" s="17">
        <v>1</v>
      </c>
      <c r="M9" s="17">
        <v>1</v>
      </c>
      <c r="N9" s="17">
        <v>1</v>
      </c>
      <c r="O9" s="17">
        <v>1</v>
      </c>
    </row>
    <row r="10" spans="1:26" ht="22.5" x14ac:dyDescent="0.25">
      <c r="A10" s="13" t="s">
        <v>27</v>
      </c>
      <c r="B10" s="18" t="s">
        <v>28</v>
      </c>
      <c r="C10" s="18" t="s">
        <v>29</v>
      </c>
      <c r="D10" s="18" t="s">
        <v>29</v>
      </c>
      <c r="E10" s="18" t="s">
        <v>30</v>
      </c>
      <c r="F10" s="18" t="s">
        <v>31</v>
      </c>
      <c r="G10" s="18" t="s">
        <v>29</v>
      </c>
      <c r="H10" s="18" t="s">
        <v>29</v>
      </c>
      <c r="I10" s="18" t="s">
        <v>32</v>
      </c>
      <c r="J10" s="18" t="s">
        <v>33</v>
      </c>
      <c r="K10" s="18" t="s">
        <v>34</v>
      </c>
      <c r="L10" s="18" t="s">
        <v>35</v>
      </c>
      <c r="M10" s="18" t="s">
        <v>36</v>
      </c>
      <c r="N10" s="18" t="s">
        <v>37</v>
      </c>
      <c r="O10" s="18" t="s">
        <v>38</v>
      </c>
    </row>
    <row r="11" spans="1:26" x14ac:dyDescent="0.25">
      <c r="A11" s="13" t="s">
        <v>39</v>
      </c>
      <c r="B11" s="19">
        <v>93</v>
      </c>
      <c r="C11" s="19">
        <v>17</v>
      </c>
      <c r="D11" s="19">
        <v>7</v>
      </c>
      <c r="E11" s="19">
        <v>90</v>
      </c>
      <c r="F11" s="19">
        <v>125</v>
      </c>
      <c r="G11" s="19">
        <v>8</v>
      </c>
      <c r="H11" s="19">
        <v>8</v>
      </c>
      <c r="I11" s="19">
        <v>110</v>
      </c>
      <c r="J11" s="19">
        <v>51</v>
      </c>
      <c r="K11" s="19">
        <f>123+30</f>
        <v>153</v>
      </c>
      <c r="L11" s="19">
        <f>51+150</f>
        <v>201</v>
      </c>
      <c r="M11" s="19">
        <v>32</v>
      </c>
      <c r="N11" s="19">
        <v>32</v>
      </c>
      <c r="O11" s="19">
        <v>48</v>
      </c>
    </row>
    <row r="12" spans="1:26" x14ac:dyDescent="0.25">
      <c r="A12" s="8" t="s">
        <v>40</v>
      </c>
      <c r="B12" s="20">
        <f>6150-I12</f>
        <v>6150</v>
      </c>
      <c r="C12" s="20">
        <v>0</v>
      </c>
      <c r="D12" s="20">
        <v>0</v>
      </c>
      <c r="E12" s="20">
        <v>0</v>
      </c>
      <c r="F12" s="20">
        <v>0</v>
      </c>
      <c r="G12" s="20">
        <v>0</v>
      </c>
      <c r="H12" s="20">
        <v>0</v>
      </c>
      <c r="I12" s="20">
        <v>0</v>
      </c>
      <c r="J12" s="20">
        <v>0</v>
      </c>
      <c r="K12" s="20">
        <v>6000</v>
      </c>
      <c r="L12" s="20">
        <v>0</v>
      </c>
      <c r="M12" s="20">
        <v>0</v>
      </c>
      <c r="N12" s="20">
        <v>0</v>
      </c>
      <c r="O12" s="20">
        <v>0</v>
      </c>
    </row>
    <row r="13" spans="1:26" x14ac:dyDescent="0.25">
      <c r="A13" s="6" t="s">
        <v>41</v>
      </c>
      <c r="B13" s="7" t="s">
        <v>18</v>
      </c>
      <c r="C13" s="7" t="s">
        <v>18</v>
      </c>
      <c r="D13" s="7" t="s">
        <v>18</v>
      </c>
      <c r="E13" s="7" t="s">
        <v>18</v>
      </c>
      <c r="F13" s="7" t="s">
        <v>18</v>
      </c>
      <c r="G13" s="7" t="s">
        <v>18</v>
      </c>
      <c r="H13" s="7" t="s">
        <v>18</v>
      </c>
      <c r="I13" s="7" t="s">
        <v>18</v>
      </c>
      <c r="J13" s="7" t="s">
        <v>18</v>
      </c>
      <c r="K13" s="7" t="s">
        <v>18</v>
      </c>
      <c r="L13" s="7" t="s">
        <v>18</v>
      </c>
      <c r="M13" s="7" t="s">
        <v>18</v>
      </c>
      <c r="N13" s="7" t="s">
        <v>18</v>
      </c>
      <c r="O13" s="7" t="s">
        <v>18</v>
      </c>
    </row>
    <row r="14" spans="1:26" x14ac:dyDescent="0.25">
      <c r="A14" s="13" t="s">
        <v>42</v>
      </c>
      <c r="B14" s="21">
        <v>0.28000000000000003</v>
      </c>
      <c r="C14" s="22">
        <v>0.2</v>
      </c>
      <c r="D14" s="21">
        <v>0.25</v>
      </c>
      <c r="E14" s="21">
        <v>0.28000000000000003</v>
      </c>
      <c r="F14" s="21">
        <v>0.28000000000000003</v>
      </c>
      <c r="G14" s="21">
        <v>0.25</v>
      </c>
      <c r="H14" s="21">
        <v>0.25</v>
      </c>
      <c r="I14" s="21">
        <v>0.27</v>
      </c>
      <c r="J14" s="21">
        <v>0.25</v>
      </c>
      <c r="K14" s="21">
        <v>0.25</v>
      </c>
      <c r="L14" s="21">
        <f t="shared" ref="L14:L32" si="0">+B14</f>
        <v>0.28000000000000003</v>
      </c>
      <c r="M14" s="21">
        <f t="shared" ref="M14:M32" si="1">+B14</f>
        <v>0.28000000000000003</v>
      </c>
      <c r="N14" s="21">
        <v>0.25</v>
      </c>
      <c r="O14" s="22">
        <v>0.2</v>
      </c>
    </row>
    <row r="15" spans="1:26" ht="22.5" x14ac:dyDescent="0.25">
      <c r="A15" s="23" t="s">
        <v>43</v>
      </c>
      <c r="B15" s="24">
        <v>0.96099999999999997</v>
      </c>
      <c r="C15" s="24">
        <v>1.05</v>
      </c>
      <c r="D15" s="24">
        <v>1.05</v>
      </c>
      <c r="E15" s="24">
        <v>0.96</v>
      </c>
      <c r="F15" s="24">
        <v>0.96</v>
      </c>
      <c r="G15" s="24">
        <v>1.05</v>
      </c>
      <c r="H15" s="24">
        <v>1.05</v>
      </c>
      <c r="I15" s="24">
        <v>0.96299999999999997</v>
      </c>
      <c r="J15" s="24">
        <v>0.96099999999999997</v>
      </c>
      <c r="K15" s="24">
        <v>0.96099999999999997</v>
      </c>
      <c r="L15" s="24">
        <f t="shared" si="0"/>
        <v>0.96099999999999997</v>
      </c>
      <c r="M15" s="24">
        <f t="shared" si="1"/>
        <v>0.96099999999999997</v>
      </c>
      <c r="N15" s="24">
        <v>1.05</v>
      </c>
      <c r="O15" s="24">
        <v>1.05</v>
      </c>
    </row>
    <row r="16" spans="1:26" ht="22.5" x14ac:dyDescent="0.25">
      <c r="A16" s="13" t="s">
        <v>44</v>
      </c>
      <c r="B16" s="25">
        <v>1.2607999999999999</v>
      </c>
      <c r="C16" s="25">
        <v>1.2607999999999999</v>
      </c>
      <c r="D16" s="25">
        <v>1.2607999999999999</v>
      </c>
      <c r="E16" s="25">
        <v>1.2607999999999999</v>
      </c>
      <c r="F16" s="25">
        <v>1.2607999999999999</v>
      </c>
      <c r="G16" s="25">
        <v>1.2607999999999999</v>
      </c>
      <c r="H16" s="25">
        <v>1.2607999999999999</v>
      </c>
      <c r="I16" s="25">
        <v>1.2607999999999999</v>
      </c>
      <c r="J16" s="25">
        <v>1.2607999999999999</v>
      </c>
      <c r="K16" s="25">
        <v>1.2607999999999999</v>
      </c>
      <c r="L16" s="25">
        <f t="shared" si="0"/>
        <v>1.2607999999999999</v>
      </c>
      <c r="M16" s="25">
        <f t="shared" si="1"/>
        <v>1.2607999999999999</v>
      </c>
      <c r="N16" s="25">
        <v>1.2607999999999999</v>
      </c>
      <c r="O16" s="25">
        <v>1.2607999999999999</v>
      </c>
    </row>
    <row r="17" spans="1:15" x14ac:dyDescent="0.25">
      <c r="A17" s="26" t="s">
        <v>45</v>
      </c>
      <c r="B17" s="27">
        <f t="shared" ref="B17" si="2">SUM(B28:B32)</f>
        <v>125.00000000000001</v>
      </c>
      <c r="C17" s="27">
        <f t="shared" ref="C17:O17" si="3">SUM(C28:C32)</f>
        <v>100</v>
      </c>
      <c r="D17" s="28">
        <f t="shared" si="3"/>
        <v>128.00000000000003</v>
      </c>
      <c r="E17" s="28">
        <f t="shared" si="3"/>
        <v>120.00000000000003</v>
      </c>
      <c r="F17" s="28">
        <f t="shared" si="3"/>
        <v>120.00000000000003</v>
      </c>
      <c r="G17" s="28">
        <f t="shared" si="3"/>
        <v>93.000000000000014</v>
      </c>
      <c r="H17" s="28">
        <f t="shared" si="3"/>
        <v>93.000000000000014</v>
      </c>
      <c r="I17" s="28">
        <f t="shared" si="3"/>
        <v>100</v>
      </c>
      <c r="J17" s="28">
        <f t="shared" si="3"/>
        <v>134.53278999999998</v>
      </c>
      <c r="K17" s="28">
        <f t="shared" si="3"/>
        <v>134.53278999999998</v>
      </c>
      <c r="L17" s="28">
        <f t="shared" si="0"/>
        <v>125.00000000000001</v>
      </c>
      <c r="M17" s="28">
        <f t="shared" si="1"/>
        <v>125.00000000000001</v>
      </c>
      <c r="N17" s="28">
        <f t="shared" si="3"/>
        <v>128.00000000000003</v>
      </c>
      <c r="O17" s="27">
        <f t="shared" si="3"/>
        <v>100</v>
      </c>
    </row>
    <row r="18" spans="1:15" ht="22.5" x14ac:dyDescent="0.25">
      <c r="A18" s="23" t="s">
        <v>46</v>
      </c>
      <c r="B18" s="29">
        <v>129.29406946895597</v>
      </c>
      <c r="C18" s="29">
        <v>128.385855674727</v>
      </c>
      <c r="D18" s="29">
        <f t="shared" ref="D18:D22" si="4">+D28/D23</f>
        <v>64.488559366416808</v>
      </c>
      <c r="E18" s="29">
        <v>60.458024406015753</v>
      </c>
      <c r="F18" s="29">
        <v>60.458024406015753</v>
      </c>
      <c r="G18" s="29">
        <v>46.854968914662209</v>
      </c>
      <c r="H18" s="29">
        <v>46.854968914662209</v>
      </c>
      <c r="I18" s="29">
        <f t="shared" ref="I18:I22" si="5">+I28/I23</f>
        <v>107.06108488565287</v>
      </c>
      <c r="J18" s="29">
        <v>73.430000000000007</v>
      </c>
      <c r="K18" s="29">
        <v>73.430000000000007</v>
      </c>
      <c r="L18" s="29">
        <f t="shared" si="0"/>
        <v>129.29406946895597</v>
      </c>
      <c r="M18" s="29">
        <f t="shared" si="1"/>
        <v>129.29406946895597</v>
      </c>
      <c r="N18" s="29">
        <f t="shared" ref="N18:N22" si="6">+N28/N23</f>
        <v>64.488559366416808</v>
      </c>
      <c r="O18" s="29">
        <v>128.385855674727</v>
      </c>
    </row>
    <row r="19" spans="1:15" ht="22.5" x14ac:dyDescent="0.25">
      <c r="A19" s="23" t="s">
        <v>47</v>
      </c>
      <c r="B19" s="29">
        <v>83.480553865413242</v>
      </c>
      <c r="C19" s="29">
        <v>83.102332591991996</v>
      </c>
      <c r="D19" s="29">
        <f t="shared" si="4"/>
        <v>41.970771970450308</v>
      </c>
      <c r="E19" s="29">
        <v>39.347598722297164</v>
      </c>
      <c r="F19" s="29">
        <v>39.347598722297164</v>
      </c>
      <c r="G19" s="29">
        <v>30.494389009780299</v>
      </c>
      <c r="H19" s="29">
        <v>30.494389009780299</v>
      </c>
      <c r="I19" s="29">
        <f t="shared" si="5"/>
        <v>32.789665601914294</v>
      </c>
      <c r="J19" s="29">
        <v>45.67</v>
      </c>
      <c r="K19" s="29">
        <v>45.67</v>
      </c>
      <c r="L19" s="29">
        <f t="shared" si="0"/>
        <v>83.480553865413242</v>
      </c>
      <c r="M19" s="29">
        <f t="shared" si="1"/>
        <v>83.480553865413242</v>
      </c>
      <c r="N19" s="29">
        <f t="shared" si="6"/>
        <v>41.970771970450308</v>
      </c>
      <c r="O19" s="29">
        <v>83.102332591991996</v>
      </c>
    </row>
    <row r="20" spans="1:15" ht="22.5" x14ac:dyDescent="0.25">
      <c r="A20" s="23" t="s">
        <v>48</v>
      </c>
      <c r="B20" s="29">
        <v>25.954496428348254</v>
      </c>
      <c r="C20" s="29">
        <v>28.038876056652999</v>
      </c>
      <c r="D20" s="29">
        <f t="shared" si="4"/>
        <v>14.089579637139151</v>
      </c>
      <c r="E20" s="29">
        <v>13.208980909817951</v>
      </c>
      <c r="F20" s="29">
        <v>13.208980909817951</v>
      </c>
      <c r="G20" s="29">
        <v>10.236960205108913</v>
      </c>
      <c r="H20" s="29">
        <v>10.236960205108913</v>
      </c>
      <c r="I20" s="29">
        <f t="shared" si="5"/>
        <v>11.007484091514957</v>
      </c>
      <c r="J20" s="29">
        <v>13.83</v>
      </c>
      <c r="K20" s="29">
        <v>13.83</v>
      </c>
      <c r="L20" s="29">
        <f t="shared" si="0"/>
        <v>25.954496428348254</v>
      </c>
      <c r="M20" s="29">
        <f t="shared" si="1"/>
        <v>25.954496428348254</v>
      </c>
      <c r="N20" s="29">
        <f t="shared" si="6"/>
        <v>14.089579637139151</v>
      </c>
      <c r="O20" s="29">
        <v>28.038876056652999</v>
      </c>
    </row>
    <row r="21" spans="1:15" ht="22.5" x14ac:dyDescent="0.25">
      <c r="A21" s="23" t="s">
        <v>49</v>
      </c>
      <c r="B21" s="29">
        <v>7.6309719159939977</v>
      </c>
      <c r="C21" s="29">
        <v>8.191887363764998</v>
      </c>
      <c r="D21" s="29">
        <f t="shared" si="4"/>
        <v>3.9587036443415542</v>
      </c>
      <c r="E21" s="29">
        <v>3.7112846665702071</v>
      </c>
      <c r="F21" s="29">
        <v>3.7112846665702071</v>
      </c>
      <c r="G21" s="29">
        <v>2.8762456165919104</v>
      </c>
      <c r="H21" s="29">
        <v>2.8762456165919104</v>
      </c>
      <c r="I21" s="29">
        <f t="shared" si="5"/>
        <v>3.0927372221418392</v>
      </c>
      <c r="J21" s="29">
        <v>3.976</v>
      </c>
      <c r="K21" s="29">
        <v>3.976</v>
      </c>
      <c r="L21" s="29">
        <f t="shared" si="0"/>
        <v>7.6309719159939977</v>
      </c>
      <c r="M21" s="29">
        <f t="shared" si="1"/>
        <v>7.6309719159939977</v>
      </c>
      <c r="N21" s="29">
        <f t="shared" si="6"/>
        <v>3.9587036443415542</v>
      </c>
      <c r="O21" s="29">
        <v>8.191887363764998</v>
      </c>
    </row>
    <row r="22" spans="1:15" ht="22.5" x14ac:dyDescent="0.25">
      <c r="A22" s="23" t="s">
        <v>50</v>
      </c>
      <c r="B22" s="29">
        <v>21.769557559798997</v>
      </c>
      <c r="C22" s="29">
        <v>29.491821736047999</v>
      </c>
      <c r="D22" s="29">
        <f t="shared" si="4"/>
        <v>15.600697694901065</v>
      </c>
      <c r="E22" s="29">
        <v>14.62565408896975</v>
      </c>
      <c r="F22" s="29">
        <v>14.62565408896975</v>
      </c>
      <c r="G22" s="29">
        <v>11.334881918951556</v>
      </c>
      <c r="H22" s="29">
        <v>11.334881918951556</v>
      </c>
      <c r="I22" s="29">
        <f t="shared" si="5"/>
        <v>12.188045074141455</v>
      </c>
      <c r="J22" s="29">
        <v>11.215</v>
      </c>
      <c r="K22" s="29">
        <v>11.215</v>
      </c>
      <c r="L22" s="29">
        <f t="shared" si="0"/>
        <v>21.769557559798997</v>
      </c>
      <c r="M22" s="29">
        <f t="shared" si="1"/>
        <v>21.769557559798997</v>
      </c>
      <c r="N22" s="29">
        <f t="shared" si="6"/>
        <v>15.600697694901065</v>
      </c>
      <c r="O22" s="29">
        <v>29.491821736047999</v>
      </c>
    </row>
    <row r="23" spans="1:15" ht="22.5" x14ac:dyDescent="0.25">
      <c r="A23" s="13" t="s">
        <v>51</v>
      </c>
      <c r="B23" s="30">
        <v>0.85</v>
      </c>
      <c r="C23" s="30">
        <v>0.85</v>
      </c>
      <c r="D23" s="30">
        <v>0.85</v>
      </c>
      <c r="E23" s="30">
        <v>0.85</v>
      </c>
      <c r="F23" s="30">
        <v>0.85</v>
      </c>
      <c r="G23" s="30">
        <v>0.85</v>
      </c>
      <c r="H23" s="30">
        <v>0.85</v>
      </c>
      <c r="I23" s="30">
        <v>0.4</v>
      </c>
      <c r="J23" s="30">
        <v>0.85</v>
      </c>
      <c r="K23" s="30">
        <v>0.85</v>
      </c>
      <c r="L23" s="30">
        <f t="shared" si="0"/>
        <v>0.85</v>
      </c>
      <c r="M23" s="30">
        <f t="shared" si="1"/>
        <v>0.85</v>
      </c>
      <c r="N23" s="30">
        <v>0.85</v>
      </c>
      <c r="O23" s="30">
        <v>0.85</v>
      </c>
    </row>
    <row r="24" spans="1:15" ht="22.5" x14ac:dyDescent="0.25">
      <c r="A24" s="13" t="s">
        <v>52</v>
      </c>
      <c r="B24" s="30">
        <v>0.95</v>
      </c>
      <c r="C24" s="30">
        <v>0.95</v>
      </c>
      <c r="D24" s="30">
        <v>0.95</v>
      </c>
      <c r="E24" s="30">
        <v>0.95</v>
      </c>
      <c r="F24" s="30">
        <v>0.95</v>
      </c>
      <c r="G24" s="30">
        <v>0.95</v>
      </c>
      <c r="H24" s="30">
        <v>0.95</v>
      </c>
      <c r="I24" s="30">
        <v>0.95</v>
      </c>
      <c r="J24" s="30">
        <v>0.95</v>
      </c>
      <c r="K24" s="30">
        <v>0.95</v>
      </c>
      <c r="L24" s="30">
        <f t="shared" si="0"/>
        <v>0.95</v>
      </c>
      <c r="M24" s="30">
        <f t="shared" si="1"/>
        <v>0.95</v>
      </c>
      <c r="N24" s="30">
        <v>0.95</v>
      </c>
      <c r="O24" s="30">
        <v>0.95</v>
      </c>
    </row>
    <row r="25" spans="1:15" ht="22.5" x14ac:dyDescent="0.25">
      <c r="A25" s="13" t="s">
        <v>53</v>
      </c>
      <c r="B25" s="30">
        <v>0.99</v>
      </c>
      <c r="C25" s="30">
        <v>0.99</v>
      </c>
      <c r="D25" s="30">
        <v>0.99</v>
      </c>
      <c r="E25" s="30">
        <v>0.99</v>
      </c>
      <c r="F25" s="30">
        <v>0.99</v>
      </c>
      <c r="G25" s="30">
        <v>0.99</v>
      </c>
      <c r="H25" s="30">
        <v>0.99</v>
      </c>
      <c r="I25" s="30">
        <v>0.99</v>
      </c>
      <c r="J25" s="30">
        <v>0.99</v>
      </c>
      <c r="K25" s="30">
        <v>0.99</v>
      </c>
      <c r="L25" s="30">
        <f t="shared" si="0"/>
        <v>0.99</v>
      </c>
      <c r="M25" s="30">
        <f t="shared" si="1"/>
        <v>0.99</v>
      </c>
      <c r="N25" s="30">
        <v>0.99</v>
      </c>
      <c r="O25" s="30">
        <v>0.99</v>
      </c>
    </row>
    <row r="26" spans="1:15" ht="22.5" x14ac:dyDescent="0.25">
      <c r="A26" s="13" t="s">
        <v>54</v>
      </c>
      <c r="B26" s="30">
        <v>0.99</v>
      </c>
      <c r="C26" s="30">
        <v>0.99</v>
      </c>
      <c r="D26" s="30">
        <v>0.99</v>
      </c>
      <c r="E26" s="30">
        <v>0.99</v>
      </c>
      <c r="F26" s="30">
        <v>0.99</v>
      </c>
      <c r="G26" s="30">
        <v>0.99</v>
      </c>
      <c r="H26" s="30">
        <v>0.99</v>
      </c>
      <c r="I26" s="30">
        <v>0.99</v>
      </c>
      <c r="J26" s="30">
        <v>0.99</v>
      </c>
      <c r="K26" s="30">
        <v>0.99</v>
      </c>
      <c r="L26" s="30">
        <f t="shared" si="0"/>
        <v>0.99</v>
      </c>
      <c r="M26" s="30">
        <f t="shared" si="1"/>
        <v>0.99</v>
      </c>
      <c r="N26" s="30">
        <v>0.99</v>
      </c>
      <c r="O26" s="30">
        <v>0.99</v>
      </c>
    </row>
    <row r="27" spans="1:15" ht="22.5" x14ac:dyDescent="0.25">
      <c r="A27" s="13" t="s">
        <v>55</v>
      </c>
      <c r="B27" s="30">
        <v>0.99</v>
      </c>
      <c r="C27" s="30">
        <v>0.99</v>
      </c>
      <c r="D27" s="30">
        <v>0.99</v>
      </c>
      <c r="E27" s="30">
        <v>0.99</v>
      </c>
      <c r="F27" s="30">
        <v>0.99</v>
      </c>
      <c r="G27" s="30">
        <v>0.99</v>
      </c>
      <c r="H27" s="30">
        <v>0.99</v>
      </c>
      <c r="I27" s="30">
        <v>0.99</v>
      </c>
      <c r="J27" s="30">
        <v>0.99</v>
      </c>
      <c r="K27" s="30">
        <v>0.99</v>
      </c>
      <c r="L27" s="30">
        <f t="shared" si="0"/>
        <v>0.99</v>
      </c>
      <c r="M27" s="30">
        <f t="shared" si="1"/>
        <v>0.99</v>
      </c>
      <c r="N27" s="30">
        <v>0.99</v>
      </c>
      <c r="O27" s="30">
        <v>0.99</v>
      </c>
    </row>
    <row r="28" spans="1:15" ht="22.5" x14ac:dyDescent="0.25">
      <c r="A28" s="23" t="s">
        <v>56</v>
      </c>
      <c r="B28" s="31">
        <v>57.992832082052274</v>
      </c>
      <c r="C28" s="31">
        <v>42.824433954261153</v>
      </c>
      <c r="D28" s="29">
        <v>54.815275461454291</v>
      </c>
      <c r="E28" s="29">
        <f t="shared" ref="E28:H32" si="7">+E18*E23</f>
        <v>51.389320745113388</v>
      </c>
      <c r="F28" s="29">
        <f t="shared" si="7"/>
        <v>51.389320745113388</v>
      </c>
      <c r="G28" s="29">
        <f t="shared" si="7"/>
        <v>39.826723577462879</v>
      </c>
      <c r="H28" s="29">
        <f t="shared" si="7"/>
        <v>39.826723577462879</v>
      </c>
      <c r="I28" s="29">
        <v>42.824433954261153</v>
      </c>
      <c r="J28" s="29">
        <f t="shared" ref="J28:K32" si="8">+J18*J23</f>
        <v>62.415500000000002</v>
      </c>
      <c r="K28" s="29">
        <f t="shared" si="8"/>
        <v>62.415500000000002</v>
      </c>
      <c r="L28" s="29">
        <f t="shared" si="0"/>
        <v>57.992832082052274</v>
      </c>
      <c r="M28" s="29">
        <f t="shared" si="1"/>
        <v>57.992832082052274</v>
      </c>
      <c r="N28" s="29">
        <v>54.815275461454291</v>
      </c>
      <c r="O28" s="31">
        <v>42.824433954261153</v>
      </c>
    </row>
    <row r="29" spans="1:15" ht="22.5" x14ac:dyDescent="0.25">
      <c r="A29" s="23" t="s">
        <v>57</v>
      </c>
      <c r="B29" s="31">
        <v>40.312198238065236</v>
      </c>
      <c r="C29" s="31">
        <v>31.15018232181858</v>
      </c>
      <c r="D29" s="29">
        <v>39.872233371927791</v>
      </c>
      <c r="E29" s="29">
        <f t="shared" si="7"/>
        <v>37.380218786182304</v>
      </c>
      <c r="F29" s="29">
        <f t="shared" si="7"/>
        <v>37.380218786182304</v>
      </c>
      <c r="G29" s="29">
        <f t="shared" si="7"/>
        <v>28.969669559291283</v>
      </c>
      <c r="H29" s="29">
        <f t="shared" si="7"/>
        <v>28.969669559291283</v>
      </c>
      <c r="I29" s="29">
        <v>31.150182321818576</v>
      </c>
      <c r="J29" s="29">
        <f t="shared" si="8"/>
        <v>43.386499999999998</v>
      </c>
      <c r="K29" s="29">
        <f t="shared" si="8"/>
        <v>43.386499999999998</v>
      </c>
      <c r="L29" s="29">
        <f t="shared" si="0"/>
        <v>40.312198238065236</v>
      </c>
      <c r="M29" s="29">
        <f t="shared" si="1"/>
        <v>40.312198238065236</v>
      </c>
      <c r="N29" s="29">
        <v>39.872233371927791</v>
      </c>
      <c r="O29" s="31">
        <v>31.15018232181858</v>
      </c>
    </row>
    <row r="30" spans="1:15" ht="22.5" x14ac:dyDescent="0.25">
      <c r="A30" s="23" t="s">
        <v>58</v>
      </c>
      <c r="B30" s="31">
        <v>12.721526848584647</v>
      </c>
      <c r="C30" s="31">
        <v>10.897409250599809</v>
      </c>
      <c r="D30" s="29">
        <v>13.948683840767758</v>
      </c>
      <c r="E30" s="29">
        <f t="shared" si="7"/>
        <v>13.076891100719772</v>
      </c>
      <c r="F30" s="29">
        <f t="shared" si="7"/>
        <v>13.076891100719772</v>
      </c>
      <c r="G30" s="29">
        <f t="shared" si="7"/>
        <v>10.134590603057823</v>
      </c>
      <c r="H30" s="29">
        <f t="shared" si="7"/>
        <v>10.134590603057823</v>
      </c>
      <c r="I30" s="29">
        <v>10.897409250599807</v>
      </c>
      <c r="J30" s="29">
        <f t="shared" si="8"/>
        <v>13.691699999999999</v>
      </c>
      <c r="K30" s="29">
        <f t="shared" si="8"/>
        <v>13.691699999999999</v>
      </c>
      <c r="L30" s="29">
        <f t="shared" si="0"/>
        <v>12.721526848584647</v>
      </c>
      <c r="M30" s="29">
        <f t="shared" si="1"/>
        <v>12.721526848584647</v>
      </c>
      <c r="N30" s="29">
        <v>13.948683840767758</v>
      </c>
      <c r="O30" s="31">
        <v>10.897409250599809</v>
      </c>
    </row>
    <row r="31" spans="1:15" ht="22.5" x14ac:dyDescent="0.25">
      <c r="A31" s="23" t="s">
        <v>59</v>
      </c>
      <c r="B31" s="31">
        <v>3.6573239877058974</v>
      </c>
      <c r="C31" s="31">
        <v>3.06180984992042</v>
      </c>
      <c r="D31" s="29">
        <v>3.9191166078981388</v>
      </c>
      <c r="E31" s="29">
        <f t="shared" si="7"/>
        <v>3.674171819904505</v>
      </c>
      <c r="F31" s="29">
        <f t="shared" si="7"/>
        <v>3.674171819904505</v>
      </c>
      <c r="G31" s="29">
        <f t="shared" si="7"/>
        <v>2.8474831604259911</v>
      </c>
      <c r="H31" s="29">
        <f t="shared" si="7"/>
        <v>2.8474831604259911</v>
      </c>
      <c r="I31" s="29">
        <v>3.0618098499204209</v>
      </c>
      <c r="J31" s="29">
        <f t="shared" si="8"/>
        <v>3.9362399999999997</v>
      </c>
      <c r="K31" s="29">
        <f t="shared" si="8"/>
        <v>3.9362399999999997</v>
      </c>
      <c r="L31" s="29">
        <f t="shared" si="0"/>
        <v>3.6573239877058974</v>
      </c>
      <c r="M31" s="29">
        <f t="shared" si="1"/>
        <v>3.6573239877058974</v>
      </c>
      <c r="N31" s="29">
        <v>3.9191166078981388</v>
      </c>
      <c r="O31" s="31">
        <v>3.06180984992042</v>
      </c>
    </row>
    <row r="32" spans="1:15" ht="22.5" x14ac:dyDescent="0.25">
      <c r="A32" s="23" t="s">
        <v>60</v>
      </c>
      <c r="B32" s="31">
        <v>10.31611884359196</v>
      </c>
      <c r="C32" s="31">
        <v>12.06616462340004</v>
      </c>
      <c r="D32" s="29">
        <v>15.444690717952055</v>
      </c>
      <c r="E32" s="29">
        <f t="shared" si="7"/>
        <v>14.479397548080053</v>
      </c>
      <c r="F32" s="29">
        <f t="shared" si="7"/>
        <v>14.479397548080053</v>
      </c>
      <c r="G32" s="29">
        <f t="shared" si="7"/>
        <v>11.221533099762039</v>
      </c>
      <c r="H32" s="29">
        <f t="shared" si="7"/>
        <v>11.221533099762039</v>
      </c>
      <c r="I32" s="29">
        <v>12.06616462340004</v>
      </c>
      <c r="J32" s="29">
        <f t="shared" si="8"/>
        <v>11.10285</v>
      </c>
      <c r="K32" s="29">
        <f t="shared" si="8"/>
        <v>11.10285</v>
      </c>
      <c r="L32" s="29">
        <f t="shared" si="0"/>
        <v>10.31611884359196</v>
      </c>
      <c r="M32" s="29">
        <f t="shared" si="1"/>
        <v>10.31611884359196</v>
      </c>
      <c r="N32" s="29">
        <v>15.444690717952055</v>
      </c>
      <c r="O32" s="31">
        <v>12.06616462340004</v>
      </c>
    </row>
    <row r="33" spans="1:15" x14ac:dyDescent="0.25">
      <c r="A33" s="6" t="s">
        <v>61</v>
      </c>
      <c r="B33" s="7" t="s">
        <v>18</v>
      </c>
      <c r="C33" s="7" t="s">
        <v>18</v>
      </c>
      <c r="D33" s="7" t="s">
        <v>18</v>
      </c>
      <c r="E33" s="7" t="s">
        <v>18</v>
      </c>
      <c r="F33" s="7" t="s">
        <v>18</v>
      </c>
      <c r="G33" s="7" t="s">
        <v>18</v>
      </c>
      <c r="H33" s="7" t="s">
        <v>18</v>
      </c>
      <c r="I33" s="7" t="s">
        <v>18</v>
      </c>
      <c r="J33" s="7" t="s">
        <v>18</v>
      </c>
      <c r="K33" s="7" t="s">
        <v>18</v>
      </c>
      <c r="L33" s="7" t="s">
        <v>18</v>
      </c>
      <c r="M33" s="7" t="s">
        <v>18</v>
      </c>
      <c r="N33" s="7" t="s">
        <v>18</v>
      </c>
      <c r="O33" s="7" t="s">
        <v>18</v>
      </c>
    </row>
    <row r="34" spans="1:15" x14ac:dyDescent="0.25">
      <c r="A34" s="13" t="s">
        <v>62</v>
      </c>
      <c r="B34" s="21">
        <v>4.5999999999999999E-2</v>
      </c>
      <c r="C34" s="21">
        <v>4.5999999999999999E-2</v>
      </c>
      <c r="D34" s="21">
        <v>4.5999999999999999E-2</v>
      </c>
      <c r="E34" s="21">
        <v>4.5999999999999999E-2</v>
      </c>
      <c r="F34" s="21">
        <v>4.5999999999999999E-2</v>
      </c>
      <c r="G34" s="21">
        <v>4.5999999999999999E-2</v>
      </c>
      <c r="H34" s="21">
        <v>4.5999999999999999E-2</v>
      </c>
      <c r="I34" s="21">
        <v>4.5999999999999999E-2</v>
      </c>
      <c r="J34" s="21">
        <v>4.5999999999999999E-2</v>
      </c>
      <c r="K34" s="21">
        <v>4.5999999999999999E-2</v>
      </c>
      <c r="L34" s="21">
        <v>4.5999999999999999E-2</v>
      </c>
      <c r="M34" s="21">
        <v>4.5999999999999999E-2</v>
      </c>
      <c r="N34" s="21">
        <v>4.5999999999999999E-2</v>
      </c>
      <c r="O34" s="21">
        <v>4.5999999999999999E-2</v>
      </c>
    </row>
    <row r="35" spans="1:15" x14ac:dyDescent="0.25">
      <c r="A35" s="32" t="s">
        <v>63</v>
      </c>
      <c r="B35" s="33">
        <v>7.4999999999999956E-2</v>
      </c>
      <c r="C35" s="33">
        <v>7.4999999999999956E-2</v>
      </c>
      <c r="D35" s="33">
        <v>7.4999999999999956E-2</v>
      </c>
      <c r="E35" s="33">
        <v>7.4999999999999956E-2</v>
      </c>
      <c r="F35" s="33">
        <v>7.4999999999999956E-2</v>
      </c>
      <c r="G35" s="33">
        <v>7.4999999999999956E-2</v>
      </c>
      <c r="H35" s="33">
        <v>7.4999999999999956E-2</v>
      </c>
      <c r="I35" s="33">
        <v>7.4999999999999956E-2</v>
      </c>
      <c r="J35" s="33">
        <v>7.4999999999999956E-2</v>
      </c>
      <c r="K35" s="33">
        <v>7.4999999999999956E-2</v>
      </c>
      <c r="L35" s="33">
        <v>7.4999999999999956E-2</v>
      </c>
      <c r="M35" s="33">
        <v>7.4999999999999956E-2</v>
      </c>
      <c r="N35" s="33">
        <v>7.4999999999999956E-2</v>
      </c>
      <c r="O35" s="33">
        <v>7.4999999999999956E-2</v>
      </c>
    </row>
    <row r="36" spans="1:15" x14ac:dyDescent="0.25">
      <c r="A36" s="13" t="s">
        <v>64</v>
      </c>
      <c r="B36" s="21">
        <v>7.4999999999999956E-2</v>
      </c>
      <c r="C36" s="21">
        <v>7.4999999999999956E-2</v>
      </c>
      <c r="D36" s="21">
        <v>7.4999999999999956E-2</v>
      </c>
      <c r="E36" s="21">
        <v>7.4999999999999956E-2</v>
      </c>
      <c r="F36" s="21">
        <v>7.4999999999999956E-2</v>
      </c>
      <c r="G36" s="21">
        <v>7.4999999999999956E-2</v>
      </c>
      <c r="H36" s="21">
        <v>7.4999999999999956E-2</v>
      </c>
      <c r="I36" s="21">
        <v>7.4999999999999956E-2</v>
      </c>
      <c r="J36" s="21">
        <v>7.4999999999999956E-2</v>
      </c>
      <c r="K36" s="21">
        <v>7.4999999999999956E-2</v>
      </c>
      <c r="L36" s="21">
        <v>7.4999999999999956E-2</v>
      </c>
      <c r="M36" s="21">
        <v>7.4999999999999956E-2</v>
      </c>
      <c r="N36" s="21">
        <v>7.4999999999999956E-2</v>
      </c>
      <c r="O36" s="21">
        <v>7.4999999999999956E-2</v>
      </c>
    </row>
    <row r="37" spans="1:15" x14ac:dyDescent="0.25">
      <c r="A37" s="34" t="s">
        <v>65</v>
      </c>
      <c r="B37" s="35">
        <f t="shared" ref="B37:O37" si="9">0.0117+0.00635537</f>
        <v>1.8055370000000001E-2</v>
      </c>
      <c r="C37" s="35">
        <f t="shared" si="9"/>
        <v>1.8055370000000001E-2</v>
      </c>
      <c r="D37" s="35">
        <f t="shared" si="9"/>
        <v>1.8055370000000001E-2</v>
      </c>
      <c r="E37" s="35">
        <f t="shared" si="9"/>
        <v>1.8055370000000001E-2</v>
      </c>
      <c r="F37" s="35">
        <f t="shared" si="9"/>
        <v>1.8055370000000001E-2</v>
      </c>
      <c r="G37" s="35">
        <f t="shared" si="9"/>
        <v>1.8055370000000001E-2</v>
      </c>
      <c r="H37" s="35">
        <f t="shared" si="9"/>
        <v>1.8055370000000001E-2</v>
      </c>
      <c r="I37" s="35">
        <f t="shared" si="9"/>
        <v>1.8055370000000001E-2</v>
      </c>
      <c r="J37" s="35">
        <f t="shared" si="9"/>
        <v>1.8055370000000001E-2</v>
      </c>
      <c r="K37" s="35">
        <f t="shared" si="9"/>
        <v>1.8055370000000001E-2</v>
      </c>
      <c r="L37" s="35">
        <f t="shared" si="9"/>
        <v>1.8055370000000001E-2</v>
      </c>
      <c r="M37" s="35">
        <f t="shared" si="9"/>
        <v>1.8055370000000001E-2</v>
      </c>
      <c r="N37" s="35">
        <f t="shared" si="9"/>
        <v>1.8055370000000001E-2</v>
      </c>
      <c r="O37" s="35">
        <f t="shared" si="9"/>
        <v>1.8055370000000001E-2</v>
      </c>
    </row>
    <row r="38" spans="1:15" ht="22.5" x14ac:dyDescent="0.25">
      <c r="A38" s="6" t="s">
        <v>66</v>
      </c>
      <c r="B38" s="7"/>
      <c r="C38" s="7" t="s">
        <v>18</v>
      </c>
      <c r="D38" s="7"/>
      <c r="E38" s="7" t="s">
        <v>18</v>
      </c>
      <c r="F38" s="7" t="s">
        <v>18</v>
      </c>
      <c r="G38" s="7" t="s">
        <v>18</v>
      </c>
      <c r="H38" s="7" t="s">
        <v>18</v>
      </c>
      <c r="I38" s="7" t="s">
        <v>18</v>
      </c>
      <c r="J38" s="7" t="s">
        <v>18</v>
      </c>
      <c r="K38" s="7" t="s">
        <v>18</v>
      </c>
      <c r="L38" s="7" t="s">
        <v>18</v>
      </c>
      <c r="M38" s="7" t="s">
        <v>18</v>
      </c>
      <c r="N38" s="7" t="s">
        <v>18</v>
      </c>
      <c r="O38" s="7" t="s">
        <v>18</v>
      </c>
    </row>
    <row r="39" spans="1:15" x14ac:dyDescent="0.25">
      <c r="A39" s="13" t="s">
        <v>67</v>
      </c>
      <c r="B39" s="36">
        <f>0.050905</f>
        <v>5.0904999999999999E-2</v>
      </c>
      <c r="C39" s="36">
        <v>0.06</v>
      </c>
      <c r="D39" s="36">
        <v>0.06</v>
      </c>
      <c r="E39" s="36">
        <f t="shared" ref="E39:E48" si="10">+$B39</f>
        <v>5.0904999999999999E-2</v>
      </c>
      <c r="F39" s="36">
        <f t="shared" ref="F39:F47" si="11">+C39</f>
        <v>0.06</v>
      </c>
      <c r="G39" s="36">
        <f>+$C$39</f>
        <v>0.06</v>
      </c>
      <c r="H39" s="36">
        <v>0</v>
      </c>
      <c r="I39" s="36">
        <v>0.1</v>
      </c>
      <c r="J39" s="36">
        <f t="shared" ref="J39:J47" si="12">+C39</f>
        <v>0.06</v>
      </c>
      <c r="K39" s="36">
        <v>0.05</v>
      </c>
      <c r="L39" s="36">
        <f t="shared" ref="L39:M48" si="13">+$B39</f>
        <v>5.0904999999999999E-2</v>
      </c>
      <c r="M39" s="36">
        <f t="shared" si="13"/>
        <v>5.0904999999999999E-2</v>
      </c>
      <c r="N39" s="36">
        <v>0.06</v>
      </c>
      <c r="O39" s="37">
        <f t="shared" ref="O39:O44" si="14">+B39</f>
        <v>5.0904999999999999E-2</v>
      </c>
    </row>
    <row r="40" spans="1:15" x14ac:dyDescent="0.25">
      <c r="A40" s="38" t="s">
        <v>68</v>
      </c>
      <c r="B40" s="39">
        <v>0.08</v>
      </c>
      <c r="C40" s="39">
        <v>0.06</v>
      </c>
      <c r="D40" s="39">
        <v>0.06</v>
      </c>
      <c r="E40" s="39">
        <f t="shared" si="10"/>
        <v>0.08</v>
      </c>
      <c r="F40" s="39">
        <f t="shared" si="11"/>
        <v>0.06</v>
      </c>
      <c r="G40" s="39">
        <f>+$C$40</f>
        <v>0.06</v>
      </c>
      <c r="H40" s="39">
        <v>0</v>
      </c>
      <c r="I40" s="39">
        <v>0</v>
      </c>
      <c r="J40" s="39">
        <f t="shared" si="12"/>
        <v>0.06</v>
      </c>
      <c r="K40" s="39">
        <v>0.08</v>
      </c>
      <c r="L40" s="39">
        <f t="shared" si="13"/>
        <v>0.08</v>
      </c>
      <c r="M40" s="39">
        <f t="shared" si="13"/>
        <v>0.08</v>
      </c>
      <c r="N40" s="39">
        <v>0.06</v>
      </c>
      <c r="O40" s="37">
        <f t="shared" si="14"/>
        <v>0.08</v>
      </c>
    </row>
    <row r="41" spans="1:15" x14ac:dyDescent="0.25">
      <c r="A41" s="13" t="s">
        <v>69</v>
      </c>
      <c r="B41" s="36">
        <v>7.0905999999999997E-2</v>
      </c>
      <c r="C41" s="36">
        <v>0.25</v>
      </c>
      <c r="D41" s="36">
        <v>0.25</v>
      </c>
      <c r="E41" s="36">
        <f t="shared" si="10"/>
        <v>7.0905999999999997E-2</v>
      </c>
      <c r="F41" s="36">
        <f t="shared" si="11"/>
        <v>0.25</v>
      </c>
      <c r="G41" s="36">
        <f>+$C$41</f>
        <v>0.25</v>
      </c>
      <c r="H41" s="36">
        <v>0</v>
      </c>
      <c r="I41" s="36">
        <v>0</v>
      </c>
      <c r="J41" s="36">
        <f t="shared" si="12"/>
        <v>0.25</v>
      </c>
      <c r="K41" s="36">
        <v>0.05</v>
      </c>
      <c r="L41" s="36">
        <f t="shared" si="13"/>
        <v>7.0905999999999997E-2</v>
      </c>
      <c r="M41" s="36">
        <f t="shared" si="13"/>
        <v>7.0905999999999997E-2</v>
      </c>
      <c r="N41" s="36">
        <v>0.25</v>
      </c>
      <c r="O41" s="37">
        <f t="shared" si="14"/>
        <v>7.0905999999999997E-2</v>
      </c>
    </row>
    <row r="42" spans="1:15" x14ac:dyDescent="0.25">
      <c r="A42" s="38" t="s">
        <v>70</v>
      </c>
      <c r="B42" s="39">
        <v>0.35634199999999999</v>
      </c>
      <c r="C42" s="39">
        <v>0.2</v>
      </c>
      <c r="D42" s="39">
        <v>0.2</v>
      </c>
      <c r="E42" s="39">
        <f t="shared" si="10"/>
        <v>0.35634199999999999</v>
      </c>
      <c r="F42" s="39">
        <f t="shared" si="11"/>
        <v>0.2</v>
      </c>
      <c r="G42" s="39">
        <f>+$C$42</f>
        <v>0.2</v>
      </c>
      <c r="H42" s="39">
        <v>0</v>
      </c>
      <c r="I42" s="39">
        <v>0</v>
      </c>
      <c r="J42" s="39">
        <f t="shared" si="12"/>
        <v>0.2</v>
      </c>
      <c r="K42" s="39">
        <v>0.35</v>
      </c>
      <c r="L42" s="39">
        <f t="shared" si="13"/>
        <v>0.35634199999999999</v>
      </c>
      <c r="M42" s="39">
        <f t="shared" si="13"/>
        <v>0.35634199999999999</v>
      </c>
      <c r="N42" s="39">
        <v>0.2</v>
      </c>
      <c r="O42" s="37">
        <f t="shared" si="14"/>
        <v>0.35634199999999999</v>
      </c>
    </row>
    <row r="43" spans="1:15" x14ac:dyDescent="0.25">
      <c r="A43" s="13" t="s">
        <v>71</v>
      </c>
      <c r="B43" s="36">
        <f>0.066177*3</f>
        <v>0.19853100000000001</v>
      </c>
      <c r="C43" s="36">
        <v>0</v>
      </c>
      <c r="D43" s="36">
        <v>0</v>
      </c>
      <c r="E43" s="36">
        <f t="shared" si="10"/>
        <v>0.19853100000000001</v>
      </c>
      <c r="F43" s="36">
        <f t="shared" si="11"/>
        <v>0</v>
      </c>
      <c r="G43" s="36">
        <f>+$C$43</f>
        <v>0</v>
      </c>
      <c r="H43" s="36">
        <f>0.445/(1-H14)</f>
        <v>0.59333333333333338</v>
      </c>
      <c r="I43" s="36">
        <v>0.25385082279093901</v>
      </c>
      <c r="J43" s="36">
        <f t="shared" si="12"/>
        <v>0</v>
      </c>
      <c r="K43" s="36">
        <v>0.19500000000000001</v>
      </c>
      <c r="L43" s="36">
        <f t="shared" si="13"/>
        <v>0.19853100000000001</v>
      </c>
      <c r="M43" s="36">
        <f t="shared" si="13"/>
        <v>0.19853100000000001</v>
      </c>
      <c r="N43" s="36">
        <v>0</v>
      </c>
      <c r="O43" s="37">
        <f t="shared" si="14"/>
        <v>0.19853100000000001</v>
      </c>
    </row>
    <row r="44" spans="1:15" x14ac:dyDescent="0.25">
      <c r="A44" s="40" t="s">
        <v>72</v>
      </c>
      <c r="B44" s="41">
        <v>0</v>
      </c>
      <c r="C44" s="41">
        <v>0</v>
      </c>
      <c r="D44" s="41">
        <v>0</v>
      </c>
      <c r="E44" s="41">
        <f t="shared" si="10"/>
        <v>0</v>
      </c>
      <c r="F44" s="41">
        <f t="shared" si="11"/>
        <v>0</v>
      </c>
      <c r="G44" s="41">
        <v>0</v>
      </c>
      <c r="H44" s="41">
        <v>0</v>
      </c>
      <c r="I44" s="41">
        <v>0</v>
      </c>
      <c r="J44" s="41">
        <f t="shared" si="12"/>
        <v>0</v>
      </c>
      <c r="K44" s="41">
        <v>0</v>
      </c>
      <c r="L44" s="41">
        <f t="shared" si="13"/>
        <v>0</v>
      </c>
      <c r="M44" s="41">
        <f t="shared" si="13"/>
        <v>0</v>
      </c>
      <c r="N44" s="41">
        <v>0</v>
      </c>
      <c r="O44" s="42">
        <f t="shared" si="14"/>
        <v>0</v>
      </c>
    </row>
    <row r="45" spans="1:15" x14ac:dyDescent="0.25">
      <c r="A45" s="6" t="s">
        <v>73</v>
      </c>
      <c r="B45" s="7" t="s">
        <v>18</v>
      </c>
      <c r="C45" s="7" t="s">
        <v>18</v>
      </c>
      <c r="D45" s="7" t="s">
        <v>18</v>
      </c>
      <c r="E45" s="7" t="str">
        <f t="shared" si="10"/>
        <v xml:space="preserve"> </v>
      </c>
      <c r="F45" s="7" t="str">
        <f t="shared" si="11"/>
        <v xml:space="preserve"> </v>
      </c>
      <c r="G45" s="7" t="s">
        <v>18</v>
      </c>
      <c r="H45" s="7" t="s">
        <v>18</v>
      </c>
      <c r="I45" s="7" t="s">
        <v>18</v>
      </c>
      <c r="J45" s="7" t="str">
        <f t="shared" si="12"/>
        <v xml:space="preserve"> </v>
      </c>
      <c r="K45" s="7" t="s">
        <v>18</v>
      </c>
      <c r="L45" s="7" t="str">
        <f t="shared" si="13"/>
        <v xml:space="preserve"> </v>
      </c>
      <c r="M45" s="7" t="str">
        <f t="shared" si="13"/>
        <v xml:space="preserve"> </v>
      </c>
      <c r="N45" s="7" t="s">
        <v>18</v>
      </c>
      <c r="O45" s="7" t="s">
        <v>18</v>
      </c>
    </row>
    <row r="46" spans="1:15" x14ac:dyDescent="0.25">
      <c r="A46" s="13" t="s">
        <v>74</v>
      </c>
      <c r="B46" s="43">
        <v>0.12</v>
      </c>
      <c r="C46" s="43">
        <v>0</v>
      </c>
      <c r="D46" s="43">
        <v>0</v>
      </c>
      <c r="E46" s="43">
        <f t="shared" si="10"/>
        <v>0.12</v>
      </c>
      <c r="F46" s="43">
        <f t="shared" si="11"/>
        <v>0</v>
      </c>
      <c r="G46" s="43">
        <v>0</v>
      </c>
      <c r="H46" s="43">
        <v>0</v>
      </c>
      <c r="I46" s="43">
        <v>0.23</v>
      </c>
      <c r="J46" s="43">
        <f t="shared" si="12"/>
        <v>0</v>
      </c>
      <c r="K46" s="43">
        <v>0.12</v>
      </c>
      <c r="L46" s="43">
        <f t="shared" si="13"/>
        <v>0.12</v>
      </c>
      <c r="M46" s="43">
        <f t="shared" si="13"/>
        <v>0.12</v>
      </c>
      <c r="N46" s="43">
        <v>0</v>
      </c>
      <c r="O46" s="43">
        <v>0</v>
      </c>
    </row>
    <row r="47" spans="1:15" ht="11.25" customHeight="1" x14ac:dyDescent="0.25">
      <c r="A47" s="44" t="s">
        <v>75</v>
      </c>
      <c r="B47" s="45">
        <v>0.5</v>
      </c>
      <c r="C47" s="45">
        <v>1.47</v>
      </c>
      <c r="D47" s="45">
        <v>1.47</v>
      </c>
      <c r="E47" s="45">
        <f t="shared" si="10"/>
        <v>0.5</v>
      </c>
      <c r="F47" s="45">
        <f t="shared" si="11"/>
        <v>1.47</v>
      </c>
      <c r="G47" s="45">
        <v>1.47</v>
      </c>
      <c r="H47" s="45">
        <v>1.47</v>
      </c>
      <c r="I47" s="45">
        <f>0.23+0.75-0.7</f>
        <v>0.28000000000000003</v>
      </c>
      <c r="J47" s="45">
        <f t="shared" si="12"/>
        <v>1.47</v>
      </c>
      <c r="K47" s="45">
        <v>0.12</v>
      </c>
      <c r="L47" s="45">
        <f t="shared" si="13"/>
        <v>0.5</v>
      </c>
      <c r="M47" s="45">
        <f t="shared" si="13"/>
        <v>0.5</v>
      </c>
      <c r="N47" s="45">
        <v>1.47</v>
      </c>
      <c r="O47" s="45">
        <v>1.47</v>
      </c>
    </row>
    <row r="48" spans="1:15" ht="22.5" x14ac:dyDescent="0.25">
      <c r="A48" s="46" t="s">
        <v>76</v>
      </c>
      <c r="B48" s="47">
        <v>0</v>
      </c>
      <c r="C48" s="47">
        <v>10000</v>
      </c>
      <c r="D48" s="47">
        <f>+$C48</f>
        <v>10000</v>
      </c>
      <c r="E48" s="47">
        <f t="shared" si="10"/>
        <v>0</v>
      </c>
      <c r="F48" s="47">
        <f>+$C48</f>
        <v>10000</v>
      </c>
      <c r="G48" s="47">
        <f>+$C48</f>
        <v>10000</v>
      </c>
      <c r="H48" s="47">
        <f>+$C48</f>
        <v>10000</v>
      </c>
      <c r="I48" s="47">
        <v>0</v>
      </c>
      <c r="J48" s="47">
        <v>0</v>
      </c>
      <c r="K48" s="47">
        <v>0</v>
      </c>
      <c r="L48" s="47">
        <f t="shared" si="13"/>
        <v>0</v>
      </c>
      <c r="M48" s="47">
        <f t="shared" si="13"/>
        <v>0</v>
      </c>
      <c r="N48" s="47">
        <f>+$C48</f>
        <v>10000</v>
      </c>
      <c r="O48" s="47">
        <v>10000</v>
      </c>
    </row>
    <row r="49" spans="1:15" x14ac:dyDescent="0.25">
      <c r="A49" s="6" t="s">
        <v>77</v>
      </c>
      <c r="B49" s="7" t="s">
        <v>18</v>
      </c>
      <c r="C49" s="7" t="s">
        <v>18</v>
      </c>
      <c r="D49" s="7" t="s">
        <v>18</v>
      </c>
      <c r="E49" s="7" t="s">
        <v>18</v>
      </c>
      <c r="F49" s="7" t="s">
        <v>18</v>
      </c>
      <c r="G49" s="7" t="s">
        <v>18</v>
      </c>
      <c r="H49" s="7" t="s">
        <v>18</v>
      </c>
      <c r="I49" s="7" t="s">
        <v>18</v>
      </c>
      <c r="J49" s="7" t="s">
        <v>18</v>
      </c>
      <c r="K49" s="7" t="s">
        <v>18</v>
      </c>
      <c r="L49" s="7" t="s">
        <v>18</v>
      </c>
      <c r="M49" s="7" t="s">
        <v>18</v>
      </c>
      <c r="N49" s="7" t="s">
        <v>18</v>
      </c>
      <c r="O49" s="7" t="s">
        <v>18</v>
      </c>
    </row>
    <row r="50" spans="1:15" x14ac:dyDescent="0.25">
      <c r="A50" s="13" t="s">
        <v>78</v>
      </c>
      <c r="B50" s="19">
        <v>3</v>
      </c>
      <c r="C50" s="19">
        <v>3</v>
      </c>
      <c r="D50" s="19">
        <v>3</v>
      </c>
      <c r="E50" s="19">
        <v>3</v>
      </c>
      <c r="F50" s="19">
        <v>3</v>
      </c>
      <c r="G50" s="19">
        <v>3</v>
      </c>
      <c r="H50" s="19">
        <v>3</v>
      </c>
      <c r="I50" s="19">
        <v>3</v>
      </c>
      <c r="J50" s="19">
        <v>3</v>
      </c>
      <c r="K50" s="19">
        <v>3</v>
      </c>
      <c r="L50" s="19">
        <v>3</v>
      </c>
      <c r="M50" s="19">
        <v>3</v>
      </c>
      <c r="N50" s="19">
        <v>3</v>
      </c>
      <c r="O50" s="19">
        <v>3</v>
      </c>
    </row>
    <row r="51" spans="1:15" x14ac:dyDescent="0.25">
      <c r="A51" s="8" t="s">
        <v>79</v>
      </c>
      <c r="B51" s="48" t="s">
        <v>80</v>
      </c>
      <c r="C51" s="48" t="s">
        <v>80</v>
      </c>
      <c r="D51" s="48" t="s">
        <v>80</v>
      </c>
      <c r="E51" s="48" t="s">
        <v>80</v>
      </c>
      <c r="F51" s="48" t="s">
        <v>80</v>
      </c>
      <c r="G51" s="48" t="s">
        <v>80</v>
      </c>
      <c r="H51" s="48" t="s">
        <v>80</v>
      </c>
      <c r="I51" s="48" t="s">
        <v>80</v>
      </c>
      <c r="J51" s="48" t="s">
        <v>80</v>
      </c>
      <c r="K51" s="48" t="s">
        <v>80</v>
      </c>
      <c r="L51" s="48" t="s">
        <v>80</v>
      </c>
      <c r="M51" s="48" t="s">
        <v>80</v>
      </c>
      <c r="N51" s="48" t="s">
        <v>80</v>
      </c>
      <c r="O51" s="48" t="s">
        <v>80</v>
      </c>
    </row>
    <row r="52" spans="1:15" ht="33.75" x14ac:dyDescent="0.25">
      <c r="A52" s="13" t="s">
        <v>81</v>
      </c>
      <c r="B52" s="49" t="s">
        <v>82</v>
      </c>
      <c r="C52" s="49" t="s">
        <v>83</v>
      </c>
      <c r="D52" s="49" t="s">
        <v>84</v>
      </c>
      <c r="E52" s="49" t="s">
        <v>85</v>
      </c>
      <c r="F52" s="49" t="s">
        <v>86</v>
      </c>
      <c r="G52" s="49" t="s">
        <v>84</v>
      </c>
      <c r="H52" s="49" t="s">
        <v>84</v>
      </c>
      <c r="I52" s="49" t="s">
        <v>87</v>
      </c>
      <c r="J52" s="49" t="s">
        <v>88</v>
      </c>
      <c r="K52" s="49" t="s">
        <v>89</v>
      </c>
      <c r="L52" s="49" t="s">
        <v>90</v>
      </c>
      <c r="M52" s="49" t="s">
        <v>91</v>
      </c>
      <c r="N52" s="49" t="s">
        <v>92</v>
      </c>
      <c r="O52" s="49" t="s">
        <v>83</v>
      </c>
    </row>
    <row r="53" spans="1:15" x14ac:dyDescent="0.25">
      <c r="A53" s="8" t="s">
        <v>93</v>
      </c>
      <c r="B53" s="50" t="s">
        <v>94</v>
      </c>
      <c r="C53" s="50" t="s">
        <v>94</v>
      </c>
      <c r="D53" s="50" t="s">
        <v>94</v>
      </c>
      <c r="E53" s="50" t="s">
        <v>94</v>
      </c>
      <c r="F53" s="50" t="s">
        <v>94</v>
      </c>
      <c r="G53" s="50" t="s">
        <v>94</v>
      </c>
      <c r="H53" s="50" t="s">
        <v>94</v>
      </c>
      <c r="I53" s="50" t="s">
        <v>94</v>
      </c>
      <c r="J53" s="50" t="s">
        <v>94</v>
      </c>
      <c r="K53" s="50" t="s">
        <v>94</v>
      </c>
      <c r="L53" s="50" t="s">
        <v>94</v>
      </c>
      <c r="M53" s="50" t="s">
        <v>94</v>
      </c>
      <c r="N53" s="50" t="s">
        <v>94</v>
      </c>
      <c r="O53" s="50" t="s">
        <v>94</v>
      </c>
    </row>
    <row r="54" spans="1:15" x14ac:dyDescent="0.25">
      <c r="A54" s="13" t="s">
        <v>95</v>
      </c>
      <c r="B54" s="51">
        <v>2050</v>
      </c>
      <c r="C54" s="51">
        <v>2050</v>
      </c>
      <c r="D54" s="51">
        <v>2050</v>
      </c>
      <c r="E54" s="51">
        <v>2050</v>
      </c>
      <c r="F54" s="51">
        <v>2050</v>
      </c>
      <c r="G54" s="51">
        <v>2050</v>
      </c>
      <c r="H54" s="51">
        <v>2050</v>
      </c>
      <c r="I54" s="51">
        <v>2050</v>
      </c>
      <c r="J54" s="51">
        <v>2050</v>
      </c>
      <c r="K54" s="51">
        <v>2050</v>
      </c>
      <c r="L54" s="51">
        <v>2050</v>
      </c>
      <c r="M54" s="51">
        <v>2050</v>
      </c>
      <c r="N54" s="51">
        <v>2050</v>
      </c>
      <c r="O54" s="51">
        <v>2050</v>
      </c>
    </row>
    <row r="55" spans="1:15" x14ac:dyDescent="0.25">
      <c r="A55" s="8" t="s">
        <v>96</v>
      </c>
      <c r="B55" s="52">
        <v>4</v>
      </c>
      <c r="C55" s="52">
        <v>4</v>
      </c>
      <c r="D55" s="52">
        <v>4</v>
      </c>
      <c r="E55" s="52">
        <v>4</v>
      </c>
      <c r="F55" s="52">
        <v>4</v>
      </c>
      <c r="G55" s="52">
        <v>4</v>
      </c>
      <c r="H55" s="52">
        <v>4</v>
      </c>
      <c r="I55" s="52">
        <v>4</v>
      </c>
      <c r="J55" s="52">
        <v>4</v>
      </c>
      <c r="K55" s="52">
        <v>4</v>
      </c>
      <c r="L55" s="52">
        <v>4</v>
      </c>
      <c r="M55" s="52">
        <v>4</v>
      </c>
      <c r="N55" s="52">
        <v>4</v>
      </c>
      <c r="O55" s="52">
        <v>4</v>
      </c>
    </row>
    <row r="56" spans="1:15" x14ac:dyDescent="0.25">
      <c r="A56" s="11" t="s">
        <v>97</v>
      </c>
      <c r="B56" s="53" t="s">
        <v>98</v>
      </c>
      <c r="C56" s="53" t="s">
        <v>99</v>
      </c>
      <c r="D56" s="53" t="s">
        <v>100</v>
      </c>
      <c r="E56" s="53" t="s">
        <v>101</v>
      </c>
      <c r="F56" s="53" t="s">
        <v>102</v>
      </c>
      <c r="G56" s="53" t="s">
        <v>103</v>
      </c>
      <c r="H56" s="53" t="s">
        <v>103</v>
      </c>
      <c r="I56" s="53" t="s">
        <v>104</v>
      </c>
      <c r="J56" s="53" t="s">
        <v>103</v>
      </c>
      <c r="K56" s="53" t="s">
        <v>10</v>
      </c>
      <c r="L56" s="53" t="s">
        <v>99</v>
      </c>
      <c r="M56" s="53" t="s">
        <v>105</v>
      </c>
      <c r="N56" s="53" t="s">
        <v>99</v>
      </c>
      <c r="O56" s="53" t="s">
        <v>99</v>
      </c>
    </row>
    <row r="57" spans="1:15" x14ac:dyDescent="0.25">
      <c r="A57" s="8" t="s">
        <v>106</v>
      </c>
      <c r="B57" s="52" t="s">
        <v>94</v>
      </c>
      <c r="C57" s="52" t="s">
        <v>94</v>
      </c>
      <c r="D57" s="52" t="s">
        <v>94</v>
      </c>
      <c r="E57" s="52" t="s">
        <v>94</v>
      </c>
      <c r="F57" s="52" t="s">
        <v>94</v>
      </c>
      <c r="G57" s="52" t="s">
        <v>94</v>
      </c>
      <c r="H57" s="52" t="s">
        <v>94</v>
      </c>
      <c r="I57" s="52" t="s">
        <v>94</v>
      </c>
      <c r="J57" s="52" t="s">
        <v>94</v>
      </c>
      <c r="K57" s="52" t="s">
        <v>94</v>
      </c>
      <c r="L57" s="52" t="s">
        <v>94</v>
      </c>
      <c r="M57" s="52" t="s">
        <v>94</v>
      </c>
      <c r="N57" s="52" t="s">
        <v>94</v>
      </c>
      <c r="O57" s="52" t="s">
        <v>94</v>
      </c>
    </row>
    <row r="58" spans="1:15" x14ac:dyDescent="0.25">
      <c r="A58" s="13" t="s">
        <v>107</v>
      </c>
      <c r="B58" s="19">
        <v>100</v>
      </c>
      <c r="C58" s="19">
        <v>100</v>
      </c>
      <c r="D58" s="19">
        <v>100</v>
      </c>
      <c r="E58" s="19">
        <v>100</v>
      </c>
      <c r="F58" s="19">
        <v>100</v>
      </c>
      <c r="G58" s="19">
        <v>100</v>
      </c>
      <c r="H58" s="19">
        <v>100</v>
      </c>
      <c r="I58" s="19">
        <v>100</v>
      </c>
      <c r="J58" s="19">
        <v>100</v>
      </c>
      <c r="K58" s="19">
        <v>100</v>
      </c>
      <c r="L58" s="19">
        <v>100</v>
      </c>
      <c r="M58" s="19">
        <v>100</v>
      </c>
      <c r="N58" s="19">
        <v>100</v>
      </c>
      <c r="O58" s="19">
        <v>100</v>
      </c>
    </row>
    <row r="59" spans="1:15" x14ac:dyDescent="0.25">
      <c r="A59" s="8" t="s">
        <v>108</v>
      </c>
      <c r="B59" s="52">
        <v>75</v>
      </c>
      <c r="C59" s="52">
        <v>75</v>
      </c>
      <c r="D59" s="52">
        <v>75</v>
      </c>
      <c r="E59" s="52">
        <v>75</v>
      </c>
      <c r="F59" s="52">
        <v>75</v>
      </c>
      <c r="G59" s="52">
        <v>75</v>
      </c>
      <c r="H59" s="52">
        <v>75</v>
      </c>
      <c r="I59" s="52">
        <v>75</v>
      </c>
      <c r="J59" s="52">
        <v>75</v>
      </c>
      <c r="K59" s="52">
        <v>75</v>
      </c>
      <c r="L59" s="52">
        <v>75</v>
      </c>
      <c r="M59" s="52">
        <v>75</v>
      </c>
      <c r="N59" s="52">
        <v>75</v>
      </c>
      <c r="O59" s="52">
        <v>75</v>
      </c>
    </row>
    <row r="60" spans="1:15" x14ac:dyDescent="0.25">
      <c r="A60" s="13" t="s">
        <v>109</v>
      </c>
      <c r="B60" s="19" t="s">
        <v>110</v>
      </c>
      <c r="C60" s="19" t="s">
        <v>110</v>
      </c>
      <c r="D60" s="19" t="s">
        <v>110</v>
      </c>
      <c r="E60" s="19" t="s">
        <v>110</v>
      </c>
      <c r="F60" s="19" t="s">
        <v>110</v>
      </c>
      <c r="G60" s="19" t="s">
        <v>110</v>
      </c>
      <c r="H60" s="19" t="s">
        <v>110</v>
      </c>
      <c r="I60" s="19" t="s">
        <v>110</v>
      </c>
      <c r="J60" s="19" t="s">
        <v>110</v>
      </c>
      <c r="K60" s="19" t="s">
        <v>110</v>
      </c>
      <c r="L60" s="19" t="s">
        <v>110</v>
      </c>
      <c r="M60" s="19" t="s">
        <v>110</v>
      </c>
      <c r="N60" s="19" t="s">
        <v>110</v>
      </c>
      <c r="O60" s="19" t="s">
        <v>110</v>
      </c>
    </row>
    <row r="61" spans="1:15" x14ac:dyDescent="0.25">
      <c r="A61" s="54" t="s">
        <v>111</v>
      </c>
      <c r="B61" s="55">
        <v>10000</v>
      </c>
      <c r="C61" s="55">
        <v>10000</v>
      </c>
      <c r="D61" s="55">
        <v>10000</v>
      </c>
      <c r="E61" s="55">
        <v>10000</v>
      </c>
      <c r="F61" s="55">
        <v>10000</v>
      </c>
      <c r="G61" s="55">
        <v>7500</v>
      </c>
      <c r="H61" s="55">
        <v>7500</v>
      </c>
      <c r="I61" s="55">
        <v>10000</v>
      </c>
      <c r="J61" s="55">
        <v>8750</v>
      </c>
      <c r="K61" s="55">
        <v>8500</v>
      </c>
      <c r="L61" s="55">
        <v>10000</v>
      </c>
      <c r="M61" s="55">
        <v>10000</v>
      </c>
      <c r="N61" s="55">
        <v>10000</v>
      </c>
      <c r="O61" s="55">
        <v>10000</v>
      </c>
    </row>
    <row r="62" spans="1:15" ht="22.5" x14ac:dyDescent="0.25">
      <c r="A62" s="13" t="s">
        <v>112</v>
      </c>
      <c r="B62" s="19" t="s">
        <v>113</v>
      </c>
      <c r="C62" s="19" t="s">
        <v>113</v>
      </c>
      <c r="D62" s="19" t="s">
        <v>113</v>
      </c>
      <c r="E62" s="19" t="s">
        <v>113</v>
      </c>
      <c r="F62" s="19" t="s">
        <v>113</v>
      </c>
      <c r="G62" s="19" t="s">
        <v>113</v>
      </c>
      <c r="H62" s="19" t="s">
        <v>113</v>
      </c>
      <c r="I62" s="19" t="s">
        <v>113</v>
      </c>
      <c r="J62" s="19" t="s">
        <v>113</v>
      </c>
      <c r="K62" s="19" t="s">
        <v>113</v>
      </c>
      <c r="L62" s="19" t="s">
        <v>113</v>
      </c>
      <c r="M62" s="19" t="s">
        <v>113</v>
      </c>
      <c r="N62" s="19" t="s">
        <v>113</v>
      </c>
      <c r="O62" s="19" t="s">
        <v>113</v>
      </c>
    </row>
    <row r="63" spans="1:15" x14ac:dyDescent="0.25">
      <c r="A63" s="8" t="s">
        <v>114</v>
      </c>
      <c r="B63" s="52" t="s">
        <v>115</v>
      </c>
      <c r="C63" s="52" t="s">
        <v>115</v>
      </c>
      <c r="D63" s="52" t="s">
        <v>115</v>
      </c>
      <c r="E63" s="52" t="s">
        <v>115</v>
      </c>
      <c r="F63" s="52" t="s">
        <v>115</v>
      </c>
      <c r="G63" s="52" t="s">
        <v>115</v>
      </c>
      <c r="H63" s="52" t="s">
        <v>115</v>
      </c>
      <c r="I63" s="52" t="s">
        <v>115</v>
      </c>
      <c r="J63" s="52" t="s">
        <v>115</v>
      </c>
      <c r="K63" s="52" t="s">
        <v>115</v>
      </c>
      <c r="L63" s="52" t="s">
        <v>115</v>
      </c>
      <c r="M63" s="52" t="s">
        <v>115</v>
      </c>
      <c r="N63" s="52" t="s">
        <v>115</v>
      </c>
      <c r="O63" s="52" t="s">
        <v>115</v>
      </c>
    </row>
    <row r="64" spans="1:15" x14ac:dyDescent="0.25">
      <c r="A64" s="13" t="s">
        <v>116</v>
      </c>
      <c r="B64" s="19">
        <v>0</v>
      </c>
      <c r="C64" s="19">
        <v>0</v>
      </c>
      <c r="D64" s="19">
        <v>0</v>
      </c>
      <c r="E64" s="19">
        <v>0</v>
      </c>
      <c r="F64" s="19">
        <v>0</v>
      </c>
      <c r="G64" s="19">
        <v>0</v>
      </c>
      <c r="H64" s="19">
        <v>0</v>
      </c>
      <c r="I64" s="19">
        <v>0</v>
      </c>
      <c r="J64" s="19">
        <v>0</v>
      </c>
      <c r="K64" s="19">
        <v>0</v>
      </c>
      <c r="L64" s="19">
        <v>0</v>
      </c>
      <c r="M64" s="19">
        <v>0</v>
      </c>
      <c r="N64" s="19">
        <v>0</v>
      </c>
      <c r="O64" s="19">
        <v>0</v>
      </c>
    </row>
    <row r="65" spans="1:15" x14ac:dyDescent="0.25">
      <c r="A65" s="8" t="s">
        <v>117</v>
      </c>
      <c r="B65" s="52">
        <v>0</v>
      </c>
      <c r="C65" s="52">
        <v>0</v>
      </c>
      <c r="D65" s="52">
        <v>0</v>
      </c>
      <c r="E65" s="52">
        <v>0</v>
      </c>
      <c r="F65" s="52">
        <v>0</v>
      </c>
      <c r="G65" s="52">
        <v>0</v>
      </c>
      <c r="H65" s="52">
        <v>0</v>
      </c>
      <c r="I65" s="52">
        <v>0</v>
      </c>
      <c r="J65" s="52">
        <v>0</v>
      </c>
      <c r="K65" s="52">
        <v>0</v>
      </c>
      <c r="L65" s="52">
        <v>0</v>
      </c>
      <c r="M65" s="52">
        <v>0</v>
      </c>
      <c r="N65" s="52">
        <v>0</v>
      </c>
      <c r="O65" s="52">
        <v>0</v>
      </c>
    </row>
    <row r="66" spans="1:15" x14ac:dyDescent="0.25">
      <c r="A66" s="6" t="s">
        <v>118</v>
      </c>
      <c r="B66" s="7" t="s">
        <v>18</v>
      </c>
      <c r="C66" s="7" t="s">
        <v>119</v>
      </c>
      <c r="D66" s="7" t="s">
        <v>119</v>
      </c>
      <c r="E66" s="7" t="s">
        <v>18</v>
      </c>
      <c r="F66" s="7" t="s">
        <v>18</v>
      </c>
      <c r="G66" s="7" t="s">
        <v>18</v>
      </c>
      <c r="H66" s="7" t="s">
        <v>18</v>
      </c>
      <c r="I66" s="7" t="s">
        <v>18</v>
      </c>
      <c r="J66" s="7" t="s">
        <v>18</v>
      </c>
      <c r="K66" s="7" t="s">
        <v>18</v>
      </c>
      <c r="L66" s="7" t="s">
        <v>18</v>
      </c>
      <c r="M66" s="7" t="s">
        <v>18</v>
      </c>
      <c r="N66" s="7" t="s">
        <v>119</v>
      </c>
      <c r="O66" s="7" t="s">
        <v>119</v>
      </c>
    </row>
    <row r="67" spans="1:15" x14ac:dyDescent="0.25">
      <c r="A67" s="23" t="s">
        <v>120</v>
      </c>
      <c r="B67" s="56">
        <v>509000</v>
      </c>
      <c r="C67" s="56">
        <f>4000</f>
        <v>4000</v>
      </c>
      <c r="D67" s="56">
        <v>0</v>
      </c>
      <c r="E67" s="56">
        <v>25000</v>
      </c>
      <c r="F67" s="56">
        <v>31500</v>
      </c>
      <c r="G67" s="56">
        <f>4500+1200</f>
        <v>5700</v>
      </c>
      <c r="H67" s="56">
        <v>193000</v>
      </c>
      <c r="I67" s="56">
        <f t="shared" ref="I67:M67" si="15">+I69+I70</f>
        <v>0</v>
      </c>
      <c r="J67" s="56">
        <f t="shared" si="15"/>
        <v>0</v>
      </c>
      <c r="K67" s="56">
        <f t="shared" si="15"/>
        <v>244700</v>
      </c>
      <c r="L67" s="56">
        <f t="shared" si="15"/>
        <v>0</v>
      </c>
      <c r="M67" s="56">
        <f t="shared" si="15"/>
        <v>0</v>
      </c>
      <c r="N67" s="56">
        <v>0</v>
      </c>
      <c r="O67" s="56">
        <v>0</v>
      </c>
    </row>
    <row r="68" spans="1:15" x14ac:dyDescent="0.25">
      <c r="A68" s="57" t="s">
        <v>121</v>
      </c>
      <c r="B68" s="58">
        <f>+hist_financials_0!$Z$43</f>
        <v>215000</v>
      </c>
      <c r="C68" s="58">
        <v>0</v>
      </c>
      <c r="D68" s="58">
        <v>0</v>
      </c>
      <c r="E68" s="58">
        <v>25000</v>
      </c>
      <c r="F68" s="58">
        <v>35000</v>
      </c>
      <c r="G68" s="58">
        <v>75000</v>
      </c>
      <c r="H68" s="58">
        <v>75000</v>
      </c>
      <c r="I68" s="58">
        <v>80000</v>
      </c>
      <c r="J68" s="58">
        <v>0</v>
      </c>
      <c r="K68" s="58">
        <v>385000</v>
      </c>
      <c r="L68" s="58">
        <v>0</v>
      </c>
      <c r="M68" s="58">
        <v>0</v>
      </c>
      <c r="N68" s="58">
        <v>0</v>
      </c>
      <c r="O68" s="58">
        <v>0</v>
      </c>
    </row>
    <row r="69" spans="1:15" x14ac:dyDescent="0.25">
      <c r="A69" s="59" t="s">
        <v>122</v>
      </c>
      <c r="B69" s="60">
        <f>+hist_financials_0!$R$43</f>
        <v>195000</v>
      </c>
      <c r="C69" s="60">
        <v>0</v>
      </c>
      <c r="D69" s="60">
        <v>0</v>
      </c>
      <c r="E69" s="60">
        <v>0</v>
      </c>
      <c r="F69" s="60">
        <v>0</v>
      </c>
      <c r="G69" s="60">
        <v>0</v>
      </c>
      <c r="H69" s="60">
        <v>0</v>
      </c>
      <c r="I69" s="60">
        <v>0</v>
      </c>
      <c r="J69" s="60">
        <v>0</v>
      </c>
      <c r="K69" s="60">
        <v>244700</v>
      </c>
      <c r="L69" s="60">
        <v>0</v>
      </c>
      <c r="M69" s="60">
        <v>0</v>
      </c>
      <c r="N69" s="60">
        <v>0</v>
      </c>
      <c r="O69" s="60">
        <v>0</v>
      </c>
    </row>
    <row r="70" spans="1:15" x14ac:dyDescent="0.25">
      <c r="A70" s="61" t="s">
        <v>123</v>
      </c>
      <c r="B70" s="62">
        <f>+hist_financials_0!$S$43</f>
        <v>90000</v>
      </c>
      <c r="C70" s="62">
        <v>0</v>
      </c>
      <c r="D70" s="62">
        <v>0</v>
      </c>
      <c r="E70" s="62">
        <v>0</v>
      </c>
      <c r="F70" s="62">
        <v>0</v>
      </c>
      <c r="G70" s="62">
        <v>0</v>
      </c>
      <c r="H70" s="62">
        <v>0</v>
      </c>
      <c r="I70" s="62">
        <v>0</v>
      </c>
      <c r="J70" s="62">
        <v>0</v>
      </c>
      <c r="K70" s="62">
        <v>0</v>
      </c>
      <c r="L70" s="62">
        <v>0</v>
      </c>
      <c r="M70" s="62">
        <v>0</v>
      </c>
      <c r="N70" s="62">
        <v>0</v>
      </c>
      <c r="O70" s="62">
        <v>0</v>
      </c>
    </row>
    <row r="71" spans="1:15" x14ac:dyDescent="0.25">
      <c r="A71" s="59" t="s">
        <v>124</v>
      </c>
      <c r="B71" s="60">
        <v>0</v>
      </c>
      <c r="C71" s="60">
        <v>0</v>
      </c>
      <c r="D71" s="60">
        <v>0</v>
      </c>
      <c r="E71" s="60">
        <v>0</v>
      </c>
      <c r="F71" s="60">
        <v>0</v>
      </c>
      <c r="G71" s="60">
        <v>0</v>
      </c>
      <c r="H71" s="60">
        <v>0</v>
      </c>
      <c r="I71" s="60">
        <v>0</v>
      </c>
      <c r="J71" s="60">
        <v>0</v>
      </c>
      <c r="K71" s="60">
        <v>0</v>
      </c>
      <c r="L71" s="60">
        <v>0</v>
      </c>
      <c r="M71" s="60">
        <v>0</v>
      </c>
      <c r="N71" s="60">
        <v>0</v>
      </c>
      <c r="O71" s="60">
        <v>0</v>
      </c>
    </row>
    <row r="72" spans="1:15" x14ac:dyDescent="0.25">
      <c r="A72" s="61" t="s">
        <v>125</v>
      </c>
      <c r="B72" s="62">
        <f>+hist_financials_0!$X$43</f>
        <v>286238.69099999999</v>
      </c>
      <c r="C72" s="62">
        <v>0</v>
      </c>
      <c r="D72" s="62">
        <v>0</v>
      </c>
      <c r="E72" s="62">
        <f>+E67</f>
        <v>25000</v>
      </c>
      <c r="F72" s="62">
        <v>0</v>
      </c>
      <c r="G72" s="62">
        <v>0</v>
      </c>
      <c r="H72" s="62">
        <v>0</v>
      </c>
      <c r="I72" s="62">
        <v>0</v>
      </c>
      <c r="J72" s="62">
        <v>0</v>
      </c>
      <c r="K72" s="62">
        <v>0</v>
      </c>
      <c r="L72" s="62">
        <v>0</v>
      </c>
      <c r="M72" s="62">
        <v>0</v>
      </c>
      <c r="N72" s="62">
        <v>0</v>
      </c>
      <c r="O72" s="62">
        <v>0</v>
      </c>
    </row>
    <row r="73" spans="1:15" x14ac:dyDescent="0.25">
      <c r="A73" s="59" t="s">
        <v>126</v>
      </c>
      <c r="B73" s="60">
        <v>0</v>
      </c>
      <c r="C73" s="60">
        <v>0</v>
      </c>
      <c r="D73" s="60">
        <v>0</v>
      </c>
      <c r="E73" s="60">
        <v>0</v>
      </c>
      <c r="F73" s="60">
        <v>0</v>
      </c>
      <c r="G73" s="60">
        <v>0</v>
      </c>
      <c r="H73" s="60">
        <v>177000</v>
      </c>
      <c r="I73" s="60">
        <v>0</v>
      </c>
      <c r="J73" s="60">
        <v>0</v>
      </c>
      <c r="K73" s="60">
        <v>0</v>
      </c>
      <c r="L73" s="60">
        <v>0</v>
      </c>
      <c r="M73" s="60">
        <v>0</v>
      </c>
      <c r="N73" s="60">
        <v>0</v>
      </c>
      <c r="O73" s="60">
        <v>0</v>
      </c>
    </row>
    <row r="74" spans="1:15" x14ac:dyDescent="0.25">
      <c r="A74" s="61" t="s">
        <v>127</v>
      </c>
      <c r="B74" s="62">
        <f>+hist_financials_0!$T$43</f>
        <v>7282.9236799999999</v>
      </c>
      <c r="C74" s="62">
        <v>0</v>
      </c>
      <c r="D74" s="62">
        <v>0</v>
      </c>
      <c r="E74" s="62">
        <v>0</v>
      </c>
      <c r="F74" s="62">
        <v>31500</v>
      </c>
      <c r="G74" s="62">
        <v>0</v>
      </c>
      <c r="H74" s="62">
        <v>0</v>
      </c>
      <c r="I74" s="62">
        <v>0</v>
      </c>
      <c r="J74" s="62">
        <v>0</v>
      </c>
      <c r="K74" s="62">
        <v>0</v>
      </c>
      <c r="L74" s="62">
        <v>0</v>
      </c>
      <c r="M74" s="62">
        <v>0</v>
      </c>
      <c r="N74" s="62">
        <v>0</v>
      </c>
      <c r="O74" s="62">
        <v>0</v>
      </c>
    </row>
    <row r="75" spans="1:15" x14ac:dyDescent="0.25">
      <c r="A75" s="59" t="s">
        <v>128</v>
      </c>
      <c r="B75" s="21">
        <v>4.7500000000000001E-2</v>
      </c>
      <c r="C75" s="21">
        <v>4.7500000000000001E-2</v>
      </c>
      <c r="D75" s="21">
        <v>4.7500000000000001E-2</v>
      </c>
      <c r="E75" s="21">
        <v>4.7500000000000001E-2</v>
      </c>
      <c r="F75" s="21">
        <v>4.7500000000000001E-2</v>
      </c>
      <c r="G75" s="21">
        <v>4.7500000000000001E-2</v>
      </c>
      <c r="H75" s="21">
        <v>4.7500000000000001E-2</v>
      </c>
      <c r="I75" s="21">
        <v>4.7500000000000001E-2</v>
      </c>
      <c r="J75" s="21">
        <v>4.7500000000000001E-2</v>
      </c>
      <c r="K75" s="21">
        <v>4.7500000000000001E-2</v>
      </c>
      <c r="L75" s="21">
        <v>4.7500000000000001E-2</v>
      </c>
      <c r="M75" s="21">
        <v>4.7500000000000001E-2</v>
      </c>
      <c r="N75" s="21">
        <v>4.7500000000000001E-2</v>
      </c>
      <c r="O75" s="21">
        <v>4.7500000000000001E-2</v>
      </c>
    </row>
    <row r="76" spans="1:15" x14ac:dyDescent="0.25">
      <c r="A76" s="63" t="s">
        <v>129</v>
      </c>
      <c r="B76" s="64">
        <v>5.0000000000000001E-3</v>
      </c>
      <c r="C76" s="64">
        <v>5.0000000000000001E-3</v>
      </c>
      <c r="D76" s="64">
        <v>5.0000000000000001E-3</v>
      </c>
      <c r="E76" s="64">
        <v>5.0000000000000001E-3</v>
      </c>
      <c r="F76" s="64">
        <v>5.0000000000000001E-3</v>
      </c>
      <c r="G76" s="64">
        <v>5.0000000000000001E-3</v>
      </c>
      <c r="H76" s="64">
        <v>5.0000000000000001E-3</v>
      </c>
      <c r="I76" s="64">
        <v>5.0000000000000001E-3</v>
      </c>
      <c r="J76" s="64">
        <v>5.0000000000000001E-3</v>
      </c>
      <c r="K76" s="64">
        <v>5.0000000000000001E-3</v>
      </c>
      <c r="L76" s="64">
        <v>5.0000000000000001E-3</v>
      </c>
      <c r="M76" s="64">
        <v>5.0000000000000001E-3</v>
      </c>
      <c r="N76" s="64">
        <v>5.0000000000000001E-3</v>
      </c>
      <c r="O76" s="64">
        <v>5.0000000000000001E-3</v>
      </c>
    </row>
    <row r="77" spans="1:15" x14ac:dyDescent="0.25">
      <c r="A77" s="59" t="s">
        <v>130</v>
      </c>
      <c r="B77" s="21">
        <v>8.4999999999999992E-2</v>
      </c>
      <c r="C77" s="21">
        <v>8.4999999999999992E-2</v>
      </c>
      <c r="D77" s="21">
        <v>8.4999999999999992E-2</v>
      </c>
      <c r="E77" s="21">
        <v>8.4999999999999992E-2</v>
      </c>
      <c r="F77" s="21">
        <v>8.4999999999999992E-2</v>
      </c>
      <c r="G77" s="21">
        <v>8.4999999999999992E-2</v>
      </c>
      <c r="H77" s="21">
        <v>8.4999999999999992E-2</v>
      </c>
      <c r="I77" s="21">
        <v>8.4999999999999992E-2</v>
      </c>
      <c r="J77" s="21">
        <v>8.4999999999999992E-2</v>
      </c>
      <c r="K77" s="21">
        <v>8.4999999999999992E-2</v>
      </c>
      <c r="L77" s="21">
        <v>8.4999999999999992E-2</v>
      </c>
      <c r="M77" s="21">
        <v>8.4999999999999992E-2</v>
      </c>
      <c r="N77" s="21">
        <v>8.4999999999999992E-2</v>
      </c>
      <c r="O77" s="21">
        <v>8.4999999999999992E-2</v>
      </c>
    </row>
    <row r="78" spans="1:15" x14ac:dyDescent="0.25">
      <c r="A78" s="63" t="s">
        <v>131</v>
      </c>
      <c r="B78" s="65">
        <v>45443</v>
      </c>
      <c r="C78" s="65">
        <v>45443</v>
      </c>
      <c r="D78" s="65">
        <v>45443</v>
      </c>
      <c r="E78" s="65">
        <v>45443</v>
      </c>
      <c r="F78" s="65">
        <v>45443</v>
      </c>
      <c r="G78" s="65">
        <v>45443</v>
      </c>
      <c r="H78" s="65">
        <v>45443</v>
      </c>
      <c r="I78" s="65">
        <v>45443</v>
      </c>
      <c r="J78" s="65">
        <v>45443</v>
      </c>
      <c r="K78" s="65">
        <v>45443</v>
      </c>
      <c r="L78" s="65">
        <v>45443</v>
      </c>
      <c r="M78" s="65">
        <v>45443</v>
      </c>
      <c r="N78" s="65">
        <v>45443</v>
      </c>
      <c r="O78" s="65">
        <v>45443</v>
      </c>
    </row>
    <row r="79" spans="1:15" x14ac:dyDescent="0.25">
      <c r="A79" s="59" t="s">
        <v>132</v>
      </c>
      <c r="B79" s="21">
        <v>1</v>
      </c>
      <c r="C79" s="21">
        <v>1</v>
      </c>
      <c r="D79" s="21">
        <v>1</v>
      </c>
      <c r="E79" s="21">
        <v>1</v>
      </c>
      <c r="F79" s="21">
        <v>1</v>
      </c>
      <c r="G79" s="21">
        <v>1</v>
      </c>
      <c r="H79" s="21">
        <v>1</v>
      </c>
      <c r="I79" s="21">
        <v>1</v>
      </c>
      <c r="J79" s="21">
        <v>1</v>
      </c>
      <c r="K79" s="21">
        <v>1</v>
      </c>
      <c r="L79" s="21">
        <v>1</v>
      </c>
      <c r="M79" s="21">
        <v>1</v>
      </c>
      <c r="N79" s="21">
        <v>1</v>
      </c>
      <c r="O79" s="21">
        <v>1</v>
      </c>
    </row>
    <row r="80" spans="1:15" x14ac:dyDescent="0.25">
      <c r="A80" s="63" t="s">
        <v>133</v>
      </c>
      <c r="B80" s="64">
        <v>0.12</v>
      </c>
      <c r="C80" s="64">
        <v>0.12</v>
      </c>
      <c r="D80" s="64">
        <v>0.12</v>
      </c>
      <c r="E80" s="64">
        <v>0.12</v>
      </c>
      <c r="F80" s="64">
        <v>0.12</v>
      </c>
      <c r="G80" s="64">
        <v>0.12</v>
      </c>
      <c r="H80" s="64">
        <v>0.12</v>
      </c>
      <c r="I80" s="64">
        <v>0.12</v>
      </c>
      <c r="J80" s="64">
        <v>0.12</v>
      </c>
      <c r="K80" s="64">
        <v>0.12</v>
      </c>
      <c r="L80" s="64">
        <v>0.12</v>
      </c>
      <c r="M80" s="64">
        <v>0.12</v>
      </c>
      <c r="N80" s="64">
        <v>0.12</v>
      </c>
      <c r="O80" s="64">
        <v>0.12</v>
      </c>
    </row>
    <row r="81" spans="1:15" x14ac:dyDescent="0.25">
      <c r="A81" s="59" t="s">
        <v>134</v>
      </c>
      <c r="B81" s="21">
        <v>0.12</v>
      </c>
      <c r="C81" s="21">
        <v>0.12</v>
      </c>
      <c r="D81" s="21">
        <v>0.12</v>
      </c>
      <c r="E81" s="21">
        <v>0.12</v>
      </c>
      <c r="F81" s="21">
        <v>0.12</v>
      </c>
      <c r="G81" s="21">
        <v>0.12</v>
      </c>
      <c r="H81" s="21">
        <v>0.12</v>
      </c>
      <c r="I81" s="21">
        <v>0.12</v>
      </c>
      <c r="J81" s="21">
        <v>0.12</v>
      </c>
      <c r="K81" s="21">
        <v>0.12</v>
      </c>
      <c r="L81" s="21">
        <v>0.12</v>
      </c>
      <c r="M81" s="21">
        <v>0.12</v>
      </c>
      <c r="N81" s="21">
        <v>0.12</v>
      </c>
      <c r="O81" s="21">
        <v>0.12</v>
      </c>
    </row>
    <row r="82" spans="1:15" x14ac:dyDescent="0.25">
      <c r="A82" s="63" t="s">
        <v>135</v>
      </c>
      <c r="B82" s="65">
        <v>44196</v>
      </c>
      <c r="C82" s="65">
        <v>44196</v>
      </c>
      <c r="D82" s="65">
        <v>44196</v>
      </c>
      <c r="E82" s="65">
        <v>44196</v>
      </c>
      <c r="F82" s="65">
        <v>44196</v>
      </c>
      <c r="G82" s="65">
        <v>44196</v>
      </c>
      <c r="H82" s="65">
        <v>44196</v>
      </c>
      <c r="I82" s="65">
        <v>44196</v>
      </c>
      <c r="J82" s="65">
        <v>44196</v>
      </c>
      <c r="K82" s="65">
        <v>44196</v>
      </c>
      <c r="L82" s="65">
        <v>44196</v>
      </c>
      <c r="M82" s="65">
        <v>44196</v>
      </c>
      <c r="N82" s="65">
        <v>44196</v>
      </c>
      <c r="O82" s="65">
        <v>44196</v>
      </c>
    </row>
    <row r="83" spans="1:15" x14ac:dyDescent="0.25">
      <c r="A83" s="59" t="s">
        <v>136</v>
      </c>
      <c r="B83" s="66">
        <v>46387</v>
      </c>
      <c r="C83" s="66">
        <v>46387</v>
      </c>
      <c r="D83" s="66">
        <v>46387</v>
      </c>
      <c r="E83" s="66">
        <v>46387</v>
      </c>
      <c r="F83" s="66">
        <v>46387</v>
      </c>
      <c r="G83" s="66">
        <v>46387</v>
      </c>
      <c r="H83" s="66">
        <v>46387</v>
      </c>
      <c r="I83" s="66">
        <v>46387</v>
      </c>
      <c r="J83" s="66">
        <v>46387</v>
      </c>
      <c r="K83" s="66">
        <v>46387</v>
      </c>
      <c r="L83" s="66">
        <v>46387</v>
      </c>
      <c r="M83" s="66">
        <v>46387</v>
      </c>
      <c r="N83" s="66">
        <v>46387</v>
      </c>
      <c r="O83" s="66">
        <v>46387</v>
      </c>
    </row>
    <row r="84" spans="1:15" x14ac:dyDescent="0.25">
      <c r="A84" s="63" t="s">
        <v>137</v>
      </c>
      <c r="B84" s="67">
        <v>1.5</v>
      </c>
      <c r="C84" s="67">
        <v>1.5</v>
      </c>
      <c r="D84" s="67">
        <v>1.5</v>
      </c>
      <c r="E84" s="67">
        <v>1.5</v>
      </c>
      <c r="F84" s="67">
        <v>1.5</v>
      </c>
      <c r="G84" s="67">
        <v>1.5</v>
      </c>
      <c r="H84" s="67">
        <v>1.5</v>
      </c>
      <c r="I84" s="67">
        <v>1.5</v>
      </c>
      <c r="J84" s="67">
        <v>1.5</v>
      </c>
      <c r="K84" s="67">
        <v>1.5</v>
      </c>
      <c r="L84" s="67">
        <v>1.5</v>
      </c>
      <c r="M84" s="67">
        <v>1.5</v>
      </c>
      <c r="N84" s="67">
        <v>1.5</v>
      </c>
      <c r="O84" s="67">
        <v>1.5</v>
      </c>
    </row>
    <row r="85" spans="1:15" x14ac:dyDescent="0.25">
      <c r="A85" s="68" t="s">
        <v>138</v>
      </c>
      <c r="B85" s="69">
        <v>0.06</v>
      </c>
      <c r="C85" s="69">
        <v>0.06</v>
      </c>
      <c r="D85" s="69">
        <v>0.06</v>
      </c>
      <c r="E85" s="69">
        <v>0.06</v>
      </c>
      <c r="F85" s="69">
        <v>0</v>
      </c>
      <c r="G85" s="69">
        <v>0.06</v>
      </c>
      <c r="H85" s="69">
        <v>0.06</v>
      </c>
      <c r="I85" s="69">
        <v>0.06</v>
      </c>
      <c r="J85" s="69">
        <v>0.06</v>
      </c>
      <c r="K85" s="69">
        <v>0.06</v>
      </c>
      <c r="L85" s="69">
        <v>0.06</v>
      </c>
      <c r="M85" s="69">
        <v>0.06</v>
      </c>
      <c r="N85" s="69">
        <v>0.06</v>
      </c>
      <c r="O85" s="69">
        <v>0.06</v>
      </c>
    </row>
    <row r="86" spans="1:15" x14ac:dyDescent="0.25">
      <c r="A86" s="70" t="s">
        <v>139</v>
      </c>
      <c r="B86" s="71" t="s">
        <v>140</v>
      </c>
      <c r="C86" s="71" t="s">
        <v>140</v>
      </c>
      <c r="D86" s="71" t="s">
        <v>140</v>
      </c>
      <c r="E86" s="71" t="s">
        <v>141</v>
      </c>
      <c r="F86" s="71" t="s">
        <v>142</v>
      </c>
      <c r="G86" s="71" t="s">
        <v>140</v>
      </c>
      <c r="H86" s="71" t="s">
        <v>140</v>
      </c>
      <c r="I86" s="71" t="s">
        <v>142</v>
      </c>
      <c r="J86" s="71" t="s">
        <v>140</v>
      </c>
      <c r="K86" s="71" t="s">
        <v>140</v>
      </c>
      <c r="L86" s="71" t="s">
        <v>140</v>
      </c>
      <c r="M86" s="71" t="s">
        <v>140</v>
      </c>
      <c r="N86" s="71" t="s">
        <v>140</v>
      </c>
      <c r="O86" s="71" t="s">
        <v>140</v>
      </c>
    </row>
    <row r="87" spans="1:15" x14ac:dyDescent="0.25">
      <c r="A87" s="72" t="s">
        <v>143</v>
      </c>
      <c r="B87" s="73" t="s">
        <v>21</v>
      </c>
      <c r="C87" s="73" t="s">
        <v>21</v>
      </c>
      <c r="D87" s="73" t="s">
        <v>21</v>
      </c>
      <c r="E87" s="73" t="s">
        <v>21</v>
      </c>
      <c r="F87" s="73" t="s">
        <v>21</v>
      </c>
      <c r="G87" s="73" t="s">
        <v>21</v>
      </c>
      <c r="H87" s="73" t="s">
        <v>21</v>
      </c>
      <c r="I87" s="73" t="s">
        <v>21</v>
      </c>
      <c r="J87" s="73" t="s">
        <v>21</v>
      </c>
      <c r="K87" s="73" t="s">
        <v>21</v>
      </c>
      <c r="L87" s="73" t="s">
        <v>21</v>
      </c>
      <c r="M87" s="73" t="s">
        <v>21</v>
      </c>
      <c r="N87" s="73" t="s">
        <v>21</v>
      </c>
      <c r="O87" s="73" t="s">
        <v>21</v>
      </c>
    </row>
    <row r="88" spans="1:15" x14ac:dyDescent="0.25">
      <c r="A88" s="59" t="s">
        <v>144</v>
      </c>
      <c r="B88" s="74">
        <v>15</v>
      </c>
      <c r="C88" s="74">
        <v>1</v>
      </c>
      <c r="D88" s="74">
        <v>1</v>
      </c>
      <c r="E88" s="74">
        <v>1</v>
      </c>
      <c r="F88" s="74">
        <v>1</v>
      </c>
      <c r="G88" s="74">
        <v>1</v>
      </c>
      <c r="H88" s="74">
        <v>1</v>
      </c>
      <c r="I88" s="74">
        <v>1</v>
      </c>
      <c r="J88" s="74">
        <v>1</v>
      </c>
      <c r="K88" s="74">
        <v>1</v>
      </c>
      <c r="L88" s="74">
        <v>1</v>
      </c>
      <c r="M88" s="74">
        <v>1</v>
      </c>
      <c r="N88" s="74">
        <v>1</v>
      </c>
      <c r="O88" s="74">
        <v>1</v>
      </c>
    </row>
    <row r="89" spans="1:15" x14ac:dyDescent="0.25">
      <c r="A89" s="72" t="s">
        <v>145</v>
      </c>
      <c r="B89" s="29">
        <v>16</v>
      </c>
      <c r="C89" s="29">
        <v>8</v>
      </c>
      <c r="D89" s="29">
        <v>8</v>
      </c>
      <c r="E89" s="29">
        <v>28</v>
      </c>
      <c r="F89" s="29">
        <v>32</v>
      </c>
      <c r="G89" s="29">
        <v>8</v>
      </c>
      <c r="H89" s="29">
        <v>8</v>
      </c>
      <c r="I89" s="29">
        <v>110</v>
      </c>
      <c r="J89" s="29">
        <v>16</v>
      </c>
      <c r="K89" s="29">
        <v>16</v>
      </c>
      <c r="L89" s="29">
        <v>16</v>
      </c>
      <c r="M89" s="29">
        <v>16</v>
      </c>
      <c r="N89" s="29">
        <v>8</v>
      </c>
      <c r="O89" s="29">
        <v>8</v>
      </c>
    </row>
    <row r="90" spans="1:15" x14ac:dyDescent="0.25">
      <c r="A90" s="59" t="s">
        <v>146</v>
      </c>
      <c r="B90" s="60" t="e">
        <v>#N/A</v>
      </c>
      <c r="C90" s="60">
        <v>23646.144</v>
      </c>
      <c r="D90" s="60">
        <v>23646.144</v>
      </c>
      <c r="E90" s="60">
        <v>31072.204800000003</v>
      </c>
      <c r="F90" s="60">
        <v>94696.243200000012</v>
      </c>
      <c r="G90" s="60">
        <v>23646.144</v>
      </c>
      <c r="H90" s="60">
        <v>26601.912</v>
      </c>
      <c r="I90" s="60">
        <v>203448.96000000002</v>
      </c>
      <c r="J90" s="60">
        <v>56004.595200000003</v>
      </c>
      <c r="K90" s="60">
        <v>62401.014586800011</v>
      </c>
      <c r="L90" s="60" t="e">
        <v>#N/A</v>
      </c>
      <c r="M90" s="60" t="e">
        <v>#N/A</v>
      </c>
      <c r="N90" s="60">
        <v>23646.144</v>
      </c>
      <c r="O90" s="60">
        <v>23646.144</v>
      </c>
    </row>
    <row r="91" spans="1:15" x14ac:dyDescent="0.25">
      <c r="A91" s="72" t="s">
        <v>147</v>
      </c>
      <c r="B91" s="75">
        <v>0</v>
      </c>
      <c r="C91" s="75">
        <v>0</v>
      </c>
      <c r="D91" s="75">
        <v>0</v>
      </c>
      <c r="E91" s="75">
        <v>0</v>
      </c>
      <c r="F91" s="75">
        <v>0</v>
      </c>
      <c r="G91" s="75">
        <v>0</v>
      </c>
      <c r="H91" s="75">
        <v>0</v>
      </c>
      <c r="I91" s="75">
        <v>0</v>
      </c>
      <c r="J91" s="75">
        <v>0</v>
      </c>
      <c r="K91" s="75">
        <v>0</v>
      </c>
      <c r="L91" s="75">
        <v>0</v>
      </c>
      <c r="M91" s="75">
        <v>0</v>
      </c>
      <c r="N91" s="75">
        <v>0</v>
      </c>
      <c r="O91" s="75">
        <v>0</v>
      </c>
    </row>
    <row r="92" spans="1:15" x14ac:dyDescent="0.25">
      <c r="A92" s="59" t="s">
        <v>148</v>
      </c>
      <c r="B92" s="76">
        <v>0.12</v>
      </c>
      <c r="C92" s="76">
        <v>0.14000000000000001</v>
      </c>
      <c r="D92" s="76">
        <v>0.14000000000000001</v>
      </c>
      <c r="E92" s="76">
        <v>0.15</v>
      </c>
      <c r="F92" s="76">
        <v>0.14000000000000001</v>
      </c>
      <c r="G92" s="76">
        <v>0.14000000000000001</v>
      </c>
      <c r="H92" s="76">
        <v>0.14000000000000001</v>
      </c>
      <c r="I92" s="76">
        <v>0.14000000000000001</v>
      </c>
      <c r="J92" s="76">
        <v>0.12</v>
      </c>
      <c r="K92" s="76">
        <v>0.12</v>
      </c>
      <c r="L92" s="76">
        <v>0.12</v>
      </c>
      <c r="M92" s="76">
        <v>0.12</v>
      </c>
      <c r="N92" s="76">
        <v>0.14000000000000001</v>
      </c>
      <c r="O92" s="76">
        <v>0.14000000000000001</v>
      </c>
    </row>
    <row r="93" spans="1:15" x14ac:dyDescent="0.25">
      <c r="A93" s="72" t="s">
        <v>149</v>
      </c>
      <c r="B93" s="77">
        <v>1.1499999999999999</v>
      </c>
      <c r="C93" s="77">
        <v>1.1499999999999999</v>
      </c>
      <c r="D93" s="77">
        <v>1.1499999999999999</v>
      </c>
      <c r="E93" s="77">
        <v>1.2</v>
      </c>
      <c r="F93" s="77">
        <v>1.25</v>
      </c>
      <c r="G93" s="77">
        <v>1.1499999999999999</v>
      </c>
      <c r="H93" s="77">
        <v>1.1499999999999999</v>
      </c>
      <c r="I93" s="77">
        <v>1.25</v>
      </c>
      <c r="J93" s="77">
        <v>1.1499999999999999</v>
      </c>
      <c r="K93" s="77">
        <v>1.1499999999999999</v>
      </c>
      <c r="L93" s="77">
        <v>1.1499999999999999</v>
      </c>
      <c r="M93" s="77">
        <v>1.1499999999999999</v>
      </c>
      <c r="N93" s="77">
        <v>1.1499999999999999</v>
      </c>
      <c r="O93" s="77">
        <v>1.1499999999999999</v>
      </c>
    </row>
    <row r="94" spans="1:15" ht="22.5" x14ac:dyDescent="0.25">
      <c r="A94" s="59" t="s">
        <v>150</v>
      </c>
      <c r="B94" s="78">
        <v>0.9</v>
      </c>
      <c r="C94" s="78">
        <v>0.8</v>
      </c>
      <c r="D94" s="78">
        <v>0.8</v>
      </c>
      <c r="E94" s="78">
        <v>0.3</v>
      </c>
      <c r="F94" s="78">
        <v>0.8</v>
      </c>
      <c r="G94" s="78">
        <v>0.8</v>
      </c>
      <c r="H94" s="78">
        <v>0.9</v>
      </c>
      <c r="I94" s="78">
        <v>0.5</v>
      </c>
      <c r="J94" s="78">
        <v>0.9</v>
      </c>
      <c r="K94" s="78">
        <v>0.9</v>
      </c>
      <c r="L94" s="78">
        <v>0.9</v>
      </c>
      <c r="M94" s="78">
        <v>0.9</v>
      </c>
      <c r="N94" s="78">
        <v>0.8</v>
      </c>
      <c r="O94" s="78">
        <v>0.8</v>
      </c>
    </row>
    <row r="95" spans="1:15" ht="22.5" x14ac:dyDescent="0.25">
      <c r="A95" s="72" t="s">
        <v>151</v>
      </c>
      <c r="B95" s="79">
        <v>0.9</v>
      </c>
      <c r="C95" s="79">
        <v>0.8</v>
      </c>
      <c r="D95" s="79">
        <v>0.8</v>
      </c>
      <c r="E95" s="79">
        <v>0.3</v>
      </c>
      <c r="F95" s="79">
        <v>0.8</v>
      </c>
      <c r="G95" s="79">
        <v>0.8</v>
      </c>
      <c r="H95" s="79">
        <v>0.2</v>
      </c>
      <c r="I95" s="79">
        <v>0.5</v>
      </c>
      <c r="J95" s="79">
        <v>0.9</v>
      </c>
      <c r="K95" s="79">
        <v>0.9</v>
      </c>
      <c r="L95" s="79">
        <v>0.9</v>
      </c>
      <c r="M95" s="79">
        <v>0.9</v>
      </c>
      <c r="N95" s="79">
        <v>0.8</v>
      </c>
      <c r="O95" s="79">
        <v>0.8</v>
      </c>
    </row>
    <row r="96" spans="1:15" ht="22.5" x14ac:dyDescent="0.25">
      <c r="A96" s="59" t="s">
        <v>152</v>
      </c>
      <c r="B96" s="78">
        <v>0.7</v>
      </c>
      <c r="C96" s="78">
        <v>0.8</v>
      </c>
      <c r="D96" s="78">
        <v>0.8</v>
      </c>
      <c r="E96" s="78">
        <v>0.3</v>
      </c>
      <c r="F96" s="78">
        <v>0.8</v>
      </c>
      <c r="G96" s="78">
        <v>0.8</v>
      </c>
      <c r="H96" s="78">
        <v>0.9</v>
      </c>
      <c r="I96" s="78">
        <v>0.5</v>
      </c>
      <c r="J96" s="78">
        <v>0.7</v>
      </c>
      <c r="K96" s="78">
        <v>0.7</v>
      </c>
      <c r="L96" s="78">
        <v>0.7</v>
      </c>
      <c r="M96" s="78">
        <v>0.7</v>
      </c>
      <c r="N96" s="78">
        <v>0.8</v>
      </c>
      <c r="O96" s="78">
        <v>0.8</v>
      </c>
    </row>
    <row r="97" spans="1:15" ht="22.5" x14ac:dyDescent="0.25">
      <c r="A97" s="80" t="s">
        <v>153</v>
      </c>
      <c r="B97" s="81">
        <v>0.15</v>
      </c>
      <c r="C97" s="81">
        <v>0.8</v>
      </c>
      <c r="D97" s="81">
        <v>0.8</v>
      </c>
      <c r="E97" s="81">
        <v>0.3</v>
      </c>
      <c r="F97" s="81">
        <v>0.8</v>
      </c>
      <c r="G97" s="81">
        <v>0.8</v>
      </c>
      <c r="H97" s="81">
        <v>0.2</v>
      </c>
      <c r="I97" s="81">
        <v>0.5</v>
      </c>
      <c r="J97" s="81">
        <v>0.15</v>
      </c>
      <c r="K97" s="81">
        <v>0.15</v>
      </c>
      <c r="L97" s="81">
        <v>0.15</v>
      </c>
      <c r="M97" s="81">
        <v>0.15</v>
      </c>
      <c r="N97" s="81">
        <v>0.8</v>
      </c>
      <c r="O97" s="81">
        <v>0.8</v>
      </c>
    </row>
  </sheetData>
  <conditionalFormatting sqref="C4:F5">
    <cfRule type="cellIs" dxfId="269" priority="35" operator="equal">
      <formula>"Yes"</formula>
    </cfRule>
  </conditionalFormatting>
  <conditionalFormatting sqref="C87:F87">
    <cfRule type="cellIs" dxfId="268" priority="34" operator="equal">
      <formula>"Yes"</formula>
    </cfRule>
  </conditionalFormatting>
  <conditionalFormatting sqref="I4:I5">
    <cfRule type="cellIs" dxfId="267" priority="29" operator="equal">
      <formula>"Yes"</formula>
    </cfRule>
  </conditionalFormatting>
  <conditionalFormatting sqref="I87">
    <cfRule type="cellIs" dxfId="266" priority="28" operator="equal">
      <formula>"Yes"</formula>
    </cfRule>
  </conditionalFormatting>
  <conditionalFormatting sqref="J4:K5">
    <cfRule type="cellIs" dxfId="265" priority="27" operator="equal">
      <formula>"Yes"</formula>
    </cfRule>
  </conditionalFormatting>
  <conditionalFormatting sqref="J87:K87">
    <cfRule type="cellIs" dxfId="264" priority="26" operator="equal">
      <formula>"Yes"</formula>
    </cfRule>
  </conditionalFormatting>
  <conditionalFormatting sqref="G4:G5">
    <cfRule type="cellIs" dxfId="263" priority="33" operator="equal">
      <formula>"Yes"</formula>
    </cfRule>
  </conditionalFormatting>
  <conditionalFormatting sqref="G87">
    <cfRule type="cellIs" dxfId="262" priority="32" operator="equal">
      <formula>"Yes"</formula>
    </cfRule>
  </conditionalFormatting>
  <conditionalFormatting sqref="H4:H5">
    <cfRule type="cellIs" dxfId="261" priority="31" operator="equal">
      <formula>"Yes"</formula>
    </cfRule>
  </conditionalFormatting>
  <conditionalFormatting sqref="H87">
    <cfRule type="cellIs" dxfId="260" priority="30" operator="equal">
      <formula>"Yes"</formula>
    </cfRule>
  </conditionalFormatting>
  <conditionalFormatting sqref="C87">
    <cfRule type="cellIs" dxfId="259" priority="22" operator="equal">
      <formula>"Yes"</formula>
    </cfRule>
  </conditionalFormatting>
  <conditionalFormatting sqref="B4:M5">
    <cfRule type="cellIs" dxfId="258" priority="25" operator="equal">
      <formula>"Yes"</formula>
    </cfRule>
  </conditionalFormatting>
  <conditionalFormatting sqref="B87:M87">
    <cfRule type="cellIs" dxfId="257" priority="24" operator="equal">
      <formula>"Yes"</formula>
    </cfRule>
  </conditionalFormatting>
  <conditionalFormatting sqref="C4:C5">
    <cfRule type="cellIs" dxfId="256" priority="23" operator="equal">
      <formula>"Yes"</formula>
    </cfRule>
  </conditionalFormatting>
  <conditionalFormatting sqref="L4:L5">
    <cfRule type="cellIs" dxfId="255" priority="21" operator="equal">
      <formula>"Yes"</formula>
    </cfRule>
  </conditionalFormatting>
  <conditionalFormatting sqref="L87">
    <cfRule type="cellIs" dxfId="254" priority="20" operator="equal">
      <formula>"Yes"</formula>
    </cfRule>
  </conditionalFormatting>
  <conditionalFormatting sqref="M4:M5">
    <cfRule type="cellIs" dxfId="253" priority="19" operator="equal">
      <formula>"Yes"</formula>
    </cfRule>
  </conditionalFormatting>
  <conditionalFormatting sqref="M87">
    <cfRule type="cellIs" dxfId="252" priority="18" operator="equal">
      <formula>"Yes"</formula>
    </cfRule>
  </conditionalFormatting>
  <conditionalFormatting sqref="B4">
    <cfRule type="cellIs" dxfId="251" priority="17" operator="equal">
      <formula>"Yes"</formula>
    </cfRule>
  </conditionalFormatting>
  <conditionalFormatting sqref="C4">
    <cfRule type="cellIs" dxfId="250" priority="16" operator="equal">
      <formula>"Yes"</formula>
    </cfRule>
  </conditionalFormatting>
  <conditionalFormatting sqref="B5">
    <cfRule type="cellIs" dxfId="249" priority="15" operator="equal">
      <formula>"Yes"</formula>
    </cfRule>
  </conditionalFormatting>
  <conditionalFormatting sqref="N4:N5">
    <cfRule type="cellIs" dxfId="248" priority="14" operator="equal">
      <formula>"Yes"</formula>
    </cfRule>
  </conditionalFormatting>
  <conditionalFormatting sqref="N87">
    <cfRule type="cellIs" dxfId="247" priority="13" operator="equal">
      <formula>"Yes"</formula>
    </cfRule>
  </conditionalFormatting>
  <conditionalFormatting sqref="N87">
    <cfRule type="cellIs" dxfId="246" priority="9" operator="equal">
      <formula>"Yes"</formula>
    </cfRule>
  </conditionalFormatting>
  <conditionalFormatting sqref="N4:N5">
    <cfRule type="cellIs" dxfId="245" priority="12" operator="equal">
      <formula>"Yes"</formula>
    </cfRule>
  </conditionalFormatting>
  <conditionalFormatting sqref="N87">
    <cfRule type="cellIs" dxfId="244" priority="11" operator="equal">
      <formula>"Yes"</formula>
    </cfRule>
  </conditionalFormatting>
  <conditionalFormatting sqref="N4:N5">
    <cfRule type="cellIs" dxfId="243" priority="10" operator="equal">
      <formula>"Yes"</formula>
    </cfRule>
  </conditionalFormatting>
  <conditionalFormatting sqref="N4">
    <cfRule type="cellIs" dxfId="242" priority="8" operator="equal">
      <formula>"Yes"</formula>
    </cfRule>
  </conditionalFormatting>
  <conditionalFormatting sqref="O4:O5">
    <cfRule type="cellIs" dxfId="241" priority="7" operator="equal">
      <formula>"Yes"</formula>
    </cfRule>
  </conditionalFormatting>
  <conditionalFormatting sqref="O4:O5">
    <cfRule type="cellIs" dxfId="240" priority="5" operator="equal">
      <formula>"Yes"</formula>
    </cfRule>
  </conditionalFormatting>
  <conditionalFormatting sqref="O87">
    <cfRule type="cellIs" dxfId="239" priority="2" operator="equal">
      <formula>"Yes"</formula>
    </cfRule>
  </conditionalFormatting>
  <conditionalFormatting sqref="O4:O5">
    <cfRule type="cellIs" dxfId="238" priority="6" operator="equal">
      <formula>"Yes"</formula>
    </cfRule>
  </conditionalFormatting>
  <conditionalFormatting sqref="O4">
    <cfRule type="cellIs" dxfId="237" priority="4" operator="equal">
      <formula>"Yes"</formula>
    </cfRule>
  </conditionalFormatting>
  <conditionalFormatting sqref="O87">
    <cfRule type="cellIs" dxfId="236" priority="3" operator="equal">
      <formula>"Yes"</formula>
    </cfRule>
  </conditionalFormatting>
  <conditionalFormatting sqref="O87">
    <cfRule type="cellIs" dxfId="235" priority="1" operator="equal">
      <formula>"Yes"</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60650-AEE1-44B5-AD72-113122326578}">
  <sheetPr codeName="Sheet2"/>
  <dimension ref="A1:AM198"/>
  <sheetViews>
    <sheetView topLeftCell="I123" workbookViewId="0">
      <selection activeCell="W151" sqref="W151:AK198"/>
    </sheetView>
  </sheetViews>
  <sheetFormatPr defaultRowHeight="15" outlineLevelRow="1" x14ac:dyDescent="0.25"/>
  <cols>
    <col min="1" max="1" width="3.5703125" bestFit="1" customWidth="1"/>
    <col min="2" max="2" width="11.5703125" bestFit="1" customWidth="1"/>
    <col min="3" max="3" width="7.85546875" bestFit="1" customWidth="1"/>
    <col min="4" max="4" width="22.42578125" bestFit="1" customWidth="1"/>
    <col min="5" max="5" width="6.5703125" bestFit="1" customWidth="1"/>
    <col min="6" max="6" width="4.42578125" bestFit="1" customWidth="1"/>
    <col min="7" max="7" width="6" bestFit="1" customWidth="1"/>
    <col min="8" max="9" width="20.5703125" bestFit="1" customWidth="1"/>
    <col min="10" max="10" width="7.140625" bestFit="1" customWidth="1"/>
    <col min="11" max="11" width="0" hidden="1" customWidth="1"/>
    <col min="12" max="12" width="7.5703125" bestFit="1" customWidth="1"/>
    <col min="13" max="13" width="9.42578125" bestFit="1" customWidth="1"/>
    <col min="14" max="14" width="13.28515625" bestFit="1" customWidth="1"/>
    <col min="15" max="15" width="0" hidden="1" customWidth="1"/>
    <col min="16" max="16" width="7.42578125" bestFit="1" customWidth="1"/>
    <col min="17" max="17" width="6.5703125" bestFit="1" customWidth="1"/>
    <col min="18" max="18" width="0" hidden="1" customWidth="1"/>
    <col min="19" max="19" width="11.85546875" bestFit="1" customWidth="1"/>
    <col min="20" max="22" width="0" hidden="1" customWidth="1"/>
    <col min="23" max="23" width="10.42578125" bestFit="1" customWidth="1"/>
    <col min="24" max="24" width="10.28515625" bestFit="1" customWidth="1"/>
    <col min="25" max="25" width="10.42578125" bestFit="1" customWidth="1"/>
    <col min="26" max="27" width="10.5703125" bestFit="1" customWidth="1"/>
    <col min="28" max="28" width="10.140625" bestFit="1" customWidth="1"/>
    <col min="29" max="29" width="10.5703125" bestFit="1" customWidth="1"/>
    <col min="30" max="30" width="13.140625" bestFit="1" customWidth="1"/>
    <col min="31" max="31" width="14.140625" bestFit="1" customWidth="1"/>
    <col min="32" max="32" width="10.5703125" bestFit="1" customWidth="1"/>
    <col min="33" max="33" width="12" bestFit="1" customWidth="1"/>
    <col min="34" max="34" width="12.7109375" bestFit="1" customWidth="1"/>
    <col min="35" max="35" width="10.5703125" bestFit="1" customWidth="1"/>
    <col min="36" max="36" width="11" bestFit="1" customWidth="1"/>
    <col min="37" max="37" width="12.85546875" bestFit="1" customWidth="1"/>
    <col min="38" max="38" width="9.5703125" bestFit="1" customWidth="1"/>
    <col min="39" max="39" width="7.5703125" bestFit="1" customWidth="1"/>
  </cols>
  <sheetData>
    <row r="1" spans="1:39" ht="45" x14ac:dyDescent="0.25">
      <c r="A1" s="84" t="s">
        <v>154</v>
      </c>
      <c r="B1" s="84" t="s">
        <v>0</v>
      </c>
      <c r="C1" s="84" t="s">
        <v>79</v>
      </c>
      <c r="D1" s="84" t="s">
        <v>81</v>
      </c>
      <c r="E1" s="84" t="s">
        <v>93</v>
      </c>
      <c r="F1" s="84" t="s">
        <v>95</v>
      </c>
      <c r="G1" s="85" t="s">
        <v>111</v>
      </c>
      <c r="H1" s="86" t="s">
        <v>155</v>
      </c>
      <c r="I1" s="87" t="s">
        <v>156</v>
      </c>
      <c r="J1" s="87" t="s">
        <v>78</v>
      </c>
      <c r="K1" s="87" t="s">
        <v>157</v>
      </c>
      <c r="L1" s="87" t="s">
        <v>96</v>
      </c>
      <c r="M1" s="88" t="s">
        <v>158</v>
      </c>
      <c r="N1" s="89" t="s">
        <v>97</v>
      </c>
      <c r="O1" s="86" t="s">
        <v>106</v>
      </c>
      <c r="P1" s="90" t="s">
        <v>107</v>
      </c>
      <c r="Q1" s="91" t="s">
        <v>108</v>
      </c>
      <c r="R1" s="86" t="s">
        <v>109</v>
      </c>
      <c r="S1" s="92" t="s">
        <v>159</v>
      </c>
      <c r="T1" s="86" t="s">
        <v>112</v>
      </c>
      <c r="U1" s="87" t="s">
        <v>114</v>
      </c>
      <c r="V1" s="93" t="s">
        <v>117</v>
      </c>
      <c r="W1" s="94" t="s">
        <v>160</v>
      </c>
      <c r="X1" s="95" t="s">
        <v>161</v>
      </c>
      <c r="Y1" s="96" t="s">
        <v>162</v>
      </c>
      <c r="Z1" s="97" t="s">
        <v>163</v>
      </c>
      <c r="AA1" s="98" t="s">
        <v>164</v>
      </c>
      <c r="AB1" s="98" t="s">
        <v>165</v>
      </c>
      <c r="AC1" s="99" t="s">
        <v>166</v>
      </c>
      <c r="AD1" s="100" t="s">
        <v>167</v>
      </c>
      <c r="AE1" s="101" t="s">
        <v>168</v>
      </c>
      <c r="AF1" s="102" t="s">
        <v>169</v>
      </c>
      <c r="AG1" s="103" t="s">
        <v>170</v>
      </c>
      <c r="AH1" s="104" t="s">
        <v>171</v>
      </c>
      <c r="AI1" s="105" t="s">
        <v>172</v>
      </c>
      <c r="AJ1" s="106" t="s">
        <v>173</v>
      </c>
      <c r="AK1" s="107" t="s">
        <v>174</v>
      </c>
      <c r="AL1" s="108" t="s">
        <v>175</v>
      </c>
      <c r="AM1" s="109" t="s">
        <v>116</v>
      </c>
    </row>
    <row r="2" spans="1:39" ht="22.5" hidden="1" outlineLevel="1" x14ac:dyDescent="0.25">
      <c r="A2" s="111">
        <v>1</v>
      </c>
      <c r="B2" s="111" t="s">
        <v>1</v>
      </c>
      <c r="C2" s="111" t="s">
        <v>80</v>
      </c>
      <c r="D2" s="112" t="s">
        <v>176</v>
      </c>
      <c r="E2" s="111" t="str">
        <f t="shared" ref="E2:E65" si="0">+IF(
OR(ISERROR(FIND("B3",N2))=FALSE,ISERROR(FIND("C1",N2))=FALSE),
"B3",
IF(OR(ISERROR(FIND("B1",N2))=FALSE,ISERROR(FIND("A1",N2))=FALSE),
"B1","GENERIC"))</f>
        <v>B1</v>
      </c>
      <c r="F2" s="111">
        <v>2050</v>
      </c>
      <c r="G2" s="113">
        <v>7500</v>
      </c>
      <c r="H2" s="114" t="s">
        <v>177</v>
      </c>
      <c r="I2" s="115" t="s">
        <v>178</v>
      </c>
      <c r="J2" s="116">
        <v>1</v>
      </c>
      <c r="K2" s="117" t="s">
        <v>179</v>
      </c>
      <c r="L2" s="117">
        <v>1</v>
      </c>
      <c r="M2" s="118">
        <v>1</v>
      </c>
      <c r="N2" s="119" t="s">
        <v>180</v>
      </c>
      <c r="O2" s="120" t="s">
        <v>181</v>
      </c>
      <c r="P2" s="121">
        <v>100</v>
      </c>
      <c r="Q2" s="121">
        <v>75</v>
      </c>
      <c r="R2" s="122" t="s">
        <v>182</v>
      </c>
      <c r="S2" s="123">
        <v>7471</v>
      </c>
      <c r="T2" s="116" t="s">
        <v>183</v>
      </c>
      <c r="U2" s="122" t="s">
        <v>184</v>
      </c>
      <c r="V2" s="119" t="s">
        <v>185</v>
      </c>
      <c r="W2" s="124">
        <f t="shared" ref="W2:Z21" si="1">+$AA$2</f>
        <v>41505</v>
      </c>
      <c r="X2" s="124">
        <f t="shared" si="1"/>
        <v>41505</v>
      </c>
      <c r="Y2" s="124">
        <f t="shared" si="1"/>
        <v>41505</v>
      </c>
      <c r="Z2" s="125">
        <f t="shared" si="1"/>
        <v>41505</v>
      </c>
      <c r="AA2" s="126">
        <v>41505</v>
      </c>
      <c r="AB2" s="126">
        <v>41505</v>
      </c>
      <c r="AC2" s="127">
        <v>41529</v>
      </c>
      <c r="AD2" s="128">
        <v>41536</v>
      </c>
      <c r="AE2" s="129">
        <v>41554</v>
      </c>
      <c r="AF2" s="127">
        <v>41558</v>
      </c>
      <c r="AG2" s="127">
        <v>41559</v>
      </c>
      <c r="AH2" s="130">
        <v>41562</v>
      </c>
      <c r="AI2" s="131">
        <v>41564</v>
      </c>
      <c r="AJ2" s="131">
        <v>41629</v>
      </c>
      <c r="AK2" s="126">
        <v>41601</v>
      </c>
      <c r="AL2" s="126">
        <v>41571</v>
      </c>
      <c r="AM2" s="132">
        <v>1</v>
      </c>
    </row>
    <row r="3" spans="1:39" ht="22.5" hidden="1" outlineLevel="1" x14ac:dyDescent="0.25">
      <c r="A3" s="133">
        <v>2</v>
      </c>
      <c r="B3" s="134" t="s">
        <v>1</v>
      </c>
      <c r="C3" s="134" t="s">
        <v>80</v>
      </c>
      <c r="D3" s="135" t="s">
        <v>176</v>
      </c>
      <c r="E3" s="134" t="str">
        <f t="shared" si="0"/>
        <v>B1</v>
      </c>
      <c r="F3" s="134">
        <v>2050</v>
      </c>
      <c r="G3" s="136">
        <v>7500</v>
      </c>
      <c r="H3" s="137" t="s">
        <v>186</v>
      </c>
      <c r="I3" s="138" t="s">
        <v>187</v>
      </c>
      <c r="J3" s="139">
        <v>1</v>
      </c>
      <c r="K3" s="140" t="s">
        <v>188</v>
      </c>
      <c r="L3" s="140">
        <v>1</v>
      </c>
      <c r="M3" s="141">
        <v>1</v>
      </c>
      <c r="N3" s="142" t="s">
        <v>180</v>
      </c>
      <c r="O3" s="143" t="s">
        <v>189</v>
      </c>
      <c r="P3" s="144">
        <v>100</v>
      </c>
      <c r="Q3" s="144">
        <v>75</v>
      </c>
      <c r="R3" s="145" t="s">
        <v>182</v>
      </c>
      <c r="S3" s="146">
        <v>7667</v>
      </c>
      <c r="T3" s="139" t="s">
        <v>190</v>
      </c>
      <c r="U3" s="145" t="s">
        <v>184</v>
      </c>
      <c r="V3" s="142" t="s">
        <v>185</v>
      </c>
      <c r="W3" s="124">
        <f t="shared" si="1"/>
        <v>41505</v>
      </c>
      <c r="X3" s="147">
        <f t="shared" si="1"/>
        <v>41505</v>
      </c>
      <c r="Y3" s="124">
        <f t="shared" si="1"/>
        <v>41505</v>
      </c>
      <c r="Z3" s="125">
        <f t="shared" si="1"/>
        <v>41505</v>
      </c>
      <c r="AA3" s="148">
        <v>41540</v>
      </c>
      <c r="AB3" s="148">
        <v>41540</v>
      </c>
      <c r="AC3" s="149">
        <v>41556</v>
      </c>
      <c r="AD3" s="150">
        <v>41560</v>
      </c>
      <c r="AE3" s="151">
        <v>41592</v>
      </c>
      <c r="AF3" s="149">
        <v>41596</v>
      </c>
      <c r="AG3" s="149">
        <v>41597</v>
      </c>
      <c r="AH3" s="152">
        <v>41600</v>
      </c>
      <c r="AI3" s="153">
        <v>41605</v>
      </c>
      <c r="AJ3" s="153">
        <v>41688</v>
      </c>
      <c r="AK3" s="148">
        <v>41637</v>
      </c>
      <c r="AL3" s="148">
        <v>41607</v>
      </c>
      <c r="AM3" s="154">
        <v>1</v>
      </c>
    </row>
    <row r="4" spans="1:39" ht="22.5" hidden="1" outlineLevel="1" x14ac:dyDescent="0.25">
      <c r="A4" s="111">
        <v>3</v>
      </c>
      <c r="B4" s="111" t="s">
        <v>1</v>
      </c>
      <c r="C4" s="111" t="s">
        <v>80</v>
      </c>
      <c r="D4" s="112" t="s">
        <v>176</v>
      </c>
      <c r="E4" s="111" t="str">
        <f t="shared" si="0"/>
        <v>B1</v>
      </c>
      <c r="F4" s="111">
        <v>2050</v>
      </c>
      <c r="G4" s="113">
        <v>7500</v>
      </c>
      <c r="H4" s="114" t="s">
        <v>191</v>
      </c>
      <c r="I4" s="115" t="s">
        <v>192</v>
      </c>
      <c r="J4" s="116">
        <v>1</v>
      </c>
      <c r="K4" s="117" t="s">
        <v>193</v>
      </c>
      <c r="L4" s="117">
        <v>1</v>
      </c>
      <c r="M4" s="118">
        <v>1</v>
      </c>
      <c r="N4" s="119" t="s">
        <v>180</v>
      </c>
      <c r="O4" s="120" t="s">
        <v>181</v>
      </c>
      <c r="P4" s="121">
        <v>100</v>
      </c>
      <c r="Q4" s="121">
        <v>75</v>
      </c>
      <c r="R4" s="122" t="s">
        <v>182</v>
      </c>
      <c r="S4" s="123">
        <v>7899</v>
      </c>
      <c r="T4" s="116" t="s">
        <v>194</v>
      </c>
      <c r="U4" s="122" t="s">
        <v>184</v>
      </c>
      <c r="V4" s="119" t="s">
        <v>195</v>
      </c>
      <c r="W4" s="124">
        <f t="shared" si="1"/>
        <v>41505</v>
      </c>
      <c r="X4" s="124">
        <f t="shared" si="1"/>
        <v>41505</v>
      </c>
      <c r="Y4" s="124">
        <f t="shared" si="1"/>
        <v>41505</v>
      </c>
      <c r="Z4" s="125">
        <f t="shared" si="1"/>
        <v>41505</v>
      </c>
      <c r="AA4" s="126">
        <v>41563</v>
      </c>
      <c r="AB4" s="126">
        <v>41563</v>
      </c>
      <c r="AC4" s="127">
        <v>41578</v>
      </c>
      <c r="AD4" s="128">
        <v>41582</v>
      </c>
      <c r="AE4" s="129">
        <v>41628</v>
      </c>
      <c r="AF4" s="127">
        <v>41634</v>
      </c>
      <c r="AG4" s="127">
        <v>41635</v>
      </c>
      <c r="AH4" s="130">
        <v>41638</v>
      </c>
      <c r="AI4" s="131">
        <v>41639</v>
      </c>
      <c r="AJ4" s="131">
        <v>41694</v>
      </c>
      <c r="AK4" s="126">
        <v>41682</v>
      </c>
      <c r="AL4" s="126">
        <v>41652</v>
      </c>
      <c r="AM4" s="132">
        <v>1</v>
      </c>
    </row>
    <row r="5" spans="1:39" ht="22.5" hidden="1" outlineLevel="1" x14ac:dyDescent="0.25">
      <c r="A5" s="133">
        <v>4</v>
      </c>
      <c r="B5" s="134" t="s">
        <v>1</v>
      </c>
      <c r="C5" s="134" t="s">
        <v>80</v>
      </c>
      <c r="D5" s="135" t="s">
        <v>176</v>
      </c>
      <c r="E5" s="134" t="str">
        <f t="shared" si="0"/>
        <v>B1</v>
      </c>
      <c r="F5" s="134">
        <v>2050</v>
      </c>
      <c r="G5" s="136">
        <v>7500</v>
      </c>
      <c r="H5" s="137" t="s">
        <v>196</v>
      </c>
      <c r="I5" s="138" t="s">
        <v>197</v>
      </c>
      <c r="J5" s="139">
        <v>1</v>
      </c>
      <c r="K5" s="140" t="s">
        <v>198</v>
      </c>
      <c r="L5" s="140">
        <v>1</v>
      </c>
      <c r="M5" s="141">
        <v>1</v>
      </c>
      <c r="N5" s="142" t="s">
        <v>180</v>
      </c>
      <c r="O5" s="143" t="s">
        <v>181</v>
      </c>
      <c r="P5" s="144">
        <v>100</v>
      </c>
      <c r="Q5" s="144">
        <v>75</v>
      </c>
      <c r="R5" s="145" t="s">
        <v>182</v>
      </c>
      <c r="S5" s="146">
        <v>7545</v>
      </c>
      <c r="T5" s="139" t="s">
        <v>199</v>
      </c>
      <c r="U5" s="145" t="s">
        <v>184</v>
      </c>
      <c r="V5" s="142" t="s">
        <v>185</v>
      </c>
      <c r="W5" s="124">
        <f t="shared" si="1"/>
        <v>41505</v>
      </c>
      <c r="X5" s="147">
        <f t="shared" si="1"/>
        <v>41505</v>
      </c>
      <c r="Y5" s="124">
        <f t="shared" si="1"/>
        <v>41505</v>
      </c>
      <c r="Z5" s="125">
        <f t="shared" si="1"/>
        <v>41505</v>
      </c>
      <c r="AA5" s="148">
        <v>41587</v>
      </c>
      <c r="AB5" s="148">
        <v>41587</v>
      </c>
      <c r="AC5" s="149">
        <v>41602</v>
      </c>
      <c r="AD5" s="150">
        <v>41608</v>
      </c>
      <c r="AE5" s="151">
        <v>41645</v>
      </c>
      <c r="AF5" s="149">
        <v>41651</v>
      </c>
      <c r="AG5" s="149">
        <v>41652</v>
      </c>
      <c r="AH5" s="152">
        <v>41655</v>
      </c>
      <c r="AI5" s="153">
        <v>41655</v>
      </c>
      <c r="AJ5" s="153">
        <v>41728</v>
      </c>
      <c r="AK5" s="148">
        <v>41707</v>
      </c>
      <c r="AL5" s="148">
        <v>41677</v>
      </c>
      <c r="AM5" s="154">
        <v>1</v>
      </c>
    </row>
    <row r="6" spans="1:39" ht="22.5" hidden="1" outlineLevel="1" x14ac:dyDescent="0.25">
      <c r="A6" s="111">
        <v>5</v>
      </c>
      <c r="B6" s="111" t="s">
        <v>1</v>
      </c>
      <c r="C6" s="111" t="s">
        <v>80</v>
      </c>
      <c r="D6" s="112" t="s">
        <v>176</v>
      </c>
      <c r="E6" s="111" t="str">
        <f t="shared" si="0"/>
        <v>B1</v>
      </c>
      <c r="F6" s="111">
        <v>2050</v>
      </c>
      <c r="G6" s="113">
        <v>7500</v>
      </c>
      <c r="H6" s="114" t="s">
        <v>200</v>
      </c>
      <c r="I6" s="115" t="s">
        <v>201</v>
      </c>
      <c r="J6" s="116">
        <v>1</v>
      </c>
      <c r="K6" s="117" t="s">
        <v>202</v>
      </c>
      <c r="L6" s="117">
        <v>1</v>
      </c>
      <c r="M6" s="118">
        <v>1</v>
      </c>
      <c r="N6" s="119" t="s">
        <v>180</v>
      </c>
      <c r="O6" s="120" t="s">
        <v>181</v>
      </c>
      <c r="P6" s="121">
        <v>100</v>
      </c>
      <c r="Q6" s="121">
        <v>75</v>
      </c>
      <c r="R6" s="122" t="s">
        <v>182</v>
      </c>
      <c r="S6" s="123">
        <v>7007</v>
      </c>
      <c r="T6" s="116" t="s">
        <v>203</v>
      </c>
      <c r="U6" s="122" t="s">
        <v>184</v>
      </c>
      <c r="V6" s="119" t="s">
        <v>195</v>
      </c>
      <c r="W6" s="124">
        <f t="shared" si="1"/>
        <v>41505</v>
      </c>
      <c r="X6" s="124">
        <f t="shared" si="1"/>
        <v>41505</v>
      </c>
      <c r="Y6" s="124">
        <f t="shared" si="1"/>
        <v>41505</v>
      </c>
      <c r="Z6" s="125">
        <f t="shared" si="1"/>
        <v>41505</v>
      </c>
      <c r="AA6" s="126">
        <v>41617</v>
      </c>
      <c r="AB6" s="126">
        <v>41617</v>
      </c>
      <c r="AC6" s="127">
        <v>41640</v>
      </c>
      <c r="AD6" s="128">
        <v>41647</v>
      </c>
      <c r="AE6" s="129">
        <v>41673</v>
      </c>
      <c r="AF6" s="127">
        <v>41678</v>
      </c>
      <c r="AG6" s="127">
        <v>41679</v>
      </c>
      <c r="AH6" s="130">
        <v>41682</v>
      </c>
      <c r="AI6" s="131">
        <v>41681</v>
      </c>
      <c r="AJ6" s="131">
        <v>41742</v>
      </c>
      <c r="AK6" s="126">
        <v>41730</v>
      </c>
      <c r="AL6" s="126">
        <v>41700</v>
      </c>
      <c r="AM6" s="132">
        <v>1</v>
      </c>
    </row>
    <row r="7" spans="1:39" ht="22.5" hidden="1" outlineLevel="1" x14ac:dyDescent="0.25">
      <c r="A7" s="158">
        <v>6</v>
      </c>
      <c r="B7" s="134" t="s">
        <v>1</v>
      </c>
      <c r="C7" s="134" t="s">
        <v>80</v>
      </c>
      <c r="D7" s="135" t="s">
        <v>176</v>
      </c>
      <c r="E7" s="134" t="str">
        <f t="shared" si="0"/>
        <v>B1</v>
      </c>
      <c r="F7" s="134">
        <v>2050</v>
      </c>
      <c r="G7" s="136">
        <v>7500</v>
      </c>
      <c r="H7" s="159" t="s">
        <v>204</v>
      </c>
      <c r="I7" s="160" t="s">
        <v>205</v>
      </c>
      <c r="J7" s="161">
        <v>1</v>
      </c>
      <c r="K7" s="162" t="s">
        <v>206</v>
      </c>
      <c r="L7" s="162">
        <v>1</v>
      </c>
      <c r="M7" s="163">
        <v>1</v>
      </c>
      <c r="N7" s="164" t="s">
        <v>180</v>
      </c>
      <c r="O7" s="165" t="s">
        <v>181</v>
      </c>
      <c r="P7" s="166">
        <v>100</v>
      </c>
      <c r="Q7" s="166">
        <v>75</v>
      </c>
      <c r="R7" s="167" t="s">
        <v>182</v>
      </c>
      <c r="S7" s="168">
        <v>7313</v>
      </c>
      <c r="T7" s="161" t="s">
        <v>207</v>
      </c>
      <c r="U7" s="167" t="s">
        <v>184</v>
      </c>
      <c r="V7" s="164" t="s">
        <v>185</v>
      </c>
      <c r="W7" s="124">
        <f t="shared" si="1"/>
        <v>41505</v>
      </c>
      <c r="X7" s="147">
        <f t="shared" si="1"/>
        <v>41505</v>
      </c>
      <c r="Y7" s="124">
        <f t="shared" si="1"/>
        <v>41505</v>
      </c>
      <c r="Z7" s="125">
        <f t="shared" si="1"/>
        <v>41505</v>
      </c>
      <c r="AA7" s="169">
        <v>41650</v>
      </c>
      <c r="AB7" s="169">
        <v>41650</v>
      </c>
      <c r="AC7" s="170">
        <v>41663</v>
      </c>
      <c r="AD7" s="171">
        <v>41666</v>
      </c>
      <c r="AE7" s="172">
        <v>41689</v>
      </c>
      <c r="AF7" s="170">
        <v>41694</v>
      </c>
      <c r="AG7" s="170">
        <v>41695</v>
      </c>
      <c r="AH7" s="173">
        <v>41698</v>
      </c>
      <c r="AI7" s="174">
        <v>41699</v>
      </c>
      <c r="AJ7" s="174">
        <v>41765</v>
      </c>
      <c r="AK7" s="169">
        <v>41738</v>
      </c>
      <c r="AL7" s="169">
        <v>41708</v>
      </c>
      <c r="AM7" s="175">
        <v>1</v>
      </c>
    </row>
    <row r="8" spans="1:39" ht="22.5" hidden="1" outlineLevel="1" x14ac:dyDescent="0.25">
      <c r="A8" s="111">
        <v>7</v>
      </c>
      <c r="B8" s="111" t="s">
        <v>1</v>
      </c>
      <c r="C8" s="111" t="s">
        <v>80</v>
      </c>
      <c r="D8" s="112" t="s">
        <v>176</v>
      </c>
      <c r="E8" s="111" t="str">
        <f t="shared" si="0"/>
        <v>B1</v>
      </c>
      <c r="F8" s="111">
        <v>2050</v>
      </c>
      <c r="G8" s="113">
        <v>7500</v>
      </c>
      <c r="H8" s="114" t="s">
        <v>208</v>
      </c>
      <c r="I8" s="115" t="s">
        <v>209</v>
      </c>
      <c r="J8" s="116">
        <v>1</v>
      </c>
      <c r="K8" s="117" t="s">
        <v>210</v>
      </c>
      <c r="L8" s="117">
        <v>1</v>
      </c>
      <c r="M8" s="118">
        <v>1</v>
      </c>
      <c r="N8" s="119" t="s">
        <v>180</v>
      </c>
      <c r="O8" s="120" t="s">
        <v>181</v>
      </c>
      <c r="P8" s="121">
        <v>100</v>
      </c>
      <c r="Q8" s="121">
        <v>75</v>
      </c>
      <c r="R8" s="122" t="s">
        <v>182</v>
      </c>
      <c r="S8" s="123">
        <v>7649</v>
      </c>
      <c r="T8" s="116" t="s">
        <v>211</v>
      </c>
      <c r="U8" s="122" t="s">
        <v>184</v>
      </c>
      <c r="V8" s="119" t="s">
        <v>185</v>
      </c>
      <c r="W8" s="124">
        <f t="shared" si="1"/>
        <v>41505</v>
      </c>
      <c r="X8" s="124">
        <f t="shared" si="1"/>
        <v>41505</v>
      </c>
      <c r="Y8" s="124">
        <f t="shared" si="1"/>
        <v>41505</v>
      </c>
      <c r="Z8" s="125">
        <f t="shared" si="1"/>
        <v>41505</v>
      </c>
      <c r="AA8" s="126">
        <v>41668</v>
      </c>
      <c r="AB8" s="126">
        <v>41668</v>
      </c>
      <c r="AC8" s="127">
        <v>41683</v>
      </c>
      <c r="AD8" s="128">
        <v>41687</v>
      </c>
      <c r="AE8" s="129">
        <v>41708</v>
      </c>
      <c r="AF8" s="127">
        <v>41713</v>
      </c>
      <c r="AG8" s="127">
        <v>41714</v>
      </c>
      <c r="AH8" s="130">
        <v>41717</v>
      </c>
      <c r="AI8" s="131">
        <v>41716</v>
      </c>
      <c r="AJ8" s="131">
        <v>41772</v>
      </c>
      <c r="AK8" s="126">
        <v>41764</v>
      </c>
      <c r="AL8" s="126">
        <v>41734</v>
      </c>
      <c r="AM8" s="132">
        <v>1</v>
      </c>
    </row>
    <row r="9" spans="1:39" ht="22.5" hidden="1" outlineLevel="1" x14ac:dyDescent="0.25">
      <c r="A9" s="158">
        <v>8</v>
      </c>
      <c r="B9" s="134" t="s">
        <v>1</v>
      </c>
      <c r="C9" s="134" t="s">
        <v>80</v>
      </c>
      <c r="D9" s="135" t="s">
        <v>176</v>
      </c>
      <c r="E9" s="134" t="str">
        <f t="shared" si="0"/>
        <v>B1</v>
      </c>
      <c r="F9" s="134">
        <v>2050</v>
      </c>
      <c r="G9" s="136">
        <v>7500</v>
      </c>
      <c r="H9" s="159" t="s">
        <v>212</v>
      </c>
      <c r="I9" s="160" t="s">
        <v>213</v>
      </c>
      <c r="J9" s="161">
        <v>1</v>
      </c>
      <c r="K9" s="162" t="s">
        <v>214</v>
      </c>
      <c r="L9" s="162">
        <v>1</v>
      </c>
      <c r="M9" s="163">
        <v>1</v>
      </c>
      <c r="N9" s="164" t="s">
        <v>180</v>
      </c>
      <c r="O9" s="165" t="s">
        <v>181</v>
      </c>
      <c r="P9" s="166">
        <v>100</v>
      </c>
      <c r="Q9" s="166">
        <v>75</v>
      </c>
      <c r="R9" s="167" t="s">
        <v>182</v>
      </c>
      <c r="S9" s="168">
        <v>7597</v>
      </c>
      <c r="T9" s="161" t="s">
        <v>215</v>
      </c>
      <c r="U9" s="167" t="s">
        <v>184</v>
      </c>
      <c r="V9" s="164" t="s">
        <v>185</v>
      </c>
      <c r="W9" s="124">
        <f t="shared" si="1"/>
        <v>41505</v>
      </c>
      <c r="X9" s="147">
        <f t="shared" si="1"/>
        <v>41505</v>
      </c>
      <c r="Y9" s="124">
        <f t="shared" si="1"/>
        <v>41505</v>
      </c>
      <c r="Z9" s="125">
        <f t="shared" si="1"/>
        <v>41505</v>
      </c>
      <c r="AA9" s="169">
        <v>41689</v>
      </c>
      <c r="AB9" s="169">
        <v>41689</v>
      </c>
      <c r="AC9" s="170">
        <v>41708</v>
      </c>
      <c r="AD9" s="171">
        <v>41711</v>
      </c>
      <c r="AE9" s="172">
        <v>41742</v>
      </c>
      <c r="AF9" s="170">
        <v>41746</v>
      </c>
      <c r="AG9" s="170">
        <v>41747</v>
      </c>
      <c r="AH9" s="173">
        <v>41750</v>
      </c>
      <c r="AI9" s="174">
        <v>41749</v>
      </c>
      <c r="AJ9" s="174">
        <v>41793</v>
      </c>
      <c r="AK9" s="169">
        <v>41789</v>
      </c>
      <c r="AL9" s="169">
        <v>41759</v>
      </c>
      <c r="AM9" s="175">
        <v>1</v>
      </c>
    </row>
    <row r="10" spans="1:39" ht="22.5" hidden="1" outlineLevel="1" x14ac:dyDescent="0.25">
      <c r="A10" s="111">
        <v>9</v>
      </c>
      <c r="B10" s="111" t="s">
        <v>1</v>
      </c>
      <c r="C10" s="111" t="s">
        <v>80</v>
      </c>
      <c r="D10" s="112" t="s">
        <v>176</v>
      </c>
      <c r="E10" s="111" t="str">
        <f t="shared" si="0"/>
        <v>B1</v>
      </c>
      <c r="F10" s="111">
        <v>2050</v>
      </c>
      <c r="G10" s="113">
        <v>7500</v>
      </c>
      <c r="H10" s="114" t="s">
        <v>216</v>
      </c>
      <c r="I10" s="115" t="s">
        <v>217</v>
      </c>
      <c r="J10" s="116">
        <v>1</v>
      </c>
      <c r="K10" s="117" t="s">
        <v>218</v>
      </c>
      <c r="L10" s="117">
        <v>1</v>
      </c>
      <c r="M10" s="118">
        <v>1</v>
      </c>
      <c r="N10" s="119" t="s">
        <v>219</v>
      </c>
      <c r="O10" s="120" t="s">
        <v>220</v>
      </c>
      <c r="P10" s="121">
        <v>100</v>
      </c>
      <c r="Q10" s="121">
        <v>75</v>
      </c>
      <c r="R10" s="122" t="s">
        <v>182</v>
      </c>
      <c r="S10" s="123">
        <v>7627</v>
      </c>
      <c r="T10" s="116" t="s">
        <v>221</v>
      </c>
      <c r="U10" s="122" t="s">
        <v>184</v>
      </c>
      <c r="V10" s="119" t="s">
        <v>222</v>
      </c>
      <c r="W10" s="124">
        <f t="shared" si="1"/>
        <v>41505</v>
      </c>
      <c r="X10" s="124">
        <f t="shared" si="1"/>
        <v>41505</v>
      </c>
      <c r="Y10" s="124">
        <f t="shared" si="1"/>
        <v>41505</v>
      </c>
      <c r="Z10" s="125">
        <f t="shared" si="1"/>
        <v>41505</v>
      </c>
      <c r="AA10" s="126">
        <v>41715</v>
      </c>
      <c r="AB10" s="126">
        <v>41715</v>
      </c>
      <c r="AC10" s="127">
        <v>41736</v>
      </c>
      <c r="AD10" s="128">
        <v>41738</v>
      </c>
      <c r="AE10" s="129">
        <v>41758</v>
      </c>
      <c r="AF10" s="127">
        <v>41763</v>
      </c>
      <c r="AG10" s="127">
        <v>41764</v>
      </c>
      <c r="AH10" s="130">
        <v>41767</v>
      </c>
      <c r="AI10" s="131">
        <v>41768</v>
      </c>
      <c r="AJ10" s="131">
        <v>41815</v>
      </c>
      <c r="AK10" s="126">
        <v>41801</v>
      </c>
      <c r="AL10" s="126">
        <v>41771</v>
      </c>
      <c r="AM10" s="132">
        <v>1</v>
      </c>
    </row>
    <row r="11" spans="1:39" ht="22.5" hidden="1" outlineLevel="1" x14ac:dyDescent="0.25">
      <c r="A11" s="158">
        <v>10</v>
      </c>
      <c r="B11" s="134" t="s">
        <v>1</v>
      </c>
      <c r="C11" s="134" t="s">
        <v>80</v>
      </c>
      <c r="D11" s="135" t="s">
        <v>176</v>
      </c>
      <c r="E11" s="134" t="str">
        <f t="shared" si="0"/>
        <v>B1</v>
      </c>
      <c r="F11" s="134">
        <v>2050</v>
      </c>
      <c r="G11" s="136">
        <v>7500</v>
      </c>
      <c r="H11" s="159" t="s">
        <v>223</v>
      </c>
      <c r="I11" s="160" t="s">
        <v>224</v>
      </c>
      <c r="J11" s="161">
        <v>1</v>
      </c>
      <c r="K11" s="162" t="s">
        <v>225</v>
      </c>
      <c r="L11" s="162">
        <v>1</v>
      </c>
      <c r="M11" s="163">
        <v>1</v>
      </c>
      <c r="N11" s="164" t="s">
        <v>180</v>
      </c>
      <c r="O11" s="165" t="s">
        <v>181</v>
      </c>
      <c r="P11" s="166">
        <v>100</v>
      </c>
      <c r="Q11" s="166">
        <v>75</v>
      </c>
      <c r="R11" s="167" t="s">
        <v>182</v>
      </c>
      <c r="S11" s="168">
        <v>7465</v>
      </c>
      <c r="T11" s="161" t="s">
        <v>226</v>
      </c>
      <c r="U11" s="167" t="s">
        <v>184</v>
      </c>
      <c r="V11" s="164" t="s">
        <v>195</v>
      </c>
      <c r="W11" s="124">
        <f t="shared" si="1"/>
        <v>41505</v>
      </c>
      <c r="X11" s="147">
        <f t="shared" si="1"/>
        <v>41505</v>
      </c>
      <c r="Y11" s="124">
        <f t="shared" si="1"/>
        <v>41505</v>
      </c>
      <c r="Z11" s="125">
        <f t="shared" si="1"/>
        <v>41505</v>
      </c>
      <c r="AA11" s="169">
        <v>41742</v>
      </c>
      <c r="AB11" s="169">
        <v>41742</v>
      </c>
      <c r="AC11" s="170">
        <v>41754</v>
      </c>
      <c r="AD11" s="171">
        <v>41759</v>
      </c>
      <c r="AE11" s="172">
        <v>41788</v>
      </c>
      <c r="AF11" s="170">
        <v>41793</v>
      </c>
      <c r="AG11" s="170">
        <v>41794</v>
      </c>
      <c r="AH11" s="173">
        <v>41797</v>
      </c>
      <c r="AI11" s="174">
        <v>41796</v>
      </c>
      <c r="AJ11" s="174">
        <v>41835</v>
      </c>
      <c r="AK11" s="169">
        <v>41833</v>
      </c>
      <c r="AL11" s="169">
        <v>41803</v>
      </c>
      <c r="AM11" s="175">
        <v>1</v>
      </c>
    </row>
    <row r="12" spans="1:39" ht="22.5" hidden="1" outlineLevel="1" x14ac:dyDescent="0.25">
      <c r="A12" s="111">
        <v>11</v>
      </c>
      <c r="B12" s="111" t="s">
        <v>1</v>
      </c>
      <c r="C12" s="111" t="s">
        <v>80</v>
      </c>
      <c r="D12" s="112" t="s">
        <v>176</v>
      </c>
      <c r="E12" s="111" t="str">
        <f t="shared" si="0"/>
        <v>B1</v>
      </c>
      <c r="F12" s="111">
        <v>2050</v>
      </c>
      <c r="G12" s="113">
        <v>7500</v>
      </c>
      <c r="H12" s="114" t="s">
        <v>227</v>
      </c>
      <c r="I12" s="115" t="s">
        <v>228</v>
      </c>
      <c r="J12" s="116">
        <v>1</v>
      </c>
      <c r="K12" s="117" t="s">
        <v>229</v>
      </c>
      <c r="L12" s="117">
        <v>1</v>
      </c>
      <c r="M12" s="118">
        <v>1</v>
      </c>
      <c r="N12" s="119" t="s">
        <v>180</v>
      </c>
      <c r="O12" s="120" t="s">
        <v>189</v>
      </c>
      <c r="P12" s="121">
        <v>100</v>
      </c>
      <c r="Q12" s="121">
        <v>75</v>
      </c>
      <c r="R12" s="122" t="s">
        <v>182</v>
      </c>
      <c r="S12" s="123">
        <v>7634</v>
      </c>
      <c r="T12" s="116" t="s">
        <v>230</v>
      </c>
      <c r="U12" s="122" t="s">
        <v>184</v>
      </c>
      <c r="V12" s="119" t="s">
        <v>185</v>
      </c>
      <c r="W12" s="124">
        <f t="shared" si="1"/>
        <v>41505</v>
      </c>
      <c r="X12" s="124">
        <f t="shared" si="1"/>
        <v>41505</v>
      </c>
      <c r="Y12" s="124">
        <f t="shared" si="1"/>
        <v>41505</v>
      </c>
      <c r="Z12" s="125">
        <f t="shared" si="1"/>
        <v>41505</v>
      </c>
      <c r="AA12" s="126">
        <v>41762</v>
      </c>
      <c r="AB12" s="126">
        <v>41762</v>
      </c>
      <c r="AC12" s="127">
        <v>41781</v>
      </c>
      <c r="AD12" s="128">
        <v>41784</v>
      </c>
      <c r="AE12" s="129">
        <v>41803</v>
      </c>
      <c r="AF12" s="127">
        <v>41809</v>
      </c>
      <c r="AG12" s="127">
        <v>41810</v>
      </c>
      <c r="AH12" s="130">
        <v>41813</v>
      </c>
      <c r="AI12" s="131">
        <v>41813</v>
      </c>
      <c r="AJ12" s="131">
        <v>41848</v>
      </c>
      <c r="AK12" s="126">
        <v>41849</v>
      </c>
      <c r="AL12" s="126">
        <v>41819</v>
      </c>
      <c r="AM12" s="132">
        <v>1</v>
      </c>
    </row>
    <row r="13" spans="1:39" ht="22.5" hidden="1" outlineLevel="1" x14ac:dyDescent="0.25">
      <c r="A13" s="158">
        <v>12</v>
      </c>
      <c r="B13" s="134" t="s">
        <v>1</v>
      </c>
      <c r="C13" s="134" t="s">
        <v>80</v>
      </c>
      <c r="D13" s="135" t="s">
        <v>176</v>
      </c>
      <c r="E13" s="134" t="str">
        <f t="shared" si="0"/>
        <v>B3</v>
      </c>
      <c r="F13" s="134">
        <v>2050</v>
      </c>
      <c r="G13" s="136">
        <v>7500</v>
      </c>
      <c r="H13" s="159" t="s">
        <v>231</v>
      </c>
      <c r="I13" s="160" t="s">
        <v>232</v>
      </c>
      <c r="J13" s="161">
        <v>1</v>
      </c>
      <c r="K13" s="162" t="s">
        <v>233</v>
      </c>
      <c r="L13" s="162">
        <v>1</v>
      </c>
      <c r="M13" s="163">
        <v>1</v>
      </c>
      <c r="N13" s="164" t="s">
        <v>234</v>
      </c>
      <c r="O13" s="165" t="s">
        <v>220</v>
      </c>
      <c r="P13" s="166">
        <v>100</v>
      </c>
      <c r="Q13" s="166">
        <v>75</v>
      </c>
      <c r="R13" s="167" t="s">
        <v>182</v>
      </c>
      <c r="S13" s="168">
        <v>6085</v>
      </c>
      <c r="T13" s="161" t="s">
        <v>235</v>
      </c>
      <c r="U13" s="167" t="s">
        <v>184</v>
      </c>
      <c r="V13" s="164" t="s">
        <v>222</v>
      </c>
      <c r="W13" s="124">
        <f t="shared" si="1"/>
        <v>41505</v>
      </c>
      <c r="X13" s="147">
        <f t="shared" si="1"/>
        <v>41505</v>
      </c>
      <c r="Y13" s="124">
        <f t="shared" si="1"/>
        <v>41505</v>
      </c>
      <c r="Z13" s="125">
        <f t="shared" si="1"/>
        <v>41505</v>
      </c>
      <c r="AA13" s="169">
        <v>41790</v>
      </c>
      <c r="AB13" s="169">
        <v>41790</v>
      </c>
      <c r="AC13" s="170">
        <v>41812</v>
      </c>
      <c r="AD13" s="171">
        <v>41816</v>
      </c>
      <c r="AE13" s="172">
        <v>41830</v>
      </c>
      <c r="AF13" s="170">
        <v>41837</v>
      </c>
      <c r="AG13" s="170">
        <v>41838</v>
      </c>
      <c r="AH13" s="173">
        <v>41841</v>
      </c>
      <c r="AI13" s="174">
        <v>41839</v>
      </c>
      <c r="AJ13" s="174">
        <v>41866</v>
      </c>
      <c r="AK13" s="169">
        <v>41881</v>
      </c>
      <c r="AL13" s="169">
        <v>41851</v>
      </c>
      <c r="AM13" s="175">
        <v>1</v>
      </c>
    </row>
    <row r="14" spans="1:39" ht="22.5" hidden="1" outlineLevel="1" x14ac:dyDescent="0.25">
      <c r="A14" s="111">
        <v>13</v>
      </c>
      <c r="B14" s="111" t="s">
        <v>1</v>
      </c>
      <c r="C14" s="111" t="s">
        <v>80</v>
      </c>
      <c r="D14" s="112" t="s">
        <v>176</v>
      </c>
      <c r="E14" s="111" t="str">
        <f t="shared" si="0"/>
        <v>B1</v>
      </c>
      <c r="F14" s="111">
        <v>2050</v>
      </c>
      <c r="G14" s="113">
        <v>7500</v>
      </c>
      <c r="H14" s="114" t="s">
        <v>236</v>
      </c>
      <c r="I14" s="115" t="s">
        <v>237</v>
      </c>
      <c r="J14" s="116">
        <v>1</v>
      </c>
      <c r="K14" s="117" t="s">
        <v>238</v>
      </c>
      <c r="L14" s="117">
        <v>1</v>
      </c>
      <c r="M14" s="118">
        <v>1</v>
      </c>
      <c r="N14" s="119" t="s">
        <v>180</v>
      </c>
      <c r="O14" s="120" t="s">
        <v>181</v>
      </c>
      <c r="P14" s="121">
        <v>100</v>
      </c>
      <c r="Q14" s="121">
        <v>75</v>
      </c>
      <c r="R14" s="122" t="s">
        <v>182</v>
      </c>
      <c r="S14" s="123">
        <v>7620</v>
      </c>
      <c r="T14" s="116" t="s">
        <v>239</v>
      </c>
      <c r="U14" s="122" t="s">
        <v>184</v>
      </c>
      <c r="V14" s="119" t="s">
        <v>195</v>
      </c>
      <c r="W14" s="124">
        <f t="shared" si="1"/>
        <v>41505</v>
      </c>
      <c r="X14" s="124">
        <f t="shared" si="1"/>
        <v>41505</v>
      </c>
      <c r="Y14" s="124">
        <f t="shared" si="1"/>
        <v>41505</v>
      </c>
      <c r="Z14" s="125">
        <f t="shared" si="1"/>
        <v>41505</v>
      </c>
      <c r="AA14" s="126">
        <v>41820</v>
      </c>
      <c r="AB14" s="126">
        <v>41820</v>
      </c>
      <c r="AC14" s="127">
        <v>41838</v>
      </c>
      <c r="AD14" s="128">
        <v>41841</v>
      </c>
      <c r="AE14" s="129">
        <v>41866</v>
      </c>
      <c r="AF14" s="127">
        <v>41875</v>
      </c>
      <c r="AG14" s="127">
        <v>41876</v>
      </c>
      <c r="AH14" s="130">
        <v>41879</v>
      </c>
      <c r="AI14" s="131">
        <v>41879</v>
      </c>
      <c r="AJ14" s="131">
        <v>41918</v>
      </c>
      <c r="AK14" s="126">
        <v>41922</v>
      </c>
      <c r="AL14" s="126">
        <v>41892</v>
      </c>
      <c r="AM14" s="132">
        <v>1</v>
      </c>
    </row>
    <row r="15" spans="1:39" ht="22.5" hidden="1" outlineLevel="1" x14ac:dyDescent="0.25">
      <c r="A15" s="158">
        <v>14</v>
      </c>
      <c r="B15" s="134" t="s">
        <v>1</v>
      </c>
      <c r="C15" s="134" t="s">
        <v>80</v>
      </c>
      <c r="D15" s="135" t="s">
        <v>176</v>
      </c>
      <c r="E15" s="134" t="str">
        <f t="shared" si="0"/>
        <v>B1</v>
      </c>
      <c r="F15" s="134">
        <v>2050</v>
      </c>
      <c r="G15" s="136">
        <v>7500</v>
      </c>
      <c r="H15" s="159" t="s">
        <v>240</v>
      </c>
      <c r="I15" s="160" t="s">
        <v>241</v>
      </c>
      <c r="J15" s="161">
        <v>1</v>
      </c>
      <c r="K15" s="162" t="s">
        <v>242</v>
      </c>
      <c r="L15" s="162">
        <v>1</v>
      </c>
      <c r="M15" s="163">
        <v>1</v>
      </c>
      <c r="N15" s="164" t="s">
        <v>180</v>
      </c>
      <c r="O15" s="165" t="s">
        <v>189</v>
      </c>
      <c r="P15" s="166">
        <v>100</v>
      </c>
      <c r="Q15" s="166">
        <v>75</v>
      </c>
      <c r="R15" s="167" t="s">
        <v>182</v>
      </c>
      <c r="S15" s="168">
        <v>7658</v>
      </c>
      <c r="T15" s="161" t="s">
        <v>243</v>
      </c>
      <c r="U15" s="167" t="s">
        <v>184</v>
      </c>
      <c r="V15" s="164" t="s">
        <v>185</v>
      </c>
      <c r="W15" s="124">
        <f t="shared" si="1"/>
        <v>41505</v>
      </c>
      <c r="X15" s="147">
        <f t="shared" si="1"/>
        <v>41505</v>
      </c>
      <c r="Y15" s="124">
        <f t="shared" si="1"/>
        <v>41505</v>
      </c>
      <c r="Z15" s="125">
        <f t="shared" si="1"/>
        <v>41505</v>
      </c>
      <c r="AA15" s="169">
        <v>41845</v>
      </c>
      <c r="AB15" s="169">
        <v>41845</v>
      </c>
      <c r="AC15" s="170">
        <v>41859</v>
      </c>
      <c r="AD15" s="171">
        <v>41862</v>
      </c>
      <c r="AE15" s="172">
        <v>41884</v>
      </c>
      <c r="AF15" s="170">
        <v>41890</v>
      </c>
      <c r="AG15" s="170">
        <v>41891</v>
      </c>
      <c r="AH15" s="173">
        <v>41894</v>
      </c>
      <c r="AI15" s="174">
        <v>41899</v>
      </c>
      <c r="AJ15" s="174">
        <v>41948</v>
      </c>
      <c r="AK15" s="169">
        <v>41944</v>
      </c>
      <c r="AL15" s="169">
        <v>41914</v>
      </c>
      <c r="AM15" s="175">
        <v>1</v>
      </c>
    </row>
    <row r="16" spans="1:39" ht="22.5" hidden="1" outlineLevel="1" x14ac:dyDescent="0.25">
      <c r="A16" s="111">
        <v>15</v>
      </c>
      <c r="B16" s="111" t="s">
        <v>1</v>
      </c>
      <c r="C16" s="111" t="s">
        <v>80</v>
      </c>
      <c r="D16" s="112" t="s">
        <v>176</v>
      </c>
      <c r="E16" s="111" t="str">
        <f t="shared" si="0"/>
        <v>B1</v>
      </c>
      <c r="F16" s="111">
        <v>2050</v>
      </c>
      <c r="G16" s="113">
        <v>7500</v>
      </c>
      <c r="H16" s="114" t="s">
        <v>244</v>
      </c>
      <c r="I16" s="115" t="s">
        <v>245</v>
      </c>
      <c r="J16" s="116">
        <v>1</v>
      </c>
      <c r="K16" s="117" t="s">
        <v>246</v>
      </c>
      <c r="L16" s="117">
        <v>1</v>
      </c>
      <c r="M16" s="118">
        <v>1</v>
      </c>
      <c r="N16" s="119" t="s">
        <v>180</v>
      </c>
      <c r="O16" s="120" t="s">
        <v>247</v>
      </c>
      <c r="P16" s="121">
        <v>100</v>
      </c>
      <c r="Q16" s="121">
        <v>75</v>
      </c>
      <c r="R16" s="122" t="s">
        <v>182</v>
      </c>
      <c r="S16" s="123">
        <v>9688</v>
      </c>
      <c r="T16" s="116" t="s">
        <v>248</v>
      </c>
      <c r="U16" s="122" t="s">
        <v>184</v>
      </c>
      <c r="V16" s="119" t="s">
        <v>195</v>
      </c>
      <c r="W16" s="124">
        <f t="shared" si="1"/>
        <v>41505</v>
      </c>
      <c r="X16" s="124">
        <f t="shared" si="1"/>
        <v>41505</v>
      </c>
      <c r="Y16" s="124">
        <f t="shared" si="1"/>
        <v>41505</v>
      </c>
      <c r="Z16" s="125">
        <f t="shared" si="1"/>
        <v>41505</v>
      </c>
      <c r="AA16" s="126">
        <v>41866</v>
      </c>
      <c r="AB16" s="126">
        <v>41866</v>
      </c>
      <c r="AC16" s="127">
        <v>41882</v>
      </c>
      <c r="AD16" s="128">
        <v>41888</v>
      </c>
      <c r="AE16" s="129">
        <v>41903</v>
      </c>
      <c r="AF16" s="127">
        <v>41912</v>
      </c>
      <c r="AG16" s="127">
        <v>41913</v>
      </c>
      <c r="AH16" s="130">
        <v>41916</v>
      </c>
      <c r="AI16" s="131">
        <v>41917</v>
      </c>
      <c r="AJ16" s="131">
        <v>41966</v>
      </c>
      <c r="AK16" s="126">
        <v>41952</v>
      </c>
      <c r="AL16" s="126">
        <v>41922</v>
      </c>
      <c r="AM16" s="132">
        <v>1</v>
      </c>
    </row>
    <row r="17" spans="1:39" ht="22.5" hidden="1" outlineLevel="1" x14ac:dyDescent="0.25">
      <c r="A17" s="158">
        <v>16</v>
      </c>
      <c r="B17" s="134" t="s">
        <v>1</v>
      </c>
      <c r="C17" s="134" t="s">
        <v>80</v>
      </c>
      <c r="D17" s="135" t="s">
        <v>176</v>
      </c>
      <c r="E17" s="134" t="str">
        <f t="shared" si="0"/>
        <v>B1</v>
      </c>
      <c r="F17" s="134">
        <v>2050</v>
      </c>
      <c r="G17" s="136">
        <v>7500</v>
      </c>
      <c r="H17" s="159" t="s">
        <v>249</v>
      </c>
      <c r="I17" s="160" t="s">
        <v>250</v>
      </c>
      <c r="J17" s="161">
        <v>1</v>
      </c>
      <c r="K17" s="162" t="s">
        <v>251</v>
      </c>
      <c r="L17" s="162">
        <v>1</v>
      </c>
      <c r="M17" s="163">
        <v>1</v>
      </c>
      <c r="N17" s="164" t="s">
        <v>180</v>
      </c>
      <c r="O17" s="165" t="s">
        <v>189</v>
      </c>
      <c r="P17" s="166">
        <v>100</v>
      </c>
      <c r="Q17" s="166">
        <v>75</v>
      </c>
      <c r="R17" s="167" t="s">
        <v>182</v>
      </c>
      <c r="S17" s="168">
        <v>7621</v>
      </c>
      <c r="T17" s="161" t="s">
        <v>252</v>
      </c>
      <c r="U17" s="167" t="s">
        <v>184</v>
      </c>
      <c r="V17" s="164" t="s">
        <v>185</v>
      </c>
      <c r="W17" s="124">
        <f t="shared" si="1"/>
        <v>41505</v>
      </c>
      <c r="X17" s="147">
        <f t="shared" si="1"/>
        <v>41505</v>
      </c>
      <c r="Y17" s="124">
        <f t="shared" si="1"/>
        <v>41505</v>
      </c>
      <c r="Z17" s="125">
        <f t="shared" si="1"/>
        <v>41505</v>
      </c>
      <c r="AA17" s="169">
        <v>41893</v>
      </c>
      <c r="AB17" s="169">
        <v>41893</v>
      </c>
      <c r="AC17" s="170">
        <v>41906</v>
      </c>
      <c r="AD17" s="171">
        <v>41909</v>
      </c>
      <c r="AE17" s="172">
        <v>41946</v>
      </c>
      <c r="AF17" s="170">
        <v>41955</v>
      </c>
      <c r="AG17" s="170">
        <v>41956</v>
      </c>
      <c r="AH17" s="173">
        <v>41959</v>
      </c>
      <c r="AI17" s="174">
        <v>41959</v>
      </c>
      <c r="AJ17" s="174">
        <v>42002</v>
      </c>
      <c r="AK17" s="169">
        <v>41997</v>
      </c>
      <c r="AL17" s="169">
        <v>41967</v>
      </c>
      <c r="AM17" s="175">
        <v>1</v>
      </c>
    </row>
    <row r="18" spans="1:39" ht="22.5" hidden="1" outlineLevel="1" x14ac:dyDescent="0.25">
      <c r="A18" s="111">
        <v>17</v>
      </c>
      <c r="B18" s="111" t="s">
        <v>1</v>
      </c>
      <c r="C18" s="111" t="s">
        <v>80</v>
      </c>
      <c r="D18" s="112" t="s">
        <v>176</v>
      </c>
      <c r="E18" s="111" t="str">
        <f t="shared" si="0"/>
        <v>B1</v>
      </c>
      <c r="F18" s="111">
        <v>2050</v>
      </c>
      <c r="G18" s="113">
        <v>7500</v>
      </c>
      <c r="H18" s="114" t="s">
        <v>253</v>
      </c>
      <c r="I18" s="115" t="s">
        <v>254</v>
      </c>
      <c r="J18" s="116">
        <v>1</v>
      </c>
      <c r="K18" s="117" t="s">
        <v>251</v>
      </c>
      <c r="L18" s="117">
        <v>1</v>
      </c>
      <c r="M18" s="118">
        <v>1</v>
      </c>
      <c r="N18" s="119" t="s">
        <v>180</v>
      </c>
      <c r="O18" s="120" t="s">
        <v>189</v>
      </c>
      <c r="P18" s="121">
        <v>100</v>
      </c>
      <c r="Q18" s="121">
        <v>75</v>
      </c>
      <c r="R18" s="122" t="s">
        <v>182</v>
      </c>
      <c r="S18" s="123">
        <v>7629</v>
      </c>
      <c r="T18" s="116" t="s">
        <v>255</v>
      </c>
      <c r="U18" s="122" t="s">
        <v>184</v>
      </c>
      <c r="V18" s="119" t="s">
        <v>185</v>
      </c>
      <c r="W18" s="124">
        <f t="shared" si="1"/>
        <v>41505</v>
      </c>
      <c r="X18" s="124">
        <f t="shared" si="1"/>
        <v>41505</v>
      </c>
      <c r="Y18" s="124">
        <f t="shared" si="1"/>
        <v>41505</v>
      </c>
      <c r="Z18" s="125">
        <f t="shared" si="1"/>
        <v>41505</v>
      </c>
      <c r="AA18" s="126">
        <v>41910</v>
      </c>
      <c r="AB18" s="126">
        <v>41910</v>
      </c>
      <c r="AC18" s="127">
        <v>41923</v>
      </c>
      <c r="AD18" s="128">
        <v>41927</v>
      </c>
      <c r="AE18" s="129">
        <v>41946</v>
      </c>
      <c r="AF18" s="127">
        <v>41955</v>
      </c>
      <c r="AG18" s="127">
        <v>41956</v>
      </c>
      <c r="AH18" s="130">
        <v>41959</v>
      </c>
      <c r="AI18" s="131">
        <v>41962</v>
      </c>
      <c r="AJ18" s="131">
        <v>42002</v>
      </c>
      <c r="AK18" s="126">
        <v>41995</v>
      </c>
      <c r="AL18" s="126">
        <v>41965</v>
      </c>
      <c r="AM18" s="132">
        <v>1</v>
      </c>
    </row>
    <row r="19" spans="1:39" ht="22.5" hidden="1" outlineLevel="1" x14ac:dyDescent="0.25">
      <c r="A19" s="158">
        <v>18</v>
      </c>
      <c r="B19" s="134" t="s">
        <v>1</v>
      </c>
      <c r="C19" s="134" t="s">
        <v>80</v>
      </c>
      <c r="D19" s="135" t="s">
        <v>176</v>
      </c>
      <c r="E19" s="134" t="str">
        <f t="shared" si="0"/>
        <v>B3</v>
      </c>
      <c r="F19" s="134">
        <v>2050</v>
      </c>
      <c r="G19" s="136">
        <v>7500</v>
      </c>
      <c r="H19" s="159" t="s">
        <v>256</v>
      </c>
      <c r="I19" s="160" t="s">
        <v>257</v>
      </c>
      <c r="J19" s="161">
        <v>1</v>
      </c>
      <c r="K19" s="162" t="s">
        <v>258</v>
      </c>
      <c r="L19" s="162">
        <v>1</v>
      </c>
      <c r="M19" s="163">
        <v>1</v>
      </c>
      <c r="N19" s="164" t="s">
        <v>234</v>
      </c>
      <c r="O19" s="165" t="s">
        <v>259</v>
      </c>
      <c r="P19" s="166">
        <v>100</v>
      </c>
      <c r="Q19" s="166">
        <v>75</v>
      </c>
      <c r="R19" s="167" t="s">
        <v>182</v>
      </c>
      <c r="S19" s="168">
        <v>7603</v>
      </c>
      <c r="T19" s="161" t="s">
        <v>260</v>
      </c>
      <c r="U19" s="167" t="s">
        <v>184</v>
      </c>
      <c r="V19" s="164" t="s">
        <v>261</v>
      </c>
      <c r="W19" s="124">
        <f t="shared" si="1"/>
        <v>41505</v>
      </c>
      <c r="X19" s="147">
        <f t="shared" si="1"/>
        <v>41505</v>
      </c>
      <c r="Y19" s="124">
        <f t="shared" si="1"/>
        <v>41505</v>
      </c>
      <c r="Z19" s="125">
        <f t="shared" si="1"/>
        <v>41505</v>
      </c>
      <c r="AA19" s="169">
        <v>41932</v>
      </c>
      <c r="AB19" s="169">
        <v>41932</v>
      </c>
      <c r="AC19" s="170">
        <v>41947</v>
      </c>
      <c r="AD19" s="171">
        <v>41949</v>
      </c>
      <c r="AE19" s="172">
        <v>41985</v>
      </c>
      <c r="AF19" s="170">
        <v>41993</v>
      </c>
      <c r="AG19" s="170">
        <v>41994</v>
      </c>
      <c r="AH19" s="173">
        <v>41997</v>
      </c>
      <c r="AI19" s="174">
        <v>41996</v>
      </c>
      <c r="AJ19" s="174">
        <v>42030</v>
      </c>
      <c r="AK19" s="169">
        <v>42047</v>
      </c>
      <c r="AL19" s="169">
        <v>42017</v>
      </c>
      <c r="AM19" s="175">
        <v>1</v>
      </c>
    </row>
    <row r="20" spans="1:39" ht="22.5" hidden="1" outlineLevel="1" x14ac:dyDescent="0.25">
      <c r="A20" s="111">
        <v>19</v>
      </c>
      <c r="B20" s="111" t="s">
        <v>1</v>
      </c>
      <c r="C20" s="111" t="s">
        <v>80</v>
      </c>
      <c r="D20" s="112" t="s">
        <v>176</v>
      </c>
      <c r="E20" s="111" t="str">
        <f t="shared" si="0"/>
        <v>B3</v>
      </c>
      <c r="F20" s="111">
        <v>2050</v>
      </c>
      <c r="G20" s="113">
        <v>7500</v>
      </c>
      <c r="H20" s="114" t="s">
        <v>262</v>
      </c>
      <c r="I20" s="115" t="s">
        <v>263</v>
      </c>
      <c r="J20" s="116">
        <v>1</v>
      </c>
      <c r="K20" s="117" t="s">
        <v>258</v>
      </c>
      <c r="L20" s="117">
        <v>1</v>
      </c>
      <c r="M20" s="118">
        <v>1</v>
      </c>
      <c r="N20" s="119" t="s">
        <v>234</v>
      </c>
      <c r="O20" s="120" t="s">
        <v>259</v>
      </c>
      <c r="P20" s="121">
        <v>100</v>
      </c>
      <c r="Q20" s="121">
        <v>75</v>
      </c>
      <c r="R20" s="122" t="s">
        <v>182</v>
      </c>
      <c r="S20" s="123">
        <v>7576</v>
      </c>
      <c r="T20" s="116" t="s">
        <v>264</v>
      </c>
      <c r="U20" s="122" t="s">
        <v>184</v>
      </c>
      <c r="V20" s="119" t="s">
        <v>261</v>
      </c>
      <c r="W20" s="124">
        <f t="shared" si="1"/>
        <v>41505</v>
      </c>
      <c r="X20" s="124">
        <f t="shared" si="1"/>
        <v>41505</v>
      </c>
      <c r="Y20" s="124">
        <f t="shared" si="1"/>
        <v>41505</v>
      </c>
      <c r="Z20" s="125">
        <f t="shared" si="1"/>
        <v>41505</v>
      </c>
      <c r="AA20" s="126">
        <v>41951</v>
      </c>
      <c r="AB20" s="126">
        <v>41951</v>
      </c>
      <c r="AC20" s="127">
        <v>41967</v>
      </c>
      <c r="AD20" s="128">
        <v>41970</v>
      </c>
      <c r="AE20" s="129">
        <v>41985</v>
      </c>
      <c r="AF20" s="127">
        <v>41993</v>
      </c>
      <c r="AG20" s="127">
        <v>41994</v>
      </c>
      <c r="AH20" s="130">
        <v>41997</v>
      </c>
      <c r="AI20" s="131">
        <v>42000</v>
      </c>
      <c r="AJ20" s="131">
        <v>42030</v>
      </c>
      <c r="AK20" s="126">
        <v>42051</v>
      </c>
      <c r="AL20" s="126">
        <v>42021</v>
      </c>
      <c r="AM20" s="132">
        <v>1</v>
      </c>
    </row>
    <row r="21" spans="1:39" ht="22.5" hidden="1" outlineLevel="1" x14ac:dyDescent="0.25">
      <c r="A21" s="158">
        <v>20</v>
      </c>
      <c r="B21" s="134" t="s">
        <v>1</v>
      </c>
      <c r="C21" s="134" t="s">
        <v>80</v>
      </c>
      <c r="D21" s="135" t="s">
        <v>176</v>
      </c>
      <c r="E21" s="134" t="str">
        <f t="shared" si="0"/>
        <v>B3</v>
      </c>
      <c r="F21" s="134">
        <v>2050</v>
      </c>
      <c r="G21" s="136">
        <v>7500</v>
      </c>
      <c r="H21" s="159" t="s">
        <v>265</v>
      </c>
      <c r="I21" s="160" t="s">
        <v>266</v>
      </c>
      <c r="J21" s="161">
        <v>1</v>
      </c>
      <c r="K21" s="162" t="s">
        <v>267</v>
      </c>
      <c r="L21" s="162">
        <v>1</v>
      </c>
      <c r="M21" s="163">
        <v>1</v>
      </c>
      <c r="N21" s="164" t="s">
        <v>234</v>
      </c>
      <c r="O21" s="165">
        <v>89</v>
      </c>
      <c r="P21" s="166">
        <v>100</v>
      </c>
      <c r="Q21" s="166">
        <v>74.164823999999996</v>
      </c>
      <c r="R21" s="167" t="s">
        <v>182</v>
      </c>
      <c r="S21" s="168">
        <v>7221</v>
      </c>
      <c r="T21" s="161" t="s">
        <v>268</v>
      </c>
      <c r="U21" s="167" t="s">
        <v>184</v>
      </c>
      <c r="V21" s="164" t="s">
        <v>269</v>
      </c>
      <c r="W21" s="124">
        <f t="shared" si="1"/>
        <v>41505</v>
      </c>
      <c r="X21" s="147">
        <f t="shared" si="1"/>
        <v>41505</v>
      </c>
      <c r="Y21" s="124">
        <f t="shared" si="1"/>
        <v>41505</v>
      </c>
      <c r="Z21" s="125">
        <f t="shared" si="1"/>
        <v>41505</v>
      </c>
      <c r="AA21" s="169">
        <v>42005</v>
      </c>
      <c r="AB21" s="169">
        <v>42005</v>
      </c>
      <c r="AC21" s="170">
        <v>42019</v>
      </c>
      <c r="AD21" s="171">
        <v>42022</v>
      </c>
      <c r="AE21" s="172">
        <v>42055</v>
      </c>
      <c r="AF21" s="170">
        <v>42065</v>
      </c>
      <c r="AG21" s="170">
        <v>42066</v>
      </c>
      <c r="AH21" s="173">
        <v>42069</v>
      </c>
      <c r="AI21" s="174">
        <v>42069</v>
      </c>
      <c r="AJ21" s="174">
        <v>42103</v>
      </c>
      <c r="AK21" s="169">
        <v>42118</v>
      </c>
      <c r="AL21" s="169">
        <v>42085</v>
      </c>
      <c r="AM21" s="175">
        <v>1</v>
      </c>
    </row>
    <row r="22" spans="1:39" ht="22.5" hidden="1" outlineLevel="1" x14ac:dyDescent="0.25">
      <c r="A22" s="111">
        <v>21</v>
      </c>
      <c r="B22" s="111" t="s">
        <v>1</v>
      </c>
      <c r="C22" s="111" t="s">
        <v>80</v>
      </c>
      <c r="D22" s="112" t="s">
        <v>176</v>
      </c>
      <c r="E22" s="111" t="str">
        <f t="shared" si="0"/>
        <v>B1</v>
      </c>
      <c r="F22" s="111">
        <v>2050</v>
      </c>
      <c r="G22" s="113">
        <v>7500</v>
      </c>
      <c r="H22" s="114" t="s">
        <v>270</v>
      </c>
      <c r="I22" s="115" t="s">
        <v>271</v>
      </c>
      <c r="J22" s="116">
        <v>1</v>
      </c>
      <c r="K22" s="117" t="s">
        <v>267</v>
      </c>
      <c r="L22" s="117">
        <v>1</v>
      </c>
      <c r="M22" s="118">
        <v>1</v>
      </c>
      <c r="N22" s="119" t="s">
        <v>219</v>
      </c>
      <c r="O22" s="120">
        <v>89</v>
      </c>
      <c r="P22" s="121">
        <v>100</v>
      </c>
      <c r="Q22" s="121">
        <v>75</v>
      </c>
      <c r="R22" s="122" t="s">
        <v>182</v>
      </c>
      <c r="S22" s="123">
        <v>7646</v>
      </c>
      <c r="T22" s="116" t="s">
        <v>272</v>
      </c>
      <c r="U22" s="122" t="s">
        <v>184</v>
      </c>
      <c r="V22" s="119" t="s">
        <v>269</v>
      </c>
      <c r="W22" s="124">
        <f t="shared" ref="W22:Z41" si="2">+$AA$2</f>
        <v>41505</v>
      </c>
      <c r="X22" s="124">
        <f t="shared" si="2"/>
        <v>41505</v>
      </c>
      <c r="Y22" s="124">
        <f t="shared" si="2"/>
        <v>41505</v>
      </c>
      <c r="Z22" s="125">
        <f t="shared" si="2"/>
        <v>41505</v>
      </c>
      <c r="AA22" s="126">
        <v>42024</v>
      </c>
      <c r="AB22" s="126">
        <v>42024</v>
      </c>
      <c r="AC22" s="127">
        <v>42034</v>
      </c>
      <c r="AD22" s="128">
        <v>42038</v>
      </c>
      <c r="AE22" s="129">
        <v>42055</v>
      </c>
      <c r="AF22" s="127">
        <v>42065</v>
      </c>
      <c r="AG22" s="127">
        <v>42066</v>
      </c>
      <c r="AH22" s="130">
        <v>42069</v>
      </c>
      <c r="AI22" s="131">
        <v>42071</v>
      </c>
      <c r="AJ22" s="131">
        <v>42106</v>
      </c>
      <c r="AK22" s="126">
        <v>42115</v>
      </c>
      <c r="AL22" s="126">
        <v>42088</v>
      </c>
      <c r="AM22" s="132">
        <v>1</v>
      </c>
    </row>
    <row r="23" spans="1:39" ht="22.5" hidden="1" outlineLevel="1" x14ac:dyDescent="0.25">
      <c r="A23" s="158">
        <v>22</v>
      </c>
      <c r="B23" s="134" t="s">
        <v>1</v>
      </c>
      <c r="C23" s="134" t="s">
        <v>80</v>
      </c>
      <c r="D23" s="135" t="s">
        <v>176</v>
      </c>
      <c r="E23" s="134" t="str">
        <f t="shared" si="0"/>
        <v>B3</v>
      </c>
      <c r="F23" s="134">
        <v>2050</v>
      </c>
      <c r="G23" s="136">
        <v>7500</v>
      </c>
      <c r="H23" s="159" t="s">
        <v>273</v>
      </c>
      <c r="I23" s="160" t="s">
        <v>274</v>
      </c>
      <c r="J23" s="161">
        <v>1</v>
      </c>
      <c r="K23" s="162" t="s">
        <v>275</v>
      </c>
      <c r="L23" s="162">
        <v>1</v>
      </c>
      <c r="M23" s="163">
        <v>1</v>
      </c>
      <c r="N23" s="164" t="s">
        <v>276</v>
      </c>
      <c r="O23" s="165" t="s">
        <v>181</v>
      </c>
      <c r="P23" s="166">
        <v>100</v>
      </c>
      <c r="Q23" s="166">
        <v>75</v>
      </c>
      <c r="R23" s="167" t="s">
        <v>182</v>
      </c>
      <c r="S23" s="168">
        <v>7512</v>
      </c>
      <c r="T23" s="161" t="s">
        <v>277</v>
      </c>
      <c r="U23" s="167" t="s">
        <v>184</v>
      </c>
      <c r="V23" s="164" t="s">
        <v>185</v>
      </c>
      <c r="W23" s="124">
        <f t="shared" si="2"/>
        <v>41505</v>
      </c>
      <c r="X23" s="147">
        <f t="shared" si="2"/>
        <v>41505</v>
      </c>
      <c r="Y23" s="124">
        <f t="shared" si="2"/>
        <v>41505</v>
      </c>
      <c r="Z23" s="125">
        <f t="shared" si="2"/>
        <v>41505</v>
      </c>
      <c r="AA23" s="169">
        <v>41978</v>
      </c>
      <c r="AB23" s="169">
        <v>41978</v>
      </c>
      <c r="AC23" s="170">
        <v>41995</v>
      </c>
      <c r="AD23" s="171">
        <v>41997</v>
      </c>
      <c r="AE23" s="172">
        <v>42083</v>
      </c>
      <c r="AF23" s="170">
        <v>42089</v>
      </c>
      <c r="AG23" s="170">
        <v>42090</v>
      </c>
      <c r="AH23" s="173">
        <v>42093</v>
      </c>
      <c r="AI23" s="174">
        <v>42092</v>
      </c>
      <c r="AJ23" s="174">
        <v>42116</v>
      </c>
      <c r="AK23" s="169">
        <v>42136</v>
      </c>
      <c r="AL23" s="169">
        <v>42106</v>
      </c>
      <c r="AM23" s="175">
        <v>1</v>
      </c>
    </row>
    <row r="24" spans="1:39" ht="22.5" hidden="1" outlineLevel="1" x14ac:dyDescent="0.25">
      <c r="A24" s="111">
        <v>23</v>
      </c>
      <c r="B24" s="111" t="s">
        <v>1</v>
      </c>
      <c r="C24" s="111" t="s">
        <v>80</v>
      </c>
      <c r="D24" s="112" t="s">
        <v>176</v>
      </c>
      <c r="E24" s="111" t="str">
        <f t="shared" si="0"/>
        <v>B3</v>
      </c>
      <c r="F24" s="111">
        <v>2050</v>
      </c>
      <c r="G24" s="113">
        <v>7500</v>
      </c>
      <c r="H24" s="114" t="s">
        <v>278</v>
      </c>
      <c r="I24" s="115" t="s">
        <v>279</v>
      </c>
      <c r="J24" s="116">
        <v>1</v>
      </c>
      <c r="K24" s="117" t="s">
        <v>280</v>
      </c>
      <c r="L24" s="117">
        <v>1</v>
      </c>
      <c r="M24" s="118">
        <v>1</v>
      </c>
      <c r="N24" s="119" t="s">
        <v>234</v>
      </c>
      <c r="O24" s="120" t="s">
        <v>220</v>
      </c>
      <c r="P24" s="121">
        <v>100</v>
      </c>
      <c r="Q24" s="121">
        <v>74.164823999999996</v>
      </c>
      <c r="R24" s="122" t="s">
        <v>182</v>
      </c>
      <c r="S24" s="123">
        <v>7106</v>
      </c>
      <c r="T24" s="116" t="s">
        <v>281</v>
      </c>
      <c r="U24" s="122" t="s">
        <v>184</v>
      </c>
      <c r="V24" s="119" t="s">
        <v>222</v>
      </c>
      <c r="W24" s="124">
        <f t="shared" si="2"/>
        <v>41505</v>
      </c>
      <c r="X24" s="124">
        <f t="shared" si="2"/>
        <v>41505</v>
      </c>
      <c r="Y24" s="124">
        <f t="shared" si="2"/>
        <v>41505</v>
      </c>
      <c r="Z24" s="125">
        <f t="shared" si="2"/>
        <v>41505</v>
      </c>
      <c r="AA24" s="126">
        <v>42024</v>
      </c>
      <c r="AB24" s="126">
        <v>42024</v>
      </c>
      <c r="AC24" s="127">
        <v>42049</v>
      </c>
      <c r="AD24" s="128">
        <v>42051</v>
      </c>
      <c r="AE24" s="129">
        <v>42120</v>
      </c>
      <c r="AF24" s="127">
        <v>42129</v>
      </c>
      <c r="AG24" s="127">
        <v>42130</v>
      </c>
      <c r="AH24" s="130">
        <v>42133</v>
      </c>
      <c r="AI24" s="131">
        <v>42139</v>
      </c>
      <c r="AJ24" s="131">
        <v>42167</v>
      </c>
      <c r="AK24" s="126">
        <v>42181</v>
      </c>
      <c r="AL24" s="126">
        <v>42151</v>
      </c>
      <c r="AM24" s="132">
        <v>1</v>
      </c>
    </row>
    <row r="25" spans="1:39" ht="22.5" hidden="1" outlineLevel="1" x14ac:dyDescent="0.25">
      <c r="A25" s="158">
        <v>24</v>
      </c>
      <c r="B25" s="134" t="s">
        <v>1</v>
      </c>
      <c r="C25" s="134" t="s">
        <v>80</v>
      </c>
      <c r="D25" s="135" t="s">
        <v>176</v>
      </c>
      <c r="E25" s="134" t="str">
        <f t="shared" si="0"/>
        <v>B1</v>
      </c>
      <c r="F25" s="134">
        <v>2050</v>
      </c>
      <c r="G25" s="136">
        <v>7500</v>
      </c>
      <c r="H25" s="159" t="s">
        <v>282</v>
      </c>
      <c r="I25" s="160" t="s">
        <v>283</v>
      </c>
      <c r="J25" s="161">
        <v>1</v>
      </c>
      <c r="K25" s="162" t="s">
        <v>280</v>
      </c>
      <c r="L25" s="162">
        <v>1</v>
      </c>
      <c r="M25" s="163">
        <v>1</v>
      </c>
      <c r="N25" s="164" t="s">
        <v>219</v>
      </c>
      <c r="O25" s="165" t="s">
        <v>220</v>
      </c>
      <c r="P25" s="166">
        <v>100</v>
      </c>
      <c r="Q25" s="166">
        <v>75</v>
      </c>
      <c r="R25" s="167" t="s">
        <v>182</v>
      </c>
      <c r="S25" s="168">
        <v>7656</v>
      </c>
      <c r="T25" s="161" t="s">
        <v>284</v>
      </c>
      <c r="U25" s="167" t="s">
        <v>184</v>
      </c>
      <c r="V25" s="164" t="s">
        <v>222</v>
      </c>
      <c r="W25" s="124">
        <f t="shared" si="2"/>
        <v>41505</v>
      </c>
      <c r="X25" s="147">
        <f t="shared" si="2"/>
        <v>41505</v>
      </c>
      <c r="Y25" s="124">
        <f t="shared" si="2"/>
        <v>41505</v>
      </c>
      <c r="Z25" s="125">
        <f t="shared" si="2"/>
        <v>41505</v>
      </c>
      <c r="AA25" s="169">
        <v>42035</v>
      </c>
      <c r="AB25" s="169">
        <v>42035</v>
      </c>
      <c r="AC25" s="170">
        <v>42061</v>
      </c>
      <c r="AD25" s="171">
        <v>42065</v>
      </c>
      <c r="AE25" s="172">
        <v>42120</v>
      </c>
      <c r="AF25" s="170">
        <v>42129</v>
      </c>
      <c r="AG25" s="170">
        <v>42130</v>
      </c>
      <c r="AH25" s="173">
        <v>42133</v>
      </c>
      <c r="AI25" s="174">
        <v>42154</v>
      </c>
      <c r="AJ25" s="174">
        <v>42176</v>
      </c>
      <c r="AK25" s="169">
        <v>42185</v>
      </c>
      <c r="AL25" s="169">
        <v>42155</v>
      </c>
      <c r="AM25" s="175">
        <v>1</v>
      </c>
    </row>
    <row r="26" spans="1:39" ht="22.5" hidden="1" outlineLevel="1" x14ac:dyDescent="0.25">
      <c r="A26" s="111">
        <v>25</v>
      </c>
      <c r="B26" s="111" t="s">
        <v>1</v>
      </c>
      <c r="C26" s="111" t="s">
        <v>80</v>
      </c>
      <c r="D26" s="112" t="s">
        <v>176</v>
      </c>
      <c r="E26" s="111" t="str">
        <f t="shared" si="0"/>
        <v>B3</v>
      </c>
      <c r="F26" s="111">
        <v>2050</v>
      </c>
      <c r="G26" s="113">
        <v>7500</v>
      </c>
      <c r="H26" s="114" t="s">
        <v>285</v>
      </c>
      <c r="I26" s="115" t="s">
        <v>286</v>
      </c>
      <c r="J26" s="116">
        <v>1</v>
      </c>
      <c r="K26" s="117" t="s">
        <v>287</v>
      </c>
      <c r="L26" s="117">
        <v>1</v>
      </c>
      <c r="M26" s="118">
        <v>1</v>
      </c>
      <c r="N26" s="119" t="s">
        <v>276</v>
      </c>
      <c r="O26" s="120" t="s">
        <v>181</v>
      </c>
      <c r="P26" s="121">
        <v>100</v>
      </c>
      <c r="Q26" s="121">
        <v>75</v>
      </c>
      <c r="R26" s="122" t="s">
        <v>182</v>
      </c>
      <c r="S26" s="123">
        <v>7767</v>
      </c>
      <c r="T26" s="116" t="s">
        <v>288</v>
      </c>
      <c r="U26" s="122" t="s">
        <v>184</v>
      </c>
      <c r="V26" s="119" t="s">
        <v>195</v>
      </c>
      <c r="W26" s="124">
        <f t="shared" si="2"/>
        <v>41505</v>
      </c>
      <c r="X26" s="124">
        <f t="shared" si="2"/>
        <v>41505</v>
      </c>
      <c r="Y26" s="124">
        <f t="shared" si="2"/>
        <v>41505</v>
      </c>
      <c r="Z26" s="125">
        <f t="shared" si="2"/>
        <v>41505</v>
      </c>
      <c r="AA26" s="126">
        <v>41972</v>
      </c>
      <c r="AB26" s="126">
        <v>41972</v>
      </c>
      <c r="AC26" s="127">
        <v>42019</v>
      </c>
      <c r="AD26" s="128">
        <v>42021</v>
      </c>
      <c r="AE26" s="129">
        <v>42140</v>
      </c>
      <c r="AF26" s="127">
        <v>42149</v>
      </c>
      <c r="AG26" s="127">
        <v>42150</v>
      </c>
      <c r="AH26" s="130">
        <v>42153</v>
      </c>
      <c r="AI26" s="131">
        <v>42157</v>
      </c>
      <c r="AJ26" s="131">
        <v>42184</v>
      </c>
      <c r="AK26" s="126">
        <v>42190</v>
      </c>
      <c r="AL26" s="126">
        <v>42160</v>
      </c>
      <c r="AM26" s="132">
        <v>1</v>
      </c>
    </row>
    <row r="27" spans="1:39" ht="22.5" hidden="1" outlineLevel="1" x14ac:dyDescent="0.25">
      <c r="A27" s="158">
        <v>26</v>
      </c>
      <c r="B27" s="134" t="s">
        <v>1</v>
      </c>
      <c r="C27" s="134" t="s">
        <v>80</v>
      </c>
      <c r="D27" s="135" t="s">
        <v>176</v>
      </c>
      <c r="E27" s="134" t="str">
        <f t="shared" si="0"/>
        <v>B1</v>
      </c>
      <c r="F27" s="134">
        <v>2050</v>
      </c>
      <c r="G27" s="136">
        <v>7500</v>
      </c>
      <c r="H27" s="159" t="s">
        <v>289</v>
      </c>
      <c r="I27" s="160" t="s">
        <v>290</v>
      </c>
      <c r="J27" s="161">
        <v>1</v>
      </c>
      <c r="K27" s="162" t="s">
        <v>287</v>
      </c>
      <c r="L27" s="162">
        <v>1</v>
      </c>
      <c r="M27" s="163">
        <v>1</v>
      </c>
      <c r="N27" s="164" t="s">
        <v>180</v>
      </c>
      <c r="O27" s="165" t="s">
        <v>181</v>
      </c>
      <c r="P27" s="166">
        <v>100</v>
      </c>
      <c r="Q27" s="166">
        <v>75</v>
      </c>
      <c r="R27" s="167" t="s">
        <v>182</v>
      </c>
      <c r="S27" s="168">
        <v>7744</v>
      </c>
      <c r="T27" s="161" t="s">
        <v>291</v>
      </c>
      <c r="U27" s="167" t="s">
        <v>184</v>
      </c>
      <c r="V27" s="164" t="s">
        <v>195</v>
      </c>
      <c r="W27" s="124">
        <f t="shared" si="2"/>
        <v>41505</v>
      </c>
      <c r="X27" s="147">
        <f t="shared" si="2"/>
        <v>41505</v>
      </c>
      <c r="Y27" s="124">
        <f t="shared" si="2"/>
        <v>41505</v>
      </c>
      <c r="Z27" s="125">
        <f t="shared" si="2"/>
        <v>41505</v>
      </c>
      <c r="AA27" s="169">
        <v>41985</v>
      </c>
      <c r="AB27" s="169">
        <v>41985</v>
      </c>
      <c r="AC27" s="170">
        <v>42005</v>
      </c>
      <c r="AD27" s="171">
        <v>42009</v>
      </c>
      <c r="AE27" s="172">
        <v>42140</v>
      </c>
      <c r="AF27" s="170">
        <v>42149</v>
      </c>
      <c r="AG27" s="170">
        <v>42150</v>
      </c>
      <c r="AH27" s="173">
        <v>42153</v>
      </c>
      <c r="AI27" s="174">
        <v>42154</v>
      </c>
      <c r="AJ27" s="174">
        <v>42184</v>
      </c>
      <c r="AK27" s="169">
        <v>42190</v>
      </c>
      <c r="AL27" s="169">
        <v>42160</v>
      </c>
      <c r="AM27" s="175">
        <v>1</v>
      </c>
    </row>
    <row r="28" spans="1:39" ht="22.5" hidden="1" outlineLevel="1" x14ac:dyDescent="0.25">
      <c r="A28" s="111">
        <v>27</v>
      </c>
      <c r="B28" s="111" t="s">
        <v>1</v>
      </c>
      <c r="C28" s="111" t="s">
        <v>80</v>
      </c>
      <c r="D28" s="112" t="s">
        <v>176</v>
      </c>
      <c r="E28" s="111" t="str">
        <f t="shared" si="0"/>
        <v>B3</v>
      </c>
      <c r="F28" s="111">
        <v>2050</v>
      </c>
      <c r="G28" s="113">
        <v>7500</v>
      </c>
      <c r="H28" s="114" t="s">
        <v>292</v>
      </c>
      <c r="I28" s="115" t="s">
        <v>293</v>
      </c>
      <c r="J28" s="116">
        <v>1</v>
      </c>
      <c r="K28" s="117" t="s">
        <v>294</v>
      </c>
      <c r="L28" s="117">
        <v>1</v>
      </c>
      <c r="M28" s="118">
        <v>1</v>
      </c>
      <c r="N28" s="119" t="s">
        <v>276</v>
      </c>
      <c r="O28" s="120" t="s">
        <v>295</v>
      </c>
      <c r="P28" s="121">
        <v>100</v>
      </c>
      <c r="Q28" s="121">
        <v>74.166250000000005</v>
      </c>
      <c r="R28" s="122" t="s">
        <v>182</v>
      </c>
      <c r="S28" s="123">
        <v>7146</v>
      </c>
      <c r="T28" s="116" t="s">
        <v>296</v>
      </c>
      <c r="U28" s="122" t="s">
        <v>184</v>
      </c>
      <c r="V28" s="119" t="s">
        <v>297</v>
      </c>
      <c r="W28" s="124">
        <f t="shared" si="2"/>
        <v>41505</v>
      </c>
      <c r="X28" s="124">
        <f t="shared" si="2"/>
        <v>41505</v>
      </c>
      <c r="Y28" s="124">
        <f t="shared" si="2"/>
        <v>41505</v>
      </c>
      <c r="Z28" s="125">
        <f t="shared" si="2"/>
        <v>41505</v>
      </c>
      <c r="AA28" s="126">
        <v>42113</v>
      </c>
      <c r="AB28" s="126">
        <v>42113</v>
      </c>
      <c r="AC28" s="127">
        <v>42142</v>
      </c>
      <c r="AD28" s="128">
        <v>42145</v>
      </c>
      <c r="AE28" s="129">
        <v>42168</v>
      </c>
      <c r="AF28" s="127">
        <v>42177</v>
      </c>
      <c r="AG28" s="127">
        <v>42178</v>
      </c>
      <c r="AH28" s="130">
        <v>42181</v>
      </c>
      <c r="AI28" s="131">
        <v>42180</v>
      </c>
      <c r="AJ28" s="131">
        <v>42203</v>
      </c>
      <c r="AK28" s="126">
        <v>42218</v>
      </c>
      <c r="AL28" s="126">
        <v>42188</v>
      </c>
      <c r="AM28" s="132">
        <v>1</v>
      </c>
    </row>
    <row r="29" spans="1:39" ht="22.5" hidden="1" outlineLevel="1" x14ac:dyDescent="0.25">
      <c r="A29" s="158">
        <v>28</v>
      </c>
      <c r="B29" s="134" t="s">
        <v>1</v>
      </c>
      <c r="C29" s="134" t="s">
        <v>80</v>
      </c>
      <c r="D29" s="135" t="s">
        <v>176</v>
      </c>
      <c r="E29" s="134" t="str">
        <f t="shared" si="0"/>
        <v>B1</v>
      </c>
      <c r="F29" s="134">
        <v>2050</v>
      </c>
      <c r="G29" s="136">
        <v>7500</v>
      </c>
      <c r="H29" s="159" t="s">
        <v>298</v>
      </c>
      <c r="I29" s="160" t="s">
        <v>299</v>
      </c>
      <c r="J29" s="161">
        <v>1</v>
      </c>
      <c r="K29" s="162" t="s">
        <v>294</v>
      </c>
      <c r="L29" s="162">
        <v>1</v>
      </c>
      <c r="M29" s="163">
        <v>1</v>
      </c>
      <c r="N29" s="164" t="s">
        <v>180</v>
      </c>
      <c r="O29" s="165" t="s">
        <v>295</v>
      </c>
      <c r="P29" s="166">
        <v>100</v>
      </c>
      <c r="Q29" s="166">
        <v>74.166250000000005</v>
      </c>
      <c r="R29" s="167" t="s">
        <v>182</v>
      </c>
      <c r="S29" s="168">
        <v>7148</v>
      </c>
      <c r="T29" s="161" t="s">
        <v>300</v>
      </c>
      <c r="U29" s="167" t="s">
        <v>184</v>
      </c>
      <c r="V29" s="164" t="s">
        <v>297</v>
      </c>
      <c r="W29" s="124">
        <f t="shared" si="2"/>
        <v>41505</v>
      </c>
      <c r="X29" s="147">
        <f t="shared" si="2"/>
        <v>41505</v>
      </c>
      <c r="Y29" s="124">
        <f t="shared" si="2"/>
        <v>41505</v>
      </c>
      <c r="Z29" s="125">
        <f t="shared" si="2"/>
        <v>41505</v>
      </c>
      <c r="AA29" s="169">
        <v>42117</v>
      </c>
      <c r="AB29" s="169">
        <v>42117</v>
      </c>
      <c r="AC29" s="170">
        <v>42131</v>
      </c>
      <c r="AD29" s="171">
        <v>42133</v>
      </c>
      <c r="AE29" s="172">
        <v>42168</v>
      </c>
      <c r="AF29" s="170">
        <v>42177</v>
      </c>
      <c r="AG29" s="170">
        <v>42178</v>
      </c>
      <c r="AH29" s="173">
        <v>42181</v>
      </c>
      <c r="AI29" s="174">
        <v>42181</v>
      </c>
      <c r="AJ29" s="174">
        <v>42231</v>
      </c>
      <c r="AK29" s="169">
        <v>42218</v>
      </c>
      <c r="AL29" s="169">
        <v>42188</v>
      </c>
      <c r="AM29" s="175">
        <v>1</v>
      </c>
    </row>
    <row r="30" spans="1:39" ht="22.5" hidden="1" outlineLevel="1" x14ac:dyDescent="0.25">
      <c r="A30" s="111">
        <v>29</v>
      </c>
      <c r="B30" s="111" t="s">
        <v>1</v>
      </c>
      <c r="C30" s="111" t="s">
        <v>80</v>
      </c>
      <c r="D30" s="112" t="s">
        <v>176</v>
      </c>
      <c r="E30" s="111" t="str">
        <f t="shared" si="0"/>
        <v>B3</v>
      </c>
      <c r="F30" s="111">
        <v>2050</v>
      </c>
      <c r="G30" s="113">
        <v>7500</v>
      </c>
      <c r="H30" s="114" t="s">
        <v>301</v>
      </c>
      <c r="I30" s="115" t="s">
        <v>302</v>
      </c>
      <c r="J30" s="116">
        <v>1</v>
      </c>
      <c r="K30" s="117" t="s">
        <v>303</v>
      </c>
      <c r="L30" s="117">
        <v>1</v>
      </c>
      <c r="M30" s="118">
        <v>1</v>
      </c>
      <c r="N30" s="119" t="s">
        <v>234</v>
      </c>
      <c r="O30" s="120" t="s">
        <v>259</v>
      </c>
      <c r="P30" s="121">
        <v>100</v>
      </c>
      <c r="Q30" s="121">
        <v>75</v>
      </c>
      <c r="R30" s="122" t="s">
        <v>182</v>
      </c>
      <c r="S30" s="123">
        <v>7557</v>
      </c>
      <c r="T30" s="116" t="s">
        <v>304</v>
      </c>
      <c r="U30" s="122" t="s">
        <v>184</v>
      </c>
      <c r="V30" s="119" t="s">
        <v>261</v>
      </c>
      <c r="W30" s="124">
        <f t="shared" si="2"/>
        <v>41505</v>
      </c>
      <c r="X30" s="124">
        <f t="shared" si="2"/>
        <v>41505</v>
      </c>
      <c r="Y30" s="124">
        <f t="shared" si="2"/>
        <v>41505</v>
      </c>
      <c r="Z30" s="125">
        <f t="shared" si="2"/>
        <v>41505</v>
      </c>
      <c r="AA30" s="126">
        <v>42069</v>
      </c>
      <c r="AB30" s="126">
        <v>42069</v>
      </c>
      <c r="AC30" s="127">
        <v>42106</v>
      </c>
      <c r="AD30" s="128">
        <v>42109</v>
      </c>
      <c r="AE30" s="129">
        <v>42200</v>
      </c>
      <c r="AF30" s="127">
        <v>42212</v>
      </c>
      <c r="AG30" s="127">
        <v>42213</v>
      </c>
      <c r="AH30" s="130">
        <v>42216</v>
      </c>
      <c r="AI30" s="131">
        <v>42214</v>
      </c>
      <c r="AJ30" s="131">
        <v>42248</v>
      </c>
      <c r="AK30" s="126">
        <v>42259</v>
      </c>
      <c r="AL30" s="126">
        <v>42229</v>
      </c>
      <c r="AM30" s="132">
        <v>1</v>
      </c>
    </row>
    <row r="31" spans="1:39" ht="22.5" hidden="1" outlineLevel="1" x14ac:dyDescent="0.25">
      <c r="A31" s="158">
        <v>30</v>
      </c>
      <c r="B31" s="134" t="s">
        <v>1</v>
      </c>
      <c r="C31" s="134" t="s">
        <v>80</v>
      </c>
      <c r="D31" s="135" t="s">
        <v>176</v>
      </c>
      <c r="E31" s="134" t="str">
        <f t="shared" si="0"/>
        <v>B1</v>
      </c>
      <c r="F31" s="134">
        <v>2050</v>
      </c>
      <c r="G31" s="136">
        <v>7500</v>
      </c>
      <c r="H31" s="159" t="s">
        <v>305</v>
      </c>
      <c r="I31" s="160" t="s">
        <v>306</v>
      </c>
      <c r="J31" s="161">
        <v>1</v>
      </c>
      <c r="K31" s="162" t="s">
        <v>303</v>
      </c>
      <c r="L31" s="162">
        <v>1</v>
      </c>
      <c r="M31" s="163">
        <v>1</v>
      </c>
      <c r="N31" s="164" t="s">
        <v>219</v>
      </c>
      <c r="O31" s="165" t="s">
        <v>259</v>
      </c>
      <c r="P31" s="166">
        <v>100</v>
      </c>
      <c r="Q31" s="166">
        <v>75</v>
      </c>
      <c r="R31" s="167" t="s">
        <v>182</v>
      </c>
      <c r="S31" s="168">
        <v>7566</v>
      </c>
      <c r="T31" s="161" t="s">
        <v>304</v>
      </c>
      <c r="U31" s="167" t="s">
        <v>184</v>
      </c>
      <c r="V31" s="164" t="s">
        <v>261</v>
      </c>
      <c r="W31" s="124">
        <f t="shared" si="2"/>
        <v>41505</v>
      </c>
      <c r="X31" s="147">
        <f t="shared" si="2"/>
        <v>41505</v>
      </c>
      <c r="Y31" s="124">
        <f t="shared" si="2"/>
        <v>41505</v>
      </c>
      <c r="Z31" s="125">
        <f t="shared" si="2"/>
        <v>41505</v>
      </c>
      <c r="AA31" s="169">
        <v>42072</v>
      </c>
      <c r="AB31" s="169">
        <v>42072</v>
      </c>
      <c r="AC31" s="170">
        <v>42083</v>
      </c>
      <c r="AD31" s="171">
        <v>42085</v>
      </c>
      <c r="AE31" s="172">
        <v>42200</v>
      </c>
      <c r="AF31" s="170">
        <v>42212</v>
      </c>
      <c r="AG31" s="170">
        <v>42213</v>
      </c>
      <c r="AH31" s="173">
        <v>42216</v>
      </c>
      <c r="AI31" s="174">
        <v>42218</v>
      </c>
      <c r="AJ31" s="174">
        <v>42268</v>
      </c>
      <c r="AK31" s="169">
        <v>42265</v>
      </c>
      <c r="AL31" s="169">
        <v>42235</v>
      </c>
      <c r="AM31" s="175">
        <v>1</v>
      </c>
    </row>
    <row r="32" spans="1:39" ht="22.5" hidden="1" outlineLevel="1" x14ac:dyDescent="0.25">
      <c r="A32" s="111">
        <v>31</v>
      </c>
      <c r="B32" s="111" t="s">
        <v>1</v>
      </c>
      <c r="C32" s="111" t="s">
        <v>80</v>
      </c>
      <c r="D32" s="112" t="s">
        <v>176</v>
      </c>
      <c r="E32" s="111" t="str">
        <f t="shared" si="0"/>
        <v>B1</v>
      </c>
      <c r="F32" s="111">
        <v>2050</v>
      </c>
      <c r="G32" s="113">
        <v>10000</v>
      </c>
      <c r="H32" s="114" t="s">
        <v>307</v>
      </c>
      <c r="I32" s="115" t="s">
        <v>308</v>
      </c>
      <c r="J32" s="116">
        <v>1</v>
      </c>
      <c r="K32" s="117" t="s">
        <v>309</v>
      </c>
      <c r="L32" s="117">
        <v>1</v>
      </c>
      <c r="M32" s="118">
        <v>1</v>
      </c>
      <c r="N32" s="119" t="s">
        <v>180</v>
      </c>
      <c r="O32" s="120" t="s">
        <v>247</v>
      </c>
      <c r="P32" s="121">
        <v>100</v>
      </c>
      <c r="Q32" s="121">
        <v>75</v>
      </c>
      <c r="R32" s="122" t="s">
        <v>182</v>
      </c>
      <c r="S32" s="123">
        <v>10291</v>
      </c>
      <c r="T32" s="116" t="s">
        <v>310</v>
      </c>
      <c r="U32" s="122" t="s">
        <v>184</v>
      </c>
      <c r="V32" s="119" t="s">
        <v>195</v>
      </c>
      <c r="W32" s="124">
        <f t="shared" si="2"/>
        <v>41505</v>
      </c>
      <c r="X32" s="124">
        <f t="shared" si="2"/>
        <v>41505</v>
      </c>
      <c r="Y32" s="124">
        <f t="shared" si="2"/>
        <v>41505</v>
      </c>
      <c r="Z32" s="125">
        <f t="shared" si="2"/>
        <v>41505</v>
      </c>
      <c r="AA32" s="126">
        <v>42148</v>
      </c>
      <c r="AB32" s="126">
        <v>42148</v>
      </c>
      <c r="AC32" s="127">
        <v>42181</v>
      </c>
      <c r="AD32" s="128">
        <v>42185</v>
      </c>
      <c r="AE32" s="129">
        <v>42236</v>
      </c>
      <c r="AF32" s="127">
        <v>42249</v>
      </c>
      <c r="AG32" s="127">
        <v>42250</v>
      </c>
      <c r="AH32" s="130">
        <v>42253</v>
      </c>
      <c r="AI32" s="131">
        <v>42255</v>
      </c>
      <c r="AJ32" s="131">
        <v>42283</v>
      </c>
      <c r="AK32" s="126">
        <v>42296</v>
      </c>
      <c r="AL32" s="126">
        <v>42266</v>
      </c>
      <c r="AM32" s="132">
        <v>1</v>
      </c>
    </row>
    <row r="33" spans="1:39" ht="22.5" hidden="1" outlineLevel="1" x14ac:dyDescent="0.25">
      <c r="A33" s="158">
        <v>32</v>
      </c>
      <c r="B33" s="134" t="s">
        <v>1</v>
      </c>
      <c r="C33" s="134" t="s">
        <v>80</v>
      </c>
      <c r="D33" s="135" t="s">
        <v>176</v>
      </c>
      <c r="E33" s="134" t="str">
        <f t="shared" si="0"/>
        <v>B1</v>
      </c>
      <c r="F33" s="134">
        <v>2050</v>
      </c>
      <c r="G33" s="136">
        <v>10000</v>
      </c>
      <c r="H33" s="159" t="s">
        <v>311</v>
      </c>
      <c r="I33" s="160" t="s">
        <v>312</v>
      </c>
      <c r="J33" s="161">
        <v>1</v>
      </c>
      <c r="K33" s="162" t="s">
        <v>309</v>
      </c>
      <c r="L33" s="162">
        <v>1</v>
      </c>
      <c r="M33" s="163">
        <v>1</v>
      </c>
      <c r="N33" s="164" t="s">
        <v>180</v>
      </c>
      <c r="O33" s="165" t="s">
        <v>247</v>
      </c>
      <c r="P33" s="166">
        <v>100</v>
      </c>
      <c r="Q33" s="166">
        <v>75</v>
      </c>
      <c r="R33" s="167" t="s">
        <v>182</v>
      </c>
      <c r="S33" s="168">
        <v>10291</v>
      </c>
      <c r="T33" s="161" t="s">
        <v>313</v>
      </c>
      <c r="U33" s="167" t="s">
        <v>184</v>
      </c>
      <c r="V33" s="164" t="s">
        <v>195</v>
      </c>
      <c r="W33" s="124">
        <f t="shared" si="2"/>
        <v>41505</v>
      </c>
      <c r="X33" s="147">
        <f t="shared" si="2"/>
        <v>41505</v>
      </c>
      <c r="Y33" s="124">
        <f t="shared" si="2"/>
        <v>41505</v>
      </c>
      <c r="Z33" s="125">
        <f t="shared" si="2"/>
        <v>41505</v>
      </c>
      <c r="AA33" s="169">
        <v>42152</v>
      </c>
      <c r="AB33" s="169">
        <v>42152</v>
      </c>
      <c r="AC33" s="170">
        <v>42165</v>
      </c>
      <c r="AD33" s="171">
        <v>42167</v>
      </c>
      <c r="AE33" s="172">
        <v>42236</v>
      </c>
      <c r="AF33" s="170">
        <v>42249</v>
      </c>
      <c r="AG33" s="170">
        <v>42250</v>
      </c>
      <c r="AH33" s="173">
        <v>42253</v>
      </c>
      <c r="AI33" s="174">
        <v>42253</v>
      </c>
      <c r="AJ33" s="174">
        <v>42283</v>
      </c>
      <c r="AK33" s="169">
        <v>42296</v>
      </c>
      <c r="AL33" s="169">
        <v>42266</v>
      </c>
      <c r="AM33" s="175">
        <v>1</v>
      </c>
    </row>
    <row r="34" spans="1:39" ht="22.5" hidden="1" outlineLevel="1" x14ac:dyDescent="0.25">
      <c r="A34" s="111">
        <v>33</v>
      </c>
      <c r="B34" s="111" t="s">
        <v>1</v>
      </c>
      <c r="C34" s="111" t="s">
        <v>80</v>
      </c>
      <c r="D34" s="112" t="s">
        <v>176</v>
      </c>
      <c r="E34" s="111" t="str">
        <f t="shared" si="0"/>
        <v>B1</v>
      </c>
      <c r="F34" s="111">
        <v>2050</v>
      </c>
      <c r="G34" s="113">
        <v>7500</v>
      </c>
      <c r="H34" s="114" t="s">
        <v>314</v>
      </c>
      <c r="I34" s="115" t="s">
        <v>315</v>
      </c>
      <c r="J34" s="116">
        <v>1</v>
      </c>
      <c r="K34" s="117" t="s">
        <v>316</v>
      </c>
      <c r="L34" s="117">
        <v>1</v>
      </c>
      <c r="M34" s="118">
        <v>1</v>
      </c>
      <c r="N34" s="119" t="s">
        <v>180</v>
      </c>
      <c r="O34" s="120" t="s">
        <v>189</v>
      </c>
      <c r="P34" s="121">
        <v>100</v>
      </c>
      <c r="Q34" s="121">
        <v>75</v>
      </c>
      <c r="R34" s="122" t="s">
        <v>182</v>
      </c>
      <c r="S34" s="123">
        <v>7631</v>
      </c>
      <c r="T34" s="116" t="s">
        <v>317</v>
      </c>
      <c r="U34" s="122" t="s">
        <v>184</v>
      </c>
      <c r="V34" s="119" t="s">
        <v>185</v>
      </c>
      <c r="W34" s="124">
        <f t="shared" si="2"/>
        <v>41505</v>
      </c>
      <c r="X34" s="124">
        <f t="shared" si="2"/>
        <v>41505</v>
      </c>
      <c r="Y34" s="124">
        <f t="shared" si="2"/>
        <v>41505</v>
      </c>
      <c r="Z34" s="125">
        <f t="shared" si="2"/>
        <v>41505</v>
      </c>
      <c r="AA34" s="126">
        <v>42189</v>
      </c>
      <c r="AB34" s="126">
        <v>42189</v>
      </c>
      <c r="AC34" s="127">
        <v>42201</v>
      </c>
      <c r="AD34" s="128">
        <v>42202</v>
      </c>
      <c r="AE34" s="129">
        <v>42277</v>
      </c>
      <c r="AF34" s="127">
        <v>42287</v>
      </c>
      <c r="AG34" s="127">
        <v>42288</v>
      </c>
      <c r="AH34" s="130">
        <v>42291</v>
      </c>
      <c r="AI34" s="131">
        <v>42291</v>
      </c>
      <c r="AJ34" s="131">
        <v>42322</v>
      </c>
      <c r="AK34" s="126">
        <v>42331</v>
      </c>
      <c r="AL34" s="126">
        <v>42301</v>
      </c>
      <c r="AM34" s="132">
        <v>1</v>
      </c>
    </row>
    <row r="35" spans="1:39" ht="22.5" hidden="1" outlineLevel="1" x14ac:dyDescent="0.25">
      <c r="A35" s="158">
        <v>34</v>
      </c>
      <c r="B35" s="134" t="s">
        <v>1</v>
      </c>
      <c r="C35" s="134" t="s">
        <v>80</v>
      </c>
      <c r="D35" s="135" t="s">
        <v>176</v>
      </c>
      <c r="E35" s="134" t="str">
        <f t="shared" si="0"/>
        <v>B1</v>
      </c>
      <c r="F35" s="134">
        <v>2050</v>
      </c>
      <c r="G35" s="136">
        <v>7500</v>
      </c>
      <c r="H35" s="159" t="s">
        <v>318</v>
      </c>
      <c r="I35" s="160" t="s">
        <v>319</v>
      </c>
      <c r="J35" s="161">
        <v>1</v>
      </c>
      <c r="K35" s="162" t="s">
        <v>316</v>
      </c>
      <c r="L35" s="162">
        <v>1</v>
      </c>
      <c r="M35" s="163">
        <v>1</v>
      </c>
      <c r="N35" s="164" t="s">
        <v>180</v>
      </c>
      <c r="O35" s="165" t="s">
        <v>189</v>
      </c>
      <c r="P35" s="166">
        <v>100</v>
      </c>
      <c r="Q35" s="166">
        <v>75</v>
      </c>
      <c r="R35" s="167" t="s">
        <v>182</v>
      </c>
      <c r="S35" s="168">
        <v>7639</v>
      </c>
      <c r="T35" s="161" t="s">
        <v>320</v>
      </c>
      <c r="U35" s="167" t="s">
        <v>184</v>
      </c>
      <c r="V35" s="164" t="s">
        <v>185</v>
      </c>
      <c r="W35" s="124">
        <f t="shared" si="2"/>
        <v>41505</v>
      </c>
      <c r="X35" s="147">
        <f t="shared" si="2"/>
        <v>41505</v>
      </c>
      <c r="Y35" s="124">
        <f t="shared" si="2"/>
        <v>41505</v>
      </c>
      <c r="Z35" s="125">
        <f t="shared" si="2"/>
        <v>41505</v>
      </c>
      <c r="AA35" s="169">
        <v>42191</v>
      </c>
      <c r="AB35" s="169">
        <v>42191</v>
      </c>
      <c r="AC35" s="170">
        <v>42209</v>
      </c>
      <c r="AD35" s="171">
        <v>42212</v>
      </c>
      <c r="AE35" s="172">
        <v>42277</v>
      </c>
      <c r="AF35" s="170">
        <v>42287</v>
      </c>
      <c r="AG35" s="170">
        <v>42288</v>
      </c>
      <c r="AH35" s="173">
        <v>42291</v>
      </c>
      <c r="AI35" s="174">
        <v>42293</v>
      </c>
      <c r="AJ35" s="174">
        <v>42322</v>
      </c>
      <c r="AK35" s="169">
        <v>42331</v>
      </c>
      <c r="AL35" s="169">
        <v>42301</v>
      </c>
      <c r="AM35" s="175">
        <v>1</v>
      </c>
    </row>
    <row r="36" spans="1:39" ht="22.5" hidden="1" outlineLevel="1" x14ac:dyDescent="0.25">
      <c r="A36" s="111">
        <v>35</v>
      </c>
      <c r="B36" s="111" t="s">
        <v>1</v>
      </c>
      <c r="C36" s="111" t="s">
        <v>80</v>
      </c>
      <c r="D36" s="112" t="s">
        <v>176</v>
      </c>
      <c r="E36" s="111" t="str">
        <f t="shared" si="0"/>
        <v>B1</v>
      </c>
      <c r="F36" s="111">
        <v>2050</v>
      </c>
      <c r="G36" s="113">
        <v>7500</v>
      </c>
      <c r="H36" s="114" t="s">
        <v>321</v>
      </c>
      <c r="I36" s="115" t="s">
        <v>322</v>
      </c>
      <c r="J36" s="116">
        <v>1</v>
      </c>
      <c r="K36" s="117" t="s">
        <v>323</v>
      </c>
      <c r="L36" s="117">
        <v>1</v>
      </c>
      <c r="M36" s="118">
        <v>1</v>
      </c>
      <c r="N36" s="119" t="s">
        <v>180</v>
      </c>
      <c r="O36" s="120" t="s">
        <v>324</v>
      </c>
      <c r="P36" s="121">
        <v>100</v>
      </c>
      <c r="Q36" s="121">
        <v>75</v>
      </c>
      <c r="R36" s="122" t="s">
        <v>182</v>
      </c>
      <c r="S36" s="123">
        <v>6644</v>
      </c>
      <c r="T36" s="116" t="s">
        <v>325</v>
      </c>
      <c r="U36" s="122" t="s">
        <v>184</v>
      </c>
      <c r="V36" s="119" t="s">
        <v>326</v>
      </c>
      <c r="W36" s="124">
        <f t="shared" si="2"/>
        <v>41505</v>
      </c>
      <c r="X36" s="124">
        <f t="shared" si="2"/>
        <v>41505</v>
      </c>
      <c r="Y36" s="124">
        <f t="shared" si="2"/>
        <v>41505</v>
      </c>
      <c r="Z36" s="125">
        <f t="shared" si="2"/>
        <v>41505</v>
      </c>
      <c r="AA36" s="126">
        <v>42217</v>
      </c>
      <c r="AB36" s="126">
        <v>42217</v>
      </c>
      <c r="AC36" s="127">
        <v>42243</v>
      </c>
      <c r="AD36" s="128">
        <v>42245</v>
      </c>
      <c r="AE36" s="129">
        <v>42305</v>
      </c>
      <c r="AF36" s="127">
        <v>42312</v>
      </c>
      <c r="AG36" s="127">
        <v>42313</v>
      </c>
      <c r="AH36" s="130">
        <v>42316</v>
      </c>
      <c r="AI36" s="131">
        <v>42315</v>
      </c>
      <c r="AJ36" s="131">
        <v>42344</v>
      </c>
      <c r="AK36" s="126">
        <v>42354</v>
      </c>
      <c r="AL36" s="126">
        <v>42324</v>
      </c>
      <c r="AM36" s="132">
        <v>1</v>
      </c>
    </row>
    <row r="37" spans="1:39" ht="22.5" hidden="1" outlineLevel="1" x14ac:dyDescent="0.25">
      <c r="A37" s="158">
        <v>36</v>
      </c>
      <c r="B37" s="134" t="s">
        <v>1</v>
      </c>
      <c r="C37" s="134" t="s">
        <v>80</v>
      </c>
      <c r="D37" s="135" t="s">
        <v>176</v>
      </c>
      <c r="E37" s="134" t="str">
        <f t="shared" si="0"/>
        <v>B3</v>
      </c>
      <c r="F37" s="134">
        <v>2050</v>
      </c>
      <c r="G37" s="136">
        <v>7500</v>
      </c>
      <c r="H37" s="159" t="s">
        <v>327</v>
      </c>
      <c r="I37" s="160" t="s">
        <v>328</v>
      </c>
      <c r="J37" s="161">
        <v>1</v>
      </c>
      <c r="K37" s="162" t="s">
        <v>323</v>
      </c>
      <c r="L37" s="162">
        <v>1</v>
      </c>
      <c r="M37" s="163">
        <v>1</v>
      </c>
      <c r="N37" s="164" t="s">
        <v>276</v>
      </c>
      <c r="O37" s="165" t="s">
        <v>324</v>
      </c>
      <c r="P37" s="166">
        <v>100</v>
      </c>
      <c r="Q37" s="166">
        <v>75</v>
      </c>
      <c r="R37" s="167" t="s">
        <v>182</v>
      </c>
      <c r="S37" s="168">
        <v>6841</v>
      </c>
      <c r="T37" s="161" t="s">
        <v>329</v>
      </c>
      <c r="U37" s="167" t="s">
        <v>184</v>
      </c>
      <c r="V37" s="164" t="s">
        <v>326</v>
      </c>
      <c r="W37" s="124">
        <f t="shared" si="2"/>
        <v>41505</v>
      </c>
      <c r="X37" s="147">
        <f t="shared" si="2"/>
        <v>41505</v>
      </c>
      <c r="Y37" s="124">
        <f t="shared" si="2"/>
        <v>41505</v>
      </c>
      <c r="Z37" s="125">
        <f t="shared" si="2"/>
        <v>41505</v>
      </c>
      <c r="AA37" s="169">
        <v>42221</v>
      </c>
      <c r="AB37" s="169">
        <v>42221</v>
      </c>
      <c r="AC37" s="170">
        <v>42235</v>
      </c>
      <c r="AD37" s="171">
        <v>42237</v>
      </c>
      <c r="AE37" s="172">
        <v>42305</v>
      </c>
      <c r="AF37" s="170">
        <v>42312</v>
      </c>
      <c r="AG37" s="170">
        <v>42313</v>
      </c>
      <c r="AH37" s="173">
        <v>42316</v>
      </c>
      <c r="AI37" s="174">
        <v>42316</v>
      </c>
      <c r="AJ37" s="174">
        <v>42344</v>
      </c>
      <c r="AK37" s="169">
        <v>42354</v>
      </c>
      <c r="AL37" s="169">
        <v>42324</v>
      </c>
      <c r="AM37" s="175">
        <v>1</v>
      </c>
    </row>
    <row r="38" spans="1:39" ht="22.5" hidden="1" outlineLevel="1" x14ac:dyDescent="0.25">
      <c r="A38" s="111">
        <v>37</v>
      </c>
      <c r="B38" s="111" t="s">
        <v>1</v>
      </c>
      <c r="C38" s="111" t="s">
        <v>80</v>
      </c>
      <c r="D38" s="112" t="s">
        <v>176</v>
      </c>
      <c r="E38" s="111" t="str">
        <f t="shared" si="0"/>
        <v>B3</v>
      </c>
      <c r="F38" s="111">
        <v>2050</v>
      </c>
      <c r="G38" s="113">
        <v>10000</v>
      </c>
      <c r="H38" s="114" t="s">
        <v>330</v>
      </c>
      <c r="I38" s="115" t="s">
        <v>331</v>
      </c>
      <c r="J38" s="116">
        <v>1</v>
      </c>
      <c r="K38" s="117" t="s">
        <v>332</v>
      </c>
      <c r="L38" s="117">
        <v>1</v>
      </c>
      <c r="M38" s="118">
        <v>1</v>
      </c>
      <c r="N38" s="119" t="s">
        <v>276</v>
      </c>
      <c r="O38" s="120" t="s">
        <v>247</v>
      </c>
      <c r="P38" s="121">
        <v>100</v>
      </c>
      <c r="Q38" s="121">
        <v>75</v>
      </c>
      <c r="R38" s="122" t="s">
        <v>182</v>
      </c>
      <c r="S38" s="123">
        <v>10071</v>
      </c>
      <c r="T38" s="116" t="s">
        <v>333</v>
      </c>
      <c r="U38" s="122" t="s">
        <v>184</v>
      </c>
      <c r="V38" s="119" t="s">
        <v>195</v>
      </c>
      <c r="W38" s="124">
        <f t="shared" si="2"/>
        <v>41505</v>
      </c>
      <c r="X38" s="124">
        <f t="shared" si="2"/>
        <v>41505</v>
      </c>
      <c r="Y38" s="124">
        <f t="shared" si="2"/>
        <v>41505</v>
      </c>
      <c r="Z38" s="125">
        <f t="shared" si="2"/>
        <v>41505</v>
      </c>
      <c r="AA38" s="126">
        <v>42249</v>
      </c>
      <c r="AB38" s="126">
        <v>42249</v>
      </c>
      <c r="AC38" s="127">
        <v>42284</v>
      </c>
      <c r="AD38" s="128">
        <v>42288</v>
      </c>
      <c r="AE38" s="129">
        <v>42317</v>
      </c>
      <c r="AF38" s="127">
        <v>42325</v>
      </c>
      <c r="AG38" s="127">
        <v>42326</v>
      </c>
      <c r="AH38" s="130">
        <v>42329</v>
      </c>
      <c r="AI38" s="131">
        <v>42328</v>
      </c>
      <c r="AJ38" s="131">
        <v>42355</v>
      </c>
      <c r="AK38" s="126">
        <v>42365</v>
      </c>
      <c r="AL38" s="126">
        <v>42335</v>
      </c>
      <c r="AM38" s="132">
        <v>1</v>
      </c>
    </row>
    <row r="39" spans="1:39" ht="22.5" hidden="1" outlineLevel="1" x14ac:dyDescent="0.25">
      <c r="A39" s="158">
        <v>38</v>
      </c>
      <c r="B39" s="134" t="s">
        <v>1</v>
      </c>
      <c r="C39" s="134" t="s">
        <v>80</v>
      </c>
      <c r="D39" s="135" t="s">
        <v>176</v>
      </c>
      <c r="E39" s="134" t="str">
        <f t="shared" si="0"/>
        <v>B3</v>
      </c>
      <c r="F39" s="134">
        <v>2050</v>
      </c>
      <c r="G39" s="136">
        <v>7500</v>
      </c>
      <c r="H39" s="159" t="s">
        <v>334</v>
      </c>
      <c r="I39" s="160" t="s">
        <v>335</v>
      </c>
      <c r="J39" s="161">
        <v>1</v>
      </c>
      <c r="K39" s="162" t="s">
        <v>336</v>
      </c>
      <c r="L39" s="162">
        <v>1</v>
      </c>
      <c r="M39" s="163">
        <v>1</v>
      </c>
      <c r="N39" s="164" t="s">
        <v>276</v>
      </c>
      <c r="O39" s="165" t="s">
        <v>181</v>
      </c>
      <c r="P39" s="166">
        <v>100</v>
      </c>
      <c r="Q39" s="166">
        <v>75</v>
      </c>
      <c r="R39" s="167" t="s">
        <v>182</v>
      </c>
      <c r="S39" s="168">
        <v>7563</v>
      </c>
      <c r="T39" s="161" t="s">
        <v>337</v>
      </c>
      <c r="U39" s="167" t="s">
        <v>184</v>
      </c>
      <c r="V39" s="164" t="s">
        <v>195</v>
      </c>
      <c r="W39" s="124">
        <f t="shared" si="2"/>
        <v>41505</v>
      </c>
      <c r="X39" s="147">
        <f t="shared" si="2"/>
        <v>41505</v>
      </c>
      <c r="Y39" s="124">
        <f t="shared" si="2"/>
        <v>41505</v>
      </c>
      <c r="Z39" s="125">
        <f t="shared" si="2"/>
        <v>41505</v>
      </c>
      <c r="AA39" s="169">
        <v>42292</v>
      </c>
      <c r="AB39" s="169">
        <v>42292</v>
      </c>
      <c r="AC39" s="170">
        <v>42321</v>
      </c>
      <c r="AD39" s="171">
        <v>42323</v>
      </c>
      <c r="AE39" s="172">
        <v>42348</v>
      </c>
      <c r="AF39" s="170">
        <v>42358</v>
      </c>
      <c r="AG39" s="170">
        <v>42359</v>
      </c>
      <c r="AH39" s="173">
        <v>42362</v>
      </c>
      <c r="AI39" s="174">
        <v>42362</v>
      </c>
      <c r="AJ39" s="174">
        <v>42390</v>
      </c>
      <c r="AK39" s="169">
        <v>42401</v>
      </c>
      <c r="AL39" s="169">
        <v>42371</v>
      </c>
      <c r="AM39" s="175">
        <v>1</v>
      </c>
    </row>
    <row r="40" spans="1:39" ht="22.5" hidden="1" outlineLevel="1" x14ac:dyDescent="0.25">
      <c r="A40" s="111">
        <v>39</v>
      </c>
      <c r="B40" s="111" t="s">
        <v>1</v>
      </c>
      <c r="C40" s="111" t="s">
        <v>80</v>
      </c>
      <c r="D40" s="112" t="s">
        <v>176</v>
      </c>
      <c r="E40" s="111" t="str">
        <f t="shared" si="0"/>
        <v>B1</v>
      </c>
      <c r="F40" s="111">
        <v>2050</v>
      </c>
      <c r="G40" s="113">
        <v>7500</v>
      </c>
      <c r="H40" s="114" t="s">
        <v>338</v>
      </c>
      <c r="I40" s="115" t="s">
        <v>339</v>
      </c>
      <c r="J40" s="116">
        <v>1</v>
      </c>
      <c r="K40" s="117" t="s">
        <v>336</v>
      </c>
      <c r="L40" s="117">
        <v>1</v>
      </c>
      <c r="M40" s="118">
        <v>1</v>
      </c>
      <c r="N40" s="119" t="s">
        <v>180</v>
      </c>
      <c r="O40" s="120" t="s">
        <v>181</v>
      </c>
      <c r="P40" s="121">
        <v>100</v>
      </c>
      <c r="Q40" s="121">
        <v>75</v>
      </c>
      <c r="R40" s="122" t="s">
        <v>182</v>
      </c>
      <c r="S40" s="123">
        <v>7473</v>
      </c>
      <c r="T40" s="116" t="s">
        <v>340</v>
      </c>
      <c r="U40" s="122" t="s">
        <v>184</v>
      </c>
      <c r="V40" s="119" t="s">
        <v>195</v>
      </c>
      <c r="W40" s="124">
        <f t="shared" si="2"/>
        <v>41505</v>
      </c>
      <c r="X40" s="124">
        <f t="shared" si="2"/>
        <v>41505</v>
      </c>
      <c r="Y40" s="124">
        <f t="shared" si="2"/>
        <v>41505</v>
      </c>
      <c r="Z40" s="125">
        <f t="shared" si="2"/>
        <v>41505</v>
      </c>
      <c r="AA40" s="126">
        <v>42296</v>
      </c>
      <c r="AB40" s="126">
        <v>42296</v>
      </c>
      <c r="AC40" s="127">
        <v>42308</v>
      </c>
      <c r="AD40" s="128">
        <v>42309</v>
      </c>
      <c r="AE40" s="129">
        <v>42348</v>
      </c>
      <c r="AF40" s="127">
        <v>42358</v>
      </c>
      <c r="AG40" s="127">
        <v>42359</v>
      </c>
      <c r="AH40" s="130">
        <v>42362</v>
      </c>
      <c r="AI40" s="131">
        <v>42361</v>
      </c>
      <c r="AJ40" s="131">
        <v>42390</v>
      </c>
      <c r="AK40" s="126">
        <v>42403</v>
      </c>
      <c r="AL40" s="126">
        <v>42373</v>
      </c>
      <c r="AM40" s="132">
        <v>1</v>
      </c>
    </row>
    <row r="41" spans="1:39" ht="22.5" hidden="1" outlineLevel="1" x14ac:dyDescent="0.25">
      <c r="A41" s="158">
        <v>40</v>
      </c>
      <c r="B41" s="134" t="s">
        <v>1</v>
      </c>
      <c r="C41" s="134" t="s">
        <v>80</v>
      </c>
      <c r="D41" s="135" t="s">
        <v>176</v>
      </c>
      <c r="E41" s="134" t="str">
        <f t="shared" si="0"/>
        <v>B3</v>
      </c>
      <c r="F41" s="134">
        <v>2050</v>
      </c>
      <c r="G41" s="136">
        <v>7500</v>
      </c>
      <c r="H41" s="159" t="s">
        <v>341</v>
      </c>
      <c r="I41" s="160" t="s">
        <v>342</v>
      </c>
      <c r="J41" s="161">
        <v>1</v>
      </c>
      <c r="K41" s="162" t="s">
        <v>343</v>
      </c>
      <c r="L41" s="162">
        <v>1</v>
      </c>
      <c r="M41" s="163">
        <v>1</v>
      </c>
      <c r="N41" s="164" t="s">
        <v>234</v>
      </c>
      <c r="O41" s="165">
        <v>89</v>
      </c>
      <c r="P41" s="166">
        <v>100</v>
      </c>
      <c r="Q41" s="166">
        <v>74.164823999999996</v>
      </c>
      <c r="R41" s="167" t="s">
        <v>182</v>
      </c>
      <c r="S41" s="168">
        <v>7021</v>
      </c>
      <c r="T41" s="161" t="s">
        <v>344</v>
      </c>
      <c r="U41" s="167" t="s">
        <v>184</v>
      </c>
      <c r="V41" s="164" t="s">
        <v>269</v>
      </c>
      <c r="W41" s="124">
        <f t="shared" si="2"/>
        <v>41505</v>
      </c>
      <c r="X41" s="147">
        <f t="shared" si="2"/>
        <v>41505</v>
      </c>
      <c r="Y41" s="124">
        <f t="shared" si="2"/>
        <v>41505</v>
      </c>
      <c r="Z41" s="125">
        <f t="shared" si="2"/>
        <v>41505</v>
      </c>
      <c r="AA41" s="169">
        <v>42327</v>
      </c>
      <c r="AB41" s="169">
        <v>42327</v>
      </c>
      <c r="AC41" s="170">
        <v>42353</v>
      </c>
      <c r="AD41" s="171">
        <v>42356</v>
      </c>
      <c r="AE41" s="172">
        <v>42383</v>
      </c>
      <c r="AF41" s="170">
        <v>42393</v>
      </c>
      <c r="AG41" s="170">
        <v>42394</v>
      </c>
      <c r="AH41" s="173">
        <v>42397</v>
      </c>
      <c r="AI41" s="174">
        <v>42401</v>
      </c>
      <c r="AJ41" s="174">
        <v>42431</v>
      </c>
      <c r="AK41" s="169">
        <v>42437</v>
      </c>
      <c r="AL41" s="169">
        <v>42407</v>
      </c>
      <c r="AM41" s="175">
        <v>1</v>
      </c>
    </row>
    <row r="42" spans="1:39" ht="22.5" hidden="1" outlineLevel="1" x14ac:dyDescent="0.25">
      <c r="A42" s="111">
        <v>41</v>
      </c>
      <c r="B42" s="111" t="s">
        <v>1</v>
      </c>
      <c r="C42" s="111" t="s">
        <v>80</v>
      </c>
      <c r="D42" s="112" t="s">
        <v>176</v>
      </c>
      <c r="E42" s="111" t="str">
        <f t="shared" si="0"/>
        <v>B1</v>
      </c>
      <c r="F42" s="111">
        <v>2050</v>
      </c>
      <c r="G42" s="113">
        <v>7500</v>
      </c>
      <c r="H42" s="114" t="s">
        <v>345</v>
      </c>
      <c r="I42" s="115" t="s">
        <v>346</v>
      </c>
      <c r="J42" s="116">
        <v>1</v>
      </c>
      <c r="K42" s="117" t="s">
        <v>343</v>
      </c>
      <c r="L42" s="117">
        <v>1</v>
      </c>
      <c r="M42" s="118">
        <v>1</v>
      </c>
      <c r="N42" s="119" t="s">
        <v>219</v>
      </c>
      <c r="O42" s="120">
        <v>89</v>
      </c>
      <c r="P42" s="121">
        <v>100</v>
      </c>
      <c r="Q42" s="121">
        <v>74.164823999999996</v>
      </c>
      <c r="R42" s="122" t="s">
        <v>182</v>
      </c>
      <c r="S42" s="123">
        <v>7201</v>
      </c>
      <c r="T42" s="116" t="s">
        <v>347</v>
      </c>
      <c r="U42" s="122" t="s">
        <v>184</v>
      </c>
      <c r="V42" s="119" t="s">
        <v>269</v>
      </c>
      <c r="W42" s="124">
        <f t="shared" ref="W42:Z61" si="3">+$AA$2</f>
        <v>41505</v>
      </c>
      <c r="X42" s="124">
        <f t="shared" si="3"/>
        <v>41505</v>
      </c>
      <c r="Y42" s="124">
        <f t="shared" si="3"/>
        <v>41505</v>
      </c>
      <c r="Z42" s="125">
        <f t="shared" si="3"/>
        <v>41505</v>
      </c>
      <c r="AA42" s="126">
        <v>42331</v>
      </c>
      <c r="AB42" s="126">
        <v>42331</v>
      </c>
      <c r="AC42" s="127">
        <v>42344</v>
      </c>
      <c r="AD42" s="128">
        <v>42345</v>
      </c>
      <c r="AE42" s="129">
        <v>42383</v>
      </c>
      <c r="AF42" s="127">
        <v>42393</v>
      </c>
      <c r="AG42" s="127">
        <v>42394</v>
      </c>
      <c r="AH42" s="130">
        <v>42397</v>
      </c>
      <c r="AI42" s="131">
        <v>42409</v>
      </c>
      <c r="AJ42" s="131">
        <v>42431</v>
      </c>
      <c r="AK42" s="126">
        <v>42444</v>
      </c>
      <c r="AL42" s="126">
        <v>42414</v>
      </c>
      <c r="AM42" s="132">
        <v>1</v>
      </c>
    </row>
    <row r="43" spans="1:39" ht="22.5" hidden="1" outlineLevel="1" x14ac:dyDescent="0.25">
      <c r="A43" s="158">
        <v>42</v>
      </c>
      <c r="B43" s="134" t="s">
        <v>1</v>
      </c>
      <c r="C43" s="134" t="s">
        <v>80</v>
      </c>
      <c r="D43" s="135" t="s">
        <v>176</v>
      </c>
      <c r="E43" s="134" t="str">
        <f t="shared" si="0"/>
        <v>B3</v>
      </c>
      <c r="F43" s="134">
        <v>2050</v>
      </c>
      <c r="G43" s="136">
        <v>7500</v>
      </c>
      <c r="H43" s="159" t="s">
        <v>348</v>
      </c>
      <c r="I43" s="160" t="s">
        <v>349</v>
      </c>
      <c r="J43" s="161">
        <v>1</v>
      </c>
      <c r="K43" s="162" t="s">
        <v>350</v>
      </c>
      <c r="L43" s="162">
        <v>1</v>
      </c>
      <c r="M43" s="163">
        <v>1</v>
      </c>
      <c r="N43" s="164" t="s">
        <v>276</v>
      </c>
      <c r="O43" s="165" t="s">
        <v>181</v>
      </c>
      <c r="P43" s="166">
        <v>100</v>
      </c>
      <c r="Q43" s="166">
        <v>75</v>
      </c>
      <c r="R43" s="167" t="s">
        <v>182</v>
      </c>
      <c r="S43" s="168">
        <v>7741</v>
      </c>
      <c r="T43" s="161" t="s">
        <v>351</v>
      </c>
      <c r="U43" s="167" t="s">
        <v>184</v>
      </c>
      <c r="V43" s="164" t="s">
        <v>185</v>
      </c>
      <c r="W43" s="124">
        <f t="shared" si="3"/>
        <v>41505</v>
      </c>
      <c r="X43" s="147">
        <f t="shared" si="3"/>
        <v>41505</v>
      </c>
      <c r="Y43" s="124">
        <f t="shared" si="3"/>
        <v>41505</v>
      </c>
      <c r="Z43" s="125">
        <f t="shared" si="3"/>
        <v>41505</v>
      </c>
      <c r="AA43" s="169">
        <v>42360</v>
      </c>
      <c r="AB43" s="169">
        <v>42360</v>
      </c>
      <c r="AC43" s="170">
        <v>42397</v>
      </c>
      <c r="AD43" s="171">
        <v>42399</v>
      </c>
      <c r="AE43" s="172">
        <v>42422</v>
      </c>
      <c r="AF43" s="170">
        <v>42434</v>
      </c>
      <c r="AG43" s="170">
        <v>42435</v>
      </c>
      <c r="AH43" s="173">
        <v>42438</v>
      </c>
      <c r="AI43" s="174">
        <v>42439</v>
      </c>
      <c r="AJ43" s="174">
        <v>42467</v>
      </c>
      <c r="AK43" s="169">
        <v>42486</v>
      </c>
      <c r="AL43" s="169">
        <v>42456</v>
      </c>
      <c r="AM43" s="175">
        <v>1</v>
      </c>
    </row>
    <row r="44" spans="1:39" ht="22.5" hidden="1" outlineLevel="1" x14ac:dyDescent="0.25">
      <c r="A44" s="111">
        <v>43</v>
      </c>
      <c r="B44" s="111" t="s">
        <v>1</v>
      </c>
      <c r="C44" s="111" t="s">
        <v>80</v>
      </c>
      <c r="D44" s="112" t="s">
        <v>176</v>
      </c>
      <c r="E44" s="111" t="str">
        <f t="shared" si="0"/>
        <v>B3</v>
      </c>
      <c r="F44" s="111">
        <v>2050</v>
      </c>
      <c r="G44" s="113">
        <v>7500</v>
      </c>
      <c r="H44" s="114" t="s">
        <v>352</v>
      </c>
      <c r="I44" s="115" t="s">
        <v>353</v>
      </c>
      <c r="J44" s="116">
        <v>1</v>
      </c>
      <c r="K44" s="117" t="s">
        <v>350</v>
      </c>
      <c r="L44" s="117">
        <v>1</v>
      </c>
      <c r="M44" s="118">
        <v>1</v>
      </c>
      <c r="N44" s="119" t="s">
        <v>276</v>
      </c>
      <c r="O44" s="120" t="s">
        <v>181</v>
      </c>
      <c r="P44" s="121">
        <v>100</v>
      </c>
      <c r="Q44" s="121">
        <v>75</v>
      </c>
      <c r="R44" s="122" t="s">
        <v>182</v>
      </c>
      <c r="S44" s="123">
        <v>7377</v>
      </c>
      <c r="T44" s="116" t="s">
        <v>354</v>
      </c>
      <c r="U44" s="122" t="s">
        <v>184</v>
      </c>
      <c r="V44" s="119" t="s">
        <v>185</v>
      </c>
      <c r="W44" s="124">
        <f t="shared" si="3"/>
        <v>41505</v>
      </c>
      <c r="X44" s="124">
        <f t="shared" si="3"/>
        <v>41505</v>
      </c>
      <c r="Y44" s="124">
        <f t="shared" si="3"/>
        <v>41505</v>
      </c>
      <c r="Z44" s="125">
        <f t="shared" si="3"/>
        <v>41505</v>
      </c>
      <c r="AA44" s="126">
        <v>42364</v>
      </c>
      <c r="AB44" s="126">
        <v>42364</v>
      </c>
      <c r="AC44" s="127">
        <v>42381</v>
      </c>
      <c r="AD44" s="128">
        <v>42383</v>
      </c>
      <c r="AE44" s="129">
        <v>42422</v>
      </c>
      <c r="AF44" s="127">
        <v>42433</v>
      </c>
      <c r="AG44" s="127">
        <v>42434</v>
      </c>
      <c r="AH44" s="130">
        <v>42437</v>
      </c>
      <c r="AI44" s="131">
        <v>42441</v>
      </c>
      <c r="AJ44" s="131">
        <v>42467</v>
      </c>
      <c r="AK44" s="126">
        <v>42480</v>
      </c>
      <c r="AL44" s="126">
        <v>42450</v>
      </c>
      <c r="AM44" s="132">
        <v>1</v>
      </c>
    </row>
    <row r="45" spans="1:39" ht="22.5" hidden="1" outlineLevel="1" x14ac:dyDescent="0.25">
      <c r="A45" s="158">
        <v>44</v>
      </c>
      <c r="B45" s="134" t="s">
        <v>1</v>
      </c>
      <c r="C45" s="134" t="s">
        <v>80</v>
      </c>
      <c r="D45" s="135" t="s">
        <v>176</v>
      </c>
      <c r="E45" s="134" t="str">
        <f t="shared" si="0"/>
        <v>B3</v>
      </c>
      <c r="F45" s="134">
        <v>2050</v>
      </c>
      <c r="G45" s="136">
        <v>7500</v>
      </c>
      <c r="H45" s="159" t="s">
        <v>355</v>
      </c>
      <c r="I45" s="160" t="s">
        <v>356</v>
      </c>
      <c r="J45" s="161">
        <v>1</v>
      </c>
      <c r="K45" s="162" t="s">
        <v>357</v>
      </c>
      <c r="L45" s="162">
        <v>1</v>
      </c>
      <c r="M45" s="163">
        <v>1</v>
      </c>
      <c r="N45" s="164" t="s">
        <v>276</v>
      </c>
      <c r="O45" s="165" t="s">
        <v>181</v>
      </c>
      <c r="P45" s="166">
        <v>100</v>
      </c>
      <c r="Q45" s="166">
        <v>75</v>
      </c>
      <c r="R45" s="167" t="s">
        <v>182</v>
      </c>
      <c r="S45" s="168">
        <v>7351</v>
      </c>
      <c r="T45" s="161" t="s">
        <v>358</v>
      </c>
      <c r="U45" s="167" t="s">
        <v>184</v>
      </c>
      <c r="V45" s="164" t="s">
        <v>195</v>
      </c>
      <c r="W45" s="124">
        <f t="shared" si="3"/>
        <v>41505</v>
      </c>
      <c r="X45" s="147">
        <f t="shared" si="3"/>
        <v>41505</v>
      </c>
      <c r="Y45" s="124">
        <f t="shared" si="3"/>
        <v>41505</v>
      </c>
      <c r="Z45" s="125">
        <f t="shared" si="3"/>
        <v>41505</v>
      </c>
      <c r="AA45" s="169">
        <v>42403</v>
      </c>
      <c r="AB45" s="169">
        <v>42403</v>
      </c>
      <c r="AC45" s="170">
        <v>42428</v>
      </c>
      <c r="AD45" s="171">
        <v>42430</v>
      </c>
      <c r="AE45" s="172">
        <v>42464</v>
      </c>
      <c r="AF45" s="170">
        <v>42474</v>
      </c>
      <c r="AG45" s="170">
        <v>42475</v>
      </c>
      <c r="AH45" s="173">
        <v>42478</v>
      </c>
      <c r="AI45" s="174">
        <v>42478</v>
      </c>
      <c r="AJ45" s="174">
        <v>42501</v>
      </c>
      <c r="AK45" s="169">
        <v>42514</v>
      </c>
      <c r="AL45" s="169">
        <v>42484</v>
      </c>
      <c r="AM45" s="175">
        <v>1</v>
      </c>
    </row>
    <row r="46" spans="1:39" ht="22.5" hidden="1" outlineLevel="1" x14ac:dyDescent="0.25">
      <c r="A46" s="111">
        <v>45</v>
      </c>
      <c r="B46" s="111" t="s">
        <v>1</v>
      </c>
      <c r="C46" s="111" t="s">
        <v>80</v>
      </c>
      <c r="D46" s="112" t="s">
        <v>176</v>
      </c>
      <c r="E46" s="111" t="str">
        <f t="shared" si="0"/>
        <v>B3</v>
      </c>
      <c r="F46" s="111">
        <v>2050</v>
      </c>
      <c r="G46" s="113">
        <v>7500</v>
      </c>
      <c r="H46" s="114" t="s">
        <v>359</v>
      </c>
      <c r="I46" s="115" t="s">
        <v>360</v>
      </c>
      <c r="J46" s="116">
        <v>1</v>
      </c>
      <c r="K46" s="117" t="s">
        <v>357</v>
      </c>
      <c r="L46" s="117">
        <v>1</v>
      </c>
      <c r="M46" s="118">
        <v>1</v>
      </c>
      <c r="N46" s="119" t="s">
        <v>276</v>
      </c>
      <c r="O46" s="120" t="s">
        <v>181</v>
      </c>
      <c r="P46" s="121">
        <v>100</v>
      </c>
      <c r="Q46" s="121">
        <v>75</v>
      </c>
      <c r="R46" s="122" t="s">
        <v>182</v>
      </c>
      <c r="S46" s="123">
        <v>7982</v>
      </c>
      <c r="T46" s="116" t="s">
        <v>361</v>
      </c>
      <c r="U46" s="122" t="s">
        <v>184</v>
      </c>
      <c r="V46" s="119" t="s">
        <v>195</v>
      </c>
      <c r="W46" s="124">
        <f t="shared" si="3"/>
        <v>41505</v>
      </c>
      <c r="X46" s="124">
        <f t="shared" si="3"/>
        <v>41505</v>
      </c>
      <c r="Y46" s="124">
        <f t="shared" si="3"/>
        <v>41505</v>
      </c>
      <c r="Z46" s="125">
        <f t="shared" si="3"/>
        <v>41505</v>
      </c>
      <c r="AA46" s="126">
        <v>42406</v>
      </c>
      <c r="AB46" s="126">
        <v>42406</v>
      </c>
      <c r="AC46" s="127">
        <v>42418</v>
      </c>
      <c r="AD46" s="128">
        <v>42419</v>
      </c>
      <c r="AE46" s="129">
        <v>42464</v>
      </c>
      <c r="AF46" s="127">
        <v>42474</v>
      </c>
      <c r="AG46" s="127">
        <v>42475</v>
      </c>
      <c r="AH46" s="130">
        <v>42478</v>
      </c>
      <c r="AI46" s="131">
        <v>42477</v>
      </c>
      <c r="AJ46" s="131">
        <v>42501</v>
      </c>
      <c r="AK46" s="126">
        <v>42514</v>
      </c>
      <c r="AL46" s="126">
        <v>42484</v>
      </c>
      <c r="AM46" s="132">
        <v>1</v>
      </c>
    </row>
    <row r="47" spans="1:39" ht="22.5" hidden="1" outlineLevel="1" x14ac:dyDescent="0.25">
      <c r="A47" s="158">
        <v>46</v>
      </c>
      <c r="B47" s="134" t="s">
        <v>1</v>
      </c>
      <c r="C47" s="134" t="s">
        <v>80</v>
      </c>
      <c r="D47" s="135" t="s">
        <v>176</v>
      </c>
      <c r="E47" s="134" t="str">
        <f t="shared" si="0"/>
        <v>B3</v>
      </c>
      <c r="F47" s="134">
        <v>2050</v>
      </c>
      <c r="G47" s="136">
        <v>7500</v>
      </c>
      <c r="H47" s="159" t="s">
        <v>362</v>
      </c>
      <c r="I47" s="160" t="s">
        <v>363</v>
      </c>
      <c r="J47" s="161">
        <v>1</v>
      </c>
      <c r="K47" s="162" t="s">
        <v>364</v>
      </c>
      <c r="L47" s="162">
        <v>1</v>
      </c>
      <c r="M47" s="163">
        <v>1</v>
      </c>
      <c r="N47" s="164" t="s">
        <v>276</v>
      </c>
      <c r="O47" s="165" t="s">
        <v>181</v>
      </c>
      <c r="P47" s="166">
        <v>100</v>
      </c>
      <c r="Q47" s="166">
        <v>75</v>
      </c>
      <c r="R47" s="167" t="s">
        <v>182</v>
      </c>
      <c r="S47" s="168">
        <v>7324</v>
      </c>
      <c r="T47" s="161" t="s">
        <v>365</v>
      </c>
      <c r="U47" s="167" t="s">
        <v>184</v>
      </c>
      <c r="V47" s="164" t="s">
        <v>195</v>
      </c>
      <c r="W47" s="124">
        <f t="shared" si="3"/>
        <v>41505</v>
      </c>
      <c r="X47" s="147">
        <f t="shared" si="3"/>
        <v>41505</v>
      </c>
      <c r="Y47" s="124">
        <f t="shared" si="3"/>
        <v>41505</v>
      </c>
      <c r="Z47" s="125">
        <f t="shared" si="3"/>
        <v>41505</v>
      </c>
      <c r="AA47" s="169">
        <v>42517</v>
      </c>
      <c r="AB47" s="169">
        <v>42517</v>
      </c>
      <c r="AC47" s="170">
        <v>42546</v>
      </c>
      <c r="AD47" s="171">
        <v>42548</v>
      </c>
      <c r="AE47" s="172">
        <v>42575</v>
      </c>
      <c r="AF47" s="170">
        <v>42585</v>
      </c>
      <c r="AG47" s="170">
        <v>42586</v>
      </c>
      <c r="AH47" s="173">
        <v>42589</v>
      </c>
      <c r="AI47" s="174">
        <v>42591</v>
      </c>
      <c r="AJ47" s="174">
        <v>42618</v>
      </c>
      <c r="AK47" s="169">
        <v>42625</v>
      </c>
      <c r="AL47" s="169">
        <v>42595</v>
      </c>
      <c r="AM47" s="175">
        <v>1</v>
      </c>
    </row>
    <row r="48" spans="1:39" ht="22.5" hidden="1" outlineLevel="1" x14ac:dyDescent="0.25">
      <c r="A48" s="111">
        <v>47</v>
      </c>
      <c r="B48" s="111" t="s">
        <v>1</v>
      </c>
      <c r="C48" s="111" t="s">
        <v>80</v>
      </c>
      <c r="D48" s="112" t="s">
        <v>176</v>
      </c>
      <c r="E48" s="111" t="str">
        <f t="shared" si="0"/>
        <v>B3</v>
      </c>
      <c r="F48" s="111">
        <v>2050</v>
      </c>
      <c r="G48" s="113">
        <v>7500</v>
      </c>
      <c r="H48" s="114" t="s">
        <v>366</v>
      </c>
      <c r="I48" s="115" t="s">
        <v>367</v>
      </c>
      <c r="J48" s="116">
        <v>1</v>
      </c>
      <c r="K48" s="117" t="s">
        <v>364</v>
      </c>
      <c r="L48" s="117">
        <v>1</v>
      </c>
      <c r="M48" s="118">
        <v>1</v>
      </c>
      <c r="N48" s="119" t="s">
        <v>276</v>
      </c>
      <c r="O48" s="120" t="s">
        <v>181</v>
      </c>
      <c r="P48" s="121">
        <v>100</v>
      </c>
      <c r="Q48" s="121">
        <v>75</v>
      </c>
      <c r="R48" s="122" t="s">
        <v>182</v>
      </c>
      <c r="S48" s="123">
        <v>7904</v>
      </c>
      <c r="T48" s="116" t="s">
        <v>368</v>
      </c>
      <c r="U48" s="122" t="s">
        <v>184</v>
      </c>
      <c r="V48" s="119" t="s">
        <v>195</v>
      </c>
      <c r="W48" s="124">
        <f t="shared" si="3"/>
        <v>41505</v>
      </c>
      <c r="X48" s="124">
        <f t="shared" si="3"/>
        <v>41505</v>
      </c>
      <c r="Y48" s="124">
        <f t="shared" si="3"/>
        <v>41505</v>
      </c>
      <c r="Z48" s="125">
        <f t="shared" si="3"/>
        <v>41505</v>
      </c>
      <c r="AA48" s="126">
        <v>42520</v>
      </c>
      <c r="AB48" s="126">
        <v>42520</v>
      </c>
      <c r="AC48" s="127">
        <v>42534</v>
      </c>
      <c r="AD48" s="128">
        <v>42537</v>
      </c>
      <c r="AE48" s="129">
        <v>42575</v>
      </c>
      <c r="AF48" s="127">
        <v>42585</v>
      </c>
      <c r="AG48" s="127">
        <v>42586</v>
      </c>
      <c r="AH48" s="130">
        <v>42589</v>
      </c>
      <c r="AI48" s="131">
        <v>42590</v>
      </c>
      <c r="AJ48" s="131">
        <v>42618</v>
      </c>
      <c r="AK48" s="126">
        <v>42626</v>
      </c>
      <c r="AL48" s="126">
        <v>42596</v>
      </c>
      <c r="AM48" s="132">
        <v>1</v>
      </c>
    </row>
    <row r="49" spans="1:39" ht="22.5" hidden="1" outlineLevel="1" x14ac:dyDescent="0.25">
      <c r="A49" s="158">
        <v>48</v>
      </c>
      <c r="B49" s="134" t="s">
        <v>1</v>
      </c>
      <c r="C49" s="134" t="s">
        <v>80</v>
      </c>
      <c r="D49" s="135" t="s">
        <v>176</v>
      </c>
      <c r="E49" s="134" t="str">
        <f t="shared" si="0"/>
        <v>B1</v>
      </c>
      <c r="F49" s="134">
        <v>2050</v>
      </c>
      <c r="G49" s="136">
        <v>7500</v>
      </c>
      <c r="H49" s="159" t="s">
        <v>369</v>
      </c>
      <c r="I49" s="160" t="s">
        <v>370</v>
      </c>
      <c r="J49" s="161">
        <v>1</v>
      </c>
      <c r="K49" s="162" t="s">
        <v>371</v>
      </c>
      <c r="L49" s="162">
        <v>1</v>
      </c>
      <c r="M49" s="163">
        <v>1</v>
      </c>
      <c r="N49" s="164" t="s">
        <v>180</v>
      </c>
      <c r="O49" s="165" t="s">
        <v>295</v>
      </c>
      <c r="P49" s="166">
        <v>100</v>
      </c>
      <c r="Q49" s="166">
        <v>74.166250000000005</v>
      </c>
      <c r="R49" s="167" t="s">
        <v>182</v>
      </c>
      <c r="S49" s="168">
        <v>7196</v>
      </c>
      <c r="T49" s="161" t="s">
        <v>372</v>
      </c>
      <c r="U49" s="167" t="s">
        <v>184</v>
      </c>
      <c r="V49" s="164" t="s">
        <v>297</v>
      </c>
      <c r="W49" s="124">
        <f t="shared" si="3"/>
        <v>41505</v>
      </c>
      <c r="X49" s="147">
        <f t="shared" si="3"/>
        <v>41505</v>
      </c>
      <c r="Y49" s="124">
        <f t="shared" si="3"/>
        <v>41505</v>
      </c>
      <c r="Z49" s="125">
        <f t="shared" si="3"/>
        <v>41505</v>
      </c>
      <c r="AA49" s="169">
        <v>42552</v>
      </c>
      <c r="AB49" s="169">
        <v>42552</v>
      </c>
      <c r="AC49" s="170">
        <v>42578</v>
      </c>
      <c r="AD49" s="171">
        <v>42580</v>
      </c>
      <c r="AE49" s="172">
        <v>42623</v>
      </c>
      <c r="AF49" s="170">
        <v>42633</v>
      </c>
      <c r="AG49" s="170">
        <v>42634</v>
      </c>
      <c r="AH49" s="173">
        <v>42637</v>
      </c>
      <c r="AI49" s="174">
        <v>42639</v>
      </c>
      <c r="AJ49" s="174">
        <v>42666</v>
      </c>
      <c r="AK49" s="169">
        <v>42682</v>
      </c>
      <c r="AL49" s="169">
        <v>42652</v>
      </c>
      <c r="AM49" s="175">
        <v>1</v>
      </c>
    </row>
    <row r="50" spans="1:39" ht="22.5" hidden="1" outlineLevel="1" x14ac:dyDescent="0.25">
      <c r="A50" s="111">
        <v>49</v>
      </c>
      <c r="B50" s="111" t="s">
        <v>1</v>
      </c>
      <c r="C50" s="111" t="s">
        <v>80</v>
      </c>
      <c r="D50" s="112" t="s">
        <v>176</v>
      </c>
      <c r="E50" s="111" t="str">
        <f t="shared" si="0"/>
        <v>B3</v>
      </c>
      <c r="F50" s="111">
        <v>2050</v>
      </c>
      <c r="G50" s="113">
        <v>7500</v>
      </c>
      <c r="H50" s="114" t="s">
        <v>373</v>
      </c>
      <c r="I50" s="115" t="s">
        <v>374</v>
      </c>
      <c r="J50" s="116">
        <v>1</v>
      </c>
      <c r="K50" s="117" t="s">
        <v>371</v>
      </c>
      <c r="L50" s="117">
        <v>1</v>
      </c>
      <c r="M50" s="118">
        <v>1</v>
      </c>
      <c r="N50" s="119" t="s">
        <v>276</v>
      </c>
      <c r="O50" s="120" t="s">
        <v>295</v>
      </c>
      <c r="P50" s="121">
        <v>100</v>
      </c>
      <c r="Q50" s="121">
        <v>74.17</v>
      </c>
      <c r="R50" s="122" t="s">
        <v>182</v>
      </c>
      <c r="S50" s="123">
        <v>6814</v>
      </c>
      <c r="T50" s="116" t="s">
        <v>375</v>
      </c>
      <c r="U50" s="122" t="s">
        <v>184</v>
      </c>
      <c r="V50" s="119" t="s">
        <v>297</v>
      </c>
      <c r="W50" s="124">
        <f t="shared" si="3"/>
        <v>41505</v>
      </c>
      <c r="X50" s="124">
        <f t="shared" si="3"/>
        <v>41505</v>
      </c>
      <c r="Y50" s="124">
        <f t="shared" si="3"/>
        <v>41505</v>
      </c>
      <c r="Z50" s="125">
        <f t="shared" si="3"/>
        <v>41505</v>
      </c>
      <c r="AA50" s="126">
        <v>42556</v>
      </c>
      <c r="AB50" s="126">
        <v>42556</v>
      </c>
      <c r="AC50" s="127">
        <v>42567</v>
      </c>
      <c r="AD50" s="128">
        <v>42569</v>
      </c>
      <c r="AE50" s="129">
        <v>42623</v>
      </c>
      <c r="AF50" s="127">
        <v>42633</v>
      </c>
      <c r="AG50" s="127">
        <v>42634</v>
      </c>
      <c r="AH50" s="130">
        <v>42637</v>
      </c>
      <c r="AI50" s="131">
        <v>42637</v>
      </c>
      <c r="AJ50" s="131">
        <v>42666</v>
      </c>
      <c r="AK50" s="126">
        <v>42672</v>
      </c>
      <c r="AL50" s="126">
        <v>42642</v>
      </c>
      <c r="AM50" s="132">
        <v>1</v>
      </c>
    </row>
    <row r="51" spans="1:39" ht="22.5" hidden="1" outlineLevel="1" x14ac:dyDescent="0.25">
      <c r="A51" s="158">
        <v>50</v>
      </c>
      <c r="B51" s="134" t="s">
        <v>1</v>
      </c>
      <c r="C51" s="134" t="s">
        <v>80</v>
      </c>
      <c r="D51" s="135" t="s">
        <v>176</v>
      </c>
      <c r="E51" s="134" t="str">
        <f t="shared" si="0"/>
        <v>B3</v>
      </c>
      <c r="F51" s="134">
        <v>2050</v>
      </c>
      <c r="G51" s="136">
        <v>7500</v>
      </c>
      <c r="H51" s="159" t="s">
        <v>376</v>
      </c>
      <c r="I51" s="160" t="s">
        <v>377</v>
      </c>
      <c r="J51" s="161">
        <v>1</v>
      </c>
      <c r="K51" s="162" t="s">
        <v>378</v>
      </c>
      <c r="L51" s="162">
        <v>1</v>
      </c>
      <c r="M51" s="163">
        <v>1</v>
      </c>
      <c r="N51" s="164" t="s">
        <v>276</v>
      </c>
      <c r="O51" s="165" t="s">
        <v>379</v>
      </c>
      <c r="P51" s="166">
        <v>100</v>
      </c>
      <c r="Q51" s="166">
        <v>75</v>
      </c>
      <c r="R51" s="167" t="s">
        <v>182</v>
      </c>
      <c r="S51" s="168">
        <v>8098</v>
      </c>
      <c r="T51" s="161" t="s">
        <v>380</v>
      </c>
      <c r="U51" s="167" t="s">
        <v>184</v>
      </c>
      <c r="V51" s="164" t="s">
        <v>381</v>
      </c>
      <c r="W51" s="124">
        <f t="shared" si="3"/>
        <v>41505</v>
      </c>
      <c r="X51" s="147">
        <f t="shared" si="3"/>
        <v>41505</v>
      </c>
      <c r="Y51" s="124">
        <f t="shared" si="3"/>
        <v>41505</v>
      </c>
      <c r="Z51" s="125">
        <f t="shared" si="3"/>
        <v>41505</v>
      </c>
      <c r="AA51" s="169">
        <v>42583</v>
      </c>
      <c r="AB51" s="169">
        <v>42583</v>
      </c>
      <c r="AC51" s="170">
        <v>42609</v>
      </c>
      <c r="AD51" s="171">
        <v>42619</v>
      </c>
      <c r="AE51" s="172">
        <v>42637</v>
      </c>
      <c r="AF51" s="170">
        <v>42647</v>
      </c>
      <c r="AG51" s="170">
        <v>42648</v>
      </c>
      <c r="AH51" s="173">
        <v>42651</v>
      </c>
      <c r="AI51" s="174">
        <v>42652</v>
      </c>
      <c r="AJ51" s="174">
        <v>42676</v>
      </c>
      <c r="AK51" s="169">
        <v>42698</v>
      </c>
      <c r="AL51" s="169">
        <v>42667</v>
      </c>
      <c r="AM51" s="175">
        <v>1</v>
      </c>
    </row>
    <row r="52" spans="1:39" ht="22.5" hidden="1" outlineLevel="1" x14ac:dyDescent="0.25">
      <c r="A52" s="111">
        <v>51</v>
      </c>
      <c r="B52" s="111" t="s">
        <v>1</v>
      </c>
      <c r="C52" s="111" t="s">
        <v>80</v>
      </c>
      <c r="D52" s="112" t="s">
        <v>176</v>
      </c>
      <c r="E52" s="111" t="str">
        <f t="shared" si="0"/>
        <v>B3</v>
      </c>
      <c r="F52" s="111">
        <v>2050</v>
      </c>
      <c r="G52" s="113">
        <v>7500</v>
      </c>
      <c r="H52" s="114" t="s">
        <v>382</v>
      </c>
      <c r="I52" s="115" t="s">
        <v>383</v>
      </c>
      <c r="J52" s="116">
        <v>1</v>
      </c>
      <c r="K52" s="117" t="s">
        <v>384</v>
      </c>
      <c r="L52" s="117">
        <v>1</v>
      </c>
      <c r="M52" s="118">
        <v>1</v>
      </c>
      <c r="N52" s="119" t="s">
        <v>276</v>
      </c>
      <c r="O52" s="120" t="s">
        <v>189</v>
      </c>
      <c r="P52" s="121">
        <v>100</v>
      </c>
      <c r="Q52" s="121">
        <v>75</v>
      </c>
      <c r="R52" s="122" t="s">
        <v>182</v>
      </c>
      <c r="S52" s="123">
        <v>7353</v>
      </c>
      <c r="T52" s="116" t="s">
        <v>385</v>
      </c>
      <c r="U52" s="122" t="s">
        <v>184</v>
      </c>
      <c r="V52" s="119" t="s">
        <v>185</v>
      </c>
      <c r="W52" s="124">
        <f t="shared" si="3"/>
        <v>41505</v>
      </c>
      <c r="X52" s="124">
        <f t="shared" si="3"/>
        <v>41505</v>
      </c>
      <c r="Y52" s="124">
        <f t="shared" si="3"/>
        <v>41505</v>
      </c>
      <c r="Z52" s="125">
        <f t="shared" si="3"/>
        <v>41505</v>
      </c>
      <c r="AA52" s="126">
        <v>42622</v>
      </c>
      <c r="AB52" s="126">
        <v>42622</v>
      </c>
      <c r="AC52" s="127">
        <v>42648</v>
      </c>
      <c r="AD52" s="128">
        <v>42650</v>
      </c>
      <c r="AE52" s="129">
        <v>42667</v>
      </c>
      <c r="AF52" s="127">
        <v>42676</v>
      </c>
      <c r="AG52" s="127">
        <v>42677</v>
      </c>
      <c r="AH52" s="130">
        <v>42680</v>
      </c>
      <c r="AI52" s="131">
        <v>42680</v>
      </c>
      <c r="AJ52" s="131">
        <v>42706</v>
      </c>
      <c r="AK52" s="126">
        <v>42719</v>
      </c>
      <c r="AL52" s="126">
        <v>42689</v>
      </c>
      <c r="AM52" s="132">
        <v>1</v>
      </c>
    </row>
    <row r="53" spans="1:39" ht="22.5" hidden="1" outlineLevel="1" x14ac:dyDescent="0.25">
      <c r="A53" s="158">
        <v>52</v>
      </c>
      <c r="B53" s="134" t="s">
        <v>1</v>
      </c>
      <c r="C53" s="134" t="s">
        <v>80</v>
      </c>
      <c r="D53" s="135" t="s">
        <v>176</v>
      </c>
      <c r="E53" s="134" t="str">
        <f t="shared" si="0"/>
        <v>B1</v>
      </c>
      <c r="F53" s="134">
        <v>2050</v>
      </c>
      <c r="G53" s="136">
        <v>7500</v>
      </c>
      <c r="H53" s="159" t="s">
        <v>386</v>
      </c>
      <c r="I53" s="160" t="s">
        <v>387</v>
      </c>
      <c r="J53" s="161">
        <v>1</v>
      </c>
      <c r="K53" s="162" t="s">
        <v>384</v>
      </c>
      <c r="L53" s="162">
        <v>1</v>
      </c>
      <c r="M53" s="163">
        <v>1</v>
      </c>
      <c r="N53" s="164" t="s">
        <v>180</v>
      </c>
      <c r="O53" s="165" t="s">
        <v>189</v>
      </c>
      <c r="P53" s="166">
        <v>100</v>
      </c>
      <c r="Q53" s="166">
        <v>75</v>
      </c>
      <c r="R53" s="167" t="s">
        <v>182</v>
      </c>
      <c r="S53" s="168">
        <v>7311</v>
      </c>
      <c r="T53" s="161" t="s">
        <v>388</v>
      </c>
      <c r="U53" s="167" t="s">
        <v>184</v>
      </c>
      <c r="V53" s="164" t="s">
        <v>185</v>
      </c>
      <c r="W53" s="124">
        <f t="shared" si="3"/>
        <v>41505</v>
      </c>
      <c r="X53" s="147">
        <f t="shared" si="3"/>
        <v>41505</v>
      </c>
      <c r="Y53" s="124">
        <f t="shared" si="3"/>
        <v>41505</v>
      </c>
      <c r="Z53" s="125">
        <f t="shared" si="3"/>
        <v>41505</v>
      </c>
      <c r="AA53" s="169">
        <v>42626</v>
      </c>
      <c r="AB53" s="169">
        <v>42626</v>
      </c>
      <c r="AC53" s="170">
        <v>42635</v>
      </c>
      <c r="AD53" s="171">
        <v>42637</v>
      </c>
      <c r="AE53" s="172">
        <v>42667</v>
      </c>
      <c r="AF53" s="170">
        <v>42676</v>
      </c>
      <c r="AG53" s="170">
        <v>42677</v>
      </c>
      <c r="AH53" s="173">
        <v>42680</v>
      </c>
      <c r="AI53" s="174">
        <v>42679</v>
      </c>
      <c r="AJ53" s="174">
        <v>42706</v>
      </c>
      <c r="AK53" s="169">
        <v>42721</v>
      </c>
      <c r="AL53" s="169">
        <v>42691</v>
      </c>
      <c r="AM53" s="175">
        <v>1</v>
      </c>
    </row>
    <row r="54" spans="1:39" ht="22.5" hidden="1" outlineLevel="1" x14ac:dyDescent="0.25">
      <c r="A54" s="111">
        <v>53</v>
      </c>
      <c r="B54" s="111" t="s">
        <v>1</v>
      </c>
      <c r="C54" s="111" t="s">
        <v>80</v>
      </c>
      <c r="D54" s="112" t="s">
        <v>176</v>
      </c>
      <c r="E54" s="111" t="str">
        <f t="shared" si="0"/>
        <v>B3</v>
      </c>
      <c r="F54" s="111">
        <v>2050</v>
      </c>
      <c r="G54" s="113">
        <v>7500</v>
      </c>
      <c r="H54" s="114" t="s">
        <v>389</v>
      </c>
      <c r="I54" s="115" t="s">
        <v>390</v>
      </c>
      <c r="J54" s="116">
        <v>1</v>
      </c>
      <c r="K54" s="117" t="s">
        <v>391</v>
      </c>
      <c r="L54" s="117">
        <v>1</v>
      </c>
      <c r="M54" s="118">
        <v>1</v>
      </c>
      <c r="N54" s="119" t="s">
        <v>392</v>
      </c>
      <c r="O54" s="120" t="s">
        <v>181</v>
      </c>
      <c r="P54" s="121">
        <v>100</v>
      </c>
      <c r="Q54" s="121">
        <v>75</v>
      </c>
      <c r="R54" s="122" t="s">
        <v>182</v>
      </c>
      <c r="S54" s="123">
        <v>7290</v>
      </c>
      <c r="T54" s="116" t="s">
        <v>393</v>
      </c>
      <c r="U54" s="122" t="s">
        <v>184</v>
      </c>
      <c r="V54" s="119" t="s">
        <v>185</v>
      </c>
      <c r="W54" s="124">
        <f t="shared" si="3"/>
        <v>41505</v>
      </c>
      <c r="X54" s="124">
        <f t="shared" si="3"/>
        <v>41505</v>
      </c>
      <c r="Y54" s="124">
        <f t="shared" si="3"/>
        <v>41505</v>
      </c>
      <c r="Z54" s="125">
        <f t="shared" si="3"/>
        <v>41505</v>
      </c>
      <c r="AA54" s="126">
        <v>42673</v>
      </c>
      <c r="AB54" s="126">
        <v>42673</v>
      </c>
      <c r="AC54" s="127">
        <v>42687</v>
      </c>
      <c r="AD54" s="128">
        <v>42689</v>
      </c>
      <c r="AE54" s="129">
        <v>42717</v>
      </c>
      <c r="AF54" s="127">
        <v>42724</v>
      </c>
      <c r="AG54" s="127">
        <v>42725</v>
      </c>
      <c r="AH54" s="130">
        <v>42728</v>
      </c>
      <c r="AI54" s="131">
        <v>42727</v>
      </c>
      <c r="AJ54" s="131">
        <v>42759</v>
      </c>
      <c r="AK54" s="126">
        <v>42762</v>
      </c>
      <c r="AL54" s="126">
        <v>42732</v>
      </c>
      <c r="AM54" s="132">
        <v>1</v>
      </c>
    </row>
    <row r="55" spans="1:39" ht="22.5" hidden="1" outlineLevel="1" x14ac:dyDescent="0.25">
      <c r="A55" s="158">
        <v>54</v>
      </c>
      <c r="B55" s="134" t="s">
        <v>1</v>
      </c>
      <c r="C55" s="134" t="s">
        <v>80</v>
      </c>
      <c r="D55" s="135" t="s">
        <v>176</v>
      </c>
      <c r="E55" s="134" t="str">
        <f t="shared" si="0"/>
        <v>B3</v>
      </c>
      <c r="F55" s="134">
        <v>2050</v>
      </c>
      <c r="G55" s="136">
        <v>7500</v>
      </c>
      <c r="H55" s="159" t="s">
        <v>394</v>
      </c>
      <c r="I55" s="160" t="s">
        <v>395</v>
      </c>
      <c r="J55" s="161">
        <v>1</v>
      </c>
      <c r="K55" s="162" t="s">
        <v>396</v>
      </c>
      <c r="L55" s="162">
        <v>1</v>
      </c>
      <c r="M55" s="163">
        <v>1</v>
      </c>
      <c r="N55" s="164" t="s">
        <v>276</v>
      </c>
      <c r="O55" s="165" t="s">
        <v>181</v>
      </c>
      <c r="P55" s="166">
        <v>100</v>
      </c>
      <c r="Q55" s="166">
        <v>75</v>
      </c>
      <c r="R55" s="167" t="s">
        <v>182</v>
      </c>
      <c r="S55" s="168">
        <v>7590</v>
      </c>
      <c r="T55" s="161" t="s">
        <v>397</v>
      </c>
      <c r="U55" s="167" t="s">
        <v>184</v>
      </c>
      <c r="V55" s="164" t="s">
        <v>195</v>
      </c>
      <c r="W55" s="124">
        <f t="shared" si="3"/>
        <v>41505</v>
      </c>
      <c r="X55" s="147">
        <f t="shared" si="3"/>
        <v>41505</v>
      </c>
      <c r="Y55" s="124">
        <f t="shared" si="3"/>
        <v>41505</v>
      </c>
      <c r="Z55" s="125">
        <f t="shared" si="3"/>
        <v>41505</v>
      </c>
      <c r="AA55" s="169">
        <v>42656</v>
      </c>
      <c r="AB55" s="169">
        <v>42656</v>
      </c>
      <c r="AC55" s="170">
        <v>42669</v>
      </c>
      <c r="AD55" s="171">
        <v>42671</v>
      </c>
      <c r="AE55" s="172">
        <v>42738</v>
      </c>
      <c r="AF55" s="170">
        <v>42745</v>
      </c>
      <c r="AG55" s="170">
        <v>42746</v>
      </c>
      <c r="AH55" s="173">
        <v>42749</v>
      </c>
      <c r="AI55" s="174">
        <v>42748</v>
      </c>
      <c r="AJ55" s="174">
        <v>42774</v>
      </c>
      <c r="AK55" s="169">
        <v>42788</v>
      </c>
      <c r="AL55" s="169">
        <v>42758</v>
      </c>
      <c r="AM55" s="175">
        <v>1</v>
      </c>
    </row>
    <row r="56" spans="1:39" ht="22.5" hidden="1" outlineLevel="1" x14ac:dyDescent="0.25">
      <c r="A56" s="111">
        <v>55</v>
      </c>
      <c r="B56" s="111" t="s">
        <v>1</v>
      </c>
      <c r="C56" s="111" t="s">
        <v>80</v>
      </c>
      <c r="D56" s="112" t="s">
        <v>176</v>
      </c>
      <c r="E56" s="111" t="str">
        <f t="shared" si="0"/>
        <v>B3</v>
      </c>
      <c r="F56" s="111">
        <v>2050</v>
      </c>
      <c r="G56" s="113">
        <v>7500</v>
      </c>
      <c r="H56" s="114" t="s">
        <v>398</v>
      </c>
      <c r="I56" s="115" t="s">
        <v>399</v>
      </c>
      <c r="J56" s="116">
        <v>1</v>
      </c>
      <c r="K56" s="117" t="s">
        <v>400</v>
      </c>
      <c r="L56" s="117">
        <v>1</v>
      </c>
      <c r="M56" s="118">
        <v>1</v>
      </c>
      <c r="N56" s="119" t="s">
        <v>276</v>
      </c>
      <c r="O56" s="120" t="s">
        <v>324</v>
      </c>
      <c r="P56" s="121">
        <v>100</v>
      </c>
      <c r="Q56" s="121">
        <v>75</v>
      </c>
      <c r="R56" s="122" t="s">
        <v>182</v>
      </c>
      <c r="S56" s="123">
        <v>7197</v>
      </c>
      <c r="T56" s="116" t="s">
        <v>401</v>
      </c>
      <c r="U56" s="122" t="s">
        <v>184</v>
      </c>
      <c r="V56" s="119" t="s">
        <v>402</v>
      </c>
      <c r="W56" s="124">
        <f t="shared" si="3"/>
        <v>41505</v>
      </c>
      <c r="X56" s="124">
        <f t="shared" si="3"/>
        <v>41505</v>
      </c>
      <c r="Y56" s="124">
        <f t="shared" si="3"/>
        <v>41505</v>
      </c>
      <c r="Z56" s="125">
        <f t="shared" si="3"/>
        <v>41505</v>
      </c>
      <c r="AA56" s="126">
        <v>42739</v>
      </c>
      <c r="AB56" s="126">
        <v>42739</v>
      </c>
      <c r="AC56" s="127">
        <v>42767</v>
      </c>
      <c r="AD56" s="128">
        <v>42769</v>
      </c>
      <c r="AE56" s="129">
        <v>42786</v>
      </c>
      <c r="AF56" s="127">
        <v>42798</v>
      </c>
      <c r="AG56" s="127">
        <v>42799</v>
      </c>
      <c r="AH56" s="130">
        <v>42802</v>
      </c>
      <c r="AI56" s="131">
        <v>42800</v>
      </c>
      <c r="AJ56" s="131">
        <v>42828</v>
      </c>
      <c r="AK56" s="126">
        <v>42844</v>
      </c>
      <c r="AL56" s="126">
        <v>42814</v>
      </c>
      <c r="AM56" s="132">
        <v>1</v>
      </c>
    </row>
    <row r="57" spans="1:39" ht="22.5" hidden="1" outlineLevel="1" x14ac:dyDescent="0.25">
      <c r="A57" s="158">
        <v>56</v>
      </c>
      <c r="B57" s="134" t="s">
        <v>1</v>
      </c>
      <c r="C57" s="134" t="s">
        <v>80</v>
      </c>
      <c r="D57" s="135" t="s">
        <v>176</v>
      </c>
      <c r="E57" s="134" t="str">
        <f t="shared" si="0"/>
        <v>B1</v>
      </c>
      <c r="F57" s="134">
        <v>2050</v>
      </c>
      <c r="G57" s="136">
        <v>7500</v>
      </c>
      <c r="H57" s="159" t="s">
        <v>403</v>
      </c>
      <c r="I57" s="160" t="s">
        <v>404</v>
      </c>
      <c r="J57" s="161">
        <v>1</v>
      </c>
      <c r="K57" s="162" t="s">
        <v>400</v>
      </c>
      <c r="L57" s="162">
        <v>1</v>
      </c>
      <c r="M57" s="163">
        <v>1</v>
      </c>
      <c r="N57" s="164" t="s">
        <v>180</v>
      </c>
      <c r="O57" s="165" t="s">
        <v>324</v>
      </c>
      <c r="P57" s="166">
        <v>100</v>
      </c>
      <c r="Q57" s="166">
        <v>75</v>
      </c>
      <c r="R57" s="167" t="s">
        <v>182</v>
      </c>
      <c r="S57" s="168">
        <v>7194</v>
      </c>
      <c r="T57" s="161" t="s">
        <v>405</v>
      </c>
      <c r="U57" s="167" t="s">
        <v>184</v>
      </c>
      <c r="V57" s="164" t="s">
        <v>402</v>
      </c>
      <c r="W57" s="124">
        <f t="shared" si="3"/>
        <v>41505</v>
      </c>
      <c r="X57" s="147">
        <f t="shared" si="3"/>
        <v>41505</v>
      </c>
      <c r="Y57" s="124">
        <f t="shared" si="3"/>
        <v>41505</v>
      </c>
      <c r="Z57" s="125">
        <f t="shared" si="3"/>
        <v>41505</v>
      </c>
      <c r="AA57" s="169">
        <v>42743</v>
      </c>
      <c r="AB57" s="169">
        <v>42743</v>
      </c>
      <c r="AC57" s="170">
        <v>42753</v>
      </c>
      <c r="AD57" s="171">
        <v>42755</v>
      </c>
      <c r="AE57" s="172">
        <v>42786</v>
      </c>
      <c r="AF57" s="170">
        <v>42798</v>
      </c>
      <c r="AG57" s="170">
        <v>42799</v>
      </c>
      <c r="AH57" s="173">
        <v>42802</v>
      </c>
      <c r="AI57" s="174">
        <v>42801</v>
      </c>
      <c r="AJ57" s="174">
        <v>42828</v>
      </c>
      <c r="AK57" s="169">
        <v>42845</v>
      </c>
      <c r="AL57" s="169">
        <v>42815</v>
      </c>
      <c r="AM57" s="175">
        <v>1</v>
      </c>
    </row>
    <row r="58" spans="1:39" ht="22.5" hidden="1" outlineLevel="1" x14ac:dyDescent="0.25">
      <c r="A58" s="111">
        <v>57</v>
      </c>
      <c r="B58" s="111" t="s">
        <v>1</v>
      </c>
      <c r="C58" s="111" t="s">
        <v>80</v>
      </c>
      <c r="D58" s="112" t="s">
        <v>176</v>
      </c>
      <c r="E58" s="111" t="str">
        <f t="shared" si="0"/>
        <v>B1</v>
      </c>
      <c r="F58" s="111">
        <v>2050</v>
      </c>
      <c r="G58" s="113">
        <v>7500</v>
      </c>
      <c r="H58" s="114" t="s">
        <v>406</v>
      </c>
      <c r="I58" s="115" t="s">
        <v>407</v>
      </c>
      <c r="J58" s="116">
        <v>1</v>
      </c>
      <c r="K58" s="117" t="s">
        <v>408</v>
      </c>
      <c r="L58" s="117">
        <v>1</v>
      </c>
      <c r="M58" s="118">
        <v>1</v>
      </c>
      <c r="N58" s="119" t="s">
        <v>219</v>
      </c>
      <c r="O58" s="120" t="s">
        <v>220</v>
      </c>
      <c r="P58" s="121">
        <v>100</v>
      </c>
      <c r="Q58" s="121">
        <v>73.333819000000005</v>
      </c>
      <c r="R58" s="122" t="s">
        <v>182</v>
      </c>
      <c r="S58" s="123">
        <v>7297</v>
      </c>
      <c r="T58" s="116" t="s">
        <v>409</v>
      </c>
      <c r="U58" s="122" t="s">
        <v>184</v>
      </c>
      <c r="V58" s="119" t="s">
        <v>410</v>
      </c>
      <c r="W58" s="124">
        <f t="shared" si="3"/>
        <v>41505</v>
      </c>
      <c r="X58" s="124">
        <f t="shared" si="3"/>
        <v>41505</v>
      </c>
      <c r="Y58" s="124">
        <f t="shared" si="3"/>
        <v>41505</v>
      </c>
      <c r="Z58" s="125">
        <f t="shared" si="3"/>
        <v>41505</v>
      </c>
      <c r="AA58" s="126">
        <v>42772</v>
      </c>
      <c r="AB58" s="126">
        <v>42772</v>
      </c>
      <c r="AC58" s="127">
        <v>42798</v>
      </c>
      <c r="AD58" s="128">
        <v>42800</v>
      </c>
      <c r="AE58" s="129">
        <v>42816</v>
      </c>
      <c r="AF58" s="127">
        <v>42827</v>
      </c>
      <c r="AG58" s="127">
        <v>42828</v>
      </c>
      <c r="AH58" s="130">
        <v>42831</v>
      </c>
      <c r="AI58" s="131">
        <v>42831</v>
      </c>
      <c r="AJ58" s="131">
        <v>42855</v>
      </c>
      <c r="AK58" s="126">
        <v>42872</v>
      </c>
      <c r="AL58" s="126">
        <v>42842</v>
      </c>
      <c r="AM58" s="132">
        <v>1</v>
      </c>
    </row>
    <row r="59" spans="1:39" ht="22.5" hidden="1" outlineLevel="1" x14ac:dyDescent="0.25">
      <c r="A59" s="158">
        <v>58</v>
      </c>
      <c r="B59" s="134" t="s">
        <v>1</v>
      </c>
      <c r="C59" s="134" t="s">
        <v>80</v>
      </c>
      <c r="D59" s="135" t="s">
        <v>176</v>
      </c>
      <c r="E59" s="134" t="str">
        <f t="shared" si="0"/>
        <v>B3</v>
      </c>
      <c r="F59" s="134">
        <v>2050</v>
      </c>
      <c r="G59" s="136">
        <v>7500</v>
      </c>
      <c r="H59" s="159" t="s">
        <v>411</v>
      </c>
      <c r="I59" s="160" t="s">
        <v>412</v>
      </c>
      <c r="J59" s="161">
        <v>1</v>
      </c>
      <c r="K59" s="162" t="s">
        <v>408</v>
      </c>
      <c r="L59" s="162">
        <v>1</v>
      </c>
      <c r="M59" s="163">
        <v>1</v>
      </c>
      <c r="N59" s="164" t="s">
        <v>234</v>
      </c>
      <c r="O59" s="165" t="s">
        <v>220</v>
      </c>
      <c r="P59" s="166">
        <v>100</v>
      </c>
      <c r="Q59" s="166">
        <v>73.333819000000005</v>
      </c>
      <c r="R59" s="167" t="s">
        <v>182</v>
      </c>
      <c r="S59" s="168">
        <v>7307</v>
      </c>
      <c r="T59" s="161" t="s">
        <v>413</v>
      </c>
      <c r="U59" s="167" t="s">
        <v>184</v>
      </c>
      <c r="V59" s="164" t="s">
        <v>410</v>
      </c>
      <c r="W59" s="124">
        <f t="shared" si="3"/>
        <v>41505</v>
      </c>
      <c r="X59" s="147">
        <f t="shared" si="3"/>
        <v>41505</v>
      </c>
      <c r="Y59" s="124">
        <f t="shared" si="3"/>
        <v>41505</v>
      </c>
      <c r="Z59" s="125">
        <f t="shared" si="3"/>
        <v>41505</v>
      </c>
      <c r="AA59" s="169">
        <v>42776</v>
      </c>
      <c r="AB59" s="169">
        <v>42776</v>
      </c>
      <c r="AC59" s="170">
        <v>42789</v>
      </c>
      <c r="AD59" s="171">
        <v>42792</v>
      </c>
      <c r="AE59" s="172">
        <v>42816</v>
      </c>
      <c r="AF59" s="170">
        <v>42827</v>
      </c>
      <c r="AG59" s="170">
        <v>42828</v>
      </c>
      <c r="AH59" s="173">
        <v>42831</v>
      </c>
      <c r="AI59" s="174">
        <v>42830</v>
      </c>
      <c r="AJ59" s="174">
        <v>42855</v>
      </c>
      <c r="AK59" s="169">
        <v>42872</v>
      </c>
      <c r="AL59" s="169">
        <v>42842</v>
      </c>
      <c r="AM59" s="175">
        <v>1</v>
      </c>
    </row>
    <row r="60" spans="1:39" ht="22.5" hidden="1" outlineLevel="1" x14ac:dyDescent="0.25">
      <c r="A60" s="111">
        <v>59</v>
      </c>
      <c r="B60" s="111" t="s">
        <v>1</v>
      </c>
      <c r="C60" s="111" t="s">
        <v>80</v>
      </c>
      <c r="D60" s="112" t="s">
        <v>176</v>
      </c>
      <c r="E60" s="111" t="str">
        <f t="shared" si="0"/>
        <v>B1</v>
      </c>
      <c r="F60" s="111">
        <v>2050</v>
      </c>
      <c r="G60" s="113">
        <v>7500</v>
      </c>
      <c r="H60" s="114" t="s">
        <v>414</v>
      </c>
      <c r="I60" s="115" t="s">
        <v>415</v>
      </c>
      <c r="J60" s="116">
        <v>1</v>
      </c>
      <c r="K60" s="117" t="s">
        <v>416</v>
      </c>
      <c r="L60" s="117">
        <v>1</v>
      </c>
      <c r="M60" s="118">
        <v>1</v>
      </c>
      <c r="N60" s="119" t="s">
        <v>180</v>
      </c>
      <c r="O60" s="120" t="s">
        <v>379</v>
      </c>
      <c r="P60" s="121">
        <v>100</v>
      </c>
      <c r="Q60" s="121">
        <v>75</v>
      </c>
      <c r="R60" s="122" t="s">
        <v>182</v>
      </c>
      <c r="S60" s="123">
        <v>7168</v>
      </c>
      <c r="T60" s="116" t="s">
        <v>417</v>
      </c>
      <c r="U60" s="122" t="s">
        <v>184</v>
      </c>
      <c r="V60" s="119" t="s">
        <v>418</v>
      </c>
      <c r="W60" s="124">
        <f t="shared" si="3"/>
        <v>41505</v>
      </c>
      <c r="X60" s="124">
        <f t="shared" si="3"/>
        <v>41505</v>
      </c>
      <c r="Y60" s="124">
        <f t="shared" si="3"/>
        <v>41505</v>
      </c>
      <c r="Z60" s="125">
        <f t="shared" si="3"/>
        <v>41505</v>
      </c>
      <c r="AA60" s="126">
        <v>42803</v>
      </c>
      <c r="AB60" s="126">
        <v>42803</v>
      </c>
      <c r="AC60" s="127">
        <v>42824</v>
      </c>
      <c r="AD60" s="128">
        <v>42826</v>
      </c>
      <c r="AE60" s="129">
        <v>42835</v>
      </c>
      <c r="AF60" s="127">
        <v>42848</v>
      </c>
      <c r="AG60" s="127">
        <v>42849</v>
      </c>
      <c r="AH60" s="130">
        <v>42852</v>
      </c>
      <c r="AI60" s="131">
        <v>42851</v>
      </c>
      <c r="AJ60" s="131">
        <v>42883</v>
      </c>
      <c r="AK60" s="126">
        <v>42900</v>
      </c>
      <c r="AL60" s="126">
        <v>42870</v>
      </c>
      <c r="AM60" s="132">
        <v>1</v>
      </c>
    </row>
    <row r="61" spans="1:39" ht="22.5" hidden="1" outlineLevel="1" x14ac:dyDescent="0.25">
      <c r="A61" s="158">
        <v>60</v>
      </c>
      <c r="B61" s="134" t="s">
        <v>1</v>
      </c>
      <c r="C61" s="134" t="s">
        <v>80</v>
      </c>
      <c r="D61" s="135" t="s">
        <v>176</v>
      </c>
      <c r="E61" s="134" t="str">
        <f t="shared" si="0"/>
        <v>B1</v>
      </c>
      <c r="F61" s="134">
        <v>2050</v>
      </c>
      <c r="G61" s="136">
        <v>7500</v>
      </c>
      <c r="H61" s="159" t="s">
        <v>419</v>
      </c>
      <c r="I61" s="160" t="s">
        <v>420</v>
      </c>
      <c r="J61" s="161">
        <v>1</v>
      </c>
      <c r="K61" s="162" t="s">
        <v>416</v>
      </c>
      <c r="L61" s="162">
        <v>1</v>
      </c>
      <c r="M61" s="163">
        <v>1</v>
      </c>
      <c r="N61" s="164" t="s">
        <v>180</v>
      </c>
      <c r="O61" s="165" t="s">
        <v>379</v>
      </c>
      <c r="P61" s="166">
        <v>100</v>
      </c>
      <c r="Q61" s="166">
        <v>75</v>
      </c>
      <c r="R61" s="167" t="s">
        <v>182</v>
      </c>
      <c r="S61" s="168">
        <v>7031</v>
      </c>
      <c r="T61" s="161" t="s">
        <v>421</v>
      </c>
      <c r="U61" s="167" t="s">
        <v>184</v>
      </c>
      <c r="V61" s="164" t="s">
        <v>418</v>
      </c>
      <c r="W61" s="124">
        <f t="shared" si="3"/>
        <v>41505</v>
      </c>
      <c r="X61" s="147">
        <f t="shared" si="3"/>
        <v>41505</v>
      </c>
      <c r="Y61" s="124">
        <f t="shared" si="3"/>
        <v>41505</v>
      </c>
      <c r="Z61" s="125">
        <f t="shared" si="3"/>
        <v>41505</v>
      </c>
      <c r="AA61" s="169">
        <v>42804</v>
      </c>
      <c r="AB61" s="169">
        <v>42804</v>
      </c>
      <c r="AC61" s="170">
        <v>42813</v>
      </c>
      <c r="AD61" s="171">
        <v>42815</v>
      </c>
      <c r="AE61" s="172">
        <v>42835</v>
      </c>
      <c r="AF61" s="170">
        <v>42848</v>
      </c>
      <c r="AG61" s="170">
        <v>42849</v>
      </c>
      <c r="AH61" s="173">
        <v>42852</v>
      </c>
      <c r="AI61" s="174">
        <v>42853</v>
      </c>
      <c r="AJ61" s="174">
        <v>42883</v>
      </c>
      <c r="AK61" s="169">
        <v>42900</v>
      </c>
      <c r="AL61" s="169">
        <v>42870</v>
      </c>
      <c r="AM61" s="175">
        <v>1</v>
      </c>
    </row>
    <row r="62" spans="1:39" ht="22.5" hidden="1" outlineLevel="1" x14ac:dyDescent="0.25">
      <c r="A62" s="111">
        <v>61</v>
      </c>
      <c r="B62" s="111" t="s">
        <v>1</v>
      </c>
      <c r="C62" s="111" t="s">
        <v>80</v>
      </c>
      <c r="D62" s="112" t="s">
        <v>176</v>
      </c>
      <c r="E62" s="111" t="str">
        <f t="shared" si="0"/>
        <v>B1</v>
      </c>
      <c r="F62" s="111">
        <v>2050</v>
      </c>
      <c r="G62" s="113">
        <v>7500</v>
      </c>
      <c r="H62" s="114" t="s">
        <v>422</v>
      </c>
      <c r="I62" s="115" t="s">
        <v>423</v>
      </c>
      <c r="J62" s="116">
        <v>1</v>
      </c>
      <c r="K62" s="117" t="s">
        <v>424</v>
      </c>
      <c r="L62" s="117">
        <v>1</v>
      </c>
      <c r="M62" s="118">
        <v>1</v>
      </c>
      <c r="N62" s="119" t="s">
        <v>180</v>
      </c>
      <c r="O62" s="120" t="s">
        <v>189</v>
      </c>
      <c r="P62" s="121">
        <v>100</v>
      </c>
      <c r="Q62" s="121">
        <v>75</v>
      </c>
      <c r="R62" s="122" t="s">
        <v>182</v>
      </c>
      <c r="S62" s="176">
        <v>7245</v>
      </c>
      <c r="T62" s="116" t="s">
        <v>425</v>
      </c>
      <c r="U62" s="122" t="s">
        <v>184</v>
      </c>
      <c r="V62" s="119" t="s">
        <v>426</v>
      </c>
      <c r="W62" s="124">
        <f t="shared" ref="W62:Z86" si="4">+$AA$2</f>
        <v>41505</v>
      </c>
      <c r="X62" s="124">
        <f t="shared" si="4"/>
        <v>41505</v>
      </c>
      <c r="Y62" s="124">
        <f t="shared" si="4"/>
        <v>41505</v>
      </c>
      <c r="Z62" s="125">
        <f t="shared" si="4"/>
        <v>41505</v>
      </c>
      <c r="AA62" s="126">
        <v>42829</v>
      </c>
      <c r="AB62" s="126">
        <v>42829</v>
      </c>
      <c r="AC62" s="127">
        <v>42855</v>
      </c>
      <c r="AD62" s="128">
        <v>42857</v>
      </c>
      <c r="AE62" s="129">
        <v>42915</v>
      </c>
      <c r="AF62" s="127">
        <v>42932</v>
      </c>
      <c r="AG62" s="127">
        <v>42933</v>
      </c>
      <c r="AH62" s="130">
        <v>42936</v>
      </c>
      <c r="AI62" s="131">
        <v>42937</v>
      </c>
      <c r="AJ62" s="131">
        <v>42970</v>
      </c>
      <c r="AK62" s="126">
        <v>42973</v>
      </c>
      <c r="AL62" s="126">
        <v>42943</v>
      </c>
      <c r="AM62" s="132">
        <v>1</v>
      </c>
    </row>
    <row r="63" spans="1:39" ht="22.5" hidden="1" outlineLevel="1" x14ac:dyDescent="0.25">
      <c r="A63" s="158">
        <v>62</v>
      </c>
      <c r="B63" s="134" t="s">
        <v>1</v>
      </c>
      <c r="C63" s="134" t="s">
        <v>80</v>
      </c>
      <c r="D63" s="135" t="s">
        <v>176</v>
      </c>
      <c r="E63" s="134" t="str">
        <f t="shared" si="0"/>
        <v>B3</v>
      </c>
      <c r="F63" s="134">
        <v>2050</v>
      </c>
      <c r="G63" s="136">
        <v>7500</v>
      </c>
      <c r="H63" s="159" t="s">
        <v>427</v>
      </c>
      <c r="I63" s="160" t="s">
        <v>428</v>
      </c>
      <c r="J63" s="161">
        <v>1</v>
      </c>
      <c r="K63" s="162" t="s">
        <v>424</v>
      </c>
      <c r="L63" s="162">
        <v>1</v>
      </c>
      <c r="M63" s="163">
        <v>1</v>
      </c>
      <c r="N63" s="164" t="s">
        <v>276</v>
      </c>
      <c r="O63" s="165" t="s">
        <v>189</v>
      </c>
      <c r="P63" s="166">
        <v>100</v>
      </c>
      <c r="Q63" s="166">
        <v>75</v>
      </c>
      <c r="R63" s="167" t="s">
        <v>182</v>
      </c>
      <c r="S63" s="177">
        <v>7370</v>
      </c>
      <c r="T63" s="161" t="s">
        <v>429</v>
      </c>
      <c r="U63" s="167" t="s">
        <v>184</v>
      </c>
      <c r="V63" s="164" t="s">
        <v>426</v>
      </c>
      <c r="W63" s="124">
        <f t="shared" si="4"/>
        <v>41505</v>
      </c>
      <c r="X63" s="147">
        <f t="shared" si="4"/>
        <v>41505</v>
      </c>
      <c r="Y63" s="124">
        <f t="shared" si="4"/>
        <v>41505</v>
      </c>
      <c r="Z63" s="125">
        <f t="shared" si="4"/>
        <v>41505</v>
      </c>
      <c r="AA63" s="169">
        <v>42830</v>
      </c>
      <c r="AB63" s="169">
        <v>42830</v>
      </c>
      <c r="AC63" s="170">
        <v>42845</v>
      </c>
      <c r="AD63" s="171">
        <v>42846</v>
      </c>
      <c r="AE63" s="178">
        <v>42915</v>
      </c>
      <c r="AF63" s="170">
        <v>42932</v>
      </c>
      <c r="AG63" s="170">
        <v>42933</v>
      </c>
      <c r="AH63" s="173">
        <v>42936</v>
      </c>
      <c r="AI63" s="174">
        <v>42938</v>
      </c>
      <c r="AJ63" s="174">
        <v>42970</v>
      </c>
      <c r="AK63" s="169">
        <v>42973</v>
      </c>
      <c r="AL63" s="169">
        <v>42943</v>
      </c>
      <c r="AM63" s="179">
        <v>1</v>
      </c>
    </row>
    <row r="64" spans="1:39" ht="22.5" hidden="1" outlineLevel="1" x14ac:dyDescent="0.25">
      <c r="A64" s="111">
        <v>63</v>
      </c>
      <c r="B64" s="111" t="s">
        <v>1</v>
      </c>
      <c r="C64" s="111" t="s">
        <v>80</v>
      </c>
      <c r="D64" s="112" t="s">
        <v>176</v>
      </c>
      <c r="E64" s="111" t="str">
        <f t="shared" si="0"/>
        <v>B3</v>
      </c>
      <c r="F64" s="111">
        <v>2050</v>
      </c>
      <c r="G64" s="113">
        <v>7500</v>
      </c>
      <c r="H64" s="114" t="s">
        <v>430</v>
      </c>
      <c r="I64" s="115" t="s">
        <v>431</v>
      </c>
      <c r="J64" s="116">
        <v>1</v>
      </c>
      <c r="K64" s="117" t="s">
        <v>432</v>
      </c>
      <c r="L64" s="117">
        <v>1</v>
      </c>
      <c r="M64" s="118">
        <v>1</v>
      </c>
      <c r="N64" s="119" t="s">
        <v>433</v>
      </c>
      <c r="O64" s="120" t="s">
        <v>259</v>
      </c>
      <c r="P64" s="121">
        <v>100</v>
      </c>
      <c r="Q64" s="121">
        <v>75</v>
      </c>
      <c r="R64" s="122" t="s">
        <v>182</v>
      </c>
      <c r="S64" s="180">
        <v>7045</v>
      </c>
      <c r="T64" s="116" t="s">
        <v>434</v>
      </c>
      <c r="U64" s="122" t="s">
        <v>184</v>
      </c>
      <c r="V64" s="119" t="s">
        <v>435</v>
      </c>
      <c r="W64" s="124">
        <f t="shared" si="4"/>
        <v>41505</v>
      </c>
      <c r="X64" s="124">
        <f t="shared" si="4"/>
        <v>41505</v>
      </c>
      <c r="Y64" s="124">
        <f t="shared" si="4"/>
        <v>41505</v>
      </c>
      <c r="Z64" s="125">
        <f t="shared" si="4"/>
        <v>41505</v>
      </c>
      <c r="AA64" s="126">
        <v>42860</v>
      </c>
      <c r="AB64" s="126">
        <v>42860</v>
      </c>
      <c r="AC64" s="127">
        <v>42887</v>
      </c>
      <c r="AD64" s="128">
        <v>42889</v>
      </c>
      <c r="AE64" s="181">
        <v>42965</v>
      </c>
      <c r="AF64" s="127">
        <v>42979</v>
      </c>
      <c r="AG64" s="127">
        <v>42980</v>
      </c>
      <c r="AH64" s="130">
        <v>42983</v>
      </c>
      <c r="AI64" s="131">
        <v>42984</v>
      </c>
      <c r="AJ64" s="131">
        <v>43013</v>
      </c>
      <c r="AK64" s="126">
        <v>43037</v>
      </c>
      <c r="AL64" s="126">
        <v>43007</v>
      </c>
      <c r="AM64" s="182">
        <v>1</v>
      </c>
    </row>
    <row r="65" spans="1:39" ht="22.5" hidden="1" outlineLevel="1" x14ac:dyDescent="0.25">
      <c r="A65" s="158">
        <v>64</v>
      </c>
      <c r="B65" s="134" t="s">
        <v>1</v>
      </c>
      <c r="C65" s="134" t="s">
        <v>80</v>
      </c>
      <c r="D65" s="135" t="s">
        <v>176</v>
      </c>
      <c r="E65" s="134" t="str">
        <f t="shared" si="0"/>
        <v>B3</v>
      </c>
      <c r="F65" s="134">
        <v>2050</v>
      </c>
      <c r="G65" s="136">
        <v>7500</v>
      </c>
      <c r="H65" s="159" t="s">
        <v>436</v>
      </c>
      <c r="I65" s="160" t="s">
        <v>437</v>
      </c>
      <c r="J65" s="161">
        <v>1</v>
      </c>
      <c r="K65" s="162" t="s">
        <v>432</v>
      </c>
      <c r="L65" s="162">
        <v>1</v>
      </c>
      <c r="M65" s="163">
        <v>1</v>
      </c>
      <c r="N65" s="164" t="s">
        <v>234</v>
      </c>
      <c r="O65" s="165" t="s">
        <v>259</v>
      </c>
      <c r="P65" s="166">
        <v>100</v>
      </c>
      <c r="Q65" s="166">
        <v>75</v>
      </c>
      <c r="R65" s="167" t="s">
        <v>182</v>
      </c>
      <c r="S65" s="183">
        <v>7165</v>
      </c>
      <c r="T65" s="161" t="s">
        <v>438</v>
      </c>
      <c r="U65" s="167" t="s">
        <v>184</v>
      </c>
      <c r="V65" s="164" t="s">
        <v>435</v>
      </c>
      <c r="W65" s="124">
        <f t="shared" si="4"/>
        <v>41505</v>
      </c>
      <c r="X65" s="147">
        <f t="shared" si="4"/>
        <v>41505</v>
      </c>
      <c r="Y65" s="124">
        <f t="shared" si="4"/>
        <v>41505</v>
      </c>
      <c r="Z65" s="125">
        <f t="shared" si="4"/>
        <v>41505</v>
      </c>
      <c r="AA65" s="169">
        <v>42862</v>
      </c>
      <c r="AB65" s="169">
        <v>42862</v>
      </c>
      <c r="AC65" s="170">
        <v>42876</v>
      </c>
      <c r="AD65" s="171">
        <v>42878</v>
      </c>
      <c r="AE65" s="184">
        <v>42965</v>
      </c>
      <c r="AF65" s="170">
        <v>42979</v>
      </c>
      <c r="AG65" s="170">
        <v>42980</v>
      </c>
      <c r="AH65" s="173">
        <v>42983</v>
      </c>
      <c r="AI65" s="174">
        <v>42982</v>
      </c>
      <c r="AJ65" s="174">
        <v>43011</v>
      </c>
      <c r="AK65" s="169">
        <v>43019</v>
      </c>
      <c r="AL65" s="169">
        <v>42989</v>
      </c>
      <c r="AM65" s="185">
        <v>1</v>
      </c>
    </row>
    <row r="66" spans="1:39" ht="22.5" hidden="1" outlineLevel="1" x14ac:dyDescent="0.25">
      <c r="A66" s="111">
        <v>65</v>
      </c>
      <c r="B66" s="111" t="s">
        <v>1</v>
      </c>
      <c r="C66" s="111" t="s">
        <v>80</v>
      </c>
      <c r="D66" s="112" t="s">
        <v>176</v>
      </c>
      <c r="E66" s="111" t="str">
        <f t="shared" ref="E66:E129" si="5">+IF(
OR(ISERROR(FIND("B3",N66))=FALSE,ISERROR(FIND("C1",N66))=FALSE),
"B3",
IF(OR(ISERROR(FIND("B1",N66))=FALSE,ISERROR(FIND("A1",N66))=FALSE),
"B1","GENERIC"))</f>
        <v>B1</v>
      </c>
      <c r="F66" s="111">
        <v>2050</v>
      </c>
      <c r="G66" s="113">
        <v>7500</v>
      </c>
      <c r="H66" s="114" t="s">
        <v>439</v>
      </c>
      <c r="I66" s="115" t="s">
        <v>440</v>
      </c>
      <c r="J66" s="116">
        <v>1</v>
      </c>
      <c r="K66" s="117" t="s">
        <v>441</v>
      </c>
      <c r="L66" s="117">
        <v>1</v>
      </c>
      <c r="M66" s="118">
        <v>1</v>
      </c>
      <c r="N66" s="119" t="s">
        <v>219</v>
      </c>
      <c r="O66" s="120" t="s">
        <v>259</v>
      </c>
      <c r="P66" s="121">
        <v>100</v>
      </c>
      <c r="Q66" s="121">
        <v>75</v>
      </c>
      <c r="R66" s="122" t="s">
        <v>182</v>
      </c>
      <c r="S66" s="186">
        <v>7136</v>
      </c>
      <c r="T66" s="116" t="s">
        <v>442</v>
      </c>
      <c r="U66" s="122" t="s">
        <v>184</v>
      </c>
      <c r="V66" s="119" t="s">
        <v>435</v>
      </c>
      <c r="W66" s="124">
        <f t="shared" si="4"/>
        <v>41505</v>
      </c>
      <c r="X66" s="124">
        <f t="shared" si="4"/>
        <v>41505</v>
      </c>
      <c r="Y66" s="124">
        <f t="shared" si="4"/>
        <v>41505</v>
      </c>
      <c r="Z66" s="125">
        <f t="shared" si="4"/>
        <v>41505</v>
      </c>
      <c r="AA66" s="126">
        <v>42892</v>
      </c>
      <c r="AB66" s="126">
        <v>42892</v>
      </c>
      <c r="AC66" s="127">
        <v>42916</v>
      </c>
      <c r="AD66" s="128">
        <v>42906</v>
      </c>
      <c r="AE66" s="187">
        <v>42983</v>
      </c>
      <c r="AF66" s="127">
        <v>43000</v>
      </c>
      <c r="AG66" s="127">
        <v>43001</v>
      </c>
      <c r="AH66" s="130">
        <v>43004</v>
      </c>
      <c r="AI66" s="131">
        <v>43004</v>
      </c>
      <c r="AJ66" s="131">
        <v>43037</v>
      </c>
      <c r="AK66" s="126">
        <v>43044</v>
      </c>
      <c r="AL66" s="126">
        <v>43014</v>
      </c>
      <c r="AM66" s="188">
        <v>1</v>
      </c>
    </row>
    <row r="67" spans="1:39" ht="22.5" hidden="1" outlineLevel="1" x14ac:dyDescent="0.25">
      <c r="A67" s="158">
        <v>66</v>
      </c>
      <c r="B67" s="134" t="s">
        <v>1</v>
      </c>
      <c r="C67" s="134" t="s">
        <v>80</v>
      </c>
      <c r="D67" s="135" t="s">
        <v>176</v>
      </c>
      <c r="E67" s="134" t="str">
        <f t="shared" si="5"/>
        <v>B3</v>
      </c>
      <c r="F67" s="134">
        <v>2050</v>
      </c>
      <c r="G67" s="136">
        <v>7500</v>
      </c>
      <c r="H67" s="159" t="s">
        <v>443</v>
      </c>
      <c r="I67" s="160" t="s">
        <v>444</v>
      </c>
      <c r="J67" s="161">
        <v>1</v>
      </c>
      <c r="K67" s="162" t="s">
        <v>441</v>
      </c>
      <c r="L67" s="162">
        <v>1</v>
      </c>
      <c r="M67" s="163">
        <v>1</v>
      </c>
      <c r="N67" s="164" t="s">
        <v>234</v>
      </c>
      <c r="O67" s="165" t="s">
        <v>259</v>
      </c>
      <c r="P67" s="166">
        <v>100</v>
      </c>
      <c r="Q67" s="166">
        <v>75</v>
      </c>
      <c r="R67" s="167" t="s">
        <v>182</v>
      </c>
      <c r="S67" s="189">
        <v>6905</v>
      </c>
      <c r="T67" s="161" t="s">
        <v>445</v>
      </c>
      <c r="U67" s="167" t="s">
        <v>184</v>
      </c>
      <c r="V67" s="164" t="s">
        <v>435</v>
      </c>
      <c r="W67" s="124">
        <f t="shared" si="4"/>
        <v>41505</v>
      </c>
      <c r="X67" s="147">
        <f t="shared" si="4"/>
        <v>41505</v>
      </c>
      <c r="Y67" s="124">
        <f t="shared" si="4"/>
        <v>41505</v>
      </c>
      <c r="Z67" s="125">
        <f t="shared" si="4"/>
        <v>41505</v>
      </c>
      <c r="AA67" s="169">
        <v>42894</v>
      </c>
      <c r="AB67" s="169">
        <v>42894</v>
      </c>
      <c r="AC67" s="170">
        <v>42904</v>
      </c>
      <c r="AD67" s="171">
        <v>42919</v>
      </c>
      <c r="AE67" s="190">
        <v>42983</v>
      </c>
      <c r="AF67" s="170">
        <v>43001</v>
      </c>
      <c r="AG67" s="170">
        <v>43002</v>
      </c>
      <c r="AH67" s="173">
        <v>43005</v>
      </c>
      <c r="AI67" s="174">
        <v>43005</v>
      </c>
      <c r="AJ67" s="174">
        <v>43037</v>
      </c>
      <c r="AK67" s="169">
        <v>43040</v>
      </c>
      <c r="AL67" s="169">
        <v>43010</v>
      </c>
      <c r="AM67" s="191">
        <v>1</v>
      </c>
    </row>
    <row r="68" spans="1:39" ht="22.5" hidden="1" outlineLevel="1" x14ac:dyDescent="0.25">
      <c r="A68" s="111">
        <v>67</v>
      </c>
      <c r="B68" s="111" t="s">
        <v>1</v>
      </c>
      <c r="C68" s="111" t="s">
        <v>80</v>
      </c>
      <c r="D68" s="112" t="s">
        <v>176</v>
      </c>
      <c r="E68" s="111" t="str">
        <f t="shared" si="5"/>
        <v>B3</v>
      </c>
      <c r="F68" s="111">
        <v>2050</v>
      </c>
      <c r="G68" s="113">
        <v>7500</v>
      </c>
      <c r="H68" s="114" t="s">
        <v>446</v>
      </c>
      <c r="I68" s="115" t="s">
        <v>447</v>
      </c>
      <c r="J68" s="116">
        <v>1</v>
      </c>
      <c r="K68" s="117" t="s">
        <v>448</v>
      </c>
      <c r="L68" s="117">
        <v>1</v>
      </c>
      <c r="M68" s="118">
        <v>1</v>
      </c>
      <c r="N68" s="119" t="s">
        <v>234</v>
      </c>
      <c r="O68" s="120" t="s">
        <v>220</v>
      </c>
      <c r="P68" s="121">
        <v>100</v>
      </c>
      <c r="Q68" s="121">
        <v>73.333819000000005</v>
      </c>
      <c r="R68" s="122" t="s">
        <v>182</v>
      </c>
      <c r="S68" s="192">
        <v>5301</v>
      </c>
      <c r="T68" s="116" t="s">
        <v>449</v>
      </c>
      <c r="U68" s="122" t="s">
        <v>184</v>
      </c>
      <c r="V68" s="119" t="s">
        <v>410</v>
      </c>
      <c r="W68" s="124">
        <f t="shared" si="4"/>
        <v>41505</v>
      </c>
      <c r="X68" s="124">
        <f t="shared" si="4"/>
        <v>41505</v>
      </c>
      <c r="Y68" s="124">
        <f t="shared" si="4"/>
        <v>41505</v>
      </c>
      <c r="Z68" s="125">
        <f t="shared" si="4"/>
        <v>41505</v>
      </c>
      <c r="AA68" s="126">
        <v>42951</v>
      </c>
      <c r="AB68" s="126">
        <v>42951</v>
      </c>
      <c r="AC68" s="127">
        <v>42975</v>
      </c>
      <c r="AD68" s="128">
        <v>42993</v>
      </c>
      <c r="AE68" s="193">
        <v>43155</v>
      </c>
      <c r="AF68" s="127">
        <v>43171</v>
      </c>
      <c r="AG68" s="127">
        <v>43172</v>
      </c>
      <c r="AH68" s="130">
        <v>43175</v>
      </c>
      <c r="AI68" s="131">
        <v>43186</v>
      </c>
      <c r="AJ68" s="131">
        <v>43202</v>
      </c>
      <c r="AK68" s="126">
        <v>43219</v>
      </c>
      <c r="AL68" s="126">
        <v>43189</v>
      </c>
      <c r="AM68" s="194">
        <v>1</v>
      </c>
    </row>
    <row r="69" spans="1:39" ht="22.5" hidden="1" outlineLevel="1" x14ac:dyDescent="0.25">
      <c r="A69" s="158">
        <v>68</v>
      </c>
      <c r="B69" s="134" t="s">
        <v>1</v>
      </c>
      <c r="C69" s="134" t="s">
        <v>80</v>
      </c>
      <c r="D69" s="135" t="s">
        <v>176</v>
      </c>
      <c r="E69" s="134" t="str">
        <f t="shared" si="5"/>
        <v>B1</v>
      </c>
      <c r="F69" s="134">
        <v>2050</v>
      </c>
      <c r="G69" s="136">
        <v>7500</v>
      </c>
      <c r="H69" s="159" t="s">
        <v>450</v>
      </c>
      <c r="I69" s="160" t="s">
        <v>451</v>
      </c>
      <c r="J69" s="161">
        <v>1</v>
      </c>
      <c r="K69" s="162" t="s">
        <v>448</v>
      </c>
      <c r="L69" s="162">
        <v>1</v>
      </c>
      <c r="M69" s="163">
        <v>1</v>
      </c>
      <c r="N69" s="164" t="s">
        <v>219</v>
      </c>
      <c r="O69" s="165" t="s">
        <v>220</v>
      </c>
      <c r="P69" s="166">
        <v>100</v>
      </c>
      <c r="Q69" s="166">
        <v>73.333819000000005</v>
      </c>
      <c r="R69" s="167" t="s">
        <v>182</v>
      </c>
      <c r="S69" s="195">
        <v>7448</v>
      </c>
      <c r="T69" s="161" t="s">
        <v>452</v>
      </c>
      <c r="U69" s="167" t="s">
        <v>184</v>
      </c>
      <c r="V69" s="164" t="s">
        <v>410</v>
      </c>
      <c r="W69" s="124">
        <f t="shared" si="4"/>
        <v>41505</v>
      </c>
      <c r="X69" s="147">
        <f t="shared" si="4"/>
        <v>41505</v>
      </c>
      <c r="Y69" s="124">
        <f t="shared" si="4"/>
        <v>41505</v>
      </c>
      <c r="Z69" s="125">
        <f t="shared" si="4"/>
        <v>41505</v>
      </c>
      <c r="AA69" s="169">
        <v>42952</v>
      </c>
      <c r="AB69" s="169">
        <v>42952</v>
      </c>
      <c r="AC69" s="170">
        <v>42962</v>
      </c>
      <c r="AD69" s="171">
        <v>42965</v>
      </c>
      <c r="AE69" s="196">
        <v>43155</v>
      </c>
      <c r="AF69" s="170">
        <v>43170</v>
      </c>
      <c r="AG69" s="170">
        <v>43171</v>
      </c>
      <c r="AH69" s="173">
        <v>43174</v>
      </c>
      <c r="AI69" s="174">
        <v>43186</v>
      </c>
      <c r="AJ69" s="174">
        <v>43199</v>
      </c>
      <c r="AK69" s="169">
        <v>43217</v>
      </c>
      <c r="AL69" s="169">
        <v>43187</v>
      </c>
      <c r="AM69" s="197">
        <v>1</v>
      </c>
    </row>
    <row r="70" spans="1:39" ht="22.5" hidden="1" outlineLevel="1" x14ac:dyDescent="0.25">
      <c r="A70" s="111">
        <v>69</v>
      </c>
      <c r="B70" s="111" t="s">
        <v>1</v>
      </c>
      <c r="C70" s="111" t="s">
        <v>80</v>
      </c>
      <c r="D70" s="112" t="s">
        <v>176</v>
      </c>
      <c r="E70" s="111" t="str">
        <f t="shared" si="5"/>
        <v>B3</v>
      </c>
      <c r="F70" s="111">
        <v>2050</v>
      </c>
      <c r="G70" s="113">
        <v>7500</v>
      </c>
      <c r="H70" s="114" t="s">
        <v>453</v>
      </c>
      <c r="I70" s="115" t="s">
        <v>454</v>
      </c>
      <c r="J70" s="116">
        <v>1</v>
      </c>
      <c r="K70" s="117" t="s">
        <v>455</v>
      </c>
      <c r="L70" s="117">
        <v>1</v>
      </c>
      <c r="M70" s="118">
        <v>1</v>
      </c>
      <c r="N70" s="119" t="s">
        <v>234</v>
      </c>
      <c r="O70" s="120">
        <v>89</v>
      </c>
      <c r="P70" s="121">
        <v>100</v>
      </c>
      <c r="Q70" s="121">
        <v>74.164823999999996</v>
      </c>
      <c r="R70" s="122" t="s">
        <v>182</v>
      </c>
      <c r="S70" s="198">
        <v>7112</v>
      </c>
      <c r="T70" s="116" t="s">
        <v>456</v>
      </c>
      <c r="U70" s="122" t="s">
        <v>184</v>
      </c>
      <c r="V70" s="119" t="s">
        <v>269</v>
      </c>
      <c r="W70" s="124">
        <f t="shared" si="4"/>
        <v>41505</v>
      </c>
      <c r="X70" s="124">
        <f t="shared" si="4"/>
        <v>41505</v>
      </c>
      <c r="Y70" s="124">
        <f t="shared" si="4"/>
        <v>41505</v>
      </c>
      <c r="Z70" s="125">
        <f t="shared" si="4"/>
        <v>41505</v>
      </c>
      <c r="AA70" s="126">
        <v>43112</v>
      </c>
      <c r="AB70" s="126">
        <v>43112</v>
      </c>
      <c r="AC70" s="127">
        <v>43136</v>
      </c>
      <c r="AD70" s="128">
        <v>43140</v>
      </c>
      <c r="AE70" s="199">
        <v>43205</v>
      </c>
      <c r="AF70" s="127">
        <v>43220</v>
      </c>
      <c r="AG70" s="127">
        <v>43221</v>
      </c>
      <c r="AH70" s="130">
        <v>43224</v>
      </c>
      <c r="AI70" s="131">
        <v>43230</v>
      </c>
      <c r="AJ70" s="131">
        <v>43278</v>
      </c>
      <c r="AK70" s="126">
        <v>43262</v>
      </c>
      <c r="AL70" s="126">
        <v>43232</v>
      </c>
      <c r="AM70" s="200">
        <v>1</v>
      </c>
    </row>
    <row r="71" spans="1:39" ht="22.5" hidden="1" outlineLevel="1" x14ac:dyDescent="0.25">
      <c r="A71" s="158">
        <v>70</v>
      </c>
      <c r="B71" s="134" t="s">
        <v>1</v>
      </c>
      <c r="C71" s="134" t="s">
        <v>80</v>
      </c>
      <c r="D71" s="135" t="s">
        <v>176</v>
      </c>
      <c r="E71" s="134" t="str">
        <f t="shared" si="5"/>
        <v>B1</v>
      </c>
      <c r="F71" s="134">
        <v>2050</v>
      </c>
      <c r="G71" s="136">
        <v>7500</v>
      </c>
      <c r="H71" s="159" t="s">
        <v>457</v>
      </c>
      <c r="I71" s="160" t="s">
        <v>458</v>
      </c>
      <c r="J71" s="161">
        <v>1</v>
      </c>
      <c r="K71" s="162" t="s">
        <v>455</v>
      </c>
      <c r="L71" s="162">
        <v>1</v>
      </c>
      <c r="M71" s="163">
        <v>1</v>
      </c>
      <c r="N71" s="164" t="s">
        <v>219</v>
      </c>
      <c r="O71" s="165">
        <v>89</v>
      </c>
      <c r="P71" s="166">
        <v>100</v>
      </c>
      <c r="Q71" s="166">
        <v>74.164823999999996</v>
      </c>
      <c r="R71" s="167" t="s">
        <v>182</v>
      </c>
      <c r="S71" s="201">
        <v>7151</v>
      </c>
      <c r="T71" s="161" t="s">
        <v>459</v>
      </c>
      <c r="U71" s="167" t="s">
        <v>184</v>
      </c>
      <c r="V71" s="164" t="s">
        <v>269</v>
      </c>
      <c r="W71" s="124">
        <f t="shared" si="4"/>
        <v>41505</v>
      </c>
      <c r="X71" s="147">
        <f t="shared" si="4"/>
        <v>41505</v>
      </c>
      <c r="Y71" s="124">
        <f t="shared" si="4"/>
        <v>41505</v>
      </c>
      <c r="Z71" s="125">
        <f t="shared" si="4"/>
        <v>41505</v>
      </c>
      <c r="AA71" s="169">
        <v>43114</v>
      </c>
      <c r="AB71" s="169">
        <v>43114</v>
      </c>
      <c r="AC71" s="170">
        <v>43124</v>
      </c>
      <c r="AD71" s="171">
        <v>43126</v>
      </c>
      <c r="AE71" s="202">
        <v>43205</v>
      </c>
      <c r="AF71" s="170">
        <v>43220</v>
      </c>
      <c r="AG71" s="170">
        <v>43221</v>
      </c>
      <c r="AH71" s="173">
        <v>43224</v>
      </c>
      <c r="AI71" s="174">
        <v>43230</v>
      </c>
      <c r="AJ71" s="174">
        <v>43278</v>
      </c>
      <c r="AK71" s="169">
        <v>43262</v>
      </c>
      <c r="AL71" s="169">
        <v>43232</v>
      </c>
      <c r="AM71" s="203">
        <v>1</v>
      </c>
    </row>
    <row r="72" spans="1:39" ht="22.5" hidden="1" outlineLevel="1" x14ac:dyDescent="0.25">
      <c r="A72" s="111">
        <v>71</v>
      </c>
      <c r="B72" s="111" t="s">
        <v>1</v>
      </c>
      <c r="C72" s="111" t="s">
        <v>80</v>
      </c>
      <c r="D72" s="112" t="s">
        <v>176</v>
      </c>
      <c r="E72" s="111" t="str">
        <f t="shared" si="5"/>
        <v>B1</v>
      </c>
      <c r="F72" s="111">
        <v>2050</v>
      </c>
      <c r="G72" s="113">
        <v>7500</v>
      </c>
      <c r="H72" s="114" t="s">
        <v>460</v>
      </c>
      <c r="I72" s="115" t="s">
        <v>461</v>
      </c>
      <c r="J72" s="116">
        <v>1</v>
      </c>
      <c r="K72" s="117" t="s">
        <v>462</v>
      </c>
      <c r="L72" s="117">
        <v>2</v>
      </c>
      <c r="M72" s="118">
        <v>1</v>
      </c>
      <c r="N72" s="119" t="s">
        <v>180</v>
      </c>
      <c r="O72" s="120" t="s">
        <v>379</v>
      </c>
      <c r="P72" s="121">
        <v>100</v>
      </c>
      <c r="Q72" s="121">
        <v>75</v>
      </c>
      <c r="R72" s="122" t="s">
        <v>182</v>
      </c>
      <c r="S72" s="204">
        <v>7989</v>
      </c>
      <c r="T72" s="116" t="s">
        <v>463</v>
      </c>
      <c r="U72" s="122" t="s">
        <v>184</v>
      </c>
      <c r="V72" s="119" t="s">
        <v>381</v>
      </c>
      <c r="W72" s="124">
        <f t="shared" si="4"/>
        <v>41505</v>
      </c>
      <c r="X72" s="124">
        <f t="shared" si="4"/>
        <v>41505</v>
      </c>
      <c r="Y72" s="124">
        <f t="shared" si="4"/>
        <v>41505</v>
      </c>
      <c r="Z72" s="125">
        <f t="shared" si="4"/>
        <v>41505</v>
      </c>
      <c r="AA72" s="126">
        <v>42921</v>
      </c>
      <c r="AB72" s="126">
        <v>42921</v>
      </c>
      <c r="AC72" s="127">
        <v>42935</v>
      </c>
      <c r="AD72" s="128">
        <v>42936</v>
      </c>
      <c r="AE72" s="205">
        <v>43224</v>
      </c>
      <c r="AF72" s="127">
        <v>43244</v>
      </c>
      <c r="AG72" s="127">
        <v>43245</v>
      </c>
      <c r="AH72" s="130">
        <v>43248</v>
      </c>
      <c r="AI72" s="131">
        <v>43252</v>
      </c>
      <c r="AJ72" s="131">
        <v>43315</v>
      </c>
      <c r="AK72" s="126">
        <v>43293</v>
      </c>
      <c r="AL72" s="126">
        <v>43263</v>
      </c>
      <c r="AM72" s="206">
        <v>1</v>
      </c>
    </row>
    <row r="73" spans="1:39" ht="22.5" hidden="1" outlineLevel="1" x14ac:dyDescent="0.25">
      <c r="A73" s="158">
        <v>72</v>
      </c>
      <c r="B73" s="134" t="s">
        <v>1</v>
      </c>
      <c r="C73" s="134" t="s">
        <v>80</v>
      </c>
      <c r="D73" s="135" t="s">
        <v>176</v>
      </c>
      <c r="E73" s="134" t="str">
        <f t="shared" si="5"/>
        <v>B3</v>
      </c>
      <c r="F73" s="134">
        <v>2050</v>
      </c>
      <c r="G73" s="136">
        <v>7500</v>
      </c>
      <c r="H73" s="159" t="s">
        <v>464</v>
      </c>
      <c r="I73" s="160" t="s">
        <v>465</v>
      </c>
      <c r="J73" s="161">
        <v>1</v>
      </c>
      <c r="K73" s="162" t="s">
        <v>462</v>
      </c>
      <c r="L73" s="162">
        <v>2</v>
      </c>
      <c r="M73" s="163">
        <v>2</v>
      </c>
      <c r="N73" s="164" t="s">
        <v>276</v>
      </c>
      <c r="O73" s="165" t="s">
        <v>379</v>
      </c>
      <c r="P73" s="166">
        <v>100</v>
      </c>
      <c r="Q73" s="166">
        <v>75</v>
      </c>
      <c r="R73" s="167" t="s">
        <v>182</v>
      </c>
      <c r="S73" s="207">
        <v>7954</v>
      </c>
      <c r="T73" s="161" t="s">
        <v>466</v>
      </c>
      <c r="U73" s="167" t="s">
        <v>184</v>
      </c>
      <c r="V73" s="164" t="s">
        <v>381</v>
      </c>
      <c r="W73" s="124">
        <f t="shared" si="4"/>
        <v>41505</v>
      </c>
      <c r="X73" s="147">
        <f t="shared" si="4"/>
        <v>41505</v>
      </c>
      <c r="Y73" s="124">
        <f t="shared" si="4"/>
        <v>41505</v>
      </c>
      <c r="Z73" s="125">
        <f t="shared" si="4"/>
        <v>41505</v>
      </c>
      <c r="AA73" s="169">
        <v>42922</v>
      </c>
      <c r="AB73" s="169">
        <v>42922</v>
      </c>
      <c r="AC73" s="170">
        <v>42945</v>
      </c>
      <c r="AD73" s="171">
        <v>42948</v>
      </c>
      <c r="AE73" s="208">
        <v>43224</v>
      </c>
      <c r="AF73" s="170">
        <v>43244</v>
      </c>
      <c r="AG73" s="170">
        <v>43245</v>
      </c>
      <c r="AH73" s="173">
        <v>43248</v>
      </c>
      <c r="AI73" s="174">
        <v>43252</v>
      </c>
      <c r="AJ73" s="174">
        <v>43315</v>
      </c>
      <c r="AK73" s="169">
        <v>43293</v>
      </c>
      <c r="AL73" s="169">
        <v>43263</v>
      </c>
      <c r="AM73" s="209">
        <v>1</v>
      </c>
    </row>
    <row r="74" spans="1:39" ht="22.5" hidden="1" outlineLevel="1" x14ac:dyDescent="0.25">
      <c r="A74" s="111">
        <v>73</v>
      </c>
      <c r="B74" s="111" t="s">
        <v>1</v>
      </c>
      <c r="C74" s="111" t="s">
        <v>80</v>
      </c>
      <c r="D74" s="112" t="s">
        <v>176</v>
      </c>
      <c r="E74" s="111" t="str">
        <f t="shared" si="5"/>
        <v>B3</v>
      </c>
      <c r="F74" s="111">
        <v>2050</v>
      </c>
      <c r="G74" s="113">
        <v>7500</v>
      </c>
      <c r="H74" s="114" t="s">
        <v>467</v>
      </c>
      <c r="I74" s="115" t="s">
        <v>468</v>
      </c>
      <c r="J74" s="116">
        <v>1</v>
      </c>
      <c r="K74" s="117" t="s">
        <v>469</v>
      </c>
      <c r="L74" s="117">
        <v>4</v>
      </c>
      <c r="M74" s="118">
        <v>1</v>
      </c>
      <c r="N74" s="119" t="s">
        <v>276</v>
      </c>
      <c r="O74" s="120" t="s">
        <v>189</v>
      </c>
      <c r="P74" s="121">
        <v>100</v>
      </c>
      <c r="Q74" s="121">
        <v>75</v>
      </c>
      <c r="R74" s="122" t="s">
        <v>182</v>
      </c>
      <c r="S74" s="210">
        <v>7490</v>
      </c>
      <c r="T74" s="116" t="s">
        <v>470</v>
      </c>
      <c r="U74" s="122" t="s">
        <v>184</v>
      </c>
      <c r="V74" s="119" t="s">
        <v>185</v>
      </c>
      <c r="W74" s="124">
        <f t="shared" si="4"/>
        <v>41505</v>
      </c>
      <c r="X74" s="124">
        <f t="shared" si="4"/>
        <v>41505</v>
      </c>
      <c r="Y74" s="124">
        <f t="shared" si="4"/>
        <v>41505</v>
      </c>
      <c r="Z74" s="125">
        <f t="shared" si="4"/>
        <v>41505</v>
      </c>
      <c r="AA74" s="126">
        <v>42998</v>
      </c>
      <c r="AB74" s="126">
        <v>42998</v>
      </c>
      <c r="AC74" s="127">
        <v>43013</v>
      </c>
      <c r="AD74" s="128">
        <v>43014</v>
      </c>
      <c r="AE74" s="211">
        <v>43302</v>
      </c>
      <c r="AF74" s="127">
        <v>43322</v>
      </c>
      <c r="AG74" s="127">
        <v>43363</v>
      </c>
      <c r="AH74" s="130">
        <v>43366</v>
      </c>
      <c r="AI74" s="131">
        <v>43373</v>
      </c>
      <c r="AJ74" s="131">
        <v>43412</v>
      </c>
      <c r="AK74" s="126">
        <v>43407</v>
      </c>
      <c r="AL74" s="126">
        <v>43383</v>
      </c>
      <c r="AM74" s="212">
        <v>1</v>
      </c>
    </row>
    <row r="75" spans="1:39" ht="22.5" hidden="1" outlineLevel="1" x14ac:dyDescent="0.25">
      <c r="A75" s="158">
        <v>74</v>
      </c>
      <c r="B75" s="134" t="s">
        <v>1</v>
      </c>
      <c r="C75" s="134" t="s">
        <v>80</v>
      </c>
      <c r="D75" s="135" t="s">
        <v>176</v>
      </c>
      <c r="E75" s="134" t="str">
        <f t="shared" si="5"/>
        <v>B3</v>
      </c>
      <c r="F75" s="134">
        <v>2050</v>
      </c>
      <c r="G75" s="136">
        <v>7500</v>
      </c>
      <c r="H75" s="159" t="s">
        <v>471</v>
      </c>
      <c r="I75" s="160" t="s">
        <v>472</v>
      </c>
      <c r="J75" s="161">
        <v>1</v>
      </c>
      <c r="K75" s="162" t="s">
        <v>469</v>
      </c>
      <c r="L75" s="162">
        <v>4</v>
      </c>
      <c r="M75" s="163">
        <v>2</v>
      </c>
      <c r="N75" s="164" t="s">
        <v>276</v>
      </c>
      <c r="O75" s="165" t="s">
        <v>189</v>
      </c>
      <c r="P75" s="166">
        <v>100</v>
      </c>
      <c r="Q75" s="166">
        <v>75</v>
      </c>
      <c r="R75" s="167" t="s">
        <v>182</v>
      </c>
      <c r="S75" s="213">
        <v>7565</v>
      </c>
      <c r="T75" s="161" t="s">
        <v>473</v>
      </c>
      <c r="U75" s="167" t="s">
        <v>184</v>
      </c>
      <c r="V75" s="164" t="s">
        <v>185</v>
      </c>
      <c r="W75" s="124">
        <f t="shared" si="4"/>
        <v>41505</v>
      </c>
      <c r="X75" s="147">
        <f t="shared" si="4"/>
        <v>41505</v>
      </c>
      <c r="Y75" s="124">
        <f t="shared" si="4"/>
        <v>41505</v>
      </c>
      <c r="Z75" s="125">
        <f t="shared" si="4"/>
        <v>41505</v>
      </c>
      <c r="AA75" s="169">
        <v>43239</v>
      </c>
      <c r="AB75" s="169">
        <v>43239</v>
      </c>
      <c r="AC75" s="170">
        <v>43271</v>
      </c>
      <c r="AD75" s="171">
        <v>43274</v>
      </c>
      <c r="AE75" s="214">
        <v>43302</v>
      </c>
      <c r="AF75" s="170">
        <v>43319</v>
      </c>
      <c r="AG75" s="170">
        <v>43356</v>
      </c>
      <c r="AH75" s="173">
        <v>43359</v>
      </c>
      <c r="AI75" s="174">
        <v>43373</v>
      </c>
      <c r="AJ75" s="174">
        <v>43412</v>
      </c>
      <c r="AK75" s="169">
        <v>43407</v>
      </c>
      <c r="AL75" s="169">
        <v>43375</v>
      </c>
      <c r="AM75" s="215">
        <v>1</v>
      </c>
    </row>
    <row r="76" spans="1:39" ht="22.5" hidden="1" outlineLevel="1" x14ac:dyDescent="0.25">
      <c r="A76" s="111">
        <v>75</v>
      </c>
      <c r="B76" s="111" t="s">
        <v>1</v>
      </c>
      <c r="C76" s="111" t="s">
        <v>80</v>
      </c>
      <c r="D76" s="112" t="s">
        <v>176</v>
      </c>
      <c r="E76" s="111" t="str">
        <f t="shared" si="5"/>
        <v>B1</v>
      </c>
      <c r="F76" s="111">
        <v>2050</v>
      </c>
      <c r="G76" s="113">
        <v>7500</v>
      </c>
      <c r="H76" s="114" t="s">
        <v>474</v>
      </c>
      <c r="I76" s="115" t="s">
        <v>475</v>
      </c>
      <c r="J76" s="116">
        <v>1</v>
      </c>
      <c r="K76" s="117" t="s">
        <v>469</v>
      </c>
      <c r="L76" s="117">
        <v>4</v>
      </c>
      <c r="M76" s="118">
        <v>3</v>
      </c>
      <c r="N76" s="119" t="s">
        <v>180</v>
      </c>
      <c r="O76" s="120" t="s">
        <v>189</v>
      </c>
      <c r="P76" s="121">
        <v>100</v>
      </c>
      <c r="Q76" s="121">
        <v>75</v>
      </c>
      <c r="R76" s="122" t="s">
        <v>182</v>
      </c>
      <c r="S76" s="216">
        <v>7440</v>
      </c>
      <c r="T76" s="116" t="s">
        <v>476</v>
      </c>
      <c r="U76" s="122" t="s">
        <v>184</v>
      </c>
      <c r="V76" s="119" t="s">
        <v>185</v>
      </c>
      <c r="W76" s="124">
        <f t="shared" si="4"/>
        <v>41505</v>
      </c>
      <c r="X76" s="124">
        <f t="shared" si="4"/>
        <v>41505</v>
      </c>
      <c r="Y76" s="124">
        <f t="shared" si="4"/>
        <v>41505</v>
      </c>
      <c r="Z76" s="125">
        <f t="shared" si="4"/>
        <v>41505</v>
      </c>
      <c r="AA76" s="126">
        <v>42997</v>
      </c>
      <c r="AB76" s="126">
        <v>42997</v>
      </c>
      <c r="AC76" s="127">
        <v>43023</v>
      </c>
      <c r="AD76" s="128">
        <v>43025</v>
      </c>
      <c r="AE76" s="217">
        <v>43325</v>
      </c>
      <c r="AF76" s="127">
        <v>43338</v>
      </c>
      <c r="AG76" s="127">
        <v>43346</v>
      </c>
      <c r="AH76" s="130">
        <v>43349</v>
      </c>
      <c r="AI76" s="131">
        <v>43373</v>
      </c>
      <c r="AJ76" s="131">
        <v>43412</v>
      </c>
      <c r="AK76" s="126">
        <v>43407</v>
      </c>
      <c r="AL76" s="126">
        <v>43376</v>
      </c>
      <c r="AM76" s="218">
        <v>1</v>
      </c>
    </row>
    <row r="77" spans="1:39" ht="22.5" hidden="1" outlineLevel="1" x14ac:dyDescent="0.25">
      <c r="A77" s="158">
        <v>76</v>
      </c>
      <c r="B77" s="134" t="s">
        <v>1</v>
      </c>
      <c r="C77" s="134" t="s">
        <v>80</v>
      </c>
      <c r="D77" s="135" t="s">
        <v>176</v>
      </c>
      <c r="E77" s="134" t="str">
        <f t="shared" si="5"/>
        <v>B1</v>
      </c>
      <c r="F77" s="134">
        <v>2050</v>
      </c>
      <c r="G77" s="136">
        <v>7500</v>
      </c>
      <c r="H77" s="159" t="s">
        <v>477</v>
      </c>
      <c r="I77" s="160" t="s">
        <v>478</v>
      </c>
      <c r="J77" s="161">
        <v>1</v>
      </c>
      <c r="K77" s="162" t="s">
        <v>469</v>
      </c>
      <c r="L77" s="162">
        <v>4</v>
      </c>
      <c r="M77" s="163">
        <v>4</v>
      </c>
      <c r="N77" s="164" t="s">
        <v>180</v>
      </c>
      <c r="O77" s="165" t="s">
        <v>189</v>
      </c>
      <c r="P77" s="166">
        <v>100</v>
      </c>
      <c r="Q77" s="166">
        <v>75</v>
      </c>
      <c r="R77" s="167" t="s">
        <v>182</v>
      </c>
      <c r="S77" s="219">
        <v>7577</v>
      </c>
      <c r="T77" s="161" t="s">
        <v>479</v>
      </c>
      <c r="U77" s="167" t="s">
        <v>184</v>
      </c>
      <c r="V77" s="164" t="s">
        <v>185</v>
      </c>
      <c r="W77" s="124">
        <f t="shared" si="4"/>
        <v>41505</v>
      </c>
      <c r="X77" s="147">
        <f t="shared" si="4"/>
        <v>41505</v>
      </c>
      <c r="Y77" s="124">
        <f t="shared" si="4"/>
        <v>41505</v>
      </c>
      <c r="Z77" s="125">
        <f t="shared" si="4"/>
        <v>41505</v>
      </c>
      <c r="AA77" s="169">
        <v>43240</v>
      </c>
      <c r="AB77" s="169">
        <v>43240</v>
      </c>
      <c r="AC77" s="170">
        <v>43251</v>
      </c>
      <c r="AD77" s="171">
        <v>43253</v>
      </c>
      <c r="AE77" s="220">
        <v>43325</v>
      </c>
      <c r="AF77" s="170">
        <v>43338</v>
      </c>
      <c r="AG77" s="170">
        <v>43354</v>
      </c>
      <c r="AH77" s="173">
        <v>43357</v>
      </c>
      <c r="AI77" s="174">
        <v>43373</v>
      </c>
      <c r="AJ77" s="174">
        <v>43412</v>
      </c>
      <c r="AK77" s="169">
        <v>43407</v>
      </c>
      <c r="AL77" s="169">
        <v>43374</v>
      </c>
      <c r="AM77" s="221">
        <v>1</v>
      </c>
    </row>
    <row r="78" spans="1:39" ht="22.5" hidden="1" outlineLevel="1" x14ac:dyDescent="0.25">
      <c r="A78" s="111">
        <v>77</v>
      </c>
      <c r="B78" s="111" t="s">
        <v>1</v>
      </c>
      <c r="C78" s="111" t="s">
        <v>80</v>
      </c>
      <c r="D78" s="112" t="s">
        <v>176</v>
      </c>
      <c r="E78" s="111" t="str">
        <f t="shared" si="5"/>
        <v>B1</v>
      </c>
      <c r="F78" s="111">
        <v>2050</v>
      </c>
      <c r="G78" s="113">
        <v>7500</v>
      </c>
      <c r="H78" s="114" t="s">
        <v>480</v>
      </c>
      <c r="I78" s="115" t="s">
        <v>481</v>
      </c>
      <c r="J78" s="116">
        <v>1</v>
      </c>
      <c r="K78" s="117" t="s">
        <v>482</v>
      </c>
      <c r="L78" s="117">
        <v>1</v>
      </c>
      <c r="M78" s="118">
        <v>1</v>
      </c>
      <c r="N78" s="119" t="s">
        <v>483</v>
      </c>
      <c r="O78" s="120" t="s">
        <v>295</v>
      </c>
      <c r="P78" s="121">
        <v>100</v>
      </c>
      <c r="Q78" s="121">
        <v>75</v>
      </c>
      <c r="R78" s="122" t="s">
        <v>182</v>
      </c>
      <c r="S78" s="222">
        <v>7041</v>
      </c>
      <c r="T78" s="116" t="s">
        <v>484</v>
      </c>
      <c r="U78" s="122" t="s">
        <v>184</v>
      </c>
      <c r="V78" s="119" t="s">
        <v>485</v>
      </c>
      <c r="W78" s="124">
        <f t="shared" si="4"/>
        <v>41505</v>
      </c>
      <c r="X78" s="124">
        <f t="shared" si="4"/>
        <v>41505</v>
      </c>
      <c r="Y78" s="124">
        <f t="shared" si="4"/>
        <v>41505</v>
      </c>
      <c r="Z78" s="125">
        <f t="shared" si="4"/>
        <v>41505</v>
      </c>
      <c r="AA78" s="126">
        <v>43317</v>
      </c>
      <c r="AB78" s="126">
        <v>43317</v>
      </c>
      <c r="AC78" s="127">
        <v>43340</v>
      </c>
      <c r="AD78" s="128">
        <v>43342</v>
      </c>
      <c r="AE78" s="223">
        <v>43371</v>
      </c>
      <c r="AF78" s="127">
        <v>43388</v>
      </c>
      <c r="AG78" s="127">
        <v>43391</v>
      </c>
      <c r="AH78" s="130">
        <v>43397</v>
      </c>
      <c r="AI78" s="131">
        <v>43419</v>
      </c>
      <c r="AJ78" s="131">
        <v>43447</v>
      </c>
      <c r="AK78" s="126">
        <v>43457</v>
      </c>
      <c r="AL78" s="126">
        <v>43427</v>
      </c>
      <c r="AM78" s="224">
        <v>1</v>
      </c>
    </row>
    <row r="79" spans="1:39" ht="22.5" hidden="1" outlineLevel="1" x14ac:dyDescent="0.25">
      <c r="A79" s="158">
        <v>78</v>
      </c>
      <c r="B79" s="134" t="s">
        <v>1</v>
      </c>
      <c r="C79" s="134" t="s">
        <v>80</v>
      </c>
      <c r="D79" s="135" t="s">
        <v>176</v>
      </c>
      <c r="E79" s="134" t="str">
        <f t="shared" si="5"/>
        <v>B3</v>
      </c>
      <c r="F79" s="134">
        <v>2050</v>
      </c>
      <c r="G79" s="136">
        <v>7500</v>
      </c>
      <c r="H79" s="159" t="s">
        <v>486</v>
      </c>
      <c r="I79" s="160" t="s">
        <v>487</v>
      </c>
      <c r="J79" s="161">
        <v>1</v>
      </c>
      <c r="K79" s="162" t="s">
        <v>482</v>
      </c>
      <c r="L79" s="162">
        <v>1</v>
      </c>
      <c r="M79" s="163">
        <v>1</v>
      </c>
      <c r="N79" s="164" t="s">
        <v>488</v>
      </c>
      <c r="O79" s="165" t="s">
        <v>295</v>
      </c>
      <c r="P79" s="166">
        <v>100</v>
      </c>
      <c r="Q79" s="166">
        <v>74.166250000000005</v>
      </c>
      <c r="R79" s="167" t="s">
        <v>182</v>
      </c>
      <c r="S79" s="225">
        <v>7639</v>
      </c>
      <c r="T79" s="161" t="s">
        <v>489</v>
      </c>
      <c r="U79" s="167" t="s">
        <v>184</v>
      </c>
      <c r="V79" s="164" t="s">
        <v>297</v>
      </c>
      <c r="W79" s="124">
        <f t="shared" si="4"/>
        <v>41505</v>
      </c>
      <c r="X79" s="147">
        <f t="shared" si="4"/>
        <v>41505</v>
      </c>
      <c r="Y79" s="124">
        <f t="shared" si="4"/>
        <v>41505</v>
      </c>
      <c r="Z79" s="125">
        <f t="shared" si="4"/>
        <v>41505</v>
      </c>
      <c r="AA79" s="169">
        <v>43318</v>
      </c>
      <c r="AB79" s="169">
        <v>43317</v>
      </c>
      <c r="AC79" s="170">
        <v>43331</v>
      </c>
      <c r="AD79" s="171">
        <v>43333</v>
      </c>
      <c r="AE79" s="226">
        <v>43371</v>
      </c>
      <c r="AF79" s="170">
        <v>43388</v>
      </c>
      <c r="AG79" s="170">
        <v>43391</v>
      </c>
      <c r="AH79" s="173">
        <v>43397</v>
      </c>
      <c r="AI79" s="174">
        <v>43407</v>
      </c>
      <c r="AJ79" s="174">
        <v>43438</v>
      </c>
      <c r="AK79" s="169">
        <v>43448</v>
      </c>
      <c r="AL79" s="169">
        <v>43407</v>
      </c>
      <c r="AM79" s="227">
        <v>1</v>
      </c>
    </row>
    <row r="80" spans="1:39" ht="22.5" hidden="1" outlineLevel="1" x14ac:dyDescent="0.25">
      <c r="A80" s="111">
        <v>79</v>
      </c>
      <c r="B80" s="111" t="s">
        <v>1</v>
      </c>
      <c r="C80" s="111" t="s">
        <v>80</v>
      </c>
      <c r="D80" s="112" t="s">
        <v>176</v>
      </c>
      <c r="E80" s="111" t="str">
        <f t="shared" si="5"/>
        <v>B3</v>
      </c>
      <c r="F80" s="111">
        <v>2050</v>
      </c>
      <c r="G80" s="113">
        <v>7500</v>
      </c>
      <c r="H80" s="114" t="s">
        <v>490</v>
      </c>
      <c r="I80" s="115" t="s">
        <v>491</v>
      </c>
      <c r="J80" s="116">
        <v>1</v>
      </c>
      <c r="K80" s="117" t="s">
        <v>492</v>
      </c>
      <c r="L80" s="117">
        <v>2</v>
      </c>
      <c r="M80" s="118">
        <v>1</v>
      </c>
      <c r="N80" s="119" t="s">
        <v>276</v>
      </c>
      <c r="O80" s="120" t="s">
        <v>181</v>
      </c>
      <c r="P80" s="121">
        <v>100</v>
      </c>
      <c r="Q80" s="121">
        <v>75</v>
      </c>
      <c r="R80" s="122" t="s">
        <v>182</v>
      </c>
      <c r="S80" s="228">
        <v>7643</v>
      </c>
      <c r="T80" s="116" t="s">
        <v>493</v>
      </c>
      <c r="U80" s="122" t="s">
        <v>184</v>
      </c>
      <c r="V80" s="119" t="s">
        <v>195</v>
      </c>
      <c r="W80" s="124">
        <f t="shared" si="4"/>
        <v>41505</v>
      </c>
      <c r="X80" s="124">
        <f t="shared" si="4"/>
        <v>41505</v>
      </c>
      <c r="Y80" s="124">
        <f t="shared" si="4"/>
        <v>41505</v>
      </c>
      <c r="Z80" s="125">
        <f t="shared" si="4"/>
        <v>41505</v>
      </c>
      <c r="AA80" s="126">
        <v>43348</v>
      </c>
      <c r="AB80" s="126">
        <v>43348</v>
      </c>
      <c r="AC80" s="127">
        <v>43374</v>
      </c>
      <c r="AD80" s="128">
        <v>43376</v>
      </c>
      <c r="AE80" s="229">
        <v>43406</v>
      </c>
      <c r="AF80" s="127">
        <v>43421</v>
      </c>
      <c r="AG80" s="127">
        <v>43422</v>
      </c>
      <c r="AH80" s="130">
        <v>43428</v>
      </c>
      <c r="AI80" s="131">
        <v>43433</v>
      </c>
      <c r="AJ80" s="131">
        <v>43461</v>
      </c>
      <c r="AK80" s="126">
        <v>43471</v>
      </c>
      <c r="AL80" s="126">
        <v>43435</v>
      </c>
      <c r="AM80" s="230">
        <v>1</v>
      </c>
    </row>
    <row r="81" spans="1:39" ht="22.5" hidden="1" outlineLevel="1" x14ac:dyDescent="0.25">
      <c r="A81" s="158">
        <v>80</v>
      </c>
      <c r="B81" s="134" t="s">
        <v>1</v>
      </c>
      <c r="C81" s="134" t="s">
        <v>80</v>
      </c>
      <c r="D81" s="135" t="s">
        <v>176</v>
      </c>
      <c r="E81" s="134" t="str">
        <f t="shared" si="5"/>
        <v>B3</v>
      </c>
      <c r="F81" s="134">
        <v>2050</v>
      </c>
      <c r="G81" s="136">
        <v>7500</v>
      </c>
      <c r="H81" s="159" t="s">
        <v>494</v>
      </c>
      <c r="I81" s="160" t="s">
        <v>495</v>
      </c>
      <c r="J81" s="161">
        <v>1</v>
      </c>
      <c r="K81" s="162" t="s">
        <v>492</v>
      </c>
      <c r="L81" s="162">
        <v>2</v>
      </c>
      <c r="M81" s="163">
        <v>2</v>
      </c>
      <c r="N81" s="164" t="s">
        <v>276</v>
      </c>
      <c r="O81" s="165" t="s">
        <v>181</v>
      </c>
      <c r="P81" s="166">
        <v>100</v>
      </c>
      <c r="Q81" s="166">
        <v>75</v>
      </c>
      <c r="R81" s="167" t="s">
        <v>182</v>
      </c>
      <c r="S81" s="231">
        <v>7577</v>
      </c>
      <c r="T81" s="161" t="s">
        <v>496</v>
      </c>
      <c r="U81" s="167" t="s">
        <v>184</v>
      </c>
      <c r="V81" s="164" t="s">
        <v>195</v>
      </c>
      <c r="W81" s="124">
        <f t="shared" si="4"/>
        <v>41505</v>
      </c>
      <c r="X81" s="147">
        <f t="shared" si="4"/>
        <v>41505</v>
      </c>
      <c r="Y81" s="124">
        <f t="shared" si="4"/>
        <v>41505</v>
      </c>
      <c r="Z81" s="125">
        <f t="shared" si="4"/>
        <v>41505</v>
      </c>
      <c r="AA81" s="169">
        <v>43349</v>
      </c>
      <c r="AB81" s="169">
        <v>43348</v>
      </c>
      <c r="AC81" s="170">
        <v>43360</v>
      </c>
      <c r="AD81" s="171">
        <v>43376</v>
      </c>
      <c r="AE81" s="232">
        <v>43406</v>
      </c>
      <c r="AF81" s="170">
        <v>43421</v>
      </c>
      <c r="AG81" s="170">
        <v>43422</v>
      </c>
      <c r="AH81" s="173">
        <v>43428</v>
      </c>
      <c r="AI81" s="174">
        <v>43434</v>
      </c>
      <c r="AJ81" s="174">
        <v>43461</v>
      </c>
      <c r="AK81" s="169">
        <v>43471</v>
      </c>
      <c r="AL81" s="169">
        <v>43436</v>
      </c>
      <c r="AM81" s="233">
        <v>1</v>
      </c>
    </row>
    <row r="82" spans="1:39" ht="22.5" hidden="1" outlineLevel="1" x14ac:dyDescent="0.25">
      <c r="A82" s="111">
        <v>81</v>
      </c>
      <c r="B82" s="111" t="s">
        <v>1</v>
      </c>
      <c r="C82" s="111" t="s">
        <v>80</v>
      </c>
      <c r="D82" s="112" t="s">
        <v>176</v>
      </c>
      <c r="E82" s="111" t="str">
        <f t="shared" si="5"/>
        <v>B3</v>
      </c>
      <c r="F82" s="111">
        <v>2050</v>
      </c>
      <c r="G82" s="113">
        <v>7500</v>
      </c>
      <c r="H82" s="114" t="s">
        <v>497</v>
      </c>
      <c r="I82" s="115" t="s">
        <v>498</v>
      </c>
      <c r="J82" s="116">
        <v>1</v>
      </c>
      <c r="K82" s="117" t="s">
        <v>499</v>
      </c>
      <c r="L82" s="117">
        <v>2</v>
      </c>
      <c r="M82" s="118">
        <v>1</v>
      </c>
      <c r="N82" s="119" t="s">
        <v>276</v>
      </c>
      <c r="O82" s="120" t="s">
        <v>379</v>
      </c>
      <c r="P82" s="121">
        <v>100</v>
      </c>
      <c r="Q82" s="121">
        <v>75</v>
      </c>
      <c r="R82" s="122" t="s">
        <v>182</v>
      </c>
      <c r="S82" s="234">
        <v>7733</v>
      </c>
      <c r="T82" s="116" t="s">
        <v>500</v>
      </c>
      <c r="U82" s="122" t="s">
        <v>184</v>
      </c>
      <c r="V82" s="119" t="s">
        <v>501</v>
      </c>
      <c r="W82" s="124">
        <f t="shared" si="4"/>
        <v>41505</v>
      </c>
      <c r="X82" s="124">
        <f t="shared" si="4"/>
        <v>41505</v>
      </c>
      <c r="Y82" s="124">
        <f t="shared" si="4"/>
        <v>41505</v>
      </c>
      <c r="Z82" s="125">
        <f t="shared" si="4"/>
        <v>41505</v>
      </c>
      <c r="AA82" s="126">
        <v>43374</v>
      </c>
      <c r="AB82" s="126">
        <v>43374</v>
      </c>
      <c r="AC82" s="127">
        <v>43405</v>
      </c>
      <c r="AD82" s="128">
        <v>43432</v>
      </c>
      <c r="AE82" s="235">
        <v>43452</v>
      </c>
      <c r="AF82" s="127">
        <v>43470</v>
      </c>
      <c r="AG82" s="127">
        <v>43474</v>
      </c>
      <c r="AH82" s="130">
        <v>43480</v>
      </c>
      <c r="AI82" s="131">
        <v>43483</v>
      </c>
      <c r="AJ82" s="131">
        <v>43495</v>
      </c>
      <c r="AK82" s="126">
        <v>43585</v>
      </c>
      <c r="AL82" s="126">
        <v>43488</v>
      </c>
      <c r="AM82" s="236">
        <v>1</v>
      </c>
    </row>
    <row r="83" spans="1:39" ht="22.5" hidden="1" outlineLevel="1" x14ac:dyDescent="0.25">
      <c r="A83" s="158">
        <v>82</v>
      </c>
      <c r="B83" s="134" t="s">
        <v>1</v>
      </c>
      <c r="C83" s="134" t="s">
        <v>80</v>
      </c>
      <c r="D83" s="135" t="s">
        <v>176</v>
      </c>
      <c r="E83" s="134" t="str">
        <f t="shared" si="5"/>
        <v>B3</v>
      </c>
      <c r="F83" s="134">
        <v>2050</v>
      </c>
      <c r="G83" s="136">
        <v>10000</v>
      </c>
      <c r="H83" s="159" t="s">
        <v>502</v>
      </c>
      <c r="I83" s="160" t="s">
        <v>503</v>
      </c>
      <c r="J83" s="161">
        <v>1</v>
      </c>
      <c r="K83" s="162" t="s">
        <v>499</v>
      </c>
      <c r="L83" s="162">
        <v>2</v>
      </c>
      <c r="M83" s="163">
        <v>2</v>
      </c>
      <c r="N83" s="164" t="s">
        <v>276</v>
      </c>
      <c r="O83" s="165" t="s">
        <v>379</v>
      </c>
      <c r="P83" s="166">
        <v>100</v>
      </c>
      <c r="Q83" s="166">
        <v>75</v>
      </c>
      <c r="R83" s="167" t="s">
        <v>182</v>
      </c>
      <c r="S83" s="237">
        <v>10241</v>
      </c>
      <c r="T83" s="161" t="s">
        <v>504</v>
      </c>
      <c r="U83" s="167" t="s">
        <v>184</v>
      </c>
      <c r="V83" s="164" t="s">
        <v>501</v>
      </c>
      <c r="W83" s="124">
        <f t="shared" si="4"/>
        <v>41505</v>
      </c>
      <c r="X83" s="147">
        <f t="shared" si="4"/>
        <v>41505</v>
      </c>
      <c r="Y83" s="124">
        <f t="shared" si="4"/>
        <v>41505</v>
      </c>
      <c r="Z83" s="125">
        <f t="shared" si="4"/>
        <v>41505</v>
      </c>
      <c r="AA83" s="169">
        <v>43375</v>
      </c>
      <c r="AB83" s="169">
        <v>43374</v>
      </c>
      <c r="AC83" s="170">
        <v>43398</v>
      </c>
      <c r="AD83" s="171">
        <v>43432</v>
      </c>
      <c r="AE83" s="238">
        <v>43452</v>
      </c>
      <c r="AF83" s="170">
        <v>43470</v>
      </c>
      <c r="AG83" s="170">
        <v>43474</v>
      </c>
      <c r="AH83" s="173">
        <v>43480</v>
      </c>
      <c r="AI83" s="174">
        <v>43483</v>
      </c>
      <c r="AJ83" s="174">
        <v>43489</v>
      </c>
      <c r="AK83" s="169">
        <v>43580</v>
      </c>
      <c r="AL83" s="169">
        <v>43488</v>
      </c>
      <c r="AM83" s="239">
        <v>1</v>
      </c>
    </row>
    <row r="84" spans="1:39" ht="22.5" hidden="1" outlineLevel="1" x14ac:dyDescent="0.25">
      <c r="A84" s="111">
        <v>83</v>
      </c>
      <c r="B84" s="111" t="s">
        <v>1</v>
      </c>
      <c r="C84" s="111" t="s">
        <v>80</v>
      </c>
      <c r="D84" s="112" t="s">
        <v>176</v>
      </c>
      <c r="E84" s="111" t="str">
        <f t="shared" si="5"/>
        <v>B3</v>
      </c>
      <c r="F84" s="111">
        <v>2050</v>
      </c>
      <c r="G84" s="113">
        <v>7500</v>
      </c>
      <c r="H84" s="114" t="s">
        <v>505</v>
      </c>
      <c r="I84" s="115" t="s">
        <v>506</v>
      </c>
      <c r="J84" s="116">
        <v>1</v>
      </c>
      <c r="K84" s="117" t="s">
        <v>507</v>
      </c>
      <c r="L84" s="117">
        <v>2</v>
      </c>
      <c r="M84" s="118">
        <v>1</v>
      </c>
      <c r="N84" s="119" t="s">
        <v>276</v>
      </c>
      <c r="O84" s="120" t="s">
        <v>324</v>
      </c>
      <c r="P84" s="121">
        <v>100</v>
      </c>
      <c r="Q84" s="121">
        <v>75</v>
      </c>
      <c r="R84" s="122" t="s">
        <v>182</v>
      </c>
      <c r="S84" s="240">
        <v>6548</v>
      </c>
      <c r="T84" s="116" t="s">
        <v>508</v>
      </c>
      <c r="U84" s="122" t="s">
        <v>184</v>
      </c>
      <c r="V84" s="119" t="s">
        <v>326</v>
      </c>
      <c r="W84" s="124">
        <f t="shared" si="4"/>
        <v>41505</v>
      </c>
      <c r="X84" s="124">
        <f t="shared" si="4"/>
        <v>41505</v>
      </c>
      <c r="Y84" s="124">
        <f t="shared" si="4"/>
        <v>41505</v>
      </c>
      <c r="Z84" s="125">
        <f t="shared" si="4"/>
        <v>41505</v>
      </c>
      <c r="AA84" s="126">
        <v>43280</v>
      </c>
      <c r="AB84" s="126">
        <v>43280</v>
      </c>
      <c r="AC84" s="127">
        <v>43311</v>
      </c>
      <c r="AD84" s="128">
        <v>43312</v>
      </c>
      <c r="AE84" s="241">
        <v>43482</v>
      </c>
      <c r="AF84" s="126">
        <v>43493</v>
      </c>
      <c r="AG84" s="126">
        <v>43496</v>
      </c>
      <c r="AH84" s="242">
        <v>43504</v>
      </c>
      <c r="AI84" s="131">
        <v>43509</v>
      </c>
      <c r="AJ84" s="131">
        <v>43531</v>
      </c>
      <c r="AK84" s="126">
        <v>43481</v>
      </c>
      <c r="AL84" s="126">
        <v>43512</v>
      </c>
      <c r="AM84" s="243">
        <v>1</v>
      </c>
    </row>
    <row r="85" spans="1:39" ht="22.5" hidden="1" outlineLevel="1" x14ac:dyDescent="0.25">
      <c r="A85" s="158">
        <v>84</v>
      </c>
      <c r="B85" s="134" t="s">
        <v>1</v>
      </c>
      <c r="C85" s="134" t="s">
        <v>80</v>
      </c>
      <c r="D85" s="135" t="s">
        <v>176</v>
      </c>
      <c r="E85" s="134" t="str">
        <f t="shared" si="5"/>
        <v>B1</v>
      </c>
      <c r="F85" s="134">
        <v>2050</v>
      </c>
      <c r="G85" s="136">
        <v>7500</v>
      </c>
      <c r="H85" s="159" t="s">
        <v>509</v>
      </c>
      <c r="I85" s="160" t="s">
        <v>510</v>
      </c>
      <c r="J85" s="161">
        <v>1</v>
      </c>
      <c r="K85" s="162" t="s">
        <v>507</v>
      </c>
      <c r="L85" s="162">
        <v>2</v>
      </c>
      <c r="M85" s="163">
        <v>2</v>
      </c>
      <c r="N85" s="164" t="s">
        <v>180</v>
      </c>
      <c r="O85" s="165" t="s">
        <v>324</v>
      </c>
      <c r="P85" s="166">
        <v>100</v>
      </c>
      <c r="Q85" s="166">
        <v>75</v>
      </c>
      <c r="R85" s="167" t="s">
        <v>182</v>
      </c>
      <c r="S85" s="244">
        <v>6700</v>
      </c>
      <c r="T85" s="161" t="s">
        <v>511</v>
      </c>
      <c r="U85" s="167" t="s">
        <v>184</v>
      </c>
      <c r="V85" s="164" t="s">
        <v>326</v>
      </c>
      <c r="W85" s="124">
        <f t="shared" si="4"/>
        <v>41505</v>
      </c>
      <c r="X85" s="147">
        <f t="shared" si="4"/>
        <v>41505</v>
      </c>
      <c r="Y85" s="124">
        <f t="shared" si="4"/>
        <v>41505</v>
      </c>
      <c r="Z85" s="125">
        <f t="shared" si="4"/>
        <v>41505</v>
      </c>
      <c r="AA85" s="169">
        <v>43281</v>
      </c>
      <c r="AB85" s="169">
        <v>43280</v>
      </c>
      <c r="AC85" s="170">
        <v>43293</v>
      </c>
      <c r="AD85" s="171">
        <v>43312</v>
      </c>
      <c r="AE85" s="245">
        <v>43482</v>
      </c>
      <c r="AF85" s="169">
        <v>43493</v>
      </c>
      <c r="AG85" s="169">
        <v>43496</v>
      </c>
      <c r="AH85" s="246">
        <v>43504</v>
      </c>
      <c r="AI85" s="174">
        <v>43509</v>
      </c>
      <c r="AJ85" s="174">
        <v>43531</v>
      </c>
      <c r="AK85" s="169">
        <v>43480</v>
      </c>
      <c r="AL85" s="169">
        <v>43510</v>
      </c>
      <c r="AM85" s="247">
        <v>1</v>
      </c>
    </row>
    <row r="86" spans="1:39" ht="22.5" hidden="1" outlineLevel="1" x14ac:dyDescent="0.25">
      <c r="A86" s="111">
        <v>85</v>
      </c>
      <c r="B86" s="111" t="s">
        <v>1</v>
      </c>
      <c r="C86" s="111" t="s">
        <v>80</v>
      </c>
      <c r="D86" s="112" t="s">
        <v>176</v>
      </c>
      <c r="E86" s="111" t="str">
        <f t="shared" si="5"/>
        <v>B3</v>
      </c>
      <c r="F86" s="111">
        <v>2050</v>
      </c>
      <c r="G86" s="113">
        <v>7500</v>
      </c>
      <c r="H86" s="114" t="s">
        <v>512</v>
      </c>
      <c r="I86" s="115" t="s">
        <v>513</v>
      </c>
      <c r="J86" s="116">
        <v>1</v>
      </c>
      <c r="K86" s="117" t="s">
        <v>514</v>
      </c>
      <c r="L86" s="117">
        <v>2</v>
      </c>
      <c r="M86" s="118">
        <v>1</v>
      </c>
      <c r="N86" s="119" t="s">
        <v>276</v>
      </c>
      <c r="O86" s="120" t="s">
        <v>324</v>
      </c>
      <c r="P86" s="121">
        <v>100</v>
      </c>
      <c r="Q86" s="121">
        <v>75</v>
      </c>
      <c r="R86" s="122" t="s">
        <v>182</v>
      </c>
      <c r="S86" s="123">
        <v>7024</v>
      </c>
      <c r="T86" s="116" t="s">
        <v>515</v>
      </c>
      <c r="U86" s="122" t="s">
        <v>184</v>
      </c>
      <c r="V86" s="119" t="s">
        <v>402</v>
      </c>
      <c r="W86" s="124">
        <f t="shared" si="4"/>
        <v>41505</v>
      </c>
      <c r="X86" s="124">
        <f t="shared" si="4"/>
        <v>41505</v>
      </c>
      <c r="Y86" s="124">
        <f t="shared" si="4"/>
        <v>41505</v>
      </c>
      <c r="Z86" s="125">
        <f t="shared" si="4"/>
        <v>41505</v>
      </c>
      <c r="AA86" s="131">
        <v>43437</v>
      </c>
      <c r="AB86" s="131">
        <v>43437</v>
      </c>
      <c r="AC86" s="131">
        <v>43452</v>
      </c>
      <c r="AD86" s="242">
        <v>43468</v>
      </c>
      <c r="AE86" s="248">
        <v>43488</v>
      </c>
      <c r="AF86" s="131">
        <v>43504</v>
      </c>
      <c r="AG86" s="131">
        <v>43510</v>
      </c>
      <c r="AH86" s="126">
        <v>43515</v>
      </c>
      <c r="AI86" s="248">
        <v>43515</v>
      </c>
      <c r="AJ86" s="131">
        <v>43531</v>
      </c>
      <c r="AK86" s="126">
        <v>43595</v>
      </c>
      <c r="AL86" s="126">
        <v>43520</v>
      </c>
      <c r="AM86" s="243">
        <v>1</v>
      </c>
    </row>
    <row r="87" spans="1:39" ht="22.5" hidden="1" outlineLevel="1" x14ac:dyDescent="0.25">
      <c r="A87" s="158">
        <v>86</v>
      </c>
      <c r="B87" s="134" t="s">
        <v>1</v>
      </c>
      <c r="C87" s="134" t="s">
        <v>80</v>
      </c>
      <c r="D87" s="135" t="s">
        <v>176</v>
      </c>
      <c r="E87" s="134" t="str">
        <f t="shared" si="5"/>
        <v>B3</v>
      </c>
      <c r="F87" s="134">
        <v>2050</v>
      </c>
      <c r="G87" s="136">
        <v>7500</v>
      </c>
      <c r="H87" s="159" t="s">
        <v>516</v>
      </c>
      <c r="I87" s="160" t="s">
        <v>517</v>
      </c>
      <c r="J87" s="161">
        <v>1</v>
      </c>
      <c r="K87" s="162" t="s">
        <v>514</v>
      </c>
      <c r="L87" s="162">
        <v>2</v>
      </c>
      <c r="M87" s="163">
        <v>2</v>
      </c>
      <c r="N87" s="164" t="s">
        <v>276</v>
      </c>
      <c r="O87" s="165" t="s">
        <v>324</v>
      </c>
      <c r="P87" s="166">
        <v>100</v>
      </c>
      <c r="Q87" s="166">
        <v>75</v>
      </c>
      <c r="R87" s="167" t="s">
        <v>182</v>
      </c>
      <c r="S87" s="168">
        <v>6847</v>
      </c>
      <c r="T87" s="161" t="s">
        <v>518</v>
      </c>
      <c r="U87" s="167" t="s">
        <v>184</v>
      </c>
      <c r="V87" s="164" t="s">
        <v>326</v>
      </c>
      <c r="W87" s="249">
        <v>43389</v>
      </c>
      <c r="X87" s="147">
        <f t="shared" ref="X87:X96" si="6">+$AA$2</f>
        <v>41505</v>
      </c>
      <c r="Y87" s="249">
        <v>43383</v>
      </c>
      <c r="Z87" s="125">
        <f t="shared" ref="Z87:Z94" si="7">+$AA$2</f>
        <v>41505</v>
      </c>
      <c r="AA87" s="174">
        <v>43454</v>
      </c>
      <c r="AB87" s="174">
        <v>43437</v>
      </c>
      <c r="AC87" s="174">
        <v>43468</v>
      </c>
      <c r="AD87" s="246">
        <v>43468</v>
      </c>
      <c r="AE87" s="250">
        <v>43488</v>
      </c>
      <c r="AF87" s="174">
        <v>43504</v>
      </c>
      <c r="AG87" s="174">
        <v>43509</v>
      </c>
      <c r="AH87" s="169">
        <v>43515</v>
      </c>
      <c r="AI87" s="250">
        <v>43515</v>
      </c>
      <c r="AJ87" s="174">
        <v>43531</v>
      </c>
      <c r="AK87" s="169">
        <v>43580</v>
      </c>
      <c r="AL87" s="169">
        <v>43520</v>
      </c>
      <c r="AM87" s="247">
        <v>1</v>
      </c>
    </row>
    <row r="88" spans="1:39" ht="22.5" hidden="1" outlineLevel="1" x14ac:dyDescent="0.25">
      <c r="A88" s="111">
        <v>87</v>
      </c>
      <c r="B88" s="111" t="s">
        <v>1</v>
      </c>
      <c r="C88" s="111" t="s">
        <v>80</v>
      </c>
      <c r="D88" s="112" t="s">
        <v>176</v>
      </c>
      <c r="E88" s="111" t="str">
        <f t="shared" si="5"/>
        <v>B1</v>
      </c>
      <c r="F88" s="111">
        <v>2050</v>
      </c>
      <c r="G88" s="113">
        <v>7500</v>
      </c>
      <c r="H88" s="114" t="s">
        <v>519</v>
      </c>
      <c r="I88" s="115" t="s">
        <v>520</v>
      </c>
      <c r="J88" s="116">
        <v>1</v>
      </c>
      <c r="K88" s="117" t="s">
        <v>521</v>
      </c>
      <c r="L88" s="117">
        <v>3</v>
      </c>
      <c r="M88" s="118">
        <v>1</v>
      </c>
      <c r="N88" s="119" t="s">
        <v>180</v>
      </c>
      <c r="O88" s="120" t="s">
        <v>189</v>
      </c>
      <c r="P88" s="121">
        <v>100</v>
      </c>
      <c r="Q88" s="121">
        <v>75</v>
      </c>
      <c r="R88" s="122" t="s">
        <v>182</v>
      </c>
      <c r="S88" s="123">
        <v>7711</v>
      </c>
      <c r="T88" s="116" t="s">
        <v>522</v>
      </c>
      <c r="U88" s="122" t="s">
        <v>184</v>
      </c>
      <c r="V88" s="119" t="s">
        <v>426</v>
      </c>
      <c r="W88" s="131">
        <v>43445</v>
      </c>
      <c r="X88" s="251">
        <f t="shared" si="6"/>
        <v>41505</v>
      </c>
      <c r="Y88" s="131">
        <v>43294</v>
      </c>
      <c r="Z88" s="252">
        <f t="shared" si="7"/>
        <v>41505</v>
      </c>
      <c r="AA88" s="131">
        <v>43471</v>
      </c>
      <c r="AB88" s="131">
        <v>43471</v>
      </c>
      <c r="AC88" s="131">
        <v>43479</v>
      </c>
      <c r="AD88" s="242">
        <v>43500</v>
      </c>
      <c r="AE88" s="241">
        <v>43525</v>
      </c>
      <c r="AF88" s="126">
        <v>43542</v>
      </c>
      <c r="AG88" s="126">
        <v>43544</v>
      </c>
      <c r="AH88" s="242">
        <v>43553</v>
      </c>
      <c r="AI88" s="131">
        <v>43558</v>
      </c>
      <c r="AJ88" s="131">
        <v>43577</v>
      </c>
      <c r="AK88" s="253">
        <v>43643</v>
      </c>
      <c r="AL88" s="126">
        <v>43569</v>
      </c>
      <c r="AM88" s="243">
        <v>1</v>
      </c>
    </row>
    <row r="89" spans="1:39" ht="22.5" hidden="1" outlineLevel="1" x14ac:dyDescent="0.25">
      <c r="A89" s="158">
        <v>88</v>
      </c>
      <c r="B89" s="134" t="s">
        <v>1</v>
      </c>
      <c r="C89" s="134" t="s">
        <v>80</v>
      </c>
      <c r="D89" s="135" t="s">
        <v>176</v>
      </c>
      <c r="E89" s="134" t="str">
        <f t="shared" si="5"/>
        <v>B1</v>
      </c>
      <c r="F89" s="134">
        <v>2050</v>
      </c>
      <c r="G89" s="136">
        <v>7500</v>
      </c>
      <c r="H89" s="159" t="s">
        <v>523</v>
      </c>
      <c r="I89" s="160" t="s">
        <v>524</v>
      </c>
      <c r="J89" s="161">
        <v>1</v>
      </c>
      <c r="K89" s="162" t="s">
        <v>521</v>
      </c>
      <c r="L89" s="162">
        <v>3</v>
      </c>
      <c r="M89" s="163">
        <v>2</v>
      </c>
      <c r="N89" s="164" t="s">
        <v>180</v>
      </c>
      <c r="O89" s="165" t="s">
        <v>189</v>
      </c>
      <c r="P89" s="166">
        <v>100</v>
      </c>
      <c r="Q89" s="166">
        <v>75</v>
      </c>
      <c r="R89" s="167" t="s">
        <v>182</v>
      </c>
      <c r="S89" s="168">
        <v>7682</v>
      </c>
      <c r="T89" s="161" t="s">
        <v>525</v>
      </c>
      <c r="U89" s="167" t="s">
        <v>184</v>
      </c>
      <c r="V89" s="164" t="s">
        <v>426</v>
      </c>
      <c r="W89" s="174">
        <v>43445</v>
      </c>
      <c r="X89" s="254">
        <f t="shared" si="6"/>
        <v>41505</v>
      </c>
      <c r="Y89" s="174">
        <v>43441</v>
      </c>
      <c r="Z89" s="252">
        <f t="shared" si="7"/>
        <v>41505</v>
      </c>
      <c r="AA89" s="174">
        <v>43480</v>
      </c>
      <c r="AB89" s="174">
        <v>43471</v>
      </c>
      <c r="AC89" s="174">
        <v>43487</v>
      </c>
      <c r="AD89" s="246">
        <v>43500</v>
      </c>
      <c r="AE89" s="245">
        <v>43525</v>
      </c>
      <c r="AF89" s="169">
        <v>43542</v>
      </c>
      <c r="AG89" s="169">
        <v>43544</v>
      </c>
      <c r="AH89" s="246">
        <v>43553</v>
      </c>
      <c r="AI89" s="174">
        <v>43558</v>
      </c>
      <c r="AJ89" s="174">
        <v>43577</v>
      </c>
      <c r="AK89" s="255">
        <v>43643</v>
      </c>
      <c r="AL89" s="169">
        <v>43570</v>
      </c>
      <c r="AM89" s="247">
        <v>1</v>
      </c>
    </row>
    <row r="90" spans="1:39" ht="22.5" hidden="1" outlineLevel="1" x14ac:dyDescent="0.25">
      <c r="A90" s="111">
        <v>89</v>
      </c>
      <c r="B90" s="111" t="s">
        <v>1</v>
      </c>
      <c r="C90" s="111" t="s">
        <v>80</v>
      </c>
      <c r="D90" s="112" t="s">
        <v>176</v>
      </c>
      <c r="E90" s="111" t="str">
        <f t="shared" si="5"/>
        <v>B1</v>
      </c>
      <c r="F90" s="111">
        <v>2050</v>
      </c>
      <c r="G90" s="113">
        <v>7500</v>
      </c>
      <c r="H90" s="114" t="s">
        <v>526</v>
      </c>
      <c r="I90" s="115" t="s">
        <v>527</v>
      </c>
      <c r="J90" s="116">
        <v>1</v>
      </c>
      <c r="K90" s="117" t="s">
        <v>521</v>
      </c>
      <c r="L90" s="117">
        <v>3</v>
      </c>
      <c r="M90" s="118">
        <v>3</v>
      </c>
      <c r="N90" s="119" t="s">
        <v>180</v>
      </c>
      <c r="O90" s="120" t="s">
        <v>189</v>
      </c>
      <c r="P90" s="121">
        <v>100</v>
      </c>
      <c r="Q90" s="121">
        <v>75</v>
      </c>
      <c r="R90" s="122" t="s">
        <v>182</v>
      </c>
      <c r="S90" s="123">
        <v>7646</v>
      </c>
      <c r="T90" s="116" t="s">
        <v>528</v>
      </c>
      <c r="U90" s="122" t="s">
        <v>184</v>
      </c>
      <c r="V90" s="119" t="s">
        <v>426</v>
      </c>
      <c r="W90" s="131">
        <v>43445</v>
      </c>
      <c r="X90" s="251">
        <f t="shared" si="6"/>
        <v>41505</v>
      </c>
      <c r="Y90" s="131">
        <v>43294</v>
      </c>
      <c r="Z90" s="252">
        <f t="shared" si="7"/>
        <v>41505</v>
      </c>
      <c r="AA90" s="131">
        <v>43488</v>
      </c>
      <c r="AB90" s="131">
        <v>43471</v>
      </c>
      <c r="AC90" s="131">
        <v>43500</v>
      </c>
      <c r="AD90" s="242">
        <v>43500</v>
      </c>
      <c r="AE90" s="241">
        <v>43525</v>
      </c>
      <c r="AF90" s="126">
        <v>43542</v>
      </c>
      <c r="AG90" s="126">
        <v>43544</v>
      </c>
      <c r="AH90" s="242">
        <v>43553</v>
      </c>
      <c r="AI90" s="131">
        <v>43558</v>
      </c>
      <c r="AJ90" s="131">
        <v>43577</v>
      </c>
      <c r="AK90" s="253">
        <v>43643</v>
      </c>
      <c r="AL90" s="126">
        <v>43574</v>
      </c>
      <c r="AM90" s="243">
        <v>1</v>
      </c>
    </row>
    <row r="91" spans="1:39" ht="22.5" hidden="1" outlineLevel="1" x14ac:dyDescent="0.25">
      <c r="A91" s="158">
        <v>90</v>
      </c>
      <c r="B91" s="134" t="s">
        <v>1</v>
      </c>
      <c r="C91" s="134" t="s">
        <v>80</v>
      </c>
      <c r="D91" s="135" t="s">
        <v>176</v>
      </c>
      <c r="E91" s="134" t="str">
        <f t="shared" si="5"/>
        <v>B3</v>
      </c>
      <c r="F91" s="134">
        <v>2050</v>
      </c>
      <c r="G91" s="136">
        <v>7500</v>
      </c>
      <c r="H91" s="159" t="s">
        <v>529</v>
      </c>
      <c r="I91" s="160" t="s">
        <v>530</v>
      </c>
      <c r="J91" s="161">
        <v>1</v>
      </c>
      <c r="K91" s="162" t="s">
        <v>531</v>
      </c>
      <c r="L91" s="162">
        <v>4</v>
      </c>
      <c r="M91" s="163">
        <v>1</v>
      </c>
      <c r="N91" s="164" t="s">
        <v>392</v>
      </c>
      <c r="O91" s="165" t="s">
        <v>181</v>
      </c>
      <c r="P91" s="166">
        <v>100</v>
      </c>
      <c r="Q91" s="166">
        <v>75</v>
      </c>
      <c r="R91" s="167" t="s">
        <v>182</v>
      </c>
      <c r="S91" s="168">
        <v>7624</v>
      </c>
      <c r="T91" s="161" t="s">
        <v>532</v>
      </c>
      <c r="U91" s="167" t="s">
        <v>184</v>
      </c>
      <c r="V91" s="164" t="s">
        <v>533</v>
      </c>
      <c r="W91" s="174">
        <v>43492</v>
      </c>
      <c r="X91" s="256">
        <f t="shared" si="6"/>
        <v>41505</v>
      </c>
      <c r="Y91" s="174">
        <v>43472</v>
      </c>
      <c r="Z91" s="252">
        <f t="shared" si="7"/>
        <v>41505</v>
      </c>
      <c r="AA91" s="174">
        <v>43503</v>
      </c>
      <c r="AB91" s="174">
        <v>43502</v>
      </c>
      <c r="AC91" s="169">
        <v>43514</v>
      </c>
      <c r="AD91" s="173">
        <v>43555</v>
      </c>
      <c r="AE91" s="245">
        <v>43596</v>
      </c>
      <c r="AF91" s="257">
        <v>43621</v>
      </c>
      <c r="AG91" s="257">
        <v>43622</v>
      </c>
      <c r="AH91" s="246">
        <v>43638</v>
      </c>
      <c r="AI91" s="174">
        <v>43642</v>
      </c>
      <c r="AJ91" s="258">
        <v>43671</v>
      </c>
      <c r="AK91" s="255">
        <v>43705</v>
      </c>
      <c r="AL91" s="259">
        <v>43657</v>
      </c>
      <c r="AM91" s="247">
        <v>1</v>
      </c>
    </row>
    <row r="92" spans="1:39" ht="22.5" hidden="1" outlineLevel="1" x14ac:dyDescent="0.25">
      <c r="A92" s="111">
        <v>91</v>
      </c>
      <c r="B92" s="111" t="s">
        <v>1</v>
      </c>
      <c r="C92" s="111" t="s">
        <v>80</v>
      </c>
      <c r="D92" s="112" t="s">
        <v>176</v>
      </c>
      <c r="E92" s="111" t="str">
        <f t="shared" si="5"/>
        <v>B3</v>
      </c>
      <c r="F92" s="111">
        <v>2050</v>
      </c>
      <c r="G92" s="113">
        <v>7500</v>
      </c>
      <c r="H92" s="114" t="s">
        <v>534</v>
      </c>
      <c r="I92" s="115" t="s">
        <v>535</v>
      </c>
      <c r="J92" s="116">
        <v>1</v>
      </c>
      <c r="K92" s="117" t="s">
        <v>531</v>
      </c>
      <c r="L92" s="117">
        <v>4</v>
      </c>
      <c r="M92" s="118">
        <v>2</v>
      </c>
      <c r="N92" s="119" t="s">
        <v>276</v>
      </c>
      <c r="O92" s="120" t="s">
        <v>181</v>
      </c>
      <c r="P92" s="121">
        <v>100</v>
      </c>
      <c r="Q92" s="121">
        <v>75</v>
      </c>
      <c r="R92" s="122" t="s">
        <v>182</v>
      </c>
      <c r="S92" s="123">
        <v>7605</v>
      </c>
      <c r="T92" s="116" t="s">
        <v>536</v>
      </c>
      <c r="U92" s="122" t="s">
        <v>184</v>
      </c>
      <c r="V92" s="119" t="s">
        <v>533</v>
      </c>
      <c r="W92" s="131">
        <v>43492</v>
      </c>
      <c r="X92" s="260">
        <f t="shared" si="6"/>
        <v>41505</v>
      </c>
      <c r="Y92" s="131">
        <v>43473</v>
      </c>
      <c r="Z92" s="252">
        <f t="shared" si="7"/>
        <v>41505</v>
      </c>
      <c r="AA92" s="131">
        <v>43517</v>
      </c>
      <c r="AB92" s="131">
        <v>43502</v>
      </c>
      <c r="AC92" s="126">
        <v>43528</v>
      </c>
      <c r="AD92" s="130">
        <v>43555</v>
      </c>
      <c r="AE92" s="241">
        <v>43596</v>
      </c>
      <c r="AF92" s="261">
        <v>43621</v>
      </c>
      <c r="AG92" s="261">
        <v>43622</v>
      </c>
      <c r="AH92" s="242">
        <v>43638</v>
      </c>
      <c r="AI92" s="131">
        <v>43642</v>
      </c>
      <c r="AJ92" s="262">
        <v>43671</v>
      </c>
      <c r="AK92" s="253">
        <v>43705</v>
      </c>
      <c r="AL92" s="263">
        <v>43661</v>
      </c>
      <c r="AM92" s="243">
        <v>1</v>
      </c>
    </row>
    <row r="93" spans="1:39" ht="22.5" hidden="1" outlineLevel="1" x14ac:dyDescent="0.25">
      <c r="A93" s="158">
        <v>92</v>
      </c>
      <c r="B93" s="134" t="s">
        <v>1</v>
      </c>
      <c r="C93" s="134" t="s">
        <v>80</v>
      </c>
      <c r="D93" s="135" t="s">
        <v>176</v>
      </c>
      <c r="E93" s="134" t="str">
        <f t="shared" si="5"/>
        <v>B1</v>
      </c>
      <c r="F93" s="134">
        <v>2050</v>
      </c>
      <c r="G93" s="136">
        <v>7500</v>
      </c>
      <c r="H93" s="159" t="s">
        <v>537</v>
      </c>
      <c r="I93" s="160" t="s">
        <v>538</v>
      </c>
      <c r="J93" s="161">
        <v>1</v>
      </c>
      <c r="K93" s="162" t="s">
        <v>531</v>
      </c>
      <c r="L93" s="162">
        <v>4</v>
      </c>
      <c r="M93" s="163">
        <v>3</v>
      </c>
      <c r="N93" s="164" t="s">
        <v>483</v>
      </c>
      <c r="O93" s="165" t="s">
        <v>181</v>
      </c>
      <c r="P93" s="166">
        <v>100</v>
      </c>
      <c r="Q93" s="166">
        <v>75</v>
      </c>
      <c r="R93" s="167" t="s">
        <v>182</v>
      </c>
      <c r="S93" s="168">
        <v>7396</v>
      </c>
      <c r="T93" s="161" t="s">
        <v>539</v>
      </c>
      <c r="U93" s="167" t="s">
        <v>184</v>
      </c>
      <c r="V93" s="164" t="s">
        <v>533</v>
      </c>
      <c r="W93" s="174">
        <v>43492</v>
      </c>
      <c r="X93" s="254">
        <f t="shared" si="6"/>
        <v>41505</v>
      </c>
      <c r="Y93" s="174">
        <v>43472</v>
      </c>
      <c r="Z93" s="252">
        <f t="shared" si="7"/>
        <v>41505</v>
      </c>
      <c r="AA93" s="174">
        <v>43531</v>
      </c>
      <c r="AB93" s="174">
        <v>43502</v>
      </c>
      <c r="AC93" s="169">
        <v>43538</v>
      </c>
      <c r="AD93" s="173">
        <v>43555</v>
      </c>
      <c r="AE93" s="245">
        <v>43596</v>
      </c>
      <c r="AF93" s="257">
        <v>43621</v>
      </c>
      <c r="AG93" s="257">
        <v>43622</v>
      </c>
      <c r="AH93" s="246">
        <v>43638</v>
      </c>
      <c r="AI93" s="174">
        <v>43642</v>
      </c>
      <c r="AJ93" s="258">
        <v>43671</v>
      </c>
      <c r="AK93" s="255">
        <v>43705</v>
      </c>
      <c r="AL93" s="169">
        <v>43654</v>
      </c>
      <c r="AM93" s="247">
        <v>1</v>
      </c>
    </row>
    <row r="94" spans="1:39" ht="22.5" hidden="1" outlineLevel="1" x14ac:dyDescent="0.25">
      <c r="A94" s="111">
        <v>93</v>
      </c>
      <c r="B94" s="111" t="s">
        <v>1</v>
      </c>
      <c r="C94" s="111" t="s">
        <v>80</v>
      </c>
      <c r="D94" s="112" t="s">
        <v>176</v>
      </c>
      <c r="E94" s="111" t="str">
        <f t="shared" si="5"/>
        <v>B3</v>
      </c>
      <c r="F94" s="111">
        <v>2050</v>
      </c>
      <c r="G94" s="113">
        <v>7500</v>
      </c>
      <c r="H94" s="114" t="s">
        <v>540</v>
      </c>
      <c r="I94" s="115" t="s">
        <v>541</v>
      </c>
      <c r="J94" s="116">
        <v>1</v>
      </c>
      <c r="K94" s="117" t="s">
        <v>531</v>
      </c>
      <c r="L94" s="117">
        <v>4</v>
      </c>
      <c r="M94" s="118">
        <v>4</v>
      </c>
      <c r="N94" s="119" t="s">
        <v>276</v>
      </c>
      <c r="O94" s="120" t="s">
        <v>181</v>
      </c>
      <c r="P94" s="121">
        <v>100</v>
      </c>
      <c r="Q94" s="121">
        <v>75</v>
      </c>
      <c r="R94" s="122" t="s">
        <v>182</v>
      </c>
      <c r="S94" s="123">
        <v>7605</v>
      </c>
      <c r="T94" s="116" t="s">
        <v>542</v>
      </c>
      <c r="U94" s="122" t="s">
        <v>184</v>
      </c>
      <c r="V94" s="119" t="s">
        <v>533</v>
      </c>
      <c r="W94" s="131">
        <v>43492</v>
      </c>
      <c r="X94" s="251">
        <f t="shared" si="6"/>
        <v>41505</v>
      </c>
      <c r="Y94" s="131">
        <v>43472</v>
      </c>
      <c r="Z94" s="252">
        <f t="shared" si="7"/>
        <v>41505</v>
      </c>
      <c r="AA94" s="131">
        <v>43541</v>
      </c>
      <c r="AB94" s="131">
        <v>43502</v>
      </c>
      <c r="AC94" s="127">
        <v>43555</v>
      </c>
      <c r="AD94" s="130">
        <v>43555</v>
      </c>
      <c r="AE94" s="241">
        <v>43596</v>
      </c>
      <c r="AF94" s="261">
        <v>43621</v>
      </c>
      <c r="AG94" s="261">
        <v>43622</v>
      </c>
      <c r="AH94" s="242">
        <v>43638</v>
      </c>
      <c r="AI94" s="131">
        <v>43642</v>
      </c>
      <c r="AJ94" s="262">
        <v>43671</v>
      </c>
      <c r="AK94" s="253">
        <v>43705</v>
      </c>
      <c r="AL94" s="263">
        <v>43658</v>
      </c>
      <c r="AM94" s="243">
        <v>1</v>
      </c>
    </row>
    <row r="95" spans="1:39" ht="22.5" hidden="1" outlineLevel="1" x14ac:dyDescent="0.25">
      <c r="A95" s="158">
        <v>94</v>
      </c>
      <c r="B95" s="134" t="s">
        <v>1</v>
      </c>
      <c r="C95" s="134" t="s">
        <v>80</v>
      </c>
      <c r="D95" s="135" t="s">
        <v>543</v>
      </c>
      <c r="E95" s="134" t="str">
        <f t="shared" si="5"/>
        <v>B1</v>
      </c>
      <c r="F95" s="134">
        <v>2050</v>
      </c>
      <c r="G95" s="136">
        <v>10000</v>
      </c>
      <c r="H95" s="159" t="s">
        <v>544</v>
      </c>
      <c r="I95" s="160" t="s">
        <v>545</v>
      </c>
      <c r="J95" s="161">
        <v>1</v>
      </c>
      <c r="K95" s="162" t="s">
        <v>546</v>
      </c>
      <c r="L95" s="162">
        <v>2</v>
      </c>
      <c r="M95" s="163">
        <v>1</v>
      </c>
      <c r="N95" s="164" t="s">
        <v>547</v>
      </c>
      <c r="O95" s="165" t="s">
        <v>379</v>
      </c>
      <c r="P95" s="166">
        <v>100</v>
      </c>
      <c r="Q95" s="166">
        <v>75</v>
      </c>
      <c r="R95" s="167" t="s">
        <v>182</v>
      </c>
      <c r="S95" s="168">
        <v>10100</v>
      </c>
      <c r="T95" s="161" t="s">
        <v>548</v>
      </c>
      <c r="U95" s="167" t="s">
        <v>184</v>
      </c>
      <c r="V95" s="164" t="s">
        <v>501</v>
      </c>
      <c r="W95" s="174">
        <v>43514</v>
      </c>
      <c r="X95" s="264">
        <f t="shared" si="6"/>
        <v>41505</v>
      </c>
      <c r="Y95" s="174">
        <v>43482</v>
      </c>
      <c r="Z95" s="246">
        <v>43527.6</v>
      </c>
      <c r="AA95" s="174">
        <v>43558</v>
      </c>
      <c r="AB95" s="174">
        <v>43558</v>
      </c>
      <c r="AC95" s="170">
        <v>43567</v>
      </c>
      <c r="AD95" s="173">
        <v>43581</v>
      </c>
      <c r="AE95" s="265">
        <v>43760</v>
      </c>
      <c r="AF95" s="255">
        <v>43772</v>
      </c>
      <c r="AG95" s="255">
        <v>43774</v>
      </c>
      <c r="AH95" s="266">
        <v>43778</v>
      </c>
      <c r="AI95" s="258">
        <v>43783</v>
      </c>
      <c r="AJ95" s="258">
        <v>43804</v>
      </c>
      <c r="AK95" s="255">
        <v>43731</v>
      </c>
      <c r="AL95" s="259">
        <v>43784</v>
      </c>
      <c r="AM95" s="247">
        <v>1</v>
      </c>
    </row>
    <row r="96" spans="1:39" ht="22.5" hidden="1" outlineLevel="1" x14ac:dyDescent="0.25">
      <c r="A96" s="111">
        <v>95</v>
      </c>
      <c r="B96" s="111" t="s">
        <v>1</v>
      </c>
      <c r="C96" s="111" t="s">
        <v>80</v>
      </c>
      <c r="D96" s="112" t="s">
        <v>543</v>
      </c>
      <c r="E96" s="111" t="str">
        <f t="shared" si="5"/>
        <v>B1</v>
      </c>
      <c r="F96" s="111">
        <v>2050</v>
      </c>
      <c r="G96" s="113">
        <v>10000</v>
      </c>
      <c r="H96" s="114" t="s">
        <v>549</v>
      </c>
      <c r="I96" s="115" t="s">
        <v>550</v>
      </c>
      <c r="J96" s="116">
        <v>1</v>
      </c>
      <c r="K96" s="117" t="s">
        <v>546</v>
      </c>
      <c r="L96" s="117">
        <v>2</v>
      </c>
      <c r="M96" s="118">
        <v>2</v>
      </c>
      <c r="N96" s="119" t="s">
        <v>547</v>
      </c>
      <c r="O96" s="120" t="s">
        <v>379</v>
      </c>
      <c r="P96" s="121">
        <v>100</v>
      </c>
      <c r="Q96" s="121">
        <v>75</v>
      </c>
      <c r="R96" s="122" t="s">
        <v>182</v>
      </c>
      <c r="S96" s="123">
        <v>10100</v>
      </c>
      <c r="T96" s="116" t="s">
        <v>548</v>
      </c>
      <c r="U96" s="122" t="s">
        <v>184</v>
      </c>
      <c r="V96" s="119" t="s">
        <v>501</v>
      </c>
      <c r="W96" s="131">
        <v>43514</v>
      </c>
      <c r="X96" s="267">
        <f t="shared" si="6"/>
        <v>41505</v>
      </c>
      <c r="Y96" s="131">
        <v>43482</v>
      </c>
      <c r="Z96" s="242">
        <v>43527.6</v>
      </c>
      <c r="AA96" s="131">
        <v>43569</v>
      </c>
      <c r="AB96" s="131">
        <v>43558</v>
      </c>
      <c r="AC96" s="127">
        <v>43581</v>
      </c>
      <c r="AD96" s="130">
        <v>43581</v>
      </c>
      <c r="AE96" s="268">
        <v>43760</v>
      </c>
      <c r="AF96" s="253">
        <v>43772</v>
      </c>
      <c r="AG96" s="253">
        <v>43773</v>
      </c>
      <c r="AH96" s="269">
        <v>43781</v>
      </c>
      <c r="AI96" s="262">
        <v>43783</v>
      </c>
      <c r="AJ96" s="262">
        <v>43804</v>
      </c>
      <c r="AK96" s="253">
        <v>43731</v>
      </c>
      <c r="AL96" s="263">
        <v>43784</v>
      </c>
      <c r="AM96" s="243">
        <v>1</v>
      </c>
    </row>
    <row r="97" spans="1:39" ht="22.5" hidden="1" outlineLevel="1" x14ac:dyDescent="0.25">
      <c r="A97" s="158">
        <v>96</v>
      </c>
      <c r="B97" s="134" t="s">
        <v>1</v>
      </c>
      <c r="C97" s="134" t="s">
        <v>80</v>
      </c>
      <c r="D97" s="135" t="s">
        <v>543</v>
      </c>
      <c r="E97" s="134" t="str">
        <f t="shared" si="5"/>
        <v>B1</v>
      </c>
      <c r="F97" s="134">
        <v>2050</v>
      </c>
      <c r="G97" s="136">
        <v>10000</v>
      </c>
      <c r="H97" s="159" t="s">
        <v>551</v>
      </c>
      <c r="I97" s="160" t="s">
        <v>552</v>
      </c>
      <c r="J97" s="161">
        <v>1</v>
      </c>
      <c r="K97" s="162" t="s">
        <v>553</v>
      </c>
      <c r="L97" s="162">
        <v>4</v>
      </c>
      <c r="M97" s="163">
        <v>1</v>
      </c>
      <c r="N97" s="164" t="s">
        <v>180</v>
      </c>
      <c r="O97" s="165" t="s">
        <v>247</v>
      </c>
      <c r="P97" s="166">
        <v>100</v>
      </c>
      <c r="Q97" s="166">
        <v>75</v>
      </c>
      <c r="R97" s="167" t="s">
        <v>182</v>
      </c>
      <c r="S97" s="168">
        <v>11700</v>
      </c>
      <c r="T97" s="161" t="s">
        <v>548</v>
      </c>
      <c r="U97" s="167" t="s">
        <v>184</v>
      </c>
      <c r="V97" s="164" t="s">
        <v>554</v>
      </c>
      <c r="W97" s="174">
        <v>43570</v>
      </c>
      <c r="X97" s="174">
        <v>43464.4</v>
      </c>
      <c r="Y97" s="174">
        <v>43494.8</v>
      </c>
      <c r="Z97" s="246">
        <v>43555.6</v>
      </c>
      <c r="AA97" s="174">
        <v>43586</v>
      </c>
      <c r="AB97" s="174">
        <v>43586</v>
      </c>
      <c r="AC97" s="170">
        <v>43598</v>
      </c>
      <c r="AD97" s="173">
        <v>43650</v>
      </c>
      <c r="AE97" s="265">
        <v>43664</v>
      </c>
      <c r="AF97" s="255">
        <v>43695</v>
      </c>
      <c r="AG97" s="255">
        <v>43701</v>
      </c>
      <c r="AH97" s="266">
        <v>43712</v>
      </c>
      <c r="AI97" s="258">
        <v>43717</v>
      </c>
      <c r="AJ97" s="258">
        <v>43766</v>
      </c>
      <c r="AK97" s="255">
        <v>43800</v>
      </c>
      <c r="AL97" s="259">
        <v>43721</v>
      </c>
      <c r="AM97" s="247">
        <v>1</v>
      </c>
    </row>
    <row r="98" spans="1:39" ht="22.5" hidden="1" outlineLevel="1" x14ac:dyDescent="0.25">
      <c r="A98" s="111">
        <v>97</v>
      </c>
      <c r="B98" s="111" t="s">
        <v>1</v>
      </c>
      <c r="C98" s="111" t="s">
        <v>80</v>
      </c>
      <c r="D98" s="112" t="s">
        <v>543</v>
      </c>
      <c r="E98" s="111" t="str">
        <f t="shared" si="5"/>
        <v>B3</v>
      </c>
      <c r="F98" s="111">
        <v>2050</v>
      </c>
      <c r="G98" s="113">
        <v>10000</v>
      </c>
      <c r="H98" s="114" t="s">
        <v>555</v>
      </c>
      <c r="I98" s="115" t="s">
        <v>556</v>
      </c>
      <c r="J98" s="116">
        <v>1</v>
      </c>
      <c r="K98" s="117" t="s">
        <v>553</v>
      </c>
      <c r="L98" s="117">
        <v>4</v>
      </c>
      <c r="M98" s="118">
        <v>2</v>
      </c>
      <c r="N98" s="119" t="s">
        <v>276</v>
      </c>
      <c r="O98" s="120" t="s">
        <v>247</v>
      </c>
      <c r="P98" s="121">
        <v>100</v>
      </c>
      <c r="Q98" s="121">
        <v>75</v>
      </c>
      <c r="R98" s="122" t="s">
        <v>182</v>
      </c>
      <c r="S98" s="123">
        <v>11700</v>
      </c>
      <c r="T98" s="116" t="s">
        <v>548</v>
      </c>
      <c r="U98" s="122" t="s">
        <v>184</v>
      </c>
      <c r="V98" s="119" t="s">
        <v>554</v>
      </c>
      <c r="W98" s="131">
        <v>43570</v>
      </c>
      <c r="X98" s="131">
        <v>43464.4</v>
      </c>
      <c r="Y98" s="131">
        <v>43494.8</v>
      </c>
      <c r="Z98" s="242">
        <v>43555.6</v>
      </c>
      <c r="AA98" s="131">
        <v>43598</v>
      </c>
      <c r="AB98" s="131">
        <v>43586</v>
      </c>
      <c r="AC98" s="127">
        <v>43613</v>
      </c>
      <c r="AD98" s="130">
        <v>43650</v>
      </c>
      <c r="AE98" s="268">
        <v>43664</v>
      </c>
      <c r="AF98" s="253">
        <v>43695</v>
      </c>
      <c r="AG98" s="253">
        <v>43696</v>
      </c>
      <c r="AH98" s="269">
        <v>43712</v>
      </c>
      <c r="AI98" s="262">
        <v>43717</v>
      </c>
      <c r="AJ98" s="262">
        <v>43766</v>
      </c>
      <c r="AK98" s="253">
        <v>43800</v>
      </c>
      <c r="AL98" s="263">
        <v>43718</v>
      </c>
      <c r="AM98" s="243">
        <v>1</v>
      </c>
    </row>
    <row r="99" spans="1:39" ht="22.5" hidden="1" outlineLevel="1" x14ac:dyDescent="0.25">
      <c r="A99" s="270">
        <v>98</v>
      </c>
      <c r="B99" s="271" t="s">
        <v>1</v>
      </c>
      <c r="C99" s="271" t="s">
        <v>80</v>
      </c>
      <c r="D99" s="135" t="s">
        <v>543</v>
      </c>
      <c r="E99" s="271" t="str">
        <f t="shared" si="5"/>
        <v>B3</v>
      </c>
      <c r="F99" s="271">
        <v>2050</v>
      </c>
      <c r="G99" s="272">
        <v>10000</v>
      </c>
      <c r="H99" s="273" t="s">
        <v>557</v>
      </c>
      <c r="I99" s="274" t="s">
        <v>558</v>
      </c>
      <c r="J99" s="275">
        <v>1</v>
      </c>
      <c r="K99" s="276" t="s">
        <v>553</v>
      </c>
      <c r="L99" s="276">
        <v>4</v>
      </c>
      <c r="M99" s="277">
        <v>3</v>
      </c>
      <c r="N99" s="278" t="s">
        <v>276</v>
      </c>
      <c r="O99" s="279" t="s">
        <v>247</v>
      </c>
      <c r="P99" s="280">
        <v>100</v>
      </c>
      <c r="Q99" s="280">
        <v>75</v>
      </c>
      <c r="R99" s="281" t="s">
        <v>182</v>
      </c>
      <c r="S99" s="282">
        <v>11700</v>
      </c>
      <c r="T99" s="275" t="s">
        <v>548</v>
      </c>
      <c r="U99" s="281" t="s">
        <v>184</v>
      </c>
      <c r="V99" s="278" t="s">
        <v>554</v>
      </c>
      <c r="W99" s="283">
        <v>43570</v>
      </c>
      <c r="X99" s="283">
        <v>43464.4</v>
      </c>
      <c r="Y99" s="283">
        <v>43494.8</v>
      </c>
      <c r="Z99" s="284">
        <v>43555.6</v>
      </c>
      <c r="AA99" s="283">
        <v>43614</v>
      </c>
      <c r="AB99" s="283">
        <v>43586</v>
      </c>
      <c r="AC99" s="285">
        <v>43629</v>
      </c>
      <c r="AD99" s="285">
        <v>43650</v>
      </c>
      <c r="AE99" s="286">
        <v>43664</v>
      </c>
      <c r="AF99" s="287">
        <v>43695</v>
      </c>
      <c r="AG99" s="287">
        <v>43706</v>
      </c>
      <c r="AH99" s="288">
        <v>43709</v>
      </c>
      <c r="AI99" s="289">
        <v>43717</v>
      </c>
      <c r="AJ99" s="289">
        <v>43766</v>
      </c>
      <c r="AK99" s="287">
        <v>43799</v>
      </c>
      <c r="AL99" s="259">
        <v>43718</v>
      </c>
      <c r="AM99" s="247">
        <v>1</v>
      </c>
    </row>
    <row r="100" spans="1:39" ht="22.5" hidden="1" outlineLevel="1" x14ac:dyDescent="0.25">
      <c r="A100" s="111">
        <v>99</v>
      </c>
      <c r="B100" s="111" t="s">
        <v>1</v>
      </c>
      <c r="C100" s="111" t="s">
        <v>80</v>
      </c>
      <c r="D100" s="112" t="s">
        <v>543</v>
      </c>
      <c r="E100" s="111" t="str">
        <f t="shared" si="5"/>
        <v>B3</v>
      </c>
      <c r="F100" s="111">
        <v>2050</v>
      </c>
      <c r="G100" s="113">
        <v>10000</v>
      </c>
      <c r="H100" s="114" t="s">
        <v>559</v>
      </c>
      <c r="I100" s="115" t="s">
        <v>560</v>
      </c>
      <c r="J100" s="116">
        <v>1</v>
      </c>
      <c r="K100" s="117" t="s">
        <v>553</v>
      </c>
      <c r="L100" s="117">
        <v>4</v>
      </c>
      <c r="M100" s="118">
        <v>4</v>
      </c>
      <c r="N100" s="119" t="s">
        <v>276</v>
      </c>
      <c r="O100" s="120" t="s">
        <v>247</v>
      </c>
      <c r="P100" s="121">
        <v>100</v>
      </c>
      <c r="Q100" s="121">
        <v>75</v>
      </c>
      <c r="R100" s="122" t="s">
        <v>182</v>
      </c>
      <c r="S100" s="123">
        <v>11700</v>
      </c>
      <c r="T100" s="116" t="s">
        <v>548</v>
      </c>
      <c r="U100" s="122" t="s">
        <v>184</v>
      </c>
      <c r="V100" s="119" t="s">
        <v>554</v>
      </c>
      <c r="W100" s="131">
        <v>43570</v>
      </c>
      <c r="X100" s="126">
        <v>43464.4</v>
      </c>
      <c r="Y100" s="131">
        <v>43494.8</v>
      </c>
      <c r="Z100" s="242">
        <v>43555.6</v>
      </c>
      <c r="AA100" s="131">
        <v>43630</v>
      </c>
      <c r="AB100" s="131">
        <v>43586</v>
      </c>
      <c r="AC100" s="127">
        <v>43642</v>
      </c>
      <c r="AD100" s="127">
        <v>43650</v>
      </c>
      <c r="AE100" s="268">
        <v>43664</v>
      </c>
      <c r="AF100" s="253">
        <v>43695</v>
      </c>
      <c r="AG100" s="253">
        <v>43709</v>
      </c>
      <c r="AH100" s="269">
        <v>43714</v>
      </c>
      <c r="AI100" s="262">
        <v>43717</v>
      </c>
      <c r="AJ100" s="262">
        <v>43766</v>
      </c>
      <c r="AK100" s="253">
        <v>43800</v>
      </c>
      <c r="AL100" s="263">
        <v>43718</v>
      </c>
      <c r="AM100" s="243">
        <v>1</v>
      </c>
    </row>
    <row r="101" spans="1:39" hidden="1" outlineLevel="1" x14ac:dyDescent="0.25">
      <c r="A101" s="158">
        <v>100</v>
      </c>
      <c r="B101" s="134" t="s">
        <v>1</v>
      </c>
      <c r="C101" s="134" t="s">
        <v>80</v>
      </c>
      <c r="D101" s="290" t="str">
        <f>IFERROR(INDEX(dnc_capex_drivers!$1:$1048576, MATCH(live_ds!$I101,dnc_capex_drivers!$B:$B,0),MATCH("CAPEX SCENARIO",dnc_capex_drivers!$1:$1,0)),
INDEX(asset_level_drivers!$1:$1048576, MATCH("CAPEX SCENARIO",asset_level_drivers!$A:$A,0),MATCH(live_ds!$B101,asset_level_drivers!$1:$1,0)))</f>
        <v>WANORECK A PU N131HM</v>
      </c>
      <c r="E101" s="134" t="str">
        <f t="shared" si="5"/>
        <v>GENERIC</v>
      </c>
      <c r="F101" s="134">
        <v>2050</v>
      </c>
      <c r="G101" s="291">
        <f>+INDEX(dnc_capex_drivers!$C$2:$C$1048576,MATCH(live_ds!$D101,dnc_capex_drivers!$B$2:$B$1048576,0),1)</f>
        <v>10100</v>
      </c>
      <c r="H101" s="159" t="s">
        <v>561</v>
      </c>
      <c r="I101" s="160" t="s">
        <v>28</v>
      </c>
      <c r="J101" s="275">
        <v>1</v>
      </c>
      <c r="K101" s="292" t="s">
        <v>562</v>
      </c>
      <c r="L101" s="162">
        <v>3</v>
      </c>
      <c r="M101" s="163">
        <v>1</v>
      </c>
      <c r="N101" s="278" t="s">
        <v>563</v>
      </c>
      <c r="O101" s="165" t="s">
        <v>379</v>
      </c>
      <c r="P101" s="166">
        <v>100</v>
      </c>
      <c r="Q101" s="166">
        <v>75</v>
      </c>
      <c r="R101" s="167" t="s">
        <v>182</v>
      </c>
      <c r="S101" s="168">
        <v>10100</v>
      </c>
      <c r="T101" s="161" t="s">
        <v>548</v>
      </c>
      <c r="U101" s="167" t="s">
        <v>184</v>
      </c>
      <c r="V101" s="164" t="s">
        <v>418</v>
      </c>
      <c r="W101" s="293">
        <v>43733</v>
      </c>
      <c r="X101" s="293">
        <v>43661</v>
      </c>
      <c r="Y101" s="293">
        <v>43698</v>
      </c>
      <c r="Z101" s="294">
        <v>43693</v>
      </c>
      <c r="AA101" s="295">
        <v>43767</v>
      </c>
      <c r="AB101" s="295">
        <v>43767</v>
      </c>
      <c r="AC101" s="296">
        <v>43785</v>
      </c>
      <c r="AD101" s="297">
        <v>43825</v>
      </c>
      <c r="AE101" s="298">
        <v>43832</v>
      </c>
      <c r="AF101" s="293">
        <v>43854</v>
      </c>
      <c r="AG101" s="293">
        <v>43857</v>
      </c>
      <c r="AH101" s="294">
        <v>43871</v>
      </c>
      <c r="AI101" s="299">
        <v>43873</v>
      </c>
      <c r="AJ101" s="295">
        <v>43891</v>
      </c>
      <c r="AK101" s="293">
        <v>43961</v>
      </c>
      <c r="AL101" s="293">
        <v>43874</v>
      </c>
      <c r="AM101" s="247">
        <v>1</v>
      </c>
    </row>
    <row r="102" spans="1:39" hidden="1" outlineLevel="1" x14ac:dyDescent="0.25">
      <c r="A102" s="111">
        <v>101</v>
      </c>
      <c r="B102" s="111" t="s">
        <v>1</v>
      </c>
      <c r="C102" s="111" t="s">
        <v>80</v>
      </c>
      <c r="D102" s="300" t="str">
        <f>IFERROR(INDEX(dnc_capex_drivers!$1:$1048576, MATCH(live_ds!$I102,dnc_capex_drivers!$B:$B,0),MATCH("CAPEX SCENARIO",dnc_capex_drivers!$1:$1,0)),
INDEX(asset_level_drivers!$1:$1048576, MATCH("CAPEX SCENARIO",asset_level_drivers!$A:$A,0),MATCH(live_ds!$B102,asset_level_drivers!$1:$1,0)))</f>
        <v>WANORECK B PU N133HM</v>
      </c>
      <c r="E102" s="111" t="str">
        <f t="shared" si="5"/>
        <v>GENERIC</v>
      </c>
      <c r="F102" s="111">
        <v>2050</v>
      </c>
      <c r="G102" s="301">
        <f>+INDEX(dnc_capex_drivers!$C$2:$C$1048576,MATCH(live_ds!$D102,dnc_capex_drivers!$B$2:$B$1048576,0),1)</f>
        <v>10100</v>
      </c>
      <c r="H102" s="114" t="s">
        <v>564</v>
      </c>
      <c r="I102" s="115" t="s">
        <v>565</v>
      </c>
      <c r="J102" s="302">
        <v>1</v>
      </c>
      <c r="K102" s="303" t="s">
        <v>562</v>
      </c>
      <c r="L102" s="117">
        <v>3</v>
      </c>
      <c r="M102" s="118">
        <v>2</v>
      </c>
      <c r="N102" s="304" t="s">
        <v>563</v>
      </c>
      <c r="O102" s="120" t="s">
        <v>379</v>
      </c>
      <c r="P102" s="121">
        <v>100</v>
      </c>
      <c r="Q102" s="121">
        <v>75</v>
      </c>
      <c r="R102" s="122" t="s">
        <v>182</v>
      </c>
      <c r="S102" s="123">
        <v>10100</v>
      </c>
      <c r="T102" s="116" t="s">
        <v>548</v>
      </c>
      <c r="U102" s="122" t="s">
        <v>184</v>
      </c>
      <c r="V102" s="119" t="s">
        <v>418</v>
      </c>
      <c r="W102" s="305">
        <v>43733</v>
      </c>
      <c r="X102" s="305">
        <v>43661</v>
      </c>
      <c r="Y102" s="306">
        <v>43699</v>
      </c>
      <c r="Z102" s="307">
        <v>43693</v>
      </c>
      <c r="AA102" s="306">
        <v>43789</v>
      </c>
      <c r="AB102" s="306">
        <v>43767</v>
      </c>
      <c r="AC102" s="308">
        <v>43805</v>
      </c>
      <c r="AD102" s="308">
        <v>43825</v>
      </c>
      <c r="AE102" s="309">
        <v>43832</v>
      </c>
      <c r="AF102" s="305">
        <v>43854</v>
      </c>
      <c r="AG102" s="305">
        <v>43857</v>
      </c>
      <c r="AH102" s="307">
        <v>43871</v>
      </c>
      <c r="AI102" s="299">
        <v>43873</v>
      </c>
      <c r="AJ102" s="306">
        <v>43891</v>
      </c>
      <c r="AK102" s="305">
        <v>43961</v>
      </c>
      <c r="AL102" s="305">
        <v>43874</v>
      </c>
      <c r="AM102" s="243">
        <v>1</v>
      </c>
    </row>
    <row r="103" spans="1:39" hidden="1" outlineLevel="1" x14ac:dyDescent="0.25">
      <c r="A103" s="158">
        <v>102</v>
      </c>
      <c r="B103" s="134" t="s">
        <v>1</v>
      </c>
      <c r="C103" s="134" t="s">
        <v>80</v>
      </c>
      <c r="D103" s="290" t="str">
        <f>IFERROR(INDEX(dnc_capex_drivers!$1:$1048576, MATCH(live_ds!$I103,dnc_capex_drivers!$B:$B,0),MATCH("CAPEX SCENARIO",dnc_capex_drivers!$1:$1,0)),
INDEX(asset_level_drivers!$1:$1048576, MATCH("CAPEX SCENARIO",asset_level_drivers!$A:$A,0),MATCH(live_ds!$B103,asset_level_drivers!$1:$1,0)))</f>
        <v>WANORECK B PU N134HM</v>
      </c>
      <c r="E103" s="134" t="str">
        <f t="shared" si="5"/>
        <v>GENERIC</v>
      </c>
      <c r="F103" s="134">
        <v>2050</v>
      </c>
      <c r="G103" s="291">
        <f>+INDEX(dnc_capex_drivers!$C$2:$C$1048576,MATCH(live_ds!$D103,dnc_capex_drivers!$B$2:$B$1048576,0),1)</f>
        <v>10100</v>
      </c>
      <c r="H103" s="159" t="s">
        <v>566</v>
      </c>
      <c r="I103" s="160" t="s">
        <v>567</v>
      </c>
      <c r="J103" s="275">
        <v>1</v>
      </c>
      <c r="K103" s="292" t="s">
        <v>562</v>
      </c>
      <c r="L103" s="162">
        <v>3</v>
      </c>
      <c r="M103" s="163">
        <v>3</v>
      </c>
      <c r="N103" s="278" t="s">
        <v>563</v>
      </c>
      <c r="O103" s="165" t="s">
        <v>379</v>
      </c>
      <c r="P103" s="166">
        <v>100</v>
      </c>
      <c r="Q103" s="166">
        <v>75</v>
      </c>
      <c r="R103" s="167" t="s">
        <v>182</v>
      </c>
      <c r="S103" s="168">
        <v>10100</v>
      </c>
      <c r="T103" s="161" t="s">
        <v>548</v>
      </c>
      <c r="U103" s="167" t="s">
        <v>184</v>
      </c>
      <c r="V103" s="164" t="s">
        <v>418</v>
      </c>
      <c r="W103" s="293">
        <v>43733</v>
      </c>
      <c r="X103" s="293">
        <v>43661</v>
      </c>
      <c r="Y103" s="293">
        <v>43699</v>
      </c>
      <c r="Z103" s="294">
        <v>43693</v>
      </c>
      <c r="AA103" s="295">
        <v>43809</v>
      </c>
      <c r="AB103" s="295">
        <v>43767</v>
      </c>
      <c r="AC103" s="296">
        <v>43822</v>
      </c>
      <c r="AD103" s="297">
        <v>43825</v>
      </c>
      <c r="AE103" s="298">
        <v>43832</v>
      </c>
      <c r="AF103" s="293">
        <v>43854</v>
      </c>
      <c r="AG103" s="293">
        <v>43857</v>
      </c>
      <c r="AH103" s="294">
        <v>43871</v>
      </c>
      <c r="AI103" s="299">
        <v>43873</v>
      </c>
      <c r="AJ103" s="295">
        <v>43891</v>
      </c>
      <c r="AK103" s="293">
        <v>43961</v>
      </c>
      <c r="AL103" s="293">
        <v>43873</v>
      </c>
      <c r="AM103" s="247">
        <v>1</v>
      </c>
    </row>
    <row r="104" spans="1:39" hidden="1" outlineLevel="1" x14ac:dyDescent="0.25">
      <c r="A104" s="111">
        <v>104</v>
      </c>
      <c r="B104" s="111" t="s">
        <v>1</v>
      </c>
      <c r="C104" s="111" t="s">
        <v>80</v>
      </c>
      <c r="D104" s="300" t="str">
        <f>IFERROR(INDEX(dnc_capex_drivers!$1:$1048576, MATCH(live_ds!$I104,dnc_capex_drivers!$B:$B,0),MATCH("CAPEX SCENARIO",dnc_capex_drivers!$1:$1,0)),
INDEX(asset_level_drivers!$1:$1048576, MATCH("CAPEX SCENARIO",asset_level_drivers!$A:$A,0),MATCH(live_ds!$B104,asset_level_drivers!$1:$1,0)))</f>
        <v>HALCOMB A S271HU</v>
      </c>
      <c r="E104" s="111" t="str">
        <f t="shared" si="5"/>
        <v>GENERIC</v>
      </c>
      <c r="F104" s="111">
        <v>2050</v>
      </c>
      <c r="G104" s="301">
        <f>+INDEX(dnc_capex_drivers!$C$2:$C$1048576,MATCH(live_ds!$D104,dnc_capex_drivers!$B$2:$B$1048576,0),1)</f>
        <v>10300</v>
      </c>
      <c r="H104" s="114" t="s">
        <v>568</v>
      </c>
      <c r="I104" s="115" t="s">
        <v>569</v>
      </c>
      <c r="J104" s="275">
        <v>1</v>
      </c>
      <c r="K104" s="310" t="s">
        <v>570</v>
      </c>
      <c r="L104" s="311">
        <v>2</v>
      </c>
      <c r="M104" s="312">
        <v>1</v>
      </c>
      <c r="N104" s="313" t="s">
        <v>563</v>
      </c>
      <c r="O104" s="120" t="s">
        <v>379</v>
      </c>
      <c r="P104" s="121">
        <v>100</v>
      </c>
      <c r="Q104" s="121">
        <v>75</v>
      </c>
      <c r="R104" s="314" t="s">
        <v>182</v>
      </c>
      <c r="S104" s="123">
        <v>10300</v>
      </c>
      <c r="T104" s="116" t="s">
        <v>548</v>
      </c>
      <c r="U104" s="122" t="s">
        <v>184</v>
      </c>
      <c r="V104" s="119" t="s">
        <v>381</v>
      </c>
      <c r="W104" s="305">
        <v>43804</v>
      </c>
      <c r="X104" s="305">
        <v>43707.4</v>
      </c>
      <c r="Y104" s="306">
        <v>43725</v>
      </c>
      <c r="Z104" s="307">
        <v>43798.6</v>
      </c>
      <c r="AA104" s="306">
        <v>43829</v>
      </c>
      <c r="AB104" s="306">
        <v>43829</v>
      </c>
      <c r="AC104" s="308">
        <v>43837</v>
      </c>
      <c r="AD104" s="308">
        <v>43869</v>
      </c>
      <c r="AE104" s="309">
        <v>44048</v>
      </c>
      <c r="AF104" s="305">
        <v>44060</v>
      </c>
      <c r="AG104" s="305">
        <v>44062</v>
      </c>
      <c r="AH104" s="307">
        <v>44068</v>
      </c>
      <c r="AI104" s="299">
        <v>44083</v>
      </c>
      <c r="AJ104" s="306">
        <v>44097</v>
      </c>
      <c r="AK104" s="305">
        <v>44019</v>
      </c>
      <c r="AL104" s="305">
        <v>44097</v>
      </c>
      <c r="AM104" s="243">
        <v>1</v>
      </c>
    </row>
    <row r="105" spans="1:39" hidden="1" outlineLevel="1" x14ac:dyDescent="0.25">
      <c r="A105" s="158">
        <v>106</v>
      </c>
      <c r="B105" s="134" t="s">
        <v>1</v>
      </c>
      <c r="C105" s="134" t="s">
        <v>80</v>
      </c>
      <c r="D105" s="290" t="str">
        <f>IFERROR(INDEX(dnc_capex_drivers!$1:$1048576, MATCH(live_ds!$I105,dnc_capex_drivers!$B:$B,0),MATCH("CAPEX SCENARIO",dnc_capex_drivers!$1:$1,0)),
INDEX(asset_level_drivers!$1:$1048576, MATCH("CAPEX SCENARIO",asset_level_drivers!$A:$A,0),MATCH(live_ds!$B105,asset_level_drivers!$1:$1,0)))</f>
        <v>HALCOMB A S288HM</v>
      </c>
      <c r="E105" s="134" t="str">
        <f t="shared" si="5"/>
        <v>GENERIC</v>
      </c>
      <c r="F105" s="134">
        <v>2050</v>
      </c>
      <c r="G105" s="291">
        <f>+INDEX(dnc_capex_drivers!$C$2:$C$1048576,MATCH(live_ds!$D105,dnc_capex_drivers!$B$2:$B$1048576,0),1)</f>
        <v>8900</v>
      </c>
      <c r="H105" s="159" t="s">
        <v>571</v>
      </c>
      <c r="I105" s="160" t="s">
        <v>572</v>
      </c>
      <c r="J105" s="302">
        <v>1</v>
      </c>
      <c r="K105" s="292" t="s">
        <v>570</v>
      </c>
      <c r="L105" s="162">
        <v>2</v>
      </c>
      <c r="M105" s="163">
        <v>2</v>
      </c>
      <c r="N105" s="304" t="s">
        <v>563</v>
      </c>
      <c r="O105" s="165" t="s">
        <v>379</v>
      </c>
      <c r="P105" s="166">
        <v>100</v>
      </c>
      <c r="Q105" s="166">
        <v>75</v>
      </c>
      <c r="R105" s="281" t="s">
        <v>182</v>
      </c>
      <c r="S105" s="168">
        <v>8900</v>
      </c>
      <c r="T105" s="161" t="s">
        <v>548</v>
      </c>
      <c r="U105" s="167" t="s">
        <v>184</v>
      </c>
      <c r="V105" s="164" t="s">
        <v>381</v>
      </c>
      <c r="W105" s="293">
        <v>43804</v>
      </c>
      <c r="X105" s="293">
        <v>43707.4</v>
      </c>
      <c r="Y105" s="293">
        <v>43725</v>
      </c>
      <c r="Z105" s="294">
        <v>43798.6</v>
      </c>
      <c r="AA105" s="295">
        <v>43838</v>
      </c>
      <c r="AB105" s="295">
        <v>43829</v>
      </c>
      <c r="AC105" s="296">
        <v>43849</v>
      </c>
      <c r="AD105" s="297">
        <v>43869</v>
      </c>
      <c r="AE105" s="298">
        <v>43904</v>
      </c>
      <c r="AF105" s="293">
        <v>43914</v>
      </c>
      <c r="AG105" s="293">
        <v>43917</v>
      </c>
      <c r="AH105" s="294">
        <v>43923</v>
      </c>
      <c r="AI105" s="299">
        <v>43924</v>
      </c>
      <c r="AJ105" s="295">
        <v>43938</v>
      </c>
      <c r="AK105" s="293">
        <v>44013</v>
      </c>
      <c r="AL105" s="293">
        <v>43925</v>
      </c>
      <c r="AM105" s="247">
        <v>1</v>
      </c>
    </row>
    <row r="106" spans="1:39" hidden="1" outlineLevel="1" x14ac:dyDescent="0.25">
      <c r="A106" s="111">
        <v>110</v>
      </c>
      <c r="B106" s="111" t="s">
        <v>1</v>
      </c>
      <c r="C106" s="111" t="s">
        <v>80</v>
      </c>
      <c r="D106" s="300" t="str">
        <f>IFERROR(INDEX(dnc_capex_drivers!$1:$1048576, MATCH(live_ds!$I106,dnc_capex_drivers!$B:$B,0),MATCH("CAPEX SCENARIO",dnc_capex_drivers!$1:$1,0)),
INDEX(asset_level_drivers!$1:$1048576, MATCH("CAPEX SCENARIO",asset_level_drivers!$A:$A,0),MATCH(live_ds!$B106,asset_level_drivers!$1:$1,0)))</f>
        <v>HALCOMB A S287HU</v>
      </c>
      <c r="E106" s="111" t="str">
        <f t="shared" si="5"/>
        <v>GENERIC</v>
      </c>
      <c r="F106" s="111">
        <v>2050</v>
      </c>
      <c r="G106" s="301">
        <f>+INDEX(dnc_capex_drivers!$C$2:$C$1048576,MATCH(live_ds!$D106,dnc_capex_drivers!$B$2:$B$1048576,0),1)</f>
        <v>8900</v>
      </c>
      <c r="H106" s="114" t="s">
        <v>573</v>
      </c>
      <c r="I106" s="115" t="s">
        <v>574</v>
      </c>
      <c r="J106" s="275">
        <v>1</v>
      </c>
      <c r="K106" s="310" t="s">
        <v>570</v>
      </c>
      <c r="L106" s="311">
        <v>2</v>
      </c>
      <c r="M106" s="312">
        <v>1</v>
      </c>
      <c r="N106" s="313" t="s">
        <v>563</v>
      </c>
      <c r="O106" s="120" t="s">
        <v>379</v>
      </c>
      <c r="P106" s="121">
        <v>100</v>
      </c>
      <c r="Q106" s="121">
        <v>75</v>
      </c>
      <c r="R106" s="314" t="s">
        <v>182</v>
      </c>
      <c r="S106" s="123">
        <v>8900</v>
      </c>
      <c r="T106" s="116" t="s">
        <v>548</v>
      </c>
      <c r="U106" s="122" t="s">
        <v>184</v>
      </c>
      <c r="V106" s="119" t="s">
        <v>381</v>
      </c>
      <c r="W106" s="305">
        <v>43804</v>
      </c>
      <c r="X106" s="305">
        <v>43707.4</v>
      </c>
      <c r="Y106" s="306">
        <v>43725</v>
      </c>
      <c r="Z106" s="307">
        <v>43798.6</v>
      </c>
      <c r="AA106" s="306">
        <v>43851</v>
      </c>
      <c r="AB106" s="306">
        <v>43829</v>
      </c>
      <c r="AC106" s="308">
        <v>43856</v>
      </c>
      <c r="AD106" s="308">
        <v>43869</v>
      </c>
      <c r="AE106" s="309">
        <v>44048</v>
      </c>
      <c r="AF106" s="305">
        <v>44060</v>
      </c>
      <c r="AG106" s="305">
        <v>44062</v>
      </c>
      <c r="AH106" s="307">
        <v>44068</v>
      </c>
      <c r="AI106" s="299">
        <v>44070</v>
      </c>
      <c r="AJ106" s="306">
        <v>44097</v>
      </c>
      <c r="AK106" s="305">
        <v>44019</v>
      </c>
      <c r="AL106" s="305">
        <v>44071</v>
      </c>
      <c r="AM106" s="243">
        <v>1</v>
      </c>
    </row>
    <row r="107" spans="1:39" hidden="1" outlineLevel="1" x14ac:dyDescent="0.25">
      <c r="A107" s="158">
        <v>111</v>
      </c>
      <c r="B107" s="134" t="s">
        <v>1</v>
      </c>
      <c r="C107" s="134" t="s">
        <v>80</v>
      </c>
      <c r="D107" s="290" t="str">
        <f>IFERROR(INDEX(dnc_capex_drivers!$1:$1048576, MATCH(live_ds!$I107,dnc_capex_drivers!$B:$B,0),MATCH("CAPEX SCENARIO",dnc_capex_drivers!$1:$1,0)),
INDEX(asset_level_drivers!$1:$1048576, MATCH("CAPEX SCENARIO",asset_level_drivers!$A:$A,0),MATCH(live_ds!$B107,asset_level_drivers!$1:$1,0)))</f>
        <v>HALCOMB A S286HD</v>
      </c>
      <c r="E107" s="134" t="str">
        <f t="shared" si="5"/>
        <v>GENERIC</v>
      </c>
      <c r="F107" s="134">
        <v>2050</v>
      </c>
      <c r="G107" s="291">
        <f>+INDEX(dnc_capex_drivers!$C$2:$C$1048576,MATCH(live_ds!$D107,dnc_capex_drivers!$B$2:$B$1048576,0),1)</f>
        <v>8900</v>
      </c>
      <c r="H107" s="159" t="s">
        <v>575</v>
      </c>
      <c r="I107" s="160" t="s">
        <v>576</v>
      </c>
      <c r="J107" s="302">
        <v>1</v>
      </c>
      <c r="K107" s="292" t="s">
        <v>570</v>
      </c>
      <c r="L107" s="162">
        <v>2</v>
      </c>
      <c r="M107" s="163">
        <v>2</v>
      </c>
      <c r="N107" s="304" t="s">
        <v>563</v>
      </c>
      <c r="O107" s="165" t="s">
        <v>379</v>
      </c>
      <c r="P107" s="166">
        <v>100</v>
      </c>
      <c r="Q107" s="166">
        <v>75</v>
      </c>
      <c r="R107" s="281" t="s">
        <v>182</v>
      </c>
      <c r="S107" s="168">
        <v>8900</v>
      </c>
      <c r="T107" s="161" t="s">
        <v>548</v>
      </c>
      <c r="U107" s="167" t="s">
        <v>184</v>
      </c>
      <c r="V107" s="164" t="s">
        <v>381</v>
      </c>
      <c r="W107" s="293">
        <v>43804</v>
      </c>
      <c r="X107" s="293">
        <v>43707.4</v>
      </c>
      <c r="Y107" s="293">
        <v>43725</v>
      </c>
      <c r="Z107" s="294">
        <v>43798.6</v>
      </c>
      <c r="AA107" s="295">
        <v>43859</v>
      </c>
      <c r="AB107" s="295">
        <v>43829</v>
      </c>
      <c r="AC107" s="296">
        <v>43866</v>
      </c>
      <c r="AD107" s="297">
        <v>43869</v>
      </c>
      <c r="AE107" s="298">
        <v>43904</v>
      </c>
      <c r="AF107" s="293">
        <v>43914</v>
      </c>
      <c r="AG107" s="293">
        <v>43917</v>
      </c>
      <c r="AH107" s="294">
        <v>43923</v>
      </c>
      <c r="AI107" s="299">
        <v>43924</v>
      </c>
      <c r="AJ107" s="295">
        <v>43938</v>
      </c>
      <c r="AK107" s="293">
        <v>44013</v>
      </c>
      <c r="AL107" s="293">
        <v>43925</v>
      </c>
      <c r="AM107" s="247">
        <v>1</v>
      </c>
    </row>
    <row r="108" spans="1:39" hidden="1" outlineLevel="1" x14ac:dyDescent="0.25">
      <c r="A108" s="111">
        <v>112</v>
      </c>
      <c r="B108" s="111" t="s">
        <v>1</v>
      </c>
      <c r="C108" s="111" t="s">
        <v>80</v>
      </c>
      <c r="D108" s="300" t="str">
        <f>IFERROR(INDEX(dnc_capex_drivers!$1:$1048576, MATCH(live_ds!$I108,dnc_capex_drivers!$B:$B,0),MATCH("CAPEX SCENARIO",dnc_capex_drivers!$1:$1,0)),
INDEX(asset_level_drivers!$1:$1048576, MATCH("CAPEX SCENARIO",asset_level_drivers!$A:$A,0),MATCH(live_ds!$B108,asset_level_drivers!$1:$1,0)))</f>
        <v>HALCOMB A S273HU</v>
      </c>
      <c r="E108" s="111" t="str">
        <f t="shared" si="5"/>
        <v>GENERIC</v>
      </c>
      <c r="F108" s="111">
        <v>2050</v>
      </c>
      <c r="G108" s="301">
        <f>+INDEX(dnc_capex_drivers!$C$2:$C$1048576,MATCH(live_ds!$D108,dnc_capex_drivers!$B$2:$B$1048576,0),1)</f>
        <v>10300</v>
      </c>
      <c r="H108" s="114" t="s">
        <v>577</v>
      </c>
      <c r="I108" s="115" t="s">
        <v>578</v>
      </c>
      <c r="J108" s="275">
        <v>1</v>
      </c>
      <c r="K108" s="303" t="s">
        <v>579</v>
      </c>
      <c r="L108" s="117">
        <v>3</v>
      </c>
      <c r="M108" s="118">
        <v>1</v>
      </c>
      <c r="N108" s="313" t="s">
        <v>563</v>
      </c>
      <c r="O108" s="120" t="s">
        <v>379</v>
      </c>
      <c r="P108" s="121">
        <v>100</v>
      </c>
      <c r="Q108" s="121">
        <v>75</v>
      </c>
      <c r="R108" s="314" t="s">
        <v>182</v>
      </c>
      <c r="S108" s="123">
        <v>10300</v>
      </c>
      <c r="T108" s="116" t="s">
        <v>548</v>
      </c>
      <c r="U108" s="122" t="s">
        <v>184</v>
      </c>
      <c r="V108" s="119" t="s">
        <v>381</v>
      </c>
      <c r="W108" s="305">
        <v>43851</v>
      </c>
      <c r="X108" s="305">
        <v>43751.4</v>
      </c>
      <c r="Y108" s="306">
        <v>43754</v>
      </c>
      <c r="Z108" s="307">
        <v>43842.6</v>
      </c>
      <c r="AA108" s="306">
        <v>43873</v>
      </c>
      <c r="AB108" s="306">
        <v>43873</v>
      </c>
      <c r="AC108" s="308">
        <v>43878</v>
      </c>
      <c r="AD108" s="308">
        <v>43902</v>
      </c>
      <c r="AE108" s="309">
        <v>44063</v>
      </c>
      <c r="AF108" s="305">
        <v>44082</v>
      </c>
      <c r="AG108" s="305">
        <v>44084</v>
      </c>
      <c r="AH108" s="307">
        <v>44094</v>
      </c>
      <c r="AI108" s="299">
        <v>44097</v>
      </c>
      <c r="AJ108" s="306">
        <v>44127</v>
      </c>
      <c r="AK108" s="305">
        <v>44052</v>
      </c>
      <c r="AL108" s="305">
        <v>44098</v>
      </c>
      <c r="AM108" s="243">
        <v>1</v>
      </c>
    </row>
    <row r="109" spans="1:39" hidden="1" outlineLevel="1" x14ac:dyDescent="0.25">
      <c r="A109" s="158">
        <v>113</v>
      </c>
      <c r="B109" s="134" t="s">
        <v>1</v>
      </c>
      <c r="C109" s="134" t="s">
        <v>80</v>
      </c>
      <c r="D109" s="290" t="str">
        <f>IFERROR(INDEX(dnc_capex_drivers!$1:$1048576, MATCH(live_ds!$I109,dnc_capex_drivers!$B:$B,0),MATCH("CAPEX SCENARIO",dnc_capex_drivers!$1:$1,0)),
INDEX(asset_level_drivers!$1:$1048576, MATCH("CAPEX SCENARIO",asset_level_drivers!$A:$A,0),MATCH(live_ds!$B109,asset_level_drivers!$1:$1,0)))</f>
        <v>HALCOMB A S274HM</v>
      </c>
      <c r="E109" s="134" t="str">
        <f t="shared" si="5"/>
        <v>GENERIC</v>
      </c>
      <c r="F109" s="134">
        <v>2050</v>
      </c>
      <c r="G109" s="291">
        <f>+INDEX(dnc_capex_drivers!$C$2:$C$1048576,MATCH(live_ds!$D109,dnc_capex_drivers!$B$2:$B$1048576,0),1)</f>
        <v>10300</v>
      </c>
      <c r="H109" s="159" t="s">
        <v>580</v>
      </c>
      <c r="I109" s="160" t="s">
        <v>581</v>
      </c>
      <c r="J109" s="315">
        <v>1</v>
      </c>
      <c r="K109" s="292" t="s">
        <v>579</v>
      </c>
      <c r="L109" s="162">
        <v>3</v>
      </c>
      <c r="M109" s="163">
        <v>2</v>
      </c>
      <c r="N109" s="304" t="s">
        <v>563</v>
      </c>
      <c r="O109" s="165" t="s">
        <v>379</v>
      </c>
      <c r="P109" s="166">
        <v>100</v>
      </c>
      <c r="Q109" s="166">
        <v>75</v>
      </c>
      <c r="R109" s="281" t="s">
        <v>182</v>
      </c>
      <c r="S109" s="168">
        <v>10300</v>
      </c>
      <c r="T109" s="161" t="s">
        <v>548</v>
      </c>
      <c r="U109" s="167" t="s">
        <v>184</v>
      </c>
      <c r="V109" s="164" t="s">
        <v>381</v>
      </c>
      <c r="W109" s="293">
        <v>43851</v>
      </c>
      <c r="X109" s="293">
        <v>43751.4</v>
      </c>
      <c r="Y109" s="293">
        <v>43754</v>
      </c>
      <c r="Z109" s="294">
        <v>43842.6</v>
      </c>
      <c r="AA109" s="295">
        <v>43881</v>
      </c>
      <c r="AB109" s="295">
        <v>43873</v>
      </c>
      <c r="AC109" s="296">
        <v>43891</v>
      </c>
      <c r="AD109" s="297">
        <v>43902</v>
      </c>
      <c r="AE109" s="298">
        <v>44063</v>
      </c>
      <c r="AF109" s="293">
        <v>44082</v>
      </c>
      <c r="AG109" s="293">
        <v>44084</v>
      </c>
      <c r="AH109" s="294">
        <v>44090</v>
      </c>
      <c r="AI109" s="299">
        <v>44097</v>
      </c>
      <c r="AJ109" s="295">
        <v>44127</v>
      </c>
      <c r="AK109" s="293">
        <v>44052</v>
      </c>
      <c r="AL109" s="293">
        <v>44097</v>
      </c>
      <c r="AM109" s="247">
        <v>1</v>
      </c>
    </row>
    <row r="110" spans="1:39" hidden="1" outlineLevel="1" x14ac:dyDescent="0.25">
      <c r="A110" s="111">
        <f t="shared" ref="A110:A173" si="8">+A109+1</f>
        <v>114</v>
      </c>
      <c r="B110" s="111" t="s">
        <v>1</v>
      </c>
      <c r="C110" s="111" t="s">
        <v>80</v>
      </c>
      <c r="D110" s="300" t="str">
        <f>IFERROR(INDEX(dnc_capex_drivers!$1:$1048576, MATCH(live_ds!$I110,dnc_capex_drivers!$B:$B,0),MATCH("CAPEX SCENARIO",dnc_capex_drivers!$1:$1,0)),
INDEX(asset_level_drivers!$1:$1048576, MATCH("CAPEX SCENARIO",asset_level_drivers!$A:$A,0),MATCH(live_ds!$B110,asset_level_drivers!$1:$1,0)))</f>
        <v>HALCOMB A S274HA</v>
      </c>
      <c r="E110" s="111" t="str">
        <f t="shared" si="5"/>
        <v>GENERIC</v>
      </c>
      <c r="F110" s="111">
        <v>2050</v>
      </c>
      <c r="G110" s="301">
        <f>+INDEX(dnc_capex_drivers!$C$2:$C$1048576,MATCH(live_ds!$D110,dnc_capex_drivers!$B$2:$B$1048576,0),1)</f>
        <v>10300</v>
      </c>
      <c r="H110" s="114" t="s">
        <v>582</v>
      </c>
      <c r="I110" s="115" t="s">
        <v>583</v>
      </c>
      <c r="J110" s="315">
        <v>1</v>
      </c>
      <c r="K110" s="303" t="s">
        <v>579</v>
      </c>
      <c r="L110" s="117">
        <v>3</v>
      </c>
      <c r="M110" s="118">
        <v>3</v>
      </c>
      <c r="N110" s="316" t="s">
        <v>563</v>
      </c>
      <c r="O110" s="120" t="s">
        <v>379</v>
      </c>
      <c r="P110" s="121">
        <v>100</v>
      </c>
      <c r="Q110" s="121">
        <v>75</v>
      </c>
      <c r="R110" s="314" t="s">
        <v>182</v>
      </c>
      <c r="S110" s="123">
        <v>10300</v>
      </c>
      <c r="T110" s="116" t="s">
        <v>584</v>
      </c>
      <c r="U110" s="122" t="s">
        <v>184</v>
      </c>
      <c r="V110" s="119" t="s">
        <v>381</v>
      </c>
      <c r="W110" s="305">
        <v>43851</v>
      </c>
      <c r="X110" s="305">
        <v>43751.4</v>
      </c>
      <c r="Y110" s="306">
        <v>43754</v>
      </c>
      <c r="Z110" s="307">
        <v>43842.6</v>
      </c>
      <c r="AA110" s="306">
        <v>43894</v>
      </c>
      <c r="AB110" s="306">
        <v>43873</v>
      </c>
      <c r="AC110" s="308">
        <v>43899</v>
      </c>
      <c r="AD110" s="308">
        <v>43902</v>
      </c>
      <c r="AE110" s="309">
        <v>44063</v>
      </c>
      <c r="AF110" s="305">
        <v>44082</v>
      </c>
      <c r="AG110" s="305">
        <v>44084</v>
      </c>
      <c r="AH110" s="307">
        <v>44087</v>
      </c>
      <c r="AI110" s="299">
        <v>44097</v>
      </c>
      <c r="AJ110" s="306">
        <v>44127</v>
      </c>
      <c r="AK110" s="305">
        <v>44052</v>
      </c>
      <c r="AL110" s="305">
        <v>44125</v>
      </c>
      <c r="AM110" s="243">
        <v>1</v>
      </c>
    </row>
    <row r="111" spans="1:39" hidden="1" outlineLevel="1" x14ac:dyDescent="0.25">
      <c r="A111" s="317">
        <f t="shared" si="8"/>
        <v>115</v>
      </c>
      <c r="B111" s="318" t="s">
        <v>2</v>
      </c>
      <c r="C111" s="318" t="s">
        <v>80</v>
      </c>
      <c r="D111" s="319" t="str">
        <f>IFERROR(INDEX(dnc_capex_drivers!$1:$1048576, MATCH(live_ds!$I111,dnc_capex_drivers!$B:$B,0),MATCH("CAPEX SCENARIO",dnc_capex_drivers!$1:$1,0)),
INDEX(asset_level_drivers!$1:$1048576, MATCH("CAPEX SCENARIO",asset_level_drivers!$A:$A,0),MATCH(live_ds!$B111,asset_level_drivers!$1:$1,0)))</f>
        <v>MUNSON C 2001H</v>
      </c>
      <c r="E111" s="318" t="str">
        <f t="shared" si="5"/>
        <v>GENERIC</v>
      </c>
      <c r="F111" s="318">
        <v>2050</v>
      </c>
      <c r="G111" s="320">
        <f>+INDEX(dnc_capex_drivers!$C$2:$C$1048576,MATCH(live_ds!$D111,dnc_capex_drivers!$B$2:$B$1048576,0),1)</f>
        <v>10000</v>
      </c>
      <c r="H111" s="321" t="s">
        <v>585</v>
      </c>
      <c r="I111" s="322" t="s">
        <v>586</v>
      </c>
      <c r="J111" s="323">
        <v>2</v>
      </c>
      <c r="K111" s="324" t="s">
        <v>587</v>
      </c>
      <c r="L111" s="325">
        <v>1</v>
      </c>
      <c r="M111" s="326">
        <v>1</v>
      </c>
      <c r="N111" s="327" t="s">
        <v>103</v>
      </c>
      <c r="O111" s="323" t="s">
        <v>588</v>
      </c>
      <c r="P111" s="328">
        <v>100</v>
      </c>
      <c r="Q111" s="328">
        <v>75</v>
      </c>
      <c r="R111" s="327" t="s">
        <v>589</v>
      </c>
      <c r="S111" s="329">
        <v>10000</v>
      </c>
      <c r="T111" s="330" t="s">
        <v>590</v>
      </c>
      <c r="U111" s="331" t="s">
        <v>591</v>
      </c>
      <c r="V111" s="332" t="s">
        <v>592</v>
      </c>
      <c r="W111" s="333">
        <v>42005</v>
      </c>
      <c r="X111" s="333">
        <v>42005</v>
      </c>
      <c r="Y111" s="333">
        <v>42005</v>
      </c>
      <c r="Z111" s="334">
        <v>42005</v>
      </c>
      <c r="AA111" s="335">
        <v>42005</v>
      </c>
      <c r="AB111" s="335">
        <v>42005</v>
      </c>
      <c r="AC111" s="336">
        <v>42005</v>
      </c>
      <c r="AD111" s="337">
        <v>42005</v>
      </c>
      <c r="AE111" s="338">
        <v>80848</v>
      </c>
      <c r="AF111" s="333">
        <v>80858.5</v>
      </c>
      <c r="AG111" s="333">
        <v>80859.5</v>
      </c>
      <c r="AH111" s="334">
        <v>80862.5</v>
      </c>
      <c r="AI111" s="339">
        <v>80863.5</v>
      </c>
      <c r="AJ111" s="335">
        <v>80893.5</v>
      </c>
      <c r="AK111" s="333">
        <v>42005</v>
      </c>
      <c r="AL111" s="340"/>
      <c r="AM111" s="341">
        <v>0</v>
      </c>
    </row>
    <row r="112" spans="1:39" hidden="1" outlineLevel="1" x14ac:dyDescent="0.25">
      <c r="A112" s="111">
        <f t="shared" si="8"/>
        <v>116</v>
      </c>
      <c r="B112" s="111" t="s">
        <v>2</v>
      </c>
      <c r="C112" s="111" t="s">
        <v>80</v>
      </c>
      <c r="D112" s="300" t="str">
        <f>IFERROR(INDEX(dnc_capex_drivers!$1:$1048576, MATCH(live_ds!$I112,dnc_capex_drivers!$B:$B,0),MATCH("CAPEX SCENARIO",dnc_capex_drivers!$1:$1,0)),
INDEX(asset_level_drivers!$1:$1048576, MATCH("CAPEX SCENARIO",asset_level_drivers!$A:$A,0),MATCH(live_ds!$B112,asset_level_drivers!$1:$1,0)))</f>
        <v>MUNSON C S284HM</v>
      </c>
      <c r="E112" s="111" t="str">
        <f t="shared" si="5"/>
        <v>GENERIC</v>
      </c>
      <c r="F112" s="111">
        <v>2050</v>
      </c>
      <c r="G112" s="301">
        <f>+INDEX(dnc_capex_drivers!$C$2:$C$1048576,MATCH(live_ds!$D112,dnc_capex_drivers!$B$2:$B$1048576,0),1)</f>
        <v>8000</v>
      </c>
      <c r="H112" s="114" t="s">
        <v>593</v>
      </c>
      <c r="I112" s="115" t="s">
        <v>594</v>
      </c>
      <c r="J112" s="275">
        <v>1</v>
      </c>
      <c r="K112" s="303" t="s">
        <v>595</v>
      </c>
      <c r="L112" s="117">
        <v>3</v>
      </c>
      <c r="M112" s="118">
        <v>1</v>
      </c>
      <c r="N112" s="313" t="s">
        <v>563</v>
      </c>
      <c r="O112" s="120" t="s">
        <v>588</v>
      </c>
      <c r="P112" s="121">
        <v>100</v>
      </c>
      <c r="Q112" s="121">
        <v>75</v>
      </c>
      <c r="R112" s="314" t="s">
        <v>182</v>
      </c>
      <c r="S112" s="123">
        <v>8000</v>
      </c>
      <c r="T112" s="116" t="s">
        <v>548</v>
      </c>
      <c r="U112" s="122" t="s">
        <v>596</v>
      </c>
      <c r="V112" s="119" t="s">
        <v>592</v>
      </c>
      <c r="W112" s="305">
        <v>44127</v>
      </c>
      <c r="X112" s="305">
        <v>42005</v>
      </c>
      <c r="Y112" s="306">
        <v>44119</v>
      </c>
      <c r="Z112" s="307">
        <v>42005</v>
      </c>
      <c r="AA112" s="306">
        <v>44139</v>
      </c>
      <c r="AB112" s="306">
        <v>44139</v>
      </c>
      <c r="AC112" s="308">
        <v>44144</v>
      </c>
      <c r="AD112" s="308">
        <v>44159</v>
      </c>
      <c r="AE112" s="309">
        <v>44163</v>
      </c>
      <c r="AF112" s="305">
        <v>44183</v>
      </c>
      <c r="AG112" s="305">
        <v>44185</v>
      </c>
      <c r="AH112" s="307">
        <v>44201</v>
      </c>
      <c r="AI112" s="299">
        <v>44204</v>
      </c>
      <c r="AJ112" s="306">
        <v>44228</v>
      </c>
      <c r="AK112" s="305">
        <v>44291</v>
      </c>
      <c r="AL112" s="305">
        <v>44205</v>
      </c>
      <c r="AM112" s="243">
        <v>1</v>
      </c>
    </row>
    <row r="113" spans="1:39" hidden="1" outlineLevel="1" x14ac:dyDescent="0.25">
      <c r="A113" s="158">
        <f t="shared" si="8"/>
        <v>117</v>
      </c>
      <c r="B113" s="134" t="s">
        <v>2</v>
      </c>
      <c r="C113" s="134" t="s">
        <v>80</v>
      </c>
      <c r="D113" s="290" t="str">
        <f>IFERROR(INDEX(dnc_capex_drivers!$1:$1048576, MATCH(live_ds!$I113,dnc_capex_drivers!$B:$B,0),MATCH("CAPEX SCENARIO",dnc_capex_drivers!$1:$1,0)),
INDEX(asset_level_drivers!$1:$1048576, MATCH("CAPEX SCENARIO",asset_level_drivers!$A:$A,0),MATCH(live_ds!$B113,asset_level_drivers!$1:$1,0)))</f>
        <v>MUNSON C S285HU</v>
      </c>
      <c r="E113" s="134" t="str">
        <f t="shared" si="5"/>
        <v>GENERIC</v>
      </c>
      <c r="F113" s="134">
        <v>2050</v>
      </c>
      <c r="G113" s="291">
        <f>+INDEX(dnc_capex_drivers!$C$2:$C$1048576,MATCH(live_ds!$D113,dnc_capex_drivers!$B$2:$B$1048576,0),1)</f>
        <v>8000</v>
      </c>
      <c r="H113" s="159" t="s">
        <v>597</v>
      </c>
      <c r="I113" s="160" t="s">
        <v>598</v>
      </c>
      <c r="J113" s="315">
        <v>1</v>
      </c>
      <c r="K113" s="292" t="s">
        <v>595</v>
      </c>
      <c r="L113" s="162">
        <v>3</v>
      </c>
      <c r="M113" s="163">
        <v>2</v>
      </c>
      <c r="N113" s="304" t="s">
        <v>563</v>
      </c>
      <c r="O113" s="165" t="s">
        <v>588</v>
      </c>
      <c r="P113" s="166">
        <v>100</v>
      </c>
      <c r="Q113" s="166">
        <v>75</v>
      </c>
      <c r="R113" s="281" t="s">
        <v>182</v>
      </c>
      <c r="S113" s="168">
        <v>8000</v>
      </c>
      <c r="T113" s="161" t="s">
        <v>548</v>
      </c>
      <c r="U113" s="167" t="s">
        <v>596</v>
      </c>
      <c r="V113" s="164" t="s">
        <v>592</v>
      </c>
      <c r="W113" s="293">
        <v>44127</v>
      </c>
      <c r="X113" s="293">
        <v>42005</v>
      </c>
      <c r="Y113" s="293">
        <v>44119</v>
      </c>
      <c r="Z113" s="294">
        <v>42005</v>
      </c>
      <c r="AA113" s="295">
        <v>44147</v>
      </c>
      <c r="AB113" s="295">
        <v>44139</v>
      </c>
      <c r="AC113" s="296">
        <v>44150</v>
      </c>
      <c r="AD113" s="297">
        <v>44159</v>
      </c>
      <c r="AE113" s="298">
        <v>44163</v>
      </c>
      <c r="AF113" s="293">
        <v>44183</v>
      </c>
      <c r="AG113" s="293">
        <v>44185</v>
      </c>
      <c r="AH113" s="294">
        <v>44201</v>
      </c>
      <c r="AI113" s="299">
        <v>44204</v>
      </c>
      <c r="AJ113" s="295">
        <v>44228</v>
      </c>
      <c r="AK113" s="293">
        <v>44291</v>
      </c>
      <c r="AL113" s="293">
        <v>44205</v>
      </c>
      <c r="AM113" s="247">
        <v>1</v>
      </c>
    </row>
    <row r="114" spans="1:39" hidden="1" outlineLevel="1" x14ac:dyDescent="0.25">
      <c r="A114" s="343">
        <f t="shared" si="8"/>
        <v>118</v>
      </c>
      <c r="B114" s="343" t="s">
        <v>2</v>
      </c>
      <c r="C114" s="343" t="s">
        <v>80</v>
      </c>
      <c r="D114" s="344" t="str">
        <f>IFERROR(INDEX(dnc_capex_drivers!$1:$1048576, MATCH(live_ds!$I114,dnc_capex_drivers!$B:$B,0),MATCH("CAPEX SCENARIO",dnc_capex_drivers!$1:$1,0)),
INDEX(asset_level_drivers!$1:$1048576, MATCH("CAPEX SCENARIO",asset_level_drivers!$A:$A,0),MATCH(live_ds!$B114,asset_level_drivers!$1:$1,0)))</f>
        <v>MUNSON C S286HM</v>
      </c>
      <c r="E114" s="343" t="str">
        <f t="shared" si="5"/>
        <v>GENERIC</v>
      </c>
      <c r="F114" s="343">
        <v>2050</v>
      </c>
      <c r="G114" s="345">
        <f>+INDEX(dnc_capex_drivers!$C$2:$C$1048576,MATCH(live_ds!$D114,dnc_capex_drivers!$B$2:$B$1048576,0),1)</f>
        <v>8000</v>
      </c>
      <c r="H114" s="346" t="s">
        <v>599</v>
      </c>
      <c r="I114" s="347" t="s">
        <v>600</v>
      </c>
      <c r="J114" s="348">
        <v>1</v>
      </c>
      <c r="K114" s="349" t="s">
        <v>595</v>
      </c>
      <c r="L114" s="350">
        <v>3</v>
      </c>
      <c r="M114" s="351">
        <v>3</v>
      </c>
      <c r="N114" s="313" t="s">
        <v>563</v>
      </c>
      <c r="O114" s="352" t="s">
        <v>588</v>
      </c>
      <c r="P114" s="353">
        <v>100</v>
      </c>
      <c r="Q114" s="353">
        <v>75</v>
      </c>
      <c r="R114" s="354" t="s">
        <v>182</v>
      </c>
      <c r="S114" s="355">
        <v>8000</v>
      </c>
      <c r="T114" s="356" t="s">
        <v>548</v>
      </c>
      <c r="U114" s="357" t="s">
        <v>596</v>
      </c>
      <c r="V114" s="358" t="s">
        <v>592</v>
      </c>
      <c r="W114" s="359">
        <v>44127</v>
      </c>
      <c r="X114" s="359">
        <v>42005</v>
      </c>
      <c r="Y114" s="360">
        <v>44119</v>
      </c>
      <c r="Z114" s="361">
        <v>42005</v>
      </c>
      <c r="AA114" s="360">
        <v>44152</v>
      </c>
      <c r="AB114" s="360">
        <v>44139</v>
      </c>
      <c r="AC114" s="362">
        <v>44157</v>
      </c>
      <c r="AD114" s="362">
        <v>44159</v>
      </c>
      <c r="AE114" s="363">
        <v>44163</v>
      </c>
      <c r="AF114" s="359">
        <v>44183</v>
      </c>
      <c r="AG114" s="359">
        <v>44185</v>
      </c>
      <c r="AH114" s="361">
        <v>44201</v>
      </c>
      <c r="AI114" s="364">
        <v>44204</v>
      </c>
      <c r="AJ114" s="360">
        <v>44228</v>
      </c>
      <c r="AK114" s="359">
        <v>44291</v>
      </c>
      <c r="AL114" s="359">
        <v>44206</v>
      </c>
      <c r="AM114" s="365">
        <v>1</v>
      </c>
    </row>
    <row r="115" spans="1:39" hidden="1" outlineLevel="1" x14ac:dyDescent="0.25">
      <c r="A115" s="158">
        <f t="shared" si="8"/>
        <v>119</v>
      </c>
      <c r="B115" s="134" t="s">
        <v>1</v>
      </c>
      <c r="C115" s="134" t="s">
        <v>80</v>
      </c>
      <c r="D115" s="290" t="str">
        <f>IFERROR(INDEX(dnc_capex_drivers!$1:$1048576, MATCH(live_ds!$I115,dnc_capex_drivers!$B:$B,0),MATCH("CAPEX SCENARIO",dnc_capex_drivers!$1:$1,0)),
INDEX(asset_level_drivers!$1:$1048576, MATCH("CAPEX SCENARIO",asset_level_drivers!$A:$A,0),MATCH(live_ds!$B115,asset_level_drivers!$1:$1,0)))</f>
        <v>FARMAR DD S548HM</v>
      </c>
      <c r="E115" s="134" t="str">
        <f t="shared" si="5"/>
        <v>GENERIC</v>
      </c>
      <c r="F115" s="134">
        <v>2050</v>
      </c>
      <c r="G115" s="291">
        <f>+INDEX(dnc_capex_drivers!$C$2:$C$1048576,MATCH(live_ds!$D115,dnc_capex_drivers!$B$2:$B$1048576,0),1)</f>
        <v>9400</v>
      </c>
      <c r="H115" s="159" t="s">
        <v>601</v>
      </c>
      <c r="I115" s="160" t="s">
        <v>602</v>
      </c>
      <c r="J115" s="366">
        <v>1</v>
      </c>
      <c r="K115" s="292" t="s">
        <v>603</v>
      </c>
      <c r="L115" s="162">
        <v>4</v>
      </c>
      <c r="M115" s="163">
        <v>4</v>
      </c>
      <c r="N115" s="367" t="s">
        <v>563</v>
      </c>
      <c r="O115" s="165" t="s">
        <v>181</v>
      </c>
      <c r="P115" s="166">
        <v>100</v>
      </c>
      <c r="Q115" s="166">
        <v>75</v>
      </c>
      <c r="R115" s="368" t="s">
        <v>182</v>
      </c>
      <c r="S115" s="168">
        <v>9400</v>
      </c>
      <c r="T115" s="161" t="s">
        <v>548</v>
      </c>
      <c r="U115" s="167" t="s">
        <v>184</v>
      </c>
      <c r="V115" s="164" t="s">
        <v>604</v>
      </c>
      <c r="W115" s="293">
        <v>43902</v>
      </c>
      <c r="X115" s="293">
        <v>43784.4</v>
      </c>
      <c r="Y115" s="293">
        <v>43859</v>
      </c>
      <c r="Z115" s="294">
        <v>43875.6</v>
      </c>
      <c r="AA115" s="295">
        <v>43906</v>
      </c>
      <c r="AB115" s="295">
        <v>43906</v>
      </c>
      <c r="AC115" s="296">
        <v>43917</v>
      </c>
      <c r="AD115" s="297">
        <v>43920</v>
      </c>
      <c r="AE115" s="369">
        <v>44252</v>
      </c>
      <c r="AF115" s="370">
        <v>44277</v>
      </c>
      <c r="AG115" s="370">
        <v>44282</v>
      </c>
      <c r="AH115" s="371">
        <v>44294</v>
      </c>
      <c r="AI115" s="299">
        <v>44298</v>
      </c>
      <c r="AJ115" s="372">
        <v>44322</v>
      </c>
      <c r="AK115" s="370">
        <v>44070</v>
      </c>
      <c r="AL115" s="293">
        <v>44302</v>
      </c>
      <c r="AM115" s="247">
        <v>1</v>
      </c>
    </row>
    <row r="116" spans="1:39" hidden="1" outlineLevel="1" x14ac:dyDescent="0.25">
      <c r="A116" s="111">
        <f t="shared" si="8"/>
        <v>120</v>
      </c>
      <c r="B116" s="111" t="s">
        <v>1</v>
      </c>
      <c r="C116" s="111" t="s">
        <v>80</v>
      </c>
      <c r="D116" s="300" t="str">
        <f>IFERROR(INDEX(dnc_capex_drivers!$1:$1048576, MATCH(live_ds!$I116,dnc_capex_drivers!$B:$B,0),MATCH("CAPEX SCENARIO",dnc_capex_drivers!$1:$1,0)),
INDEX(asset_level_drivers!$1:$1048576, MATCH("CAPEX SCENARIO",asset_level_drivers!$A:$A,0),MATCH(live_ds!$B116,asset_level_drivers!$1:$1,0)))</f>
        <v>FARMAR DC S545HM</v>
      </c>
      <c r="E116" s="111" t="str">
        <f t="shared" si="5"/>
        <v>GENERIC</v>
      </c>
      <c r="F116" s="111">
        <v>2050</v>
      </c>
      <c r="G116" s="301">
        <f>+INDEX(dnc_capex_drivers!$C$2:$C$1048576,MATCH(live_ds!$D116,dnc_capex_drivers!$B$2:$B$1048576,0),1)</f>
        <v>9400</v>
      </c>
      <c r="H116" s="114" t="s">
        <v>605</v>
      </c>
      <c r="I116" s="115" t="s">
        <v>606</v>
      </c>
      <c r="J116" s="315">
        <v>1</v>
      </c>
      <c r="K116" s="303" t="s">
        <v>603</v>
      </c>
      <c r="L116" s="117">
        <v>4</v>
      </c>
      <c r="M116" s="118">
        <v>3</v>
      </c>
      <c r="N116" s="313" t="s">
        <v>563</v>
      </c>
      <c r="O116" s="120" t="s">
        <v>181</v>
      </c>
      <c r="P116" s="121">
        <v>100</v>
      </c>
      <c r="Q116" s="121">
        <v>75</v>
      </c>
      <c r="R116" s="373" t="s">
        <v>182</v>
      </c>
      <c r="S116" s="123">
        <v>9400</v>
      </c>
      <c r="T116" s="116" t="s">
        <v>548</v>
      </c>
      <c r="U116" s="122" t="s">
        <v>184</v>
      </c>
      <c r="V116" s="119" t="s">
        <v>604</v>
      </c>
      <c r="W116" s="305">
        <v>43902</v>
      </c>
      <c r="X116" s="305">
        <v>44041.4</v>
      </c>
      <c r="Y116" s="306">
        <v>43859</v>
      </c>
      <c r="Z116" s="307">
        <v>44132.6</v>
      </c>
      <c r="AA116" s="306">
        <v>44163</v>
      </c>
      <c r="AB116" s="306">
        <v>44163</v>
      </c>
      <c r="AC116" s="308">
        <v>44169</v>
      </c>
      <c r="AD116" s="308">
        <v>44189</v>
      </c>
      <c r="AE116" s="374">
        <v>44252</v>
      </c>
      <c r="AF116" s="370">
        <v>44277</v>
      </c>
      <c r="AG116" s="370">
        <v>44282</v>
      </c>
      <c r="AH116" s="371">
        <v>44294</v>
      </c>
      <c r="AI116" s="299">
        <v>44298</v>
      </c>
      <c r="AJ116" s="372">
        <v>44322</v>
      </c>
      <c r="AK116" s="370">
        <v>44339</v>
      </c>
      <c r="AL116" s="305">
        <v>44307</v>
      </c>
      <c r="AM116" s="243">
        <v>1</v>
      </c>
    </row>
    <row r="117" spans="1:39" hidden="1" outlineLevel="1" x14ac:dyDescent="0.25">
      <c r="A117" s="158">
        <f t="shared" si="8"/>
        <v>121</v>
      </c>
      <c r="B117" s="134" t="s">
        <v>1</v>
      </c>
      <c r="C117" s="134" t="s">
        <v>80</v>
      </c>
      <c r="D117" s="290" t="str">
        <f>IFERROR(INDEX(dnc_capex_drivers!$1:$1048576, MATCH(live_ds!$I117,dnc_capex_drivers!$B:$B,0),MATCH("CAPEX SCENARIO",dnc_capex_drivers!$1:$1,0)),
INDEX(asset_level_drivers!$1:$1048576, MATCH("CAPEX SCENARIO",asset_level_drivers!$A:$A,0),MATCH(live_ds!$B117,asset_level_drivers!$1:$1,0)))</f>
        <v>FARMAR DB S544HU</v>
      </c>
      <c r="E117" s="134" t="str">
        <f t="shared" si="5"/>
        <v>GENERIC</v>
      </c>
      <c r="F117" s="134">
        <v>2050</v>
      </c>
      <c r="G117" s="291">
        <f>+INDEX(dnc_capex_drivers!$C$2:$C$1048576,MATCH(live_ds!$D117,dnc_capex_drivers!$B$2:$B$1048576,0),1)</f>
        <v>9400</v>
      </c>
      <c r="H117" s="159" t="s">
        <v>607</v>
      </c>
      <c r="I117" s="160" t="s">
        <v>608</v>
      </c>
      <c r="J117" s="315">
        <v>1</v>
      </c>
      <c r="K117" s="292" t="s">
        <v>603</v>
      </c>
      <c r="L117" s="162">
        <v>4</v>
      </c>
      <c r="M117" s="163">
        <v>2</v>
      </c>
      <c r="N117" s="313" t="s">
        <v>563</v>
      </c>
      <c r="O117" s="165" t="s">
        <v>181</v>
      </c>
      <c r="P117" s="166">
        <v>100</v>
      </c>
      <c r="Q117" s="166">
        <v>75</v>
      </c>
      <c r="R117" s="375" t="s">
        <v>182</v>
      </c>
      <c r="S117" s="168">
        <v>9400</v>
      </c>
      <c r="T117" s="161" t="s">
        <v>548</v>
      </c>
      <c r="U117" s="167" t="s">
        <v>184</v>
      </c>
      <c r="V117" s="164" t="s">
        <v>604</v>
      </c>
      <c r="W117" s="293">
        <v>43902</v>
      </c>
      <c r="X117" s="293">
        <v>44041.4</v>
      </c>
      <c r="Y117" s="293">
        <v>43859</v>
      </c>
      <c r="Z117" s="294">
        <v>44132.6</v>
      </c>
      <c r="AA117" s="295">
        <v>44171</v>
      </c>
      <c r="AB117" s="295">
        <v>44163</v>
      </c>
      <c r="AC117" s="296">
        <v>44175</v>
      </c>
      <c r="AD117" s="297">
        <v>44189</v>
      </c>
      <c r="AE117" s="374">
        <v>44263</v>
      </c>
      <c r="AF117" s="370">
        <v>44277</v>
      </c>
      <c r="AG117" s="370">
        <v>44282</v>
      </c>
      <c r="AH117" s="371">
        <v>44294</v>
      </c>
      <c r="AI117" s="299">
        <v>44298</v>
      </c>
      <c r="AJ117" s="372">
        <v>44322</v>
      </c>
      <c r="AK117" s="370">
        <v>44339</v>
      </c>
      <c r="AL117" s="293">
        <v>44304</v>
      </c>
      <c r="AM117" s="247">
        <v>1</v>
      </c>
    </row>
    <row r="118" spans="1:39" hidden="1" outlineLevel="1" x14ac:dyDescent="0.25">
      <c r="A118" s="111">
        <f t="shared" si="8"/>
        <v>122</v>
      </c>
      <c r="B118" s="111" t="s">
        <v>1</v>
      </c>
      <c r="C118" s="111" t="s">
        <v>80</v>
      </c>
      <c r="D118" s="300" t="str">
        <f>IFERROR(INDEX(dnc_capex_drivers!$1:$1048576, MATCH(live_ds!$I118,dnc_capex_drivers!$B:$B,0),MATCH("CAPEX SCENARIO",dnc_capex_drivers!$1:$1,0)),
INDEX(asset_level_drivers!$1:$1048576, MATCH("CAPEX SCENARIO",asset_level_drivers!$A:$A,0),MATCH(live_ds!$B118,asset_level_drivers!$1:$1,0)))</f>
        <v>FARMAR DA S541HM</v>
      </c>
      <c r="E118" s="111" t="str">
        <f t="shared" si="5"/>
        <v>GENERIC</v>
      </c>
      <c r="F118" s="111">
        <v>2050</v>
      </c>
      <c r="G118" s="301">
        <f>+INDEX(dnc_capex_drivers!$C$2:$C$1048576,MATCH(live_ds!$D118,dnc_capex_drivers!$B$2:$B$1048576,0),1)</f>
        <v>9400</v>
      </c>
      <c r="H118" s="346" t="s">
        <v>609</v>
      </c>
      <c r="I118" s="347" t="s">
        <v>610</v>
      </c>
      <c r="J118" s="315">
        <v>1</v>
      </c>
      <c r="K118" s="349" t="s">
        <v>603</v>
      </c>
      <c r="L118" s="350">
        <v>4</v>
      </c>
      <c r="M118" s="351">
        <v>1</v>
      </c>
      <c r="N118" s="313" t="s">
        <v>563</v>
      </c>
      <c r="O118" s="352" t="s">
        <v>181</v>
      </c>
      <c r="P118" s="353">
        <v>100</v>
      </c>
      <c r="Q118" s="353">
        <v>75</v>
      </c>
      <c r="R118" s="376" t="s">
        <v>182</v>
      </c>
      <c r="S118" s="355">
        <v>9400</v>
      </c>
      <c r="T118" s="356" t="s">
        <v>548</v>
      </c>
      <c r="U118" s="357" t="s">
        <v>184</v>
      </c>
      <c r="V118" s="358" t="s">
        <v>604</v>
      </c>
      <c r="W118" s="363">
        <v>43902</v>
      </c>
      <c r="X118" s="359">
        <v>44041.4</v>
      </c>
      <c r="Y118" s="359">
        <v>43859</v>
      </c>
      <c r="Z118" s="377">
        <v>44132.6</v>
      </c>
      <c r="AA118" s="359">
        <v>44177</v>
      </c>
      <c r="AB118" s="359">
        <v>44163</v>
      </c>
      <c r="AC118" s="359">
        <v>44184</v>
      </c>
      <c r="AD118" s="377">
        <v>44189</v>
      </c>
      <c r="AE118" s="378">
        <v>44263</v>
      </c>
      <c r="AF118" s="378">
        <v>44277</v>
      </c>
      <c r="AG118" s="378">
        <v>44282</v>
      </c>
      <c r="AH118" s="379">
        <v>44294</v>
      </c>
      <c r="AI118" s="364">
        <v>44298</v>
      </c>
      <c r="AJ118" s="380">
        <v>44322</v>
      </c>
      <c r="AK118" s="378">
        <v>44339</v>
      </c>
      <c r="AL118" s="305">
        <v>44299</v>
      </c>
      <c r="AM118" s="243">
        <v>1</v>
      </c>
    </row>
    <row r="119" spans="1:39" collapsed="1" x14ac:dyDescent="0.25">
      <c r="A119" s="317">
        <f t="shared" si="8"/>
        <v>123</v>
      </c>
      <c r="B119" s="318" t="s">
        <v>2</v>
      </c>
      <c r="C119" s="318" t="s">
        <v>80</v>
      </c>
      <c r="D119" s="319" t="str">
        <f>IFERROR(INDEX(dnc_capex_drivers!$1:$1048576, MATCH(live_ds!$I119,dnc_capex_drivers!$B:$B,0),MATCH("CAPEX SCENARIO",dnc_capex_drivers!$1:$1,0)),
INDEX(asset_level_drivers!$1:$1048576, MATCH("CAPEX SCENARIO",asset_level_drivers!$A:$A,0),MATCH(live_ds!$B119,asset_level_drivers!$1:$1,0)))</f>
        <v>MUNSON C N283HU</v>
      </c>
      <c r="E119" s="318" t="str">
        <f t="shared" si="5"/>
        <v>GENERIC</v>
      </c>
      <c r="F119" s="318">
        <v>2050</v>
      </c>
      <c r="G119" s="320">
        <f>+INDEX(dnc_capex_drivers!$C$2:$C$1048576,MATCH(live_ds!$D119,dnc_capex_drivers!$B$2:$B$1048576,0),1)</f>
        <v>7461</v>
      </c>
      <c r="H119" s="159" t="s">
        <v>611</v>
      </c>
      <c r="I119" s="160" t="s">
        <v>612</v>
      </c>
      <c r="J119" s="161">
        <v>2</v>
      </c>
      <c r="K119" s="292" t="s">
        <v>613</v>
      </c>
      <c r="L119" s="162">
        <v>5</v>
      </c>
      <c r="M119" s="163">
        <v>1</v>
      </c>
      <c r="N119" s="375" t="s">
        <v>103</v>
      </c>
      <c r="O119" s="165" t="s">
        <v>588</v>
      </c>
      <c r="P119" s="166">
        <v>87</v>
      </c>
      <c r="Q119" s="166">
        <v>64</v>
      </c>
      <c r="R119" s="167" t="s">
        <v>614</v>
      </c>
      <c r="S119" s="168">
        <v>7461</v>
      </c>
      <c r="T119" s="161" t="s">
        <v>548</v>
      </c>
      <c r="U119" s="167" t="s">
        <v>115</v>
      </c>
      <c r="V119" s="164" t="s">
        <v>592</v>
      </c>
      <c r="W119" s="293">
        <v>44355</v>
      </c>
      <c r="X119" s="293">
        <v>44351</v>
      </c>
      <c r="Y119" s="293">
        <v>44355</v>
      </c>
      <c r="Z119" s="294">
        <v>44326</v>
      </c>
      <c r="AA119" s="295">
        <v>44362</v>
      </c>
      <c r="AB119" s="295">
        <v>44362</v>
      </c>
      <c r="AC119" s="296">
        <v>44372</v>
      </c>
      <c r="AD119" s="297">
        <v>44402</v>
      </c>
      <c r="AE119" s="369">
        <v>44407</v>
      </c>
      <c r="AF119" s="370">
        <v>44431</v>
      </c>
      <c r="AG119" s="370">
        <v>44432</v>
      </c>
      <c r="AH119" s="371">
        <v>44447</v>
      </c>
      <c r="AI119" s="299">
        <v>44448</v>
      </c>
      <c r="AJ119" s="372">
        <v>44478</v>
      </c>
      <c r="AK119" s="370">
        <v>44537</v>
      </c>
      <c r="AL119" s="259"/>
      <c r="AM119" s="247">
        <v>1</v>
      </c>
    </row>
    <row r="120" spans="1:39" x14ac:dyDescent="0.25">
      <c r="A120" s="111">
        <f t="shared" si="8"/>
        <v>124</v>
      </c>
      <c r="B120" s="111" t="s">
        <v>2</v>
      </c>
      <c r="C120" s="111" t="s">
        <v>80</v>
      </c>
      <c r="D120" s="300" t="str">
        <f>IFERROR(INDEX(dnc_capex_drivers!$1:$1048576, MATCH(live_ds!$I120,dnc_capex_drivers!$B:$B,0),MATCH("CAPEX SCENARIO",dnc_capex_drivers!$1:$1,0)),
INDEX(asset_level_drivers!$1:$1048576, MATCH("CAPEX SCENARIO",asset_level_drivers!$A:$A,0),MATCH(live_ds!$B120,asset_level_drivers!$1:$1,0)))</f>
        <v>MUNSON C N284HM</v>
      </c>
      <c r="E120" s="111" t="str">
        <f t="shared" si="5"/>
        <v>GENERIC</v>
      </c>
      <c r="F120" s="111">
        <v>2050</v>
      </c>
      <c r="G120" s="301">
        <f>+INDEX(dnc_capex_drivers!$C$2:$C$1048576,MATCH(live_ds!$D120,dnc_capex_drivers!$B$2:$B$1048576,0),1)</f>
        <v>7469</v>
      </c>
      <c r="H120" s="114" t="s">
        <v>615</v>
      </c>
      <c r="I120" s="115" t="s">
        <v>616</v>
      </c>
      <c r="J120" s="116">
        <v>2</v>
      </c>
      <c r="K120" s="303" t="s">
        <v>613</v>
      </c>
      <c r="L120" s="117">
        <v>5</v>
      </c>
      <c r="M120" s="118">
        <v>2</v>
      </c>
      <c r="N120" s="373" t="s">
        <v>103</v>
      </c>
      <c r="O120" s="120" t="s">
        <v>588</v>
      </c>
      <c r="P120" s="121">
        <v>87</v>
      </c>
      <c r="Q120" s="121">
        <v>64</v>
      </c>
      <c r="R120" s="122" t="s">
        <v>614</v>
      </c>
      <c r="S120" s="123">
        <v>7469</v>
      </c>
      <c r="T120" s="116" t="s">
        <v>548</v>
      </c>
      <c r="U120" s="122" t="s">
        <v>115</v>
      </c>
      <c r="V120" s="119" t="s">
        <v>592</v>
      </c>
      <c r="W120" s="305">
        <v>44337</v>
      </c>
      <c r="X120" s="305">
        <v>44321</v>
      </c>
      <c r="Y120" s="306">
        <v>44333</v>
      </c>
      <c r="Z120" s="307">
        <v>44326</v>
      </c>
      <c r="AA120" s="306">
        <v>44375</v>
      </c>
      <c r="AB120" s="306">
        <v>44362</v>
      </c>
      <c r="AC120" s="308">
        <v>44380</v>
      </c>
      <c r="AD120" s="308">
        <v>44402</v>
      </c>
      <c r="AE120" s="374">
        <v>44407</v>
      </c>
      <c r="AF120" s="370">
        <v>44431</v>
      </c>
      <c r="AG120" s="370">
        <v>44432</v>
      </c>
      <c r="AH120" s="371">
        <v>44447</v>
      </c>
      <c r="AI120" s="299">
        <v>44448</v>
      </c>
      <c r="AJ120" s="372">
        <v>44478</v>
      </c>
      <c r="AK120" s="370">
        <v>44537</v>
      </c>
      <c r="AL120" s="263"/>
      <c r="AM120" s="243">
        <v>1</v>
      </c>
    </row>
    <row r="121" spans="1:39" x14ac:dyDescent="0.25">
      <c r="A121" s="158">
        <f t="shared" si="8"/>
        <v>125</v>
      </c>
      <c r="B121" s="134" t="s">
        <v>2</v>
      </c>
      <c r="C121" s="134" t="s">
        <v>80</v>
      </c>
      <c r="D121" s="290" t="str">
        <f>IFERROR(INDEX(dnc_capex_drivers!$1:$1048576, MATCH(live_ds!$I121,dnc_capex_drivers!$B:$B,0),MATCH("CAPEX SCENARIO",dnc_capex_drivers!$1:$1,0)),
INDEX(asset_level_drivers!$1:$1048576, MATCH("CAPEX SCENARIO",asset_level_drivers!$A:$A,0),MATCH(live_ds!$B121,asset_level_drivers!$1:$1,0)))</f>
        <v>MUNSON C N285HU</v>
      </c>
      <c r="E121" s="134" t="str">
        <f t="shared" si="5"/>
        <v>GENERIC</v>
      </c>
      <c r="F121" s="134">
        <v>2050</v>
      </c>
      <c r="G121" s="291">
        <f>+INDEX(dnc_capex_drivers!$C$2:$C$1048576,MATCH(live_ds!$D121,dnc_capex_drivers!$B$2:$B$1048576,0),1)</f>
        <v>7566</v>
      </c>
      <c r="H121" s="383" t="s">
        <v>617</v>
      </c>
      <c r="I121" s="160" t="s">
        <v>618</v>
      </c>
      <c r="J121" s="161">
        <v>2</v>
      </c>
      <c r="K121" s="292" t="s">
        <v>613</v>
      </c>
      <c r="L121" s="162">
        <v>5</v>
      </c>
      <c r="M121" s="163">
        <v>3</v>
      </c>
      <c r="N121" s="375" t="s">
        <v>103</v>
      </c>
      <c r="O121" s="384" t="s">
        <v>588</v>
      </c>
      <c r="P121" s="166">
        <v>87</v>
      </c>
      <c r="Q121" s="166">
        <v>64</v>
      </c>
      <c r="R121" s="167" t="s">
        <v>614</v>
      </c>
      <c r="S121" s="168">
        <v>7566</v>
      </c>
      <c r="T121" s="161" t="s">
        <v>548</v>
      </c>
      <c r="U121" s="167" t="s">
        <v>115</v>
      </c>
      <c r="V121" s="164" t="s">
        <v>592</v>
      </c>
      <c r="W121" s="293">
        <v>44337</v>
      </c>
      <c r="X121" s="293">
        <v>44321</v>
      </c>
      <c r="Y121" s="293">
        <v>44333</v>
      </c>
      <c r="Z121" s="294">
        <v>44326</v>
      </c>
      <c r="AA121" s="295">
        <v>44382</v>
      </c>
      <c r="AB121" s="295">
        <v>44362</v>
      </c>
      <c r="AC121" s="296">
        <v>44386</v>
      </c>
      <c r="AD121" s="297">
        <v>44402</v>
      </c>
      <c r="AE121" s="374">
        <v>44407</v>
      </c>
      <c r="AF121" s="370">
        <v>44431</v>
      </c>
      <c r="AG121" s="370">
        <v>44432</v>
      </c>
      <c r="AH121" s="371">
        <v>44447</v>
      </c>
      <c r="AI121" s="299">
        <v>44448</v>
      </c>
      <c r="AJ121" s="372">
        <v>44478</v>
      </c>
      <c r="AK121" s="370">
        <v>44537</v>
      </c>
      <c r="AL121" s="259"/>
      <c r="AM121" s="247">
        <v>1</v>
      </c>
    </row>
    <row r="122" spans="1:39" x14ac:dyDescent="0.25">
      <c r="A122" s="111">
        <f t="shared" si="8"/>
        <v>126</v>
      </c>
      <c r="B122" s="111" t="s">
        <v>2</v>
      </c>
      <c r="C122" s="111" t="s">
        <v>80</v>
      </c>
      <c r="D122" s="300" t="str">
        <f>IFERROR(INDEX(dnc_capex_drivers!$1:$1048576, MATCH(live_ds!$I122,dnc_capex_drivers!$B:$B,0),MATCH("CAPEX SCENARIO",dnc_capex_drivers!$1:$1,0)),
INDEX(asset_level_drivers!$1:$1048576, MATCH("CAPEX SCENARIO",asset_level_drivers!$A:$A,0),MATCH(live_ds!$B122,asset_level_drivers!$1:$1,0)))</f>
        <v>MUNSON C N286HM</v>
      </c>
      <c r="E122" s="111" t="str">
        <f t="shared" si="5"/>
        <v>GENERIC</v>
      </c>
      <c r="F122" s="111">
        <v>2050</v>
      </c>
      <c r="G122" s="301">
        <f>+INDEX(dnc_capex_drivers!$C$2:$C$1048576,MATCH(live_ds!$D122,dnc_capex_drivers!$B$2:$B$1048576,0),1)</f>
        <v>7786</v>
      </c>
      <c r="H122" s="114" t="s">
        <v>619</v>
      </c>
      <c r="I122" s="115" t="s">
        <v>620</v>
      </c>
      <c r="J122" s="116">
        <v>2</v>
      </c>
      <c r="K122" s="303" t="s">
        <v>613</v>
      </c>
      <c r="L122" s="117">
        <v>5</v>
      </c>
      <c r="M122" s="118">
        <v>4</v>
      </c>
      <c r="N122" s="373" t="s">
        <v>103</v>
      </c>
      <c r="O122" s="120" t="s">
        <v>588</v>
      </c>
      <c r="P122" s="121">
        <v>87</v>
      </c>
      <c r="Q122" s="121">
        <v>64</v>
      </c>
      <c r="R122" s="122" t="s">
        <v>614</v>
      </c>
      <c r="S122" s="123">
        <v>7786</v>
      </c>
      <c r="T122" s="116" t="s">
        <v>548</v>
      </c>
      <c r="U122" s="122" t="s">
        <v>115</v>
      </c>
      <c r="V122" s="119" t="s">
        <v>592</v>
      </c>
      <c r="W122" s="305">
        <v>44337</v>
      </c>
      <c r="X122" s="305">
        <v>44321</v>
      </c>
      <c r="Y122" s="306">
        <v>44333</v>
      </c>
      <c r="Z122" s="307">
        <v>44326</v>
      </c>
      <c r="AA122" s="306">
        <v>44389</v>
      </c>
      <c r="AB122" s="306">
        <v>44362</v>
      </c>
      <c r="AC122" s="308">
        <v>44393</v>
      </c>
      <c r="AD122" s="308">
        <v>44402</v>
      </c>
      <c r="AE122" s="374">
        <v>44407</v>
      </c>
      <c r="AF122" s="370">
        <v>44431</v>
      </c>
      <c r="AG122" s="370">
        <v>44432</v>
      </c>
      <c r="AH122" s="371">
        <v>44447</v>
      </c>
      <c r="AI122" s="299">
        <v>44448</v>
      </c>
      <c r="AJ122" s="372">
        <v>44478</v>
      </c>
      <c r="AK122" s="370">
        <v>44537</v>
      </c>
      <c r="AL122" s="263"/>
      <c r="AM122" s="243">
        <v>1</v>
      </c>
    </row>
    <row r="123" spans="1:39" x14ac:dyDescent="0.25">
      <c r="A123" s="385">
        <f t="shared" si="8"/>
        <v>127</v>
      </c>
      <c r="B123" s="386" t="s">
        <v>2</v>
      </c>
      <c r="C123" s="386" t="s">
        <v>80</v>
      </c>
      <c r="D123" s="387" t="str">
        <f>IFERROR(INDEX(dnc_capex_drivers!$1:$1048576, MATCH(live_ds!$I123,dnc_capex_drivers!$B:$B,0),MATCH("CAPEX SCENARIO",dnc_capex_drivers!$1:$1,0)),
INDEX(asset_level_drivers!$1:$1048576, MATCH("CAPEX SCENARIO",asset_level_drivers!$A:$A,0),MATCH(live_ds!$B123,asset_level_drivers!$1:$1,0)))</f>
        <v>MUNSON C N287HU</v>
      </c>
      <c r="E123" s="386" t="str">
        <f t="shared" si="5"/>
        <v>GENERIC</v>
      </c>
      <c r="F123" s="386">
        <v>2050</v>
      </c>
      <c r="G123" s="388">
        <f>+INDEX(dnc_capex_drivers!$C$2:$C$1048576,MATCH(live_ds!$D123,dnc_capex_drivers!$B$2:$B$1048576,0),1)</f>
        <v>7450</v>
      </c>
      <c r="H123" s="383" t="s">
        <v>621</v>
      </c>
      <c r="I123" s="160" t="s">
        <v>622</v>
      </c>
      <c r="J123" s="161">
        <v>2</v>
      </c>
      <c r="K123" s="292" t="s">
        <v>613</v>
      </c>
      <c r="L123" s="162">
        <v>5</v>
      </c>
      <c r="M123" s="163">
        <v>5</v>
      </c>
      <c r="N123" s="375" t="s">
        <v>103</v>
      </c>
      <c r="O123" s="384" t="s">
        <v>588</v>
      </c>
      <c r="P123" s="166">
        <v>87</v>
      </c>
      <c r="Q123" s="166">
        <v>64</v>
      </c>
      <c r="R123" s="167" t="s">
        <v>614</v>
      </c>
      <c r="S123" s="168">
        <v>7450</v>
      </c>
      <c r="T123" s="161" t="s">
        <v>548</v>
      </c>
      <c r="U123" s="167" t="s">
        <v>115</v>
      </c>
      <c r="V123" s="164" t="s">
        <v>592</v>
      </c>
      <c r="W123" s="293">
        <v>44337</v>
      </c>
      <c r="X123" s="293">
        <v>44321</v>
      </c>
      <c r="Y123" s="293">
        <v>44333</v>
      </c>
      <c r="Z123" s="294">
        <v>44326</v>
      </c>
      <c r="AA123" s="295">
        <v>44395</v>
      </c>
      <c r="AB123" s="295">
        <v>44362</v>
      </c>
      <c r="AC123" s="296">
        <v>44400</v>
      </c>
      <c r="AD123" s="297">
        <v>44402</v>
      </c>
      <c r="AE123" s="374">
        <v>44407</v>
      </c>
      <c r="AF123" s="370">
        <v>44431</v>
      </c>
      <c r="AG123" s="370">
        <v>44432</v>
      </c>
      <c r="AH123" s="371">
        <v>44447</v>
      </c>
      <c r="AI123" s="299">
        <v>44448</v>
      </c>
      <c r="AJ123" s="372">
        <v>44478</v>
      </c>
      <c r="AK123" s="370">
        <v>44537</v>
      </c>
      <c r="AL123" s="259"/>
      <c r="AM123" s="247">
        <v>1</v>
      </c>
    </row>
    <row r="124" spans="1:39" hidden="1" outlineLevel="1" x14ac:dyDescent="0.25">
      <c r="A124" s="158">
        <f t="shared" si="8"/>
        <v>128</v>
      </c>
      <c r="B124" s="134" t="s">
        <v>3</v>
      </c>
      <c r="C124" s="134" t="s">
        <v>80</v>
      </c>
      <c r="D124" s="290" t="str">
        <f>IFERROR(INDEX(dnc_capex_drivers!$1:$1048576, MATCH(live_ds!$I124,dnc_capex_drivers!$B:$B,0),MATCH("CAPEX SCENARIO",dnc_capex_drivers!$1:$1,0)),
INDEX(asset_level_drivers!$1:$1048576, MATCH("CAPEX SCENARIO",asset_level_drivers!$A:$A,0),MATCH(live_ds!$B124,asset_level_drivers!$1:$1,0)))</f>
        <v>Foreland I DUC 1</v>
      </c>
      <c r="E124" s="134" t="str">
        <f t="shared" si="5"/>
        <v>GENERIC</v>
      </c>
      <c r="F124" s="134">
        <v>2050</v>
      </c>
      <c r="G124" s="291">
        <f>+INDEX(dnc_capex_drivers!$C$2:$C$1048576,MATCH(live_ds!$D124,dnc_capex_drivers!$B$2:$B$1048576,0),1)</f>
        <v>10000</v>
      </c>
      <c r="H124" s="389" t="s">
        <v>623</v>
      </c>
      <c r="I124" s="390" t="s">
        <v>624</v>
      </c>
      <c r="J124" s="391">
        <v>2</v>
      </c>
      <c r="K124" s="392" t="s">
        <v>625</v>
      </c>
      <c r="L124" s="393">
        <v>4</v>
      </c>
      <c r="M124" s="394">
        <v>1</v>
      </c>
      <c r="N124" s="395" t="s">
        <v>100</v>
      </c>
      <c r="O124" s="396" t="s">
        <v>588</v>
      </c>
      <c r="P124" s="397">
        <v>100</v>
      </c>
      <c r="Q124" s="397">
        <v>75</v>
      </c>
      <c r="R124" s="398" t="s">
        <v>589</v>
      </c>
      <c r="S124" s="399">
        <v>10000</v>
      </c>
      <c r="T124" s="391" t="s">
        <v>548</v>
      </c>
      <c r="U124" s="398" t="s">
        <v>591</v>
      </c>
      <c r="V124" s="400" t="s">
        <v>626</v>
      </c>
      <c r="W124" s="401">
        <v>42005</v>
      </c>
      <c r="X124" s="401">
        <v>42005</v>
      </c>
      <c r="Y124" s="401">
        <v>42005</v>
      </c>
      <c r="Z124" s="402">
        <v>42005</v>
      </c>
      <c r="AA124" s="403">
        <v>42005</v>
      </c>
      <c r="AB124" s="403">
        <v>42005</v>
      </c>
      <c r="AC124" s="404">
        <v>42005</v>
      </c>
      <c r="AD124" s="405">
        <v>42005</v>
      </c>
      <c r="AE124" s="406">
        <v>44347</v>
      </c>
      <c r="AF124" s="407">
        <f t="shared" ref="AF124:AJ126" si="9">+AF119-AE119+AE124</f>
        <v>44371</v>
      </c>
      <c r="AG124" s="407">
        <f t="shared" si="9"/>
        <v>44372</v>
      </c>
      <c r="AH124" s="408">
        <f t="shared" si="9"/>
        <v>44387</v>
      </c>
      <c r="AI124" s="409">
        <f t="shared" si="9"/>
        <v>44388</v>
      </c>
      <c r="AJ124" s="410">
        <f t="shared" si="9"/>
        <v>44418</v>
      </c>
      <c r="AK124" s="407">
        <f t="shared" ref="AK124:AK130" si="10">+AA124+90</f>
        <v>42095</v>
      </c>
      <c r="AL124" s="259"/>
      <c r="AM124" s="247">
        <v>0</v>
      </c>
    </row>
    <row r="125" spans="1:39" hidden="1" outlineLevel="1" x14ac:dyDescent="0.25">
      <c r="A125" s="111">
        <f t="shared" si="8"/>
        <v>129</v>
      </c>
      <c r="B125" s="111" t="s">
        <v>3</v>
      </c>
      <c r="C125" s="111" t="s">
        <v>80</v>
      </c>
      <c r="D125" s="300" t="str">
        <f>IFERROR(INDEX(dnc_capex_drivers!$1:$1048576, MATCH(live_ds!$I125,dnc_capex_drivers!$B:$B,0),MATCH("CAPEX SCENARIO",dnc_capex_drivers!$1:$1,0)),
INDEX(asset_level_drivers!$1:$1048576, MATCH("CAPEX SCENARIO",asset_level_drivers!$A:$A,0),MATCH(live_ds!$B125,asset_level_drivers!$1:$1,0)))</f>
        <v>Foreland I DUC 2</v>
      </c>
      <c r="E125" s="111" t="str">
        <f t="shared" si="5"/>
        <v>GENERIC</v>
      </c>
      <c r="F125" s="111">
        <v>2050</v>
      </c>
      <c r="G125" s="301">
        <f>+INDEX(dnc_capex_drivers!$C$2:$C$1048576,MATCH(live_ds!$D125,dnc_capex_drivers!$B$2:$B$1048576,0),1)</f>
        <v>10000</v>
      </c>
      <c r="H125" s="411" t="s">
        <v>627</v>
      </c>
      <c r="I125" s="114" t="s">
        <v>628</v>
      </c>
      <c r="J125" s="116">
        <v>2</v>
      </c>
      <c r="K125" s="303" t="s">
        <v>625</v>
      </c>
      <c r="L125" s="117">
        <v>4</v>
      </c>
      <c r="M125" s="118">
        <v>2</v>
      </c>
      <c r="N125" s="373" t="s">
        <v>100</v>
      </c>
      <c r="O125" s="120" t="s">
        <v>588</v>
      </c>
      <c r="P125" s="121">
        <v>100</v>
      </c>
      <c r="Q125" s="121">
        <v>75</v>
      </c>
      <c r="R125" s="122" t="s">
        <v>589</v>
      </c>
      <c r="S125" s="123">
        <v>10000</v>
      </c>
      <c r="T125" s="116" t="s">
        <v>548</v>
      </c>
      <c r="U125" s="122" t="s">
        <v>591</v>
      </c>
      <c r="V125" s="119" t="s">
        <v>626</v>
      </c>
      <c r="W125" s="305">
        <v>42005</v>
      </c>
      <c r="X125" s="305">
        <v>42005</v>
      </c>
      <c r="Y125" s="306">
        <v>42005</v>
      </c>
      <c r="Z125" s="307">
        <v>42005</v>
      </c>
      <c r="AA125" s="306">
        <v>42005</v>
      </c>
      <c r="AB125" s="306">
        <v>42005</v>
      </c>
      <c r="AC125" s="308">
        <v>42005</v>
      </c>
      <c r="AD125" s="308">
        <v>42005</v>
      </c>
      <c r="AE125" s="374">
        <f>+AE120-AE119+AE124</f>
        <v>44347</v>
      </c>
      <c r="AF125" s="370">
        <f t="shared" si="9"/>
        <v>44371</v>
      </c>
      <c r="AG125" s="370">
        <f t="shared" si="9"/>
        <v>44372</v>
      </c>
      <c r="AH125" s="371">
        <f t="shared" si="9"/>
        <v>44387</v>
      </c>
      <c r="AI125" s="299">
        <f t="shared" si="9"/>
        <v>44388</v>
      </c>
      <c r="AJ125" s="372">
        <f t="shared" si="9"/>
        <v>44418</v>
      </c>
      <c r="AK125" s="370">
        <f t="shared" si="10"/>
        <v>42095</v>
      </c>
      <c r="AL125" s="263"/>
      <c r="AM125" s="243">
        <v>0</v>
      </c>
    </row>
    <row r="126" spans="1:39" hidden="1" outlineLevel="1" x14ac:dyDescent="0.25">
      <c r="A126" s="158">
        <f t="shared" si="8"/>
        <v>130</v>
      </c>
      <c r="B126" s="134" t="s">
        <v>3</v>
      </c>
      <c r="C126" s="134" t="s">
        <v>80</v>
      </c>
      <c r="D126" s="290" t="str">
        <f>IFERROR(INDEX(dnc_capex_drivers!$1:$1048576, MATCH(live_ds!$I126,dnc_capex_drivers!$B:$B,0),MATCH("CAPEX SCENARIO",dnc_capex_drivers!$1:$1,0)),
INDEX(asset_level_drivers!$1:$1048576, MATCH("CAPEX SCENARIO",asset_level_drivers!$A:$A,0),MATCH(live_ds!$B126,asset_level_drivers!$1:$1,0)))</f>
        <v>Foreland I DUC 3</v>
      </c>
      <c r="E126" s="134" t="str">
        <f t="shared" si="5"/>
        <v>GENERIC</v>
      </c>
      <c r="F126" s="134">
        <v>2050</v>
      </c>
      <c r="G126" s="291">
        <f>+INDEX(dnc_capex_drivers!$C$2:$C$1048576,MATCH(live_ds!$D126,dnc_capex_drivers!$B$2:$B$1048576,0),1)</f>
        <v>10000</v>
      </c>
      <c r="H126" s="383" t="s">
        <v>629</v>
      </c>
      <c r="I126" s="159" t="s">
        <v>630</v>
      </c>
      <c r="J126" s="161">
        <v>2</v>
      </c>
      <c r="K126" s="292" t="s">
        <v>625</v>
      </c>
      <c r="L126" s="162">
        <v>4</v>
      </c>
      <c r="M126" s="163">
        <v>3</v>
      </c>
      <c r="N126" s="375" t="s">
        <v>100</v>
      </c>
      <c r="O126" s="384" t="s">
        <v>588</v>
      </c>
      <c r="P126" s="166">
        <v>100</v>
      </c>
      <c r="Q126" s="166">
        <v>75</v>
      </c>
      <c r="R126" s="167" t="s">
        <v>589</v>
      </c>
      <c r="S126" s="168">
        <v>10000</v>
      </c>
      <c r="T126" s="161" t="s">
        <v>548</v>
      </c>
      <c r="U126" s="167" t="s">
        <v>591</v>
      </c>
      <c r="V126" s="164" t="s">
        <v>626</v>
      </c>
      <c r="W126" s="293">
        <v>42005</v>
      </c>
      <c r="X126" s="293">
        <v>42005</v>
      </c>
      <c r="Y126" s="293">
        <v>42005</v>
      </c>
      <c r="Z126" s="294">
        <v>42005</v>
      </c>
      <c r="AA126" s="295">
        <v>42005</v>
      </c>
      <c r="AB126" s="295">
        <v>42005</v>
      </c>
      <c r="AC126" s="296">
        <v>42005</v>
      </c>
      <c r="AD126" s="297">
        <v>42005</v>
      </c>
      <c r="AE126" s="374">
        <f>+AE121-AE120+AE125</f>
        <v>44347</v>
      </c>
      <c r="AF126" s="370">
        <f t="shared" si="9"/>
        <v>44371</v>
      </c>
      <c r="AG126" s="370">
        <f t="shared" si="9"/>
        <v>44372</v>
      </c>
      <c r="AH126" s="371">
        <f t="shared" si="9"/>
        <v>44387</v>
      </c>
      <c r="AI126" s="299">
        <f t="shared" si="9"/>
        <v>44388</v>
      </c>
      <c r="AJ126" s="372">
        <f t="shared" si="9"/>
        <v>44418</v>
      </c>
      <c r="AK126" s="370">
        <f t="shared" si="10"/>
        <v>42095</v>
      </c>
      <c r="AL126" s="259"/>
      <c r="AM126" s="247">
        <v>0</v>
      </c>
    </row>
    <row r="127" spans="1:39" hidden="1" outlineLevel="1" x14ac:dyDescent="0.25">
      <c r="A127" s="111">
        <f t="shared" si="8"/>
        <v>131</v>
      </c>
      <c r="B127" s="111" t="s">
        <v>3</v>
      </c>
      <c r="C127" s="111" t="s">
        <v>80</v>
      </c>
      <c r="D127" s="300" t="str">
        <f>IFERROR(INDEX(dnc_capex_drivers!$1:$1048576, MATCH(live_ds!$I127,dnc_capex_drivers!$B:$B,0),MATCH("CAPEX SCENARIO",dnc_capex_drivers!$1:$1,0)),
INDEX(asset_level_drivers!$1:$1048576, MATCH("CAPEX SCENARIO",asset_level_drivers!$A:$A,0),MATCH(live_ds!$B127,asset_level_drivers!$1:$1,0)))</f>
        <v>Foreland I DUC 4</v>
      </c>
      <c r="E127" s="111" t="str">
        <f t="shared" si="5"/>
        <v>GENERIC</v>
      </c>
      <c r="F127" s="111">
        <v>2050</v>
      </c>
      <c r="G127" s="301">
        <f>+INDEX(dnc_capex_drivers!$C$2:$C$1048576,MATCH(live_ds!$D127,dnc_capex_drivers!$B$2:$B$1048576,0),1)</f>
        <v>10000</v>
      </c>
      <c r="H127" s="411" t="s">
        <v>631</v>
      </c>
      <c r="I127" s="114" t="s">
        <v>632</v>
      </c>
      <c r="J127" s="116">
        <v>2</v>
      </c>
      <c r="K127" s="303" t="s">
        <v>625</v>
      </c>
      <c r="L127" s="117">
        <v>4</v>
      </c>
      <c r="M127" s="118">
        <v>4</v>
      </c>
      <c r="N127" s="373" t="s">
        <v>100</v>
      </c>
      <c r="O127" s="120" t="s">
        <v>588</v>
      </c>
      <c r="P127" s="121">
        <v>100</v>
      </c>
      <c r="Q127" s="121">
        <v>75</v>
      </c>
      <c r="R127" s="122" t="s">
        <v>589</v>
      </c>
      <c r="S127" s="123">
        <v>10000</v>
      </c>
      <c r="T127" s="116" t="s">
        <v>548</v>
      </c>
      <c r="U127" s="122" t="s">
        <v>591</v>
      </c>
      <c r="V127" s="119" t="s">
        <v>626</v>
      </c>
      <c r="W127" s="305">
        <v>42005</v>
      </c>
      <c r="X127" s="305">
        <v>42005</v>
      </c>
      <c r="Y127" s="306">
        <v>42005</v>
      </c>
      <c r="Z127" s="307">
        <v>42005</v>
      </c>
      <c r="AA127" s="306">
        <v>42005</v>
      </c>
      <c r="AB127" s="306">
        <v>42005</v>
      </c>
      <c r="AC127" s="308">
        <v>42005</v>
      </c>
      <c r="AD127" s="308">
        <v>42005</v>
      </c>
      <c r="AE127" s="374">
        <f>+AE123-AE121+AE126</f>
        <v>44347</v>
      </c>
      <c r="AF127" s="370">
        <f>+AF123-AE123+AE127</f>
        <v>44371</v>
      </c>
      <c r="AG127" s="370">
        <f>+AG123-AF123+AF127</f>
        <v>44372</v>
      </c>
      <c r="AH127" s="371">
        <f>+AH123-AG123+AG127</f>
        <v>44387</v>
      </c>
      <c r="AI127" s="299">
        <f>+AI123-AH123+AH127</f>
        <v>44388</v>
      </c>
      <c r="AJ127" s="372">
        <f>+AJ123-AI123+AI127</f>
        <v>44418</v>
      </c>
      <c r="AK127" s="370">
        <f t="shared" si="10"/>
        <v>42095</v>
      </c>
      <c r="AL127" s="263"/>
      <c r="AM127" s="243">
        <v>0</v>
      </c>
    </row>
    <row r="128" spans="1:39" hidden="1" outlineLevel="1" x14ac:dyDescent="0.25">
      <c r="A128" s="317">
        <f t="shared" si="8"/>
        <v>132</v>
      </c>
      <c r="B128" s="318" t="s">
        <v>3</v>
      </c>
      <c r="C128" s="318" t="s">
        <v>80</v>
      </c>
      <c r="D128" s="319" t="str">
        <f>IFERROR(INDEX(dnc_capex_drivers!$1:$1048576, MATCH(live_ds!$I128,dnc_capex_drivers!$B:$B,0),MATCH("CAPEX SCENARIO",dnc_capex_drivers!$1:$1,0)),
INDEX(asset_level_drivers!$1:$1048576, MATCH("CAPEX SCENARIO",asset_level_drivers!$A:$A,0),MATCH(live_ds!$B128,asset_level_drivers!$1:$1,0)))</f>
        <v>Foreland I DUC 5</v>
      </c>
      <c r="E128" s="318" t="str">
        <f t="shared" si="5"/>
        <v>GENERIC</v>
      </c>
      <c r="F128" s="318">
        <v>2050</v>
      </c>
      <c r="G128" s="320">
        <f>+INDEX(dnc_capex_drivers!$C$2:$C$1048576,MATCH(live_ds!$D128,dnc_capex_drivers!$B$2:$B$1048576,0),1)</f>
        <v>10000</v>
      </c>
      <c r="H128" s="389" t="s">
        <v>623</v>
      </c>
      <c r="I128" s="390" t="s">
        <v>633</v>
      </c>
      <c r="J128" s="391">
        <v>2</v>
      </c>
      <c r="K128" s="392" t="s">
        <v>634</v>
      </c>
      <c r="L128" s="393">
        <v>4</v>
      </c>
      <c r="M128" s="394">
        <v>1</v>
      </c>
      <c r="N128" s="395" t="s">
        <v>100</v>
      </c>
      <c r="O128" s="396" t="s">
        <v>588</v>
      </c>
      <c r="P128" s="397">
        <v>100</v>
      </c>
      <c r="Q128" s="397">
        <v>75</v>
      </c>
      <c r="R128" s="398" t="s">
        <v>589</v>
      </c>
      <c r="S128" s="399">
        <v>10000</v>
      </c>
      <c r="T128" s="391" t="s">
        <v>548</v>
      </c>
      <c r="U128" s="398" t="s">
        <v>591</v>
      </c>
      <c r="V128" s="400" t="s">
        <v>626</v>
      </c>
      <c r="W128" s="401">
        <v>42005</v>
      </c>
      <c r="X128" s="401">
        <v>42005</v>
      </c>
      <c r="Y128" s="401">
        <v>42005</v>
      </c>
      <c r="Z128" s="402">
        <v>42005</v>
      </c>
      <c r="AA128" s="403">
        <v>42005</v>
      </c>
      <c r="AB128" s="403">
        <v>42005</v>
      </c>
      <c r="AC128" s="404">
        <v>42005</v>
      </c>
      <c r="AD128" s="405">
        <v>42005</v>
      </c>
      <c r="AE128" s="406">
        <v>44455</v>
      </c>
      <c r="AF128" s="407">
        <f t="shared" ref="AF128:AJ130" si="11">+AF124-AE124+AE128</f>
        <v>44479</v>
      </c>
      <c r="AG128" s="407">
        <f t="shared" si="11"/>
        <v>44480</v>
      </c>
      <c r="AH128" s="408">
        <f t="shared" si="11"/>
        <v>44495</v>
      </c>
      <c r="AI128" s="409">
        <f t="shared" si="11"/>
        <v>44496</v>
      </c>
      <c r="AJ128" s="410">
        <f t="shared" si="11"/>
        <v>44526</v>
      </c>
      <c r="AK128" s="407">
        <f t="shared" si="10"/>
        <v>42095</v>
      </c>
      <c r="AL128" s="259"/>
      <c r="AM128" s="247">
        <v>0</v>
      </c>
    </row>
    <row r="129" spans="1:39" hidden="1" outlineLevel="1" x14ac:dyDescent="0.25">
      <c r="A129" s="111">
        <f t="shared" si="8"/>
        <v>133</v>
      </c>
      <c r="B129" s="111" t="s">
        <v>3</v>
      </c>
      <c r="C129" s="111" t="s">
        <v>80</v>
      </c>
      <c r="D129" s="300" t="str">
        <f>IFERROR(INDEX(dnc_capex_drivers!$1:$1048576, MATCH(live_ds!$I129,dnc_capex_drivers!$B:$B,0),MATCH("CAPEX SCENARIO",dnc_capex_drivers!$1:$1,0)),
INDEX(asset_level_drivers!$1:$1048576, MATCH("CAPEX SCENARIO",asset_level_drivers!$A:$A,0),MATCH(live_ds!$B129,asset_level_drivers!$1:$1,0)))</f>
        <v>Foreland I DUC 6</v>
      </c>
      <c r="E129" s="111" t="str">
        <f t="shared" si="5"/>
        <v>GENERIC</v>
      </c>
      <c r="F129" s="111">
        <v>2050</v>
      </c>
      <c r="G129" s="301">
        <f>+INDEX(dnc_capex_drivers!$C$2:$C$1048576,MATCH(live_ds!$D129,dnc_capex_drivers!$B$2:$B$1048576,0),1)</f>
        <v>10000</v>
      </c>
      <c r="H129" s="411" t="s">
        <v>627</v>
      </c>
      <c r="I129" s="114" t="s">
        <v>635</v>
      </c>
      <c r="J129" s="116">
        <v>2</v>
      </c>
      <c r="K129" s="303" t="s">
        <v>634</v>
      </c>
      <c r="L129" s="117">
        <v>4</v>
      </c>
      <c r="M129" s="118">
        <v>2</v>
      </c>
      <c r="N129" s="373" t="s">
        <v>100</v>
      </c>
      <c r="O129" s="120" t="s">
        <v>588</v>
      </c>
      <c r="P129" s="121">
        <v>100</v>
      </c>
      <c r="Q129" s="121">
        <v>75</v>
      </c>
      <c r="R129" s="122" t="s">
        <v>589</v>
      </c>
      <c r="S129" s="123">
        <v>10000</v>
      </c>
      <c r="T129" s="116" t="s">
        <v>548</v>
      </c>
      <c r="U129" s="122" t="s">
        <v>591</v>
      </c>
      <c r="V129" s="119" t="s">
        <v>626</v>
      </c>
      <c r="W129" s="305">
        <v>42005</v>
      </c>
      <c r="X129" s="305">
        <v>42005</v>
      </c>
      <c r="Y129" s="306">
        <v>42005</v>
      </c>
      <c r="Z129" s="307">
        <v>42005</v>
      </c>
      <c r="AA129" s="306">
        <v>42005</v>
      </c>
      <c r="AB129" s="306">
        <v>42005</v>
      </c>
      <c r="AC129" s="308">
        <v>42005</v>
      </c>
      <c r="AD129" s="308">
        <v>42005</v>
      </c>
      <c r="AE129" s="374">
        <f t="shared" ref="AE129:AE130" si="12">+AE125-AE124+AE128</f>
        <v>44455</v>
      </c>
      <c r="AF129" s="370">
        <f t="shared" si="11"/>
        <v>44479</v>
      </c>
      <c r="AG129" s="370">
        <f t="shared" si="11"/>
        <v>44480</v>
      </c>
      <c r="AH129" s="371">
        <f t="shared" si="11"/>
        <v>44495</v>
      </c>
      <c r="AI129" s="299">
        <f t="shared" si="11"/>
        <v>44496</v>
      </c>
      <c r="AJ129" s="372">
        <f t="shared" si="11"/>
        <v>44526</v>
      </c>
      <c r="AK129" s="370">
        <f t="shared" si="10"/>
        <v>42095</v>
      </c>
      <c r="AL129" s="263"/>
      <c r="AM129" s="243">
        <v>0</v>
      </c>
    </row>
    <row r="130" spans="1:39" hidden="1" outlineLevel="1" x14ac:dyDescent="0.25">
      <c r="A130" s="158">
        <f t="shared" si="8"/>
        <v>134</v>
      </c>
      <c r="B130" s="134" t="s">
        <v>3</v>
      </c>
      <c r="C130" s="134" t="s">
        <v>80</v>
      </c>
      <c r="D130" s="290" t="str">
        <f>IFERROR(INDEX(dnc_capex_drivers!$1:$1048576, MATCH(live_ds!$I130,dnc_capex_drivers!$B:$B,0),MATCH("CAPEX SCENARIO",dnc_capex_drivers!$1:$1,0)),
INDEX(asset_level_drivers!$1:$1048576, MATCH("CAPEX SCENARIO",asset_level_drivers!$A:$A,0),MATCH(live_ds!$B130,asset_level_drivers!$1:$1,0)))</f>
        <v>Foreland I DUC 7</v>
      </c>
      <c r="E130" s="134" t="str">
        <f t="shared" ref="E130:E150" si="13">+IF(
OR(ISERROR(FIND("B3",N130))=FALSE,ISERROR(FIND("C1",N130))=FALSE),
"B3",
IF(OR(ISERROR(FIND("B1",N130))=FALSE,ISERROR(FIND("A1",N130))=FALSE),
"B1","GENERIC"))</f>
        <v>GENERIC</v>
      </c>
      <c r="F130" s="134">
        <v>2050</v>
      </c>
      <c r="G130" s="291">
        <f>+INDEX(dnc_capex_drivers!$C$2:$C$1048576,MATCH(live_ds!$D130,dnc_capex_drivers!$B$2:$B$1048576,0),1)</f>
        <v>10000</v>
      </c>
      <c r="H130" s="383" t="s">
        <v>629</v>
      </c>
      <c r="I130" s="159" t="s">
        <v>636</v>
      </c>
      <c r="J130" s="161">
        <v>2</v>
      </c>
      <c r="K130" s="292" t="s">
        <v>634</v>
      </c>
      <c r="L130" s="162">
        <v>4</v>
      </c>
      <c r="M130" s="163">
        <v>3</v>
      </c>
      <c r="N130" s="375" t="s">
        <v>100</v>
      </c>
      <c r="O130" s="384" t="s">
        <v>588</v>
      </c>
      <c r="P130" s="166">
        <v>100</v>
      </c>
      <c r="Q130" s="166">
        <v>75</v>
      </c>
      <c r="R130" s="167" t="s">
        <v>589</v>
      </c>
      <c r="S130" s="168">
        <v>10000</v>
      </c>
      <c r="T130" s="161" t="s">
        <v>548</v>
      </c>
      <c r="U130" s="167" t="s">
        <v>591</v>
      </c>
      <c r="V130" s="164" t="s">
        <v>626</v>
      </c>
      <c r="W130" s="293">
        <v>42005</v>
      </c>
      <c r="X130" s="293">
        <v>42005</v>
      </c>
      <c r="Y130" s="293">
        <v>42005</v>
      </c>
      <c r="Z130" s="294">
        <v>42005</v>
      </c>
      <c r="AA130" s="295">
        <v>42005</v>
      </c>
      <c r="AB130" s="295">
        <v>42005</v>
      </c>
      <c r="AC130" s="296">
        <v>42005</v>
      </c>
      <c r="AD130" s="297">
        <v>42005</v>
      </c>
      <c r="AE130" s="374">
        <f t="shared" si="12"/>
        <v>44455</v>
      </c>
      <c r="AF130" s="370">
        <f t="shared" si="11"/>
        <v>44479</v>
      </c>
      <c r="AG130" s="370">
        <f t="shared" si="11"/>
        <v>44480</v>
      </c>
      <c r="AH130" s="371">
        <f t="shared" si="11"/>
        <v>44495</v>
      </c>
      <c r="AI130" s="299">
        <f t="shared" si="11"/>
        <v>44496</v>
      </c>
      <c r="AJ130" s="372">
        <f t="shared" si="11"/>
        <v>44526</v>
      </c>
      <c r="AK130" s="370">
        <f t="shared" si="10"/>
        <v>42095</v>
      </c>
      <c r="AL130" s="259"/>
      <c r="AM130" s="247">
        <v>0</v>
      </c>
    </row>
    <row r="131" spans="1:39" hidden="1" outlineLevel="1" x14ac:dyDescent="0.25">
      <c r="A131" s="317">
        <f t="shared" si="8"/>
        <v>135</v>
      </c>
      <c r="B131" s="318" t="s">
        <v>1</v>
      </c>
      <c r="C131" s="318" t="s">
        <v>80</v>
      </c>
      <c r="D131" s="319" t="str">
        <f>IFERROR(INDEX(dnc_capex_drivers!$1:$1048576, MATCH(live_ds!$I131,dnc_capex_drivers!$B:$B,0),MATCH("CAPEX SCENARIO",dnc_capex_drivers!$1:$1,0)),
INDEX(asset_level_drivers!$1:$1048576, MATCH("CAPEX SCENARIO",asset_level_drivers!$A:$A,0),MATCH(live_ds!$B131,asset_level_drivers!$1:$1,0)))</f>
        <v>FARMAR CB PU N734HU</v>
      </c>
      <c r="E131" s="318" t="str">
        <f t="shared" si="13"/>
        <v>B1</v>
      </c>
      <c r="F131" s="318">
        <v>2050</v>
      </c>
      <c r="G131" s="320">
        <f>+INDEX(dnc_capex_drivers!$C$2:$C$1048576,MATCH(live_ds!$D131,dnc_capex_drivers!$B$2:$B$1048576,0),1)</f>
        <v>7600</v>
      </c>
      <c r="H131" s="389" t="s">
        <v>637</v>
      </c>
      <c r="I131" s="390" t="s">
        <v>638</v>
      </c>
      <c r="J131" s="391">
        <v>2</v>
      </c>
      <c r="K131" s="392" t="s">
        <v>639</v>
      </c>
      <c r="L131" s="393">
        <v>4</v>
      </c>
      <c r="M131" s="394">
        <v>1</v>
      </c>
      <c r="N131" s="395" t="s">
        <v>547</v>
      </c>
      <c r="O131" s="396" t="s">
        <v>181</v>
      </c>
      <c r="P131" s="397">
        <v>100</v>
      </c>
      <c r="Q131" s="397">
        <v>75</v>
      </c>
      <c r="R131" s="398" t="s">
        <v>614</v>
      </c>
      <c r="S131" s="399">
        <v>7600</v>
      </c>
      <c r="T131" s="391" t="s">
        <v>548</v>
      </c>
      <c r="U131" s="398" t="s">
        <v>115</v>
      </c>
      <c r="V131" s="400"/>
      <c r="W131" s="401">
        <v>44423.8</v>
      </c>
      <c r="X131" s="401">
        <v>44393.4</v>
      </c>
      <c r="Y131" s="401">
        <v>44423.8</v>
      </c>
      <c r="Z131" s="402">
        <v>44484.6</v>
      </c>
      <c r="AA131" s="403">
        <v>44515</v>
      </c>
      <c r="AB131" s="403">
        <v>44515</v>
      </c>
      <c r="AC131" s="404">
        <v>44527</v>
      </c>
      <c r="AD131" s="405">
        <v>44563</v>
      </c>
      <c r="AE131" s="406">
        <v>44568</v>
      </c>
      <c r="AF131" s="407">
        <v>44592</v>
      </c>
      <c r="AG131" s="407">
        <v>44593</v>
      </c>
      <c r="AH131" s="408">
        <v>44605</v>
      </c>
      <c r="AI131" s="409">
        <v>44606</v>
      </c>
      <c r="AJ131" s="410">
        <v>44636</v>
      </c>
      <c r="AK131" s="407">
        <v>44695</v>
      </c>
      <c r="AL131" s="259"/>
      <c r="AM131" s="247">
        <v>0</v>
      </c>
    </row>
    <row r="132" spans="1:39" hidden="1" outlineLevel="1" x14ac:dyDescent="0.25">
      <c r="A132" s="111">
        <f t="shared" si="8"/>
        <v>136</v>
      </c>
      <c r="B132" s="111" t="s">
        <v>1</v>
      </c>
      <c r="C132" s="111" t="s">
        <v>80</v>
      </c>
      <c r="D132" s="300" t="str">
        <f>IFERROR(INDEX(dnc_capex_drivers!$1:$1048576, MATCH(live_ds!$I132,dnc_capex_drivers!$B:$B,0),MATCH("CAPEX SCENARIO",dnc_capex_drivers!$1:$1,0)),
INDEX(asset_level_drivers!$1:$1048576, MATCH("CAPEX SCENARIO",asset_level_drivers!$A:$A,0),MATCH(live_ds!$B132,asset_level_drivers!$1:$1,0)))</f>
        <v>FARMAR CC PU N735HM</v>
      </c>
      <c r="E132" s="111" t="str">
        <f t="shared" si="13"/>
        <v>B3</v>
      </c>
      <c r="F132" s="111">
        <v>2050</v>
      </c>
      <c r="G132" s="301">
        <f>+INDEX(dnc_capex_drivers!$C$2:$C$1048576,MATCH(live_ds!$D132,dnc_capex_drivers!$B$2:$B$1048576,0),1)</f>
        <v>7600</v>
      </c>
      <c r="H132" s="411" t="s">
        <v>640</v>
      </c>
      <c r="I132" s="114" t="s">
        <v>641</v>
      </c>
      <c r="J132" s="116">
        <v>2</v>
      </c>
      <c r="K132" s="303" t="s">
        <v>639</v>
      </c>
      <c r="L132" s="117">
        <v>4</v>
      </c>
      <c r="M132" s="118">
        <v>2</v>
      </c>
      <c r="N132" s="373" t="s">
        <v>105</v>
      </c>
      <c r="O132" s="120" t="s">
        <v>181</v>
      </c>
      <c r="P132" s="121">
        <v>100</v>
      </c>
      <c r="Q132" s="121">
        <v>75</v>
      </c>
      <c r="R132" s="122" t="s">
        <v>614</v>
      </c>
      <c r="S132" s="123">
        <v>7600</v>
      </c>
      <c r="T132" s="116" t="s">
        <v>548</v>
      </c>
      <c r="U132" s="122" t="s">
        <v>115</v>
      </c>
      <c r="V132" s="119"/>
      <c r="W132" s="305">
        <v>44423.8</v>
      </c>
      <c r="X132" s="305">
        <v>44393.4</v>
      </c>
      <c r="Y132" s="306">
        <v>44423.8</v>
      </c>
      <c r="Z132" s="307">
        <v>44484.6</v>
      </c>
      <c r="AA132" s="306">
        <v>44527</v>
      </c>
      <c r="AB132" s="306">
        <v>44515</v>
      </c>
      <c r="AC132" s="308">
        <v>44539</v>
      </c>
      <c r="AD132" s="308">
        <v>44563</v>
      </c>
      <c r="AE132" s="374">
        <v>44568</v>
      </c>
      <c r="AF132" s="370">
        <v>44592</v>
      </c>
      <c r="AG132" s="370">
        <v>44593</v>
      </c>
      <c r="AH132" s="371">
        <v>44605</v>
      </c>
      <c r="AI132" s="299">
        <v>44606</v>
      </c>
      <c r="AJ132" s="372">
        <v>44636</v>
      </c>
      <c r="AK132" s="370">
        <v>44695</v>
      </c>
      <c r="AL132" s="263"/>
      <c r="AM132" s="243">
        <v>0</v>
      </c>
    </row>
    <row r="133" spans="1:39" hidden="1" outlineLevel="1" x14ac:dyDescent="0.25">
      <c r="A133" s="158">
        <f t="shared" si="8"/>
        <v>137</v>
      </c>
      <c r="B133" s="134" t="s">
        <v>1</v>
      </c>
      <c r="C133" s="134" t="s">
        <v>80</v>
      </c>
      <c r="D133" s="290" t="str">
        <f>IFERROR(INDEX(dnc_capex_drivers!$1:$1048576, MATCH(live_ds!$I133,dnc_capex_drivers!$B:$B,0),MATCH("CAPEX SCENARIO",dnc_capex_drivers!$1:$1,0)),
INDEX(asset_level_drivers!$1:$1048576, MATCH("CAPEX SCENARIO",asset_level_drivers!$A:$A,0),MATCH(live_ds!$B133,asset_level_drivers!$1:$1,0)))</f>
        <v>FARMAR CC PU N736HU</v>
      </c>
      <c r="E133" s="134" t="str">
        <f t="shared" si="13"/>
        <v>B1</v>
      </c>
      <c r="F133" s="134">
        <v>2050</v>
      </c>
      <c r="G133" s="291">
        <f>+INDEX(dnc_capex_drivers!$C$2:$C$1048576,MATCH(live_ds!$D133,dnc_capex_drivers!$B$2:$B$1048576,0),1)</f>
        <v>7600</v>
      </c>
      <c r="H133" s="383" t="s">
        <v>642</v>
      </c>
      <c r="I133" s="159" t="s">
        <v>643</v>
      </c>
      <c r="J133" s="161">
        <v>2</v>
      </c>
      <c r="K133" s="292" t="s">
        <v>639</v>
      </c>
      <c r="L133" s="162">
        <v>4</v>
      </c>
      <c r="M133" s="163">
        <v>3</v>
      </c>
      <c r="N133" s="375" t="s">
        <v>547</v>
      </c>
      <c r="O133" s="384" t="s">
        <v>181</v>
      </c>
      <c r="P133" s="166">
        <v>100</v>
      </c>
      <c r="Q133" s="166">
        <v>75</v>
      </c>
      <c r="R133" s="167" t="s">
        <v>614</v>
      </c>
      <c r="S133" s="168">
        <v>7600</v>
      </c>
      <c r="T133" s="161" t="s">
        <v>548</v>
      </c>
      <c r="U133" s="167" t="s">
        <v>115</v>
      </c>
      <c r="V133" s="164"/>
      <c r="W133" s="293">
        <v>44423.8</v>
      </c>
      <c r="X133" s="293">
        <v>44393.4</v>
      </c>
      <c r="Y133" s="293">
        <v>44423.8</v>
      </c>
      <c r="Z133" s="294">
        <v>44484.6</v>
      </c>
      <c r="AA133" s="295">
        <v>44539</v>
      </c>
      <c r="AB133" s="295">
        <v>44515</v>
      </c>
      <c r="AC133" s="296">
        <v>44551</v>
      </c>
      <c r="AD133" s="297">
        <v>44563</v>
      </c>
      <c r="AE133" s="374">
        <v>44568</v>
      </c>
      <c r="AF133" s="370">
        <v>44592</v>
      </c>
      <c r="AG133" s="370">
        <v>44593</v>
      </c>
      <c r="AH133" s="371">
        <v>44605</v>
      </c>
      <c r="AI133" s="299">
        <v>44606</v>
      </c>
      <c r="AJ133" s="372">
        <v>44636</v>
      </c>
      <c r="AK133" s="370">
        <v>44695</v>
      </c>
      <c r="AL133" s="259"/>
      <c r="AM133" s="247">
        <v>0</v>
      </c>
    </row>
    <row r="134" spans="1:39" hidden="1" outlineLevel="1" x14ac:dyDescent="0.25">
      <c r="A134" s="111">
        <f t="shared" si="8"/>
        <v>138</v>
      </c>
      <c r="B134" s="111" t="s">
        <v>1</v>
      </c>
      <c r="C134" s="111" t="s">
        <v>80</v>
      </c>
      <c r="D134" s="300" t="str">
        <f>IFERROR(INDEX(dnc_capex_drivers!$1:$1048576, MATCH(live_ds!$I134,dnc_capex_drivers!$B:$B,0),MATCH("CAPEX SCENARIO",dnc_capex_drivers!$1:$1,0)),
INDEX(asset_level_drivers!$1:$1048576, MATCH("CAPEX SCENARIO",asset_level_drivers!$A:$A,0),MATCH(live_ds!$B134,asset_level_drivers!$1:$1,0)))</f>
        <v>FARMAR CD PU N738HU</v>
      </c>
      <c r="E134" s="111" t="str">
        <f t="shared" si="13"/>
        <v>B3</v>
      </c>
      <c r="F134" s="111">
        <v>2050</v>
      </c>
      <c r="G134" s="301">
        <f>+INDEX(dnc_capex_drivers!$C$2:$C$1048576,MATCH(live_ds!$D134,dnc_capex_drivers!$B$2:$B$1048576,0),1)</f>
        <v>7600</v>
      </c>
      <c r="H134" s="114" t="s">
        <v>644</v>
      </c>
      <c r="I134" s="114" t="s">
        <v>645</v>
      </c>
      <c r="J134" s="116">
        <v>2</v>
      </c>
      <c r="K134" s="303" t="s">
        <v>639</v>
      </c>
      <c r="L134" s="117">
        <v>4</v>
      </c>
      <c r="M134" s="118">
        <v>4</v>
      </c>
      <c r="N134" s="373" t="s">
        <v>105</v>
      </c>
      <c r="O134" s="120" t="s">
        <v>181</v>
      </c>
      <c r="P134" s="121">
        <v>100</v>
      </c>
      <c r="Q134" s="121">
        <v>75</v>
      </c>
      <c r="R134" s="122" t="s">
        <v>614</v>
      </c>
      <c r="S134" s="123">
        <v>7600</v>
      </c>
      <c r="T134" s="116" t="s">
        <v>548</v>
      </c>
      <c r="U134" s="122" t="s">
        <v>115</v>
      </c>
      <c r="V134" s="119"/>
      <c r="W134" s="305">
        <v>44423.8</v>
      </c>
      <c r="X134" s="305">
        <v>44393.4</v>
      </c>
      <c r="Y134" s="306">
        <v>44423.8</v>
      </c>
      <c r="Z134" s="307">
        <v>44484.6</v>
      </c>
      <c r="AA134" s="306">
        <v>44551</v>
      </c>
      <c r="AB134" s="306">
        <v>44515</v>
      </c>
      <c r="AC134" s="308">
        <v>44563</v>
      </c>
      <c r="AD134" s="308">
        <v>44563</v>
      </c>
      <c r="AE134" s="374">
        <v>44568</v>
      </c>
      <c r="AF134" s="370">
        <v>44592</v>
      </c>
      <c r="AG134" s="370">
        <v>44593</v>
      </c>
      <c r="AH134" s="371">
        <v>44605</v>
      </c>
      <c r="AI134" s="299">
        <v>44606</v>
      </c>
      <c r="AJ134" s="372">
        <v>44636</v>
      </c>
      <c r="AK134" s="370">
        <v>44695</v>
      </c>
      <c r="AL134" s="263"/>
      <c r="AM134" s="243">
        <v>0</v>
      </c>
    </row>
    <row r="135" spans="1:39" hidden="1" outlineLevel="1" x14ac:dyDescent="0.25">
      <c r="A135" s="317">
        <f t="shared" si="8"/>
        <v>139</v>
      </c>
      <c r="B135" s="318" t="s">
        <v>12</v>
      </c>
      <c r="C135" s="318" t="s">
        <v>80</v>
      </c>
      <c r="D135" s="319" t="str">
        <f>IFERROR(INDEX(dnc_capex_drivers!$1:$1048576, MATCH(live_ds!$I135,dnc_capex_drivers!$B:$B,0),MATCH("CAPEX SCENARIO",dnc_capex_drivers!$1:$1,0)),
INDEX(asset_level_drivers!$1:$1048576, MATCH("CAPEX SCENARIO",asset_level_drivers!$A:$A,0),MATCH(live_ds!$B135,asset_level_drivers!$1:$1,0)))</f>
        <v>B3 - FARMAR 10K</v>
      </c>
      <c r="E135" s="318" t="str">
        <f t="shared" si="13"/>
        <v>B3</v>
      </c>
      <c r="F135" s="318">
        <v>2050</v>
      </c>
      <c r="G135" s="320">
        <f>+INDEX(dnc_capex_drivers!$C$2:$C$1048576,MATCH(live_ds!$D135,dnc_capex_drivers!$B$2:$B$1048576,0),1)</f>
        <v>10000</v>
      </c>
      <c r="H135" s="389" t="s">
        <v>646</v>
      </c>
      <c r="I135" s="390" t="s">
        <v>36</v>
      </c>
      <c r="J135" s="391">
        <v>2</v>
      </c>
      <c r="K135" s="392" t="s">
        <v>647</v>
      </c>
      <c r="L135" s="393">
        <v>4</v>
      </c>
      <c r="M135" s="394">
        <v>1</v>
      </c>
      <c r="N135" s="395" t="s">
        <v>105</v>
      </c>
      <c r="O135" s="396" t="s">
        <v>588</v>
      </c>
      <c r="P135" s="397">
        <v>100</v>
      </c>
      <c r="Q135" s="397">
        <v>75</v>
      </c>
      <c r="R135" s="398" t="s">
        <v>614</v>
      </c>
      <c r="S135" s="399">
        <v>10000</v>
      </c>
      <c r="T135" s="391" t="s">
        <v>548</v>
      </c>
      <c r="U135" s="398" t="s">
        <v>115</v>
      </c>
      <c r="V135" s="400"/>
      <c r="W135" s="401">
        <v>44423.8</v>
      </c>
      <c r="X135" s="401">
        <v>44393.4</v>
      </c>
      <c r="Y135" s="401">
        <v>44423.8</v>
      </c>
      <c r="Z135" s="402">
        <v>44484.6</v>
      </c>
      <c r="AA135" s="403">
        <v>44515</v>
      </c>
      <c r="AB135" s="403">
        <v>44515</v>
      </c>
      <c r="AC135" s="404">
        <v>44527</v>
      </c>
      <c r="AD135" s="405">
        <v>44563</v>
      </c>
      <c r="AE135" s="406">
        <v>44568</v>
      </c>
      <c r="AF135" s="407">
        <v>44592</v>
      </c>
      <c r="AG135" s="407">
        <v>44593</v>
      </c>
      <c r="AH135" s="408">
        <v>44605</v>
      </c>
      <c r="AI135" s="409">
        <v>44606</v>
      </c>
      <c r="AJ135" s="410">
        <v>44636</v>
      </c>
      <c r="AK135" s="407">
        <v>44695</v>
      </c>
      <c r="AL135" s="259"/>
      <c r="AM135" s="247">
        <v>0</v>
      </c>
    </row>
    <row r="136" spans="1:39" hidden="1" outlineLevel="1" x14ac:dyDescent="0.25">
      <c r="A136" s="111">
        <f t="shared" si="8"/>
        <v>140</v>
      </c>
      <c r="B136" s="111" t="s">
        <v>12</v>
      </c>
      <c r="C136" s="111" t="s">
        <v>80</v>
      </c>
      <c r="D136" s="300" t="str">
        <f>IFERROR(INDEX(dnc_capex_drivers!$1:$1048576, MATCH(live_ds!$I136,dnc_capex_drivers!$B:$B,0),MATCH("CAPEX SCENARIO",dnc_capex_drivers!$1:$1,0)),
INDEX(asset_level_drivers!$1:$1048576, MATCH("CAPEX SCENARIO",asset_level_drivers!$A:$A,0),MATCH(live_ds!$B136,asset_level_drivers!$1:$1,0)))</f>
        <v>B3 - FARMAR 10K</v>
      </c>
      <c r="E136" s="111" t="str">
        <f t="shared" si="13"/>
        <v>B3</v>
      </c>
      <c r="F136" s="111">
        <v>2050</v>
      </c>
      <c r="G136" s="301">
        <f>+INDEX(dnc_capex_drivers!$C$2:$C$1048576,MATCH(live_ds!$D136,dnc_capex_drivers!$B$2:$B$1048576,0),1)</f>
        <v>10000</v>
      </c>
      <c r="H136" s="411" t="s">
        <v>648</v>
      </c>
      <c r="I136" s="114" t="s">
        <v>649</v>
      </c>
      <c r="J136" s="116">
        <v>2</v>
      </c>
      <c r="K136" s="303" t="s">
        <v>647</v>
      </c>
      <c r="L136" s="117">
        <v>4</v>
      </c>
      <c r="M136" s="118">
        <v>2</v>
      </c>
      <c r="N136" s="373" t="s">
        <v>105</v>
      </c>
      <c r="O136" s="120" t="s">
        <v>588</v>
      </c>
      <c r="P136" s="121">
        <v>100</v>
      </c>
      <c r="Q136" s="121">
        <v>75</v>
      </c>
      <c r="R136" s="122" t="s">
        <v>614</v>
      </c>
      <c r="S136" s="123">
        <v>10000</v>
      </c>
      <c r="T136" s="116" t="s">
        <v>548</v>
      </c>
      <c r="U136" s="122" t="s">
        <v>115</v>
      </c>
      <c r="V136" s="119"/>
      <c r="W136" s="305">
        <v>44423.8</v>
      </c>
      <c r="X136" s="305">
        <v>44393.4</v>
      </c>
      <c r="Y136" s="306">
        <v>44423.8</v>
      </c>
      <c r="Z136" s="307">
        <v>44484.6</v>
      </c>
      <c r="AA136" s="306">
        <v>44527</v>
      </c>
      <c r="AB136" s="306">
        <v>44515</v>
      </c>
      <c r="AC136" s="308">
        <v>44539</v>
      </c>
      <c r="AD136" s="308">
        <v>44563</v>
      </c>
      <c r="AE136" s="374">
        <v>44568</v>
      </c>
      <c r="AF136" s="370">
        <v>44592</v>
      </c>
      <c r="AG136" s="370">
        <v>44593</v>
      </c>
      <c r="AH136" s="371">
        <v>44605</v>
      </c>
      <c r="AI136" s="299">
        <v>44606</v>
      </c>
      <c r="AJ136" s="372">
        <v>44636</v>
      </c>
      <c r="AK136" s="370">
        <v>44695</v>
      </c>
      <c r="AL136" s="263"/>
      <c r="AM136" s="243">
        <v>0</v>
      </c>
    </row>
    <row r="137" spans="1:39" hidden="1" outlineLevel="1" x14ac:dyDescent="0.25">
      <c r="A137" s="158">
        <f t="shared" si="8"/>
        <v>141</v>
      </c>
      <c r="B137" s="134" t="s">
        <v>12</v>
      </c>
      <c r="C137" s="134" t="s">
        <v>80</v>
      </c>
      <c r="D137" s="290" t="str">
        <f>IFERROR(INDEX(dnc_capex_drivers!$1:$1048576, MATCH(live_ds!$I137,dnc_capex_drivers!$B:$B,0),MATCH("CAPEX SCENARIO",dnc_capex_drivers!$1:$1,0)),
INDEX(asset_level_drivers!$1:$1048576, MATCH("CAPEX SCENARIO",asset_level_drivers!$A:$A,0),MATCH(live_ds!$B137,asset_level_drivers!$1:$1,0)))</f>
        <v>B3 - FARMAR 10K</v>
      </c>
      <c r="E137" s="134" t="str">
        <f t="shared" si="13"/>
        <v>B3</v>
      </c>
      <c r="F137" s="134">
        <v>2050</v>
      </c>
      <c r="G137" s="291">
        <f>+INDEX(dnc_capex_drivers!$C$2:$C$1048576,MATCH(live_ds!$D137,dnc_capex_drivers!$B$2:$B$1048576,0),1)</f>
        <v>10000</v>
      </c>
      <c r="H137" s="383" t="s">
        <v>650</v>
      </c>
      <c r="I137" s="159" t="s">
        <v>651</v>
      </c>
      <c r="J137" s="161">
        <v>2</v>
      </c>
      <c r="K137" s="292" t="s">
        <v>647</v>
      </c>
      <c r="L137" s="162">
        <v>4</v>
      </c>
      <c r="M137" s="163">
        <v>3</v>
      </c>
      <c r="N137" s="375" t="s">
        <v>105</v>
      </c>
      <c r="O137" s="384" t="s">
        <v>588</v>
      </c>
      <c r="P137" s="166">
        <v>100</v>
      </c>
      <c r="Q137" s="166">
        <v>75</v>
      </c>
      <c r="R137" s="167" t="s">
        <v>614</v>
      </c>
      <c r="S137" s="168">
        <v>10000</v>
      </c>
      <c r="T137" s="161" t="s">
        <v>548</v>
      </c>
      <c r="U137" s="167" t="s">
        <v>115</v>
      </c>
      <c r="V137" s="164"/>
      <c r="W137" s="293">
        <v>44423.8</v>
      </c>
      <c r="X137" s="293">
        <v>44393.4</v>
      </c>
      <c r="Y137" s="293">
        <v>44423.8</v>
      </c>
      <c r="Z137" s="294">
        <v>44484.6</v>
      </c>
      <c r="AA137" s="295">
        <v>44539</v>
      </c>
      <c r="AB137" s="295">
        <v>44515</v>
      </c>
      <c r="AC137" s="296">
        <v>44551</v>
      </c>
      <c r="AD137" s="297">
        <v>44563</v>
      </c>
      <c r="AE137" s="374">
        <v>44568</v>
      </c>
      <c r="AF137" s="370">
        <v>44592</v>
      </c>
      <c r="AG137" s="370">
        <v>44593</v>
      </c>
      <c r="AH137" s="371">
        <v>44605</v>
      </c>
      <c r="AI137" s="299">
        <v>44606</v>
      </c>
      <c r="AJ137" s="372">
        <v>44636</v>
      </c>
      <c r="AK137" s="370">
        <v>44695</v>
      </c>
      <c r="AL137" s="259"/>
      <c r="AM137" s="247">
        <v>0</v>
      </c>
    </row>
    <row r="138" spans="1:39" hidden="1" outlineLevel="1" x14ac:dyDescent="0.25">
      <c r="A138" s="111">
        <f t="shared" si="8"/>
        <v>142</v>
      </c>
      <c r="B138" s="111" t="s">
        <v>12</v>
      </c>
      <c r="C138" s="111" t="s">
        <v>80</v>
      </c>
      <c r="D138" s="300" t="str">
        <f>IFERROR(INDEX(dnc_capex_drivers!$1:$1048576, MATCH(live_ds!$I138,dnc_capex_drivers!$B:$B,0),MATCH("CAPEX SCENARIO",dnc_capex_drivers!$1:$1,0)),
INDEX(asset_level_drivers!$1:$1048576, MATCH("CAPEX SCENARIO",asset_level_drivers!$A:$A,0),MATCH(live_ds!$B138,asset_level_drivers!$1:$1,0)))</f>
        <v>B3 - FARMAR 10K</v>
      </c>
      <c r="E138" s="111" t="str">
        <f t="shared" si="13"/>
        <v>B3</v>
      </c>
      <c r="F138" s="111">
        <v>2050</v>
      </c>
      <c r="G138" s="301">
        <f>+INDEX(dnc_capex_drivers!$C$2:$C$1048576,MATCH(live_ds!$D138,dnc_capex_drivers!$B$2:$B$1048576,0),1)</f>
        <v>10000</v>
      </c>
      <c r="H138" s="114" t="s">
        <v>652</v>
      </c>
      <c r="I138" s="114" t="s">
        <v>653</v>
      </c>
      <c r="J138" s="116">
        <v>2</v>
      </c>
      <c r="K138" s="303" t="s">
        <v>647</v>
      </c>
      <c r="L138" s="117">
        <v>4</v>
      </c>
      <c r="M138" s="118">
        <v>4</v>
      </c>
      <c r="N138" s="373" t="s">
        <v>105</v>
      </c>
      <c r="O138" s="120" t="s">
        <v>588</v>
      </c>
      <c r="P138" s="121">
        <v>100</v>
      </c>
      <c r="Q138" s="121">
        <v>75</v>
      </c>
      <c r="R138" s="122" t="s">
        <v>614</v>
      </c>
      <c r="S138" s="123">
        <v>10000</v>
      </c>
      <c r="T138" s="116" t="s">
        <v>548</v>
      </c>
      <c r="U138" s="122" t="s">
        <v>115</v>
      </c>
      <c r="V138" s="119"/>
      <c r="W138" s="305">
        <v>44423.8</v>
      </c>
      <c r="X138" s="305">
        <v>44393.4</v>
      </c>
      <c r="Y138" s="306">
        <v>44423.8</v>
      </c>
      <c r="Z138" s="307">
        <v>44484.6</v>
      </c>
      <c r="AA138" s="306">
        <v>44551</v>
      </c>
      <c r="AB138" s="306">
        <v>44515</v>
      </c>
      <c r="AC138" s="308">
        <v>44563</v>
      </c>
      <c r="AD138" s="308">
        <v>44563</v>
      </c>
      <c r="AE138" s="374">
        <v>44568</v>
      </c>
      <c r="AF138" s="370">
        <v>44592</v>
      </c>
      <c r="AG138" s="370">
        <v>44593</v>
      </c>
      <c r="AH138" s="371">
        <v>44605</v>
      </c>
      <c r="AI138" s="299">
        <v>44606</v>
      </c>
      <c r="AJ138" s="372">
        <v>44636</v>
      </c>
      <c r="AK138" s="370">
        <v>44695</v>
      </c>
      <c r="AL138" s="263"/>
      <c r="AM138" s="243">
        <v>0</v>
      </c>
    </row>
    <row r="139" spans="1:39" hidden="1" outlineLevel="1" x14ac:dyDescent="0.25">
      <c r="A139" s="317">
        <f t="shared" si="8"/>
        <v>143</v>
      </c>
      <c r="B139" s="318" t="s">
        <v>13</v>
      </c>
      <c r="C139" s="318" t="s">
        <v>80</v>
      </c>
      <c r="D139" s="319" t="str">
        <f>IFERROR(INDEX(dnc_capex_drivers!$1:$1048576, MATCH(live_ds!$I139,dnc_capex_drivers!$B:$B,0),MATCH("CAPEX SCENARIO",dnc_capex_drivers!$1:$1,0)),
INDEX(asset_level_drivers!$1:$1048576, MATCH("CAPEX SCENARIO",asset_level_drivers!$A:$A,0),MATCH(live_ds!$B139,asset_level_drivers!$1:$1,0)))</f>
        <v>GENERIC - MUNSON 10K</v>
      </c>
      <c r="E139" s="318" t="str">
        <f t="shared" si="13"/>
        <v>GENERIC</v>
      </c>
      <c r="F139" s="318">
        <v>2050</v>
      </c>
      <c r="G139" s="320">
        <f>+INDEX(dnc_capex_drivers!$C$2:$C$1048576,MATCH(live_ds!$D139,dnc_capex_drivers!$B$2:$B$1048576,0),1)</f>
        <v>10000</v>
      </c>
      <c r="H139" s="389" t="s">
        <v>654</v>
      </c>
      <c r="I139" s="390" t="s">
        <v>37</v>
      </c>
      <c r="J139" s="391">
        <v>2</v>
      </c>
      <c r="K139" s="392" t="s">
        <v>647</v>
      </c>
      <c r="L139" s="393">
        <v>4</v>
      </c>
      <c r="M139" s="394">
        <v>1</v>
      </c>
      <c r="N139" s="395" t="s">
        <v>99</v>
      </c>
      <c r="O139" s="396" t="s">
        <v>588</v>
      </c>
      <c r="P139" s="397">
        <v>100</v>
      </c>
      <c r="Q139" s="397">
        <v>75</v>
      </c>
      <c r="R139" s="398" t="s">
        <v>614</v>
      </c>
      <c r="S139" s="399">
        <v>10000</v>
      </c>
      <c r="T139" s="391" t="s">
        <v>548</v>
      </c>
      <c r="U139" s="398" t="s">
        <v>115</v>
      </c>
      <c r="V139" s="400"/>
      <c r="W139" s="401">
        <v>44423.8</v>
      </c>
      <c r="X139" s="401">
        <v>44393.4</v>
      </c>
      <c r="Y139" s="401">
        <v>44423.8</v>
      </c>
      <c r="Z139" s="402">
        <v>44484.6</v>
      </c>
      <c r="AA139" s="403">
        <v>44515</v>
      </c>
      <c r="AB139" s="403">
        <v>44515</v>
      </c>
      <c r="AC139" s="404">
        <v>44527</v>
      </c>
      <c r="AD139" s="405">
        <v>44563</v>
      </c>
      <c r="AE139" s="406">
        <v>44568</v>
      </c>
      <c r="AF139" s="407">
        <v>44592</v>
      </c>
      <c r="AG139" s="407">
        <v>44593</v>
      </c>
      <c r="AH139" s="408">
        <v>44605</v>
      </c>
      <c r="AI139" s="409">
        <v>44606</v>
      </c>
      <c r="AJ139" s="410">
        <v>44636</v>
      </c>
      <c r="AK139" s="407">
        <v>44695</v>
      </c>
      <c r="AL139" s="259"/>
      <c r="AM139" s="247">
        <v>0</v>
      </c>
    </row>
    <row r="140" spans="1:39" hidden="1" outlineLevel="1" x14ac:dyDescent="0.25">
      <c r="A140" s="111">
        <f t="shared" si="8"/>
        <v>144</v>
      </c>
      <c r="B140" s="111" t="s">
        <v>13</v>
      </c>
      <c r="C140" s="111" t="s">
        <v>80</v>
      </c>
      <c r="D140" s="300" t="str">
        <f>IFERROR(INDEX(dnc_capex_drivers!$1:$1048576, MATCH(live_ds!$I140,dnc_capex_drivers!$B:$B,0),MATCH("CAPEX SCENARIO",dnc_capex_drivers!$1:$1,0)),
INDEX(asset_level_drivers!$1:$1048576, MATCH("CAPEX SCENARIO",asset_level_drivers!$A:$A,0),MATCH(live_ds!$B140,asset_level_drivers!$1:$1,0)))</f>
        <v>GENERIC - MUNSON 10K</v>
      </c>
      <c r="E140" s="111" t="str">
        <f t="shared" si="13"/>
        <v>GENERIC</v>
      </c>
      <c r="F140" s="111">
        <v>2050</v>
      </c>
      <c r="G140" s="301">
        <f>+INDEX(dnc_capex_drivers!$C$2:$C$1048576,MATCH(live_ds!$D140,dnc_capex_drivers!$B$2:$B$1048576,0),1)</f>
        <v>10000</v>
      </c>
      <c r="H140" s="411" t="s">
        <v>655</v>
      </c>
      <c r="I140" s="114" t="s">
        <v>656</v>
      </c>
      <c r="J140" s="116">
        <v>2</v>
      </c>
      <c r="K140" s="303" t="s">
        <v>647</v>
      </c>
      <c r="L140" s="117">
        <v>4</v>
      </c>
      <c r="M140" s="118">
        <v>2</v>
      </c>
      <c r="N140" s="373" t="s">
        <v>99</v>
      </c>
      <c r="O140" s="120" t="s">
        <v>588</v>
      </c>
      <c r="P140" s="121">
        <v>100</v>
      </c>
      <c r="Q140" s="121">
        <v>75</v>
      </c>
      <c r="R140" s="122" t="s">
        <v>614</v>
      </c>
      <c r="S140" s="123">
        <v>10000</v>
      </c>
      <c r="T140" s="116" t="s">
        <v>548</v>
      </c>
      <c r="U140" s="122" t="s">
        <v>115</v>
      </c>
      <c r="V140" s="119"/>
      <c r="W140" s="305">
        <v>44423.8</v>
      </c>
      <c r="X140" s="305">
        <v>44393.4</v>
      </c>
      <c r="Y140" s="306">
        <v>44423.8</v>
      </c>
      <c r="Z140" s="307">
        <v>44484.6</v>
      </c>
      <c r="AA140" s="306">
        <v>44527</v>
      </c>
      <c r="AB140" s="306">
        <v>44515</v>
      </c>
      <c r="AC140" s="308">
        <v>44539</v>
      </c>
      <c r="AD140" s="308">
        <v>44563</v>
      </c>
      <c r="AE140" s="374">
        <v>44568</v>
      </c>
      <c r="AF140" s="370">
        <v>44592</v>
      </c>
      <c r="AG140" s="370">
        <v>44593</v>
      </c>
      <c r="AH140" s="371">
        <v>44605</v>
      </c>
      <c r="AI140" s="299">
        <v>44606</v>
      </c>
      <c r="AJ140" s="372">
        <v>44636</v>
      </c>
      <c r="AK140" s="370">
        <v>44695</v>
      </c>
      <c r="AL140" s="263"/>
      <c r="AM140" s="243">
        <v>0</v>
      </c>
    </row>
    <row r="141" spans="1:39" hidden="1" outlineLevel="1" x14ac:dyDescent="0.25">
      <c r="A141" s="158">
        <f t="shared" si="8"/>
        <v>145</v>
      </c>
      <c r="B141" s="134" t="s">
        <v>13</v>
      </c>
      <c r="C141" s="134" t="s">
        <v>80</v>
      </c>
      <c r="D141" s="290" t="str">
        <f>IFERROR(INDEX(dnc_capex_drivers!$1:$1048576, MATCH(live_ds!$I141,dnc_capex_drivers!$B:$B,0),MATCH("CAPEX SCENARIO",dnc_capex_drivers!$1:$1,0)),
INDEX(asset_level_drivers!$1:$1048576, MATCH("CAPEX SCENARIO",asset_level_drivers!$A:$A,0),MATCH(live_ds!$B141,asset_level_drivers!$1:$1,0)))</f>
        <v>GENERIC - MUNSON 10K</v>
      </c>
      <c r="E141" s="134" t="str">
        <f t="shared" si="13"/>
        <v>GENERIC</v>
      </c>
      <c r="F141" s="134">
        <v>2050</v>
      </c>
      <c r="G141" s="291">
        <f>+INDEX(dnc_capex_drivers!$C$2:$C$1048576,MATCH(live_ds!$D141,dnc_capex_drivers!$B$2:$B$1048576,0),1)</f>
        <v>10000</v>
      </c>
      <c r="H141" s="383" t="s">
        <v>657</v>
      </c>
      <c r="I141" s="159" t="s">
        <v>658</v>
      </c>
      <c r="J141" s="161">
        <v>2</v>
      </c>
      <c r="K141" s="292" t="s">
        <v>647</v>
      </c>
      <c r="L141" s="162">
        <v>4</v>
      </c>
      <c r="M141" s="163">
        <v>3</v>
      </c>
      <c r="N141" s="375" t="s">
        <v>99</v>
      </c>
      <c r="O141" s="384" t="s">
        <v>588</v>
      </c>
      <c r="P141" s="166">
        <v>100</v>
      </c>
      <c r="Q141" s="166">
        <v>75</v>
      </c>
      <c r="R141" s="167" t="s">
        <v>614</v>
      </c>
      <c r="S141" s="168">
        <v>10000</v>
      </c>
      <c r="T141" s="161" t="s">
        <v>548</v>
      </c>
      <c r="U141" s="167" t="s">
        <v>115</v>
      </c>
      <c r="V141" s="164"/>
      <c r="W141" s="293">
        <v>44423.8</v>
      </c>
      <c r="X141" s="293">
        <v>44393.4</v>
      </c>
      <c r="Y141" s="293">
        <v>44423.8</v>
      </c>
      <c r="Z141" s="294">
        <v>44484.6</v>
      </c>
      <c r="AA141" s="295">
        <v>44539</v>
      </c>
      <c r="AB141" s="295">
        <v>44515</v>
      </c>
      <c r="AC141" s="296">
        <v>44551</v>
      </c>
      <c r="AD141" s="297">
        <v>44563</v>
      </c>
      <c r="AE141" s="374">
        <v>44568</v>
      </c>
      <c r="AF141" s="370">
        <v>44592</v>
      </c>
      <c r="AG141" s="370">
        <v>44593</v>
      </c>
      <c r="AH141" s="371">
        <v>44605</v>
      </c>
      <c r="AI141" s="299">
        <v>44606</v>
      </c>
      <c r="AJ141" s="372">
        <v>44636</v>
      </c>
      <c r="AK141" s="370">
        <v>44695</v>
      </c>
      <c r="AL141" s="259"/>
      <c r="AM141" s="247">
        <v>0</v>
      </c>
    </row>
    <row r="142" spans="1:39" hidden="1" outlineLevel="1" x14ac:dyDescent="0.25">
      <c r="A142" s="343">
        <f t="shared" si="8"/>
        <v>146</v>
      </c>
      <c r="B142" s="343" t="s">
        <v>13</v>
      </c>
      <c r="C142" s="343" t="s">
        <v>80</v>
      </c>
      <c r="D142" s="344" t="str">
        <f>IFERROR(INDEX(dnc_capex_drivers!$1:$1048576, MATCH(live_ds!$I142,dnc_capex_drivers!$B:$B,0),MATCH("CAPEX SCENARIO",dnc_capex_drivers!$1:$1,0)),
INDEX(asset_level_drivers!$1:$1048576, MATCH("CAPEX SCENARIO",asset_level_drivers!$A:$A,0),MATCH(live_ds!$B142,asset_level_drivers!$1:$1,0)))</f>
        <v>GENERIC - MUNSON 10K</v>
      </c>
      <c r="E142" s="343" t="str">
        <f t="shared" si="13"/>
        <v>GENERIC</v>
      </c>
      <c r="F142" s="343">
        <v>2050</v>
      </c>
      <c r="G142" s="345">
        <f>+INDEX(dnc_capex_drivers!$C$2:$C$1048576,MATCH(live_ds!$D142,dnc_capex_drivers!$B$2:$B$1048576,0),1)</f>
        <v>10000</v>
      </c>
      <c r="H142" s="412" t="s">
        <v>659</v>
      </c>
      <c r="I142" s="346" t="s">
        <v>660</v>
      </c>
      <c r="J142" s="356">
        <v>2</v>
      </c>
      <c r="K142" s="349" t="s">
        <v>647</v>
      </c>
      <c r="L142" s="350">
        <v>4</v>
      </c>
      <c r="M142" s="351">
        <v>4</v>
      </c>
      <c r="N142" s="376" t="s">
        <v>99</v>
      </c>
      <c r="O142" s="352" t="s">
        <v>588</v>
      </c>
      <c r="P142" s="353">
        <v>100</v>
      </c>
      <c r="Q142" s="353">
        <v>75</v>
      </c>
      <c r="R142" s="357" t="s">
        <v>614</v>
      </c>
      <c r="S142" s="355">
        <v>10000</v>
      </c>
      <c r="T142" s="356" t="s">
        <v>548</v>
      </c>
      <c r="U142" s="357" t="s">
        <v>115</v>
      </c>
      <c r="V142" s="358"/>
      <c r="W142" s="359">
        <v>44423.8</v>
      </c>
      <c r="X142" s="359">
        <v>44393.4</v>
      </c>
      <c r="Y142" s="360">
        <v>44423.8</v>
      </c>
      <c r="Z142" s="361">
        <v>44484.6</v>
      </c>
      <c r="AA142" s="360">
        <v>44551</v>
      </c>
      <c r="AB142" s="360">
        <v>44515</v>
      </c>
      <c r="AC142" s="362">
        <v>44563</v>
      </c>
      <c r="AD142" s="362">
        <v>44563</v>
      </c>
      <c r="AE142" s="413">
        <v>44568</v>
      </c>
      <c r="AF142" s="378">
        <v>44592</v>
      </c>
      <c r="AG142" s="378">
        <v>44593</v>
      </c>
      <c r="AH142" s="379">
        <v>44605</v>
      </c>
      <c r="AI142" s="364">
        <v>44606</v>
      </c>
      <c r="AJ142" s="380">
        <v>44636</v>
      </c>
      <c r="AK142" s="378">
        <v>44695</v>
      </c>
      <c r="AL142" s="263"/>
      <c r="AM142" s="243">
        <v>0</v>
      </c>
    </row>
    <row r="143" spans="1:39" hidden="1" outlineLevel="1" x14ac:dyDescent="0.25">
      <c r="A143" s="158">
        <f t="shared" si="8"/>
        <v>147</v>
      </c>
      <c r="B143" s="134" t="s">
        <v>2</v>
      </c>
      <c r="C143" s="134" t="s">
        <v>80</v>
      </c>
      <c r="D143" s="290" t="str">
        <f>IFERROR(INDEX(dnc_capex_drivers!$1:$1048576, MATCH(live_ds!$I143,dnc_capex_drivers!$B:$B,0),MATCH("CAPEX SCENARIO",dnc_capex_drivers!$1:$1,0)),
INDEX(asset_level_drivers!$1:$1048576, MATCH("CAPEX SCENARIO",asset_level_drivers!$A:$A,0),MATCH(live_ds!$B143,asset_level_drivers!$1:$1,0)))</f>
        <v>GENERIC - MUNSON 10K - RISKED</v>
      </c>
      <c r="E143" s="134" t="str">
        <f t="shared" si="13"/>
        <v>GENERIC</v>
      </c>
      <c r="F143" s="134">
        <v>2050</v>
      </c>
      <c r="G143" s="291">
        <f>+INDEX(dnc_capex_drivers!$C$2:$C$1048576,MATCH(live_ds!$D143,dnc_capex_drivers!$B$2:$B$1048576,0),1)</f>
        <v>10000</v>
      </c>
      <c r="H143" s="383" t="s">
        <v>623</v>
      </c>
      <c r="I143" s="159" t="s">
        <v>661</v>
      </c>
      <c r="J143" s="161">
        <v>2</v>
      </c>
      <c r="K143" s="292" t="s">
        <v>662</v>
      </c>
      <c r="L143" s="162">
        <v>8</v>
      </c>
      <c r="M143" s="163">
        <v>1</v>
      </c>
      <c r="N143" s="375" t="s">
        <v>99</v>
      </c>
      <c r="O143" s="384" t="s">
        <v>588</v>
      </c>
      <c r="P143" s="166">
        <v>100</v>
      </c>
      <c r="Q143" s="166">
        <v>75</v>
      </c>
      <c r="R143" s="167" t="s">
        <v>614</v>
      </c>
      <c r="S143" s="168">
        <v>10000</v>
      </c>
      <c r="T143" s="161" t="s">
        <v>548</v>
      </c>
      <c r="U143" s="167" t="s">
        <v>115</v>
      </c>
      <c r="V143" s="164" t="s">
        <v>663</v>
      </c>
      <c r="W143" s="293">
        <v>44409.8</v>
      </c>
      <c r="X143" s="293">
        <v>44379.4</v>
      </c>
      <c r="Y143" s="293">
        <v>44409.8</v>
      </c>
      <c r="Z143" s="294">
        <v>44470.6</v>
      </c>
      <c r="AA143" s="295">
        <v>44501</v>
      </c>
      <c r="AB143" s="295">
        <v>44501</v>
      </c>
      <c r="AC143" s="296">
        <v>44510</v>
      </c>
      <c r="AD143" s="297">
        <v>44573</v>
      </c>
      <c r="AE143" s="374">
        <v>44578</v>
      </c>
      <c r="AF143" s="370">
        <v>44626</v>
      </c>
      <c r="AG143" s="370">
        <v>44627</v>
      </c>
      <c r="AH143" s="371">
        <v>44651</v>
      </c>
      <c r="AI143" s="299">
        <v>44652</v>
      </c>
      <c r="AJ143" s="372">
        <v>44682</v>
      </c>
      <c r="AK143" s="370">
        <v>44591</v>
      </c>
      <c r="AL143" s="259"/>
      <c r="AM143" s="247">
        <v>0</v>
      </c>
    </row>
    <row r="144" spans="1:39" hidden="1" outlineLevel="1" x14ac:dyDescent="0.25">
      <c r="A144" s="111">
        <f t="shared" si="8"/>
        <v>148</v>
      </c>
      <c r="B144" s="111" t="s">
        <v>2</v>
      </c>
      <c r="C144" s="111" t="s">
        <v>80</v>
      </c>
      <c r="D144" s="300" t="str">
        <f>IFERROR(INDEX(dnc_capex_drivers!$1:$1048576, MATCH(live_ds!$I144,dnc_capex_drivers!$B:$B,0),MATCH("CAPEX SCENARIO",dnc_capex_drivers!$1:$1,0)),
INDEX(asset_level_drivers!$1:$1048576, MATCH("CAPEX SCENARIO",asset_level_drivers!$A:$A,0),MATCH(live_ds!$B144,asset_level_drivers!$1:$1,0)))</f>
        <v>GENERIC - MUNSON 10K - RISKED</v>
      </c>
      <c r="E144" s="111" t="str">
        <f t="shared" si="13"/>
        <v>GENERIC</v>
      </c>
      <c r="F144" s="111">
        <v>2050</v>
      </c>
      <c r="G144" s="301">
        <f>+INDEX(dnc_capex_drivers!$C$2:$C$1048576,MATCH(live_ds!$D144,dnc_capex_drivers!$B$2:$B$1048576,0),1)</f>
        <v>10000</v>
      </c>
      <c r="H144" s="411" t="s">
        <v>627</v>
      </c>
      <c r="I144" s="114" t="s">
        <v>664</v>
      </c>
      <c r="J144" s="116">
        <v>2</v>
      </c>
      <c r="K144" s="303" t="s">
        <v>662</v>
      </c>
      <c r="L144" s="117">
        <v>8</v>
      </c>
      <c r="M144" s="118">
        <v>2</v>
      </c>
      <c r="N144" s="373" t="s">
        <v>99</v>
      </c>
      <c r="O144" s="120" t="s">
        <v>588</v>
      </c>
      <c r="P144" s="121">
        <v>100</v>
      </c>
      <c r="Q144" s="121">
        <v>75</v>
      </c>
      <c r="R144" s="122" t="s">
        <v>614</v>
      </c>
      <c r="S144" s="123">
        <v>10000</v>
      </c>
      <c r="T144" s="116" t="s">
        <v>548</v>
      </c>
      <c r="U144" s="122" t="s">
        <v>115</v>
      </c>
      <c r="V144" s="119" t="s">
        <v>663</v>
      </c>
      <c r="W144" s="305">
        <v>44409.8</v>
      </c>
      <c r="X144" s="305">
        <v>44379.4</v>
      </c>
      <c r="Y144" s="306">
        <v>44409.8</v>
      </c>
      <c r="Z144" s="307">
        <v>44470.6</v>
      </c>
      <c r="AA144" s="306">
        <v>44510</v>
      </c>
      <c r="AB144" s="306">
        <v>44501</v>
      </c>
      <c r="AC144" s="308">
        <v>44519</v>
      </c>
      <c r="AD144" s="308">
        <v>44573</v>
      </c>
      <c r="AE144" s="374">
        <v>44578</v>
      </c>
      <c r="AF144" s="370">
        <v>44626</v>
      </c>
      <c r="AG144" s="370">
        <v>44627</v>
      </c>
      <c r="AH144" s="371">
        <v>44651</v>
      </c>
      <c r="AI144" s="299">
        <v>44652</v>
      </c>
      <c r="AJ144" s="372">
        <v>44682</v>
      </c>
      <c r="AK144" s="370">
        <v>44690</v>
      </c>
      <c r="AL144" s="263"/>
      <c r="AM144" s="243">
        <v>0</v>
      </c>
    </row>
    <row r="145" spans="1:39" hidden="1" outlineLevel="1" x14ac:dyDescent="0.25">
      <c r="A145" s="158">
        <f t="shared" si="8"/>
        <v>149</v>
      </c>
      <c r="B145" s="134" t="s">
        <v>2</v>
      </c>
      <c r="C145" s="134" t="s">
        <v>80</v>
      </c>
      <c r="D145" s="290" t="str">
        <f>IFERROR(INDEX(dnc_capex_drivers!$1:$1048576, MATCH(live_ds!$I145,dnc_capex_drivers!$B:$B,0),MATCH("CAPEX SCENARIO",dnc_capex_drivers!$1:$1,0)),
INDEX(asset_level_drivers!$1:$1048576, MATCH("CAPEX SCENARIO",asset_level_drivers!$A:$A,0),MATCH(live_ds!$B145,asset_level_drivers!$1:$1,0)))</f>
        <v>GENERIC - MUNSON 10K - RISKED</v>
      </c>
      <c r="E145" s="134" t="str">
        <f t="shared" si="13"/>
        <v>GENERIC</v>
      </c>
      <c r="F145" s="134">
        <v>2050</v>
      </c>
      <c r="G145" s="291">
        <f>+INDEX(dnc_capex_drivers!$C$2:$C$1048576,MATCH(live_ds!$D145,dnc_capex_drivers!$B$2:$B$1048576,0),1)</f>
        <v>10000</v>
      </c>
      <c r="H145" s="383" t="s">
        <v>665</v>
      </c>
      <c r="I145" s="159" t="s">
        <v>666</v>
      </c>
      <c r="J145" s="161">
        <v>2</v>
      </c>
      <c r="K145" s="292" t="s">
        <v>662</v>
      </c>
      <c r="L145" s="162">
        <v>8</v>
      </c>
      <c r="M145" s="163">
        <v>3</v>
      </c>
      <c r="N145" s="375" t="s">
        <v>99</v>
      </c>
      <c r="O145" s="384" t="s">
        <v>588</v>
      </c>
      <c r="P145" s="166">
        <v>100</v>
      </c>
      <c r="Q145" s="166">
        <v>75</v>
      </c>
      <c r="R145" s="167" t="s">
        <v>614</v>
      </c>
      <c r="S145" s="168">
        <v>10000</v>
      </c>
      <c r="T145" s="161" t="s">
        <v>548</v>
      </c>
      <c r="U145" s="167" t="s">
        <v>115</v>
      </c>
      <c r="V145" s="164" t="s">
        <v>663</v>
      </c>
      <c r="W145" s="293">
        <v>44409.8</v>
      </c>
      <c r="X145" s="293">
        <v>44379.4</v>
      </c>
      <c r="Y145" s="293">
        <v>44409.8</v>
      </c>
      <c r="Z145" s="294">
        <v>44470.6</v>
      </c>
      <c r="AA145" s="295">
        <v>44519</v>
      </c>
      <c r="AB145" s="295">
        <v>44501</v>
      </c>
      <c r="AC145" s="296">
        <v>44528</v>
      </c>
      <c r="AD145" s="297">
        <v>44573</v>
      </c>
      <c r="AE145" s="374">
        <v>44578</v>
      </c>
      <c r="AF145" s="370">
        <v>44626</v>
      </c>
      <c r="AG145" s="370">
        <v>44627</v>
      </c>
      <c r="AH145" s="371">
        <v>44651</v>
      </c>
      <c r="AI145" s="299">
        <v>44652</v>
      </c>
      <c r="AJ145" s="372">
        <v>44682</v>
      </c>
      <c r="AK145" s="370">
        <v>44687</v>
      </c>
      <c r="AL145" s="259"/>
      <c r="AM145" s="247">
        <v>0</v>
      </c>
    </row>
    <row r="146" spans="1:39" hidden="1" outlineLevel="1" x14ac:dyDescent="0.25">
      <c r="A146" s="111">
        <f t="shared" si="8"/>
        <v>150</v>
      </c>
      <c r="B146" s="111" t="s">
        <v>2</v>
      </c>
      <c r="C146" s="111" t="s">
        <v>80</v>
      </c>
      <c r="D146" s="300" t="str">
        <f>IFERROR(INDEX(dnc_capex_drivers!$1:$1048576, MATCH(live_ds!$I146,dnc_capex_drivers!$B:$B,0),MATCH("CAPEX SCENARIO",dnc_capex_drivers!$1:$1,0)),
INDEX(asset_level_drivers!$1:$1048576, MATCH("CAPEX SCENARIO",asset_level_drivers!$A:$A,0),MATCH(live_ds!$B146,asset_level_drivers!$1:$1,0)))</f>
        <v>GENERIC - MUNSON 10K - RISKED</v>
      </c>
      <c r="E146" s="111" t="str">
        <f t="shared" si="13"/>
        <v>GENERIC</v>
      </c>
      <c r="F146" s="111">
        <v>2050</v>
      </c>
      <c r="G146" s="301">
        <f>+INDEX(dnc_capex_drivers!$C$2:$C$1048576,MATCH(live_ds!$D146,dnc_capex_drivers!$B$2:$B$1048576,0),1)</f>
        <v>10000</v>
      </c>
      <c r="H146" s="411" t="s">
        <v>667</v>
      </c>
      <c r="I146" s="114" t="s">
        <v>668</v>
      </c>
      <c r="J146" s="116">
        <v>2</v>
      </c>
      <c r="K146" s="303" t="s">
        <v>662</v>
      </c>
      <c r="L146" s="117">
        <v>8</v>
      </c>
      <c r="M146" s="118">
        <v>4</v>
      </c>
      <c r="N146" s="373" t="s">
        <v>99</v>
      </c>
      <c r="O146" s="120" t="s">
        <v>588</v>
      </c>
      <c r="P146" s="121">
        <v>100</v>
      </c>
      <c r="Q146" s="121">
        <v>75</v>
      </c>
      <c r="R146" s="122" t="s">
        <v>614</v>
      </c>
      <c r="S146" s="123">
        <v>10000</v>
      </c>
      <c r="T146" s="116" t="s">
        <v>548</v>
      </c>
      <c r="U146" s="122" t="s">
        <v>115</v>
      </c>
      <c r="V146" s="119" t="s">
        <v>663</v>
      </c>
      <c r="W146" s="305">
        <v>44409.8</v>
      </c>
      <c r="X146" s="305">
        <v>44379.4</v>
      </c>
      <c r="Y146" s="306">
        <v>44409.8</v>
      </c>
      <c r="Z146" s="307">
        <v>44470.6</v>
      </c>
      <c r="AA146" s="306">
        <v>44528</v>
      </c>
      <c r="AB146" s="306">
        <v>44501</v>
      </c>
      <c r="AC146" s="308">
        <v>44537</v>
      </c>
      <c r="AD146" s="308">
        <v>44573</v>
      </c>
      <c r="AE146" s="374">
        <v>44578</v>
      </c>
      <c r="AF146" s="370">
        <v>44626</v>
      </c>
      <c r="AG146" s="370">
        <v>44627</v>
      </c>
      <c r="AH146" s="371">
        <v>44651</v>
      </c>
      <c r="AI146" s="299">
        <v>44652</v>
      </c>
      <c r="AJ146" s="372">
        <v>44682</v>
      </c>
      <c r="AK146" s="370">
        <v>44684</v>
      </c>
      <c r="AL146" s="263"/>
      <c r="AM146" s="243">
        <v>0</v>
      </c>
    </row>
    <row r="147" spans="1:39" hidden="1" outlineLevel="1" x14ac:dyDescent="0.25">
      <c r="A147" s="158">
        <f t="shared" si="8"/>
        <v>151</v>
      </c>
      <c r="B147" s="134" t="s">
        <v>2</v>
      </c>
      <c r="C147" s="134" t="s">
        <v>80</v>
      </c>
      <c r="D147" s="290" t="str">
        <f>IFERROR(INDEX(dnc_capex_drivers!$1:$1048576, MATCH(live_ds!$I147,dnc_capex_drivers!$B:$B,0),MATCH("CAPEX SCENARIO",dnc_capex_drivers!$1:$1,0)),
INDEX(asset_level_drivers!$1:$1048576, MATCH("CAPEX SCENARIO",asset_level_drivers!$A:$A,0),MATCH(live_ds!$B147,asset_level_drivers!$1:$1,0)))</f>
        <v>GENERIC - MUNSON 10K - RISKED</v>
      </c>
      <c r="E147" s="134" t="str">
        <f t="shared" si="13"/>
        <v>GENERIC</v>
      </c>
      <c r="F147" s="134">
        <v>2050</v>
      </c>
      <c r="G147" s="291">
        <f>+INDEX(dnc_capex_drivers!$C$2:$C$1048576,MATCH(live_ds!$D147,dnc_capex_drivers!$B$2:$B$1048576,0),1)</f>
        <v>10000</v>
      </c>
      <c r="H147" s="383" t="s">
        <v>669</v>
      </c>
      <c r="I147" s="159" t="s">
        <v>670</v>
      </c>
      <c r="J147" s="161">
        <v>2</v>
      </c>
      <c r="K147" s="292" t="s">
        <v>662</v>
      </c>
      <c r="L147" s="162">
        <v>8</v>
      </c>
      <c r="M147" s="163">
        <v>5</v>
      </c>
      <c r="N147" s="375" t="s">
        <v>99</v>
      </c>
      <c r="O147" s="384" t="s">
        <v>588</v>
      </c>
      <c r="P147" s="166">
        <v>100</v>
      </c>
      <c r="Q147" s="166">
        <v>75</v>
      </c>
      <c r="R147" s="167" t="s">
        <v>614</v>
      </c>
      <c r="S147" s="168">
        <v>10000</v>
      </c>
      <c r="T147" s="161" t="s">
        <v>548</v>
      </c>
      <c r="U147" s="167" t="s">
        <v>115</v>
      </c>
      <c r="V147" s="164" t="s">
        <v>663</v>
      </c>
      <c r="W147" s="293">
        <v>44409.8</v>
      </c>
      <c r="X147" s="293">
        <v>44379.4</v>
      </c>
      <c r="Y147" s="293">
        <v>44409.8</v>
      </c>
      <c r="Z147" s="294">
        <v>44470.6</v>
      </c>
      <c r="AA147" s="295">
        <v>44537</v>
      </c>
      <c r="AB147" s="295">
        <v>44501</v>
      </c>
      <c r="AC147" s="296">
        <v>44546</v>
      </c>
      <c r="AD147" s="297">
        <v>44573</v>
      </c>
      <c r="AE147" s="374">
        <v>44578</v>
      </c>
      <c r="AF147" s="370">
        <v>44626</v>
      </c>
      <c r="AG147" s="370">
        <v>44627</v>
      </c>
      <c r="AH147" s="371">
        <v>44651</v>
      </c>
      <c r="AI147" s="299">
        <v>44652</v>
      </c>
      <c r="AJ147" s="372">
        <v>44682</v>
      </c>
      <c r="AK147" s="370">
        <v>44681</v>
      </c>
      <c r="AL147" s="259"/>
      <c r="AM147" s="247">
        <v>0</v>
      </c>
    </row>
    <row r="148" spans="1:39" hidden="1" outlineLevel="1" x14ac:dyDescent="0.25">
      <c r="A148" s="111">
        <f t="shared" si="8"/>
        <v>152</v>
      </c>
      <c r="B148" s="111" t="s">
        <v>2</v>
      </c>
      <c r="C148" s="111" t="s">
        <v>80</v>
      </c>
      <c r="D148" s="300" t="str">
        <f>IFERROR(INDEX(dnc_capex_drivers!$1:$1048576, MATCH(live_ds!$I148,dnc_capex_drivers!$B:$B,0),MATCH("CAPEX SCENARIO",dnc_capex_drivers!$1:$1,0)),
INDEX(asset_level_drivers!$1:$1048576, MATCH("CAPEX SCENARIO",asset_level_drivers!$A:$A,0),MATCH(live_ds!$B148,asset_level_drivers!$1:$1,0)))</f>
        <v>GENERIC - MUNSON 10K - RISKED</v>
      </c>
      <c r="E148" s="111" t="str">
        <f t="shared" si="13"/>
        <v>GENERIC</v>
      </c>
      <c r="F148" s="111">
        <v>2050</v>
      </c>
      <c r="G148" s="301">
        <f>+INDEX(dnc_capex_drivers!$C$2:$C$1048576,MATCH(live_ds!$D148,dnc_capex_drivers!$B$2:$B$1048576,0),1)</f>
        <v>10000</v>
      </c>
      <c r="H148" s="411" t="s">
        <v>671</v>
      </c>
      <c r="I148" s="114" t="s">
        <v>672</v>
      </c>
      <c r="J148" s="116">
        <v>2</v>
      </c>
      <c r="K148" s="303" t="s">
        <v>662</v>
      </c>
      <c r="L148" s="117">
        <v>8</v>
      </c>
      <c r="M148" s="118">
        <v>6</v>
      </c>
      <c r="N148" s="373" t="s">
        <v>99</v>
      </c>
      <c r="O148" s="120" t="s">
        <v>588</v>
      </c>
      <c r="P148" s="121">
        <v>100</v>
      </c>
      <c r="Q148" s="121">
        <v>75</v>
      </c>
      <c r="R148" s="122" t="s">
        <v>614</v>
      </c>
      <c r="S148" s="123">
        <v>10000</v>
      </c>
      <c r="T148" s="116" t="s">
        <v>548</v>
      </c>
      <c r="U148" s="122" t="s">
        <v>115</v>
      </c>
      <c r="V148" s="119" t="s">
        <v>663</v>
      </c>
      <c r="W148" s="305">
        <v>44409.8</v>
      </c>
      <c r="X148" s="305">
        <v>44379.4</v>
      </c>
      <c r="Y148" s="306">
        <v>44409.8</v>
      </c>
      <c r="Z148" s="307">
        <v>44470.6</v>
      </c>
      <c r="AA148" s="306">
        <v>44546</v>
      </c>
      <c r="AB148" s="306">
        <v>44501</v>
      </c>
      <c r="AC148" s="308">
        <v>44555</v>
      </c>
      <c r="AD148" s="308">
        <v>44573</v>
      </c>
      <c r="AE148" s="374">
        <v>44578</v>
      </c>
      <c r="AF148" s="370">
        <v>44626</v>
      </c>
      <c r="AG148" s="370">
        <v>44627</v>
      </c>
      <c r="AH148" s="371">
        <v>44651</v>
      </c>
      <c r="AI148" s="299">
        <v>44652</v>
      </c>
      <c r="AJ148" s="372">
        <v>44682</v>
      </c>
      <c r="AK148" s="370">
        <v>44726</v>
      </c>
      <c r="AL148" s="263"/>
      <c r="AM148" s="243">
        <v>0</v>
      </c>
    </row>
    <row r="149" spans="1:39" hidden="1" outlineLevel="1" x14ac:dyDescent="0.25">
      <c r="A149" s="158">
        <f t="shared" si="8"/>
        <v>153</v>
      </c>
      <c r="B149" s="134" t="s">
        <v>2</v>
      </c>
      <c r="C149" s="134" t="s">
        <v>80</v>
      </c>
      <c r="D149" s="290" t="str">
        <f>IFERROR(INDEX(dnc_capex_drivers!$1:$1048576, MATCH(live_ds!$I149,dnc_capex_drivers!$B:$B,0),MATCH("CAPEX SCENARIO",dnc_capex_drivers!$1:$1,0)),
INDEX(asset_level_drivers!$1:$1048576, MATCH("CAPEX SCENARIO",asset_level_drivers!$A:$A,0),MATCH(live_ds!$B149,asset_level_drivers!$1:$1,0)))</f>
        <v>GENERIC - MUNSON 10K - RISKED</v>
      </c>
      <c r="E149" s="134" t="str">
        <f t="shared" si="13"/>
        <v>GENERIC</v>
      </c>
      <c r="F149" s="134">
        <v>2050</v>
      </c>
      <c r="G149" s="291">
        <f>+INDEX(dnc_capex_drivers!$C$2:$C$1048576,MATCH(live_ds!$D149,dnc_capex_drivers!$B$2:$B$1048576,0),1)</f>
        <v>10000</v>
      </c>
      <c r="H149" s="383" t="s">
        <v>673</v>
      </c>
      <c r="I149" s="159" t="s">
        <v>674</v>
      </c>
      <c r="J149" s="161">
        <v>2</v>
      </c>
      <c r="K149" s="292" t="s">
        <v>662</v>
      </c>
      <c r="L149" s="162">
        <v>8</v>
      </c>
      <c r="M149" s="163">
        <v>7</v>
      </c>
      <c r="N149" s="375" t="s">
        <v>99</v>
      </c>
      <c r="O149" s="384" t="s">
        <v>588</v>
      </c>
      <c r="P149" s="166">
        <v>100</v>
      </c>
      <c r="Q149" s="166">
        <v>75</v>
      </c>
      <c r="R149" s="167" t="s">
        <v>614</v>
      </c>
      <c r="S149" s="168">
        <v>10000</v>
      </c>
      <c r="T149" s="161" t="s">
        <v>548</v>
      </c>
      <c r="U149" s="167" t="s">
        <v>115</v>
      </c>
      <c r="V149" s="164" t="s">
        <v>663</v>
      </c>
      <c r="W149" s="293">
        <v>44409.8</v>
      </c>
      <c r="X149" s="293">
        <v>44379.4</v>
      </c>
      <c r="Y149" s="293">
        <v>44409.8</v>
      </c>
      <c r="Z149" s="294">
        <v>44470.6</v>
      </c>
      <c r="AA149" s="295">
        <v>44555</v>
      </c>
      <c r="AB149" s="295">
        <v>44501</v>
      </c>
      <c r="AC149" s="296">
        <v>44564</v>
      </c>
      <c r="AD149" s="297">
        <v>44573</v>
      </c>
      <c r="AE149" s="374">
        <v>44578</v>
      </c>
      <c r="AF149" s="370">
        <v>44626</v>
      </c>
      <c r="AG149" s="370">
        <v>44627</v>
      </c>
      <c r="AH149" s="371">
        <v>44651</v>
      </c>
      <c r="AI149" s="299">
        <v>44652</v>
      </c>
      <c r="AJ149" s="372">
        <v>44682</v>
      </c>
      <c r="AK149" s="370">
        <v>44723</v>
      </c>
      <c r="AL149" s="259"/>
      <c r="AM149" s="247">
        <v>0</v>
      </c>
    </row>
    <row r="150" spans="1:39" hidden="1" outlineLevel="1" x14ac:dyDescent="0.25">
      <c r="A150" s="343">
        <f t="shared" si="8"/>
        <v>154</v>
      </c>
      <c r="B150" s="343" t="s">
        <v>2</v>
      </c>
      <c r="C150" s="343" t="s">
        <v>80</v>
      </c>
      <c r="D150" s="344" t="str">
        <f>IFERROR(INDEX(dnc_capex_drivers!$1:$1048576, MATCH(live_ds!$I150,dnc_capex_drivers!$B:$B,0),MATCH("CAPEX SCENARIO",dnc_capex_drivers!$1:$1,0)),
INDEX(asset_level_drivers!$1:$1048576, MATCH("CAPEX SCENARIO",asset_level_drivers!$A:$A,0),MATCH(live_ds!$B150,asset_level_drivers!$1:$1,0)))</f>
        <v>GENERIC - MUNSON 10K - RISKED</v>
      </c>
      <c r="E150" s="343" t="str">
        <f t="shared" si="13"/>
        <v>GENERIC</v>
      </c>
      <c r="F150" s="343">
        <v>2050</v>
      </c>
      <c r="G150" s="345">
        <f>+INDEX(dnc_capex_drivers!$C$2:$C$1048576,MATCH(live_ds!$D150,dnc_capex_drivers!$B$2:$B$1048576,0),1)</f>
        <v>10000</v>
      </c>
      <c r="H150" s="412" t="s">
        <v>675</v>
      </c>
      <c r="I150" s="346" t="s">
        <v>676</v>
      </c>
      <c r="J150" s="356">
        <v>2</v>
      </c>
      <c r="K150" s="349" t="s">
        <v>662</v>
      </c>
      <c r="L150" s="350">
        <v>8</v>
      </c>
      <c r="M150" s="351">
        <v>8</v>
      </c>
      <c r="N150" s="376" t="s">
        <v>99</v>
      </c>
      <c r="O150" s="352" t="s">
        <v>588</v>
      </c>
      <c r="P150" s="353">
        <v>100</v>
      </c>
      <c r="Q150" s="353">
        <v>75</v>
      </c>
      <c r="R150" s="357" t="s">
        <v>614</v>
      </c>
      <c r="S150" s="355">
        <v>10000</v>
      </c>
      <c r="T150" s="356" t="s">
        <v>548</v>
      </c>
      <c r="U150" s="357" t="s">
        <v>115</v>
      </c>
      <c r="V150" s="358" t="s">
        <v>663</v>
      </c>
      <c r="W150" s="359">
        <v>44409.8</v>
      </c>
      <c r="X150" s="359">
        <v>44379.4</v>
      </c>
      <c r="Y150" s="360">
        <v>44409.8</v>
      </c>
      <c r="Z150" s="361">
        <v>44470.6</v>
      </c>
      <c r="AA150" s="360">
        <v>44564</v>
      </c>
      <c r="AB150" s="360">
        <v>44501</v>
      </c>
      <c r="AC150" s="362">
        <v>44573</v>
      </c>
      <c r="AD150" s="362">
        <v>44573</v>
      </c>
      <c r="AE150" s="413">
        <v>44578</v>
      </c>
      <c r="AF150" s="378">
        <v>44626</v>
      </c>
      <c r="AG150" s="378">
        <v>44627</v>
      </c>
      <c r="AH150" s="379">
        <v>44651</v>
      </c>
      <c r="AI150" s="364">
        <v>44652</v>
      </c>
      <c r="AJ150" s="380">
        <v>44682</v>
      </c>
      <c r="AK150" s="378">
        <v>44720</v>
      </c>
      <c r="AL150" s="263"/>
      <c r="AM150" s="243">
        <v>0</v>
      </c>
    </row>
    <row r="151" spans="1:39" collapsed="1" x14ac:dyDescent="0.25">
      <c r="A151" s="139">
        <f t="shared" si="8"/>
        <v>155</v>
      </c>
      <c r="B151" s="139" t="s">
        <v>14</v>
      </c>
      <c r="C151" s="139" t="s">
        <v>80</v>
      </c>
      <c r="D151" s="139" t="s">
        <v>677</v>
      </c>
      <c r="E151" s="290" t="str">
        <f>+INDEX(dnc_capex_drivers!$A:$AB,MATCH(live_ds!$D151,dnc_capex_drivers!$B:$B,0),MATCH(live_ds!E$1,dnc_capex_drivers!$1:$1,0))</f>
        <v>All</v>
      </c>
      <c r="F151" s="290">
        <v>2050</v>
      </c>
      <c r="G151" s="291">
        <v>10000</v>
      </c>
      <c r="H151" s="414" t="s">
        <v>678</v>
      </c>
      <c r="I151" s="415" t="s">
        <v>678</v>
      </c>
      <c r="J151" s="391">
        <v>2</v>
      </c>
      <c r="K151" s="391" t="s">
        <v>679</v>
      </c>
      <c r="L151" s="391">
        <v>4</v>
      </c>
      <c r="M151" s="391">
        <v>1</v>
      </c>
      <c r="N151" s="391" t="s">
        <v>99</v>
      </c>
      <c r="O151" s="391" t="s">
        <v>588</v>
      </c>
      <c r="P151" s="416">
        <v>100</v>
      </c>
      <c r="Q151" s="417">
        <v>78.125</v>
      </c>
      <c r="R151" s="391" t="s">
        <v>614</v>
      </c>
      <c r="S151" s="391">
        <v>10000</v>
      </c>
      <c r="T151" s="391" t="s">
        <v>548</v>
      </c>
      <c r="U151" s="398" t="s">
        <v>115</v>
      </c>
      <c r="V151" s="400" t="s">
        <v>680</v>
      </c>
      <c r="W151" s="418">
        <v>44410</v>
      </c>
      <c r="X151" s="418">
        <v>44379</v>
      </c>
      <c r="Y151" s="418">
        <v>44410</v>
      </c>
      <c r="Z151" s="419">
        <v>44470</v>
      </c>
      <c r="AA151" s="420">
        <v>44501</v>
      </c>
      <c r="AB151" s="420">
        <v>44501</v>
      </c>
      <c r="AC151" s="421">
        <v>44510</v>
      </c>
      <c r="AD151" s="422">
        <v>44537</v>
      </c>
      <c r="AE151" s="423">
        <v>44572</v>
      </c>
      <c r="AF151" s="418">
        <v>44600</v>
      </c>
      <c r="AG151" s="418">
        <v>44617</v>
      </c>
      <c r="AH151" s="419">
        <v>44626</v>
      </c>
      <c r="AI151" s="420">
        <v>44628</v>
      </c>
      <c r="AJ151" s="420">
        <v>44658</v>
      </c>
      <c r="AK151" s="418">
        <v>44748</v>
      </c>
      <c r="AL151" s="259"/>
      <c r="AM151" s="247">
        <v>0</v>
      </c>
    </row>
    <row r="152" spans="1:39" x14ac:dyDescent="0.25">
      <c r="A152" s="424">
        <f t="shared" si="8"/>
        <v>156</v>
      </c>
      <c r="B152" s="424" t="s">
        <v>14</v>
      </c>
      <c r="C152" s="424" t="s">
        <v>80</v>
      </c>
      <c r="D152" s="424" t="s">
        <v>677</v>
      </c>
      <c r="E152" s="300" t="str">
        <f>+INDEX(dnc_capex_drivers!$A:$AB,MATCH(live_ds!$D152,dnc_capex_drivers!$B:$B,0),MATCH(live_ds!E$1,dnc_capex_drivers!$1:$1,0))</f>
        <v>All</v>
      </c>
      <c r="F152" s="300">
        <v>2050</v>
      </c>
      <c r="G152" s="301">
        <v>10000</v>
      </c>
      <c r="H152" s="425" t="s">
        <v>681</v>
      </c>
      <c r="I152" s="115" t="s">
        <v>681</v>
      </c>
      <c r="J152" s="116">
        <v>2</v>
      </c>
      <c r="K152" s="116" t="s">
        <v>679</v>
      </c>
      <c r="L152" s="116">
        <v>4</v>
      </c>
      <c r="M152" s="116">
        <v>2</v>
      </c>
      <c r="N152" s="116" t="s">
        <v>99</v>
      </c>
      <c r="O152" s="116" t="s">
        <v>588</v>
      </c>
      <c r="P152" s="426">
        <v>100</v>
      </c>
      <c r="Q152" s="427">
        <v>78.125</v>
      </c>
      <c r="R152" s="116" t="s">
        <v>614</v>
      </c>
      <c r="S152" s="116">
        <v>10000</v>
      </c>
      <c r="T152" s="116" t="s">
        <v>548</v>
      </c>
      <c r="U152" s="122" t="s">
        <v>115</v>
      </c>
      <c r="V152" s="119" t="s">
        <v>680</v>
      </c>
      <c r="W152" s="428">
        <v>44410</v>
      </c>
      <c r="X152" s="428">
        <v>44379</v>
      </c>
      <c r="Y152" s="428">
        <v>44410</v>
      </c>
      <c r="Z152" s="429">
        <v>44470</v>
      </c>
      <c r="AA152" s="430">
        <v>44511</v>
      </c>
      <c r="AB152" s="430">
        <v>44501</v>
      </c>
      <c r="AC152" s="431">
        <v>44519</v>
      </c>
      <c r="AD152" s="432">
        <v>44537</v>
      </c>
      <c r="AE152" s="433">
        <v>44572</v>
      </c>
      <c r="AF152" s="428">
        <v>44600</v>
      </c>
      <c r="AG152" s="428">
        <v>44620</v>
      </c>
      <c r="AH152" s="429">
        <v>44626</v>
      </c>
      <c r="AI152" s="434">
        <v>44628</v>
      </c>
      <c r="AJ152" s="434">
        <v>44658</v>
      </c>
      <c r="AK152" s="428">
        <v>44748</v>
      </c>
      <c r="AL152" s="263"/>
      <c r="AM152" s="243">
        <v>0</v>
      </c>
    </row>
    <row r="153" spans="1:39" x14ac:dyDescent="0.25">
      <c r="A153" s="139">
        <f t="shared" si="8"/>
        <v>157</v>
      </c>
      <c r="B153" s="139" t="s">
        <v>14</v>
      </c>
      <c r="C153" s="139" t="s">
        <v>80</v>
      </c>
      <c r="D153" s="139" t="s">
        <v>677</v>
      </c>
      <c r="E153" s="290" t="str">
        <f>+INDEX(dnc_capex_drivers!$A:$AB,MATCH(live_ds!$D153,dnc_capex_drivers!$B:$B,0),MATCH(live_ds!E$1,dnc_capex_drivers!$1:$1,0))</f>
        <v>All</v>
      </c>
      <c r="F153" s="290">
        <v>2050</v>
      </c>
      <c r="G153" s="291">
        <v>10000</v>
      </c>
      <c r="H153" s="436" t="s">
        <v>682</v>
      </c>
      <c r="I153" s="160" t="s">
        <v>682</v>
      </c>
      <c r="J153" s="161">
        <v>2</v>
      </c>
      <c r="K153" s="161" t="s">
        <v>679</v>
      </c>
      <c r="L153" s="161">
        <v>4</v>
      </c>
      <c r="M153" s="161">
        <v>3</v>
      </c>
      <c r="N153" s="161" t="s">
        <v>99</v>
      </c>
      <c r="O153" s="161" t="s">
        <v>588</v>
      </c>
      <c r="P153" s="437">
        <v>100</v>
      </c>
      <c r="Q153" s="438">
        <v>78.125</v>
      </c>
      <c r="R153" s="161" t="s">
        <v>614</v>
      </c>
      <c r="S153" s="161">
        <v>10000</v>
      </c>
      <c r="T153" s="161" t="s">
        <v>548</v>
      </c>
      <c r="U153" s="167" t="s">
        <v>115</v>
      </c>
      <c r="V153" s="164" t="s">
        <v>680</v>
      </c>
      <c r="W153" s="428">
        <v>44410</v>
      </c>
      <c r="X153" s="428">
        <v>44379</v>
      </c>
      <c r="Y153" s="428">
        <v>44410</v>
      </c>
      <c r="Z153" s="429">
        <v>44470</v>
      </c>
      <c r="AA153" s="430">
        <v>44520</v>
      </c>
      <c r="AB153" s="434">
        <v>44501</v>
      </c>
      <c r="AC153" s="439">
        <v>44528</v>
      </c>
      <c r="AD153" s="432">
        <v>44537</v>
      </c>
      <c r="AE153" s="433">
        <v>44572</v>
      </c>
      <c r="AF153" s="428">
        <v>44600</v>
      </c>
      <c r="AG153" s="428">
        <v>44623</v>
      </c>
      <c r="AH153" s="429">
        <v>44626</v>
      </c>
      <c r="AI153" s="434">
        <v>44628</v>
      </c>
      <c r="AJ153" s="434">
        <v>44658</v>
      </c>
      <c r="AK153" s="428">
        <v>44748</v>
      </c>
      <c r="AL153" s="259"/>
      <c r="AM153" s="247">
        <v>0</v>
      </c>
    </row>
    <row r="154" spans="1:39" x14ac:dyDescent="0.25">
      <c r="A154" s="440">
        <f t="shared" si="8"/>
        <v>158</v>
      </c>
      <c r="B154" s="440" t="s">
        <v>14</v>
      </c>
      <c r="C154" s="440" t="s">
        <v>80</v>
      </c>
      <c r="D154" s="440" t="s">
        <v>677</v>
      </c>
      <c r="E154" s="344" t="str">
        <f>+INDEX(dnc_capex_drivers!$A:$AB,MATCH(live_ds!$D154,dnc_capex_drivers!$B:$B,0),MATCH(live_ds!E$1,dnc_capex_drivers!$1:$1,0))</f>
        <v>All</v>
      </c>
      <c r="F154" s="344">
        <v>2050</v>
      </c>
      <c r="G154" s="345">
        <v>10000</v>
      </c>
      <c r="H154" s="441" t="s">
        <v>683</v>
      </c>
      <c r="I154" s="347" t="s">
        <v>683</v>
      </c>
      <c r="J154" s="356">
        <v>2</v>
      </c>
      <c r="K154" s="356" t="s">
        <v>679</v>
      </c>
      <c r="L154" s="356">
        <v>4</v>
      </c>
      <c r="M154" s="356">
        <v>4</v>
      </c>
      <c r="N154" s="356" t="s">
        <v>99</v>
      </c>
      <c r="O154" s="356" t="s">
        <v>588</v>
      </c>
      <c r="P154" s="442">
        <v>100</v>
      </c>
      <c r="Q154" s="443">
        <v>78.125</v>
      </c>
      <c r="R154" s="356" t="s">
        <v>614</v>
      </c>
      <c r="S154" s="356">
        <v>10000</v>
      </c>
      <c r="T154" s="356" t="s">
        <v>548</v>
      </c>
      <c r="U154" s="357" t="s">
        <v>115</v>
      </c>
      <c r="V154" s="358" t="s">
        <v>680</v>
      </c>
      <c r="W154" s="444">
        <v>44410</v>
      </c>
      <c r="X154" s="444">
        <v>44379</v>
      </c>
      <c r="Y154" s="444">
        <v>44410</v>
      </c>
      <c r="Z154" s="445">
        <v>44470</v>
      </c>
      <c r="AA154" s="446">
        <v>44529</v>
      </c>
      <c r="AB154" s="446">
        <v>44501</v>
      </c>
      <c r="AC154" s="447">
        <v>44537</v>
      </c>
      <c r="AD154" s="448">
        <v>44537</v>
      </c>
      <c r="AE154" s="449">
        <v>44572</v>
      </c>
      <c r="AF154" s="444">
        <v>44600</v>
      </c>
      <c r="AG154" s="444">
        <v>44626</v>
      </c>
      <c r="AH154" s="445">
        <v>44626</v>
      </c>
      <c r="AI154" s="450">
        <v>44628</v>
      </c>
      <c r="AJ154" s="450">
        <v>44658</v>
      </c>
      <c r="AK154" s="444">
        <v>44748</v>
      </c>
      <c r="AL154" s="263"/>
      <c r="AM154" s="243">
        <v>0</v>
      </c>
    </row>
    <row r="155" spans="1:39" x14ac:dyDescent="0.25">
      <c r="A155" s="139">
        <f t="shared" si="8"/>
        <v>159</v>
      </c>
      <c r="B155" s="139" t="s">
        <v>14</v>
      </c>
      <c r="C155" s="139" t="s">
        <v>80</v>
      </c>
      <c r="D155" s="139" t="s">
        <v>677</v>
      </c>
      <c r="E155" s="290" t="str">
        <f>+INDEX(dnc_capex_drivers!$A:$AB,MATCH(live_ds!$D155,dnc_capex_drivers!$B:$B,0),MATCH(live_ds!E$1,dnc_capex_drivers!$1:$1,0))</f>
        <v>All</v>
      </c>
      <c r="F155" s="290">
        <v>2050</v>
      </c>
      <c r="G155" s="291">
        <v>10000</v>
      </c>
      <c r="H155" s="436" t="s">
        <v>684</v>
      </c>
      <c r="I155" s="160" t="s">
        <v>684</v>
      </c>
      <c r="J155" s="161">
        <v>2</v>
      </c>
      <c r="K155" s="161" t="s">
        <v>679</v>
      </c>
      <c r="L155" s="161">
        <v>3</v>
      </c>
      <c r="M155" s="161">
        <v>1</v>
      </c>
      <c r="N155" s="161" t="s">
        <v>99</v>
      </c>
      <c r="O155" s="161" t="s">
        <v>588</v>
      </c>
      <c r="P155" s="437">
        <v>100</v>
      </c>
      <c r="Q155" s="438">
        <v>78.125</v>
      </c>
      <c r="R155" s="161" t="s">
        <v>614</v>
      </c>
      <c r="S155" s="161">
        <v>10000</v>
      </c>
      <c r="T155" s="161" t="s">
        <v>548</v>
      </c>
      <c r="U155" s="167" t="s">
        <v>115</v>
      </c>
      <c r="V155" s="164" t="s">
        <v>680</v>
      </c>
      <c r="W155" s="428">
        <v>44451</v>
      </c>
      <c r="X155" s="428">
        <v>44420</v>
      </c>
      <c r="Y155" s="428">
        <v>44451</v>
      </c>
      <c r="Z155" s="429">
        <v>44511</v>
      </c>
      <c r="AA155" s="434">
        <v>44542</v>
      </c>
      <c r="AB155" s="434">
        <v>44542</v>
      </c>
      <c r="AC155" s="439">
        <v>44551</v>
      </c>
      <c r="AD155" s="432">
        <v>44571</v>
      </c>
      <c r="AE155" s="433">
        <v>44602</v>
      </c>
      <c r="AF155" s="428">
        <v>44623</v>
      </c>
      <c r="AG155" s="428">
        <v>44628</v>
      </c>
      <c r="AH155" s="429">
        <v>44634</v>
      </c>
      <c r="AI155" s="434">
        <v>44636</v>
      </c>
      <c r="AJ155" s="434">
        <v>44666</v>
      </c>
      <c r="AK155" s="428">
        <v>44756</v>
      </c>
      <c r="AL155" s="259"/>
      <c r="AM155" s="247">
        <v>0</v>
      </c>
    </row>
    <row r="156" spans="1:39" x14ac:dyDescent="0.25">
      <c r="A156" s="424">
        <f t="shared" si="8"/>
        <v>160</v>
      </c>
      <c r="B156" s="424" t="s">
        <v>14</v>
      </c>
      <c r="C156" s="424" t="s">
        <v>80</v>
      </c>
      <c r="D156" s="424" t="s">
        <v>677</v>
      </c>
      <c r="E156" s="300" t="str">
        <f>+INDEX(dnc_capex_drivers!$A:$AB,MATCH(live_ds!$D156,dnc_capex_drivers!$B:$B,0),MATCH(live_ds!E$1,dnc_capex_drivers!$1:$1,0))</f>
        <v>All</v>
      </c>
      <c r="F156" s="300">
        <v>2050</v>
      </c>
      <c r="G156" s="301">
        <v>10000</v>
      </c>
      <c r="H156" s="425" t="s">
        <v>685</v>
      </c>
      <c r="I156" s="115" t="s">
        <v>685</v>
      </c>
      <c r="J156" s="116">
        <v>2</v>
      </c>
      <c r="K156" s="116" t="s">
        <v>679</v>
      </c>
      <c r="L156" s="116">
        <v>3</v>
      </c>
      <c r="M156" s="116">
        <v>2</v>
      </c>
      <c r="N156" s="116" t="s">
        <v>99</v>
      </c>
      <c r="O156" s="116" t="s">
        <v>588</v>
      </c>
      <c r="P156" s="426">
        <v>100</v>
      </c>
      <c r="Q156" s="427">
        <v>78.125</v>
      </c>
      <c r="R156" s="116" t="s">
        <v>614</v>
      </c>
      <c r="S156" s="116">
        <v>10000</v>
      </c>
      <c r="T156" s="116" t="s">
        <v>548</v>
      </c>
      <c r="U156" s="122" t="s">
        <v>115</v>
      </c>
      <c r="V156" s="119" t="s">
        <v>680</v>
      </c>
      <c r="W156" s="428">
        <v>44451</v>
      </c>
      <c r="X156" s="428">
        <v>44420</v>
      </c>
      <c r="Y156" s="428">
        <v>44451</v>
      </c>
      <c r="Z156" s="429">
        <v>44511</v>
      </c>
      <c r="AA156" s="434">
        <v>44552</v>
      </c>
      <c r="AB156" s="434">
        <v>44542</v>
      </c>
      <c r="AC156" s="439">
        <v>44560</v>
      </c>
      <c r="AD156" s="432">
        <v>44571</v>
      </c>
      <c r="AE156" s="433">
        <v>44602</v>
      </c>
      <c r="AF156" s="428">
        <v>44623</v>
      </c>
      <c r="AG156" s="428">
        <v>44631</v>
      </c>
      <c r="AH156" s="429">
        <v>44634</v>
      </c>
      <c r="AI156" s="434">
        <v>44636</v>
      </c>
      <c r="AJ156" s="434">
        <v>44666</v>
      </c>
      <c r="AK156" s="428">
        <v>44756</v>
      </c>
      <c r="AL156" s="263"/>
      <c r="AM156" s="243">
        <v>0</v>
      </c>
    </row>
    <row r="157" spans="1:39" x14ac:dyDescent="0.25">
      <c r="A157" s="451">
        <f t="shared" si="8"/>
        <v>161</v>
      </c>
      <c r="B157" s="451" t="s">
        <v>14</v>
      </c>
      <c r="C157" s="451" t="s">
        <v>80</v>
      </c>
      <c r="D157" s="451" t="s">
        <v>677</v>
      </c>
      <c r="E157" s="387" t="str">
        <f>+INDEX(dnc_capex_drivers!$A:$AB,MATCH(live_ds!$D157,dnc_capex_drivers!$B:$B,0),MATCH(live_ds!E$1,dnc_capex_drivers!$1:$1,0))</f>
        <v>All</v>
      </c>
      <c r="F157" s="387">
        <v>2050</v>
      </c>
      <c r="G157" s="388">
        <v>10000</v>
      </c>
      <c r="H157" s="452" t="s">
        <v>686</v>
      </c>
      <c r="I157" s="453" t="s">
        <v>686</v>
      </c>
      <c r="J157" s="454">
        <v>2</v>
      </c>
      <c r="K157" s="454" t="s">
        <v>679</v>
      </c>
      <c r="L157" s="454">
        <v>3</v>
      </c>
      <c r="M157" s="454">
        <v>3</v>
      </c>
      <c r="N157" s="454" t="s">
        <v>99</v>
      </c>
      <c r="O157" s="454" t="s">
        <v>588</v>
      </c>
      <c r="P157" s="455">
        <v>100</v>
      </c>
      <c r="Q157" s="456">
        <v>78.125</v>
      </c>
      <c r="R157" s="454" t="s">
        <v>614</v>
      </c>
      <c r="S157" s="454">
        <v>10000</v>
      </c>
      <c r="T157" s="454" t="s">
        <v>548</v>
      </c>
      <c r="U157" s="457" t="s">
        <v>115</v>
      </c>
      <c r="V157" s="458" t="s">
        <v>680</v>
      </c>
      <c r="W157" s="444">
        <v>44451</v>
      </c>
      <c r="X157" s="444">
        <v>44420</v>
      </c>
      <c r="Y157" s="444">
        <v>44451</v>
      </c>
      <c r="Z157" s="445">
        <v>44511</v>
      </c>
      <c r="AA157" s="450">
        <v>44561</v>
      </c>
      <c r="AB157" s="450">
        <v>44542</v>
      </c>
      <c r="AC157" s="447">
        <v>44569</v>
      </c>
      <c r="AD157" s="448">
        <v>44571</v>
      </c>
      <c r="AE157" s="449">
        <v>44602</v>
      </c>
      <c r="AF157" s="444">
        <v>44623</v>
      </c>
      <c r="AG157" s="444">
        <v>44634</v>
      </c>
      <c r="AH157" s="445">
        <v>44634</v>
      </c>
      <c r="AI157" s="450">
        <v>44636</v>
      </c>
      <c r="AJ157" s="450">
        <v>44666</v>
      </c>
      <c r="AK157" s="444">
        <v>44756</v>
      </c>
      <c r="AL157" s="259"/>
      <c r="AM157" s="247">
        <v>0</v>
      </c>
    </row>
    <row r="158" spans="1:39" x14ac:dyDescent="0.25">
      <c r="A158" s="424">
        <f t="shared" si="8"/>
        <v>162</v>
      </c>
      <c r="B158" s="424" t="s">
        <v>14</v>
      </c>
      <c r="C158" s="424" t="s">
        <v>80</v>
      </c>
      <c r="D158" s="424" t="s">
        <v>687</v>
      </c>
      <c r="E158" s="300" t="str">
        <f>+INDEX(dnc_capex_drivers!$A:$AB,MATCH(live_ds!$D158,dnc_capex_drivers!$B:$B,0),MATCH(live_ds!E$1,dnc_capex_drivers!$1:$1,0))</f>
        <v>All</v>
      </c>
      <c r="F158" s="300">
        <v>2050</v>
      </c>
      <c r="G158" s="301">
        <v>10000</v>
      </c>
      <c r="H158" s="160" t="s">
        <v>688</v>
      </c>
      <c r="I158" s="160" t="s">
        <v>688</v>
      </c>
      <c r="J158" s="161">
        <v>2</v>
      </c>
      <c r="K158" s="161" t="s">
        <v>689</v>
      </c>
      <c r="L158" s="161">
        <v>4</v>
      </c>
      <c r="M158" s="161">
        <v>1</v>
      </c>
      <c r="N158" s="161" t="s">
        <v>690</v>
      </c>
      <c r="O158" s="161" t="s">
        <v>588</v>
      </c>
      <c r="P158" s="437">
        <v>100</v>
      </c>
      <c r="Q158" s="437">
        <v>75</v>
      </c>
      <c r="R158" s="161" t="s">
        <v>614</v>
      </c>
      <c r="S158" s="161">
        <v>10000</v>
      </c>
      <c r="T158" s="161" t="s">
        <v>548</v>
      </c>
      <c r="U158" s="167" t="s">
        <v>115</v>
      </c>
      <c r="V158" s="164" t="s">
        <v>680</v>
      </c>
      <c r="W158" s="459">
        <v>44485</v>
      </c>
      <c r="X158" s="459">
        <v>44454</v>
      </c>
      <c r="Y158" s="459">
        <v>44485</v>
      </c>
      <c r="Z158" s="460">
        <v>44545</v>
      </c>
      <c r="AA158" s="299">
        <v>44576</v>
      </c>
      <c r="AB158" s="299">
        <v>44576</v>
      </c>
      <c r="AC158" s="461">
        <v>44585</v>
      </c>
      <c r="AD158" s="462">
        <v>44614</v>
      </c>
      <c r="AE158" s="463">
        <v>44666</v>
      </c>
      <c r="AF158" s="464">
        <v>44694</v>
      </c>
      <c r="AG158" s="464">
        <v>44695</v>
      </c>
      <c r="AH158" s="465">
        <v>44704</v>
      </c>
      <c r="AI158" s="299">
        <v>44706</v>
      </c>
      <c r="AJ158" s="466">
        <v>44736</v>
      </c>
      <c r="AK158" s="464">
        <v>44796</v>
      </c>
      <c r="AL158" s="263"/>
      <c r="AM158" s="243">
        <v>0</v>
      </c>
    </row>
    <row r="159" spans="1:39" x14ac:dyDescent="0.25">
      <c r="A159" s="139">
        <f t="shared" si="8"/>
        <v>163</v>
      </c>
      <c r="B159" s="139" t="s">
        <v>14</v>
      </c>
      <c r="C159" s="139" t="s">
        <v>80</v>
      </c>
      <c r="D159" s="139" t="s">
        <v>687</v>
      </c>
      <c r="E159" s="290" t="str">
        <f>+INDEX(dnc_capex_drivers!$A:$AB,MATCH(live_ds!$D159,dnc_capex_drivers!$B:$B,0),MATCH(live_ds!E$1,dnc_capex_drivers!$1:$1,0))</f>
        <v>All</v>
      </c>
      <c r="F159" s="290">
        <v>2050</v>
      </c>
      <c r="G159" s="291">
        <v>10000</v>
      </c>
      <c r="H159" s="115" t="s">
        <v>691</v>
      </c>
      <c r="I159" s="115" t="s">
        <v>691</v>
      </c>
      <c r="J159" s="116">
        <v>2</v>
      </c>
      <c r="K159" s="116" t="s">
        <v>689</v>
      </c>
      <c r="L159" s="116">
        <v>4</v>
      </c>
      <c r="M159" s="116">
        <v>2</v>
      </c>
      <c r="N159" s="116" t="s">
        <v>690</v>
      </c>
      <c r="O159" s="116" t="s">
        <v>588</v>
      </c>
      <c r="P159" s="426">
        <v>100</v>
      </c>
      <c r="Q159" s="426">
        <v>75</v>
      </c>
      <c r="R159" s="116" t="s">
        <v>614</v>
      </c>
      <c r="S159" s="116">
        <v>10000</v>
      </c>
      <c r="T159" s="116" t="s">
        <v>548</v>
      </c>
      <c r="U159" s="122" t="s">
        <v>115</v>
      </c>
      <c r="V159" s="119" t="s">
        <v>680</v>
      </c>
      <c r="W159" s="428">
        <v>44485</v>
      </c>
      <c r="X159" s="428">
        <v>44454</v>
      </c>
      <c r="Y159" s="428">
        <v>44485</v>
      </c>
      <c r="Z159" s="429">
        <v>44545</v>
      </c>
      <c r="AA159" s="430">
        <v>44586</v>
      </c>
      <c r="AB159" s="434">
        <v>44576</v>
      </c>
      <c r="AC159" s="439">
        <v>44594</v>
      </c>
      <c r="AD159" s="432">
        <v>44614</v>
      </c>
      <c r="AE159" s="467">
        <v>44666</v>
      </c>
      <c r="AF159" s="468">
        <v>44694</v>
      </c>
      <c r="AG159" s="468">
        <v>44698</v>
      </c>
      <c r="AH159" s="469">
        <v>44704</v>
      </c>
      <c r="AI159" s="434">
        <v>44706</v>
      </c>
      <c r="AJ159" s="430">
        <v>44736</v>
      </c>
      <c r="AK159" s="468">
        <v>44796</v>
      </c>
      <c r="AL159" s="259"/>
      <c r="AM159" s="247">
        <v>0</v>
      </c>
    </row>
    <row r="160" spans="1:39" x14ac:dyDescent="0.25">
      <c r="A160" s="424">
        <f t="shared" si="8"/>
        <v>164</v>
      </c>
      <c r="B160" s="424" t="s">
        <v>14</v>
      </c>
      <c r="C160" s="424" t="s">
        <v>80</v>
      </c>
      <c r="D160" s="424" t="s">
        <v>687</v>
      </c>
      <c r="E160" s="300" t="str">
        <f>+INDEX(dnc_capex_drivers!$A:$AB,MATCH(live_ds!$D160,dnc_capex_drivers!$B:$B,0),MATCH(live_ds!E$1,dnc_capex_drivers!$1:$1,0))</f>
        <v>All</v>
      </c>
      <c r="F160" s="300">
        <v>2050</v>
      </c>
      <c r="G160" s="301">
        <v>10000</v>
      </c>
      <c r="H160" s="160" t="s">
        <v>692</v>
      </c>
      <c r="I160" s="160" t="s">
        <v>692</v>
      </c>
      <c r="J160" s="161">
        <v>2</v>
      </c>
      <c r="K160" s="161" t="s">
        <v>689</v>
      </c>
      <c r="L160" s="161">
        <v>4</v>
      </c>
      <c r="M160" s="161">
        <v>3</v>
      </c>
      <c r="N160" s="161" t="s">
        <v>690</v>
      </c>
      <c r="O160" s="161" t="s">
        <v>588</v>
      </c>
      <c r="P160" s="437">
        <v>100</v>
      </c>
      <c r="Q160" s="437">
        <v>75</v>
      </c>
      <c r="R160" s="161" t="s">
        <v>614</v>
      </c>
      <c r="S160" s="161">
        <v>10000</v>
      </c>
      <c r="T160" s="161" t="s">
        <v>548</v>
      </c>
      <c r="U160" s="167" t="s">
        <v>115</v>
      </c>
      <c r="V160" s="164" t="s">
        <v>680</v>
      </c>
      <c r="W160" s="428">
        <v>44485</v>
      </c>
      <c r="X160" s="428">
        <v>44454</v>
      </c>
      <c r="Y160" s="428">
        <v>44485</v>
      </c>
      <c r="Z160" s="429">
        <v>44545</v>
      </c>
      <c r="AA160" s="430">
        <v>44595</v>
      </c>
      <c r="AB160" s="434">
        <v>44576</v>
      </c>
      <c r="AC160" s="439">
        <v>44603</v>
      </c>
      <c r="AD160" s="432">
        <v>44614</v>
      </c>
      <c r="AE160" s="467">
        <v>44666</v>
      </c>
      <c r="AF160" s="468">
        <v>44694</v>
      </c>
      <c r="AG160" s="468">
        <v>44701</v>
      </c>
      <c r="AH160" s="469">
        <v>44704</v>
      </c>
      <c r="AI160" s="434">
        <v>44706</v>
      </c>
      <c r="AJ160" s="430">
        <v>44736</v>
      </c>
      <c r="AK160" s="468">
        <v>44796</v>
      </c>
      <c r="AL160" s="263"/>
      <c r="AM160" s="243">
        <v>0</v>
      </c>
    </row>
    <row r="161" spans="1:39" x14ac:dyDescent="0.25">
      <c r="A161" s="451">
        <f t="shared" si="8"/>
        <v>165</v>
      </c>
      <c r="B161" s="451" t="s">
        <v>14</v>
      </c>
      <c r="C161" s="451" t="s">
        <v>80</v>
      </c>
      <c r="D161" s="451" t="s">
        <v>687</v>
      </c>
      <c r="E161" s="387" t="str">
        <f>+INDEX(dnc_capex_drivers!$A:$AB,MATCH(live_ds!$D161,dnc_capex_drivers!$B:$B,0),MATCH(live_ds!E$1,dnc_capex_drivers!$1:$1,0))</f>
        <v>All</v>
      </c>
      <c r="F161" s="387">
        <v>2050</v>
      </c>
      <c r="G161" s="388">
        <v>10000</v>
      </c>
      <c r="H161" s="441" t="s">
        <v>693</v>
      </c>
      <c r="I161" s="347" t="s">
        <v>693</v>
      </c>
      <c r="J161" s="356">
        <v>2</v>
      </c>
      <c r="K161" s="356" t="s">
        <v>689</v>
      </c>
      <c r="L161" s="356">
        <v>4</v>
      </c>
      <c r="M161" s="356">
        <v>4</v>
      </c>
      <c r="N161" s="356" t="s">
        <v>690</v>
      </c>
      <c r="O161" s="356" t="s">
        <v>588</v>
      </c>
      <c r="P161" s="442">
        <v>100</v>
      </c>
      <c r="Q161" s="442">
        <v>75</v>
      </c>
      <c r="R161" s="356" t="s">
        <v>614</v>
      </c>
      <c r="S161" s="356">
        <v>10000</v>
      </c>
      <c r="T161" s="356" t="s">
        <v>548</v>
      </c>
      <c r="U161" s="357" t="s">
        <v>115</v>
      </c>
      <c r="V161" s="358" t="s">
        <v>680</v>
      </c>
      <c r="W161" s="444">
        <v>44485</v>
      </c>
      <c r="X161" s="444">
        <v>44454</v>
      </c>
      <c r="Y161" s="444">
        <v>44485</v>
      </c>
      <c r="Z161" s="445">
        <v>44545</v>
      </c>
      <c r="AA161" s="446">
        <v>44604</v>
      </c>
      <c r="AB161" s="450">
        <v>44576</v>
      </c>
      <c r="AC161" s="447">
        <v>44612</v>
      </c>
      <c r="AD161" s="448">
        <v>44614</v>
      </c>
      <c r="AE161" s="470">
        <v>44666</v>
      </c>
      <c r="AF161" s="471">
        <v>44694</v>
      </c>
      <c r="AG161" s="471">
        <v>44704</v>
      </c>
      <c r="AH161" s="472">
        <v>44704</v>
      </c>
      <c r="AI161" s="450">
        <v>44706</v>
      </c>
      <c r="AJ161" s="446">
        <v>44736</v>
      </c>
      <c r="AK161" s="471">
        <v>44796</v>
      </c>
      <c r="AL161" s="259"/>
      <c r="AM161" s="247">
        <v>0</v>
      </c>
    </row>
    <row r="162" spans="1:39" x14ac:dyDescent="0.25">
      <c r="A162" s="424">
        <f t="shared" si="8"/>
        <v>166</v>
      </c>
      <c r="B162" s="424" t="s">
        <v>14</v>
      </c>
      <c r="C162" s="424" t="s">
        <v>80</v>
      </c>
      <c r="D162" s="424" t="s">
        <v>82</v>
      </c>
      <c r="E162" s="300" t="str">
        <f>+INDEX(dnc_capex_drivers!$A:$AB,MATCH(live_ds!$D162,dnc_capex_drivers!$B:$B,0),MATCH(live_ds!E$1,dnc_capex_drivers!$1:$1,0))</f>
        <v>B3</v>
      </c>
      <c r="F162" s="300">
        <v>2050</v>
      </c>
      <c r="G162" s="301">
        <v>10000</v>
      </c>
      <c r="H162" s="160" t="s">
        <v>694</v>
      </c>
      <c r="I162" s="160" t="s">
        <v>694</v>
      </c>
      <c r="J162" s="161">
        <v>2</v>
      </c>
      <c r="K162" s="161" t="s">
        <v>695</v>
      </c>
      <c r="L162" s="161">
        <v>4</v>
      </c>
      <c r="M162" s="161">
        <v>1</v>
      </c>
      <c r="N162" s="161" t="str">
        <f>+asset_level_drivers!$B$56</f>
        <v>NEW B3 LGOR_10k</v>
      </c>
      <c r="O162" s="161" t="s">
        <v>588</v>
      </c>
      <c r="P162" s="437">
        <v>100</v>
      </c>
      <c r="Q162" s="437">
        <v>78.05</v>
      </c>
      <c r="R162" s="161" t="s">
        <v>614</v>
      </c>
      <c r="S162" s="161">
        <v>10000</v>
      </c>
      <c r="T162" s="161" t="s">
        <v>548</v>
      </c>
      <c r="U162" s="167" t="s">
        <v>115</v>
      </c>
      <c r="V162" s="164" t="s">
        <v>680</v>
      </c>
      <c r="W162" s="428">
        <v>44528</v>
      </c>
      <c r="X162" s="428">
        <v>44497</v>
      </c>
      <c r="Y162" s="428">
        <v>44528</v>
      </c>
      <c r="Z162" s="429">
        <v>44588</v>
      </c>
      <c r="AA162" s="434">
        <v>44619</v>
      </c>
      <c r="AB162" s="434">
        <v>44619</v>
      </c>
      <c r="AC162" s="473">
        <v>44628</v>
      </c>
      <c r="AD162" s="432">
        <v>44657</v>
      </c>
      <c r="AE162" s="467">
        <v>44666</v>
      </c>
      <c r="AF162" s="468">
        <v>44694</v>
      </c>
      <c r="AG162" s="468">
        <v>44695</v>
      </c>
      <c r="AH162" s="469">
        <v>44704</v>
      </c>
      <c r="AI162" s="434">
        <v>44706</v>
      </c>
      <c r="AJ162" s="430">
        <v>44736</v>
      </c>
      <c r="AK162" s="468">
        <v>44826</v>
      </c>
      <c r="AL162" s="263"/>
      <c r="AM162" s="243">
        <v>0</v>
      </c>
    </row>
    <row r="163" spans="1:39" x14ac:dyDescent="0.25">
      <c r="A163" s="139">
        <f t="shared" si="8"/>
        <v>167</v>
      </c>
      <c r="B163" s="139" t="s">
        <v>14</v>
      </c>
      <c r="C163" s="139" t="s">
        <v>80</v>
      </c>
      <c r="D163" s="139" t="s">
        <v>82</v>
      </c>
      <c r="E163" s="290" t="str">
        <f>+INDEX(dnc_capex_drivers!$A:$AB,MATCH(live_ds!$D163,dnc_capex_drivers!$B:$B,0),MATCH(live_ds!E$1,dnc_capex_drivers!$1:$1,0))</f>
        <v>B3</v>
      </c>
      <c r="F163" s="290">
        <v>2050</v>
      </c>
      <c r="G163" s="291">
        <v>10000</v>
      </c>
      <c r="H163" s="115" t="s">
        <v>696</v>
      </c>
      <c r="I163" s="115" t="s">
        <v>696</v>
      </c>
      <c r="J163" s="116">
        <v>2</v>
      </c>
      <c r="K163" s="116" t="s">
        <v>695</v>
      </c>
      <c r="L163" s="116">
        <v>4</v>
      </c>
      <c r="M163" s="116">
        <v>2</v>
      </c>
      <c r="N163" s="116" t="str">
        <f>+asset_level_drivers!$B$56</f>
        <v>NEW B3 LGOR_10k</v>
      </c>
      <c r="O163" s="116" t="s">
        <v>588</v>
      </c>
      <c r="P163" s="426">
        <v>100</v>
      </c>
      <c r="Q163" s="426">
        <v>78.05</v>
      </c>
      <c r="R163" s="116" t="s">
        <v>614</v>
      </c>
      <c r="S163" s="116">
        <v>10000</v>
      </c>
      <c r="T163" s="116" t="s">
        <v>548</v>
      </c>
      <c r="U163" s="122" t="s">
        <v>115</v>
      </c>
      <c r="V163" s="119" t="s">
        <v>680</v>
      </c>
      <c r="W163" s="428">
        <v>44528</v>
      </c>
      <c r="X163" s="428">
        <v>44497</v>
      </c>
      <c r="Y163" s="428">
        <v>44528</v>
      </c>
      <c r="Z163" s="429">
        <v>44588</v>
      </c>
      <c r="AA163" s="430">
        <v>44629</v>
      </c>
      <c r="AB163" s="434">
        <v>44619</v>
      </c>
      <c r="AC163" s="439">
        <v>44637</v>
      </c>
      <c r="AD163" s="432">
        <v>44657</v>
      </c>
      <c r="AE163" s="467">
        <v>44666</v>
      </c>
      <c r="AF163" s="468">
        <v>44694</v>
      </c>
      <c r="AG163" s="468">
        <v>44698</v>
      </c>
      <c r="AH163" s="469">
        <v>44704</v>
      </c>
      <c r="AI163" s="434">
        <v>44706</v>
      </c>
      <c r="AJ163" s="430">
        <v>44736</v>
      </c>
      <c r="AK163" s="468">
        <v>44826</v>
      </c>
      <c r="AL163" s="259"/>
      <c r="AM163" s="247">
        <v>0</v>
      </c>
    </row>
    <row r="164" spans="1:39" x14ac:dyDescent="0.25">
      <c r="A164" s="424">
        <f t="shared" si="8"/>
        <v>168</v>
      </c>
      <c r="B164" s="424" t="s">
        <v>14</v>
      </c>
      <c r="C164" s="424" t="s">
        <v>80</v>
      </c>
      <c r="D164" s="424" t="s">
        <v>82</v>
      </c>
      <c r="E164" s="300" t="str">
        <f>+INDEX(dnc_capex_drivers!$A:$AB,MATCH(live_ds!$D164,dnc_capex_drivers!$B:$B,0),MATCH(live_ds!E$1,dnc_capex_drivers!$1:$1,0))</f>
        <v>B3</v>
      </c>
      <c r="F164" s="300">
        <v>2050</v>
      </c>
      <c r="G164" s="301">
        <v>10000</v>
      </c>
      <c r="H164" s="160" t="s">
        <v>697</v>
      </c>
      <c r="I164" s="160" t="s">
        <v>697</v>
      </c>
      <c r="J164" s="161">
        <v>2</v>
      </c>
      <c r="K164" s="161" t="s">
        <v>695</v>
      </c>
      <c r="L164" s="161">
        <v>4</v>
      </c>
      <c r="M164" s="161">
        <v>3</v>
      </c>
      <c r="N164" s="161" t="str">
        <f>+asset_level_drivers!$B$56</f>
        <v>NEW B3 LGOR_10k</v>
      </c>
      <c r="O164" s="161" t="s">
        <v>588</v>
      </c>
      <c r="P164" s="437">
        <v>100</v>
      </c>
      <c r="Q164" s="437">
        <v>78.05</v>
      </c>
      <c r="R164" s="161" t="s">
        <v>614</v>
      </c>
      <c r="S164" s="161">
        <v>10000</v>
      </c>
      <c r="T164" s="161" t="s">
        <v>548</v>
      </c>
      <c r="U164" s="167" t="s">
        <v>115</v>
      </c>
      <c r="V164" s="164" t="s">
        <v>680</v>
      </c>
      <c r="W164" s="428">
        <v>44528</v>
      </c>
      <c r="X164" s="428">
        <v>44497</v>
      </c>
      <c r="Y164" s="428">
        <v>44528</v>
      </c>
      <c r="Z164" s="429">
        <v>44588</v>
      </c>
      <c r="AA164" s="430">
        <v>44638</v>
      </c>
      <c r="AB164" s="434">
        <v>44619</v>
      </c>
      <c r="AC164" s="439">
        <v>44646</v>
      </c>
      <c r="AD164" s="432">
        <v>44657</v>
      </c>
      <c r="AE164" s="467">
        <v>44666</v>
      </c>
      <c r="AF164" s="468">
        <v>44694</v>
      </c>
      <c r="AG164" s="468">
        <v>44701</v>
      </c>
      <c r="AH164" s="469">
        <v>44704</v>
      </c>
      <c r="AI164" s="434">
        <v>44706</v>
      </c>
      <c r="AJ164" s="430">
        <v>44736</v>
      </c>
      <c r="AK164" s="468">
        <v>44826</v>
      </c>
      <c r="AL164" s="263"/>
      <c r="AM164" s="243">
        <v>0</v>
      </c>
    </row>
    <row r="165" spans="1:39" x14ac:dyDescent="0.25">
      <c r="A165" s="451">
        <f t="shared" si="8"/>
        <v>169</v>
      </c>
      <c r="B165" s="451" t="s">
        <v>14</v>
      </c>
      <c r="C165" s="451" t="s">
        <v>80</v>
      </c>
      <c r="D165" s="451" t="s">
        <v>82</v>
      </c>
      <c r="E165" s="387" t="str">
        <f>+INDEX(dnc_capex_drivers!$A:$AB,MATCH(live_ds!$D165,dnc_capex_drivers!$B:$B,0),MATCH(live_ds!E$1,dnc_capex_drivers!$1:$1,0))</f>
        <v>B3</v>
      </c>
      <c r="F165" s="387">
        <v>2050</v>
      </c>
      <c r="G165" s="388">
        <v>10000</v>
      </c>
      <c r="H165" s="347" t="s">
        <v>698</v>
      </c>
      <c r="I165" s="347" t="s">
        <v>698</v>
      </c>
      <c r="J165" s="356">
        <v>2</v>
      </c>
      <c r="K165" s="356" t="s">
        <v>695</v>
      </c>
      <c r="L165" s="356">
        <v>4</v>
      </c>
      <c r="M165" s="356">
        <v>4</v>
      </c>
      <c r="N165" s="356" t="str">
        <f>+asset_level_drivers!$B$56</f>
        <v>NEW B3 LGOR_10k</v>
      </c>
      <c r="O165" s="356" t="s">
        <v>588</v>
      </c>
      <c r="P165" s="442">
        <v>100</v>
      </c>
      <c r="Q165" s="442">
        <v>78.05</v>
      </c>
      <c r="R165" s="356" t="s">
        <v>614</v>
      </c>
      <c r="S165" s="356">
        <v>10000</v>
      </c>
      <c r="T165" s="356" t="s">
        <v>548</v>
      </c>
      <c r="U165" s="357" t="s">
        <v>115</v>
      </c>
      <c r="V165" s="358" t="s">
        <v>680</v>
      </c>
      <c r="W165" s="444">
        <v>44528</v>
      </c>
      <c r="X165" s="444">
        <v>44497</v>
      </c>
      <c r="Y165" s="444">
        <v>44528</v>
      </c>
      <c r="Z165" s="445">
        <v>44588</v>
      </c>
      <c r="AA165" s="446">
        <v>44647</v>
      </c>
      <c r="AB165" s="450">
        <v>44619</v>
      </c>
      <c r="AC165" s="447">
        <v>44655</v>
      </c>
      <c r="AD165" s="448">
        <v>44657</v>
      </c>
      <c r="AE165" s="470">
        <v>44666</v>
      </c>
      <c r="AF165" s="471">
        <v>44694</v>
      </c>
      <c r="AG165" s="471">
        <v>44704</v>
      </c>
      <c r="AH165" s="472">
        <v>44704</v>
      </c>
      <c r="AI165" s="450">
        <v>44706</v>
      </c>
      <c r="AJ165" s="446">
        <v>44736</v>
      </c>
      <c r="AK165" s="471">
        <v>44826</v>
      </c>
      <c r="AL165" s="259"/>
      <c r="AM165" s="247">
        <v>0</v>
      </c>
    </row>
    <row r="166" spans="1:39" x14ac:dyDescent="0.25">
      <c r="A166" s="424">
        <f t="shared" si="8"/>
        <v>170</v>
      </c>
      <c r="B166" s="424" t="s">
        <v>14</v>
      </c>
      <c r="C166" s="424" t="s">
        <v>80</v>
      </c>
      <c r="D166" s="424" t="s">
        <v>677</v>
      </c>
      <c r="E166" s="300" t="str">
        <f>+INDEX(dnc_capex_drivers!$A:$AB,MATCH(live_ds!$D166,dnc_capex_drivers!$B:$B,0),MATCH(live_ds!E$1,dnc_capex_drivers!$1:$1,0))</f>
        <v>All</v>
      </c>
      <c r="F166" s="300">
        <v>2050</v>
      </c>
      <c r="G166" s="301">
        <v>10000</v>
      </c>
      <c r="H166" s="436" t="s">
        <v>699</v>
      </c>
      <c r="I166" s="160" t="s">
        <v>699</v>
      </c>
      <c r="J166" s="161">
        <v>2</v>
      </c>
      <c r="K166" s="161" t="s">
        <v>679</v>
      </c>
      <c r="L166" s="161">
        <v>6</v>
      </c>
      <c r="M166" s="161">
        <v>1</v>
      </c>
      <c r="N166" s="161" t="s">
        <v>99</v>
      </c>
      <c r="O166" s="161" t="s">
        <v>588</v>
      </c>
      <c r="P166" s="437">
        <v>100</v>
      </c>
      <c r="Q166" s="438">
        <v>75.396000000000001</v>
      </c>
      <c r="R166" s="161" t="s">
        <v>614</v>
      </c>
      <c r="S166" s="161">
        <v>10000</v>
      </c>
      <c r="T166" s="161" t="s">
        <v>548</v>
      </c>
      <c r="U166" s="167" t="s">
        <v>115</v>
      </c>
      <c r="V166" s="164" t="s">
        <v>680</v>
      </c>
      <c r="W166" s="428">
        <v>44571</v>
      </c>
      <c r="X166" s="428">
        <v>44540</v>
      </c>
      <c r="Y166" s="428">
        <v>44571</v>
      </c>
      <c r="Z166" s="429">
        <v>44631</v>
      </c>
      <c r="AA166" s="434">
        <v>44662</v>
      </c>
      <c r="AB166" s="434">
        <v>44662</v>
      </c>
      <c r="AC166" s="473">
        <v>44671</v>
      </c>
      <c r="AD166" s="432">
        <v>44718</v>
      </c>
      <c r="AE166" s="467">
        <v>44743</v>
      </c>
      <c r="AF166" s="468">
        <v>44785</v>
      </c>
      <c r="AG166" s="468">
        <v>44786</v>
      </c>
      <c r="AH166" s="469">
        <v>44801</v>
      </c>
      <c r="AI166" s="434">
        <v>44803</v>
      </c>
      <c r="AJ166" s="430">
        <v>44833</v>
      </c>
      <c r="AK166" s="468">
        <v>44923</v>
      </c>
      <c r="AL166" s="263"/>
      <c r="AM166" s="243">
        <v>0</v>
      </c>
    </row>
    <row r="167" spans="1:39" x14ac:dyDescent="0.25">
      <c r="A167" s="139">
        <f t="shared" si="8"/>
        <v>171</v>
      </c>
      <c r="B167" s="139" t="s">
        <v>14</v>
      </c>
      <c r="C167" s="139" t="s">
        <v>80</v>
      </c>
      <c r="D167" s="139" t="s">
        <v>677</v>
      </c>
      <c r="E167" s="290" t="str">
        <f>+INDEX(dnc_capex_drivers!$A:$AB,MATCH(live_ds!$D167,dnc_capex_drivers!$B:$B,0),MATCH(live_ds!E$1,dnc_capex_drivers!$1:$1,0))</f>
        <v>All</v>
      </c>
      <c r="F167" s="290">
        <v>2050</v>
      </c>
      <c r="G167" s="291">
        <v>10000</v>
      </c>
      <c r="H167" s="425" t="s">
        <v>700</v>
      </c>
      <c r="I167" s="115" t="s">
        <v>700</v>
      </c>
      <c r="J167" s="116">
        <v>2</v>
      </c>
      <c r="K167" s="116" t="s">
        <v>679</v>
      </c>
      <c r="L167" s="116">
        <v>6</v>
      </c>
      <c r="M167" s="116">
        <v>2</v>
      </c>
      <c r="N167" s="116" t="s">
        <v>99</v>
      </c>
      <c r="O167" s="116" t="s">
        <v>588</v>
      </c>
      <c r="P167" s="426">
        <v>100</v>
      </c>
      <c r="Q167" s="438">
        <v>75.396000000000001</v>
      </c>
      <c r="R167" s="116" t="s">
        <v>614</v>
      </c>
      <c r="S167" s="116">
        <v>10000</v>
      </c>
      <c r="T167" s="116" t="s">
        <v>548</v>
      </c>
      <c r="U167" s="122" t="s">
        <v>115</v>
      </c>
      <c r="V167" s="119" t="s">
        <v>680</v>
      </c>
      <c r="W167" s="428">
        <v>44571</v>
      </c>
      <c r="X167" s="428">
        <v>44540</v>
      </c>
      <c r="Y167" s="428">
        <v>44571</v>
      </c>
      <c r="Z167" s="429">
        <v>44631</v>
      </c>
      <c r="AA167" s="430">
        <v>44672</v>
      </c>
      <c r="AB167" s="434">
        <v>44662</v>
      </c>
      <c r="AC167" s="439">
        <v>44680</v>
      </c>
      <c r="AD167" s="432">
        <v>44718</v>
      </c>
      <c r="AE167" s="467">
        <v>44743</v>
      </c>
      <c r="AF167" s="468">
        <v>44785</v>
      </c>
      <c r="AG167" s="468">
        <v>44789</v>
      </c>
      <c r="AH167" s="469">
        <v>44801</v>
      </c>
      <c r="AI167" s="434">
        <v>44803</v>
      </c>
      <c r="AJ167" s="430">
        <v>44833</v>
      </c>
      <c r="AK167" s="468">
        <v>44923</v>
      </c>
      <c r="AL167" s="259"/>
      <c r="AM167" s="247">
        <v>0</v>
      </c>
    </row>
    <row r="168" spans="1:39" x14ac:dyDescent="0.25">
      <c r="A168" s="424">
        <f t="shared" si="8"/>
        <v>172</v>
      </c>
      <c r="B168" s="424" t="s">
        <v>14</v>
      </c>
      <c r="C168" s="424" t="s">
        <v>80</v>
      </c>
      <c r="D168" s="424" t="s">
        <v>677</v>
      </c>
      <c r="E168" s="300" t="str">
        <f>+INDEX(dnc_capex_drivers!$A:$AB,MATCH(live_ds!$D168,dnc_capex_drivers!$B:$B,0),MATCH(live_ds!E$1,dnc_capex_drivers!$1:$1,0))</f>
        <v>All</v>
      </c>
      <c r="F168" s="300">
        <v>2050</v>
      </c>
      <c r="G168" s="301">
        <v>10000</v>
      </c>
      <c r="H168" s="436" t="s">
        <v>701</v>
      </c>
      <c r="I168" s="160" t="s">
        <v>701</v>
      </c>
      <c r="J168" s="161">
        <v>2</v>
      </c>
      <c r="K168" s="161" t="s">
        <v>679</v>
      </c>
      <c r="L168" s="161">
        <v>6</v>
      </c>
      <c r="M168" s="161">
        <v>3</v>
      </c>
      <c r="N168" s="161" t="s">
        <v>99</v>
      </c>
      <c r="O168" s="161" t="s">
        <v>588</v>
      </c>
      <c r="P168" s="437">
        <v>100</v>
      </c>
      <c r="Q168" s="438">
        <v>75.396000000000001</v>
      </c>
      <c r="R168" s="161" t="s">
        <v>614</v>
      </c>
      <c r="S168" s="161">
        <v>10000</v>
      </c>
      <c r="T168" s="161" t="s">
        <v>548</v>
      </c>
      <c r="U168" s="167" t="s">
        <v>115</v>
      </c>
      <c r="V168" s="164" t="s">
        <v>680</v>
      </c>
      <c r="W168" s="428">
        <v>44571</v>
      </c>
      <c r="X168" s="428">
        <v>44540</v>
      </c>
      <c r="Y168" s="428">
        <v>44571</v>
      </c>
      <c r="Z168" s="429">
        <v>44631</v>
      </c>
      <c r="AA168" s="430">
        <v>44681</v>
      </c>
      <c r="AB168" s="434">
        <v>44662</v>
      </c>
      <c r="AC168" s="439">
        <v>44689</v>
      </c>
      <c r="AD168" s="432">
        <v>44718</v>
      </c>
      <c r="AE168" s="467">
        <v>44743</v>
      </c>
      <c r="AF168" s="468">
        <v>44785</v>
      </c>
      <c r="AG168" s="468">
        <v>44792</v>
      </c>
      <c r="AH168" s="469">
        <v>44801</v>
      </c>
      <c r="AI168" s="434">
        <v>44803</v>
      </c>
      <c r="AJ168" s="430">
        <v>44833</v>
      </c>
      <c r="AK168" s="468">
        <v>44923</v>
      </c>
      <c r="AL168" s="263"/>
      <c r="AM168" s="243">
        <v>0</v>
      </c>
    </row>
    <row r="169" spans="1:39" x14ac:dyDescent="0.25">
      <c r="A169" s="139">
        <f t="shared" si="8"/>
        <v>173</v>
      </c>
      <c r="B169" s="139" t="s">
        <v>14</v>
      </c>
      <c r="C169" s="139" t="s">
        <v>80</v>
      </c>
      <c r="D169" s="139" t="s">
        <v>677</v>
      </c>
      <c r="E169" s="290" t="str">
        <f>+INDEX(dnc_capex_drivers!$A:$AB,MATCH(live_ds!$D169,dnc_capex_drivers!$B:$B,0),MATCH(live_ds!E$1,dnc_capex_drivers!$1:$1,0))</f>
        <v>All</v>
      </c>
      <c r="F169" s="290">
        <v>2050</v>
      </c>
      <c r="G169" s="291">
        <v>10000</v>
      </c>
      <c r="H169" s="425" t="s">
        <v>702</v>
      </c>
      <c r="I169" s="115" t="s">
        <v>702</v>
      </c>
      <c r="J169" s="116">
        <v>2</v>
      </c>
      <c r="K169" s="116" t="s">
        <v>679</v>
      </c>
      <c r="L169" s="116">
        <v>6</v>
      </c>
      <c r="M169" s="116">
        <v>4</v>
      </c>
      <c r="N169" s="116" t="s">
        <v>99</v>
      </c>
      <c r="O169" s="116" t="s">
        <v>588</v>
      </c>
      <c r="P169" s="426">
        <v>100</v>
      </c>
      <c r="Q169" s="438">
        <v>75.396000000000001</v>
      </c>
      <c r="R169" s="116" t="s">
        <v>614</v>
      </c>
      <c r="S169" s="116">
        <v>10000</v>
      </c>
      <c r="T169" s="116" t="s">
        <v>548</v>
      </c>
      <c r="U169" s="122" t="s">
        <v>115</v>
      </c>
      <c r="V169" s="119" t="s">
        <v>680</v>
      </c>
      <c r="W169" s="428">
        <v>44571</v>
      </c>
      <c r="X169" s="428">
        <v>44540</v>
      </c>
      <c r="Y169" s="428">
        <v>44571</v>
      </c>
      <c r="Z169" s="429">
        <v>44631</v>
      </c>
      <c r="AA169" s="430">
        <v>44690</v>
      </c>
      <c r="AB169" s="434">
        <v>44662</v>
      </c>
      <c r="AC169" s="439">
        <v>44698</v>
      </c>
      <c r="AD169" s="432">
        <v>44718</v>
      </c>
      <c r="AE169" s="467">
        <v>44743</v>
      </c>
      <c r="AF169" s="468">
        <v>44785</v>
      </c>
      <c r="AG169" s="468">
        <v>44795</v>
      </c>
      <c r="AH169" s="469">
        <v>44801</v>
      </c>
      <c r="AI169" s="434">
        <v>44803</v>
      </c>
      <c r="AJ169" s="430">
        <v>44833</v>
      </c>
      <c r="AK169" s="468">
        <v>44923</v>
      </c>
      <c r="AL169" s="259"/>
      <c r="AM169" s="247">
        <v>0</v>
      </c>
    </row>
    <row r="170" spans="1:39" x14ac:dyDescent="0.25">
      <c r="A170" s="424">
        <f t="shared" si="8"/>
        <v>174</v>
      </c>
      <c r="B170" s="424" t="s">
        <v>14</v>
      </c>
      <c r="C170" s="424" t="s">
        <v>80</v>
      </c>
      <c r="D170" s="424" t="s">
        <v>677</v>
      </c>
      <c r="E170" s="300" t="str">
        <f>+INDEX(dnc_capex_drivers!$A:$AB,MATCH(live_ds!$D170,dnc_capex_drivers!$B:$B,0),MATCH(live_ds!E$1,dnc_capex_drivers!$1:$1,0))</f>
        <v>All</v>
      </c>
      <c r="F170" s="300">
        <v>2050</v>
      </c>
      <c r="G170" s="301">
        <v>10000</v>
      </c>
      <c r="H170" s="436" t="s">
        <v>703</v>
      </c>
      <c r="I170" s="160" t="s">
        <v>703</v>
      </c>
      <c r="J170" s="161">
        <v>2</v>
      </c>
      <c r="K170" s="161" t="s">
        <v>679</v>
      </c>
      <c r="L170" s="161">
        <v>6</v>
      </c>
      <c r="M170" s="161">
        <v>5</v>
      </c>
      <c r="N170" s="161" t="s">
        <v>99</v>
      </c>
      <c r="O170" s="161" t="s">
        <v>588</v>
      </c>
      <c r="P170" s="437">
        <v>100</v>
      </c>
      <c r="Q170" s="438">
        <v>75.396000000000001</v>
      </c>
      <c r="R170" s="161" t="s">
        <v>614</v>
      </c>
      <c r="S170" s="161">
        <v>10000</v>
      </c>
      <c r="T170" s="161" t="s">
        <v>548</v>
      </c>
      <c r="U170" s="167" t="s">
        <v>115</v>
      </c>
      <c r="V170" s="164" t="s">
        <v>680</v>
      </c>
      <c r="W170" s="428">
        <v>44571</v>
      </c>
      <c r="X170" s="428">
        <v>44540</v>
      </c>
      <c r="Y170" s="428">
        <v>44571</v>
      </c>
      <c r="Z170" s="429">
        <v>44631</v>
      </c>
      <c r="AA170" s="430">
        <v>44699</v>
      </c>
      <c r="AB170" s="434">
        <v>44662</v>
      </c>
      <c r="AC170" s="439">
        <v>44707</v>
      </c>
      <c r="AD170" s="432">
        <v>44718</v>
      </c>
      <c r="AE170" s="467">
        <v>44743</v>
      </c>
      <c r="AF170" s="468">
        <v>44785</v>
      </c>
      <c r="AG170" s="468">
        <v>44798</v>
      </c>
      <c r="AH170" s="469">
        <v>44801</v>
      </c>
      <c r="AI170" s="434">
        <v>44803</v>
      </c>
      <c r="AJ170" s="430">
        <v>44833</v>
      </c>
      <c r="AK170" s="468">
        <v>44923</v>
      </c>
      <c r="AL170" s="263"/>
      <c r="AM170" s="243">
        <v>0</v>
      </c>
    </row>
    <row r="171" spans="1:39" x14ac:dyDescent="0.25">
      <c r="A171" s="451">
        <f t="shared" si="8"/>
        <v>175</v>
      </c>
      <c r="B171" s="451" t="s">
        <v>14</v>
      </c>
      <c r="C171" s="451" t="s">
        <v>80</v>
      </c>
      <c r="D171" s="451" t="s">
        <v>677</v>
      </c>
      <c r="E171" s="387" t="str">
        <f>+INDEX(dnc_capex_drivers!$A:$AB,MATCH(live_ds!$D171,dnc_capex_drivers!$B:$B,0),MATCH(live_ds!E$1,dnc_capex_drivers!$1:$1,0))</f>
        <v>All</v>
      </c>
      <c r="F171" s="387">
        <v>2050</v>
      </c>
      <c r="G171" s="388">
        <v>10000</v>
      </c>
      <c r="H171" s="441" t="s">
        <v>704</v>
      </c>
      <c r="I171" s="347" t="s">
        <v>704</v>
      </c>
      <c r="J171" s="356">
        <v>2</v>
      </c>
      <c r="K171" s="356" t="s">
        <v>679</v>
      </c>
      <c r="L171" s="356">
        <v>6</v>
      </c>
      <c r="M171" s="356">
        <v>6</v>
      </c>
      <c r="N171" s="356" t="s">
        <v>99</v>
      </c>
      <c r="O171" s="356" t="s">
        <v>588</v>
      </c>
      <c r="P171" s="442">
        <v>100</v>
      </c>
      <c r="Q171" s="456">
        <v>75.396000000000001</v>
      </c>
      <c r="R171" s="356" t="s">
        <v>614</v>
      </c>
      <c r="S171" s="356">
        <v>10000</v>
      </c>
      <c r="T171" s="356" t="s">
        <v>548</v>
      </c>
      <c r="U171" s="357" t="s">
        <v>115</v>
      </c>
      <c r="V171" s="358" t="s">
        <v>680</v>
      </c>
      <c r="W171" s="444">
        <v>44571</v>
      </c>
      <c r="X171" s="444">
        <v>44540</v>
      </c>
      <c r="Y171" s="444">
        <v>44571</v>
      </c>
      <c r="Z171" s="445">
        <v>44631</v>
      </c>
      <c r="AA171" s="446">
        <v>44708</v>
      </c>
      <c r="AB171" s="450">
        <v>44662</v>
      </c>
      <c r="AC171" s="447">
        <v>44716</v>
      </c>
      <c r="AD171" s="448">
        <v>44718</v>
      </c>
      <c r="AE171" s="470">
        <v>44743</v>
      </c>
      <c r="AF171" s="471">
        <v>44785</v>
      </c>
      <c r="AG171" s="471">
        <v>44801</v>
      </c>
      <c r="AH171" s="472">
        <v>44801</v>
      </c>
      <c r="AI171" s="450">
        <v>44803</v>
      </c>
      <c r="AJ171" s="446">
        <v>44833</v>
      </c>
      <c r="AK171" s="471">
        <v>44923</v>
      </c>
      <c r="AL171" s="259"/>
      <c r="AM171" s="247">
        <v>0</v>
      </c>
    </row>
    <row r="172" spans="1:39" x14ac:dyDescent="0.25">
      <c r="A172" s="424">
        <f t="shared" si="8"/>
        <v>176</v>
      </c>
      <c r="B172" s="424" t="s">
        <v>14</v>
      </c>
      <c r="C172" s="424" t="s">
        <v>80</v>
      </c>
      <c r="D172" s="424" t="s">
        <v>705</v>
      </c>
      <c r="E172" s="300" t="str">
        <f>+INDEX(dnc_capex_drivers!$A:$AB,MATCH(live_ds!$D172,dnc_capex_drivers!$B:$B,0),MATCH(live_ds!E$1,dnc_capex_drivers!$1:$1,0))</f>
        <v>B3</v>
      </c>
      <c r="F172" s="300">
        <v>2050</v>
      </c>
      <c r="G172" s="301">
        <v>10000</v>
      </c>
      <c r="H172" s="425" t="s">
        <v>706</v>
      </c>
      <c r="I172" s="115" t="s">
        <v>706</v>
      </c>
      <c r="J172" s="116">
        <v>2</v>
      </c>
      <c r="K172" s="116" t="s">
        <v>707</v>
      </c>
      <c r="L172" s="116">
        <v>4</v>
      </c>
      <c r="M172" s="116">
        <v>1</v>
      </c>
      <c r="N172" s="116" t="s">
        <v>98</v>
      </c>
      <c r="O172" s="116" t="s">
        <v>588</v>
      </c>
      <c r="P172" s="426">
        <v>100</v>
      </c>
      <c r="Q172" s="426">
        <v>75</v>
      </c>
      <c r="R172" s="116" t="s">
        <v>614</v>
      </c>
      <c r="S172" s="116">
        <v>10000</v>
      </c>
      <c r="T172" s="116" t="s">
        <v>548</v>
      </c>
      <c r="U172" s="122" t="s">
        <v>115</v>
      </c>
      <c r="V172" s="119" t="s">
        <v>680</v>
      </c>
      <c r="W172" s="428">
        <v>44632</v>
      </c>
      <c r="X172" s="428">
        <v>44601</v>
      </c>
      <c r="Y172" s="428">
        <v>44632</v>
      </c>
      <c r="Z172" s="429">
        <v>44692</v>
      </c>
      <c r="AA172" s="434">
        <v>44723</v>
      </c>
      <c r="AB172" s="434">
        <v>44723</v>
      </c>
      <c r="AC172" s="473">
        <v>44732</v>
      </c>
      <c r="AD172" s="432">
        <v>44761</v>
      </c>
      <c r="AE172" s="467">
        <v>44788</v>
      </c>
      <c r="AF172" s="468">
        <v>44816</v>
      </c>
      <c r="AG172" s="468">
        <v>44817</v>
      </c>
      <c r="AH172" s="469">
        <v>44826</v>
      </c>
      <c r="AI172" s="434">
        <v>44828</v>
      </c>
      <c r="AJ172" s="430">
        <v>44858</v>
      </c>
      <c r="AK172" s="468">
        <v>44918</v>
      </c>
      <c r="AL172" s="263"/>
      <c r="AM172" s="243">
        <v>0</v>
      </c>
    </row>
    <row r="173" spans="1:39" x14ac:dyDescent="0.25">
      <c r="A173" s="139">
        <f t="shared" si="8"/>
        <v>177</v>
      </c>
      <c r="B173" s="139" t="s">
        <v>14</v>
      </c>
      <c r="C173" s="139" t="s">
        <v>80</v>
      </c>
      <c r="D173" s="139" t="s">
        <v>705</v>
      </c>
      <c r="E173" s="290" t="str">
        <f>+INDEX(dnc_capex_drivers!$A:$AB,MATCH(live_ds!$D173,dnc_capex_drivers!$B:$B,0),MATCH(live_ds!E$1,dnc_capex_drivers!$1:$1,0))</f>
        <v>B3</v>
      </c>
      <c r="F173" s="290">
        <v>2050</v>
      </c>
      <c r="G173" s="291">
        <v>10000</v>
      </c>
      <c r="H173" s="436" t="s">
        <v>708</v>
      </c>
      <c r="I173" s="160" t="s">
        <v>708</v>
      </c>
      <c r="J173" s="161">
        <v>2</v>
      </c>
      <c r="K173" s="161" t="s">
        <v>707</v>
      </c>
      <c r="L173" s="161">
        <v>4</v>
      </c>
      <c r="M173" s="161">
        <v>2</v>
      </c>
      <c r="N173" s="161" t="s">
        <v>98</v>
      </c>
      <c r="O173" s="161" t="s">
        <v>588</v>
      </c>
      <c r="P173" s="437">
        <v>100</v>
      </c>
      <c r="Q173" s="437">
        <v>75</v>
      </c>
      <c r="R173" s="161" t="s">
        <v>614</v>
      </c>
      <c r="S173" s="161">
        <v>10000</v>
      </c>
      <c r="T173" s="161" t="s">
        <v>548</v>
      </c>
      <c r="U173" s="167" t="s">
        <v>115</v>
      </c>
      <c r="V173" s="164" t="s">
        <v>680</v>
      </c>
      <c r="W173" s="428">
        <v>44632</v>
      </c>
      <c r="X173" s="428">
        <v>44601</v>
      </c>
      <c r="Y173" s="428">
        <v>44632</v>
      </c>
      <c r="Z173" s="429">
        <v>44692</v>
      </c>
      <c r="AA173" s="430">
        <v>44733</v>
      </c>
      <c r="AB173" s="434">
        <v>44723</v>
      </c>
      <c r="AC173" s="439">
        <v>44741</v>
      </c>
      <c r="AD173" s="432">
        <v>44761</v>
      </c>
      <c r="AE173" s="467">
        <v>44788</v>
      </c>
      <c r="AF173" s="468">
        <v>44816</v>
      </c>
      <c r="AG173" s="468">
        <v>44820</v>
      </c>
      <c r="AH173" s="469">
        <v>44826</v>
      </c>
      <c r="AI173" s="434">
        <v>44828</v>
      </c>
      <c r="AJ173" s="430">
        <v>44858</v>
      </c>
      <c r="AK173" s="468">
        <v>44918</v>
      </c>
      <c r="AL173" s="259"/>
      <c r="AM173" s="247">
        <v>0</v>
      </c>
    </row>
    <row r="174" spans="1:39" x14ac:dyDescent="0.25">
      <c r="A174" s="424">
        <f t="shared" ref="A174:A198" si="14">+A173+1</f>
        <v>178</v>
      </c>
      <c r="B174" s="424" t="s">
        <v>14</v>
      </c>
      <c r="C174" s="424" t="s">
        <v>80</v>
      </c>
      <c r="D174" s="424" t="s">
        <v>705</v>
      </c>
      <c r="E174" s="300" t="str">
        <f>+INDEX(dnc_capex_drivers!$A:$AB,MATCH(live_ds!$D174,dnc_capex_drivers!$B:$B,0),MATCH(live_ds!E$1,dnc_capex_drivers!$1:$1,0))</f>
        <v>B3</v>
      </c>
      <c r="F174" s="300">
        <v>2050</v>
      </c>
      <c r="G174" s="301">
        <v>10000</v>
      </c>
      <c r="H174" s="425" t="s">
        <v>709</v>
      </c>
      <c r="I174" s="115" t="s">
        <v>709</v>
      </c>
      <c r="J174" s="116">
        <v>2</v>
      </c>
      <c r="K174" s="116" t="s">
        <v>707</v>
      </c>
      <c r="L174" s="116">
        <v>4</v>
      </c>
      <c r="M174" s="116">
        <v>3</v>
      </c>
      <c r="N174" s="116" t="s">
        <v>98</v>
      </c>
      <c r="O174" s="116" t="s">
        <v>588</v>
      </c>
      <c r="P174" s="426">
        <v>100</v>
      </c>
      <c r="Q174" s="426">
        <v>75</v>
      </c>
      <c r="R174" s="116" t="s">
        <v>614</v>
      </c>
      <c r="S174" s="116">
        <v>10000</v>
      </c>
      <c r="T174" s="116" t="s">
        <v>548</v>
      </c>
      <c r="U174" s="122" t="s">
        <v>115</v>
      </c>
      <c r="V174" s="119" t="s">
        <v>680</v>
      </c>
      <c r="W174" s="428">
        <v>44632</v>
      </c>
      <c r="X174" s="428">
        <v>44601</v>
      </c>
      <c r="Y174" s="428">
        <v>44632</v>
      </c>
      <c r="Z174" s="429">
        <v>44692</v>
      </c>
      <c r="AA174" s="430">
        <v>44742</v>
      </c>
      <c r="AB174" s="434">
        <v>44723</v>
      </c>
      <c r="AC174" s="439">
        <v>44750</v>
      </c>
      <c r="AD174" s="432">
        <v>44761</v>
      </c>
      <c r="AE174" s="467">
        <v>44788</v>
      </c>
      <c r="AF174" s="468">
        <v>44816</v>
      </c>
      <c r="AG174" s="468">
        <v>44823</v>
      </c>
      <c r="AH174" s="469">
        <v>44826</v>
      </c>
      <c r="AI174" s="434">
        <v>44828</v>
      </c>
      <c r="AJ174" s="430">
        <v>44858</v>
      </c>
      <c r="AK174" s="468">
        <v>44918</v>
      </c>
      <c r="AL174" s="263"/>
      <c r="AM174" s="243">
        <v>0</v>
      </c>
    </row>
    <row r="175" spans="1:39" x14ac:dyDescent="0.25">
      <c r="A175" s="451">
        <f t="shared" si="14"/>
        <v>179</v>
      </c>
      <c r="B175" s="451" t="s">
        <v>14</v>
      </c>
      <c r="C175" s="451" t="s">
        <v>80</v>
      </c>
      <c r="D175" s="451" t="s">
        <v>705</v>
      </c>
      <c r="E175" s="387" t="str">
        <f>+INDEX(dnc_capex_drivers!$A:$AB,MATCH(live_ds!$D175,dnc_capex_drivers!$B:$B,0),MATCH(live_ds!E$1,dnc_capex_drivers!$1:$1,0))</f>
        <v>B3</v>
      </c>
      <c r="F175" s="387">
        <v>2050</v>
      </c>
      <c r="G175" s="388">
        <v>10000</v>
      </c>
      <c r="H175" s="452" t="s">
        <v>710</v>
      </c>
      <c r="I175" s="453" t="s">
        <v>710</v>
      </c>
      <c r="J175" s="454">
        <v>2</v>
      </c>
      <c r="K175" s="454" t="s">
        <v>707</v>
      </c>
      <c r="L175" s="454">
        <v>4</v>
      </c>
      <c r="M175" s="454">
        <v>4</v>
      </c>
      <c r="N175" s="454" t="s">
        <v>98</v>
      </c>
      <c r="O175" s="454" t="s">
        <v>588</v>
      </c>
      <c r="P175" s="455">
        <v>100</v>
      </c>
      <c r="Q175" s="455">
        <v>75</v>
      </c>
      <c r="R175" s="454" t="s">
        <v>614</v>
      </c>
      <c r="S175" s="454">
        <v>10000</v>
      </c>
      <c r="T175" s="454" t="s">
        <v>548</v>
      </c>
      <c r="U175" s="457" t="s">
        <v>115</v>
      </c>
      <c r="V175" s="458" t="s">
        <v>680</v>
      </c>
      <c r="W175" s="444">
        <v>44632</v>
      </c>
      <c r="X175" s="444">
        <v>44601</v>
      </c>
      <c r="Y175" s="444">
        <v>44632</v>
      </c>
      <c r="Z175" s="445">
        <v>44692</v>
      </c>
      <c r="AA175" s="446">
        <v>44751</v>
      </c>
      <c r="AB175" s="450">
        <v>44723</v>
      </c>
      <c r="AC175" s="447">
        <v>44759</v>
      </c>
      <c r="AD175" s="448">
        <v>44761</v>
      </c>
      <c r="AE175" s="470">
        <v>44788</v>
      </c>
      <c r="AF175" s="471">
        <v>44816</v>
      </c>
      <c r="AG175" s="471">
        <v>44826</v>
      </c>
      <c r="AH175" s="472">
        <v>44826</v>
      </c>
      <c r="AI175" s="450">
        <v>44828</v>
      </c>
      <c r="AJ175" s="446">
        <v>44858</v>
      </c>
      <c r="AK175" s="471">
        <v>44918</v>
      </c>
      <c r="AL175" s="259"/>
      <c r="AM175" s="247">
        <v>0</v>
      </c>
    </row>
    <row r="176" spans="1:39" x14ac:dyDescent="0.25">
      <c r="A176" s="424">
        <f t="shared" si="14"/>
        <v>180</v>
      </c>
      <c r="B176" s="424" t="s">
        <v>14</v>
      </c>
      <c r="C176" s="424" t="s">
        <v>80</v>
      </c>
      <c r="D176" s="424" t="s">
        <v>687</v>
      </c>
      <c r="E176" s="300" t="str">
        <f>+INDEX(dnc_capex_drivers!$A:$AB,MATCH(live_ds!$D176,dnc_capex_drivers!$B:$B,0),MATCH(live_ds!E$1,dnc_capex_drivers!$1:$1,0))</f>
        <v>All</v>
      </c>
      <c r="F176" s="300">
        <v>2050</v>
      </c>
      <c r="G176" s="301">
        <v>10000</v>
      </c>
      <c r="H176" s="115" t="s">
        <v>711</v>
      </c>
      <c r="I176" s="115" t="s">
        <v>711</v>
      </c>
      <c r="J176" s="116">
        <v>2</v>
      </c>
      <c r="K176" s="116" t="s">
        <v>689</v>
      </c>
      <c r="L176" s="116">
        <v>5</v>
      </c>
      <c r="M176" s="116">
        <v>1</v>
      </c>
      <c r="N176" s="116" t="s">
        <v>690</v>
      </c>
      <c r="O176" s="116" t="s">
        <v>588</v>
      </c>
      <c r="P176" s="426">
        <v>100</v>
      </c>
      <c r="Q176" s="426">
        <v>75</v>
      </c>
      <c r="R176" s="116" t="s">
        <v>614</v>
      </c>
      <c r="S176" s="116">
        <v>10000</v>
      </c>
      <c r="T176" s="116" t="s">
        <v>548</v>
      </c>
      <c r="U176" s="122" t="s">
        <v>115</v>
      </c>
      <c r="V176" s="119" t="s">
        <v>680</v>
      </c>
      <c r="W176" s="428">
        <v>44775</v>
      </c>
      <c r="X176" s="428">
        <v>44744</v>
      </c>
      <c r="Y176" s="428">
        <v>44775</v>
      </c>
      <c r="Z176" s="429">
        <v>44835</v>
      </c>
      <c r="AA176" s="430">
        <v>44866</v>
      </c>
      <c r="AB176" s="430">
        <v>44866</v>
      </c>
      <c r="AC176" s="439">
        <v>44875</v>
      </c>
      <c r="AD176" s="439">
        <v>44913</v>
      </c>
      <c r="AE176" s="467">
        <v>44918</v>
      </c>
      <c r="AF176" s="468">
        <v>44946</v>
      </c>
      <c r="AG176" s="468">
        <v>44947</v>
      </c>
      <c r="AH176" s="469">
        <v>44959</v>
      </c>
      <c r="AI176" s="434">
        <v>44961</v>
      </c>
      <c r="AJ176" s="430">
        <v>44991</v>
      </c>
      <c r="AK176" s="468">
        <v>45051</v>
      </c>
      <c r="AL176" s="263"/>
      <c r="AM176" s="243">
        <v>0</v>
      </c>
    </row>
    <row r="177" spans="1:39" x14ac:dyDescent="0.25">
      <c r="A177" s="139">
        <f t="shared" si="14"/>
        <v>181</v>
      </c>
      <c r="B177" s="139" t="s">
        <v>14</v>
      </c>
      <c r="C177" s="139" t="s">
        <v>80</v>
      </c>
      <c r="D177" s="139" t="s">
        <v>687</v>
      </c>
      <c r="E177" s="290" t="str">
        <f>+INDEX(dnc_capex_drivers!$A:$AB,MATCH(live_ds!$D177,dnc_capex_drivers!$B:$B,0),MATCH(live_ds!E$1,dnc_capex_drivers!$1:$1,0))</f>
        <v>All</v>
      </c>
      <c r="F177" s="290">
        <v>2050</v>
      </c>
      <c r="G177" s="291">
        <v>10000</v>
      </c>
      <c r="H177" s="160" t="s">
        <v>712</v>
      </c>
      <c r="I177" s="160" t="s">
        <v>712</v>
      </c>
      <c r="J177" s="161">
        <v>2</v>
      </c>
      <c r="K177" s="161" t="s">
        <v>689</v>
      </c>
      <c r="L177" s="161">
        <v>5</v>
      </c>
      <c r="M177" s="161">
        <v>2</v>
      </c>
      <c r="N177" s="161" t="s">
        <v>690</v>
      </c>
      <c r="O177" s="161" t="s">
        <v>588</v>
      </c>
      <c r="P177" s="437">
        <v>100</v>
      </c>
      <c r="Q177" s="437">
        <v>75</v>
      </c>
      <c r="R177" s="161" t="s">
        <v>614</v>
      </c>
      <c r="S177" s="161">
        <v>10000</v>
      </c>
      <c r="T177" s="161" t="s">
        <v>548</v>
      </c>
      <c r="U177" s="167" t="s">
        <v>115</v>
      </c>
      <c r="V177" s="164" t="s">
        <v>680</v>
      </c>
      <c r="W177" s="428">
        <v>44775</v>
      </c>
      <c r="X177" s="428">
        <v>44744</v>
      </c>
      <c r="Y177" s="428">
        <v>44775</v>
      </c>
      <c r="Z177" s="429">
        <v>44835</v>
      </c>
      <c r="AA177" s="434">
        <v>44875</v>
      </c>
      <c r="AB177" s="430">
        <v>44866</v>
      </c>
      <c r="AC177" s="473">
        <v>44884</v>
      </c>
      <c r="AD177" s="439">
        <v>44913</v>
      </c>
      <c r="AE177" s="467">
        <v>44918</v>
      </c>
      <c r="AF177" s="468">
        <v>44946</v>
      </c>
      <c r="AG177" s="468">
        <v>44950</v>
      </c>
      <c r="AH177" s="469">
        <v>44959</v>
      </c>
      <c r="AI177" s="434">
        <v>44961</v>
      </c>
      <c r="AJ177" s="430">
        <v>44991</v>
      </c>
      <c r="AK177" s="468">
        <v>45051</v>
      </c>
      <c r="AL177" s="259"/>
      <c r="AM177" s="247">
        <v>0</v>
      </c>
    </row>
    <row r="178" spans="1:39" x14ac:dyDescent="0.25">
      <c r="A178" s="424">
        <f t="shared" si="14"/>
        <v>182</v>
      </c>
      <c r="B178" s="424" t="s">
        <v>14</v>
      </c>
      <c r="C178" s="424" t="s">
        <v>80</v>
      </c>
      <c r="D178" s="424" t="s">
        <v>687</v>
      </c>
      <c r="E178" s="300" t="str">
        <f>+INDEX(dnc_capex_drivers!$A:$AB,MATCH(live_ds!$D178,dnc_capex_drivers!$B:$B,0),MATCH(live_ds!E$1,dnc_capex_drivers!$1:$1,0))</f>
        <v>All</v>
      </c>
      <c r="F178" s="300">
        <v>2050</v>
      </c>
      <c r="G178" s="301">
        <v>10000</v>
      </c>
      <c r="H178" s="115" t="s">
        <v>713</v>
      </c>
      <c r="I178" s="115" t="s">
        <v>713</v>
      </c>
      <c r="J178" s="116">
        <v>2</v>
      </c>
      <c r="K178" s="116" t="s">
        <v>689</v>
      </c>
      <c r="L178" s="116">
        <v>5</v>
      </c>
      <c r="M178" s="116">
        <v>3</v>
      </c>
      <c r="N178" s="116" t="s">
        <v>690</v>
      </c>
      <c r="O178" s="116" t="s">
        <v>588</v>
      </c>
      <c r="P178" s="426">
        <v>100</v>
      </c>
      <c r="Q178" s="426">
        <v>75</v>
      </c>
      <c r="R178" s="116" t="s">
        <v>614</v>
      </c>
      <c r="S178" s="116">
        <v>10000</v>
      </c>
      <c r="T178" s="116" t="s">
        <v>548</v>
      </c>
      <c r="U178" s="122" t="s">
        <v>115</v>
      </c>
      <c r="V178" s="119" t="s">
        <v>680</v>
      </c>
      <c r="W178" s="428">
        <v>44775</v>
      </c>
      <c r="X178" s="428">
        <v>44744</v>
      </c>
      <c r="Y178" s="428">
        <v>44775</v>
      </c>
      <c r="Z178" s="429">
        <v>44835</v>
      </c>
      <c r="AA178" s="434">
        <v>44884</v>
      </c>
      <c r="AB178" s="430">
        <v>44866</v>
      </c>
      <c r="AC178" s="473">
        <v>44893</v>
      </c>
      <c r="AD178" s="439">
        <v>44913</v>
      </c>
      <c r="AE178" s="467">
        <v>44918</v>
      </c>
      <c r="AF178" s="468">
        <v>44946</v>
      </c>
      <c r="AG178" s="468">
        <v>44953</v>
      </c>
      <c r="AH178" s="469">
        <v>44959</v>
      </c>
      <c r="AI178" s="434">
        <v>44961</v>
      </c>
      <c r="AJ178" s="430">
        <v>44991</v>
      </c>
      <c r="AK178" s="468">
        <v>45051</v>
      </c>
      <c r="AL178" s="263"/>
      <c r="AM178" s="243">
        <v>0</v>
      </c>
    </row>
    <row r="179" spans="1:39" x14ac:dyDescent="0.25">
      <c r="A179" s="139">
        <f t="shared" si="14"/>
        <v>183</v>
      </c>
      <c r="B179" s="139" t="s">
        <v>14</v>
      </c>
      <c r="C179" s="139" t="s">
        <v>80</v>
      </c>
      <c r="D179" s="139" t="s">
        <v>687</v>
      </c>
      <c r="E179" s="290" t="str">
        <f>+INDEX(dnc_capex_drivers!$A:$AB,MATCH(live_ds!$D179,dnc_capex_drivers!$B:$B,0),MATCH(live_ds!E$1,dnc_capex_drivers!$1:$1,0))</f>
        <v>All</v>
      </c>
      <c r="F179" s="290">
        <v>2050</v>
      </c>
      <c r="G179" s="291">
        <v>10000</v>
      </c>
      <c r="H179" s="160" t="s">
        <v>714</v>
      </c>
      <c r="I179" s="160" t="s">
        <v>714</v>
      </c>
      <c r="J179" s="161">
        <v>2</v>
      </c>
      <c r="K179" s="161" t="s">
        <v>689</v>
      </c>
      <c r="L179" s="161">
        <v>5</v>
      </c>
      <c r="M179" s="161">
        <v>4</v>
      </c>
      <c r="N179" s="161" t="s">
        <v>690</v>
      </c>
      <c r="O179" s="161" t="s">
        <v>588</v>
      </c>
      <c r="P179" s="437">
        <v>100</v>
      </c>
      <c r="Q179" s="437">
        <v>75</v>
      </c>
      <c r="R179" s="161" t="s">
        <v>614</v>
      </c>
      <c r="S179" s="161">
        <v>10000</v>
      </c>
      <c r="T179" s="161" t="s">
        <v>548</v>
      </c>
      <c r="U179" s="167" t="s">
        <v>115</v>
      </c>
      <c r="V179" s="164" t="s">
        <v>680</v>
      </c>
      <c r="W179" s="428">
        <v>44775</v>
      </c>
      <c r="X179" s="428">
        <v>44744</v>
      </c>
      <c r="Y179" s="428">
        <v>44775</v>
      </c>
      <c r="Z179" s="429">
        <v>44835</v>
      </c>
      <c r="AA179" s="434">
        <v>44893</v>
      </c>
      <c r="AB179" s="430">
        <v>44866</v>
      </c>
      <c r="AC179" s="473">
        <v>44902</v>
      </c>
      <c r="AD179" s="439">
        <v>44913</v>
      </c>
      <c r="AE179" s="467">
        <v>44918</v>
      </c>
      <c r="AF179" s="468">
        <v>44946</v>
      </c>
      <c r="AG179" s="468">
        <v>44956</v>
      </c>
      <c r="AH179" s="469">
        <v>44959</v>
      </c>
      <c r="AI179" s="434">
        <v>44961</v>
      </c>
      <c r="AJ179" s="430">
        <v>44991</v>
      </c>
      <c r="AK179" s="468">
        <v>45051</v>
      </c>
      <c r="AL179" s="259"/>
      <c r="AM179" s="247">
        <v>0</v>
      </c>
    </row>
    <row r="180" spans="1:39" x14ac:dyDescent="0.25">
      <c r="A180" s="440">
        <f t="shared" si="14"/>
        <v>184</v>
      </c>
      <c r="B180" s="440" t="s">
        <v>14</v>
      </c>
      <c r="C180" s="440" t="s">
        <v>80</v>
      </c>
      <c r="D180" s="440" t="s">
        <v>687</v>
      </c>
      <c r="E180" s="344" t="str">
        <f>+INDEX(dnc_capex_drivers!$A:$AB,MATCH(live_ds!$D180,dnc_capex_drivers!$B:$B,0),MATCH(live_ds!E$1,dnc_capex_drivers!$1:$1,0))</f>
        <v>All</v>
      </c>
      <c r="F180" s="344">
        <v>2050</v>
      </c>
      <c r="G180" s="345">
        <v>10000</v>
      </c>
      <c r="H180" s="347" t="s">
        <v>715</v>
      </c>
      <c r="I180" s="347" t="s">
        <v>715</v>
      </c>
      <c r="J180" s="356">
        <v>2</v>
      </c>
      <c r="K180" s="356" t="s">
        <v>689</v>
      </c>
      <c r="L180" s="356">
        <v>5</v>
      </c>
      <c r="M180" s="356">
        <v>5</v>
      </c>
      <c r="N180" s="356" t="s">
        <v>690</v>
      </c>
      <c r="O180" s="356" t="s">
        <v>588</v>
      </c>
      <c r="P180" s="442">
        <v>100</v>
      </c>
      <c r="Q180" s="442">
        <v>75</v>
      </c>
      <c r="R180" s="356" t="s">
        <v>614</v>
      </c>
      <c r="S180" s="356">
        <v>10000</v>
      </c>
      <c r="T180" s="356" t="s">
        <v>548</v>
      </c>
      <c r="U180" s="357" t="s">
        <v>115</v>
      </c>
      <c r="V180" s="358" t="s">
        <v>680</v>
      </c>
      <c r="W180" s="444">
        <v>44775</v>
      </c>
      <c r="X180" s="444">
        <v>44744</v>
      </c>
      <c r="Y180" s="444">
        <v>44775</v>
      </c>
      <c r="Z180" s="445">
        <v>44835</v>
      </c>
      <c r="AA180" s="450">
        <v>44902</v>
      </c>
      <c r="AB180" s="446">
        <v>44866</v>
      </c>
      <c r="AC180" s="474">
        <v>44911</v>
      </c>
      <c r="AD180" s="447">
        <v>44913</v>
      </c>
      <c r="AE180" s="470">
        <v>44918</v>
      </c>
      <c r="AF180" s="471">
        <v>44946</v>
      </c>
      <c r="AG180" s="471">
        <v>44959</v>
      </c>
      <c r="AH180" s="472">
        <v>44959</v>
      </c>
      <c r="AI180" s="450">
        <v>44961</v>
      </c>
      <c r="AJ180" s="446">
        <v>44991</v>
      </c>
      <c r="AK180" s="471">
        <v>45051</v>
      </c>
      <c r="AL180" s="263"/>
      <c r="AM180" s="243">
        <v>0</v>
      </c>
    </row>
    <row r="181" spans="1:39" x14ac:dyDescent="0.25">
      <c r="A181" s="139">
        <f t="shared" si="14"/>
        <v>185</v>
      </c>
      <c r="B181" s="139" t="s">
        <v>14</v>
      </c>
      <c r="C181" s="139" t="s">
        <v>80</v>
      </c>
      <c r="D181" s="139" t="s">
        <v>677</v>
      </c>
      <c r="E181" s="290" t="str">
        <f>+INDEX(dnc_capex_drivers!$A:$AB,MATCH(live_ds!$D181,dnc_capex_drivers!$B:$B,0),MATCH(live_ds!E$1,dnc_capex_drivers!$1:$1,0))</f>
        <v>All</v>
      </c>
      <c r="F181" s="290">
        <v>2050</v>
      </c>
      <c r="G181" s="291">
        <v>10000</v>
      </c>
      <c r="H181" s="115" t="s">
        <v>716</v>
      </c>
      <c r="I181" s="115" t="s">
        <v>716</v>
      </c>
      <c r="J181" s="116">
        <v>2</v>
      </c>
      <c r="K181" s="116" t="s">
        <v>679</v>
      </c>
      <c r="L181" s="116">
        <v>7</v>
      </c>
      <c r="M181" s="116">
        <v>1</v>
      </c>
      <c r="N181" s="116" t="s">
        <v>99</v>
      </c>
      <c r="O181" s="116" t="s">
        <v>588</v>
      </c>
      <c r="P181" s="426">
        <v>100</v>
      </c>
      <c r="Q181" s="438">
        <v>78.125</v>
      </c>
      <c r="R181" s="116" t="s">
        <v>614</v>
      </c>
      <c r="S181" s="116">
        <v>10000</v>
      </c>
      <c r="T181" s="161" t="s">
        <v>548</v>
      </c>
      <c r="U181" s="167" t="s">
        <v>115</v>
      </c>
      <c r="V181" s="164" t="s">
        <v>680</v>
      </c>
      <c r="W181" s="428">
        <v>44827</v>
      </c>
      <c r="X181" s="428">
        <v>44796</v>
      </c>
      <c r="Y181" s="428">
        <v>44827</v>
      </c>
      <c r="Z181" s="429">
        <v>44887</v>
      </c>
      <c r="AA181" s="434">
        <v>44918</v>
      </c>
      <c r="AB181" s="434">
        <v>44918</v>
      </c>
      <c r="AC181" s="473">
        <v>44927</v>
      </c>
      <c r="AD181" s="432">
        <v>44983</v>
      </c>
      <c r="AE181" s="467">
        <v>44988</v>
      </c>
      <c r="AF181" s="468">
        <v>45037</v>
      </c>
      <c r="AG181" s="468">
        <v>45038</v>
      </c>
      <c r="AH181" s="469">
        <v>45056</v>
      </c>
      <c r="AI181" s="434">
        <v>45058</v>
      </c>
      <c r="AJ181" s="430">
        <v>45088</v>
      </c>
      <c r="AK181" s="468">
        <v>45148</v>
      </c>
      <c r="AL181" s="259"/>
      <c r="AM181" s="247">
        <v>0</v>
      </c>
    </row>
    <row r="182" spans="1:39" x14ac:dyDescent="0.25">
      <c r="A182" s="424">
        <f t="shared" si="14"/>
        <v>186</v>
      </c>
      <c r="B182" s="424" t="s">
        <v>14</v>
      </c>
      <c r="C182" s="424" t="s">
        <v>80</v>
      </c>
      <c r="D182" s="424" t="s">
        <v>677</v>
      </c>
      <c r="E182" s="300" t="str">
        <f>+INDEX(dnc_capex_drivers!$A:$AB,MATCH(live_ds!$D182,dnc_capex_drivers!$B:$B,0),MATCH(live_ds!E$1,dnc_capex_drivers!$1:$1,0))</f>
        <v>All</v>
      </c>
      <c r="F182" s="300">
        <v>2050</v>
      </c>
      <c r="G182" s="301">
        <v>10000</v>
      </c>
      <c r="H182" s="160" t="s">
        <v>717</v>
      </c>
      <c r="I182" s="160" t="s">
        <v>717</v>
      </c>
      <c r="J182" s="161">
        <v>2</v>
      </c>
      <c r="K182" s="161" t="s">
        <v>679</v>
      </c>
      <c r="L182" s="161">
        <v>7</v>
      </c>
      <c r="M182" s="161">
        <v>2</v>
      </c>
      <c r="N182" s="161" t="s">
        <v>99</v>
      </c>
      <c r="O182" s="161" t="s">
        <v>588</v>
      </c>
      <c r="P182" s="437">
        <v>100</v>
      </c>
      <c r="Q182" s="438">
        <v>78.125</v>
      </c>
      <c r="R182" s="161" t="s">
        <v>614</v>
      </c>
      <c r="S182" s="161">
        <v>10000</v>
      </c>
      <c r="T182" s="116" t="s">
        <v>548</v>
      </c>
      <c r="U182" s="122" t="s">
        <v>115</v>
      </c>
      <c r="V182" s="119" t="s">
        <v>680</v>
      </c>
      <c r="W182" s="428">
        <v>44827</v>
      </c>
      <c r="X182" s="428">
        <v>44796</v>
      </c>
      <c r="Y182" s="428">
        <v>44827</v>
      </c>
      <c r="Z182" s="429">
        <v>44887</v>
      </c>
      <c r="AA182" s="430">
        <v>44928</v>
      </c>
      <c r="AB182" s="434">
        <v>44918</v>
      </c>
      <c r="AC182" s="439">
        <v>44936</v>
      </c>
      <c r="AD182" s="432">
        <v>44983</v>
      </c>
      <c r="AE182" s="467">
        <v>44988</v>
      </c>
      <c r="AF182" s="468">
        <v>45037</v>
      </c>
      <c r="AG182" s="468">
        <v>45041</v>
      </c>
      <c r="AH182" s="469">
        <v>45056</v>
      </c>
      <c r="AI182" s="434">
        <v>45058</v>
      </c>
      <c r="AJ182" s="430">
        <v>45088</v>
      </c>
      <c r="AK182" s="468">
        <v>45148</v>
      </c>
      <c r="AL182" s="263"/>
      <c r="AM182" s="243">
        <v>0</v>
      </c>
    </row>
    <row r="183" spans="1:39" x14ac:dyDescent="0.25">
      <c r="A183" s="139">
        <f t="shared" si="14"/>
        <v>187</v>
      </c>
      <c r="B183" s="139" t="s">
        <v>14</v>
      </c>
      <c r="C183" s="139" t="s">
        <v>80</v>
      </c>
      <c r="D183" s="139" t="s">
        <v>677</v>
      </c>
      <c r="E183" s="290" t="str">
        <f>+INDEX(dnc_capex_drivers!$A:$AB,MATCH(live_ds!$D183,dnc_capex_drivers!$B:$B,0),MATCH(live_ds!E$1,dnc_capex_drivers!$1:$1,0))</f>
        <v>All</v>
      </c>
      <c r="F183" s="290">
        <v>2050</v>
      </c>
      <c r="G183" s="291">
        <v>10000</v>
      </c>
      <c r="H183" s="115" t="s">
        <v>718</v>
      </c>
      <c r="I183" s="115" t="s">
        <v>718</v>
      </c>
      <c r="J183" s="116">
        <v>2</v>
      </c>
      <c r="K183" s="116" t="s">
        <v>679</v>
      </c>
      <c r="L183" s="116">
        <v>7</v>
      </c>
      <c r="M183" s="116">
        <v>3</v>
      </c>
      <c r="N183" s="116" t="s">
        <v>99</v>
      </c>
      <c r="O183" s="116" t="s">
        <v>588</v>
      </c>
      <c r="P183" s="426">
        <v>100</v>
      </c>
      <c r="Q183" s="438">
        <v>78.125</v>
      </c>
      <c r="R183" s="116" t="s">
        <v>614</v>
      </c>
      <c r="S183" s="116">
        <v>10000</v>
      </c>
      <c r="T183" s="161" t="s">
        <v>548</v>
      </c>
      <c r="U183" s="167" t="s">
        <v>115</v>
      </c>
      <c r="V183" s="164" t="s">
        <v>680</v>
      </c>
      <c r="W183" s="428">
        <v>44827</v>
      </c>
      <c r="X183" s="428">
        <v>44796</v>
      </c>
      <c r="Y183" s="428">
        <v>44827</v>
      </c>
      <c r="Z183" s="429">
        <v>44887</v>
      </c>
      <c r="AA183" s="430">
        <v>44937</v>
      </c>
      <c r="AB183" s="434">
        <v>44918</v>
      </c>
      <c r="AC183" s="439">
        <v>44945</v>
      </c>
      <c r="AD183" s="432">
        <v>44983</v>
      </c>
      <c r="AE183" s="467">
        <v>44988</v>
      </c>
      <c r="AF183" s="468">
        <v>45037</v>
      </c>
      <c r="AG183" s="468">
        <v>45044</v>
      </c>
      <c r="AH183" s="469">
        <v>45056</v>
      </c>
      <c r="AI183" s="434">
        <v>45058</v>
      </c>
      <c r="AJ183" s="430">
        <v>45088</v>
      </c>
      <c r="AK183" s="468">
        <v>45148</v>
      </c>
      <c r="AL183" s="259"/>
      <c r="AM183" s="247">
        <v>0</v>
      </c>
    </row>
    <row r="184" spans="1:39" x14ac:dyDescent="0.25">
      <c r="A184" s="424">
        <f t="shared" si="14"/>
        <v>188</v>
      </c>
      <c r="B184" s="424" t="s">
        <v>14</v>
      </c>
      <c r="C184" s="424" t="s">
        <v>80</v>
      </c>
      <c r="D184" s="424" t="s">
        <v>677</v>
      </c>
      <c r="E184" s="300" t="str">
        <f>+INDEX(dnc_capex_drivers!$A:$AB,MATCH(live_ds!$D184,dnc_capex_drivers!$B:$B,0),MATCH(live_ds!E$1,dnc_capex_drivers!$1:$1,0))</f>
        <v>All</v>
      </c>
      <c r="F184" s="300">
        <v>2050</v>
      </c>
      <c r="G184" s="301">
        <v>10000</v>
      </c>
      <c r="H184" s="160" t="s">
        <v>719</v>
      </c>
      <c r="I184" s="160" t="s">
        <v>719</v>
      </c>
      <c r="J184" s="161">
        <v>2</v>
      </c>
      <c r="K184" s="161" t="s">
        <v>679</v>
      </c>
      <c r="L184" s="161">
        <v>7</v>
      </c>
      <c r="M184" s="161">
        <v>4</v>
      </c>
      <c r="N184" s="161" t="s">
        <v>99</v>
      </c>
      <c r="O184" s="161" t="s">
        <v>588</v>
      </c>
      <c r="P184" s="437">
        <v>100</v>
      </c>
      <c r="Q184" s="438">
        <v>78.125</v>
      </c>
      <c r="R184" s="161" t="s">
        <v>614</v>
      </c>
      <c r="S184" s="161">
        <v>10000</v>
      </c>
      <c r="T184" s="116" t="s">
        <v>548</v>
      </c>
      <c r="U184" s="122" t="s">
        <v>115</v>
      </c>
      <c r="V184" s="119" t="s">
        <v>680</v>
      </c>
      <c r="W184" s="428">
        <v>44827</v>
      </c>
      <c r="X184" s="428">
        <v>44796</v>
      </c>
      <c r="Y184" s="428">
        <v>44827</v>
      </c>
      <c r="Z184" s="429">
        <v>44887</v>
      </c>
      <c r="AA184" s="430">
        <v>44946</v>
      </c>
      <c r="AB184" s="434">
        <v>44918</v>
      </c>
      <c r="AC184" s="439">
        <v>44954</v>
      </c>
      <c r="AD184" s="432">
        <v>44983</v>
      </c>
      <c r="AE184" s="467">
        <v>44988</v>
      </c>
      <c r="AF184" s="468">
        <v>45037</v>
      </c>
      <c r="AG184" s="468">
        <v>45047</v>
      </c>
      <c r="AH184" s="469">
        <v>45056</v>
      </c>
      <c r="AI184" s="434">
        <v>45058</v>
      </c>
      <c r="AJ184" s="430">
        <v>45088</v>
      </c>
      <c r="AK184" s="468">
        <v>45148</v>
      </c>
      <c r="AL184" s="263"/>
      <c r="AM184" s="243">
        <v>0</v>
      </c>
    </row>
    <row r="185" spans="1:39" x14ac:dyDescent="0.25">
      <c r="A185" s="139">
        <f t="shared" si="14"/>
        <v>189</v>
      </c>
      <c r="B185" s="139" t="s">
        <v>14</v>
      </c>
      <c r="C185" s="139" t="s">
        <v>80</v>
      </c>
      <c r="D185" s="139" t="s">
        <v>677</v>
      </c>
      <c r="E185" s="290" t="str">
        <f>+INDEX(dnc_capex_drivers!$A:$AB,MATCH(live_ds!$D185,dnc_capex_drivers!$B:$B,0),MATCH(live_ds!E$1,dnc_capex_drivers!$1:$1,0))</f>
        <v>All</v>
      </c>
      <c r="F185" s="290">
        <v>2050</v>
      </c>
      <c r="G185" s="291">
        <v>10000</v>
      </c>
      <c r="H185" s="115" t="s">
        <v>720</v>
      </c>
      <c r="I185" s="115" t="s">
        <v>720</v>
      </c>
      <c r="J185" s="116">
        <v>2</v>
      </c>
      <c r="K185" s="116" t="s">
        <v>679</v>
      </c>
      <c r="L185" s="116">
        <v>7</v>
      </c>
      <c r="M185" s="116">
        <v>5</v>
      </c>
      <c r="N185" s="116" t="s">
        <v>99</v>
      </c>
      <c r="O185" s="116" t="s">
        <v>588</v>
      </c>
      <c r="P185" s="426">
        <v>100</v>
      </c>
      <c r="Q185" s="438">
        <v>78.125</v>
      </c>
      <c r="R185" s="116" t="s">
        <v>614</v>
      </c>
      <c r="S185" s="116">
        <v>10000</v>
      </c>
      <c r="T185" s="161" t="s">
        <v>548</v>
      </c>
      <c r="U185" s="167" t="s">
        <v>115</v>
      </c>
      <c r="V185" s="164" t="s">
        <v>680</v>
      </c>
      <c r="W185" s="428">
        <v>44827</v>
      </c>
      <c r="X185" s="428">
        <v>44796</v>
      </c>
      <c r="Y185" s="428">
        <v>44827</v>
      </c>
      <c r="Z185" s="429">
        <v>44887</v>
      </c>
      <c r="AA185" s="430">
        <v>44955</v>
      </c>
      <c r="AB185" s="434">
        <v>44918</v>
      </c>
      <c r="AC185" s="439">
        <v>44963</v>
      </c>
      <c r="AD185" s="432">
        <v>44983</v>
      </c>
      <c r="AE185" s="467">
        <v>44988</v>
      </c>
      <c r="AF185" s="468">
        <v>45037</v>
      </c>
      <c r="AG185" s="468">
        <v>45050</v>
      </c>
      <c r="AH185" s="469">
        <v>45056</v>
      </c>
      <c r="AI185" s="434">
        <v>45058</v>
      </c>
      <c r="AJ185" s="430">
        <v>45088</v>
      </c>
      <c r="AK185" s="468">
        <v>45148</v>
      </c>
      <c r="AL185" s="259"/>
      <c r="AM185" s="247">
        <v>0</v>
      </c>
    </row>
    <row r="186" spans="1:39" x14ac:dyDescent="0.25">
      <c r="A186" s="424">
        <f t="shared" si="14"/>
        <v>190</v>
      </c>
      <c r="B186" s="424" t="s">
        <v>14</v>
      </c>
      <c r="C186" s="424" t="s">
        <v>80</v>
      </c>
      <c r="D186" s="424" t="s">
        <v>677</v>
      </c>
      <c r="E186" s="300" t="str">
        <f>+INDEX(dnc_capex_drivers!$A:$AB,MATCH(live_ds!$D186,dnc_capex_drivers!$B:$B,0),MATCH(live_ds!E$1,dnc_capex_drivers!$1:$1,0))</f>
        <v>All</v>
      </c>
      <c r="F186" s="300">
        <v>2050</v>
      </c>
      <c r="G186" s="301">
        <v>10000</v>
      </c>
      <c r="H186" s="160" t="s">
        <v>721</v>
      </c>
      <c r="I186" s="160" t="s">
        <v>721</v>
      </c>
      <c r="J186" s="161">
        <v>2</v>
      </c>
      <c r="K186" s="161" t="s">
        <v>679</v>
      </c>
      <c r="L186" s="161">
        <v>7</v>
      </c>
      <c r="M186" s="161">
        <v>6</v>
      </c>
      <c r="N186" s="161" t="s">
        <v>99</v>
      </c>
      <c r="O186" s="161" t="s">
        <v>588</v>
      </c>
      <c r="P186" s="437">
        <v>100</v>
      </c>
      <c r="Q186" s="438">
        <v>78.125</v>
      </c>
      <c r="R186" s="161" t="s">
        <v>614</v>
      </c>
      <c r="S186" s="161">
        <v>10000</v>
      </c>
      <c r="T186" s="116" t="s">
        <v>548</v>
      </c>
      <c r="U186" s="122" t="s">
        <v>115</v>
      </c>
      <c r="V186" s="119" t="s">
        <v>680</v>
      </c>
      <c r="W186" s="428">
        <v>44827</v>
      </c>
      <c r="X186" s="428">
        <v>44796</v>
      </c>
      <c r="Y186" s="428">
        <v>44827</v>
      </c>
      <c r="Z186" s="429">
        <v>44887</v>
      </c>
      <c r="AA186" s="430">
        <v>44964</v>
      </c>
      <c r="AB186" s="434">
        <v>44918</v>
      </c>
      <c r="AC186" s="439">
        <v>44972</v>
      </c>
      <c r="AD186" s="432">
        <v>44983</v>
      </c>
      <c r="AE186" s="467">
        <v>44988</v>
      </c>
      <c r="AF186" s="468">
        <v>45037</v>
      </c>
      <c r="AG186" s="468">
        <v>45053</v>
      </c>
      <c r="AH186" s="469">
        <v>45056</v>
      </c>
      <c r="AI186" s="434">
        <v>45058</v>
      </c>
      <c r="AJ186" s="430">
        <v>45088</v>
      </c>
      <c r="AK186" s="468">
        <v>45148</v>
      </c>
      <c r="AL186" s="263"/>
      <c r="AM186" s="243">
        <v>0</v>
      </c>
    </row>
    <row r="187" spans="1:39" x14ac:dyDescent="0.25">
      <c r="A187" s="451">
        <f t="shared" si="14"/>
        <v>191</v>
      </c>
      <c r="B187" s="451" t="s">
        <v>14</v>
      </c>
      <c r="C187" s="451" t="s">
        <v>80</v>
      </c>
      <c r="D187" s="451" t="s">
        <v>677</v>
      </c>
      <c r="E187" s="387" t="str">
        <f>+INDEX(dnc_capex_drivers!$A:$AB,MATCH(live_ds!$D187,dnc_capex_drivers!$B:$B,0),MATCH(live_ds!E$1,dnc_capex_drivers!$1:$1,0))</f>
        <v>All</v>
      </c>
      <c r="F187" s="387">
        <v>2050</v>
      </c>
      <c r="G187" s="388">
        <v>10000</v>
      </c>
      <c r="H187" s="347" t="s">
        <v>722</v>
      </c>
      <c r="I187" s="347" t="s">
        <v>722</v>
      </c>
      <c r="J187" s="356">
        <v>2</v>
      </c>
      <c r="K187" s="356" t="s">
        <v>679</v>
      </c>
      <c r="L187" s="356">
        <v>7</v>
      </c>
      <c r="M187" s="356">
        <v>7</v>
      </c>
      <c r="N187" s="356" t="s">
        <v>99</v>
      </c>
      <c r="O187" s="356" t="s">
        <v>588</v>
      </c>
      <c r="P187" s="442">
        <v>100</v>
      </c>
      <c r="Q187" s="456">
        <v>78.125</v>
      </c>
      <c r="R187" s="356" t="s">
        <v>614</v>
      </c>
      <c r="S187" s="356">
        <v>10000</v>
      </c>
      <c r="T187" s="454" t="s">
        <v>548</v>
      </c>
      <c r="U187" s="457" t="s">
        <v>115</v>
      </c>
      <c r="V187" s="458" t="s">
        <v>680</v>
      </c>
      <c r="W187" s="444">
        <v>44827</v>
      </c>
      <c r="X187" s="444">
        <v>44796</v>
      </c>
      <c r="Y187" s="444">
        <v>44827</v>
      </c>
      <c r="Z187" s="445">
        <v>44887</v>
      </c>
      <c r="AA187" s="446">
        <v>44973</v>
      </c>
      <c r="AB187" s="450">
        <v>44918</v>
      </c>
      <c r="AC187" s="447">
        <v>44981</v>
      </c>
      <c r="AD187" s="448">
        <v>44983</v>
      </c>
      <c r="AE187" s="470">
        <v>44988</v>
      </c>
      <c r="AF187" s="471">
        <v>45037</v>
      </c>
      <c r="AG187" s="471">
        <v>45056</v>
      </c>
      <c r="AH187" s="472">
        <v>45056</v>
      </c>
      <c r="AI187" s="450">
        <v>45058</v>
      </c>
      <c r="AJ187" s="446">
        <v>45088</v>
      </c>
      <c r="AK187" s="471">
        <v>45148</v>
      </c>
      <c r="AL187" s="259"/>
      <c r="AM187" s="247">
        <v>0</v>
      </c>
    </row>
    <row r="188" spans="1:39" x14ac:dyDescent="0.25">
      <c r="A188" s="424">
        <f t="shared" si="14"/>
        <v>192</v>
      </c>
      <c r="B188" s="424" t="s">
        <v>14</v>
      </c>
      <c r="C188" s="424" t="s">
        <v>80</v>
      </c>
      <c r="D188" s="424" t="s">
        <v>82</v>
      </c>
      <c r="E188" s="300" t="str">
        <f>+INDEX(dnc_capex_drivers!$A:$AB,MATCH(live_ds!$D188,dnc_capex_drivers!$B:$B,0),MATCH(live_ds!E$1,dnc_capex_drivers!$1:$1,0))</f>
        <v>B3</v>
      </c>
      <c r="F188" s="300">
        <v>2050</v>
      </c>
      <c r="G188" s="301">
        <v>10000</v>
      </c>
      <c r="H188" s="160" t="s">
        <v>723</v>
      </c>
      <c r="I188" s="160" t="s">
        <v>723</v>
      </c>
      <c r="J188" s="161">
        <v>2</v>
      </c>
      <c r="K188" s="161" t="s">
        <v>695</v>
      </c>
      <c r="L188" s="161">
        <v>4</v>
      </c>
      <c r="M188" s="161">
        <v>1</v>
      </c>
      <c r="N188" s="161" t="s">
        <v>98</v>
      </c>
      <c r="O188" s="161" t="s">
        <v>588</v>
      </c>
      <c r="P188" s="437">
        <v>100</v>
      </c>
      <c r="Q188" s="437">
        <v>77.78</v>
      </c>
      <c r="R188" s="161" t="s">
        <v>614</v>
      </c>
      <c r="S188" s="161">
        <v>10000</v>
      </c>
      <c r="T188" s="161" t="s">
        <v>548</v>
      </c>
      <c r="U188" s="167" t="s">
        <v>115</v>
      </c>
      <c r="V188" s="164" t="s">
        <v>680</v>
      </c>
      <c r="W188" s="428">
        <v>44897</v>
      </c>
      <c r="X188" s="428">
        <v>44866</v>
      </c>
      <c r="Y188" s="428">
        <v>44897</v>
      </c>
      <c r="Z188" s="429">
        <v>44957</v>
      </c>
      <c r="AA188" s="430">
        <v>44988</v>
      </c>
      <c r="AB188" s="430">
        <v>44988</v>
      </c>
      <c r="AC188" s="439">
        <v>44997</v>
      </c>
      <c r="AD188" s="439">
        <v>45026</v>
      </c>
      <c r="AE188" s="467">
        <v>45031</v>
      </c>
      <c r="AF188" s="468">
        <v>45059</v>
      </c>
      <c r="AG188" s="468">
        <v>45060</v>
      </c>
      <c r="AH188" s="469">
        <v>45063</v>
      </c>
      <c r="AI188" s="434">
        <v>45065</v>
      </c>
      <c r="AJ188" s="430">
        <v>45095</v>
      </c>
      <c r="AK188" s="468">
        <v>45155</v>
      </c>
      <c r="AL188" s="263"/>
      <c r="AM188" s="243">
        <v>0</v>
      </c>
    </row>
    <row r="189" spans="1:39" x14ac:dyDescent="0.25">
      <c r="A189" s="139">
        <f t="shared" si="14"/>
        <v>193</v>
      </c>
      <c r="B189" s="139" t="s">
        <v>14</v>
      </c>
      <c r="C189" s="139" t="s">
        <v>80</v>
      </c>
      <c r="D189" s="139" t="s">
        <v>82</v>
      </c>
      <c r="E189" s="290" t="str">
        <f>+INDEX(dnc_capex_drivers!$A:$AB,MATCH(live_ds!$D189,dnc_capex_drivers!$B:$B,0),MATCH(live_ds!E$1,dnc_capex_drivers!$1:$1,0))</f>
        <v>B3</v>
      </c>
      <c r="F189" s="290">
        <v>2050</v>
      </c>
      <c r="G189" s="291">
        <v>10000</v>
      </c>
      <c r="H189" s="115" t="s">
        <v>724</v>
      </c>
      <c r="I189" s="115" t="s">
        <v>724</v>
      </c>
      <c r="J189" s="116">
        <v>2</v>
      </c>
      <c r="K189" s="116" t="s">
        <v>695</v>
      </c>
      <c r="L189" s="116">
        <v>4</v>
      </c>
      <c r="M189" s="116">
        <v>2</v>
      </c>
      <c r="N189" s="116" t="s">
        <v>98</v>
      </c>
      <c r="O189" s="116" t="s">
        <v>588</v>
      </c>
      <c r="P189" s="426">
        <v>100</v>
      </c>
      <c r="Q189" s="426">
        <v>77.78</v>
      </c>
      <c r="R189" s="116" t="s">
        <v>614</v>
      </c>
      <c r="S189" s="116">
        <v>10000</v>
      </c>
      <c r="T189" s="116" t="s">
        <v>548</v>
      </c>
      <c r="U189" s="122" t="s">
        <v>115</v>
      </c>
      <c r="V189" s="119" t="s">
        <v>680</v>
      </c>
      <c r="W189" s="428">
        <v>44897</v>
      </c>
      <c r="X189" s="428">
        <v>44866</v>
      </c>
      <c r="Y189" s="428">
        <v>44897</v>
      </c>
      <c r="Z189" s="429">
        <v>44957</v>
      </c>
      <c r="AA189" s="434">
        <v>44998</v>
      </c>
      <c r="AB189" s="430">
        <v>44988</v>
      </c>
      <c r="AC189" s="473">
        <v>45006</v>
      </c>
      <c r="AD189" s="439">
        <v>45026</v>
      </c>
      <c r="AE189" s="467">
        <v>45031</v>
      </c>
      <c r="AF189" s="468">
        <v>45059</v>
      </c>
      <c r="AG189" s="468">
        <v>45063</v>
      </c>
      <c r="AH189" s="469">
        <v>45063</v>
      </c>
      <c r="AI189" s="434">
        <v>45065</v>
      </c>
      <c r="AJ189" s="430">
        <v>45095</v>
      </c>
      <c r="AK189" s="468">
        <v>45155</v>
      </c>
      <c r="AL189" s="259"/>
      <c r="AM189" s="247">
        <v>0</v>
      </c>
    </row>
    <row r="190" spans="1:39" x14ac:dyDescent="0.25">
      <c r="A190" s="424">
        <f t="shared" si="14"/>
        <v>194</v>
      </c>
      <c r="B190" s="424" t="s">
        <v>14</v>
      </c>
      <c r="C190" s="424" t="s">
        <v>80</v>
      </c>
      <c r="D190" s="424" t="s">
        <v>82</v>
      </c>
      <c r="E190" s="300" t="str">
        <f>+INDEX(dnc_capex_drivers!$A:$AB,MATCH(live_ds!$D190,dnc_capex_drivers!$B:$B,0),MATCH(live_ds!E$1,dnc_capex_drivers!$1:$1,0))</f>
        <v>B3</v>
      </c>
      <c r="F190" s="300">
        <v>2050</v>
      </c>
      <c r="G190" s="301">
        <v>10000</v>
      </c>
      <c r="H190" s="160" t="s">
        <v>725</v>
      </c>
      <c r="I190" s="160" t="s">
        <v>725</v>
      </c>
      <c r="J190" s="161">
        <v>2</v>
      </c>
      <c r="K190" s="161" t="s">
        <v>695</v>
      </c>
      <c r="L190" s="161">
        <v>4</v>
      </c>
      <c r="M190" s="161">
        <v>3</v>
      </c>
      <c r="N190" s="161" t="s">
        <v>98</v>
      </c>
      <c r="O190" s="161" t="s">
        <v>588</v>
      </c>
      <c r="P190" s="437">
        <v>100</v>
      </c>
      <c r="Q190" s="437">
        <v>77.78</v>
      </c>
      <c r="R190" s="161" t="s">
        <v>614</v>
      </c>
      <c r="S190" s="161">
        <v>10000</v>
      </c>
      <c r="T190" s="161" t="s">
        <v>548</v>
      </c>
      <c r="U190" s="167" t="s">
        <v>115</v>
      </c>
      <c r="V190" s="164" t="s">
        <v>680</v>
      </c>
      <c r="W190" s="428">
        <v>44897</v>
      </c>
      <c r="X190" s="428">
        <v>44866</v>
      </c>
      <c r="Y190" s="428">
        <v>44897</v>
      </c>
      <c r="Z190" s="429">
        <v>44957</v>
      </c>
      <c r="AA190" s="434">
        <v>45007</v>
      </c>
      <c r="AB190" s="430">
        <v>44988</v>
      </c>
      <c r="AC190" s="473">
        <v>45015</v>
      </c>
      <c r="AD190" s="439">
        <v>45026</v>
      </c>
      <c r="AE190" s="467">
        <v>45031</v>
      </c>
      <c r="AF190" s="468">
        <v>45059</v>
      </c>
      <c r="AG190" s="468">
        <v>45060</v>
      </c>
      <c r="AH190" s="469">
        <v>45063</v>
      </c>
      <c r="AI190" s="434">
        <v>45065</v>
      </c>
      <c r="AJ190" s="430">
        <v>45095</v>
      </c>
      <c r="AK190" s="468">
        <v>45155</v>
      </c>
      <c r="AL190" s="263"/>
      <c r="AM190" s="243">
        <v>0</v>
      </c>
    </row>
    <row r="191" spans="1:39" x14ac:dyDescent="0.25">
      <c r="A191" s="451">
        <f t="shared" si="14"/>
        <v>195</v>
      </c>
      <c r="B191" s="451" t="s">
        <v>14</v>
      </c>
      <c r="C191" s="451" t="s">
        <v>80</v>
      </c>
      <c r="D191" s="451" t="s">
        <v>82</v>
      </c>
      <c r="E191" s="387" t="str">
        <f>+INDEX(dnc_capex_drivers!$A:$AB,MATCH(live_ds!$D191,dnc_capex_drivers!$B:$B,0),MATCH(live_ds!E$1,dnc_capex_drivers!$1:$1,0))</f>
        <v>B3</v>
      </c>
      <c r="F191" s="387">
        <v>2050</v>
      </c>
      <c r="G191" s="388">
        <v>10000</v>
      </c>
      <c r="H191" s="347" t="s">
        <v>726</v>
      </c>
      <c r="I191" s="347" t="s">
        <v>726</v>
      </c>
      <c r="J191" s="356">
        <v>2</v>
      </c>
      <c r="K191" s="356" t="s">
        <v>695</v>
      </c>
      <c r="L191" s="356">
        <v>4</v>
      </c>
      <c r="M191" s="356">
        <v>4</v>
      </c>
      <c r="N191" s="356" t="s">
        <v>98</v>
      </c>
      <c r="O191" s="356" t="s">
        <v>588</v>
      </c>
      <c r="P191" s="442">
        <v>100</v>
      </c>
      <c r="Q191" s="442">
        <v>77.78</v>
      </c>
      <c r="R191" s="356" t="s">
        <v>614</v>
      </c>
      <c r="S191" s="356">
        <v>10000</v>
      </c>
      <c r="T191" s="356" t="s">
        <v>548</v>
      </c>
      <c r="U191" s="357" t="s">
        <v>115</v>
      </c>
      <c r="V191" s="358" t="s">
        <v>680</v>
      </c>
      <c r="W191" s="444">
        <v>44897</v>
      </c>
      <c r="X191" s="444">
        <v>44866</v>
      </c>
      <c r="Y191" s="444">
        <v>44897</v>
      </c>
      <c r="Z191" s="445">
        <v>44957</v>
      </c>
      <c r="AA191" s="450">
        <v>45016</v>
      </c>
      <c r="AB191" s="446">
        <v>44988</v>
      </c>
      <c r="AC191" s="474">
        <v>45024</v>
      </c>
      <c r="AD191" s="447">
        <v>45026</v>
      </c>
      <c r="AE191" s="470">
        <v>45031</v>
      </c>
      <c r="AF191" s="471">
        <v>45059</v>
      </c>
      <c r="AG191" s="471">
        <v>45063</v>
      </c>
      <c r="AH191" s="472">
        <v>45063</v>
      </c>
      <c r="AI191" s="450">
        <v>45065</v>
      </c>
      <c r="AJ191" s="446">
        <v>45095</v>
      </c>
      <c r="AK191" s="471">
        <v>45155</v>
      </c>
      <c r="AL191" s="259"/>
      <c r="AM191" s="247">
        <v>0</v>
      </c>
    </row>
    <row r="192" spans="1:39" x14ac:dyDescent="0.25">
      <c r="A192" s="424">
        <f t="shared" si="14"/>
        <v>196</v>
      </c>
      <c r="B192" s="424" t="s">
        <v>14</v>
      </c>
      <c r="C192" s="424" t="s">
        <v>80</v>
      </c>
      <c r="D192" s="424" t="s">
        <v>677</v>
      </c>
      <c r="E192" s="300" t="str">
        <f>+INDEX(dnc_capex_drivers!$A:$AB,MATCH(live_ds!$D192,dnc_capex_drivers!$B:$B,0),MATCH(live_ds!E$1,dnc_capex_drivers!$1:$1,0))</f>
        <v>All</v>
      </c>
      <c r="F192" s="300">
        <v>2050</v>
      </c>
      <c r="G192" s="301">
        <v>10000</v>
      </c>
      <c r="H192" s="115" t="s">
        <v>727</v>
      </c>
      <c r="I192" s="115" t="s">
        <v>727</v>
      </c>
      <c r="J192" s="116">
        <v>2</v>
      </c>
      <c r="K192" s="116" t="s">
        <v>679</v>
      </c>
      <c r="L192" s="116">
        <v>7</v>
      </c>
      <c r="M192" s="116">
        <v>1</v>
      </c>
      <c r="N192" s="116" t="s">
        <v>99</v>
      </c>
      <c r="O192" s="116" t="s">
        <v>588</v>
      </c>
      <c r="P192" s="426">
        <v>100</v>
      </c>
      <c r="Q192" s="427">
        <v>78.125</v>
      </c>
      <c r="R192" s="116" t="s">
        <v>614</v>
      </c>
      <c r="S192" s="116">
        <v>10000</v>
      </c>
      <c r="T192" s="161" t="s">
        <v>548</v>
      </c>
      <c r="U192" s="167" t="s">
        <v>115</v>
      </c>
      <c r="V192" s="164" t="s">
        <v>680</v>
      </c>
      <c r="W192" s="428">
        <v>44940</v>
      </c>
      <c r="X192" s="428">
        <v>44909</v>
      </c>
      <c r="Y192" s="428">
        <v>44940</v>
      </c>
      <c r="Z192" s="429">
        <v>45000</v>
      </c>
      <c r="AA192" s="434">
        <v>45031</v>
      </c>
      <c r="AB192" s="434">
        <v>45031</v>
      </c>
      <c r="AC192" s="473">
        <v>45040</v>
      </c>
      <c r="AD192" s="432">
        <v>45096</v>
      </c>
      <c r="AE192" s="467">
        <v>45101</v>
      </c>
      <c r="AF192" s="468">
        <v>45129</v>
      </c>
      <c r="AG192" s="468">
        <v>45130</v>
      </c>
      <c r="AH192" s="469">
        <v>45148</v>
      </c>
      <c r="AI192" s="434">
        <v>45150</v>
      </c>
      <c r="AJ192" s="430">
        <v>45180</v>
      </c>
      <c r="AK192" s="468">
        <v>45240</v>
      </c>
      <c r="AL192" s="263"/>
      <c r="AM192" s="243">
        <v>0</v>
      </c>
    </row>
    <row r="193" spans="1:39" x14ac:dyDescent="0.25">
      <c r="A193" s="139">
        <f t="shared" si="14"/>
        <v>197</v>
      </c>
      <c r="B193" s="139" t="s">
        <v>14</v>
      </c>
      <c r="C193" s="139" t="s">
        <v>80</v>
      </c>
      <c r="D193" s="139" t="s">
        <v>677</v>
      </c>
      <c r="E193" s="290" t="str">
        <f>+INDEX(dnc_capex_drivers!$A:$AB,MATCH(live_ds!$D193,dnc_capex_drivers!$B:$B,0),MATCH(live_ds!E$1,dnc_capex_drivers!$1:$1,0))</f>
        <v>All</v>
      </c>
      <c r="F193" s="290">
        <v>2050</v>
      </c>
      <c r="G193" s="291">
        <v>10000</v>
      </c>
      <c r="H193" s="160" t="s">
        <v>728</v>
      </c>
      <c r="I193" s="160" t="s">
        <v>728</v>
      </c>
      <c r="J193" s="161">
        <v>2</v>
      </c>
      <c r="K193" s="161" t="s">
        <v>679</v>
      </c>
      <c r="L193" s="161">
        <v>7</v>
      </c>
      <c r="M193" s="161">
        <v>2</v>
      </c>
      <c r="N193" s="161" t="s">
        <v>99</v>
      </c>
      <c r="O193" s="161" t="s">
        <v>588</v>
      </c>
      <c r="P193" s="437">
        <v>100</v>
      </c>
      <c r="Q193" s="438">
        <v>78.125</v>
      </c>
      <c r="R193" s="161" t="s">
        <v>614</v>
      </c>
      <c r="S193" s="161">
        <v>10000</v>
      </c>
      <c r="T193" s="116" t="s">
        <v>548</v>
      </c>
      <c r="U193" s="122" t="s">
        <v>115</v>
      </c>
      <c r="V193" s="119" t="s">
        <v>680</v>
      </c>
      <c r="W193" s="428">
        <v>44940</v>
      </c>
      <c r="X193" s="428">
        <v>44909</v>
      </c>
      <c r="Y193" s="428">
        <v>44940</v>
      </c>
      <c r="Z193" s="429">
        <v>45000</v>
      </c>
      <c r="AA193" s="430">
        <v>45041</v>
      </c>
      <c r="AB193" s="434">
        <v>45031</v>
      </c>
      <c r="AC193" s="439">
        <v>45049</v>
      </c>
      <c r="AD193" s="432">
        <v>45096</v>
      </c>
      <c r="AE193" s="467">
        <v>45101</v>
      </c>
      <c r="AF193" s="468">
        <v>45129</v>
      </c>
      <c r="AG193" s="468">
        <v>45133</v>
      </c>
      <c r="AH193" s="469">
        <v>45148</v>
      </c>
      <c r="AI193" s="434">
        <v>45150</v>
      </c>
      <c r="AJ193" s="430">
        <v>45180</v>
      </c>
      <c r="AK193" s="468">
        <v>45240</v>
      </c>
      <c r="AL193" s="259"/>
      <c r="AM193" s="247">
        <v>0</v>
      </c>
    </row>
    <row r="194" spans="1:39" x14ac:dyDescent="0.25">
      <c r="A194" s="424">
        <f t="shared" si="14"/>
        <v>198</v>
      </c>
      <c r="B194" s="424" t="s">
        <v>14</v>
      </c>
      <c r="C194" s="424" t="s">
        <v>80</v>
      </c>
      <c r="D194" s="424" t="s">
        <v>677</v>
      </c>
      <c r="E194" s="300" t="str">
        <f>+INDEX(dnc_capex_drivers!$A:$AB,MATCH(live_ds!$D194,dnc_capex_drivers!$B:$B,0),MATCH(live_ds!E$1,dnc_capex_drivers!$1:$1,0))</f>
        <v>All</v>
      </c>
      <c r="F194" s="300">
        <v>2050</v>
      </c>
      <c r="G194" s="301">
        <v>10000</v>
      </c>
      <c r="H194" s="115" t="s">
        <v>729</v>
      </c>
      <c r="I194" s="115" t="s">
        <v>729</v>
      </c>
      <c r="J194" s="116">
        <v>2</v>
      </c>
      <c r="K194" s="116" t="s">
        <v>679</v>
      </c>
      <c r="L194" s="116">
        <v>7</v>
      </c>
      <c r="M194" s="116">
        <v>3</v>
      </c>
      <c r="N194" s="116" t="s">
        <v>99</v>
      </c>
      <c r="O194" s="116" t="s">
        <v>588</v>
      </c>
      <c r="P194" s="426">
        <v>100</v>
      </c>
      <c r="Q194" s="427">
        <v>78.125</v>
      </c>
      <c r="R194" s="116" t="s">
        <v>614</v>
      </c>
      <c r="S194" s="116">
        <v>10000</v>
      </c>
      <c r="T194" s="161" t="s">
        <v>548</v>
      </c>
      <c r="U194" s="167" t="s">
        <v>115</v>
      </c>
      <c r="V194" s="164" t="s">
        <v>680</v>
      </c>
      <c r="W194" s="428">
        <v>44940</v>
      </c>
      <c r="X194" s="428">
        <v>44909</v>
      </c>
      <c r="Y194" s="428">
        <v>44940</v>
      </c>
      <c r="Z194" s="429">
        <v>45000</v>
      </c>
      <c r="AA194" s="430">
        <v>45050</v>
      </c>
      <c r="AB194" s="434">
        <v>45031</v>
      </c>
      <c r="AC194" s="439">
        <v>45058</v>
      </c>
      <c r="AD194" s="432">
        <v>45096</v>
      </c>
      <c r="AE194" s="467">
        <v>45101</v>
      </c>
      <c r="AF194" s="468">
        <v>45129</v>
      </c>
      <c r="AG194" s="468">
        <v>45136</v>
      </c>
      <c r="AH194" s="469">
        <v>45148</v>
      </c>
      <c r="AI194" s="434">
        <v>45150</v>
      </c>
      <c r="AJ194" s="430">
        <v>45180</v>
      </c>
      <c r="AK194" s="468">
        <v>45240</v>
      </c>
      <c r="AL194" s="263"/>
      <c r="AM194" s="243">
        <v>0</v>
      </c>
    </row>
    <row r="195" spans="1:39" x14ac:dyDescent="0.25">
      <c r="A195" s="139">
        <f t="shared" si="14"/>
        <v>199</v>
      </c>
      <c r="B195" s="139" t="s">
        <v>14</v>
      </c>
      <c r="C195" s="139" t="s">
        <v>80</v>
      </c>
      <c r="D195" s="139" t="s">
        <v>677</v>
      </c>
      <c r="E195" s="290" t="str">
        <f>+INDEX(dnc_capex_drivers!$A:$AB,MATCH(live_ds!$D195,dnc_capex_drivers!$B:$B,0),MATCH(live_ds!E$1,dnc_capex_drivers!$1:$1,0))</f>
        <v>All</v>
      </c>
      <c r="F195" s="290">
        <v>2050</v>
      </c>
      <c r="G195" s="291">
        <v>10000</v>
      </c>
      <c r="H195" s="160" t="s">
        <v>730</v>
      </c>
      <c r="I195" s="160" t="s">
        <v>730</v>
      </c>
      <c r="J195" s="161">
        <v>2</v>
      </c>
      <c r="K195" s="161" t="s">
        <v>679</v>
      </c>
      <c r="L195" s="161">
        <v>7</v>
      </c>
      <c r="M195" s="161">
        <v>4</v>
      </c>
      <c r="N195" s="161" t="s">
        <v>99</v>
      </c>
      <c r="O195" s="161" t="s">
        <v>588</v>
      </c>
      <c r="P195" s="437">
        <v>100</v>
      </c>
      <c r="Q195" s="438">
        <v>78.125</v>
      </c>
      <c r="R195" s="161" t="s">
        <v>614</v>
      </c>
      <c r="S195" s="161">
        <v>10000</v>
      </c>
      <c r="T195" s="116" t="s">
        <v>548</v>
      </c>
      <c r="U195" s="122" t="s">
        <v>115</v>
      </c>
      <c r="V195" s="119" t="s">
        <v>680</v>
      </c>
      <c r="W195" s="428">
        <v>44940</v>
      </c>
      <c r="X195" s="428">
        <v>44909</v>
      </c>
      <c r="Y195" s="428">
        <v>44940</v>
      </c>
      <c r="Z195" s="429">
        <v>45000</v>
      </c>
      <c r="AA195" s="430">
        <v>45059</v>
      </c>
      <c r="AB195" s="434">
        <v>45031</v>
      </c>
      <c r="AC195" s="439">
        <v>45067</v>
      </c>
      <c r="AD195" s="432">
        <v>45096</v>
      </c>
      <c r="AE195" s="467">
        <v>45101</v>
      </c>
      <c r="AF195" s="468">
        <v>45129</v>
      </c>
      <c r="AG195" s="468">
        <v>45139</v>
      </c>
      <c r="AH195" s="469">
        <v>45148</v>
      </c>
      <c r="AI195" s="434">
        <v>45150</v>
      </c>
      <c r="AJ195" s="430">
        <v>45180</v>
      </c>
      <c r="AK195" s="468">
        <v>45240</v>
      </c>
      <c r="AL195" s="259"/>
      <c r="AM195" s="247">
        <v>0</v>
      </c>
    </row>
    <row r="196" spans="1:39" x14ac:dyDescent="0.25">
      <c r="A196" s="424">
        <f t="shared" si="14"/>
        <v>200</v>
      </c>
      <c r="B196" s="424" t="s">
        <v>14</v>
      </c>
      <c r="C196" s="424" t="s">
        <v>80</v>
      </c>
      <c r="D196" s="424" t="s">
        <v>677</v>
      </c>
      <c r="E196" s="300" t="str">
        <f>+INDEX(dnc_capex_drivers!$A:$AB,MATCH(live_ds!$D196,dnc_capex_drivers!$B:$B,0),MATCH(live_ds!E$1,dnc_capex_drivers!$1:$1,0))</f>
        <v>All</v>
      </c>
      <c r="F196" s="300">
        <v>2050</v>
      </c>
      <c r="G196" s="301">
        <v>10000</v>
      </c>
      <c r="H196" s="115" t="s">
        <v>731</v>
      </c>
      <c r="I196" s="115" t="s">
        <v>731</v>
      </c>
      <c r="J196" s="116">
        <v>2</v>
      </c>
      <c r="K196" s="116" t="s">
        <v>679</v>
      </c>
      <c r="L196" s="116">
        <v>7</v>
      </c>
      <c r="M196" s="116">
        <v>5</v>
      </c>
      <c r="N196" s="116" t="s">
        <v>99</v>
      </c>
      <c r="O196" s="116" t="s">
        <v>588</v>
      </c>
      <c r="P196" s="426">
        <v>100</v>
      </c>
      <c r="Q196" s="427">
        <v>78.125</v>
      </c>
      <c r="R196" s="116" t="s">
        <v>614</v>
      </c>
      <c r="S196" s="116">
        <v>10000</v>
      </c>
      <c r="T196" s="161" t="s">
        <v>548</v>
      </c>
      <c r="U196" s="167" t="s">
        <v>115</v>
      </c>
      <c r="V196" s="164" t="s">
        <v>680</v>
      </c>
      <c r="W196" s="428">
        <v>44940</v>
      </c>
      <c r="X196" s="428">
        <v>44909</v>
      </c>
      <c r="Y196" s="428">
        <v>44940</v>
      </c>
      <c r="Z196" s="429">
        <v>45000</v>
      </c>
      <c r="AA196" s="430">
        <v>45068</v>
      </c>
      <c r="AB196" s="434">
        <v>45031</v>
      </c>
      <c r="AC196" s="439">
        <v>45076</v>
      </c>
      <c r="AD196" s="432">
        <v>45096</v>
      </c>
      <c r="AE196" s="467">
        <v>45101</v>
      </c>
      <c r="AF196" s="468">
        <v>45129</v>
      </c>
      <c r="AG196" s="468">
        <v>45142</v>
      </c>
      <c r="AH196" s="469">
        <v>45148</v>
      </c>
      <c r="AI196" s="434">
        <v>45150</v>
      </c>
      <c r="AJ196" s="430">
        <v>45180</v>
      </c>
      <c r="AK196" s="468">
        <v>45240</v>
      </c>
      <c r="AL196" s="263"/>
      <c r="AM196" s="243">
        <v>0</v>
      </c>
    </row>
    <row r="197" spans="1:39" x14ac:dyDescent="0.25">
      <c r="A197" s="139">
        <f t="shared" si="14"/>
        <v>201</v>
      </c>
      <c r="B197" s="139" t="s">
        <v>14</v>
      </c>
      <c r="C197" s="139" t="s">
        <v>80</v>
      </c>
      <c r="D197" s="139" t="s">
        <v>677</v>
      </c>
      <c r="E197" s="290" t="str">
        <f>+INDEX(dnc_capex_drivers!$A:$AB,MATCH(live_ds!$D197,dnc_capex_drivers!$B:$B,0),MATCH(live_ds!E$1,dnc_capex_drivers!$1:$1,0))</f>
        <v>All</v>
      </c>
      <c r="F197" s="290">
        <v>2050</v>
      </c>
      <c r="G197" s="291">
        <v>10000</v>
      </c>
      <c r="H197" s="160" t="s">
        <v>732</v>
      </c>
      <c r="I197" s="160" t="s">
        <v>732</v>
      </c>
      <c r="J197" s="161">
        <v>2</v>
      </c>
      <c r="K197" s="161" t="s">
        <v>679</v>
      </c>
      <c r="L197" s="161">
        <v>7</v>
      </c>
      <c r="M197" s="161">
        <v>6</v>
      </c>
      <c r="N197" s="161" t="s">
        <v>99</v>
      </c>
      <c r="O197" s="161" t="s">
        <v>588</v>
      </c>
      <c r="P197" s="437">
        <v>100</v>
      </c>
      <c r="Q197" s="438">
        <v>78.125</v>
      </c>
      <c r="R197" s="161" t="s">
        <v>614</v>
      </c>
      <c r="S197" s="161">
        <v>10000</v>
      </c>
      <c r="T197" s="116" t="s">
        <v>548</v>
      </c>
      <c r="U197" s="122" t="s">
        <v>115</v>
      </c>
      <c r="V197" s="119" t="s">
        <v>680</v>
      </c>
      <c r="W197" s="428">
        <v>44940</v>
      </c>
      <c r="X197" s="428">
        <v>44909</v>
      </c>
      <c r="Y197" s="428">
        <v>44940</v>
      </c>
      <c r="Z197" s="429">
        <v>45000</v>
      </c>
      <c r="AA197" s="430">
        <v>45077</v>
      </c>
      <c r="AB197" s="434">
        <v>45031</v>
      </c>
      <c r="AC197" s="439">
        <v>45085</v>
      </c>
      <c r="AD197" s="432">
        <v>45096</v>
      </c>
      <c r="AE197" s="467">
        <v>45101</v>
      </c>
      <c r="AF197" s="468">
        <v>45129</v>
      </c>
      <c r="AG197" s="468">
        <v>45145</v>
      </c>
      <c r="AH197" s="469">
        <v>45148</v>
      </c>
      <c r="AI197" s="434">
        <v>45150</v>
      </c>
      <c r="AJ197" s="430">
        <v>45180</v>
      </c>
      <c r="AK197" s="468">
        <v>45240</v>
      </c>
      <c r="AL197" s="259"/>
      <c r="AM197" s="247">
        <v>0</v>
      </c>
    </row>
    <row r="198" spans="1:39" x14ac:dyDescent="0.25">
      <c r="A198" s="424">
        <f t="shared" si="14"/>
        <v>202</v>
      </c>
      <c r="B198" s="424" t="s">
        <v>14</v>
      </c>
      <c r="C198" s="424" t="s">
        <v>80</v>
      </c>
      <c r="D198" s="424" t="s">
        <v>677</v>
      </c>
      <c r="E198" s="300" t="str">
        <f>+INDEX(dnc_capex_drivers!$A:$AB,MATCH(live_ds!$D198,dnc_capex_drivers!$B:$B,0),MATCH(live_ds!E$1,dnc_capex_drivers!$1:$1,0))</f>
        <v>All</v>
      </c>
      <c r="F198" s="300">
        <v>2050</v>
      </c>
      <c r="G198" s="301">
        <v>10000</v>
      </c>
      <c r="H198" s="115" t="s">
        <v>733</v>
      </c>
      <c r="I198" s="115" t="s">
        <v>733</v>
      </c>
      <c r="J198" s="116">
        <v>2</v>
      </c>
      <c r="K198" s="116" t="s">
        <v>679</v>
      </c>
      <c r="L198" s="116">
        <v>7</v>
      </c>
      <c r="M198" s="116">
        <v>7</v>
      </c>
      <c r="N198" s="116" t="s">
        <v>99</v>
      </c>
      <c r="O198" s="116" t="s">
        <v>588</v>
      </c>
      <c r="P198" s="426">
        <v>100</v>
      </c>
      <c r="Q198" s="427">
        <v>78.125</v>
      </c>
      <c r="R198" s="116" t="s">
        <v>614</v>
      </c>
      <c r="S198" s="116">
        <v>10000</v>
      </c>
      <c r="T198" s="454" t="s">
        <v>548</v>
      </c>
      <c r="U198" s="457" t="s">
        <v>115</v>
      </c>
      <c r="V198" s="458" t="s">
        <v>680</v>
      </c>
      <c r="W198" s="428">
        <v>44940</v>
      </c>
      <c r="X198" s="428">
        <v>44909</v>
      </c>
      <c r="Y198" s="428">
        <v>44940</v>
      </c>
      <c r="Z198" s="429">
        <v>45000</v>
      </c>
      <c r="AA198" s="430">
        <v>45086</v>
      </c>
      <c r="AB198" s="434">
        <v>45031</v>
      </c>
      <c r="AC198" s="439">
        <v>45094</v>
      </c>
      <c r="AD198" s="432">
        <v>45096</v>
      </c>
      <c r="AE198" s="467">
        <v>45101</v>
      </c>
      <c r="AF198" s="468">
        <v>45129</v>
      </c>
      <c r="AG198" s="471">
        <v>45148</v>
      </c>
      <c r="AH198" s="469">
        <v>45148</v>
      </c>
      <c r="AI198" s="450">
        <v>45150</v>
      </c>
      <c r="AJ198" s="446">
        <v>45180</v>
      </c>
      <c r="AK198" s="471">
        <v>45240</v>
      </c>
      <c r="AL198" s="263"/>
      <c r="AM198" s="243">
        <v>0</v>
      </c>
    </row>
  </sheetData>
  <conditionalFormatting sqref="E119:E123">
    <cfRule type="expression" dxfId="234" priority="83">
      <formula>AND(D119="GENERIC",E119&lt;&gt;"GENERIC")</formula>
    </cfRule>
  </conditionalFormatting>
  <conditionalFormatting sqref="D2:D98">
    <cfRule type="expression" dxfId="233" priority="82">
      <formula>AND(E2="GENERIC",D2&lt;&gt;"GENERIC")</formula>
    </cfRule>
  </conditionalFormatting>
  <conditionalFormatting sqref="E2:E98">
    <cfRule type="expression" dxfId="232" priority="81">
      <formula>AND(D2="GENERIC",E2&lt;&gt;"GENERIC")</formula>
    </cfRule>
  </conditionalFormatting>
  <conditionalFormatting sqref="D99:D100">
    <cfRule type="expression" dxfId="231" priority="80">
      <formula>AND(E99="GENERIC",D99&lt;&gt;"GENERIC")</formula>
    </cfRule>
  </conditionalFormatting>
  <conditionalFormatting sqref="E99:E100">
    <cfRule type="expression" dxfId="230" priority="79">
      <formula>AND(D99="GENERIC",E99&lt;&gt;"GENERIC")</formula>
    </cfRule>
  </conditionalFormatting>
  <conditionalFormatting sqref="E101:E111 E115:E123">
    <cfRule type="expression" dxfId="229" priority="78">
      <formula>AND(D101="GENERIC",E101&lt;&gt;"GENERIC")</formula>
    </cfRule>
  </conditionalFormatting>
  <conditionalFormatting sqref="E111">
    <cfRule type="expression" dxfId="228" priority="77">
      <formula>AND(D111="GENERIC",E111&lt;&gt;"GENERIC")</formula>
    </cfRule>
  </conditionalFormatting>
  <conditionalFormatting sqref="E115:E118">
    <cfRule type="expression" dxfId="227" priority="76">
      <formula>AND(D115="GENERIC",E115&lt;&gt;"GENERIC")</formula>
    </cfRule>
  </conditionalFormatting>
  <conditionalFormatting sqref="W123:AD123">
    <cfRule type="cellIs" dxfId="226" priority="69" operator="greaterThanOrEqual">
      <formula>TODAY()</formula>
    </cfRule>
  </conditionalFormatting>
  <conditionalFormatting sqref="AE123:AK123">
    <cfRule type="cellIs" dxfId="225" priority="68" operator="greaterThanOrEqual">
      <formula>TODAY()</formula>
    </cfRule>
  </conditionalFormatting>
  <conditionalFormatting sqref="W101:AL111 AL115:AL118 W115:AD123">
    <cfRule type="cellIs" dxfId="224" priority="75" operator="greaterThanOrEqual">
      <formula>TODAY()</formula>
    </cfRule>
  </conditionalFormatting>
  <conditionalFormatting sqref="AE115:AK118">
    <cfRule type="cellIs" dxfId="223" priority="74" operator="greaterThanOrEqual">
      <formula>TODAY()</formula>
    </cfRule>
  </conditionalFormatting>
  <conditionalFormatting sqref="AE119:AK120 AE122:AK122">
    <cfRule type="cellIs" dxfId="222" priority="73" operator="greaterThanOrEqual">
      <formula>TODAY()</formula>
    </cfRule>
  </conditionalFormatting>
  <conditionalFormatting sqref="AE121:AK123">
    <cfRule type="cellIs" dxfId="221" priority="72" operator="greaterThanOrEqual">
      <formula>TODAY()</formula>
    </cfRule>
  </conditionalFormatting>
  <conditionalFormatting sqref="E123">
    <cfRule type="expression" dxfId="220" priority="71">
      <formula>AND(D123="GENERIC",E123&lt;&gt;"GENERIC")</formula>
    </cfRule>
  </conditionalFormatting>
  <conditionalFormatting sqref="E123">
    <cfRule type="expression" dxfId="219" priority="70">
      <formula>AND(D123="GENERIC",E123&lt;&gt;"GENERIC")</formula>
    </cfRule>
  </conditionalFormatting>
  <conditionalFormatting sqref="E124:E126">
    <cfRule type="expression" dxfId="218" priority="67">
      <formula>AND(D124="GENERIC",E124&lt;&gt;"GENERIC")</formula>
    </cfRule>
  </conditionalFormatting>
  <conditionalFormatting sqref="E124:E126">
    <cfRule type="expression" dxfId="217" priority="66">
      <formula>AND(D124="GENERIC",E124&lt;&gt;"GENERIC")</formula>
    </cfRule>
  </conditionalFormatting>
  <conditionalFormatting sqref="W127:AD127">
    <cfRule type="cellIs" dxfId="216" priority="60" operator="greaterThanOrEqual">
      <formula>TODAY()</formula>
    </cfRule>
  </conditionalFormatting>
  <conditionalFormatting sqref="AE127:AK127">
    <cfRule type="cellIs" dxfId="215" priority="59" operator="greaterThanOrEqual">
      <formula>TODAY()</formula>
    </cfRule>
  </conditionalFormatting>
  <conditionalFormatting sqref="W124:AD126">
    <cfRule type="cellIs" dxfId="214" priority="65" operator="greaterThanOrEqual">
      <formula>TODAY()</formula>
    </cfRule>
  </conditionalFormatting>
  <conditionalFormatting sqref="AE124:AK125">
    <cfRule type="cellIs" dxfId="213" priority="64" operator="greaterThanOrEqual">
      <formula>TODAY()</formula>
    </cfRule>
  </conditionalFormatting>
  <conditionalFormatting sqref="AE126:AK126">
    <cfRule type="cellIs" dxfId="212" priority="63" operator="greaterThanOrEqual">
      <formula>TODAY()</formula>
    </cfRule>
  </conditionalFormatting>
  <conditionalFormatting sqref="E127">
    <cfRule type="expression" dxfId="211" priority="62">
      <formula>AND(D127="GENERIC",E127&lt;&gt;"GENERIC")</formula>
    </cfRule>
  </conditionalFormatting>
  <conditionalFormatting sqref="E127">
    <cfRule type="expression" dxfId="210" priority="61">
      <formula>AND(D127="GENERIC",E127&lt;&gt;"GENERIC")</formula>
    </cfRule>
  </conditionalFormatting>
  <conditionalFormatting sqref="E128:E130">
    <cfRule type="expression" dxfId="209" priority="58">
      <formula>AND(D128="GENERIC",E128&lt;&gt;"GENERIC")</formula>
    </cfRule>
  </conditionalFormatting>
  <conditionalFormatting sqref="E128:E130">
    <cfRule type="expression" dxfId="208" priority="57">
      <formula>AND(D128="GENERIC",E128&lt;&gt;"GENERIC")</formula>
    </cfRule>
  </conditionalFormatting>
  <conditionalFormatting sqref="W128:AD130">
    <cfRule type="cellIs" dxfId="207" priority="56" operator="greaterThanOrEqual">
      <formula>TODAY()</formula>
    </cfRule>
  </conditionalFormatting>
  <conditionalFormatting sqref="AE128:AK129">
    <cfRule type="cellIs" dxfId="206" priority="55" operator="greaterThanOrEqual">
      <formula>TODAY()</formula>
    </cfRule>
  </conditionalFormatting>
  <conditionalFormatting sqref="AE130:AK130">
    <cfRule type="cellIs" dxfId="205" priority="54" operator="greaterThanOrEqual">
      <formula>TODAY()</formula>
    </cfRule>
  </conditionalFormatting>
  <conditionalFormatting sqref="E131:E133">
    <cfRule type="expression" dxfId="204" priority="53">
      <formula>AND(D131="GENERIC",E131&lt;&gt;"GENERIC")</formula>
    </cfRule>
  </conditionalFormatting>
  <conditionalFormatting sqref="E131:E133">
    <cfRule type="expression" dxfId="203" priority="52">
      <formula>AND(D131="GENERIC",E131&lt;&gt;"GENERIC")</formula>
    </cfRule>
  </conditionalFormatting>
  <conditionalFormatting sqref="W134:AD134">
    <cfRule type="cellIs" dxfId="202" priority="46" operator="greaterThanOrEqual">
      <formula>TODAY()</formula>
    </cfRule>
  </conditionalFormatting>
  <conditionalFormatting sqref="AE134:AK134">
    <cfRule type="cellIs" dxfId="201" priority="45" operator="greaterThanOrEqual">
      <formula>TODAY()</formula>
    </cfRule>
  </conditionalFormatting>
  <conditionalFormatting sqref="W131:AD133">
    <cfRule type="cellIs" dxfId="200" priority="51" operator="greaterThanOrEqual">
      <formula>TODAY()</formula>
    </cfRule>
  </conditionalFormatting>
  <conditionalFormatting sqref="AE131:AK132">
    <cfRule type="cellIs" dxfId="199" priority="50" operator="greaterThanOrEqual">
      <formula>TODAY()</formula>
    </cfRule>
  </conditionalFormatting>
  <conditionalFormatting sqref="AE133:AK133">
    <cfRule type="cellIs" dxfId="198" priority="49" operator="greaterThanOrEqual">
      <formula>TODAY()</formula>
    </cfRule>
  </conditionalFormatting>
  <conditionalFormatting sqref="E134">
    <cfRule type="expression" dxfId="197" priority="48">
      <formula>AND(D134="GENERIC",E134&lt;&gt;"GENERIC")</formula>
    </cfRule>
  </conditionalFormatting>
  <conditionalFormatting sqref="E134">
    <cfRule type="expression" dxfId="196" priority="47">
      <formula>AND(D134="GENERIC",E134&lt;&gt;"GENERIC")</formula>
    </cfRule>
  </conditionalFormatting>
  <conditionalFormatting sqref="E112:E114">
    <cfRule type="expression" dxfId="195" priority="44">
      <formula>AND(D112="GENERIC",E112&lt;&gt;"GENERIC")</formula>
    </cfRule>
  </conditionalFormatting>
  <conditionalFormatting sqref="W112:AL114">
    <cfRule type="cellIs" dxfId="194" priority="43" operator="greaterThanOrEqual">
      <formula>TODAY()</formula>
    </cfRule>
  </conditionalFormatting>
  <conditionalFormatting sqref="E135:E137">
    <cfRule type="expression" dxfId="193" priority="42">
      <formula>AND(D135="GENERIC",E135&lt;&gt;"GENERIC")</formula>
    </cfRule>
  </conditionalFormatting>
  <conditionalFormatting sqref="E135:E137">
    <cfRule type="expression" dxfId="192" priority="41">
      <formula>AND(D135="GENERIC",E135&lt;&gt;"GENERIC")</formula>
    </cfRule>
  </conditionalFormatting>
  <conditionalFormatting sqref="W138:AD138">
    <cfRule type="cellIs" dxfId="191" priority="35" operator="greaterThanOrEqual">
      <formula>TODAY()</formula>
    </cfRule>
  </conditionalFormatting>
  <conditionalFormatting sqref="AE138:AK138">
    <cfRule type="cellIs" dxfId="190" priority="34" operator="greaterThanOrEqual">
      <formula>TODAY()</formula>
    </cfRule>
  </conditionalFormatting>
  <conditionalFormatting sqref="W135:AD137">
    <cfRule type="cellIs" dxfId="189" priority="40" operator="greaterThanOrEqual">
      <formula>TODAY()</formula>
    </cfRule>
  </conditionalFormatting>
  <conditionalFormatting sqref="AE135:AK136">
    <cfRule type="cellIs" dxfId="188" priority="39" operator="greaterThanOrEqual">
      <formula>TODAY()</formula>
    </cfRule>
  </conditionalFormatting>
  <conditionalFormatting sqref="AE137:AK137">
    <cfRule type="cellIs" dxfId="187" priority="38" operator="greaterThanOrEqual">
      <formula>TODAY()</formula>
    </cfRule>
  </conditionalFormatting>
  <conditionalFormatting sqref="E138">
    <cfRule type="expression" dxfId="186" priority="37">
      <formula>AND(D138="GENERIC",E138&lt;&gt;"GENERIC")</formula>
    </cfRule>
  </conditionalFormatting>
  <conditionalFormatting sqref="E138">
    <cfRule type="expression" dxfId="185" priority="36">
      <formula>AND(D138="GENERIC",E138&lt;&gt;"GENERIC")</formula>
    </cfRule>
  </conditionalFormatting>
  <conditionalFormatting sqref="E139:E150">
    <cfRule type="expression" dxfId="184" priority="33">
      <formula>AND(D139="GENERIC",E139&lt;&gt;"GENERIC")</formula>
    </cfRule>
  </conditionalFormatting>
  <conditionalFormatting sqref="E139:E150">
    <cfRule type="expression" dxfId="183" priority="32">
      <formula>AND(D139="GENERIC",E139&lt;&gt;"GENERIC")</formula>
    </cfRule>
  </conditionalFormatting>
  <conditionalFormatting sqref="W142:AD142">
    <cfRule type="cellIs" dxfId="182" priority="26" operator="greaterThanOrEqual">
      <formula>TODAY()</formula>
    </cfRule>
  </conditionalFormatting>
  <conditionalFormatting sqref="AE142:AK142">
    <cfRule type="cellIs" dxfId="181" priority="25" operator="greaterThanOrEqual">
      <formula>TODAY()</formula>
    </cfRule>
  </conditionalFormatting>
  <conditionalFormatting sqref="W139:AD150">
    <cfRule type="cellIs" dxfId="180" priority="31" operator="greaterThanOrEqual">
      <formula>TODAY()</formula>
    </cfRule>
  </conditionalFormatting>
  <conditionalFormatting sqref="AE139:AK140 AE142:AK142 AE144:AK144 AE146:AK146 AE148:AK148 AE150:AK150">
    <cfRule type="cellIs" dxfId="179" priority="30" operator="greaterThanOrEqual">
      <formula>TODAY()</formula>
    </cfRule>
  </conditionalFormatting>
  <conditionalFormatting sqref="AE141:AK141 AE143:AK143 AE145:AK145 AE147:AK147 AE149:AK149">
    <cfRule type="cellIs" dxfId="178" priority="29" operator="greaterThanOrEqual">
      <formula>TODAY()</formula>
    </cfRule>
  </conditionalFormatting>
  <conditionalFormatting sqref="E142">
    <cfRule type="expression" dxfId="177" priority="28">
      <formula>AND(D142="GENERIC",E142&lt;&gt;"GENERIC")</formula>
    </cfRule>
  </conditionalFormatting>
  <conditionalFormatting sqref="E142">
    <cfRule type="expression" dxfId="176" priority="27">
      <formula>AND(D142="GENERIC",E142&lt;&gt;"GENERIC")</formula>
    </cfRule>
  </conditionalFormatting>
  <conditionalFormatting sqref="W151:AD151 AA152:AD191 W152:Z198">
    <cfRule type="cellIs" dxfId="175" priority="24" operator="greaterThanOrEqual">
      <formula>TODAY()</formula>
    </cfRule>
  </conditionalFormatting>
  <conditionalFormatting sqref="AG156 AH163 AH165 AE176:AK176 AG182 AE188:AK188 AG152:AG154 AG159:AG161 AG167:AG171 AG173:AG175 AE177:AF180 AF189:AF191 AG190">
    <cfRule type="cellIs" dxfId="174" priority="23" operator="greaterThanOrEqual">
      <formula>TODAY()</formula>
    </cfRule>
  </conditionalFormatting>
  <conditionalFormatting sqref="AE151:AK151 AF155:AI155 AE158:AK158 AE162:AK162 AE166:AK166 AE172:AK172 AE181:AK181 AG157 AF152:AF154 AE152:AE157 AF156:AF157 AH152:AH154 AH156:AI157 AJ152:AK157 AF159:AF161 AH159:AK161 AF163:AK165 AF167:AF171 AH167:AK171 AF173:AF175 AH173:AK175 AG177:AG180 AE182:AF187 AE189:AE191 AG189 AG191">
    <cfRule type="cellIs" dxfId="173" priority="22" operator="greaterThanOrEqual">
      <formula>TODAY()</formula>
    </cfRule>
  </conditionalFormatting>
  <conditionalFormatting sqref="AI152:AI154">
    <cfRule type="cellIs" dxfId="172" priority="21" operator="greaterThanOrEqual">
      <formula>TODAY()</formula>
    </cfRule>
  </conditionalFormatting>
  <conditionalFormatting sqref="AE159:AE161">
    <cfRule type="cellIs" dxfId="171" priority="20" operator="greaterThanOrEqual">
      <formula>TODAY()</formula>
    </cfRule>
  </conditionalFormatting>
  <conditionalFormatting sqref="AE163:AE165">
    <cfRule type="cellIs" dxfId="170" priority="19" operator="greaterThanOrEqual">
      <formula>TODAY()</formula>
    </cfRule>
  </conditionalFormatting>
  <conditionalFormatting sqref="AE167:AE171">
    <cfRule type="cellIs" dxfId="169" priority="18" operator="greaterThanOrEqual">
      <formula>TODAY()</formula>
    </cfRule>
  </conditionalFormatting>
  <conditionalFormatting sqref="AE173:AE175">
    <cfRule type="cellIs" dxfId="168" priority="17" operator="greaterThanOrEqual">
      <formula>TODAY()</formula>
    </cfRule>
  </conditionalFormatting>
  <conditionalFormatting sqref="AH177:AH180">
    <cfRule type="cellIs" dxfId="167" priority="16" operator="greaterThanOrEqual">
      <formula>TODAY()</formula>
    </cfRule>
  </conditionalFormatting>
  <conditionalFormatting sqref="AI177:AI180">
    <cfRule type="cellIs" dxfId="166" priority="15" operator="greaterThanOrEqual">
      <formula>TODAY()</formula>
    </cfRule>
  </conditionalFormatting>
  <conditionalFormatting sqref="AJ177:AK180">
    <cfRule type="cellIs" dxfId="165" priority="14" operator="greaterThanOrEqual">
      <formula>TODAY()</formula>
    </cfRule>
  </conditionalFormatting>
  <conditionalFormatting sqref="AG183:AG187">
    <cfRule type="cellIs" dxfId="164" priority="13" operator="greaterThanOrEqual">
      <formula>TODAY()</formula>
    </cfRule>
  </conditionalFormatting>
  <conditionalFormatting sqref="AH182:AH187">
    <cfRule type="cellIs" dxfId="163" priority="12" operator="greaterThanOrEqual">
      <formula>TODAY()</formula>
    </cfRule>
  </conditionalFormatting>
  <conditionalFormatting sqref="AI182:AI187">
    <cfRule type="cellIs" dxfId="162" priority="11" operator="greaterThanOrEqual">
      <formula>TODAY()</formula>
    </cfRule>
  </conditionalFormatting>
  <conditionalFormatting sqref="AJ182:AK187">
    <cfRule type="cellIs" dxfId="161" priority="10" operator="greaterThanOrEqual">
      <formula>TODAY()</formula>
    </cfRule>
  </conditionalFormatting>
  <conditionalFormatting sqref="AH189:AH191">
    <cfRule type="cellIs" dxfId="160" priority="9" operator="greaterThanOrEqual">
      <formula>TODAY()</formula>
    </cfRule>
  </conditionalFormatting>
  <conditionalFormatting sqref="AI189:AI191">
    <cfRule type="cellIs" dxfId="159" priority="8" operator="greaterThanOrEqual">
      <formula>TODAY()</formula>
    </cfRule>
  </conditionalFormatting>
  <conditionalFormatting sqref="AJ189:AK191">
    <cfRule type="cellIs" dxfId="158" priority="7" operator="greaterThanOrEqual">
      <formula>TODAY()</formula>
    </cfRule>
  </conditionalFormatting>
  <conditionalFormatting sqref="AA192:AD198">
    <cfRule type="cellIs" dxfId="157" priority="6" operator="greaterThanOrEqual">
      <formula>TODAY()</formula>
    </cfRule>
  </conditionalFormatting>
  <conditionalFormatting sqref="AG193">
    <cfRule type="cellIs" dxfId="156" priority="5" operator="greaterThanOrEqual">
      <formula>TODAY()</formula>
    </cfRule>
  </conditionalFormatting>
  <conditionalFormatting sqref="AE192:AK192 AE193:AF198 AH193:AH198">
    <cfRule type="cellIs" dxfId="155" priority="4" operator="greaterThanOrEqual">
      <formula>TODAY()</formula>
    </cfRule>
  </conditionalFormatting>
  <conditionalFormatting sqref="AG194:AG198">
    <cfRule type="cellIs" dxfId="154" priority="3" operator="greaterThanOrEqual">
      <formula>TODAY()</formula>
    </cfRule>
  </conditionalFormatting>
  <conditionalFormatting sqref="AI193:AI198">
    <cfRule type="cellIs" dxfId="153" priority="2" operator="greaterThanOrEqual">
      <formula>TODAY()</formula>
    </cfRule>
  </conditionalFormatting>
  <conditionalFormatting sqref="AJ193:AK198">
    <cfRule type="cellIs" dxfId="152" priority="1" operator="greaterThanOrEqual">
      <formula>TODAY()</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4BABD-E88D-4295-96E6-F02B23D08591}">
  <sheetPr codeName="Sheet3">
    <tabColor rgb="FFA50021"/>
  </sheetPr>
  <dimension ref="A1:BZ198"/>
  <sheetViews>
    <sheetView zoomScale="115" zoomScaleNormal="115" workbookViewId="0">
      <pane xSplit="9" ySplit="118" topLeftCell="J119" activePane="bottomRight" state="frozen"/>
      <selection activeCell="A60" sqref="A60"/>
      <selection pane="topRight" activeCell="A60" sqref="A60"/>
      <selection pane="bottomLeft" activeCell="A60" sqref="A60"/>
      <selection pane="bottomRight" activeCell="F179" sqref="F179"/>
    </sheetView>
  </sheetViews>
  <sheetFormatPr defaultColWidth="9.140625" defaultRowHeight="15" outlineLevelRow="1" outlineLevelCol="1" x14ac:dyDescent="0.25"/>
  <cols>
    <col min="1" max="1" width="3.5703125" bestFit="1" customWidth="1"/>
    <col min="2" max="2" width="11.5703125" bestFit="1" customWidth="1"/>
    <col min="3" max="3" width="7.85546875" bestFit="1" customWidth="1"/>
    <col min="4" max="4" width="22.42578125" bestFit="1" customWidth="1"/>
    <col min="5" max="5" width="6.5703125" bestFit="1" customWidth="1"/>
    <col min="6" max="6" width="4.42578125" bestFit="1" customWidth="1"/>
    <col min="7" max="7" width="6" bestFit="1" customWidth="1"/>
    <col min="8" max="9" width="20.5703125" bestFit="1" customWidth="1"/>
    <col min="10" max="10" width="7.140625" bestFit="1" customWidth="1"/>
    <col min="11" max="11" width="17.42578125" customWidth="1" outlineLevel="1"/>
    <col min="12" max="12" width="7.5703125" bestFit="1" customWidth="1"/>
    <col min="13" max="13" width="9.42578125" bestFit="1" customWidth="1"/>
    <col min="14" max="14" width="13.28515625" bestFit="1" customWidth="1"/>
    <col min="15" max="15" width="12.5703125" customWidth="1" outlineLevel="1"/>
    <col min="16" max="16" width="7.42578125" style="475" bestFit="1" customWidth="1"/>
    <col min="17" max="17" width="6.5703125" style="475" bestFit="1" customWidth="1"/>
    <col min="18" max="18" width="5.85546875" customWidth="1" outlineLevel="1"/>
    <col min="19" max="19" width="11.85546875" bestFit="1" customWidth="1"/>
    <col min="20" max="20" width="14" customWidth="1" outlineLevel="1"/>
    <col min="21" max="21" width="12.140625" customWidth="1" outlineLevel="1"/>
    <col min="22" max="22" width="10.7109375" customWidth="1" outlineLevel="1"/>
    <col min="23" max="23" width="10.42578125" bestFit="1" customWidth="1"/>
    <col min="24" max="24" width="10.28515625" bestFit="1" customWidth="1"/>
    <col min="25" max="25" width="10.42578125" bestFit="1" customWidth="1"/>
    <col min="26" max="27" width="10.5703125" bestFit="1" customWidth="1"/>
    <col min="28" max="28" width="10.140625" bestFit="1" customWidth="1"/>
    <col min="29" max="29" width="10.5703125" bestFit="1" customWidth="1"/>
    <col min="30" max="30" width="13.140625" bestFit="1" customWidth="1"/>
    <col min="31" max="31" width="14.140625" bestFit="1" customWidth="1"/>
    <col min="32" max="32" width="10.5703125" bestFit="1" customWidth="1"/>
    <col min="33" max="33" width="12" bestFit="1" customWidth="1"/>
    <col min="34" max="34" width="12.7109375" bestFit="1" customWidth="1"/>
    <col min="35" max="35" width="10.5703125" bestFit="1" customWidth="1"/>
    <col min="36" max="36" width="11" bestFit="1" customWidth="1"/>
    <col min="37" max="37" width="12.85546875" bestFit="1" customWidth="1"/>
    <col min="38" max="38" width="9.5703125" bestFit="1" customWidth="1"/>
    <col min="39" max="39" width="7.5703125" bestFit="1" customWidth="1"/>
    <col min="40" max="40" width="10.140625" bestFit="1" customWidth="1"/>
    <col min="41" max="41" width="11.85546875" bestFit="1" customWidth="1"/>
    <col min="42" max="42" width="10.140625" bestFit="1" customWidth="1"/>
    <col min="43" max="43" width="10.5703125" bestFit="1" customWidth="1"/>
    <col min="44" max="44" width="10.85546875" bestFit="1" customWidth="1"/>
    <col min="45" max="48" width="10.5703125" bestFit="1" customWidth="1"/>
    <col min="49" max="50" width="11.42578125" bestFit="1" customWidth="1"/>
    <col min="51" max="52" width="10.7109375" bestFit="1" customWidth="1"/>
    <col min="53" max="53" width="11.28515625" bestFit="1" customWidth="1"/>
    <col min="54" max="54" width="11.85546875" bestFit="1" customWidth="1"/>
    <col min="55" max="78" width="10.28515625" bestFit="1" customWidth="1"/>
  </cols>
  <sheetData>
    <row r="1" spans="1:78" ht="34.5" x14ac:dyDescent="0.25">
      <c r="A1" s="84" t="s">
        <v>154</v>
      </c>
      <c r="B1" s="84" t="s">
        <v>0</v>
      </c>
      <c r="C1" s="84" t="s">
        <v>79</v>
      </c>
      <c r="D1" s="84" t="s">
        <v>81</v>
      </c>
      <c r="E1" s="84" t="s">
        <v>93</v>
      </c>
      <c r="F1" s="84" t="s">
        <v>95</v>
      </c>
      <c r="G1" s="85" t="s">
        <v>111</v>
      </c>
      <c r="H1" s="86" t="s">
        <v>155</v>
      </c>
      <c r="I1" s="87" t="s">
        <v>156</v>
      </c>
      <c r="J1" s="87" t="s">
        <v>78</v>
      </c>
      <c r="K1" s="87" t="s">
        <v>157</v>
      </c>
      <c r="L1" s="87" t="s">
        <v>96</v>
      </c>
      <c r="M1" s="88" t="s">
        <v>158</v>
      </c>
      <c r="N1" s="89" t="s">
        <v>97</v>
      </c>
      <c r="O1" s="86" t="s">
        <v>106</v>
      </c>
      <c r="P1" s="90" t="s">
        <v>107</v>
      </c>
      <c r="Q1" s="91" t="s">
        <v>108</v>
      </c>
      <c r="R1" s="86" t="s">
        <v>109</v>
      </c>
      <c r="S1" s="92" t="s">
        <v>159</v>
      </c>
      <c r="T1" s="86" t="s">
        <v>112</v>
      </c>
      <c r="U1" s="87" t="s">
        <v>114</v>
      </c>
      <c r="V1" s="93" t="s">
        <v>117</v>
      </c>
      <c r="W1" s="94" t="s">
        <v>160</v>
      </c>
      <c r="X1" s="95" t="s">
        <v>161</v>
      </c>
      <c r="Y1" s="96" t="s">
        <v>162</v>
      </c>
      <c r="Z1" s="97" t="s">
        <v>163</v>
      </c>
      <c r="AA1" s="98" t="s">
        <v>164</v>
      </c>
      <c r="AB1" s="98" t="s">
        <v>165</v>
      </c>
      <c r="AC1" s="99" t="s">
        <v>166</v>
      </c>
      <c r="AD1" s="100" t="s">
        <v>167</v>
      </c>
      <c r="AE1" s="101" t="s">
        <v>168</v>
      </c>
      <c r="AF1" s="102" t="s">
        <v>169</v>
      </c>
      <c r="AG1" s="103" t="s">
        <v>170</v>
      </c>
      <c r="AH1" s="104" t="s">
        <v>171</v>
      </c>
      <c r="AI1" s="105" t="s">
        <v>172</v>
      </c>
      <c r="AJ1" s="106" t="s">
        <v>173</v>
      </c>
      <c r="AK1" s="107" t="s">
        <v>174</v>
      </c>
      <c r="AL1" s="108" t="s">
        <v>175</v>
      </c>
      <c r="AM1" s="109" t="s">
        <v>116</v>
      </c>
      <c r="AN1" s="110"/>
    </row>
    <row r="2" spans="1:78" ht="22.5" hidden="1" outlineLevel="1" x14ac:dyDescent="0.25">
      <c r="A2" s="111">
        <v>1</v>
      </c>
      <c r="B2" s="111" t="s">
        <v>1</v>
      </c>
      <c r="C2" s="111" t="s">
        <v>80</v>
      </c>
      <c r="D2" s="112" t="s">
        <v>176</v>
      </c>
      <c r="E2" s="111" t="str">
        <f t="shared" ref="E2:E65" si="0">+IF(
OR(ISERROR(FIND("B3",N2))=FALSE,ISERROR(FIND("C1",N2))=FALSE),
"B3",
IF(OR(ISERROR(FIND("B1",N2))=FALSE,ISERROR(FIND("A1",N2))=FALSE),
"B1","GENERIC"))</f>
        <v>B1</v>
      </c>
      <c r="F2" s="111">
        <v>2050</v>
      </c>
      <c r="G2" s="113">
        <v>7500</v>
      </c>
      <c r="H2" s="114" t="s">
        <v>177</v>
      </c>
      <c r="I2" s="115" t="s">
        <v>178</v>
      </c>
      <c r="J2" s="116">
        <v>1</v>
      </c>
      <c r="K2" s="117" t="s">
        <v>179</v>
      </c>
      <c r="L2" s="117">
        <v>1</v>
      </c>
      <c r="M2" s="118">
        <v>1</v>
      </c>
      <c r="N2" s="119" t="s">
        <v>180</v>
      </c>
      <c r="O2" s="120" t="s">
        <v>181</v>
      </c>
      <c r="P2" s="121">
        <v>100</v>
      </c>
      <c r="Q2" s="121">
        <v>75</v>
      </c>
      <c r="R2" s="122" t="s">
        <v>182</v>
      </c>
      <c r="S2" s="123">
        <v>7471</v>
      </c>
      <c r="T2" s="116" t="s">
        <v>183</v>
      </c>
      <c r="U2" s="122" t="s">
        <v>184</v>
      </c>
      <c r="V2" s="119" t="s">
        <v>185</v>
      </c>
      <c r="W2" s="124">
        <f t="shared" ref="W2:Z21" si="1">+$AA$2</f>
        <v>41505</v>
      </c>
      <c r="X2" s="124">
        <f t="shared" si="1"/>
        <v>41505</v>
      </c>
      <c r="Y2" s="124">
        <f t="shared" si="1"/>
        <v>41505</v>
      </c>
      <c r="Z2" s="125">
        <f t="shared" si="1"/>
        <v>41505</v>
      </c>
      <c r="AA2" s="126">
        <v>41505</v>
      </c>
      <c r="AB2" s="126">
        <v>41505</v>
      </c>
      <c r="AC2" s="127">
        <v>41529</v>
      </c>
      <c r="AD2" s="128">
        <v>41536</v>
      </c>
      <c r="AE2" s="129">
        <v>41554</v>
      </c>
      <c r="AF2" s="127">
        <v>41558</v>
      </c>
      <c r="AG2" s="127">
        <v>41559</v>
      </c>
      <c r="AH2" s="130">
        <v>41562</v>
      </c>
      <c r="AI2" s="131">
        <v>41564</v>
      </c>
      <c r="AJ2" s="131">
        <v>41629</v>
      </c>
      <c r="AK2" s="126">
        <v>41601</v>
      </c>
      <c r="AL2" s="126">
        <v>41571</v>
      </c>
      <c r="AM2" s="132">
        <v>1</v>
      </c>
    </row>
    <row r="3" spans="1:78" ht="22.5" hidden="1" outlineLevel="1" x14ac:dyDescent="0.25">
      <c r="A3" s="133">
        <v>2</v>
      </c>
      <c r="B3" s="134" t="s">
        <v>1</v>
      </c>
      <c r="C3" s="134" t="s">
        <v>80</v>
      </c>
      <c r="D3" s="135" t="s">
        <v>176</v>
      </c>
      <c r="E3" s="134" t="str">
        <f t="shared" si="0"/>
        <v>B1</v>
      </c>
      <c r="F3" s="134">
        <v>2050</v>
      </c>
      <c r="G3" s="136">
        <v>7500</v>
      </c>
      <c r="H3" s="137" t="s">
        <v>186</v>
      </c>
      <c r="I3" s="138" t="s">
        <v>187</v>
      </c>
      <c r="J3" s="139">
        <v>1</v>
      </c>
      <c r="K3" s="140" t="s">
        <v>188</v>
      </c>
      <c r="L3" s="140">
        <v>1</v>
      </c>
      <c r="M3" s="141">
        <v>1</v>
      </c>
      <c r="N3" s="142" t="s">
        <v>180</v>
      </c>
      <c r="O3" s="143" t="s">
        <v>189</v>
      </c>
      <c r="P3" s="144">
        <v>100</v>
      </c>
      <c r="Q3" s="144">
        <v>75</v>
      </c>
      <c r="R3" s="145" t="s">
        <v>182</v>
      </c>
      <c r="S3" s="146">
        <v>7667</v>
      </c>
      <c r="T3" s="139" t="s">
        <v>190</v>
      </c>
      <c r="U3" s="145" t="s">
        <v>184</v>
      </c>
      <c r="V3" s="142" t="s">
        <v>185</v>
      </c>
      <c r="W3" s="124">
        <f t="shared" si="1"/>
        <v>41505</v>
      </c>
      <c r="X3" s="147">
        <f t="shared" si="1"/>
        <v>41505</v>
      </c>
      <c r="Y3" s="124">
        <f t="shared" si="1"/>
        <v>41505</v>
      </c>
      <c r="Z3" s="125">
        <f t="shared" si="1"/>
        <v>41505</v>
      </c>
      <c r="AA3" s="148">
        <v>41540</v>
      </c>
      <c r="AB3" s="148">
        <v>41540</v>
      </c>
      <c r="AC3" s="149">
        <v>41556</v>
      </c>
      <c r="AD3" s="150">
        <v>41560</v>
      </c>
      <c r="AE3" s="151">
        <v>41592</v>
      </c>
      <c r="AF3" s="149">
        <v>41596</v>
      </c>
      <c r="AG3" s="149">
        <v>41597</v>
      </c>
      <c r="AH3" s="152">
        <v>41600</v>
      </c>
      <c r="AI3" s="153">
        <v>41605</v>
      </c>
      <c r="AJ3" s="153">
        <v>41688</v>
      </c>
      <c r="AK3" s="148">
        <v>41637</v>
      </c>
      <c r="AL3" s="148">
        <v>41607</v>
      </c>
      <c r="AM3" s="154">
        <v>1</v>
      </c>
      <c r="AP3" s="155"/>
      <c r="AQ3" s="155"/>
      <c r="AR3" s="155"/>
      <c r="AS3" s="155"/>
      <c r="AT3" s="155"/>
      <c r="AU3" s="155"/>
      <c r="AV3" s="155"/>
      <c r="AW3" s="155"/>
      <c r="AX3" s="155"/>
      <c r="AY3" s="155"/>
      <c r="AZ3" s="155"/>
      <c r="BA3" s="155"/>
      <c r="BB3" s="155"/>
      <c r="BC3" s="155"/>
      <c r="BD3" s="155"/>
      <c r="BE3" s="155"/>
      <c r="BF3" s="155"/>
      <c r="BG3" s="155"/>
      <c r="BH3" s="155"/>
      <c r="BI3" s="155"/>
      <c r="BJ3" s="155"/>
      <c r="BK3" s="155"/>
      <c r="BL3" s="155"/>
      <c r="BM3" s="155"/>
      <c r="BN3" s="155"/>
      <c r="BO3" s="155"/>
      <c r="BP3" s="155"/>
      <c r="BQ3" s="155"/>
      <c r="BR3" s="155"/>
      <c r="BS3" s="155"/>
      <c r="BT3" s="155"/>
      <c r="BU3" s="155"/>
      <c r="BV3" s="155"/>
      <c r="BW3" s="155"/>
      <c r="BX3" s="155"/>
      <c r="BY3" s="155"/>
    </row>
    <row r="4" spans="1:78" ht="22.5" hidden="1" outlineLevel="1" x14ac:dyDescent="0.25">
      <c r="A4" s="111">
        <v>3</v>
      </c>
      <c r="B4" s="111" t="s">
        <v>1</v>
      </c>
      <c r="C4" s="111" t="s">
        <v>80</v>
      </c>
      <c r="D4" s="112" t="s">
        <v>176</v>
      </c>
      <c r="E4" s="111" t="str">
        <f t="shared" si="0"/>
        <v>B1</v>
      </c>
      <c r="F4" s="111">
        <v>2050</v>
      </c>
      <c r="G4" s="113">
        <v>7500</v>
      </c>
      <c r="H4" s="114" t="s">
        <v>191</v>
      </c>
      <c r="I4" s="115" t="s">
        <v>192</v>
      </c>
      <c r="J4" s="116">
        <v>1</v>
      </c>
      <c r="K4" s="117" t="s">
        <v>193</v>
      </c>
      <c r="L4" s="117">
        <v>1</v>
      </c>
      <c r="M4" s="118">
        <v>1</v>
      </c>
      <c r="N4" s="119" t="s">
        <v>180</v>
      </c>
      <c r="O4" s="120" t="s">
        <v>181</v>
      </c>
      <c r="P4" s="121">
        <v>100</v>
      </c>
      <c r="Q4" s="121">
        <v>75</v>
      </c>
      <c r="R4" s="122" t="s">
        <v>182</v>
      </c>
      <c r="S4" s="123">
        <v>7899</v>
      </c>
      <c r="T4" s="116" t="s">
        <v>194</v>
      </c>
      <c r="U4" s="122" t="s">
        <v>184</v>
      </c>
      <c r="V4" s="119" t="s">
        <v>195</v>
      </c>
      <c r="W4" s="124">
        <f t="shared" si="1"/>
        <v>41505</v>
      </c>
      <c r="X4" s="124">
        <f t="shared" si="1"/>
        <v>41505</v>
      </c>
      <c r="Y4" s="124">
        <f t="shared" si="1"/>
        <v>41505</v>
      </c>
      <c r="Z4" s="125">
        <f t="shared" si="1"/>
        <v>41505</v>
      </c>
      <c r="AA4" s="126">
        <v>41563</v>
      </c>
      <c r="AB4" s="126">
        <v>41563</v>
      </c>
      <c r="AC4" s="127">
        <v>41578</v>
      </c>
      <c r="AD4" s="128">
        <v>41582</v>
      </c>
      <c r="AE4" s="129">
        <v>41628</v>
      </c>
      <c r="AF4" s="127">
        <v>41634</v>
      </c>
      <c r="AG4" s="127">
        <v>41635</v>
      </c>
      <c r="AH4" s="130">
        <v>41638</v>
      </c>
      <c r="AI4" s="131">
        <v>41639</v>
      </c>
      <c r="AJ4" s="131">
        <v>41694</v>
      </c>
      <c r="AK4" s="126">
        <v>41682</v>
      </c>
      <c r="AL4" s="126">
        <v>41652</v>
      </c>
      <c r="AM4" s="132">
        <v>1</v>
      </c>
    </row>
    <row r="5" spans="1:78" ht="22.5" hidden="1" outlineLevel="1" x14ac:dyDescent="0.25">
      <c r="A5" s="133">
        <v>4</v>
      </c>
      <c r="B5" s="134" t="s">
        <v>1</v>
      </c>
      <c r="C5" s="134" t="s">
        <v>80</v>
      </c>
      <c r="D5" s="135" t="s">
        <v>176</v>
      </c>
      <c r="E5" s="134" t="str">
        <f t="shared" si="0"/>
        <v>B1</v>
      </c>
      <c r="F5" s="134">
        <v>2050</v>
      </c>
      <c r="G5" s="136">
        <v>7500</v>
      </c>
      <c r="H5" s="137" t="s">
        <v>196</v>
      </c>
      <c r="I5" s="138" t="s">
        <v>197</v>
      </c>
      <c r="J5" s="139">
        <v>1</v>
      </c>
      <c r="K5" s="140" t="s">
        <v>198</v>
      </c>
      <c r="L5" s="140">
        <v>1</v>
      </c>
      <c r="M5" s="141">
        <v>1</v>
      </c>
      <c r="N5" s="142" t="s">
        <v>180</v>
      </c>
      <c r="O5" s="143" t="s">
        <v>181</v>
      </c>
      <c r="P5" s="144">
        <v>100</v>
      </c>
      <c r="Q5" s="144">
        <v>75</v>
      </c>
      <c r="R5" s="145" t="s">
        <v>182</v>
      </c>
      <c r="S5" s="146">
        <v>7545</v>
      </c>
      <c r="T5" s="139" t="s">
        <v>199</v>
      </c>
      <c r="U5" s="145" t="s">
        <v>184</v>
      </c>
      <c r="V5" s="142" t="s">
        <v>185</v>
      </c>
      <c r="W5" s="124">
        <f t="shared" si="1"/>
        <v>41505</v>
      </c>
      <c r="X5" s="147">
        <f t="shared" si="1"/>
        <v>41505</v>
      </c>
      <c r="Y5" s="124">
        <f t="shared" si="1"/>
        <v>41505</v>
      </c>
      <c r="Z5" s="125">
        <f t="shared" si="1"/>
        <v>41505</v>
      </c>
      <c r="AA5" s="148">
        <v>41587</v>
      </c>
      <c r="AB5" s="148">
        <v>41587</v>
      </c>
      <c r="AC5" s="149">
        <v>41602</v>
      </c>
      <c r="AD5" s="150">
        <v>41608</v>
      </c>
      <c r="AE5" s="151">
        <v>41645</v>
      </c>
      <c r="AF5" s="149">
        <v>41651</v>
      </c>
      <c r="AG5" s="149">
        <v>41652</v>
      </c>
      <c r="AH5" s="152">
        <v>41655</v>
      </c>
      <c r="AI5" s="153">
        <v>41655</v>
      </c>
      <c r="AJ5" s="153">
        <v>41728</v>
      </c>
      <c r="AK5" s="148">
        <v>41707</v>
      </c>
      <c r="AL5" s="148">
        <v>41677</v>
      </c>
      <c r="AM5" s="154">
        <v>1</v>
      </c>
      <c r="AP5" s="156"/>
    </row>
    <row r="6" spans="1:78" ht="22.5" hidden="1" outlineLevel="1" x14ac:dyDescent="0.25">
      <c r="A6" s="111">
        <v>5</v>
      </c>
      <c r="B6" s="111" t="s">
        <v>1</v>
      </c>
      <c r="C6" s="111" t="s">
        <v>80</v>
      </c>
      <c r="D6" s="112" t="s">
        <v>176</v>
      </c>
      <c r="E6" s="111" t="str">
        <f t="shared" si="0"/>
        <v>B1</v>
      </c>
      <c r="F6" s="111">
        <v>2050</v>
      </c>
      <c r="G6" s="113">
        <v>7500</v>
      </c>
      <c r="H6" s="114" t="s">
        <v>200</v>
      </c>
      <c r="I6" s="115" t="s">
        <v>201</v>
      </c>
      <c r="J6" s="116">
        <v>1</v>
      </c>
      <c r="K6" s="117" t="s">
        <v>202</v>
      </c>
      <c r="L6" s="117">
        <v>1</v>
      </c>
      <c r="M6" s="118">
        <v>1</v>
      </c>
      <c r="N6" s="119" t="s">
        <v>180</v>
      </c>
      <c r="O6" s="120" t="s">
        <v>181</v>
      </c>
      <c r="P6" s="121">
        <v>100</v>
      </c>
      <c r="Q6" s="121">
        <v>75</v>
      </c>
      <c r="R6" s="122" t="s">
        <v>182</v>
      </c>
      <c r="S6" s="123">
        <v>7007</v>
      </c>
      <c r="T6" s="116" t="s">
        <v>203</v>
      </c>
      <c r="U6" s="122" t="s">
        <v>184</v>
      </c>
      <c r="V6" s="119" t="s">
        <v>195</v>
      </c>
      <c r="W6" s="124">
        <f t="shared" si="1"/>
        <v>41505</v>
      </c>
      <c r="X6" s="124">
        <f t="shared" si="1"/>
        <v>41505</v>
      </c>
      <c r="Y6" s="124">
        <f t="shared" si="1"/>
        <v>41505</v>
      </c>
      <c r="Z6" s="125">
        <f t="shared" si="1"/>
        <v>41505</v>
      </c>
      <c r="AA6" s="126">
        <v>41617</v>
      </c>
      <c r="AB6" s="126">
        <v>41617</v>
      </c>
      <c r="AC6" s="127">
        <v>41640</v>
      </c>
      <c r="AD6" s="128">
        <v>41647</v>
      </c>
      <c r="AE6" s="129">
        <v>41673</v>
      </c>
      <c r="AF6" s="127">
        <v>41678</v>
      </c>
      <c r="AG6" s="127">
        <v>41679</v>
      </c>
      <c r="AH6" s="130">
        <v>41682</v>
      </c>
      <c r="AI6" s="131">
        <v>41681</v>
      </c>
      <c r="AJ6" s="131">
        <v>41742</v>
      </c>
      <c r="AK6" s="126">
        <v>41730</v>
      </c>
      <c r="AL6" s="126">
        <v>41700</v>
      </c>
      <c r="AM6" s="132">
        <v>1</v>
      </c>
      <c r="AP6" s="156"/>
      <c r="AQ6" s="157"/>
      <c r="AR6" s="157"/>
      <c r="AS6" s="157"/>
      <c r="AT6" s="157"/>
      <c r="AU6" s="157"/>
      <c r="AV6" s="157"/>
      <c r="AW6" s="157"/>
      <c r="AX6" s="157"/>
      <c r="AY6" s="157"/>
      <c r="AZ6" s="157"/>
      <c r="BA6" s="157"/>
      <c r="BB6" s="157"/>
      <c r="BC6" s="157"/>
      <c r="BD6" s="157"/>
      <c r="BE6" s="157"/>
      <c r="BF6" s="157"/>
      <c r="BG6" s="157"/>
      <c r="BH6" s="157"/>
      <c r="BI6" s="157"/>
      <c r="BJ6" s="157"/>
      <c r="BK6" s="157"/>
      <c r="BL6" s="157"/>
      <c r="BM6" s="157"/>
      <c r="BN6" s="157"/>
      <c r="BO6" s="157"/>
      <c r="BP6" s="157"/>
      <c r="BQ6" s="157"/>
      <c r="BR6" s="157"/>
      <c r="BS6" s="157"/>
      <c r="BT6" s="157"/>
      <c r="BU6" s="157"/>
      <c r="BV6" s="157"/>
      <c r="BW6" s="157"/>
      <c r="BX6" s="157"/>
      <c r="BY6" s="157"/>
      <c r="BZ6" s="157"/>
    </row>
    <row r="7" spans="1:78" ht="22.5" hidden="1" outlineLevel="1" x14ac:dyDescent="0.25">
      <c r="A7" s="158">
        <v>6</v>
      </c>
      <c r="B7" s="134" t="s">
        <v>1</v>
      </c>
      <c r="C7" s="134" t="s">
        <v>80</v>
      </c>
      <c r="D7" s="135" t="s">
        <v>176</v>
      </c>
      <c r="E7" s="134" t="str">
        <f t="shared" si="0"/>
        <v>B1</v>
      </c>
      <c r="F7" s="134">
        <v>2050</v>
      </c>
      <c r="G7" s="136">
        <v>7500</v>
      </c>
      <c r="H7" s="159" t="s">
        <v>204</v>
      </c>
      <c r="I7" s="160" t="s">
        <v>205</v>
      </c>
      <c r="J7" s="161">
        <v>1</v>
      </c>
      <c r="K7" s="162" t="s">
        <v>206</v>
      </c>
      <c r="L7" s="162">
        <v>1</v>
      </c>
      <c r="M7" s="163">
        <v>1</v>
      </c>
      <c r="N7" s="164" t="s">
        <v>180</v>
      </c>
      <c r="O7" s="165" t="s">
        <v>181</v>
      </c>
      <c r="P7" s="166">
        <v>100</v>
      </c>
      <c r="Q7" s="166">
        <v>75</v>
      </c>
      <c r="R7" s="167" t="s">
        <v>182</v>
      </c>
      <c r="S7" s="168">
        <v>7313</v>
      </c>
      <c r="T7" s="161" t="s">
        <v>207</v>
      </c>
      <c r="U7" s="167" t="s">
        <v>184</v>
      </c>
      <c r="V7" s="164" t="s">
        <v>185</v>
      </c>
      <c r="W7" s="124">
        <f t="shared" si="1"/>
        <v>41505</v>
      </c>
      <c r="X7" s="147">
        <f t="shared" si="1"/>
        <v>41505</v>
      </c>
      <c r="Y7" s="124">
        <f t="shared" si="1"/>
        <v>41505</v>
      </c>
      <c r="Z7" s="125">
        <f t="shared" si="1"/>
        <v>41505</v>
      </c>
      <c r="AA7" s="169">
        <v>41650</v>
      </c>
      <c r="AB7" s="169">
        <v>41650</v>
      </c>
      <c r="AC7" s="170">
        <v>41663</v>
      </c>
      <c r="AD7" s="171">
        <v>41666</v>
      </c>
      <c r="AE7" s="172">
        <v>41689</v>
      </c>
      <c r="AF7" s="170">
        <v>41694</v>
      </c>
      <c r="AG7" s="170">
        <v>41695</v>
      </c>
      <c r="AH7" s="173">
        <v>41698</v>
      </c>
      <c r="AI7" s="174">
        <v>41699</v>
      </c>
      <c r="AJ7" s="174">
        <v>41765</v>
      </c>
      <c r="AK7" s="169">
        <v>41738</v>
      </c>
      <c r="AL7" s="169">
        <v>41708</v>
      </c>
      <c r="AM7" s="175">
        <v>1</v>
      </c>
      <c r="AP7" s="156"/>
      <c r="AQ7" s="157"/>
      <c r="AR7" s="157"/>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c r="BS7" s="157"/>
      <c r="BT7" s="157"/>
      <c r="BU7" s="157"/>
      <c r="BV7" s="157"/>
      <c r="BW7" s="157"/>
      <c r="BX7" s="157"/>
      <c r="BY7" s="157"/>
      <c r="BZ7" s="157"/>
    </row>
    <row r="8" spans="1:78" ht="22.5" hidden="1" outlineLevel="1" x14ac:dyDescent="0.25">
      <c r="A8" s="111">
        <v>7</v>
      </c>
      <c r="B8" s="111" t="s">
        <v>1</v>
      </c>
      <c r="C8" s="111" t="s">
        <v>80</v>
      </c>
      <c r="D8" s="112" t="s">
        <v>176</v>
      </c>
      <c r="E8" s="111" t="str">
        <f t="shared" si="0"/>
        <v>B1</v>
      </c>
      <c r="F8" s="111">
        <v>2050</v>
      </c>
      <c r="G8" s="113">
        <v>7500</v>
      </c>
      <c r="H8" s="114" t="s">
        <v>208</v>
      </c>
      <c r="I8" s="115" t="s">
        <v>209</v>
      </c>
      <c r="J8" s="116">
        <v>1</v>
      </c>
      <c r="K8" s="117" t="s">
        <v>210</v>
      </c>
      <c r="L8" s="117">
        <v>1</v>
      </c>
      <c r="M8" s="118">
        <v>1</v>
      </c>
      <c r="N8" s="119" t="s">
        <v>180</v>
      </c>
      <c r="O8" s="120" t="s">
        <v>181</v>
      </c>
      <c r="P8" s="121">
        <v>100</v>
      </c>
      <c r="Q8" s="121">
        <v>75</v>
      </c>
      <c r="R8" s="122" t="s">
        <v>182</v>
      </c>
      <c r="S8" s="123">
        <v>7649</v>
      </c>
      <c r="T8" s="116" t="s">
        <v>211</v>
      </c>
      <c r="U8" s="122" t="s">
        <v>184</v>
      </c>
      <c r="V8" s="119" t="s">
        <v>185</v>
      </c>
      <c r="W8" s="124">
        <f t="shared" si="1"/>
        <v>41505</v>
      </c>
      <c r="X8" s="124">
        <f t="shared" si="1"/>
        <v>41505</v>
      </c>
      <c r="Y8" s="124">
        <f t="shared" si="1"/>
        <v>41505</v>
      </c>
      <c r="Z8" s="125">
        <f t="shared" si="1"/>
        <v>41505</v>
      </c>
      <c r="AA8" s="126">
        <v>41668</v>
      </c>
      <c r="AB8" s="126">
        <v>41668</v>
      </c>
      <c r="AC8" s="127">
        <v>41683</v>
      </c>
      <c r="AD8" s="128">
        <v>41687</v>
      </c>
      <c r="AE8" s="129">
        <v>41708</v>
      </c>
      <c r="AF8" s="127">
        <v>41713</v>
      </c>
      <c r="AG8" s="127">
        <v>41714</v>
      </c>
      <c r="AH8" s="130">
        <v>41717</v>
      </c>
      <c r="AI8" s="131">
        <v>41716</v>
      </c>
      <c r="AJ8" s="131">
        <v>41772</v>
      </c>
      <c r="AK8" s="126">
        <v>41764</v>
      </c>
      <c r="AL8" s="126">
        <v>41734</v>
      </c>
      <c r="AM8" s="132">
        <v>1</v>
      </c>
      <c r="AP8" s="156"/>
    </row>
    <row r="9" spans="1:78" ht="22.5" hidden="1" outlineLevel="1" x14ac:dyDescent="0.25">
      <c r="A9" s="158">
        <v>8</v>
      </c>
      <c r="B9" s="134" t="s">
        <v>1</v>
      </c>
      <c r="C9" s="134" t="s">
        <v>80</v>
      </c>
      <c r="D9" s="135" t="s">
        <v>176</v>
      </c>
      <c r="E9" s="134" t="str">
        <f t="shared" si="0"/>
        <v>B1</v>
      </c>
      <c r="F9" s="134">
        <v>2050</v>
      </c>
      <c r="G9" s="136">
        <v>7500</v>
      </c>
      <c r="H9" s="159" t="s">
        <v>212</v>
      </c>
      <c r="I9" s="160" t="s">
        <v>213</v>
      </c>
      <c r="J9" s="161">
        <v>1</v>
      </c>
      <c r="K9" s="162" t="s">
        <v>214</v>
      </c>
      <c r="L9" s="162">
        <v>1</v>
      </c>
      <c r="M9" s="163">
        <v>1</v>
      </c>
      <c r="N9" s="164" t="s">
        <v>180</v>
      </c>
      <c r="O9" s="165" t="s">
        <v>181</v>
      </c>
      <c r="P9" s="166">
        <v>100</v>
      </c>
      <c r="Q9" s="166">
        <v>75</v>
      </c>
      <c r="R9" s="167" t="s">
        <v>182</v>
      </c>
      <c r="S9" s="168">
        <v>7597</v>
      </c>
      <c r="T9" s="161" t="s">
        <v>215</v>
      </c>
      <c r="U9" s="167" t="s">
        <v>184</v>
      </c>
      <c r="V9" s="164" t="s">
        <v>185</v>
      </c>
      <c r="W9" s="124">
        <f t="shared" si="1"/>
        <v>41505</v>
      </c>
      <c r="X9" s="147">
        <f t="shared" si="1"/>
        <v>41505</v>
      </c>
      <c r="Y9" s="124">
        <f t="shared" si="1"/>
        <v>41505</v>
      </c>
      <c r="Z9" s="125">
        <f t="shared" si="1"/>
        <v>41505</v>
      </c>
      <c r="AA9" s="169">
        <v>41689</v>
      </c>
      <c r="AB9" s="169">
        <v>41689</v>
      </c>
      <c r="AC9" s="170">
        <v>41708</v>
      </c>
      <c r="AD9" s="171">
        <v>41711</v>
      </c>
      <c r="AE9" s="172">
        <v>41742</v>
      </c>
      <c r="AF9" s="170">
        <v>41746</v>
      </c>
      <c r="AG9" s="170">
        <v>41747</v>
      </c>
      <c r="AH9" s="173">
        <v>41750</v>
      </c>
      <c r="AI9" s="174">
        <v>41749</v>
      </c>
      <c r="AJ9" s="174">
        <v>41793</v>
      </c>
      <c r="AK9" s="169">
        <v>41789</v>
      </c>
      <c r="AL9" s="169">
        <v>41759</v>
      </c>
      <c r="AM9" s="175">
        <v>1</v>
      </c>
      <c r="AP9" s="156"/>
    </row>
    <row r="10" spans="1:78" ht="22.5" hidden="1" outlineLevel="1" x14ac:dyDescent="0.25">
      <c r="A10" s="111">
        <v>9</v>
      </c>
      <c r="B10" s="111" t="s">
        <v>1</v>
      </c>
      <c r="C10" s="111" t="s">
        <v>80</v>
      </c>
      <c r="D10" s="112" t="s">
        <v>176</v>
      </c>
      <c r="E10" s="111" t="str">
        <f t="shared" si="0"/>
        <v>B1</v>
      </c>
      <c r="F10" s="111">
        <v>2050</v>
      </c>
      <c r="G10" s="113">
        <v>7500</v>
      </c>
      <c r="H10" s="114" t="s">
        <v>216</v>
      </c>
      <c r="I10" s="115" t="s">
        <v>217</v>
      </c>
      <c r="J10" s="116">
        <v>1</v>
      </c>
      <c r="K10" s="117" t="s">
        <v>218</v>
      </c>
      <c r="L10" s="117">
        <v>1</v>
      </c>
      <c r="M10" s="118">
        <v>1</v>
      </c>
      <c r="N10" s="119" t="s">
        <v>219</v>
      </c>
      <c r="O10" s="120" t="s">
        <v>220</v>
      </c>
      <c r="P10" s="121">
        <v>100</v>
      </c>
      <c r="Q10" s="121">
        <v>75</v>
      </c>
      <c r="R10" s="122" t="s">
        <v>182</v>
      </c>
      <c r="S10" s="123">
        <v>7627</v>
      </c>
      <c r="T10" s="116" t="s">
        <v>221</v>
      </c>
      <c r="U10" s="122" t="s">
        <v>184</v>
      </c>
      <c r="V10" s="119" t="s">
        <v>222</v>
      </c>
      <c r="W10" s="124">
        <f t="shared" si="1"/>
        <v>41505</v>
      </c>
      <c r="X10" s="124">
        <f t="shared" si="1"/>
        <v>41505</v>
      </c>
      <c r="Y10" s="124">
        <f t="shared" si="1"/>
        <v>41505</v>
      </c>
      <c r="Z10" s="125">
        <f t="shared" si="1"/>
        <v>41505</v>
      </c>
      <c r="AA10" s="126">
        <v>41715</v>
      </c>
      <c r="AB10" s="126">
        <v>41715</v>
      </c>
      <c r="AC10" s="127">
        <v>41736</v>
      </c>
      <c r="AD10" s="128">
        <v>41738</v>
      </c>
      <c r="AE10" s="129">
        <v>41758</v>
      </c>
      <c r="AF10" s="127">
        <v>41763</v>
      </c>
      <c r="AG10" s="127">
        <v>41764</v>
      </c>
      <c r="AH10" s="130">
        <v>41767</v>
      </c>
      <c r="AI10" s="131">
        <v>41768</v>
      </c>
      <c r="AJ10" s="131">
        <v>41815</v>
      </c>
      <c r="AK10" s="126">
        <v>41801</v>
      </c>
      <c r="AL10" s="126">
        <v>41771</v>
      </c>
      <c r="AM10" s="132">
        <v>1</v>
      </c>
      <c r="AP10" s="156"/>
    </row>
    <row r="11" spans="1:78" ht="22.5" hidden="1" outlineLevel="1" x14ac:dyDescent="0.25">
      <c r="A11" s="158">
        <v>10</v>
      </c>
      <c r="B11" s="134" t="s">
        <v>1</v>
      </c>
      <c r="C11" s="134" t="s">
        <v>80</v>
      </c>
      <c r="D11" s="135" t="s">
        <v>176</v>
      </c>
      <c r="E11" s="134" t="str">
        <f t="shared" si="0"/>
        <v>B1</v>
      </c>
      <c r="F11" s="134">
        <v>2050</v>
      </c>
      <c r="G11" s="136">
        <v>7500</v>
      </c>
      <c r="H11" s="159" t="s">
        <v>223</v>
      </c>
      <c r="I11" s="160" t="s">
        <v>224</v>
      </c>
      <c r="J11" s="161">
        <v>1</v>
      </c>
      <c r="K11" s="162" t="s">
        <v>225</v>
      </c>
      <c r="L11" s="162">
        <v>1</v>
      </c>
      <c r="M11" s="163">
        <v>1</v>
      </c>
      <c r="N11" s="164" t="s">
        <v>180</v>
      </c>
      <c r="O11" s="165" t="s">
        <v>181</v>
      </c>
      <c r="P11" s="166">
        <v>100</v>
      </c>
      <c r="Q11" s="166">
        <v>75</v>
      </c>
      <c r="R11" s="167" t="s">
        <v>182</v>
      </c>
      <c r="S11" s="168">
        <v>7465</v>
      </c>
      <c r="T11" s="161" t="s">
        <v>226</v>
      </c>
      <c r="U11" s="167" t="s">
        <v>184</v>
      </c>
      <c r="V11" s="164" t="s">
        <v>195</v>
      </c>
      <c r="W11" s="124">
        <f t="shared" si="1"/>
        <v>41505</v>
      </c>
      <c r="X11" s="147">
        <f t="shared" si="1"/>
        <v>41505</v>
      </c>
      <c r="Y11" s="124">
        <f t="shared" si="1"/>
        <v>41505</v>
      </c>
      <c r="Z11" s="125">
        <f t="shared" si="1"/>
        <v>41505</v>
      </c>
      <c r="AA11" s="169">
        <v>41742</v>
      </c>
      <c r="AB11" s="169">
        <v>41742</v>
      </c>
      <c r="AC11" s="170">
        <v>41754</v>
      </c>
      <c r="AD11" s="171">
        <v>41759</v>
      </c>
      <c r="AE11" s="172">
        <v>41788</v>
      </c>
      <c r="AF11" s="170">
        <v>41793</v>
      </c>
      <c r="AG11" s="170">
        <v>41794</v>
      </c>
      <c r="AH11" s="173">
        <v>41797</v>
      </c>
      <c r="AI11" s="174">
        <v>41796</v>
      </c>
      <c r="AJ11" s="174">
        <v>41835</v>
      </c>
      <c r="AK11" s="169">
        <v>41833</v>
      </c>
      <c r="AL11" s="169">
        <v>41803</v>
      </c>
      <c r="AM11" s="175">
        <v>1</v>
      </c>
      <c r="AP11" s="156"/>
    </row>
    <row r="12" spans="1:78" ht="22.5" hidden="1" outlineLevel="1" x14ac:dyDescent="0.25">
      <c r="A12" s="111">
        <v>11</v>
      </c>
      <c r="B12" s="111" t="s">
        <v>1</v>
      </c>
      <c r="C12" s="111" t="s">
        <v>80</v>
      </c>
      <c r="D12" s="112" t="s">
        <v>176</v>
      </c>
      <c r="E12" s="111" t="str">
        <f t="shared" si="0"/>
        <v>B1</v>
      </c>
      <c r="F12" s="111">
        <v>2050</v>
      </c>
      <c r="G12" s="113">
        <v>7500</v>
      </c>
      <c r="H12" s="114" t="s">
        <v>227</v>
      </c>
      <c r="I12" s="115" t="s">
        <v>228</v>
      </c>
      <c r="J12" s="116">
        <v>1</v>
      </c>
      <c r="K12" s="117" t="s">
        <v>229</v>
      </c>
      <c r="L12" s="117">
        <v>1</v>
      </c>
      <c r="M12" s="118">
        <v>1</v>
      </c>
      <c r="N12" s="119" t="s">
        <v>180</v>
      </c>
      <c r="O12" s="120" t="s">
        <v>189</v>
      </c>
      <c r="P12" s="121">
        <v>100</v>
      </c>
      <c r="Q12" s="121">
        <v>75</v>
      </c>
      <c r="R12" s="122" t="s">
        <v>182</v>
      </c>
      <c r="S12" s="123">
        <v>7634</v>
      </c>
      <c r="T12" s="116" t="s">
        <v>230</v>
      </c>
      <c r="U12" s="122" t="s">
        <v>184</v>
      </c>
      <c r="V12" s="119" t="s">
        <v>185</v>
      </c>
      <c r="W12" s="124">
        <f t="shared" si="1"/>
        <v>41505</v>
      </c>
      <c r="X12" s="124">
        <f t="shared" si="1"/>
        <v>41505</v>
      </c>
      <c r="Y12" s="124">
        <f t="shared" si="1"/>
        <v>41505</v>
      </c>
      <c r="Z12" s="125">
        <f t="shared" si="1"/>
        <v>41505</v>
      </c>
      <c r="AA12" s="126">
        <v>41762</v>
      </c>
      <c r="AB12" s="126">
        <v>41762</v>
      </c>
      <c r="AC12" s="127">
        <v>41781</v>
      </c>
      <c r="AD12" s="128">
        <v>41784</v>
      </c>
      <c r="AE12" s="129">
        <v>41803</v>
      </c>
      <c r="AF12" s="127">
        <v>41809</v>
      </c>
      <c r="AG12" s="127">
        <v>41810</v>
      </c>
      <c r="AH12" s="130">
        <v>41813</v>
      </c>
      <c r="AI12" s="131">
        <v>41813</v>
      </c>
      <c r="AJ12" s="131">
        <v>41848</v>
      </c>
      <c r="AK12" s="126">
        <v>41849</v>
      </c>
      <c r="AL12" s="126">
        <v>41819</v>
      </c>
      <c r="AM12" s="132">
        <v>1</v>
      </c>
      <c r="AP12" s="156"/>
    </row>
    <row r="13" spans="1:78" ht="22.5" hidden="1" outlineLevel="1" x14ac:dyDescent="0.25">
      <c r="A13" s="158">
        <v>12</v>
      </c>
      <c r="B13" s="134" t="s">
        <v>1</v>
      </c>
      <c r="C13" s="134" t="s">
        <v>80</v>
      </c>
      <c r="D13" s="135" t="s">
        <v>176</v>
      </c>
      <c r="E13" s="134" t="str">
        <f t="shared" si="0"/>
        <v>B3</v>
      </c>
      <c r="F13" s="134">
        <v>2050</v>
      </c>
      <c r="G13" s="136">
        <v>7500</v>
      </c>
      <c r="H13" s="159" t="s">
        <v>231</v>
      </c>
      <c r="I13" s="160" t="s">
        <v>232</v>
      </c>
      <c r="J13" s="161">
        <v>1</v>
      </c>
      <c r="K13" s="162" t="s">
        <v>233</v>
      </c>
      <c r="L13" s="162">
        <v>1</v>
      </c>
      <c r="M13" s="163">
        <v>1</v>
      </c>
      <c r="N13" s="164" t="s">
        <v>234</v>
      </c>
      <c r="O13" s="165" t="s">
        <v>220</v>
      </c>
      <c r="P13" s="166">
        <v>100</v>
      </c>
      <c r="Q13" s="166">
        <v>75</v>
      </c>
      <c r="R13" s="167" t="s">
        <v>182</v>
      </c>
      <c r="S13" s="168">
        <v>6085</v>
      </c>
      <c r="T13" s="161" t="s">
        <v>235</v>
      </c>
      <c r="U13" s="167" t="s">
        <v>184</v>
      </c>
      <c r="V13" s="164" t="s">
        <v>222</v>
      </c>
      <c r="W13" s="124">
        <f t="shared" si="1"/>
        <v>41505</v>
      </c>
      <c r="X13" s="147">
        <f t="shared" si="1"/>
        <v>41505</v>
      </c>
      <c r="Y13" s="124">
        <f t="shared" si="1"/>
        <v>41505</v>
      </c>
      <c r="Z13" s="125">
        <f t="shared" si="1"/>
        <v>41505</v>
      </c>
      <c r="AA13" s="169">
        <v>41790</v>
      </c>
      <c r="AB13" s="169">
        <v>41790</v>
      </c>
      <c r="AC13" s="170">
        <v>41812</v>
      </c>
      <c r="AD13" s="171">
        <v>41816</v>
      </c>
      <c r="AE13" s="172">
        <v>41830</v>
      </c>
      <c r="AF13" s="170">
        <v>41837</v>
      </c>
      <c r="AG13" s="170">
        <v>41838</v>
      </c>
      <c r="AH13" s="173">
        <v>41841</v>
      </c>
      <c r="AI13" s="174">
        <v>41839</v>
      </c>
      <c r="AJ13" s="174">
        <v>41866</v>
      </c>
      <c r="AK13" s="169">
        <v>41881</v>
      </c>
      <c r="AL13" s="169">
        <v>41851</v>
      </c>
      <c r="AM13" s="175">
        <v>1</v>
      </c>
      <c r="AP13" s="156"/>
    </row>
    <row r="14" spans="1:78" ht="22.5" hidden="1" outlineLevel="1" x14ac:dyDescent="0.25">
      <c r="A14" s="111">
        <v>13</v>
      </c>
      <c r="B14" s="111" t="s">
        <v>1</v>
      </c>
      <c r="C14" s="111" t="s">
        <v>80</v>
      </c>
      <c r="D14" s="112" t="s">
        <v>176</v>
      </c>
      <c r="E14" s="111" t="str">
        <f t="shared" si="0"/>
        <v>B1</v>
      </c>
      <c r="F14" s="111">
        <v>2050</v>
      </c>
      <c r="G14" s="113">
        <v>7500</v>
      </c>
      <c r="H14" s="114" t="s">
        <v>236</v>
      </c>
      <c r="I14" s="115" t="s">
        <v>237</v>
      </c>
      <c r="J14" s="116">
        <v>1</v>
      </c>
      <c r="K14" s="117" t="s">
        <v>238</v>
      </c>
      <c r="L14" s="117">
        <v>1</v>
      </c>
      <c r="M14" s="118">
        <v>1</v>
      </c>
      <c r="N14" s="119" t="s">
        <v>180</v>
      </c>
      <c r="O14" s="120" t="s">
        <v>181</v>
      </c>
      <c r="P14" s="121">
        <v>100</v>
      </c>
      <c r="Q14" s="121">
        <v>75</v>
      </c>
      <c r="R14" s="122" t="s">
        <v>182</v>
      </c>
      <c r="S14" s="123">
        <v>7620</v>
      </c>
      <c r="T14" s="116" t="s">
        <v>239</v>
      </c>
      <c r="U14" s="122" t="s">
        <v>184</v>
      </c>
      <c r="V14" s="119" t="s">
        <v>195</v>
      </c>
      <c r="W14" s="124">
        <f t="shared" si="1"/>
        <v>41505</v>
      </c>
      <c r="X14" s="124">
        <f t="shared" si="1"/>
        <v>41505</v>
      </c>
      <c r="Y14" s="124">
        <f t="shared" si="1"/>
        <v>41505</v>
      </c>
      <c r="Z14" s="125">
        <f t="shared" si="1"/>
        <v>41505</v>
      </c>
      <c r="AA14" s="126">
        <v>41820</v>
      </c>
      <c r="AB14" s="126">
        <v>41820</v>
      </c>
      <c r="AC14" s="127">
        <v>41838</v>
      </c>
      <c r="AD14" s="128">
        <v>41841</v>
      </c>
      <c r="AE14" s="129">
        <v>41866</v>
      </c>
      <c r="AF14" s="127">
        <v>41875</v>
      </c>
      <c r="AG14" s="127">
        <v>41876</v>
      </c>
      <c r="AH14" s="130">
        <v>41879</v>
      </c>
      <c r="AI14" s="131">
        <v>41879</v>
      </c>
      <c r="AJ14" s="131">
        <v>41918</v>
      </c>
      <c r="AK14" s="126">
        <v>41922</v>
      </c>
      <c r="AL14" s="126">
        <v>41892</v>
      </c>
      <c r="AM14" s="132">
        <v>1</v>
      </c>
      <c r="AP14" s="156"/>
    </row>
    <row r="15" spans="1:78" ht="22.5" hidden="1" outlineLevel="1" x14ac:dyDescent="0.25">
      <c r="A15" s="158">
        <v>14</v>
      </c>
      <c r="B15" s="134" t="s">
        <v>1</v>
      </c>
      <c r="C15" s="134" t="s">
        <v>80</v>
      </c>
      <c r="D15" s="135" t="s">
        <v>176</v>
      </c>
      <c r="E15" s="134" t="str">
        <f t="shared" si="0"/>
        <v>B1</v>
      </c>
      <c r="F15" s="134">
        <v>2050</v>
      </c>
      <c r="G15" s="136">
        <v>7500</v>
      </c>
      <c r="H15" s="159" t="s">
        <v>240</v>
      </c>
      <c r="I15" s="160" t="s">
        <v>241</v>
      </c>
      <c r="J15" s="161">
        <v>1</v>
      </c>
      <c r="K15" s="162" t="s">
        <v>242</v>
      </c>
      <c r="L15" s="162">
        <v>1</v>
      </c>
      <c r="M15" s="163">
        <v>1</v>
      </c>
      <c r="N15" s="164" t="s">
        <v>180</v>
      </c>
      <c r="O15" s="165" t="s">
        <v>189</v>
      </c>
      <c r="P15" s="166">
        <v>100</v>
      </c>
      <c r="Q15" s="166">
        <v>75</v>
      </c>
      <c r="R15" s="167" t="s">
        <v>182</v>
      </c>
      <c r="S15" s="168">
        <v>7658</v>
      </c>
      <c r="T15" s="161" t="s">
        <v>243</v>
      </c>
      <c r="U15" s="167" t="s">
        <v>184</v>
      </c>
      <c r="V15" s="164" t="s">
        <v>185</v>
      </c>
      <c r="W15" s="124">
        <f t="shared" si="1"/>
        <v>41505</v>
      </c>
      <c r="X15" s="147">
        <f t="shared" si="1"/>
        <v>41505</v>
      </c>
      <c r="Y15" s="124">
        <f t="shared" si="1"/>
        <v>41505</v>
      </c>
      <c r="Z15" s="125">
        <f t="shared" si="1"/>
        <v>41505</v>
      </c>
      <c r="AA15" s="169">
        <v>41845</v>
      </c>
      <c r="AB15" s="169">
        <v>41845</v>
      </c>
      <c r="AC15" s="170">
        <v>41859</v>
      </c>
      <c r="AD15" s="171">
        <v>41862</v>
      </c>
      <c r="AE15" s="172">
        <v>41884</v>
      </c>
      <c r="AF15" s="170">
        <v>41890</v>
      </c>
      <c r="AG15" s="170">
        <v>41891</v>
      </c>
      <c r="AH15" s="173">
        <v>41894</v>
      </c>
      <c r="AI15" s="174">
        <v>41899</v>
      </c>
      <c r="AJ15" s="174">
        <v>41948</v>
      </c>
      <c r="AK15" s="169">
        <v>41944</v>
      </c>
      <c r="AL15" s="169">
        <v>41914</v>
      </c>
      <c r="AM15" s="175">
        <v>1</v>
      </c>
      <c r="AP15" s="156"/>
    </row>
    <row r="16" spans="1:78" ht="22.5" hidden="1" outlineLevel="1" x14ac:dyDescent="0.25">
      <c r="A16" s="111">
        <v>15</v>
      </c>
      <c r="B16" s="111" t="s">
        <v>1</v>
      </c>
      <c r="C16" s="111" t="s">
        <v>80</v>
      </c>
      <c r="D16" s="112" t="s">
        <v>176</v>
      </c>
      <c r="E16" s="111" t="str">
        <f t="shared" si="0"/>
        <v>B1</v>
      </c>
      <c r="F16" s="111">
        <v>2050</v>
      </c>
      <c r="G16" s="113">
        <v>7500</v>
      </c>
      <c r="H16" s="114" t="s">
        <v>244</v>
      </c>
      <c r="I16" s="115" t="s">
        <v>245</v>
      </c>
      <c r="J16" s="116">
        <v>1</v>
      </c>
      <c r="K16" s="117" t="s">
        <v>246</v>
      </c>
      <c r="L16" s="117">
        <v>1</v>
      </c>
      <c r="M16" s="118">
        <v>1</v>
      </c>
      <c r="N16" s="119" t="s">
        <v>180</v>
      </c>
      <c r="O16" s="120" t="s">
        <v>247</v>
      </c>
      <c r="P16" s="121">
        <v>100</v>
      </c>
      <c r="Q16" s="121">
        <v>75</v>
      </c>
      <c r="R16" s="122" t="s">
        <v>182</v>
      </c>
      <c r="S16" s="123">
        <v>9688</v>
      </c>
      <c r="T16" s="116" t="s">
        <v>248</v>
      </c>
      <c r="U16" s="122" t="s">
        <v>184</v>
      </c>
      <c r="V16" s="119" t="s">
        <v>195</v>
      </c>
      <c r="W16" s="124">
        <f t="shared" si="1"/>
        <v>41505</v>
      </c>
      <c r="X16" s="124">
        <f t="shared" si="1"/>
        <v>41505</v>
      </c>
      <c r="Y16" s="124">
        <f t="shared" si="1"/>
        <v>41505</v>
      </c>
      <c r="Z16" s="125">
        <f t="shared" si="1"/>
        <v>41505</v>
      </c>
      <c r="AA16" s="126">
        <v>41866</v>
      </c>
      <c r="AB16" s="126">
        <v>41866</v>
      </c>
      <c r="AC16" s="127">
        <v>41882</v>
      </c>
      <c r="AD16" s="128">
        <v>41888</v>
      </c>
      <c r="AE16" s="129">
        <v>41903</v>
      </c>
      <c r="AF16" s="127">
        <v>41912</v>
      </c>
      <c r="AG16" s="127">
        <v>41913</v>
      </c>
      <c r="AH16" s="130">
        <v>41916</v>
      </c>
      <c r="AI16" s="131">
        <v>41917</v>
      </c>
      <c r="AJ16" s="131">
        <v>41966</v>
      </c>
      <c r="AK16" s="126">
        <v>41952</v>
      </c>
      <c r="AL16" s="126">
        <v>41922</v>
      </c>
      <c r="AM16" s="132">
        <v>1</v>
      </c>
      <c r="AP16" s="156"/>
    </row>
    <row r="17" spans="1:42" ht="22.5" hidden="1" outlineLevel="1" x14ac:dyDescent="0.25">
      <c r="A17" s="158">
        <v>16</v>
      </c>
      <c r="B17" s="134" t="s">
        <v>1</v>
      </c>
      <c r="C17" s="134" t="s">
        <v>80</v>
      </c>
      <c r="D17" s="135" t="s">
        <v>176</v>
      </c>
      <c r="E17" s="134" t="str">
        <f t="shared" si="0"/>
        <v>B1</v>
      </c>
      <c r="F17" s="134">
        <v>2050</v>
      </c>
      <c r="G17" s="136">
        <v>7500</v>
      </c>
      <c r="H17" s="159" t="s">
        <v>249</v>
      </c>
      <c r="I17" s="160" t="s">
        <v>250</v>
      </c>
      <c r="J17" s="161">
        <v>1</v>
      </c>
      <c r="K17" s="162" t="s">
        <v>251</v>
      </c>
      <c r="L17" s="162">
        <v>1</v>
      </c>
      <c r="M17" s="163">
        <v>1</v>
      </c>
      <c r="N17" s="164" t="s">
        <v>180</v>
      </c>
      <c r="O17" s="165" t="s">
        <v>189</v>
      </c>
      <c r="P17" s="166">
        <v>100</v>
      </c>
      <c r="Q17" s="166">
        <v>75</v>
      </c>
      <c r="R17" s="167" t="s">
        <v>182</v>
      </c>
      <c r="S17" s="168">
        <v>7621</v>
      </c>
      <c r="T17" s="161" t="s">
        <v>252</v>
      </c>
      <c r="U17" s="167" t="s">
        <v>184</v>
      </c>
      <c r="V17" s="164" t="s">
        <v>185</v>
      </c>
      <c r="W17" s="124">
        <f t="shared" si="1"/>
        <v>41505</v>
      </c>
      <c r="X17" s="147">
        <f t="shared" si="1"/>
        <v>41505</v>
      </c>
      <c r="Y17" s="124">
        <f t="shared" si="1"/>
        <v>41505</v>
      </c>
      <c r="Z17" s="125">
        <f t="shared" si="1"/>
        <v>41505</v>
      </c>
      <c r="AA17" s="169">
        <v>41893</v>
      </c>
      <c r="AB17" s="169">
        <v>41893</v>
      </c>
      <c r="AC17" s="170">
        <v>41906</v>
      </c>
      <c r="AD17" s="171">
        <v>41909</v>
      </c>
      <c r="AE17" s="172">
        <v>41946</v>
      </c>
      <c r="AF17" s="170">
        <v>41955</v>
      </c>
      <c r="AG17" s="170">
        <v>41956</v>
      </c>
      <c r="AH17" s="173">
        <v>41959</v>
      </c>
      <c r="AI17" s="174">
        <v>41959</v>
      </c>
      <c r="AJ17" s="174">
        <v>42002</v>
      </c>
      <c r="AK17" s="169">
        <v>41997</v>
      </c>
      <c r="AL17" s="169">
        <v>41967</v>
      </c>
      <c r="AM17" s="175">
        <v>1</v>
      </c>
      <c r="AP17" s="156"/>
    </row>
    <row r="18" spans="1:42" ht="22.5" hidden="1" outlineLevel="1" x14ac:dyDescent="0.25">
      <c r="A18" s="111">
        <v>17</v>
      </c>
      <c r="B18" s="111" t="s">
        <v>1</v>
      </c>
      <c r="C18" s="111" t="s">
        <v>80</v>
      </c>
      <c r="D18" s="112" t="s">
        <v>176</v>
      </c>
      <c r="E18" s="111" t="str">
        <f t="shared" si="0"/>
        <v>B1</v>
      </c>
      <c r="F18" s="111">
        <v>2050</v>
      </c>
      <c r="G18" s="113">
        <v>7500</v>
      </c>
      <c r="H18" s="114" t="s">
        <v>253</v>
      </c>
      <c r="I18" s="115" t="s">
        <v>254</v>
      </c>
      <c r="J18" s="116">
        <v>1</v>
      </c>
      <c r="K18" s="117" t="s">
        <v>251</v>
      </c>
      <c r="L18" s="117">
        <v>1</v>
      </c>
      <c r="M18" s="118">
        <v>1</v>
      </c>
      <c r="N18" s="119" t="s">
        <v>180</v>
      </c>
      <c r="O18" s="120" t="s">
        <v>189</v>
      </c>
      <c r="P18" s="121">
        <v>100</v>
      </c>
      <c r="Q18" s="121">
        <v>75</v>
      </c>
      <c r="R18" s="122" t="s">
        <v>182</v>
      </c>
      <c r="S18" s="123">
        <v>7629</v>
      </c>
      <c r="T18" s="116" t="s">
        <v>255</v>
      </c>
      <c r="U18" s="122" t="s">
        <v>184</v>
      </c>
      <c r="V18" s="119" t="s">
        <v>185</v>
      </c>
      <c r="W18" s="124">
        <f t="shared" si="1"/>
        <v>41505</v>
      </c>
      <c r="X18" s="124">
        <f t="shared" si="1"/>
        <v>41505</v>
      </c>
      <c r="Y18" s="124">
        <f t="shared" si="1"/>
        <v>41505</v>
      </c>
      <c r="Z18" s="125">
        <f t="shared" si="1"/>
        <v>41505</v>
      </c>
      <c r="AA18" s="126">
        <v>41910</v>
      </c>
      <c r="AB18" s="126">
        <v>41910</v>
      </c>
      <c r="AC18" s="127">
        <v>41923</v>
      </c>
      <c r="AD18" s="128">
        <v>41927</v>
      </c>
      <c r="AE18" s="129">
        <v>41946</v>
      </c>
      <c r="AF18" s="127">
        <v>41955</v>
      </c>
      <c r="AG18" s="127">
        <v>41956</v>
      </c>
      <c r="AH18" s="130">
        <v>41959</v>
      </c>
      <c r="AI18" s="131">
        <v>41962</v>
      </c>
      <c r="AJ18" s="131">
        <v>42002</v>
      </c>
      <c r="AK18" s="126">
        <v>41995</v>
      </c>
      <c r="AL18" s="126">
        <v>41965</v>
      </c>
      <c r="AM18" s="132">
        <v>1</v>
      </c>
      <c r="AP18" s="156"/>
    </row>
    <row r="19" spans="1:42" ht="22.5" hidden="1" outlineLevel="1" x14ac:dyDescent="0.25">
      <c r="A19" s="158">
        <v>18</v>
      </c>
      <c r="B19" s="134" t="s">
        <v>1</v>
      </c>
      <c r="C19" s="134" t="s">
        <v>80</v>
      </c>
      <c r="D19" s="135" t="s">
        <v>176</v>
      </c>
      <c r="E19" s="134" t="str">
        <f t="shared" si="0"/>
        <v>B3</v>
      </c>
      <c r="F19" s="134">
        <v>2050</v>
      </c>
      <c r="G19" s="136">
        <v>7500</v>
      </c>
      <c r="H19" s="159" t="s">
        <v>256</v>
      </c>
      <c r="I19" s="160" t="s">
        <v>257</v>
      </c>
      <c r="J19" s="161">
        <v>1</v>
      </c>
      <c r="K19" s="162" t="s">
        <v>258</v>
      </c>
      <c r="L19" s="162">
        <v>1</v>
      </c>
      <c r="M19" s="163">
        <v>1</v>
      </c>
      <c r="N19" s="164" t="s">
        <v>234</v>
      </c>
      <c r="O19" s="165" t="s">
        <v>259</v>
      </c>
      <c r="P19" s="166">
        <v>100</v>
      </c>
      <c r="Q19" s="166">
        <v>75</v>
      </c>
      <c r="R19" s="167" t="s">
        <v>182</v>
      </c>
      <c r="S19" s="168">
        <v>7603</v>
      </c>
      <c r="T19" s="161" t="s">
        <v>260</v>
      </c>
      <c r="U19" s="167" t="s">
        <v>184</v>
      </c>
      <c r="V19" s="164" t="s">
        <v>261</v>
      </c>
      <c r="W19" s="124">
        <f t="shared" si="1"/>
        <v>41505</v>
      </c>
      <c r="X19" s="147">
        <f t="shared" si="1"/>
        <v>41505</v>
      </c>
      <c r="Y19" s="124">
        <f t="shared" si="1"/>
        <v>41505</v>
      </c>
      <c r="Z19" s="125">
        <f t="shared" si="1"/>
        <v>41505</v>
      </c>
      <c r="AA19" s="169">
        <v>41932</v>
      </c>
      <c r="AB19" s="169">
        <v>41932</v>
      </c>
      <c r="AC19" s="170">
        <v>41947</v>
      </c>
      <c r="AD19" s="171">
        <v>41949</v>
      </c>
      <c r="AE19" s="172">
        <v>41985</v>
      </c>
      <c r="AF19" s="170">
        <v>41993</v>
      </c>
      <c r="AG19" s="170">
        <v>41994</v>
      </c>
      <c r="AH19" s="173">
        <v>41997</v>
      </c>
      <c r="AI19" s="174">
        <v>41996</v>
      </c>
      <c r="AJ19" s="174">
        <v>42030</v>
      </c>
      <c r="AK19" s="169">
        <v>42047</v>
      </c>
      <c r="AL19" s="169">
        <v>42017</v>
      </c>
      <c r="AM19" s="175">
        <v>1</v>
      </c>
      <c r="AP19" s="156"/>
    </row>
    <row r="20" spans="1:42" ht="22.5" hidden="1" outlineLevel="1" x14ac:dyDescent="0.25">
      <c r="A20" s="111">
        <v>19</v>
      </c>
      <c r="B20" s="111" t="s">
        <v>1</v>
      </c>
      <c r="C20" s="111" t="s">
        <v>80</v>
      </c>
      <c r="D20" s="112" t="s">
        <v>176</v>
      </c>
      <c r="E20" s="111" t="str">
        <f t="shared" si="0"/>
        <v>B3</v>
      </c>
      <c r="F20" s="111">
        <v>2050</v>
      </c>
      <c r="G20" s="113">
        <v>7500</v>
      </c>
      <c r="H20" s="114" t="s">
        <v>262</v>
      </c>
      <c r="I20" s="115" t="s">
        <v>263</v>
      </c>
      <c r="J20" s="116">
        <v>1</v>
      </c>
      <c r="K20" s="117" t="s">
        <v>258</v>
      </c>
      <c r="L20" s="117">
        <v>1</v>
      </c>
      <c r="M20" s="118">
        <v>1</v>
      </c>
      <c r="N20" s="119" t="s">
        <v>234</v>
      </c>
      <c r="O20" s="120" t="s">
        <v>259</v>
      </c>
      <c r="P20" s="121">
        <v>100</v>
      </c>
      <c r="Q20" s="121">
        <v>75</v>
      </c>
      <c r="R20" s="122" t="s">
        <v>182</v>
      </c>
      <c r="S20" s="123">
        <v>7576</v>
      </c>
      <c r="T20" s="116" t="s">
        <v>264</v>
      </c>
      <c r="U20" s="122" t="s">
        <v>184</v>
      </c>
      <c r="V20" s="119" t="s">
        <v>261</v>
      </c>
      <c r="W20" s="124">
        <f t="shared" si="1"/>
        <v>41505</v>
      </c>
      <c r="X20" s="124">
        <f t="shared" si="1"/>
        <v>41505</v>
      </c>
      <c r="Y20" s="124">
        <f t="shared" si="1"/>
        <v>41505</v>
      </c>
      <c r="Z20" s="125">
        <f t="shared" si="1"/>
        <v>41505</v>
      </c>
      <c r="AA20" s="126">
        <v>41951</v>
      </c>
      <c r="AB20" s="126">
        <v>41951</v>
      </c>
      <c r="AC20" s="127">
        <v>41967</v>
      </c>
      <c r="AD20" s="128">
        <v>41970</v>
      </c>
      <c r="AE20" s="129">
        <v>41985</v>
      </c>
      <c r="AF20" s="127">
        <v>41993</v>
      </c>
      <c r="AG20" s="127">
        <v>41994</v>
      </c>
      <c r="AH20" s="130">
        <v>41997</v>
      </c>
      <c r="AI20" s="131">
        <v>42000</v>
      </c>
      <c r="AJ20" s="131">
        <v>42030</v>
      </c>
      <c r="AK20" s="126">
        <v>42051</v>
      </c>
      <c r="AL20" s="126">
        <v>42021</v>
      </c>
      <c r="AM20" s="132">
        <v>1</v>
      </c>
      <c r="AP20" s="156"/>
    </row>
    <row r="21" spans="1:42" ht="22.5" hidden="1" outlineLevel="1" x14ac:dyDescent="0.25">
      <c r="A21" s="158">
        <v>20</v>
      </c>
      <c r="B21" s="134" t="s">
        <v>1</v>
      </c>
      <c r="C21" s="134" t="s">
        <v>80</v>
      </c>
      <c r="D21" s="135" t="s">
        <v>176</v>
      </c>
      <c r="E21" s="134" t="str">
        <f t="shared" si="0"/>
        <v>B3</v>
      </c>
      <c r="F21" s="134">
        <v>2050</v>
      </c>
      <c r="G21" s="136">
        <v>7500</v>
      </c>
      <c r="H21" s="159" t="s">
        <v>265</v>
      </c>
      <c r="I21" s="160" t="s">
        <v>266</v>
      </c>
      <c r="J21" s="161">
        <v>1</v>
      </c>
      <c r="K21" s="162" t="s">
        <v>267</v>
      </c>
      <c r="L21" s="162">
        <v>1</v>
      </c>
      <c r="M21" s="163">
        <v>1</v>
      </c>
      <c r="N21" s="164" t="s">
        <v>234</v>
      </c>
      <c r="O21" s="165">
        <v>89</v>
      </c>
      <c r="P21" s="166">
        <v>100</v>
      </c>
      <c r="Q21" s="166">
        <v>74.164823999999996</v>
      </c>
      <c r="R21" s="167" t="s">
        <v>182</v>
      </c>
      <c r="S21" s="168">
        <v>7221</v>
      </c>
      <c r="T21" s="161" t="s">
        <v>268</v>
      </c>
      <c r="U21" s="167" t="s">
        <v>184</v>
      </c>
      <c r="V21" s="164" t="s">
        <v>269</v>
      </c>
      <c r="W21" s="124">
        <f t="shared" si="1"/>
        <v>41505</v>
      </c>
      <c r="X21" s="147">
        <f t="shared" si="1"/>
        <v>41505</v>
      </c>
      <c r="Y21" s="124">
        <f t="shared" si="1"/>
        <v>41505</v>
      </c>
      <c r="Z21" s="125">
        <f t="shared" si="1"/>
        <v>41505</v>
      </c>
      <c r="AA21" s="169">
        <v>42005</v>
      </c>
      <c r="AB21" s="169">
        <v>42005</v>
      </c>
      <c r="AC21" s="170">
        <v>42019</v>
      </c>
      <c r="AD21" s="171">
        <v>42022</v>
      </c>
      <c r="AE21" s="172">
        <v>42055</v>
      </c>
      <c r="AF21" s="170">
        <v>42065</v>
      </c>
      <c r="AG21" s="170">
        <v>42066</v>
      </c>
      <c r="AH21" s="173">
        <v>42069</v>
      </c>
      <c r="AI21" s="174">
        <v>42069</v>
      </c>
      <c r="AJ21" s="174">
        <v>42103</v>
      </c>
      <c r="AK21" s="169">
        <v>42118</v>
      </c>
      <c r="AL21" s="169">
        <v>42085</v>
      </c>
      <c r="AM21" s="175">
        <v>1</v>
      </c>
      <c r="AP21" s="156"/>
    </row>
    <row r="22" spans="1:42" ht="22.5" hidden="1" outlineLevel="1" x14ac:dyDescent="0.25">
      <c r="A22" s="111">
        <v>21</v>
      </c>
      <c r="B22" s="111" t="s">
        <v>1</v>
      </c>
      <c r="C22" s="111" t="s">
        <v>80</v>
      </c>
      <c r="D22" s="112" t="s">
        <v>176</v>
      </c>
      <c r="E22" s="111" t="str">
        <f t="shared" si="0"/>
        <v>B1</v>
      </c>
      <c r="F22" s="111">
        <v>2050</v>
      </c>
      <c r="G22" s="113">
        <v>7500</v>
      </c>
      <c r="H22" s="114" t="s">
        <v>270</v>
      </c>
      <c r="I22" s="115" t="s">
        <v>271</v>
      </c>
      <c r="J22" s="116">
        <v>1</v>
      </c>
      <c r="K22" s="117" t="s">
        <v>267</v>
      </c>
      <c r="L22" s="117">
        <v>1</v>
      </c>
      <c r="M22" s="118">
        <v>1</v>
      </c>
      <c r="N22" s="119" t="s">
        <v>219</v>
      </c>
      <c r="O22" s="120">
        <v>89</v>
      </c>
      <c r="P22" s="121">
        <v>100</v>
      </c>
      <c r="Q22" s="121">
        <v>75</v>
      </c>
      <c r="R22" s="122" t="s">
        <v>182</v>
      </c>
      <c r="S22" s="123">
        <v>7646</v>
      </c>
      <c r="T22" s="116" t="s">
        <v>272</v>
      </c>
      <c r="U22" s="122" t="s">
        <v>184</v>
      </c>
      <c r="V22" s="119" t="s">
        <v>269</v>
      </c>
      <c r="W22" s="124">
        <f t="shared" ref="W22:Z41" si="2">+$AA$2</f>
        <v>41505</v>
      </c>
      <c r="X22" s="124">
        <f t="shared" si="2"/>
        <v>41505</v>
      </c>
      <c r="Y22" s="124">
        <f t="shared" si="2"/>
        <v>41505</v>
      </c>
      <c r="Z22" s="125">
        <f t="shared" si="2"/>
        <v>41505</v>
      </c>
      <c r="AA22" s="126">
        <v>42024</v>
      </c>
      <c r="AB22" s="126">
        <v>42024</v>
      </c>
      <c r="AC22" s="127">
        <v>42034</v>
      </c>
      <c r="AD22" s="128">
        <v>42038</v>
      </c>
      <c r="AE22" s="129">
        <v>42055</v>
      </c>
      <c r="AF22" s="127">
        <v>42065</v>
      </c>
      <c r="AG22" s="127">
        <v>42066</v>
      </c>
      <c r="AH22" s="130">
        <v>42069</v>
      </c>
      <c r="AI22" s="131">
        <v>42071</v>
      </c>
      <c r="AJ22" s="131">
        <v>42106</v>
      </c>
      <c r="AK22" s="126">
        <v>42115</v>
      </c>
      <c r="AL22" s="126">
        <v>42088</v>
      </c>
      <c r="AM22" s="132">
        <v>1</v>
      </c>
      <c r="AP22" s="156"/>
    </row>
    <row r="23" spans="1:42" ht="22.5" hidden="1" outlineLevel="1" x14ac:dyDescent="0.25">
      <c r="A23" s="158">
        <v>22</v>
      </c>
      <c r="B23" s="134" t="s">
        <v>1</v>
      </c>
      <c r="C23" s="134" t="s">
        <v>80</v>
      </c>
      <c r="D23" s="135" t="s">
        <v>176</v>
      </c>
      <c r="E23" s="134" t="str">
        <f t="shared" si="0"/>
        <v>B3</v>
      </c>
      <c r="F23" s="134">
        <v>2050</v>
      </c>
      <c r="G23" s="136">
        <v>7500</v>
      </c>
      <c r="H23" s="159" t="s">
        <v>273</v>
      </c>
      <c r="I23" s="160" t="s">
        <v>274</v>
      </c>
      <c r="J23" s="161">
        <v>1</v>
      </c>
      <c r="K23" s="162" t="s">
        <v>275</v>
      </c>
      <c r="L23" s="162">
        <v>1</v>
      </c>
      <c r="M23" s="163">
        <v>1</v>
      </c>
      <c r="N23" s="164" t="s">
        <v>276</v>
      </c>
      <c r="O23" s="165" t="s">
        <v>181</v>
      </c>
      <c r="P23" s="166">
        <v>100</v>
      </c>
      <c r="Q23" s="166">
        <v>75</v>
      </c>
      <c r="R23" s="167" t="s">
        <v>182</v>
      </c>
      <c r="S23" s="168">
        <v>7512</v>
      </c>
      <c r="T23" s="161" t="s">
        <v>277</v>
      </c>
      <c r="U23" s="167" t="s">
        <v>184</v>
      </c>
      <c r="V23" s="164" t="s">
        <v>185</v>
      </c>
      <c r="W23" s="124">
        <f t="shared" si="2"/>
        <v>41505</v>
      </c>
      <c r="X23" s="147">
        <f t="shared" si="2"/>
        <v>41505</v>
      </c>
      <c r="Y23" s="124">
        <f t="shared" si="2"/>
        <v>41505</v>
      </c>
      <c r="Z23" s="125">
        <f t="shared" si="2"/>
        <v>41505</v>
      </c>
      <c r="AA23" s="169">
        <v>41978</v>
      </c>
      <c r="AB23" s="169">
        <v>41978</v>
      </c>
      <c r="AC23" s="170">
        <v>41995</v>
      </c>
      <c r="AD23" s="171">
        <v>41997</v>
      </c>
      <c r="AE23" s="172">
        <v>42083</v>
      </c>
      <c r="AF23" s="170">
        <v>42089</v>
      </c>
      <c r="AG23" s="170">
        <v>42090</v>
      </c>
      <c r="AH23" s="173">
        <v>42093</v>
      </c>
      <c r="AI23" s="174">
        <v>42092</v>
      </c>
      <c r="AJ23" s="174">
        <v>42116</v>
      </c>
      <c r="AK23" s="169">
        <v>42136</v>
      </c>
      <c r="AL23" s="169">
        <v>42106</v>
      </c>
      <c r="AM23" s="175">
        <v>1</v>
      </c>
      <c r="AP23" s="156"/>
    </row>
    <row r="24" spans="1:42" ht="22.5" hidden="1" outlineLevel="1" x14ac:dyDescent="0.25">
      <c r="A24" s="111">
        <v>23</v>
      </c>
      <c r="B24" s="111" t="s">
        <v>1</v>
      </c>
      <c r="C24" s="111" t="s">
        <v>80</v>
      </c>
      <c r="D24" s="112" t="s">
        <v>176</v>
      </c>
      <c r="E24" s="111" t="str">
        <f t="shared" si="0"/>
        <v>B3</v>
      </c>
      <c r="F24" s="111">
        <v>2050</v>
      </c>
      <c r="G24" s="113">
        <v>7500</v>
      </c>
      <c r="H24" s="114" t="s">
        <v>278</v>
      </c>
      <c r="I24" s="115" t="s">
        <v>279</v>
      </c>
      <c r="J24" s="116">
        <v>1</v>
      </c>
      <c r="K24" s="117" t="s">
        <v>280</v>
      </c>
      <c r="L24" s="117">
        <v>1</v>
      </c>
      <c r="M24" s="118">
        <v>1</v>
      </c>
      <c r="N24" s="119" t="s">
        <v>234</v>
      </c>
      <c r="O24" s="120" t="s">
        <v>220</v>
      </c>
      <c r="P24" s="121">
        <v>100</v>
      </c>
      <c r="Q24" s="121">
        <v>74.164823999999996</v>
      </c>
      <c r="R24" s="122" t="s">
        <v>182</v>
      </c>
      <c r="S24" s="123">
        <v>7106</v>
      </c>
      <c r="T24" s="116" t="s">
        <v>281</v>
      </c>
      <c r="U24" s="122" t="s">
        <v>184</v>
      </c>
      <c r="V24" s="119" t="s">
        <v>222</v>
      </c>
      <c r="W24" s="124">
        <f t="shared" si="2"/>
        <v>41505</v>
      </c>
      <c r="X24" s="124">
        <f t="shared" si="2"/>
        <v>41505</v>
      </c>
      <c r="Y24" s="124">
        <f t="shared" si="2"/>
        <v>41505</v>
      </c>
      <c r="Z24" s="125">
        <f t="shared" si="2"/>
        <v>41505</v>
      </c>
      <c r="AA24" s="126">
        <v>42024</v>
      </c>
      <c r="AB24" s="126">
        <v>42024</v>
      </c>
      <c r="AC24" s="127">
        <v>42049</v>
      </c>
      <c r="AD24" s="128">
        <v>42051</v>
      </c>
      <c r="AE24" s="129">
        <v>42120</v>
      </c>
      <c r="AF24" s="127">
        <v>42129</v>
      </c>
      <c r="AG24" s="127">
        <v>42130</v>
      </c>
      <c r="AH24" s="130">
        <v>42133</v>
      </c>
      <c r="AI24" s="131">
        <v>42139</v>
      </c>
      <c r="AJ24" s="131">
        <v>42167</v>
      </c>
      <c r="AK24" s="126">
        <v>42181</v>
      </c>
      <c r="AL24" s="126">
        <v>42151</v>
      </c>
      <c r="AM24" s="132">
        <v>1</v>
      </c>
      <c r="AP24" s="156"/>
    </row>
    <row r="25" spans="1:42" ht="22.5" hidden="1" outlineLevel="1" x14ac:dyDescent="0.25">
      <c r="A25" s="158">
        <v>24</v>
      </c>
      <c r="B25" s="134" t="s">
        <v>1</v>
      </c>
      <c r="C25" s="134" t="s">
        <v>80</v>
      </c>
      <c r="D25" s="135" t="s">
        <v>176</v>
      </c>
      <c r="E25" s="134" t="str">
        <f t="shared" si="0"/>
        <v>B1</v>
      </c>
      <c r="F25" s="134">
        <v>2050</v>
      </c>
      <c r="G25" s="136">
        <v>7500</v>
      </c>
      <c r="H25" s="159" t="s">
        <v>282</v>
      </c>
      <c r="I25" s="160" t="s">
        <v>283</v>
      </c>
      <c r="J25" s="161">
        <v>1</v>
      </c>
      <c r="K25" s="162" t="s">
        <v>280</v>
      </c>
      <c r="L25" s="162">
        <v>1</v>
      </c>
      <c r="M25" s="163">
        <v>1</v>
      </c>
      <c r="N25" s="164" t="s">
        <v>219</v>
      </c>
      <c r="O25" s="165" t="s">
        <v>220</v>
      </c>
      <c r="P25" s="166">
        <v>100</v>
      </c>
      <c r="Q25" s="166">
        <v>75</v>
      </c>
      <c r="R25" s="167" t="s">
        <v>182</v>
      </c>
      <c r="S25" s="168">
        <v>7656</v>
      </c>
      <c r="T25" s="161" t="s">
        <v>284</v>
      </c>
      <c r="U25" s="167" t="s">
        <v>184</v>
      </c>
      <c r="V25" s="164" t="s">
        <v>222</v>
      </c>
      <c r="W25" s="124">
        <f t="shared" si="2"/>
        <v>41505</v>
      </c>
      <c r="X25" s="147">
        <f t="shared" si="2"/>
        <v>41505</v>
      </c>
      <c r="Y25" s="124">
        <f t="shared" si="2"/>
        <v>41505</v>
      </c>
      <c r="Z25" s="125">
        <f t="shared" si="2"/>
        <v>41505</v>
      </c>
      <c r="AA25" s="169">
        <v>42035</v>
      </c>
      <c r="AB25" s="169">
        <v>42035</v>
      </c>
      <c r="AC25" s="170">
        <v>42061</v>
      </c>
      <c r="AD25" s="171">
        <v>42065</v>
      </c>
      <c r="AE25" s="172">
        <v>42120</v>
      </c>
      <c r="AF25" s="170">
        <v>42129</v>
      </c>
      <c r="AG25" s="170">
        <v>42130</v>
      </c>
      <c r="AH25" s="173">
        <v>42133</v>
      </c>
      <c r="AI25" s="174">
        <v>42154</v>
      </c>
      <c r="AJ25" s="174">
        <v>42176</v>
      </c>
      <c r="AK25" s="169">
        <v>42185</v>
      </c>
      <c r="AL25" s="169">
        <v>42155</v>
      </c>
      <c r="AM25" s="175">
        <v>1</v>
      </c>
      <c r="AP25" s="156"/>
    </row>
    <row r="26" spans="1:42" ht="22.5" hidden="1" outlineLevel="1" x14ac:dyDescent="0.25">
      <c r="A26" s="111">
        <v>25</v>
      </c>
      <c r="B26" s="111" t="s">
        <v>1</v>
      </c>
      <c r="C26" s="111" t="s">
        <v>80</v>
      </c>
      <c r="D26" s="112" t="s">
        <v>176</v>
      </c>
      <c r="E26" s="111" t="str">
        <f t="shared" si="0"/>
        <v>B3</v>
      </c>
      <c r="F26" s="111">
        <v>2050</v>
      </c>
      <c r="G26" s="113">
        <v>7500</v>
      </c>
      <c r="H26" s="114" t="s">
        <v>285</v>
      </c>
      <c r="I26" s="115" t="s">
        <v>286</v>
      </c>
      <c r="J26" s="116">
        <v>1</v>
      </c>
      <c r="K26" s="117" t="s">
        <v>287</v>
      </c>
      <c r="L26" s="117">
        <v>1</v>
      </c>
      <c r="M26" s="118">
        <v>1</v>
      </c>
      <c r="N26" s="119" t="s">
        <v>276</v>
      </c>
      <c r="O26" s="120" t="s">
        <v>181</v>
      </c>
      <c r="P26" s="121">
        <v>100</v>
      </c>
      <c r="Q26" s="121">
        <v>75</v>
      </c>
      <c r="R26" s="122" t="s">
        <v>182</v>
      </c>
      <c r="S26" s="123">
        <v>7767</v>
      </c>
      <c r="T26" s="116" t="s">
        <v>288</v>
      </c>
      <c r="U26" s="122" t="s">
        <v>184</v>
      </c>
      <c r="V26" s="119" t="s">
        <v>195</v>
      </c>
      <c r="W26" s="124">
        <f t="shared" si="2"/>
        <v>41505</v>
      </c>
      <c r="X26" s="124">
        <f t="shared" si="2"/>
        <v>41505</v>
      </c>
      <c r="Y26" s="124">
        <f t="shared" si="2"/>
        <v>41505</v>
      </c>
      <c r="Z26" s="125">
        <f t="shared" si="2"/>
        <v>41505</v>
      </c>
      <c r="AA26" s="126">
        <v>41972</v>
      </c>
      <c r="AB26" s="126">
        <v>41972</v>
      </c>
      <c r="AC26" s="127">
        <v>42019</v>
      </c>
      <c r="AD26" s="128">
        <v>42021</v>
      </c>
      <c r="AE26" s="129">
        <v>42140</v>
      </c>
      <c r="AF26" s="127">
        <v>42149</v>
      </c>
      <c r="AG26" s="127">
        <v>42150</v>
      </c>
      <c r="AH26" s="130">
        <v>42153</v>
      </c>
      <c r="AI26" s="131">
        <v>42157</v>
      </c>
      <c r="AJ26" s="131">
        <v>42184</v>
      </c>
      <c r="AK26" s="126">
        <v>42190</v>
      </c>
      <c r="AL26" s="126">
        <v>42160</v>
      </c>
      <c r="AM26" s="132">
        <v>1</v>
      </c>
      <c r="AP26" s="156"/>
    </row>
    <row r="27" spans="1:42" ht="22.5" hidden="1" outlineLevel="1" x14ac:dyDescent="0.25">
      <c r="A27" s="158">
        <v>26</v>
      </c>
      <c r="B27" s="134" t="s">
        <v>1</v>
      </c>
      <c r="C27" s="134" t="s">
        <v>80</v>
      </c>
      <c r="D27" s="135" t="s">
        <v>176</v>
      </c>
      <c r="E27" s="134" t="str">
        <f t="shared" si="0"/>
        <v>B1</v>
      </c>
      <c r="F27" s="134">
        <v>2050</v>
      </c>
      <c r="G27" s="136">
        <v>7500</v>
      </c>
      <c r="H27" s="159" t="s">
        <v>289</v>
      </c>
      <c r="I27" s="160" t="s">
        <v>290</v>
      </c>
      <c r="J27" s="161">
        <v>1</v>
      </c>
      <c r="K27" s="162" t="s">
        <v>287</v>
      </c>
      <c r="L27" s="162">
        <v>1</v>
      </c>
      <c r="M27" s="163">
        <v>1</v>
      </c>
      <c r="N27" s="164" t="s">
        <v>180</v>
      </c>
      <c r="O27" s="165" t="s">
        <v>181</v>
      </c>
      <c r="P27" s="166">
        <v>100</v>
      </c>
      <c r="Q27" s="166">
        <v>75</v>
      </c>
      <c r="R27" s="167" t="s">
        <v>182</v>
      </c>
      <c r="S27" s="168">
        <v>7744</v>
      </c>
      <c r="T27" s="161" t="s">
        <v>291</v>
      </c>
      <c r="U27" s="167" t="s">
        <v>184</v>
      </c>
      <c r="V27" s="164" t="s">
        <v>195</v>
      </c>
      <c r="W27" s="124">
        <f t="shared" si="2"/>
        <v>41505</v>
      </c>
      <c r="X27" s="147">
        <f t="shared" si="2"/>
        <v>41505</v>
      </c>
      <c r="Y27" s="124">
        <f t="shared" si="2"/>
        <v>41505</v>
      </c>
      <c r="Z27" s="125">
        <f t="shared" si="2"/>
        <v>41505</v>
      </c>
      <c r="AA27" s="169">
        <v>41985</v>
      </c>
      <c r="AB27" s="169">
        <v>41985</v>
      </c>
      <c r="AC27" s="170">
        <v>42005</v>
      </c>
      <c r="AD27" s="171">
        <v>42009</v>
      </c>
      <c r="AE27" s="172">
        <v>42140</v>
      </c>
      <c r="AF27" s="170">
        <v>42149</v>
      </c>
      <c r="AG27" s="170">
        <v>42150</v>
      </c>
      <c r="AH27" s="173">
        <v>42153</v>
      </c>
      <c r="AI27" s="174">
        <v>42154</v>
      </c>
      <c r="AJ27" s="174">
        <v>42184</v>
      </c>
      <c r="AK27" s="169">
        <v>42190</v>
      </c>
      <c r="AL27" s="169">
        <v>42160</v>
      </c>
      <c r="AM27" s="175">
        <v>1</v>
      </c>
      <c r="AP27" s="156"/>
    </row>
    <row r="28" spans="1:42" ht="22.5" hidden="1" outlineLevel="1" x14ac:dyDescent="0.25">
      <c r="A28" s="111">
        <v>27</v>
      </c>
      <c r="B28" s="111" t="s">
        <v>1</v>
      </c>
      <c r="C28" s="111" t="s">
        <v>80</v>
      </c>
      <c r="D28" s="112" t="s">
        <v>176</v>
      </c>
      <c r="E28" s="111" t="str">
        <f t="shared" si="0"/>
        <v>B3</v>
      </c>
      <c r="F28" s="111">
        <v>2050</v>
      </c>
      <c r="G28" s="113">
        <v>7500</v>
      </c>
      <c r="H28" s="114" t="s">
        <v>292</v>
      </c>
      <c r="I28" s="115" t="s">
        <v>293</v>
      </c>
      <c r="J28" s="116">
        <v>1</v>
      </c>
      <c r="K28" s="117" t="s">
        <v>294</v>
      </c>
      <c r="L28" s="117">
        <v>1</v>
      </c>
      <c r="M28" s="118">
        <v>1</v>
      </c>
      <c r="N28" s="119" t="s">
        <v>276</v>
      </c>
      <c r="O28" s="120" t="s">
        <v>295</v>
      </c>
      <c r="P28" s="121">
        <v>100</v>
      </c>
      <c r="Q28" s="121">
        <v>74.166250000000005</v>
      </c>
      <c r="R28" s="122" t="s">
        <v>182</v>
      </c>
      <c r="S28" s="123">
        <v>7146</v>
      </c>
      <c r="T28" s="116" t="s">
        <v>296</v>
      </c>
      <c r="U28" s="122" t="s">
        <v>184</v>
      </c>
      <c r="V28" s="119" t="s">
        <v>297</v>
      </c>
      <c r="W28" s="124">
        <f t="shared" si="2"/>
        <v>41505</v>
      </c>
      <c r="X28" s="124">
        <f t="shared" si="2"/>
        <v>41505</v>
      </c>
      <c r="Y28" s="124">
        <f t="shared" si="2"/>
        <v>41505</v>
      </c>
      <c r="Z28" s="125">
        <f t="shared" si="2"/>
        <v>41505</v>
      </c>
      <c r="AA28" s="126">
        <v>42113</v>
      </c>
      <c r="AB28" s="126">
        <v>42113</v>
      </c>
      <c r="AC28" s="127">
        <v>42142</v>
      </c>
      <c r="AD28" s="128">
        <v>42145</v>
      </c>
      <c r="AE28" s="129">
        <v>42168</v>
      </c>
      <c r="AF28" s="127">
        <v>42177</v>
      </c>
      <c r="AG28" s="127">
        <v>42178</v>
      </c>
      <c r="AH28" s="130">
        <v>42181</v>
      </c>
      <c r="AI28" s="131">
        <v>42180</v>
      </c>
      <c r="AJ28" s="131">
        <v>42203</v>
      </c>
      <c r="AK28" s="126">
        <v>42218</v>
      </c>
      <c r="AL28" s="126">
        <v>42188</v>
      </c>
      <c r="AM28" s="132">
        <v>1</v>
      </c>
      <c r="AP28" s="156"/>
    </row>
    <row r="29" spans="1:42" ht="22.5" hidden="1" outlineLevel="1" x14ac:dyDescent="0.25">
      <c r="A29" s="158">
        <v>28</v>
      </c>
      <c r="B29" s="134" t="s">
        <v>1</v>
      </c>
      <c r="C29" s="134" t="s">
        <v>80</v>
      </c>
      <c r="D29" s="135" t="s">
        <v>176</v>
      </c>
      <c r="E29" s="134" t="str">
        <f t="shared" si="0"/>
        <v>B1</v>
      </c>
      <c r="F29" s="134">
        <v>2050</v>
      </c>
      <c r="G29" s="136">
        <v>7500</v>
      </c>
      <c r="H29" s="159" t="s">
        <v>298</v>
      </c>
      <c r="I29" s="160" t="s">
        <v>299</v>
      </c>
      <c r="J29" s="161">
        <v>1</v>
      </c>
      <c r="K29" s="162" t="s">
        <v>294</v>
      </c>
      <c r="L29" s="162">
        <v>1</v>
      </c>
      <c r="M29" s="163">
        <v>1</v>
      </c>
      <c r="N29" s="164" t="s">
        <v>180</v>
      </c>
      <c r="O29" s="165" t="s">
        <v>295</v>
      </c>
      <c r="P29" s="166">
        <v>100</v>
      </c>
      <c r="Q29" s="166">
        <v>74.166250000000005</v>
      </c>
      <c r="R29" s="167" t="s">
        <v>182</v>
      </c>
      <c r="S29" s="168">
        <v>7148</v>
      </c>
      <c r="T29" s="161" t="s">
        <v>300</v>
      </c>
      <c r="U29" s="167" t="s">
        <v>184</v>
      </c>
      <c r="V29" s="164" t="s">
        <v>297</v>
      </c>
      <c r="W29" s="124">
        <f t="shared" si="2"/>
        <v>41505</v>
      </c>
      <c r="X29" s="147">
        <f t="shared" si="2"/>
        <v>41505</v>
      </c>
      <c r="Y29" s="124">
        <f t="shared" si="2"/>
        <v>41505</v>
      </c>
      <c r="Z29" s="125">
        <f t="shared" si="2"/>
        <v>41505</v>
      </c>
      <c r="AA29" s="169">
        <v>42117</v>
      </c>
      <c r="AB29" s="169">
        <v>42117</v>
      </c>
      <c r="AC29" s="170">
        <v>42131</v>
      </c>
      <c r="AD29" s="171">
        <v>42133</v>
      </c>
      <c r="AE29" s="172">
        <v>42168</v>
      </c>
      <c r="AF29" s="170">
        <v>42177</v>
      </c>
      <c r="AG29" s="170">
        <v>42178</v>
      </c>
      <c r="AH29" s="173">
        <v>42181</v>
      </c>
      <c r="AI29" s="174">
        <v>42181</v>
      </c>
      <c r="AJ29" s="174">
        <v>42231</v>
      </c>
      <c r="AK29" s="169">
        <v>42218</v>
      </c>
      <c r="AL29" s="169">
        <v>42188</v>
      </c>
      <c r="AM29" s="175">
        <v>1</v>
      </c>
      <c r="AP29" s="156"/>
    </row>
    <row r="30" spans="1:42" ht="22.5" hidden="1" outlineLevel="1" x14ac:dyDescent="0.25">
      <c r="A30" s="111">
        <v>29</v>
      </c>
      <c r="B30" s="111" t="s">
        <v>1</v>
      </c>
      <c r="C30" s="111" t="s">
        <v>80</v>
      </c>
      <c r="D30" s="112" t="s">
        <v>176</v>
      </c>
      <c r="E30" s="111" t="str">
        <f t="shared" si="0"/>
        <v>B3</v>
      </c>
      <c r="F30" s="111">
        <v>2050</v>
      </c>
      <c r="G30" s="113">
        <v>7500</v>
      </c>
      <c r="H30" s="114" t="s">
        <v>301</v>
      </c>
      <c r="I30" s="115" t="s">
        <v>302</v>
      </c>
      <c r="J30" s="116">
        <v>1</v>
      </c>
      <c r="K30" s="117" t="s">
        <v>303</v>
      </c>
      <c r="L30" s="117">
        <v>1</v>
      </c>
      <c r="M30" s="118">
        <v>1</v>
      </c>
      <c r="N30" s="119" t="s">
        <v>234</v>
      </c>
      <c r="O30" s="120" t="s">
        <v>259</v>
      </c>
      <c r="P30" s="121">
        <v>100</v>
      </c>
      <c r="Q30" s="121">
        <v>75</v>
      </c>
      <c r="R30" s="122" t="s">
        <v>182</v>
      </c>
      <c r="S30" s="123">
        <v>7557</v>
      </c>
      <c r="T30" s="116" t="s">
        <v>304</v>
      </c>
      <c r="U30" s="122" t="s">
        <v>184</v>
      </c>
      <c r="V30" s="119" t="s">
        <v>261</v>
      </c>
      <c r="W30" s="124">
        <f t="shared" si="2"/>
        <v>41505</v>
      </c>
      <c r="X30" s="124">
        <f t="shared" si="2"/>
        <v>41505</v>
      </c>
      <c r="Y30" s="124">
        <f t="shared" si="2"/>
        <v>41505</v>
      </c>
      <c r="Z30" s="125">
        <f t="shared" si="2"/>
        <v>41505</v>
      </c>
      <c r="AA30" s="126">
        <v>42069</v>
      </c>
      <c r="AB30" s="126">
        <v>42069</v>
      </c>
      <c r="AC30" s="127">
        <v>42106</v>
      </c>
      <c r="AD30" s="128">
        <v>42109</v>
      </c>
      <c r="AE30" s="129">
        <v>42200</v>
      </c>
      <c r="AF30" s="127">
        <v>42212</v>
      </c>
      <c r="AG30" s="127">
        <v>42213</v>
      </c>
      <c r="AH30" s="130">
        <v>42216</v>
      </c>
      <c r="AI30" s="131">
        <v>42214</v>
      </c>
      <c r="AJ30" s="131">
        <v>42248</v>
      </c>
      <c r="AK30" s="126">
        <v>42259</v>
      </c>
      <c r="AL30" s="126">
        <v>42229</v>
      </c>
      <c r="AM30" s="132">
        <v>1</v>
      </c>
      <c r="AP30" s="156"/>
    </row>
    <row r="31" spans="1:42" ht="22.5" hidden="1" outlineLevel="1" x14ac:dyDescent="0.25">
      <c r="A31" s="158">
        <v>30</v>
      </c>
      <c r="B31" s="134" t="s">
        <v>1</v>
      </c>
      <c r="C31" s="134" t="s">
        <v>80</v>
      </c>
      <c r="D31" s="135" t="s">
        <v>176</v>
      </c>
      <c r="E31" s="134" t="str">
        <f t="shared" si="0"/>
        <v>B1</v>
      </c>
      <c r="F31" s="134">
        <v>2050</v>
      </c>
      <c r="G31" s="136">
        <v>7500</v>
      </c>
      <c r="H31" s="159" t="s">
        <v>305</v>
      </c>
      <c r="I31" s="160" t="s">
        <v>306</v>
      </c>
      <c r="J31" s="161">
        <v>1</v>
      </c>
      <c r="K31" s="162" t="s">
        <v>303</v>
      </c>
      <c r="L31" s="162">
        <v>1</v>
      </c>
      <c r="M31" s="163">
        <v>1</v>
      </c>
      <c r="N31" s="164" t="s">
        <v>219</v>
      </c>
      <c r="O31" s="165" t="s">
        <v>259</v>
      </c>
      <c r="P31" s="166">
        <v>100</v>
      </c>
      <c r="Q31" s="166">
        <v>75</v>
      </c>
      <c r="R31" s="167" t="s">
        <v>182</v>
      </c>
      <c r="S31" s="168">
        <v>7566</v>
      </c>
      <c r="T31" s="161" t="s">
        <v>304</v>
      </c>
      <c r="U31" s="167" t="s">
        <v>184</v>
      </c>
      <c r="V31" s="164" t="s">
        <v>261</v>
      </c>
      <c r="W31" s="124">
        <f t="shared" si="2"/>
        <v>41505</v>
      </c>
      <c r="X31" s="147">
        <f t="shared" si="2"/>
        <v>41505</v>
      </c>
      <c r="Y31" s="124">
        <f t="shared" si="2"/>
        <v>41505</v>
      </c>
      <c r="Z31" s="125">
        <f t="shared" si="2"/>
        <v>41505</v>
      </c>
      <c r="AA31" s="169">
        <v>42072</v>
      </c>
      <c r="AB31" s="169">
        <v>42072</v>
      </c>
      <c r="AC31" s="170">
        <v>42083</v>
      </c>
      <c r="AD31" s="171">
        <v>42085</v>
      </c>
      <c r="AE31" s="172">
        <v>42200</v>
      </c>
      <c r="AF31" s="170">
        <v>42212</v>
      </c>
      <c r="AG31" s="170">
        <v>42213</v>
      </c>
      <c r="AH31" s="173">
        <v>42216</v>
      </c>
      <c r="AI31" s="174">
        <v>42218</v>
      </c>
      <c r="AJ31" s="174">
        <v>42268</v>
      </c>
      <c r="AK31" s="169">
        <v>42265</v>
      </c>
      <c r="AL31" s="169">
        <v>42235</v>
      </c>
      <c r="AM31" s="175">
        <v>1</v>
      </c>
      <c r="AP31" s="156"/>
    </row>
    <row r="32" spans="1:42" ht="22.5" hidden="1" outlineLevel="1" x14ac:dyDescent="0.25">
      <c r="A32" s="111">
        <v>31</v>
      </c>
      <c r="B32" s="111" t="s">
        <v>1</v>
      </c>
      <c r="C32" s="111" t="s">
        <v>80</v>
      </c>
      <c r="D32" s="112" t="s">
        <v>176</v>
      </c>
      <c r="E32" s="111" t="str">
        <f t="shared" si="0"/>
        <v>B1</v>
      </c>
      <c r="F32" s="111">
        <v>2050</v>
      </c>
      <c r="G32" s="113">
        <v>10000</v>
      </c>
      <c r="H32" s="114" t="s">
        <v>307</v>
      </c>
      <c r="I32" s="115" t="s">
        <v>308</v>
      </c>
      <c r="J32" s="116">
        <v>1</v>
      </c>
      <c r="K32" s="117" t="s">
        <v>309</v>
      </c>
      <c r="L32" s="117">
        <v>1</v>
      </c>
      <c r="M32" s="118">
        <v>1</v>
      </c>
      <c r="N32" s="119" t="s">
        <v>180</v>
      </c>
      <c r="O32" s="120" t="s">
        <v>247</v>
      </c>
      <c r="P32" s="121">
        <v>100</v>
      </c>
      <c r="Q32" s="121">
        <v>75</v>
      </c>
      <c r="R32" s="122" t="s">
        <v>182</v>
      </c>
      <c r="S32" s="123">
        <v>10291</v>
      </c>
      <c r="T32" s="116" t="s">
        <v>310</v>
      </c>
      <c r="U32" s="122" t="s">
        <v>184</v>
      </c>
      <c r="V32" s="119" t="s">
        <v>195</v>
      </c>
      <c r="W32" s="124">
        <f t="shared" si="2"/>
        <v>41505</v>
      </c>
      <c r="X32" s="124">
        <f t="shared" si="2"/>
        <v>41505</v>
      </c>
      <c r="Y32" s="124">
        <f t="shared" si="2"/>
        <v>41505</v>
      </c>
      <c r="Z32" s="125">
        <f t="shared" si="2"/>
        <v>41505</v>
      </c>
      <c r="AA32" s="126">
        <v>42148</v>
      </c>
      <c r="AB32" s="126">
        <v>42148</v>
      </c>
      <c r="AC32" s="127">
        <v>42181</v>
      </c>
      <c r="AD32" s="128">
        <v>42185</v>
      </c>
      <c r="AE32" s="129">
        <v>42236</v>
      </c>
      <c r="AF32" s="127">
        <v>42249</v>
      </c>
      <c r="AG32" s="127">
        <v>42250</v>
      </c>
      <c r="AH32" s="130">
        <v>42253</v>
      </c>
      <c r="AI32" s="131">
        <v>42255</v>
      </c>
      <c r="AJ32" s="131">
        <v>42283</v>
      </c>
      <c r="AK32" s="126">
        <v>42296</v>
      </c>
      <c r="AL32" s="126">
        <v>42266</v>
      </c>
      <c r="AM32" s="132">
        <v>1</v>
      </c>
      <c r="AP32" s="156"/>
    </row>
    <row r="33" spans="1:42" ht="22.5" hidden="1" outlineLevel="1" x14ac:dyDescent="0.25">
      <c r="A33" s="158">
        <v>32</v>
      </c>
      <c r="B33" s="134" t="s">
        <v>1</v>
      </c>
      <c r="C33" s="134" t="s">
        <v>80</v>
      </c>
      <c r="D33" s="135" t="s">
        <v>176</v>
      </c>
      <c r="E33" s="134" t="str">
        <f t="shared" si="0"/>
        <v>B1</v>
      </c>
      <c r="F33" s="134">
        <v>2050</v>
      </c>
      <c r="G33" s="136">
        <v>10000</v>
      </c>
      <c r="H33" s="159" t="s">
        <v>311</v>
      </c>
      <c r="I33" s="160" t="s">
        <v>312</v>
      </c>
      <c r="J33" s="161">
        <v>1</v>
      </c>
      <c r="K33" s="162" t="s">
        <v>309</v>
      </c>
      <c r="L33" s="162">
        <v>1</v>
      </c>
      <c r="M33" s="163">
        <v>1</v>
      </c>
      <c r="N33" s="164" t="s">
        <v>180</v>
      </c>
      <c r="O33" s="165" t="s">
        <v>247</v>
      </c>
      <c r="P33" s="166">
        <v>100</v>
      </c>
      <c r="Q33" s="166">
        <v>75</v>
      </c>
      <c r="R33" s="167" t="s">
        <v>182</v>
      </c>
      <c r="S33" s="168">
        <v>10291</v>
      </c>
      <c r="T33" s="161" t="s">
        <v>313</v>
      </c>
      <c r="U33" s="167" t="s">
        <v>184</v>
      </c>
      <c r="V33" s="164" t="s">
        <v>195</v>
      </c>
      <c r="W33" s="124">
        <f t="shared" si="2"/>
        <v>41505</v>
      </c>
      <c r="X33" s="147">
        <f t="shared" si="2"/>
        <v>41505</v>
      </c>
      <c r="Y33" s="124">
        <f t="shared" si="2"/>
        <v>41505</v>
      </c>
      <c r="Z33" s="125">
        <f t="shared" si="2"/>
        <v>41505</v>
      </c>
      <c r="AA33" s="169">
        <v>42152</v>
      </c>
      <c r="AB33" s="169">
        <v>42152</v>
      </c>
      <c r="AC33" s="170">
        <v>42165</v>
      </c>
      <c r="AD33" s="171">
        <v>42167</v>
      </c>
      <c r="AE33" s="172">
        <v>42236</v>
      </c>
      <c r="AF33" s="170">
        <v>42249</v>
      </c>
      <c r="AG33" s="170">
        <v>42250</v>
      </c>
      <c r="AH33" s="173">
        <v>42253</v>
      </c>
      <c r="AI33" s="174">
        <v>42253</v>
      </c>
      <c r="AJ33" s="174">
        <v>42283</v>
      </c>
      <c r="AK33" s="169">
        <v>42296</v>
      </c>
      <c r="AL33" s="169">
        <v>42266</v>
      </c>
      <c r="AM33" s="175">
        <v>1</v>
      </c>
      <c r="AP33" s="156"/>
    </row>
    <row r="34" spans="1:42" ht="22.5" hidden="1" outlineLevel="1" x14ac:dyDescent="0.25">
      <c r="A34" s="111">
        <v>33</v>
      </c>
      <c r="B34" s="111" t="s">
        <v>1</v>
      </c>
      <c r="C34" s="111" t="s">
        <v>80</v>
      </c>
      <c r="D34" s="112" t="s">
        <v>176</v>
      </c>
      <c r="E34" s="111" t="str">
        <f t="shared" si="0"/>
        <v>B1</v>
      </c>
      <c r="F34" s="111">
        <v>2050</v>
      </c>
      <c r="G34" s="113">
        <v>7500</v>
      </c>
      <c r="H34" s="114" t="s">
        <v>314</v>
      </c>
      <c r="I34" s="115" t="s">
        <v>315</v>
      </c>
      <c r="J34" s="116">
        <v>1</v>
      </c>
      <c r="K34" s="117" t="s">
        <v>316</v>
      </c>
      <c r="L34" s="117">
        <v>1</v>
      </c>
      <c r="M34" s="118">
        <v>1</v>
      </c>
      <c r="N34" s="119" t="s">
        <v>180</v>
      </c>
      <c r="O34" s="120" t="s">
        <v>189</v>
      </c>
      <c r="P34" s="121">
        <v>100</v>
      </c>
      <c r="Q34" s="121">
        <v>75</v>
      </c>
      <c r="R34" s="122" t="s">
        <v>182</v>
      </c>
      <c r="S34" s="123">
        <v>7631</v>
      </c>
      <c r="T34" s="116" t="s">
        <v>317</v>
      </c>
      <c r="U34" s="122" t="s">
        <v>184</v>
      </c>
      <c r="V34" s="119" t="s">
        <v>185</v>
      </c>
      <c r="W34" s="124">
        <f t="shared" si="2"/>
        <v>41505</v>
      </c>
      <c r="X34" s="124">
        <f t="shared" si="2"/>
        <v>41505</v>
      </c>
      <c r="Y34" s="124">
        <f t="shared" si="2"/>
        <v>41505</v>
      </c>
      <c r="Z34" s="125">
        <f t="shared" si="2"/>
        <v>41505</v>
      </c>
      <c r="AA34" s="126">
        <v>42189</v>
      </c>
      <c r="AB34" s="126">
        <v>42189</v>
      </c>
      <c r="AC34" s="127">
        <v>42201</v>
      </c>
      <c r="AD34" s="128">
        <v>42202</v>
      </c>
      <c r="AE34" s="129">
        <v>42277</v>
      </c>
      <c r="AF34" s="127">
        <v>42287</v>
      </c>
      <c r="AG34" s="127">
        <v>42288</v>
      </c>
      <c r="AH34" s="130">
        <v>42291</v>
      </c>
      <c r="AI34" s="131">
        <v>42291</v>
      </c>
      <c r="AJ34" s="131">
        <v>42322</v>
      </c>
      <c r="AK34" s="126">
        <v>42331</v>
      </c>
      <c r="AL34" s="126">
        <v>42301</v>
      </c>
      <c r="AM34" s="132">
        <v>1</v>
      </c>
      <c r="AP34" s="156"/>
    </row>
    <row r="35" spans="1:42" ht="22.5" hidden="1" outlineLevel="1" x14ac:dyDescent="0.25">
      <c r="A35" s="158">
        <v>34</v>
      </c>
      <c r="B35" s="134" t="s">
        <v>1</v>
      </c>
      <c r="C35" s="134" t="s">
        <v>80</v>
      </c>
      <c r="D35" s="135" t="s">
        <v>176</v>
      </c>
      <c r="E35" s="134" t="str">
        <f t="shared" si="0"/>
        <v>B1</v>
      </c>
      <c r="F35" s="134">
        <v>2050</v>
      </c>
      <c r="G35" s="136">
        <v>7500</v>
      </c>
      <c r="H35" s="159" t="s">
        <v>318</v>
      </c>
      <c r="I35" s="160" t="s">
        <v>319</v>
      </c>
      <c r="J35" s="161">
        <v>1</v>
      </c>
      <c r="K35" s="162" t="s">
        <v>316</v>
      </c>
      <c r="L35" s="162">
        <v>1</v>
      </c>
      <c r="M35" s="163">
        <v>1</v>
      </c>
      <c r="N35" s="164" t="s">
        <v>180</v>
      </c>
      <c r="O35" s="165" t="s">
        <v>189</v>
      </c>
      <c r="P35" s="166">
        <v>100</v>
      </c>
      <c r="Q35" s="166">
        <v>75</v>
      </c>
      <c r="R35" s="167" t="s">
        <v>182</v>
      </c>
      <c r="S35" s="168">
        <v>7639</v>
      </c>
      <c r="T35" s="161" t="s">
        <v>320</v>
      </c>
      <c r="U35" s="167" t="s">
        <v>184</v>
      </c>
      <c r="V35" s="164" t="s">
        <v>185</v>
      </c>
      <c r="W35" s="124">
        <f t="shared" si="2"/>
        <v>41505</v>
      </c>
      <c r="X35" s="147">
        <f t="shared" si="2"/>
        <v>41505</v>
      </c>
      <c r="Y35" s="124">
        <f t="shared" si="2"/>
        <v>41505</v>
      </c>
      <c r="Z35" s="125">
        <f t="shared" si="2"/>
        <v>41505</v>
      </c>
      <c r="AA35" s="169">
        <v>42191</v>
      </c>
      <c r="AB35" s="169">
        <v>42191</v>
      </c>
      <c r="AC35" s="170">
        <v>42209</v>
      </c>
      <c r="AD35" s="171">
        <v>42212</v>
      </c>
      <c r="AE35" s="172">
        <v>42277</v>
      </c>
      <c r="AF35" s="170">
        <v>42287</v>
      </c>
      <c r="AG35" s="170">
        <v>42288</v>
      </c>
      <c r="AH35" s="173">
        <v>42291</v>
      </c>
      <c r="AI35" s="174">
        <v>42293</v>
      </c>
      <c r="AJ35" s="174">
        <v>42322</v>
      </c>
      <c r="AK35" s="169">
        <v>42331</v>
      </c>
      <c r="AL35" s="169">
        <v>42301</v>
      </c>
      <c r="AM35" s="175">
        <v>1</v>
      </c>
      <c r="AP35" s="156"/>
    </row>
    <row r="36" spans="1:42" ht="22.5" hidden="1" outlineLevel="1" x14ac:dyDescent="0.25">
      <c r="A36" s="111">
        <v>35</v>
      </c>
      <c r="B36" s="111" t="s">
        <v>1</v>
      </c>
      <c r="C36" s="111" t="s">
        <v>80</v>
      </c>
      <c r="D36" s="112" t="s">
        <v>176</v>
      </c>
      <c r="E36" s="111" t="str">
        <f t="shared" si="0"/>
        <v>B1</v>
      </c>
      <c r="F36" s="111">
        <v>2050</v>
      </c>
      <c r="G36" s="113">
        <v>7500</v>
      </c>
      <c r="H36" s="114" t="s">
        <v>321</v>
      </c>
      <c r="I36" s="115" t="s">
        <v>322</v>
      </c>
      <c r="J36" s="116">
        <v>1</v>
      </c>
      <c r="K36" s="117" t="s">
        <v>323</v>
      </c>
      <c r="L36" s="117">
        <v>1</v>
      </c>
      <c r="M36" s="118">
        <v>1</v>
      </c>
      <c r="N36" s="119" t="s">
        <v>180</v>
      </c>
      <c r="O36" s="120" t="s">
        <v>324</v>
      </c>
      <c r="P36" s="121">
        <v>100</v>
      </c>
      <c r="Q36" s="121">
        <v>75</v>
      </c>
      <c r="R36" s="122" t="s">
        <v>182</v>
      </c>
      <c r="S36" s="123">
        <v>6644</v>
      </c>
      <c r="T36" s="116" t="s">
        <v>325</v>
      </c>
      <c r="U36" s="122" t="s">
        <v>184</v>
      </c>
      <c r="V36" s="119" t="s">
        <v>326</v>
      </c>
      <c r="W36" s="124">
        <f t="shared" si="2"/>
        <v>41505</v>
      </c>
      <c r="X36" s="124">
        <f t="shared" si="2"/>
        <v>41505</v>
      </c>
      <c r="Y36" s="124">
        <f t="shared" si="2"/>
        <v>41505</v>
      </c>
      <c r="Z36" s="125">
        <f t="shared" si="2"/>
        <v>41505</v>
      </c>
      <c r="AA36" s="126">
        <v>42217</v>
      </c>
      <c r="AB36" s="126">
        <v>42217</v>
      </c>
      <c r="AC36" s="127">
        <v>42243</v>
      </c>
      <c r="AD36" s="128">
        <v>42245</v>
      </c>
      <c r="AE36" s="129">
        <v>42305</v>
      </c>
      <c r="AF36" s="127">
        <v>42312</v>
      </c>
      <c r="AG36" s="127">
        <v>42313</v>
      </c>
      <c r="AH36" s="130">
        <v>42316</v>
      </c>
      <c r="AI36" s="131">
        <v>42315</v>
      </c>
      <c r="AJ36" s="131">
        <v>42344</v>
      </c>
      <c r="AK36" s="126">
        <v>42354</v>
      </c>
      <c r="AL36" s="126">
        <v>42324</v>
      </c>
      <c r="AM36" s="132">
        <v>1</v>
      </c>
      <c r="AP36" s="156"/>
    </row>
    <row r="37" spans="1:42" ht="22.5" hidden="1" outlineLevel="1" x14ac:dyDescent="0.25">
      <c r="A37" s="158">
        <v>36</v>
      </c>
      <c r="B37" s="134" t="s">
        <v>1</v>
      </c>
      <c r="C37" s="134" t="s">
        <v>80</v>
      </c>
      <c r="D37" s="135" t="s">
        <v>176</v>
      </c>
      <c r="E37" s="134" t="str">
        <f t="shared" si="0"/>
        <v>B3</v>
      </c>
      <c r="F37" s="134">
        <v>2050</v>
      </c>
      <c r="G37" s="136">
        <v>7500</v>
      </c>
      <c r="H37" s="159" t="s">
        <v>327</v>
      </c>
      <c r="I37" s="160" t="s">
        <v>328</v>
      </c>
      <c r="J37" s="161">
        <v>1</v>
      </c>
      <c r="K37" s="162" t="s">
        <v>323</v>
      </c>
      <c r="L37" s="162">
        <v>1</v>
      </c>
      <c r="M37" s="163">
        <v>1</v>
      </c>
      <c r="N37" s="164" t="s">
        <v>276</v>
      </c>
      <c r="O37" s="165" t="s">
        <v>324</v>
      </c>
      <c r="P37" s="166">
        <v>100</v>
      </c>
      <c r="Q37" s="166">
        <v>75</v>
      </c>
      <c r="R37" s="167" t="s">
        <v>182</v>
      </c>
      <c r="S37" s="168">
        <v>6841</v>
      </c>
      <c r="T37" s="161" t="s">
        <v>329</v>
      </c>
      <c r="U37" s="167" t="s">
        <v>184</v>
      </c>
      <c r="V37" s="164" t="s">
        <v>326</v>
      </c>
      <c r="W37" s="124">
        <f t="shared" si="2"/>
        <v>41505</v>
      </c>
      <c r="X37" s="147">
        <f t="shared" si="2"/>
        <v>41505</v>
      </c>
      <c r="Y37" s="124">
        <f t="shared" si="2"/>
        <v>41505</v>
      </c>
      <c r="Z37" s="125">
        <f t="shared" si="2"/>
        <v>41505</v>
      </c>
      <c r="AA37" s="169">
        <v>42221</v>
      </c>
      <c r="AB37" s="169">
        <v>42221</v>
      </c>
      <c r="AC37" s="170">
        <v>42235</v>
      </c>
      <c r="AD37" s="171">
        <v>42237</v>
      </c>
      <c r="AE37" s="172">
        <v>42305</v>
      </c>
      <c r="AF37" s="170">
        <v>42312</v>
      </c>
      <c r="AG37" s="170">
        <v>42313</v>
      </c>
      <c r="AH37" s="173">
        <v>42316</v>
      </c>
      <c r="AI37" s="174">
        <v>42316</v>
      </c>
      <c r="AJ37" s="174">
        <v>42344</v>
      </c>
      <c r="AK37" s="169">
        <v>42354</v>
      </c>
      <c r="AL37" s="169">
        <v>42324</v>
      </c>
      <c r="AM37" s="175">
        <v>1</v>
      </c>
      <c r="AP37" s="156"/>
    </row>
    <row r="38" spans="1:42" ht="22.5" hidden="1" outlineLevel="1" x14ac:dyDescent="0.25">
      <c r="A38" s="111">
        <v>37</v>
      </c>
      <c r="B38" s="111" t="s">
        <v>1</v>
      </c>
      <c r="C38" s="111" t="s">
        <v>80</v>
      </c>
      <c r="D38" s="112" t="s">
        <v>176</v>
      </c>
      <c r="E38" s="111" t="str">
        <f t="shared" si="0"/>
        <v>B3</v>
      </c>
      <c r="F38" s="111">
        <v>2050</v>
      </c>
      <c r="G38" s="113">
        <v>10000</v>
      </c>
      <c r="H38" s="114" t="s">
        <v>330</v>
      </c>
      <c r="I38" s="115" t="s">
        <v>331</v>
      </c>
      <c r="J38" s="116">
        <v>1</v>
      </c>
      <c r="K38" s="117" t="s">
        <v>332</v>
      </c>
      <c r="L38" s="117">
        <v>1</v>
      </c>
      <c r="M38" s="118">
        <v>1</v>
      </c>
      <c r="N38" s="119" t="s">
        <v>276</v>
      </c>
      <c r="O38" s="120" t="s">
        <v>247</v>
      </c>
      <c r="P38" s="121">
        <v>100</v>
      </c>
      <c r="Q38" s="121">
        <v>75</v>
      </c>
      <c r="R38" s="122" t="s">
        <v>182</v>
      </c>
      <c r="S38" s="123">
        <v>10071</v>
      </c>
      <c r="T38" s="116" t="s">
        <v>333</v>
      </c>
      <c r="U38" s="122" t="s">
        <v>184</v>
      </c>
      <c r="V38" s="119" t="s">
        <v>195</v>
      </c>
      <c r="W38" s="124">
        <f t="shared" si="2"/>
        <v>41505</v>
      </c>
      <c r="X38" s="124">
        <f t="shared" si="2"/>
        <v>41505</v>
      </c>
      <c r="Y38" s="124">
        <f t="shared" si="2"/>
        <v>41505</v>
      </c>
      <c r="Z38" s="125">
        <f t="shared" si="2"/>
        <v>41505</v>
      </c>
      <c r="AA38" s="126">
        <v>42249</v>
      </c>
      <c r="AB38" s="126">
        <v>42249</v>
      </c>
      <c r="AC38" s="127">
        <v>42284</v>
      </c>
      <c r="AD38" s="128">
        <v>42288</v>
      </c>
      <c r="AE38" s="129">
        <v>42317</v>
      </c>
      <c r="AF38" s="127">
        <v>42325</v>
      </c>
      <c r="AG38" s="127">
        <v>42326</v>
      </c>
      <c r="AH38" s="130">
        <v>42329</v>
      </c>
      <c r="AI38" s="131">
        <v>42328</v>
      </c>
      <c r="AJ38" s="131">
        <v>42355</v>
      </c>
      <c r="AK38" s="126">
        <v>42365</v>
      </c>
      <c r="AL38" s="126">
        <v>42335</v>
      </c>
      <c r="AM38" s="132">
        <v>1</v>
      </c>
      <c r="AP38" s="156"/>
    </row>
    <row r="39" spans="1:42" ht="22.5" hidden="1" outlineLevel="1" x14ac:dyDescent="0.25">
      <c r="A39" s="158">
        <v>38</v>
      </c>
      <c r="B39" s="134" t="s">
        <v>1</v>
      </c>
      <c r="C39" s="134" t="s">
        <v>80</v>
      </c>
      <c r="D39" s="135" t="s">
        <v>176</v>
      </c>
      <c r="E39" s="134" t="str">
        <f t="shared" si="0"/>
        <v>B3</v>
      </c>
      <c r="F39" s="134">
        <v>2050</v>
      </c>
      <c r="G39" s="136">
        <v>7500</v>
      </c>
      <c r="H39" s="159" t="s">
        <v>334</v>
      </c>
      <c r="I39" s="160" t="s">
        <v>335</v>
      </c>
      <c r="J39" s="161">
        <v>1</v>
      </c>
      <c r="K39" s="162" t="s">
        <v>336</v>
      </c>
      <c r="L39" s="162">
        <v>1</v>
      </c>
      <c r="M39" s="163">
        <v>1</v>
      </c>
      <c r="N39" s="164" t="s">
        <v>276</v>
      </c>
      <c r="O39" s="165" t="s">
        <v>181</v>
      </c>
      <c r="P39" s="166">
        <v>100</v>
      </c>
      <c r="Q39" s="166">
        <v>75</v>
      </c>
      <c r="R39" s="167" t="s">
        <v>182</v>
      </c>
      <c r="S39" s="168">
        <v>7563</v>
      </c>
      <c r="T39" s="161" t="s">
        <v>337</v>
      </c>
      <c r="U39" s="167" t="s">
        <v>184</v>
      </c>
      <c r="V39" s="164" t="s">
        <v>195</v>
      </c>
      <c r="W39" s="124">
        <f t="shared" si="2"/>
        <v>41505</v>
      </c>
      <c r="X39" s="147">
        <f t="shared" si="2"/>
        <v>41505</v>
      </c>
      <c r="Y39" s="124">
        <f t="shared" si="2"/>
        <v>41505</v>
      </c>
      <c r="Z39" s="125">
        <f t="shared" si="2"/>
        <v>41505</v>
      </c>
      <c r="AA39" s="169">
        <v>42292</v>
      </c>
      <c r="AB39" s="169">
        <v>42292</v>
      </c>
      <c r="AC39" s="170">
        <v>42321</v>
      </c>
      <c r="AD39" s="171">
        <v>42323</v>
      </c>
      <c r="AE39" s="172">
        <v>42348</v>
      </c>
      <c r="AF39" s="170">
        <v>42358</v>
      </c>
      <c r="AG39" s="170">
        <v>42359</v>
      </c>
      <c r="AH39" s="173">
        <v>42362</v>
      </c>
      <c r="AI39" s="174">
        <v>42362</v>
      </c>
      <c r="AJ39" s="174">
        <v>42390</v>
      </c>
      <c r="AK39" s="169">
        <v>42401</v>
      </c>
      <c r="AL39" s="169">
        <v>42371</v>
      </c>
      <c r="AM39" s="175">
        <v>1</v>
      </c>
    </row>
    <row r="40" spans="1:42" ht="22.5" hidden="1" outlineLevel="1" x14ac:dyDescent="0.25">
      <c r="A40" s="111">
        <v>39</v>
      </c>
      <c r="B40" s="111" t="s">
        <v>1</v>
      </c>
      <c r="C40" s="111" t="s">
        <v>80</v>
      </c>
      <c r="D40" s="112" t="s">
        <v>176</v>
      </c>
      <c r="E40" s="111" t="str">
        <f t="shared" si="0"/>
        <v>B1</v>
      </c>
      <c r="F40" s="111">
        <v>2050</v>
      </c>
      <c r="G40" s="113">
        <v>7500</v>
      </c>
      <c r="H40" s="114" t="s">
        <v>338</v>
      </c>
      <c r="I40" s="115" t="s">
        <v>339</v>
      </c>
      <c r="J40" s="116">
        <v>1</v>
      </c>
      <c r="K40" s="117" t="s">
        <v>336</v>
      </c>
      <c r="L40" s="117">
        <v>1</v>
      </c>
      <c r="M40" s="118">
        <v>1</v>
      </c>
      <c r="N40" s="119" t="s">
        <v>180</v>
      </c>
      <c r="O40" s="120" t="s">
        <v>181</v>
      </c>
      <c r="P40" s="121">
        <v>100</v>
      </c>
      <c r="Q40" s="121">
        <v>75</v>
      </c>
      <c r="R40" s="122" t="s">
        <v>182</v>
      </c>
      <c r="S40" s="123">
        <v>7473</v>
      </c>
      <c r="T40" s="116" t="s">
        <v>340</v>
      </c>
      <c r="U40" s="122" t="s">
        <v>184</v>
      </c>
      <c r="V40" s="119" t="s">
        <v>195</v>
      </c>
      <c r="W40" s="124">
        <f t="shared" si="2"/>
        <v>41505</v>
      </c>
      <c r="X40" s="124">
        <f t="shared" si="2"/>
        <v>41505</v>
      </c>
      <c r="Y40" s="124">
        <f t="shared" si="2"/>
        <v>41505</v>
      </c>
      <c r="Z40" s="125">
        <f t="shared" si="2"/>
        <v>41505</v>
      </c>
      <c r="AA40" s="126">
        <v>42296</v>
      </c>
      <c r="AB40" s="126">
        <v>42296</v>
      </c>
      <c r="AC40" s="127">
        <v>42308</v>
      </c>
      <c r="AD40" s="128">
        <v>42309</v>
      </c>
      <c r="AE40" s="129">
        <v>42348</v>
      </c>
      <c r="AF40" s="127">
        <v>42358</v>
      </c>
      <c r="AG40" s="127">
        <v>42359</v>
      </c>
      <c r="AH40" s="130">
        <v>42362</v>
      </c>
      <c r="AI40" s="131">
        <v>42361</v>
      </c>
      <c r="AJ40" s="131">
        <v>42390</v>
      </c>
      <c r="AK40" s="126">
        <v>42403</v>
      </c>
      <c r="AL40" s="126">
        <v>42373</v>
      </c>
      <c r="AM40" s="132">
        <v>1</v>
      </c>
    </row>
    <row r="41" spans="1:42" ht="22.5" hidden="1" outlineLevel="1" x14ac:dyDescent="0.25">
      <c r="A41" s="158">
        <v>40</v>
      </c>
      <c r="B41" s="134" t="s">
        <v>1</v>
      </c>
      <c r="C41" s="134" t="s">
        <v>80</v>
      </c>
      <c r="D41" s="135" t="s">
        <v>176</v>
      </c>
      <c r="E41" s="134" t="str">
        <f t="shared" si="0"/>
        <v>B3</v>
      </c>
      <c r="F41" s="134">
        <v>2050</v>
      </c>
      <c r="G41" s="136">
        <v>7500</v>
      </c>
      <c r="H41" s="159" t="s">
        <v>341</v>
      </c>
      <c r="I41" s="160" t="s">
        <v>342</v>
      </c>
      <c r="J41" s="161">
        <v>1</v>
      </c>
      <c r="K41" s="162" t="s">
        <v>343</v>
      </c>
      <c r="L41" s="162">
        <v>1</v>
      </c>
      <c r="M41" s="163">
        <v>1</v>
      </c>
      <c r="N41" s="164" t="s">
        <v>234</v>
      </c>
      <c r="O41" s="165">
        <v>89</v>
      </c>
      <c r="P41" s="166">
        <v>100</v>
      </c>
      <c r="Q41" s="166">
        <v>74.164823999999996</v>
      </c>
      <c r="R41" s="167" t="s">
        <v>182</v>
      </c>
      <c r="S41" s="168">
        <v>7021</v>
      </c>
      <c r="T41" s="161" t="s">
        <v>344</v>
      </c>
      <c r="U41" s="167" t="s">
        <v>184</v>
      </c>
      <c r="V41" s="164" t="s">
        <v>269</v>
      </c>
      <c r="W41" s="124">
        <f t="shared" si="2"/>
        <v>41505</v>
      </c>
      <c r="X41" s="147">
        <f t="shared" si="2"/>
        <v>41505</v>
      </c>
      <c r="Y41" s="124">
        <f t="shared" si="2"/>
        <v>41505</v>
      </c>
      <c r="Z41" s="125">
        <f t="shared" si="2"/>
        <v>41505</v>
      </c>
      <c r="AA41" s="169">
        <v>42327</v>
      </c>
      <c r="AB41" s="169">
        <v>42327</v>
      </c>
      <c r="AC41" s="170">
        <v>42353</v>
      </c>
      <c r="AD41" s="171">
        <v>42356</v>
      </c>
      <c r="AE41" s="172">
        <v>42383</v>
      </c>
      <c r="AF41" s="170">
        <v>42393</v>
      </c>
      <c r="AG41" s="170">
        <v>42394</v>
      </c>
      <c r="AH41" s="173">
        <v>42397</v>
      </c>
      <c r="AI41" s="174">
        <v>42401</v>
      </c>
      <c r="AJ41" s="174">
        <v>42431</v>
      </c>
      <c r="AK41" s="169">
        <v>42437</v>
      </c>
      <c r="AL41" s="169">
        <v>42407</v>
      </c>
      <c r="AM41" s="175">
        <v>1</v>
      </c>
    </row>
    <row r="42" spans="1:42" ht="22.5" hidden="1" outlineLevel="1" x14ac:dyDescent="0.25">
      <c r="A42" s="111">
        <v>41</v>
      </c>
      <c r="B42" s="111" t="s">
        <v>1</v>
      </c>
      <c r="C42" s="111" t="s">
        <v>80</v>
      </c>
      <c r="D42" s="112" t="s">
        <v>176</v>
      </c>
      <c r="E42" s="111" t="str">
        <f t="shared" si="0"/>
        <v>B1</v>
      </c>
      <c r="F42" s="111">
        <v>2050</v>
      </c>
      <c r="G42" s="113">
        <v>7500</v>
      </c>
      <c r="H42" s="114" t="s">
        <v>345</v>
      </c>
      <c r="I42" s="115" t="s">
        <v>346</v>
      </c>
      <c r="J42" s="116">
        <v>1</v>
      </c>
      <c r="K42" s="117" t="s">
        <v>343</v>
      </c>
      <c r="L42" s="117">
        <v>1</v>
      </c>
      <c r="M42" s="118">
        <v>1</v>
      </c>
      <c r="N42" s="119" t="s">
        <v>219</v>
      </c>
      <c r="O42" s="120">
        <v>89</v>
      </c>
      <c r="P42" s="121">
        <v>100</v>
      </c>
      <c r="Q42" s="121">
        <v>74.164823999999996</v>
      </c>
      <c r="R42" s="122" t="s">
        <v>182</v>
      </c>
      <c r="S42" s="123">
        <v>7201</v>
      </c>
      <c r="T42" s="116" t="s">
        <v>347</v>
      </c>
      <c r="U42" s="122" t="s">
        <v>184</v>
      </c>
      <c r="V42" s="119" t="s">
        <v>269</v>
      </c>
      <c r="W42" s="124">
        <f t="shared" ref="W42:Z61" si="3">+$AA$2</f>
        <v>41505</v>
      </c>
      <c r="X42" s="124">
        <f t="shared" si="3"/>
        <v>41505</v>
      </c>
      <c r="Y42" s="124">
        <f t="shared" si="3"/>
        <v>41505</v>
      </c>
      <c r="Z42" s="125">
        <f t="shared" si="3"/>
        <v>41505</v>
      </c>
      <c r="AA42" s="126">
        <v>42331</v>
      </c>
      <c r="AB42" s="126">
        <v>42331</v>
      </c>
      <c r="AC42" s="127">
        <v>42344</v>
      </c>
      <c r="AD42" s="128">
        <v>42345</v>
      </c>
      <c r="AE42" s="129">
        <v>42383</v>
      </c>
      <c r="AF42" s="127">
        <v>42393</v>
      </c>
      <c r="AG42" s="127">
        <v>42394</v>
      </c>
      <c r="AH42" s="130">
        <v>42397</v>
      </c>
      <c r="AI42" s="131">
        <v>42409</v>
      </c>
      <c r="AJ42" s="131">
        <v>42431</v>
      </c>
      <c r="AK42" s="126">
        <v>42444</v>
      </c>
      <c r="AL42" s="126">
        <v>42414</v>
      </c>
      <c r="AM42" s="132">
        <v>1</v>
      </c>
    </row>
    <row r="43" spans="1:42" ht="22.5" hidden="1" outlineLevel="1" x14ac:dyDescent="0.25">
      <c r="A43" s="158">
        <v>42</v>
      </c>
      <c r="B43" s="134" t="s">
        <v>1</v>
      </c>
      <c r="C43" s="134" t="s">
        <v>80</v>
      </c>
      <c r="D43" s="135" t="s">
        <v>176</v>
      </c>
      <c r="E43" s="134" t="str">
        <f t="shared" si="0"/>
        <v>B3</v>
      </c>
      <c r="F43" s="134">
        <v>2050</v>
      </c>
      <c r="G43" s="136">
        <v>7500</v>
      </c>
      <c r="H43" s="159" t="s">
        <v>348</v>
      </c>
      <c r="I43" s="160" t="s">
        <v>349</v>
      </c>
      <c r="J43" s="161">
        <v>1</v>
      </c>
      <c r="K43" s="162" t="s">
        <v>350</v>
      </c>
      <c r="L43" s="162">
        <v>1</v>
      </c>
      <c r="M43" s="163">
        <v>1</v>
      </c>
      <c r="N43" s="164" t="s">
        <v>276</v>
      </c>
      <c r="O43" s="165" t="s">
        <v>181</v>
      </c>
      <c r="P43" s="166">
        <v>100</v>
      </c>
      <c r="Q43" s="166">
        <v>75</v>
      </c>
      <c r="R43" s="167" t="s">
        <v>182</v>
      </c>
      <c r="S43" s="168">
        <v>7741</v>
      </c>
      <c r="T43" s="161" t="s">
        <v>351</v>
      </c>
      <c r="U43" s="167" t="s">
        <v>184</v>
      </c>
      <c r="V43" s="164" t="s">
        <v>185</v>
      </c>
      <c r="W43" s="124">
        <f t="shared" si="3"/>
        <v>41505</v>
      </c>
      <c r="X43" s="147">
        <f t="shared" si="3"/>
        <v>41505</v>
      </c>
      <c r="Y43" s="124">
        <f t="shared" si="3"/>
        <v>41505</v>
      </c>
      <c r="Z43" s="125">
        <f t="shared" si="3"/>
        <v>41505</v>
      </c>
      <c r="AA43" s="169">
        <v>42360</v>
      </c>
      <c r="AB43" s="169">
        <v>42360</v>
      </c>
      <c r="AC43" s="170">
        <v>42397</v>
      </c>
      <c r="AD43" s="171">
        <v>42399</v>
      </c>
      <c r="AE43" s="172">
        <v>42422</v>
      </c>
      <c r="AF43" s="170">
        <v>42434</v>
      </c>
      <c r="AG43" s="170">
        <v>42435</v>
      </c>
      <c r="AH43" s="173">
        <v>42438</v>
      </c>
      <c r="AI43" s="174">
        <v>42439</v>
      </c>
      <c r="AJ43" s="174">
        <v>42467</v>
      </c>
      <c r="AK43" s="169">
        <v>42486</v>
      </c>
      <c r="AL43" s="169">
        <v>42456</v>
      </c>
      <c r="AM43" s="175">
        <v>1</v>
      </c>
    </row>
    <row r="44" spans="1:42" ht="22.5" hidden="1" outlineLevel="1" x14ac:dyDescent="0.25">
      <c r="A44" s="111">
        <v>43</v>
      </c>
      <c r="B44" s="111" t="s">
        <v>1</v>
      </c>
      <c r="C44" s="111" t="s">
        <v>80</v>
      </c>
      <c r="D44" s="112" t="s">
        <v>176</v>
      </c>
      <c r="E44" s="111" t="str">
        <f t="shared" si="0"/>
        <v>B3</v>
      </c>
      <c r="F44" s="111">
        <v>2050</v>
      </c>
      <c r="G44" s="113">
        <v>7500</v>
      </c>
      <c r="H44" s="114" t="s">
        <v>352</v>
      </c>
      <c r="I44" s="115" t="s">
        <v>353</v>
      </c>
      <c r="J44" s="116">
        <v>1</v>
      </c>
      <c r="K44" s="117" t="s">
        <v>350</v>
      </c>
      <c r="L44" s="117">
        <v>1</v>
      </c>
      <c r="M44" s="118">
        <v>1</v>
      </c>
      <c r="N44" s="119" t="s">
        <v>276</v>
      </c>
      <c r="O44" s="120" t="s">
        <v>181</v>
      </c>
      <c r="P44" s="121">
        <v>100</v>
      </c>
      <c r="Q44" s="121">
        <v>75</v>
      </c>
      <c r="R44" s="122" t="s">
        <v>182</v>
      </c>
      <c r="S44" s="123">
        <v>7377</v>
      </c>
      <c r="T44" s="116" t="s">
        <v>354</v>
      </c>
      <c r="U44" s="122" t="s">
        <v>184</v>
      </c>
      <c r="V44" s="119" t="s">
        <v>185</v>
      </c>
      <c r="W44" s="124">
        <f t="shared" si="3"/>
        <v>41505</v>
      </c>
      <c r="X44" s="124">
        <f t="shared" si="3"/>
        <v>41505</v>
      </c>
      <c r="Y44" s="124">
        <f t="shared" si="3"/>
        <v>41505</v>
      </c>
      <c r="Z44" s="125">
        <f t="shared" si="3"/>
        <v>41505</v>
      </c>
      <c r="AA44" s="126">
        <v>42364</v>
      </c>
      <c r="AB44" s="126">
        <v>42364</v>
      </c>
      <c r="AC44" s="127">
        <v>42381</v>
      </c>
      <c r="AD44" s="128">
        <v>42383</v>
      </c>
      <c r="AE44" s="129">
        <v>42422</v>
      </c>
      <c r="AF44" s="127">
        <v>42433</v>
      </c>
      <c r="AG44" s="127">
        <v>42434</v>
      </c>
      <c r="AH44" s="130">
        <v>42437</v>
      </c>
      <c r="AI44" s="131">
        <v>42441</v>
      </c>
      <c r="AJ44" s="131">
        <v>42467</v>
      </c>
      <c r="AK44" s="126">
        <v>42480</v>
      </c>
      <c r="AL44" s="126">
        <v>42450</v>
      </c>
      <c r="AM44" s="132">
        <v>1</v>
      </c>
    </row>
    <row r="45" spans="1:42" ht="22.5" hidden="1" outlineLevel="1" x14ac:dyDescent="0.25">
      <c r="A45" s="158">
        <v>44</v>
      </c>
      <c r="B45" s="134" t="s">
        <v>1</v>
      </c>
      <c r="C45" s="134" t="s">
        <v>80</v>
      </c>
      <c r="D45" s="135" t="s">
        <v>176</v>
      </c>
      <c r="E45" s="134" t="str">
        <f t="shared" si="0"/>
        <v>B3</v>
      </c>
      <c r="F45" s="134">
        <v>2050</v>
      </c>
      <c r="G45" s="136">
        <v>7500</v>
      </c>
      <c r="H45" s="159" t="s">
        <v>355</v>
      </c>
      <c r="I45" s="160" t="s">
        <v>356</v>
      </c>
      <c r="J45" s="161">
        <v>1</v>
      </c>
      <c r="K45" s="162" t="s">
        <v>357</v>
      </c>
      <c r="L45" s="162">
        <v>1</v>
      </c>
      <c r="M45" s="163">
        <v>1</v>
      </c>
      <c r="N45" s="164" t="s">
        <v>276</v>
      </c>
      <c r="O45" s="165" t="s">
        <v>181</v>
      </c>
      <c r="P45" s="166">
        <v>100</v>
      </c>
      <c r="Q45" s="166">
        <v>75</v>
      </c>
      <c r="R45" s="167" t="s">
        <v>182</v>
      </c>
      <c r="S45" s="168">
        <v>7351</v>
      </c>
      <c r="T45" s="161" t="s">
        <v>358</v>
      </c>
      <c r="U45" s="167" t="s">
        <v>184</v>
      </c>
      <c r="V45" s="164" t="s">
        <v>195</v>
      </c>
      <c r="W45" s="124">
        <f t="shared" si="3"/>
        <v>41505</v>
      </c>
      <c r="X45" s="147">
        <f t="shared" si="3"/>
        <v>41505</v>
      </c>
      <c r="Y45" s="124">
        <f t="shared" si="3"/>
        <v>41505</v>
      </c>
      <c r="Z45" s="125">
        <f t="shared" si="3"/>
        <v>41505</v>
      </c>
      <c r="AA45" s="169">
        <v>42403</v>
      </c>
      <c r="AB45" s="169">
        <v>42403</v>
      </c>
      <c r="AC45" s="170">
        <v>42428</v>
      </c>
      <c r="AD45" s="171">
        <v>42430</v>
      </c>
      <c r="AE45" s="172">
        <v>42464</v>
      </c>
      <c r="AF45" s="170">
        <v>42474</v>
      </c>
      <c r="AG45" s="170">
        <v>42475</v>
      </c>
      <c r="AH45" s="173">
        <v>42478</v>
      </c>
      <c r="AI45" s="174">
        <v>42478</v>
      </c>
      <c r="AJ45" s="174">
        <v>42501</v>
      </c>
      <c r="AK45" s="169">
        <v>42514</v>
      </c>
      <c r="AL45" s="169">
        <v>42484</v>
      </c>
      <c r="AM45" s="175">
        <v>1</v>
      </c>
    </row>
    <row r="46" spans="1:42" ht="22.5" hidden="1" outlineLevel="1" x14ac:dyDescent="0.25">
      <c r="A46" s="111">
        <v>45</v>
      </c>
      <c r="B46" s="111" t="s">
        <v>1</v>
      </c>
      <c r="C46" s="111" t="s">
        <v>80</v>
      </c>
      <c r="D46" s="112" t="s">
        <v>176</v>
      </c>
      <c r="E46" s="111" t="str">
        <f t="shared" si="0"/>
        <v>B3</v>
      </c>
      <c r="F46" s="111">
        <v>2050</v>
      </c>
      <c r="G46" s="113">
        <v>7500</v>
      </c>
      <c r="H46" s="114" t="s">
        <v>359</v>
      </c>
      <c r="I46" s="115" t="s">
        <v>360</v>
      </c>
      <c r="J46" s="116">
        <v>1</v>
      </c>
      <c r="K46" s="117" t="s">
        <v>357</v>
      </c>
      <c r="L46" s="117">
        <v>1</v>
      </c>
      <c r="M46" s="118">
        <v>1</v>
      </c>
      <c r="N46" s="119" t="s">
        <v>276</v>
      </c>
      <c r="O46" s="120" t="s">
        <v>181</v>
      </c>
      <c r="P46" s="121">
        <v>100</v>
      </c>
      <c r="Q46" s="121">
        <v>75</v>
      </c>
      <c r="R46" s="122" t="s">
        <v>182</v>
      </c>
      <c r="S46" s="123">
        <v>7982</v>
      </c>
      <c r="T46" s="116" t="s">
        <v>361</v>
      </c>
      <c r="U46" s="122" t="s">
        <v>184</v>
      </c>
      <c r="V46" s="119" t="s">
        <v>195</v>
      </c>
      <c r="W46" s="124">
        <f t="shared" si="3"/>
        <v>41505</v>
      </c>
      <c r="X46" s="124">
        <f t="shared" si="3"/>
        <v>41505</v>
      </c>
      <c r="Y46" s="124">
        <f t="shared" si="3"/>
        <v>41505</v>
      </c>
      <c r="Z46" s="125">
        <f t="shared" si="3"/>
        <v>41505</v>
      </c>
      <c r="AA46" s="126">
        <v>42406</v>
      </c>
      <c r="AB46" s="126">
        <v>42406</v>
      </c>
      <c r="AC46" s="127">
        <v>42418</v>
      </c>
      <c r="AD46" s="128">
        <v>42419</v>
      </c>
      <c r="AE46" s="129">
        <v>42464</v>
      </c>
      <c r="AF46" s="127">
        <v>42474</v>
      </c>
      <c r="AG46" s="127">
        <v>42475</v>
      </c>
      <c r="AH46" s="130">
        <v>42478</v>
      </c>
      <c r="AI46" s="131">
        <v>42477</v>
      </c>
      <c r="AJ46" s="131">
        <v>42501</v>
      </c>
      <c r="AK46" s="126">
        <v>42514</v>
      </c>
      <c r="AL46" s="126">
        <v>42484</v>
      </c>
      <c r="AM46" s="132">
        <v>1</v>
      </c>
    </row>
    <row r="47" spans="1:42" ht="22.5" hidden="1" outlineLevel="1" x14ac:dyDescent="0.25">
      <c r="A47" s="158">
        <v>46</v>
      </c>
      <c r="B47" s="134" t="s">
        <v>1</v>
      </c>
      <c r="C47" s="134" t="s">
        <v>80</v>
      </c>
      <c r="D47" s="135" t="s">
        <v>176</v>
      </c>
      <c r="E47" s="134" t="str">
        <f t="shared" si="0"/>
        <v>B3</v>
      </c>
      <c r="F47" s="134">
        <v>2050</v>
      </c>
      <c r="G47" s="136">
        <v>7500</v>
      </c>
      <c r="H47" s="159" t="s">
        <v>362</v>
      </c>
      <c r="I47" s="160" t="s">
        <v>363</v>
      </c>
      <c r="J47" s="161">
        <v>1</v>
      </c>
      <c r="K47" s="162" t="s">
        <v>364</v>
      </c>
      <c r="L47" s="162">
        <v>1</v>
      </c>
      <c r="M47" s="163">
        <v>1</v>
      </c>
      <c r="N47" s="164" t="s">
        <v>276</v>
      </c>
      <c r="O47" s="165" t="s">
        <v>181</v>
      </c>
      <c r="P47" s="166">
        <v>100</v>
      </c>
      <c r="Q47" s="166">
        <v>75</v>
      </c>
      <c r="R47" s="167" t="s">
        <v>182</v>
      </c>
      <c r="S47" s="168">
        <v>7324</v>
      </c>
      <c r="T47" s="161" t="s">
        <v>365</v>
      </c>
      <c r="U47" s="167" t="s">
        <v>184</v>
      </c>
      <c r="V47" s="164" t="s">
        <v>195</v>
      </c>
      <c r="W47" s="124">
        <f t="shared" si="3"/>
        <v>41505</v>
      </c>
      <c r="X47" s="147">
        <f t="shared" si="3"/>
        <v>41505</v>
      </c>
      <c r="Y47" s="124">
        <f t="shared" si="3"/>
        <v>41505</v>
      </c>
      <c r="Z47" s="125">
        <f t="shared" si="3"/>
        <v>41505</v>
      </c>
      <c r="AA47" s="169">
        <v>42517</v>
      </c>
      <c r="AB47" s="169">
        <v>42517</v>
      </c>
      <c r="AC47" s="170">
        <v>42546</v>
      </c>
      <c r="AD47" s="171">
        <v>42548</v>
      </c>
      <c r="AE47" s="172">
        <v>42575</v>
      </c>
      <c r="AF47" s="170">
        <v>42585</v>
      </c>
      <c r="AG47" s="170">
        <v>42586</v>
      </c>
      <c r="AH47" s="173">
        <v>42589</v>
      </c>
      <c r="AI47" s="174">
        <v>42591</v>
      </c>
      <c r="AJ47" s="174">
        <v>42618</v>
      </c>
      <c r="AK47" s="169">
        <v>42625</v>
      </c>
      <c r="AL47" s="169">
        <v>42595</v>
      </c>
      <c r="AM47" s="175">
        <v>1</v>
      </c>
    </row>
    <row r="48" spans="1:42" ht="22.5" hidden="1" outlineLevel="1" x14ac:dyDescent="0.25">
      <c r="A48" s="111">
        <v>47</v>
      </c>
      <c r="B48" s="111" t="s">
        <v>1</v>
      </c>
      <c r="C48" s="111" t="s">
        <v>80</v>
      </c>
      <c r="D48" s="112" t="s">
        <v>176</v>
      </c>
      <c r="E48" s="111" t="str">
        <f t="shared" si="0"/>
        <v>B3</v>
      </c>
      <c r="F48" s="111">
        <v>2050</v>
      </c>
      <c r="G48" s="113">
        <v>7500</v>
      </c>
      <c r="H48" s="114" t="s">
        <v>366</v>
      </c>
      <c r="I48" s="115" t="s">
        <v>367</v>
      </c>
      <c r="J48" s="116">
        <v>1</v>
      </c>
      <c r="K48" s="117" t="s">
        <v>364</v>
      </c>
      <c r="L48" s="117">
        <v>1</v>
      </c>
      <c r="M48" s="118">
        <v>1</v>
      </c>
      <c r="N48" s="119" t="s">
        <v>276</v>
      </c>
      <c r="O48" s="120" t="s">
        <v>181</v>
      </c>
      <c r="P48" s="121">
        <v>100</v>
      </c>
      <c r="Q48" s="121">
        <v>75</v>
      </c>
      <c r="R48" s="122" t="s">
        <v>182</v>
      </c>
      <c r="S48" s="123">
        <v>7904</v>
      </c>
      <c r="T48" s="116" t="s">
        <v>368</v>
      </c>
      <c r="U48" s="122" t="s">
        <v>184</v>
      </c>
      <c r="V48" s="119" t="s">
        <v>195</v>
      </c>
      <c r="W48" s="124">
        <f t="shared" si="3"/>
        <v>41505</v>
      </c>
      <c r="X48" s="124">
        <f t="shared" si="3"/>
        <v>41505</v>
      </c>
      <c r="Y48" s="124">
        <f t="shared" si="3"/>
        <v>41505</v>
      </c>
      <c r="Z48" s="125">
        <f t="shared" si="3"/>
        <v>41505</v>
      </c>
      <c r="AA48" s="126">
        <v>42520</v>
      </c>
      <c r="AB48" s="126">
        <v>42520</v>
      </c>
      <c r="AC48" s="127">
        <v>42534</v>
      </c>
      <c r="AD48" s="128">
        <v>42537</v>
      </c>
      <c r="AE48" s="129">
        <v>42575</v>
      </c>
      <c r="AF48" s="127">
        <v>42585</v>
      </c>
      <c r="AG48" s="127">
        <v>42586</v>
      </c>
      <c r="AH48" s="130">
        <v>42589</v>
      </c>
      <c r="AI48" s="131">
        <v>42590</v>
      </c>
      <c r="AJ48" s="131">
        <v>42618</v>
      </c>
      <c r="AK48" s="126">
        <v>42626</v>
      </c>
      <c r="AL48" s="126">
        <v>42596</v>
      </c>
      <c r="AM48" s="132">
        <v>1</v>
      </c>
    </row>
    <row r="49" spans="1:39" ht="22.5" hidden="1" outlineLevel="1" x14ac:dyDescent="0.25">
      <c r="A49" s="158">
        <v>48</v>
      </c>
      <c r="B49" s="134" t="s">
        <v>1</v>
      </c>
      <c r="C49" s="134" t="s">
        <v>80</v>
      </c>
      <c r="D49" s="135" t="s">
        <v>176</v>
      </c>
      <c r="E49" s="134" t="str">
        <f t="shared" si="0"/>
        <v>B1</v>
      </c>
      <c r="F49" s="134">
        <v>2050</v>
      </c>
      <c r="G49" s="136">
        <v>7500</v>
      </c>
      <c r="H49" s="159" t="s">
        <v>369</v>
      </c>
      <c r="I49" s="160" t="s">
        <v>370</v>
      </c>
      <c r="J49" s="161">
        <v>1</v>
      </c>
      <c r="K49" s="162" t="s">
        <v>371</v>
      </c>
      <c r="L49" s="162">
        <v>1</v>
      </c>
      <c r="M49" s="163">
        <v>1</v>
      </c>
      <c r="N49" s="164" t="s">
        <v>180</v>
      </c>
      <c r="O49" s="165" t="s">
        <v>295</v>
      </c>
      <c r="P49" s="166">
        <v>100</v>
      </c>
      <c r="Q49" s="166">
        <v>74.166250000000005</v>
      </c>
      <c r="R49" s="167" t="s">
        <v>182</v>
      </c>
      <c r="S49" s="168">
        <v>7196</v>
      </c>
      <c r="T49" s="161" t="s">
        <v>372</v>
      </c>
      <c r="U49" s="167" t="s">
        <v>184</v>
      </c>
      <c r="V49" s="164" t="s">
        <v>297</v>
      </c>
      <c r="W49" s="124">
        <f t="shared" si="3"/>
        <v>41505</v>
      </c>
      <c r="X49" s="147">
        <f t="shared" si="3"/>
        <v>41505</v>
      </c>
      <c r="Y49" s="124">
        <f t="shared" si="3"/>
        <v>41505</v>
      </c>
      <c r="Z49" s="125">
        <f t="shared" si="3"/>
        <v>41505</v>
      </c>
      <c r="AA49" s="169">
        <v>42552</v>
      </c>
      <c r="AB49" s="169">
        <v>42552</v>
      </c>
      <c r="AC49" s="170">
        <v>42578</v>
      </c>
      <c r="AD49" s="171">
        <v>42580</v>
      </c>
      <c r="AE49" s="172">
        <v>42623</v>
      </c>
      <c r="AF49" s="170">
        <v>42633</v>
      </c>
      <c r="AG49" s="170">
        <v>42634</v>
      </c>
      <c r="AH49" s="173">
        <v>42637</v>
      </c>
      <c r="AI49" s="174">
        <v>42639</v>
      </c>
      <c r="AJ49" s="174">
        <v>42666</v>
      </c>
      <c r="AK49" s="169">
        <v>42682</v>
      </c>
      <c r="AL49" s="169">
        <v>42652</v>
      </c>
      <c r="AM49" s="175">
        <v>1</v>
      </c>
    </row>
    <row r="50" spans="1:39" ht="22.5" hidden="1" outlineLevel="1" x14ac:dyDescent="0.25">
      <c r="A50" s="111">
        <v>49</v>
      </c>
      <c r="B50" s="111" t="s">
        <v>1</v>
      </c>
      <c r="C50" s="111" t="s">
        <v>80</v>
      </c>
      <c r="D50" s="112" t="s">
        <v>176</v>
      </c>
      <c r="E50" s="111" t="str">
        <f t="shared" si="0"/>
        <v>B3</v>
      </c>
      <c r="F50" s="111">
        <v>2050</v>
      </c>
      <c r="G50" s="113">
        <v>7500</v>
      </c>
      <c r="H50" s="114" t="s">
        <v>373</v>
      </c>
      <c r="I50" s="115" t="s">
        <v>374</v>
      </c>
      <c r="J50" s="116">
        <v>1</v>
      </c>
      <c r="K50" s="117" t="s">
        <v>371</v>
      </c>
      <c r="L50" s="117">
        <v>1</v>
      </c>
      <c r="M50" s="118">
        <v>1</v>
      </c>
      <c r="N50" s="119" t="s">
        <v>276</v>
      </c>
      <c r="O50" s="120" t="s">
        <v>295</v>
      </c>
      <c r="P50" s="121">
        <v>100</v>
      </c>
      <c r="Q50" s="121">
        <v>74.17</v>
      </c>
      <c r="R50" s="122" t="s">
        <v>182</v>
      </c>
      <c r="S50" s="123">
        <v>6814</v>
      </c>
      <c r="T50" s="116" t="s">
        <v>375</v>
      </c>
      <c r="U50" s="122" t="s">
        <v>184</v>
      </c>
      <c r="V50" s="119" t="s">
        <v>297</v>
      </c>
      <c r="W50" s="124">
        <f t="shared" si="3"/>
        <v>41505</v>
      </c>
      <c r="X50" s="124">
        <f t="shared" si="3"/>
        <v>41505</v>
      </c>
      <c r="Y50" s="124">
        <f t="shared" si="3"/>
        <v>41505</v>
      </c>
      <c r="Z50" s="125">
        <f t="shared" si="3"/>
        <v>41505</v>
      </c>
      <c r="AA50" s="126">
        <v>42556</v>
      </c>
      <c r="AB50" s="126">
        <v>42556</v>
      </c>
      <c r="AC50" s="127">
        <v>42567</v>
      </c>
      <c r="AD50" s="128">
        <v>42569</v>
      </c>
      <c r="AE50" s="129">
        <v>42623</v>
      </c>
      <c r="AF50" s="127">
        <v>42633</v>
      </c>
      <c r="AG50" s="127">
        <v>42634</v>
      </c>
      <c r="AH50" s="130">
        <v>42637</v>
      </c>
      <c r="AI50" s="131">
        <v>42637</v>
      </c>
      <c r="AJ50" s="131">
        <v>42666</v>
      </c>
      <c r="AK50" s="126">
        <v>42672</v>
      </c>
      <c r="AL50" s="126">
        <v>42642</v>
      </c>
      <c r="AM50" s="132">
        <v>1</v>
      </c>
    </row>
    <row r="51" spans="1:39" ht="22.5" hidden="1" outlineLevel="1" x14ac:dyDescent="0.25">
      <c r="A51" s="158">
        <v>50</v>
      </c>
      <c r="B51" s="134" t="s">
        <v>1</v>
      </c>
      <c r="C51" s="134" t="s">
        <v>80</v>
      </c>
      <c r="D51" s="135" t="s">
        <v>176</v>
      </c>
      <c r="E51" s="134" t="str">
        <f t="shared" si="0"/>
        <v>B3</v>
      </c>
      <c r="F51" s="134">
        <v>2050</v>
      </c>
      <c r="G51" s="136">
        <v>7500</v>
      </c>
      <c r="H51" s="159" t="s">
        <v>376</v>
      </c>
      <c r="I51" s="160" t="s">
        <v>377</v>
      </c>
      <c r="J51" s="161">
        <v>1</v>
      </c>
      <c r="K51" s="162" t="s">
        <v>378</v>
      </c>
      <c r="L51" s="162">
        <v>1</v>
      </c>
      <c r="M51" s="163">
        <v>1</v>
      </c>
      <c r="N51" s="164" t="s">
        <v>276</v>
      </c>
      <c r="O51" s="165" t="s">
        <v>379</v>
      </c>
      <c r="P51" s="166">
        <v>100</v>
      </c>
      <c r="Q51" s="166">
        <v>75</v>
      </c>
      <c r="R51" s="167" t="s">
        <v>182</v>
      </c>
      <c r="S51" s="168">
        <v>8098</v>
      </c>
      <c r="T51" s="161" t="s">
        <v>380</v>
      </c>
      <c r="U51" s="167" t="s">
        <v>184</v>
      </c>
      <c r="V51" s="164" t="s">
        <v>381</v>
      </c>
      <c r="W51" s="124">
        <f t="shared" si="3"/>
        <v>41505</v>
      </c>
      <c r="X51" s="147">
        <f t="shared" si="3"/>
        <v>41505</v>
      </c>
      <c r="Y51" s="124">
        <f t="shared" si="3"/>
        <v>41505</v>
      </c>
      <c r="Z51" s="125">
        <f t="shared" si="3"/>
        <v>41505</v>
      </c>
      <c r="AA51" s="169">
        <v>42583</v>
      </c>
      <c r="AB51" s="169">
        <v>42583</v>
      </c>
      <c r="AC51" s="170">
        <v>42609</v>
      </c>
      <c r="AD51" s="171">
        <v>42619</v>
      </c>
      <c r="AE51" s="172">
        <v>42637</v>
      </c>
      <c r="AF51" s="170">
        <v>42647</v>
      </c>
      <c r="AG51" s="170">
        <v>42648</v>
      </c>
      <c r="AH51" s="173">
        <v>42651</v>
      </c>
      <c r="AI51" s="174">
        <v>42652</v>
      </c>
      <c r="AJ51" s="174">
        <v>42676</v>
      </c>
      <c r="AK51" s="169">
        <v>42698</v>
      </c>
      <c r="AL51" s="169">
        <v>42667</v>
      </c>
      <c r="AM51" s="175">
        <v>1</v>
      </c>
    </row>
    <row r="52" spans="1:39" ht="22.5" hidden="1" outlineLevel="1" x14ac:dyDescent="0.25">
      <c r="A52" s="111">
        <v>51</v>
      </c>
      <c r="B52" s="111" t="s">
        <v>1</v>
      </c>
      <c r="C52" s="111" t="s">
        <v>80</v>
      </c>
      <c r="D52" s="112" t="s">
        <v>176</v>
      </c>
      <c r="E52" s="111" t="str">
        <f t="shared" si="0"/>
        <v>B3</v>
      </c>
      <c r="F52" s="111">
        <v>2050</v>
      </c>
      <c r="G52" s="113">
        <v>7500</v>
      </c>
      <c r="H52" s="114" t="s">
        <v>382</v>
      </c>
      <c r="I52" s="115" t="s">
        <v>383</v>
      </c>
      <c r="J52" s="116">
        <v>1</v>
      </c>
      <c r="K52" s="117" t="s">
        <v>384</v>
      </c>
      <c r="L52" s="117">
        <v>1</v>
      </c>
      <c r="M52" s="118">
        <v>1</v>
      </c>
      <c r="N52" s="119" t="s">
        <v>276</v>
      </c>
      <c r="O52" s="120" t="s">
        <v>189</v>
      </c>
      <c r="P52" s="121">
        <v>100</v>
      </c>
      <c r="Q52" s="121">
        <v>75</v>
      </c>
      <c r="R52" s="122" t="s">
        <v>182</v>
      </c>
      <c r="S52" s="123">
        <v>7353</v>
      </c>
      <c r="T52" s="116" t="s">
        <v>385</v>
      </c>
      <c r="U52" s="122" t="s">
        <v>184</v>
      </c>
      <c r="V52" s="119" t="s">
        <v>185</v>
      </c>
      <c r="W52" s="124">
        <f t="shared" si="3"/>
        <v>41505</v>
      </c>
      <c r="X52" s="124">
        <f t="shared" si="3"/>
        <v>41505</v>
      </c>
      <c r="Y52" s="124">
        <f t="shared" si="3"/>
        <v>41505</v>
      </c>
      <c r="Z52" s="125">
        <f t="shared" si="3"/>
        <v>41505</v>
      </c>
      <c r="AA52" s="126">
        <v>42622</v>
      </c>
      <c r="AB52" s="126">
        <v>42622</v>
      </c>
      <c r="AC52" s="127">
        <v>42648</v>
      </c>
      <c r="AD52" s="128">
        <v>42650</v>
      </c>
      <c r="AE52" s="129">
        <v>42667</v>
      </c>
      <c r="AF52" s="127">
        <v>42676</v>
      </c>
      <c r="AG52" s="127">
        <v>42677</v>
      </c>
      <c r="AH52" s="130">
        <v>42680</v>
      </c>
      <c r="AI52" s="131">
        <v>42680</v>
      </c>
      <c r="AJ52" s="131">
        <v>42706</v>
      </c>
      <c r="AK52" s="126">
        <v>42719</v>
      </c>
      <c r="AL52" s="126">
        <v>42689</v>
      </c>
      <c r="AM52" s="132">
        <v>1</v>
      </c>
    </row>
    <row r="53" spans="1:39" ht="22.5" hidden="1" outlineLevel="1" x14ac:dyDescent="0.25">
      <c r="A53" s="158">
        <v>52</v>
      </c>
      <c r="B53" s="134" t="s">
        <v>1</v>
      </c>
      <c r="C53" s="134" t="s">
        <v>80</v>
      </c>
      <c r="D53" s="135" t="s">
        <v>176</v>
      </c>
      <c r="E53" s="134" t="str">
        <f t="shared" si="0"/>
        <v>B1</v>
      </c>
      <c r="F53" s="134">
        <v>2050</v>
      </c>
      <c r="G53" s="136">
        <v>7500</v>
      </c>
      <c r="H53" s="159" t="s">
        <v>386</v>
      </c>
      <c r="I53" s="160" t="s">
        <v>387</v>
      </c>
      <c r="J53" s="161">
        <v>1</v>
      </c>
      <c r="K53" s="162" t="s">
        <v>384</v>
      </c>
      <c r="L53" s="162">
        <v>1</v>
      </c>
      <c r="M53" s="163">
        <v>1</v>
      </c>
      <c r="N53" s="164" t="s">
        <v>180</v>
      </c>
      <c r="O53" s="165" t="s">
        <v>189</v>
      </c>
      <c r="P53" s="166">
        <v>100</v>
      </c>
      <c r="Q53" s="166">
        <v>75</v>
      </c>
      <c r="R53" s="167" t="s">
        <v>182</v>
      </c>
      <c r="S53" s="168">
        <v>7311</v>
      </c>
      <c r="T53" s="161" t="s">
        <v>388</v>
      </c>
      <c r="U53" s="167" t="s">
        <v>184</v>
      </c>
      <c r="V53" s="164" t="s">
        <v>185</v>
      </c>
      <c r="W53" s="124">
        <f t="shared" si="3"/>
        <v>41505</v>
      </c>
      <c r="X53" s="147">
        <f t="shared" si="3"/>
        <v>41505</v>
      </c>
      <c r="Y53" s="124">
        <f t="shared" si="3"/>
        <v>41505</v>
      </c>
      <c r="Z53" s="125">
        <f t="shared" si="3"/>
        <v>41505</v>
      </c>
      <c r="AA53" s="169">
        <v>42626</v>
      </c>
      <c r="AB53" s="169">
        <v>42626</v>
      </c>
      <c r="AC53" s="170">
        <v>42635</v>
      </c>
      <c r="AD53" s="171">
        <v>42637</v>
      </c>
      <c r="AE53" s="172">
        <v>42667</v>
      </c>
      <c r="AF53" s="170">
        <v>42676</v>
      </c>
      <c r="AG53" s="170">
        <v>42677</v>
      </c>
      <c r="AH53" s="173">
        <v>42680</v>
      </c>
      <c r="AI53" s="174">
        <v>42679</v>
      </c>
      <c r="AJ53" s="174">
        <v>42706</v>
      </c>
      <c r="AK53" s="169">
        <v>42721</v>
      </c>
      <c r="AL53" s="169">
        <v>42691</v>
      </c>
      <c r="AM53" s="175">
        <v>1</v>
      </c>
    </row>
    <row r="54" spans="1:39" ht="22.5" hidden="1" outlineLevel="1" x14ac:dyDescent="0.25">
      <c r="A54" s="111">
        <v>53</v>
      </c>
      <c r="B54" s="111" t="s">
        <v>1</v>
      </c>
      <c r="C54" s="111" t="s">
        <v>80</v>
      </c>
      <c r="D54" s="112" t="s">
        <v>176</v>
      </c>
      <c r="E54" s="111" t="str">
        <f t="shared" si="0"/>
        <v>B3</v>
      </c>
      <c r="F54" s="111">
        <v>2050</v>
      </c>
      <c r="G54" s="113">
        <v>7500</v>
      </c>
      <c r="H54" s="114" t="s">
        <v>389</v>
      </c>
      <c r="I54" s="115" t="s">
        <v>390</v>
      </c>
      <c r="J54" s="116">
        <v>1</v>
      </c>
      <c r="K54" s="117" t="s">
        <v>391</v>
      </c>
      <c r="L54" s="117">
        <v>1</v>
      </c>
      <c r="M54" s="118">
        <v>1</v>
      </c>
      <c r="N54" s="119" t="s">
        <v>392</v>
      </c>
      <c r="O54" s="120" t="s">
        <v>181</v>
      </c>
      <c r="P54" s="121">
        <v>100</v>
      </c>
      <c r="Q54" s="121">
        <v>75</v>
      </c>
      <c r="R54" s="122" t="s">
        <v>182</v>
      </c>
      <c r="S54" s="123">
        <v>7290</v>
      </c>
      <c r="T54" s="116" t="s">
        <v>393</v>
      </c>
      <c r="U54" s="122" t="s">
        <v>184</v>
      </c>
      <c r="V54" s="119" t="s">
        <v>185</v>
      </c>
      <c r="W54" s="124">
        <f t="shared" si="3"/>
        <v>41505</v>
      </c>
      <c r="X54" s="124">
        <f t="shared" si="3"/>
        <v>41505</v>
      </c>
      <c r="Y54" s="124">
        <f t="shared" si="3"/>
        <v>41505</v>
      </c>
      <c r="Z54" s="125">
        <f t="shared" si="3"/>
        <v>41505</v>
      </c>
      <c r="AA54" s="126">
        <v>42673</v>
      </c>
      <c r="AB54" s="126">
        <v>42673</v>
      </c>
      <c r="AC54" s="127">
        <v>42687</v>
      </c>
      <c r="AD54" s="128">
        <v>42689</v>
      </c>
      <c r="AE54" s="129">
        <v>42717</v>
      </c>
      <c r="AF54" s="127">
        <v>42724</v>
      </c>
      <c r="AG54" s="127">
        <v>42725</v>
      </c>
      <c r="AH54" s="130">
        <v>42728</v>
      </c>
      <c r="AI54" s="131">
        <v>42727</v>
      </c>
      <c r="AJ54" s="131">
        <v>42759</v>
      </c>
      <c r="AK54" s="126">
        <v>42762</v>
      </c>
      <c r="AL54" s="126">
        <v>42732</v>
      </c>
      <c r="AM54" s="132">
        <v>1</v>
      </c>
    </row>
    <row r="55" spans="1:39" ht="22.5" hidden="1" outlineLevel="1" x14ac:dyDescent="0.25">
      <c r="A55" s="158">
        <v>54</v>
      </c>
      <c r="B55" s="134" t="s">
        <v>1</v>
      </c>
      <c r="C55" s="134" t="s">
        <v>80</v>
      </c>
      <c r="D55" s="135" t="s">
        <v>176</v>
      </c>
      <c r="E55" s="134" t="str">
        <f t="shared" si="0"/>
        <v>B3</v>
      </c>
      <c r="F55" s="134">
        <v>2050</v>
      </c>
      <c r="G55" s="136">
        <v>7500</v>
      </c>
      <c r="H55" s="159" t="s">
        <v>394</v>
      </c>
      <c r="I55" s="160" t="s">
        <v>395</v>
      </c>
      <c r="J55" s="161">
        <v>1</v>
      </c>
      <c r="K55" s="162" t="s">
        <v>396</v>
      </c>
      <c r="L55" s="162">
        <v>1</v>
      </c>
      <c r="M55" s="163">
        <v>1</v>
      </c>
      <c r="N55" s="164" t="s">
        <v>276</v>
      </c>
      <c r="O55" s="165" t="s">
        <v>181</v>
      </c>
      <c r="P55" s="166">
        <v>100</v>
      </c>
      <c r="Q55" s="166">
        <v>75</v>
      </c>
      <c r="R55" s="167" t="s">
        <v>182</v>
      </c>
      <c r="S55" s="168">
        <v>7590</v>
      </c>
      <c r="T55" s="161" t="s">
        <v>397</v>
      </c>
      <c r="U55" s="167" t="s">
        <v>184</v>
      </c>
      <c r="V55" s="164" t="s">
        <v>195</v>
      </c>
      <c r="W55" s="124">
        <f t="shared" si="3"/>
        <v>41505</v>
      </c>
      <c r="X55" s="147">
        <f t="shared" si="3"/>
        <v>41505</v>
      </c>
      <c r="Y55" s="124">
        <f t="shared" si="3"/>
        <v>41505</v>
      </c>
      <c r="Z55" s="125">
        <f t="shared" si="3"/>
        <v>41505</v>
      </c>
      <c r="AA55" s="169">
        <v>42656</v>
      </c>
      <c r="AB55" s="169">
        <v>42656</v>
      </c>
      <c r="AC55" s="170">
        <v>42669</v>
      </c>
      <c r="AD55" s="171">
        <v>42671</v>
      </c>
      <c r="AE55" s="172">
        <v>42738</v>
      </c>
      <c r="AF55" s="170">
        <v>42745</v>
      </c>
      <c r="AG55" s="170">
        <v>42746</v>
      </c>
      <c r="AH55" s="173">
        <v>42749</v>
      </c>
      <c r="AI55" s="174">
        <v>42748</v>
      </c>
      <c r="AJ55" s="174">
        <v>42774</v>
      </c>
      <c r="AK55" s="169">
        <v>42788</v>
      </c>
      <c r="AL55" s="169">
        <v>42758</v>
      </c>
      <c r="AM55" s="175">
        <v>1</v>
      </c>
    </row>
    <row r="56" spans="1:39" ht="22.5" hidden="1" outlineLevel="1" x14ac:dyDescent="0.25">
      <c r="A56" s="111">
        <v>55</v>
      </c>
      <c r="B56" s="111" t="s">
        <v>1</v>
      </c>
      <c r="C56" s="111" t="s">
        <v>80</v>
      </c>
      <c r="D56" s="112" t="s">
        <v>176</v>
      </c>
      <c r="E56" s="111" t="str">
        <f t="shared" si="0"/>
        <v>B3</v>
      </c>
      <c r="F56" s="111">
        <v>2050</v>
      </c>
      <c r="G56" s="113">
        <v>7500</v>
      </c>
      <c r="H56" s="114" t="s">
        <v>398</v>
      </c>
      <c r="I56" s="115" t="s">
        <v>399</v>
      </c>
      <c r="J56" s="116">
        <v>1</v>
      </c>
      <c r="K56" s="117" t="s">
        <v>400</v>
      </c>
      <c r="L56" s="117">
        <v>1</v>
      </c>
      <c r="M56" s="118">
        <v>1</v>
      </c>
      <c r="N56" s="119" t="s">
        <v>276</v>
      </c>
      <c r="O56" s="120" t="s">
        <v>324</v>
      </c>
      <c r="P56" s="121">
        <v>100</v>
      </c>
      <c r="Q56" s="121">
        <v>75</v>
      </c>
      <c r="R56" s="122" t="s">
        <v>182</v>
      </c>
      <c r="S56" s="123">
        <v>7197</v>
      </c>
      <c r="T56" s="116" t="s">
        <v>401</v>
      </c>
      <c r="U56" s="122" t="s">
        <v>184</v>
      </c>
      <c r="V56" s="119" t="s">
        <v>402</v>
      </c>
      <c r="W56" s="124">
        <f t="shared" si="3"/>
        <v>41505</v>
      </c>
      <c r="X56" s="124">
        <f t="shared" si="3"/>
        <v>41505</v>
      </c>
      <c r="Y56" s="124">
        <f t="shared" si="3"/>
        <v>41505</v>
      </c>
      <c r="Z56" s="125">
        <f t="shared" si="3"/>
        <v>41505</v>
      </c>
      <c r="AA56" s="126">
        <v>42739</v>
      </c>
      <c r="AB56" s="126">
        <v>42739</v>
      </c>
      <c r="AC56" s="127">
        <v>42767</v>
      </c>
      <c r="AD56" s="128">
        <v>42769</v>
      </c>
      <c r="AE56" s="129">
        <v>42786</v>
      </c>
      <c r="AF56" s="127">
        <v>42798</v>
      </c>
      <c r="AG56" s="127">
        <v>42799</v>
      </c>
      <c r="AH56" s="130">
        <v>42802</v>
      </c>
      <c r="AI56" s="131">
        <v>42800</v>
      </c>
      <c r="AJ56" s="131">
        <v>42828</v>
      </c>
      <c r="AK56" s="126">
        <v>42844</v>
      </c>
      <c r="AL56" s="126">
        <v>42814</v>
      </c>
      <c r="AM56" s="132">
        <v>1</v>
      </c>
    </row>
    <row r="57" spans="1:39" ht="22.5" hidden="1" outlineLevel="1" x14ac:dyDescent="0.25">
      <c r="A57" s="158">
        <v>56</v>
      </c>
      <c r="B57" s="134" t="s">
        <v>1</v>
      </c>
      <c r="C57" s="134" t="s">
        <v>80</v>
      </c>
      <c r="D57" s="135" t="s">
        <v>176</v>
      </c>
      <c r="E57" s="134" t="str">
        <f t="shared" si="0"/>
        <v>B1</v>
      </c>
      <c r="F57" s="134">
        <v>2050</v>
      </c>
      <c r="G57" s="136">
        <v>7500</v>
      </c>
      <c r="H57" s="159" t="s">
        <v>403</v>
      </c>
      <c r="I57" s="160" t="s">
        <v>404</v>
      </c>
      <c r="J57" s="161">
        <v>1</v>
      </c>
      <c r="K57" s="162" t="s">
        <v>400</v>
      </c>
      <c r="L57" s="162">
        <v>1</v>
      </c>
      <c r="M57" s="163">
        <v>1</v>
      </c>
      <c r="N57" s="164" t="s">
        <v>180</v>
      </c>
      <c r="O57" s="165" t="s">
        <v>324</v>
      </c>
      <c r="P57" s="166">
        <v>100</v>
      </c>
      <c r="Q57" s="166">
        <v>75</v>
      </c>
      <c r="R57" s="167" t="s">
        <v>182</v>
      </c>
      <c r="S57" s="168">
        <v>7194</v>
      </c>
      <c r="T57" s="161" t="s">
        <v>405</v>
      </c>
      <c r="U57" s="167" t="s">
        <v>184</v>
      </c>
      <c r="V57" s="164" t="s">
        <v>402</v>
      </c>
      <c r="W57" s="124">
        <f t="shared" si="3"/>
        <v>41505</v>
      </c>
      <c r="X57" s="147">
        <f t="shared" si="3"/>
        <v>41505</v>
      </c>
      <c r="Y57" s="124">
        <f t="shared" si="3"/>
        <v>41505</v>
      </c>
      <c r="Z57" s="125">
        <f t="shared" si="3"/>
        <v>41505</v>
      </c>
      <c r="AA57" s="169">
        <v>42743</v>
      </c>
      <c r="AB57" s="169">
        <v>42743</v>
      </c>
      <c r="AC57" s="170">
        <v>42753</v>
      </c>
      <c r="AD57" s="171">
        <v>42755</v>
      </c>
      <c r="AE57" s="172">
        <v>42786</v>
      </c>
      <c r="AF57" s="170">
        <v>42798</v>
      </c>
      <c r="AG57" s="170">
        <v>42799</v>
      </c>
      <c r="AH57" s="173">
        <v>42802</v>
      </c>
      <c r="AI57" s="174">
        <v>42801</v>
      </c>
      <c r="AJ57" s="174">
        <v>42828</v>
      </c>
      <c r="AK57" s="169">
        <v>42845</v>
      </c>
      <c r="AL57" s="169">
        <v>42815</v>
      </c>
      <c r="AM57" s="175">
        <v>1</v>
      </c>
    </row>
    <row r="58" spans="1:39" ht="22.5" hidden="1" outlineLevel="1" x14ac:dyDescent="0.25">
      <c r="A58" s="111">
        <v>57</v>
      </c>
      <c r="B58" s="111" t="s">
        <v>1</v>
      </c>
      <c r="C58" s="111" t="s">
        <v>80</v>
      </c>
      <c r="D58" s="112" t="s">
        <v>176</v>
      </c>
      <c r="E58" s="111" t="str">
        <f t="shared" si="0"/>
        <v>B1</v>
      </c>
      <c r="F58" s="111">
        <v>2050</v>
      </c>
      <c r="G58" s="113">
        <v>7500</v>
      </c>
      <c r="H58" s="114" t="s">
        <v>406</v>
      </c>
      <c r="I58" s="115" t="s">
        <v>407</v>
      </c>
      <c r="J58" s="116">
        <v>1</v>
      </c>
      <c r="K58" s="117" t="s">
        <v>408</v>
      </c>
      <c r="L58" s="117">
        <v>1</v>
      </c>
      <c r="M58" s="118">
        <v>1</v>
      </c>
      <c r="N58" s="119" t="s">
        <v>219</v>
      </c>
      <c r="O58" s="120" t="s">
        <v>220</v>
      </c>
      <c r="P58" s="121">
        <v>100</v>
      </c>
      <c r="Q58" s="121">
        <v>73.333819000000005</v>
      </c>
      <c r="R58" s="122" t="s">
        <v>182</v>
      </c>
      <c r="S58" s="123">
        <v>7297</v>
      </c>
      <c r="T58" s="116" t="s">
        <v>409</v>
      </c>
      <c r="U58" s="122" t="s">
        <v>184</v>
      </c>
      <c r="V58" s="119" t="s">
        <v>410</v>
      </c>
      <c r="W58" s="124">
        <f t="shared" si="3"/>
        <v>41505</v>
      </c>
      <c r="X58" s="124">
        <f t="shared" si="3"/>
        <v>41505</v>
      </c>
      <c r="Y58" s="124">
        <f t="shared" si="3"/>
        <v>41505</v>
      </c>
      <c r="Z58" s="125">
        <f t="shared" si="3"/>
        <v>41505</v>
      </c>
      <c r="AA58" s="126">
        <v>42772</v>
      </c>
      <c r="AB58" s="126">
        <v>42772</v>
      </c>
      <c r="AC58" s="127">
        <v>42798</v>
      </c>
      <c r="AD58" s="128">
        <v>42800</v>
      </c>
      <c r="AE58" s="129">
        <v>42816</v>
      </c>
      <c r="AF58" s="127">
        <v>42827</v>
      </c>
      <c r="AG58" s="127">
        <v>42828</v>
      </c>
      <c r="AH58" s="130">
        <v>42831</v>
      </c>
      <c r="AI58" s="131">
        <v>42831</v>
      </c>
      <c r="AJ58" s="131">
        <v>42855</v>
      </c>
      <c r="AK58" s="126">
        <v>42872</v>
      </c>
      <c r="AL58" s="126">
        <v>42842</v>
      </c>
      <c r="AM58" s="132">
        <v>1</v>
      </c>
    </row>
    <row r="59" spans="1:39" ht="22.5" hidden="1" outlineLevel="1" x14ac:dyDescent="0.25">
      <c r="A59" s="158">
        <v>58</v>
      </c>
      <c r="B59" s="134" t="s">
        <v>1</v>
      </c>
      <c r="C59" s="134" t="s">
        <v>80</v>
      </c>
      <c r="D59" s="135" t="s">
        <v>176</v>
      </c>
      <c r="E59" s="134" t="str">
        <f t="shared" si="0"/>
        <v>B3</v>
      </c>
      <c r="F59" s="134">
        <v>2050</v>
      </c>
      <c r="G59" s="136">
        <v>7500</v>
      </c>
      <c r="H59" s="159" t="s">
        <v>411</v>
      </c>
      <c r="I59" s="160" t="s">
        <v>412</v>
      </c>
      <c r="J59" s="161">
        <v>1</v>
      </c>
      <c r="K59" s="162" t="s">
        <v>408</v>
      </c>
      <c r="L59" s="162">
        <v>1</v>
      </c>
      <c r="M59" s="163">
        <v>1</v>
      </c>
      <c r="N59" s="164" t="s">
        <v>234</v>
      </c>
      <c r="O59" s="165" t="s">
        <v>220</v>
      </c>
      <c r="P59" s="166">
        <v>100</v>
      </c>
      <c r="Q59" s="166">
        <v>73.333819000000005</v>
      </c>
      <c r="R59" s="167" t="s">
        <v>182</v>
      </c>
      <c r="S59" s="168">
        <v>7307</v>
      </c>
      <c r="T59" s="161" t="s">
        <v>413</v>
      </c>
      <c r="U59" s="167" t="s">
        <v>184</v>
      </c>
      <c r="V59" s="164" t="s">
        <v>410</v>
      </c>
      <c r="W59" s="124">
        <f t="shared" si="3"/>
        <v>41505</v>
      </c>
      <c r="X59" s="147">
        <f t="shared" si="3"/>
        <v>41505</v>
      </c>
      <c r="Y59" s="124">
        <f t="shared" si="3"/>
        <v>41505</v>
      </c>
      <c r="Z59" s="125">
        <f t="shared" si="3"/>
        <v>41505</v>
      </c>
      <c r="AA59" s="169">
        <v>42776</v>
      </c>
      <c r="AB59" s="169">
        <v>42776</v>
      </c>
      <c r="AC59" s="170">
        <v>42789</v>
      </c>
      <c r="AD59" s="171">
        <v>42792</v>
      </c>
      <c r="AE59" s="172">
        <v>42816</v>
      </c>
      <c r="AF59" s="170">
        <v>42827</v>
      </c>
      <c r="AG59" s="170">
        <v>42828</v>
      </c>
      <c r="AH59" s="173">
        <v>42831</v>
      </c>
      <c r="AI59" s="174">
        <v>42830</v>
      </c>
      <c r="AJ59" s="174">
        <v>42855</v>
      </c>
      <c r="AK59" s="169">
        <v>42872</v>
      </c>
      <c r="AL59" s="169">
        <v>42842</v>
      </c>
      <c r="AM59" s="175">
        <v>1</v>
      </c>
    </row>
    <row r="60" spans="1:39" ht="22.5" hidden="1" outlineLevel="1" x14ac:dyDescent="0.25">
      <c r="A60" s="111">
        <v>59</v>
      </c>
      <c r="B60" s="111" t="s">
        <v>1</v>
      </c>
      <c r="C60" s="111" t="s">
        <v>80</v>
      </c>
      <c r="D60" s="112" t="s">
        <v>176</v>
      </c>
      <c r="E60" s="111" t="str">
        <f t="shared" si="0"/>
        <v>B1</v>
      </c>
      <c r="F60" s="111">
        <v>2050</v>
      </c>
      <c r="G60" s="113">
        <v>7500</v>
      </c>
      <c r="H60" s="114" t="s">
        <v>414</v>
      </c>
      <c r="I60" s="115" t="s">
        <v>415</v>
      </c>
      <c r="J60" s="116">
        <v>1</v>
      </c>
      <c r="K60" s="117" t="s">
        <v>416</v>
      </c>
      <c r="L60" s="117">
        <v>1</v>
      </c>
      <c r="M60" s="118">
        <v>1</v>
      </c>
      <c r="N60" s="119" t="s">
        <v>180</v>
      </c>
      <c r="O60" s="120" t="s">
        <v>379</v>
      </c>
      <c r="P60" s="121">
        <v>100</v>
      </c>
      <c r="Q60" s="121">
        <v>75</v>
      </c>
      <c r="R60" s="122" t="s">
        <v>182</v>
      </c>
      <c r="S60" s="123">
        <v>7168</v>
      </c>
      <c r="T60" s="116" t="s">
        <v>417</v>
      </c>
      <c r="U60" s="122" t="s">
        <v>184</v>
      </c>
      <c r="V60" s="119" t="s">
        <v>418</v>
      </c>
      <c r="W60" s="124">
        <f t="shared" si="3"/>
        <v>41505</v>
      </c>
      <c r="X60" s="124">
        <f t="shared" si="3"/>
        <v>41505</v>
      </c>
      <c r="Y60" s="124">
        <f t="shared" si="3"/>
        <v>41505</v>
      </c>
      <c r="Z60" s="125">
        <f t="shared" si="3"/>
        <v>41505</v>
      </c>
      <c r="AA60" s="126">
        <v>42803</v>
      </c>
      <c r="AB60" s="126">
        <v>42803</v>
      </c>
      <c r="AC60" s="127">
        <v>42824</v>
      </c>
      <c r="AD60" s="128">
        <v>42826</v>
      </c>
      <c r="AE60" s="129">
        <v>42835</v>
      </c>
      <c r="AF60" s="127">
        <v>42848</v>
      </c>
      <c r="AG60" s="127">
        <v>42849</v>
      </c>
      <c r="AH60" s="130">
        <v>42852</v>
      </c>
      <c r="AI60" s="131">
        <v>42851</v>
      </c>
      <c r="AJ60" s="131">
        <v>42883</v>
      </c>
      <c r="AK60" s="126">
        <v>42900</v>
      </c>
      <c r="AL60" s="126">
        <v>42870</v>
      </c>
      <c r="AM60" s="132">
        <v>1</v>
      </c>
    </row>
    <row r="61" spans="1:39" ht="22.5" hidden="1" outlineLevel="1" x14ac:dyDescent="0.25">
      <c r="A61" s="158">
        <v>60</v>
      </c>
      <c r="B61" s="134" t="s">
        <v>1</v>
      </c>
      <c r="C61" s="134" t="s">
        <v>80</v>
      </c>
      <c r="D61" s="135" t="s">
        <v>176</v>
      </c>
      <c r="E61" s="134" t="str">
        <f t="shared" si="0"/>
        <v>B1</v>
      </c>
      <c r="F61" s="134">
        <v>2050</v>
      </c>
      <c r="G61" s="136">
        <v>7500</v>
      </c>
      <c r="H61" s="159" t="s">
        <v>419</v>
      </c>
      <c r="I61" s="160" t="s">
        <v>420</v>
      </c>
      <c r="J61" s="161">
        <v>1</v>
      </c>
      <c r="K61" s="162" t="s">
        <v>416</v>
      </c>
      <c r="L61" s="162">
        <v>1</v>
      </c>
      <c r="M61" s="163">
        <v>1</v>
      </c>
      <c r="N61" s="164" t="s">
        <v>180</v>
      </c>
      <c r="O61" s="165" t="s">
        <v>379</v>
      </c>
      <c r="P61" s="166">
        <v>100</v>
      </c>
      <c r="Q61" s="166">
        <v>75</v>
      </c>
      <c r="R61" s="167" t="s">
        <v>182</v>
      </c>
      <c r="S61" s="168">
        <v>7031</v>
      </c>
      <c r="T61" s="161" t="s">
        <v>421</v>
      </c>
      <c r="U61" s="167" t="s">
        <v>184</v>
      </c>
      <c r="V61" s="164" t="s">
        <v>418</v>
      </c>
      <c r="W61" s="124">
        <f t="shared" si="3"/>
        <v>41505</v>
      </c>
      <c r="X61" s="147">
        <f t="shared" si="3"/>
        <v>41505</v>
      </c>
      <c r="Y61" s="124">
        <f t="shared" si="3"/>
        <v>41505</v>
      </c>
      <c r="Z61" s="125">
        <f t="shared" si="3"/>
        <v>41505</v>
      </c>
      <c r="AA61" s="169">
        <v>42804</v>
      </c>
      <c r="AB61" s="169">
        <v>42804</v>
      </c>
      <c r="AC61" s="170">
        <v>42813</v>
      </c>
      <c r="AD61" s="171">
        <v>42815</v>
      </c>
      <c r="AE61" s="172">
        <v>42835</v>
      </c>
      <c r="AF61" s="170">
        <v>42848</v>
      </c>
      <c r="AG61" s="170">
        <v>42849</v>
      </c>
      <c r="AH61" s="173">
        <v>42852</v>
      </c>
      <c r="AI61" s="174">
        <v>42853</v>
      </c>
      <c r="AJ61" s="174">
        <v>42883</v>
      </c>
      <c r="AK61" s="169">
        <v>42900</v>
      </c>
      <c r="AL61" s="169">
        <v>42870</v>
      </c>
      <c r="AM61" s="175">
        <v>1</v>
      </c>
    </row>
    <row r="62" spans="1:39" ht="22.5" hidden="1" outlineLevel="1" x14ac:dyDescent="0.25">
      <c r="A62" s="111">
        <v>61</v>
      </c>
      <c r="B62" s="111" t="s">
        <v>1</v>
      </c>
      <c r="C62" s="111" t="s">
        <v>80</v>
      </c>
      <c r="D62" s="112" t="s">
        <v>176</v>
      </c>
      <c r="E62" s="111" t="str">
        <f t="shared" si="0"/>
        <v>B1</v>
      </c>
      <c r="F62" s="111">
        <v>2050</v>
      </c>
      <c r="G62" s="113">
        <v>7500</v>
      </c>
      <c r="H62" s="114" t="s">
        <v>422</v>
      </c>
      <c r="I62" s="115" t="s">
        <v>423</v>
      </c>
      <c r="J62" s="116">
        <v>1</v>
      </c>
      <c r="K62" s="117" t="s">
        <v>424</v>
      </c>
      <c r="L62" s="117">
        <v>1</v>
      </c>
      <c r="M62" s="118">
        <v>1</v>
      </c>
      <c r="N62" s="119" t="s">
        <v>180</v>
      </c>
      <c r="O62" s="120" t="s">
        <v>189</v>
      </c>
      <c r="P62" s="121">
        <v>100</v>
      </c>
      <c r="Q62" s="121">
        <v>75</v>
      </c>
      <c r="R62" s="122" t="s">
        <v>182</v>
      </c>
      <c r="S62" s="176">
        <v>7245</v>
      </c>
      <c r="T62" s="116" t="s">
        <v>425</v>
      </c>
      <c r="U62" s="122" t="s">
        <v>184</v>
      </c>
      <c r="V62" s="119" t="s">
        <v>426</v>
      </c>
      <c r="W62" s="124">
        <f t="shared" ref="W62:Z86" si="4">+$AA$2</f>
        <v>41505</v>
      </c>
      <c r="X62" s="124">
        <f t="shared" si="4"/>
        <v>41505</v>
      </c>
      <c r="Y62" s="124">
        <f t="shared" si="4"/>
        <v>41505</v>
      </c>
      <c r="Z62" s="125">
        <f t="shared" si="4"/>
        <v>41505</v>
      </c>
      <c r="AA62" s="126">
        <v>42829</v>
      </c>
      <c r="AB62" s="126">
        <v>42829</v>
      </c>
      <c r="AC62" s="127">
        <v>42855</v>
      </c>
      <c r="AD62" s="128">
        <v>42857</v>
      </c>
      <c r="AE62" s="129">
        <v>42915</v>
      </c>
      <c r="AF62" s="127">
        <v>42932</v>
      </c>
      <c r="AG62" s="127">
        <v>42933</v>
      </c>
      <c r="AH62" s="130">
        <v>42936</v>
      </c>
      <c r="AI62" s="131">
        <v>42937</v>
      </c>
      <c r="AJ62" s="131">
        <v>42970</v>
      </c>
      <c r="AK62" s="126">
        <v>42973</v>
      </c>
      <c r="AL62" s="126">
        <v>42943</v>
      </c>
      <c r="AM62" s="132">
        <v>1</v>
      </c>
    </row>
    <row r="63" spans="1:39" ht="22.5" hidden="1" outlineLevel="1" x14ac:dyDescent="0.25">
      <c r="A63" s="158">
        <v>62</v>
      </c>
      <c r="B63" s="134" t="s">
        <v>1</v>
      </c>
      <c r="C63" s="134" t="s">
        <v>80</v>
      </c>
      <c r="D63" s="135" t="s">
        <v>176</v>
      </c>
      <c r="E63" s="134" t="str">
        <f t="shared" si="0"/>
        <v>B3</v>
      </c>
      <c r="F63" s="134">
        <v>2050</v>
      </c>
      <c r="G63" s="136">
        <v>7500</v>
      </c>
      <c r="H63" s="159" t="s">
        <v>427</v>
      </c>
      <c r="I63" s="160" t="s">
        <v>428</v>
      </c>
      <c r="J63" s="161">
        <v>1</v>
      </c>
      <c r="K63" s="162" t="s">
        <v>424</v>
      </c>
      <c r="L63" s="162">
        <v>1</v>
      </c>
      <c r="M63" s="163">
        <v>1</v>
      </c>
      <c r="N63" s="164" t="s">
        <v>276</v>
      </c>
      <c r="O63" s="165" t="s">
        <v>189</v>
      </c>
      <c r="P63" s="166">
        <v>100</v>
      </c>
      <c r="Q63" s="166">
        <v>75</v>
      </c>
      <c r="R63" s="167" t="s">
        <v>182</v>
      </c>
      <c r="S63" s="177">
        <v>7370</v>
      </c>
      <c r="T63" s="161" t="s">
        <v>429</v>
      </c>
      <c r="U63" s="167" t="s">
        <v>184</v>
      </c>
      <c r="V63" s="164" t="s">
        <v>426</v>
      </c>
      <c r="W63" s="124">
        <f t="shared" si="4"/>
        <v>41505</v>
      </c>
      <c r="X63" s="147">
        <f t="shared" si="4"/>
        <v>41505</v>
      </c>
      <c r="Y63" s="124">
        <f t="shared" si="4"/>
        <v>41505</v>
      </c>
      <c r="Z63" s="125">
        <f t="shared" si="4"/>
        <v>41505</v>
      </c>
      <c r="AA63" s="169">
        <v>42830</v>
      </c>
      <c r="AB63" s="169">
        <v>42830</v>
      </c>
      <c r="AC63" s="170">
        <v>42845</v>
      </c>
      <c r="AD63" s="171">
        <v>42846</v>
      </c>
      <c r="AE63" s="178">
        <v>42915</v>
      </c>
      <c r="AF63" s="170">
        <v>42932</v>
      </c>
      <c r="AG63" s="170">
        <v>42933</v>
      </c>
      <c r="AH63" s="173">
        <v>42936</v>
      </c>
      <c r="AI63" s="174">
        <v>42938</v>
      </c>
      <c r="AJ63" s="174">
        <v>42970</v>
      </c>
      <c r="AK63" s="169">
        <v>42973</v>
      </c>
      <c r="AL63" s="169">
        <v>42943</v>
      </c>
      <c r="AM63" s="179">
        <v>1</v>
      </c>
    </row>
    <row r="64" spans="1:39" ht="22.5" hidden="1" outlineLevel="1" x14ac:dyDescent="0.25">
      <c r="A64" s="111">
        <v>63</v>
      </c>
      <c r="B64" s="111" t="s">
        <v>1</v>
      </c>
      <c r="C64" s="111" t="s">
        <v>80</v>
      </c>
      <c r="D64" s="112" t="s">
        <v>176</v>
      </c>
      <c r="E64" s="111" t="str">
        <f t="shared" si="0"/>
        <v>B3</v>
      </c>
      <c r="F64" s="111">
        <v>2050</v>
      </c>
      <c r="G64" s="113">
        <v>7500</v>
      </c>
      <c r="H64" s="114" t="s">
        <v>430</v>
      </c>
      <c r="I64" s="115" t="s">
        <v>431</v>
      </c>
      <c r="J64" s="116">
        <v>1</v>
      </c>
      <c r="K64" s="117" t="s">
        <v>432</v>
      </c>
      <c r="L64" s="117">
        <v>1</v>
      </c>
      <c r="M64" s="118">
        <v>1</v>
      </c>
      <c r="N64" s="119" t="s">
        <v>433</v>
      </c>
      <c r="O64" s="120" t="s">
        <v>259</v>
      </c>
      <c r="P64" s="121">
        <v>100</v>
      </c>
      <c r="Q64" s="121">
        <v>75</v>
      </c>
      <c r="R64" s="122" t="s">
        <v>182</v>
      </c>
      <c r="S64" s="180">
        <v>7045</v>
      </c>
      <c r="T64" s="116" t="s">
        <v>434</v>
      </c>
      <c r="U64" s="122" t="s">
        <v>184</v>
      </c>
      <c r="V64" s="119" t="s">
        <v>435</v>
      </c>
      <c r="W64" s="124">
        <f t="shared" si="4"/>
        <v>41505</v>
      </c>
      <c r="X64" s="124">
        <f t="shared" si="4"/>
        <v>41505</v>
      </c>
      <c r="Y64" s="124">
        <f t="shared" si="4"/>
        <v>41505</v>
      </c>
      <c r="Z64" s="125">
        <f t="shared" si="4"/>
        <v>41505</v>
      </c>
      <c r="AA64" s="126">
        <v>42860</v>
      </c>
      <c r="AB64" s="126">
        <v>42860</v>
      </c>
      <c r="AC64" s="127">
        <v>42887</v>
      </c>
      <c r="AD64" s="128">
        <v>42889</v>
      </c>
      <c r="AE64" s="181">
        <v>42965</v>
      </c>
      <c r="AF64" s="127">
        <v>42979</v>
      </c>
      <c r="AG64" s="127">
        <v>42980</v>
      </c>
      <c r="AH64" s="130">
        <v>42983</v>
      </c>
      <c r="AI64" s="131">
        <v>42984</v>
      </c>
      <c r="AJ64" s="131">
        <v>43013</v>
      </c>
      <c r="AK64" s="126">
        <v>43037</v>
      </c>
      <c r="AL64" s="126">
        <v>43007</v>
      </c>
      <c r="AM64" s="182">
        <v>1</v>
      </c>
    </row>
    <row r="65" spans="1:39" ht="22.5" hidden="1" outlineLevel="1" x14ac:dyDescent="0.25">
      <c r="A65" s="158">
        <v>64</v>
      </c>
      <c r="B65" s="134" t="s">
        <v>1</v>
      </c>
      <c r="C65" s="134" t="s">
        <v>80</v>
      </c>
      <c r="D65" s="135" t="s">
        <v>176</v>
      </c>
      <c r="E65" s="134" t="str">
        <f t="shared" si="0"/>
        <v>B3</v>
      </c>
      <c r="F65" s="134">
        <v>2050</v>
      </c>
      <c r="G65" s="136">
        <v>7500</v>
      </c>
      <c r="H65" s="159" t="s">
        <v>436</v>
      </c>
      <c r="I65" s="160" t="s">
        <v>437</v>
      </c>
      <c r="J65" s="161">
        <v>1</v>
      </c>
      <c r="K65" s="162" t="s">
        <v>432</v>
      </c>
      <c r="L65" s="162">
        <v>1</v>
      </c>
      <c r="M65" s="163">
        <v>1</v>
      </c>
      <c r="N65" s="164" t="s">
        <v>234</v>
      </c>
      <c r="O65" s="165" t="s">
        <v>259</v>
      </c>
      <c r="P65" s="166">
        <v>100</v>
      </c>
      <c r="Q65" s="166">
        <v>75</v>
      </c>
      <c r="R65" s="167" t="s">
        <v>182</v>
      </c>
      <c r="S65" s="183">
        <v>7165</v>
      </c>
      <c r="T65" s="161" t="s">
        <v>438</v>
      </c>
      <c r="U65" s="167" t="s">
        <v>184</v>
      </c>
      <c r="V65" s="164" t="s">
        <v>435</v>
      </c>
      <c r="W65" s="124">
        <f t="shared" si="4"/>
        <v>41505</v>
      </c>
      <c r="X65" s="147">
        <f t="shared" si="4"/>
        <v>41505</v>
      </c>
      <c r="Y65" s="124">
        <f t="shared" si="4"/>
        <v>41505</v>
      </c>
      <c r="Z65" s="125">
        <f t="shared" si="4"/>
        <v>41505</v>
      </c>
      <c r="AA65" s="169">
        <v>42862</v>
      </c>
      <c r="AB65" s="169">
        <v>42862</v>
      </c>
      <c r="AC65" s="170">
        <v>42876</v>
      </c>
      <c r="AD65" s="171">
        <v>42878</v>
      </c>
      <c r="AE65" s="184">
        <v>42965</v>
      </c>
      <c r="AF65" s="170">
        <v>42979</v>
      </c>
      <c r="AG65" s="170">
        <v>42980</v>
      </c>
      <c r="AH65" s="173">
        <v>42983</v>
      </c>
      <c r="AI65" s="174">
        <v>42982</v>
      </c>
      <c r="AJ65" s="174">
        <v>43011</v>
      </c>
      <c r="AK65" s="169">
        <v>43019</v>
      </c>
      <c r="AL65" s="169">
        <v>42989</v>
      </c>
      <c r="AM65" s="185">
        <v>1</v>
      </c>
    </row>
    <row r="66" spans="1:39" ht="22.5" hidden="1" outlineLevel="1" x14ac:dyDescent="0.25">
      <c r="A66" s="111">
        <v>65</v>
      </c>
      <c r="B66" s="111" t="s">
        <v>1</v>
      </c>
      <c r="C66" s="111" t="s">
        <v>80</v>
      </c>
      <c r="D66" s="112" t="s">
        <v>176</v>
      </c>
      <c r="E66" s="111" t="str">
        <f t="shared" ref="E66:E129" si="5">+IF(
OR(ISERROR(FIND("B3",N66))=FALSE,ISERROR(FIND("C1",N66))=FALSE),
"B3",
IF(OR(ISERROR(FIND("B1",N66))=FALSE,ISERROR(FIND("A1",N66))=FALSE),
"B1","GENERIC"))</f>
        <v>B1</v>
      </c>
      <c r="F66" s="111">
        <v>2050</v>
      </c>
      <c r="G66" s="113">
        <v>7500</v>
      </c>
      <c r="H66" s="114" t="s">
        <v>439</v>
      </c>
      <c r="I66" s="115" t="s">
        <v>440</v>
      </c>
      <c r="J66" s="116">
        <v>1</v>
      </c>
      <c r="K66" s="117" t="s">
        <v>441</v>
      </c>
      <c r="L66" s="117">
        <v>1</v>
      </c>
      <c r="M66" s="118">
        <v>1</v>
      </c>
      <c r="N66" s="119" t="s">
        <v>219</v>
      </c>
      <c r="O66" s="120" t="s">
        <v>259</v>
      </c>
      <c r="P66" s="121">
        <v>100</v>
      </c>
      <c r="Q66" s="121">
        <v>75</v>
      </c>
      <c r="R66" s="122" t="s">
        <v>182</v>
      </c>
      <c r="S66" s="186">
        <v>7136</v>
      </c>
      <c r="T66" s="116" t="s">
        <v>442</v>
      </c>
      <c r="U66" s="122" t="s">
        <v>184</v>
      </c>
      <c r="V66" s="119" t="s">
        <v>435</v>
      </c>
      <c r="W66" s="124">
        <f t="shared" si="4"/>
        <v>41505</v>
      </c>
      <c r="X66" s="124">
        <f t="shared" si="4"/>
        <v>41505</v>
      </c>
      <c r="Y66" s="124">
        <f t="shared" si="4"/>
        <v>41505</v>
      </c>
      <c r="Z66" s="125">
        <f t="shared" si="4"/>
        <v>41505</v>
      </c>
      <c r="AA66" s="126">
        <v>42892</v>
      </c>
      <c r="AB66" s="126">
        <v>42892</v>
      </c>
      <c r="AC66" s="127">
        <v>42916</v>
      </c>
      <c r="AD66" s="128">
        <v>42906</v>
      </c>
      <c r="AE66" s="187">
        <v>42983</v>
      </c>
      <c r="AF66" s="127">
        <v>43000</v>
      </c>
      <c r="AG66" s="127">
        <v>43001</v>
      </c>
      <c r="AH66" s="130">
        <v>43004</v>
      </c>
      <c r="AI66" s="131">
        <v>43004</v>
      </c>
      <c r="AJ66" s="131">
        <v>43037</v>
      </c>
      <c r="AK66" s="126">
        <v>43044</v>
      </c>
      <c r="AL66" s="126">
        <v>43014</v>
      </c>
      <c r="AM66" s="188">
        <v>1</v>
      </c>
    </row>
    <row r="67" spans="1:39" ht="22.5" hidden="1" outlineLevel="1" x14ac:dyDescent="0.25">
      <c r="A67" s="158">
        <v>66</v>
      </c>
      <c r="B67" s="134" t="s">
        <v>1</v>
      </c>
      <c r="C67" s="134" t="s">
        <v>80</v>
      </c>
      <c r="D67" s="135" t="s">
        <v>176</v>
      </c>
      <c r="E67" s="134" t="str">
        <f t="shared" si="5"/>
        <v>B3</v>
      </c>
      <c r="F67" s="134">
        <v>2050</v>
      </c>
      <c r="G67" s="136">
        <v>7500</v>
      </c>
      <c r="H67" s="159" t="s">
        <v>443</v>
      </c>
      <c r="I67" s="160" t="s">
        <v>444</v>
      </c>
      <c r="J67" s="161">
        <v>1</v>
      </c>
      <c r="K67" s="162" t="s">
        <v>441</v>
      </c>
      <c r="L67" s="162">
        <v>1</v>
      </c>
      <c r="M67" s="163">
        <v>1</v>
      </c>
      <c r="N67" s="164" t="s">
        <v>234</v>
      </c>
      <c r="O67" s="165" t="s">
        <v>259</v>
      </c>
      <c r="P67" s="166">
        <v>100</v>
      </c>
      <c r="Q67" s="166">
        <v>75</v>
      </c>
      <c r="R67" s="167" t="s">
        <v>182</v>
      </c>
      <c r="S67" s="189">
        <v>6905</v>
      </c>
      <c r="T67" s="161" t="s">
        <v>445</v>
      </c>
      <c r="U67" s="167" t="s">
        <v>184</v>
      </c>
      <c r="V67" s="164" t="s">
        <v>435</v>
      </c>
      <c r="W67" s="124">
        <f t="shared" si="4"/>
        <v>41505</v>
      </c>
      <c r="X67" s="147">
        <f t="shared" si="4"/>
        <v>41505</v>
      </c>
      <c r="Y67" s="124">
        <f t="shared" si="4"/>
        <v>41505</v>
      </c>
      <c r="Z67" s="125">
        <f t="shared" si="4"/>
        <v>41505</v>
      </c>
      <c r="AA67" s="169">
        <v>42894</v>
      </c>
      <c r="AB67" s="169">
        <v>42894</v>
      </c>
      <c r="AC67" s="170">
        <v>42904</v>
      </c>
      <c r="AD67" s="171">
        <v>42919</v>
      </c>
      <c r="AE67" s="190">
        <v>42983</v>
      </c>
      <c r="AF67" s="170">
        <v>43001</v>
      </c>
      <c r="AG67" s="170">
        <v>43002</v>
      </c>
      <c r="AH67" s="173">
        <v>43005</v>
      </c>
      <c r="AI67" s="174">
        <v>43005</v>
      </c>
      <c r="AJ67" s="174">
        <v>43037</v>
      </c>
      <c r="AK67" s="169">
        <v>43040</v>
      </c>
      <c r="AL67" s="169">
        <v>43010</v>
      </c>
      <c r="AM67" s="191">
        <v>1</v>
      </c>
    </row>
    <row r="68" spans="1:39" ht="22.5" hidden="1" outlineLevel="1" x14ac:dyDescent="0.25">
      <c r="A68" s="111">
        <v>67</v>
      </c>
      <c r="B68" s="111" t="s">
        <v>1</v>
      </c>
      <c r="C68" s="111" t="s">
        <v>80</v>
      </c>
      <c r="D68" s="112" t="s">
        <v>176</v>
      </c>
      <c r="E68" s="111" t="str">
        <f t="shared" si="5"/>
        <v>B3</v>
      </c>
      <c r="F68" s="111">
        <v>2050</v>
      </c>
      <c r="G68" s="113">
        <v>7500</v>
      </c>
      <c r="H68" s="114" t="s">
        <v>446</v>
      </c>
      <c r="I68" s="115" t="s">
        <v>447</v>
      </c>
      <c r="J68" s="116">
        <v>1</v>
      </c>
      <c r="K68" s="117" t="s">
        <v>448</v>
      </c>
      <c r="L68" s="117">
        <v>1</v>
      </c>
      <c r="M68" s="118">
        <v>1</v>
      </c>
      <c r="N68" s="119" t="s">
        <v>234</v>
      </c>
      <c r="O68" s="120" t="s">
        <v>220</v>
      </c>
      <c r="P68" s="121">
        <v>100</v>
      </c>
      <c r="Q68" s="121">
        <v>73.333819000000005</v>
      </c>
      <c r="R68" s="122" t="s">
        <v>182</v>
      </c>
      <c r="S68" s="192">
        <v>5301</v>
      </c>
      <c r="T68" s="116" t="s">
        <v>449</v>
      </c>
      <c r="U68" s="122" t="s">
        <v>184</v>
      </c>
      <c r="V68" s="119" t="s">
        <v>410</v>
      </c>
      <c r="W68" s="124">
        <f t="shared" si="4"/>
        <v>41505</v>
      </c>
      <c r="X68" s="124">
        <f t="shared" si="4"/>
        <v>41505</v>
      </c>
      <c r="Y68" s="124">
        <f t="shared" si="4"/>
        <v>41505</v>
      </c>
      <c r="Z68" s="125">
        <f t="shared" si="4"/>
        <v>41505</v>
      </c>
      <c r="AA68" s="126">
        <v>42951</v>
      </c>
      <c r="AB68" s="126">
        <v>42951</v>
      </c>
      <c r="AC68" s="127">
        <v>42975</v>
      </c>
      <c r="AD68" s="128">
        <v>42993</v>
      </c>
      <c r="AE68" s="193">
        <v>43155</v>
      </c>
      <c r="AF68" s="127">
        <v>43171</v>
      </c>
      <c r="AG68" s="127">
        <v>43172</v>
      </c>
      <c r="AH68" s="130">
        <v>43175</v>
      </c>
      <c r="AI68" s="131">
        <v>43186</v>
      </c>
      <c r="AJ68" s="131">
        <v>43202</v>
      </c>
      <c r="AK68" s="126">
        <v>43219</v>
      </c>
      <c r="AL68" s="126">
        <v>43189</v>
      </c>
      <c r="AM68" s="194">
        <v>1</v>
      </c>
    </row>
    <row r="69" spans="1:39" ht="22.5" hidden="1" outlineLevel="1" x14ac:dyDescent="0.25">
      <c r="A69" s="158">
        <v>68</v>
      </c>
      <c r="B69" s="134" t="s">
        <v>1</v>
      </c>
      <c r="C69" s="134" t="s">
        <v>80</v>
      </c>
      <c r="D69" s="135" t="s">
        <v>176</v>
      </c>
      <c r="E69" s="134" t="str">
        <f t="shared" si="5"/>
        <v>B1</v>
      </c>
      <c r="F69" s="134">
        <v>2050</v>
      </c>
      <c r="G69" s="136">
        <v>7500</v>
      </c>
      <c r="H69" s="159" t="s">
        <v>450</v>
      </c>
      <c r="I69" s="160" t="s">
        <v>451</v>
      </c>
      <c r="J69" s="161">
        <v>1</v>
      </c>
      <c r="K69" s="162" t="s">
        <v>448</v>
      </c>
      <c r="L69" s="162">
        <v>1</v>
      </c>
      <c r="M69" s="163">
        <v>1</v>
      </c>
      <c r="N69" s="164" t="s">
        <v>219</v>
      </c>
      <c r="O69" s="165" t="s">
        <v>220</v>
      </c>
      <c r="P69" s="166">
        <v>100</v>
      </c>
      <c r="Q69" s="166">
        <v>73.333819000000005</v>
      </c>
      <c r="R69" s="167" t="s">
        <v>182</v>
      </c>
      <c r="S69" s="195">
        <v>7448</v>
      </c>
      <c r="T69" s="161" t="s">
        <v>452</v>
      </c>
      <c r="U69" s="167" t="s">
        <v>184</v>
      </c>
      <c r="V69" s="164" t="s">
        <v>410</v>
      </c>
      <c r="W69" s="124">
        <f t="shared" si="4"/>
        <v>41505</v>
      </c>
      <c r="X69" s="147">
        <f t="shared" si="4"/>
        <v>41505</v>
      </c>
      <c r="Y69" s="124">
        <f t="shared" si="4"/>
        <v>41505</v>
      </c>
      <c r="Z69" s="125">
        <f t="shared" si="4"/>
        <v>41505</v>
      </c>
      <c r="AA69" s="169">
        <v>42952</v>
      </c>
      <c r="AB69" s="169">
        <v>42952</v>
      </c>
      <c r="AC69" s="170">
        <v>42962</v>
      </c>
      <c r="AD69" s="171">
        <v>42965</v>
      </c>
      <c r="AE69" s="196">
        <v>43155</v>
      </c>
      <c r="AF69" s="170">
        <v>43170</v>
      </c>
      <c r="AG69" s="170">
        <v>43171</v>
      </c>
      <c r="AH69" s="173">
        <v>43174</v>
      </c>
      <c r="AI69" s="174">
        <v>43186</v>
      </c>
      <c r="AJ69" s="174">
        <v>43199</v>
      </c>
      <c r="AK69" s="169">
        <v>43217</v>
      </c>
      <c r="AL69" s="169">
        <v>43187</v>
      </c>
      <c r="AM69" s="197">
        <v>1</v>
      </c>
    </row>
    <row r="70" spans="1:39" ht="22.5" hidden="1" outlineLevel="1" x14ac:dyDescent="0.25">
      <c r="A70" s="111">
        <v>69</v>
      </c>
      <c r="B70" s="111" t="s">
        <v>1</v>
      </c>
      <c r="C70" s="111" t="s">
        <v>80</v>
      </c>
      <c r="D70" s="112" t="s">
        <v>176</v>
      </c>
      <c r="E70" s="111" t="str">
        <f t="shared" si="5"/>
        <v>B3</v>
      </c>
      <c r="F70" s="111">
        <v>2050</v>
      </c>
      <c r="G70" s="113">
        <v>7500</v>
      </c>
      <c r="H70" s="114" t="s">
        <v>453</v>
      </c>
      <c r="I70" s="115" t="s">
        <v>454</v>
      </c>
      <c r="J70" s="116">
        <v>1</v>
      </c>
      <c r="K70" s="117" t="s">
        <v>455</v>
      </c>
      <c r="L70" s="117">
        <v>1</v>
      </c>
      <c r="M70" s="118">
        <v>1</v>
      </c>
      <c r="N70" s="119" t="s">
        <v>234</v>
      </c>
      <c r="O70" s="120">
        <v>89</v>
      </c>
      <c r="P70" s="121">
        <v>100</v>
      </c>
      <c r="Q70" s="121">
        <v>74.164823999999996</v>
      </c>
      <c r="R70" s="122" t="s">
        <v>182</v>
      </c>
      <c r="S70" s="198">
        <v>7112</v>
      </c>
      <c r="T70" s="116" t="s">
        <v>456</v>
      </c>
      <c r="U70" s="122" t="s">
        <v>184</v>
      </c>
      <c r="V70" s="119" t="s">
        <v>269</v>
      </c>
      <c r="W70" s="124">
        <f t="shared" si="4"/>
        <v>41505</v>
      </c>
      <c r="X70" s="124">
        <f t="shared" si="4"/>
        <v>41505</v>
      </c>
      <c r="Y70" s="124">
        <f t="shared" si="4"/>
        <v>41505</v>
      </c>
      <c r="Z70" s="125">
        <f t="shared" si="4"/>
        <v>41505</v>
      </c>
      <c r="AA70" s="126">
        <v>43112</v>
      </c>
      <c r="AB70" s="126">
        <v>43112</v>
      </c>
      <c r="AC70" s="127">
        <v>43136</v>
      </c>
      <c r="AD70" s="128">
        <v>43140</v>
      </c>
      <c r="AE70" s="199">
        <v>43205</v>
      </c>
      <c r="AF70" s="127">
        <v>43220</v>
      </c>
      <c r="AG70" s="127">
        <v>43221</v>
      </c>
      <c r="AH70" s="130">
        <v>43224</v>
      </c>
      <c r="AI70" s="131">
        <v>43230</v>
      </c>
      <c r="AJ70" s="131">
        <v>43278</v>
      </c>
      <c r="AK70" s="126">
        <v>43262</v>
      </c>
      <c r="AL70" s="126">
        <v>43232</v>
      </c>
      <c r="AM70" s="200">
        <v>1</v>
      </c>
    </row>
    <row r="71" spans="1:39" ht="22.5" hidden="1" outlineLevel="1" x14ac:dyDescent="0.25">
      <c r="A71" s="158">
        <v>70</v>
      </c>
      <c r="B71" s="134" t="s">
        <v>1</v>
      </c>
      <c r="C71" s="134" t="s">
        <v>80</v>
      </c>
      <c r="D71" s="135" t="s">
        <v>176</v>
      </c>
      <c r="E71" s="134" t="str">
        <f t="shared" si="5"/>
        <v>B1</v>
      </c>
      <c r="F71" s="134">
        <v>2050</v>
      </c>
      <c r="G71" s="136">
        <v>7500</v>
      </c>
      <c r="H71" s="159" t="s">
        <v>457</v>
      </c>
      <c r="I71" s="160" t="s">
        <v>458</v>
      </c>
      <c r="J71" s="161">
        <v>1</v>
      </c>
      <c r="K71" s="162" t="s">
        <v>455</v>
      </c>
      <c r="L71" s="162">
        <v>1</v>
      </c>
      <c r="M71" s="163">
        <v>1</v>
      </c>
      <c r="N71" s="164" t="s">
        <v>219</v>
      </c>
      <c r="O71" s="165">
        <v>89</v>
      </c>
      <c r="P71" s="166">
        <v>100</v>
      </c>
      <c r="Q71" s="166">
        <v>74.164823999999996</v>
      </c>
      <c r="R71" s="167" t="s">
        <v>182</v>
      </c>
      <c r="S71" s="201">
        <v>7151</v>
      </c>
      <c r="T71" s="161" t="s">
        <v>459</v>
      </c>
      <c r="U71" s="167" t="s">
        <v>184</v>
      </c>
      <c r="V71" s="164" t="s">
        <v>269</v>
      </c>
      <c r="W71" s="124">
        <f t="shared" si="4"/>
        <v>41505</v>
      </c>
      <c r="X71" s="147">
        <f t="shared" si="4"/>
        <v>41505</v>
      </c>
      <c r="Y71" s="124">
        <f t="shared" si="4"/>
        <v>41505</v>
      </c>
      <c r="Z71" s="125">
        <f t="shared" si="4"/>
        <v>41505</v>
      </c>
      <c r="AA71" s="169">
        <v>43114</v>
      </c>
      <c r="AB71" s="169">
        <v>43114</v>
      </c>
      <c r="AC71" s="170">
        <v>43124</v>
      </c>
      <c r="AD71" s="171">
        <v>43126</v>
      </c>
      <c r="AE71" s="202">
        <v>43205</v>
      </c>
      <c r="AF71" s="170">
        <v>43220</v>
      </c>
      <c r="AG71" s="170">
        <v>43221</v>
      </c>
      <c r="AH71" s="173">
        <v>43224</v>
      </c>
      <c r="AI71" s="174">
        <v>43230</v>
      </c>
      <c r="AJ71" s="174">
        <v>43278</v>
      </c>
      <c r="AK71" s="169">
        <v>43262</v>
      </c>
      <c r="AL71" s="169">
        <v>43232</v>
      </c>
      <c r="AM71" s="203">
        <v>1</v>
      </c>
    </row>
    <row r="72" spans="1:39" ht="22.5" hidden="1" outlineLevel="1" x14ac:dyDescent="0.25">
      <c r="A72" s="111">
        <v>71</v>
      </c>
      <c r="B72" s="111" t="s">
        <v>1</v>
      </c>
      <c r="C72" s="111" t="s">
        <v>80</v>
      </c>
      <c r="D72" s="112" t="s">
        <v>176</v>
      </c>
      <c r="E72" s="111" t="str">
        <f t="shared" si="5"/>
        <v>B1</v>
      </c>
      <c r="F72" s="111">
        <v>2050</v>
      </c>
      <c r="G72" s="113">
        <v>7500</v>
      </c>
      <c r="H72" s="114" t="s">
        <v>460</v>
      </c>
      <c r="I72" s="115" t="s">
        <v>461</v>
      </c>
      <c r="J72" s="116">
        <v>1</v>
      </c>
      <c r="K72" s="117" t="s">
        <v>462</v>
      </c>
      <c r="L72" s="117">
        <v>2</v>
      </c>
      <c r="M72" s="118">
        <v>1</v>
      </c>
      <c r="N72" s="119" t="s">
        <v>180</v>
      </c>
      <c r="O72" s="120" t="s">
        <v>379</v>
      </c>
      <c r="P72" s="121">
        <v>100</v>
      </c>
      <c r="Q72" s="121">
        <v>75</v>
      </c>
      <c r="R72" s="122" t="s">
        <v>182</v>
      </c>
      <c r="S72" s="204">
        <v>7989</v>
      </c>
      <c r="T72" s="116" t="s">
        <v>463</v>
      </c>
      <c r="U72" s="122" t="s">
        <v>184</v>
      </c>
      <c r="V72" s="119" t="s">
        <v>381</v>
      </c>
      <c r="W72" s="124">
        <f t="shared" si="4"/>
        <v>41505</v>
      </c>
      <c r="X72" s="124">
        <f t="shared" si="4"/>
        <v>41505</v>
      </c>
      <c r="Y72" s="124">
        <f t="shared" si="4"/>
        <v>41505</v>
      </c>
      <c r="Z72" s="125">
        <f t="shared" si="4"/>
        <v>41505</v>
      </c>
      <c r="AA72" s="126">
        <v>42921</v>
      </c>
      <c r="AB72" s="126">
        <v>42921</v>
      </c>
      <c r="AC72" s="127">
        <v>42935</v>
      </c>
      <c r="AD72" s="128">
        <v>42936</v>
      </c>
      <c r="AE72" s="205">
        <v>43224</v>
      </c>
      <c r="AF72" s="127">
        <v>43244</v>
      </c>
      <c r="AG72" s="127">
        <v>43245</v>
      </c>
      <c r="AH72" s="130">
        <v>43248</v>
      </c>
      <c r="AI72" s="131">
        <v>43252</v>
      </c>
      <c r="AJ72" s="131">
        <v>43315</v>
      </c>
      <c r="AK72" s="126">
        <v>43293</v>
      </c>
      <c r="AL72" s="126">
        <v>43263</v>
      </c>
      <c r="AM72" s="206">
        <v>1</v>
      </c>
    </row>
    <row r="73" spans="1:39" ht="22.5" hidden="1" outlineLevel="1" x14ac:dyDescent="0.25">
      <c r="A73" s="158">
        <v>72</v>
      </c>
      <c r="B73" s="134" t="s">
        <v>1</v>
      </c>
      <c r="C73" s="134" t="s">
        <v>80</v>
      </c>
      <c r="D73" s="135" t="s">
        <v>176</v>
      </c>
      <c r="E73" s="134" t="str">
        <f t="shared" si="5"/>
        <v>B3</v>
      </c>
      <c r="F73" s="134">
        <v>2050</v>
      </c>
      <c r="G73" s="136">
        <v>7500</v>
      </c>
      <c r="H73" s="159" t="s">
        <v>464</v>
      </c>
      <c r="I73" s="160" t="s">
        <v>465</v>
      </c>
      <c r="J73" s="161">
        <v>1</v>
      </c>
      <c r="K73" s="162" t="s">
        <v>462</v>
      </c>
      <c r="L73" s="162">
        <v>2</v>
      </c>
      <c r="M73" s="163">
        <v>2</v>
      </c>
      <c r="N73" s="164" t="s">
        <v>276</v>
      </c>
      <c r="O73" s="165" t="s">
        <v>379</v>
      </c>
      <c r="P73" s="166">
        <v>100</v>
      </c>
      <c r="Q73" s="166">
        <v>75</v>
      </c>
      <c r="R73" s="167" t="s">
        <v>182</v>
      </c>
      <c r="S73" s="207">
        <v>7954</v>
      </c>
      <c r="T73" s="161" t="s">
        <v>466</v>
      </c>
      <c r="U73" s="167" t="s">
        <v>184</v>
      </c>
      <c r="V73" s="164" t="s">
        <v>381</v>
      </c>
      <c r="W73" s="124">
        <f t="shared" si="4"/>
        <v>41505</v>
      </c>
      <c r="X73" s="147">
        <f t="shared" si="4"/>
        <v>41505</v>
      </c>
      <c r="Y73" s="124">
        <f t="shared" si="4"/>
        <v>41505</v>
      </c>
      <c r="Z73" s="125">
        <f t="shared" si="4"/>
        <v>41505</v>
      </c>
      <c r="AA73" s="169">
        <v>42922</v>
      </c>
      <c r="AB73" s="169">
        <v>42922</v>
      </c>
      <c r="AC73" s="170">
        <v>42945</v>
      </c>
      <c r="AD73" s="171">
        <v>42948</v>
      </c>
      <c r="AE73" s="208">
        <v>43224</v>
      </c>
      <c r="AF73" s="170">
        <v>43244</v>
      </c>
      <c r="AG73" s="170">
        <v>43245</v>
      </c>
      <c r="AH73" s="173">
        <v>43248</v>
      </c>
      <c r="AI73" s="174">
        <v>43252</v>
      </c>
      <c r="AJ73" s="174">
        <v>43315</v>
      </c>
      <c r="AK73" s="169">
        <v>43293</v>
      </c>
      <c r="AL73" s="169">
        <v>43263</v>
      </c>
      <c r="AM73" s="209">
        <v>1</v>
      </c>
    </row>
    <row r="74" spans="1:39" ht="22.5" hidden="1" outlineLevel="1" x14ac:dyDescent="0.25">
      <c r="A74" s="111">
        <v>73</v>
      </c>
      <c r="B74" s="111" t="s">
        <v>1</v>
      </c>
      <c r="C74" s="111" t="s">
        <v>80</v>
      </c>
      <c r="D74" s="112" t="s">
        <v>176</v>
      </c>
      <c r="E74" s="111" t="str">
        <f t="shared" si="5"/>
        <v>B3</v>
      </c>
      <c r="F74" s="111">
        <v>2050</v>
      </c>
      <c r="G74" s="113">
        <v>7500</v>
      </c>
      <c r="H74" s="114" t="s">
        <v>467</v>
      </c>
      <c r="I74" s="115" t="s">
        <v>468</v>
      </c>
      <c r="J74" s="116">
        <v>1</v>
      </c>
      <c r="K74" s="117" t="s">
        <v>469</v>
      </c>
      <c r="L74" s="117">
        <v>4</v>
      </c>
      <c r="M74" s="118">
        <v>1</v>
      </c>
      <c r="N74" s="119" t="s">
        <v>276</v>
      </c>
      <c r="O74" s="120" t="s">
        <v>189</v>
      </c>
      <c r="P74" s="121">
        <v>100</v>
      </c>
      <c r="Q74" s="121">
        <v>75</v>
      </c>
      <c r="R74" s="122" t="s">
        <v>182</v>
      </c>
      <c r="S74" s="210">
        <v>7490</v>
      </c>
      <c r="T74" s="116" t="s">
        <v>470</v>
      </c>
      <c r="U74" s="122" t="s">
        <v>184</v>
      </c>
      <c r="V74" s="119" t="s">
        <v>185</v>
      </c>
      <c r="W74" s="124">
        <f t="shared" si="4"/>
        <v>41505</v>
      </c>
      <c r="X74" s="124">
        <f t="shared" si="4"/>
        <v>41505</v>
      </c>
      <c r="Y74" s="124">
        <f t="shared" si="4"/>
        <v>41505</v>
      </c>
      <c r="Z74" s="125">
        <f t="shared" si="4"/>
        <v>41505</v>
      </c>
      <c r="AA74" s="126">
        <v>42998</v>
      </c>
      <c r="AB74" s="126">
        <v>42998</v>
      </c>
      <c r="AC74" s="127">
        <v>43013</v>
      </c>
      <c r="AD74" s="128">
        <v>43014</v>
      </c>
      <c r="AE74" s="211">
        <v>43302</v>
      </c>
      <c r="AF74" s="127">
        <v>43322</v>
      </c>
      <c r="AG74" s="127">
        <v>43363</v>
      </c>
      <c r="AH74" s="130">
        <v>43366</v>
      </c>
      <c r="AI74" s="131">
        <v>43373</v>
      </c>
      <c r="AJ74" s="131">
        <v>43412</v>
      </c>
      <c r="AK74" s="126">
        <v>43407</v>
      </c>
      <c r="AL74" s="126">
        <v>43383</v>
      </c>
      <c r="AM74" s="212">
        <v>1</v>
      </c>
    </row>
    <row r="75" spans="1:39" ht="22.5" hidden="1" outlineLevel="1" x14ac:dyDescent="0.25">
      <c r="A75" s="158">
        <v>74</v>
      </c>
      <c r="B75" s="134" t="s">
        <v>1</v>
      </c>
      <c r="C75" s="134" t="s">
        <v>80</v>
      </c>
      <c r="D75" s="135" t="s">
        <v>176</v>
      </c>
      <c r="E75" s="134" t="str">
        <f t="shared" si="5"/>
        <v>B3</v>
      </c>
      <c r="F75" s="134">
        <v>2050</v>
      </c>
      <c r="G75" s="136">
        <v>7500</v>
      </c>
      <c r="H75" s="159" t="s">
        <v>471</v>
      </c>
      <c r="I75" s="160" t="s">
        <v>472</v>
      </c>
      <c r="J75" s="161">
        <v>1</v>
      </c>
      <c r="K75" s="162" t="s">
        <v>469</v>
      </c>
      <c r="L75" s="162">
        <v>4</v>
      </c>
      <c r="M75" s="163">
        <v>2</v>
      </c>
      <c r="N75" s="164" t="s">
        <v>276</v>
      </c>
      <c r="O75" s="165" t="s">
        <v>189</v>
      </c>
      <c r="P75" s="166">
        <v>100</v>
      </c>
      <c r="Q75" s="166">
        <v>75</v>
      </c>
      <c r="R75" s="167" t="s">
        <v>182</v>
      </c>
      <c r="S75" s="213">
        <v>7565</v>
      </c>
      <c r="T75" s="161" t="s">
        <v>473</v>
      </c>
      <c r="U75" s="167" t="s">
        <v>184</v>
      </c>
      <c r="V75" s="164" t="s">
        <v>185</v>
      </c>
      <c r="W75" s="124">
        <f t="shared" si="4"/>
        <v>41505</v>
      </c>
      <c r="X75" s="147">
        <f t="shared" si="4"/>
        <v>41505</v>
      </c>
      <c r="Y75" s="124">
        <f t="shared" si="4"/>
        <v>41505</v>
      </c>
      <c r="Z75" s="125">
        <f t="shared" si="4"/>
        <v>41505</v>
      </c>
      <c r="AA75" s="169">
        <v>43239</v>
      </c>
      <c r="AB75" s="169">
        <v>43239</v>
      </c>
      <c r="AC75" s="170">
        <v>43271</v>
      </c>
      <c r="AD75" s="171">
        <v>43274</v>
      </c>
      <c r="AE75" s="214">
        <v>43302</v>
      </c>
      <c r="AF75" s="170">
        <v>43319</v>
      </c>
      <c r="AG75" s="170">
        <v>43356</v>
      </c>
      <c r="AH75" s="173">
        <v>43359</v>
      </c>
      <c r="AI75" s="174">
        <v>43373</v>
      </c>
      <c r="AJ75" s="174">
        <v>43412</v>
      </c>
      <c r="AK75" s="169">
        <v>43407</v>
      </c>
      <c r="AL75" s="169">
        <v>43375</v>
      </c>
      <c r="AM75" s="215">
        <v>1</v>
      </c>
    </row>
    <row r="76" spans="1:39" ht="22.5" hidden="1" outlineLevel="1" x14ac:dyDescent="0.25">
      <c r="A76" s="111">
        <v>75</v>
      </c>
      <c r="B76" s="111" t="s">
        <v>1</v>
      </c>
      <c r="C76" s="111" t="s">
        <v>80</v>
      </c>
      <c r="D76" s="112" t="s">
        <v>176</v>
      </c>
      <c r="E76" s="111" t="str">
        <f t="shared" si="5"/>
        <v>B1</v>
      </c>
      <c r="F76" s="111">
        <v>2050</v>
      </c>
      <c r="G76" s="113">
        <v>7500</v>
      </c>
      <c r="H76" s="114" t="s">
        <v>474</v>
      </c>
      <c r="I76" s="115" t="s">
        <v>475</v>
      </c>
      <c r="J76" s="116">
        <v>1</v>
      </c>
      <c r="K76" s="117" t="s">
        <v>469</v>
      </c>
      <c r="L76" s="117">
        <v>4</v>
      </c>
      <c r="M76" s="118">
        <v>3</v>
      </c>
      <c r="N76" s="119" t="s">
        <v>180</v>
      </c>
      <c r="O76" s="120" t="s">
        <v>189</v>
      </c>
      <c r="P76" s="121">
        <v>100</v>
      </c>
      <c r="Q76" s="121">
        <v>75</v>
      </c>
      <c r="R76" s="122" t="s">
        <v>182</v>
      </c>
      <c r="S76" s="216">
        <v>7440</v>
      </c>
      <c r="T76" s="116" t="s">
        <v>476</v>
      </c>
      <c r="U76" s="122" t="s">
        <v>184</v>
      </c>
      <c r="V76" s="119" t="s">
        <v>185</v>
      </c>
      <c r="W76" s="124">
        <f t="shared" si="4"/>
        <v>41505</v>
      </c>
      <c r="X76" s="124">
        <f t="shared" si="4"/>
        <v>41505</v>
      </c>
      <c r="Y76" s="124">
        <f t="shared" si="4"/>
        <v>41505</v>
      </c>
      <c r="Z76" s="125">
        <f t="shared" si="4"/>
        <v>41505</v>
      </c>
      <c r="AA76" s="126">
        <v>42997</v>
      </c>
      <c r="AB76" s="126">
        <v>42997</v>
      </c>
      <c r="AC76" s="127">
        <v>43023</v>
      </c>
      <c r="AD76" s="128">
        <v>43025</v>
      </c>
      <c r="AE76" s="217">
        <v>43325</v>
      </c>
      <c r="AF76" s="127">
        <v>43338</v>
      </c>
      <c r="AG76" s="127">
        <v>43346</v>
      </c>
      <c r="AH76" s="130">
        <v>43349</v>
      </c>
      <c r="AI76" s="131">
        <v>43373</v>
      </c>
      <c r="AJ76" s="131">
        <v>43412</v>
      </c>
      <c r="AK76" s="126">
        <v>43407</v>
      </c>
      <c r="AL76" s="126">
        <v>43376</v>
      </c>
      <c r="AM76" s="218">
        <v>1</v>
      </c>
    </row>
    <row r="77" spans="1:39" ht="22.5" hidden="1" outlineLevel="1" x14ac:dyDescent="0.25">
      <c r="A77" s="158">
        <v>76</v>
      </c>
      <c r="B77" s="134" t="s">
        <v>1</v>
      </c>
      <c r="C77" s="134" t="s">
        <v>80</v>
      </c>
      <c r="D77" s="135" t="s">
        <v>176</v>
      </c>
      <c r="E77" s="134" t="str">
        <f t="shared" si="5"/>
        <v>B1</v>
      </c>
      <c r="F77" s="134">
        <v>2050</v>
      </c>
      <c r="G77" s="136">
        <v>7500</v>
      </c>
      <c r="H77" s="159" t="s">
        <v>477</v>
      </c>
      <c r="I77" s="160" t="s">
        <v>478</v>
      </c>
      <c r="J77" s="161">
        <v>1</v>
      </c>
      <c r="K77" s="162" t="s">
        <v>469</v>
      </c>
      <c r="L77" s="162">
        <v>4</v>
      </c>
      <c r="M77" s="163">
        <v>4</v>
      </c>
      <c r="N77" s="164" t="s">
        <v>180</v>
      </c>
      <c r="O77" s="165" t="s">
        <v>189</v>
      </c>
      <c r="P77" s="166">
        <v>100</v>
      </c>
      <c r="Q77" s="166">
        <v>75</v>
      </c>
      <c r="R77" s="167" t="s">
        <v>182</v>
      </c>
      <c r="S77" s="219">
        <v>7577</v>
      </c>
      <c r="T77" s="161" t="s">
        <v>479</v>
      </c>
      <c r="U77" s="167" t="s">
        <v>184</v>
      </c>
      <c r="V77" s="164" t="s">
        <v>185</v>
      </c>
      <c r="W77" s="124">
        <f t="shared" si="4"/>
        <v>41505</v>
      </c>
      <c r="X77" s="147">
        <f t="shared" si="4"/>
        <v>41505</v>
      </c>
      <c r="Y77" s="124">
        <f t="shared" si="4"/>
        <v>41505</v>
      </c>
      <c r="Z77" s="125">
        <f t="shared" si="4"/>
        <v>41505</v>
      </c>
      <c r="AA77" s="169">
        <v>43240</v>
      </c>
      <c r="AB77" s="169">
        <v>43240</v>
      </c>
      <c r="AC77" s="170">
        <v>43251</v>
      </c>
      <c r="AD77" s="171">
        <v>43253</v>
      </c>
      <c r="AE77" s="220">
        <v>43325</v>
      </c>
      <c r="AF77" s="170">
        <v>43338</v>
      </c>
      <c r="AG77" s="170">
        <v>43354</v>
      </c>
      <c r="AH77" s="173">
        <v>43357</v>
      </c>
      <c r="AI77" s="174">
        <v>43373</v>
      </c>
      <c r="AJ77" s="174">
        <v>43412</v>
      </c>
      <c r="AK77" s="169">
        <v>43407</v>
      </c>
      <c r="AL77" s="169">
        <v>43374</v>
      </c>
      <c r="AM77" s="221">
        <v>1</v>
      </c>
    </row>
    <row r="78" spans="1:39" ht="22.5" hidden="1" outlineLevel="1" x14ac:dyDescent="0.25">
      <c r="A78" s="111">
        <v>77</v>
      </c>
      <c r="B78" s="111" t="s">
        <v>1</v>
      </c>
      <c r="C78" s="111" t="s">
        <v>80</v>
      </c>
      <c r="D78" s="112" t="s">
        <v>176</v>
      </c>
      <c r="E78" s="111" t="str">
        <f t="shared" si="5"/>
        <v>B1</v>
      </c>
      <c r="F78" s="111">
        <v>2050</v>
      </c>
      <c r="G78" s="113">
        <v>7500</v>
      </c>
      <c r="H78" s="114" t="s">
        <v>480</v>
      </c>
      <c r="I78" s="115" t="s">
        <v>481</v>
      </c>
      <c r="J78" s="116">
        <v>1</v>
      </c>
      <c r="K78" s="117" t="s">
        <v>482</v>
      </c>
      <c r="L78" s="117">
        <v>1</v>
      </c>
      <c r="M78" s="118">
        <v>1</v>
      </c>
      <c r="N78" s="119" t="s">
        <v>483</v>
      </c>
      <c r="O78" s="120" t="s">
        <v>295</v>
      </c>
      <c r="P78" s="121">
        <v>100</v>
      </c>
      <c r="Q78" s="121">
        <v>75</v>
      </c>
      <c r="R78" s="122" t="s">
        <v>182</v>
      </c>
      <c r="S78" s="222">
        <v>7041</v>
      </c>
      <c r="T78" s="116" t="s">
        <v>484</v>
      </c>
      <c r="U78" s="122" t="s">
        <v>184</v>
      </c>
      <c r="V78" s="119" t="s">
        <v>485</v>
      </c>
      <c r="W78" s="124">
        <f t="shared" si="4"/>
        <v>41505</v>
      </c>
      <c r="X78" s="124">
        <f t="shared" si="4"/>
        <v>41505</v>
      </c>
      <c r="Y78" s="124">
        <f t="shared" si="4"/>
        <v>41505</v>
      </c>
      <c r="Z78" s="125">
        <f t="shared" si="4"/>
        <v>41505</v>
      </c>
      <c r="AA78" s="126">
        <v>43317</v>
      </c>
      <c r="AB78" s="126">
        <v>43317</v>
      </c>
      <c r="AC78" s="127">
        <v>43340</v>
      </c>
      <c r="AD78" s="128">
        <v>43342</v>
      </c>
      <c r="AE78" s="223">
        <v>43371</v>
      </c>
      <c r="AF78" s="127">
        <v>43388</v>
      </c>
      <c r="AG78" s="127">
        <v>43391</v>
      </c>
      <c r="AH78" s="130">
        <v>43397</v>
      </c>
      <c r="AI78" s="131">
        <v>43419</v>
      </c>
      <c r="AJ78" s="131">
        <v>43447</v>
      </c>
      <c r="AK78" s="126">
        <v>43457</v>
      </c>
      <c r="AL78" s="126">
        <v>43427</v>
      </c>
      <c r="AM78" s="224">
        <v>1</v>
      </c>
    </row>
    <row r="79" spans="1:39" ht="22.5" hidden="1" outlineLevel="1" x14ac:dyDescent="0.25">
      <c r="A79" s="158">
        <v>78</v>
      </c>
      <c r="B79" s="134" t="s">
        <v>1</v>
      </c>
      <c r="C79" s="134" t="s">
        <v>80</v>
      </c>
      <c r="D79" s="135" t="s">
        <v>176</v>
      </c>
      <c r="E79" s="134" t="str">
        <f t="shared" si="5"/>
        <v>B3</v>
      </c>
      <c r="F79" s="134">
        <v>2050</v>
      </c>
      <c r="G79" s="136">
        <v>7500</v>
      </c>
      <c r="H79" s="159" t="s">
        <v>486</v>
      </c>
      <c r="I79" s="160" t="s">
        <v>487</v>
      </c>
      <c r="J79" s="161">
        <v>1</v>
      </c>
      <c r="K79" s="162" t="s">
        <v>482</v>
      </c>
      <c r="L79" s="162">
        <v>1</v>
      </c>
      <c r="M79" s="163">
        <v>1</v>
      </c>
      <c r="N79" s="164" t="s">
        <v>488</v>
      </c>
      <c r="O79" s="165" t="s">
        <v>295</v>
      </c>
      <c r="P79" s="166">
        <v>100</v>
      </c>
      <c r="Q79" s="166">
        <v>74.166250000000005</v>
      </c>
      <c r="R79" s="167" t="s">
        <v>182</v>
      </c>
      <c r="S79" s="225">
        <v>7639</v>
      </c>
      <c r="T79" s="161" t="s">
        <v>489</v>
      </c>
      <c r="U79" s="167" t="s">
        <v>184</v>
      </c>
      <c r="V79" s="164" t="s">
        <v>297</v>
      </c>
      <c r="W79" s="124">
        <f t="shared" si="4"/>
        <v>41505</v>
      </c>
      <c r="X79" s="147">
        <f t="shared" si="4"/>
        <v>41505</v>
      </c>
      <c r="Y79" s="124">
        <f t="shared" si="4"/>
        <v>41505</v>
      </c>
      <c r="Z79" s="125">
        <f t="shared" si="4"/>
        <v>41505</v>
      </c>
      <c r="AA79" s="169">
        <v>43318</v>
      </c>
      <c r="AB79" s="169">
        <v>43317</v>
      </c>
      <c r="AC79" s="170">
        <v>43331</v>
      </c>
      <c r="AD79" s="171">
        <v>43333</v>
      </c>
      <c r="AE79" s="226">
        <v>43371</v>
      </c>
      <c r="AF79" s="170">
        <v>43388</v>
      </c>
      <c r="AG79" s="170">
        <v>43391</v>
      </c>
      <c r="AH79" s="173">
        <v>43397</v>
      </c>
      <c r="AI79" s="174">
        <v>43407</v>
      </c>
      <c r="AJ79" s="174">
        <v>43438</v>
      </c>
      <c r="AK79" s="169">
        <v>43448</v>
      </c>
      <c r="AL79" s="169">
        <v>43407</v>
      </c>
      <c r="AM79" s="227">
        <v>1</v>
      </c>
    </row>
    <row r="80" spans="1:39" ht="22.5" hidden="1" outlineLevel="1" x14ac:dyDescent="0.25">
      <c r="A80" s="111">
        <v>79</v>
      </c>
      <c r="B80" s="111" t="s">
        <v>1</v>
      </c>
      <c r="C80" s="111" t="s">
        <v>80</v>
      </c>
      <c r="D80" s="112" t="s">
        <v>176</v>
      </c>
      <c r="E80" s="111" t="str">
        <f t="shared" si="5"/>
        <v>B3</v>
      </c>
      <c r="F80" s="111">
        <v>2050</v>
      </c>
      <c r="G80" s="113">
        <v>7500</v>
      </c>
      <c r="H80" s="114" t="s">
        <v>490</v>
      </c>
      <c r="I80" s="115" t="s">
        <v>491</v>
      </c>
      <c r="J80" s="116">
        <v>1</v>
      </c>
      <c r="K80" s="117" t="s">
        <v>492</v>
      </c>
      <c r="L80" s="117">
        <v>2</v>
      </c>
      <c r="M80" s="118">
        <v>1</v>
      </c>
      <c r="N80" s="119" t="s">
        <v>276</v>
      </c>
      <c r="O80" s="120" t="s">
        <v>181</v>
      </c>
      <c r="P80" s="121">
        <v>100</v>
      </c>
      <c r="Q80" s="121">
        <v>75</v>
      </c>
      <c r="R80" s="122" t="s">
        <v>182</v>
      </c>
      <c r="S80" s="228">
        <v>7643</v>
      </c>
      <c r="T80" s="116" t="s">
        <v>493</v>
      </c>
      <c r="U80" s="122" t="s">
        <v>184</v>
      </c>
      <c r="V80" s="119" t="s">
        <v>195</v>
      </c>
      <c r="W80" s="124">
        <f t="shared" si="4"/>
        <v>41505</v>
      </c>
      <c r="X80" s="124">
        <f t="shared" si="4"/>
        <v>41505</v>
      </c>
      <c r="Y80" s="124">
        <f t="shared" si="4"/>
        <v>41505</v>
      </c>
      <c r="Z80" s="125">
        <f t="shared" si="4"/>
        <v>41505</v>
      </c>
      <c r="AA80" s="126">
        <v>43348</v>
      </c>
      <c r="AB80" s="126">
        <v>43348</v>
      </c>
      <c r="AC80" s="127">
        <v>43374</v>
      </c>
      <c r="AD80" s="128">
        <v>43376</v>
      </c>
      <c r="AE80" s="229">
        <v>43406</v>
      </c>
      <c r="AF80" s="127">
        <v>43421</v>
      </c>
      <c r="AG80" s="127">
        <v>43422</v>
      </c>
      <c r="AH80" s="130">
        <v>43428</v>
      </c>
      <c r="AI80" s="131">
        <v>43433</v>
      </c>
      <c r="AJ80" s="131">
        <v>43461</v>
      </c>
      <c r="AK80" s="126">
        <v>43471</v>
      </c>
      <c r="AL80" s="126">
        <v>43435</v>
      </c>
      <c r="AM80" s="230">
        <v>1</v>
      </c>
    </row>
    <row r="81" spans="1:39" ht="22.5" hidden="1" outlineLevel="1" x14ac:dyDescent="0.25">
      <c r="A81" s="158">
        <v>80</v>
      </c>
      <c r="B81" s="134" t="s">
        <v>1</v>
      </c>
      <c r="C81" s="134" t="s">
        <v>80</v>
      </c>
      <c r="D81" s="135" t="s">
        <v>176</v>
      </c>
      <c r="E81" s="134" t="str">
        <f t="shared" si="5"/>
        <v>B3</v>
      </c>
      <c r="F81" s="134">
        <v>2050</v>
      </c>
      <c r="G81" s="136">
        <v>7500</v>
      </c>
      <c r="H81" s="159" t="s">
        <v>494</v>
      </c>
      <c r="I81" s="160" t="s">
        <v>495</v>
      </c>
      <c r="J81" s="161">
        <v>1</v>
      </c>
      <c r="K81" s="162" t="s">
        <v>492</v>
      </c>
      <c r="L81" s="162">
        <v>2</v>
      </c>
      <c r="M81" s="163">
        <v>2</v>
      </c>
      <c r="N81" s="164" t="s">
        <v>276</v>
      </c>
      <c r="O81" s="165" t="s">
        <v>181</v>
      </c>
      <c r="P81" s="166">
        <v>100</v>
      </c>
      <c r="Q81" s="166">
        <v>75</v>
      </c>
      <c r="R81" s="167" t="s">
        <v>182</v>
      </c>
      <c r="S81" s="231">
        <v>7577</v>
      </c>
      <c r="T81" s="161" t="s">
        <v>496</v>
      </c>
      <c r="U81" s="167" t="s">
        <v>184</v>
      </c>
      <c r="V81" s="164" t="s">
        <v>195</v>
      </c>
      <c r="W81" s="124">
        <f t="shared" si="4"/>
        <v>41505</v>
      </c>
      <c r="X81" s="147">
        <f t="shared" si="4"/>
        <v>41505</v>
      </c>
      <c r="Y81" s="124">
        <f t="shared" si="4"/>
        <v>41505</v>
      </c>
      <c r="Z81" s="125">
        <f t="shared" si="4"/>
        <v>41505</v>
      </c>
      <c r="AA81" s="169">
        <v>43349</v>
      </c>
      <c r="AB81" s="169">
        <v>43348</v>
      </c>
      <c r="AC81" s="170">
        <v>43360</v>
      </c>
      <c r="AD81" s="171">
        <v>43376</v>
      </c>
      <c r="AE81" s="232">
        <v>43406</v>
      </c>
      <c r="AF81" s="170">
        <v>43421</v>
      </c>
      <c r="AG81" s="170">
        <v>43422</v>
      </c>
      <c r="AH81" s="173">
        <v>43428</v>
      </c>
      <c r="AI81" s="174">
        <v>43434</v>
      </c>
      <c r="AJ81" s="174">
        <v>43461</v>
      </c>
      <c r="AK81" s="169">
        <v>43471</v>
      </c>
      <c r="AL81" s="169">
        <v>43436</v>
      </c>
      <c r="AM81" s="233">
        <v>1</v>
      </c>
    </row>
    <row r="82" spans="1:39" ht="22.5" hidden="1" outlineLevel="1" x14ac:dyDescent="0.25">
      <c r="A82" s="111">
        <v>81</v>
      </c>
      <c r="B82" s="111" t="s">
        <v>1</v>
      </c>
      <c r="C82" s="111" t="s">
        <v>80</v>
      </c>
      <c r="D82" s="112" t="s">
        <v>176</v>
      </c>
      <c r="E82" s="111" t="str">
        <f t="shared" si="5"/>
        <v>B3</v>
      </c>
      <c r="F82" s="111">
        <v>2050</v>
      </c>
      <c r="G82" s="113">
        <v>7500</v>
      </c>
      <c r="H82" s="114" t="s">
        <v>497</v>
      </c>
      <c r="I82" s="115" t="s">
        <v>498</v>
      </c>
      <c r="J82" s="116">
        <v>1</v>
      </c>
      <c r="K82" s="117" t="s">
        <v>499</v>
      </c>
      <c r="L82" s="117">
        <v>2</v>
      </c>
      <c r="M82" s="118">
        <v>1</v>
      </c>
      <c r="N82" s="119" t="s">
        <v>276</v>
      </c>
      <c r="O82" s="120" t="s">
        <v>379</v>
      </c>
      <c r="P82" s="121">
        <v>100</v>
      </c>
      <c r="Q82" s="121">
        <v>75</v>
      </c>
      <c r="R82" s="122" t="s">
        <v>182</v>
      </c>
      <c r="S82" s="234">
        <v>7733</v>
      </c>
      <c r="T82" s="116" t="s">
        <v>500</v>
      </c>
      <c r="U82" s="122" t="s">
        <v>184</v>
      </c>
      <c r="V82" s="119" t="s">
        <v>501</v>
      </c>
      <c r="W82" s="124">
        <f t="shared" si="4"/>
        <v>41505</v>
      </c>
      <c r="X82" s="124">
        <f t="shared" si="4"/>
        <v>41505</v>
      </c>
      <c r="Y82" s="124">
        <f t="shared" si="4"/>
        <v>41505</v>
      </c>
      <c r="Z82" s="125">
        <f t="shared" si="4"/>
        <v>41505</v>
      </c>
      <c r="AA82" s="126">
        <v>43374</v>
      </c>
      <c r="AB82" s="126">
        <v>43374</v>
      </c>
      <c r="AC82" s="127">
        <v>43405</v>
      </c>
      <c r="AD82" s="128">
        <v>43432</v>
      </c>
      <c r="AE82" s="235">
        <v>43452</v>
      </c>
      <c r="AF82" s="127">
        <v>43470</v>
      </c>
      <c r="AG82" s="127">
        <v>43474</v>
      </c>
      <c r="AH82" s="130">
        <v>43480</v>
      </c>
      <c r="AI82" s="131">
        <v>43483</v>
      </c>
      <c r="AJ82" s="131">
        <v>43495</v>
      </c>
      <c r="AK82" s="126">
        <v>43585</v>
      </c>
      <c r="AL82" s="126">
        <v>43488</v>
      </c>
      <c r="AM82" s="236">
        <v>1</v>
      </c>
    </row>
    <row r="83" spans="1:39" ht="22.5" hidden="1" outlineLevel="1" x14ac:dyDescent="0.25">
      <c r="A83" s="158">
        <v>82</v>
      </c>
      <c r="B83" s="134" t="s">
        <v>1</v>
      </c>
      <c r="C83" s="134" t="s">
        <v>80</v>
      </c>
      <c r="D83" s="135" t="s">
        <v>176</v>
      </c>
      <c r="E83" s="134" t="str">
        <f t="shared" si="5"/>
        <v>B3</v>
      </c>
      <c r="F83" s="134">
        <v>2050</v>
      </c>
      <c r="G83" s="136">
        <v>10000</v>
      </c>
      <c r="H83" s="159" t="s">
        <v>502</v>
      </c>
      <c r="I83" s="160" t="s">
        <v>503</v>
      </c>
      <c r="J83" s="161">
        <v>1</v>
      </c>
      <c r="K83" s="162" t="s">
        <v>499</v>
      </c>
      <c r="L83" s="162">
        <v>2</v>
      </c>
      <c r="M83" s="163">
        <v>2</v>
      </c>
      <c r="N83" s="164" t="s">
        <v>276</v>
      </c>
      <c r="O83" s="165" t="s">
        <v>379</v>
      </c>
      <c r="P83" s="166">
        <v>100</v>
      </c>
      <c r="Q83" s="166">
        <v>75</v>
      </c>
      <c r="R83" s="167" t="s">
        <v>182</v>
      </c>
      <c r="S83" s="237">
        <v>10241</v>
      </c>
      <c r="T83" s="161" t="s">
        <v>504</v>
      </c>
      <c r="U83" s="167" t="s">
        <v>184</v>
      </c>
      <c r="V83" s="164" t="s">
        <v>501</v>
      </c>
      <c r="W83" s="124">
        <f t="shared" si="4"/>
        <v>41505</v>
      </c>
      <c r="X83" s="147">
        <f t="shared" si="4"/>
        <v>41505</v>
      </c>
      <c r="Y83" s="124">
        <f t="shared" si="4"/>
        <v>41505</v>
      </c>
      <c r="Z83" s="125">
        <f t="shared" si="4"/>
        <v>41505</v>
      </c>
      <c r="AA83" s="169">
        <v>43375</v>
      </c>
      <c r="AB83" s="169">
        <v>43374</v>
      </c>
      <c r="AC83" s="170">
        <v>43398</v>
      </c>
      <c r="AD83" s="171">
        <v>43432</v>
      </c>
      <c r="AE83" s="238">
        <v>43452</v>
      </c>
      <c r="AF83" s="170">
        <v>43470</v>
      </c>
      <c r="AG83" s="170">
        <v>43474</v>
      </c>
      <c r="AH83" s="173">
        <v>43480</v>
      </c>
      <c r="AI83" s="174">
        <v>43483</v>
      </c>
      <c r="AJ83" s="174">
        <v>43489</v>
      </c>
      <c r="AK83" s="169">
        <v>43580</v>
      </c>
      <c r="AL83" s="169">
        <v>43488</v>
      </c>
      <c r="AM83" s="239">
        <v>1</v>
      </c>
    </row>
    <row r="84" spans="1:39" ht="22.5" hidden="1" outlineLevel="1" x14ac:dyDescent="0.25">
      <c r="A84" s="111">
        <v>83</v>
      </c>
      <c r="B84" s="111" t="s">
        <v>1</v>
      </c>
      <c r="C84" s="111" t="s">
        <v>80</v>
      </c>
      <c r="D84" s="112" t="s">
        <v>176</v>
      </c>
      <c r="E84" s="111" t="str">
        <f t="shared" si="5"/>
        <v>B3</v>
      </c>
      <c r="F84" s="111">
        <v>2050</v>
      </c>
      <c r="G84" s="113">
        <v>7500</v>
      </c>
      <c r="H84" s="114" t="s">
        <v>505</v>
      </c>
      <c r="I84" s="115" t="s">
        <v>506</v>
      </c>
      <c r="J84" s="116">
        <v>1</v>
      </c>
      <c r="K84" s="117" t="s">
        <v>507</v>
      </c>
      <c r="L84" s="117">
        <v>2</v>
      </c>
      <c r="M84" s="118">
        <v>1</v>
      </c>
      <c r="N84" s="119" t="s">
        <v>276</v>
      </c>
      <c r="O84" s="120" t="s">
        <v>324</v>
      </c>
      <c r="P84" s="121">
        <v>100</v>
      </c>
      <c r="Q84" s="121">
        <v>75</v>
      </c>
      <c r="R84" s="122" t="s">
        <v>182</v>
      </c>
      <c r="S84" s="240">
        <v>6548</v>
      </c>
      <c r="T84" s="116" t="s">
        <v>508</v>
      </c>
      <c r="U84" s="122" t="s">
        <v>184</v>
      </c>
      <c r="V84" s="119" t="s">
        <v>326</v>
      </c>
      <c r="W84" s="124">
        <f t="shared" si="4"/>
        <v>41505</v>
      </c>
      <c r="X84" s="124">
        <f t="shared" si="4"/>
        <v>41505</v>
      </c>
      <c r="Y84" s="124">
        <f t="shared" si="4"/>
        <v>41505</v>
      </c>
      <c r="Z84" s="125">
        <f t="shared" si="4"/>
        <v>41505</v>
      </c>
      <c r="AA84" s="126">
        <v>43280</v>
      </c>
      <c r="AB84" s="126">
        <v>43280</v>
      </c>
      <c r="AC84" s="127">
        <v>43311</v>
      </c>
      <c r="AD84" s="128">
        <v>43312</v>
      </c>
      <c r="AE84" s="241">
        <v>43482</v>
      </c>
      <c r="AF84" s="126">
        <v>43493</v>
      </c>
      <c r="AG84" s="126">
        <v>43496</v>
      </c>
      <c r="AH84" s="242">
        <v>43504</v>
      </c>
      <c r="AI84" s="131">
        <v>43509</v>
      </c>
      <c r="AJ84" s="131">
        <v>43531</v>
      </c>
      <c r="AK84" s="126">
        <v>43481</v>
      </c>
      <c r="AL84" s="126">
        <v>43512</v>
      </c>
      <c r="AM84" s="243">
        <v>1</v>
      </c>
    </row>
    <row r="85" spans="1:39" ht="22.5" hidden="1" outlineLevel="1" x14ac:dyDescent="0.25">
      <c r="A85" s="158">
        <v>84</v>
      </c>
      <c r="B85" s="134" t="s">
        <v>1</v>
      </c>
      <c r="C85" s="134" t="s">
        <v>80</v>
      </c>
      <c r="D85" s="135" t="s">
        <v>176</v>
      </c>
      <c r="E85" s="134" t="str">
        <f t="shared" si="5"/>
        <v>B1</v>
      </c>
      <c r="F85" s="134">
        <v>2050</v>
      </c>
      <c r="G85" s="136">
        <v>7500</v>
      </c>
      <c r="H85" s="159" t="s">
        <v>509</v>
      </c>
      <c r="I85" s="160" t="s">
        <v>510</v>
      </c>
      <c r="J85" s="161">
        <v>1</v>
      </c>
      <c r="K85" s="162" t="s">
        <v>507</v>
      </c>
      <c r="L85" s="162">
        <v>2</v>
      </c>
      <c r="M85" s="163">
        <v>2</v>
      </c>
      <c r="N85" s="164" t="s">
        <v>180</v>
      </c>
      <c r="O85" s="165" t="s">
        <v>324</v>
      </c>
      <c r="P85" s="166">
        <v>100</v>
      </c>
      <c r="Q85" s="166">
        <v>75</v>
      </c>
      <c r="R85" s="167" t="s">
        <v>182</v>
      </c>
      <c r="S85" s="244">
        <v>6700</v>
      </c>
      <c r="T85" s="161" t="s">
        <v>511</v>
      </c>
      <c r="U85" s="167" t="s">
        <v>184</v>
      </c>
      <c r="V85" s="164" t="s">
        <v>326</v>
      </c>
      <c r="W85" s="124">
        <f t="shared" si="4"/>
        <v>41505</v>
      </c>
      <c r="X85" s="147">
        <f t="shared" si="4"/>
        <v>41505</v>
      </c>
      <c r="Y85" s="124">
        <f t="shared" si="4"/>
        <v>41505</v>
      </c>
      <c r="Z85" s="125">
        <f t="shared" si="4"/>
        <v>41505</v>
      </c>
      <c r="AA85" s="169">
        <v>43281</v>
      </c>
      <c r="AB85" s="169">
        <v>43280</v>
      </c>
      <c r="AC85" s="170">
        <v>43293</v>
      </c>
      <c r="AD85" s="171">
        <v>43312</v>
      </c>
      <c r="AE85" s="245">
        <v>43482</v>
      </c>
      <c r="AF85" s="169">
        <v>43493</v>
      </c>
      <c r="AG85" s="169">
        <v>43496</v>
      </c>
      <c r="AH85" s="246">
        <v>43504</v>
      </c>
      <c r="AI85" s="174">
        <v>43509</v>
      </c>
      <c r="AJ85" s="174">
        <v>43531</v>
      </c>
      <c r="AK85" s="169">
        <v>43480</v>
      </c>
      <c r="AL85" s="169">
        <v>43510</v>
      </c>
      <c r="AM85" s="247">
        <v>1</v>
      </c>
    </row>
    <row r="86" spans="1:39" ht="22.5" hidden="1" outlineLevel="1" x14ac:dyDescent="0.25">
      <c r="A86" s="111">
        <v>85</v>
      </c>
      <c r="B86" s="111" t="s">
        <v>1</v>
      </c>
      <c r="C86" s="111" t="s">
        <v>80</v>
      </c>
      <c r="D86" s="112" t="s">
        <v>176</v>
      </c>
      <c r="E86" s="111" t="str">
        <f t="shared" si="5"/>
        <v>B3</v>
      </c>
      <c r="F86" s="111">
        <v>2050</v>
      </c>
      <c r="G86" s="113">
        <v>7500</v>
      </c>
      <c r="H86" s="114" t="s">
        <v>512</v>
      </c>
      <c r="I86" s="115" t="s">
        <v>513</v>
      </c>
      <c r="J86" s="116">
        <v>1</v>
      </c>
      <c r="K86" s="117" t="s">
        <v>514</v>
      </c>
      <c r="L86" s="117">
        <v>2</v>
      </c>
      <c r="M86" s="118">
        <v>1</v>
      </c>
      <c r="N86" s="119" t="s">
        <v>276</v>
      </c>
      <c r="O86" s="120" t="s">
        <v>324</v>
      </c>
      <c r="P86" s="121">
        <v>100</v>
      </c>
      <c r="Q86" s="121">
        <v>75</v>
      </c>
      <c r="R86" s="122" t="s">
        <v>182</v>
      </c>
      <c r="S86" s="123">
        <v>7024</v>
      </c>
      <c r="T86" s="116" t="s">
        <v>515</v>
      </c>
      <c r="U86" s="122" t="s">
        <v>184</v>
      </c>
      <c r="V86" s="119" t="s">
        <v>402</v>
      </c>
      <c r="W86" s="124">
        <f t="shared" si="4"/>
        <v>41505</v>
      </c>
      <c r="X86" s="124">
        <f t="shared" si="4"/>
        <v>41505</v>
      </c>
      <c r="Y86" s="124">
        <f t="shared" si="4"/>
        <v>41505</v>
      </c>
      <c r="Z86" s="125">
        <f t="shared" si="4"/>
        <v>41505</v>
      </c>
      <c r="AA86" s="131">
        <v>43437</v>
      </c>
      <c r="AB86" s="131">
        <v>43437</v>
      </c>
      <c r="AC86" s="131">
        <v>43452</v>
      </c>
      <c r="AD86" s="242">
        <v>43468</v>
      </c>
      <c r="AE86" s="248">
        <v>43488</v>
      </c>
      <c r="AF86" s="131">
        <v>43504</v>
      </c>
      <c r="AG86" s="131">
        <v>43510</v>
      </c>
      <c r="AH86" s="126">
        <v>43515</v>
      </c>
      <c r="AI86" s="248">
        <v>43515</v>
      </c>
      <c r="AJ86" s="131">
        <v>43531</v>
      </c>
      <c r="AK86" s="126">
        <v>43595</v>
      </c>
      <c r="AL86" s="126">
        <v>43520</v>
      </c>
      <c r="AM86" s="243">
        <v>1</v>
      </c>
    </row>
    <row r="87" spans="1:39" ht="22.5" hidden="1" outlineLevel="1" x14ac:dyDescent="0.25">
      <c r="A87" s="158">
        <v>86</v>
      </c>
      <c r="B87" s="134" t="s">
        <v>1</v>
      </c>
      <c r="C87" s="134" t="s">
        <v>80</v>
      </c>
      <c r="D87" s="135" t="s">
        <v>176</v>
      </c>
      <c r="E87" s="134" t="str">
        <f t="shared" si="5"/>
        <v>B3</v>
      </c>
      <c r="F87" s="134">
        <v>2050</v>
      </c>
      <c r="G87" s="136">
        <v>7500</v>
      </c>
      <c r="H87" s="159" t="s">
        <v>516</v>
      </c>
      <c r="I87" s="160" t="s">
        <v>517</v>
      </c>
      <c r="J87" s="161">
        <v>1</v>
      </c>
      <c r="K87" s="162" t="s">
        <v>514</v>
      </c>
      <c r="L87" s="162">
        <v>2</v>
      </c>
      <c r="M87" s="163">
        <v>2</v>
      </c>
      <c r="N87" s="164" t="s">
        <v>276</v>
      </c>
      <c r="O87" s="165" t="s">
        <v>324</v>
      </c>
      <c r="P87" s="166">
        <v>100</v>
      </c>
      <c r="Q87" s="166">
        <v>75</v>
      </c>
      <c r="R87" s="167" t="s">
        <v>182</v>
      </c>
      <c r="S87" s="168">
        <v>6847</v>
      </c>
      <c r="T87" s="161" t="s">
        <v>518</v>
      </c>
      <c r="U87" s="167" t="s">
        <v>184</v>
      </c>
      <c r="V87" s="164" t="s">
        <v>326</v>
      </c>
      <c r="W87" s="249">
        <v>43389</v>
      </c>
      <c r="X87" s="147">
        <f t="shared" ref="X87:X96" si="6">+$AA$2</f>
        <v>41505</v>
      </c>
      <c r="Y87" s="249">
        <v>43383</v>
      </c>
      <c r="Z87" s="125">
        <f t="shared" ref="Z87:Z94" si="7">+$AA$2</f>
        <v>41505</v>
      </c>
      <c r="AA87" s="174">
        <v>43454</v>
      </c>
      <c r="AB87" s="174">
        <v>43437</v>
      </c>
      <c r="AC87" s="174">
        <v>43468</v>
      </c>
      <c r="AD87" s="246">
        <v>43468</v>
      </c>
      <c r="AE87" s="250">
        <v>43488</v>
      </c>
      <c r="AF87" s="174">
        <v>43504</v>
      </c>
      <c r="AG87" s="174">
        <v>43509</v>
      </c>
      <c r="AH87" s="169">
        <v>43515</v>
      </c>
      <c r="AI87" s="250">
        <v>43515</v>
      </c>
      <c r="AJ87" s="174">
        <v>43531</v>
      </c>
      <c r="AK87" s="169">
        <v>43580</v>
      </c>
      <c r="AL87" s="169">
        <v>43520</v>
      </c>
      <c r="AM87" s="247">
        <v>1</v>
      </c>
    </row>
    <row r="88" spans="1:39" ht="22.5" hidden="1" outlineLevel="1" x14ac:dyDescent="0.25">
      <c r="A88" s="111">
        <v>87</v>
      </c>
      <c r="B88" s="111" t="s">
        <v>1</v>
      </c>
      <c r="C88" s="111" t="s">
        <v>80</v>
      </c>
      <c r="D88" s="112" t="s">
        <v>176</v>
      </c>
      <c r="E88" s="111" t="str">
        <f t="shared" si="5"/>
        <v>B1</v>
      </c>
      <c r="F88" s="111">
        <v>2050</v>
      </c>
      <c r="G88" s="113">
        <v>7500</v>
      </c>
      <c r="H88" s="114" t="s">
        <v>519</v>
      </c>
      <c r="I88" s="115" t="s">
        <v>520</v>
      </c>
      <c r="J88" s="116">
        <v>1</v>
      </c>
      <c r="K88" s="117" t="s">
        <v>521</v>
      </c>
      <c r="L88" s="117">
        <v>3</v>
      </c>
      <c r="M88" s="118">
        <v>1</v>
      </c>
      <c r="N88" s="119" t="s">
        <v>180</v>
      </c>
      <c r="O88" s="120" t="s">
        <v>189</v>
      </c>
      <c r="P88" s="121">
        <v>100</v>
      </c>
      <c r="Q88" s="121">
        <v>75</v>
      </c>
      <c r="R88" s="122" t="s">
        <v>182</v>
      </c>
      <c r="S88" s="123">
        <v>7711</v>
      </c>
      <c r="T88" s="116" t="s">
        <v>522</v>
      </c>
      <c r="U88" s="122" t="s">
        <v>184</v>
      </c>
      <c r="V88" s="119" t="s">
        <v>426</v>
      </c>
      <c r="W88" s="131">
        <v>43445</v>
      </c>
      <c r="X88" s="251">
        <f t="shared" si="6"/>
        <v>41505</v>
      </c>
      <c r="Y88" s="131">
        <v>43294</v>
      </c>
      <c r="Z88" s="252">
        <f t="shared" si="7"/>
        <v>41505</v>
      </c>
      <c r="AA88" s="131">
        <v>43471</v>
      </c>
      <c r="AB88" s="131">
        <v>43471</v>
      </c>
      <c r="AC88" s="131">
        <v>43479</v>
      </c>
      <c r="AD88" s="242">
        <v>43500</v>
      </c>
      <c r="AE88" s="241">
        <v>43525</v>
      </c>
      <c r="AF88" s="126">
        <v>43542</v>
      </c>
      <c r="AG88" s="126">
        <v>43544</v>
      </c>
      <c r="AH88" s="242">
        <v>43553</v>
      </c>
      <c r="AI88" s="131">
        <v>43558</v>
      </c>
      <c r="AJ88" s="131">
        <v>43577</v>
      </c>
      <c r="AK88" s="253">
        <v>43643</v>
      </c>
      <c r="AL88" s="126">
        <v>43569</v>
      </c>
      <c r="AM88" s="243">
        <v>1</v>
      </c>
    </row>
    <row r="89" spans="1:39" ht="22.5" hidden="1" outlineLevel="1" x14ac:dyDescent="0.25">
      <c r="A89" s="158">
        <v>88</v>
      </c>
      <c r="B89" s="134" t="s">
        <v>1</v>
      </c>
      <c r="C89" s="134" t="s">
        <v>80</v>
      </c>
      <c r="D89" s="135" t="s">
        <v>176</v>
      </c>
      <c r="E89" s="134" t="str">
        <f t="shared" si="5"/>
        <v>B1</v>
      </c>
      <c r="F89" s="134">
        <v>2050</v>
      </c>
      <c r="G89" s="136">
        <v>7500</v>
      </c>
      <c r="H89" s="159" t="s">
        <v>523</v>
      </c>
      <c r="I89" s="160" t="s">
        <v>524</v>
      </c>
      <c r="J89" s="161">
        <v>1</v>
      </c>
      <c r="K89" s="162" t="s">
        <v>521</v>
      </c>
      <c r="L89" s="162">
        <v>3</v>
      </c>
      <c r="M89" s="163">
        <v>2</v>
      </c>
      <c r="N89" s="164" t="s">
        <v>180</v>
      </c>
      <c r="O89" s="165" t="s">
        <v>189</v>
      </c>
      <c r="P89" s="166">
        <v>100</v>
      </c>
      <c r="Q89" s="166">
        <v>75</v>
      </c>
      <c r="R89" s="167" t="s">
        <v>182</v>
      </c>
      <c r="S89" s="168">
        <v>7682</v>
      </c>
      <c r="T89" s="161" t="s">
        <v>525</v>
      </c>
      <c r="U89" s="167" t="s">
        <v>184</v>
      </c>
      <c r="V89" s="164" t="s">
        <v>426</v>
      </c>
      <c r="W89" s="174">
        <v>43445</v>
      </c>
      <c r="X89" s="254">
        <f t="shared" si="6"/>
        <v>41505</v>
      </c>
      <c r="Y89" s="174">
        <v>43441</v>
      </c>
      <c r="Z89" s="252">
        <f t="shared" si="7"/>
        <v>41505</v>
      </c>
      <c r="AA89" s="174">
        <v>43480</v>
      </c>
      <c r="AB89" s="174">
        <v>43471</v>
      </c>
      <c r="AC89" s="174">
        <v>43487</v>
      </c>
      <c r="AD89" s="246">
        <v>43500</v>
      </c>
      <c r="AE89" s="245">
        <v>43525</v>
      </c>
      <c r="AF89" s="169">
        <v>43542</v>
      </c>
      <c r="AG89" s="169">
        <v>43544</v>
      </c>
      <c r="AH89" s="246">
        <v>43553</v>
      </c>
      <c r="AI89" s="174">
        <v>43558</v>
      </c>
      <c r="AJ89" s="174">
        <v>43577</v>
      </c>
      <c r="AK89" s="255">
        <v>43643</v>
      </c>
      <c r="AL89" s="169">
        <v>43570</v>
      </c>
      <c r="AM89" s="247">
        <v>1</v>
      </c>
    </row>
    <row r="90" spans="1:39" ht="22.5" hidden="1" outlineLevel="1" x14ac:dyDescent="0.25">
      <c r="A90" s="111">
        <v>89</v>
      </c>
      <c r="B90" s="111" t="s">
        <v>1</v>
      </c>
      <c r="C90" s="111" t="s">
        <v>80</v>
      </c>
      <c r="D90" s="112" t="s">
        <v>176</v>
      </c>
      <c r="E90" s="111" t="str">
        <f t="shared" si="5"/>
        <v>B1</v>
      </c>
      <c r="F90" s="111">
        <v>2050</v>
      </c>
      <c r="G90" s="113">
        <v>7500</v>
      </c>
      <c r="H90" s="114" t="s">
        <v>526</v>
      </c>
      <c r="I90" s="115" t="s">
        <v>527</v>
      </c>
      <c r="J90" s="116">
        <v>1</v>
      </c>
      <c r="K90" s="117" t="s">
        <v>521</v>
      </c>
      <c r="L90" s="117">
        <v>3</v>
      </c>
      <c r="M90" s="118">
        <v>3</v>
      </c>
      <c r="N90" s="119" t="s">
        <v>180</v>
      </c>
      <c r="O90" s="120" t="s">
        <v>189</v>
      </c>
      <c r="P90" s="121">
        <v>100</v>
      </c>
      <c r="Q90" s="121">
        <v>75</v>
      </c>
      <c r="R90" s="122" t="s">
        <v>182</v>
      </c>
      <c r="S90" s="123">
        <v>7646</v>
      </c>
      <c r="T90" s="116" t="s">
        <v>528</v>
      </c>
      <c r="U90" s="122" t="s">
        <v>184</v>
      </c>
      <c r="V90" s="119" t="s">
        <v>426</v>
      </c>
      <c r="W90" s="131">
        <v>43445</v>
      </c>
      <c r="X90" s="251">
        <f t="shared" si="6"/>
        <v>41505</v>
      </c>
      <c r="Y90" s="131">
        <v>43294</v>
      </c>
      <c r="Z90" s="252">
        <f t="shared" si="7"/>
        <v>41505</v>
      </c>
      <c r="AA90" s="131">
        <v>43488</v>
      </c>
      <c r="AB90" s="131">
        <v>43471</v>
      </c>
      <c r="AC90" s="131">
        <v>43500</v>
      </c>
      <c r="AD90" s="242">
        <v>43500</v>
      </c>
      <c r="AE90" s="241">
        <v>43525</v>
      </c>
      <c r="AF90" s="126">
        <v>43542</v>
      </c>
      <c r="AG90" s="126">
        <v>43544</v>
      </c>
      <c r="AH90" s="242">
        <v>43553</v>
      </c>
      <c r="AI90" s="131">
        <v>43558</v>
      </c>
      <c r="AJ90" s="131">
        <v>43577</v>
      </c>
      <c r="AK90" s="253">
        <v>43643</v>
      </c>
      <c r="AL90" s="126">
        <v>43574</v>
      </c>
      <c r="AM90" s="243">
        <v>1</v>
      </c>
    </row>
    <row r="91" spans="1:39" ht="22.5" hidden="1" outlineLevel="1" x14ac:dyDescent="0.25">
      <c r="A91" s="158">
        <v>90</v>
      </c>
      <c r="B91" s="134" t="s">
        <v>1</v>
      </c>
      <c r="C91" s="134" t="s">
        <v>80</v>
      </c>
      <c r="D91" s="135" t="s">
        <v>176</v>
      </c>
      <c r="E91" s="134" t="str">
        <f t="shared" si="5"/>
        <v>B3</v>
      </c>
      <c r="F91" s="134">
        <v>2050</v>
      </c>
      <c r="G91" s="136">
        <v>7500</v>
      </c>
      <c r="H91" s="159" t="s">
        <v>529</v>
      </c>
      <c r="I91" s="160" t="s">
        <v>530</v>
      </c>
      <c r="J91" s="161">
        <v>1</v>
      </c>
      <c r="K91" s="162" t="s">
        <v>531</v>
      </c>
      <c r="L91" s="162">
        <v>4</v>
      </c>
      <c r="M91" s="163">
        <v>1</v>
      </c>
      <c r="N91" s="164" t="s">
        <v>392</v>
      </c>
      <c r="O91" s="165" t="s">
        <v>181</v>
      </c>
      <c r="P91" s="166">
        <v>100</v>
      </c>
      <c r="Q91" s="166">
        <v>75</v>
      </c>
      <c r="R91" s="167" t="s">
        <v>182</v>
      </c>
      <c r="S91" s="168">
        <v>7624</v>
      </c>
      <c r="T91" s="161" t="s">
        <v>532</v>
      </c>
      <c r="U91" s="167" t="s">
        <v>184</v>
      </c>
      <c r="V91" s="164" t="s">
        <v>533</v>
      </c>
      <c r="W91" s="174">
        <v>43492</v>
      </c>
      <c r="X91" s="256">
        <f t="shared" si="6"/>
        <v>41505</v>
      </c>
      <c r="Y91" s="174">
        <v>43472</v>
      </c>
      <c r="Z91" s="252">
        <f t="shared" si="7"/>
        <v>41505</v>
      </c>
      <c r="AA91" s="174">
        <v>43503</v>
      </c>
      <c r="AB91" s="174">
        <v>43502</v>
      </c>
      <c r="AC91" s="169">
        <v>43514</v>
      </c>
      <c r="AD91" s="173">
        <v>43555</v>
      </c>
      <c r="AE91" s="245">
        <v>43596</v>
      </c>
      <c r="AF91" s="257">
        <v>43621</v>
      </c>
      <c r="AG91" s="257">
        <v>43622</v>
      </c>
      <c r="AH91" s="246">
        <v>43638</v>
      </c>
      <c r="AI91" s="174">
        <v>43642</v>
      </c>
      <c r="AJ91" s="258">
        <v>43671</v>
      </c>
      <c r="AK91" s="255">
        <v>43705</v>
      </c>
      <c r="AL91" s="259">
        <v>43657</v>
      </c>
      <c r="AM91" s="247">
        <v>1</v>
      </c>
    </row>
    <row r="92" spans="1:39" ht="22.5" hidden="1" outlineLevel="1" x14ac:dyDescent="0.25">
      <c r="A92" s="111">
        <v>91</v>
      </c>
      <c r="B92" s="111" t="s">
        <v>1</v>
      </c>
      <c r="C92" s="111" t="s">
        <v>80</v>
      </c>
      <c r="D92" s="112" t="s">
        <v>176</v>
      </c>
      <c r="E92" s="111" t="str">
        <f t="shared" si="5"/>
        <v>B3</v>
      </c>
      <c r="F92" s="111">
        <v>2050</v>
      </c>
      <c r="G92" s="113">
        <v>7500</v>
      </c>
      <c r="H92" s="114" t="s">
        <v>534</v>
      </c>
      <c r="I92" s="115" t="s">
        <v>535</v>
      </c>
      <c r="J92" s="116">
        <v>1</v>
      </c>
      <c r="K92" s="117" t="s">
        <v>531</v>
      </c>
      <c r="L92" s="117">
        <v>4</v>
      </c>
      <c r="M92" s="118">
        <v>2</v>
      </c>
      <c r="N92" s="119" t="s">
        <v>276</v>
      </c>
      <c r="O92" s="120" t="s">
        <v>181</v>
      </c>
      <c r="P92" s="121">
        <v>100</v>
      </c>
      <c r="Q92" s="121">
        <v>75</v>
      </c>
      <c r="R92" s="122" t="s">
        <v>182</v>
      </c>
      <c r="S92" s="123">
        <v>7605</v>
      </c>
      <c r="T92" s="116" t="s">
        <v>536</v>
      </c>
      <c r="U92" s="122" t="s">
        <v>184</v>
      </c>
      <c r="V92" s="119" t="s">
        <v>533</v>
      </c>
      <c r="W92" s="131">
        <v>43492</v>
      </c>
      <c r="X92" s="260">
        <f t="shared" si="6"/>
        <v>41505</v>
      </c>
      <c r="Y92" s="131">
        <v>43473</v>
      </c>
      <c r="Z92" s="252">
        <f t="shared" si="7"/>
        <v>41505</v>
      </c>
      <c r="AA92" s="131">
        <v>43517</v>
      </c>
      <c r="AB92" s="131">
        <v>43502</v>
      </c>
      <c r="AC92" s="126">
        <v>43528</v>
      </c>
      <c r="AD92" s="130">
        <v>43555</v>
      </c>
      <c r="AE92" s="241">
        <v>43596</v>
      </c>
      <c r="AF92" s="261">
        <v>43621</v>
      </c>
      <c r="AG92" s="261">
        <v>43622</v>
      </c>
      <c r="AH92" s="242">
        <v>43638</v>
      </c>
      <c r="AI92" s="131">
        <v>43642</v>
      </c>
      <c r="AJ92" s="262">
        <v>43671</v>
      </c>
      <c r="AK92" s="253">
        <v>43705</v>
      </c>
      <c r="AL92" s="263">
        <v>43661</v>
      </c>
      <c r="AM92" s="243">
        <v>1</v>
      </c>
    </row>
    <row r="93" spans="1:39" ht="22.5" hidden="1" outlineLevel="1" x14ac:dyDescent="0.25">
      <c r="A93" s="158">
        <v>92</v>
      </c>
      <c r="B93" s="134" t="s">
        <v>1</v>
      </c>
      <c r="C93" s="134" t="s">
        <v>80</v>
      </c>
      <c r="D93" s="135" t="s">
        <v>176</v>
      </c>
      <c r="E93" s="134" t="str">
        <f t="shared" si="5"/>
        <v>B1</v>
      </c>
      <c r="F93" s="134">
        <v>2050</v>
      </c>
      <c r="G93" s="136">
        <v>7500</v>
      </c>
      <c r="H93" s="159" t="s">
        <v>537</v>
      </c>
      <c r="I93" s="160" t="s">
        <v>538</v>
      </c>
      <c r="J93" s="161">
        <v>1</v>
      </c>
      <c r="K93" s="162" t="s">
        <v>531</v>
      </c>
      <c r="L93" s="162">
        <v>4</v>
      </c>
      <c r="M93" s="163">
        <v>3</v>
      </c>
      <c r="N93" s="164" t="s">
        <v>483</v>
      </c>
      <c r="O93" s="165" t="s">
        <v>181</v>
      </c>
      <c r="P93" s="166">
        <v>100</v>
      </c>
      <c r="Q93" s="166">
        <v>75</v>
      </c>
      <c r="R93" s="167" t="s">
        <v>182</v>
      </c>
      <c r="S93" s="168">
        <v>7396</v>
      </c>
      <c r="T93" s="161" t="s">
        <v>539</v>
      </c>
      <c r="U93" s="167" t="s">
        <v>184</v>
      </c>
      <c r="V93" s="164" t="s">
        <v>533</v>
      </c>
      <c r="W93" s="174">
        <v>43492</v>
      </c>
      <c r="X93" s="254">
        <f t="shared" si="6"/>
        <v>41505</v>
      </c>
      <c r="Y93" s="174">
        <v>43472</v>
      </c>
      <c r="Z93" s="252">
        <f t="shared" si="7"/>
        <v>41505</v>
      </c>
      <c r="AA93" s="174">
        <v>43531</v>
      </c>
      <c r="AB93" s="174">
        <v>43502</v>
      </c>
      <c r="AC93" s="169">
        <v>43538</v>
      </c>
      <c r="AD93" s="173">
        <v>43555</v>
      </c>
      <c r="AE93" s="245">
        <v>43596</v>
      </c>
      <c r="AF93" s="257">
        <v>43621</v>
      </c>
      <c r="AG93" s="257">
        <v>43622</v>
      </c>
      <c r="AH93" s="246">
        <v>43638</v>
      </c>
      <c r="AI93" s="174">
        <v>43642</v>
      </c>
      <c r="AJ93" s="258">
        <v>43671</v>
      </c>
      <c r="AK93" s="255">
        <v>43705</v>
      </c>
      <c r="AL93" s="169">
        <v>43654</v>
      </c>
      <c r="AM93" s="247">
        <v>1</v>
      </c>
    </row>
    <row r="94" spans="1:39" ht="22.5" hidden="1" outlineLevel="1" x14ac:dyDescent="0.25">
      <c r="A94" s="111">
        <v>93</v>
      </c>
      <c r="B94" s="111" t="s">
        <v>1</v>
      </c>
      <c r="C94" s="111" t="s">
        <v>80</v>
      </c>
      <c r="D94" s="112" t="s">
        <v>176</v>
      </c>
      <c r="E94" s="111" t="str">
        <f t="shared" si="5"/>
        <v>B3</v>
      </c>
      <c r="F94" s="111">
        <v>2050</v>
      </c>
      <c r="G94" s="113">
        <v>7500</v>
      </c>
      <c r="H94" s="114" t="s">
        <v>540</v>
      </c>
      <c r="I94" s="115" t="s">
        <v>541</v>
      </c>
      <c r="J94" s="116">
        <v>1</v>
      </c>
      <c r="K94" s="117" t="s">
        <v>531</v>
      </c>
      <c r="L94" s="117">
        <v>4</v>
      </c>
      <c r="M94" s="118">
        <v>4</v>
      </c>
      <c r="N94" s="119" t="s">
        <v>276</v>
      </c>
      <c r="O94" s="120" t="s">
        <v>181</v>
      </c>
      <c r="P94" s="121">
        <v>100</v>
      </c>
      <c r="Q94" s="121">
        <v>75</v>
      </c>
      <c r="R94" s="122" t="s">
        <v>182</v>
      </c>
      <c r="S94" s="123">
        <v>7605</v>
      </c>
      <c r="T94" s="116" t="s">
        <v>542</v>
      </c>
      <c r="U94" s="122" t="s">
        <v>184</v>
      </c>
      <c r="V94" s="119" t="s">
        <v>533</v>
      </c>
      <c r="W94" s="131">
        <v>43492</v>
      </c>
      <c r="X94" s="251">
        <f t="shared" si="6"/>
        <v>41505</v>
      </c>
      <c r="Y94" s="131">
        <v>43472</v>
      </c>
      <c r="Z94" s="252">
        <f t="shared" si="7"/>
        <v>41505</v>
      </c>
      <c r="AA94" s="131">
        <v>43541</v>
      </c>
      <c r="AB94" s="131">
        <v>43502</v>
      </c>
      <c r="AC94" s="127">
        <v>43555</v>
      </c>
      <c r="AD94" s="130">
        <v>43555</v>
      </c>
      <c r="AE94" s="241">
        <v>43596</v>
      </c>
      <c r="AF94" s="261">
        <v>43621</v>
      </c>
      <c r="AG94" s="261">
        <v>43622</v>
      </c>
      <c r="AH94" s="242">
        <v>43638</v>
      </c>
      <c r="AI94" s="131">
        <v>43642</v>
      </c>
      <c r="AJ94" s="262">
        <v>43671</v>
      </c>
      <c r="AK94" s="253">
        <v>43705</v>
      </c>
      <c r="AL94" s="263">
        <v>43658</v>
      </c>
      <c r="AM94" s="243">
        <v>1</v>
      </c>
    </row>
    <row r="95" spans="1:39" ht="22.5" hidden="1" outlineLevel="1" x14ac:dyDescent="0.25">
      <c r="A95" s="158">
        <v>94</v>
      </c>
      <c r="B95" s="134" t="s">
        <v>1</v>
      </c>
      <c r="C95" s="134" t="s">
        <v>80</v>
      </c>
      <c r="D95" s="135" t="s">
        <v>543</v>
      </c>
      <c r="E95" s="134" t="str">
        <f t="shared" si="5"/>
        <v>B1</v>
      </c>
      <c r="F95" s="134">
        <v>2050</v>
      </c>
      <c r="G95" s="136">
        <v>10000</v>
      </c>
      <c r="H95" s="159" t="s">
        <v>544</v>
      </c>
      <c r="I95" s="160" t="s">
        <v>545</v>
      </c>
      <c r="J95" s="161">
        <v>1</v>
      </c>
      <c r="K95" s="162" t="s">
        <v>546</v>
      </c>
      <c r="L95" s="162">
        <v>2</v>
      </c>
      <c r="M95" s="163">
        <v>1</v>
      </c>
      <c r="N95" s="164" t="s">
        <v>547</v>
      </c>
      <c r="O95" s="165" t="s">
        <v>379</v>
      </c>
      <c r="P95" s="166">
        <v>100</v>
      </c>
      <c r="Q95" s="166">
        <v>75</v>
      </c>
      <c r="R95" s="167" t="s">
        <v>182</v>
      </c>
      <c r="S95" s="168">
        <v>10100</v>
      </c>
      <c r="T95" s="161" t="s">
        <v>548</v>
      </c>
      <c r="U95" s="167" t="s">
        <v>184</v>
      </c>
      <c r="V95" s="164" t="s">
        <v>501</v>
      </c>
      <c r="W95" s="174">
        <v>43514</v>
      </c>
      <c r="X95" s="264">
        <f t="shared" si="6"/>
        <v>41505</v>
      </c>
      <c r="Y95" s="174">
        <v>43482</v>
      </c>
      <c r="Z95" s="246">
        <v>43527.6</v>
      </c>
      <c r="AA95" s="174">
        <v>43558</v>
      </c>
      <c r="AB95" s="174">
        <v>43558</v>
      </c>
      <c r="AC95" s="170">
        <v>43567</v>
      </c>
      <c r="AD95" s="173">
        <v>43581</v>
      </c>
      <c r="AE95" s="265">
        <v>43760</v>
      </c>
      <c r="AF95" s="255">
        <v>43772</v>
      </c>
      <c r="AG95" s="255">
        <v>43774</v>
      </c>
      <c r="AH95" s="266">
        <v>43778</v>
      </c>
      <c r="AI95" s="258">
        <v>43783</v>
      </c>
      <c r="AJ95" s="258">
        <v>43804</v>
      </c>
      <c r="AK95" s="255">
        <v>43731</v>
      </c>
      <c r="AL95" s="259">
        <v>43784</v>
      </c>
      <c r="AM95" s="247">
        <v>1</v>
      </c>
    </row>
    <row r="96" spans="1:39" ht="22.5" hidden="1" outlineLevel="1" x14ac:dyDescent="0.25">
      <c r="A96" s="111">
        <v>95</v>
      </c>
      <c r="B96" s="111" t="s">
        <v>1</v>
      </c>
      <c r="C96" s="111" t="s">
        <v>80</v>
      </c>
      <c r="D96" s="112" t="s">
        <v>543</v>
      </c>
      <c r="E96" s="111" t="str">
        <f t="shared" si="5"/>
        <v>B1</v>
      </c>
      <c r="F96" s="111">
        <v>2050</v>
      </c>
      <c r="G96" s="113">
        <v>10000</v>
      </c>
      <c r="H96" s="114" t="s">
        <v>549</v>
      </c>
      <c r="I96" s="115" t="s">
        <v>550</v>
      </c>
      <c r="J96" s="116">
        <v>1</v>
      </c>
      <c r="K96" s="117" t="s">
        <v>546</v>
      </c>
      <c r="L96" s="117">
        <v>2</v>
      </c>
      <c r="M96" s="118">
        <v>2</v>
      </c>
      <c r="N96" s="119" t="s">
        <v>547</v>
      </c>
      <c r="O96" s="120" t="s">
        <v>379</v>
      </c>
      <c r="P96" s="121">
        <v>100</v>
      </c>
      <c r="Q96" s="121">
        <v>75</v>
      </c>
      <c r="R96" s="122" t="s">
        <v>182</v>
      </c>
      <c r="S96" s="123">
        <v>10100</v>
      </c>
      <c r="T96" s="116" t="s">
        <v>548</v>
      </c>
      <c r="U96" s="122" t="s">
        <v>184</v>
      </c>
      <c r="V96" s="119" t="s">
        <v>501</v>
      </c>
      <c r="W96" s="131">
        <v>43514</v>
      </c>
      <c r="X96" s="267">
        <f t="shared" si="6"/>
        <v>41505</v>
      </c>
      <c r="Y96" s="131">
        <v>43482</v>
      </c>
      <c r="Z96" s="242">
        <v>43527.6</v>
      </c>
      <c r="AA96" s="131">
        <v>43569</v>
      </c>
      <c r="AB96" s="131">
        <v>43558</v>
      </c>
      <c r="AC96" s="127">
        <v>43581</v>
      </c>
      <c r="AD96" s="130">
        <v>43581</v>
      </c>
      <c r="AE96" s="268">
        <v>43760</v>
      </c>
      <c r="AF96" s="253">
        <v>43772</v>
      </c>
      <c r="AG96" s="253">
        <v>43773</v>
      </c>
      <c r="AH96" s="269">
        <v>43781</v>
      </c>
      <c r="AI96" s="262">
        <v>43783</v>
      </c>
      <c r="AJ96" s="262">
        <v>43804</v>
      </c>
      <c r="AK96" s="253">
        <v>43731</v>
      </c>
      <c r="AL96" s="263">
        <v>43784</v>
      </c>
      <c r="AM96" s="243">
        <v>1</v>
      </c>
    </row>
    <row r="97" spans="1:41" ht="22.5" hidden="1" outlineLevel="1" x14ac:dyDescent="0.25">
      <c r="A97" s="158">
        <v>96</v>
      </c>
      <c r="B97" s="134" t="s">
        <v>1</v>
      </c>
      <c r="C97" s="134" t="s">
        <v>80</v>
      </c>
      <c r="D97" s="135" t="s">
        <v>543</v>
      </c>
      <c r="E97" s="134" t="str">
        <f t="shared" si="5"/>
        <v>B1</v>
      </c>
      <c r="F97" s="134">
        <v>2050</v>
      </c>
      <c r="G97" s="136">
        <v>10000</v>
      </c>
      <c r="H97" s="159" t="s">
        <v>551</v>
      </c>
      <c r="I97" s="160" t="s">
        <v>552</v>
      </c>
      <c r="J97" s="161">
        <v>1</v>
      </c>
      <c r="K97" s="162" t="s">
        <v>553</v>
      </c>
      <c r="L97" s="162">
        <v>4</v>
      </c>
      <c r="M97" s="163">
        <v>1</v>
      </c>
      <c r="N97" s="164" t="s">
        <v>180</v>
      </c>
      <c r="O97" s="165" t="s">
        <v>247</v>
      </c>
      <c r="P97" s="166">
        <v>100</v>
      </c>
      <c r="Q97" s="166">
        <v>75</v>
      </c>
      <c r="R97" s="167" t="s">
        <v>182</v>
      </c>
      <c r="S97" s="168">
        <v>11700</v>
      </c>
      <c r="T97" s="161" t="s">
        <v>548</v>
      </c>
      <c r="U97" s="167" t="s">
        <v>184</v>
      </c>
      <c r="V97" s="164" t="s">
        <v>554</v>
      </c>
      <c r="W97" s="174">
        <v>43570</v>
      </c>
      <c r="X97" s="174">
        <v>43464.4</v>
      </c>
      <c r="Y97" s="174">
        <v>43494.8</v>
      </c>
      <c r="Z97" s="246">
        <v>43555.6</v>
      </c>
      <c r="AA97" s="174">
        <v>43586</v>
      </c>
      <c r="AB97" s="174">
        <v>43586</v>
      </c>
      <c r="AC97" s="170">
        <v>43598</v>
      </c>
      <c r="AD97" s="173">
        <v>43650</v>
      </c>
      <c r="AE97" s="265">
        <v>43664</v>
      </c>
      <c r="AF97" s="255">
        <v>43695</v>
      </c>
      <c r="AG97" s="255">
        <v>43701</v>
      </c>
      <c r="AH97" s="266">
        <v>43712</v>
      </c>
      <c r="AI97" s="258">
        <v>43717</v>
      </c>
      <c r="AJ97" s="258">
        <v>43766</v>
      </c>
      <c r="AK97" s="255">
        <v>43800</v>
      </c>
      <c r="AL97" s="259">
        <v>43721</v>
      </c>
      <c r="AM97" s="247">
        <v>1</v>
      </c>
    </row>
    <row r="98" spans="1:41" ht="22.5" hidden="1" outlineLevel="1" x14ac:dyDescent="0.25">
      <c r="A98" s="111">
        <v>97</v>
      </c>
      <c r="B98" s="111" t="s">
        <v>1</v>
      </c>
      <c r="C98" s="111" t="s">
        <v>80</v>
      </c>
      <c r="D98" s="112" t="s">
        <v>543</v>
      </c>
      <c r="E98" s="111" t="str">
        <f t="shared" si="5"/>
        <v>B3</v>
      </c>
      <c r="F98" s="111">
        <v>2050</v>
      </c>
      <c r="G98" s="113">
        <v>10000</v>
      </c>
      <c r="H98" s="114" t="s">
        <v>555</v>
      </c>
      <c r="I98" s="115" t="s">
        <v>556</v>
      </c>
      <c r="J98" s="116">
        <v>1</v>
      </c>
      <c r="K98" s="117" t="s">
        <v>553</v>
      </c>
      <c r="L98" s="117">
        <v>4</v>
      </c>
      <c r="M98" s="118">
        <v>2</v>
      </c>
      <c r="N98" s="119" t="s">
        <v>276</v>
      </c>
      <c r="O98" s="120" t="s">
        <v>247</v>
      </c>
      <c r="P98" s="121">
        <v>100</v>
      </c>
      <c r="Q98" s="121">
        <v>75</v>
      </c>
      <c r="R98" s="122" t="s">
        <v>182</v>
      </c>
      <c r="S98" s="123">
        <v>11700</v>
      </c>
      <c r="T98" s="116" t="s">
        <v>548</v>
      </c>
      <c r="U98" s="122" t="s">
        <v>184</v>
      </c>
      <c r="V98" s="119" t="s">
        <v>554</v>
      </c>
      <c r="W98" s="131">
        <v>43570</v>
      </c>
      <c r="X98" s="131">
        <v>43464.4</v>
      </c>
      <c r="Y98" s="131">
        <v>43494.8</v>
      </c>
      <c r="Z98" s="242">
        <v>43555.6</v>
      </c>
      <c r="AA98" s="131">
        <v>43598</v>
      </c>
      <c r="AB98" s="131">
        <v>43586</v>
      </c>
      <c r="AC98" s="127">
        <v>43613</v>
      </c>
      <c r="AD98" s="130">
        <v>43650</v>
      </c>
      <c r="AE98" s="268">
        <v>43664</v>
      </c>
      <c r="AF98" s="253">
        <v>43695</v>
      </c>
      <c r="AG98" s="253">
        <v>43696</v>
      </c>
      <c r="AH98" s="269">
        <v>43712</v>
      </c>
      <c r="AI98" s="262">
        <v>43717</v>
      </c>
      <c r="AJ98" s="262">
        <v>43766</v>
      </c>
      <c r="AK98" s="253">
        <v>43800</v>
      </c>
      <c r="AL98" s="263">
        <v>43718</v>
      </c>
      <c r="AM98" s="243">
        <v>1</v>
      </c>
    </row>
    <row r="99" spans="1:41" ht="22.5" hidden="1" outlineLevel="1" collapsed="1" x14ac:dyDescent="0.25">
      <c r="A99" s="270">
        <v>98</v>
      </c>
      <c r="B99" s="271" t="s">
        <v>1</v>
      </c>
      <c r="C99" s="271" t="s">
        <v>80</v>
      </c>
      <c r="D99" s="135" t="s">
        <v>543</v>
      </c>
      <c r="E99" s="271" t="str">
        <f t="shared" si="5"/>
        <v>B3</v>
      </c>
      <c r="F99" s="271">
        <v>2050</v>
      </c>
      <c r="G99" s="272">
        <v>10000</v>
      </c>
      <c r="H99" s="273" t="s">
        <v>557</v>
      </c>
      <c r="I99" s="274" t="s">
        <v>558</v>
      </c>
      <c r="J99" s="275">
        <v>1</v>
      </c>
      <c r="K99" s="276" t="s">
        <v>553</v>
      </c>
      <c r="L99" s="276">
        <v>4</v>
      </c>
      <c r="M99" s="277">
        <v>3</v>
      </c>
      <c r="N99" s="278" t="s">
        <v>276</v>
      </c>
      <c r="O99" s="279" t="s">
        <v>247</v>
      </c>
      <c r="P99" s="280">
        <v>100</v>
      </c>
      <c r="Q99" s="280">
        <v>75</v>
      </c>
      <c r="R99" s="281" t="s">
        <v>182</v>
      </c>
      <c r="S99" s="282">
        <v>11700</v>
      </c>
      <c r="T99" s="275" t="s">
        <v>548</v>
      </c>
      <c r="U99" s="281" t="s">
        <v>184</v>
      </c>
      <c r="V99" s="278" t="s">
        <v>554</v>
      </c>
      <c r="W99" s="283">
        <v>43570</v>
      </c>
      <c r="X99" s="283">
        <v>43464.4</v>
      </c>
      <c r="Y99" s="283">
        <v>43494.8</v>
      </c>
      <c r="Z99" s="284">
        <v>43555.6</v>
      </c>
      <c r="AA99" s="283">
        <v>43614</v>
      </c>
      <c r="AB99" s="283">
        <v>43586</v>
      </c>
      <c r="AC99" s="285">
        <v>43629</v>
      </c>
      <c r="AD99" s="285">
        <v>43650</v>
      </c>
      <c r="AE99" s="286">
        <v>43664</v>
      </c>
      <c r="AF99" s="287">
        <v>43695</v>
      </c>
      <c r="AG99" s="287">
        <v>43706</v>
      </c>
      <c r="AH99" s="288">
        <v>43709</v>
      </c>
      <c r="AI99" s="289">
        <v>43717</v>
      </c>
      <c r="AJ99" s="289">
        <v>43766</v>
      </c>
      <c r="AK99" s="287">
        <v>43799</v>
      </c>
      <c r="AL99" s="259">
        <v>43718</v>
      </c>
      <c r="AM99" s="247">
        <v>1</v>
      </c>
    </row>
    <row r="100" spans="1:41" ht="22.5" hidden="1" outlineLevel="1" x14ac:dyDescent="0.25">
      <c r="A100" s="111">
        <v>99</v>
      </c>
      <c r="B100" s="111" t="s">
        <v>1</v>
      </c>
      <c r="C100" s="111" t="s">
        <v>80</v>
      </c>
      <c r="D100" s="112" t="s">
        <v>543</v>
      </c>
      <c r="E100" s="111" t="str">
        <f t="shared" si="5"/>
        <v>B3</v>
      </c>
      <c r="F100" s="111">
        <v>2050</v>
      </c>
      <c r="G100" s="113">
        <v>10000</v>
      </c>
      <c r="H100" s="114" t="s">
        <v>559</v>
      </c>
      <c r="I100" s="115" t="s">
        <v>560</v>
      </c>
      <c r="J100" s="116">
        <v>1</v>
      </c>
      <c r="K100" s="117" t="s">
        <v>553</v>
      </c>
      <c r="L100" s="117">
        <v>4</v>
      </c>
      <c r="M100" s="118">
        <v>4</v>
      </c>
      <c r="N100" s="119" t="s">
        <v>276</v>
      </c>
      <c r="O100" s="120" t="s">
        <v>247</v>
      </c>
      <c r="P100" s="121">
        <v>100</v>
      </c>
      <c r="Q100" s="121">
        <v>75</v>
      </c>
      <c r="R100" s="122" t="s">
        <v>182</v>
      </c>
      <c r="S100" s="123">
        <v>11700</v>
      </c>
      <c r="T100" s="116" t="s">
        <v>548</v>
      </c>
      <c r="U100" s="122" t="s">
        <v>184</v>
      </c>
      <c r="V100" s="119" t="s">
        <v>554</v>
      </c>
      <c r="W100" s="131">
        <v>43570</v>
      </c>
      <c r="X100" s="126">
        <v>43464.4</v>
      </c>
      <c r="Y100" s="131">
        <v>43494.8</v>
      </c>
      <c r="Z100" s="242">
        <v>43555.6</v>
      </c>
      <c r="AA100" s="131">
        <v>43630</v>
      </c>
      <c r="AB100" s="131">
        <v>43586</v>
      </c>
      <c r="AC100" s="127">
        <v>43642</v>
      </c>
      <c r="AD100" s="127">
        <v>43650</v>
      </c>
      <c r="AE100" s="268">
        <v>43664</v>
      </c>
      <c r="AF100" s="253">
        <v>43695</v>
      </c>
      <c r="AG100" s="253">
        <v>43709</v>
      </c>
      <c r="AH100" s="269">
        <v>43714</v>
      </c>
      <c r="AI100" s="262">
        <v>43717</v>
      </c>
      <c r="AJ100" s="262">
        <v>43766</v>
      </c>
      <c r="AK100" s="253">
        <v>43800</v>
      </c>
      <c r="AL100" s="263">
        <v>43718</v>
      </c>
      <c r="AM100" s="243">
        <v>1</v>
      </c>
    </row>
    <row r="101" spans="1:41" hidden="1" outlineLevel="1" x14ac:dyDescent="0.25">
      <c r="A101" s="158">
        <v>100</v>
      </c>
      <c r="B101" s="134" t="s">
        <v>1</v>
      </c>
      <c r="C101" s="134" t="s">
        <v>80</v>
      </c>
      <c r="D101" s="290" t="str">
        <f>IFERROR(INDEX(dnc_capex_drivers!$1:$1048576, MATCH(live_ds!$I101,dnc_capex_drivers!$B:$B,0),MATCH("CAPEX SCENARIO",dnc_capex_drivers!$1:$1,0)),
INDEX(asset_level_drivers!$1:$1048576, MATCH("CAPEX SCENARIO",asset_level_drivers!$A:$A,0),MATCH(live_ds!$B101,asset_level_drivers!$1:$1,0)))</f>
        <v>WANORECK A PU N131HM</v>
      </c>
      <c r="E101" s="134" t="str">
        <f t="shared" si="5"/>
        <v>GENERIC</v>
      </c>
      <c r="F101" s="134">
        <v>2050</v>
      </c>
      <c r="G101" s="291">
        <f>+INDEX(dnc_capex_drivers!$C$2:$C$1048576,MATCH(live_ds!$D101,dnc_capex_drivers!$B$2:$B$1048576,0),1)</f>
        <v>10100</v>
      </c>
      <c r="H101" s="159" t="s">
        <v>561</v>
      </c>
      <c r="I101" s="160" t="s">
        <v>28</v>
      </c>
      <c r="J101" s="275">
        <v>1</v>
      </c>
      <c r="K101" s="292" t="s">
        <v>562</v>
      </c>
      <c r="L101" s="162">
        <v>3</v>
      </c>
      <c r="M101" s="163">
        <v>1</v>
      </c>
      <c r="N101" s="278" t="s">
        <v>563</v>
      </c>
      <c r="O101" s="165" t="s">
        <v>379</v>
      </c>
      <c r="P101" s="166">
        <v>100</v>
      </c>
      <c r="Q101" s="166">
        <v>75</v>
      </c>
      <c r="R101" s="167" t="s">
        <v>182</v>
      </c>
      <c r="S101" s="168">
        <v>10100</v>
      </c>
      <c r="T101" s="161" t="s">
        <v>548</v>
      </c>
      <c r="U101" s="167" t="s">
        <v>184</v>
      </c>
      <c r="V101" s="164" t="s">
        <v>418</v>
      </c>
      <c r="W101" s="293">
        <v>43733</v>
      </c>
      <c r="X101" s="293">
        <v>43661</v>
      </c>
      <c r="Y101" s="293">
        <v>43698</v>
      </c>
      <c r="Z101" s="294">
        <v>43693</v>
      </c>
      <c r="AA101" s="295">
        <v>43767</v>
      </c>
      <c r="AB101" s="295">
        <v>43767</v>
      </c>
      <c r="AC101" s="296">
        <v>43785</v>
      </c>
      <c r="AD101" s="297">
        <v>43825</v>
      </c>
      <c r="AE101" s="298">
        <v>43832</v>
      </c>
      <c r="AF101" s="293">
        <v>43854</v>
      </c>
      <c r="AG101" s="293">
        <v>43857</v>
      </c>
      <c r="AH101" s="294">
        <v>43871</v>
      </c>
      <c r="AI101" s="299">
        <v>43873</v>
      </c>
      <c r="AJ101" s="295">
        <v>43891</v>
      </c>
      <c r="AK101" s="293">
        <v>43961</v>
      </c>
      <c r="AL101" s="293">
        <v>43874</v>
      </c>
      <c r="AM101" s="247">
        <v>1</v>
      </c>
    </row>
    <row r="102" spans="1:41" hidden="1" outlineLevel="1" x14ac:dyDescent="0.25">
      <c r="A102" s="111">
        <v>101</v>
      </c>
      <c r="B102" s="111" t="s">
        <v>1</v>
      </c>
      <c r="C102" s="111" t="s">
        <v>80</v>
      </c>
      <c r="D102" s="300" t="str">
        <f>IFERROR(INDEX(dnc_capex_drivers!$1:$1048576, MATCH(live_ds!$I102,dnc_capex_drivers!$B:$B,0),MATCH("CAPEX SCENARIO",dnc_capex_drivers!$1:$1,0)),
INDEX(asset_level_drivers!$1:$1048576, MATCH("CAPEX SCENARIO",asset_level_drivers!$A:$A,0),MATCH(live_ds!$B102,asset_level_drivers!$1:$1,0)))</f>
        <v>WANORECK B PU N133HM</v>
      </c>
      <c r="E102" s="111" t="str">
        <f t="shared" si="5"/>
        <v>GENERIC</v>
      </c>
      <c r="F102" s="111">
        <v>2050</v>
      </c>
      <c r="G102" s="301">
        <f>+INDEX(dnc_capex_drivers!$C$2:$C$1048576,MATCH(live_ds!$D102,dnc_capex_drivers!$B$2:$B$1048576,0),1)</f>
        <v>10100</v>
      </c>
      <c r="H102" s="114" t="s">
        <v>564</v>
      </c>
      <c r="I102" s="115" t="s">
        <v>565</v>
      </c>
      <c r="J102" s="302">
        <v>1</v>
      </c>
      <c r="K102" s="303" t="s">
        <v>562</v>
      </c>
      <c r="L102" s="117">
        <v>3</v>
      </c>
      <c r="M102" s="118">
        <v>2</v>
      </c>
      <c r="N102" s="304" t="s">
        <v>563</v>
      </c>
      <c r="O102" s="120" t="s">
        <v>379</v>
      </c>
      <c r="P102" s="121">
        <v>100</v>
      </c>
      <c r="Q102" s="121">
        <v>75</v>
      </c>
      <c r="R102" s="122" t="s">
        <v>182</v>
      </c>
      <c r="S102" s="123">
        <v>10100</v>
      </c>
      <c r="T102" s="116" t="s">
        <v>548</v>
      </c>
      <c r="U102" s="122" t="s">
        <v>184</v>
      </c>
      <c r="V102" s="119" t="s">
        <v>418</v>
      </c>
      <c r="W102" s="305">
        <v>43733</v>
      </c>
      <c r="X102" s="305">
        <v>43661</v>
      </c>
      <c r="Y102" s="306">
        <v>43699</v>
      </c>
      <c r="Z102" s="307">
        <v>43693</v>
      </c>
      <c r="AA102" s="306">
        <v>43789</v>
      </c>
      <c r="AB102" s="306">
        <v>43767</v>
      </c>
      <c r="AC102" s="308">
        <v>43805</v>
      </c>
      <c r="AD102" s="308">
        <v>43825</v>
      </c>
      <c r="AE102" s="309">
        <v>43832</v>
      </c>
      <c r="AF102" s="305">
        <v>43854</v>
      </c>
      <c r="AG102" s="305">
        <v>43857</v>
      </c>
      <c r="AH102" s="307">
        <v>43871</v>
      </c>
      <c r="AI102" s="299">
        <v>43873</v>
      </c>
      <c r="AJ102" s="306">
        <v>43891</v>
      </c>
      <c r="AK102" s="305">
        <v>43961</v>
      </c>
      <c r="AL102" s="305">
        <v>43874</v>
      </c>
      <c r="AM102" s="243">
        <v>1</v>
      </c>
    </row>
    <row r="103" spans="1:41" hidden="1" outlineLevel="1" x14ac:dyDescent="0.25">
      <c r="A103" s="158">
        <v>102</v>
      </c>
      <c r="B103" s="134" t="s">
        <v>1</v>
      </c>
      <c r="C103" s="134" t="s">
        <v>80</v>
      </c>
      <c r="D103" s="290" t="str">
        <f>IFERROR(INDEX(dnc_capex_drivers!$1:$1048576, MATCH(live_ds!$I103,dnc_capex_drivers!$B:$B,0),MATCH("CAPEX SCENARIO",dnc_capex_drivers!$1:$1,0)),
INDEX(asset_level_drivers!$1:$1048576, MATCH("CAPEX SCENARIO",asset_level_drivers!$A:$A,0),MATCH(live_ds!$B103,asset_level_drivers!$1:$1,0)))</f>
        <v>WANORECK B PU N134HM</v>
      </c>
      <c r="E103" s="134" t="str">
        <f t="shared" si="5"/>
        <v>GENERIC</v>
      </c>
      <c r="F103" s="134">
        <v>2050</v>
      </c>
      <c r="G103" s="291">
        <f>+INDEX(dnc_capex_drivers!$C$2:$C$1048576,MATCH(live_ds!$D103,dnc_capex_drivers!$B$2:$B$1048576,0),1)</f>
        <v>10100</v>
      </c>
      <c r="H103" s="159" t="s">
        <v>566</v>
      </c>
      <c r="I103" s="160" t="s">
        <v>567</v>
      </c>
      <c r="J103" s="275">
        <v>1</v>
      </c>
      <c r="K103" s="292" t="s">
        <v>562</v>
      </c>
      <c r="L103" s="162">
        <v>3</v>
      </c>
      <c r="M103" s="163">
        <v>3</v>
      </c>
      <c r="N103" s="278" t="s">
        <v>563</v>
      </c>
      <c r="O103" s="165" t="s">
        <v>379</v>
      </c>
      <c r="P103" s="166">
        <v>100</v>
      </c>
      <c r="Q103" s="166">
        <v>75</v>
      </c>
      <c r="R103" s="167" t="s">
        <v>182</v>
      </c>
      <c r="S103" s="168">
        <v>10100</v>
      </c>
      <c r="T103" s="161" t="s">
        <v>548</v>
      </c>
      <c r="U103" s="167" t="s">
        <v>184</v>
      </c>
      <c r="V103" s="164" t="s">
        <v>418</v>
      </c>
      <c r="W103" s="293">
        <v>43733</v>
      </c>
      <c r="X103" s="293">
        <v>43661</v>
      </c>
      <c r="Y103" s="293">
        <v>43699</v>
      </c>
      <c r="Z103" s="294">
        <v>43693</v>
      </c>
      <c r="AA103" s="295">
        <v>43809</v>
      </c>
      <c r="AB103" s="295">
        <v>43767</v>
      </c>
      <c r="AC103" s="296">
        <v>43822</v>
      </c>
      <c r="AD103" s="297">
        <v>43825</v>
      </c>
      <c r="AE103" s="298">
        <v>43832</v>
      </c>
      <c r="AF103" s="293">
        <v>43854</v>
      </c>
      <c r="AG103" s="293">
        <v>43857</v>
      </c>
      <c r="AH103" s="294">
        <v>43871</v>
      </c>
      <c r="AI103" s="299">
        <v>43873</v>
      </c>
      <c r="AJ103" s="295">
        <v>43891</v>
      </c>
      <c r="AK103" s="293">
        <v>43961</v>
      </c>
      <c r="AL103" s="293">
        <v>43873</v>
      </c>
      <c r="AM103" s="247">
        <v>1</v>
      </c>
    </row>
    <row r="104" spans="1:41" hidden="1" outlineLevel="1" x14ac:dyDescent="0.25">
      <c r="A104" s="111">
        <v>104</v>
      </c>
      <c r="B104" s="111" t="s">
        <v>1</v>
      </c>
      <c r="C104" s="111" t="s">
        <v>80</v>
      </c>
      <c r="D104" s="300" t="str">
        <f>IFERROR(INDEX(dnc_capex_drivers!$1:$1048576, MATCH(live_ds!$I104,dnc_capex_drivers!$B:$B,0),MATCH("CAPEX SCENARIO",dnc_capex_drivers!$1:$1,0)),
INDEX(asset_level_drivers!$1:$1048576, MATCH("CAPEX SCENARIO",asset_level_drivers!$A:$A,0),MATCH(live_ds!$B104,asset_level_drivers!$1:$1,0)))</f>
        <v>HALCOMB A S271HU</v>
      </c>
      <c r="E104" s="111" t="str">
        <f t="shared" si="5"/>
        <v>GENERIC</v>
      </c>
      <c r="F104" s="111">
        <v>2050</v>
      </c>
      <c r="G104" s="301">
        <f>+INDEX(dnc_capex_drivers!$C$2:$C$1048576,MATCH(live_ds!$D104,dnc_capex_drivers!$B$2:$B$1048576,0),1)</f>
        <v>10300</v>
      </c>
      <c r="H104" s="114" t="s">
        <v>568</v>
      </c>
      <c r="I104" s="115" t="s">
        <v>569</v>
      </c>
      <c r="J104" s="275">
        <v>1</v>
      </c>
      <c r="K104" s="310" t="s">
        <v>570</v>
      </c>
      <c r="L104" s="311">
        <v>2</v>
      </c>
      <c r="M104" s="312">
        <v>1</v>
      </c>
      <c r="N104" s="313" t="s">
        <v>563</v>
      </c>
      <c r="O104" s="120" t="s">
        <v>379</v>
      </c>
      <c r="P104" s="121">
        <v>100</v>
      </c>
      <c r="Q104" s="121">
        <v>75</v>
      </c>
      <c r="R104" s="314" t="s">
        <v>182</v>
      </c>
      <c r="S104" s="123">
        <v>10300</v>
      </c>
      <c r="T104" s="116" t="s">
        <v>548</v>
      </c>
      <c r="U104" s="122" t="s">
        <v>184</v>
      </c>
      <c r="V104" s="119" t="s">
        <v>381</v>
      </c>
      <c r="W104" s="305">
        <v>43804</v>
      </c>
      <c r="X104" s="305">
        <v>43707.4</v>
      </c>
      <c r="Y104" s="306">
        <v>43725</v>
      </c>
      <c r="Z104" s="307">
        <v>43798.6</v>
      </c>
      <c r="AA104" s="306">
        <v>43829</v>
      </c>
      <c r="AB104" s="306">
        <v>43829</v>
      </c>
      <c r="AC104" s="308">
        <v>43837</v>
      </c>
      <c r="AD104" s="308">
        <v>43869</v>
      </c>
      <c r="AE104" s="309">
        <v>44048</v>
      </c>
      <c r="AF104" s="305">
        <v>44060</v>
      </c>
      <c r="AG104" s="305">
        <v>44062</v>
      </c>
      <c r="AH104" s="307">
        <v>44068</v>
      </c>
      <c r="AI104" s="299">
        <v>44083</v>
      </c>
      <c r="AJ104" s="306">
        <v>44097</v>
      </c>
      <c r="AK104" s="305">
        <v>44019</v>
      </c>
      <c r="AL104" s="305">
        <v>44097</v>
      </c>
      <c r="AM104" s="243">
        <v>1</v>
      </c>
    </row>
    <row r="105" spans="1:41" hidden="1" outlineLevel="1" x14ac:dyDescent="0.25">
      <c r="A105" s="158">
        <v>106</v>
      </c>
      <c r="B105" s="134" t="s">
        <v>1</v>
      </c>
      <c r="C105" s="134" t="s">
        <v>80</v>
      </c>
      <c r="D105" s="290" t="str">
        <f>IFERROR(INDEX(dnc_capex_drivers!$1:$1048576, MATCH(live_ds!$I105,dnc_capex_drivers!$B:$B,0),MATCH("CAPEX SCENARIO",dnc_capex_drivers!$1:$1,0)),
INDEX(asset_level_drivers!$1:$1048576, MATCH("CAPEX SCENARIO",asset_level_drivers!$A:$A,0),MATCH(live_ds!$B105,asset_level_drivers!$1:$1,0)))</f>
        <v>HALCOMB A S288HM</v>
      </c>
      <c r="E105" s="134" t="str">
        <f t="shared" si="5"/>
        <v>GENERIC</v>
      </c>
      <c r="F105" s="134">
        <v>2050</v>
      </c>
      <c r="G105" s="291">
        <f>+INDEX(dnc_capex_drivers!$C$2:$C$1048576,MATCH(live_ds!$D105,dnc_capex_drivers!$B$2:$B$1048576,0),1)</f>
        <v>8900</v>
      </c>
      <c r="H105" s="159" t="s">
        <v>571</v>
      </c>
      <c r="I105" s="160" t="s">
        <v>572</v>
      </c>
      <c r="J105" s="302">
        <v>1</v>
      </c>
      <c r="K105" s="292" t="s">
        <v>570</v>
      </c>
      <c r="L105" s="162">
        <v>2</v>
      </c>
      <c r="M105" s="163">
        <v>2</v>
      </c>
      <c r="N105" s="304" t="s">
        <v>563</v>
      </c>
      <c r="O105" s="165" t="s">
        <v>379</v>
      </c>
      <c r="P105" s="166">
        <v>100</v>
      </c>
      <c r="Q105" s="166">
        <v>75</v>
      </c>
      <c r="R105" s="281" t="s">
        <v>182</v>
      </c>
      <c r="S105" s="168">
        <v>8900</v>
      </c>
      <c r="T105" s="161" t="s">
        <v>548</v>
      </c>
      <c r="U105" s="167" t="s">
        <v>184</v>
      </c>
      <c r="V105" s="164" t="s">
        <v>381</v>
      </c>
      <c r="W105" s="293">
        <v>43804</v>
      </c>
      <c r="X105" s="293">
        <v>43707.4</v>
      </c>
      <c r="Y105" s="293">
        <v>43725</v>
      </c>
      <c r="Z105" s="294">
        <v>43798.6</v>
      </c>
      <c r="AA105" s="295">
        <v>43838</v>
      </c>
      <c r="AB105" s="295">
        <v>43829</v>
      </c>
      <c r="AC105" s="296">
        <v>43849</v>
      </c>
      <c r="AD105" s="297">
        <v>43869</v>
      </c>
      <c r="AE105" s="298">
        <v>43904</v>
      </c>
      <c r="AF105" s="293">
        <v>43914</v>
      </c>
      <c r="AG105" s="293">
        <v>43917</v>
      </c>
      <c r="AH105" s="294">
        <v>43923</v>
      </c>
      <c r="AI105" s="299">
        <v>43924</v>
      </c>
      <c r="AJ105" s="295">
        <v>43938</v>
      </c>
      <c r="AK105" s="293">
        <v>44013</v>
      </c>
      <c r="AL105" s="293">
        <v>43925</v>
      </c>
      <c r="AM105" s="247">
        <v>1</v>
      </c>
    </row>
    <row r="106" spans="1:41" hidden="1" outlineLevel="1" x14ac:dyDescent="0.25">
      <c r="A106" s="111">
        <v>110</v>
      </c>
      <c r="B106" s="111" t="s">
        <v>1</v>
      </c>
      <c r="C106" s="111" t="s">
        <v>80</v>
      </c>
      <c r="D106" s="300" t="str">
        <f>IFERROR(INDEX(dnc_capex_drivers!$1:$1048576, MATCH(live_ds!$I106,dnc_capex_drivers!$B:$B,0),MATCH("CAPEX SCENARIO",dnc_capex_drivers!$1:$1,0)),
INDEX(asset_level_drivers!$1:$1048576, MATCH("CAPEX SCENARIO",asset_level_drivers!$A:$A,0),MATCH(live_ds!$B106,asset_level_drivers!$1:$1,0)))</f>
        <v>HALCOMB A S287HU</v>
      </c>
      <c r="E106" s="111" t="str">
        <f t="shared" si="5"/>
        <v>GENERIC</v>
      </c>
      <c r="F106" s="111">
        <v>2050</v>
      </c>
      <c r="G106" s="301">
        <f>+INDEX(dnc_capex_drivers!$C$2:$C$1048576,MATCH(live_ds!$D106,dnc_capex_drivers!$B$2:$B$1048576,0),1)</f>
        <v>8900</v>
      </c>
      <c r="H106" s="114" t="s">
        <v>573</v>
      </c>
      <c r="I106" s="115" t="s">
        <v>574</v>
      </c>
      <c r="J106" s="275">
        <v>1</v>
      </c>
      <c r="K106" s="310" t="s">
        <v>570</v>
      </c>
      <c r="L106" s="311">
        <v>2</v>
      </c>
      <c r="M106" s="312">
        <v>1</v>
      </c>
      <c r="N106" s="313" t="s">
        <v>563</v>
      </c>
      <c r="O106" s="120" t="s">
        <v>379</v>
      </c>
      <c r="P106" s="121">
        <v>100</v>
      </c>
      <c r="Q106" s="121">
        <v>75</v>
      </c>
      <c r="R106" s="314" t="s">
        <v>182</v>
      </c>
      <c r="S106" s="123">
        <v>8900</v>
      </c>
      <c r="T106" s="116" t="s">
        <v>548</v>
      </c>
      <c r="U106" s="122" t="s">
        <v>184</v>
      </c>
      <c r="V106" s="119" t="s">
        <v>381</v>
      </c>
      <c r="W106" s="305">
        <v>43804</v>
      </c>
      <c r="X106" s="305">
        <v>43707.4</v>
      </c>
      <c r="Y106" s="306">
        <v>43725</v>
      </c>
      <c r="Z106" s="307">
        <v>43798.6</v>
      </c>
      <c r="AA106" s="306">
        <v>43851</v>
      </c>
      <c r="AB106" s="306">
        <v>43829</v>
      </c>
      <c r="AC106" s="308">
        <v>43856</v>
      </c>
      <c r="AD106" s="308">
        <v>43869</v>
      </c>
      <c r="AE106" s="309">
        <v>44048</v>
      </c>
      <c r="AF106" s="305">
        <v>44060</v>
      </c>
      <c r="AG106" s="305">
        <v>44062</v>
      </c>
      <c r="AH106" s="307">
        <v>44068</v>
      </c>
      <c r="AI106" s="299">
        <v>44070</v>
      </c>
      <c r="AJ106" s="306">
        <v>44097</v>
      </c>
      <c r="AK106" s="305">
        <v>44019</v>
      </c>
      <c r="AL106" s="305">
        <v>44071</v>
      </c>
      <c r="AM106" s="243">
        <v>1</v>
      </c>
    </row>
    <row r="107" spans="1:41" hidden="1" outlineLevel="1" x14ac:dyDescent="0.25">
      <c r="A107" s="158">
        <v>111</v>
      </c>
      <c r="B107" s="134" t="s">
        <v>1</v>
      </c>
      <c r="C107" s="134" t="s">
        <v>80</v>
      </c>
      <c r="D107" s="290" t="str">
        <f>IFERROR(INDEX(dnc_capex_drivers!$1:$1048576, MATCH(live_ds!$I107,dnc_capex_drivers!$B:$B,0),MATCH("CAPEX SCENARIO",dnc_capex_drivers!$1:$1,0)),
INDEX(asset_level_drivers!$1:$1048576, MATCH("CAPEX SCENARIO",asset_level_drivers!$A:$A,0),MATCH(live_ds!$B107,asset_level_drivers!$1:$1,0)))</f>
        <v>HALCOMB A S286HD</v>
      </c>
      <c r="E107" s="134" t="str">
        <f t="shared" si="5"/>
        <v>GENERIC</v>
      </c>
      <c r="F107" s="134">
        <v>2050</v>
      </c>
      <c r="G107" s="291">
        <f>+INDEX(dnc_capex_drivers!$C$2:$C$1048576,MATCH(live_ds!$D107,dnc_capex_drivers!$B$2:$B$1048576,0),1)</f>
        <v>8900</v>
      </c>
      <c r="H107" s="159" t="s">
        <v>575</v>
      </c>
      <c r="I107" s="160" t="s">
        <v>576</v>
      </c>
      <c r="J107" s="302">
        <v>1</v>
      </c>
      <c r="K107" s="292" t="s">
        <v>570</v>
      </c>
      <c r="L107" s="162">
        <v>2</v>
      </c>
      <c r="M107" s="163">
        <v>2</v>
      </c>
      <c r="N107" s="304" t="s">
        <v>563</v>
      </c>
      <c r="O107" s="165" t="s">
        <v>379</v>
      </c>
      <c r="P107" s="166">
        <v>100</v>
      </c>
      <c r="Q107" s="166">
        <v>75</v>
      </c>
      <c r="R107" s="281" t="s">
        <v>182</v>
      </c>
      <c r="S107" s="168">
        <v>8900</v>
      </c>
      <c r="T107" s="161" t="s">
        <v>548</v>
      </c>
      <c r="U107" s="167" t="s">
        <v>184</v>
      </c>
      <c r="V107" s="164" t="s">
        <v>381</v>
      </c>
      <c r="W107" s="293">
        <v>43804</v>
      </c>
      <c r="X107" s="293">
        <v>43707.4</v>
      </c>
      <c r="Y107" s="293">
        <v>43725</v>
      </c>
      <c r="Z107" s="294">
        <v>43798.6</v>
      </c>
      <c r="AA107" s="295">
        <v>43859</v>
      </c>
      <c r="AB107" s="295">
        <v>43829</v>
      </c>
      <c r="AC107" s="296">
        <v>43866</v>
      </c>
      <c r="AD107" s="297">
        <v>43869</v>
      </c>
      <c r="AE107" s="298">
        <v>43904</v>
      </c>
      <c r="AF107" s="293">
        <v>43914</v>
      </c>
      <c r="AG107" s="293">
        <v>43917</v>
      </c>
      <c r="AH107" s="294">
        <v>43923</v>
      </c>
      <c r="AI107" s="299">
        <v>43924</v>
      </c>
      <c r="AJ107" s="295">
        <v>43938</v>
      </c>
      <c r="AK107" s="293">
        <v>44013</v>
      </c>
      <c r="AL107" s="293">
        <v>43925</v>
      </c>
      <c r="AM107" s="247">
        <v>1</v>
      </c>
    </row>
    <row r="108" spans="1:41" hidden="1" outlineLevel="1" x14ac:dyDescent="0.25">
      <c r="A108" s="111">
        <v>112</v>
      </c>
      <c r="B108" s="111" t="s">
        <v>1</v>
      </c>
      <c r="C108" s="111" t="s">
        <v>80</v>
      </c>
      <c r="D108" s="300" t="str">
        <f>IFERROR(INDEX(dnc_capex_drivers!$1:$1048576, MATCH(live_ds!$I108,dnc_capex_drivers!$B:$B,0),MATCH("CAPEX SCENARIO",dnc_capex_drivers!$1:$1,0)),
INDEX(asset_level_drivers!$1:$1048576, MATCH("CAPEX SCENARIO",asset_level_drivers!$A:$A,0),MATCH(live_ds!$B108,asset_level_drivers!$1:$1,0)))</f>
        <v>HALCOMB A S273HU</v>
      </c>
      <c r="E108" s="111" t="str">
        <f t="shared" si="5"/>
        <v>GENERIC</v>
      </c>
      <c r="F108" s="111">
        <v>2050</v>
      </c>
      <c r="G108" s="301">
        <f>+INDEX(dnc_capex_drivers!$C$2:$C$1048576,MATCH(live_ds!$D108,dnc_capex_drivers!$B$2:$B$1048576,0),1)</f>
        <v>10300</v>
      </c>
      <c r="H108" s="114" t="s">
        <v>577</v>
      </c>
      <c r="I108" s="115" t="s">
        <v>578</v>
      </c>
      <c r="J108" s="275">
        <v>1</v>
      </c>
      <c r="K108" s="303" t="s">
        <v>579</v>
      </c>
      <c r="L108" s="117">
        <v>3</v>
      </c>
      <c r="M108" s="118">
        <v>1</v>
      </c>
      <c r="N108" s="313" t="s">
        <v>563</v>
      </c>
      <c r="O108" s="120" t="s">
        <v>379</v>
      </c>
      <c r="P108" s="121">
        <v>100</v>
      </c>
      <c r="Q108" s="121">
        <v>75</v>
      </c>
      <c r="R108" s="314" t="s">
        <v>182</v>
      </c>
      <c r="S108" s="123">
        <v>10300</v>
      </c>
      <c r="T108" s="116" t="s">
        <v>548</v>
      </c>
      <c r="U108" s="122" t="s">
        <v>184</v>
      </c>
      <c r="V108" s="119" t="s">
        <v>381</v>
      </c>
      <c r="W108" s="305">
        <v>43851</v>
      </c>
      <c r="X108" s="305">
        <v>43751.4</v>
      </c>
      <c r="Y108" s="306">
        <v>43754</v>
      </c>
      <c r="Z108" s="307">
        <v>43842.6</v>
      </c>
      <c r="AA108" s="306">
        <v>43873</v>
      </c>
      <c r="AB108" s="306">
        <v>43873</v>
      </c>
      <c r="AC108" s="308">
        <v>43878</v>
      </c>
      <c r="AD108" s="308">
        <v>43902</v>
      </c>
      <c r="AE108" s="309">
        <v>44063</v>
      </c>
      <c r="AF108" s="305">
        <v>44082</v>
      </c>
      <c r="AG108" s="305">
        <v>44084</v>
      </c>
      <c r="AH108" s="307">
        <v>44094</v>
      </c>
      <c r="AI108" s="299">
        <v>44097</v>
      </c>
      <c r="AJ108" s="306">
        <v>44127</v>
      </c>
      <c r="AK108" s="305">
        <v>44052</v>
      </c>
      <c r="AL108" s="305">
        <v>44098</v>
      </c>
      <c r="AM108" s="243">
        <v>1</v>
      </c>
    </row>
    <row r="109" spans="1:41" hidden="1" outlineLevel="1" x14ac:dyDescent="0.25">
      <c r="A109" s="158">
        <v>113</v>
      </c>
      <c r="B109" s="134" t="s">
        <v>1</v>
      </c>
      <c r="C109" s="134" t="s">
        <v>80</v>
      </c>
      <c r="D109" s="290" t="str">
        <f>IFERROR(INDEX(dnc_capex_drivers!$1:$1048576, MATCH(live_ds!$I109,dnc_capex_drivers!$B:$B,0),MATCH("CAPEX SCENARIO",dnc_capex_drivers!$1:$1,0)),
INDEX(asset_level_drivers!$1:$1048576, MATCH("CAPEX SCENARIO",asset_level_drivers!$A:$A,0),MATCH(live_ds!$B109,asset_level_drivers!$1:$1,0)))</f>
        <v>HALCOMB A S274HM</v>
      </c>
      <c r="E109" s="134" t="str">
        <f t="shared" si="5"/>
        <v>GENERIC</v>
      </c>
      <c r="F109" s="134">
        <v>2050</v>
      </c>
      <c r="G109" s="291">
        <f>+INDEX(dnc_capex_drivers!$C$2:$C$1048576,MATCH(live_ds!$D109,dnc_capex_drivers!$B$2:$B$1048576,0),1)</f>
        <v>10300</v>
      </c>
      <c r="H109" s="159" t="s">
        <v>580</v>
      </c>
      <c r="I109" s="160" t="s">
        <v>581</v>
      </c>
      <c r="J109" s="315">
        <v>1</v>
      </c>
      <c r="K109" s="292" t="s">
        <v>579</v>
      </c>
      <c r="L109" s="162">
        <v>3</v>
      </c>
      <c r="M109" s="163">
        <v>2</v>
      </c>
      <c r="N109" s="304" t="s">
        <v>563</v>
      </c>
      <c r="O109" s="165" t="s">
        <v>379</v>
      </c>
      <c r="P109" s="166">
        <v>100</v>
      </c>
      <c r="Q109" s="166">
        <v>75</v>
      </c>
      <c r="R109" s="281" t="s">
        <v>182</v>
      </c>
      <c r="S109" s="168">
        <v>10300</v>
      </c>
      <c r="T109" s="161" t="s">
        <v>548</v>
      </c>
      <c r="U109" s="167" t="s">
        <v>184</v>
      </c>
      <c r="V109" s="164" t="s">
        <v>381</v>
      </c>
      <c r="W109" s="293">
        <v>43851</v>
      </c>
      <c r="X109" s="293">
        <v>43751.4</v>
      </c>
      <c r="Y109" s="293">
        <v>43754</v>
      </c>
      <c r="Z109" s="294">
        <v>43842.6</v>
      </c>
      <c r="AA109" s="295">
        <v>43881</v>
      </c>
      <c r="AB109" s="295">
        <v>43873</v>
      </c>
      <c r="AC109" s="296">
        <v>43891</v>
      </c>
      <c r="AD109" s="297">
        <v>43902</v>
      </c>
      <c r="AE109" s="298">
        <v>44063</v>
      </c>
      <c r="AF109" s="293">
        <v>44082</v>
      </c>
      <c r="AG109" s="293">
        <v>44084</v>
      </c>
      <c r="AH109" s="294">
        <v>44090</v>
      </c>
      <c r="AI109" s="299">
        <v>44097</v>
      </c>
      <c r="AJ109" s="295">
        <v>44127</v>
      </c>
      <c r="AK109" s="293">
        <v>44052</v>
      </c>
      <c r="AL109" s="293">
        <v>44097</v>
      </c>
      <c r="AM109" s="247">
        <v>1</v>
      </c>
    </row>
    <row r="110" spans="1:41" hidden="1" outlineLevel="1" x14ac:dyDescent="0.25">
      <c r="A110" s="111">
        <f t="shared" ref="A110:A173" si="8">+A109+1</f>
        <v>114</v>
      </c>
      <c r="B110" s="111" t="s">
        <v>1</v>
      </c>
      <c r="C110" s="111" t="s">
        <v>80</v>
      </c>
      <c r="D110" s="300" t="str">
        <f>IFERROR(INDEX(dnc_capex_drivers!$1:$1048576, MATCH(live_ds!$I110,dnc_capex_drivers!$B:$B,0),MATCH("CAPEX SCENARIO",dnc_capex_drivers!$1:$1,0)),
INDEX(asset_level_drivers!$1:$1048576, MATCH("CAPEX SCENARIO",asset_level_drivers!$A:$A,0),MATCH(live_ds!$B110,asset_level_drivers!$1:$1,0)))</f>
        <v>HALCOMB A S274HA</v>
      </c>
      <c r="E110" s="111" t="str">
        <f t="shared" si="5"/>
        <v>GENERIC</v>
      </c>
      <c r="F110" s="111">
        <v>2050</v>
      </c>
      <c r="G110" s="301">
        <f>+INDEX(dnc_capex_drivers!$C$2:$C$1048576,MATCH(live_ds!$D110,dnc_capex_drivers!$B$2:$B$1048576,0),1)</f>
        <v>10300</v>
      </c>
      <c r="H110" s="114" t="s">
        <v>582</v>
      </c>
      <c r="I110" s="115" t="s">
        <v>583</v>
      </c>
      <c r="J110" s="315">
        <v>1</v>
      </c>
      <c r="K110" s="303" t="s">
        <v>579</v>
      </c>
      <c r="L110" s="117">
        <v>3</v>
      </c>
      <c r="M110" s="118">
        <v>3</v>
      </c>
      <c r="N110" s="316" t="s">
        <v>563</v>
      </c>
      <c r="O110" s="120" t="s">
        <v>379</v>
      </c>
      <c r="P110" s="121">
        <v>100</v>
      </c>
      <c r="Q110" s="121">
        <v>75</v>
      </c>
      <c r="R110" s="314" t="s">
        <v>182</v>
      </c>
      <c r="S110" s="123">
        <v>10300</v>
      </c>
      <c r="T110" s="116" t="s">
        <v>584</v>
      </c>
      <c r="U110" s="122" t="s">
        <v>184</v>
      </c>
      <c r="V110" s="119" t="s">
        <v>381</v>
      </c>
      <c r="W110" s="305">
        <v>43851</v>
      </c>
      <c r="X110" s="305">
        <v>43751.4</v>
      </c>
      <c r="Y110" s="306">
        <v>43754</v>
      </c>
      <c r="Z110" s="307">
        <v>43842.6</v>
      </c>
      <c r="AA110" s="306">
        <v>43894</v>
      </c>
      <c r="AB110" s="306">
        <v>43873</v>
      </c>
      <c r="AC110" s="308">
        <v>43899</v>
      </c>
      <c r="AD110" s="308">
        <v>43902</v>
      </c>
      <c r="AE110" s="309">
        <v>44063</v>
      </c>
      <c r="AF110" s="305">
        <v>44082</v>
      </c>
      <c r="AG110" s="305">
        <v>44084</v>
      </c>
      <c r="AH110" s="307">
        <v>44087</v>
      </c>
      <c r="AI110" s="299">
        <v>44097</v>
      </c>
      <c r="AJ110" s="306">
        <v>44127</v>
      </c>
      <c r="AK110" s="305">
        <v>44052</v>
      </c>
      <c r="AL110" s="305">
        <v>44125</v>
      </c>
      <c r="AM110" s="243">
        <v>1</v>
      </c>
    </row>
    <row r="111" spans="1:41" hidden="1" outlineLevel="1" x14ac:dyDescent="0.25">
      <c r="A111" s="317">
        <f t="shared" si="8"/>
        <v>115</v>
      </c>
      <c r="B111" s="318" t="s">
        <v>2</v>
      </c>
      <c r="C111" s="318" t="s">
        <v>80</v>
      </c>
      <c r="D111" s="319" t="str">
        <f>IFERROR(INDEX(dnc_capex_drivers!$1:$1048576, MATCH(live_ds!$I111,dnc_capex_drivers!$B:$B,0),MATCH("CAPEX SCENARIO",dnc_capex_drivers!$1:$1,0)),
INDEX(asset_level_drivers!$1:$1048576, MATCH("CAPEX SCENARIO",asset_level_drivers!$A:$A,0),MATCH(live_ds!$B111,asset_level_drivers!$1:$1,0)))</f>
        <v>MUNSON C 2001H</v>
      </c>
      <c r="E111" s="318" t="str">
        <f t="shared" si="5"/>
        <v>GENERIC</v>
      </c>
      <c r="F111" s="318">
        <v>2050</v>
      </c>
      <c r="G111" s="320">
        <f>+INDEX(dnc_capex_drivers!$C$2:$C$1048576,MATCH(live_ds!$D111,dnc_capex_drivers!$B$2:$B$1048576,0),1)</f>
        <v>10000</v>
      </c>
      <c r="H111" s="321" t="s">
        <v>585</v>
      </c>
      <c r="I111" s="322" t="s">
        <v>586</v>
      </c>
      <c r="J111" s="323">
        <v>2</v>
      </c>
      <c r="K111" s="324" t="s">
        <v>587</v>
      </c>
      <c r="L111" s="325">
        <v>1</v>
      </c>
      <c r="M111" s="326">
        <v>1</v>
      </c>
      <c r="N111" s="327" t="s">
        <v>103</v>
      </c>
      <c r="O111" s="323" t="s">
        <v>588</v>
      </c>
      <c r="P111" s="328">
        <v>100</v>
      </c>
      <c r="Q111" s="328">
        <v>75</v>
      </c>
      <c r="R111" s="327" t="s">
        <v>589</v>
      </c>
      <c r="S111" s="329">
        <v>10000</v>
      </c>
      <c r="T111" s="330" t="s">
        <v>590</v>
      </c>
      <c r="U111" s="331" t="s">
        <v>591</v>
      </c>
      <c r="V111" s="332" t="s">
        <v>592</v>
      </c>
      <c r="W111" s="333">
        <v>42005</v>
      </c>
      <c r="X111" s="333">
        <v>42005</v>
      </c>
      <c r="Y111" s="333">
        <v>42005</v>
      </c>
      <c r="Z111" s="334">
        <v>42005</v>
      </c>
      <c r="AA111" s="335">
        <v>42005</v>
      </c>
      <c r="AB111" s="335">
        <v>42005</v>
      </c>
      <c r="AC111" s="336">
        <v>42005</v>
      </c>
      <c r="AD111" s="337">
        <v>42005</v>
      </c>
      <c r="AE111" s="338">
        <v>80848</v>
      </c>
      <c r="AF111" s="333">
        <v>80858.5</v>
      </c>
      <c r="AG111" s="333">
        <v>80859.5</v>
      </c>
      <c r="AH111" s="334">
        <v>80862.5</v>
      </c>
      <c r="AI111" s="339">
        <v>80863.5</v>
      </c>
      <c r="AJ111" s="335">
        <v>80893.5</v>
      </c>
      <c r="AK111" s="333">
        <v>42005</v>
      </c>
      <c r="AL111" s="340"/>
      <c r="AM111" s="341">
        <v>0</v>
      </c>
      <c r="AO111" s="342"/>
    </row>
    <row r="112" spans="1:41" hidden="1" outlineLevel="1" x14ac:dyDescent="0.25">
      <c r="A112" s="111">
        <f t="shared" si="8"/>
        <v>116</v>
      </c>
      <c r="B112" s="111" t="s">
        <v>2</v>
      </c>
      <c r="C112" s="111" t="s">
        <v>80</v>
      </c>
      <c r="D112" s="300" t="str">
        <f>IFERROR(INDEX(dnc_capex_drivers!$1:$1048576, MATCH(live_ds!$I112,dnc_capex_drivers!$B:$B,0),MATCH("CAPEX SCENARIO",dnc_capex_drivers!$1:$1,0)),
INDEX(asset_level_drivers!$1:$1048576, MATCH("CAPEX SCENARIO",asset_level_drivers!$A:$A,0),MATCH(live_ds!$B112,asset_level_drivers!$1:$1,0)))</f>
        <v>MUNSON C S284HM</v>
      </c>
      <c r="E112" s="111" t="str">
        <f t="shared" si="5"/>
        <v>GENERIC</v>
      </c>
      <c r="F112" s="111">
        <v>2050</v>
      </c>
      <c r="G112" s="301">
        <f>+INDEX(dnc_capex_drivers!$C$2:$C$1048576,MATCH(live_ds!$D112,dnc_capex_drivers!$B$2:$B$1048576,0),1)</f>
        <v>8000</v>
      </c>
      <c r="H112" s="114" t="s">
        <v>593</v>
      </c>
      <c r="I112" s="115" t="s">
        <v>594</v>
      </c>
      <c r="J112" s="275">
        <v>1</v>
      </c>
      <c r="K112" s="303" t="s">
        <v>595</v>
      </c>
      <c r="L112" s="117">
        <v>3</v>
      </c>
      <c r="M112" s="118">
        <v>1</v>
      </c>
      <c r="N112" s="313" t="s">
        <v>563</v>
      </c>
      <c r="O112" s="120" t="s">
        <v>588</v>
      </c>
      <c r="P112" s="121">
        <v>100</v>
      </c>
      <c r="Q112" s="121">
        <v>75</v>
      </c>
      <c r="R112" s="314" t="s">
        <v>182</v>
      </c>
      <c r="S112" s="123">
        <v>8000</v>
      </c>
      <c r="T112" s="116" t="s">
        <v>548</v>
      </c>
      <c r="U112" s="122" t="s">
        <v>596</v>
      </c>
      <c r="V112" s="119" t="s">
        <v>592</v>
      </c>
      <c r="W112" s="305">
        <v>44127</v>
      </c>
      <c r="X112" s="305">
        <v>42005</v>
      </c>
      <c r="Y112" s="306">
        <v>44119</v>
      </c>
      <c r="Z112" s="307">
        <v>42005</v>
      </c>
      <c r="AA112" s="306">
        <v>44139</v>
      </c>
      <c r="AB112" s="306">
        <v>44139</v>
      </c>
      <c r="AC112" s="308">
        <v>44144</v>
      </c>
      <c r="AD112" s="308">
        <v>44159</v>
      </c>
      <c r="AE112" s="309">
        <v>44163</v>
      </c>
      <c r="AF112" s="305">
        <v>44183</v>
      </c>
      <c r="AG112" s="305">
        <v>44185</v>
      </c>
      <c r="AH112" s="307">
        <v>44201</v>
      </c>
      <c r="AI112" s="299">
        <v>44204</v>
      </c>
      <c r="AJ112" s="306">
        <v>44228</v>
      </c>
      <c r="AK112" s="305">
        <v>44291</v>
      </c>
      <c r="AL112" s="305">
        <v>44205</v>
      </c>
      <c r="AM112" s="243">
        <v>1</v>
      </c>
    </row>
    <row r="113" spans="1:42" hidden="1" outlineLevel="1" x14ac:dyDescent="0.25">
      <c r="A113" s="158">
        <f t="shared" si="8"/>
        <v>117</v>
      </c>
      <c r="B113" s="134" t="s">
        <v>2</v>
      </c>
      <c r="C113" s="134" t="s">
        <v>80</v>
      </c>
      <c r="D113" s="290" t="str">
        <f>IFERROR(INDEX(dnc_capex_drivers!$1:$1048576, MATCH(live_ds!$I113,dnc_capex_drivers!$B:$B,0),MATCH("CAPEX SCENARIO",dnc_capex_drivers!$1:$1,0)),
INDEX(asset_level_drivers!$1:$1048576, MATCH("CAPEX SCENARIO",asset_level_drivers!$A:$A,0),MATCH(live_ds!$B113,asset_level_drivers!$1:$1,0)))</f>
        <v>MUNSON C S285HU</v>
      </c>
      <c r="E113" s="134" t="str">
        <f t="shared" si="5"/>
        <v>GENERIC</v>
      </c>
      <c r="F113" s="134">
        <v>2050</v>
      </c>
      <c r="G113" s="291">
        <f>+INDEX(dnc_capex_drivers!$C$2:$C$1048576,MATCH(live_ds!$D113,dnc_capex_drivers!$B$2:$B$1048576,0),1)</f>
        <v>8000</v>
      </c>
      <c r="H113" s="159" t="s">
        <v>597</v>
      </c>
      <c r="I113" s="160" t="s">
        <v>598</v>
      </c>
      <c r="J113" s="315">
        <v>1</v>
      </c>
      <c r="K113" s="292" t="s">
        <v>595</v>
      </c>
      <c r="L113" s="162">
        <v>3</v>
      </c>
      <c r="M113" s="163">
        <v>2</v>
      </c>
      <c r="N113" s="304" t="s">
        <v>563</v>
      </c>
      <c r="O113" s="165" t="s">
        <v>588</v>
      </c>
      <c r="P113" s="166">
        <v>100</v>
      </c>
      <c r="Q113" s="166">
        <v>75</v>
      </c>
      <c r="R113" s="281" t="s">
        <v>182</v>
      </c>
      <c r="S113" s="168">
        <v>8000</v>
      </c>
      <c r="T113" s="161" t="s">
        <v>548</v>
      </c>
      <c r="U113" s="167" t="s">
        <v>596</v>
      </c>
      <c r="V113" s="164" t="s">
        <v>592</v>
      </c>
      <c r="W113" s="293">
        <v>44127</v>
      </c>
      <c r="X113" s="293">
        <v>42005</v>
      </c>
      <c r="Y113" s="293">
        <v>44119</v>
      </c>
      <c r="Z113" s="294">
        <v>42005</v>
      </c>
      <c r="AA113" s="295">
        <v>44147</v>
      </c>
      <c r="AB113" s="295">
        <v>44139</v>
      </c>
      <c r="AC113" s="296">
        <v>44150</v>
      </c>
      <c r="AD113" s="297">
        <v>44159</v>
      </c>
      <c r="AE113" s="298">
        <v>44163</v>
      </c>
      <c r="AF113" s="293">
        <v>44183</v>
      </c>
      <c r="AG113" s="293">
        <v>44185</v>
      </c>
      <c r="AH113" s="294">
        <v>44201</v>
      </c>
      <c r="AI113" s="299">
        <v>44204</v>
      </c>
      <c r="AJ113" s="295">
        <v>44228</v>
      </c>
      <c r="AK113" s="293">
        <v>44291</v>
      </c>
      <c r="AL113" s="293">
        <v>44205</v>
      </c>
      <c r="AM113" s="247">
        <v>1</v>
      </c>
    </row>
    <row r="114" spans="1:42" hidden="1" outlineLevel="1" x14ac:dyDescent="0.25">
      <c r="A114" s="343">
        <f t="shared" si="8"/>
        <v>118</v>
      </c>
      <c r="B114" s="343" t="s">
        <v>2</v>
      </c>
      <c r="C114" s="343" t="s">
        <v>80</v>
      </c>
      <c r="D114" s="344" t="str">
        <f>IFERROR(INDEX(dnc_capex_drivers!$1:$1048576, MATCH(live_ds!$I114,dnc_capex_drivers!$B:$B,0),MATCH("CAPEX SCENARIO",dnc_capex_drivers!$1:$1,0)),
INDEX(asset_level_drivers!$1:$1048576, MATCH("CAPEX SCENARIO",asset_level_drivers!$A:$A,0),MATCH(live_ds!$B114,asset_level_drivers!$1:$1,0)))</f>
        <v>MUNSON C S286HM</v>
      </c>
      <c r="E114" s="343" t="str">
        <f t="shared" si="5"/>
        <v>GENERIC</v>
      </c>
      <c r="F114" s="343">
        <v>2050</v>
      </c>
      <c r="G114" s="345">
        <f>+INDEX(dnc_capex_drivers!$C$2:$C$1048576,MATCH(live_ds!$D114,dnc_capex_drivers!$B$2:$B$1048576,0),1)</f>
        <v>8000</v>
      </c>
      <c r="H114" s="346" t="s">
        <v>599</v>
      </c>
      <c r="I114" s="347" t="s">
        <v>600</v>
      </c>
      <c r="J114" s="348">
        <v>1</v>
      </c>
      <c r="K114" s="349" t="s">
        <v>595</v>
      </c>
      <c r="L114" s="350">
        <v>3</v>
      </c>
      <c r="M114" s="351">
        <v>3</v>
      </c>
      <c r="N114" s="313" t="s">
        <v>563</v>
      </c>
      <c r="O114" s="352" t="s">
        <v>588</v>
      </c>
      <c r="P114" s="353">
        <v>100</v>
      </c>
      <c r="Q114" s="353">
        <v>75</v>
      </c>
      <c r="R114" s="354" t="s">
        <v>182</v>
      </c>
      <c r="S114" s="355">
        <v>8000</v>
      </c>
      <c r="T114" s="356" t="s">
        <v>548</v>
      </c>
      <c r="U114" s="357" t="s">
        <v>596</v>
      </c>
      <c r="V114" s="358" t="s">
        <v>592</v>
      </c>
      <c r="W114" s="359">
        <v>44127</v>
      </c>
      <c r="X114" s="359">
        <v>42005</v>
      </c>
      <c r="Y114" s="360">
        <v>44119</v>
      </c>
      <c r="Z114" s="361">
        <v>42005</v>
      </c>
      <c r="AA114" s="360">
        <v>44152</v>
      </c>
      <c r="AB114" s="360">
        <v>44139</v>
      </c>
      <c r="AC114" s="362">
        <v>44157</v>
      </c>
      <c r="AD114" s="362">
        <v>44159</v>
      </c>
      <c r="AE114" s="363">
        <v>44163</v>
      </c>
      <c r="AF114" s="359">
        <v>44183</v>
      </c>
      <c r="AG114" s="359">
        <v>44185</v>
      </c>
      <c r="AH114" s="361">
        <v>44201</v>
      </c>
      <c r="AI114" s="364">
        <v>44204</v>
      </c>
      <c r="AJ114" s="360">
        <v>44228</v>
      </c>
      <c r="AK114" s="359">
        <v>44291</v>
      </c>
      <c r="AL114" s="359">
        <v>44206</v>
      </c>
      <c r="AM114" s="365">
        <v>1</v>
      </c>
    </row>
    <row r="115" spans="1:42" hidden="1" outlineLevel="1" x14ac:dyDescent="0.25">
      <c r="A115" s="158">
        <f t="shared" si="8"/>
        <v>119</v>
      </c>
      <c r="B115" s="134" t="s">
        <v>1</v>
      </c>
      <c r="C115" s="134" t="s">
        <v>80</v>
      </c>
      <c r="D115" s="290" t="str">
        <f>IFERROR(INDEX(dnc_capex_drivers!$1:$1048576, MATCH(live_ds!$I115,dnc_capex_drivers!$B:$B,0),MATCH("CAPEX SCENARIO",dnc_capex_drivers!$1:$1,0)),
INDEX(asset_level_drivers!$1:$1048576, MATCH("CAPEX SCENARIO",asset_level_drivers!$A:$A,0),MATCH(live_ds!$B115,asset_level_drivers!$1:$1,0)))</f>
        <v>FARMAR DD S548HM</v>
      </c>
      <c r="E115" s="134" t="str">
        <f t="shared" si="5"/>
        <v>GENERIC</v>
      </c>
      <c r="F115" s="134">
        <v>2050</v>
      </c>
      <c r="G115" s="291">
        <f>+INDEX(dnc_capex_drivers!$C$2:$C$1048576,MATCH(live_ds!$D115,dnc_capex_drivers!$B$2:$B$1048576,0),1)</f>
        <v>9400</v>
      </c>
      <c r="H115" s="159" t="s">
        <v>601</v>
      </c>
      <c r="I115" s="160" t="s">
        <v>602</v>
      </c>
      <c r="J115" s="366">
        <v>1</v>
      </c>
      <c r="K115" s="292" t="s">
        <v>603</v>
      </c>
      <c r="L115" s="162">
        <v>4</v>
      </c>
      <c r="M115" s="163">
        <v>4</v>
      </c>
      <c r="N115" s="367" t="s">
        <v>563</v>
      </c>
      <c r="O115" s="165" t="s">
        <v>181</v>
      </c>
      <c r="P115" s="166">
        <v>100</v>
      </c>
      <c r="Q115" s="166">
        <v>75</v>
      </c>
      <c r="R115" s="368" t="s">
        <v>182</v>
      </c>
      <c r="S115" s="168">
        <v>9400</v>
      </c>
      <c r="T115" s="161" t="s">
        <v>548</v>
      </c>
      <c r="U115" s="167" t="s">
        <v>184</v>
      </c>
      <c r="V115" s="164" t="s">
        <v>604</v>
      </c>
      <c r="W115" s="293">
        <v>43902</v>
      </c>
      <c r="X115" s="293">
        <v>43784.4</v>
      </c>
      <c r="Y115" s="293">
        <v>43859</v>
      </c>
      <c r="Z115" s="294">
        <v>43875.6</v>
      </c>
      <c r="AA115" s="295">
        <v>43906</v>
      </c>
      <c r="AB115" s="295">
        <v>43906</v>
      </c>
      <c r="AC115" s="296">
        <v>43917</v>
      </c>
      <c r="AD115" s="297">
        <v>43920</v>
      </c>
      <c r="AE115" s="369">
        <v>44252</v>
      </c>
      <c r="AF115" s="370">
        <v>44277</v>
      </c>
      <c r="AG115" s="370">
        <v>44282</v>
      </c>
      <c r="AH115" s="371">
        <v>44294</v>
      </c>
      <c r="AI115" s="299">
        <v>44298</v>
      </c>
      <c r="AJ115" s="372">
        <v>44322</v>
      </c>
      <c r="AK115" s="370">
        <v>44070</v>
      </c>
      <c r="AL115" s="293">
        <v>44302</v>
      </c>
      <c r="AM115" s="247">
        <v>1</v>
      </c>
    </row>
    <row r="116" spans="1:42" hidden="1" outlineLevel="1" x14ac:dyDescent="0.25">
      <c r="A116" s="111">
        <f t="shared" si="8"/>
        <v>120</v>
      </c>
      <c r="B116" s="111" t="s">
        <v>1</v>
      </c>
      <c r="C116" s="111" t="s">
        <v>80</v>
      </c>
      <c r="D116" s="300" t="str">
        <f>IFERROR(INDEX(dnc_capex_drivers!$1:$1048576, MATCH(live_ds!$I116,dnc_capex_drivers!$B:$B,0),MATCH("CAPEX SCENARIO",dnc_capex_drivers!$1:$1,0)),
INDEX(asset_level_drivers!$1:$1048576, MATCH("CAPEX SCENARIO",asset_level_drivers!$A:$A,0),MATCH(live_ds!$B116,asset_level_drivers!$1:$1,0)))</f>
        <v>FARMAR DC S545HM</v>
      </c>
      <c r="E116" s="111" t="str">
        <f t="shared" si="5"/>
        <v>GENERIC</v>
      </c>
      <c r="F116" s="111">
        <v>2050</v>
      </c>
      <c r="G116" s="301">
        <f>+INDEX(dnc_capex_drivers!$C$2:$C$1048576,MATCH(live_ds!$D116,dnc_capex_drivers!$B$2:$B$1048576,0),1)</f>
        <v>9400</v>
      </c>
      <c r="H116" s="114" t="s">
        <v>605</v>
      </c>
      <c r="I116" s="115" t="s">
        <v>606</v>
      </c>
      <c r="J116" s="315">
        <v>1</v>
      </c>
      <c r="K116" s="303" t="s">
        <v>603</v>
      </c>
      <c r="L116" s="117">
        <v>4</v>
      </c>
      <c r="M116" s="118">
        <v>3</v>
      </c>
      <c r="N116" s="313" t="s">
        <v>563</v>
      </c>
      <c r="O116" s="120" t="s">
        <v>181</v>
      </c>
      <c r="P116" s="121">
        <v>100</v>
      </c>
      <c r="Q116" s="121">
        <v>75</v>
      </c>
      <c r="R116" s="373" t="s">
        <v>182</v>
      </c>
      <c r="S116" s="123">
        <v>9400</v>
      </c>
      <c r="T116" s="116" t="s">
        <v>548</v>
      </c>
      <c r="U116" s="122" t="s">
        <v>184</v>
      </c>
      <c r="V116" s="119" t="s">
        <v>604</v>
      </c>
      <c r="W116" s="305">
        <v>43902</v>
      </c>
      <c r="X116" s="305">
        <v>44041.4</v>
      </c>
      <c r="Y116" s="306">
        <v>43859</v>
      </c>
      <c r="Z116" s="307">
        <v>44132.6</v>
      </c>
      <c r="AA116" s="306">
        <v>44163</v>
      </c>
      <c r="AB116" s="306">
        <v>44163</v>
      </c>
      <c r="AC116" s="308">
        <v>44169</v>
      </c>
      <c r="AD116" s="308">
        <v>44189</v>
      </c>
      <c r="AE116" s="374">
        <v>44252</v>
      </c>
      <c r="AF116" s="370">
        <v>44277</v>
      </c>
      <c r="AG116" s="370">
        <v>44282</v>
      </c>
      <c r="AH116" s="371">
        <v>44294</v>
      </c>
      <c r="AI116" s="299">
        <v>44298</v>
      </c>
      <c r="AJ116" s="372">
        <v>44322</v>
      </c>
      <c r="AK116" s="370">
        <v>44339</v>
      </c>
      <c r="AL116" s="305">
        <v>44307</v>
      </c>
      <c r="AM116" s="243">
        <v>1</v>
      </c>
    </row>
    <row r="117" spans="1:42" hidden="1" outlineLevel="1" x14ac:dyDescent="0.25">
      <c r="A117" s="158">
        <f t="shared" si="8"/>
        <v>121</v>
      </c>
      <c r="B117" s="134" t="s">
        <v>1</v>
      </c>
      <c r="C117" s="134" t="s">
        <v>80</v>
      </c>
      <c r="D117" s="290" t="str">
        <f>IFERROR(INDEX(dnc_capex_drivers!$1:$1048576, MATCH(live_ds!$I117,dnc_capex_drivers!$B:$B,0),MATCH("CAPEX SCENARIO",dnc_capex_drivers!$1:$1,0)),
INDEX(asset_level_drivers!$1:$1048576, MATCH("CAPEX SCENARIO",asset_level_drivers!$A:$A,0),MATCH(live_ds!$B117,asset_level_drivers!$1:$1,0)))</f>
        <v>FARMAR DB S544HU</v>
      </c>
      <c r="E117" s="134" t="str">
        <f t="shared" si="5"/>
        <v>GENERIC</v>
      </c>
      <c r="F117" s="134">
        <v>2050</v>
      </c>
      <c r="G117" s="291">
        <f>+INDEX(dnc_capex_drivers!$C$2:$C$1048576,MATCH(live_ds!$D117,dnc_capex_drivers!$B$2:$B$1048576,0),1)</f>
        <v>9400</v>
      </c>
      <c r="H117" s="159" t="s">
        <v>607</v>
      </c>
      <c r="I117" s="160" t="s">
        <v>608</v>
      </c>
      <c r="J117" s="315">
        <v>1</v>
      </c>
      <c r="K117" s="292" t="s">
        <v>603</v>
      </c>
      <c r="L117" s="162">
        <v>4</v>
      </c>
      <c r="M117" s="163">
        <v>2</v>
      </c>
      <c r="N117" s="313" t="s">
        <v>563</v>
      </c>
      <c r="O117" s="165" t="s">
        <v>181</v>
      </c>
      <c r="P117" s="166">
        <v>100</v>
      </c>
      <c r="Q117" s="166">
        <v>75</v>
      </c>
      <c r="R117" s="375" t="s">
        <v>182</v>
      </c>
      <c r="S117" s="168">
        <v>9400</v>
      </c>
      <c r="T117" s="161" t="s">
        <v>548</v>
      </c>
      <c r="U117" s="167" t="s">
        <v>184</v>
      </c>
      <c r="V117" s="164" t="s">
        <v>604</v>
      </c>
      <c r="W117" s="293">
        <v>43902</v>
      </c>
      <c r="X117" s="293">
        <v>44041.4</v>
      </c>
      <c r="Y117" s="293">
        <v>43859</v>
      </c>
      <c r="Z117" s="294">
        <v>44132.6</v>
      </c>
      <c r="AA117" s="295">
        <v>44171</v>
      </c>
      <c r="AB117" s="295">
        <v>44163</v>
      </c>
      <c r="AC117" s="296">
        <v>44175</v>
      </c>
      <c r="AD117" s="297">
        <v>44189</v>
      </c>
      <c r="AE117" s="374">
        <v>44263</v>
      </c>
      <c r="AF117" s="370">
        <v>44277</v>
      </c>
      <c r="AG117" s="370">
        <v>44282</v>
      </c>
      <c r="AH117" s="371">
        <v>44294</v>
      </c>
      <c r="AI117" s="299">
        <v>44298</v>
      </c>
      <c r="AJ117" s="372">
        <v>44322</v>
      </c>
      <c r="AK117" s="370">
        <v>44339</v>
      </c>
      <c r="AL117" s="293">
        <v>44304</v>
      </c>
      <c r="AM117" s="247">
        <v>1</v>
      </c>
    </row>
    <row r="118" spans="1:42" hidden="1" outlineLevel="1" x14ac:dyDescent="0.25">
      <c r="A118" s="111">
        <f t="shared" si="8"/>
        <v>122</v>
      </c>
      <c r="B118" s="111" t="s">
        <v>1</v>
      </c>
      <c r="C118" s="111" t="s">
        <v>80</v>
      </c>
      <c r="D118" s="300" t="str">
        <f>IFERROR(INDEX(dnc_capex_drivers!$1:$1048576, MATCH(live_ds!$I118,dnc_capex_drivers!$B:$B,0),MATCH("CAPEX SCENARIO",dnc_capex_drivers!$1:$1,0)),
INDEX(asset_level_drivers!$1:$1048576, MATCH("CAPEX SCENARIO",asset_level_drivers!$A:$A,0),MATCH(live_ds!$B118,asset_level_drivers!$1:$1,0)))</f>
        <v>FARMAR DA S541HM</v>
      </c>
      <c r="E118" s="111" t="str">
        <f t="shared" si="5"/>
        <v>GENERIC</v>
      </c>
      <c r="F118" s="111">
        <v>2050</v>
      </c>
      <c r="G118" s="301">
        <f>+INDEX(dnc_capex_drivers!$C$2:$C$1048576,MATCH(live_ds!$D118,dnc_capex_drivers!$B$2:$B$1048576,0),1)</f>
        <v>9400</v>
      </c>
      <c r="H118" s="346" t="s">
        <v>609</v>
      </c>
      <c r="I118" s="347" t="s">
        <v>610</v>
      </c>
      <c r="J118" s="315">
        <v>1</v>
      </c>
      <c r="K118" s="349" t="s">
        <v>603</v>
      </c>
      <c r="L118" s="350">
        <v>4</v>
      </c>
      <c r="M118" s="351">
        <v>1</v>
      </c>
      <c r="N118" s="313" t="s">
        <v>563</v>
      </c>
      <c r="O118" s="352" t="s">
        <v>181</v>
      </c>
      <c r="P118" s="353">
        <v>100</v>
      </c>
      <c r="Q118" s="353">
        <v>75</v>
      </c>
      <c r="R118" s="376" t="s">
        <v>182</v>
      </c>
      <c r="S118" s="355">
        <v>9400</v>
      </c>
      <c r="T118" s="356" t="s">
        <v>548</v>
      </c>
      <c r="U118" s="357" t="s">
        <v>184</v>
      </c>
      <c r="V118" s="358" t="s">
        <v>604</v>
      </c>
      <c r="W118" s="363">
        <v>43902</v>
      </c>
      <c r="X118" s="359">
        <v>44041.4</v>
      </c>
      <c r="Y118" s="359">
        <v>43859</v>
      </c>
      <c r="Z118" s="377">
        <v>44132.6</v>
      </c>
      <c r="AA118" s="359">
        <v>44177</v>
      </c>
      <c r="AB118" s="359">
        <v>44163</v>
      </c>
      <c r="AC118" s="359">
        <v>44184</v>
      </c>
      <c r="AD118" s="377">
        <v>44189</v>
      </c>
      <c r="AE118" s="378">
        <v>44263</v>
      </c>
      <c r="AF118" s="378">
        <v>44277</v>
      </c>
      <c r="AG118" s="378">
        <v>44282</v>
      </c>
      <c r="AH118" s="379">
        <v>44294</v>
      </c>
      <c r="AI118" s="364">
        <v>44298</v>
      </c>
      <c r="AJ118" s="380">
        <v>44322</v>
      </c>
      <c r="AK118" s="378">
        <v>44339</v>
      </c>
      <c r="AL118" s="305">
        <v>44299</v>
      </c>
      <c r="AM118" s="243">
        <v>1</v>
      </c>
    </row>
    <row r="119" spans="1:42" collapsed="1" x14ac:dyDescent="0.25">
      <c r="A119" s="317">
        <f t="shared" si="8"/>
        <v>123</v>
      </c>
      <c r="B119" s="318" t="s">
        <v>2</v>
      </c>
      <c r="C119" s="318" t="s">
        <v>80</v>
      </c>
      <c r="D119" s="319" t="str">
        <f>IFERROR(INDEX(dnc_capex_drivers!$1:$1048576, MATCH(live_ds!$I119,dnc_capex_drivers!$B:$B,0),MATCH("CAPEX SCENARIO",dnc_capex_drivers!$1:$1,0)),
INDEX(asset_level_drivers!$1:$1048576, MATCH("CAPEX SCENARIO",asset_level_drivers!$A:$A,0),MATCH(live_ds!$B119,asset_level_drivers!$1:$1,0)))</f>
        <v>MUNSON C N283HU</v>
      </c>
      <c r="E119" s="318" t="str">
        <f t="shared" si="5"/>
        <v>GENERIC</v>
      </c>
      <c r="F119" s="318">
        <v>2050</v>
      </c>
      <c r="G119" s="320">
        <f>+INDEX(dnc_capex_drivers!$C$2:$C$1048576,MATCH(live_ds!$D119,dnc_capex_drivers!$B$2:$B$1048576,0),1)</f>
        <v>7461</v>
      </c>
      <c r="H119" s="159" t="s">
        <v>611</v>
      </c>
      <c r="I119" s="160" t="s">
        <v>612</v>
      </c>
      <c r="J119" s="161">
        <v>2</v>
      </c>
      <c r="K119" s="292" t="s">
        <v>613</v>
      </c>
      <c r="L119" s="162">
        <v>5</v>
      </c>
      <c r="M119" s="163">
        <v>1</v>
      </c>
      <c r="N119" s="375" t="s">
        <v>103</v>
      </c>
      <c r="O119" s="165" t="s">
        <v>588</v>
      </c>
      <c r="P119" s="166">
        <v>87</v>
      </c>
      <c r="Q119" s="166">
        <v>64</v>
      </c>
      <c r="R119" s="167" t="s">
        <v>614</v>
      </c>
      <c r="S119" s="168">
        <v>7461</v>
      </c>
      <c r="T119" s="161" t="s">
        <v>548</v>
      </c>
      <c r="U119" s="167" t="s">
        <v>115</v>
      </c>
      <c r="V119" s="164" t="s">
        <v>592</v>
      </c>
      <c r="W119" s="293">
        <v>44355</v>
      </c>
      <c r="X119" s="293">
        <v>44351</v>
      </c>
      <c r="Y119" s="293">
        <v>44355</v>
      </c>
      <c r="Z119" s="294">
        <v>44326</v>
      </c>
      <c r="AA119" s="295">
        <v>44362</v>
      </c>
      <c r="AB119" s="295">
        <v>44362</v>
      </c>
      <c r="AC119" s="296">
        <v>44372</v>
      </c>
      <c r="AD119" s="297">
        <v>44402</v>
      </c>
      <c r="AE119" s="369">
        <v>44407</v>
      </c>
      <c r="AF119" s="370">
        <v>44431</v>
      </c>
      <c r="AG119" s="370">
        <v>44432</v>
      </c>
      <c r="AH119" s="371">
        <v>44447</v>
      </c>
      <c r="AI119" s="299">
        <v>44448</v>
      </c>
      <c r="AJ119" s="372">
        <v>44478</v>
      </c>
      <c r="AK119" s="370">
        <v>44537</v>
      </c>
      <c r="AL119" s="259"/>
      <c r="AM119" s="247">
        <v>1</v>
      </c>
      <c r="AO119" s="381"/>
    </row>
    <row r="120" spans="1:42" x14ac:dyDescent="0.25">
      <c r="A120" s="111">
        <f t="shared" si="8"/>
        <v>124</v>
      </c>
      <c r="B120" s="111" t="s">
        <v>2</v>
      </c>
      <c r="C120" s="111" t="s">
        <v>80</v>
      </c>
      <c r="D120" s="300" t="str">
        <f>IFERROR(INDEX(dnc_capex_drivers!$1:$1048576, MATCH(live_ds!$I120,dnc_capex_drivers!$B:$B,0),MATCH("CAPEX SCENARIO",dnc_capex_drivers!$1:$1,0)),
INDEX(asset_level_drivers!$1:$1048576, MATCH("CAPEX SCENARIO",asset_level_drivers!$A:$A,0),MATCH(live_ds!$B120,asset_level_drivers!$1:$1,0)))</f>
        <v>MUNSON C N284HM</v>
      </c>
      <c r="E120" s="111" t="str">
        <f t="shared" si="5"/>
        <v>GENERIC</v>
      </c>
      <c r="F120" s="111">
        <v>2050</v>
      </c>
      <c r="G120" s="301">
        <f>+INDEX(dnc_capex_drivers!$C$2:$C$1048576,MATCH(live_ds!$D120,dnc_capex_drivers!$B$2:$B$1048576,0),1)</f>
        <v>7469</v>
      </c>
      <c r="H120" s="114" t="s">
        <v>615</v>
      </c>
      <c r="I120" s="115" t="s">
        <v>616</v>
      </c>
      <c r="J120" s="116">
        <v>2</v>
      </c>
      <c r="K120" s="303" t="s">
        <v>613</v>
      </c>
      <c r="L120" s="117">
        <v>5</v>
      </c>
      <c r="M120" s="118">
        <v>2</v>
      </c>
      <c r="N120" s="373" t="s">
        <v>103</v>
      </c>
      <c r="O120" s="120" t="s">
        <v>588</v>
      </c>
      <c r="P120" s="121">
        <v>87</v>
      </c>
      <c r="Q120" s="121">
        <v>64</v>
      </c>
      <c r="R120" s="122" t="s">
        <v>614</v>
      </c>
      <c r="S120" s="123">
        <v>7469</v>
      </c>
      <c r="T120" s="116" t="s">
        <v>548</v>
      </c>
      <c r="U120" s="122" t="s">
        <v>115</v>
      </c>
      <c r="V120" s="119" t="s">
        <v>592</v>
      </c>
      <c r="W120" s="305">
        <v>44337</v>
      </c>
      <c r="X120" s="305">
        <v>44321</v>
      </c>
      <c r="Y120" s="306">
        <v>44333</v>
      </c>
      <c r="Z120" s="307">
        <v>44326</v>
      </c>
      <c r="AA120" s="306">
        <v>44375</v>
      </c>
      <c r="AB120" s="306">
        <v>44362</v>
      </c>
      <c r="AC120" s="308">
        <v>44380</v>
      </c>
      <c r="AD120" s="308">
        <v>44402</v>
      </c>
      <c r="AE120" s="374">
        <v>44407</v>
      </c>
      <c r="AF120" s="370">
        <v>44431</v>
      </c>
      <c r="AG120" s="370">
        <v>44432</v>
      </c>
      <c r="AH120" s="371">
        <v>44447</v>
      </c>
      <c r="AI120" s="299">
        <v>44448</v>
      </c>
      <c r="AJ120" s="372">
        <v>44478</v>
      </c>
      <c r="AK120" s="370">
        <v>44537</v>
      </c>
      <c r="AL120" s="263"/>
      <c r="AM120" s="243">
        <v>1</v>
      </c>
      <c r="AP120" s="382"/>
    </row>
    <row r="121" spans="1:42" x14ac:dyDescent="0.25">
      <c r="A121" s="158">
        <f t="shared" si="8"/>
        <v>125</v>
      </c>
      <c r="B121" s="134" t="s">
        <v>2</v>
      </c>
      <c r="C121" s="134" t="s">
        <v>80</v>
      </c>
      <c r="D121" s="290" t="str">
        <f>IFERROR(INDEX(dnc_capex_drivers!$1:$1048576, MATCH(live_ds!$I121,dnc_capex_drivers!$B:$B,0),MATCH("CAPEX SCENARIO",dnc_capex_drivers!$1:$1,0)),
INDEX(asset_level_drivers!$1:$1048576, MATCH("CAPEX SCENARIO",asset_level_drivers!$A:$A,0),MATCH(live_ds!$B121,asset_level_drivers!$1:$1,0)))</f>
        <v>MUNSON C N285HU</v>
      </c>
      <c r="E121" s="134" t="str">
        <f t="shared" si="5"/>
        <v>GENERIC</v>
      </c>
      <c r="F121" s="134">
        <v>2050</v>
      </c>
      <c r="G121" s="291">
        <f>+INDEX(dnc_capex_drivers!$C$2:$C$1048576,MATCH(live_ds!$D121,dnc_capex_drivers!$B$2:$B$1048576,0),1)</f>
        <v>7566</v>
      </c>
      <c r="H121" s="383" t="s">
        <v>617</v>
      </c>
      <c r="I121" s="160" t="s">
        <v>618</v>
      </c>
      <c r="J121" s="161">
        <v>2</v>
      </c>
      <c r="K121" s="292" t="s">
        <v>613</v>
      </c>
      <c r="L121" s="162">
        <v>5</v>
      </c>
      <c r="M121" s="163">
        <v>3</v>
      </c>
      <c r="N121" s="375" t="s">
        <v>103</v>
      </c>
      <c r="O121" s="384" t="s">
        <v>588</v>
      </c>
      <c r="P121" s="166">
        <v>87</v>
      </c>
      <c r="Q121" s="166">
        <v>64</v>
      </c>
      <c r="R121" s="167" t="s">
        <v>614</v>
      </c>
      <c r="S121" s="168">
        <v>7566</v>
      </c>
      <c r="T121" s="161" t="s">
        <v>548</v>
      </c>
      <c r="U121" s="167" t="s">
        <v>115</v>
      </c>
      <c r="V121" s="164" t="s">
        <v>592</v>
      </c>
      <c r="W121" s="293">
        <v>44337</v>
      </c>
      <c r="X121" s="293">
        <v>44321</v>
      </c>
      <c r="Y121" s="293">
        <v>44333</v>
      </c>
      <c r="Z121" s="294">
        <v>44326</v>
      </c>
      <c r="AA121" s="295">
        <v>44382</v>
      </c>
      <c r="AB121" s="295">
        <v>44362</v>
      </c>
      <c r="AC121" s="296">
        <v>44386</v>
      </c>
      <c r="AD121" s="297">
        <v>44402</v>
      </c>
      <c r="AE121" s="374">
        <v>44407</v>
      </c>
      <c r="AF121" s="370">
        <v>44431</v>
      </c>
      <c r="AG121" s="370">
        <v>44432</v>
      </c>
      <c r="AH121" s="371">
        <v>44447</v>
      </c>
      <c r="AI121" s="299">
        <v>44448</v>
      </c>
      <c r="AJ121" s="372">
        <v>44478</v>
      </c>
      <c r="AK121" s="370">
        <v>44537</v>
      </c>
      <c r="AL121" s="259"/>
      <c r="AM121" s="247">
        <v>1</v>
      </c>
    </row>
    <row r="122" spans="1:42" x14ac:dyDescent="0.25">
      <c r="A122" s="111">
        <f t="shared" si="8"/>
        <v>126</v>
      </c>
      <c r="B122" s="111" t="s">
        <v>2</v>
      </c>
      <c r="C122" s="111" t="s">
        <v>80</v>
      </c>
      <c r="D122" s="300" t="str">
        <f>IFERROR(INDEX(dnc_capex_drivers!$1:$1048576, MATCH(live_ds!$I122,dnc_capex_drivers!$B:$B,0),MATCH("CAPEX SCENARIO",dnc_capex_drivers!$1:$1,0)),
INDEX(asset_level_drivers!$1:$1048576, MATCH("CAPEX SCENARIO",asset_level_drivers!$A:$A,0),MATCH(live_ds!$B122,asset_level_drivers!$1:$1,0)))</f>
        <v>MUNSON C N286HM</v>
      </c>
      <c r="E122" s="111" t="str">
        <f t="shared" si="5"/>
        <v>GENERIC</v>
      </c>
      <c r="F122" s="111">
        <v>2050</v>
      </c>
      <c r="G122" s="301">
        <f>+INDEX(dnc_capex_drivers!$C$2:$C$1048576,MATCH(live_ds!$D122,dnc_capex_drivers!$B$2:$B$1048576,0),1)</f>
        <v>7786</v>
      </c>
      <c r="H122" s="114" t="s">
        <v>619</v>
      </c>
      <c r="I122" s="115" t="s">
        <v>620</v>
      </c>
      <c r="J122" s="116">
        <v>2</v>
      </c>
      <c r="K122" s="303" t="s">
        <v>613</v>
      </c>
      <c r="L122" s="117">
        <v>5</v>
      </c>
      <c r="M122" s="118">
        <v>4</v>
      </c>
      <c r="N122" s="373" t="s">
        <v>103</v>
      </c>
      <c r="O122" s="120" t="s">
        <v>588</v>
      </c>
      <c r="P122" s="121">
        <v>87</v>
      </c>
      <c r="Q122" s="121">
        <v>64</v>
      </c>
      <c r="R122" s="122" t="s">
        <v>614</v>
      </c>
      <c r="S122" s="123">
        <v>7786</v>
      </c>
      <c r="T122" s="116" t="s">
        <v>548</v>
      </c>
      <c r="U122" s="122" t="s">
        <v>115</v>
      </c>
      <c r="V122" s="119" t="s">
        <v>592</v>
      </c>
      <c r="W122" s="305">
        <v>44337</v>
      </c>
      <c r="X122" s="305">
        <v>44321</v>
      </c>
      <c r="Y122" s="306">
        <v>44333</v>
      </c>
      <c r="Z122" s="307">
        <v>44326</v>
      </c>
      <c r="AA122" s="306">
        <v>44389</v>
      </c>
      <c r="AB122" s="306">
        <v>44362</v>
      </c>
      <c r="AC122" s="308">
        <v>44393</v>
      </c>
      <c r="AD122" s="308">
        <v>44402</v>
      </c>
      <c r="AE122" s="374">
        <v>44407</v>
      </c>
      <c r="AF122" s="370">
        <v>44431</v>
      </c>
      <c r="AG122" s="370">
        <v>44432</v>
      </c>
      <c r="AH122" s="371">
        <v>44447</v>
      </c>
      <c r="AI122" s="299">
        <v>44448</v>
      </c>
      <c r="AJ122" s="372">
        <v>44478</v>
      </c>
      <c r="AK122" s="370">
        <v>44537</v>
      </c>
      <c r="AL122" s="263"/>
      <c r="AM122" s="243">
        <v>1</v>
      </c>
    </row>
    <row r="123" spans="1:42" x14ac:dyDescent="0.25">
      <c r="A123" s="385">
        <f t="shared" si="8"/>
        <v>127</v>
      </c>
      <c r="B123" s="386" t="s">
        <v>2</v>
      </c>
      <c r="C123" s="386" t="s">
        <v>80</v>
      </c>
      <c r="D123" s="387" t="str">
        <f>IFERROR(INDEX(dnc_capex_drivers!$1:$1048576, MATCH(live_ds!$I123,dnc_capex_drivers!$B:$B,0),MATCH("CAPEX SCENARIO",dnc_capex_drivers!$1:$1,0)),
INDEX(asset_level_drivers!$1:$1048576, MATCH("CAPEX SCENARIO",asset_level_drivers!$A:$A,0),MATCH(live_ds!$B123,asset_level_drivers!$1:$1,0)))</f>
        <v>MUNSON C N287HU</v>
      </c>
      <c r="E123" s="386" t="str">
        <f t="shared" si="5"/>
        <v>GENERIC</v>
      </c>
      <c r="F123" s="386">
        <v>2050</v>
      </c>
      <c r="G123" s="388">
        <f>+INDEX(dnc_capex_drivers!$C$2:$C$1048576,MATCH(live_ds!$D123,dnc_capex_drivers!$B$2:$B$1048576,0),1)</f>
        <v>7450</v>
      </c>
      <c r="H123" s="383" t="s">
        <v>621</v>
      </c>
      <c r="I123" s="160" t="s">
        <v>622</v>
      </c>
      <c r="J123" s="161">
        <v>2</v>
      </c>
      <c r="K123" s="292" t="s">
        <v>613</v>
      </c>
      <c r="L123" s="162">
        <v>5</v>
      </c>
      <c r="M123" s="163">
        <v>5</v>
      </c>
      <c r="N123" s="375" t="s">
        <v>103</v>
      </c>
      <c r="O123" s="384" t="s">
        <v>588</v>
      </c>
      <c r="P123" s="166">
        <v>87</v>
      </c>
      <c r="Q123" s="166">
        <v>64</v>
      </c>
      <c r="R123" s="167" t="s">
        <v>614</v>
      </c>
      <c r="S123" s="168">
        <v>7450</v>
      </c>
      <c r="T123" s="161" t="s">
        <v>548</v>
      </c>
      <c r="U123" s="167" t="s">
        <v>115</v>
      </c>
      <c r="V123" s="164" t="s">
        <v>592</v>
      </c>
      <c r="W123" s="293">
        <v>44337</v>
      </c>
      <c r="X123" s="293">
        <v>44321</v>
      </c>
      <c r="Y123" s="293">
        <v>44333</v>
      </c>
      <c r="Z123" s="294">
        <v>44326</v>
      </c>
      <c r="AA123" s="295">
        <v>44395</v>
      </c>
      <c r="AB123" s="295">
        <v>44362</v>
      </c>
      <c r="AC123" s="296">
        <v>44400</v>
      </c>
      <c r="AD123" s="297">
        <v>44402</v>
      </c>
      <c r="AE123" s="374">
        <v>44407</v>
      </c>
      <c r="AF123" s="370">
        <v>44431</v>
      </c>
      <c r="AG123" s="370">
        <v>44432</v>
      </c>
      <c r="AH123" s="371">
        <v>44447</v>
      </c>
      <c r="AI123" s="299">
        <v>44448</v>
      </c>
      <c r="AJ123" s="372">
        <v>44478</v>
      </c>
      <c r="AK123" s="370">
        <v>44537</v>
      </c>
      <c r="AL123" s="259"/>
      <c r="AM123" s="247">
        <v>1</v>
      </c>
    </row>
    <row r="124" spans="1:42" hidden="1" outlineLevel="1" x14ac:dyDescent="0.25">
      <c r="A124" s="158">
        <f t="shared" si="8"/>
        <v>128</v>
      </c>
      <c r="B124" s="134" t="s">
        <v>3</v>
      </c>
      <c r="C124" s="134" t="s">
        <v>80</v>
      </c>
      <c r="D124" s="290" t="str">
        <f>IFERROR(INDEX(dnc_capex_drivers!$1:$1048576, MATCH(live_ds!$I124,dnc_capex_drivers!$B:$B,0),MATCH("CAPEX SCENARIO",dnc_capex_drivers!$1:$1,0)),
INDEX(asset_level_drivers!$1:$1048576, MATCH("CAPEX SCENARIO",asset_level_drivers!$A:$A,0),MATCH(live_ds!$B124,asset_level_drivers!$1:$1,0)))</f>
        <v>Foreland I DUC 1</v>
      </c>
      <c r="E124" s="134" t="str">
        <f t="shared" si="5"/>
        <v>GENERIC</v>
      </c>
      <c r="F124" s="134">
        <v>2050</v>
      </c>
      <c r="G124" s="291">
        <f>+INDEX(dnc_capex_drivers!$C$2:$C$1048576,MATCH(live_ds!$D124,dnc_capex_drivers!$B$2:$B$1048576,0),1)</f>
        <v>10000</v>
      </c>
      <c r="H124" s="389" t="s">
        <v>623</v>
      </c>
      <c r="I124" s="390" t="s">
        <v>624</v>
      </c>
      <c r="J124" s="391">
        <v>2</v>
      </c>
      <c r="K124" s="392" t="s">
        <v>625</v>
      </c>
      <c r="L124" s="393">
        <v>4</v>
      </c>
      <c r="M124" s="394">
        <v>1</v>
      </c>
      <c r="N124" s="395" t="s">
        <v>100</v>
      </c>
      <c r="O124" s="396" t="s">
        <v>588</v>
      </c>
      <c r="P124" s="397">
        <v>100</v>
      </c>
      <c r="Q124" s="397">
        <v>75</v>
      </c>
      <c r="R124" s="398" t="s">
        <v>589</v>
      </c>
      <c r="S124" s="399">
        <v>10000</v>
      </c>
      <c r="T124" s="391" t="s">
        <v>548</v>
      </c>
      <c r="U124" s="398" t="s">
        <v>591</v>
      </c>
      <c r="V124" s="400" t="s">
        <v>626</v>
      </c>
      <c r="W124" s="401">
        <v>42005</v>
      </c>
      <c r="X124" s="401">
        <v>42005</v>
      </c>
      <c r="Y124" s="401">
        <v>42005</v>
      </c>
      <c r="Z124" s="402">
        <v>42005</v>
      </c>
      <c r="AA124" s="403">
        <v>42005</v>
      </c>
      <c r="AB124" s="403">
        <v>42005</v>
      </c>
      <c r="AC124" s="404">
        <v>42005</v>
      </c>
      <c r="AD124" s="405">
        <v>42005</v>
      </c>
      <c r="AE124" s="406">
        <v>44347</v>
      </c>
      <c r="AF124" s="407">
        <f t="shared" ref="AF124:AJ126" si="9">+AF119-AE119+AE124</f>
        <v>44371</v>
      </c>
      <c r="AG124" s="407">
        <f t="shared" si="9"/>
        <v>44372</v>
      </c>
      <c r="AH124" s="408">
        <f t="shared" si="9"/>
        <v>44387</v>
      </c>
      <c r="AI124" s="409">
        <f t="shared" si="9"/>
        <v>44388</v>
      </c>
      <c r="AJ124" s="410">
        <f t="shared" si="9"/>
        <v>44418</v>
      </c>
      <c r="AK124" s="407">
        <f t="shared" ref="AK124:AK130" si="10">+AA124+90</f>
        <v>42095</v>
      </c>
      <c r="AL124" s="259"/>
      <c r="AM124" s="247">
        <v>0</v>
      </c>
    </row>
    <row r="125" spans="1:42" hidden="1" outlineLevel="1" x14ac:dyDescent="0.25">
      <c r="A125" s="111">
        <f t="shared" si="8"/>
        <v>129</v>
      </c>
      <c r="B125" s="111" t="s">
        <v>3</v>
      </c>
      <c r="C125" s="111" t="s">
        <v>80</v>
      </c>
      <c r="D125" s="300" t="str">
        <f>IFERROR(INDEX(dnc_capex_drivers!$1:$1048576, MATCH(live_ds!$I125,dnc_capex_drivers!$B:$B,0),MATCH("CAPEX SCENARIO",dnc_capex_drivers!$1:$1,0)),
INDEX(asset_level_drivers!$1:$1048576, MATCH("CAPEX SCENARIO",asset_level_drivers!$A:$A,0),MATCH(live_ds!$B125,asset_level_drivers!$1:$1,0)))</f>
        <v>Foreland I DUC 2</v>
      </c>
      <c r="E125" s="111" t="str">
        <f t="shared" si="5"/>
        <v>GENERIC</v>
      </c>
      <c r="F125" s="111">
        <v>2050</v>
      </c>
      <c r="G125" s="301">
        <f>+INDEX(dnc_capex_drivers!$C$2:$C$1048576,MATCH(live_ds!$D125,dnc_capex_drivers!$B$2:$B$1048576,0),1)</f>
        <v>10000</v>
      </c>
      <c r="H125" s="411" t="s">
        <v>627</v>
      </c>
      <c r="I125" s="114" t="s">
        <v>628</v>
      </c>
      <c r="J125" s="116">
        <v>2</v>
      </c>
      <c r="K125" s="303" t="s">
        <v>625</v>
      </c>
      <c r="L125" s="117">
        <v>4</v>
      </c>
      <c r="M125" s="118">
        <v>2</v>
      </c>
      <c r="N125" s="373" t="s">
        <v>100</v>
      </c>
      <c r="O125" s="120" t="s">
        <v>588</v>
      </c>
      <c r="P125" s="121">
        <v>100</v>
      </c>
      <c r="Q125" s="121">
        <v>75</v>
      </c>
      <c r="R125" s="122" t="s">
        <v>589</v>
      </c>
      <c r="S125" s="123">
        <v>10000</v>
      </c>
      <c r="T125" s="116" t="s">
        <v>548</v>
      </c>
      <c r="U125" s="122" t="s">
        <v>591</v>
      </c>
      <c r="V125" s="119" t="s">
        <v>626</v>
      </c>
      <c r="W125" s="305">
        <v>42005</v>
      </c>
      <c r="X125" s="305">
        <v>42005</v>
      </c>
      <c r="Y125" s="306">
        <v>42005</v>
      </c>
      <c r="Z125" s="307">
        <v>42005</v>
      </c>
      <c r="AA125" s="306">
        <v>42005</v>
      </c>
      <c r="AB125" s="306">
        <v>42005</v>
      </c>
      <c r="AC125" s="308">
        <v>42005</v>
      </c>
      <c r="AD125" s="308">
        <v>42005</v>
      </c>
      <c r="AE125" s="374">
        <f>+AE120-AE119+AE124</f>
        <v>44347</v>
      </c>
      <c r="AF125" s="370">
        <f t="shared" si="9"/>
        <v>44371</v>
      </c>
      <c r="AG125" s="370">
        <f t="shared" si="9"/>
        <v>44372</v>
      </c>
      <c r="AH125" s="371">
        <f t="shared" si="9"/>
        <v>44387</v>
      </c>
      <c r="AI125" s="299">
        <f t="shared" si="9"/>
        <v>44388</v>
      </c>
      <c r="AJ125" s="372">
        <f t="shared" si="9"/>
        <v>44418</v>
      </c>
      <c r="AK125" s="370">
        <f t="shared" si="10"/>
        <v>42095</v>
      </c>
      <c r="AL125" s="263"/>
      <c r="AM125" s="243">
        <v>0</v>
      </c>
    </row>
    <row r="126" spans="1:42" hidden="1" outlineLevel="1" x14ac:dyDescent="0.25">
      <c r="A126" s="158">
        <f t="shared" si="8"/>
        <v>130</v>
      </c>
      <c r="B126" s="134" t="s">
        <v>3</v>
      </c>
      <c r="C126" s="134" t="s">
        <v>80</v>
      </c>
      <c r="D126" s="290" t="str">
        <f>IFERROR(INDEX(dnc_capex_drivers!$1:$1048576, MATCH(live_ds!$I126,dnc_capex_drivers!$B:$B,0),MATCH("CAPEX SCENARIO",dnc_capex_drivers!$1:$1,0)),
INDEX(asset_level_drivers!$1:$1048576, MATCH("CAPEX SCENARIO",asset_level_drivers!$A:$A,0),MATCH(live_ds!$B126,asset_level_drivers!$1:$1,0)))</f>
        <v>Foreland I DUC 3</v>
      </c>
      <c r="E126" s="134" t="str">
        <f t="shared" si="5"/>
        <v>GENERIC</v>
      </c>
      <c r="F126" s="134">
        <v>2050</v>
      </c>
      <c r="G126" s="291">
        <f>+INDEX(dnc_capex_drivers!$C$2:$C$1048576,MATCH(live_ds!$D126,dnc_capex_drivers!$B$2:$B$1048576,0),1)</f>
        <v>10000</v>
      </c>
      <c r="H126" s="383" t="s">
        <v>629</v>
      </c>
      <c r="I126" s="159" t="s">
        <v>630</v>
      </c>
      <c r="J126" s="161">
        <v>2</v>
      </c>
      <c r="K126" s="292" t="s">
        <v>625</v>
      </c>
      <c r="L126" s="162">
        <v>4</v>
      </c>
      <c r="M126" s="163">
        <v>3</v>
      </c>
      <c r="N126" s="375" t="s">
        <v>100</v>
      </c>
      <c r="O126" s="384" t="s">
        <v>588</v>
      </c>
      <c r="P126" s="166">
        <v>100</v>
      </c>
      <c r="Q126" s="166">
        <v>75</v>
      </c>
      <c r="R126" s="167" t="s">
        <v>589</v>
      </c>
      <c r="S126" s="168">
        <v>10000</v>
      </c>
      <c r="T126" s="161" t="s">
        <v>548</v>
      </c>
      <c r="U126" s="167" t="s">
        <v>591</v>
      </c>
      <c r="V126" s="164" t="s">
        <v>626</v>
      </c>
      <c r="W126" s="293">
        <v>42005</v>
      </c>
      <c r="X126" s="293">
        <v>42005</v>
      </c>
      <c r="Y126" s="293">
        <v>42005</v>
      </c>
      <c r="Z126" s="294">
        <v>42005</v>
      </c>
      <c r="AA126" s="295">
        <v>42005</v>
      </c>
      <c r="AB126" s="295">
        <v>42005</v>
      </c>
      <c r="AC126" s="296">
        <v>42005</v>
      </c>
      <c r="AD126" s="297">
        <v>42005</v>
      </c>
      <c r="AE126" s="374">
        <f>+AE121-AE120+AE125</f>
        <v>44347</v>
      </c>
      <c r="AF126" s="370">
        <f t="shared" si="9"/>
        <v>44371</v>
      </c>
      <c r="AG126" s="370">
        <f t="shared" si="9"/>
        <v>44372</v>
      </c>
      <c r="AH126" s="371">
        <f t="shared" si="9"/>
        <v>44387</v>
      </c>
      <c r="AI126" s="299">
        <f t="shared" si="9"/>
        <v>44388</v>
      </c>
      <c r="AJ126" s="372">
        <f t="shared" si="9"/>
        <v>44418</v>
      </c>
      <c r="AK126" s="370">
        <f t="shared" si="10"/>
        <v>42095</v>
      </c>
      <c r="AL126" s="259"/>
      <c r="AM126" s="247">
        <v>0</v>
      </c>
    </row>
    <row r="127" spans="1:42" hidden="1" outlineLevel="1" x14ac:dyDescent="0.25">
      <c r="A127" s="111">
        <f t="shared" si="8"/>
        <v>131</v>
      </c>
      <c r="B127" s="111" t="s">
        <v>3</v>
      </c>
      <c r="C127" s="111" t="s">
        <v>80</v>
      </c>
      <c r="D127" s="300" t="str">
        <f>IFERROR(INDEX(dnc_capex_drivers!$1:$1048576, MATCH(live_ds!$I127,dnc_capex_drivers!$B:$B,0),MATCH("CAPEX SCENARIO",dnc_capex_drivers!$1:$1,0)),
INDEX(asset_level_drivers!$1:$1048576, MATCH("CAPEX SCENARIO",asset_level_drivers!$A:$A,0),MATCH(live_ds!$B127,asset_level_drivers!$1:$1,0)))</f>
        <v>Foreland I DUC 4</v>
      </c>
      <c r="E127" s="111" t="str">
        <f t="shared" si="5"/>
        <v>GENERIC</v>
      </c>
      <c r="F127" s="111">
        <v>2050</v>
      </c>
      <c r="G127" s="301">
        <f>+INDEX(dnc_capex_drivers!$C$2:$C$1048576,MATCH(live_ds!$D127,dnc_capex_drivers!$B$2:$B$1048576,0),1)</f>
        <v>10000</v>
      </c>
      <c r="H127" s="411" t="s">
        <v>631</v>
      </c>
      <c r="I127" s="114" t="s">
        <v>632</v>
      </c>
      <c r="J127" s="116">
        <v>2</v>
      </c>
      <c r="K127" s="303" t="s">
        <v>625</v>
      </c>
      <c r="L127" s="117">
        <v>4</v>
      </c>
      <c r="M127" s="118">
        <v>4</v>
      </c>
      <c r="N127" s="373" t="s">
        <v>100</v>
      </c>
      <c r="O127" s="120" t="s">
        <v>588</v>
      </c>
      <c r="P127" s="121">
        <v>100</v>
      </c>
      <c r="Q127" s="121">
        <v>75</v>
      </c>
      <c r="R127" s="122" t="s">
        <v>589</v>
      </c>
      <c r="S127" s="123">
        <v>10000</v>
      </c>
      <c r="T127" s="116" t="s">
        <v>548</v>
      </c>
      <c r="U127" s="122" t="s">
        <v>591</v>
      </c>
      <c r="V127" s="119" t="s">
        <v>626</v>
      </c>
      <c r="W127" s="305">
        <v>42005</v>
      </c>
      <c r="X127" s="305">
        <v>42005</v>
      </c>
      <c r="Y127" s="306">
        <v>42005</v>
      </c>
      <c r="Z127" s="307">
        <v>42005</v>
      </c>
      <c r="AA127" s="306">
        <v>42005</v>
      </c>
      <c r="AB127" s="306">
        <v>42005</v>
      </c>
      <c r="AC127" s="308">
        <v>42005</v>
      </c>
      <c r="AD127" s="308">
        <v>42005</v>
      </c>
      <c r="AE127" s="374">
        <f>+AE123-AE121+AE126</f>
        <v>44347</v>
      </c>
      <c r="AF127" s="370">
        <f>+AF123-AE123+AE127</f>
        <v>44371</v>
      </c>
      <c r="AG127" s="370">
        <f>+AG123-AF123+AF127</f>
        <v>44372</v>
      </c>
      <c r="AH127" s="371">
        <f>+AH123-AG123+AG127</f>
        <v>44387</v>
      </c>
      <c r="AI127" s="299">
        <f>+AI123-AH123+AH127</f>
        <v>44388</v>
      </c>
      <c r="AJ127" s="372">
        <f>+AJ123-AI123+AI127</f>
        <v>44418</v>
      </c>
      <c r="AK127" s="370">
        <f t="shared" si="10"/>
        <v>42095</v>
      </c>
      <c r="AL127" s="263"/>
      <c r="AM127" s="243">
        <v>0</v>
      </c>
    </row>
    <row r="128" spans="1:42" hidden="1" outlineLevel="1" x14ac:dyDescent="0.25">
      <c r="A128" s="317">
        <f t="shared" si="8"/>
        <v>132</v>
      </c>
      <c r="B128" s="318" t="s">
        <v>3</v>
      </c>
      <c r="C128" s="318" t="s">
        <v>80</v>
      </c>
      <c r="D128" s="319" t="str">
        <f>IFERROR(INDEX(dnc_capex_drivers!$1:$1048576, MATCH(live_ds!$I128,dnc_capex_drivers!$B:$B,0),MATCH("CAPEX SCENARIO",dnc_capex_drivers!$1:$1,0)),
INDEX(asset_level_drivers!$1:$1048576, MATCH("CAPEX SCENARIO",asset_level_drivers!$A:$A,0),MATCH(live_ds!$B128,asset_level_drivers!$1:$1,0)))</f>
        <v>Foreland I DUC 5</v>
      </c>
      <c r="E128" s="318" t="str">
        <f t="shared" si="5"/>
        <v>GENERIC</v>
      </c>
      <c r="F128" s="318">
        <v>2050</v>
      </c>
      <c r="G128" s="320">
        <f>+INDEX(dnc_capex_drivers!$C$2:$C$1048576,MATCH(live_ds!$D128,dnc_capex_drivers!$B$2:$B$1048576,0),1)</f>
        <v>10000</v>
      </c>
      <c r="H128" s="389" t="s">
        <v>623</v>
      </c>
      <c r="I128" s="390" t="s">
        <v>633</v>
      </c>
      <c r="J128" s="391">
        <v>2</v>
      </c>
      <c r="K128" s="392" t="s">
        <v>634</v>
      </c>
      <c r="L128" s="393">
        <v>4</v>
      </c>
      <c r="M128" s="394">
        <v>1</v>
      </c>
      <c r="N128" s="395" t="s">
        <v>100</v>
      </c>
      <c r="O128" s="396" t="s">
        <v>588</v>
      </c>
      <c r="P128" s="397">
        <v>100</v>
      </c>
      <c r="Q128" s="397">
        <v>75</v>
      </c>
      <c r="R128" s="398" t="s">
        <v>589</v>
      </c>
      <c r="S128" s="399">
        <v>10000</v>
      </c>
      <c r="T128" s="391" t="s">
        <v>548</v>
      </c>
      <c r="U128" s="398" t="s">
        <v>591</v>
      </c>
      <c r="V128" s="400" t="s">
        <v>626</v>
      </c>
      <c r="W128" s="401">
        <v>42005</v>
      </c>
      <c r="X128" s="401">
        <v>42005</v>
      </c>
      <c r="Y128" s="401">
        <v>42005</v>
      </c>
      <c r="Z128" s="402">
        <v>42005</v>
      </c>
      <c r="AA128" s="403">
        <v>42005</v>
      </c>
      <c r="AB128" s="403">
        <v>42005</v>
      </c>
      <c r="AC128" s="404">
        <v>42005</v>
      </c>
      <c r="AD128" s="405">
        <v>42005</v>
      </c>
      <c r="AE128" s="406">
        <v>44455</v>
      </c>
      <c r="AF128" s="407">
        <f t="shared" ref="AF128:AJ130" si="11">+AF124-AE124+AE128</f>
        <v>44479</v>
      </c>
      <c r="AG128" s="407">
        <f t="shared" si="11"/>
        <v>44480</v>
      </c>
      <c r="AH128" s="408">
        <f t="shared" si="11"/>
        <v>44495</v>
      </c>
      <c r="AI128" s="409">
        <f t="shared" si="11"/>
        <v>44496</v>
      </c>
      <c r="AJ128" s="410">
        <f t="shared" si="11"/>
        <v>44526</v>
      </c>
      <c r="AK128" s="407">
        <f t="shared" si="10"/>
        <v>42095</v>
      </c>
      <c r="AL128" s="259"/>
      <c r="AM128" s="247">
        <v>0</v>
      </c>
    </row>
    <row r="129" spans="1:39" hidden="1" outlineLevel="1" x14ac:dyDescent="0.25">
      <c r="A129" s="111">
        <f t="shared" si="8"/>
        <v>133</v>
      </c>
      <c r="B129" s="111" t="s">
        <v>3</v>
      </c>
      <c r="C129" s="111" t="s">
        <v>80</v>
      </c>
      <c r="D129" s="300" t="str">
        <f>IFERROR(INDEX(dnc_capex_drivers!$1:$1048576, MATCH(live_ds!$I129,dnc_capex_drivers!$B:$B,0),MATCH("CAPEX SCENARIO",dnc_capex_drivers!$1:$1,0)),
INDEX(asset_level_drivers!$1:$1048576, MATCH("CAPEX SCENARIO",asset_level_drivers!$A:$A,0),MATCH(live_ds!$B129,asset_level_drivers!$1:$1,0)))</f>
        <v>Foreland I DUC 6</v>
      </c>
      <c r="E129" s="111" t="str">
        <f t="shared" si="5"/>
        <v>GENERIC</v>
      </c>
      <c r="F129" s="111">
        <v>2050</v>
      </c>
      <c r="G129" s="301">
        <f>+INDEX(dnc_capex_drivers!$C$2:$C$1048576,MATCH(live_ds!$D129,dnc_capex_drivers!$B$2:$B$1048576,0),1)</f>
        <v>10000</v>
      </c>
      <c r="H129" s="411" t="s">
        <v>627</v>
      </c>
      <c r="I129" s="114" t="s">
        <v>635</v>
      </c>
      <c r="J129" s="116">
        <v>2</v>
      </c>
      <c r="K129" s="303" t="s">
        <v>634</v>
      </c>
      <c r="L129" s="117">
        <v>4</v>
      </c>
      <c r="M129" s="118">
        <v>2</v>
      </c>
      <c r="N129" s="373" t="s">
        <v>100</v>
      </c>
      <c r="O129" s="120" t="s">
        <v>588</v>
      </c>
      <c r="P129" s="121">
        <v>100</v>
      </c>
      <c r="Q129" s="121">
        <v>75</v>
      </c>
      <c r="R129" s="122" t="s">
        <v>589</v>
      </c>
      <c r="S129" s="123">
        <v>10000</v>
      </c>
      <c r="T129" s="116" t="s">
        <v>548</v>
      </c>
      <c r="U129" s="122" t="s">
        <v>591</v>
      </c>
      <c r="V129" s="119" t="s">
        <v>626</v>
      </c>
      <c r="W129" s="305">
        <v>42005</v>
      </c>
      <c r="X129" s="305">
        <v>42005</v>
      </c>
      <c r="Y129" s="306">
        <v>42005</v>
      </c>
      <c r="Z129" s="307">
        <v>42005</v>
      </c>
      <c r="AA129" s="306">
        <v>42005</v>
      </c>
      <c r="AB129" s="306">
        <v>42005</v>
      </c>
      <c r="AC129" s="308">
        <v>42005</v>
      </c>
      <c r="AD129" s="308">
        <v>42005</v>
      </c>
      <c r="AE129" s="374">
        <f t="shared" ref="AE129:AE130" si="12">+AE125-AE124+AE128</f>
        <v>44455</v>
      </c>
      <c r="AF129" s="370">
        <f t="shared" si="11"/>
        <v>44479</v>
      </c>
      <c r="AG129" s="370">
        <f t="shared" si="11"/>
        <v>44480</v>
      </c>
      <c r="AH129" s="371">
        <f t="shared" si="11"/>
        <v>44495</v>
      </c>
      <c r="AI129" s="299">
        <f t="shared" si="11"/>
        <v>44496</v>
      </c>
      <c r="AJ129" s="372">
        <f t="shared" si="11"/>
        <v>44526</v>
      </c>
      <c r="AK129" s="370">
        <f t="shared" si="10"/>
        <v>42095</v>
      </c>
      <c r="AL129" s="263"/>
      <c r="AM129" s="243">
        <v>0</v>
      </c>
    </row>
    <row r="130" spans="1:39" hidden="1" outlineLevel="1" x14ac:dyDescent="0.25">
      <c r="A130" s="158">
        <f t="shared" si="8"/>
        <v>134</v>
      </c>
      <c r="B130" s="134" t="s">
        <v>3</v>
      </c>
      <c r="C130" s="134" t="s">
        <v>80</v>
      </c>
      <c r="D130" s="290" t="str">
        <f>IFERROR(INDEX(dnc_capex_drivers!$1:$1048576, MATCH(live_ds!$I130,dnc_capex_drivers!$B:$B,0),MATCH("CAPEX SCENARIO",dnc_capex_drivers!$1:$1,0)),
INDEX(asset_level_drivers!$1:$1048576, MATCH("CAPEX SCENARIO",asset_level_drivers!$A:$A,0),MATCH(live_ds!$B130,asset_level_drivers!$1:$1,0)))</f>
        <v>Foreland I DUC 7</v>
      </c>
      <c r="E130" s="134" t="str">
        <f t="shared" ref="E130:E150" si="13">+IF(
OR(ISERROR(FIND("B3",N130))=FALSE,ISERROR(FIND("C1",N130))=FALSE),
"B3",
IF(OR(ISERROR(FIND("B1",N130))=FALSE,ISERROR(FIND("A1",N130))=FALSE),
"B1","GENERIC"))</f>
        <v>GENERIC</v>
      </c>
      <c r="F130" s="134">
        <v>2050</v>
      </c>
      <c r="G130" s="291">
        <f>+INDEX(dnc_capex_drivers!$C$2:$C$1048576,MATCH(live_ds!$D130,dnc_capex_drivers!$B$2:$B$1048576,0),1)</f>
        <v>10000</v>
      </c>
      <c r="H130" s="383" t="s">
        <v>629</v>
      </c>
      <c r="I130" s="159" t="s">
        <v>636</v>
      </c>
      <c r="J130" s="161">
        <v>2</v>
      </c>
      <c r="K130" s="292" t="s">
        <v>634</v>
      </c>
      <c r="L130" s="162">
        <v>4</v>
      </c>
      <c r="M130" s="163">
        <v>3</v>
      </c>
      <c r="N130" s="375" t="s">
        <v>100</v>
      </c>
      <c r="O130" s="384" t="s">
        <v>588</v>
      </c>
      <c r="P130" s="166">
        <v>100</v>
      </c>
      <c r="Q130" s="166">
        <v>75</v>
      </c>
      <c r="R130" s="167" t="s">
        <v>589</v>
      </c>
      <c r="S130" s="168">
        <v>10000</v>
      </c>
      <c r="T130" s="161" t="s">
        <v>548</v>
      </c>
      <c r="U130" s="167" t="s">
        <v>591</v>
      </c>
      <c r="V130" s="164" t="s">
        <v>626</v>
      </c>
      <c r="W130" s="293">
        <v>42005</v>
      </c>
      <c r="X130" s="293">
        <v>42005</v>
      </c>
      <c r="Y130" s="293">
        <v>42005</v>
      </c>
      <c r="Z130" s="294">
        <v>42005</v>
      </c>
      <c r="AA130" s="295">
        <v>42005</v>
      </c>
      <c r="AB130" s="295">
        <v>42005</v>
      </c>
      <c r="AC130" s="296">
        <v>42005</v>
      </c>
      <c r="AD130" s="297">
        <v>42005</v>
      </c>
      <c r="AE130" s="374">
        <f t="shared" si="12"/>
        <v>44455</v>
      </c>
      <c r="AF130" s="370">
        <f t="shared" si="11"/>
        <v>44479</v>
      </c>
      <c r="AG130" s="370">
        <f t="shared" si="11"/>
        <v>44480</v>
      </c>
      <c r="AH130" s="371">
        <f t="shared" si="11"/>
        <v>44495</v>
      </c>
      <c r="AI130" s="299">
        <f t="shared" si="11"/>
        <v>44496</v>
      </c>
      <c r="AJ130" s="372">
        <f t="shared" si="11"/>
        <v>44526</v>
      </c>
      <c r="AK130" s="370">
        <f t="shared" si="10"/>
        <v>42095</v>
      </c>
      <c r="AL130" s="259"/>
      <c r="AM130" s="247">
        <v>0</v>
      </c>
    </row>
    <row r="131" spans="1:39" hidden="1" outlineLevel="1" x14ac:dyDescent="0.25">
      <c r="A131" s="317">
        <f t="shared" si="8"/>
        <v>135</v>
      </c>
      <c r="B131" s="318" t="s">
        <v>1</v>
      </c>
      <c r="C131" s="318" t="s">
        <v>80</v>
      </c>
      <c r="D131" s="319" t="str">
        <f>IFERROR(INDEX(dnc_capex_drivers!$1:$1048576, MATCH(live_ds!$I131,dnc_capex_drivers!$B:$B,0),MATCH("CAPEX SCENARIO",dnc_capex_drivers!$1:$1,0)),
INDEX(asset_level_drivers!$1:$1048576, MATCH("CAPEX SCENARIO",asset_level_drivers!$A:$A,0),MATCH(live_ds!$B131,asset_level_drivers!$1:$1,0)))</f>
        <v>FARMAR CB PU N734HU</v>
      </c>
      <c r="E131" s="318" t="str">
        <f t="shared" si="13"/>
        <v>B1</v>
      </c>
      <c r="F131" s="318">
        <v>2050</v>
      </c>
      <c r="G131" s="320">
        <f>+INDEX(dnc_capex_drivers!$C$2:$C$1048576,MATCH(live_ds!$D131,dnc_capex_drivers!$B$2:$B$1048576,0),1)</f>
        <v>7600</v>
      </c>
      <c r="H131" s="389" t="s">
        <v>637</v>
      </c>
      <c r="I131" s="390" t="s">
        <v>638</v>
      </c>
      <c r="J131" s="391">
        <v>2</v>
      </c>
      <c r="K131" s="392" t="s">
        <v>639</v>
      </c>
      <c r="L131" s="393">
        <v>4</v>
      </c>
      <c r="M131" s="394">
        <v>1</v>
      </c>
      <c r="N131" s="395" t="s">
        <v>547</v>
      </c>
      <c r="O131" s="396" t="s">
        <v>181</v>
      </c>
      <c r="P131" s="397">
        <v>100</v>
      </c>
      <c r="Q131" s="397">
        <v>75</v>
      </c>
      <c r="R131" s="398" t="s">
        <v>614</v>
      </c>
      <c r="S131" s="399">
        <v>7600</v>
      </c>
      <c r="T131" s="391" t="s">
        <v>548</v>
      </c>
      <c r="U131" s="398" t="s">
        <v>115</v>
      </c>
      <c r="V131" s="400"/>
      <c r="W131" s="401">
        <v>44423.8</v>
      </c>
      <c r="X131" s="401">
        <v>44393.4</v>
      </c>
      <c r="Y131" s="401">
        <v>44423.8</v>
      </c>
      <c r="Z131" s="402">
        <v>44484.6</v>
      </c>
      <c r="AA131" s="403">
        <v>44515</v>
      </c>
      <c r="AB131" s="403">
        <v>44515</v>
      </c>
      <c r="AC131" s="404">
        <v>44527</v>
      </c>
      <c r="AD131" s="405">
        <v>44563</v>
      </c>
      <c r="AE131" s="406">
        <v>44568</v>
      </c>
      <c r="AF131" s="407">
        <v>44592</v>
      </c>
      <c r="AG131" s="407">
        <v>44593</v>
      </c>
      <c r="AH131" s="408">
        <v>44605</v>
      </c>
      <c r="AI131" s="409">
        <v>44606</v>
      </c>
      <c r="AJ131" s="410">
        <v>44636</v>
      </c>
      <c r="AK131" s="407">
        <v>44695</v>
      </c>
      <c r="AL131" s="259"/>
      <c r="AM131" s="247">
        <v>0</v>
      </c>
    </row>
    <row r="132" spans="1:39" hidden="1" outlineLevel="1" x14ac:dyDescent="0.25">
      <c r="A132" s="111">
        <f t="shared" si="8"/>
        <v>136</v>
      </c>
      <c r="B132" s="111" t="s">
        <v>1</v>
      </c>
      <c r="C132" s="111" t="s">
        <v>80</v>
      </c>
      <c r="D132" s="300" t="str">
        <f>IFERROR(INDEX(dnc_capex_drivers!$1:$1048576, MATCH(live_ds!$I132,dnc_capex_drivers!$B:$B,0),MATCH("CAPEX SCENARIO",dnc_capex_drivers!$1:$1,0)),
INDEX(asset_level_drivers!$1:$1048576, MATCH("CAPEX SCENARIO",asset_level_drivers!$A:$A,0),MATCH(live_ds!$B132,asset_level_drivers!$1:$1,0)))</f>
        <v>FARMAR CC PU N735HM</v>
      </c>
      <c r="E132" s="111" t="str">
        <f t="shared" si="13"/>
        <v>B3</v>
      </c>
      <c r="F132" s="111">
        <v>2050</v>
      </c>
      <c r="G132" s="301">
        <f>+INDEX(dnc_capex_drivers!$C$2:$C$1048576,MATCH(live_ds!$D132,dnc_capex_drivers!$B$2:$B$1048576,0),1)</f>
        <v>7600</v>
      </c>
      <c r="H132" s="411" t="s">
        <v>640</v>
      </c>
      <c r="I132" s="114" t="s">
        <v>641</v>
      </c>
      <c r="J132" s="116">
        <v>2</v>
      </c>
      <c r="K132" s="303" t="s">
        <v>639</v>
      </c>
      <c r="L132" s="117">
        <v>4</v>
      </c>
      <c r="M132" s="118">
        <v>2</v>
      </c>
      <c r="N132" s="373" t="s">
        <v>105</v>
      </c>
      <c r="O132" s="120" t="s">
        <v>181</v>
      </c>
      <c r="P132" s="121">
        <v>100</v>
      </c>
      <c r="Q132" s="121">
        <v>75</v>
      </c>
      <c r="R132" s="122" t="s">
        <v>614</v>
      </c>
      <c r="S132" s="123">
        <v>7600</v>
      </c>
      <c r="T132" s="116" t="s">
        <v>548</v>
      </c>
      <c r="U132" s="122" t="s">
        <v>115</v>
      </c>
      <c r="V132" s="119"/>
      <c r="W132" s="305">
        <v>44423.8</v>
      </c>
      <c r="X132" s="305">
        <v>44393.4</v>
      </c>
      <c r="Y132" s="306">
        <v>44423.8</v>
      </c>
      <c r="Z132" s="307">
        <v>44484.6</v>
      </c>
      <c r="AA132" s="306">
        <v>44527</v>
      </c>
      <c r="AB132" s="306">
        <v>44515</v>
      </c>
      <c r="AC132" s="308">
        <v>44539</v>
      </c>
      <c r="AD132" s="308">
        <v>44563</v>
      </c>
      <c r="AE132" s="374">
        <v>44568</v>
      </c>
      <c r="AF132" s="370">
        <v>44592</v>
      </c>
      <c r="AG132" s="370">
        <v>44593</v>
      </c>
      <c r="AH132" s="371">
        <v>44605</v>
      </c>
      <c r="AI132" s="299">
        <v>44606</v>
      </c>
      <c r="AJ132" s="372">
        <v>44636</v>
      </c>
      <c r="AK132" s="370">
        <v>44695</v>
      </c>
      <c r="AL132" s="263"/>
      <c r="AM132" s="243">
        <v>0</v>
      </c>
    </row>
    <row r="133" spans="1:39" hidden="1" outlineLevel="1" x14ac:dyDescent="0.25">
      <c r="A133" s="158">
        <f t="shared" si="8"/>
        <v>137</v>
      </c>
      <c r="B133" s="134" t="s">
        <v>1</v>
      </c>
      <c r="C133" s="134" t="s">
        <v>80</v>
      </c>
      <c r="D133" s="290" t="str">
        <f>IFERROR(INDEX(dnc_capex_drivers!$1:$1048576, MATCH(live_ds!$I133,dnc_capex_drivers!$B:$B,0),MATCH("CAPEX SCENARIO",dnc_capex_drivers!$1:$1,0)),
INDEX(asset_level_drivers!$1:$1048576, MATCH("CAPEX SCENARIO",asset_level_drivers!$A:$A,0),MATCH(live_ds!$B133,asset_level_drivers!$1:$1,0)))</f>
        <v>FARMAR CC PU N736HU</v>
      </c>
      <c r="E133" s="134" t="str">
        <f t="shared" si="13"/>
        <v>B1</v>
      </c>
      <c r="F133" s="134">
        <v>2050</v>
      </c>
      <c r="G133" s="291">
        <f>+INDEX(dnc_capex_drivers!$C$2:$C$1048576,MATCH(live_ds!$D133,dnc_capex_drivers!$B$2:$B$1048576,0),1)</f>
        <v>7600</v>
      </c>
      <c r="H133" s="383" t="s">
        <v>642</v>
      </c>
      <c r="I133" s="159" t="s">
        <v>643</v>
      </c>
      <c r="J133" s="161">
        <v>2</v>
      </c>
      <c r="K133" s="292" t="s">
        <v>639</v>
      </c>
      <c r="L133" s="162">
        <v>4</v>
      </c>
      <c r="M133" s="163">
        <v>3</v>
      </c>
      <c r="N133" s="375" t="s">
        <v>547</v>
      </c>
      <c r="O133" s="384" t="s">
        <v>181</v>
      </c>
      <c r="P133" s="166">
        <v>100</v>
      </c>
      <c r="Q133" s="166">
        <v>75</v>
      </c>
      <c r="R133" s="167" t="s">
        <v>614</v>
      </c>
      <c r="S133" s="168">
        <v>7600</v>
      </c>
      <c r="T133" s="161" t="s">
        <v>548</v>
      </c>
      <c r="U133" s="167" t="s">
        <v>115</v>
      </c>
      <c r="V133" s="164"/>
      <c r="W133" s="293">
        <v>44423.8</v>
      </c>
      <c r="X133" s="293">
        <v>44393.4</v>
      </c>
      <c r="Y133" s="293">
        <v>44423.8</v>
      </c>
      <c r="Z133" s="294">
        <v>44484.6</v>
      </c>
      <c r="AA133" s="295">
        <v>44539</v>
      </c>
      <c r="AB133" s="295">
        <v>44515</v>
      </c>
      <c r="AC133" s="296">
        <v>44551</v>
      </c>
      <c r="AD133" s="297">
        <v>44563</v>
      </c>
      <c r="AE133" s="374">
        <v>44568</v>
      </c>
      <c r="AF133" s="370">
        <v>44592</v>
      </c>
      <c r="AG133" s="370">
        <v>44593</v>
      </c>
      <c r="AH133" s="371">
        <v>44605</v>
      </c>
      <c r="AI133" s="299">
        <v>44606</v>
      </c>
      <c r="AJ133" s="372">
        <v>44636</v>
      </c>
      <c r="AK133" s="370">
        <v>44695</v>
      </c>
      <c r="AL133" s="259"/>
      <c r="AM133" s="247">
        <v>0</v>
      </c>
    </row>
    <row r="134" spans="1:39" hidden="1" outlineLevel="1" x14ac:dyDescent="0.25">
      <c r="A134" s="111">
        <f t="shared" si="8"/>
        <v>138</v>
      </c>
      <c r="B134" s="111" t="s">
        <v>1</v>
      </c>
      <c r="C134" s="111" t="s">
        <v>80</v>
      </c>
      <c r="D134" s="300" t="str">
        <f>IFERROR(INDEX(dnc_capex_drivers!$1:$1048576, MATCH(live_ds!$I134,dnc_capex_drivers!$B:$B,0),MATCH("CAPEX SCENARIO",dnc_capex_drivers!$1:$1,0)),
INDEX(asset_level_drivers!$1:$1048576, MATCH("CAPEX SCENARIO",asset_level_drivers!$A:$A,0),MATCH(live_ds!$B134,asset_level_drivers!$1:$1,0)))</f>
        <v>FARMAR CD PU N738HU</v>
      </c>
      <c r="E134" s="111" t="str">
        <f t="shared" si="13"/>
        <v>B3</v>
      </c>
      <c r="F134" s="111">
        <v>2050</v>
      </c>
      <c r="G134" s="301">
        <f>+INDEX(dnc_capex_drivers!$C$2:$C$1048576,MATCH(live_ds!$D134,dnc_capex_drivers!$B$2:$B$1048576,0),1)</f>
        <v>7600</v>
      </c>
      <c r="H134" s="114" t="s">
        <v>644</v>
      </c>
      <c r="I134" s="114" t="s">
        <v>645</v>
      </c>
      <c r="J134" s="116">
        <v>2</v>
      </c>
      <c r="K134" s="303" t="s">
        <v>639</v>
      </c>
      <c r="L134" s="117">
        <v>4</v>
      </c>
      <c r="M134" s="118">
        <v>4</v>
      </c>
      <c r="N134" s="373" t="s">
        <v>105</v>
      </c>
      <c r="O134" s="120" t="s">
        <v>181</v>
      </c>
      <c r="P134" s="121">
        <v>100</v>
      </c>
      <c r="Q134" s="121">
        <v>75</v>
      </c>
      <c r="R134" s="122" t="s">
        <v>614</v>
      </c>
      <c r="S134" s="123">
        <v>7600</v>
      </c>
      <c r="T134" s="116" t="s">
        <v>548</v>
      </c>
      <c r="U134" s="122" t="s">
        <v>115</v>
      </c>
      <c r="V134" s="119"/>
      <c r="W134" s="305">
        <v>44423.8</v>
      </c>
      <c r="X134" s="305">
        <v>44393.4</v>
      </c>
      <c r="Y134" s="306">
        <v>44423.8</v>
      </c>
      <c r="Z134" s="307">
        <v>44484.6</v>
      </c>
      <c r="AA134" s="306">
        <v>44551</v>
      </c>
      <c r="AB134" s="306">
        <v>44515</v>
      </c>
      <c r="AC134" s="308">
        <v>44563</v>
      </c>
      <c r="AD134" s="308">
        <v>44563</v>
      </c>
      <c r="AE134" s="374">
        <v>44568</v>
      </c>
      <c r="AF134" s="370">
        <v>44592</v>
      </c>
      <c r="AG134" s="370">
        <v>44593</v>
      </c>
      <c r="AH134" s="371">
        <v>44605</v>
      </c>
      <c r="AI134" s="299">
        <v>44606</v>
      </c>
      <c r="AJ134" s="372">
        <v>44636</v>
      </c>
      <c r="AK134" s="370">
        <v>44695</v>
      </c>
      <c r="AL134" s="263"/>
      <c r="AM134" s="243">
        <v>0</v>
      </c>
    </row>
    <row r="135" spans="1:39" hidden="1" outlineLevel="1" x14ac:dyDescent="0.25">
      <c r="A135" s="317">
        <f t="shared" si="8"/>
        <v>139</v>
      </c>
      <c r="B135" s="318" t="s">
        <v>12</v>
      </c>
      <c r="C135" s="318" t="s">
        <v>80</v>
      </c>
      <c r="D135" s="319" t="str">
        <f>IFERROR(INDEX(dnc_capex_drivers!$1:$1048576, MATCH(live_ds!$I135,dnc_capex_drivers!$B:$B,0),MATCH("CAPEX SCENARIO",dnc_capex_drivers!$1:$1,0)),
INDEX(asset_level_drivers!$1:$1048576, MATCH("CAPEX SCENARIO",asset_level_drivers!$A:$A,0),MATCH(live_ds!$B135,asset_level_drivers!$1:$1,0)))</f>
        <v>B3 - FARMAR 10K</v>
      </c>
      <c r="E135" s="318" t="str">
        <f t="shared" si="13"/>
        <v>B3</v>
      </c>
      <c r="F135" s="318">
        <v>2050</v>
      </c>
      <c r="G135" s="320">
        <f>+INDEX(dnc_capex_drivers!$C$2:$C$1048576,MATCH(live_ds!$D135,dnc_capex_drivers!$B$2:$B$1048576,0),1)</f>
        <v>10000</v>
      </c>
      <c r="H135" s="389" t="s">
        <v>646</v>
      </c>
      <c r="I135" s="390" t="s">
        <v>36</v>
      </c>
      <c r="J135" s="391">
        <v>2</v>
      </c>
      <c r="K135" s="392" t="s">
        <v>647</v>
      </c>
      <c r="L135" s="393">
        <v>4</v>
      </c>
      <c r="M135" s="394">
        <v>1</v>
      </c>
      <c r="N135" s="395" t="s">
        <v>105</v>
      </c>
      <c r="O135" s="396" t="s">
        <v>588</v>
      </c>
      <c r="P135" s="397">
        <v>100</v>
      </c>
      <c r="Q135" s="397">
        <v>75</v>
      </c>
      <c r="R135" s="398" t="s">
        <v>614</v>
      </c>
      <c r="S135" s="399">
        <v>10000</v>
      </c>
      <c r="T135" s="391" t="s">
        <v>548</v>
      </c>
      <c r="U135" s="398" t="s">
        <v>115</v>
      </c>
      <c r="V135" s="400"/>
      <c r="W135" s="401">
        <v>44423.8</v>
      </c>
      <c r="X135" s="401">
        <v>44393.4</v>
      </c>
      <c r="Y135" s="401">
        <v>44423.8</v>
      </c>
      <c r="Z135" s="402">
        <v>44484.6</v>
      </c>
      <c r="AA135" s="403">
        <v>44515</v>
      </c>
      <c r="AB135" s="403">
        <v>44515</v>
      </c>
      <c r="AC135" s="404">
        <v>44527</v>
      </c>
      <c r="AD135" s="405">
        <v>44563</v>
      </c>
      <c r="AE135" s="406">
        <v>44568</v>
      </c>
      <c r="AF135" s="407">
        <v>44592</v>
      </c>
      <c r="AG135" s="407">
        <v>44593</v>
      </c>
      <c r="AH135" s="408">
        <v>44605</v>
      </c>
      <c r="AI135" s="409">
        <v>44606</v>
      </c>
      <c r="AJ135" s="410">
        <v>44636</v>
      </c>
      <c r="AK135" s="407">
        <v>44695</v>
      </c>
      <c r="AL135" s="259"/>
      <c r="AM135" s="247">
        <v>0</v>
      </c>
    </row>
    <row r="136" spans="1:39" hidden="1" outlineLevel="1" x14ac:dyDescent="0.25">
      <c r="A136" s="111">
        <f t="shared" si="8"/>
        <v>140</v>
      </c>
      <c r="B136" s="111" t="s">
        <v>12</v>
      </c>
      <c r="C136" s="111" t="s">
        <v>80</v>
      </c>
      <c r="D136" s="300" t="str">
        <f>IFERROR(INDEX(dnc_capex_drivers!$1:$1048576, MATCH(live_ds!$I136,dnc_capex_drivers!$B:$B,0),MATCH("CAPEX SCENARIO",dnc_capex_drivers!$1:$1,0)),
INDEX(asset_level_drivers!$1:$1048576, MATCH("CAPEX SCENARIO",asset_level_drivers!$A:$A,0),MATCH(live_ds!$B136,asset_level_drivers!$1:$1,0)))</f>
        <v>B3 - FARMAR 10K</v>
      </c>
      <c r="E136" s="111" t="str">
        <f t="shared" si="13"/>
        <v>B3</v>
      </c>
      <c r="F136" s="111">
        <v>2050</v>
      </c>
      <c r="G136" s="301">
        <f>+INDEX(dnc_capex_drivers!$C$2:$C$1048576,MATCH(live_ds!$D136,dnc_capex_drivers!$B$2:$B$1048576,0),1)</f>
        <v>10000</v>
      </c>
      <c r="H136" s="411" t="s">
        <v>648</v>
      </c>
      <c r="I136" s="114" t="s">
        <v>649</v>
      </c>
      <c r="J136" s="116">
        <v>2</v>
      </c>
      <c r="K136" s="303" t="s">
        <v>647</v>
      </c>
      <c r="L136" s="117">
        <v>4</v>
      </c>
      <c r="M136" s="118">
        <v>2</v>
      </c>
      <c r="N136" s="373" t="s">
        <v>105</v>
      </c>
      <c r="O136" s="120" t="s">
        <v>588</v>
      </c>
      <c r="P136" s="121">
        <v>100</v>
      </c>
      <c r="Q136" s="121">
        <v>75</v>
      </c>
      <c r="R136" s="122" t="s">
        <v>614</v>
      </c>
      <c r="S136" s="123">
        <v>10000</v>
      </c>
      <c r="T136" s="116" t="s">
        <v>548</v>
      </c>
      <c r="U136" s="122" t="s">
        <v>115</v>
      </c>
      <c r="V136" s="119"/>
      <c r="W136" s="305">
        <v>44423.8</v>
      </c>
      <c r="X136" s="305">
        <v>44393.4</v>
      </c>
      <c r="Y136" s="306">
        <v>44423.8</v>
      </c>
      <c r="Z136" s="307">
        <v>44484.6</v>
      </c>
      <c r="AA136" s="306">
        <v>44527</v>
      </c>
      <c r="AB136" s="306">
        <v>44515</v>
      </c>
      <c r="AC136" s="308">
        <v>44539</v>
      </c>
      <c r="AD136" s="308">
        <v>44563</v>
      </c>
      <c r="AE136" s="374">
        <v>44568</v>
      </c>
      <c r="AF136" s="370">
        <v>44592</v>
      </c>
      <c r="AG136" s="370">
        <v>44593</v>
      </c>
      <c r="AH136" s="371">
        <v>44605</v>
      </c>
      <c r="AI136" s="299">
        <v>44606</v>
      </c>
      <c r="AJ136" s="372">
        <v>44636</v>
      </c>
      <c r="AK136" s="370">
        <v>44695</v>
      </c>
      <c r="AL136" s="263"/>
      <c r="AM136" s="243">
        <v>0</v>
      </c>
    </row>
    <row r="137" spans="1:39" hidden="1" outlineLevel="1" x14ac:dyDescent="0.25">
      <c r="A137" s="158">
        <f t="shared" si="8"/>
        <v>141</v>
      </c>
      <c r="B137" s="134" t="s">
        <v>12</v>
      </c>
      <c r="C137" s="134" t="s">
        <v>80</v>
      </c>
      <c r="D137" s="290" t="str">
        <f>IFERROR(INDEX(dnc_capex_drivers!$1:$1048576, MATCH(live_ds!$I137,dnc_capex_drivers!$B:$B,0),MATCH("CAPEX SCENARIO",dnc_capex_drivers!$1:$1,0)),
INDEX(asset_level_drivers!$1:$1048576, MATCH("CAPEX SCENARIO",asset_level_drivers!$A:$A,0),MATCH(live_ds!$B137,asset_level_drivers!$1:$1,0)))</f>
        <v>B3 - FARMAR 10K</v>
      </c>
      <c r="E137" s="134" t="str">
        <f t="shared" si="13"/>
        <v>B3</v>
      </c>
      <c r="F137" s="134">
        <v>2050</v>
      </c>
      <c r="G137" s="291">
        <f>+INDEX(dnc_capex_drivers!$C$2:$C$1048576,MATCH(live_ds!$D137,dnc_capex_drivers!$B$2:$B$1048576,0),1)</f>
        <v>10000</v>
      </c>
      <c r="H137" s="383" t="s">
        <v>650</v>
      </c>
      <c r="I137" s="159" t="s">
        <v>651</v>
      </c>
      <c r="J137" s="161">
        <v>2</v>
      </c>
      <c r="K137" s="292" t="s">
        <v>647</v>
      </c>
      <c r="L137" s="162">
        <v>4</v>
      </c>
      <c r="M137" s="163">
        <v>3</v>
      </c>
      <c r="N137" s="375" t="s">
        <v>105</v>
      </c>
      <c r="O137" s="384" t="s">
        <v>588</v>
      </c>
      <c r="P137" s="166">
        <v>100</v>
      </c>
      <c r="Q137" s="166">
        <v>75</v>
      </c>
      <c r="R137" s="167" t="s">
        <v>614</v>
      </c>
      <c r="S137" s="168">
        <v>10000</v>
      </c>
      <c r="T137" s="161" t="s">
        <v>548</v>
      </c>
      <c r="U137" s="167" t="s">
        <v>115</v>
      </c>
      <c r="V137" s="164"/>
      <c r="W137" s="293">
        <v>44423.8</v>
      </c>
      <c r="X137" s="293">
        <v>44393.4</v>
      </c>
      <c r="Y137" s="293">
        <v>44423.8</v>
      </c>
      <c r="Z137" s="294">
        <v>44484.6</v>
      </c>
      <c r="AA137" s="295">
        <v>44539</v>
      </c>
      <c r="AB137" s="295">
        <v>44515</v>
      </c>
      <c r="AC137" s="296">
        <v>44551</v>
      </c>
      <c r="AD137" s="297">
        <v>44563</v>
      </c>
      <c r="AE137" s="374">
        <v>44568</v>
      </c>
      <c r="AF137" s="370">
        <v>44592</v>
      </c>
      <c r="AG137" s="370">
        <v>44593</v>
      </c>
      <c r="AH137" s="371">
        <v>44605</v>
      </c>
      <c r="AI137" s="299">
        <v>44606</v>
      </c>
      <c r="AJ137" s="372">
        <v>44636</v>
      </c>
      <c r="AK137" s="370">
        <v>44695</v>
      </c>
      <c r="AL137" s="259"/>
      <c r="AM137" s="247">
        <v>0</v>
      </c>
    </row>
    <row r="138" spans="1:39" hidden="1" outlineLevel="1" x14ac:dyDescent="0.25">
      <c r="A138" s="111">
        <f t="shared" si="8"/>
        <v>142</v>
      </c>
      <c r="B138" s="111" t="s">
        <v>12</v>
      </c>
      <c r="C138" s="111" t="s">
        <v>80</v>
      </c>
      <c r="D138" s="300" t="str">
        <f>IFERROR(INDEX(dnc_capex_drivers!$1:$1048576, MATCH(live_ds!$I138,dnc_capex_drivers!$B:$B,0),MATCH("CAPEX SCENARIO",dnc_capex_drivers!$1:$1,0)),
INDEX(asset_level_drivers!$1:$1048576, MATCH("CAPEX SCENARIO",asset_level_drivers!$A:$A,0),MATCH(live_ds!$B138,asset_level_drivers!$1:$1,0)))</f>
        <v>B3 - FARMAR 10K</v>
      </c>
      <c r="E138" s="111" t="str">
        <f t="shared" si="13"/>
        <v>B3</v>
      </c>
      <c r="F138" s="111">
        <v>2050</v>
      </c>
      <c r="G138" s="301">
        <f>+INDEX(dnc_capex_drivers!$C$2:$C$1048576,MATCH(live_ds!$D138,dnc_capex_drivers!$B$2:$B$1048576,0),1)</f>
        <v>10000</v>
      </c>
      <c r="H138" s="114" t="s">
        <v>652</v>
      </c>
      <c r="I138" s="114" t="s">
        <v>653</v>
      </c>
      <c r="J138" s="116">
        <v>2</v>
      </c>
      <c r="K138" s="303" t="s">
        <v>647</v>
      </c>
      <c r="L138" s="117">
        <v>4</v>
      </c>
      <c r="M138" s="118">
        <v>4</v>
      </c>
      <c r="N138" s="373" t="s">
        <v>105</v>
      </c>
      <c r="O138" s="120" t="s">
        <v>588</v>
      </c>
      <c r="P138" s="121">
        <v>100</v>
      </c>
      <c r="Q138" s="121">
        <v>75</v>
      </c>
      <c r="R138" s="122" t="s">
        <v>614</v>
      </c>
      <c r="S138" s="123">
        <v>10000</v>
      </c>
      <c r="T138" s="116" t="s">
        <v>548</v>
      </c>
      <c r="U138" s="122" t="s">
        <v>115</v>
      </c>
      <c r="V138" s="119"/>
      <c r="W138" s="305">
        <v>44423.8</v>
      </c>
      <c r="X138" s="305">
        <v>44393.4</v>
      </c>
      <c r="Y138" s="306">
        <v>44423.8</v>
      </c>
      <c r="Z138" s="307">
        <v>44484.6</v>
      </c>
      <c r="AA138" s="306">
        <v>44551</v>
      </c>
      <c r="AB138" s="306">
        <v>44515</v>
      </c>
      <c r="AC138" s="308">
        <v>44563</v>
      </c>
      <c r="AD138" s="308">
        <v>44563</v>
      </c>
      <c r="AE138" s="374">
        <v>44568</v>
      </c>
      <c r="AF138" s="370">
        <v>44592</v>
      </c>
      <c r="AG138" s="370">
        <v>44593</v>
      </c>
      <c r="AH138" s="371">
        <v>44605</v>
      </c>
      <c r="AI138" s="299">
        <v>44606</v>
      </c>
      <c r="AJ138" s="372">
        <v>44636</v>
      </c>
      <c r="AK138" s="370">
        <v>44695</v>
      </c>
      <c r="AL138" s="263"/>
      <c r="AM138" s="243">
        <v>0</v>
      </c>
    </row>
    <row r="139" spans="1:39" hidden="1" outlineLevel="1" x14ac:dyDescent="0.25">
      <c r="A139" s="317">
        <f t="shared" si="8"/>
        <v>143</v>
      </c>
      <c r="B139" s="318" t="s">
        <v>13</v>
      </c>
      <c r="C139" s="318" t="s">
        <v>80</v>
      </c>
      <c r="D139" s="319" t="str">
        <f>IFERROR(INDEX(dnc_capex_drivers!$1:$1048576, MATCH(live_ds!$I139,dnc_capex_drivers!$B:$B,0),MATCH("CAPEX SCENARIO",dnc_capex_drivers!$1:$1,0)),
INDEX(asset_level_drivers!$1:$1048576, MATCH("CAPEX SCENARIO",asset_level_drivers!$A:$A,0),MATCH(live_ds!$B139,asset_level_drivers!$1:$1,0)))</f>
        <v>GENERIC - MUNSON 10K</v>
      </c>
      <c r="E139" s="318" t="str">
        <f t="shared" si="13"/>
        <v>GENERIC</v>
      </c>
      <c r="F139" s="318">
        <v>2050</v>
      </c>
      <c r="G139" s="320">
        <f>+INDEX(dnc_capex_drivers!$C$2:$C$1048576,MATCH(live_ds!$D139,dnc_capex_drivers!$B$2:$B$1048576,0),1)</f>
        <v>10000</v>
      </c>
      <c r="H139" s="389" t="s">
        <v>654</v>
      </c>
      <c r="I139" s="390" t="s">
        <v>37</v>
      </c>
      <c r="J139" s="391">
        <v>2</v>
      </c>
      <c r="K139" s="392" t="s">
        <v>647</v>
      </c>
      <c r="L139" s="393">
        <v>4</v>
      </c>
      <c r="M139" s="394">
        <v>1</v>
      </c>
      <c r="N139" s="395" t="s">
        <v>99</v>
      </c>
      <c r="O139" s="396" t="s">
        <v>588</v>
      </c>
      <c r="P139" s="397">
        <v>100</v>
      </c>
      <c r="Q139" s="397">
        <v>75</v>
      </c>
      <c r="R139" s="398" t="s">
        <v>614</v>
      </c>
      <c r="S139" s="399">
        <v>10000</v>
      </c>
      <c r="T139" s="391" t="s">
        <v>548</v>
      </c>
      <c r="U139" s="398" t="s">
        <v>115</v>
      </c>
      <c r="V139" s="400"/>
      <c r="W139" s="401">
        <v>44423.8</v>
      </c>
      <c r="X139" s="401">
        <v>44393.4</v>
      </c>
      <c r="Y139" s="401">
        <v>44423.8</v>
      </c>
      <c r="Z139" s="402">
        <v>44484.6</v>
      </c>
      <c r="AA139" s="403">
        <v>44515</v>
      </c>
      <c r="AB139" s="403">
        <v>44515</v>
      </c>
      <c r="AC139" s="404">
        <v>44527</v>
      </c>
      <c r="AD139" s="405">
        <v>44563</v>
      </c>
      <c r="AE139" s="406">
        <v>44568</v>
      </c>
      <c r="AF139" s="407">
        <v>44592</v>
      </c>
      <c r="AG139" s="407">
        <v>44593</v>
      </c>
      <c r="AH139" s="408">
        <v>44605</v>
      </c>
      <c r="AI139" s="409">
        <v>44606</v>
      </c>
      <c r="AJ139" s="410">
        <v>44636</v>
      </c>
      <c r="AK139" s="407">
        <v>44695</v>
      </c>
      <c r="AL139" s="259"/>
      <c r="AM139" s="247">
        <v>0</v>
      </c>
    </row>
    <row r="140" spans="1:39" hidden="1" outlineLevel="1" x14ac:dyDescent="0.25">
      <c r="A140" s="111">
        <f t="shared" si="8"/>
        <v>144</v>
      </c>
      <c r="B140" s="111" t="s">
        <v>13</v>
      </c>
      <c r="C140" s="111" t="s">
        <v>80</v>
      </c>
      <c r="D140" s="300" t="str">
        <f>IFERROR(INDEX(dnc_capex_drivers!$1:$1048576, MATCH(live_ds!$I140,dnc_capex_drivers!$B:$B,0),MATCH("CAPEX SCENARIO",dnc_capex_drivers!$1:$1,0)),
INDEX(asset_level_drivers!$1:$1048576, MATCH("CAPEX SCENARIO",asset_level_drivers!$A:$A,0),MATCH(live_ds!$B140,asset_level_drivers!$1:$1,0)))</f>
        <v>GENERIC - MUNSON 10K</v>
      </c>
      <c r="E140" s="111" t="str">
        <f t="shared" si="13"/>
        <v>GENERIC</v>
      </c>
      <c r="F140" s="111">
        <v>2050</v>
      </c>
      <c r="G140" s="301">
        <f>+INDEX(dnc_capex_drivers!$C$2:$C$1048576,MATCH(live_ds!$D140,dnc_capex_drivers!$B$2:$B$1048576,0),1)</f>
        <v>10000</v>
      </c>
      <c r="H140" s="411" t="s">
        <v>655</v>
      </c>
      <c r="I140" s="114" t="s">
        <v>656</v>
      </c>
      <c r="J140" s="116">
        <v>2</v>
      </c>
      <c r="K140" s="303" t="s">
        <v>647</v>
      </c>
      <c r="L140" s="117">
        <v>4</v>
      </c>
      <c r="M140" s="118">
        <v>2</v>
      </c>
      <c r="N140" s="373" t="s">
        <v>99</v>
      </c>
      <c r="O140" s="120" t="s">
        <v>588</v>
      </c>
      <c r="P140" s="121">
        <v>100</v>
      </c>
      <c r="Q140" s="121">
        <v>75</v>
      </c>
      <c r="R140" s="122" t="s">
        <v>614</v>
      </c>
      <c r="S140" s="123">
        <v>10000</v>
      </c>
      <c r="T140" s="116" t="s">
        <v>548</v>
      </c>
      <c r="U140" s="122" t="s">
        <v>115</v>
      </c>
      <c r="V140" s="119"/>
      <c r="W140" s="305">
        <v>44423.8</v>
      </c>
      <c r="X140" s="305">
        <v>44393.4</v>
      </c>
      <c r="Y140" s="306">
        <v>44423.8</v>
      </c>
      <c r="Z140" s="307">
        <v>44484.6</v>
      </c>
      <c r="AA140" s="306">
        <v>44527</v>
      </c>
      <c r="AB140" s="306">
        <v>44515</v>
      </c>
      <c r="AC140" s="308">
        <v>44539</v>
      </c>
      <c r="AD140" s="308">
        <v>44563</v>
      </c>
      <c r="AE140" s="374">
        <v>44568</v>
      </c>
      <c r="AF140" s="370">
        <v>44592</v>
      </c>
      <c r="AG140" s="370">
        <v>44593</v>
      </c>
      <c r="AH140" s="371">
        <v>44605</v>
      </c>
      <c r="AI140" s="299">
        <v>44606</v>
      </c>
      <c r="AJ140" s="372">
        <v>44636</v>
      </c>
      <c r="AK140" s="370">
        <v>44695</v>
      </c>
      <c r="AL140" s="263"/>
      <c r="AM140" s="243">
        <v>0</v>
      </c>
    </row>
    <row r="141" spans="1:39" hidden="1" outlineLevel="1" x14ac:dyDescent="0.25">
      <c r="A141" s="158">
        <f t="shared" si="8"/>
        <v>145</v>
      </c>
      <c r="B141" s="134" t="s">
        <v>13</v>
      </c>
      <c r="C141" s="134" t="s">
        <v>80</v>
      </c>
      <c r="D141" s="290" t="str">
        <f>IFERROR(INDEX(dnc_capex_drivers!$1:$1048576, MATCH(live_ds!$I141,dnc_capex_drivers!$B:$B,0),MATCH("CAPEX SCENARIO",dnc_capex_drivers!$1:$1,0)),
INDEX(asset_level_drivers!$1:$1048576, MATCH("CAPEX SCENARIO",asset_level_drivers!$A:$A,0),MATCH(live_ds!$B141,asset_level_drivers!$1:$1,0)))</f>
        <v>GENERIC - MUNSON 10K</v>
      </c>
      <c r="E141" s="134" t="str">
        <f t="shared" si="13"/>
        <v>GENERIC</v>
      </c>
      <c r="F141" s="134">
        <v>2050</v>
      </c>
      <c r="G141" s="291">
        <f>+INDEX(dnc_capex_drivers!$C$2:$C$1048576,MATCH(live_ds!$D141,dnc_capex_drivers!$B$2:$B$1048576,0),1)</f>
        <v>10000</v>
      </c>
      <c r="H141" s="383" t="s">
        <v>657</v>
      </c>
      <c r="I141" s="159" t="s">
        <v>658</v>
      </c>
      <c r="J141" s="161">
        <v>2</v>
      </c>
      <c r="K141" s="292" t="s">
        <v>647</v>
      </c>
      <c r="L141" s="162">
        <v>4</v>
      </c>
      <c r="M141" s="163">
        <v>3</v>
      </c>
      <c r="N141" s="375" t="s">
        <v>99</v>
      </c>
      <c r="O141" s="384" t="s">
        <v>588</v>
      </c>
      <c r="P141" s="166">
        <v>100</v>
      </c>
      <c r="Q141" s="166">
        <v>75</v>
      </c>
      <c r="R141" s="167" t="s">
        <v>614</v>
      </c>
      <c r="S141" s="168">
        <v>10000</v>
      </c>
      <c r="T141" s="161" t="s">
        <v>548</v>
      </c>
      <c r="U141" s="167" t="s">
        <v>115</v>
      </c>
      <c r="V141" s="164"/>
      <c r="W141" s="293">
        <v>44423.8</v>
      </c>
      <c r="X141" s="293">
        <v>44393.4</v>
      </c>
      <c r="Y141" s="293">
        <v>44423.8</v>
      </c>
      <c r="Z141" s="294">
        <v>44484.6</v>
      </c>
      <c r="AA141" s="295">
        <v>44539</v>
      </c>
      <c r="AB141" s="295">
        <v>44515</v>
      </c>
      <c r="AC141" s="296">
        <v>44551</v>
      </c>
      <c r="AD141" s="297">
        <v>44563</v>
      </c>
      <c r="AE141" s="374">
        <v>44568</v>
      </c>
      <c r="AF141" s="370">
        <v>44592</v>
      </c>
      <c r="AG141" s="370">
        <v>44593</v>
      </c>
      <c r="AH141" s="371">
        <v>44605</v>
      </c>
      <c r="AI141" s="299">
        <v>44606</v>
      </c>
      <c r="AJ141" s="372">
        <v>44636</v>
      </c>
      <c r="AK141" s="370">
        <v>44695</v>
      </c>
      <c r="AL141" s="259"/>
      <c r="AM141" s="247">
        <v>0</v>
      </c>
    </row>
    <row r="142" spans="1:39" hidden="1" outlineLevel="1" x14ac:dyDescent="0.25">
      <c r="A142" s="343">
        <f t="shared" si="8"/>
        <v>146</v>
      </c>
      <c r="B142" s="343" t="s">
        <v>13</v>
      </c>
      <c r="C142" s="343" t="s">
        <v>80</v>
      </c>
      <c r="D142" s="344" t="str">
        <f>IFERROR(INDEX(dnc_capex_drivers!$1:$1048576, MATCH(live_ds!$I142,dnc_capex_drivers!$B:$B,0),MATCH("CAPEX SCENARIO",dnc_capex_drivers!$1:$1,0)),
INDEX(asset_level_drivers!$1:$1048576, MATCH("CAPEX SCENARIO",asset_level_drivers!$A:$A,0),MATCH(live_ds!$B142,asset_level_drivers!$1:$1,0)))</f>
        <v>GENERIC - MUNSON 10K</v>
      </c>
      <c r="E142" s="343" t="str">
        <f t="shared" si="13"/>
        <v>GENERIC</v>
      </c>
      <c r="F142" s="343">
        <v>2050</v>
      </c>
      <c r="G142" s="345">
        <f>+INDEX(dnc_capex_drivers!$C$2:$C$1048576,MATCH(live_ds!$D142,dnc_capex_drivers!$B$2:$B$1048576,0),1)</f>
        <v>10000</v>
      </c>
      <c r="H142" s="412" t="s">
        <v>659</v>
      </c>
      <c r="I142" s="346" t="s">
        <v>660</v>
      </c>
      <c r="J142" s="356">
        <v>2</v>
      </c>
      <c r="K142" s="349" t="s">
        <v>647</v>
      </c>
      <c r="L142" s="350">
        <v>4</v>
      </c>
      <c r="M142" s="351">
        <v>4</v>
      </c>
      <c r="N142" s="376" t="s">
        <v>99</v>
      </c>
      <c r="O142" s="352" t="s">
        <v>588</v>
      </c>
      <c r="P142" s="353">
        <v>100</v>
      </c>
      <c r="Q142" s="353">
        <v>75</v>
      </c>
      <c r="R142" s="357" t="s">
        <v>614</v>
      </c>
      <c r="S142" s="355">
        <v>10000</v>
      </c>
      <c r="T142" s="356" t="s">
        <v>548</v>
      </c>
      <c r="U142" s="357" t="s">
        <v>115</v>
      </c>
      <c r="V142" s="358"/>
      <c r="W142" s="359">
        <v>44423.8</v>
      </c>
      <c r="X142" s="359">
        <v>44393.4</v>
      </c>
      <c r="Y142" s="360">
        <v>44423.8</v>
      </c>
      <c r="Z142" s="361">
        <v>44484.6</v>
      </c>
      <c r="AA142" s="360">
        <v>44551</v>
      </c>
      <c r="AB142" s="360">
        <v>44515</v>
      </c>
      <c r="AC142" s="362">
        <v>44563</v>
      </c>
      <c r="AD142" s="362">
        <v>44563</v>
      </c>
      <c r="AE142" s="413">
        <v>44568</v>
      </c>
      <c r="AF142" s="378">
        <v>44592</v>
      </c>
      <c r="AG142" s="378">
        <v>44593</v>
      </c>
      <c r="AH142" s="379">
        <v>44605</v>
      </c>
      <c r="AI142" s="364">
        <v>44606</v>
      </c>
      <c r="AJ142" s="380">
        <v>44636</v>
      </c>
      <c r="AK142" s="378">
        <v>44695</v>
      </c>
      <c r="AL142" s="263"/>
      <c r="AM142" s="243">
        <v>0</v>
      </c>
    </row>
    <row r="143" spans="1:39" hidden="1" outlineLevel="1" x14ac:dyDescent="0.25">
      <c r="A143" s="158">
        <f t="shared" si="8"/>
        <v>147</v>
      </c>
      <c r="B143" s="134" t="s">
        <v>2</v>
      </c>
      <c r="C143" s="134" t="s">
        <v>80</v>
      </c>
      <c r="D143" s="290" t="str">
        <f>IFERROR(INDEX(dnc_capex_drivers!$1:$1048576, MATCH(live_ds!$I143,dnc_capex_drivers!$B:$B,0),MATCH("CAPEX SCENARIO",dnc_capex_drivers!$1:$1,0)),
INDEX(asset_level_drivers!$1:$1048576, MATCH("CAPEX SCENARIO",asset_level_drivers!$A:$A,0),MATCH(live_ds!$B143,asset_level_drivers!$1:$1,0)))</f>
        <v>GENERIC - MUNSON 10K - RISKED</v>
      </c>
      <c r="E143" s="134" t="str">
        <f t="shared" si="13"/>
        <v>GENERIC</v>
      </c>
      <c r="F143" s="134">
        <v>2050</v>
      </c>
      <c r="G143" s="291">
        <f>+INDEX(dnc_capex_drivers!$C$2:$C$1048576,MATCH(live_ds!$D143,dnc_capex_drivers!$B$2:$B$1048576,0),1)</f>
        <v>10000</v>
      </c>
      <c r="H143" s="383" t="s">
        <v>623</v>
      </c>
      <c r="I143" s="159" t="s">
        <v>661</v>
      </c>
      <c r="J143" s="161">
        <v>2</v>
      </c>
      <c r="K143" s="292" t="s">
        <v>662</v>
      </c>
      <c r="L143" s="162">
        <v>8</v>
      </c>
      <c r="M143" s="163">
        <v>1</v>
      </c>
      <c r="N143" s="375" t="s">
        <v>99</v>
      </c>
      <c r="O143" s="384" t="s">
        <v>588</v>
      </c>
      <c r="P143" s="166">
        <v>100</v>
      </c>
      <c r="Q143" s="166">
        <v>75</v>
      </c>
      <c r="R143" s="167" t="s">
        <v>614</v>
      </c>
      <c r="S143" s="168">
        <v>10000</v>
      </c>
      <c r="T143" s="161" t="s">
        <v>548</v>
      </c>
      <c r="U143" s="167" t="s">
        <v>115</v>
      </c>
      <c r="V143" s="164" t="s">
        <v>663</v>
      </c>
      <c r="W143" s="293">
        <v>44409.8</v>
      </c>
      <c r="X143" s="293">
        <v>44379.4</v>
      </c>
      <c r="Y143" s="293">
        <v>44409.8</v>
      </c>
      <c r="Z143" s="294">
        <v>44470.6</v>
      </c>
      <c r="AA143" s="295">
        <v>44501</v>
      </c>
      <c r="AB143" s="295">
        <v>44501</v>
      </c>
      <c r="AC143" s="296">
        <v>44510</v>
      </c>
      <c r="AD143" s="297">
        <v>44573</v>
      </c>
      <c r="AE143" s="374">
        <v>44578</v>
      </c>
      <c r="AF143" s="370">
        <v>44626</v>
      </c>
      <c r="AG143" s="370">
        <v>44627</v>
      </c>
      <c r="AH143" s="371">
        <v>44651</v>
      </c>
      <c r="AI143" s="299">
        <v>44652</v>
      </c>
      <c r="AJ143" s="372">
        <v>44682</v>
      </c>
      <c r="AK143" s="370">
        <v>44591</v>
      </c>
      <c r="AL143" s="259"/>
      <c r="AM143" s="247">
        <v>0</v>
      </c>
    </row>
    <row r="144" spans="1:39" hidden="1" outlineLevel="1" x14ac:dyDescent="0.25">
      <c r="A144" s="111">
        <f t="shared" si="8"/>
        <v>148</v>
      </c>
      <c r="B144" s="111" t="s">
        <v>2</v>
      </c>
      <c r="C144" s="111" t="s">
        <v>80</v>
      </c>
      <c r="D144" s="300" t="str">
        <f>IFERROR(INDEX(dnc_capex_drivers!$1:$1048576, MATCH(live_ds!$I144,dnc_capex_drivers!$B:$B,0),MATCH("CAPEX SCENARIO",dnc_capex_drivers!$1:$1,0)),
INDEX(asset_level_drivers!$1:$1048576, MATCH("CAPEX SCENARIO",asset_level_drivers!$A:$A,0),MATCH(live_ds!$B144,asset_level_drivers!$1:$1,0)))</f>
        <v>GENERIC - MUNSON 10K - RISKED</v>
      </c>
      <c r="E144" s="111" t="str">
        <f t="shared" si="13"/>
        <v>GENERIC</v>
      </c>
      <c r="F144" s="111">
        <v>2050</v>
      </c>
      <c r="G144" s="301">
        <f>+INDEX(dnc_capex_drivers!$C$2:$C$1048576,MATCH(live_ds!$D144,dnc_capex_drivers!$B$2:$B$1048576,0),1)</f>
        <v>10000</v>
      </c>
      <c r="H144" s="411" t="s">
        <v>627</v>
      </c>
      <c r="I144" s="114" t="s">
        <v>664</v>
      </c>
      <c r="J144" s="116">
        <v>2</v>
      </c>
      <c r="K144" s="303" t="s">
        <v>662</v>
      </c>
      <c r="L144" s="117">
        <v>8</v>
      </c>
      <c r="M144" s="118">
        <v>2</v>
      </c>
      <c r="N144" s="373" t="s">
        <v>99</v>
      </c>
      <c r="O144" s="120" t="s">
        <v>588</v>
      </c>
      <c r="P144" s="121">
        <v>100</v>
      </c>
      <c r="Q144" s="121">
        <v>75</v>
      </c>
      <c r="R144" s="122" t="s">
        <v>614</v>
      </c>
      <c r="S144" s="123">
        <v>10000</v>
      </c>
      <c r="T144" s="116" t="s">
        <v>548</v>
      </c>
      <c r="U144" s="122" t="s">
        <v>115</v>
      </c>
      <c r="V144" s="119" t="s">
        <v>663</v>
      </c>
      <c r="W144" s="305">
        <v>44409.8</v>
      </c>
      <c r="X144" s="305">
        <v>44379.4</v>
      </c>
      <c r="Y144" s="306">
        <v>44409.8</v>
      </c>
      <c r="Z144" s="307">
        <v>44470.6</v>
      </c>
      <c r="AA144" s="306">
        <v>44510</v>
      </c>
      <c r="AB144" s="306">
        <v>44501</v>
      </c>
      <c r="AC144" s="308">
        <v>44519</v>
      </c>
      <c r="AD144" s="308">
        <v>44573</v>
      </c>
      <c r="AE144" s="374">
        <v>44578</v>
      </c>
      <c r="AF144" s="370">
        <v>44626</v>
      </c>
      <c r="AG144" s="370">
        <v>44627</v>
      </c>
      <c r="AH144" s="371">
        <v>44651</v>
      </c>
      <c r="AI144" s="299">
        <v>44652</v>
      </c>
      <c r="AJ144" s="372">
        <v>44682</v>
      </c>
      <c r="AK144" s="370">
        <v>44690</v>
      </c>
      <c r="AL144" s="263"/>
      <c r="AM144" s="243">
        <v>0</v>
      </c>
    </row>
    <row r="145" spans="1:54" hidden="1" outlineLevel="1" x14ac:dyDescent="0.25">
      <c r="A145" s="158">
        <f t="shared" si="8"/>
        <v>149</v>
      </c>
      <c r="B145" s="134" t="s">
        <v>2</v>
      </c>
      <c r="C145" s="134" t="s">
        <v>80</v>
      </c>
      <c r="D145" s="290" t="str">
        <f>IFERROR(INDEX(dnc_capex_drivers!$1:$1048576, MATCH(live_ds!$I145,dnc_capex_drivers!$B:$B,0),MATCH("CAPEX SCENARIO",dnc_capex_drivers!$1:$1,0)),
INDEX(asset_level_drivers!$1:$1048576, MATCH("CAPEX SCENARIO",asset_level_drivers!$A:$A,0),MATCH(live_ds!$B145,asset_level_drivers!$1:$1,0)))</f>
        <v>GENERIC - MUNSON 10K - RISKED</v>
      </c>
      <c r="E145" s="134" t="str">
        <f t="shared" si="13"/>
        <v>GENERIC</v>
      </c>
      <c r="F145" s="134">
        <v>2050</v>
      </c>
      <c r="G145" s="291">
        <f>+INDEX(dnc_capex_drivers!$C$2:$C$1048576,MATCH(live_ds!$D145,dnc_capex_drivers!$B$2:$B$1048576,0),1)</f>
        <v>10000</v>
      </c>
      <c r="H145" s="383" t="s">
        <v>665</v>
      </c>
      <c r="I145" s="159" t="s">
        <v>666</v>
      </c>
      <c r="J145" s="161">
        <v>2</v>
      </c>
      <c r="K145" s="292" t="s">
        <v>662</v>
      </c>
      <c r="L145" s="162">
        <v>8</v>
      </c>
      <c r="M145" s="163">
        <v>3</v>
      </c>
      <c r="N145" s="375" t="s">
        <v>99</v>
      </c>
      <c r="O145" s="384" t="s">
        <v>588</v>
      </c>
      <c r="P145" s="166">
        <v>100</v>
      </c>
      <c r="Q145" s="166">
        <v>75</v>
      </c>
      <c r="R145" s="167" t="s">
        <v>614</v>
      </c>
      <c r="S145" s="168">
        <v>10000</v>
      </c>
      <c r="T145" s="161" t="s">
        <v>548</v>
      </c>
      <c r="U145" s="167" t="s">
        <v>115</v>
      </c>
      <c r="V145" s="164" t="s">
        <v>663</v>
      </c>
      <c r="W145" s="293">
        <v>44409.8</v>
      </c>
      <c r="X145" s="293">
        <v>44379.4</v>
      </c>
      <c r="Y145" s="293">
        <v>44409.8</v>
      </c>
      <c r="Z145" s="294">
        <v>44470.6</v>
      </c>
      <c r="AA145" s="295">
        <v>44519</v>
      </c>
      <c r="AB145" s="295">
        <v>44501</v>
      </c>
      <c r="AC145" s="296">
        <v>44528</v>
      </c>
      <c r="AD145" s="297">
        <v>44573</v>
      </c>
      <c r="AE145" s="374">
        <v>44578</v>
      </c>
      <c r="AF145" s="370">
        <v>44626</v>
      </c>
      <c r="AG145" s="370">
        <v>44627</v>
      </c>
      <c r="AH145" s="371">
        <v>44651</v>
      </c>
      <c r="AI145" s="299">
        <v>44652</v>
      </c>
      <c r="AJ145" s="372">
        <v>44682</v>
      </c>
      <c r="AK145" s="370">
        <v>44687</v>
      </c>
      <c r="AL145" s="259"/>
      <c r="AM145" s="247">
        <v>0</v>
      </c>
    </row>
    <row r="146" spans="1:54" hidden="1" outlineLevel="1" x14ac:dyDescent="0.25">
      <c r="A146" s="111">
        <f t="shared" si="8"/>
        <v>150</v>
      </c>
      <c r="B146" s="111" t="s">
        <v>2</v>
      </c>
      <c r="C146" s="111" t="s">
        <v>80</v>
      </c>
      <c r="D146" s="300" t="str">
        <f>IFERROR(INDEX(dnc_capex_drivers!$1:$1048576, MATCH(live_ds!$I146,dnc_capex_drivers!$B:$B,0),MATCH("CAPEX SCENARIO",dnc_capex_drivers!$1:$1,0)),
INDEX(asset_level_drivers!$1:$1048576, MATCH("CAPEX SCENARIO",asset_level_drivers!$A:$A,0),MATCH(live_ds!$B146,asset_level_drivers!$1:$1,0)))</f>
        <v>GENERIC - MUNSON 10K - RISKED</v>
      </c>
      <c r="E146" s="111" t="str">
        <f t="shared" si="13"/>
        <v>GENERIC</v>
      </c>
      <c r="F146" s="111">
        <v>2050</v>
      </c>
      <c r="G146" s="301">
        <f>+INDEX(dnc_capex_drivers!$C$2:$C$1048576,MATCH(live_ds!$D146,dnc_capex_drivers!$B$2:$B$1048576,0),1)</f>
        <v>10000</v>
      </c>
      <c r="H146" s="411" t="s">
        <v>667</v>
      </c>
      <c r="I146" s="114" t="s">
        <v>668</v>
      </c>
      <c r="J146" s="116">
        <v>2</v>
      </c>
      <c r="K146" s="303" t="s">
        <v>662</v>
      </c>
      <c r="L146" s="117">
        <v>8</v>
      </c>
      <c r="M146" s="118">
        <v>4</v>
      </c>
      <c r="N146" s="373" t="s">
        <v>99</v>
      </c>
      <c r="O146" s="120" t="s">
        <v>588</v>
      </c>
      <c r="P146" s="121">
        <v>100</v>
      </c>
      <c r="Q146" s="121">
        <v>75</v>
      </c>
      <c r="R146" s="122" t="s">
        <v>614</v>
      </c>
      <c r="S146" s="123">
        <v>10000</v>
      </c>
      <c r="T146" s="116" t="s">
        <v>548</v>
      </c>
      <c r="U146" s="122" t="s">
        <v>115</v>
      </c>
      <c r="V146" s="119" t="s">
        <v>663</v>
      </c>
      <c r="W146" s="305">
        <v>44409.8</v>
      </c>
      <c r="X146" s="305">
        <v>44379.4</v>
      </c>
      <c r="Y146" s="306">
        <v>44409.8</v>
      </c>
      <c r="Z146" s="307">
        <v>44470.6</v>
      </c>
      <c r="AA146" s="306">
        <v>44528</v>
      </c>
      <c r="AB146" s="306">
        <v>44501</v>
      </c>
      <c r="AC146" s="308">
        <v>44537</v>
      </c>
      <c r="AD146" s="308">
        <v>44573</v>
      </c>
      <c r="AE146" s="374">
        <v>44578</v>
      </c>
      <c r="AF146" s="370">
        <v>44626</v>
      </c>
      <c r="AG146" s="370">
        <v>44627</v>
      </c>
      <c r="AH146" s="371">
        <v>44651</v>
      </c>
      <c r="AI146" s="299">
        <v>44652</v>
      </c>
      <c r="AJ146" s="372">
        <v>44682</v>
      </c>
      <c r="AK146" s="370">
        <v>44684</v>
      </c>
      <c r="AL146" s="263"/>
      <c r="AM146" s="243">
        <v>0</v>
      </c>
    </row>
    <row r="147" spans="1:54" hidden="1" outlineLevel="1" x14ac:dyDescent="0.25">
      <c r="A147" s="158">
        <f t="shared" si="8"/>
        <v>151</v>
      </c>
      <c r="B147" s="134" t="s">
        <v>2</v>
      </c>
      <c r="C147" s="134" t="s">
        <v>80</v>
      </c>
      <c r="D147" s="290" t="str">
        <f>IFERROR(INDEX(dnc_capex_drivers!$1:$1048576, MATCH(live_ds!$I147,dnc_capex_drivers!$B:$B,0),MATCH("CAPEX SCENARIO",dnc_capex_drivers!$1:$1,0)),
INDEX(asset_level_drivers!$1:$1048576, MATCH("CAPEX SCENARIO",asset_level_drivers!$A:$A,0),MATCH(live_ds!$B147,asset_level_drivers!$1:$1,0)))</f>
        <v>GENERIC - MUNSON 10K - RISKED</v>
      </c>
      <c r="E147" s="134" t="str">
        <f t="shared" si="13"/>
        <v>GENERIC</v>
      </c>
      <c r="F147" s="134">
        <v>2050</v>
      </c>
      <c r="G147" s="291">
        <f>+INDEX(dnc_capex_drivers!$C$2:$C$1048576,MATCH(live_ds!$D147,dnc_capex_drivers!$B$2:$B$1048576,0),1)</f>
        <v>10000</v>
      </c>
      <c r="H147" s="383" t="s">
        <v>669</v>
      </c>
      <c r="I147" s="159" t="s">
        <v>670</v>
      </c>
      <c r="J147" s="161">
        <v>2</v>
      </c>
      <c r="K147" s="292" t="s">
        <v>662</v>
      </c>
      <c r="L147" s="162">
        <v>8</v>
      </c>
      <c r="M147" s="163">
        <v>5</v>
      </c>
      <c r="N147" s="375" t="s">
        <v>99</v>
      </c>
      <c r="O147" s="384" t="s">
        <v>588</v>
      </c>
      <c r="P147" s="166">
        <v>100</v>
      </c>
      <c r="Q147" s="166">
        <v>75</v>
      </c>
      <c r="R147" s="167" t="s">
        <v>614</v>
      </c>
      <c r="S147" s="168">
        <v>10000</v>
      </c>
      <c r="T147" s="161" t="s">
        <v>548</v>
      </c>
      <c r="U147" s="167" t="s">
        <v>115</v>
      </c>
      <c r="V147" s="164" t="s">
        <v>663</v>
      </c>
      <c r="W147" s="293">
        <v>44409.8</v>
      </c>
      <c r="X147" s="293">
        <v>44379.4</v>
      </c>
      <c r="Y147" s="293">
        <v>44409.8</v>
      </c>
      <c r="Z147" s="294">
        <v>44470.6</v>
      </c>
      <c r="AA147" s="295">
        <v>44537</v>
      </c>
      <c r="AB147" s="295">
        <v>44501</v>
      </c>
      <c r="AC147" s="296">
        <v>44546</v>
      </c>
      <c r="AD147" s="297">
        <v>44573</v>
      </c>
      <c r="AE147" s="374">
        <v>44578</v>
      </c>
      <c r="AF147" s="370">
        <v>44626</v>
      </c>
      <c r="AG147" s="370">
        <v>44627</v>
      </c>
      <c r="AH147" s="371">
        <v>44651</v>
      </c>
      <c r="AI147" s="299">
        <v>44652</v>
      </c>
      <c r="AJ147" s="372">
        <v>44682</v>
      </c>
      <c r="AK147" s="370">
        <v>44681</v>
      </c>
      <c r="AL147" s="259"/>
      <c r="AM147" s="247">
        <v>0</v>
      </c>
    </row>
    <row r="148" spans="1:54" hidden="1" outlineLevel="1" x14ac:dyDescent="0.25">
      <c r="A148" s="111">
        <f t="shared" si="8"/>
        <v>152</v>
      </c>
      <c r="B148" s="111" t="s">
        <v>2</v>
      </c>
      <c r="C148" s="111" t="s">
        <v>80</v>
      </c>
      <c r="D148" s="300" t="str">
        <f>IFERROR(INDEX(dnc_capex_drivers!$1:$1048576, MATCH(live_ds!$I148,dnc_capex_drivers!$B:$B,0),MATCH("CAPEX SCENARIO",dnc_capex_drivers!$1:$1,0)),
INDEX(asset_level_drivers!$1:$1048576, MATCH("CAPEX SCENARIO",asset_level_drivers!$A:$A,0),MATCH(live_ds!$B148,asset_level_drivers!$1:$1,0)))</f>
        <v>GENERIC - MUNSON 10K - RISKED</v>
      </c>
      <c r="E148" s="111" t="str">
        <f t="shared" si="13"/>
        <v>GENERIC</v>
      </c>
      <c r="F148" s="111">
        <v>2050</v>
      </c>
      <c r="G148" s="301">
        <f>+INDEX(dnc_capex_drivers!$C$2:$C$1048576,MATCH(live_ds!$D148,dnc_capex_drivers!$B$2:$B$1048576,0),1)</f>
        <v>10000</v>
      </c>
      <c r="H148" s="411" t="s">
        <v>671</v>
      </c>
      <c r="I148" s="114" t="s">
        <v>672</v>
      </c>
      <c r="J148" s="116">
        <v>2</v>
      </c>
      <c r="K148" s="303" t="s">
        <v>662</v>
      </c>
      <c r="L148" s="117">
        <v>8</v>
      </c>
      <c r="M148" s="118">
        <v>6</v>
      </c>
      <c r="N148" s="373" t="s">
        <v>99</v>
      </c>
      <c r="O148" s="120" t="s">
        <v>588</v>
      </c>
      <c r="P148" s="121">
        <v>100</v>
      </c>
      <c r="Q148" s="121">
        <v>75</v>
      </c>
      <c r="R148" s="122" t="s">
        <v>614</v>
      </c>
      <c r="S148" s="123">
        <v>10000</v>
      </c>
      <c r="T148" s="116" t="s">
        <v>548</v>
      </c>
      <c r="U148" s="122" t="s">
        <v>115</v>
      </c>
      <c r="V148" s="119" t="s">
        <v>663</v>
      </c>
      <c r="W148" s="305">
        <v>44409.8</v>
      </c>
      <c r="X148" s="305">
        <v>44379.4</v>
      </c>
      <c r="Y148" s="306">
        <v>44409.8</v>
      </c>
      <c r="Z148" s="307">
        <v>44470.6</v>
      </c>
      <c r="AA148" s="306">
        <v>44546</v>
      </c>
      <c r="AB148" s="306">
        <v>44501</v>
      </c>
      <c r="AC148" s="308">
        <v>44555</v>
      </c>
      <c r="AD148" s="308">
        <v>44573</v>
      </c>
      <c r="AE148" s="374">
        <v>44578</v>
      </c>
      <c r="AF148" s="370">
        <v>44626</v>
      </c>
      <c r="AG148" s="370">
        <v>44627</v>
      </c>
      <c r="AH148" s="371">
        <v>44651</v>
      </c>
      <c r="AI148" s="299">
        <v>44652</v>
      </c>
      <c r="AJ148" s="372">
        <v>44682</v>
      </c>
      <c r="AK148" s="370">
        <v>44726</v>
      </c>
      <c r="AL148" s="263"/>
      <c r="AM148" s="243">
        <v>0</v>
      </c>
    </row>
    <row r="149" spans="1:54" hidden="1" outlineLevel="1" x14ac:dyDescent="0.25">
      <c r="A149" s="158">
        <f t="shared" si="8"/>
        <v>153</v>
      </c>
      <c r="B149" s="134" t="s">
        <v>2</v>
      </c>
      <c r="C149" s="134" t="s">
        <v>80</v>
      </c>
      <c r="D149" s="290" t="str">
        <f>IFERROR(INDEX(dnc_capex_drivers!$1:$1048576, MATCH(live_ds!$I149,dnc_capex_drivers!$B:$B,0),MATCH("CAPEX SCENARIO",dnc_capex_drivers!$1:$1,0)),
INDEX(asset_level_drivers!$1:$1048576, MATCH("CAPEX SCENARIO",asset_level_drivers!$A:$A,0),MATCH(live_ds!$B149,asset_level_drivers!$1:$1,0)))</f>
        <v>GENERIC - MUNSON 10K - RISKED</v>
      </c>
      <c r="E149" s="134" t="str">
        <f t="shared" si="13"/>
        <v>GENERIC</v>
      </c>
      <c r="F149" s="134">
        <v>2050</v>
      </c>
      <c r="G149" s="291">
        <f>+INDEX(dnc_capex_drivers!$C$2:$C$1048576,MATCH(live_ds!$D149,dnc_capex_drivers!$B$2:$B$1048576,0),1)</f>
        <v>10000</v>
      </c>
      <c r="H149" s="383" t="s">
        <v>673</v>
      </c>
      <c r="I149" s="159" t="s">
        <v>674</v>
      </c>
      <c r="J149" s="161">
        <v>2</v>
      </c>
      <c r="K149" s="292" t="s">
        <v>662</v>
      </c>
      <c r="L149" s="162">
        <v>8</v>
      </c>
      <c r="M149" s="163">
        <v>7</v>
      </c>
      <c r="N149" s="375" t="s">
        <v>99</v>
      </c>
      <c r="O149" s="384" t="s">
        <v>588</v>
      </c>
      <c r="P149" s="166">
        <v>100</v>
      </c>
      <c r="Q149" s="166">
        <v>75</v>
      </c>
      <c r="R149" s="167" t="s">
        <v>614</v>
      </c>
      <c r="S149" s="168">
        <v>10000</v>
      </c>
      <c r="T149" s="161" t="s">
        <v>548</v>
      </c>
      <c r="U149" s="167" t="s">
        <v>115</v>
      </c>
      <c r="V149" s="164" t="s">
        <v>663</v>
      </c>
      <c r="W149" s="293">
        <v>44409.8</v>
      </c>
      <c r="X149" s="293">
        <v>44379.4</v>
      </c>
      <c r="Y149" s="293">
        <v>44409.8</v>
      </c>
      <c r="Z149" s="294">
        <v>44470.6</v>
      </c>
      <c r="AA149" s="295">
        <v>44555</v>
      </c>
      <c r="AB149" s="295">
        <v>44501</v>
      </c>
      <c r="AC149" s="296">
        <v>44564</v>
      </c>
      <c r="AD149" s="297">
        <v>44573</v>
      </c>
      <c r="AE149" s="374">
        <v>44578</v>
      </c>
      <c r="AF149" s="370">
        <v>44626</v>
      </c>
      <c r="AG149" s="370">
        <v>44627</v>
      </c>
      <c r="AH149" s="371">
        <v>44651</v>
      </c>
      <c r="AI149" s="299">
        <v>44652</v>
      </c>
      <c r="AJ149" s="372">
        <v>44682</v>
      </c>
      <c r="AK149" s="370">
        <v>44723</v>
      </c>
      <c r="AL149" s="259"/>
      <c r="AM149" s="247">
        <v>0</v>
      </c>
    </row>
    <row r="150" spans="1:54" hidden="1" outlineLevel="1" x14ac:dyDescent="0.25">
      <c r="A150" s="343">
        <f t="shared" si="8"/>
        <v>154</v>
      </c>
      <c r="B150" s="343" t="s">
        <v>2</v>
      </c>
      <c r="C150" s="343" t="s">
        <v>80</v>
      </c>
      <c r="D150" s="344" t="str">
        <f>IFERROR(INDEX(dnc_capex_drivers!$1:$1048576, MATCH(live_ds!$I150,dnc_capex_drivers!$B:$B,0),MATCH("CAPEX SCENARIO",dnc_capex_drivers!$1:$1,0)),
INDEX(asset_level_drivers!$1:$1048576, MATCH("CAPEX SCENARIO",asset_level_drivers!$A:$A,0),MATCH(live_ds!$B150,asset_level_drivers!$1:$1,0)))</f>
        <v>GENERIC - MUNSON 10K - RISKED</v>
      </c>
      <c r="E150" s="343" t="str">
        <f t="shared" si="13"/>
        <v>GENERIC</v>
      </c>
      <c r="F150" s="343">
        <v>2050</v>
      </c>
      <c r="G150" s="345">
        <f>+INDEX(dnc_capex_drivers!$C$2:$C$1048576,MATCH(live_ds!$D150,dnc_capex_drivers!$B$2:$B$1048576,0),1)</f>
        <v>10000</v>
      </c>
      <c r="H150" s="412" t="s">
        <v>675</v>
      </c>
      <c r="I150" s="346" t="s">
        <v>676</v>
      </c>
      <c r="J150" s="356">
        <v>2</v>
      </c>
      <c r="K150" s="349" t="s">
        <v>662</v>
      </c>
      <c r="L150" s="350">
        <v>8</v>
      </c>
      <c r="M150" s="351">
        <v>8</v>
      </c>
      <c r="N150" s="376" t="s">
        <v>99</v>
      </c>
      <c r="O150" s="352" t="s">
        <v>588</v>
      </c>
      <c r="P150" s="353">
        <v>100</v>
      </c>
      <c r="Q150" s="353">
        <v>75</v>
      </c>
      <c r="R150" s="357" t="s">
        <v>614</v>
      </c>
      <c r="S150" s="355">
        <v>10000</v>
      </c>
      <c r="T150" s="356" t="s">
        <v>548</v>
      </c>
      <c r="U150" s="357" t="s">
        <v>115</v>
      </c>
      <c r="V150" s="358" t="s">
        <v>663</v>
      </c>
      <c r="W150" s="359">
        <v>44409.8</v>
      </c>
      <c r="X150" s="359">
        <v>44379.4</v>
      </c>
      <c r="Y150" s="360">
        <v>44409.8</v>
      </c>
      <c r="Z150" s="361">
        <v>44470.6</v>
      </c>
      <c r="AA150" s="360">
        <v>44564</v>
      </c>
      <c r="AB150" s="360">
        <v>44501</v>
      </c>
      <c r="AC150" s="362">
        <v>44573</v>
      </c>
      <c r="AD150" s="362">
        <v>44573</v>
      </c>
      <c r="AE150" s="413">
        <v>44578</v>
      </c>
      <c r="AF150" s="378">
        <v>44626</v>
      </c>
      <c r="AG150" s="378">
        <v>44627</v>
      </c>
      <c r="AH150" s="379">
        <v>44651</v>
      </c>
      <c r="AI150" s="364">
        <v>44652</v>
      </c>
      <c r="AJ150" s="380">
        <v>44682</v>
      </c>
      <c r="AK150" s="378">
        <v>44720</v>
      </c>
      <c r="AL150" s="263"/>
      <c r="AM150" s="243">
        <v>0</v>
      </c>
    </row>
    <row r="151" spans="1:54" collapsed="1" x14ac:dyDescent="0.25">
      <c r="A151" s="139">
        <f t="shared" si="8"/>
        <v>155</v>
      </c>
      <c r="B151" s="139" t="s">
        <v>14</v>
      </c>
      <c r="C151" s="139" t="s">
        <v>80</v>
      </c>
      <c r="D151" s="139" t="s">
        <v>677</v>
      </c>
      <c r="E151" s="290" t="str">
        <f>+INDEX(dnc_capex_drivers!$A:$AB,MATCH(live_ds!$D151,dnc_capex_drivers!$B:$B,0),MATCH(live_ds!E$1,dnc_capex_drivers!$1:$1,0))</f>
        <v>All</v>
      </c>
      <c r="F151" s="290">
        <v>2050</v>
      </c>
      <c r="G151" s="291">
        <v>10000</v>
      </c>
      <c r="H151" s="414" t="s">
        <v>1043</v>
      </c>
      <c r="I151" s="415" t="s">
        <v>1044</v>
      </c>
      <c r="J151" s="391">
        <v>2</v>
      </c>
      <c r="K151" s="391" t="s">
        <v>639</v>
      </c>
      <c r="L151" s="391">
        <v>4</v>
      </c>
      <c r="M151" s="391">
        <v>1</v>
      </c>
      <c r="N151" s="391" t="s">
        <v>99</v>
      </c>
      <c r="O151" s="391" t="s">
        <v>588</v>
      </c>
      <c r="P151" s="416">
        <v>95</v>
      </c>
      <c r="Q151" s="417">
        <v>74.375</v>
      </c>
      <c r="R151" s="391" t="s">
        <v>614</v>
      </c>
      <c r="S151" s="391">
        <v>10000</v>
      </c>
      <c r="T151" s="391" t="s">
        <v>548</v>
      </c>
      <c r="U151" s="398" t="s">
        <v>115</v>
      </c>
      <c r="V151" s="400" t="s">
        <v>1055</v>
      </c>
      <c r="W151" s="418">
        <v>44463</v>
      </c>
      <c r="X151" s="418">
        <v>44438</v>
      </c>
      <c r="Y151" s="418">
        <v>44454</v>
      </c>
      <c r="Z151" s="419">
        <v>44442</v>
      </c>
      <c r="AA151" s="420">
        <v>44490</v>
      </c>
      <c r="AB151" s="420">
        <v>44490</v>
      </c>
      <c r="AC151" s="421">
        <v>44499</v>
      </c>
      <c r="AD151" s="422">
        <v>44553</v>
      </c>
      <c r="AE151" s="423">
        <v>44558</v>
      </c>
      <c r="AF151" s="418">
        <v>44600</v>
      </c>
      <c r="AG151" s="418">
        <v>44601</v>
      </c>
      <c r="AH151" s="419">
        <v>44622</v>
      </c>
      <c r="AI151" s="420">
        <v>44623</v>
      </c>
      <c r="AJ151" s="420">
        <v>44653</v>
      </c>
      <c r="AK151" s="418">
        <v>44703</v>
      </c>
      <c r="AL151" s="259"/>
      <c r="AM151" s="247">
        <v>0</v>
      </c>
      <c r="AQ151" s="381"/>
      <c r="AR151" s="381"/>
      <c r="AS151" s="381"/>
      <c r="AT151" s="381"/>
      <c r="AU151" s="381"/>
      <c r="AV151" s="381"/>
      <c r="AW151" s="381"/>
      <c r="AX151" s="381"/>
      <c r="AY151" s="381"/>
      <c r="AZ151" s="381"/>
      <c r="BA151" s="381"/>
      <c r="BB151" s="381"/>
    </row>
    <row r="152" spans="1:54" x14ac:dyDescent="0.25">
      <c r="A152" s="424">
        <f t="shared" si="8"/>
        <v>156</v>
      </c>
      <c r="B152" s="424" t="s">
        <v>14</v>
      </c>
      <c r="C152" s="424" t="s">
        <v>80</v>
      </c>
      <c r="D152" s="424" t="s">
        <v>677</v>
      </c>
      <c r="E152" s="300" t="str">
        <f>+INDEX(dnc_capex_drivers!$A:$AB,MATCH(live_ds!$D152,dnc_capex_drivers!$B:$B,0),MATCH(live_ds!E$1,dnc_capex_drivers!$1:$1,0))</f>
        <v>All</v>
      </c>
      <c r="F152" s="300">
        <v>2050</v>
      </c>
      <c r="G152" s="301">
        <v>10000</v>
      </c>
      <c r="H152" s="425" t="s">
        <v>1045</v>
      </c>
      <c r="I152" s="115" t="s">
        <v>1046</v>
      </c>
      <c r="J152" s="116">
        <v>2</v>
      </c>
      <c r="K152" s="116" t="s">
        <v>639</v>
      </c>
      <c r="L152" s="116">
        <v>4</v>
      </c>
      <c r="M152" s="116">
        <v>2</v>
      </c>
      <c r="N152" s="116" t="s">
        <v>99</v>
      </c>
      <c r="O152" s="116" t="s">
        <v>588</v>
      </c>
      <c r="P152" s="426">
        <v>95</v>
      </c>
      <c r="Q152" s="427">
        <v>74.375</v>
      </c>
      <c r="R152" s="116" t="s">
        <v>614</v>
      </c>
      <c r="S152" s="116">
        <v>10000</v>
      </c>
      <c r="T152" s="116" t="s">
        <v>548</v>
      </c>
      <c r="U152" s="122" t="s">
        <v>115</v>
      </c>
      <c r="V152" s="119" t="s">
        <v>1055</v>
      </c>
      <c r="W152" s="428">
        <v>44463</v>
      </c>
      <c r="X152" s="428">
        <v>44438</v>
      </c>
      <c r="Y152" s="428">
        <v>44454</v>
      </c>
      <c r="Z152" s="429">
        <v>44442</v>
      </c>
      <c r="AA152" s="430">
        <v>44499</v>
      </c>
      <c r="AB152" s="430">
        <v>44490</v>
      </c>
      <c r="AC152" s="431">
        <v>44508</v>
      </c>
      <c r="AD152" s="432">
        <v>44553</v>
      </c>
      <c r="AE152" s="433">
        <v>44558</v>
      </c>
      <c r="AF152" s="428">
        <v>44600</v>
      </c>
      <c r="AG152" s="428">
        <v>44601</v>
      </c>
      <c r="AH152" s="429">
        <v>44622</v>
      </c>
      <c r="AI152" s="434">
        <v>44623</v>
      </c>
      <c r="AJ152" s="434">
        <v>44653</v>
      </c>
      <c r="AK152" s="428">
        <v>44703</v>
      </c>
      <c r="AL152" s="263"/>
      <c r="AM152" s="243">
        <v>0</v>
      </c>
      <c r="AT152" s="435"/>
      <c r="AU152" s="381"/>
      <c r="AV152" s="381"/>
      <c r="AW152" s="381"/>
      <c r="AX152" s="381"/>
      <c r="AY152" s="381"/>
      <c r="AZ152" s="381"/>
      <c r="BA152" s="381"/>
      <c r="BB152" s="381"/>
    </row>
    <row r="153" spans="1:54" x14ac:dyDescent="0.25">
      <c r="A153" s="139">
        <f t="shared" si="8"/>
        <v>157</v>
      </c>
      <c r="B153" s="139" t="s">
        <v>14</v>
      </c>
      <c r="C153" s="139" t="s">
        <v>80</v>
      </c>
      <c r="D153" s="139" t="s">
        <v>677</v>
      </c>
      <c r="E153" s="290" t="str">
        <f>+INDEX(dnc_capex_drivers!$A:$AB,MATCH(live_ds!$D153,dnc_capex_drivers!$B:$B,0),MATCH(live_ds!E$1,dnc_capex_drivers!$1:$1,0))</f>
        <v>All</v>
      </c>
      <c r="F153" s="290">
        <v>2050</v>
      </c>
      <c r="G153" s="291">
        <v>10000</v>
      </c>
      <c r="H153" s="436" t="s">
        <v>1047</v>
      </c>
      <c r="I153" s="160" t="s">
        <v>1048</v>
      </c>
      <c r="J153" s="161">
        <v>2</v>
      </c>
      <c r="K153" s="161" t="s">
        <v>639</v>
      </c>
      <c r="L153" s="161">
        <v>4</v>
      </c>
      <c r="M153" s="161">
        <v>3</v>
      </c>
      <c r="N153" s="161" t="s">
        <v>99</v>
      </c>
      <c r="O153" s="161" t="s">
        <v>588</v>
      </c>
      <c r="P153" s="437">
        <v>95</v>
      </c>
      <c r="Q153" s="438">
        <v>74.375</v>
      </c>
      <c r="R153" s="161" t="s">
        <v>614</v>
      </c>
      <c r="S153" s="161">
        <v>10000</v>
      </c>
      <c r="T153" s="161" t="s">
        <v>548</v>
      </c>
      <c r="U153" s="167" t="s">
        <v>115</v>
      </c>
      <c r="V153" s="164" t="s">
        <v>1055</v>
      </c>
      <c r="W153" s="428">
        <v>44463</v>
      </c>
      <c r="X153" s="428">
        <v>44438</v>
      </c>
      <c r="Y153" s="428">
        <v>44454</v>
      </c>
      <c r="Z153" s="429">
        <v>44442</v>
      </c>
      <c r="AA153" s="430">
        <v>44508</v>
      </c>
      <c r="AB153" s="434">
        <v>44490</v>
      </c>
      <c r="AC153" s="439">
        <v>44517</v>
      </c>
      <c r="AD153" s="432">
        <v>44553</v>
      </c>
      <c r="AE153" s="433">
        <v>44558</v>
      </c>
      <c r="AF153" s="428">
        <v>44600</v>
      </c>
      <c r="AG153" s="428">
        <v>44601</v>
      </c>
      <c r="AH153" s="429">
        <v>44622</v>
      </c>
      <c r="AI153" s="434">
        <v>44623</v>
      </c>
      <c r="AJ153" s="434">
        <v>44653</v>
      </c>
      <c r="AK153" s="428">
        <v>44703</v>
      </c>
      <c r="AL153" s="259"/>
      <c r="AM153" s="247">
        <v>0</v>
      </c>
      <c r="AT153" s="435"/>
      <c r="AU153" s="381"/>
      <c r="AV153" s="381"/>
      <c r="AW153" s="381"/>
      <c r="AX153" s="381"/>
      <c r="AY153" s="381"/>
      <c r="AZ153" s="381"/>
      <c r="BA153" s="381"/>
      <c r="BB153" s="381"/>
    </row>
    <row r="154" spans="1:54" x14ac:dyDescent="0.25">
      <c r="A154" s="440">
        <f t="shared" si="8"/>
        <v>158</v>
      </c>
      <c r="B154" s="440" t="s">
        <v>14</v>
      </c>
      <c r="C154" s="440" t="s">
        <v>80</v>
      </c>
      <c r="D154" s="440" t="s">
        <v>677</v>
      </c>
      <c r="E154" s="344" t="str">
        <f>+INDEX(dnc_capex_drivers!$A:$AB,MATCH(live_ds!$D154,dnc_capex_drivers!$B:$B,0),MATCH(live_ds!E$1,dnc_capex_drivers!$1:$1,0))</f>
        <v>All</v>
      </c>
      <c r="F154" s="344">
        <v>2050</v>
      </c>
      <c r="G154" s="345">
        <v>10000</v>
      </c>
      <c r="H154" s="441" t="s">
        <v>1049</v>
      </c>
      <c r="I154" s="347" t="s">
        <v>1050</v>
      </c>
      <c r="J154" s="356">
        <v>2</v>
      </c>
      <c r="K154" s="356" t="s">
        <v>639</v>
      </c>
      <c r="L154" s="356">
        <v>4</v>
      </c>
      <c r="M154" s="356">
        <v>4</v>
      </c>
      <c r="N154" s="356" t="s">
        <v>99</v>
      </c>
      <c r="O154" s="356" t="s">
        <v>588</v>
      </c>
      <c r="P154" s="442">
        <v>95</v>
      </c>
      <c r="Q154" s="443">
        <v>74.375</v>
      </c>
      <c r="R154" s="356" t="s">
        <v>614</v>
      </c>
      <c r="S154" s="356">
        <v>10000</v>
      </c>
      <c r="T154" s="356" t="s">
        <v>548</v>
      </c>
      <c r="U154" s="357" t="s">
        <v>115</v>
      </c>
      <c r="V154" s="358" t="s">
        <v>1055</v>
      </c>
      <c r="W154" s="444">
        <v>44463</v>
      </c>
      <c r="X154" s="444">
        <v>44438</v>
      </c>
      <c r="Y154" s="444">
        <v>44454</v>
      </c>
      <c r="Z154" s="445">
        <v>44442</v>
      </c>
      <c r="AA154" s="446">
        <v>44517</v>
      </c>
      <c r="AB154" s="446">
        <v>44490</v>
      </c>
      <c r="AC154" s="447">
        <v>44526</v>
      </c>
      <c r="AD154" s="448">
        <v>44553</v>
      </c>
      <c r="AE154" s="449">
        <v>44558</v>
      </c>
      <c r="AF154" s="444">
        <v>44600</v>
      </c>
      <c r="AG154" s="444">
        <v>44601</v>
      </c>
      <c r="AH154" s="445">
        <v>44622</v>
      </c>
      <c r="AI154" s="450">
        <v>44623</v>
      </c>
      <c r="AJ154" s="450">
        <v>44653</v>
      </c>
      <c r="AK154" s="444">
        <v>44703</v>
      </c>
      <c r="AL154" s="263"/>
      <c r="AM154" s="243">
        <v>0</v>
      </c>
      <c r="AT154" s="435"/>
      <c r="AU154" s="381"/>
      <c r="AV154" s="381"/>
      <c r="AW154" s="381"/>
      <c r="AX154" s="381"/>
      <c r="AY154" s="381"/>
      <c r="AZ154" s="381"/>
      <c r="BA154" s="381"/>
      <c r="BB154" s="381"/>
    </row>
    <row r="155" spans="1:54" x14ac:dyDescent="0.25">
      <c r="A155" s="139">
        <f t="shared" si="8"/>
        <v>159</v>
      </c>
      <c r="B155" s="139" t="s">
        <v>14</v>
      </c>
      <c r="C155" s="139" t="s">
        <v>80</v>
      </c>
      <c r="D155" s="139" t="s">
        <v>677</v>
      </c>
      <c r="E155" s="290" t="str">
        <f>+INDEX(dnc_capex_drivers!$A:$AB,MATCH(live_ds!$D155,dnc_capex_drivers!$B:$B,0),MATCH(live_ds!E$1,dnc_capex_drivers!$1:$1,0))</f>
        <v>All</v>
      </c>
      <c r="F155" s="290">
        <v>2050</v>
      </c>
      <c r="G155" s="291">
        <v>10000</v>
      </c>
      <c r="H155" s="436" t="s">
        <v>1051</v>
      </c>
      <c r="I155" s="160" t="s">
        <v>1052</v>
      </c>
      <c r="J155" s="161">
        <v>2</v>
      </c>
      <c r="K155" s="161" t="s">
        <v>639</v>
      </c>
      <c r="L155" s="161">
        <v>3</v>
      </c>
      <c r="M155" s="161">
        <v>1</v>
      </c>
      <c r="N155" s="161" t="s">
        <v>99</v>
      </c>
      <c r="O155" s="161" t="s">
        <v>588</v>
      </c>
      <c r="P155" s="437">
        <v>95</v>
      </c>
      <c r="Q155" s="438">
        <v>74.375</v>
      </c>
      <c r="R155" s="161" t="s">
        <v>614</v>
      </c>
      <c r="S155" s="161">
        <v>10000</v>
      </c>
      <c r="T155" s="161" t="s">
        <v>548</v>
      </c>
      <c r="U155" s="167" t="s">
        <v>115</v>
      </c>
      <c r="V155" s="164" t="s">
        <v>1055</v>
      </c>
      <c r="W155" s="428">
        <v>44463</v>
      </c>
      <c r="X155" s="428">
        <v>44438</v>
      </c>
      <c r="Y155" s="428">
        <v>44462</v>
      </c>
      <c r="Z155" s="429">
        <v>44442</v>
      </c>
      <c r="AA155" s="434">
        <v>44526</v>
      </c>
      <c r="AB155" s="434">
        <v>44490</v>
      </c>
      <c r="AC155" s="439">
        <v>44535</v>
      </c>
      <c r="AD155" s="432">
        <v>44553</v>
      </c>
      <c r="AE155" s="433">
        <v>44558</v>
      </c>
      <c r="AF155" s="428">
        <v>44600</v>
      </c>
      <c r="AG155" s="428">
        <v>44601</v>
      </c>
      <c r="AH155" s="429">
        <v>44622</v>
      </c>
      <c r="AI155" s="434">
        <v>44623</v>
      </c>
      <c r="AJ155" s="434">
        <v>44653</v>
      </c>
      <c r="AK155" s="428">
        <v>44703</v>
      </c>
      <c r="AL155" s="259"/>
      <c r="AM155" s="247">
        <v>0</v>
      </c>
      <c r="AT155" s="435"/>
      <c r="AU155" s="381"/>
      <c r="AV155" s="381"/>
      <c r="AW155" s="381"/>
      <c r="AX155" s="381"/>
      <c r="AY155" s="381"/>
      <c r="AZ155" s="381"/>
      <c r="BA155" s="381"/>
      <c r="BB155" s="381"/>
    </row>
    <row r="156" spans="1:54" x14ac:dyDescent="0.25">
      <c r="A156" s="424">
        <f t="shared" si="8"/>
        <v>160</v>
      </c>
      <c r="B156" s="424" t="s">
        <v>14</v>
      </c>
      <c r="C156" s="424" t="s">
        <v>80</v>
      </c>
      <c r="D156" s="424" t="s">
        <v>677</v>
      </c>
      <c r="E156" s="300" t="str">
        <f>+INDEX(dnc_capex_drivers!$A:$AB,MATCH(live_ds!$D156,dnc_capex_drivers!$B:$B,0),MATCH(live_ds!E$1,dnc_capex_drivers!$1:$1,0))</f>
        <v>All</v>
      </c>
      <c r="F156" s="300">
        <v>2050</v>
      </c>
      <c r="G156" s="301">
        <v>10000</v>
      </c>
      <c r="H156" s="425" t="s">
        <v>1053</v>
      </c>
      <c r="I156" s="115" t="s">
        <v>1056</v>
      </c>
      <c r="J156" s="116">
        <v>2</v>
      </c>
      <c r="K156" s="116" t="s">
        <v>639</v>
      </c>
      <c r="L156" s="116">
        <v>3</v>
      </c>
      <c r="M156" s="116">
        <v>2</v>
      </c>
      <c r="N156" s="116" t="s">
        <v>99</v>
      </c>
      <c r="O156" s="116" t="s">
        <v>588</v>
      </c>
      <c r="P156" s="426">
        <v>95</v>
      </c>
      <c r="Q156" s="427">
        <v>74.375</v>
      </c>
      <c r="R156" s="116" t="s">
        <v>614</v>
      </c>
      <c r="S156" s="116">
        <v>10000</v>
      </c>
      <c r="T156" s="116" t="s">
        <v>548</v>
      </c>
      <c r="U156" s="122" t="s">
        <v>115</v>
      </c>
      <c r="V156" s="119" t="s">
        <v>1055</v>
      </c>
      <c r="W156" s="428">
        <v>44463</v>
      </c>
      <c r="X156" s="428">
        <v>44438</v>
      </c>
      <c r="Y156" s="428">
        <v>44462</v>
      </c>
      <c r="Z156" s="429">
        <v>44442</v>
      </c>
      <c r="AA156" s="434">
        <v>44535</v>
      </c>
      <c r="AB156" s="434">
        <v>44490</v>
      </c>
      <c r="AC156" s="439">
        <v>44544</v>
      </c>
      <c r="AD156" s="432">
        <v>44553</v>
      </c>
      <c r="AE156" s="433">
        <v>44558</v>
      </c>
      <c r="AF156" s="428">
        <v>44600</v>
      </c>
      <c r="AG156" s="428">
        <v>44601</v>
      </c>
      <c r="AH156" s="429">
        <v>44622</v>
      </c>
      <c r="AI156" s="434">
        <v>44623</v>
      </c>
      <c r="AJ156" s="434">
        <v>44653</v>
      </c>
      <c r="AK156" s="428">
        <v>44703</v>
      </c>
      <c r="AL156" s="263"/>
      <c r="AM156" s="243">
        <v>0</v>
      </c>
      <c r="AT156" s="435"/>
      <c r="AU156" s="381"/>
      <c r="AV156" s="381"/>
      <c r="AW156" s="381"/>
      <c r="AX156" s="381"/>
      <c r="AY156" s="381"/>
      <c r="AZ156" s="381"/>
      <c r="BA156" s="381"/>
      <c r="BB156" s="381"/>
    </row>
    <row r="157" spans="1:54" x14ac:dyDescent="0.25">
      <c r="A157" s="451">
        <f t="shared" si="8"/>
        <v>161</v>
      </c>
      <c r="B157" s="451" t="s">
        <v>14</v>
      </c>
      <c r="C157" s="451" t="s">
        <v>80</v>
      </c>
      <c r="D157" s="451" t="s">
        <v>677</v>
      </c>
      <c r="E157" s="387" t="str">
        <f>+INDEX(dnc_capex_drivers!$A:$AB,MATCH(live_ds!$D157,dnc_capex_drivers!$B:$B,0),MATCH(live_ds!E$1,dnc_capex_drivers!$1:$1,0))</f>
        <v>All</v>
      </c>
      <c r="F157" s="387">
        <v>2050</v>
      </c>
      <c r="G157" s="388">
        <v>10000</v>
      </c>
      <c r="H157" s="452" t="s">
        <v>1054</v>
      </c>
      <c r="I157" s="453" t="s">
        <v>1057</v>
      </c>
      <c r="J157" s="454">
        <v>2</v>
      </c>
      <c r="K157" s="454" t="s">
        <v>639</v>
      </c>
      <c r="L157" s="454">
        <v>3</v>
      </c>
      <c r="M157" s="454">
        <v>3</v>
      </c>
      <c r="N157" s="454" t="s">
        <v>99</v>
      </c>
      <c r="O157" s="454" t="s">
        <v>588</v>
      </c>
      <c r="P157" s="455">
        <v>95</v>
      </c>
      <c r="Q157" s="456">
        <v>74.375</v>
      </c>
      <c r="R157" s="454" t="s">
        <v>614</v>
      </c>
      <c r="S157" s="454">
        <v>10000</v>
      </c>
      <c r="T157" s="454" t="s">
        <v>548</v>
      </c>
      <c r="U157" s="457" t="s">
        <v>115</v>
      </c>
      <c r="V157" s="458" t="s">
        <v>1055</v>
      </c>
      <c r="W157" s="444">
        <v>44463</v>
      </c>
      <c r="X157" s="444">
        <v>44438</v>
      </c>
      <c r="Y157" s="444">
        <v>44462</v>
      </c>
      <c r="Z157" s="445">
        <v>44442</v>
      </c>
      <c r="AA157" s="450">
        <v>44544</v>
      </c>
      <c r="AB157" s="450">
        <v>44490</v>
      </c>
      <c r="AC157" s="447">
        <v>44553</v>
      </c>
      <c r="AD157" s="448">
        <v>44553</v>
      </c>
      <c r="AE157" s="449">
        <v>44558</v>
      </c>
      <c r="AF157" s="444">
        <v>44600</v>
      </c>
      <c r="AG157" s="444">
        <v>44601</v>
      </c>
      <c r="AH157" s="445">
        <v>44622</v>
      </c>
      <c r="AI157" s="450">
        <v>44623</v>
      </c>
      <c r="AJ157" s="450">
        <v>44653</v>
      </c>
      <c r="AK157" s="444">
        <v>44703</v>
      </c>
      <c r="AL157" s="259"/>
      <c r="AM157" s="247">
        <v>0</v>
      </c>
      <c r="AT157" s="435"/>
      <c r="AU157" s="381"/>
      <c r="AV157" s="381"/>
      <c r="AW157" s="381"/>
      <c r="AX157" s="381"/>
      <c r="AY157" s="381"/>
      <c r="AZ157" s="381"/>
      <c r="BA157" s="381"/>
      <c r="BB157" s="381"/>
    </row>
    <row r="158" spans="1:54" x14ac:dyDescent="0.25">
      <c r="A158" s="424">
        <f t="shared" si="8"/>
        <v>162</v>
      </c>
      <c r="B158" s="424" t="s">
        <v>14</v>
      </c>
      <c r="C158" s="424" t="s">
        <v>80</v>
      </c>
      <c r="D158" s="424" t="s">
        <v>687</v>
      </c>
      <c r="E158" s="300" t="str">
        <f>+INDEX(dnc_capex_drivers!$A:$AB,MATCH(live_ds!$D158,dnc_capex_drivers!$B:$B,0),MATCH(live_ds!E$1,dnc_capex_drivers!$1:$1,0))</f>
        <v>All</v>
      </c>
      <c r="F158" s="300">
        <v>2050</v>
      </c>
      <c r="G158" s="301">
        <v>10000</v>
      </c>
      <c r="H158" s="160" t="s">
        <v>688</v>
      </c>
      <c r="I158" s="160" t="s">
        <v>688</v>
      </c>
      <c r="J158" s="161">
        <v>2</v>
      </c>
      <c r="K158" s="161" t="s">
        <v>689</v>
      </c>
      <c r="L158" s="161">
        <v>4</v>
      </c>
      <c r="M158" s="161">
        <v>1</v>
      </c>
      <c r="N158" s="161" t="s">
        <v>690</v>
      </c>
      <c r="O158" s="161" t="s">
        <v>588</v>
      </c>
      <c r="P158" s="437">
        <v>100</v>
      </c>
      <c r="Q158" s="437">
        <v>75</v>
      </c>
      <c r="R158" s="161" t="s">
        <v>614</v>
      </c>
      <c r="S158" s="161">
        <v>10000</v>
      </c>
      <c r="T158" s="161" t="s">
        <v>548</v>
      </c>
      <c r="U158" s="167" t="s">
        <v>115</v>
      </c>
      <c r="V158" s="164" t="s">
        <v>680</v>
      </c>
      <c r="W158" s="459">
        <v>44485</v>
      </c>
      <c r="X158" s="459">
        <v>44454</v>
      </c>
      <c r="Y158" s="459">
        <v>44485</v>
      </c>
      <c r="Z158" s="460">
        <v>44545</v>
      </c>
      <c r="AA158" s="299">
        <v>44576</v>
      </c>
      <c r="AB158" s="299">
        <v>44576</v>
      </c>
      <c r="AC158" s="461">
        <v>44585</v>
      </c>
      <c r="AD158" s="462">
        <v>44614</v>
      </c>
      <c r="AE158" s="463">
        <v>44666</v>
      </c>
      <c r="AF158" s="464">
        <v>44694</v>
      </c>
      <c r="AG158" s="464">
        <v>44695</v>
      </c>
      <c r="AH158" s="465">
        <v>44704</v>
      </c>
      <c r="AI158" s="299">
        <v>44706</v>
      </c>
      <c r="AJ158" s="466">
        <v>44736</v>
      </c>
      <c r="AK158" s="464">
        <v>44796</v>
      </c>
      <c r="AL158" s="263"/>
      <c r="AM158" s="243">
        <v>0</v>
      </c>
      <c r="AT158" s="435"/>
      <c r="AU158" s="381"/>
      <c r="AV158" s="381"/>
      <c r="AW158" s="381"/>
      <c r="AX158" s="381"/>
      <c r="AY158" s="381"/>
      <c r="AZ158" s="381"/>
      <c r="BA158" s="381"/>
      <c r="BB158" s="381"/>
    </row>
    <row r="159" spans="1:54" x14ac:dyDescent="0.25">
      <c r="A159" s="139">
        <f t="shared" si="8"/>
        <v>163</v>
      </c>
      <c r="B159" s="139" t="s">
        <v>14</v>
      </c>
      <c r="C159" s="139" t="s">
        <v>80</v>
      </c>
      <c r="D159" s="139" t="s">
        <v>687</v>
      </c>
      <c r="E159" s="290" t="str">
        <f>+INDEX(dnc_capex_drivers!$A:$AB,MATCH(live_ds!$D159,dnc_capex_drivers!$B:$B,0),MATCH(live_ds!E$1,dnc_capex_drivers!$1:$1,0))</f>
        <v>All</v>
      </c>
      <c r="F159" s="290">
        <v>2050</v>
      </c>
      <c r="G159" s="291">
        <v>10000</v>
      </c>
      <c r="H159" s="115" t="s">
        <v>691</v>
      </c>
      <c r="I159" s="115" t="s">
        <v>691</v>
      </c>
      <c r="J159" s="116">
        <v>2</v>
      </c>
      <c r="K159" s="116" t="s">
        <v>689</v>
      </c>
      <c r="L159" s="116">
        <v>4</v>
      </c>
      <c r="M159" s="116">
        <v>2</v>
      </c>
      <c r="N159" s="116" t="s">
        <v>690</v>
      </c>
      <c r="O159" s="116" t="s">
        <v>588</v>
      </c>
      <c r="P159" s="426">
        <v>100</v>
      </c>
      <c r="Q159" s="426">
        <v>75</v>
      </c>
      <c r="R159" s="116" t="s">
        <v>614</v>
      </c>
      <c r="S159" s="116">
        <v>10000</v>
      </c>
      <c r="T159" s="116" t="s">
        <v>548</v>
      </c>
      <c r="U159" s="122" t="s">
        <v>115</v>
      </c>
      <c r="V159" s="119" t="s">
        <v>680</v>
      </c>
      <c r="W159" s="428">
        <v>44485</v>
      </c>
      <c r="X159" s="428">
        <v>44454</v>
      </c>
      <c r="Y159" s="428">
        <v>44485</v>
      </c>
      <c r="Z159" s="429">
        <v>44545</v>
      </c>
      <c r="AA159" s="430">
        <v>44586</v>
      </c>
      <c r="AB159" s="434">
        <v>44576</v>
      </c>
      <c r="AC159" s="439">
        <v>44594</v>
      </c>
      <c r="AD159" s="432">
        <v>44614</v>
      </c>
      <c r="AE159" s="467">
        <v>44666</v>
      </c>
      <c r="AF159" s="468">
        <v>44694</v>
      </c>
      <c r="AG159" s="468">
        <v>44698</v>
      </c>
      <c r="AH159" s="469">
        <v>44704</v>
      </c>
      <c r="AI159" s="434">
        <v>44706</v>
      </c>
      <c r="AJ159" s="430">
        <v>44736</v>
      </c>
      <c r="AK159" s="468">
        <v>44796</v>
      </c>
      <c r="AL159" s="259"/>
      <c r="AM159" s="247">
        <v>0</v>
      </c>
      <c r="AT159" s="435"/>
      <c r="AU159" s="381"/>
      <c r="AV159" s="381"/>
      <c r="AW159" s="381"/>
      <c r="AX159" s="381"/>
      <c r="AY159" s="381"/>
      <c r="AZ159" s="381"/>
      <c r="BA159" s="381"/>
      <c r="BB159" s="381"/>
    </row>
    <row r="160" spans="1:54" x14ac:dyDescent="0.25">
      <c r="A160" s="424">
        <f t="shared" si="8"/>
        <v>164</v>
      </c>
      <c r="B160" s="424" t="s">
        <v>14</v>
      </c>
      <c r="C160" s="424" t="s">
        <v>80</v>
      </c>
      <c r="D160" s="424" t="s">
        <v>687</v>
      </c>
      <c r="E160" s="300" t="str">
        <f>+INDEX(dnc_capex_drivers!$A:$AB,MATCH(live_ds!$D160,dnc_capex_drivers!$B:$B,0),MATCH(live_ds!E$1,dnc_capex_drivers!$1:$1,0))</f>
        <v>All</v>
      </c>
      <c r="F160" s="300">
        <v>2050</v>
      </c>
      <c r="G160" s="301">
        <v>10000</v>
      </c>
      <c r="H160" s="160" t="s">
        <v>692</v>
      </c>
      <c r="I160" s="160" t="s">
        <v>692</v>
      </c>
      <c r="J160" s="161">
        <v>2</v>
      </c>
      <c r="K160" s="161" t="s">
        <v>689</v>
      </c>
      <c r="L160" s="161">
        <v>4</v>
      </c>
      <c r="M160" s="161">
        <v>3</v>
      </c>
      <c r="N160" s="161" t="s">
        <v>690</v>
      </c>
      <c r="O160" s="161" t="s">
        <v>588</v>
      </c>
      <c r="P160" s="437">
        <v>100</v>
      </c>
      <c r="Q160" s="437">
        <v>75</v>
      </c>
      <c r="R160" s="161" t="s">
        <v>614</v>
      </c>
      <c r="S160" s="161">
        <v>10000</v>
      </c>
      <c r="T160" s="161" t="s">
        <v>548</v>
      </c>
      <c r="U160" s="167" t="s">
        <v>115</v>
      </c>
      <c r="V160" s="164" t="s">
        <v>680</v>
      </c>
      <c r="W160" s="428">
        <v>44485</v>
      </c>
      <c r="X160" s="428">
        <v>44454</v>
      </c>
      <c r="Y160" s="428">
        <v>44485</v>
      </c>
      <c r="Z160" s="429">
        <v>44545</v>
      </c>
      <c r="AA160" s="430">
        <v>44595</v>
      </c>
      <c r="AB160" s="434">
        <v>44576</v>
      </c>
      <c r="AC160" s="439">
        <v>44603</v>
      </c>
      <c r="AD160" s="432">
        <v>44614</v>
      </c>
      <c r="AE160" s="467">
        <v>44666</v>
      </c>
      <c r="AF160" s="468">
        <v>44694</v>
      </c>
      <c r="AG160" s="468">
        <v>44701</v>
      </c>
      <c r="AH160" s="469">
        <v>44704</v>
      </c>
      <c r="AI160" s="434">
        <v>44706</v>
      </c>
      <c r="AJ160" s="430">
        <v>44736</v>
      </c>
      <c r="AK160" s="468">
        <v>44796</v>
      </c>
      <c r="AL160" s="263"/>
      <c r="AM160" s="243">
        <v>0</v>
      </c>
      <c r="AT160" s="435"/>
      <c r="AU160" s="381"/>
      <c r="AV160" s="381"/>
      <c r="AW160" s="381"/>
      <c r="AX160" s="381"/>
      <c r="AY160" s="381"/>
      <c r="AZ160" s="381"/>
      <c r="BA160" s="381"/>
      <c r="BB160" s="381"/>
    </row>
    <row r="161" spans="1:54" x14ac:dyDescent="0.25">
      <c r="A161" s="451">
        <f t="shared" si="8"/>
        <v>165</v>
      </c>
      <c r="B161" s="451" t="s">
        <v>14</v>
      </c>
      <c r="C161" s="451" t="s">
        <v>80</v>
      </c>
      <c r="D161" s="451" t="s">
        <v>687</v>
      </c>
      <c r="E161" s="387" t="str">
        <f>+INDEX(dnc_capex_drivers!$A:$AB,MATCH(live_ds!$D161,dnc_capex_drivers!$B:$B,0),MATCH(live_ds!E$1,dnc_capex_drivers!$1:$1,0))</f>
        <v>All</v>
      </c>
      <c r="F161" s="387">
        <v>2050</v>
      </c>
      <c r="G161" s="388">
        <v>10000</v>
      </c>
      <c r="H161" s="441" t="s">
        <v>693</v>
      </c>
      <c r="I161" s="347" t="s">
        <v>693</v>
      </c>
      <c r="J161" s="356">
        <v>2</v>
      </c>
      <c r="K161" s="356" t="s">
        <v>689</v>
      </c>
      <c r="L161" s="356">
        <v>4</v>
      </c>
      <c r="M161" s="356">
        <v>4</v>
      </c>
      <c r="N161" s="356" t="s">
        <v>690</v>
      </c>
      <c r="O161" s="356" t="s">
        <v>588</v>
      </c>
      <c r="P161" s="442">
        <v>100</v>
      </c>
      <c r="Q161" s="442">
        <v>75</v>
      </c>
      <c r="R161" s="356" t="s">
        <v>614</v>
      </c>
      <c r="S161" s="356">
        <v>10000</v>
      </c>
      <c r="T161" s="356" t="s">
        <v>548</v>
      </c>
      <c r="U161" s="357" t="s">
        <v>115</v>
      </c>
      <c r="V161" s="358" t="s">
        <v>680</v>
      </c>
      <c r="W161" s="444">
        <v>44485</v>
      </c>
      <c r="X161" s="444">
        <v>44454</v>
      </c>
      <c r="Y161" s="444">
        <v>44485</v>
      </c>
      <c r="Z161" s="445">
        <v>44545</v>
      </c>
      <c r="AA161" s="446">
        <v>44604</v>
      </c>
      <c r="AB161" s="450">
        <v>44576</v>
      </c>
      <c r="AC161" s="447">
        <v>44612</v>
      </c>
      <c r="AD161" s="448">
        <v>44614</v>
      </c>
      <c r="AE161" s="470">
        <v>44666</v>
      </c>
      <c r="AF161" s="471">
        <v>44694</v>
      </c>
      <c r="AG161" s="471">
        <v>44704</v>
      </c>
      <c r="AH161" s="472">
        <v>44704</v>
      </c>
      <c r="AI161" s="450">
        <v>44706</v>
      </c>
      <c r="AJ161" s="446">
        <v>44736</v>
      </c>
      <c r="AK161" s="471">
        <v>44796</v>
      </c>
      <c r="AL161" s="259"/>
      <c r="AM161" s="247">
        <v>0</v>
      </c>
      <c r="AT161" s="435"/>
      <c r="AU161" s="381"/>
      <c r="AV161" s="381"/>
      <c r="AW161" s="381"/>
      <c r="AX161" s="381"/>
      <c r="AY161" s="381"/>
      <c r="AZ161" s="381"/>
      <c r="BA161" s="381"/>
      <c r="BB161" s="381"/>
    </row>
    <row r="162" spans="1:54" x14ac:dyDescent="0.25">
      <c r="A162" s="424">
        <f t="shared" si="8"/>
        <v>166</v>
      </c>
      <c r="B162" s="424" t="s">
        <v>14</v>
      </c>
      <c r="C162" s="424" t="s">
        <v>80</v>
      </c>
      <c r="D162" s="424" t="s">
        <v>82</v>
      </c>
      <c r="E162" s="300" t="str">
        <f>+INDEX(dnc_capex_drivers!$A:$AB,MATCH(live_ds!$D162,dnc_capex_drivers!$B:$B,0),MATCH(live_ds!E$1,dnc_capex_drivers!$1:$1,0))</f>
        <v>B3</v>
      </c>
      <c r="F162" s="300">
        <v>2050</v>
      </c>
      <c r="G162" s="301">
        <v>10000</v>
      </c>
      <c r="H162" s="160" t="s">
        <v>694</v>
      </c>
      <c r="I162" s="160" t="s">
        <v>694</v>
      </c>
      <c r="J162" s="161">
        <v>2</v>
      </c>
      <c r="K162" s="161" t="s">
        <v>695</v>
      </c>
      <c r="L162" s="161">
        <v>4</v>
      </c>
      <c r="M162" s="161">
        <v>1</v>
      </c>
      <c r="N162" s="161" t="str">
        <f>+asset_level_drivers!$B$56</f>
        <v>NEW B3 LGOR_10k</v>
      </c>
      <c r="O162" s="161" t="s">
        <v>588</v>
      </c>
      <c r="P162" s="437">
        <v>100</v>
      </c>
      <c r="Q162" s="437">
        <v>78.05</v>
      </c>
      <c r="R162" s="161" t="s">
        <v>614</v>
      </c>
      <c r="S162" s="161">
        <v>10000</v>
      </c>
      <c r="T162" s="161" t="s">
        <v>548</v>
      </c>
      <c r="U162" s="167" t="s">
        <v>115</v>
      </c>
      <c r="V162" s="164" t="s">
        <v>680</v>
      </c>
      <c r="W162" s="428">
        <v>44528</v>
      </c>
      <c r="X162" s="428">
        <v>44497</v>
      </c>
      <c r="Y162" s="428">
        <v>44528</v>
      </c>
      <c r="Z162" s="429">
        <v>44588</v>
      </c>
      <c r="AA162" s="434">
        <v>44619</v>
      </c>
      <c r="AB162" s="434">
        <v>44619</v>
      </c>
      <c r="AC162" s="473">
        <v>44628</v>
      </c>
      <c r="AD162" s="432">
        <v>44657</v>
      </c>
      <c r="AE162" s="467">
        <v>44666</v>
      </c>
      <c r="AF162" s="468">
        <v>44694</v>
      </c>
      <c r="AG162" s="468">
        <v>44695</v>
      </c>
      <c r="AH162" s="469">
        <v>44704</v>
      </c>
      <c r="AI162" s="434">
        <v>44706</v>
      </c>
      <c r="AJ162" s="430">
        <v>44736</v>
      </c>
      <c r="AK162" s="468">
        <v>44826</v>
      </c>
      <c r="AL162" s="263"/>
      <c r="AM162" s="243">
        <v>0</v>
      </c>
      <c r="AT162" s="435"/>
      <c r="AU162" s="381"/>
      <c r="AV162" s="381"/>
      <c r="AW162" s="381"/>
      <c r="AX162" s="381"/>
      <c r="AY162" s="381"/>
      <c r="AZ162" s="381"/>
      <c r="BA162" s="381"/>
      <c r="BB162" s="381"/>
    </row>
    <row r="163" spans="1:54" x14ac:dyDescent="0.25">
      <c r="A163" s="139">
        <f t="shared" si="8"/>
        <v>167</v>
      </c>
      <c r="B163" s="139" t="s">
        <v>14</v>
      </c>
      <c r="C163" s="139" t="s">
        <v>80</v>
      </c>
      <c r="D163" s="139" t="s">
        <v>82</v>
      </c>
      <c r="E163" s="290" t="str">
        <f>+INDEX(dnc_capex_drivers!$A:$AB,MATCH(live_ds!$D163,dnc_capex_drivers!$B:$B,0),MATCH(live_ds!E$1,dnc_capex_drivers!$1:$1,0))</f>
        <v>B3</v>
      </c>
      <c r="F163" s="290">
        <v>2050</v>
      </c>
      <c r="G163" s="291">
        <v>10000</v>
      </c>
      <c r="H163" s="115" t="s">
        <v>696</v>
      </c>
      <c r="I163" s="115" t="s">
        <v>696</v>
      </c>
      <c r="J163" s="116">
        <v>2</v>
      </c>
      <c r="K163" s="116" t="s">
        <v>695</v>
      </c>
      <c r="L163" s="116">
        <v>4</v>
      </c>
      <c r="M163" s="116">
        <v>2</v>
      </c>
      <c r="N163" s="116" t="str">
        <f>+asset_level_drivers!$B$56</f>
        <v>NEW B3 LGOR_10k</v>
      </c>
      <c r="O163" s="116" t="s">
        <v>588</v>
      </c>
      <c r="P163" s="426">
        <v>100</v>
      </c>
      <c r="Q163" s="426">
        <v>78.05</v>
      </c>
      <c r="R163" s="116" t="s">
        <v>614</v>
      </c>
      <c r="S163" s="116">
        <v>10000</v>
      </c>
      <c r="T163" s="116" t="s">
        <v>548</v>
      </c>
      <c r="U163" s="122" t="s">
        <v>115</v>
      </c>
      <c r="V163" s="119" t="s">
        <v>680</v>
      </c>
      <c r="W163" s="428">
        <v>44528</v>
      </c>
      <c r="X163" s="428">
        <v>44497</v>
      </c>
      <c r="Y163" s="428">
        <v>44528</v>
      </c>
      <c r="Z163" s="429">
        <v>44588</v>
      </c>
      <c r="AA163" s="430">
        <v>44629</v>
      </c>
      <c r="AB163" s="434">
        <v>44619</v>
      </c>
      <c r="AC163" s="439">
        <v>44637</v>
      </c>
      <c r="AD163" s="432">
        <v>44657</v>
      </c>
      <c r="AE163" s="467">
        <v>44666</v>
      </c>
      <c r="AF163" s="468">
        <v>44694</v>
      </c>
      <c r="AG163" s="468">
        <v>44698</v>
      </c>
      <c r="AH163" s="469">
        <v>44704</v>
      </c>
      <c r="AI163" s="434">
        <v>44706</v>
      </c>
      <c r="AJ163" s="430">
        <v>44736</v>
      </c>
      <c r="AK163" s="468">
        <v>44826</v>
      </c>
      <c r="AL163" s="259"/>
      <c r="AM163" s="247">
        <v>0</v>
      </c>
      <c r="AT163" s="435"/>
      <c r="AU163" s="381"/>
      <c r="AV163" s="381"/>
      <c r="AW163" s="381"/>
      <c r="AX163" s="381"/>
      <c r="AY163" s="381"/>
      <c r="AZ163" s="381"/>
      <c r="BA163" s="381"/>
      <c r="BB163" s="381"/>
    </row>
    <row r="164" spans="1:54" x14ac:dyDescent="0.25">
      <c r="A164" s="424">
        <f t="shared" si="8"/>
        <v>168</v>
      </c>
      <c r="B164" s="424" t="s">
        <v>14</v>
      </c>
      <c r="C164" s="424" t="s">
        <v>80</v>
      </c>
      <c r="D164" s="424" t="s">
        <v>82</v>
      </c>
      <c r="E164" s="300" t="str">
        <f>+INDEX(dnc_capex_drivers!$A:$AB,MATCH(live_ds!$D164,dnc_capex_drivers!$B:$B,0),MATCH(live_ds!E$1,dnc_capex_drivers!$1:$1,0))</f>
        <v>B3</v>
      </c>
      <c r="F164" s="300">
        <v>2050</v>
      </c>
      <c r="G164" s="301">
        <v>10000</v>
      </c>
      <c r="H164" s="160" t="s">
        <v>697</v>
      </c>
      <c r="I164" s="160" t="s">
        <v>697</v>
      </c>
      <c r="J164" s="161">
        <v>2</v>
      </c>
      <c r="K164" s="161" t="s">
        <v>695</v>
      </c>
      <c r="L164" s="161">
        <v>4</v>
      </c>
      <c r="M164" s="161">
        <v>3</v>
      </c>
      <c r="N164" s="161" t="str">
        <f>+asset_level_drivers!$B$56</f>
        <v>NEW B3 LGOR_10k</v>
      </c>
      <c r="O164" s="161" t="s">
        <v>588</v>
      </c>
      <c r="P164" s="437">
        <v>100</v>
      </c>
      <c r="Q164" s="437">
        <v>78.05</v>
      </c>
      <c r="R164" s="161" t="s">
        <v>614</v>
      </c>
      <c r="S164" s="161">
        <v>10000</v>
      </c>
      <c r="T164" s="161" t="s">
        <v>548</v>
      </c>
      <c r="U164" s="167" t="s">
        <v>115</v>
      </c>
      <c r="V164" s="164" t="s">
        <v>680</v>
      </c>
      <c r="W164" s="428">
        <v>44528</v>
      </c>
      <c r="X164" s="428">
        <v>44497</v>
      </c>
      <c r="Y164" s="428">
        <v>44528</v>
      </c>
      <c r="Z164" s="429">
        <v>44588</v>
      </c>
      <c r="AA164" s="430">
        <v>44638</v>
      </c>
      <c r="AB164" s="434">
        <v>44619</v>
      </c>
      <c r="AC164" s="439">
        <v>44646</v>
      </c>
      <c r="AD164" s="432">
        <v>44657</v>
      </c>
      <c r="AE164" s="467">
        <v>44666</v>
      </c>
      <c r="AF164" s="468">
        <v>44694</v>
      </c>
      <c r="AG164" s="468">
        <v>44701</v>
      </c>
      <c r="AH164" s="469">
        <v>44704</v>
      </c>
      <c r="AI164" s="434">
        <v>44706</v>
      </c>
      <c r="AJ164" s="430">
        <v>44736</v>
      </c>
      <c r="AK164" s="468">
        <v>44826</v>
      </c>
      <c r="AL164" s="263"/>
      <c r="AM164" s="243">
        <v>0</v>
      </c>
      <c r="AT164" s="435"/>
      <c r="AU164" s="381"/>
      <c r="AV164" s="381"/>
      <c r="AW164" s="381"/>
      <c r="AX164" s="381"/>
      <c r="AY164" s="381"/>
      <c r="AZ164" s="381"/>
      <c r="BA164" s="381"/>
      <c r="BB164" s="381"/>
    </row>
    <row r="165" spans="1:54" x14ac:dyDescent="0.25">
      <c r="A165" s="451">
        <f t="shared" si="8"/>
        <v>169</v>
      </c>
      <c r="B165" s="451" t="s">
        <v>14</v>
      </c>
      <c r="C165" s="451" t="s">
        <v>80</v>
      </c>
      <c r="D165" s="451" t="s">
        <v>82</v>
      </c>
      <c r="E165" s="387" t="str">
        <f>+INDEX(dnc_capex_drivers!$A:$AB,MATCH(live_ds!$D165,dnc_capex_drivers!$B:$B,0),MATCH(live_ds!E$1,dnc_capex_drivers!$1:$1,0))</f>
        <v>B3</v>
      </c>
      <c r="F165" s="387">
        <v>2050</v>
      </c>
      <c r="G165" s="388">
        <v>10000</v>
      </c>
      <c r="H165" s="347" t="s">
        <v>698</v>
      </c>
      <c r="I165" s="347" t="s">
        <v>698</v>
      </c>
      <c r="J165" s="356">
        <v>2</v>
      </c>
      <c r="K165" s="356" t="s">
        <v>695</v>
      </c>
      <c r="L165" s="356">
        <v>4</v>
      </c>
      <c r="M165" s="356">
        <v>4</v>
      </c>
      <c r="N165" s="356" t="str">
        <f>+asset_level_drivers!$B$56</f>
        <v>NEW B3 LGOR_10k</v>
      </c>
      <c r="O165" s="356" t="s">
        <v>588</v>
      </c>
      <c r="P165" s="442">
        <v>100</v>
      </c>
      <c r="Q165" s="442">
        <v>78.05</v>
      </c>
      <c r="R165" s="356" t="s">
        <v>614</v>
      </c>
      <c r="S165" s="356">
        <v>10000</v>
      </c>
      <c r="T165" s="356" t="s">
        <v>548</v>
      </c>
      <c r="U165" s="357" t="s">
        <v>115</v>
      </c>
      <c r="V165" s="358" t="s">
        <v>680</v>
      </c>
      <c r="W165" s="444">
        <v>44528</v>
      </c>
      <c r="X165" s="444">
        <v>44497</v>
      </c>
      <c r="Y165" s="444">
        <v>44528</v>
      </c>
      <c r="Z165" s="445">
        <v>44588</v>
      </c>
      <c r="AA165" s="446">
        <v>44647</v>
      </c>
      <c r="AB165" s="450">
        <v>44619</v>
      </c>
      <c r="AC165" s="447">
        <v>44655</v>
      </c>
      <c r="AD165" s="448">
        <v>44657</v>
      </c>
      <c r="AE165" s="470">
        <v>44666</v>
      </c>
      <c r="AF165" s="471">
        <v>44694</v>
      </c>
      <c r="AG165" s="471">
        <v>44704</v>
      </c>
      <c r="AH165" s="472">
        <v>44704</v>
      </c>
      <c r="AI165" s="450">
        <v>44706</v>
      </c>
      <c r="AJ165" s="446">
        <v>44736</v>
      </c>
      <c r="AK165" s="471">
        <v>44826</v>
      </c>
      <c r="AL165" s="259"/>
      <c r="AM165" s="247">
        <v>0</v>
      </c>
      <c r="AT165" s="435"/>
      <c r="AU165" s="381"/>
      <c r="AV165" s="381"/>
      <c r="AW165" s="381"/>
      <c r="AX165" s="381"/>
      <c r="AY165" s="381"/>
      <c r="AZ165" s="381"/>
      <c r="BA165" s="381"/>
      <c r="BB165" s="381"/>
    </row>
    <row r="166" spans="1:54" x14ac:dyDescent="0.25">
      <c r="A166" s="424">
        <f t="shared" si="8"/>
        <v>170</v>
      </c>
      <c r="B166" s="424" t="s">
        <v>14</v>
      </c>
      <c r="C166" s="424" t="s">
        <v>80</v>
      </c>
      <c r="D166" s="424" t="s">
        <v>677</v>
      </c>
      <c r="E166" s="300" t="str">
        <f>+INDEX(dnc_capex_drivers!$A:$AB,MATCH(live_ds!$D166,dnc_capex_drivers!$B:$B,0),MATCH(live_ds!E$1,dnc_capex_drivers!$1:$1,0))</f>
        <v>All</v>
      </c>
      <c r="F166" s="300">
        <v>2050</v>
      </c>
      <c r="G166" s="301">
        <v>10000</v>
      </c>
      <c r="H166" s="436" t="s">
        <v>699</v>
      </c>
      <c r="I166" s="160" t="s">
        <v>699</v>
      </c>
      <c r="J166" s="161">
        <v>2</v>
      </c>
      <c r="K166" s="161" t="s">
        <v>679</v>
      </c>
      <c r="L166" s="161">
        <v>6</v>
      </c>
      <c r="M166" s="161">
        <v>1</v>
      </c>
      <c r="N166" s="161" t="s">
        <v>99</v>
      </c>
      <c r="O166" s="161" t="s">
        <v>588</v>
      </c>
      <c r="P166" s="437">
        <v>100</v>
      </c>
      <c r="Q166" s="438">
        <v>75.396000000000001</v>
      </c>
      <c r="R166" s="161" t="s">
        <v>614</v>
      </c>
      <c r="S166" s="161">
        <v>10000</v>
      </c>
      <c r="T166" s="161" t="s">
        <v>548</v>
      </c>
      <c r="U166" s="167" t="s">
        <v>115</v>
      </c>
      <c r="V166" s="164" t="s">
        <v>680</v>
      </c>
      <c r="W166" s="428">
        <v>44751</v>
      </c>
      <c r="X166" s="428">
        <v>44720</v>
      </c>
      <c r="Y166" s="428">
        <v>44751</v>
      </c>
      <c r="Z166" s="429">
        <v>44811</v>
      </c>
      <c r="AA166" s="434">
        <v>44842</v>
      </c>
      <c r="AB166" s="434">
        <v>44842</v>
      </c>
      <c r="AC166" s="473">
        <v>44851</v>
      </c>
      <c r="AD166" s="432">
        <v>44898</v>
      </c>
      <c r="AE166" s="467">
        <v>44923</v>
      </c>
      <c r="AF166" s="468">
        <v>44965</v>
      </c>
      <c r="AG166" s="468">
        <v>44966</v>
      </c>
      <c r="AH166" s="469">
        <v>44981</v>
      </c>
      <c r="AI166" s="434">
        <v>44983</v>
      </c>
      <c r="AJ166" s="430">
        <v>45013</v>
      </c>
      <c r="AK166" s="468">
        <v>45103</v>
      </c>
      <c r="AL166" s="263"/>
      <c r="AM166" s="243">
        <v>0</v>
      </c>
      <c r="AT166" s="435"/>
      <c r="AU166" s="381"/>
      <c r="AV166" s="381"/>
      <c r="AW166" s="381"/>
      <c r="AX166" s="381"/>
      <c r="AY166" s="381"/>
      <c r="AZ166" s="381"/>
      <c r="BA166" s="381"/>
      <c r="BB166" s="381"/>
    </row>
    <row r="167" spans="1:54" x14ac:dyDescent="0.25">
      <c r="A167" s="139">
        <f t="shared" si="8"/>
        <v>171</v>
      </c>
      <c r="B167" s="139" t="s">
        <v>14</v>
      </c>
      <c r="C167" s="139" t="s">
        <v>80</v>
      </c>
      <c r="D167" s="139" t="s">
        <v>677</v>
      </c>
      <c r="E167" s="290" t="str">
        <f>+INDEX(dnc_capex_drivers!$A:$AB,MATCH(live_ds!$D167,dnc_capex_drivers!$B:$B,0),MATCH(live_ds!E$1,dnc_capex_drivers!$1:$1,0))</f>
        <v>All</v>
      </c>
      <c r="F167" s="290">
        <v>2050</v>
      </c>
      <c r="G167" s="291">
        <v>10000</v>
      </c>
      <c r="H167" s="425" t="s">
        <v>700</v>
      </c>
      <c r="I167" s="115" t="s">
        <v>700</v>
      </c>
      <c r="J167" s="116">
        <v>2</v>
      </c>
      <c r="K167" s="116" t="s">
        <v>679</v>
      </c>
      <c r="L167" s="116">
        <v>6</v>
      </c>
      <c r="M167" s="116">
        <v>2</v>
      </c>
      <c r="N167" s="116" t="s">
        <v>99</v>
      </c>
      <c r="O167" s="116" t="s">
        <v>588</v>
      </c>
      <c r="P167" s="426">
        <v>100</v>
      </c>
      <c r="Q167" s="438">
        <v>75.396000000000001</v>
      </c>
      <c r="R167" s="116" t="s">
        <v>614</v>
      </c>
      <c r="S167" s="116">
        <v>10000</v>
      </c>
      <c r="T167" s="116" t="s">
        <v>548</v>
      </c>
      <c r="U167" s="122" t="s">
        <v>115</v>
      </c>
      <c r="V167" s="119" t="s">
        <v>680</v>
      </c>
      <c r="W167" s="428">
        <v>44751</v>
      </c>
      <c r="X167" s="428">
        <v>44720</v>
      </c>
      <c r="Y167" s="428">
        <v>44751</v>
      </c>
      <c r="Z167" s="429">
        <v>44811</v>
      </c>
      <c r="AA167" s="430">
        <v>44852</v>
      </c>
      <c r="AB167" s="434">
        <v>44842</v>
      </c>
      <c r="AC167" s="439">
        <v>44860</v>
      </c>
      <c r="AD167" s="432">
        <v>44898</v>
      </c>
      <c r="AE167" s="467">
        <v>44923</v>
      </c>
      <c r="AF167" s="468">
        <v>44965</v>
      </c>
      <c r="AG167" s="468">
        <v>44969</v>
      </c>
      <c r="AH167" s="469">
        <v>44981</v>
      </c>
      <c r="AI167" s="434">
        <v>44983</v>
      </c>
      <c r="AJ167" s="430">
        <v>45013</v>
      </c>
      <c r="AK167" s="468">
        <v>45103</v>
      </c>
      <c r="AL167" s="259"/>
      <c r="AM167" s="247">
        <v>0</v>
      </c>
      <c r="AT167" s="435"/>
      <c r="AU167" s="381"/>
      <c r="AV167" s="381"/>
      <c r="AW167" s="381"/>
      <c r="AX167" s="381"/>
      <c r="AY167" s="381"/>
      <c r="AZ167" s="381"/>
      <c r="BA167" s="381"/>
      <c r="BB167" s="381"/>
    </row>
    <row r="168" spans="1:54" x14ac:dyDescent="0.25">
      <c r="A168" s="424">
        <f t="shared" si="8"/>
        <v>172</v>
      </c>
      <c r="B168" s="424" t="s">
        <v>14</v>
      </c>
      <c r="C168" s="424" t="s">
        <v>80</v>
      </c>
      <c r="D168" s="424" t="s">
        <v>677</v>
      </c>
      <c r="E168" s="300" t="str">
        <f>+INDEX(dnc_capex_drivers!$A:$AB,MATCH(live_ds!$D168,dnc_capex_drivers!$B:$B,0),MATCH(live_ds!E$1,dnc_capex_drivers!$1:$1,0))</f>
        <v>All</v>
      </c>
      <c r="F168" s="300">
        <v>2050</v>
      </c>
      <c r="G168" s="301">
        <v>10000</v>
      </c>
      <c r="H168" s="436" t="s">
        <v>701</v>
      </c>
      <c r="I168" s="160" t="s">
        <v>701</v>
      </c>
      <c r="J168" s="161">
        <v>2</v>
      </c>
      <c r="K168" s="161" t="s">
        <v>679</v>
      </c>
      <c r="L168" s="161">
        <v>6</v>
      </c>
      <c r="M168" s="161">
        <v>3</v>
      </c>
      <c r="N168" s="161" t="s">
        <v>99</v>
      </c>
      <c r="O168" s="161" t="s">
        <v>588</v>
      </c>
      <c r="P168" s="437">
        <v>100</v>
      </c>
      <c r="Q168" s="438">
        <v>75.396000000000001</v>
      </c>
      <c r="R168" s="161" t="s">
        <v>614</v>
      </c>
      <c r="S168" s="161">
        <v>10000</v>
      </c>
      <c r="T168" s="161" t="s">
        <v>548</v>
      </c>
      <c r="U168" s="167" t="s">
        <v>115</v>
      </c>
      <c r="V168" s="164" t="s">
        <v>680</v>
      </c>
      <c r="W168" s="428">
        <v>44751</v>
      </c>
      <c r="X168" s="428">
        <v>44720</v>
      </c>
      <c r="Y168" s="428">
        <v>44751</v>
      </c>
      <c r="Z168" s="429">
        <v>44811</v>
      </c>
      <c r="AA168" s="430">
        <v>44861</v>
      </c>
      <c r="AB168" s="434">
        <v>44842</v>
      </c>
      <c r="AC168" s="439">
        <v>44869</v>
      </c>
      <c r="AD168" s="432">
        <v>44898</v>
      </c>
      <c r="AE168" s="467">
        <v>44923</v>
      </c>
      <c r="AF168" s="468">
        <v>44965</v>
      </c>
      <c r="AG168" s="468">
        <v>44972</v>
      </c>
      <c r="AH168" s="469">
        <v>44981</v>
      </c>
      <c r="AI168" s="434">
        <v>44983</v>
      </c>
      <c r="AJ168" s="430">
        <v>45013</v>
      </c>
      <c r="AK168" s="468">
        <v>45103</v>
      </c>
      <c r="AL168" s="263"/>
      <c r="AM168" s="243">
        <v>0</v>
      </c>
      <c r="AT168" s="435"/>
      <c r="AU168" s="381"/>
      <c r="AV168" s="381"/>
      <c r="AW168" s="381"/>
      <c r="AX168" s="381"/>
      <c r="AY168" s="381"/>
      <c r="AZ168" s="381"/>
      <c r="BA168" s="381"/>
      <c r="BB168" s="381"/>
    </row>
    <row r="169" spans="1:54" x14ac:dyDescent="0.25">
      <c r="A169" s="139">
        <f t="shared" si="8"/>
        <v>173</v>
      </c>
      <c r="B169" s="139" t="s">
        <v>14</v>
      </c>
      <c r="C169" s="139" t="s">
        <v>80</v>
      </c>
      <c r="D169" s="139" t="s">
        <v>677</v>
      </c>
      <c r="E169" s="290" t="str">
        <f>+INDEX(dnc_capex_drivers!$A:$AB,MATCH(live_ds!$D169,dnc_capex_drivers!$B:$B,0),MATCH(live_ds!E$1,dnc_capex_drivers!$1:$1,0))</f>
        <v>All</v>
      </c>
      <c r="F169" s="290">
        <v>2050</v>
      </c>
      <c r="G169" s="291">
        <v>10000</v>
      </c>
      <c r="H169" s="425" t="s">
        <v>702</v>
      </c>
      <c r="I169" s="115" t="s">
        <v>702</v>
      </c>
      <c r="J169" s="116">
        <v>2</v>
      </c>
      <c r="K169" s="116" t="s">
        <v>679</v>
      </c>
      <c r="L169" s="116">
        <v>6</v>
      </c>
      <c r="M169" s="116">
        <v>4</v>
      </c>
      <c r="N169" s="116" t="s">
        <v>99</v>
      </c>
      <c r="O169" s="116" t="s">
        <v>588</v>
      </c>
      <c r="P169" s="426">
        <v>100</v>
      </c>
      <c r="Q169" s="438">
        <v>75.396000000000001</v>
      </c>
      <c r="R169" s="116" t="s">
        <v>614</v>
      </c>
      <c r="S169" s="116">
        <v>10000</v>
      </c>
      <c r="T169" s="116" t="s">
        <v>548</v>
      </c>
      <c r="U169" s="122" t="s">
        <v>115</v>
      </c>
      <c r="V169" s="119" t="s">
        <v>680</v>
      </c>
      <c r="W169" s="428">
        <v>44751</v>
      </c>
      <c r="X169" s="428">
        <v>44720</v>
      </c>
      <c r="Y169" s="428">
        <v>44751</v>
      </c>
      <c r="Z169" s="429">
        <v>44811</v>
      </c>
      <c r="AA169" s="430">
        <v>44870</v>
      </c>
      <c r="AB169" s="434">
        <v>44842</v>
      </c>
      <c r="AC169" s="439">
        <v>44878</v>
      </c>
      <c r="AD169" s="432">
        <v>44898</v>
      </c>
      <c r="AE169" s="467">
        <v>44923</v>
      </c>
      <c r="AF169" s="468">
        <v>44965</v>
      </c>
      <c r="AG169" s="468">
        <v>44975</v>
      </c>
      <c r="AH169" s="469">
        <v>44981</v>
      </c>
      <c r="AI169" s="434">
        <v>44983</v>
      </c>
      <c r="AJ169" s="430">
        <v>45013</v>
      </c>
      <c r="AK169" s="468">
        <v>45103</v>
      </c>
      <c r="AL169" s="259"/>
      <c r="AM169" s="247">
        <v>0</v>
      </c>
      <c r="AT169" s="435"/>
      <c r="AU169" s="381"/>
      <c r="AV169" s="381"/>
      <c r="AW169" s="381"/>
      <c r="AX169" s="381"/>
      <c r="AY169" s="381"/>
      <c r="AZ169" s="381"/>
      <c r="BA169" s="381"/>
      <c r="BB169" s="381"/>
    </row>
    <row r="170" spans="1:54" x14ac:dyDescent="0.25">
      <c r="A170" s="424">
        <f t="shared" si="8"/>
        <v>174</v>
      </c>
      <c r="B170" s="424" t="s">
        <v>14</v>
      </c>
      <c r="C170" s="424" t="s">
        <v>80</v>
      </c>
      <c r="D170" s="424" t="s">
        <v>677</v>
      </c>
      <c r="E170" s="300" t="str">
        <f>+INDEX(dnc_capex_drivers!$A:$AB,MATCH(live_ds!$D170,dnc_capex_drivers!$B:$B,0),MATCH(live_ds!E$1,dnc_capex_drivers!$1:$1,0))</f>
        <v>All</v>
      </c>
      <c r="F170" s="300">
        <v>2050</v>
      </c>
      <c r="G170" s="301">
        <v>10000</v>
      </c>
      <c r="H170" s="436" t="s">
        <v>703</v>
      </c>
      <c r="I170" s="160" t="s">
        <v>703</v>
      </c>
      <c r="J170" s="161">
        <v>2</v>
      </c>
      <c r="K170" s="161" t="s">
        <v>679</v>
      </c>
      <c r="L170" s="161">
        <v>6</v>
      </c>
      <c r="M170" s="161">
        <v>5</v>
      </c>
      <c r="N170" s="161" t="s">
        <v>99</v>
      </c>
      <c r="O170" s="161" t="s">
        <v>588</v>
      </c>
      <c r="P170" s="437">
        <v>100</v>
      </c>
      <c r="Q170" s="438">
        <v>75.396000000000001</v>
      </c>
      <c r="R170" s="161" t="s">
        <v>614</v>
      </c>
      <c r="S170" s="161">
        <v>10000</v>
      </c>
      <c r="T170" s="161" t="s">
        <v>548</v>
      </c>
      <c r="U170" s="167" t="s">
        <v>115</v>
      </c>
      <c r="V170" s="164" t="s">
        <v>680</v>
      </c>
      <c r="W170" s="428">
        <v>44751</v>
      </c>
      <c r="X170" s="428">
        <v>44720</v>
      </c>
      <c r="Y170" s="428">
        <v>44751</v>
      </c>
      <c r="Z170" s="429">
        <v>44811</v>
      </c>
      <c r="AA170" s="430">
        <v>44879</v>
      </c>
      <c r="AB170" s="434">
        <v>44842</v>
      </c>
      <c r="AC170" s="439">
        <v>44887</v>
      </c>
      <c r="AD170" s="432">
        <v>44898</v>
      </c>
      <c r="AE170" s="467">
        <v>44923</v>
      </c>
      <c r="AF170" s="468">
        <v>44965</v>
      </c>
      <c r="AG170" s="468">
        <v>44978</v>
      </c>
      <c r="AH170" s="469">
        <v>44981</v>
      </c>
      <c r="AI170" s="434">
        <v>44983</v>
      </c>
      <c r="AJ170" s="430">
        <v>45013</v>
      </c>
      <c r="AK170" s="468">
        <v>45103</v>
      </c>
      <c r="AL170" s="263"/>
      <c r="AM170" s="243">
        <v>0</v>
      </c>
      <c r="AT170" s="435"/>
      <c r="AU170" s="381"/>
      <c r="AV170" s="381"/>
      <c r="AW170" s="381"/>
      <c r="AX170" s="381"/>
      <c r="AY170" s="381"/>
      <c r="AZ170" s="381"/>
      <c r="BA170" s="381"/>
      <c r="BB170" s="381"/>
    </row>
    <row r="171" spans="1:54" x14ac:dyDescent="0.25">
      <c r="A171" s="451">
        <f t="shared" si="8"/>
        <v>175</v>
      </c>
      <c r="B171" s="451" t="s">
        <v>14</v>
      </c>
      <c r="C171" s="451" t="s">
        <v>80</v>
      </c>
      <c r="D171" s="451" t="s">
        <v>677</v>
      </c>
      <c r="E171" s="387" t="str">
        <f>+INDEX(dnc_capex_drivers!$A:$AB,MATCH(live_ds!$D171,dnc_capex_drivers!$B:$B,0),MATCH(live_ds!E$1,dnc_capex_drivers!$1:$1,0))</f>
        <v>All</v>
      </c>
      <c r="F171" s="387">
        <v>2050</v>
      </c>
      <c r="G171" s="388">
        <v>10000</v>
      </c>
      <c r="H171" s="441" t="s">
        <v>704</v>
      </c>
      <c r="I171" s="347" t="s">
        <v>704</v>
      </c>
      <c r="J171" s="356">
        <v>2</v>
      </c>
      <c r="K171" s="356" t="s">
        <v>679</v>
      </c>
      <c r="L171" s="356">
        <v>6</v>
      </c>
      <c r="M171" s="356">
        <v>6</v>
      </c>
      <c r="N171" s="356" t="s">
        <v>99</v>
      </c>
      <c r="O171" s="356" t="s">
        <v>588</v>
      </c>
      <c r="P171" s="442">
        <v>100</v>
      </c>
      <c r="Q171" s="456">
        <v>75.396000000000001</v>
      </c>
      <c r="R171" s="356" t="s">
        <v>614</v>
      </c>
      <c r="S171" s="356">
        <v>10000</v>
      </c>
      <c r="T171" s="356" t="s">
        <v>548</v>
      </c>
      <c r="U171" s="357" t="s">
        <v>115</v>
      </c>
      <c r="V171" s="358" t="s">
        <v>680</v>
      </c>
      <c r="W171" s="444">
        <v>44751</v>
      </c>
      <c r="X171" s="444">
        <v>44720</v>
      </c>
      <c r="Y171" s="444">
        <v>44751</v>
      </c>
      <c r="Z171" s="445">
        <v>44811</v>
      </c>
      <c r="AA171" s="446">
        <v>44888</v>
      </c>
      <c r="AB171" s="450">
        <v>44842</v>
      </c>
      <c r="AC171" s="447">
        <v>44896</v>
      </c>
      <c r="AD171" s="448">
        <v>44898</v>
      </c>
      <c r="AE171" s="470">
        <v>44923</v>
      </c>
      <c r="AF171" s="471">
        <v>44965</v>
      </c>
      <c r="AG171" s="471">
        <v>44981</v>
      </c>
      <c r="AH171" s="472">
        <v>44981</v>
      </c>
      <c r="AI171" s="450">
        <v>44983</v>
      </c>
      <c r="AJ171" s="446">
        <v>45013</v>
      </c>
      <c r="AK171" s="471">
        <v>45103</v>
      </c>
      <c r="AL171" s="259"/>
      <c r="AM171" s="247">
        <v>0</v>
      </c>
      <c r="AT171" s="435"/>
      <c r="AU171" s="381"/>
      <c r="AV171" s="381"/>
      <c r="AW171" s="381"/>
      <c r="AX171" s="381"/>
      <c r="AY171" s="381"/>
      <c r="AZ171" s="381"/>
      <c r="BA171" s="381"/>
      <c r="BB171" s="381"/>
    </row>
    <row r="172" spans="1:54" x14ac:dyDescent="0.25">
      <c r="A172" s="424">
        <f t="shared" si="8"/>
        <v>176</v>
      </c>
      <c r="B172" s="424" t="s">
        <v>14</v>
      </c>
      <c r="C172" s="424" t="s">
        <v>80</v>
      </c>
      <c r="D172" s="424" t="s">
        <v>705</v>
      </c>
      <c r="E172" s="300" t="str">
        <f>+INDEX(dnc_capex_drivers!$A:$AB,MATCH(live_ds!$D172,dnc_capex_drivers!$B:$B,0),MATCH(live_ds!E$1,dnc_capex_drivers!$1:$1,0))</f>
        <v>B3</v>
      </c>
      <c r="F172" s="300">
        <v>2050</v>
      </c>
      <c r="G172" s="301">
        <v>10000</v>
      </c>
      <c r="H172" s="425" t="s">
        <v>706</v>
      </c>
      <c r="I172" s="115" t="s">
        <v>706</v>
      </c>
      <c r="J172" s="116">
        <v>2</v>
      </c>
      <c r="K172" s="116" t="s">
        <v>707</v>
      </c>
      <c r="L172" s="116">
        <v>4</v>
      </c>
      <c r="M172" s="116">
        <v>1</v>
      </c>
      <c r="N172" s="116" t="s">
        <v>98</v>
      </c>
      <c r="O172" s="116" t="s">
        <v>588</v>
      </c>
      <c r="P172" s="426">
        <v>100</v>
      </c>
      <c r="Q172" s="426">
        <v>75</v>
      </c>
      <c r="R172" s="116" t="s">
        <v>614</v>
      </c>
      <c r="S172" s="116">
        <v>10000</v>
      </c>
      <c r="T172" s="116" t="s">
        <v>548</v>
      </c>
      <c r="U172" s="122" t="s">
        <v>115</v>
      </c>
      <c r="V172" s="119" t="s">
        <v>680</v>
      </c>
      <c r="W172" s="428">
        <v>44857</v>
      </c>
      <c r="X172" s="428">
        <v>44826</v>
      </c>
      <c r="Y172" s="428">
        <v>44857</v>
      </c>
      <c r="Z172" s="429">
        <v>44917</v>
      </c>
      <c r="AA172" s="434">
        <v>44948</v>
      </c>
      <c r="AB172" s="434">
        <v>44948</v>
      </c>
      <c r="AC172" s="473">
        <v>44957</v>
      </c>
      <c r="AD172" s="432">
        <v>44986</v>
      </c>
      <c r="AE172" s="467">
        <v>45013</v>
      </c>
      <c r="AF172" s="468">
        <v>45041</v>
      </c>
      <c r="AG172" s="468">
        <v>45042</v>
      </c>
      <c r="AH172" s="469">
        <v>45051</v>
      </c>
      <c r="AI172" s="434">
        <v>45053</v>
      </c>
      <c r="AJ172" s="430">
        <v>45083</v>
      </c>
      <c r="AK172" s="468">
        <v>45143</v>
      </c>
      <c r="AL172" s="263"/>
      <c r="AM172" s="243">
        <v>0</v>
      </c>
      <c r="AT172" s="435"/>
      <c r="AU172" s="381"/>
      <c r="AV172" s="381"/>
      <c r="AW172" s="381"/>
      <c r="AX172" s="381"/>
      <c r="AY172" s="381"/>
      <c r="AZ172" s="381"/>
      <c r="BA172" s="381"/>
      <c r="BB172" s="381"/>
    </row>
    <row r="173" spans="1:54" x14ac:dyDescent="0.25">
      <c r="A173" s="139">
        <f t="shared" si="8"/>
        <v>177</v>
      </c>
      <c r="B173" s="139" t="s">
        <v>14</v>
      </c>
      <c r="C173" s="139" t="s">
        <v>80</v>
      </c>
      <c r="D173" s="139" t="s">
        <v>705</v>
      </c>
      <c r="E173" s="290" t="str">
        <f>+INDEX(dnc_capex_drivers!$A:$AB,MATCH(live_ds!$D173,dnc_capex_drivers!$B:$B,0),MATCH(live_ds!E$1,dnc_capex_drivers!$1:$1,0))</f>
        <v>B3</v>
      </c>
      <c r="F173" s="290">
        <v>2050</v>
      </c>
      <c r="G173" s="291">
        <v>10000</v>
      </c>
      <c r="H173" s="436" t="s">
        <v>708</v>
      </c>
      <c r="I173" s="160" t="s">
        <v>708</v>
      </c>
      <c r="J173" s="161">
        <v>2</v>
      </c>
      <c r="K173" s="161" t="s">
        <v>707</v>
      </c>
      <c r="L173" s="161">
        <v>4</v>
      </c>
      <c r="M173" s="161">
        <v>2</v>
      </c>
      <c r="N173" s="161" t="s">
        <v>98</v>
      </c>
      <c r="O173" s="161" t="s">
        <v>588</v>
      </c>
      <c r="P173" s="437">
        <v>100</v>
      </c>
      <c r="Q173" s="437">
        <v>75</v>
      </c>
      <c r="R173" s="161" t="s">
        <v>614</v>
      </c>
      <c r="S173" s="161">
        <v>10000</v>
      </c>
      <c r="T173" s="161" t="s">
        <v>548</v>
      </c>
      <c r="U173" s="167" t="s">
        <v>115</v>
      </c>
      <c r="V173" s="164" t="s">
        <v>680</v>
      </c>
      <c r="W173" s="428">
        <v>44857</v>
      </c>
      <c r="X173" s="428">
        <v>44826</v>
      </c>
      <c r="Y173" s="428">
        <v>44857</v>
      </c>
      <c r="Z173" s="429">
        <v>44917</v>
      </c>
      <c r="AA173" s="430">
        <v>44958</v>
      </c>
      <c r="AB173" s="434">
        <v>44948</v>
      </c>
      <c r="AC173" s="439">
        <v>44966</v>
      </c>
      <c r="AD173" s="432">
        <v>44986</v>
      </c>
      <c r="AE173" s="467">
        <v>45013</v>
      </c>
      <c r="AF173" s="468">
        <v>45041</v>
      </c>
      <c r="AG173" s="468">
        <v>45045</v>
      </c>
      <c r="AH173" s="469">
        <v>45051</v>
      </c>
      <c r="AI173" s="434">
        <v>45053</v>
      </c>
      <c r="AJ173" s="430">
        <v>45083</v>
      </c>
      <c r="AK173" s="468">
        <v>45143</v>
      </c>
      <c r="AL173" s="259"/>
      <c r="AM173" s="247">
        <v>0</v>
      </c>
      <c r="AT173" s="435"/>
      <c r="AU173" s="381"/>
      <c r="AV173" s="381"/>
      <c r="AW173" s="381"/>
      <c r="AX173" s="381"/>
      <c r="AY173" s="381"/>
      <c r="AZ173" s="381"/>
      <c r="BA173" s="381"/>
      <c r="BB173" s="381"/>
    </row>
    <row r="174" spans="1:54" x14ac:dyDescent="0.25">
      <c r="A174" s="424">
        <f t="shared" ref="A174:A198" si="14">+A173+1</f>
        <v>178</v>
      </c>
      <c r="B174" s="424" t="s">
        <v>14</v>
      </c>
      <c r="C174" s="424" t="s">
        <v>80</v>
      </c>
      <c r="D174" s="424" t="s">
        <v>705</v>
      </c>
      <c r="E174" s="300" t="str">
        <f>+INDEX(dnc_capex_drivers!$A:$AB,MATCH(live_ds!$D174,dnc_capex_drivers!$B:$B,0),MATCH(live_ds!E$1,dnc_capex_drivers!$1:$1,0))</f>
        <v>B3</v>
      </c>
      <c r="F174" s="300">
        <v>2050</v>
      </c>
      <c r="G174" s="301">
        <v>10000</v>
      </c>
      <c r="H174" s="425" t="s">
        <v>709</v>
      </c>
      <c r="I174" s="115" t="s">
        <v>709</v>
      </c>
      <c r="J174" s="116">
        <v>2</v>
      </c>
      <c r="K174" s="116" t="s">
        <v>707</v>
      </c>
      <c r="L174" s="116">
        <v>4</v>
      </c>
      <c r="M174" s="116">
        <v>3</v>
      </c>
      <c r="N174" s="116" t="s">
        <v>98</v>
      </c>
      <c r="O174" s="116" t="s">
        <v>588</v>
      </c>
      <c r="P174" s="426">
        <v>100</v>
      </c>
      <c r="Q174" s="426">
        <v>75</v>
      </c>
      <c r="R174" s="116" t="s">
        <v>614</v>
      </c>
      <c r="S174" s="116">
        <v>10000</v>
      </c>
      <c r="T174" s="116" t="s">
        <v>548</v>
      </c>
      <c r="U174" s="122" t="s">
        <v>115</v>
      </c>
      <c r="V174" s="119" t="s">
        <v>680</v>
      </c>
      <c r="W174" s="428">
        <v>44857</v>
      </c>
      <c r="X174" s="428">
        <v>44826</v>
      </c>
      <c r="Y174" s="428">
        <v>44857</v>
      </c>
      <c r="Z174" s="429">
        <v>44917</v>
      </c>
      <c r="AA174" s="430">
        <v>44967</v>
      </c>
      <c r="AB174" s="434">
        <v>44948</v>
      </c>
      <c r="AC174" s="439">
        <v>44975</v>
      </c>
      <c r="AD174" s="432">
        <v>44986</v>
      </c>
      <c r="AE174" s="467">
        <v>45013</v>
      </c>
      <c r="AF174" s="468">
        <v>45041</v>
      </c>
      <c r="AG174" s="468">
        <v>45048</v>
      </c>
      <c r="AH174" s="469">
        <v>45051</v>
      </c>
      <c r="AI174" s="434">
        <v>45053</v>
      </c>
      <c r="AJ174" s="430">
        <v>45083</v>
      </c>
      <c r="AK174" s="468">
        <v>45143</v>
      </c>
      <c r="AL174" s="263"/>
      <c r="AM174" s="243">
        <v>0</v>
      </c>
      <c r="AT174" s="435"/>
      <c r="AU174" s="381"/>
      <c r="AV174" s="381"/>
      <c r="AW174" s="381"/>
      <c r="AX174" s="381"/>
      <c r="AY174" s="381"/>
      <c r="AZ174" s="381"/>
      <c r="BA174" s="381"/>
      <c r="BB174" s="381"/>
    </row>
    <row r="175" spans="1:54" x14ac:dyDescent="0.25">
      <c r="A175" s="451">
        <f t="shared" si="14"/>
        <v>179</v>
      </c>
      <c r="B175" s="451" t="s">
        <v>14</v>
      </c>
      <c r="C175" s="451" t="s">
        <v>80</v>
      </c>
      <c r="D175" s="451" t="s">
        <v>705</v>
      </c>
      <c r="E175" s="387" t="str">
        <f>+INDEX(dnc_capex_drivers!$A:$AB,MATCH(live_ds!$D175,dnc_capex_drivers!$B:$B,0),MATCH(live_ds!E$1,dnc_capex_drivers!$1:$1,0))</f>
        <v>B3</v>
      </c>
      <c r="F175" s="387">
        <v>2050</v>
      </c>
      <c r="G175" s="388">
        <v>10000</v>
      </c>
      <c r="H175" s="452" t="s">
        <v>710</v>
      </c>
      <c r="I175" s="453" t="s">
        <v>710</v>
      </c>
      <c r="J175" s="454">
        <v>2</v>
      </c>
      <c r="K175" s="454" t="s">
        <v>707</v>
      </c>
      <c r="L175" s="454">
        <v>4</v>
      </c>
      <c r="M175" s="454">
        <v>4</v>
      </c>
      <c r="N175" s="454" t="s">
        <v>98</v>
      </c>
      <c r="O175" s="454" t="s">
        <v>588</v>
      </c>
      <c r="P175" s="455">
        <v>100</v>
      </c>
      <c r="Q175" s="455">
        <v>75</v>
      </c>
      <c r="R175" s="454" t="s">
        <v>614</v>
      </c>
      <c r="S175" s="454">
        <v>10000</v>
      </c>
      <c r="T175" s="454" t="s">
        <v>548</v>
      </c>
      <c r="U175" s="457" t="s">
        <v>115</v>
      </c>
      <c r="V175" s="458" t="s">
        <v>680</v>
      </c>
      <c r="W175" s="444">
        <v>44857</v>
      </c>
      <c r="X175" s="444">
        <v>44826</v>
      </c>
      <c r="Y175" s="444">
        <v>44857</v>
      </c>
      <c r="Z175" s="445">
        <v>44917</v>
      </c>
      <c r="AA175" s="446">
        <v>44976</v>
      </c>
      <c r="AB175" s="450">
        <v>44948</v>
      </c>
      <c r="AC175" s="447">
        <v>44984</v>
      </c>
      <c r="AD175" s="448">
        <v>44986</v>
      </c>
      <c r="AE175" s="470">
        <v>45013</v>
      </c>
      <c r="AF175" s="471">
        <v>45041</v>
      </c>
      <c r="AG175" s="471">
        <v>45051</v>
      </c>
      <c r="AH175" s="472">
        <v>45051</v>
      </c>
      <c r="AI175" s="450">
        <v>45053</v>
      </c>
      <c r="AJ175" s="446">
        <v>45083</v>
      </c>
      <c r="AK175" s="471">
        <v>45143</v>
      </c>
      <c r="AL175" s="259"/>
      <c r="AM175" s="247">
        <v>0</v>
      </c>
      <c r="AT175" s="435"/>
      <c r="AU175" s="381"/>
      <c r="AV175" s="381"/>
      <c r="AW175" s="381"/>
      <c r="AX175" s="381"/>
      <c r="AY175" s="381"/>
      <c r="AZ175" s="381"/>
      <c r="BA175" s="381"/>
      <c r="BB175" s="381"/>
    </row>
    <row r="176" spans="1:54" x14ac:dyDescent="0.25">
      <c r="A176" s="424">
        <f t="shared" si="14"/>
        <v>180</v>
      </c>
      <c r="B176" s="424" t="s">
        <v>14</v>
      </c>
      <c r="C176" s="424" t="s">
        <v>80</v>
      </c>
      <c r="D176" s="424" t="s">
        <v>687</v>
      </c>
      <c r="E176" s="300" t="str">
        <f>+INDEX(dnc_capex_drivers!$A:$AB,MATCH(live_ds!$D176,dnc_capex_drivers!$B:$B,0),MATCH(live_ds!E$1,dnc_capex_drivers!$1:$1,0))</f>
        <v>All</v>
      </c>
      <c r="F176" s="300">
        <v>2050</v>
      </c>
      <c r="G176" s="301">
        <v>10000</v>
      </c>
      <c r="H176" s="115" t="s">
        <v>711</v>
      </c>
      <c r="I176" s="115" t="s">
        <v>711</v>
      </c>
      <c r="J176" s="116">
        <v>2</v>
      </c>
      <c r="K176" s="116" t="s">
        <v>689</v>
      </c>
      <c r="L176" s="116">
        <v>5</v>
      </c>
      <c r="M176" s="116">
        <v>1</v>
      </c>
      <c r="N176" s="116" t="s">
        <v>690</v>
      </c>
      <c r="O176" s="116" t="s">
        <v>588</v>
      </c>
      <c r="P176" s="426">
        <v>100</v>
      </c>
      <c r="Q176" s="426">
        <v>75</v>
      </c>
      <c r="R176" s="116" t="s">
        <v>614</v>
      </c>
      <c r="S176" s="116">
        <v>10000</v>
      </c>
      <c r="T176" s="116" t="s">
        <v>548</v>
      </c>
      <c r="U176" s="122" t="s">
        <v>115</v>
      </c>
      <c r="V176" s="119" t="s">
        <v>680</v>
      </c>
      <c r="W176" s="428">
        <v>45045</v>
      </c>
      <c r="X176" s="428">
        <v>45014</v>
      </c>
      <c r="Y176" s="428">
        <v>45045</v>
      </c>
      <c r="Z176" s="429">
        <v>45105</v>
      </c>
      <c r="AA176" s="430">
        <v>45136</v>
      </c>
      <c r="AB176" s="430">
        <v>45136</v>
      </c>
      <c r="AC176" s="439">
        <v>45145</v>
      </c>
      <c r="AD176" s="439">
        <v>45183</v>
      </c>
      <c r="AE176" s="467">
        <v>45188</v>
      </c>
      <c r="AF176" s="468">
        <v>45216</v>
      </c>
      <c r="AG176" s="468">
        <v>45217</v>
      </c>
      <c r="AH176" s="469">
        <v>45229</v>
      </c>
      <c r="AI176" s="434">
        <v>45231</v>
      </c>
      <c r="AJ176" s="430">
        <v>45261</v>
      </c>
      <c r="AK176" s="468">
        <v>45321</v>
      </c>
      <c r="AL176" s="263"/>
      <c r="AM176" s="243">
        <v>0</v>
      </c>
      <c r="AT176" s="435"/>
      <c r="AU176" s="381"/>
      <c r="AV176" s="381"/>
      <c r="AW176" s="381"/>
      <c r="AX176" s="381"/>
      <c r="AY176" s="381"/>
      <c r="AZ176" s="381"/>
      <c r="BA176" s="381"/>
      <c r="BB176" s="381"/>
    </row>
    <row r="177" spans="1:54" x14ac:dyDescent="0.25">
      <c r="A177" s="139">
        <f t="shared" si="14"/>
        <v>181</v>
      </c>
      <c r="B177" s="139" t="s">
        <v>14</v>
      </c>
      <c r="C177" s="139" t="s">
        <v>80</v>
      </c>
      <c r="D177" s="139" t="s">
        <v>687</v>
      </c>
      <c r="E177" s="290" t="str">
        <f>+INDEX(dnc_capex_drivers!$A:$AB,MATCH(live_ds!$D177,dnc_capex_drivers!$B:$B,0),MATCH(live_ds!E$1,dnc_capex_drivers!$1:$1,0))</f>
        <v>All</v>
      </c>
      <c r="F177" s="290">
        <v>2050</v>
      </c>
      <c r="G177" s="291">
        <v>10000</v>
      </c>
      <c r="H177" s="160" t="s">
        <v>712</v>
      </c>
      <c r="I177" s="160" t="s">
        <v>712</v>
      </c>
      <c r="J177" s="161">
        <v>2</v>
      </c>
      <c r="K177" s="161" t="s">
        <v>689</v>
      </c>
      <c r="L177" s="161">
        <v>5</v>
      </c>
      <c r="M177" s="161">
        <v>2</v>
      </c>
      <c r="N177" s="161" t="s">
        <v>690</v>
      </c>
      <c r="O177" s="161" t="s">
        <v>588</v>
      </c>
      <c r="P177" s="437">
        <v>100</v>
      </c>
      <c r="Q177" s="437">
        <v>75</v>
      </c>
      <c r="R177" s="161" t="s">
        <v>614</v>
      </c>
      <c r="S177" s="161">
        <v>10000</v>
      </c>
      <c r="T177" s="161" t="s">
        <v>548</v>
      </c>
      <c r="U177" s="167" t="s">
        <v>115</v>
      </c>
      <c r="V177" s="164" t="s">
        <v>680</v>
      </c>
      <c r="W177" s="428">
        <v>45045</v>
      </c>
      <c r="X177" s="428">
        <v>45014</v>
      </c>
      <c r="Y177" s="428">
        <v>45045</v>
      </c>
      <c r="Z177" s="429">
        <v>45105</v>
      </c>
      <c r="AA177" s="434">
        <v>45145</v>
      </c>
      <c r="AB177" s="430">
        <v>45136</v>
      </c>
      <c r="AC177" s="473">
        <v>45154</v>
      </c>
      <c r="AD177" s="439">
        <v>45183</v>
      </c>
      <c r="AE177" s="467">
        <v>45188</v>
      </c>
      <c r="AF177" s="468">
        <v>45216</v>
      </c>
      <c r="AG177" s="468">
        <v>45220</v>
      </c>
      <c r="AH177" s="469">
        <v>45229</v>
      </c>
      <c r="AI177" s="434">
        <v>45231</v>
      </c>
      <c r="AJ177" s="430">
        <v>45261</v>
      </c>
      <c r="AK177" s="468">
        <v>45321</v>
      </c>
      <c r="AL177" s="259"/>
      <c r="AM177" s="247">
        <v>0</v>
      </c>
      <c r="AT177" s="435"/>
      <c r="AU177" s="381"/>
      <c r="AV177" s="381"/>
      <c r="AW177" s="381"/>
      <c r="AX177" s="381"/>
      <c r="AY177" s="381"/>
      <c r="AZ177" s="381"/>
      <c r="BA177" s="381"/>
      <c r="BB177" s="381"/>
    </row>
    <row r="178" spans="1:54" x14ac:dyDescent="0.25">
      <c r="A178" s="424">
        <f t="shared" si="14"/>
        <v>182</v>
      </c>
      <c r="B178" s="424" t="s">
        <v>14</v>
      </c>
      <c r="C178" s="424" t="s">
        <v>80</v>
      </c>
      <c r="D178" s="424" t="s">
        <v>687</v>
      </c>
      <c r="E178" s="300" t="str">
        <f>+INDEX(dnc_capex_drivers!$A:$AB,MATCH(live_ds!$D178,dnc_capex_drivers!$B:$B,0),MATCH(live_ds!E$1,dnc_capex_drivers!$1:$1,0))</f>
        <v>All</v>
      </c>
      <c r="F178" s="300">
        <v>2050</v>
      </c>
      <c r="G178" s="301">
        <v>10000</v>
      </c>
      <c r="H178" s="115" t="s">
        <v>713</v>
      </c>
      <c r="I178" s="115" t="s">
        <v>713</v>
      </c>
      <c r="J178" s="116">
        <v>2</v>
      </c>
      <c r="K178" s="116" t="s">
        <v>689</v>
      </c>
      <c r="L178" s="116">
        <v>5</v>
      </c>
      <c r="M178" s="116">
        <v>3</v>
      </c>
      <c r="N178" s="116" t="s">
        <v>690</v>
      </c>
      <c r="O178" s="116" t="s">
        <v>588</v>
      </c>
      <c r="P178" s="426">
        <v>100</v>
      </c>
      <c r="Q178" s="426">
        <v>75</v>
      </c>
      <c r="R178" s="116" t="s">
        <v>614</v>
      </c>
      <c r="S178" s="116">
        <v>10000</v>
      </c>
      <c r="T178" s="116" t="s">
        <v>548</v>
      </c>
      <c r="U178" s="122" t="s">
        <v>115</v>
      </c>
      <c r="V178" s="119" t="s">
        <v>680</v>
      </c>
      <c r="W178" s="428">
        <v>45045</v>
      </c>
      <c r="X178" s="428">
        <v>45014</v>
      </c>
      <c r="Y178" s="428">
        <v>45045</v>
      </c>
      <c r="Z178" s="429">
        <v>45105</v>
      </c>
      <c r="AA178" s="434">
        <v>45154</v>
      </c>
      <c r="AB178" s="430">
        <v>45136</v>
      </c>
      <c r="AC178" s="473">
        <v>45163</v>
      </c>
      <c r="AD178" s="439">
        <v>45183</v>
      </c>
      <c r="AE178" s="467">
        <v>45188</v>
      </c>
      <c r="AF178" s="468">
        <v>45216</v>
      </c>
      <c r="AG178" s="468">
        <v>45223</v>
      </c>
      <c r="AH178" s="469">
        <v>45229</v>
      </c>
      <c r="AI178" s="434">
        <v>45231</v>
      </c>
      <c r="AJ178" s="430">
        <v>45261</v>
      </c>
      <c r="AK178" s="468">
        <v>45321</v>
      </c>
      <c r="AL178" s="263"/>
      <c r="AM178" s="243">
        <v>0</v>
      </c>
      <c r="AT178" s="435"/>
      <c r="AU178" s="381"/>
      <c r="AV178" s="381"/>
      <c r="AW178" s="381"/>
      <c r="AX178" s="381"/>
      <c r="AY178" s="381"/>
      <c r="AZ178" s="381"/>
      <c r="BA178" s="381"/>
      <c r="BB178" s="381"/>
    </row>
    <row r="179" spans="1:54" x14ac:dyDescent="0.25">
      <c r="A179" s="139">
        <f t="shared" si="14"/>
        <v>183</v>
      </c>
      <c r="B179" s="139" t="s">
        <v>14</v>
      </c>
      <c r="C179" s="139" t="s">
        <v>80</v>
      </c>
      <c r="D179" s="139" t="s">
        <v>687</v>
      </c>
      <c r="E179" s="290" t="str">
        <f>+INDEX(dnc_capex_drivers!$A:$AB,MATCH(live_ds!$D179,dnc_capex_drivers!$B:$B,0),MATCH(live_ds!E$1,dnc_capex_drivers!$1:$1,0))</f>
        <v>All</v>
      </c>
      <c r="F179" s="290">
        <v>2050</v>
      </c>
      <c r="G179" s="291">
        <v>10000</v>
      </c>
      <c r="H179" s="160" t="s">
        <v>714</v>
      </c>
      <c r="I179" s="160" t="s">
        <v>714</v>
      </c>
      <c r="J179" s="161">
        <v>2</v>
      </c>
      <c r="K179" s="161" t="s">
        <v>689</v>
      </c>
      <c r="L179" s="161">
        <v>5</v>
      </c>
      <c r="M179" s="161">
        <v>4</v>
      </c>
      <c r="N179" s="161" t="s">
        <v>690</v>
      </c>
      <c r="O179" s="161" t="s">
        <v>588</v>
      </c>
      <c r="P179" s="437">
        <v>100</v>
      </c>
      <c r="Q179" s="437">
        <v>75</v>
      </c>
      <c r="R179" s="161" t="s">
        <v>614</v>
      </c>
      <c r="S179" s="161">
        <v>10000</v>
      </c>
      <c r="T179" s="161" t="s">
        <v>548</v>
      </c>
      <c r="U179" s="167" t="s">
        <v>115</v>
      </c>
      <c r="V179" s="164" t="s">
        <v>680</v>
      </c>
      <c r="W179" s="428">
        <v>45045</v>
      </c>
      <c r="X179" s="428">
        <v>45014</v>
      </c>
      <c r="Y179" s="428">
        <v>45045</v>
      </c>
      <c r="Z179" s="429">
        <v>45105</v>
      </c>
      <c r="AA179" s="434">
        <v>45163</v>
      </c>
      <c r="AB179" s="430">
        <v>45136</v>
      </c>
      <c r="AC179" s="473">
        <v>45172</v>
      </c>
      <c r="AD179" s="439">
        <v>45183</v>
      </c>
      <c r="AE179" s="467">
        <v>45188</v>
      </c>
      <c r="AF179" s="468">
        <v>45216</v>
      </c>
      <c r="AG179" s="468">
        <v>45226</v>
      </c>
      <c r="AH179" s="469">
        <v>45229</v>
      </c>
      <c r="AI179" s="434">
        <v>45231</v>
      </c>
      <c r="AJ179" s="430">
        <v>45261</v>
      </c>
      <c r="AK179" s="468">
        <v>45321</v>
      </c>
      <c r="AL179" s="259"/>
      <c r="AM179" s="247">
        <v>0</v>
      </c>
      <c r="AT179" s="435"/>
      <c r="AU179" s="381"/>
      <c r="AV179" s="381"/>
      <c r="AW179" s="381"/>
      <c r="AX179" s="381"/>
      <c r="AY179" s="381"/>
      <c r="AZ179" s="381"/>
      <c r="BA179" s="381"/>
      <c r="BB179" s="381"/>
    </row>
    <row r="180" spans="1:54" x14ac:dyDescent="0.25">
      <c r="A180" s="440">
        <f t="shared" si="14"/>
        <v>184</v>
      </c>
      <c r="B180" s="440" t="s">
        <v>14</v>
      </c>
      <c r="C180" s="440" t="s">
        <v>80</v>
      </c>
      <c r="D180" s="440" t="s">
        <v>687</v>
      </c>
      <c r="E180" s="344" t="str">
        <f>+INDEX(dnc_capex_drivers!$A:$AB,MATCH(live_ds!$D180,dnc_capex_drivers!$B:$B,0),MATCH(live_ds!E$1,dnc_capex_drivers!$1:$1,0))</f>
        <v>All</v>
      </c>
      <c r="F180" s="344">
        <v>2050</v>
      </c>
      <c r="G180" s="345">
        <v>10000</v>
      </c>
      <c r="H180" s="347" t="s">
        <v>715</v>
      </c>
      <c r="I180" s="347" t="s">
        <v>715</v>
      </c>
      <c r="J180" s="356">
        <v>2</v>
      </c>
      <c r="K180" s="356" t="s">
        <v>689</v>
      </c>
      <c r="L180" s="356">
        <v>5</v>
      </c>
      <c r="M180" s="356">
        <v>5</v>
      </c>
      <c r="N180" s="356" t="s">
        <v>690</v>
      </c>
      <c r="O180" s="356" t="s">
        <v>588</v>
      </c>
      <c r="P180" s="442">
        <v>100</v>
      </c>
      <c r="Q180" s="442">
        <v>75</v>
      </c>
      <c r="R180" s="356" t="s">
        <v>614</v>
      </c>
      <c r="S180" s="356">
        <v>10000</v>
      </c>
      <c r="T180" s="356" t="s">
        <v>548</v>
      </c>
      <c r="U180" s="357" t="s">
        <v>115</v>
      </c>
      <c r="V180" s="358" t="s">
        <v>680</v>
      </c>
      <c r="W180" s="444">
        <v>45045</v>
      </c>
      <c r="X180" s="444">
        <v>45014</v>
      </c>
      <c r="Y180" s="444">
        <v>45045</v>
      </c>
      <c r="Z180" s="445">
        <v>45105</v>
      </c>
      <c r="AA180" s="450">
        <v>45172</v>
      </c>
      <c r="AB180" s="446">
        <v>45136</v>
      </c>
      <c r="AC180" s="474">
        <v>45181</v>
      </c>
      <c r="AD180" s="447">
        <v>45183</v>
      </c>
      <c r="AE180" s="470">
        <v>45188</v>
      </c>
      <c r="AF180" s="471">
        <v>45216</v>
      </c>
      <c r="AG180" s="471">
        <v>45229</v>
      </c>
      <c r="AH180" s="472">
        <v>45229</v>
      </c>
      <c r="AI180" s="450">
        <v>45231</v>
      </c>
      <c r="AJ180" s="446">
        <v>45261</v>
      </c>
      <c r="AK180" s="471">
        <v>45321</v>
      </c>
      <c r="AL180" s="263"/>
      <c r="AM180" s="243">
        <v>0</v>
      </c>
      <c r="AT180" s="435"/>
      <c r="AU180" s="381"/>
      <c r="AV180" s="381"/>
      <c r="AW180" s="381"/>
      <c r="AX180" s="381"/>
      <c r="AY180" s="381"/>
      <c r="AZ180" s="381"/>
      <c r="BA180" s="381"/>
      <c r="BB180" s="381"/>
    </row>
    <row r="181" spans="1:54" x14ac:dyDescent="0.25">
      <c r="A181" s="139">
        <f t="shared" si="14"/>
        <v>185</v>
      </c>
      <c r="B181" s="139" t="s">
        <v>14</v>
      </c>
      <c r="C181" s="139" t="s">
        <v>80</v>
      </c>
      <c r="D181" s="139" t="s">
        <v>677</v>
      </c>
      <c r="E181" s="290" t="str">
        <f>+INDEX(dnc_capex_drivers!$A:$AB,MATCH(live_ds!$D181,dnc_capex_drivers!$B:$B,0),MATCH(live_ds!E$1,dnc_capex_drivers!$1:$1,0))</f>
        <v>All</v>
      </c>
      <c r="F181" s="290">
        <v>2050</v>
      </c>
      <c r="G181" s="291">
        <v>10000</v>
      </c>
      <c r="H181" s="115" t="s">
        <v>716</v>
      </c>
      <c r="I181" s="115" t="s">
        <v>716</v>
      </c>
      <c r="J181" s="116">
        <v>2</v>
      </c>
      <c r="K181" s="116" t="s">
        <v>679</v>
      </c>
      <c r="L181" s="116">
        <v>7</v>
      </c>
      <c r="M181" s="116">
        <v>1</v>
      </c>
      <c r="N181" s="116" t="s">
        <v>99</v>
      </c>
      <c r="O181" s="116" t="s">
        <v>588</v>
      </c>
      <c r="P181" s="426">
        <v>100</v>
      </c>
      <c r="Q181" s="438">
        <v>78.125</v>
      </c>
      <c r="R181" s="116" t="s">
        <v>614</v>
      </c>
      <c r="S181" s="116">
        <v>10000</v>
      </c>
      <c r="T181" s="161" t="s">
        <v>548</v>
      </c>
      <c r="U181" s="167" t="s">
        <v>115</v>
      </c>
      <c r="V181" s="164" t="s">
        <v>680</v>
      </c>
      <c r="W181" s="428">
        <v>45187</v>
      </c>
      <c r="X181" s="428">
        <v>45156</v>
      </c>
      <c r="Y181" s="428">
        <v>45187</v>
      </c>
      <c r="Z181" s="429">
        <v>45247</v>
      </c>
      <c r="AA181" s="434">
        <v>45278</v>
      </c>
      <c r="AB181" s="434">
        <v>45278</v>
      </c>
      <c r="AC181" s="473">
        <v>45287</v>
      </c>
      <c r="AD181" s="432">
        <v>45343</v>
      </c>
      <c r="AE181" s="467">
        <v>45348</v>
      </c>
      <c r="AF181" s="468">
        <v>45397</v>
      </c>
      <c r="AG181" s="468">
        <v>45398</v>
      </c>
      <c r="AH181" s="469">
        <v>45416</v>
      </c>
      <c r="AI181" s="434">
        <v>45418</v>
      </c>
      <c r="AJ181" s="430">
        <v>45448</v>
      </c>
      <c r="AK181" s="468">
        <v>45508</v>
      </c>
      <c r="AL181" s="259"/>
      <c r="AM181" s="247">
        <v>0</v>
      </c>
      <c r="AT181" s="435"/>
      <c r="AU181" s="381"/>
      <c r="AV181" s="381"/>
      <c r="AW181" s="381"/>
      <c r="AX181" s="381"/>
      <c r="AY181" s="381"/>
      <c r="AZ181" s="381"/>
      <c r="BA181" s="381"/>
      <c r="BB181" s="381"/>
    </row>
    <row r="182" spans="1:54" x14ac:dyDescent="0.25">
      <c r="A182" s="424">
        <f t="shared" si="14"/>
        <v>186</v>
      </c>
      <c r="B182" s="424" t="s">
        <v>14</v>
      </c>
      <c r="C182" s="424" t="s">
        <v>80</v>
      </c>
      <c r="D182" s="424" t="s">
        <v>677</v>
      </c>
      <c r="E182" s="300" t="str">
        <f>+INDEX(dnc_capex_drivers!$A:$AB,MATCH(live_ds!$D182,dnc_capex_drivers!$B:$B,0),MATCH(live_ds!E$1,dnc_capex_drivers!$1:$1,0))</f>
        <v>All</v>
      </c>
      <c r="F182" s="300">
        <v>2050</v>
      </c>
      <c r="G182" s="301">
        <v>10000</v>
      </c>
      <c r="H182" s="160" t="s">
        <v>717</v>
      </c>
      <c r="I182" s="160" t="s">
        <v>717</v>
      </c>
      <c r="J182" s="161">
        <v>2</v>
      </c>
      <c r="K182" s="161" t="s">
        <v>679</v>
      </c>
      <c r="L182" s="161">
        <v>7</v>
      </c>
      <c r="M182" s="161">
        <v>2</v>
      </c>
      <c r="N182" s="161" t="s">
        <v>99</v>
      </c>
      <c r="O182" s="161" t="s">
        <v>588</v>
      </c>
      <c r="P182" s="437">
        <v>100</v>
      </c>
      <c r="Q182" s="438">
        <v>78.125</v>
      </c>
      <c r="R182" s="161" t="s">
        <v>614</v>
      </c>
      <c r="S182" s="161">
        <v>10000</v>
      </c>
      <c r="T182" s="116" t="s">
        <v>548</v>
      </c>
      <c r="U182" s="122" t="s">
        <v>115</v>
      </c>
      <c r="V182" s="119" t="s">
        <v>680</v>
      </c>
      <c r="W182" s="428">
        <v>45187</v>
      </c>
      <c r="X182" s="428">
        <v>45156</v>
      </c>
      <c r="Y182" s="428">
        <v>45187</v>
      </c>
      <c r="Z182" s="429">
        <v>45247</v>
      </c>
      <c r="AA182" s="430">
        <v>45288</v>
      </c>
      <c r="AB182" s="434">
        <v>45278</v>
      </c>
      <c r="AC182" s="439">
        <v>45296</v>
      </c>
      <c r="AD182" s="432">
        <v>45343</v>
      </c>
      <c r="AE182" s="467">
        <v>45348</v>
      </c>
      <c r="AF182" s="468">
        <v>45397</v>
      </c>
      <c r="AG182" s="468">
        <v>45401</v>
      </c>
      <c r="AH182" s="469">
        <v>45416</v>
      </c>
      <c r="AI182" s="434">
        <v>45418</v>
      </c>
      <c r="AJ182" s="430">
        <v>45448</v>
      </c>
      <c r="AK182" s="468">
        <v>45508</v>
      </c>
      <c r="AL182" s="263"/>
      <c r="AM182" s="243">
        <v>0</v>
      </c>
      <c r="AT182" s="435"/>
      <c r="AU182" s="381"/>
      <c r="AV182" s="381"/>
      <c r="AW182" s="381"/>
      <c r="AX182" s="381"/>
      <c r="AY182" s="381"/>
      <c r="AZ182" s="381"/>
      <c r="BA182" s="381"/>
      <c r="BB182" s="381"/>
    </row>
    <row r="183" spans="1:54" x14ac:dyDescent="0.25">
      <c r="A183" s="139">
        <f t="shared" si="14"/>
        <v>187</v>
      </c>
      <c r="B183" s="139" t="s">
        <v>14</v>
      </c>
      <c r="C183" s="139" t="s">
        <v>80</v>
      </c>
      <c r="D183" s="139" t="s">
        <v>677</v>
      </c>
      <c r="E183" s="290" t="str">
        <f>+INDEX(dnc_capex_drivers!$A:$AB,MATCH(live_ds!$D183,dnc_capex_drivers!$B:$B,0),MATCH(live_ds!E$1,dnc_capex_drivers!$1:$1,0))</f>
        <v>All</v>
      </c>
      <c r="F183" s="290">
        <v>2050</v>
      </c>
      <c r="G183" s="291">
        <v>10000</v>
      </c>
      <c r="H183" s="115" t="s">
        <v>718</v>
      </c>
      <c r="I183" s="115" t="s">
        <v>718</v>
      </c>
      <c r="J183" s="116">
        <v>2</v>
      </c>
      <c r="K183" s="116" t="s">
        <v>679</v>
      </c>
      <c r="L183" s="116">
        <v>7</v>
      </c>
      <c r="M183" s="116">
        <v>3</v>
      </c>
      <c r="N183" s="116" t="s">
        <v>99</v>
      </c>
      <c r="O183" s="116" t="s">
        <v>588</v>
      </c>
      <c r="P183" s="426">
        <v>100</v>
      </c>
      <c r="Q183" s="438">
        <v>78.125</v>
      </c>
      <c r="R183" s="116" t="s">
        <v>614</v>
      </c>
      <c r="S183" s="116">
        <v>10000</v>
      </c>
      <c r="T183" s="161" t="s">
        <v>548</v>
      </c>
      <c r="U183" s="167" t="s">
        <v>115</v>
      </c>
      <c r="V183" s="164" t="s">
        <v>680</v>
      </c>
      <c r="W183" s="428">
        <v>45187</v>
      </c>
      <c r="X183" s="428">
        <v>45156</v>
      </c>
      <c r="Y183" s="428">
        <v>45187</v>
      </c>
      <c r="Z183" s="429">
        <v>45247</v>
      </c>
      <c r="AA183" s="430">
        <v>45297</v>
      </c>
      <c r="AB183" s="434">
        <v>45278</v>
      </c>
      <c r="AC183" s="439">
        <v>45305</v>
      </c>
      <c r="AD183" s="432">
        <v>45343</v>
      </c>
      <c r="AE183" s="467">
        <v>45348</v>
      </c>
      <c r="AF183" s="468">
        <v>45397</v>
      </c>
      <c r="AG183" s="468">
        <v>45404</v>
      </c>
      <c r="AH183" s="469">
        <v>45416</v>
      </c>
      <c r="AI183" s="434">
        <v>45418</v>
      </c>
      <c r="AJ183" s="430">
        <v>45448</v>
      </c>
      <c r="AK183" s="468">
        <v>45508</v>
      </c>
      <c r="AL183" s="259"/>
      <c r="AM183" s="247">
        <v>0</v>
      </c>
      <c r="AT183" s="435"/>
      <c r="AU183" s="381"/>
      <c r="AV183" s="381"/>
      <c r="AW183" s="381"/>
      <c r="AX183" s="381"/>
      <c r="AY183" s="381"/>
      <c r="AZ183" s="381"/>
      <c r="BA183" s="381"/>
      <c r="BB183" s="381"/>
    </row>
    <row r="184" spans="1:54" x14ac:dyDescent="0.25">
      <c r="A184" s="424">
        <f t="shared" si="14"/>
        <v>188</v>
      </c>
      <c r="B184" s="424" t="s">
        <v>14</v>
      </c>
      <c r="C184" s="424" t="s">
        <v>80</v>
      </c>
      <c r="D184" s="424" t="s">
        <v>677</v>
      </c>
      <c r="E184" s="300" t="str">
        <f>+INDEX(dnc_capex_drivers!$A:$AB,MATCH(live_ds!$D184,dnc_capex_drivers!$B:$B,0),MATCH(live_ds!E$1,dnc_capex_drivers!$1:$1,0))</f>
        <v>All</v>
      </c>
      <c r="F184" s="300">
        <v>2050</v>
      </c>
      <c r="G184" s="301">
        <v>10000</v>
      </c>
      <c r="H184" s="160" t="s">
        <v>719</v>
      </c>
      <c r="I184" s="160" t="s">
        <v>719</v>
      </c>
      <c r="J184" s="161">
        <v>2</v>
      </c>
      <c r="K184" s="161" t="s">
        <v>679</v>
      </c>
      <c r="L184" s="161">
        <v>7</v>
      </c>
      <c r="M184" s="161">
        <v>4</v>
      </c>
      <c r="N184" s="161" t="s">
        <v>99</v>
      </c>
      <c r="O184" s="161" t="s">
        <v>588</v>
      </c>
      <c r="P184" s="437">
        <v>100</v>
      </c>
      <c r="Q184" s="438">
        <v>78.125</v>
      </c>
      <c r="R184" s="161" t="s">
        <v>614</v>
      </c>
      <c r="S184" s="161">
        <v>10000</v>
      </c>
      <c r="T184" s="116" t="s">
        <v>548</v>
      </c>
      <c r="U184" s="122" t="s">
        <v>115</v>
      </c>
      <c r="V184" s="119" t="s">
        <v>680</v>
      </c>
      <c r="W184" s="428">
        <v>45187</v>
      </c>
      <c r="X184" s="428">
        <v>45156</v>
      </c>
      <c r="Y184" s="428">
        <v>45187</v>
      </c>
      <c r="Z184" s="429">
        <v>45247</v>
      </c>
      <c r="AA184" s="430">
        <v>45306</v>
      </c>
      <c r="AB184" s="434">
        <v>45278</v>
      </c>
      <c r="AC184" s="439">
        <v>45314</v>
      </c>
      <c r="AD184" s="432">
        <v>45343</v>
      </c>
      <c r="AE184" s="467">
        <v>45348</v>
      </c>
      <c r="AF184" s="468">
        <v>45397</v>
      </c>
      <c r="AG184" s="468">
        <v>45407</v>
      </c>
      <c r="AH184" s="469">
        <v>45416</v>
      </c>
      <c r="AI184" s="434">
        <v>45418</v>
      </c>
      <c r="AJ184" s="430">
        <v>45448</v>
      </c>
      <c r="AK184" s="468">
        <v>45508</v>
      </c>
      <c r="AL184" s="263"/>
      <c r="AM184" s="243">
        <v>0</v>
      </c>
      <c r="AT184" s="435"/>
      <c r="AU184" s="381"/>
      <c r="AV184" s="381"/>
      <c r="AW184" s="381"/>
      <c r="AX184" s="381"/>
      <c r="AY184" s="381"/>
      <c r="AZ184" s="381"/>
      <c r="BA184" s="381"/>
      <c r="BB184" s="381"/>
    </row>
    <row r="185" spans="1:54" x14ac:dyDescent="0.25">
      <c r="A185" s="139">
        <f t="shared" si="14"/>
        <v>189</v>
      </c>
      <c r="B185" s="139" t="s">
        <v>14</v>
      </c>
      <c r="C185" s="139" t="s">
        <v>80</v>
      </c>
      <c r="D185" s="139" t="s">
        <v>677</v>
      </c>
      <c r="E185" s="290" t="str">
        <f>+INDEX(dnc_capex_drivers!$A:$AB,MATCH(live_ds!$D185,dnc_capex_drivers!$B:$B,0),MATCH(live_ds!E$1,dnc_capex_drivers!$1:$1,0))</f>
        <v>All</v>
      </c>
      <c r="F185" s="290">
        <v>2050</v>
      </c>
      <c r="G185" s="291">
        <v>10000</v>
      </c>
      <c r="H185" s="115" t="s">
        <v>720</v>
      </c>
      <c r="I185" s="115" t="s">
        <v>720</v>
      </c>
      <c r="J185" s="116">
        <v>2</v>
      </c>
      <c r="K185" s="116" t="s">
        <v>679</v>
      </c>
      <c r="L185" s="116">
        <v>7</v>
      </c>
      <c r="M185" s="116">
        <v>5</v>
      </c>
      <c r="N185" s="116" t="s">
        <v>99</v>
      </c>
      <c r="O185" s="116" t="s">
        <v>588</v>
      </c>
      <c r="P185" s="426">
        <v>100</v>
      </c>
      <c r="Q185" s="438">
        <v>78.125</v>
      </c>
      <c r="R185" s="116" t="s">
        <v>614</v>
      </c>
      <c r="S185" s="116">
        <v>10000</v>
      </c>
      <c r="T185" s="161" t="s">
        <v>548</v>
      </c>
      <c r="U185" s="167" t="s">
        <v>115</v>
      </c>
      <c r="V185" s="164" t="s">
        <v>680</v>
      </c>
      <c r="W185" s="428">
        <v>45187</v>
      </c>
      <c r="X185" s="428">
        <v>45156</v>
      </c>
      <c r="Y185" s="428">
        <v>45187</v>
      </c>
      <c r="Z185" s="429">
        <v>45247</v>
      </c>
      <c r="AA185" s="430">
        <v>45315</v>
      </c>
      <c r="AB185" s="434">
        <v>45278</v>
      </c>
      <c r="AC185" s="439">
        <v>45323</v>
      </c>
      <c r="AD185" s="432">
        <v>45343</v>
      </c>
      <c r="AE185" s="467">
        <v>45348</v>
      </c>
      <c r="AF185" s="468">
        <v>45397</v>
      </c>
      <c r="AG185" s="468">
        <v>45410</v>
      </c>
      <c r="AH185" s="469">
        <v>45416</v>
      </c>
      <c r="AI185" s="434">
        <v>45418</v>
      </c>
      <c r="AJ185" s="430">
        <v>45448</v>
      </c>
      <c r="AK185" s="468">
        <v>45508</v>
      </c>
      <c r="AL185" s="259"/>
      <c r="AM185" s="247">
        <v>0</v>
      </c>
      <c r="AT185" s="435"/>
      <c r="AU185" s="381"/>
      <c r="AV185" s="381"/>
      <c r="AW185" s="381"/>
      <c r="AX185" s="381"/>
      <c r="AY185" s="381"/>
      <c r="AZ185" s="381"/>
      <c r="BA185" s="381"/>
      <c r="BB185" s="381"/>
    </row>
    <row r="186" spans="1:54" x14ac:dyDescent="0.25">
      <c r="A186" s="424">
        <f t="shared" si="14"/>
        <v>190</v>
      </c>
      <c r="B186" s="424" t="s">
        <v>14</v>
      </c>
      <c r="C186" s="424" t="s">
        <v>80</v>
      </c>
      <c r="D186" s="424" t="s">
        <v>677</v>
      </c>
      <c r="E186" s="300" t="str">
        <f>+INDEX(dnc_capex_drivers!$A:$AB,MATCH(live_ds!$D186,dnc_capex_drivers!$B:$B,0),MATCH(live_ds!E$1,dnc_capex_drivers!$1:$1,0))</f>
        <v>All</v>
      </c>
      <c r="F186" s="300">
        <v>2050</v>
      </c>
      <c r="G186" s="301">
        <v>10000</v>
      </c>
      <c r="H186" s="160" t="s">
        <v>721</v>
      </c>
      <c r="I186" s="160" t="s">
        <v>721</v>
      </c>
      <c r="J186" s="161">
        <v>2</v>
      </c>
      <c r="K186" s="161" t="s">
        <v>679</v>
      </c>
      <c r="L186" s="161">
        <v>7</v>
      </c>
      <c r="M186" s="161">
        <v>6</v>
      </c>
      <c r="N186" s="161" t="s">
        <v>99</v>
      </c>
      <c r="O186" s="161" t="s">
        <v>588</v>
      </c>
      <c r="P186" s="437">
        <v>100</v>
      </c>
      <c r="Q186" s="438">
        <v>78.125</v>
      </c>
      <c r="R186" s="161" t="s">
        <v>614</v>
      </c>
      <c r="S186" s="161">
        <v>10000</v>
      </c>
      <c r="T186" s="116" t="s">
        <v>548</v>
      </c>
      <c r="U186" s="122" t="s">
        <v>115</v>
      </c>
      <c r="V186" s="119" t="s">
        <v>680</v>
      </c>
      <c r="W186" s="428">
        <v>45187</v>
      </c>
      <c r="X186" s="428">
        <v>45156</v>
      </c>
      <c r="Y186" s="428">
        <v>45187</v>
      </c>
      <c r="Z186" s="429">
        <v>45247</v>
      </c>
      <c r="AA186" s="430">
        <v>45324</v>
      </c>
      <c r="AB186" s="434">
        <v>45278</v>
      </c>
      <c r="AC186" s="439">
        <v>45332</v>
      </c>
      <c r="AD186" s="432">
        <v>45343</v>
      </c>
      <c r="AE186" s="467">
        <v>45348</v>
      </c>
      <c r="AF186" s="468">
        <v>45397</v>
      </c>
      <c r="AG186" s="468">
        <v>45413</v>
      </c>
      <c r="AH186" s="469">
        <v>45416</v>
      </c>
      <c r="AI186" s="434">
        <v>45418</v>
      </c>
      <c r="AJ186" s="430">
        <v>45448</v>
      </c>
      <c r="AK186" s="468">
        <v>45508</v>
      </c>
      <c r="AL186" s="263"/>
      <c r="AM186" s="243">
        <v>0</v>
      </c>
      <c r="AT186" s="435"/>
      <c r="AU186" s="381"/>
      <c r="AV186" s="381"/>
      <c r="AW186" s="381"/>
      <c r="AX186" s="381"/>
      <c r="AY186" s="381"/>
      <c r="AZ186" s="381"/>
      <c r="BA186" s="381"/>
      <c r="BB186" s="381"/>
    </row>
    <row r="187" spans="1:54" x14ac:dyDescent="0.25">
      <c r="A187" s="451">
        <f t="shared" si="14"/>
        <v>191</v>
      </c>
      <c r="B187" s="451" t="s">
        <v>14</v>
      </c>
      <c r="C187" s="451" t="s">
        <v>80</v>
      </c>
      <c r="D187" s="451" t="s">
        <v>677</v>
      </c>
      <c r="E187" s="387" t="str">
        <f>+INDEX(dnc_capex_drivers!$A:$AB,MATCH(live_ds!$D187,dnc_capex_drivers!$B:$B,0),MATCH(live_ds!E$1,dnc_capex_drivers!$1:$1,0))</f>
        <v>All</v>
      </c>
      <c r="F187" s="387">
        <v>2050</v>
      </c>
      <c r="G187" s="388">
        <v>10000</v>
      </c>
      <c r="H187" s="347" t="s">
        <v>722</v>
      </c>
      <c r="I187" s="347" t="s">
        <v>722</v>
      </c>
      <c r="J187" s="356">
        <v>2</v>
      </c>
      <c r="K187" s="356" t="s">
        <v>679</v>
      </c>
      <c r="L187" s="356">
        <v>7</v>
      </c>
      <c r="M187" s="356">
        <v>7</v>
      </c>
      <c r="N187" s="356" t="s">
        <v>99</v>
      </c>
      <c r="O187" s="356" t="s">
        <v>588</v>
      </c>
      <c r="P187" s="442">
        <v>100</v>
      </c>
      <c r="Q187" s="456">
        <v>78.125</v>
      </c>
      <c r="R187" s="356" t="s">
        <v>614</v>
      </c>
      <c r="S187" s="356">
        <v>10000</v>
      </c>
      <c r="T187" s="454" t="s">
        <v>548</v>
      </c>
      <c r="U187" s="457" t="s">
        <v>115</v>
      </c>
      <c r="V187" s="458" t="s">
        <v>680</v>
      </c>
      <c r="W187" s="444">
        <v>45187</v>
      </c>
      <c r="X187" s="444">
        <v>45156</v>
      </c>
      <c r="Y187" s="444">
        <v>45187</v>
      </c>
      <c r="Z187" s="445">
        <v>45247</v>
      </c>
      <c r="AA187" s="446">
        <v>45333</v>
      </c>
      <c r="AB187" s="450">
        <v>45278</v>
      </c>
      <c r="AC187" s="447">
        <v>45341</v>
      </c>
      <c r="AD187" s="448">
        <v>45343</v>
      </c>
      <c r="AE187" s="470">
        <v>45348</v>
      </c>
      <c r="AF187" s="471">
        <v>45397</v>
      </c>
      <c r="AG187" s="471">
        <v>45416</v>
      </c>
      <c r="AH187" s="472">
        <v>45416</v>
      </c>
      <c r="AI187" s="450">
        <v>45418</v>
      </c>
      <c r="AJ187" s="446">
        <v>45448</v>
      </c>
      <c r="AK187" s="471">
        <v>45508</v>
      </c>
      <c r="AL187" s="259"/>
      <c r="AM187" s="247">
        <v>0</v>
      </c>
      <c r="AT187" s="435"/>
      <c r="AU187" s="381"/>
      <c r="AV187" s="381"/>
      <c r="AW187" s="381"/>
      <c r="AX187" s="381"/>
      <c r="AY187" s="381"/>
      <c r="AZ187" s="381"/>
      <c r="BA187" s="381"/>
      <c r="BB187" s="381"/>
    </row>
    <row r="188" spans="1:54" x14ac:dyDescent="0.25">
      <c r="A188" s="424">
        <f t="shared" si="14"/>
        <v>192</v>
      </c>
      <c r="B188" s="424" t="s">
        <v>14</v>
      </c>
      <c r="C188" s="424" t="s">
        <v>80</v>
      </c>
      <c r="D188" s="424" t="s">
        <v>82</v>
      </c>
      <c r="E188" s="300" t="str">
        <f>+INDEX(dnc_capex_drivers!$A:$AB,MATCH(live_ds!$D188,dnc_capex_drivers!$B:$B,0),MATCH(live_ds!E$1,dnc_capex_drivers!$1:$1,0))</f>
        <v>B3</v>
      </c>
      <c r="F188" s="300">
        <v>2050</v>
      </c>
      <c r="G188" s="301">
        <v>10000</v>
      </c>
      <c r="H188" s="160" t="s">
        <v>723</v>
      </c>
      <c r="I188" s="160" t="s">
        <v>723</v>
      </c>
      <c r="J188" s="161">
        <v>2</v>
      </c>
      <c r="K188" s="161" t="s">
        <v>695</v>
      </c>
      <c r="L188" s="161">
        <v>4</v>
      </c>
      <c r="M188" s="161">
        <v>1</v>
      </c>
      <c r="N188" s="161" t="s">
        <v>98</v>
      </c>
      <c r="O188" s="161" t="s">
        <v>588</v>
      </c>
      <c r="P188" s="437">
        <v>100</v>
      </c>
      <c r="Q188" s="437">
        <v>77.78</v>
      </c>
      <c r="R188" s="161" t="s">
        <v>614</v>
      </c>
      <c r="S188" s="161">
        <v>10000</v>
      </c>
      <c r="T188" s="161" t="s">
        <v>548</v>
      </c>
      <c r="U188" s="167" t="s">
        <v>115</v>
      </c>
      <c r="V188" s="164" t="s">
        <v>680</v>
      </c>
      <c r="W188" s="428">
        <v>45302</v>
      </c>
      <c r="X188" s="428">
        <v>45271</v>
      </c>
      <c r="Y188" s="428">
        <v>45302</v>
      </c>
      <c r="Z188" s="429">
        <v>45362</v>
      </c>
      <c r="AA188" s="430">
        <v>45393</v>
      </c>
      <c r="AB188" s="430">
        <v>45393</v>
      </c>
      <c r="AC188" s="439">
        <v>45402</v>
      </c>
      <c r="AD188" s="439">
        <v>45431</v>
      </c>
      <c r="AE188" s="467">
        <v>45436</v>
      </c>
      <c r="AF188" s="468">
        <v>45464</v>
      </c>
      <c r="AG188" s="468">
        <v>45465</v>
      </c>
      <c r="AH188" s="469">
        <v>45468</v>
      </c>
      <c r="AI188" s="434">
        <v>45470</v>
      </c>
      <c r="AJ188" s="430">
        <v>45500</v>
      </c>
      <c r="AK188" s="468">
        <v>45560</v>
      </c>
      <c r="AL188" s="263"/>
      <c r="AM188" s="243">
        <v>0</v>
      </c>
      <c r="AT188" s="435"/>
      <c r="AU188" s="381"/>
      <c r="AV188" s="381"/>
      <c r="AW188" s="381"/>
      <c r="AX188" s="381"/>
      <c r="AY188" s="381"/>
      <c r="AZ188" s="381"/>
      <c r="BA188" s="381"/>
      <c r="BB188" s="381"/>
    </row>
    <row r="189" spans="1:54" x14ac:dyDescent="0.25">
      <c r="A189" s="139">
        <f t="shared" si="14"/>
        <v>193</v>
      </c>
      <c r="B189" s="139" t="s">
        <v>14</v>
      </c>
      <c r="C189" s="139" t="s">
        <v>80</v>
      </c>
      <c r="D189" s="139" t="s">
        <v>82</v>
      </c>
      <c r="E189" s="290" t="str">
        <f>+INDEX(dnc_capex_drivers!$A:$AB,MATCH(live_ds!$D189,dnc_capex_drivers!$B:$B,0),MATCH(live_ds!E$1,dnc_capex_drivers!$1:$1,0))</f>
        <v>B3</v>
      </c>
      <c r="F189" s="290">
        <v>2050</v>
      </c>
      <c r="G189" s="291">
        <v>10000</v>
      </c>
      <c r="H189" s="115" t="s">
        <v>724</v>
      </c>
      <c r="I189" s="115" t="s">
        <v>724</v>
      </c>
      <c r="J189" s="116">
        <v>2</v>
      </c>
      <c r="K189" s="116" t="s">
        <v>695</v>
      </c>
      <c r="L189" s="116">
        <v>4</v>
      </c>
      <c r="M189" s="116">
        <v>2</v>
      </c>
      <c r="N189" s="116" t="s">
        <v>98</v>
      </c>
      <c r="O189" s="116" t="s">
        <v>588</v>
      </c>
      <c r="P189" s="426">
        <v>100</v>
      </c>
      <c r="Q189" s="426">
        <v>77.78</v>
      </c>
      <c r="R189" s="116" t="s">
        <v>614</v>
      </c>
      <c r="S189" s="116">
        <v>10000</v>
      </c>
      <c r="T189" s="116" t="s">
        <v>548</v>
      </c>
      <c r="U189" s="122" t="s">
        <v>115</v>
      </c>
      <c r="V189" s="119" t="s">
        <v>680</v>
      </c>
      <c r="W189" s="428">
        <v>45302</v>
      </c>
      <c r="X189" s="428">
        <v>45271</v>
      </c>
      <c r="Y189" s="428">
        <v>45302</v>
      </c>
      <c r="Z189" s="429">
        <v>45362</v>
      </c>
      <c r="AA189" s="434">
        <v>45403</v>
      </c>
      <c r="AB189" s="430">
        <v>45393</v>
      </c>
      <c r="AC189" s="473">
        <v>45411</v>
      </c>
      <c r="AD189" s="439">
        <v>45431</v>
      </c>
      <c r="AE189" s="467">
        <v>45436</v>
      </c>
      <c r="AF189" s="468">
        <v>45464</v>
      </c>
      <c r="AG189" s="468">
        <v>45468</v>
      </c>
      <c r="AH189" s="469">
        <v>45468</v>
      </c>
      <c r="AI189" s="434">
        <v>45470</v>
      </c>
      <c r="AJ189" s="430">
        <v>45500</v>
      </c>
      <c r="AK189" s="468">
        <v>45560</v>
      </c>
      <c r="AL189" s="259"/>
      <c r="AM189" s="247">
        <v>0</v>
      </c>
      <c r="AT189" s="435"/>
      <c r="AU189" s="381"/>
      <c r="AV189" s="381"/>
      <c r="AW189" s="381"/>
      <c r="AX189" s="381"/>
      <c r="AY189" s="381"/>
      <c r="AZ189" s="381"/>
      <c r="BA189" s="381"/>
      <c r="BB189" s="381"/>
    </row>
    <row r="190" spans="1:54" x14ac:dyDescent="0.25">
      <c r="A190" s="424">
        <f t="shared" si="14"/>
        <v>194</v>
      </c>
      <c r="B190" s="424" t="s">
        <v>14</v>
      </c>
      <c r="C190" s="424" t="s">
        <v>80</v>
      </c>
      <c r="D190" s="424" t="s">
        <v>82</v>
      </c>
      <c r="E190" s="300" t="str">
        <f>+INDEX(dnc_capex_drivers!$A:$AB,MATCH(live_ds!$D190,dnc_capex_drivers!$B:$B,0),MATCH(live_ds!E$1,dnc_capex_drivers!$1:$1,0))</f>
        <v>B3</v>
      </c>
      <c r="F190" s="300">
        <v>2050</v>
      </c>
      <c r="G190" s="301">
        <v>10000</v>
      </c>
      <c r="H190" s="160" t="s">
        <v>725</v>
      </c>
      <c r="I190" s="160" t="s">
        <v>725</v>
      </c>
      <c r="J190" s="161">
        <v>2</v>
      </c>
      <c r="K190" s="161" t="s">
        <v>695</v>
      </c>
      <c r="L190" s="161">
        <v>4</v>
      </c>
      <c r="M190" s="161">
        <v>3</v>
      </c>
      <c r="N190" s="161" t="s">
        <v>98</v>
      </c>
      <c r="O190" s="161" t="s">
        <v>588</v>
      </c>
      <c r="P190" s="437">
        <v>100</v>
      </c>
      <c r="Q190" s="437">
        <v>77.78</v>
      </c>
      <c r="R190" s="161" t="s">
        <v>614</v>
      </c>
      <c r="S190" s="161">
        <v>10000</v>
      </c>
      <c r="T190" s="161" t="s">
        <v>548</v>
      </c>
      <c r="U190" s="167" t="s">
        <v>115</v>
      </c>
      <c r="V190" s="164" t="s">
        <v>680</v>
      </c>
      <c r="W190" s="428">
        <v>45302</v>
      </c>
      <c r="X190" s="428">
        <v>45271</v>
      </c>
      <c r="Y190" s="428">
        <v>45302</v>
      </c>
      <c r="Z190" s="429">
        <v>45362</v>
      </c>
      <c r="AA190" s="434">
        <v>45412</v>
      </c>
      <c r="AB190" s="430">
        <v>45393</v>
      </c>
      <c r="AC190" s="473">
        <v>45420</v>
      </c>
      <c r="AD190" s="439">
        <v>45431</v>
      </c>
      <c r="AE190" s="467">
        <v>45436</v>
      </c>
      <c r="AF190" s="468">
        <v>45464</v>
      </c>
      <c r="AG190" s="468">
        <v>45465</v>
      </c>
      <c r="AH190" s="469">
        <v>45468</v>
      </c>
      <c r="AI190" s="434">
        <v>45470</v>
      </c>
      <c r="AJ190" s="430">
        <v>45500</v>
      </c>
      <c r="AK190" s="468">
        <v>45560</v>
      </c>
      <c r="AL190" s="263"/>
      <c r="AM190" s="243">
        <v>0</v>
      </c>
      <c r="AT190" s="435"/>
      <c r="AU190" s="381"/>
      <c r="AV190" s="381"/>
      <c r="AW190" s="381"/>
      <c r="AX190" s="381"/>
      <c r="AY190" s="381"/>
      <c r="AZ190" s="381"/>
      <c r="BA190" s="381"/>
      <c r="BB190" s="381"/>
    </row>
    <row r="191" spans="1:54" x14ac:dyDescent="0.25">
      <c r="A191" s="451">
        <f t="shared" si="14"/>
        <v>195</v>
      </c>
      <c r="B191" s="451" t="s">
        <v>14</v>
      </c>
      <c r="C191" s="451" t="s">
        <v>80</v>
      </c>
      <c r="D191" s="451" t="s">
        <v>82</v>
      </c>
      <c r="E191" s="387" t="str">
        <f>+INDEX(dnc_capex_drivers!$A:$AB,MATCH(live_ds!$D191,dnc_capex_drivers!$B:$B,0),MATCH(live_ds!E$1,dnc_capex_drivers!$1:$1,0))</f>
        <v>B3</v>
      </c>
      <c r="F191" s="387">
        <v>2050</v>
      </c>
      <c r="G191" s="388">
        <v>10000</v>
      </c>
      <c r="H191" s="347" t="s">
        <v>726</v>
      </c>
      <c r="I191" s="347" t="s">
        <v>726</v>
      </c>
      <c r="J191" s="356">
        <v>2</v>
      </c>
      <c r="K191" s="356" t="s">
        <v>695</v>
      </c>
      <c r="L191" s="356">
        <v>4</v>
      </c>
      <c r="M191" s="356">
        <v>4</v>
      </c>
      <c r="N191" s="356" t="s">
        <v>98</v>
      </c>
      <c r="O191" s="356" t="s">
        <v>588</v>
      </c>
      <c r="P191" s="442">
        <v>100</v>
      </c>
      <c r="Q191" s="442">
        <v>77.78</v>
      </c>
      <c r="R191" s="356" t="s">
        <v>614</v>
      </c>
      <c r="S191" s="356">
        <v>10000</v>
      </c>
      <c r="T191" s="356" t="s">
        <v>548</v>
      </c>
      <c r="U191" s="357" t="s">
        <v>115</v>
      </c>
      <c r="V191" s="358" t="s">
        <v>680</v>
      </c>
      <c r="W191" s="444">
        <v>45302</v>
      </c>
      <c r="X191" s="444">
        <v>45271</v>
      </c>
      <c r="Y191" s="444">
        <v>45302</v>
      </c>
      <c r="Z191" s="445">
        <v>45362</v>
      </c>
      <c r="AA191" s="450">
        <v>45421</v>
      </c>
      <c r="AB191" s="446">
        <v>45393</v>
      </c>
      <c r="AC191" s="474">
        <v>45429</v>
      </c>
      <c r="AD191" s="447">
        <v>45431</v>
      </c>
      <c r="AE191" s="470">
        <v>45436</v>
      </c>
      <c r="AF191" s="471">
        <v>45464</v>
      </c>
      <c r="AG191" s="471">
        <v>45468</v>
      </c>
      <c r="AH191" s="472">
        <v>45468</v>
      </c>
      <c r="AI191" s="450">
        <v>45470</v>
      </c>
      <c r="AJ191" s="446">
        <v>45500</v>
      </c>
      <c r="AK191" s="471">
        <v>45560</v>
      </c>
      <c r="AL191" s="259"/>
      <c r="AM191" s="247">
        <v>0</v>
      </c>
      <c r="AT191" s="435"/>
      <c r="AU191" s="381"/>
      <c r="AV191" s="381"/>
      <c r="AW191" s="381"/>
      <c r="AX191" s="381"/>
      <c r="AY191" s="381"/>
      <c r="AZ191" s="381"/>
      <c r="BA191" s="381"/>
      <c r="BB191" s="381"/>
    </row>
    <row r="192" spans="1:54" x14ac:dyDescent="0.25">
      <c r="A192" s="424">
        <f t="shared" si="14"/>
        <v>196</v>
      </c>
      <c r="B192" s="424" t="s">
        <v>14</v>
      </c>
      <c r="C192" s="424" t="s">
        <v>80</v>
      </c>
      <c r="D192" s="424" t="s">
        <v>677</v>
      </c>
      <c r="E192" s="300" t="str">
        <f>+INDEX(dnc_capex_drivers!$A:$AB,MATCH(live_ds!$D192,dnc_capex_drivers!$B:$B,0),MATCH(live_ds!E$1,dnc_capex_drivers!$1:$1,0))</f>
        <v>All</v>
      </c>
      <c r="F192" s="300">
        <v>2050</v>
      </c>
      <c r="G192" s="301">
        <v>10000</v>
      </c>
      <c r="H192" s="115" t="s">
        <v>727</v>
      </c>
      <c r="I192" s="115" t="s">
        <v>727</v>
      </c>
      <c r="J192" s="116">
        <v>2</v>
      </c>
      <c r="K192" s="116" t="s">
        <v>679</v>
      </c>
      <c r="L192" s="116">
        <v>7</v>
      </c>
      <c r="M192" s="116">
        <v>1</v>
      </c>
      <c r="N192" s="116" t="s">
        <v>99</v>
      </c>
      <c r="O192" s="116" t="s">
        <v>588</v>
      </c>
      <c r="P192" s="426">
        <v>100</v>
      </c>
      <c r="Q192" s="427">
        <v>78.125</v>
      </c>
      <c r="R192" s="116" t="s">
        <v>614</v>
      </c>
      <c r="S192" s="116">
        <v>10000</v>
      </c>
      <c r="T192" s="161" t="s">
        <v>548</v>
      </c>
      <c r="U192" s="167" t="s">
        <v>115</v>
      </c>
      <c r="V192" s="164" t="s">
        <v>680</v>
      </c>
      <c r="W192" s="428">
        <v>45345</v>
      </c>
      <c r="X192" s="428">
        <v>45314</v>
      </c>
      <c r="Y192" s="428">
        <v>45345</v>
      </c>
      <c r="Z192" s="429">
        <v>45405</v>
      </c>
      <c r="AA192" s="434">
        <v>45436</v>
      </c>
      <c r="AB192" s="434">
        <v>45436</v>
      </c>
      <c r="AC192" s="473">
        <v>45445</v>
      </c>
      <c r="AD192" s="432">
        <v>45501</v>
      </c>
      <c r="AE192" s="467">
        <v>45506</v>
      </c>
      <c r="AF192" s="468">
        <v>45534</v>
      </c>
      <c r="AG192" s="468">
        <v>45535</v>
      </c>
      <c r="AH192" s="469">
        <v>45553</v>
      </c>
      <c r="AI192" s="434">
        <v>45555</v>
      </c>
      <c r="AJ192" s="430">
        <v>45585</v>
      </c>
      <c r="AK192" s="468">
        <v>45645</v>
      </c>
      <c r="AL192" s="263"/>
      <c r="AM192" s="243">
        <v>0</v>
      </c>
      <c r="AT192" s="435"/>
      <c r="AU192" s="381"/>
      <c r="AV192" s="381"/>
      <c r="AW192" s="381"/>
      <c r="AX192" s="381"/>
      <c r="AY192" s="381"/>
      <c r="AZ192" s="381"/>
      <c r="BA192" s="381"/>
      <c r="BB192" s="381"/>
    </row>
    <row r="193" spans="1:54" x14ac:dyDescent="0.25">
      <c r="A193" s="139">
        <f t="shared" si="14"/>
        <v>197</v>
      </c>
      <c r="B193" s="139" t="s">
        <v>14</v>
      </c>
      <c r="C193" s="139" t="s">
        <v>80</v>
      </c>
      <c r="D193" s="139" t="s">
        <v>677</v>
      </c>
      <c r="E193" s="290" t="str">
        <f>+INDEX(dnc_capex_drivers!$A:$AB,MATCH(live_ds!$D193,dnc_capex_drivers!$B:$B,0),MATCH(live_ds!E$1,dnc_capex_drivers!$1:$1,0))</f>
        <v>All</v>
      </c>
      <c r="F193" s="290">
        <v>2050</v>
      </c>
      <c r="G193" s="291">
        <v>10000</v>
      </c>
      <c r="H193" s="160" t="s">
        <v>728</v>
      </c>
      <c r="I193" s="160" t="s">
        <v>728</v>
      </c>
      <c r="J193" s="161">
        <v>2</v>
      </c>
      <c r="K193" s="161" t="s">
        <v>679</v>
      </c>
      <c r="L193" s="161">
        <v>7</v>
      </c>
      <c r="M193" s="161">
        <v>2</v>
      </c>
      <c r="N193" s="161" t="s">
        <v>99</v>
      </c>
      <c r="O193" s="161" t="s">
        <v>588</v>
      </c>
      <c r="P193" s="437">
        <v>100</v>
      </c>
      <c r="Q193" s="438">
        <v>78.125</v>
      </c>
      <c r="R193" s="161" t="s">
        <v>614</v>
      </c>
      <c r="S193" s="161">
        <v>10000</v>
      </c>
      <c r="T193" s="116" t="s">
        <v>548</v>
      </c>
      <c r="U193" s="122" t="s">
        <v>115</v>
      </c>
      <c r="V193" s="119" t="s">
        <v>680</v>
      </c>
      <c r="W193" s="428">
        <v>45345</v>
      </c>
      <c r="X193" s="428">
        <v>45314</v>
      </c>
      <c r="Y193" s="428">
        <v>45345</v>
      </c>
      <c r="Z193" s="429">
        <v>45405</v>
      </c>
      <c r="AA193" s="430">
        <v>45446</v>
      </c>
      <c r="AB193" s="434">
        <v>45436</v>
      </c>
      <c r="AC193" s="439">
        <v>45454</v>
      </c>
      <c r="AD193" s="432">
        <v>45501</v>
      </c>
      <c r="AE193" s="467">
        <v>45506</v>
      </c>
      <c r="AF193" s="468">
        <v>45534</v>
      </c>
      <c r="AG193" s="468">
        <v>45538</v>
      </c>
      <c r="AH193" s="469">
        <v>45553</v>
      </c>
      <c r="AI193" s="434">
        <v>45555</v>
      </c>
      <c r="AJ193" s="430">
        <v>45585</v>
      </c>
      <c r="AK193" s="468">
        <v>45645</v>
      </c>
      <c r="AL193" s="259"/>
      <c r="AM193" s="247">
        <v>0</v>
      </c>
      <c r="AT193" s="435"/>
      <c r="AU193" s="381"/>
      <c r="AV193" s="381"/>
      <c r="AW193" s="381"/>
      <c r="AX193" s="381"/>
      <c r="AY193" s="381"/>
      <c r="AZ193" s="381"/>
      <c r="BA193" s="381"/>
      <c r="BB193" s="381"/>
    </row>
    <row r="194" spans="1:54" x14ac:dyDescent="0.25">
      <c r="A194" s="424">
        <f t="shared" si="14"/>
        <v>198</v>
      </c>
      <c r="B194" s="424" t="s">
        <v>14</v>
      </c>
      <c r="C194" s="424" t="s">
        <v>80</v>
      </c>
      <c r="D194" s="424" t="s">
        <v>677</v>
      </c>
      <c r="E194" s="300" t="str">
        <f>+INDEX(dnc_capex_drivers!$A:$AB,MATCH(live_ds!$D194,dnc_capex_drivers!$B:$B,0),MATCH(live_ds!E$1,dnc_capex_drivers!$1:$1,0))</f>
        <v>All</v>
      </c>
      <c r="F194" s="300">
        <v>2050</v>
      </c>
      <c r="G194" s="301">
        <v>10000</v>
      </c>
      <c r="H194" s="115" t="s">
        <v>729</v>
      </c>
      <c r="I194" s="115" t="s">
        <v>729</v>
      </c>
      <c r="J194" s="116">
        <v>2</v>
      </c>
      <c r="K194" s="116" t="s">
        <v>679</v>
      </c>
      <c r="L194" s="116">
        <v>7</v>
      </c>
      <c r="M194" s="116">
        <v>3</v>
      </c>
      <c r="N194" s="116" t="s">
        <v>99</v>
      </c>
      <c r="O194" s="116" t="s">
        <v>588</v>
      </c>
      <c r="P194" s="426">
        <v>100</v>
      </c>
      <c r="Q194" s="427">
        <v>78.125</v>
      </c>
      <c r="R194" s="116" t="s">
        <v>614</v>
      </c>
      <c r="S194" s="116">
        <v>10000</v>
      </c>
      <c r="T194" s="161" t="s">
        <v>548</v>
      </c>
      <c r="U194" s="167" t="s">
        <v>115</v>
      </c>
      <c r="V194" s="164" t="s">
        <v>680</v>
      </c>
      <c r="W194" s="428">
        <v>45345</v>
      </c>
      <c r="X194" s="428">
        <v>45314</v>
      </c>
      <c r="Y194" s="428">
        <v>45345</v>
      </c>
      <c r="Z194" s="429">
        <v>45405</v>
      </c>
      <c r="AA194" s="430">
        <v>45455</v>
      </c>
      <c r="AB194" s="434">
        <v>45436</v>
      </c>
      <c r="AC194" s="439">
        <v>45463</v>
      </c>
      <c r="AD194" s="432">
        <v>45501</v>
      </c>
      <c r="AE194" s="467">
        <v>45506</v>
      </c>
      <c r="AF194" s="468">
        <v>45534</v>
      </c>
      <c r="AG194" s="468">
        <v>45541</v>
      </c>
      <c r="AH194" s="469">
        <v>45553</v>
      </c>
      <c r="AI194" s="434">
        <v>45555</v>
      </c>
      <c r="AJ194" s="430">
        <v>45585</v>
      </c>
      <c r="AK194" s="468">
        <v>45645</v>
      </c>
      <c r="AL194" s="263"/>
      <c r="AM194" s="243">
        <v>0</v>
      </c>
      <c r="AT194" s="435"/>
      <c r="AU194" s="381"/>
      <c r="AV194" s="381"/>
      <c r="AW194" s="381"/>
      <c r="AX194" s="381"/>
      <c r="AY194" s="381"/>
      <c r="AZ194" s="381"/>
      <c r="BA194" s="381"/>
      <c r="BB194" s="381"/>
    </row>
    <row r="195" spans="1:54" x14ac:dyDescent="0.25">
      <c r="A195" s="139">
        <f t="shared" si="14"/>
        <v>199</v>
      </c>
      <c r="B195" s="139" t="s">
        <v>14</v>
      </c>
      <c r="C195" s="139" t="s">
        <v>80</v>
      </c>
      <c r="D195" s="139" t="s">
        <v>677</v>
      </c>
      <c r="E195" s="290" t="str">
        <f>+INDEX(dnc_capex_drivers!$A:$AB,MATCH(live_ds!$D195,dnc_capex_drivers!$B:$B,0),MATCH(live_ds!E$1,dnc_capex_drivers!$1:$1,0))</f>
        <v>All</v>
      </c>
      <c r="F195" s="290">
        <v>2050</v>
      </c>
      <c r="G195" s="291">
        <v>10000</v>
      </c>
      <c r="H195" s="160" t="s">
        <v>730</v>
      </c>
      <c r="I195" s="160" t="s">
        <v>730</v>
      </c>
      <c r="J195" s="161">
        <v>2</v>
      </c>
      <c r="K195" s="161" t="s">
        <v>679</v>
      </c>
      <c r="L195" s="161">
        <v>7</v>
      </c>
      <c r="M195" s="161">
        <v>4</v>
      </c>
      <c r="N195" s="161" t="s">
        <v>99</v>
      </c>
      <c r="O195" s="161" t="s">
        <v>588</v>
      </c>
      <c r="P195" s="437">
        <v>100</v>
      </c>
      <c r="Q195" s="438">
        <v>78.125</v>
      </c>
      <c r="R195" s="161" t="s">
        <v>614</v>
      </c>
      <c r="S195" s="161">
        <v>10000</v>
      </c>
      <c r="T195" s="116" t="s">
        <v>548</v>
      </c>
      <c r="U195" s="122" t="s">
        <v>115</v>
      </c>
      <c r="V195" s="119" t="s">
        <v>680</v>
      </c>
      <c r="W195" s="428">
        <v>45345</v>
      </c>
      <c r="X195" s="428">
        <v>45314</v>
      </c>
      <c r="Y195" s="428">
        <v>45345</v>
      </c>
      <c r="Z195" s="429">
        <v>45405</v>
      </c>
      <c r="AA195" s="430">
        <v>45464</v>
      </c>
      <c r="AB195" s="434">
        <v>45436</v>
      </c>
      <c r="AC195" s="439">
        <v>45472</v>
      </c>
      <c r="AD195" s="432">
        <v>45501</v>
      </c>
      <c r="AE195" s="467">
        <v>45506</v>
      </c>
      <c r="AF195" s="468">
        <v>45534</v>
      </c>
      <c r="AG195" s="468">
        <v>45544</v>
      </c>
      <c r="AH195" s="469">
        <v>45553</v>
      </c>
      <c r="AI195" s="434">
        <v>45555</v>
      </c>
      <c r="AJ195" s="430">
        <v>45585</v>
      </c>
      <c r="AK195" s="468">
        <v>45645</v>
      </c>
      <c r="AL195" s="259"/>
      <c r="AM195" s="247">
        <v>0</v>
      </c>
      <c r="AT195" s="435"/>
      <c r="AU195" s="381"/>
      <c r="AV195" s="381"/>
      <c r="AW195" s="381"/>
      <c r="AX195" s="381"/>
      <c r="AY195" s="381"/>
      <c r="AZ195" s="381"/>
      <c r="BA195" s="381"/>
      <c r="BB195" s="381"/>
    </row>
    <row r="196" spans="1:54" x14ac:dyDescent="0.25">
      <c r="A196" s="424">
        <f t="shared" si="14"/>
        <v>200</v>
      </c>
      <c r="B196" s="424" t="s">
        <v>14</v>
      </c>
      <c r="C196" s="424" t="s">
        <v>80</v>
      </c>
      <c r="D196" s="424" t="s">
        <v>677</v>
      </c>
      <c r="E196" s="300" t="str">
        <f>+INDEX(dnc_capex_drivers!$A:$AB,MATCH(live_ds!$D196,dnc_capex_drivers!$B:$B,0),MATCH(live_ds!E$1,dnc_capex_drivers!$1:$1,0))</f>
        <v>All</v>
      </c>
      <c r="F196" s="300">
        <v>2050</v>
      </c>
      <c r="G196" s="301">
        <v>10000</v>
      </c>
      <c r="H196" s="115" t="s">
        <v>731</v>
      </c>
      <c r="I196" s="115" t="s">
        <v>731</v>
      </c>
      <c r="J196" s="116">
        <v>2</v>
      </c>
      <c r="K196" s="116" t="s">
        <v>679</v>
      </c>
      <c r="L196" s="116">
        <v>7</v>
      </c>
      <c r="M196" s="116">
        <v>5</v>
      </c>
      <c r="N196" s="116" t="s">
        <v>99</v>
      </c>
      <c r="O196" s="116" t="s">
        <v>588</v>
      </c>
      <c r="P196" s="426">
        <v>100</v>
      </c>
      <c r="Q196" s="427">
        <v>78.125</v>
      </c>
      <c r="R196" s="116" t="s">
        <v>614</v>
      </c>
      <c r="S196" s="116">
        <v>10000</v>
      </c>
      <c r="T196" s="161" t="s">
        <v>548</v>
      </c>
      <c r="U196" s="167" t="s">
        <v>115</v>
      </c>
      <c r="V196" s="164" t="s">
        <v>680</v>
      </c>
      <c r="W196" s="428">
        <v>45345</v>
      </c>
      <c r="X196" s="428">
        <v>45314</v>
      </c>
      <c r="Y196" s="428">
        <v>45345</v>
      </c>
      <c r="Z196" s="429">
        <v>45405</v>
      </c>
      <c r="AA196" s="430">
        <v>45473</v>
      </c>
      <c r="AB196" s="434">
        <v>45436</v>
      </c>
      <c r="AC196" s="439">
        <v>45481</v>
      </c>
      <c r="AD196" s="432">
        <v>45501</v>
      </c>
      <c r="AE196" s="467">
        <v>45506</v>
      </c>
      <c r="AF196" s="468">
        <v>45534</v>
      </c>
      <c r="AG196" s="468">
        <v>45547</v>
      </c>
      <c r="AH196" s="469">
        <v>45553</v>
      </c>
      <c r="AI196" s="434">
        <v>45555</v>
      </c>
      <c r="AJ196" s="430">
        <v>45585</v>
      </c>
      <c r="AK196" s="468">
        <v>45645</v>
      </c>
      <c r="AL196" s="263"/>
      <c r="AM196" s="243">
        <v>0</v>
      </c>
      <c r="AT196" s="435"/>
      <c r="AU196" s="381"/>
      <c r="AV196" s="381"/>
      <c r="AW196" s="381"/>
      <c r="AX196" s="381"/>
      <c r="AY196" s="381"/>
      <c r="AZ196" s="381"/>
      <c r="BA196" s="381"/>
      <c r="BB196" s="381"/>
    </row>
    <row r="197" spans="1:54" x14ac:dyDescent="0.25">
      <c r="A197" s="139">
        <f t="shared" si="14"/>
        <v>201</v>
      </c>
      <c r="B197" s="139" t="s">
        <v>14</v>
      </c>
      <c r="C197" s="139" t="s">
        <v>80</v>
      </c>
      <c r="D197" s="139" t="s">
        <v>677</v>
      </c>
      <c r="E197" s="290" t="str">
        <f>+INDEX(dnc_capex_drivers!$A:$AB,MATCH(live_ds!$D197,dnc_capex_drivers!$B:$B,0),MATCH(live_ds!E$1,dnc_capex_drivers!$1:$1,0))</f>
        <v>All</v>
      </c>
      <c r="F197" s="290">
        <v>2050</v>
      </c>
      <c r="G197" s="291">
        <v>10000</v>
      </c>
      <c r="H197" s="160" t="s">
        <v>732</v>
      </c>
      <c r="I197" s="160" t="s">
        <v>732</v>
      </c>
      <c r="J197" s="161">
        <v>2</v>
      </c>
      <c r="K197" s="161" t="s">
        <v>679</v>
      </c>
      <c r="L197" s="161">
        <v>7</v>
      </c>
      <c r="M197" s="161">
        <v>6</v>
      </c>
      <c r="N197" s="161" t="s">
        <v>99</v>
      </c>
      <c r="O197" s="161" t="s">
        <v>588</v>
      </c>
      <c r="P197" s="437">
        <v>100</v>
      </c>
      <c r="Q197" s="438">
        <v>78.125</v>
      </c>
      <c r="R197" s="161" t="s">
        <v>614</v>
      </c>
      <c r="S197" s="161">
        <v>10000</v>
      </c>
      <c r="T197" s="116" t="s">
        <v>548</v>
      </c>
      <c r="U197" s="122" t="s">
        <v>115</v>
      </c>
      <c r="V197" s="119" t="s">
        <v>680</v>
      </c>
      <c r="W197" s="428">
        <v>45345</v>
      </c>
      <c r="X197" s="428">
        <v>45314</v>
      </c>
      <c r="Y197" s="428">
        <v>45345</v>
      </c>
      <c r="Z197" s="429">
        <v>45405</v>
      </c>
      <c r="AA197" s="430">
        <v>45482</v>
      </c>
      <c r="AB197" s="434">
        <v>45436</v>
      </c>
      <c r="AC197" s="439">
        <v>45490</v>
      </c>
      <c r="AD197" s="432">
        <v>45501</v>
      </c>
      <c r="AE197" s="467">
        <v>45506</v>
      </c>
      <c r="AF197" s="468">
        <v>45534</v>
      </c>
      <c r="AG197" s="468">
        <v>45550</v>
      </c>
      <c r="AH197" s="469">
        <v>45553</v>
      </c>
      <c r="AI197" s="434">
        <v>45555</v>
      </c>
      <c r="AJ197" s="430">
        <v>45585</v>
      </c>
      <c r="AK197" s="468">
        <v>45645</v>
      </c>
      <c r="AL197" s="259"/>
      <c r="AM197" s="247">
        <v>0</v>
      </c>
      <c r="AT197" s="435"/>
      <c r="AU197" s="381"/>
      <c r="AV197" s="381"/>
      <c r="AW197" s="381"/>
      <c r="AX197" s="381"/>
      <c r="AY197" s="381"/>
      <c r="AZ197" s="381"/>
      <c r="BA197" s="381"/>
      <c r="BB197" s="381"/>
    </row>
    <row r="198" spans="1:54" x14ac:dyDescent="0.25">
      <c r="A198" s="424">
        <f t="shared" si="14"/>
        <v>202</v>
      </c>
      <c r="B198" s="424" t="s">
        <v>14</v>
      </c>
      <c r="C198" s="424" t="s">
        <v>80</v>
      </c>
      <c r="D198" s="424" t="s">
        <v>677</v>
      </c>
      <c r="E198" s="300" t="str">
        <f>+INDEX(dnc_capex_drivers!$A:$AB,MATCH(live_ds!$D198,dnc_capex_drivers!$B:$B,0),MATCH(live_ds!E$1,dnc_capex_drivers!$1:$1,0))</f>
        <v>All</v>
      </c>
      <c r="F198" s="300">
        <v>2050</v>
      </c>
      <c r="G198" s="301">
        <v>10000</v>
      </c>
      <c r="H198" s="115" t="s">
        <v>733</v>
      </c>
      <c r="I198" s="115" t="s">
        <v>733</v>
      </c>
      <c r="J198" s="116">
        <v>2</v>
      </c>
      <c r="K198" s="116" t="s">
        <v>679</v>
      </c>
      <c r="L198" s="116">
        <v>7</v>
      </c>
      <c r="M198" s="116">
        <v>7</v>
      </c>
      <c r="N198" s="116" t="s">
        <v>99</v>
      </c>
      <c r="O198" s="116" t="s">
        <v>588</v>
      </c>
      <c r="P198" s="426">
        <v>100</v>
      </c>
      <c r="Q198" s="427">
        <v>78.125</v>
      </c>
      <c r="R198" s="116" t="s">
        <v>614</v>
      </c>
      <c r="S198" s="116">
        <v>10000</v>
      </c>
      <c r="T198" s="454" t="s">
        <v>548</v>
      </c>
      <c r="U198" s="457" t="s">
        <v>115</v>
      </c>
      <c r="V198" s="458" t="s">
        <v>680</v>
      </c>
      <c r="W198" s="428">
        <v>45345</v>
      </c>
      <c r="X198" s="428">
        <v>45314</v>
      </c>
      <c r="Y198" s="428">
        <v>45345</v>
      </c>
      <c r="Z198" s="429">
        <v>45405</v>
      </c>
      <c r="AA198" s="430">
        <v>45491</v>
      </c>
      <c r="AB198" s="434">
        <v>45436</v>
      </c>
      <c r="AC198" s="439">
        <v>45499</v>
      </c>
      <c r="AD198" s="432">
        <v>45501</v>
      </c>
      <c r="AE198" s="467">
        <v>45506</v>
      </c>
      <c r="AF198" s="468">
        <v>45534</v>
      </c>
      <c r="AG198" s="471">
        <v>45553</v>
      </c>
      <c r="AH198" s="469">
        <v>45553</v>
      </c>
      <c r="AI198" s="450">
        <v>45555</v>
      </c>
      <c r="AJ198" s="446">
        <v>45585</v>
      </c>
      <c r="AK198" s="471">
        <v>45645</v>
      </c>
      <c r="AL198" s="263"/>
      <c r="AM198" s="243">
        <v>0</v>
      </c>
      <c r="AT198" s="435"/>
      <c r="AU198" s="381"/>
      <c r="AV198" s="381"/>
      <c r="AW198" s="381"/>
      <c r="AX198" s="381"/>
      <c r="AY198" s="381"/>
      <c r="AZ198" s="381"/>
      <c r="BA198" s="381"/>
      <c r="BB198" s="381"/>
    </row>
  </sheetData>
  <conditionalFormatting sqref="E119:E123">
    <cfRule type="expression" dxfId="151" priority="83">
      <formula>AND(D119="GENERIC",E119&lt;&gt;"GENERIC")</formula>
    </cfRule>
  </conditionalFormatting>
  <conditionalFormatting sqref="D2:D98">
    <cfRule type="expression" dxfId="150" priority="82">
      <formula>AND(E2="GENERIC",D2&lt;&gt;"GENERIC")</formula>
    </cfRule>
  </conditionalFormatting>
  <conditionalFormatting sqref="E2:E98">
    <cfRule type="expression" dxfId="149" priority="81">
      <formula>AND(D2="GENERIC",E2&lt;&gt;"GENERIC")</formula>
    </cfRule>
  </conditionalFormatting>
  <conditionalFormatting sqref="D99:D100">
    <cfRule type="expression" dxfId="148" priority="80">
      <formula>AND(E99="GENERIC",D99&lt;&gt;"GENERIC")</formula>
    </cfRule>
  </conditionalFormatting>
  <conditionalFormatting sqref="E99:E100">
    <cfRule type="expression" dxfId="147" priority="79">
      <formula>AND(D99="GENERIC",E99&lt;&gt;"GENERIC")</formula>
    </cfRule>
  </conditionalFormatting>
  <conditionalFormatting sqref="E101:E111 E115:E123">
    <cfRule type="expression" dxfId="146" priority="78">
      <formula>AND(D101="GENERIC",E101&lt;&gt;"GENERIC")</formula>
    </cfRule>
  </conditionalFormatting>
  <conditionalFormatting sqref="E111">
    <cfRule type="expression" dxfId="145" priority="77">
      <formula>AND(D111="GENERIC",E111&lt;&gt;"GENERIC")</formula>
    </cfRule>
  </conditionalFormatting>
  <conditionalFormatting sqref="E115:E118">
    <cfRule type="expression" dxfId="144" priority="76">
      <formula>AND(D115="GENERIC",E115&lt;&gt;"GENERIC")</formula>
    </cfRule>
  </conditionalFormatting>
  <conditionalFormatting sqref="W123:AD123">
    <cfRule type="cellIs" dxfId="143" priority="69" operator="greaterThanOrEqual">
      <formula>TODAY()</formula>
    </cfRule>
  </conditionalFormatting>
  <conditionalFormatting sqref="AE123:AK123">
    <cfRule type="cellIs" dxfId="142" priority="68" operator="greaterThanOrEqual">
      <formula>TODAY()</formula>
    </cfRule>
  </conditionalFormatting>
  <conditionalFormatting sqref="W101:AL111 AL115:AL118 AO111 W115:AD123">
    <cfRule type="cellIs" dxfId="141" priority="75" operator="greaterThanOrEqual">
      <formula>TODAY()</formula>
    </cfRule>
  </conditionalFormatting>
  <conditionalFormatting sqref="AE115:AK118">
    <cfRule type="cellIs" dxfId="140" priority="74" operator="greaterThanOrEqual">
      <formula>TODAY()</formula>
    </cfRule>
  </conditionalFormatting>
  <conditionalFormatting sqref="AE119:AK120 AE122:AK122">
    <cfRule type="cellIs" dxfId="139" priority="73" operator="greaterThanOrEqual">
      <formula>TODAY()</formula>
    </cfRule>
  </conditionalFormatting>
  <conditionalFormatting sqref="AE121:AK123">
    <cfRule type="cellIs" dxfId="138" priority="72" operator="greaterThanOrEqual">
      <formula>TODAY()</formula>
    </cfRule>
  </conditionalFormatting>
  <conditionalFormatting sqref="E123">
    <cfRule type="expression" dxfId="137" priority="71">
      <formula>AND(D123="GENERIC",E123&lt;&gt;"GENERIC")</formula>
    </cfRule>
  </conditionalFormatting>
  <conditionalFormatting sqref="E123">
    <cfRule type="expression" dxfId="136" priority="70">
      <formula>AND(D123="GENERIC",E123&lt;&gt;"GENERIC")</formula>
    </cfRule>
  </conditionalFormatting>
  <conditionalFormatting sqref="E124:E126">
    <cfRule type="expression" dxfId="135" priority="67">
      <formula>AND(D124="GENERIC",E124&lt;&gt;"GENERIC")</formula>
    </cfRule>
  </conditionalFormatting>
  <conditionalFormatting sqref="E124:E126">
    <cfRule type="expression" dxfId="134" priority="66">
      <formula>AND(D124="GENERIC",E124&lt;&gt;"GENERIC")</formula>
    </cfRule>
  </conditionalFormatting>
  <conditionalFormatting sqref="W127:AD127">
    <cfRule type="cellIs" dxfId="133" priority="60" operator="greaterThanOrEqual">
      <formula>TODAY()</formula>
    </cfRule>
  </conditionalFormatting>
  <conditionalFormatting sqref="AE127:AK127">
    <cfRule type="cellIs" dxfId="132" priority="59" operator="greaterThanOrEqual">
      <formula>TODAY()</formula>
    </cfRule>
  </conditionalFormatting>
  <conditionalFormatting sqref="W124:AD126">
    <cfRule type="cellIs" dxfId="131" priority="65" operator="greaterThanOrEqual">
      <formula>TODAY()</formula>
    </cfRule>
  </conditionalFormatting>
  <conditionalFormatting sqref="AE124:AK125">
    <cfRule type="cellIs" dxfId="130" priority="64" operator="greaterThanOrEqual">
      <formula>TODAY()</formula>
    </cfRule>
  </conditionalFormatting>
  <conditionalFormatting sqref="AE126:AK126">
    <cfRule type="cellIs" dxfId="129" priority="63" operator="greaterThanOrEqual">
      <formula>TODAY()</formula>
    </cfRule>
  </conditionalFormatting>
  <conditionalFormatting sqref="E127">
    <cfRule type="expression" dxfId="128" priority="62">
      <formula>AND(D127="GENERIC",E127&lt;&gt;"GENERIC")</formula>
    </cfRule>
  </conditionalFormatting>
  <conditionalFormatting sqref="E127">
    <cfRule type="expression" dxfId="127" priority="61">
      <formula>AND(D127="GENERIC",E127&lt;&gt;"GENERIC")</formula>
    </cfRule>
  </conditionalFormatting>
  <conditionalFormatting sqref="E128:E130">
    <cfRule type="expression" dxfId="126" priority="58">
      <formula>AND(D128="GENERIC",E128&lt;&gt;"GENERIC")</formula>
    </cfRule>
  </conditionalFormatting>
  <conditionalFormatting sqref="E128:E130">
    <cfRule type="expression" dxfId="125" priority="57">
      <formula>AND(D128="GENERIC",E128&lt;&gt;"GENERIC")</formula>
    </cfRule>
  </conditionalFormatting>
  <conditionalFormatting sqref="W128:AD130">
    <cfRule type="cellIs" dxfId="124" priority="56" operator="greaterThanOrEqual">
      <formula>TODAY()</formula>
    </cfRule>
  </conditionalFormatting>
  <conditionalFormatting sqref="AE128:AK129">
    <cfRule type="cellIs" dxfId="123" priority="55" operator="greaterThanOrEqual">
      <formula>TODAY()</formula>
    </cfRule>
  </conditionalFormatting>
  <conditionalFormatting sqref="AE130:AK130">
    <cfRule type="cellIs" dxfId="122" priority="54" operator="greaterThanOrEqual">
      <formula>TODAY()</formula>
    </cfRule>
  </conditionalFormatting>
  <conditionalFormatting sqref="E131:E133">
    <cfRule type="expression" dxfId="121" priority="53">
      <formula>AND(D131="GENERIC",E131&lt;&gt;"GENERIC")</formula>
    </cfRule>
  </conditionalFormatting>
  <conditionalFormatting sqref="E131:E133">
    <cfRule type="expression" dxfId="120" priority="52">
      <formula>AND(D131="GENERIC",E131&lt;&gt;"GENERIC")</formula>
    </cfRule>
  </conditionalFormatting>
  <conditionalFormatting sqref="W134:AD134">
    <cfRule type="cellIs" dxfId="119" priority="46" operator="greaterThanOrEqual">
      <formula>TODAY()</formula>
    </cfRule>
  </conditionalFormatting>
  <conditionalFormatting sqref="AE134:AK134">
    <cfRule type="cellIs" dxfId="118" priority="45" operator="greaterThanOrEqual">
      <formula>TODAY()</formula>
    </cfRule>
  </conditionalFormatting>
  <conditionalFormatting sqref="W131:AD133">
    <cfRule type="cellIs" dxfId="117" priority="51" operator="greaterThanOrEqual">
      <formula>TODAY()</formula>
    </cfRule>
  </conditionalFormatting>
  <conditionalFormatting sqref="AE131:AK132">
    <cfRule type="cellIs" dxfId="116" priority="50" operator="greaterThanOrEqual">
      <formula>TODAY()</formula>
    </cfRule>
  </conditionalFormatting>
  <conditionalFormatting sqref="AE133:AK133">
    <cfRule type="cellIs" dxfId="115" priority="49" operator="greaterThanOrEqual">
      <formula>TODAY()</formula>
    </cfRule>
  </conditionalFormatting>
  <conditionalFormatting sqref="E134">
    <cfRule type="expression" dxfId="114" priority="48">
      <formula>AND(D134="GENERIC",E134&lt;&gt;"GENERIC")</formula>
    </cfRule>
  </conditionalFormatting>
  <conditionalFormatting sqref="E134">
    <cfRule type="expression" dxfId="113" priority="47">
      <formula>AND(D134="GENERIC",E134&lt;&gt;"GENERIC")</formula>
    </cfRule>
  </conditionalFormatting>
  <conditionalFormatting sqref="E112:E114">
    <cfRule type="expression" dxfId="112" priority="44">
      <formula>AND(D112="GENERIC",E112&lt;&gt;"GENERIC")</formula>
    </cfRule>
  </conditionalFormatting>
  <conditionalFormatting sqref="W112:AL114">
    <cfRule type="cellIs" dxfId="111" priority="43" operator="greaterThanOrEqual">
      <formula>TODAY()</formula>
    </cfRule>
  </conditionalFormatting>
  <conditionalFormatting sqref="E135:E137">
    <cfRule type="expression" dxfId="110" priority="42">
      <formula>AND(D135="GENERIC",E135&lt;&gt;"GENERIC")</formula>
    </cfRule>
  </conditionalFormatting>
  <conditionalFormatting sqref="E135:E137">
    <cfRule type="expression" dxfId="109" priority="41">
      <formula>AND(D135="GENERIC",E135&lt;&gt;"GENERIC")</formula>
    </cfRule>
  </conditionalFormatting>
  <conditionalFormatting sqref="W138:AD138">
    <cfRule type="cellIs" dxfId="108" priority="35" operator="greaterThanOrEqual">
      <formula>TODAY()</formula>
    </cfRule>
  </conditionalFormatting>
  <conditionalFormatting sqref="AE138:AK138">
    <cfRule type="cellIs" dxfId="107" priority="34" operator="greaterThanOrEqual">
      <formula>TODAY()</formula>
    </cfRule>
  </conditionalFormatting>
  <conditionalFormatting sqref="W135:AD137">
    <cfRule type="cellIs" dxfId="106" priority="40" operator="greaterThanOrEqual">
      <formula>TODAY()</formula>
    </cfRule>
  </conditionalFormatting>
  <conditionalFormatting sqref="AE135:AK136">
    <cfRule type="cellIs" dxfId="105" priority="39" operator="greaterThanOrEqual">
      <formula>TODAY()</formula>
    </cfRule>
  </conditionalFormatting>
  <conditionalFormatting sqref="AE137:AK137">
    <cfRule type="cellIs" dxfId="104" priority="38" operator="greaterThanOrEqual">
      <formula>TODAY()</formula>
    </cfRule>
  </conditionalFormatting>
  <conditionalFormatting sqref="E138">
    <cfRule type="expression" dxfId="103" priority="37">
      <formula>AND(D138="GENERIC",E138&lt;&gt;"GENERIC")</formula>
    </cfRule>
  </conditionalFormatting>
  <conditionalFormatting sqref="E138">
    <cfRule type="expression" dxfId="102" priority="36">
      <formula>AND(D138="GENERIC",E138&lt;&gt;"GENERIC")</formula>
    </cfRule>
  </conditionalFormatting>
  <conditionalFormatting sqref="E139:E150">
    <cfRule type="expression" dxfId="101" priority="33">
      <formula>AND(D139="GENERIC",E139&lt;&gt;"GENERIC")</formula>
    </cfRule>
  </conditionalFormatting>
  <conditionalFormatting sqref="E139:E150">
    <cfRule type="expression" dxfId="100" priority="32">
      <formula>AND(D139="GENERIC",E139&lt;&gt;"GENERIC")</formula>
    </cfRule>
  </conditionalFormatting>
  <conditionalFormatting sqref="W142:AD142">
    <cfRule type="cellIs" dxfId="99" priority="26" operator="greaterThanOrEqual">
      <formula>TODAY()</formula>
    </cfRule>
  </conditionalFormatting>
  <conditionalFormatting sqref="AE142:AK142">
    <cfRule type="cellIs" dxfId="98" priority="25" operator="greaterThanOrEqual">
      <formula>TODAY()</formula>
    </cfRule>
  </conditionalFormatting>
  <conditionalFormatting sqref="W139:AD150">
    <cfRule type="cellIs" dxfId="97" priority="31" operator="greaterThanOrEqual">
      <formula>TODAY()</formula>
    </cfRule>
  </conditionalFormatting>
  <conditionalFormatting sqref="AE139:AK140 AE142:AK142 AE144:AK144 AE146:AK146 AE148:AK148 AE150:AK150">
    <cfRule type="cellIs" dxfId="96" priority="30" operator="greaterThanOrEqual">
      <formula>TODAY()</formula>
    </cfRule>
  </conditionalFormatting>
  <conditionalFormatting sqref="AE141:AK141 AE143:AK143 AE145:AK145 AE147:AK147 AE149:AK149">
    <cfRule type="cellIs" dxfId="95" priority="29" operator="greaterThanOrEqual">
      <formula>TODAY()</formula>
    </cfRule>
  </conditionalFormatting>
  <conditionalFormatting sqref="E142">
    <cfRule type="expression" dxfId="94" priority="28">
      <formula>AND(D142="GENERIC",E142&lt;&gt;"GENERIC")</formula>
    </cfRule>
  </conditionalFormatting>
  <conditionalFormatting sqref="E142">
    <cfRule type="expression" dxfId="93" priority="27">
      <formula>AND(D142="GENERIC",E142&lt;&gt;"GENERIC")</formula>
    </cfRule>
  </conditionalFormatting>
  <conditionalFormatting sqref="W151:AD151 AA152:AD191 W152:Z198">
    <cfRule type="cellIs" dxfId="92" priority="24" operator="greaterThanOrEqual">
      <formula>TODAY()</formula>
    </cfRule>
  </conditionalFormatting>
  <conditionalFormatting sqref="AG156 AH163 AH165 AE176:AK176 AG182 AE188:AK188 AG152:AG154 AG159:AG161 AG167:AG171 AG173:AG175 AE177:AF180 AF189:AF191 AG190">
    <cfRule type="cellIs" dxfId="91" priority="23" operator="greaterThanOrEqual">
      <formula>TODAY()</formula>
    </cfRule>
  </conditionalFormatting>
  <conditionalFormatting sqref="AE151:AK151 AF155:AI155 AE158:AK158 AE162:AK162 AE166:AK166 AE172:AK172 AE181:AK181 AG157 AF152:AF154 AE152:AE157 AF156:AF157 AH152:AH154 AH156:AI157 AJ152:AK157 AF159:AF161 AH159:AK161 AF163:AK165 AF167:AF171 AH167:AK171 AF173:AF175 AH173:AK175 AG177:AG180 AE182:AF187 AE189:AE191 AG189 AG191">
    <cfRule type="cellIs" dxfId="90" priority="22" operator="greaterThanOrEqual">
      <formula>TODAY()</formula>
    </cfRule>
  </conditionalFormatting>
  <conditionalFormatting sqref="AI152:AI154">
    <cfRule type="cellIs" dxfId="89" priority="21" operator="greaterThanOrEqual">
      <formula>TODAY()</formula>
    </cfRule>
  </conditionalFormatting>
  <conditionalFormatting sqref="AE159:AE161">
    <cfRule type="cellIs" dxfId="88" priority="20" operator="greaterThanOrEqual">
      <formula>TODAY()</formula>
    </cfRule>
  </conditionalFormatting>
  <conditionalFormatting sqref="AE163:AE165">
    <cfRule type="cellIs" dxfId="87" priority="19" operator="greaterThanOrEqual">
      <formula>TODAY()</formula>
    </cfRule>
  </conditionalFormatting>
  <conditionalFormatting sqref="AE167:AE171">
    <cfRule type="cellIs" dxfId="86" priority="18" operator="greaterThanOrEqual">
      <formula>TODAY()</formula>
    </cfRule>
  </conditionalFormatting>
  <conditionalFormatting sqref="AE173:AE175">
    <cfRule type="cellIs" dxfId="85" priority="17" operator="greaterThanOrEqual">
      <formula>TODAY()</formula>
    </cfRule>
  </conditionalFormatting>
  <conditionalFormatting sqref="AH177:AH180">
    <cfRule type="cellIs" dxfId="84" priority="16" operator="greaterThanOrEqual">
      <formula>TODAY()</formula>
    </cfRule>
  </conditionalFormatting>
  <conditionalFormatting sqref="AI177:AI180">
    <cfRule type="cellIs" dxfId="83" priority="15" operator="greaterThanOrEqual">
      <formula>TODAY()</formula>
    </cfRule>
  </conditionalFormatting>
  <conditionalFormatting sqref="AJ177:AK180">
    <cfRule type="cellIs" dxfId="82" priority="14" operator="greaterThanOrEqual">
      <formula>TODAY()</formula>
    </cfRule>
  </conditionalFormatting>
  <conditionalFormatting sqref="AG183:AG187">
    <cfRule type="cellIs" dxfId="81" priority="13" operator="greaterThanOrEqual">
      <formula>TODAY()</formula>
    </cfRule>
  </conditionalFormatting>
  <conditionalFormatting sqref="AH182:AH187">
    <cfRule type="cellIs" dxfId="80" priority="12" operator="greaterThanOrEqual">
      <formula>TODAY()</formula>
    </cfRule>
  </conditionalFormatting>
  <conditionalFormatting sqref="AI182:AI187">
    <cfRule type="cellIs" dxfId="79" priority="11" operator="greaterThanOrEqual">
      <formula>TODAY()</formula>
    </cfRule>
  </conditionalFormatting>
  <conditionalFormatting sqref="AJ182:AK187">
    <cfRule type="cellIs" dxfId="78" priority="10" operator="greaterThanOrEqual">
      <formula>TODAY()</formula>
    </cfRule>
  </conditionalFormatting>
  <conditionalFormatting sqref="AH189:AH191">
    <cfRule type="cellIs" dxfId="77" priority="9" operator="greaterThanOrEqual">
      <formula>TODAY()</formula>
    </cfRule>
  </conditionalFormatting>
  <conditionalFormatting sqref="AI189:AI191">
    <cfRule type="cellIs" dxfId="76" priority="8" operator="greaterThanOrEqual">
      <formula>TODAY()</formula>
    </cfRule>
  </conditionalFormatting>
  <conditionalFormatting sqref="AJ189:AK191">
    <cfRule type="cellIs" dxfId="75" priority="7" operator="greaterThanOrEqual">
      <formula>TODAY()</formula>
    </cfRule>
  </conditionalFormatting>
  <conditionalFormatting sqref="AA192:AD198">
    <cfRule type="cellIs" dxfId="74" priority="6" operator="greaterThanOrEqual">
      <formula>TODAY()</formula>
    </cfRule>
  </conditionalFormatting>
  <conditionalFormatting sqref="AG193">
    <cfRule type="cellIs" dxfId="73" priority="5" operator="greaterThanOrEqual">
      <formula>TODAY()</formula>
    </cfRule>
  </conditionalFormatting>
  <conditionalFormatting sqref="AE192:AK192 AE193:AF198 AH193:AH198">
    <cfRule type="cellIs" dxfId="72" priority="4" operator="greaterThanOrEqual">
      <formula>TODAY()</formula>
    </cfRule>
  </conditionalFormatting>
  <conditionalFormatting sqref="AG194:AG198">
    <cfRule type="cellIs" dxfId="71" priority="3" operator="greaterThanOrEqual">
      <formula>TODAY()</formula>
    </cfRule>
  </conditionalFormatting>
  <conditionalFormatting sqref="AI193:AI198">
    <cfRule type="cellIs" dxfId="70" priority="2" operator="greaterThanOrEqual">
      <formula>TODAY()</formula>
    </cfRule>
  </conditionalFormatting>
  <conditionalFormatting sqref="AJ193:AK198">
    <cfRule type="cellIs" dxfId="69" priority="1" operator="greaterThanOrEqual">
      <formula>TODAY()</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EBE96-6FA8-4C88-828F-F6B1E7AB86DF}">
  <sheetPr codeName="Sheet4">
    <tabColor rgb="FFA50021"/>
  </sheetPr>
  <dimension ref="A1:B19"/>
  <sheetViews>
    <sheetView workbookViewId="0">
      <selection activeCell="H28" sqref="H28"/>
    </sheetView>
  </sheetViews>
  <sheetFormatPr defaultRowHeight="15" x14ac:dyDescent="0.25"/>
  <cols>
    <col min="1" max="1" width="21.5703125" bestFit="1" customWidth="1"/>
    <col min="2" max="2" width="7.85546875" bestFit="1" customWidth="1"/>
  </cols>
  <sheetData>
    <row r="1" spans="1:2" x14ac:dyDescent="0.25">
      <c r="A1" s="6" t="s">
        <v>79</v>
      </c>
      <c r="B1" s="794" t="s">
        <v>80</v>
      </c>
    </row>
    <row r="2" spans="1:2" x14ac:dyDescent="0.25">
      <c r="A2" s="13" t="s">
        <v>1010</v>
      </c>
      <c r="B2" s="795">
        <v>-91</v>
      </c>
    </row>
    <row r="3" spans="1:2" x14ac:dyDescent="0.25">
      <c r="A3" s="796" t="s">
        <v>1011</v>
      </c>
      <c r="B3" s="797">
        <v>-122</v>
      </c>
    </row>
    <row r="4" spans="1:2" x14ac:dyDescent="0.25">
      <c r="A4" s="13" t="s">
        <v>1012</v>
      </c>
      <c r="B4" s="795">
        <v>-91</v>
      </c>
    </row>
    <row r="5" spans="1:2" x14ac:dyDescent="0.25">
      <c r="A5" s="796" t="s">
        <v>1013</v>
      </c>
      <c r="B5" s="797">
        <v>-31</v>
      </c>
    </row>
    <row r="6" spans="1:2" x14ac:dyDescent="0.25">
      <c r="A6" s="46" t="s">
        <v>1014</v>
      </c>
      <c r="B6" s="798">
        <v>0</v>
      </c>
    </row>
    <row r="7" spans="1:2" x14ac:dyDescent="0.25">
      <c r="A7" s="796" t="s">
        <v>1015</v>
      </c>
      <c r="B7" s="797">
        <v>9</v>
      </c>
    </row>
    <row r="8" spans="1:2" x14ac:dyDescent="0.25">
      <c r="A8" s="13" t="s">
        <v>1016</v>
      </c>
      <c r="B8" s="795">
        <v>0</v>
      </c>
    </row>
    <row r="9" spans="1:2" x14ac:dyDescent="0.25">
      <c r="A9" s="796" t="s">
        <v>1017</v>
      </c>
      <c r="B9" s="797">
        <v>0</v>
      </c>
    </row>
    <row r="10" spans="1:2" x14ac:dyDescent="0.25">
      <c r="A10" s="13" t="s">
        <v>1018</v>
      </c>
      <c r="B10" s="799">
        <v>5</v>
      </c>
    </row>
    <row r="11" spans="1:2" x14ac:dyDescent="0.25">
      <c r="A11" s="800" t="s">
        <v>1019</v>
      </c>
      <c r="B11" s="801">
        <v>5</v>
      </c>
    </row>
    <row r="12" spans="1:2" x14ac:dyDescent="0.25">
      <c r="A12" s="13" t="s">
        <v>1020</v>
      </c>
      <c r="B12" s="795">
        <v>7</v>
      </c>
    </row>
    <row r="13" spans="1:2" x14ac:dyDescent="0.25">
      <c r="A13" s="796" t="s">
        <v>1021</v>
      </c>
      <c r="B13" s="797">
        <v>1</v>
      </c>
    </row>
    <row r="14" spans="1:2" x14ac:dyDescent="0.25">
      <c r="A14" s="13" t="s">
        <v>1022</v>
      </c>
      <c r="B14" s="795">
        <v>3</v>
      </c>
    </row>
    <row r="15" spans="1:2" x14ac:dyDescent="0.25">
      <c r="A15" s="796" t="s">
        <v>1023</v>
      </c>
      <c r="B15" s="797">
        <v>1</v>
      </c>
    </row>
    <row r="16" spans="1:2" x14ac:dyDescent="0.25">
      <c r="A16" s="13" t="s">
        <v>1024</v>
      </c>
      <c r="B16" s="802">
        <v>3</v>
      </c>
    </row>
    <row r="17" spans="1:2" x14ac:dyDescent="0.25">
      <c r="A17" s="803" t="s">
        <v>1025</v>
      </c>
      <c r="B17" s="804">
        <v>0</v>
      </c>
    </row>
    <row r="18" spans="1:2" x14ac:dyDescent="0.25">
      <c r="A18" s="13" t="s">
        <v>1026</v>
      </c>
      <c r="B18" s="795">
        <v>30</v>
      </c>
    </row>
    <row r="19" spans="1:2" x14ac:dyDescent="0.25">
      <c r="A19" s="796" t="s">
        <v>1027</v>
      </c>
      <c r="B19" s="797">
        <v>90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6C975-E79C-4010-BB81-8351F6F1CC08}">
  <sheetPr codeName="Sheet5">
    <tabColor rgb="FFA50021"/>
  </sheetPr>
  <dimension ref="A1:AB69"/>
  <sheetViews>
    <sheetView workbookViewId="0">
      <pane xSplit="2" ySplit="1" topLeftCell="C50" activePane="bottomRight" state="frozen"/>
      <selection activeCell="A60" sqref="A60"/>
      <selection pane="topRight" activeCell="A60" sqref="A60"/>
      <selection pane="bottomLeft" activeCell="A60" sqref="A60"/>
      <selection pane="bottomRight" activeCell="C62" sqref="C62"/>
    </sheetView>
  </sheetViews>
  <sheetFormatPr defaultRowHeight="15" x14ac:dyDescent="0.25"/>
  <cols>
    <col min="2" max="2" width="22.42578125" bestFit="1" customWidth="1"/>
    <col min="3" max="3" width="8.7109375" bestFit="1" customWidth="1"/>
    <col min="4" max="4" width="7.42578125" bestFit="1" customWidth="1"/>
    <col min="5" max="5" width="7.28515625" bestFit="1" customWidth="1"/>
    <col min="6" max="6" width="8.42578125" bestFit="1" customWidth="1"/>
    <col min="7" max="7" width="8.28515625" bestFit="1" customWidth="1"/>
    <col min="8" max="8" width="8.5703125" bestFit="1" customWidth="1"/>
    <col min="10" max="10" width="8.140625" bestFit="1" customWidth="1"/>
    <col min="11" max="11" width="8.7109375" bestFit="1" customWidth="1"/>
    <col min="12" max="12" width="9" bestFit="1" customWidth="1"/>
    <col min="13" max="13" width="7.140625" bestFit="1" customWidth="1"/>
    <col min="14" max="14" width="9.5703125" bestFit="1" customWidth="1"/>
    <col min="15" max="16" width="10" bestFit="1" customWidth="1"/>
    <col min="17" max="17" width="7" bestFit="1" customWidth="1"/>
    <col min="18" max="18" width="5.85546875" bestFit="1" customWidth="1"/>
    <col min="19" max="19" width="8.85546875" bestFit="1" customWidth="1"/>
    <col min="20" max="20" width="8.42578125" bestFit="1" customWidth="1"/>
    <col min="21" max="21" width="8.28515625" bestFit="1" customWidth="1"/>
    <col min="22" max="22" width="8.5703125" bestFit="1" customWidth="1"/>
    <col min="23" max="23" width="8.7109375" bestFit="1" customWidth="1"/>
    <col min="24" max="28" width="8" bestFit="1" customWidth="1"/>
  </cols>
  <sheetData>
    <row r="1" spans="1:28" ht="45.75" x14ac:dyDescent="0.25">
      <c r="A1" s="682" t="s">
        <v>970</v>
      </c>
      <c r="B1" s="683" t="s">
        <v>81</v>
      </c>
      <c r="C1" s="683" t="s">
        <v>971</v>
      </c>
      <c r="D1" s="683" t="s">
        <v>93</v>
      </c>
      <c r="E1" s="683" t="s">
        <v>95</v>
      </c>
      <c r="F1" s="684" t="s">
        <v>972</v>
      </c>
      <c r="G1" s="685" t="s">
        <v>973</v>
      </c>
      <c r="H1" s="685" t="s">
        <v>974</v>
      </c>
      <c r="I1" s="686" t="s">
        <v>975</v>
      </c>
      <c r="J1" s="685" t="s">
        <v>976</v>
      </c>
      <c r="K1" s="687" t="s">
        <v>977</v>
      </c>
      <c r="L1" s="685" t="s">
        <v>978</v>
      </c>
      <c r="M1" s="685" t="s">
        <v>979</v>
      </c>
      <c r="N1" s="688" t="s">
        <v>980</v>
      </c>
      <c r="O1" s="689" t="s">
        <v>981</v>
      </c>
      <c r="P1" s="689" t="s">
        <v>982</v>
      </c>
      <c r="Q1" s="690" t="s">
        <v>983</v>
      </c>
      <c r="R1" s="688" t="s">
        <v>984</v>
      </c>
      <c r="S1" s="688" t="s">
        <v>985</v>
      </c>
      <c r="T1" s="685" t="s">
        <v>986</v>
      </c>
      <c r="U1" s="685" t="s">
        <v>987</v>
      </c>
      <c r="V1" s="685" t="s">
        <v>988</v>
      </c>
      <c r="W1" s="686" t="s">
        <v>989</v>
      </c>
      <c r="X1" s="685" t="s">
        <v>990</v>
      </c>
      <c r="Y1" s="687" t="s">
        <v>991</v>
      </c>
      <c r="Z1" s="685" t="s">
        <v>992</v>
      </c>
      <c r="AA1" s="685" t="s">
        <v>993</v>
      </c>
      <c r="AB1" s="691" t="s">
        <v>994</v>
      </c>
    </row>
    <row r="2" spans="1:28" x14ac:dyDescent="0.25">
      <c r="A2" s="692">
        <v>1</v>
      </c>
      <c r="B2" s="3" t="s">
        <v>995</v>
      </c>
      <c r="C2" s="693">
        <v>7500</v>
      </c>
      <c r="D2" s="694" t="s">
        <v>94</v>
      </c>
      <c r="E2" s="693">
        <v>2050</v>
      </c>
      <c r="F2" s="695">
        <f t="shared" ref="F2:S2" si="0">+AVERAGE(F3,F4)</f>
        <v>20</v>
      </c>
      <c r="G2" s="695">
        <f t="shared" si="0"/>
        <v>104</v>
      </c>
      <c r="H2" s="695">
        <f t="shared" si="0"/>
        <v>32</v>
      </c>
      <c r="I2" s="695">
        <f t="shared" si="0"/>
        <v>989</v>
      </c>
      <c r="J2" s="695">
        <f t="shared" si="0"/>
        <v>0</v>
      </c>
      <c r="K2" s="695">
        <f t="shared" ca="1" si="0"/>
        <v>1641.514538047848</v>
      </c>
      <c r="L2" s="695">
        <f t="shared" si="0"/>
        <v>208.89738257079298</v>
      </c>
      <c r="M2" s="696">
        <f t="shared" si="0"/>
        <v>211.72232938135886</v>
      </c>
      <c r="N2" s="696">
        <f t="shared" si="0"/>
        <v>450</v>
      </c>
      <c r="O2" s="697">
        <f t="shared" si="0"/>
        <v>1145</v>
      </c>
      <c r="P2" s="698">
        <f t="shared" ca="1" si="0"/>
        <v>2062.1342500000001</v>
      </c>
      <c r="Q2" s="699">
        <f t="shared" ca="1" si="0"/>
        <v>3657.1342500000001</v>
      </c>
      <c r="R2" s="700">
        <f t="shared" si="0"/>
        <v>26.92</v>
      </c>
      <c r="S2" s="701">
        <f t="shared" si="0"/>
        <v>242.28</v>
      </c>
      <c r="T2" s="702">
        <v>45</v>
      </c>
      <c r="U2" s="702">
        <v>45</v>
      </c>
      <c r="V2" s="702">
        <v>45</v>
      </c>
      <c r="W2" s="702">
        <v>45</v>
      </c>
      <c r="X2" s="702">
        <v>45</v>
      </c>
      <c r="Y2" s="702">
        <v>45</v>
      </c>
      <c r="Z2" s="702">
        <v>45</v>
      </c>
      <c r="AA2" s="702">
        <v>45</v>
      </c>
      <c r="AB2" s="702">
        <v>45</v>
      </c>
    </row>
    <row r="3" spans="1:28" x14ac:dyDescent="0.25">
      <c r="A3" s="692">
        <f t="shared" ref="A3:A66" si="1">+A2+1</f>
        <v>2</v>
      </c>
      <c r="B3" s="3" t="s">
        <v>996</v>
      </c>
      <c r="C3" s="693">
        <v>7500</v>
      </c>
      <c r="D3" s="694" t="s">
        <v>997</v>
      </c>
      <c r="E3" s="693">
        <v>2050</v>
      </c>
      <c r="F3" s="703">
        <v>20</v>
      </c>
      <c r="G3" s="703">
        <v>104</v>
      </c>
      <c r="H3" s="703">
        <v>32</v>
      </c>
      <c r="I3" s="695">
        <f t="shared" ref="I3:I7" si="2">+O3-H3-G3-F3-J3</f>
        <v>894</v>
      </c>
      <c r="J3" s="695">
        <v>0</v>
      </c>
      <c r="K3" s="695">
        <f t="shared" ref="K3:K7" si="3">+P3-L3-M3</f>
        <v>1659.3802880478481</v>
      </c>
      <c r="L3" s="695">
        <v>208.89738257079298</v>
      </c>
      <c r="M3" s="696">
        <v>211.72232938135886</v>
      </c>
      <c r="N3" s="704">
        <v>450</v>
      </c>
      <c r="O3" s="705">
        <v>1050</v>
      </c>
      <c r="P3" s="705">
        <v>2080</v>
      </c>
      <c r="Q3" s="699">
        <f>+N3+O3+P3</f>
        <v>3580</v>
      </c>
      <c r="R3" s="706">
        <f>256.4*0.1</f>
        <v>25.64</v>
      </c>
      <c r="S3" s="707">
        <f>256.4*0.9</f>
        <v>230.76</v>
      </c>
      <c r="T3" s="702">
        <v>45</v>
      </c>
      <c r="U3" s="702">
        <v>45</v>
      </c>
      <c r="V3" s="702">
        <v>45</v>
      </c>
      <c r="W3" s="702">
        <v>45</v>
      </c>
      <c r="X3" s="702">
        <v>45</v>
      </c>
      <c r="Y3" s="702">
        <v>45</v>
      </c>
      <c r="Z3" s="702">
        <v>45</v>
      </c>
      <c r="AA3" s="702">
        <v>45</v>
      </c>
      <c r="AB3" s="702">
        <v>45</v>
      </c>
    </row>
    <row r="4" spans="1:28" x14ac:dyDescent="0.25">
      <c r="A4" s="692">
        <f t="shared" si="1"/>
        <v>3</v>
      </c>
      <c r="B4" s="3" t="s">
        <v>998</v>
      </c>
      <c r="C4" s="693">
        <v>7500</v>
      </c>
      <c r="D4" s="694" t="s">
        <v>999</v>
      </c>
      <c r="E4" s="693">
        <v>2050</v>
      </c>
      <c r="F4" s="703">
        <v>20</v>
      </c>
      <c r="G4" s="703">
        <v>104</v>
      </c>
      <c r="H4" s="703">
        <v>32</v>
      </c>
      <c r="I4" s="695">
        <f t="shared" si="2"/>
        <v>1084</v>
      </c>
      <c r="J4" s="695">
        <v>0</v>
      </c>
      <c r="K4" s="695">
        <f t="shared" ca="1" si="3"/>
        <v>1623.648788047848</v>
      </c>
      <c r="L4" s="695">
        <v>208.89738257079298</v>
      </c>
      <c r="M4" s="696">
        <v>211.72232938135886</v>
      </c>
      <c r="N4" s="704">
        <v>450</v>
      </c>
      <c r="O4" s="705">
        <v>1240</v>
      </c>
      <c r="P4" s="705">
        <f t="shared" ref="P4" ca="1" si="4">SUM(K4:M4)</f>
        <v>2044.2684999999999</v>
      </c>
      <c r="Q4" s="699">
        <f t="shared" ref="Q4" ca="1" si="5">+N4+O4+P4</f>
        <v>3734.2685000000001</v>
      </c>
      <c r="R4" s="706">
        <f>282*0.1</f>
        <v>28.200000000000003</v>
      </c>
      <c r="S4" s="707">
        <f>282*0.9</f>
        <v>253.8</v>
      </c>
      <c r="T4" s="702">
        <v>45</v>
      </c>
      <c r="U4" s="702">
        <v>45</v>
      </c>
      <c r="V4" s="702">
        <v>45</v>
      </c>
      <c r="W4" s="702">
        <v>45</v>
      </c>
      <c r="X4" s="702">
        <v>45</v>
      </c>
      <c r="Y4" s="702">
        <v>45</v>
      </c>
      <c r="Z4" s="702">
        <v>45</v>
      </c>
      <c r="AA4" s="702">
        <v>45</v>
      </c>
      <c r="AB4" s="702">
        <v>45</v>
      </c>
    </row>
    <row r="5" spans="1:28" x14ac:dyDescent="0.25">
      <c r="A5" s="692">
        <f t="shared" si="1"/>
        <v>4</v>
      </c>
      <c r="B5" s="3" t="s">
        <v>1000</v>
      </c>
      <c r="C5" s="693">
        <v>10000</v>
      </c>
      <c r="D5" s="694" t="s">
        <v>94</v>
      </c>
      <c r="E5" s="693">
        <v>2050</v>
      </c>
      <c r="F5" s="695">
        <f t="shared" ref="F5:S5" si="6">+AVERAGE(F6,F7)</f>
        <v>20</v>
      </c>
      <c r="G5" s="695">
        <f t="shared" si="6"/>
        <v>104</v>
      </c>
      <c r="H5" s="695">
        <f t="shared" si="6"/>
        <v>32</v>
      </c>
      <c r="I5" s="695">
        <f t="shared" si="6"/>
        <v>1241.5</v>
      </c>
      <c r="J5" s="695">
        <f t="shared" si="6"/>
        <v>0</v>
      </c>
      <c r="K5" s="695">
        <f t="shared" si="6"/>
        <v>2244.3802880478479</v>
      </c>
      <c r="L5" s="695">
        <f t="shared" si="6"/>
        <v>208.89738257079298</v>
      </c>
      <c r="M5" s="696">
        <f t="shared" si="6"/>
        <v>211.72232938135886</v>
      </c>
      <c r="N5" s="696">
        <f t="shared" si="6"/>
        <v>450</v>
      </c>
      <c r="O5" s="698">
        <f t="shared" si="6"/>
        <v>1397.5</v>
      </c>
      <c r="P5" s="698">
        <f t="shared" si="6"/>
        <v>2665</v>
      </c>
      <c r="Q5" s="699">
        <f t="shared" si="6"/>
        <v>4512.5</v>
      </c>
      <c r="R5" s="700">
        <f t="shared" si="6"/>
        <v>26.92</v>
      </c>
      <c r="S5" s="701">
        <f t="shared" si="6"/>
        <v>242.28</v>
      </c>
      <c r="T5" s="702">
        <v>45</v>
      </c>
      <c r="U5" s="702">
        <v>45</v>
      </c>
      <c r="V5" s="702">
        <v>45</v>
      </c>
      <c r="W5" s="702">
        <v>45</v>
      </c>
      <c r="X5" s="702">
        <v>45</v>
      </c>
      <c r="Y5" s="702">
        <v>45</v>
      </c>
      <c r="Z5" s="702">
        <v>45</v>
      </c>
      <c r="AA5" s="702">
        <v>45</v>
      </c>
      <c r="AB5" s="702">
        <v>45</v>
      </c>
    </row>
    <row r="6" spans="1:28" x14ac:dyDescent="0.25">
      <c r="A6" s="692">
        <f t="shared" si="1"/>
        <v>5</v>
      </c>
      <c r="B6" s="3" t="s">
        <v>90</v>
      </c>
      <c r="C6" s="693">
        <v>10000</v>
      </c>
      <c r="D6" s="694" t="s">
        <v>997</v>
      </c>
      <c r="E6" s="693">
        <v>2050</v>
      </c>
      <c r="F6" s="703">
        <v>20</v>
      </c>
      <c r="G6" s="703">
        <v>104</v>
      </c>
      <c r="H6" s="703">
        <v>32</v>
      </c>
      <c r="I6" s="695">
        <f t="shared" si="2"/>
        <v>1249</v>
      </c>
      <c r="J6" s="695">
        <v>0</v>
      </c>
      <c r="K6" s="695">
        <f t="shared" si="3"/>
        <v>2219.3802880478479</v>
      </c>
      <c r="L6" s="695">
        <v>208.89738257079298</v>
      </c>
      <c r="M6" s="696">
        <v>211.72232938135886</v>
      </c>
      <c r="N6" s="704">
        <v>450</v>
      </c>
      <c r="O6" s="705">
        <v>1405</v>
      </c>
      <c r="P6" s="705">
        <v>2640</v>
      </c>
      <c r="Q6" s="699">
        <f>+N6+O6+P6</f>
        <v>4495</v>
      </c>
      <c r="R6" s="706">
        <f t="shared" ref="R6" si="7">256.4*0.1</f>
        <v>25.64</v>
      </c>
      <c r="S6" s="707">
        <f t="shared" ref="S6" si="8">256.4*0.9</f>
        <v>230.76</v>
      </c>
      <c r="T6" s="702">
        <v>45</v>
      </c>
      <c r="U6" s="702">
        <v>45</v>
      </c>
      <c r="V6" s="702">
        <v>45</v>
      </c>
      <c r="W6" s="702">
        <v>45</v>
      </c>
      <c r="X6" s="702">
        <v>45</v>
      </c>
      <c r="Y6" s="702">
        <v>45</v>
      </c>
      <c r="Z6" s="702">
        <v>45</v>
      </c>
      <c r="AA6" s="702">
        <v>45</v>
      </c>
      <c r="AB6" s="702">
        <v>45</v>
      </c>
    </row>
    <row r="7" spans="1:28" x14ac:dyDescent="0.25">
      <c r="A7" s="708">
        <f t="shared" si="1"/>
        <v>6</v>
      </c>
      <c r="B7" s="709" t="s">
        <v>91</v>
      </c>
      <c r="C7" s="710">
        <v>10000</v>
      </c>
      <c r="D7" s="711" t="s">
        <v>999</v>
      </c>
      <c r="E7" s="710">
        <v>2050</v>
      </c>
      <c r="F7" s="712">
        <v>20</v>
      </c>
      <c r="G7" s="712">
        <v>104</v>
      </c>
      <c r="H7" s="712">
        <v>32</v>
      </c>
      <c r="I7" s="713">
        <f t="shared" si="2"/>
        <v>1234</v>
      </c>
      <c r="J7" s="713">
        <v>0</v>
      </c>
      <c r="K7" s="713">
        <f t="shared" si="3"/>
        <v>2269.3802880478479</v>
      </c>
      <c r="L7" s="713">
        <v>208.89738257079298</v>
      </c>
      <c r="M7" s="714">
        <v>211.72232938135886</v>
      </c>
      <c r="N7" s="715">
        <v>450</v>
      </c>
      <c r="O7" s="716">
        <v>1390</v>
      </c>
      <c r="P7" s="716">
        <v>2690</v>
      </c>
      <c r="Q7" s="717">
        <f t="shared" ref="Q7" si="9">+N7+O7+P7</f>
        <v>4530</v>
      </c>
      <c r="R7" s="718">
        <f>282*0.1</f>
        <v>28.200000000000003</v>
      </c>
      <c r="S7" s="719">
        <f>282*0.9</f>
        <v>253.8</v>
      </c>
      <c r="T7" s="720">
        <v>45</v>
      </c>
      <c r="U7" s="720">
        <v>45</v>
      </c>
      <c r="V7" s="720">
        <v>45</v>
      </c>
      <c r="W7" s="720">
        <v>45</v>
      </c>
      <c r="X7" s="720">
        <v>45</v>
      </c>
      <c r="Y7" s="720">
        <v>45</v>
      </c>
      <c r="Z7" s="720">
        <v>45</v>
      </c>
      <c r="AA7" s="720">
        <v>45</v>
      </c>
      <c r="AB7" s="720">
        <v>45</v>
      </c>
    </row>
    <row r="8" spans="1:28" x14ac:dyDescent="0.25">
      <c r="A8" s="692">
        <f t="shared" si="1"/>
        <v>7</v>
      </c>
      <c r="B8" s="576" t="s">
        <v>85</v>
      </c>
      <c r="C8" s="721">
        <v>10000</v>
      </c>
      <c r="D8" s="722" t="s">
        <v>94</v>
      </c>
      <c r="E8" s="721">
        <v>2050</v>
      </c>
      <c r="F8" s="723">
        <f t="shared" ref="F8:S8" si="10">+F7</f>
        <v>20</v>
      </c>
      <c r="G8" s="723">
        <f t="shared" si="10"/>
        <v>104</v>
      </c>
      <c r="H8" s="723">
        <f t="shared" si="10"/>
        <v>32</v>
      </c>
      <c r="I8" s="723">
        <f t="shared" si="10"/>
        <v>1234</v>
      </c>
      <c r="J8" s="723">
        <f t="shared" si="10"/>
        <v>0</v>
      </c>
      <c r="K8" s="723">
        <f t="shared" si="10"/>
        <v>2269.3802880478479</v>
      </c>
      <c r="L8" s="723">
        <f t="shared" si="10"/>
        <v>208.89738257079298</v>
      </c>
      <c r="M8" s="724">
        <f t="shared" si="10"/>
        <v>211.72232938135886</v>
      </c>
      <c r="N8" s="724">
        <f t="shared" si="10"/>
        <v>450</v>
      </c>
      <c r="O8" s="697">
        <f t="shared" si="10"/>
        <v>1390</v>
      </c>
      <c r="P8" s="697">
        <f t="shared" si="10"/>
        <v>2690</v>
      </c>
      <c r="Q8" s="699">
        <f t="shared" si="10"/>
        <v>4530</v>
      </c>
      <c r="R8" s="725">
        <f t="shared" si="10"/>
        <v>28.200000000000003</v>
      </c>
      <c r="S8" s="726">
        <f t="shared" si="10"/>
        <v>253.8</v>
      </c>
      <c r="T8" s="727">
        <v>45</v>
      </c>
      <c r="U8" s="727">
        <v>45</v>
      </c>
      <c r="V8" s="727">
        <v>45</v>
      </c>
      <c r="W8" s="727">
        <v>45</v>
      </c>
      <c r="X8" s="727">
        <v>45</v>
      </c>
      <c r="Y8" s="727">
        <v>45</v>
      </c>
      <c r="Z8" s="727">
        <v>45</v>
      </c>
      <c r="AA8" s="727">
        <v>45</v>
      </c>
      <c r="AB8" s="727">
        <v>45</v>
      </c>
    </row>
    <row r="9" spans="1:28" x14ac:dyDescent="0.25">
      <c r="A9" s="728">
        <f t="shared" si="1"/>
        <v>8</v>
      </c>
      <c r="B9" s="729" t="s">
        <v>84</v>
      </c>
      <c r="C9" s="730">
        <v>8000</v>
      </c>
      <c r="D9" s="731" t="s">
        <v>94</v>
      </c>
      <c r="E9" s="730">
        <v>2050</v>
      </c>
      <c r="F9" s="732">
        <f t="shared" ref="F9:S9" si="11">+AVERAGE(F10,F11)</f>
        <v>20</v>
      </c>
      <c r="G9" s="732">
        <f t="shared" si="11"/>
        <v>104</v>
      </c>
      <c r="H9" s="732">
        <f t="shared" si="11"/>
        <v>32</v>
      </c>
      <c r="I9" s="732">
        <f t="shared" si="11"/>
        <v>969</v>
      </c>
      <c r="J9" s="732">
        <f t="shared" si="11"/>
        <v>0</v>
      </c>
      <c r="K9" s="732">
        <f t="shared" si="11"/>
        <v>1794.3802880478481</v>
      </c>
      <c r="L9" s="732">
        <f t="shared" si="11"/>
        <v>208.89738257079298</v>
      </c>
      <c r="M9" s="733">
        <f t="shared" si="11"/>
        <v>211.72232938135886</v>
      </c>
      <c r="N9" s="733">
        <f t="shared" si="11"/>
        <v>640</v>
      </c>
      <c r="O9" s="734">
        <f t="shared" si="11"/>
        <v>1125</v>
      </c>
      <c r="P9" s="734">
        <f t="shared" si="11"/>
        <v>2215</v>
      </c>
      <c r="Q9" s="735">
        <f t="shared" si="11"/>
        <v>3980</v>
      </c>
      <c r="R9" s="736">
        <f t="shared" si="11"/>
        <v>24.1</v>
      </c>
      <c r="S9" s="737">
        <f t="shared" si="11"/>
        <v>216.89999999999998</v>
      </c>
      <c r="T9" s="738">
        <v>45</v>
      </c>
      <c r="U9" s="738">
        <v>45</v>
      </c>
      <c r="V9" s="738">
        <v>45</v>
      </c>
      <c r="W9" s="738">
        <v>45</v>
      </c>
      <c r="X9" s="738">
        <v>45</v>
      </c>
      <c r="Y9" s="738">
        <v>45</v>
      </c>
      <c r="Z9" s="738">
        <v>45</v>
      </c>
      <c r="AA9" s="738">
        <v>45</v>
      </c>
      <c r="AB9" s="738">
        <v>45</v>
      </c>
    </row>
    <row r="10" spans="1:28" x14ac:dyDescent="0.25">
      <c r="A10" s="692">
        <f t="shared" si="1"/>
        <v>9</v>
      </c>
      <c r="B10" s="739" t="s">
        <v>1001</v>
      </c>
      <c r="C10" s="721">
        <v>7500</v>
      </c>
      <c r="D10" s="722" t="s">
        <v>94</v>
      </c>
      <c r="E10" s="721">
        <v>2050</v>
      </c>
      <c r="F10" s="703">
        <v>20</v>
      </c>
      <c r="G10" s="703">
        <v>104</v>
      </c>
      <c r="H10" s="703">
        <v>32</v>
      </c>
      <c r="I10" s="695">
        <f t="shared" ref="I10:I13" si="12">+O10-H10-G10-F10-J10</f>
        <v>934</v>
      </c>
      <c r="J10" s="695">
        <v>0</v>
      </c>
      <c r="K10" s="695">
        <f t="shared" ref="K10:K13" si="13">+P10-L10-M10</f>
        <v>1549.3802880478481</v>
      </c>
      <c r="L10" s="695">
        <v>208.89738257079298</v>
      </c>
      <c r="M10" s="696">
        <v>211.72232938135886</v>
      </c>
      <c r="N10" s="704">
        <v>640</v>
      </c>
      <c r="O10" s="705">
        <v>1090</v>
      </c>
      <c r="P10" s="705">
        <v>1970</v>
      </c>
      <c r="Q10" s="699">
        <f>+N10+O10+P10</f>
        <v>3700</v>
      </c>
      <c r="R10" s="706">
        <f>256.4*0.1</f>
        <v>25.64</v>
      </c>
      <c r="S10" s="707">
        <f>256.4*0.9</f>
        <v>230.76</v>
      </c>
      <c r="T10" s="702">
        <v>45</v>
      </c>
      <c r="U10" s="702">
        <v>45</v>
      </c>
      <c r="V10" s="702">
        <v>45</v>
      </c>
      <c r="W10" s="702">
        <v>45</v>
      </c>
      <c r="X10" s="702">
        <v>45</v>
      </c>
      <c r="Y10" s="702">
        <v>45</v>
      </c>
      <c r="Z10" s="702">
        <v>45</v>
      </c>
      <c r="AA10" s="702">
        <v>45</v>
      </c>
      <c r="AB10" s="702">
        <v>45</v>
      </c>
    </row>
    <row r="11" spans="1:28" x14ac:dyDescent="0.25">
      <c r="A11" s="692">
        <f t="shared" si="1"/>
        <v>10</v>
      </c>
      <c r="B11" s="739" t="s">
        <v>92</v>
      </c>
      <c r="C11" s="740">
        <v>10000</v>
      </c>
      <c r="D11" s="741" t="s">
        <v>94</v>
      </c>
      <c r="E11" s="740">
        <v>2050</v>
      </c>
      <c r="F11" s="703">
        <v>20</v>
      </c>
      <c r="G11" s="703">
        <v>104</v>
      </c>
      <c r="H11" s="703">
        <v>32</v>
      </c>
      <c r="I11" s="695">
        <f t="shared" si="12"/>
        <v>1004</v>
      </c>
      <c r="J11" s="695">
        <v>0</v>
      </c>
      <c r="K11" s="695">
        <f t="shared" si="13"/>
        <v>2039.3802880478481</v>
      </c>
      <c r="L11" s="695">
        <v>208.89738257079298</v>
      </c>
      <c r="M11" s="696">
        <v>211.72232938135886</v>
      </c>
      <c r="N11" s="704">
        <v>640</v>
      </c>
      <c r="O11" s="702">
        <v>1160</v>
      </c>
      <c r="P11" s="702">
        <v>2460</v>
      </c>
      <c r="Q11" s="699">
        <f t="shared" ref="Q11:Q61" si="14">+N11+O11+P11</f>
        <v>4260</v>
      </c>
      <c r="R11" s="706">
        <f>225.6*0.1</f>
        <v>22.560000000000002</v>
      </c>
      <c r="S11" s="707">
        <f>225.6*0.9</f>
        <v>203.04</v>
      </c>
      <c r="T11" s="702">
        <v>45</v>
      </c>
      <c r="U11" s="702">
        <v>45</v>
      </c>
      <c r="V11" s="702">
        <v>45</v>
      </c>
      <c r="W11" s="702">
        <v>45</v>
      </c>
      <c r="X11" s="702">
        <v>45</v>
      </c>
      <c r="Y11" s="702">
        <v>45</v>
      </c>
      <c r="Z11" s="702">
        <v>45</v>
      </c>
      <c r="AA11" s="702">
        <v>45</v>
      </c>
      <c r="AB11" s="702">
        <v>45</v>
      </c>
    </row>
    <row r="12" spans="1:28" x14ac:dyDescent="0.25">
      <c r="A12" s="708">
        <f t="shared" si="1"/>
        <v>11</v>
      </c>
      <c r="B12" s="742" t="s">
        <v>83</v>
      </c>
      <c r="C12" s="710">
        <v>10000</v>
      </c>
      <c r="D12" s="711" t="s">
        <v>94</v>
      </c>
      <c r="E12" s="710">
        <v>2050</v>
      </c>
      <c r="F12" s="743">
        <v>20</v>
      </c>
      <c r="G12" s="743">
        <v>104</v>
      </c>
      <c r="H12" s="743">
        <v>32</v>
      </c>
      <c r="I12" s="744">
        <f t="shared" si="12"/>
        <v>1120</v>
      </c>
      <c r="J12" s="744">
        <v>0</v>
      </c>
      <c r="K12" s="744">
        <f t="shared" si="13"/>
        <v>2285.3802880478479</v>
      </c>
      <c r="L12" s="744">
        <v>208.89738257079298</v>
      </c>
      <c r="M12" s="745">
        <v>211.72232938135886</v>
      </c>
      <c r="N12" s="746">
        <v>704</v>
      </c>
      <c r="O12" s="716">
        <v>1276</v>
      </c>
      <c r="P12" s="716">
        <v>2706</v>
      </c>
      <c r="Q12" s="717">
        <f t="shared" si="14"/>
        <v>4686</v>
      </c>
      <c r="R12" s="747">
        <f>225.6*0.1</f>
        <v>22.560000000000002</v>
      </c>
      <c r="S12" s="748">
        <f>225.6*0.9</f>
        <v>203.04</v>
      </c>
      <c r="T12" s="716">
        <v>45</v>
      </c>
      <c r="U12" s="716">
        <v>45</v>
      </c>
      <c r="V12" s="716">
        <v>45</v>
      </c>
      <c r="W12" s="716">
        <v>45</v>
      </c>
      <c r="X12" s="716">
        <v>45</v>
      </c>
      <c r="Y12" s="716">
        <v>45</v>
      </c>
      <c r="Z12" s="716">
        <v>45</v>
      </c>
      <c r="AA12" s="716">
        <v>45</v>
      </c>
      <c r="AB12" s="716">
        <v>45</v>
      </c>
    </row>
    <row r="13" spans="1:28" x14ac:dyDescent="0.25">
      <c r="A13" s="708">
        <f t="shared" si="1"/>
        <v>12</v>
      </c>
      <c r="B13" s="749" t="s">
        <v>86</v>
      </c>
      <c r="C13" s="710">
        <v>10000</v>
      </c>
      <c r="D13" s="711" t="s">
        <v>94</v>
      </c>
      <c r="E13" s="710">
        <v>2050</v>
      </c>
      <c r="F13" s="712">
        <v>20</v>
      </c>
      <c r="G13" s="712">
        <v>104</v>
      </c>
      <c r="H13" s="712">
        <v>32</v>
      </c>
      <c r="I13" s="713">
        <f t="shared" si="12"/>
        <v>1610.2781760416701</v>
      </c>
      <c r="J13" s="712">
        <v>0</v>
      </c>
      <c r="K13" s="713">
        <f t="shared" si="13"/>
        <v>2109.9741547145177</v>
      </c>
      <c r="L13" s="712">
        <v>208.89738257079298</v>
      </c>
      <c r="M13" s="715">
        <v>211.72232938135886</v>
      </c>
      <c r="N13" s="715">
        <f>+AVERAGE(290.005,290.005)</f>
        <v>290.005</v>
      </c>
      <c r="O13" s="716">
        <f>+AVERAGE(1813.39391979167,1719.16243229167)</f>
        <v>1766.2781760416701</v>
      </c>
      <c r="P13" s="716">
        <f>+AVERAGE(2532.09386666667,2529.09386666667)</f>
        <v>2530.5938666666698</v>
      </c>
      <c r="Q13" s="717">
        <f t="shared" si="14"/>
        <v>4586.87704270834</v>
      </c>
      <c r="R13" s="718">
        <v>22.1</v>
      </c>
      <c r="S13" s="719">
        <v>198.9</v>
      </c>
      <c r="T13" s="720">
        <v>45</v>
      </c>
      <c r="U13" s="720">
        <v>45</v>
      </c>
      <c r="V13" s="720">
        <v>45</v>
      </c>
      <c r="W13" s="720">
        <v>45</v>
      </c>
      <c r="X13" s="720">
        <v>45</v>
      </c>
      <c r="Y13" s="720">
        <v>45</v>
      </c>
      <c r="Z13" s="720">
        <v>45</v>
      </c>
      <c r="AA13" s="720">
        <v>45</v>
      </c>
      <c r="AB13" s="720">
        <v>45</v>
      </c>
    </row>
    <row r="14" spans="1:28" x14ac:dyDescent="0.25">
      <c r="A14" s="692">
        <f t="shared" si="1"/>
        <v>13</v>
      </c>
      <c r="B14" s="750" t="s">
        <v>89</v>
      </c>
      <c r="C14" s="751">
        <v>8500</v>
      </c>
      <c r="D14" s="752" t="s">
        <v>94</v>
      </c>
      <c r="E14" s="751">
        <v>2050</v>
      </c>
      <c r="F14" s="753">
        <v>20</v>
      </c>
      <c r="G14" s="753">
        <v>104</v>
      </c>
      <c r="H14" s="753">
        <v>32</v>
      </c>
      <c r="I14" s="753">
        <v>1617.36553125</v>
      </c>
      <c r="J14" s="753">
        <v>0</v>
      </c>
      <c r="K14" s="753">
        <v>1847.368547547848</v>
      </c>
      <c r="L14" s="753">
        <v>208.89738257079298</v>
      </c>
      <c r="M14" s="754">
        <v>211.72232938135886</v>
      </c>
      <c r="N14" s="754">
        <v>642.04999999999995</v>
      </c>
      <c r="O14" s="755">
        <f>SUM(F14:J14)</f>
        <v>1773.36553125</v>
      </c>
      <c r="P14" s="755">
        <f>SUM(K14:M14)</f>
        <v>2267.9882594999999</v>
      </c>
      <c r="Q14" s="756">
        <f>+N14+O14+P14</f>
        <v>4683.4037907499996</v>
      </c>
      <c r="R14" s="757">
        <v>22.1</v>
      </c>
      <c r="S14" s="758">
        <v>198.9</v>
      </c>
      <c r="T14" s="759">
        <v>45</v>
      </c>
      <c r="U14" s="759">
        <v>45</v>
      </c>
      <c r="V14" s="759">
        <v>45</v>
      </c>
      <c r="W14" s="759">
        <v>45</v>
      </c>
      <c r="X14" s="759">
        <v>45</v>
      </c>
      <c r="Y14" s="759">
        <v>45</v>
      </c>
      <c r="Z14" s="759">
        <v>45</v>
      </c>
      <c r="AA14" s="759">
        <v>45</v>
      </c>
      <c r="AB14" s="759">
        <v>45</v>
      </c>
    </row>
    <row r="15" spans="1:28" x14ac:dyDescent="0.25">
      <c r="A15" s="728">
        <f t="shared" si="1"/>
        <v>14</v>
      </c>
      <c r="B15" s="760" t="s">
        <v>1002</v>
      </c>
      <c r="C15" s="730">
        <v>10000</v>
      </c>
      <c r="D15" s="731" t="s">
        <v>94</v>
      </c>
      <c r="E15" s="730">
        <v>2050</v>
      </c>
      <c r="F15" s="761">
        <v>20</v>
      </c>
      <c r="G15" s="761">
        <v>104</v>
      </c>
      <c r="H15" s="761">
        <v>32</v>
      </c>
      <c r="I15" s="761">
        <v>956.33500000000004</v>
      </c>
      <c r="J15" s="761">
        <v>0</v>
      </c>
      <c r="K15" s="761">
        <v>2188.9732880478477</v>
      </c>
      <c r="L15" s="761">
        <v>208.89738257079298</v>
      </c>
      <c r="M15" s="762">
        <v>211.72232938135886</v>
      </c>
      <c r="N15" s="762">
        <v>640</v>
      </c>
      <c r="O15" s="763">
        <f t="shared" ref="O15:O20" si="15">SUM(F15:J15)</f>
        <v>1112.335</v>
      </c>
      <c r="P15" s="763">
        <f t="shared" ref="P15:P20" si="16">SUM(K15:M15)</f>
        <v>2609.5929999999998</v>
      </c>
      <c r="Q15" s="735">
        <f t="shared" si="14"/>
        <v>4361.9279999999999</v>
      </c>
      <c r="R15" s="764">
        <v>24.3</v>
      </c>
      <c r="S15" s="765">
        <v>218.70000000000002</v>
      </c>
      <c r="T15" s="738">
        <v>45</v>
      </c>
      <c r="U15" s="738">
        <v>45</v>
      </c>
      <c r="V15" s="738">
        <v>45</v>
      </c>
      <c r="W15" s="738">
        <v>45</v>
      </c>
      <c r="X15" s="738">
        <v>45</v>
      </c>
      <c r="Y15" s="738">
        <v>45</v>
      </c>
      <c r="Z15" s="738">
        <v>45</v>
      </c>
      <c r="AA15" s="738">
        <v>45</v>
      </c>
      <c r="AB15" s="738">
        <v>45</v>
      </c>
    </row>
    <row r="16" spans="1:28" x14ac:dyDescent="0.25">
      <c r="A16" s="708">
        <f t="shared" si="1"/>
        <v>15</v>
      </c>
      <c r="B16" s="766" t="s">
        <v>87</v>
      </c>
      <c r="C16" s="710">
        <v>10000</v>
      </c>
      <c r="D16" s="711" t="s">
        <v>94</v>
      </c>
      <c r="E16" s="710">
        <v>2050</v>
      </c>
      <c r="F16" s="712">
        <v>20</v>
      </c>
      <c r="G16" s="712">
        <v>104</v>
      </c>
      <c r="H16" s="712">
        <v>32</v>
      </c>
      <c r="I16" s="712">
        <v>956.33500000000004</v>
      </c>
      <c r="J16" s="712">
        <v>0</v>
      </c>
      <c r="K16" s="712">
        <v>1896.1122880478481</v>
      </c>
      <c r="L16" s="712">
        <v>208.89738257079298</v>
      </c>
      <c r="M16" s="715">
        <v>211.72232938135886</v>
      </c>
      <c r="N16" s="715">
        <v>640</v>
      </c>
      <c r="O16" s="767">
        <f t="shared" si="15"/>
        <v>1112.335</v>
      </c>
      <c r="P16" s="767">
        <f t="shared" si="16"/>
        <v>2316.732</v>
      </c>
      <c r="Q16" s="717">
        <f t="shared" si="14"/>
        <v>4069.067</v>
      </c>
      <c r="R16" s="718">
        <v>22.1</v>
      </c>
      <c r="S16" s="719">
        <v>198.9</v>
      </c>
      <c r="T16" s="720">
        <v>45</v>
      </c>
      <c r="U16" s="720">
        <v>45</v>
      </c>
      <c r="V16" s="720">
        <v>45</v>
      </c>
      <c r="W16" s="720">
        <v>45</v>
      </c>
      <c r="X16" s="720">
        <v>45</v>
      </c>
      <c r="Y16" s="720">
        <v>45</v>
      </c>
      <c r="Z16" s="720">
        <v>45</v>
      </c>
      <c r="AA16" s="720">
        <v>45</v>
      </c>
      <c r="AB16" s="720">
        <v>45</v>
      </c>
    </row>
    <row r="17" spans="1:28" x14ac:dyDescent="0.25">
      <c r="A17" s="728">
        <f t="shared" si="1"/>
        <v>16</v>
      </c>
      <c r="B17" s="760" t="s">
        <v>1003</v>
      </c>
      <c r="C17" s="730">
        <v>10000</v>
      </c>
      <c r="D17" s="731" t="s">
        <v>94</v>
      </c>
      <c r="E17" s="730">
        <v>2050</v>
      </c>
      <c r="F17" s="761">
        <v>20</v>
      </c>
      <c r="G17" s="761">
        <v>104</v>
      </c>
      <c r="H17" s="761">
        <v>32</v>
      </c>
      <c r="I17" s="761">
        <v>1144.6949999999999</v>
      </c>
      <c r="J17" s="761">
        <v>0</v>
      </c>
      <c r="K17" s="761">
        <v>2224.1382880478477</v>
      </c>
      <c r="L17" s="761">
        <v>208.89738257079298</v>
      </c>
      <c r="M17" s="762">
        <v>211.72232938135886</v>
      </c>
      <c r="N17" s="762">
        <v>640</v>
      </c>
      <c r="O17" s="763">
        <f t="shared" si="15"/>
        <v>1300.6949999999999</v>
      </c>
      <c r="P17" s="763">
        <f t="shared" si="16"/>
        <v>2644.7579999999998</v>
      </c>
      <c r="Q17" s="735">
        <f t="shared" si="14"/>
        <v>4585.4529999999995</v>
      </c>
      <c r="R17" s="764">
        <v>26.1</v>
      </c>
      <c r="S17" s="765">
        <v>234.9</v>
      </c>
      <c r="T17" s="738">
        <v>45</v>
      </c>
      <c r="U17" s="738">
        <v>45</v>
      </c>
      <c r="V17" s="738">
        <v>45</v>
      </c>
      <c r="W17" s="738">
        <v>45</v>
      </c>
      <c r="X17" s="738">
        <v>45</v>
      </c>
      <c r="Y17" s="738">
        <v>45</v>
      </c>
      <c r="Z17" s="738">
        <v>45</v>
      </c>
      <c r="AA17" s="738">
        <v>45</v>
      </c>
      <c r="AB17" s="738">
        <v>45</v>
      </c>
    </row>
    <row r="18" spans="1:28" x14ac:dyDescent="0.25">
      <c r="A18" s="692">
        <f t="shared" si="1"/>
        <v>17</v>
      </c>
      <c r="B18" s="768" t="s">
        <v>1004</v>
      </c>
      <c r="C18" s="740">
        <v>10000</v>
      </c>
      <c r="D18" s="741" t="s">
        <v>94</v>
      </c>
      <c r="E18" s="740">
        <v>2050</v>
      </c>
      <c r="F18" s="723">
        <v>20</v>
      </c>
      <c r="G18" s="723">
        <v>104</v>
      </c>
      <c r="H18" s="723">
        <v>32</v>
      </c>
      <c r="I18" s="723">
        <v>1144.6949999999999</v>
      </c>
      <c r="J18" s="723">
        <v>0</v>
      </c>
      <c r="K18" s="723">
        <v>2224.1382880478477</v>
      </c>
      <c r="L18" s="723">
        <v>208.89738257079298</v>
      </c>
      <c r="M18" s="724">
        <v>211.72232938135886</v>
      </c>
      <c r="N18" s="724">
        <v>640</v>
      </c>
      <c r="O18" s="769">
        <f t="shared" si="15"/>
        <v>1300.6949999999999</v>
      </c>
      <c r="P18" s="769">
        <f t="shared" si="16"/>
        <v>2644.7579999999998</v>
      </c>
      <c r="Q18" s="699">
        <f t="shared" si="14"/>
        <v>4585.4529999999995</v>
      </c>
      <c r="R18" s="725">
        <v>26.1</v>
      </c>
      <c r="S18" s="726">
        <v>234.9</v>
      </c>
      <c r="T18" s="770">
        <v>45</v>
      </c>
      <c r="U18" s="770">
        <v>45</v>
      </c>
      <c r="V18" s="770">
        <v>45</v>
      </c>
      <c r="W18" s="770">
        <v>45</v>
      </c>
      <c r="X18" s="770">
        <v>45</v>
      </c>
      <c r="Y18" s="770">
        <v>45</v>
      </c>
      <c r="Z18" s="770">
        <v>45</v>
      </c>
      <c r="AA18" s="770">
        <v>45</v>
      </c>
      <c r="AB18" s="770">
        <v>45</v>
      </c>
    </row>
    <row r="19" spans="1:28" x14ac:dyDescent="0.25">
      <c r="A19" s="692">
        <f t="shared" si="1"/>
        <v>18</v>
      </c>
      <c r="B19" s="768" t="s">
        <v>1005</v>
      </c>
      <c r="C19" s="740">
        <v>7500</v>
      </c>
      <c r="D19" s="741" t="s">
        <v>94</v>
      </c>
      <c r="E19" s="740">
        <v>2050</v>
      </c>
      <c r="F19" s="723">
        <v>20</v>
      </c>
      <c r="G19" s="723">
        <v>104</v>
      </c>
      <c r="H19" s="723">
        <v>32</v>
      </c>
      <c r="I19" s="723">
        <v>1079.4449999999999</v>
      </c>
      <c r="J19" s="723">
        <v>0</v>
      </c>
      <c r="K19" s="723">
        <v>1636.8882880478479</v>
      </c>
      <c r="L19" s="723">
        <v>208.89738257079298</v>
      </c>
      <c r="M19" s="724">
        <v>211.72232938135886</v>
      </c>
      <c r="N19" s="724">
        <v>640</v>
      </c>
      <c r="O19" s="769">
        <f t="shared" si="15"/>
        <v>1235.4449999999999</v>
      </c>
      <c r="P19" s="769">
        <f t="shared" si="16"/>
        <v>2057.5079999999998</v>
      </c>
      <c r="Q19" s="699">
        <f t="shared" si="14"/>
        <v>3932.9529999999995</v>
      </c>
      <c r="R19" s="725">
        <v>26.1</v>
      </c>
      <c r="S19" s="726">
        <v>234.9</v>
      </c>
      <c r="T19" s="770">
        <v>45</v>
      </c>
      <c r="U19" s="770">
        <v>45</v>
      </c>
      <c r="V19" s="770">
        <v>45</v>
      </c>
      <c r="W19" s="770">
        <v>45</v>
      </c>
      <c r="X19" s="770">
        <v>45</v>
      </c>
      <c r="Y19" s="770">
        <v>45</v>
      </c>
      <c r="Z19" s="770">
        <v>45</v>
      </c>
      <c r="AA19" s="770">
        <v>45</v>
      </c>
      <c r="AB19" s="770">
        <v>45</v>
      </c>
    </row>
    <row r="20" spans="1:28" x14ac:dyDescent="0.25">
      <c r="A20" s="708">
        <f t="shared" si="1"/>
        <v>19</v>
      </c>
      <c r="B20" s="766" t="s">
        <v>88</v>
      </c>
      <c r="C20" s="710">
        <v>8750</v>
      </c>
      <c r="D20" s="711" t="s">
        <v>94</v>
      </c>
      <c r="E20" s="710">
        <v>2050</v>
      </c>
      <c r="F20" s="712">
        <v>20</v>
      </c>
      <c r="G20" s="712">
        <v>104</v>
      </c>
      <c r="H20" s="712">
        <v>32</v>
      </c>
      <c r="I20" s="712">
        <v>1112.07</v>
      </c>
      <c r="J20" s="712">
        <v>0</v>
      </c>
      <c r="K20" s="712">
        <v>1930.5132880478479</v>
      </c>
      <c r="L20" s="712">
        <v>208.89738257079298</v>
      </c>
      <c r="M20" s="715">
        <v>211.72232938135886</v>
      </c>
      <c r="N20" s="715">
        <v>640</v>
      </c>
      <c r="O20" s="767">
        <f t="shared" si="15"/>
        <v>1268.07</v>
      </c>
      <c r="P20" s="767">
        <f t="shared" si="16"/>
        <v>2351.1329999999998</v>
      </c>
      <c r="Q20" s="717">
        <f t="shared" si="14"/>
        <v>4259.2029999999995</v>
      </c>
      <c r="R20" s="718">
        <v>26.1</v>
      </c>
      <c r="S20" s="719">
        <v>234.9</v>
      </c>
      <c r="T20" s="720">
        <v>45</v>
      </c>
      <c r="U20" s="720">
        <v>45</v>
      </c>
      <c r="V20" s="720">
        <v>45</v>
      </c>
      <c r="W20" s="720">
        <v>45</v>
      </c>
      <c r="X20" s="720">
        <v>45</v>
      </c>
      <c r="Y20" s="720">
        <v>45</v>
      </c>
      <c r="Z20" s="720">
        <v>45</v>
      </c>
      <c r="AA20" s="720">
        <v>45</v>
      </c>
      <c r="AB20" s="720">
        <v>45</v>
      </c>
    </row>
    <row r="21" spans="1:28" x14ac:dyDescent="0.25">
      <c r="A21" s="692">
        <f t="shared" si="1"/>
        <v>20</v>
      </c>
      <c r="B21" s="771" t="s">
        <v>28</v>
      </c>
      <c r="C21" s="721">
        <v>10100</v>
      </c>
      <c r="D21" s="722" t="s">
        <v>94</v>
      </c>
      <c r="E21" s="721">
        <v>2050</v>
      </c>
      <c r="F21" s="772">
        <v>20</v>
      </c>
      <c r="G21" s="772">
        <v>104</v>
      </c>
      <c r="H21" s="772">
        <v>32</v>
      </c>
      <c r="I21" s="772">
        <v>1701.17</v>
      </c>
      <c r="J21" s="772">
        <v>0</v>
      </c>
      <c r="K21" s="772">
        <v>3140.1464225</v>
      </c>
      <c r="L21" s="772">
        <v>210.75</v>
      </c>
      <c r="M21" s="773">
        <v>213.6</v>
      </c>
      <c r="N21" s="773">
        <v>375</v>
      </c>
      <c r="O21" s="774">
        <f>SUM(F21:I21)</f>
        <v>1857.17</v>
      </c>
      <c r="P21" s="697">
        <f>SUM(J21:M21)</f>
        <v>3564.4964224999999</v>
      </c>
      <c r="Q21" s="699">
        <f t="shared" si="14"/>
        <v>5796.6664225000004</v>
      </c>
      <c r="R21" s="775">
        <f t="shared" ref="R21:S30" si="17">+R$7</f>
        <v>28.200000000000003</v>
      </c>
      <c r="S21" s="776">
        <f t="shared" si="17"/>
        <v>253.8</v>
      </c>
      <c r="T21" s="727">
        <v>45</v>
      </c>
      <c r="U21" s="727">
        <v>45</v>
      </c>
      <c r="V21" s="727">
        <v>45</v>
      </c>
      <c r="W21" s="727">
        <v>45</v>
      </c>
      <c r="X21" s="727">
        <v>45</v>
      </c>
      <c r="Y21" s="727">
        <v>45</v>
      </c>
      <c r="Z21" s="727">
        <v>45</v>
      </c>
      <c r="AA21" s="727">
        <v>45</v>
      </c>
      <c r="AB21" s="727">
        <v>45</v>
      </c>
    </row>
    <row r="22" spans="1:28" x14ac:dyDescent="0.25">
      <c r="A22" s="692">
        <f t="shared" si="1"/>
        <v>21</v>
      </c>
      <c r="B22" s="771" t="s">
        <v>565</v>
      </c>
      <c r="C22" s="721">
        <v>10100</v>
      </c>
      <c r="D22" s="722" t="s">
        <v>94</v>
      </c>
      <c r="E22" s="721">
        <v>2050</v>
      </c>
      <c r="F22" s="772">
        <v>20</v>
      </c>
      <c r="G22" s="772">
        <v>104</v>
      </c>
      <c r="H22" s="772">
        <v>32</v>
      </c>
      <c r="I22" s="772">
        <v>1654.1412499999999</v>
      </c>
      <c r="J22" s="772">
        <v>0</v>
      </c>
      <c r="K22" s="772">
        <v>3143.8464225000002</v>
      </c>
      <c r="L22" s="772">
        <v>210.75</v>
      </c>
      <c r="M22" s="773">
        <v>213.6</v>
      </c>
      <c r="N22" s="773">
        <v>375</v>
      </c>
      <c r="O22" s="697">
        <f t="shared" ref="O22:O55" si="18">SUM(F22:I22)</f>
        <v>1810.1412499999999</v>
      </c>
      <c r="P22" s="697">
        <f t="shared" ref="P22:P55" si="19">SUM(J22:M22)</f>
        <v>3568.1964225000002</v>
      </c>
      <c r="Q22" s="699">
        <f t="shared" si="14"/>
        <v>5753.3376724999998</v>
      </c>
      <c r="R22" s="775">
        <f t="shared" si="17"/>
        <v>28.200000000000003</v>
      </c>
      <c r="S22" s="776">
        <f t="shared" si="17"/>
        <v>253.8</v>
      </c>
      <c r="T22" s="727">
        <v>45</v>
      </c>
      <c r="U22" s="727">
        <v>45</v>
      </c>
      <c r="V22" s="727">
        <v>45</v>
      </c>
      <c r="W22" s="727">
        <v>45</v>
      </c>
      <c r="X22" s="727">
        <v>45</v>
      </c>
      <c r="Y22" s="727">
        <v>45</v>
      </c>
      <c r="Z22" s="727">
        <v>45</v>
      </c>
      <c r="AA22" s="727">
        <v>45</v>
      </c>
      <c r="AB22" s="727">
        <v>45</v>
      </c>
    </row>
    <row r="23" spans="1:28" x14ac:dyDescent="0.25">
      <c r="A23" s="692">
        <f t="shared" si="1"/>
        <v>22</v>
      </c>
      <c r="B23" s="771" t="s">
        <v>567</v>
      </c>
      <c r="C23" s="721">
        <v>10100</v>
      </c>
      <c r="D23" s="722" t="s">
        <v>94</v>
      </c>
      <c r="E23" s="721">
        <v>2050</v>
      </c>
      <c r="F23" s="772">
        <v>20</v>
      </c>
      <c r="G23" s="772">
        <v>104</v>
      </c>
      <c r="H23" s="772">
        <v>32</v>
      </c>
      <c r="I23" s="772">
        <v>1631.1412499999999</v>
      </c>
      <c r="J23" s="772">
        <v>0</v>
      </c>
      <c r="K23" s="772">
        <v>3137.0763875000002</v>
      </c>
      <c r="L23" s="772">
        <v>210.75</v>
      </c>
      <c r="M23" s="773">
        <v>213.6</v>
      </c>
      <c r="N23" s="773">
        <v>375</v>
      </c>
      <c r="O23" s="697">
        <f t="shared" si="18"/>
        <v>1787.1412499999999</v>
      </c>
      <c r="P23" s="697">
        <f t="shared" si="19"/>
        <v>3561.4263875000001</v>
      </c>
      <c r="Q23" s="699">
        <f t="shared" si="14"/>
        <v>5723.5676375000003</v>
      </c>
      <c r="R23" s="775">
        <f t="shared" si="17"/>
        <v>28.200000000000003</v>
      </c>
      <c r="S23" s="776">
        <f t="shared" si="17"/>
        <v>253.8</v>
      </c>
      <c r="T23" s="727">
        <v>45</v>
      </c>
      <c r="U23" s="727">
        <v>45</v>
      </c>
      <c r="V23" s="727">
        <v>45</v>
      </c>
      <c r="W23" s="727">
        <v>45</v>
      </c>
      <c r="X23" s="727">
        <v>45</v>
      </c>
      <c r="Y23" s="727">
        <v>45</v>
      </c>
      <c r="Z23" s="727">
        <v>45</v>
      </c>
      <c r="AA23" s="727">
        <v>45</v>
      </c>
      <c r="AB23" s="727">
        <v>45</v>
      </c>
    </row>
    <row r="24" spans="1:28" x14ac:dyDescent="0.25">
      <c r="A24" s="692">
        <f t="shared" si="1"/>
        <v>23</v>
      </c>
      <c r="B24" s="771" t="s">
        <v>569</v>
      </c>
      <c r="C24" s="721">
        <f>+live_ds!S104</f>
        <v>10300</v>
      </c>
      <c r="D24" s="722" t="s">
        <v>94</v>
      </c>
      <c r="E24" s="721">
        <v>2050</v>
      </c>
      <c r="F24" s="772">
        <v>0</v>
      </c>
      <c r="G24" s="772">
        <v>0</v>
      </c>
      <c r="H24" s="772">
        <v>0</v>
      </c>
      <c r="I24" s="772">
        <v>0</v>
      </c>
      <c r="J24" s="772">
        <v>0</v>
      </c>
      <c r="K24" s="772">
        <v>0</v>
      </c>
      <c r="L24" s="772">
        <v>0</v>
      </c>
      <c r="M24" s="773">
        <v>0</v>
      </c>
      <c r="N24" s="773">
        <v>0</v>
      </c>
      <c r="O24" s="697">
        <f t="shared" si="18"/>
        <v>0</v>
      </c>
      <c r="P24" s="697">
        <f t="shared" si="19"/>
        <v>0</v>
      </c>
      <c r="Q24" s="699">
        <f t="shared" si="14"/>
        <v>0</v>
      </c>
      <c r="R24" s="775">
        <f t="shared" si="17"/>
        <v>28.200000000000003</v>
      </c>
      <c r="S24" s="776">
        <f t="shared" si="17"/>
        <v>253.8</v>
      </c>
      <c r="T24" s="727">
        <v>45</v>
      </c>
      <c r="U24" s="727">
        <v>45</v>
      </c>
      <c r="V24" s="727">
        <v>45</v>
      </c>
      <c r="W24" s="727">
        <v>45</v>
      </c>
      <c r="X24" s="727">
        <v>45</v>
      </c>
      <c r="Y24" s="727">
        <v>45</v>
      </c>
      <c r="Z24" s="727">
        <v>45</v>
      </c>
      <c r="AA24" s="727">
        <v>45</v>
      </c>
      <c r="AB24" s="727">
        <v>45</v>
      </c>
    </row>
    <row r="25" spans="1:28" x14ac:dyDescent="0.25">
      <c r="A25" s="692">
        <f t="shared" si="1"/>
        <v>24</v>
      </c>
      <c r="B25" s="771" t="s">
        <v>572</v>
      </c>
      <c r="C25" s="721">
        <f>+live_ds!S105</f>
        <v>8900</v>
      </c>
      <c r="D25" s="722" t="s">
        <v>94</v>
      </c>
      <c r="E25" s="721">
        <v>2050</v>
      </c>
      <c r="F25" s="772">
        <v>0</v>
      </c>
      <c r="G25" s="772">
        <v>0</v>
      </c>
      <c r="H25" s="772">
        <v>0</v>
      </c>
      <c r="I25" s="772">
        <v>0</v>
      </c>
      <c r="J25" s="772">
        <v>0</v>
      </c>
      <c r="K25" s="772">
        <v>0</v>
      </c>
      <c r="L25" s="772">
        <v>0</v>
      </c>
      <c r="M25" s="773">
        <v>0</v>
      </c>
      <c r="N25" s="773">
        <v>0</v>
      </c>
      <c r="O25" s="697">
        <f t="shared" si="18"/>
        <v>0</v>
      </c>
      <c r="P25" s="697">
        <f t="shared" si="19"/>
        <v>0</v>
      </c>
      <c r="Q25" s="699">
        <f t="shared" si="14"/>
        <v>0</v>
      </c>
      <c r="R25" s="775">
        <f t="shared" si="17"/>
        <v>28.200000000000003</v>
      </c>
      <c r="S25" s="776">
        <f t="shared" si="17"/>
        <v>253.8</v>
      </c>
      <c r="T25" s="727">
        <v>45</v>
      </c>
      <c r="U25" s="727">
        <v>45</v>
      </c>
      <c r="V25" s="727">
        <v>45</v>
      </c>
      <c r="W25" s="727">
        <v>45</v>
      </c>
      <c r="X25" s="727">
        <v>45</v>
      </c>
      <c r="Y25" s="727">
        <v>45</v>
      </c>
      <c r="Z25" s="727">
        <v>45</v>
      </c>
      <c r="AA25" s="727">
        <v>45</v>
      </c>
      <c r="AB25" s="727">
        <v>45</v>
      </c>
    </row>
    <row r="26" spans="1:28" x14ac:dyDescent="0.25">
      <c r="A26" s="692">
        <f t="shared" si="1"/>
        <v>25</v>
      </c>
      <c r="B26" s="771" t="s">
        <v>574</v>
      </c>
      <c r="C26" s="721">
        <f>+live_ds!S106</f>
        <v>8900</v>
      </c>
      <c r="D26" s="722" t="s">
        <v>94</v>
      </c>
      <c r="E26" s="721">
        <v>2050</v>
      </c>
      <c r="F26" s="772">
        <v>0</v>
      </c>
      <c r="G26" s="772">
        <v>0</v>
      </c>
      <c r="H26" s="772">
        <v>0</v>
      </c>
      <c r="I26" s="772">
        <v>0</v>
      </c>
      <c r="J26" s="772">
        <v>0</v>
      </c>
      <c r="K26" s="772">
        <v>539.19389000000001</v>
      </c>
      <c r="L26" s="772">
        <v>0</v>
      </c>
      <c r="M26" s="773">
        <v>0</v>
      </c>
      <c r="N26" s="773">
        <v>79.551000000000002</v>
      </c>
      <c r="O26" s="697">
        <f t="shared" si="18"/>
        <v>0</v>
      </c>
      <c r="P26" s="697">
        <f t="shared" si="19"/>
        <v>539.19389000000001</v>
      </c>
      <c r="Q26" s="699">
        <f t="shared" si="14"/>
        <v>618.74489000000005</v>
      </c>
      <c r="R26" s="775">
        <f t="shared" si="17"/>
        <v>28.200000000000003</v>
      </c>
      <c r="S26" s="776">
        <f t="shared" si="17"/>
        <v>253.8</v>
      </c>
      <c r="T26" s="727">
        <v>45</v>
      </c>
      <c r="U26" s="727">
        <v>45</v>
      </c>
      <c r="V26" s="727">
        <v>45</v>
      </c>
      <c r="W26" s="727">
        <v>45</v>
      </c>
      <c r="X26" s="727">
        <v>45</v>
      </c>
      <c r="Y26" s="727">
        <v>45</v>
      </c>
      <c r="Z26" s="727">
        <v>45</v>
      </c>
      <c r="AA26" s="727">
        <v>45</v>
      </c>
      <c r="AB26" s="727">
        <v>45</v>
      </c>
    </row>
    <row r="27" spans="1:28" x14ac:dyDescent="0.25">
      <c r="A27" s="692">
        <f t="shared" si="1"/>
        <v>26</v>
      </c>
      <c r="B27" s="771" t="s">
        <v>576</v>
      </c>
      <c r="C27" s="721">
        <f>+live_ds!S107</f>
        <v>8900</v>
      </c>
      <c r="D27" s="722" t="s">
        <v>94</v>
      </c>
      <c r="E27" s="721">
        <v>2050</v>
      </c>
      <c r="F27" s="772">
        <v>0</v>
      </c>
      <c r="G27" s="772">
        <v>0</v>
      </c>
      <c r="H27" s="772">
        <v>0</v>
      </c>
      <c r="I27" s="772">
        <v>0</v>
      </c>
      <c r="J27" s="772">
        <v>0</v>
      </c>
      <c r="K27" s="772">
        <v>0</v>
      </c>
      <c r="L27" s="772">
        <v>0</v>
      </c>
      <c r="M27" s="773">
        <v>0</v>
      </c>
      <c r="N27" s="773">
        <v>0</v>
      </c>
      <c r="O27" s="697">
        <f t="shared" si="18"/>
        <v>0</v>
      </c>
      <c r="P27" s="697">
        <f t="shared" si="19"/>
        <v>0</v>
      </c>
      <c r="Q27" s="699">
        <f t="shared" si="14"/>
        <v>0</v>
      </c>
      <c r="R27" s="775">
        <f t="shared" si="17"/>
        <v>28.200000000000003</v>
      </c>
      <c r="S27" s="776">
        <f t="shared" si="17"/>
        <v>253.8</v>
      </c>
      <c r="T27" s="727">
        <v>45</v>
      </c>
      <c r="U27" s="727">
        <v>45</v>
      </c>
      <c r="V27" s="727">
        <v>45</v>
      </c>
      <c r="W27" s="727">
        <v>45</v>
      </c>
      <c r="X27" s="727">
        <v>45</v>
      </c>
      <c r="Y27" s="727">
        <v>45</v>
      </c>
      <c r="Z27" s="727">
        <v>45</v>
      </c>
      <c r="AA27" s="727">
        <v>45</v>
      </c>
      <c r="AB27" s="727">
        <v>45</v>
      </c>
    </row>
    <row r="28" spans="1:28" x14ac:dyDescent="0.25">
      <c r="A28" s="692">
        <f t="shared" si="1"/>
        <v>27</v>
      </c>
      <c r="B28" s="771" t="s">
        <v>578</v>
      </c>
      <c r="C28" s="721">
        <f>+live_ds!S108</f>
        <v>10300</v>
      </c>
      <c r="D28" s="722" t="s">
        <v>94</v>
      </c>
      <c r="E28" s="721">
        <v>2050</v>
      </c>
      <c r="F28" s="772">
        <v>0</v>
      </c>
      <c r="G28" s="772">
        <v>0</v>
      </c>
      <c r="H28" s="772">
        <v>0</v>
      </c>
      <c r="I28" s="772">
        <v>0</v>
      </c>
      <c r="J28" s="772">
        <v>0</v>
      </c>
      <c r="K28" s="772">
        <v>1194.3146200000001</v>
      </c>
      <c r="L28" s="772">
        <v>0</v>
      </c>
      <c r="M28" s="773">
        <v>0</v>
      </c>
      <c r="N28" s="773">
        <v>79.551000000000002</v>
      </c>
      <c r="O28" s="697">
        <f t="shared" si="18"/>
        <v>0</v>
      </c>
      <c r="P28" s="697">
        <f t="shared" si="19"/>
        <v>1194.3146200000001</v>
      </c>
      <c r="Q28" s="699">
        <f t="shared" si="14"/>
        <v>1273.86562</v>
      </c>
      <c r="R28" s="775">
        <f t="shared" si="17"/>
        <v>28.200000000000003</v>
      </c>
      <c r="S28" s="776">
        <f t="shared" si="17"/>
        <v>253.8</v>
      </c>
      <c r="T28" s="727">
        <v>45</v>
      </c>
      <c r="U28" s="727">
        <v>45</v>
      </c>
      <c r="V28" s="727">
        <v>45</v>
      </c>
      <c r="W28" s="727">
        <v>45</v>
      </c>
      <c r="X28" s="727">
        <v>45</v>
      </c>
      <c r="Y28" s="727">
        <v>45</v>
      </c>
      <c r="Z28" s="727">
        <v>45</v>
      </c>
      <c r="AA28" s="727">
        <v>45</v>
      </c>
      <c r="AB28" s="727">
        <v>45</v>
      </c>
    </row>
    <row r="29" spans="1:28" x14ac:dyDescent="0.25">
      <c r="A29" s="692">
        <f t="shared" si="1"/>
        <v>28</v>
      </c>
      <c r="B29" s="771" t="s">
        <v>581</v>
      </c>
      <c r="C29" s="721">
        <f>+live_ds!S109</f>
        <v>10300</v>
      </c>
      <c r="D29" s="722" t="s">
        <v>94</v>
      </c>
      <c r="E29" s="721">
        <v>2050</v>
      </c>
      <c r="F29" s="772">
        <v>0</v>
      </c>
      <c r="G29" s="772">
        <v>0</v>
      </c>
      <c r="H29" s="772">
        <v>0</v>
      </c>
      <c r="I29" s="772">
        <v>0</v>
      </c>
      <c r="J29" s="772">
        <v>0</v>
      </c>
      <c r="K29" s="772">
        <v>918.39782000000002</v>
      </c>
      <c r="L29" s="772">
        <v>0</v>
      </c>
      <c r="M29" s="773">
        <v>0</v>
      </c>
      <c r="N29" s="773">
        <v>79.551000000000002</v>
      </c>
      <c r="O29" s="697">
        <f t="shared" si="18"/>
        <v>0</v>
      </c>
      <c r="P29" s="697">
        <f t="shared" si="19"/>
        <v>918.39782000000002</v>
      </c>
      <c r="Q29" s="699">
        <f t="shared" si="14"/>
        <v>997.94882000000007</v>
      </c>
      <c r="R29" s="775">
        <f t="shared" si="17"/>
        <v>28.200000000000003</v>
      </c>
      <c r="S29" s="776">
        <f t="shared" si="17"/>
        <v>253.8</v>
      </c>
      <c r="T29" s="727">
        <v>45</v>
      </c>
      <c r="U29" s="727">
        <v>45</v>
      </c>
      <c r="V29" s="727">
        <v>45</v>
      </c>
      <c r="W29" s="727">
        <v>45</v>
      </c>
      <c r="X29" s="727">
        <v>45</v>
      </c>
      <c r="Y29" s="727">
        <v>45</v>
      </c>
      <c r="Z29" s="727">
        <v>45</v>
      </c>
      <c r="AA29" s="727">
        <v>45</v>
      </c>
      <c r="AB29" s="727">
        <v>45</v>
      </c>
    </row>
    <row r="30" spans="1:28" x14ac:dyDescent="0.25">
      <c r="A30" s="692">
        <f t="shared" si="1"/>
        <v>29</v>
      </c>
      <c r="B30" s="771" t="s">
        <v>583</v>
      </c>
      <c r="C30" s="721">
        <f>+live_ds!S110</f>
        <v>10300</v>
      </c>
      <c r="D30" s="722" t="s">
        <v>94</v>
      </c>
      <c r="E30" s="721">
        <v>2050</v>
      </c>
      <c r="F30" s="772">
        <v>0</v>
      </c>
      <c r="G30" s="772">
        <v>0</v>
      </c>
      <c r="H30" s="772">
        <v>0</v>
      </c>
      <c r="I30" s="772">
        <v>0</v>
      </c>
      <c r="J30" s="772">
        <v>0</v>
      </c>
      <c r="K30" s="772">
        <v>1080.66203</v>
      </c>
      <c r="L30" s="772">
        <v>0</v>
      </c>
      <c r="M30" s="773">
        <v>0</v>
      </c>
      <c r="N30" s="773">
        <v>79.551000000000002</v>
      </c>
      <c r="O30" s="697">
        <f t="shared" si="18"/>
        <v>0</v>
      </c>
      <c r="P30" s="697">
        <f t="shared" si="19"/>
        <v>1080.66203</v>
      </c>
      <c r="Q30" s="699">
        <f t="shared" si="14"/>
        <v>1160.2130299999999</v>
      </c>
      <c r="R30" s="775">
        <f t="shared" si="17"/>
        <v>28.200000000000003</v>
      </c>
      <c r="S30" s="776">
        <f t="shared" si="17"/>
        <v>253.8</v>
      </c>
      <c r="T30" s="727">
        <v>45</v>
      </c>
      <c r="U30" s="727">
        <v>45</v>
      </c>
      <c r="V30" s="727">
        <v>45</v>
      </c>
      <c r="W30" s="727">
        <v>45</v>
      </c>
      <c r="X30" s="727">
        <v>45</v>
      </c>
      <c r="Y30" s="727">
        <v>45</v>
      </c>
      <c r="Z30" s="727">
        <v>45</v>
      </c>
      <c r="AA30" s="727">
        <v>45</v>
      </c>
      <c r="AB30" s="727">
        <v>45</v>
      </c>
    </row>
    <row r="31" spans="1:28" x14ac:dyDescent="0.25">
      <c r="A31" s="728">
        <f t="shared" si="1"/>
        <v>30</v>
      </c>
      <c r="B31" s="777" t="s">
        <v>594</v>
      </c>
      <c r="C31" s="730">
        <v>8000</v>
      </c>
      <c r="D31" s="731" t="s">
        <v>94</v>
      </c>
      <c r="E31" s="730">
        <v>2050</v>
      </c>
      <c r="F31" s="778">
        <v>20</v>
      </c>
      <c r="G31" s="778">
        <v>104</v>
      </c>
      <c r="H31" s="778">
        <v>32</v>
      </c>
      <c r="I31" s="778">
        <v>1147.249</v>
      </c>
      <c r="J31" s="778">
        <v>0</v>
      </c>
      <c r="K31" s="778">
        <v>1887.6770000000001</v>
      </c>
      <c r="L31" s="778">
        <v>210.75</v>
      </c>
      <c r="M31" s="779">
        <v>213.6</v>
      </c>
      <c r="N31" s="779">
        <v>333.33333333333331</v>
      </c>
      <c r="O31" s="763">
        <f t="shared" si="18"/>
        <v>1303.249</v>
      </c>
      <c r="P31" s="763">
        <f t="shared" si="19"/>
        <v>2312.027</v>
      </c>
      <c r="Q31" s="735">
        <f t="shared" si="14"/>
        <v>3948.6093333333333</v>
      </c>
      <c r="R31" s="736">
        <f t="shared" ref="R31:S33" si="20">+R$9</f>
        <v>24.1</v>
      </c>
      <c r="S31" s="737">
        <f t="shared" si="20"/>
        <v>216.89999999999998</v>
      </c>
      <c r="T31" s="738">
        <v>45</v>
      </c>
      <c r="U31" s="738">
        <v>45</v>
      </c>
      <c r="V31" s="738">
        <v>45</v>
      </c>
      <c r="W31" s="738">
        <v>45</v>
      </c>
      <c r="X31" s="738">
        <v>45</v>
      </c>
      <c r="Y31" s="738">
        <v>45</v>
      </c>
      <c r="Z31" s="738">
        <v>45</v>
      </c>
      <c r="AA31" s="738">
        <v>45</v>
      </c>
      <c r="AB31" s="738">
        <v>45</v>
      </c>
    </row>
    <row r="32" spans="1:28" x14ac:dyDescent="0.25">
      <c r="A32" s="692">
        <f t="shared" si="1"/>
        <v>31</v>
      </c>
      <c r="B32" s="771" t="s">
        <v>598</v>
      </c>
      <c r="C32" s="721">
        <v>8000</v>
      </c>
      <c r="D32" s="722" t="s">
        <v>94</v>
      </c>
      <c r="E32" s="721">
        <v>2050</v>
      </c>
      <c r="F32" s="772">
        <v>20</v>
      </c>
      <c r="G32" s="772">
        <v>104</v>
      </c>
      <c r="H32" s="772">
        <v>32</v>
      </c>
      <c r="I32" s="772">
        <v>959.9380000000001</v>
      </c>
      <c r="J32" s="772">
        <v>0</v>
      </c>
      <c r="K32" s="772">
        <v>1887.6770000000001</v>
      </c>
      <c r="L32" s="772">
        <v>210.75</v>
      </c>
      <c r="M32" s="773">
        <v>213.6</v>
      </c>
      <c r="N32" s="773">
        <v>333.33333333333331</v>
      </c>
      <c r="O32" s="697">
        <f t="shared" si="18"/>
        <v>1115.9380000000001</v>
      </c>
      <c r="P32" s="697">
        <f t="shared" si="19"/>
        <v>2312.027</v>
      </c>
      <c r="Q32" s="699">
        <f t="shared" si="14"/>
        <v>3761.2983333333332</v>
      </c>
      <c r="R32" s="775">
        <f t="shared" si="20"/>
        <v>24.1</v>
      </c>
      <c r="S32" s="776">
        <f t="shared" si="20"/>
        <v>216.89999999999998</v>
      </c>
      <c r="T32" s="727">
        <v>45</v>
      </c>
      <c r="U32" s="727">
        <v>45</v>
      </c>
      <c r="V32" s="727">
        <v>45</v>
      </c>
      <c r="W32" s="727">
        <v>45</v>
      </c>
      <c r="X32" s="727">
        <v>45</v>
      </c>
      <c r="Y32" s="727">
        <v>45</v>
      </c>
      <c r="Z32" s="727">
        <v>45</v>
      </c>
      <c r="AA32" s="727">
        <v>45</v>
      </c>
      <c r="AB32" s="727">
        <v>45</v>
      </c>
    </row>
    <row r="33" spans="1:28" x14ac:dyDescent="0.25">
      <c r="A33" s="692">
        <f t="shared" si="1"/>
        <v>32</v>
      </c>
      <c r="B33" s="771" t="s">
        <v>600</v>
      </c>
      <c r="C33" s="721">
        <v>8000</v>
      </c>
      <c r="D33" s="722" t="s">
        <v>94</v>
      </c>
      <c r="E33" s="721">
        <v>2050</v>
      </c>
      <c r="F33" s="772">
        <v>20</v>
      </c>
      <c r="G33" s="772">
        <v>104</v>
      </c>
      <c r="H33" s="772">
        <v>32</v>
      </c>
      <c r="I33" s="772">
        <v>1147.249</v>
      </c>
      <c r="J33" s="772">
        <v>0</v>
      </c>
      <c r="K33" s="772">
        <v>1887.6770000000001</v>
      </c>
      <c r="L33" s="772">
        <v>210.75</v>
      </c>
      <c r="M33" s="773">
        <v>213.6</v>
      </c>
      <c r="N33" s="773">
        <v>333.33333333333331</v>
      </c>
      <c r="O33" s="697">
        <f t="shared" si="18"/>
        <v>1303.249</v>
      </c>
      <c r="P33" s="697">
        <f t="shared" si="19"/>
        <v>2312.027</v>
      </c>
      <c r="Q33" s="699">
        <f t="shared" si="14"/>
        <v>3948.6093333333333</v>
      </c>
      <c r="R33" s="775">
        <f t="shared" si="20"/>
        <v>24.1</v>
      </c>
      <c r="S33" s="776">
        <f t="shared" si="20"/>
        <v>216.89999999999998</v>
      </c>
      <c r="T33" s="727">
        <v>45</v>
      </c>
      <c r="U33" s="727">
        <v>45</v>
      </c>
      <c r="V33" s="727">
        <v>45</v>
      </c>
      <c r="W33" s="727">
        <v>45</v>
      </c>
      <c r="X33" s="727">
        <v>45</v>
      </c>
      <c r="Y33" s="727">
        <v>45</v>
      </c>
      <c r="Z33" s="727">
        <v>45</v>
      </c>
      <c r="AA33" s="727">
        <v>45</v>
      </c>
      <c r="AB33" s="727">
        <v>45</v>
      </c>
    </row>
    <row r="34" spans="1:28" x14ac:dyDescent="0.25">
      <c r="A34" s="728">
        <f t="shared" si="1"/>
        <v>33</v>
      </c>
      <c r="B34" s="777" t="s">
        <v>602</v>
      </c>
      <c r="C34" s="730">
        <v>9400</v>
      </c>
      <c r="D34" s="731" t="s">
        <v>999</v>
      </c>
      <c r="E34" s="730">
        <v>2050</v>
      </c>
      <c r="F34" s="778">
        <v>0</v>
      </c>
      <c r="G34" s="778">
        <v>0</v>
      </c>
      <c r="H34" s="778">
        <v>0</v>
      </c>
      <c r="I34" s="778">
        <v>0</v>
      </c>
      <c r="J34" s="778">
        <v>0</v>
      </c>
      <c r="K34" s="778">
        <v>2258.3609999999999</v>
      </c>
      <c r="L34" s="778">
        <v>210.75</v>
      </c>
      <c r="M34" s="779">
        <v>213.6</v>
      </c>
      <c r="N34" s="780">
        <v>675</v>
      </c>
      <c r="O34" s="763">
        <f t="shared" si="18"/>
        <v>0</v>
      </c>
      <c r="P34" s="763">
        <f t="shared" si="19"/>
        <v>2682.7109999999998</v>
      </c>
      <c r="Q34" s="735">
        <f t="shared" si="14"/>
        <v>3357.7109999999998</v>
      </c>
      <c r="R34" s="736">
        <f t="shared" ref="R34:S41" si="21">+R$7</f>
        <v>28.200000000000003</v>
      </c>
      <c r="S34" s="737">
        <f t="shared" si="21"/>
        <v>253.8</v>
      </c>
      <c r="T34" s="738">
        <v>45</v>
      </c>
      <c r="U34" s="738">
        <v>45</v>
      </c>
      <c r="V34" s="738">
        <v>45</v>
      </c>
      <c r="W34" s="738">
        <v>45</v>
      </c>
      <c r="X34" s="738">
        <v>45</v>
      </c>
      <c r="Y34" s="738">
        <v>45</v>
      </c>
      <c r="Z34" s="738">
        <v>45</v>
      </c>
      <c r="AA34" s="738">
        <v>45</v>
      </c>
      <c r="AB34" s="738">
        <v>45</v>
      </c>
    </row>
    <row r="35" spans="1:28" x14ac:dyDescent="0.25">
      <c r="A35" s="692">
        <f t="shared" si="1"/>
        <v>34</v>
      </c>
      <c r="B35" s="771" t="s">
        <v>606</v>
      </c>
      <c r="C35" s="721">
        <v>9400</v>
      </c>
      <c r="D35" s="722" t="s">
        <v>999</v>
      </c>
      <c r="E35" s="721">
        <v>2050</v>
      </c>
      <c r="F35" s="772">
        <v>20</v>
      </c>
      <c r="G35" s="772">
        <v>104</v>
      </c>
      <c r="H35" s="772">
        <v>32</v>
      </c>
      <c r="I35" s="772">
        <v>1254.1320000000001</v>
      </c>
      <c r="J35" s="772">
        <v>0</v>
      </c>
      <c r="K35" s="772">
        <v>2258.3609999999999</v>
      </c>
      <c r="L35" s="772">
        <v>210.75</v>
      </c>
      <c r="M35" s="773">
        <v>213.6</v>
      </c>
      <c r="N35" s="781">
        <v>675</v>
      </c>
      <c r="O35" s="697">
        <f t="shared" si="18"/>
        <v>1410.1320000000001</v>
      </c>
      <c r="P35" s="697">
        <f t="shared" si="19"/>
        <v>2682.7109999999998</v>
      </c>
      <c r="Q35" s="699">
        <f t="shared" si="14"/>
        <v>4767.8429999999998</v>
      </c>
      <c r="R35" s="775">
        <f t="shared" si="21"/>
        <v>28.200000000000003</v>
      </c>
      <c r="S35" s="776">
        <f t="shared" si="21"/>
        <v>253.8</v>
      </c>
      <c r="T35" s="727">
        <v>45</v>
      </c>
      <c r="U35" s="727">
        <v>45</v>
      </c>
      <c r="V35" s="727">
        <v>45</v>
      </c>
      <c r="W35" s="727">
        <v>45</v>
      </c>
      <c r="X35" s="727">
        <v>45</v>
      </c>
      <c r="Y35" s="727">
        <v>45</v>
      </c>
      <c r="Z35" s="727">
        <v>45</v>
      </c>
      <c r="AA35" s="727">
        <v>45</v>
      </c>
      <c r="AB35" s="727">
        <v>45</v>
      </c>
    </row>
    <row r="36" spans="1:28" x14ac:dyDescent="0.25">
      <c r="A36" s="692">
        <f t="shared" si="1"/>
        <v>35</v>
      </c>
      <c r="B36" s="771" t="s">
        <v>608</v>
      </c>
      <c r="C36" s="721">
        <v>9400</v>
      </c>
      <c r="D36" s="722" t="s">
        <v>997</v>
      </c>
      <c r="E36" s="721">
        <v>2050</v>
      </c>
      <c r="F36" s="772">
        <v>20</v>
      </c>
      <c r="G36" s="772">
        <v>104</v>
      </c>
      <c r="H36" s="772">
        <v>32</v>
      </c>
      <c r="I36" s="772">
        <v>922.92399999999998</v>
      </c>
      <c r="J36" s="772">
        <v>0</v>
      </c>
      <c r="K36" s="772">
        <v>2213.9059999999999</v>
      </c>
      <c r="L36" s="772">
        <v>210.75</v>
      </c>
      <c r="M36" s="773">
        <v>213.6</v>
      </c>
      <c r="N36" s="781">
        <v>675</v>
      </c>
      <c r="O36" s="697">
        <f t="shared" si="18"/>
        <v>1078.924</v>
      </c>
      <c r="P36" s="697">
        <f t="shared" si="19"/>
        <v>2638.2559999999999</v>
      </c>
      <c r="Q36" s="699">
        <f t="shared" si="14"/>
        <v>4392.18</v>
      </c>
      <c r="R36" s="775">
        <f t="shared" si="21"/>
        <v>28.200000000000003</v>
      </c>
      <c r="S36" s="776">
        <f t="shared" si="21"/>
        <v>253.8</v>
      </c>
      <c r="T36" s="727">
        <v>45</v>
      </c>
      <c r="U36" s="727">
        <v>45</v>
      </c>
      <c r="V36" s="727">
        <v>45</v>
      </c>
      <c r="W36" s="727">
        <v>45</v>
      </c>
      <c r="X36" s="727">
        <v>45</v>
      </c>
      <c r="Y36" s="727">
        <v>45</v>
      </c>
      <c r="Z36" s="727">
        <v>45</v>
      </c>
      <c r="AA36" s="727">
        <v>45</v>
      </c>
      <c r="AB36" s="727">
        <v>45</v>
      </c>
    </row>
    <row r="37" spans="1:28" x14ac:dyDescent="0.25">
      <c r="A37" s="692">
        <f t="shared" si="1"/>
        <v>36</v>
      </c>
      <c r="B37" s="771" t="s">
        <v>610</v>
      </c>
      <c r="C37" s="721">
        <v>9400</v>
      </c>
      <c r="D37" s="722" t="s">
        <v>999</v>
      </c>
      <c r="E37" s="721">
        <v>2050</v>
      </c>
      <c r="F37" s="772">
        <v>20</v>
      </c>
      <c r="G37" s="772">
        <v>104</v>
      </c>
      <c r="H37" s="772">
        <v>32</v>
      </c>
      <c r="I37" s="772">
        <v>1254.1320000000001</v>
      </c>
      <c r="J37" s="772">
        <v>0</v>
      </c>
      <c r="K37" s="772">
        <v>2258.3609999999999</v>
      </c>
      <c r="L37" s="772">
        <v>210.75</v>
      </c>
      <c r="M37" s="773">
        <v>213.6</v>
      </c>
      <c r="N37" s="781">
        <v>675</v>
      </c>
      <c r="O37" s="697">
        <f t="shared" si="18"/>
        <v>1410.1320000000001</v>
      </c>
      <c r="P37" s="697">
        <f t="shared" si="19"/>
        <v>2682.7109999999998</v>
      </c>
      <c r="Q37" s="699">
        <f t="shared" si="14"/>
        <v>4767.8429999999998</v>
      </c>
      <c r="R37" s="775">
        <f t="shared" si="21"/>
        <v>28.200000000000003</v>
      </c>
      <c r="S37" s="776">
        <f t="shared" si="21"/>
        <v>253.8</v>
      </c>
      <c r="T37" s="727">
        <v>45</v>
      </c>
      <c r="U37" s="727">
        <v>45</v>
      </c>
      <c r="V37" s="727">
        <v>45</v>
      </c>
      <c r="W37" s="727">
        <v>45</v>
      </c>
      <c r="X37" s="727">
        <v>45</v>
      </c>
      <c r="Y37" s="727">
        <v>45</v>
      </c>
      <c r="Z37" s="727">
        <v>45</v>
      </c>
      <c r="AA37" s="727">
        <v>45</v>
      </c>
      <c r="AB37" s="727">
        <v>45</v>
      </c>
    </row>
    <row r="38" spans="1:28" x14ac:dyDescent="0.25">
      <c r="A38" s="728">
        <f t="shared" si="1"/>
        <v>37</v>
      </c>
      <c r="B38" s="777" t="s">
        <v>638</v>
      </c>
      <c r="C38" s="730">
        <v>7600</v>
      </c>
      <c r="D38" s="731" t="s">
        <v>997</v>
      </c>
      <c r="E38" s="730">
        <v>2050</v>
      </c>
      <c r="F38" s="778">
        <v>20</v>
      </c>
      <c r="G38" s="778">
        <v>104</v>
      </c>
      <c r="H38" s="778">
        <v>32</v>
      </c>
      <c r="I38" s="778">
        <v>829.31299999999999</v>
      </c>
      <c r="J38" s="778">
        <v>0</v>
      </c>
      <c r="K38" s="778">
        <v>1844.8890000000001</v>
      </c>
      <c r="L38" s="778">
        <v>210.75</v>
      </c>
      <c r="M38" s="779">
        <v>213.6</v>
      </c>
      <c r="N38" s="779">
        <v>325</v>
      </c>
      <c r="O38" s="763">
        <f t="shared" si="18"/>
        <v>985.31299999999999</v>
      </c>
      <c r="P38" s="763">
        <f t="shared" si="19"/>
        <v>2269.239</v>
      </c>
      <c r="Q38" s="735">
        <f t="shared" si="14"/>
        <v>3579.5520000000001</v>
      </c>
      <c r="R38" s="736">
        <f t="shared" si="21"/>
        <v>28.200000000000003</v>
      </c>
      <c r="S38" s="737">
        <f t="shared" si="21"/>
        <v>253.8</v>
      </c>
      <c r="T38" s="738">
        <v>45</v>
      </c>
      <c r="U38" s="738">
        <v>45</v>
      </c>
      <c r="V38" s="738">
        <v>45</v>
      </c>
      <c r="W38" s="738">
        <v>45</v>
      </c>
      <c r="X38" s="738">
        <v>45</v>
      </c>
      <c r="Y38" s="738">
        <v>45</v>
      </c>
      <c r="Z38" s="738">
        <v>45</v>
      </c>
      <c r="AA38" s="738">
        <v>45</v>
      </c>
      <c r="AB38" s="738">
        <v>45</v>
      </c>
    </row>
    <row r="39" spans="1:28" x14ac:dyDescent="0.25">
      <c r="A39" s="692">
        <f t="shared" si="1"/>
        <v>38</v>
      </c>
      <c r="B39" s="771" t="s">
        <v>641</v>
      </c>
      <c r="C39" s="721">
        <v>7600</v>
      </c>
      <c r="D39" s="722" t="s">
        <v>999</v>
      </c>
      <c r="E39" s="721">
        <v>2050</v>
      </c>
      <c r="F39" s="772">
        <v>20</v>
      </c>
      <c r="G39" s="772">
        <v>104</v>
      </c>
      <c r="H39" s="772">
        <v>32</v>
      </c>
      <c r="I39" s="772">
        <v>1094.4760000000001</v>
      </c>
      <c r="J39" s="772">
        <v>0</v>
      </c>
      <c r="K39" s="772">
        <v>1858.1220000000003</v>
      </c>
      <c r="L39" s="772">
        <v>210.75</v>
      </c>
      <c r="M39" s="773">
        <v>213.6</v>
      </c>
      <c r="N39" s="773">
        <v>325</v>
      </c>
      <c r="O39" s="697">
        <f t="shared" si="18"/>
        <v>1250.4760000000001</v>
      </c>
      <c r="P39" s="697">
        <f t="shared" si="19"/>
        <v>2282.4720000000002</v>
      </c>
      <c r="Q39" s="699">
        <f t="shared" si="14"/>
        <v>3857.9480000000003</v>
      </c>
      <c r="R39" s="775">
        <f t="shared" si="21"/>
        <v>28.200000000000003</v>
      </c>
      <c r="S39" s="776">
        <f t="shared" si="21"/>
        <v>253.8</v>
      </c>
      <c r="T39" s="727">
        <v>45</v>
      </c>
      <c r="U39" s="727">
        <v>45</v>
      </c>
      <c r="V39" s="727">
        <v>45</v>
      </c>
      <c r="W39" s="727">
        <v>45</v>
      </c>
      <c r="X39" s="727">
        <v>45</v>
      </c>
      <c r="Y39" s="727">
        <v>45</v>
      </c>
      <c r="Z39" s="727">
        <v>45</v>
      </c>
      <c r="AA39" s="727">
        <v>45</v>
      </c>
      <c r="AB39" s="727">
        <v>45</v>
      </c>
    </row>
    <row r="40" spans="1:28" x14ac:dyDescent="0.25">
      <c r="A40" s="692">
        <f t="shared" si="1"/>
        <v>39</v>
      </c>
      <c r="B40" s="771" t="s">
        <v>643</v>
      </c>
      <c r="C40" s="721">
        <v>7600</v>
      </c>
      <c r="D40" s="722" t="s">
        <v>997</v>
      </c>
      <c r="E40" s="721">
        <v>2050</v>
      </c>
      <c r="F40" s="772">
        <v>20</v>
      </c>
      <c r="G40" s="772">
        <v>104</v>
      </c>
      <c r="H40" s="772">
        <v>32</v>
      </c>
      <c r="I40" s="772">
        <v>829.31299999999999</v>
      </c>
      <c r="J40" s="772">
        <v>0</v>
      </c>
      <c r="K40" s="772">
        <v>1844.8890000000001</v>
      </c>
      <c r="L40" s="772">
        <v>210.75</v>
      </c>
      <c r="M40" s="773">
        <v>213.6</v>
      </c>
      <c r="N40" s="773">
        <v>325</v>
      </c>
      <c r="O40" s="697">
        <f t="shared" si="18"/>
        <v>985.31299999999999</v>
      </c>
      <c r="P40" s="697">
        <f t="shared" si="19"/>
        <v>2269.239</v>
      </c>
      <c r="Q40" s="699">
        <f t="shared" si="14"/>
        <v>3579.5520000000001</v>
      </c>
      <c r="R40" s="775">
        <f t="shared" si="21"/>
        <v>28.200000000000003</v>
      </c>
      <c r="S40" s="776">
        <f t="shared" si="21"/>
        <v>253.8</v>
      </c>
      <c r="T40" s="727">
        <v>45</v>
      </c>
      <c r="U40" s="727">
        <v>45</v>
      </c>
      <c r="V40" s="727">
        <v>45</v>
      </c>
      <c r="W40" s="727">
        <v>45</v>
      </c>
      <c r="X40" s="727">
        <v>45</v>
      </c>
      <c r="Y40" s="727">
        <v>45</v>
      </c>
      <c r="Z40" s="727">
        <v>45</v>
      </c>
      <c r="AA40" s="727">
        <v>45</v>
      </c>
      <c r="AB40" s="727">
        <v>45</v>
      </c>
    </row>
    <row r="41" spans="1:28" x14ac:dyDescent="0.25">
      <c r="A41" s="692">
        <f t="shared" si="1"/>
        <v>40</v>
      </c>
      <c r="B41" s="771" t="s">
        <v>645</v>
      </c>
      <c r="C41" s="721">
        <v>7600</v>
      </c>
      <c r="D41" s="722" t="s">
        <v>999</v>
      </c>
      <c r="E41" s="721">
        <v>2050</v>
      </c>
      <c r="F41" s="772">
        <v>20</v>
      </c>
      <c r="G41" s="772">
        <v>104</v>
      </c>
      <c r="H41" s="772">
        <v>32</v>
      </c>
      <c r="I41" s="772">
        <v>829.31299999999999</v>
      </c>
      <c r="J41" s="772">
        <v>0</v>
      </c>
      <c r="K41" s="772">
        <v>1844.8890000000001</v>
      </c>
      <c r="L41" s="772">
        <v>210.75</v>
      </c>
      <c r="M41" s="773">
        <v>213.6</v>
      </c>
      <c r="N41" s="773">
        <v>325</v>
      </c>
      <c r="O41" s="697">
        <f t="shared" si="18"/>
        <v>985.31299999999999</v>
      </c>
      <c r="P41" s="697">
        <f t="shared" si="19"/>
        <v>2269.239</v>
      </c>
      <c r="Q41" s="699">
        <f t="shared" si="14"/>
        <v>3579.5520000000001</v>
      </c>
      <c r="R41" s="775">
        <f t="shared" si="21"/>
        <v>28.200000000000003</v>
      </c>
      <c r="S41" s="776">
        <f t="shared" si="21"/>
        <v>253.8</v>
      </c>
      <c r="T41" s="727">
        <v>45</v>
      </c>
      <c r="U41" s="727">
        <v>45</v>
      </c>
      <c r="V41" s="727">
        <v>45</v>
      </c>
      <c r="W41" s="727">
        <v>45</v>
      </c>
      <c r="X41" s="727">
        <v>45</v>
      </c>
      <c r="Y41" s="727">
        <v>45</v>
      </c>
      <c r="Z41" s="727">
        <v>45</v>
      </c>
      <c r="AA41" s="727">
        <v>45</v>
      </c>
      <c r="AB41" s="727">
        <v>45</v>
      </c>
    </row>
    <row r="42" spans="1:28" x14ac:dyDescent="0.25">
      <c r="A42" s="728">
        <f t="shared" si="1"/>
        <v>41</v>
      </c>
      <c r="B42" s="777" t="s">
        <v>586</v>
      </c>
      <c r="C42" s="730">
        <v>10000</v>
      </c>
      <c r="D42" s="731" t="s">
        <v>94</v>
      </c>
      <c r="E42" s="730">
        <v>2050</v>
      </c>
      <c r="F42" s="778">
        <v>0</v>
      </c>
      <c r="G42" s="778">
        <v>0</v>
      </c>
      <c r="H42" s="778">
        <v>0</v>
      </c>
      <c r="I42" s="778">
        <v>0</v>
      </c>
      <c r="J42" s="778">
        <v>0</v>
      </c>
      <c r="K42" s="778">
        <v>1689.866</v>
      </c>
      <c r="L42" s="778">
        <v>210.75</v>
      </c>
      <c r="M42" s="779">
        <v>213.6</v>
      </c>
      <c r="N42" s="779">
        <v>0</v>
      </c>
      <c r="O42" s="763">
        <f t="shared" si="18"/>
        <v>0</v>
      </c>
      <c r="P42" s="763">
        <f t="shared" si="19"/>
        <v>2114.2159999999999</v>
      </c>
      <c r="Q42" s="735">
        <f t="shared" si="14"/>
        <v>2114.2159999999999</v>
      </c>
      <c r="R42" s="736">
        <f t="shared" ref="R42:S55" si="22">+R$9</f>
        <v>24.1</v>
      </c>
      <c r="S42" s="737">
        <f t="shared" si="22"/>
        <v>216.89999999999998</v>
      </c>
      <c r="T42" s="738">
        <v>45</v>
      </c>
      <c r="U42" s="738">
        <v>45</v>
      </c>
      <c r="V42" s="738">
        <v>45</v>
      </c>
      <c r="W42" s="738">
        <v>45</v>
      </c>
      <c r="X42" s="738">
        <v>45</v>
      </c>
      <c r="Y42" s="738">
        <v>45</v>
      </c>
      <c r="Z42" s="738">
        <v>45</v>
      </c>
      <c r="AA42" s="738">
        <v>45</v>
      </c>
      <c r="AB42" s="738">
        <v>45</v>
      </c>
    </row>
    <row r="43" spans="1:28" x14ac:dyDescent="0.25">
      <c r="A43" s="728">
        <f t="shared" si="1"/>
        <v>42</v>
      </c>
      <c r="B43" s="782" t="s">
        <v>624</v>
      </c>
      <c r="C43" s="730">
        <v>10000</v>
      </c>
      <c r="D43" s="731" t="s">
        <v>94</v>
      </c>
      <c r="E43" s="730">
        <v>2050</v>
      </c>
      <c r="F43" s="778">
        <v>0</v>
      </c>
      <c r="G43" s="778">
        <v>0</v>
      </c>
      <c r="H43" s="778">
        <v>0</v>
      </c>
      <c r="I43" s="778">
        <v>0</v>
      </c>
      <c r="J43" s="778">
        <v>0</v>
      </c>
      <c r="K43" s="783">
        <v>0</v>
      </c>
      <c r="L43" s="783">
        <v>0</v>
      </c>
      <c r="M43" s="780">
        <v>0</v>
      </c>
      <c r="N43" s="779">
        <v>0</v>
      </c>
      <c r="O43" s="763">
        <f t="shared" si="18"/>
        <v>0</v>
      </c>
      <c r="P43" s="763">
        <f t="shared" si="19"/>
        <v>0</v>
      </c>
      <c r="Q43" s="735">
        <f t="shared" si="14"/>
        <v>0</v>
      </c>
      <c r="R43" s="736">
        <f t="shared" si="22"/>
        <v>24.1</v>
      </c>
      <c r="S43" s="737">
        <f t="shared" si="22"/>
        <v>216.89999999999998</v>
      </c>
      <c r="T43" s="738">
        <v>45</v>
      </c>
      <c r="U43" s="738">
        <v>45</v>
      </c>
      <c r="V43" s="738">
        <v>45</v>
      </c>
      <c r="W43" s="738">
        <v>45</v>
      </c>
      <c r="X43" s="738">
        <v>45</v>
      </c>
      <c r="Y43" s="738">
        <v>45</v>
      </c>
      <c r="Z43" s="738">
        <v>45</v>
      </c>
      <c r="AA43" s="738">
        <v>45</v>
      </c>
      <c r="AB43" s="738">
        <v>45</v>
      </c>
    </row>
    <row r="44" spans="1:28" x14ac:dyDescent="0.25">
      <c r="A44" s="692">
        <f t="shared" si="1"/>
        <v>43</v>
      </c>
      <c r="B44" s="784" t="s">
        <v>628</v>
      </c>
      <c r="C44" s="721">
        <v>10000</v>
      </c>
      <c r="D44" s="722" t="s">
        <v>94</v>
      </c>
      <c r="E44" s="721">
        <v>2050</v>
      </c>
      <c r="F44" s="772">
        <v>0</v>
      </c>
      <c r="G44" s="772">
        <v>0</v>
      </c>
      <c r="H44" s="772">
        <v>0</v>
      </c>
      <c r="I44" s="772">
        <v>0</v>
      </c>
      <c r="J44" s="772">
        <v>0</v>
      </c>
      <c r="K44" s="785">
        <v>0</v>
      </c>
      <c r="L44" s="785">
        <v>0</v>
      </c>
      <c r="M44" s="781">
        <v>0</v>
      </c>
      <c r="N44" s="773">
        <v>0</v>
      </c>
      <c r="O44" s="697">
        <f t="shared" si="18"/>
        <v>0</v>
      </c>
      <c r="P44" s="697">
        <f t="shared" si="19"/>
        <v>0</v>
      </c>
      <c r="Q44" s="699">
        <f t="shared" si="14"/>
        <v>0</v>
      </c>
      <c r="R44" s="775">
        <f t="shared" si="22"/>
        <v>24.1</v>
      </c>
      <c r="S44" s="776">
        <f t="shared" si="22"/>
        <v>216.89999999999998</v>
      </c>
      <c r="T44" s="727">
        <v>45</v>
      </c>
      <c r="U44" s="727">
        <v>45</v>
      </c>
      <c r="V44" s="727">
        <v>45</v>
      </c>
      <c r="W44" s="727">
        <v>45</v>
      </c>
      <c r="X44" s="727">
        <v>45</v>
      </c>
      <c r="Y44" s="727">
        <v>45</v>
      </c>
      <c r="Z44" s="727">
        <v>45</v>
      </c>
      <c r="AA44" s="727">
        <v>45</v>
      </c>
      <c r="AB44" s="727">
        <v>45</v>
      </c>
    </row>
    <row r="45" spans="1:28" x14ac:dyDescent="0.25">
      <c r="A45" s="692">
        <f t="shared" si="1"/>
        <v>44</v>
      </c>
      <c r="B45" s="784" t="s">
        <v>630</v>
      </c>
      <c r="C45" s="721">
        <v>10000</v>
      </c>
      <c r="D45" s="722" t="s">
        <v>94</v>
      </c>
      <c r="E45" s="721">
        <v>2050</v>
      </c>
      <c r="F45" s="772">
        <v>0</v>
      </c>
      <c r="G45" s="772">
        <v>0</v>
      </c>
      <c r="H45" s="772">
        <v>0</v>
      </c>
      <c r="I45" s="772">
        <v>0</v>
      </c>
      <c r="J45" s="772">
        <v>0</v>
      </c>
      <c r="K45" s="785">
        <v>0</v>
      </c>
      <c r="L45" s="785">
        <v>0</v>
      </c>
      <c r="M45" s="781">
        <v>0</v>
      </c>
      <c r="N45" s="773">
        <v>0</v>
      </c>
      <c r="O45" s="697">
        <f t="shared" si="18"/>
        <v>0</v>
      </c>
      <c r="P45" s="697">
        <f t="shared" si="19"/>
        <v>0</v>
      </c>
      <c r="Q45" s="699">
        <f t="shared" si="14"/>
        <v>0</v>
      </c>
      <c r="R45" s="775">
        <f t="shared" si="22"/>
        <v>24.1</v>
      </c>
      <c r="S45" s="776">
        <f t="shared" si="22"/>
        <v>216.89999999999998</v>
      </c>
      <c r="T45" s="727">
        <v>45</v>
      </c>
      <c r="U45" s="727">
        <v>45</v>
      </c>
      <c r="V45" s="727">
        <v>45</v>
      </c>
      <c r="W45" s="727">
        <v>45</v>
      </c>
      <c r="X45" s="727">
        <v>45</v>
      </c>
      <c r="Y45" s="727">
        <v>45</v>
      </c>
      <c r="Z45" s="727">
        <v>45</v>
      </c>
      <c r="AA45" s="727">
        <v>45</v>
      </c>
      <c r="AB45" s="727">
        <v>45</v>
      </c>
    </row>
    <row r="46" spans="1:28" x14ac:dyDescent="0.25">
      <c r="A46" s="692">
        <f t="shared" si="1"/>
        <v>45</v>
      </c>
      <c r="B46" s="784" t="s">
        <v>632</v>
      </c>
      <c r="C46" s="721">
        <v>10000</v>
      </c>
      <c r="D46" s="722" t="s">
        <v>94</v>
      </c>
      <c r="E46" s="721">
        <v>2050</v>
      </c>
      <c r="F46" s="772">
        <v>0</v>
      </c>
      <c r="G46" s="772">
        <v>0</v>
      </c>
      <c r="H46" s="772">
        <v>0</v>
      </c>
      <c r="I46" s="772">
        <v>0</v>
      </c>
      <c r="J46" s="772">
        <v>0</v>
      </c>
      <c r="K46" s="785">
        <v>0</v>
      </c>
      <c r="L46" s="785">
        <v>0</v>
      </c>
      <c r="M46" s="781">
        <v>0</v>
      </c>
      <c r="N46" s="773">
        <v>0</v>
      </c>
      <c r="O46" s="697">
        <f t="shared" si="18"/>
        <v>0</v>
      </c>
      <c r="P46" s="697">
        <f t="shared" si="19"/>
        <v>0</v>
      </c>
      <c r="Q46" s="699">
        <f t="shared" si="14"/>
        <v>0</v>
      </c>
      <c r="R46" s="775">
        <f t="shared" si="22"/>
        <v>24.1</v>
      </c>
      <c r="S46" s="776">
        <f t="shared" si="22"/>
        <v>216.89999999999998</v>
      </c>
      <c r="T46" s="727">
        <v>45</v>
      </c>
      <c r="U46" s="727">
        <v>45</v>
      </c>
      <c r="V46" s="727">
        <v>45</v>
      </c>
      <c r="W46" s="727">
        <v>45</v>
      </c>
      <c r="X46" s="727">
        <v>45</v>
      </c>
      <c r="Y46" s="727">
        <v>45</v>
      </c>
      <c r="Z46" s="727">
        <v>45</v>
      </c>
      <c r="AA46" s="727">
        <v>45</v>
      </c>
      <c r="AB46" s="727">
        <v>45</v>
      </c>
    </row>
    <row r="47" spans="1:28" x14ac:dyDescent="0.25">
      <c r="A47" s="692">
        <f t="shared" si="1"/>
        <v>46</v>
      </c>
      <c r="B47" s="784" t="s">
        <v>633</v>
      </c>
      <c r="C47" s="721">
        <v>10000</v>
      </c>
      <c r="D47" s="722" t="s">
        <v>94</v>
      </c>
      <c r="E47" s="721">
        <v>2050</v>
      </c>
      <c r="F47" s="772">
        <v>0</v>
      </c>
      <c r="G47" s="772">
        <v>0</v>
      </c>
      <c r="H47" s="772">
        <v>0</v>
      </c>
      <c r="I47" s="772">
        <v>0</v>
      </c>
      <c r="J47" s="772">
        <v>0</v>
      </c>
      <c r="K47" s="772">
        <v>2039.3802880478481</v>
      </c>
      <c r="L47" s="772">
        <v>208.89738257079298</v>
      </c>
      <c r="M47" s="773">
        <v>211.72232938135886</v>
      </c>
      <c r="N47" s="773">
        <v>640</v>
      </c>
      <c r="O47" s="697">
        <f t="shared" si="18"/>
        <v>0</v>
      </c>
      <c r="P47" s="697">
        <f t="shared" si="19"/>
        <v>2460</v>
      </c>
      <c r="Q47" s="699">
        <f t="shared" si="14"/>
        <v>3100</v>
      </c>
      <c r="R47" s="775">
        <f t="shared" si="22"/>
        <v>24.1</v>
      </c>
      <c r="S47" s="776">
        <f t="shared" si="22"/>
        <v>216.89999999999998</v>
      </c>
      <c r="T47" s="727">
        <v>45</v>
      </c>
      <c r="U47" s="727">
        <v>45</v>
      </c>
      <c r="V47" s="727">
        <v>45</v>
      </c>
      <c r="W47" s="727">
        <v>45</v>
      </c>
      <c r="X47" s="727">
        <v>45</v>
      </c>
      <c r="Y47" s="727">
        <v>45</v>
      </c>
      <c r="Z47" s="727">
        <v>45</v>
      </c>
      <c r="AA47" s="727">
        <v>45</v>
      </c>
      <c r="AB47" s="727">
        <v>45</v>
      </c>
    </row>
    <row r="48" spans="1:28" x14ac:dyDescent="0.25">
      <c r="A48" s="692">
        <f t="shared" si="1"/>
        <v>47</v>
      </c>
      <c r="B48" s="784" t="s">
        <v>635</v>
      </c>
      <c r="C48" s="721">
        <v>10000</v>
      </c>
      <c r="D48" s="722" t="s">
        <v>94</v>
      </c>
      <c r="E48" s="721">
        <v>2050</v>
      </c>
      <c r="F48" s="772">
        <v>0</v>
      </c>
      <c r="G48" s="772">
        <v>0</v>
      </c>
      <c r="H48" s="772">
        <v>0</v>
      </c>
      <c r="I48" s="772">
        <v>0</v>
      </c>
      <c r="J48" s="772">
        <v>0</v>
      </c>
      <c r="K48" s="772">
        <v>2039.3802880478481</v>
      </c>
      <c r="L48" s="772">
        <v>208.89738257079298</v>
      </c>
      <c r="M48" s="773">
        <v>211.72232938135886</v>
      </c>
      <c r="N48" s="773">
        <v>640</v>
      </c>
      <c r="O48" s="697">
        <f t="shared" si="18"/>
        <v>0</v>
      </c>
      <c r="P48" s="697">
        <f t="shared" si="19"/>
        <v>2460</v>
      </c>
      <c r="Q48" s="699">
        <f t="shared" si="14"/>
        <v>3100</v>
      </c>
      <c r="R48" s="775">
        <f t="shared" si="22"/>
        <v>24.1</v>
      </c>
      <c r="S48" s="776">
        <f t="shared" si="22"/>
        <v>216.89999999999998</v>
      </c>
      <c r="T48" s="727">
        <v>45</v>
      </c>
      <c r="U48" s="727">
        <v>45</v>
      </c>
      <c r="V48" s="727">
        <v>45</v>
      </c>
      <c r="W48" s="727">
        <v>45</v>
      </c>
      <c r="X48" s="727">
        <v>45</v>
      </c>
      <c r="Y48" s="727">
        <v>45</v>
      </c>
      <c r="Z48" s="727">
        <v>45</v>
      </c>
      <c r="AA48" s="727">
        <v>45</v>
      </c>
      <c r="AB48" s="727">
        <v>45</v>
      </c>
    </row>
    <row r="49" spans="1:28" x14ac:dyDescent="0.25">
      <c r="A49" s="692">
        <f t="shared" si="1"/>
        <v>48</v>
      </c>
      <c r="B49" s="784" t="s">
        <v>636</v>
      </c>
      <c r="C49" s="721">
        <v>10000</v>
      </c>
      <c r="D49" s="722" t="s">
        <v>94</v>
      </c>
      <c r="E49" s="721">
        <v>2050</v>
      </c>
      <c r="F49" s="772">
        <v>0</v>
      </c>
      <c r="G49" s="772">
        <v>0</v>
      </c>
      <c r="H49" s="772">
        <v>0</v>
      </c>
      <c r="I49" s="772">
        <v>0</v>
      </c>
      <c r="J49" s="772">
        <v>0</v>
      </c>
      <c r="K49" s="772">
        <v>2039.3802880478481</v>
      </c>
      <c r="L49" s="772">
        <v>208.89738257079298</v>
      </c>
      <c r="M49" s="773">
        <v>211.72232938135886</v>
      </c>
      <c r="N49" s="773">
        <v>640</v>
      </c>
      <c r="O49" s="697">
        <f t="shared" si="18"/>
        <v>0</v>
      </c>
      <c r="P49" s="697">
        <f t="shared" si="19"/>
        <v>2460</v>
      </c>
      <c r="Q49" s="699">
        <f t="shared" si="14"/>
        <v>3100</v>
      </c>
      <c r="R49" s="775">
        <f t="shared" si="22"/>
        <v>24.1</v>
      </c>
      <c r="S49" s="776">
        <f t="shared" si="22"/>
        <v>216.89999999999998</v>
      </c>
      <c r="T49" s="727">
        <v>45</v>
      </c>
      <c r="U49" s="727">
        <v>45</v>
      </c>
      <c r="V49" s="727">
        <v>45</v>
      </c>
      <c r="W49" s="727">
        <v>45</v>
      </c>
      <c r="X49" s="727">
        <v>45</v>
      </c>
      <c r="Y49" s="727">
        <v>45</v>
      </c>
      <c r="Z49" s="727">
        <v>45</v>
      </c>
      <c r="AA49" s="727">
        <v>45</v>
      </c>
      <c r="AB49" s="727">
        <v>45</v>
      </c>
    </row>
    <row r="50" spans="1:28" x14ac:dyDescent="0.25">
      <c r="A50" s="692">
        <f t="shared" si="1"/>
        <v>49</v>
      </c>
      <c r="B50" s="784" t="s">
        <v>1006</v>
      </c>
      <c r="C50" s="721">
        <v>10000</v>
      </c>
      <c r="D50" s="722" t="s">
        <v>94</v>
      </c>
      <c r="E50" s="721">
        <v>2050</v>
      </c>
      <c r="F50" s="772">
        <v>0</v>
      </c>
      <c r="G50" s="772">
        <v>0</v>
      </c>
      <c r="H50" s="772">
        <v>0</v>
      </c>
      <c r="I50" s="772">
        <v>0</v>
      </c>
      <c r="J50" s="772">
        <v>0</v>
      </c>
      <c r="K50" s="772">
        <v>0</v>
      </c>
      <c r="L50" s="772">
        <v>0</v>
      </c>
      <c r="M50" s="773">
        <v>0</v>
      </c>
      <c r="N50" s="773">
        <v>0</v>
      </c>
      <c r="O50" s="697">
        <f t="shared" si="18"/>
        <v>0</v>
      </c>
      <c r="P50" s="697">
        <f t="shared" si="19"/>
        <v>0</v>
      </c>
      <c r="Q50" s="699">
        <f t="shared" si="14"/>
        <v>0</v>
      </c>
      <c r="R50" s="775">
        <f t="shared" si="22"/>
        <v>24.1</v>
      </c>
      <c r="S50" s="776">
        <f t="shared" si="22"/>
        <v>216.89999999999998</v>
      </c>
      <c r="T50" s="727">
        <v>45</v>
      </c>
      <c r="U50" s="727">
        <v>45</v>
      </c>
      <c r="V50" s="727">
        <v>45</v>
      </c>
      <c r="W50" s="727">
        <v>45</v>
      </c>
      <c r="X50" s="727">
        <v>45</v>
      </c>
      <c r="Y50" s="727">
        <v>45</v>
      </c>
      <c r="Z50" s="727">
        <v>45</v>
      </c>
      <c r="AA50" s="727">
        <v>45</v>
      </c>
      <c r="AB50" s="727">
        <v>45</v>
      </c>
    </row>
    <row r="51" spans="1:28" x14ac:dyDescent="0.25">
      <c r="A51" s="728">
        <f t="shared" si="1"/>
        <v>50</v>
      </c>
      <c r="B51" s="782" t="s">
        <v>612</v>
      </c>
      <c r="C51" s="730">
        <v>7461</v>
      </c>
      <c r="D51" s="731" t="s">
        <v>94</v>
      </c>
      <c r="E51" s="730">
        <v>2050</v>
      </c>
      <c r="F51" s="778">
        <f>+current_afes!B24</f>
        <v>20</v>
      </c>
      <c r="G51" s="778">
        <f>+current_afes!C24</f>
        <v>104</v>
      </c>
      <c r="H51" s="778">
        <f>+current_afes!D24</f>
        <v>32</v>
      </c>
      <c r="I51" s="778">
        <f>+current_afes!E24</f>
        <v>1200.3989999999999</v>
      </c>
      <c r="J51" s="778">
        <f>+current_afes!F24</f>
        <v>0</v>
      </c>
      <c r="K51" s="778">
        <f>+current_afes!G24</f>
        <v>1645.6779999999999</v>
      </c>
      <c r="L51" s="778">
        <f>+current_afes!H24</f>
        <v>210.75</v>
      </c>
      <c r="M51" s="779">
        <f>+current_afes!I24</f>
        <v>213.6</v>
      </c>
      <c r="N51" s="779">
        <f>+current_afes!J24</f>
        <v>234.68100000000001</v>
      </c>
      <c r="O51" s="763">
        <f t="shared" si="18"/>
        <v>1356.3989999999999</v>
      </c>
      <c r="P51" s="763">
        <f t="shared" si="19"/>
        <v>2070.0279999999998</v>
      </c>
      <c r="Q51" s="735">
        <f t="shared" si="14"/>
        <v>3661.1079999999997</v>
      </c>
      <c r="R51" s="736">
        <f t="shared" si="22"/>
        <v>24.1</v>
      </c>
      <c r="S51" s="737">
        <f t="shared" si="22"/>
        <v>216.89999999999998</v>
      </c>
      <c r="T51" s="738">
        <v>45</v>
      </c>
      <c r="U51" s="738">
        <v>45</v>
      </c>
      <c r="V51" s="738">
        <v>45</v>
      </c>
      <c r="W51" s="738">
        <v>45</v>
      </c>
      <c r="X51" s="738">
        <v>45</v>
      </c>
      <c r="Y51" s="738">
        <v>45</v>
      </c>
      <c r="Z51" s="738">
        <v>45</v>
      </c>
      <c r="AA51" s="738">
        <v>45</v>
      </c>
      <c r="AB51" s="738">
        <v>45</v>
      </c>
    </row>
    <row r="52" spans="1:28" x14ac:dyDescent="0.25">
      <c r="A52" s="692">
        <f t="shared" si="1"/>
        <v>51</v>
      </c>
      <c r="B52" s="784" t="s">
        <v>616</v>
      </c>
      <c r="C52" s="721">
        <v>7469</v>
      </c>
      <c r="D52" s="722" t="s">
        <v>94</v>
      </c>
      <c r="E52" s="721">
        <v>2050</v>
      </c>
      <c r="F52" s="772">
        <f>+current_afes!B25</f>
        <v>20</v>
      </c>
      <c r="G52" s="772">
        <f>+current_afes!C25</f>
        <v>104</v>
      </c>
      <c r="H52" s="772">
        <f>+current_afes!D25</f>
        <v>32</v>
      </c>
      <c r="I52" s="772">
        <f>+current_afes!E25</f>
        <v>1191.626</v>
      </c>
      <c r="J52" s="772">
        <f>+current_afes!F25</f>
        <v>0</v>
      </c>
      <c r="K52" s="772">
        <f>+current_afes!G25</f>
        <v>1677.4790000000003</v>
      </c>
      <c r="L52" s="772">
        <f>+current_afes!H25</f>
        <v>210.75</v>
      </c>
      <c r="M52" s="773">
        <f>+current_afes!I25</f>
        <v>213.6</v>
      </c>
      <c r="N52" s="773">
        <f>+current_afes!J25</f>
        <v>234.68100000000001</v>
      </c>
      <c r="O52" s="697">
        <f t="shared" si="18"/>
        <v>1347.626</v>
      </c>
      <c r="P52" s="697">
        <f t="shared" si="19"/>
        <v>2101.8290000000002</v>
      </c>
      <c r="Q52" s="699">
        <f t="shared" si="14"/>
        <v>3684.1360000000004</v>
      </c>
      <c r="R52" s="775">
        <f t="shared" si="22"/>
        <v>24.1</v>
      </c>
      <c r="S52" s="776">
        <f t="shared" si="22"/>
        <v>216.89999999999998</v>
      </c>
      <c r="T52" s="727">
        <v>45</v>
      </c>
      <c r="U52" s="727">
        <v>45</v>
      </c>
      <c r="V52" s="727">
        <v>45</v>
      </c>
      <c r="W52" s="727">
        <v>45</v>
      </c>
      <c r="X52" s="727">
        <v>45</v>
      </c>
      <c r="Y52" s="727">
        <v>45</v>
      </c>
      <c r="Z52" s="727">
        <v>45</v>
      </c>
      <c r="AA52" s="727">
        <v>45</v>
      </c>
      <c r="AB52" s="727">
        <v>45</v>
      </c>
    </row>
    <row r="53" spans="1:28" x14ac:dyDescent="0.25">
      <c r="A53" s="692">
        <f t="shared" si="1"/>
        <v>52</v>
      </c>
      <c r="B53" s="784" t="s">
        <v>618</v>
      </c>
      <c r="C53" s="721">
        <v>7566</v>
      </c>
      <c r="D53" s="722" t="s">
        <v>94</v>
      </c>
      <c r="E53" s="721">
        <v>2050</v>
      </c>
      <c r="F53" s="772">
        <f>+current_afes!B26</f>
        <v>20</v>
      </c>
      <c r="G53" s="772">
        <f>+current_afes!C26</f>
        <v>104</v>
      </c>
      <c r="H53" s="772">
        <f>+current_afes!D26</f>
        <v>32</v>
      </c>
      <c r="I53" s="772">
        <f>+current_afes!E26</f>
        <v>1111.498</v>
      </c>
      <c r="J53" s="772">
        <f>+current_afes!F26</f>
        <v>0</v>
      </c>
      <c r="K53" s="772">
        <f>+current_afes!G26</f>
        <v>1674.4360000000001</v>
      </c>
      <c r="L53" s="772">
        <f>+current_afes!H26</f>
        <v>210.75</v>
      </c>
      <c r="M53" s="773">
        <f>+current_afes!I26</f>
        <v>213.6</v>
      </c>
      <c r="N53" s="773">
        <f>+current_afes!J26</f>
        <v>234.68100000000001</v>
      </c>
      <c r="O53" s="697">
        <f t="shared" si="18"/>
        <v>1267.498</v>
      </c>
      <c r="P53" s="697">
        <f t="shared" si="19"/>
        <v>2098.7860000000001</v>
      </c>
      <c r="Q53" s="699">
        <f t="shared" si="14"/>
        <v>3600.9650000000001</v>
      </c>
      <c r="R53" s="775">
        <f t="shared" si="22"/>
        <v>24.1</v>
      </c>
      <c r="S53" s="776">
        <f t="shared" si="22"/>
        <v>216.89999999999998</v>
      </c>
      <c r="T53" s="727">
        <v>45</v>
      </c>
      <c r="U53" s="727">
        <v>45</v>
      </c>
      <c r="V53" s="727">
        <v>45</v>
      </c>
      <c r="W53" s="727">
        <v>45</v>
      </c>
      <c r="X53" s="727">
        <v>45</v>
      </c>
      <c r="Y53" s="727">
        <v>45</v>
      </c>
      <c r="Z53" s="727">
        <v>45</v>
      </c>
      <c r="AA53" s="727">
        <v>45</v>
      </c>
      <c r="AB53" s="727">
        <v>45</v>
      </c>
    </row>
    <row r="54" spans="1:28" x14ac:dyDescent="0.25">
      <c r="A54" s="692">
        <f t="shared" si="1"/>
        <v>53</v>
      </c>
      <c r="B54" s="784" t="s">
        <v>620</v>
      </c>
      <c r="C54" s="721">
        <v>7786</v>
      </c>
      <c r="D54" s="722" t="s">
        <v>94</v>
      </c>
      <c r="E54" s="721">
        <v>2050</v>
      </c>
      <c r="F54" s="772">
        <f>+current_afes!B27</f>
        <v>20</v>
      </c>
      <c r="G54" s="772">
        <f>+current_afes!C27</f>
        <v>104</v>
      </c>
      <c r="H54" s="772">
        <f>+current_afes!D27</f>
        <v>32</v>
      </c>
      <c r="I54" s="772">
        <f>+current_afes!E27</f>
        <v>1271.241</v>
      </c>
      <c r="J54" s="772">
        <f>+current_afes!F27</f>
        <v>0</v>
      </c>
      <c r="K54" s="772">
        <f>+current_afes!G27</f>
        <v>1721.0630000000001</v>
      </c>
      <c r="L54" s="772">
        <f>+current_afes!H27</f>
        <v>210.75</v>
      </c>
      <c r="M54" s="773">
        <f>+current_afes!I27</f>
        <v>213.6</v>
      </c>
      <c r="N54" s="773">
        <f>+current_afes!J27</f>
        <v>234.68100000000001</v>
      </c>
      <c r="O54" s="697">
        <f t="shared" si="18"/>
        <v>1427.241</v>
      </c>
      <c r="P54" s="697">
        <f t="shared" si="19"/>
        <v>2145.413</v>
      </c>
      <c r="Q54" s="699">
        <f t="shared" si="14"/>
        <v>3807.335</v>
      </c>
      <c r="R54" s="775">
        <f t="shared" si="22"/>
        <v>24.1</v>
      </c>
      <c r="S54" s="776">
        <f t="shared" si="22"/>
        <v>216.89999999999998</v>
      </c>
      <c r="T54" s="727">
        <v>45</v>
      </c>
      <c r="U54" s="727">
        <v>45</v>
      </c>
      <c r="V54" s="727">
        <v>45</v>
      </c>
      <c r="W54" s="727">
        <v>45</v>
      </c>
      <c r="X54" s="727">
        <v>45</v>
      </c>
      <c r="Y54" s="727">
        <v>45</v>
      </c>
      <c r="Z54" s="727">
        <v>45</v>
      </c>
      <c r="AA54" s="727">
        <v>45</v>
      </c>
      <c r="AB54" s="727">
        <v>45</v>
      </c>
    </row>
    <row r="55" spans="1:28" x14ac:dyDescent="0.25">
      <c r="A55" s="692">
        <f t="shared" si="1"/>
        <v>54</v>
      </c>
      <c r="B55" s="784" t="s">
        <v>622</v>
      </c>
      <c r="C55" s="721">
        <v>7450</v>
      </c>
      <c r="D55" s="722" t="s">
        <v>94</v>
      </c>
      <c r="E55" s="721">
        <v>2050</v>
      </c>
      <c r="F55" s="772">
        <f>+current_afes!B28</f>
        <v>20</v>
      </c>
      <c r="G55" s="772">
        <f>+current_afes!C28</f>
        <v>104</v>
      </c>
      <c r="H55" s="772">
        <f>+current_afes!D28</f>
        <v>32</v>
      </c>
      <c r="I55" s="772">
        <f>+current_afes!E28</f>
        <v>1311</v>
      </c>
      <c r="J55" s="772">
        <f>+current_afes!F28</f>
        <v>0</v>
      </c>
      <c r="K55" s="772">
        <f>+current_afes!G28</f>
        <v>1595.65</v>
      </c>
      <c r="L55" s="772">
        <f>+current_afes!H28</f>
        <v>210.75</v>
      </c>
      <c r="M55" s="773">
        <f>+current_afes!I28</f>
        <v>213.6</v>
      </c>
      <c r="N55" s="773">
        <f>+current_afes!J28</f>
        <v>234.68100000000001</v>
      </c>
      <c r="O55" s="697">
        <f t="shared" si="18"/>
        <v>1467</v>
      </c>
      <c r="P55" s="697">
        <f t="shared" si="19"/>
        <v>2020</v>
      </c>
      <c r="Q55" s="699">
        <f t="shared" si="14"/>
        <v>3721.681</v>
      </c>
      <c r="R55" s="775">
        <f t="shared" si="22"/>
        <v>24.1</v>
      </c>
      <c r="S55" s="776">
        <f t="shared" si="22"/>
        <v>216.89999999999998</v>
      </c>
      <c r="T55" s="727">
        <v>45</v>
      </c>
      <c r="U55" s="727">
        <v>45</v>
      </c>
      <c r="V55" s="727">
        <v>45</v>
      </c>
      <c r="W55" s="727">
        <v>45</v>
      </c>
      <c r="X55" s="727">
        <v>45</v>
      </c>
      <c r="Y55" s="727">
        <v>45</v>
      </c>
      <c r="Z55" s="727">
        <v>45</v>
      </c>
      <c r="AA55" s="727">
        <v>45</v>
      </c>
      <c r="AB55" s="727">
        <v>45</v>
      </c>
    </row>
    <row r="56" spans="1:28" x14ac:dyDescent="0.25">
      <c r="A56" s="728">
        <f t="shared" si="1"/>
        <v>55</v>
      </c>
      <c r="B56" s="729" t="s">
        <v>677</v>
      </c>
      <c r="C56" s="730">
        <v>10000</v>
      </c>
      <c r="D56" s="731" t="s">
        <v>1007</v>
      </c>
      <c r="E56" s="730">
        <v>2050</v>
      </c>
      <c r="F56" s="786">
        <v>20</v>
      </c>
      <c r="G56" s="786">
        <v>104</v>
      </c>
      <c r="H56" s="786">
        <v>32</v>
      </c>
      <c r="I56" s="787">
        <f t="shared" ref="I56:I61" si="23">+O56-F56-G56-H56</f>
        <v>1285</v>
      </c>
      <c r="J56" s="787">
        <v>0</v>
      </c>
      <c r="K56" s="787">
        <f t="shared" ref="K56:K61" si="24">+P56-L56-M56</f>
        <v>2272.3802880478479</v>
      </c>
      <c r="L56" s="787">
        <v>208.89738257079298</v>
      </c>
      <c r="M56" s="788">
        <v>211.72232938135886</v>
      </c>
      <c r="N56" s="789">
        <v>275</v>
      </c>
      <c r="O56" s="790">
        <v>1441</v>
      </c>
      <c r="P56" s="790">
        <v>2693</v>
      </c>
      <c r="Q56" s="735">
        <f t="shared" si="14"/>
        <v>4409</v>
      </c>
      <c r="R56" s="791">
        <v>22.560000000000002</v>
      </c>
      <c r="S56" s="792">
        <v>203.04</v>
      </c>
      <c r="T56" s="793">
        <v>45</v>
      </c>
      <c r="U56" s="738">
        <v>45</v>
      </c>
      <c r="V56" s="738">
        <v>45</v>
      </c>
      <c r="W56" s="738">
        <v>45</v>
      </c>
      <c r="X56" s="738">
        <v>45</v>
      </c>
      <c r="Y56" s="738">
        <v>45</v>
      </c>
      <c r="Z56" s="738">
        <v>45</v>
      </c>
      <c r="AA56" s="738">
        <v>45</v>
      </c>
      <c r="AB56" s="738">
        <v>45</v>
      </c>
    </row>
    <row r="57" spans="1:28" x14ac:dyDescent="0.25">
      <c r="A57" s="692">
        <f t="shared" si="1"/>
        <v>56</v>
      </c>
      <c r="B57" s="739" t="s">
        <v>687</v>
      </c>
      <c r="C57" s="721">
        <v>10000</v>
      </c>
      <c r="D57" s="722" t="s">
        <v>1007</v>
      </c>
      <c r="E57" s="721">
        <v>2050</v>
      </c>
      <c r="F57" s="703">
        <v>20</v>
      </c>
      <c r="G57" s="703">
        <v>104</v>
      </c>
      <c r="H57" s="703">
        <v>32</v>
      </c>
      <c r="I57" s="695">
        <f t="shared" si="23"/>
        <v>1274.1999999999998</v>
      </c>
      <c r="J57" s="695">
        <v>0</v>
      </c>
      <c r="K57" s="695">
        <f t="shared" si="24"/>
        <v>2051.3802880478479</v>
      </c>
      <c r="L57" s="695">
        <v>208.89738257079298</v>
      </c>
      <c r="M57" s="696">
        <v>211.72232938135886</v>
      </c>
      <c r="N57" s="704">
        <v>275</v>
      </c>
      <c r="O57" s="705">
        <v>1430.1999999999998</v>
      </c>
      <c r="P57" s="705">
        <v>2472</v>
      </c>
      <c r="Q57" s="699">
        <f t="shared" si="14"/>
        <v>4177.2</v>
      </c>
      <c r="R57" s="700">
        <v>22.560000000000002</v>
      </c>
      <c r="S57" s="701">
        <v>203.04</v>
      </c>
      <c r="T57" s="727">
        <v>45</v>
      </c>
      <c r="U57" s="727">
        <v>45</v>
      </c>
      <c r="V57" s="727">
        <v>45</v>
      </c>
      <c r="W57" s="727">
        <v>45</v>
      </c>
      <c r="X57" s="727">
        <v>45</v>
      </c>
      <c r="Y57" s="727">
        <v>45</v>
      </c>
      <c r="Z57" s="727">
        <v>45</v>
      </c>
      <c r="AA57" s="727">
        <v>45</v>
      </c>
      <c r="AB57" s="727">
        <v>45</v>
      </c>
    </row>
    <row r="58" spans="1:28" x14ac:dyDescent="0.25">
      <c r="A58" s="692">
        <f t="shared" si="1"/>
        <v>57</v>
      </c>
      <c r="B58" s="739" t="s">
        <v>1008</v>
      </c>
      <c r="C58" s="740">
        <v>8500</v>
      </c>
      <c r="D58" s="741" t="s">
        <v>999</v>
      </c>
      <c r="E58" s="740">
        <v>2050</v>
      </c>
      <c r="F58" s="703">
        <v>20</v>
      </c>
      <c r="G58" s="703">
        <v>104</v>
      </c>
      <c r="H58" s="703">
        <v>32</v>
      </c>
      <c r="I58" s="695">
        <f t="shared" si="23"/>
        <v>1375</v>
      </c>
      <c r="J58" s="695">
        <v>0</v>
      </c>
      <c r="K58" s="695">
        <f t="shared" si="24"/>
        <v>2018.3802880478481</v>
      </c>
      <c r="L58" s="695">
        <v>208.89738257079298</v>
      </c>
      <c r="M58" s="696">
        <v>211.72232938135886</v>
      </c>
      <c r="N58" s="704">
        <v>275</v>
      </c>
      <c r="O58" s="702">
        <v>1531</v>
      </c>
      <c r="P58" s="702">
        <v>2439</v>
      </c>
      <c r="Q58" s="699">
        <f t="shared" si="14"/>
        <v>4245</v>
      </c>
      <c r="R58" s="700">
        <v>22.560000000000002</v>
      </c>
      <c r="S58" s="701">
        <v>203.04</v>
      </c>
      <c r="T58" s="727">
        <v>45</v>
      </c>
      <c r="U58" s="727">
        <v>45</v>
      </c>
      <c r="V58" s="727">
        <v>45</v>
      </c>
      <c r="W58" s="727">
        <v>45</v>
      </c>
      <c r="X58" s="727">
        <v>45</v>
      </c>
      <c r="Y58" s="727">
        <v>45</v>
      </c>
      <c r="Z58" s="727">
        <v>45</v>
      </c>
      <c r="AA58" s="727">
        <v>45</v>
      </c>
      <c r="AB58" s="727">
        <v>45</v>
      </c>
    </row>
    <row r="59" spans="1:28" x14ac:dyDescent="0.25">
      <c r="A59" s="692">
        <f t="shared" si="1"/>
        <v>58</v>
      </c>
      <c r="B59" s="739" t="s">
        <v>1009</v>
      </c>
      <c r="C59" s="721">
        <v>8500</v>
      </c>
      <c r="D59" s="722" t="s">
        <v>999</v>
      </c>
      <c r="E59" s="721">
        <v>2050</v>
      </c>
      <c r="F59" s="703">
        <v>20</v>
      </c>
      <c r="G59" s="703">
        <v>104</v>
      </c>
      <c r="H59" s="703">
        <v>32</v>
      </c>
      <c r="I59" s="695">
        <f t="shared" si="23"/>
        <v>1374</v>
      </c>
      <c r="J59" s="695">
        <v>0</v>
      </c>
      <c r="K59" s="695">
        <f t="shared" si="24"/>
        <v>2009.3802880478481</v>
      </c>
      <c r="L59" s="695">
        <v>208.89738257079298</v>
      </c>
      <c r="M59" s="696">
        <v>211.72232938135886</v>
      </c>
      <c r="N59" s="704">
        <v>275</v>
      </c>
      <c r="O59" s="705">
        <v>1530</v>
      </c>
      <c r="P59" s="705">
        <v>2430</v>
      </c>
      <c r="Q59" s="699">
        <f t="shared" si="14"/>
        <v>4235</v>
      </c>
      <c r="R59" s="700">
        <v>22.560000000000002</v>
      </c>
      <c r="S59" s="701">
        <v>203.04</v>
      </c>
      <c r="T59" s="727">
        <v>45</v>
      </c>
      <c r="U59" s="727">
        <v>45</v>
      </c>
      <c r="V59" s="727">
        <v>45</v>
      </c>
      <c r="W59" s="727">
        <v>45</v>
      </c>
      <c r="X59" s="727">
        <v>45</v>
      </c>
      <c r="Y59" s="727">
        <v>45</v>
      </c>
      <c r="Z59" s="727">
        <v>45</v>
      </c>
      <c r="AA59" s="727">
        <v>45</v>
      </c>
      <c r="AB59" s="727">
        <v>45</v>
      </c>
    </row>
    <row r="60" spans="1:28" x14ac:dyDescent="0.25">
      <c r="A60" s="692">
        <f t="shared" si="1"/>
        <v>59</v>
      </c>
      <c r="B60" s="739" t="s">
        <v>82</v>
      </c>
      <c r="C60" s="721">
        <v>10000</v>
      </c>
      <c r="D60" s="722" t="s">
        <v>999</v>
      </c>
      <c r="E60" s="721">
        <v>2050</v>
      </c>
      <c r="F60" s="703">
        <v>20</v>
      </c>
      <c r="G60" s="703">
        <v>104</v>
      </c>
      <c r="H60" s="703">
        <v>32</v>
      </c>
      <c r="I60" s="695">
        <f t="shared" si="23"/>
        <v>1452</v>
      </c>
      <c r="J60" s="695">
        <v>0</v>
      </c>
      <c r="K60" s="695">
        <f t="shared" si="24"/>
        <v>2301.3802880478479</v>
      </c>
      <c r="L60" s="695">
        <v>208.89738257079298</v>
      </c>
      <c r="M60" s="696">
        <v>211.72232938135886</v>
      </c>
      <c r="N60" s="704">
        <v>275</v>
      </c>
      <c r="O60" s="705">
        <v>1608</v>
      </c>
      <c r="P60" s="705">
        <v>2722</v>
      </c>
      <c r="Q60" s="699">
        <f t="shared" si="14"/>
        <v>4605</v>
      </c>
      <c r="R60" s="700">
        <v>22.560000000000002</v>
      </c>
      <c r="S60" s="701">
        <v>203.04</v>
      </c>
      <c r="T60" s="727">
        <v>45</v>
      </c>
      <c r="U60" s="727">
        <v>45</v>
      </c>
      <c r="V60" s="727">
        <v>45</v>
      </c>
      <c r="W60" s="727">
        <v>45</v>
      </c>
      <c r="X60" s="727">
        <v>45</v>
      </c>
      <c r="Y60" s="727">
        <v>45</v>
      </c>
      <c r="Z60" s="727">
        <v>45</v>
      </c>
      <c r="AA60" s="727">
        <v>45</v>
      </c>
      <c r="AB60" s="727">
        <v>45</v>
      </c>
    </row>
    <row r="61" spans="1:28" x14ac:dyDescent="0.25">
      <c r="A61" s="692">
        <f t="shared" si="1"/>
        <v>60</v>
      </c>
      <c r="B61" s="739" t="s">
        <v>705</v>
      </c>
      <c r="C61" s="721">
        <v>10000</v>
      </c>
      <c r="D61" s="722" t="s">
        <v>999</v>
      </c>
      <c r="E61" s="721">
        <v>2050</v>
      </c>
      <c r="F61" s="703">
        <v>20</v>
      </c>
      <c r="G61" s="703">
        <v>104</v>
      </c>
      <c r="H61" s="703">
        <v>32</v>
      </c>
      <c r="I61" s="695">
        <f t="shared" si="23"/>
        <v>1452</v>
      </c>
      <c r="J61" s="695">
        <v>0</v>
      </c>
      <c r="K61" s="695">
        <f t="shared" si="24"/>
        <v>2301.3802880478479</v>
      </c>
      <c r="L61" s="695">
        <v>208.89738257079298</v>
      </c>
      <c r="M61" s="696">
        <v>211.72232938135886</v>
      </c>
      <c r="N61" s="704">
        <v>275</v>
      </c>
      <c r="O61" s="705">
        <v>1608</v>
      </c>
      <c r="P61" s="705">
        <v>2722</v>
      </c>
      <c r="Q61" s="699">
        <f t="shared" si="14"/>
        <v>4605</v>
      </c>
      <c r="R61" s="700">
        <v>22.560000000000002</v>
      </c>
      <c r="S61" s="701">
        <v>203.04</v>
      </c>
      <c r="T61" s="727">
        <v>45</v>
      </c>
      <c r="U61" s="727">
        <v>45</v>
      </c>
      <c r="V61" s="727">
        <v>45</v>
      </c>
      <c r="W61" s="727">
        <v>45</v>
      </c>
      <c r="X61" s="727">
        <v>45</v>
      </c>
      <c r="Y61" s="727">
        <v>45</v>
      </c>
      <c r="Z61" s="727">
        <v>45</v>
      </c>
      <c r="AA61" s="727">
        <v>45</v>
      </c>
      <c r="AB61" s="727">
        <v>45</v>
      </c>
    </row>
    <row r="62" spans="1:28" x14ac:dyDescent="0.25">
      <c r="A62" s="728">
        <f t="shared" si="1"/>
        <v>61</v>
      </c>
      <c r="B62" s="760" t="s">
        <v>1044</v>
      </c>
      <c r="C62" s="834">
        <v>10000</v>
      </c>
      <c r="D62" s="835" t="s">
        <v>1007</v>
      </c>
      <c r="E62" s="834">
        <v>2050</v>
      </c>
      <c r="F62" s="836">
        <v>20</v>
      </c>
      <c r="G62" s="836">
        <v>104</v>
      </c>
      <c r="H62" s="836">
        <v>32</v>
      </c>
      <c r="I62" s="787">
        <f t="shared" ref="I62:I67" si="25">+O62-F62-G62-H62</f>
        <v>1249.3742400000001</v>
      </c>
      <c r="J62" s="836">
        <v>0</v>
      </c>
      <c r="K62" s="787">
        <f t="shared" ref="K62:K67" si="26">+P62-L62-M62</f>
        <v>2170.2508680478477</v>
      </c>
      <c r="L62" s="836">
        <v>208.89738257079298</v>
      </c>
      <c r="M62" s="837">
        <v>211.72232938135886</v>
      </c>
      <c r="N62" s="837">
        <v>259.03300000000002</v>
      </c>
      <c r="O62" s="838">
        <v>1405.3742400000001</v>
      </c>
      <c r="P62" s="838">
        <v>2590.8705799999998</v>
      </c>
      <c r="Q62" s="839">
        <f t="shared" ref="Q62:Q67" si="27">+N62+O62+P62</f>
        <v>4255.2778199999993</v>
      </c>
      <c r="R62" s="840">
        <v>22.560000000000002</v>
      </c>
      <c r="S62" s="841">
        <v>203.04</v>
      </c>
      <c r="T62" s="842">
        <v>45</v>
      </c>
      <c r="U62" s="843">
        <v>45</v>
      </c>
      <c r="V62" s="843">
        <v>45</v>
      </c>
      <c r="W62" s="843">
        <v>45</v>
      </c>
      <c r="X62" s="843">
        <v>45</v>
      </c>
      <c r="Y62" s="843">
        <v>45</v>
      </c>
      <c r="Z62" s="843">
        <v>45</v>
      </c>
      <c r="AA62" s="843">
        <v>45</v>
      </c>
      <c r="AB62" s="843">
        <v>45</v>
      </c>
    </row>
    <row r="63" spans="1:28" x14ac:dyDescent="0.25">
      <c r="A63" s="692">
        <f t="shared" si="1"/>
        <v>62</v>
      </c>
      <c r="B63" s="768" t="s">
        <v>1046</v>
      </c>
      <c r="C63" s="844">
        <v>10000</v>
      </c>
      <c r="D63" s="845" t="s">
        <v>1007</v>
      </c>
      <c r="E63" s="844">
        <v>2050</v>
      </c>
      <c r="F63" s="846">
        <v>20</v>
      </c>
      <c r="G63" s="846">
        <v>104</v>
      </c>
      <c r="H63" s="846">
        <v>32</v>
      </c>
      <c r="I63" s="695">
        <f t="shared" si="25"/>
        <v>1521.6511599999999</v>
      </c>
      <c r="J63" s="846">
        <v>0</v>
      </c>
      <c r="K63" s="695">
        <f t="shared" si="26"/>
        <v>2221.1128880478482</v>
      </c>
      <c r="L63" s="846">
        <v>208.89738257079298</v>
      </c>
      <c r="M63" s="847">
        <v>211.72232938135886</v>
      </c>
      <c r="N63" s="847">
        <v>259.03300000000002</v>
      </c>
      <c r="O63" s="848">
        <v>1677.6511599999999</v>
      </c>
      <c r="P63" s="848">
        <v>2641.7326000000003</v>
      </c>
      <c r="Q63" s="849">
        <f t="shared" si="27"/>
        <v>4578.4167600000001</v>
      </c>
      <c r="R63" s="850">
        <v>22.560000000000002</v>
      </c>
      <c r="S63" s="851">
        <v>203.04</v>
      </c>
      <c r="T63" s="852">
        <v>45</v>
      </c>
      <c r="U63" s="852">
        <v>45</v>
      </c>
      <c r="V63" s="852">
        <v>45</v>
      </c>
      <c r="W63" s="852">
        <v>45</v>
      </c>
      <c r="X63" s="852">
        <v>45</v>
      </c>
      <c r="Y63" s="852">
        <v>45</v>
      </c>
      <c r="Z63" s="852">
        <v>45</v>
      </c>
      <c r="AA63" s="852">
        <v>45</v>
      </c>
      <c r="AB63" s="852">
        <v>45</v>
      </c>
    </row>
    <row r="64" spans="1:28" x14ac:dyDescent="0.25">
      <c r="A64" s="692">
        <f t="shared" si="1"/>
        <v>63</v>
      </c>
      <c r="B64" s="768" t="s">
        <v>1048</v>
      </c>
      <c r="C64" s="853">
        <v>10000</v>
      </c>
      <c r="D64" s="854" t="s">
        <v>1007</v>
      </c>
      <c r="E64" s="853">
        <v>2050</v>
      </c>
      <c r="F64" s="846">
        <v>20</v>
      </c>
      <c r="G64" s="846">
        <v>104</v>
      </c>
      <c r="H64" s="846">
        <v>32</v>
      </c>
      <c r="I64" s="695">
        <f t="shared" si="25"/>
        <v>1249.3742400000001</v>
      </c>
      <c r="J64" s="846">
        <v>0</v>
      </c>
      <c r="K64" s="695">
        <f t="shared" si="26"/>
        <v>2170.2508680478481</v>
      </c>
      <c r="L64" s="846">
        <v>208.89738257079298</v>
      </c>
      <c r="M64" s="847">
        <v>211.72232938135886</v>
      </c>
      <c r="N64" s="847">
        <v>259.03300000000002</v>
      </c>
      <c r="O64" s="855">
        <v>1405.3742400000001</v>
      </c>
      <c r="P64" s="855">
        <v>2590.8705800000002</v>
      </c>
      <c r="Q64" s="849">
        <f t="shared" si="27"/>
        <v>4255.2778200000002</v>
      </c>
      <c r="R64" s="850">
        <v>22.560000000000002</v>
      </c>
      <c r="S64" s="851">
        <v>203.04</v>
      </c>
      <c r="T64" s="852">
        <v>45</v>
      </c>
      <c r="U64" s="852">
        <v>45</v>
      </c>
      <c r="V64" s="852">
        <v>45</v>
      </c>
      <c r="W64" s="852">
        <v>45</v>
      </c>
      <c r="X64" s="852">
        <v>45</v>
      </c>
      <c r="Y64" s="852">
        <v>45</v>
      </c>
      <c r="Z64" s="852">
        <v>45</v>
      </c>
      <c r="AA64" s="852">
        <v>45</v>
      </c>
      <c r="AB64" s="852">
        <v>45</v>
      </c>
    </row>
    <row r="65" spans="1:28" x14ac:dyDescent="0.25">
      <c r="A65" s="692">
        <f t="shared" si="1"/>
        <v>64</v>
      </c>
      <c r="B65" s="768" t="s">
        <v>1050</v>
      </c>
      <c r="C65" s="844">
        <v>10000</v>
      </c>
      <c r="D65" s="845" t="s">
        <v>1007</v>
      </c>
      <c r="E65" s="844">
        <v>2050</v>
      </c>
      <c r="F65" s="846">
        <v>20</v>
      </c>
      <c r="G65" s="846">
        <v>104</v>
      </c>
      <c r="H65" s="846">
        <v>32</v>
      </c>
      <c r="I65" s="695">
        <f t="shared" si="25"/>
        <v>1498.3030800000001</v>
      </c>
      <c r="J65" s="846">
        <v>0</v>
      </c>
      <c r="K65" s="695">
        <f t="shared" si="26"/>
        <v>2221.1128880478482</v>
      </c>
      <c r="L65" s="846">
        <v>208.89738257079298</v>
      </c>
      <c r="M65" s="847">
        <v>211.72232938135886</v>
      </c>
      <c r="N65" s="847">
        <v>259.03300000000002</v>
      </c>
      <c r="O65" s="848">
        <v>1654.3030800000001</v>
      </c>
      <c r="P65" s="848">
        <v>2641.7326000000003</v>
      </c>
      <c r="Q65" s="849">
        <f t="shared" si="27"/>
        <v>4555.0686800000003</v>
      </c>
      <c r="R65" s="850">
        <v>22.560000000000002</v>
      </c>
      <c r="S65" s="851">
        <v>203.04</v>
      </c>
      <c r="T65" s="852">
        <v>45</v>
      </c>
      <c r="U65" s="852">
        <v>45</v>
      </c>
      <c r="V65" s="852">
        <v>45</v>
      </c>
      <c r="W65" s="852">
        <v>45</v>
      </c>
      <c r="X65" s="852">
        <v>45</v>
      </c>
      <c r="Y65" s="852">
        <v>45</v>
      </c>
      <c r="Z65" s="852">
        <v>45</v>
      </c>
      <c r="AA65" s="852">
        <v>45</v>
      </c>
      <c r="AB65" s="852">
        <v>45</v>
      </c>
    </row>
    <row r="66" spans="1:28" x14ac:dyDescent="0.25">
      <c r="A66" s="692">
        <f t="shared" si="1"/>
        <v>65</v>
      </c>
      <c r="B66" s="768" t="s">
        <v>1052</v>
      </c>
      <c r="C66" s="844">
        <v>10000</v>
      </c>
      <c r="D66" s="845" t="s">
        <v>1007</v>
      </c>
      <c r="E66" s="844">
        <v>2050</v>
      </c>
      <c r="F66" s="846">
        <v>20</v>
      </c>
      <c r="G66" s="846">
        <v>104</v>
      </c>
      <c r="H66" s="846">
        <v>32</v>
      </c>
      <c r="I66" s="695">
        <f t="shared" si="25"/>
        <v>1249.3742400000001</v>
      </c>
      <c r="J66" s="846">
        <v>0</v>
      </c>
      <c r="K66" s="695">
        <f t="shared" si="26"/>
        <v>2170.2508680478481</v>
      </c>
      <c r="L66" s="846">
        <v>208.89738257079298</v>
      </c>
      <c r="M66" s="847">
        <v>211.72232938135886</v>
      </c>
      <c r="N66" s="847">
        <v>259.03300000000002</v>
      </c>
      <c r="O66" s="848">
        <v>1405.3742400000001</v>
      </c>
      <c r="P66" s="848">
        <v>2590.8705800000002</v>
      </c>
      <c r="Q66" s="849">
        <f t="shared" si="27"/>
        <v>4255.2778200000002</v>
      </c>
      <c r="R66" s="850">
        <v>22.560000000000002</v>
      </c>
      <c r="S66" s="851">
        <v>203.04</v>
      </c>
      <c r="T66" s="852">
        <v>45</v>
      </c>
      <c r="U66" s="852">
        <v>45</v>
      </c>
      <c r="V66" s="852">
        <v>45</v>
      </c>
      <c r="W66" s="852">
        <v>45</v>
      </c>
      <c r="X66" s="852">
        <v>45</v>
      </c>
      <c r="Y66" s="852">
        <v>45</v>
      </c>
      <c r="Z66" s="852">
        <v>45</v>
      </c>
      <c r="AA66" s="852">
        <v>45</v>
      </c>
      <c r="AB66" s="852">
        <v>45</v>
      </c>
    </row>
    <row r="67" spans="1:28" x14ac:dyDescent="0.25">
      <c r="A67" s="692">
        <f t="shared" ref="A67:A68" si="28">+A66+1</f>
        <v>66</v>
      </c>
      <c r="B67" s="768" t="s">
        <v>1056</v>
      </c>
      <c r="C67" s="844">
        <v>10000</v>
      </c>
      <c r="D67" s="845" t="s">
        <v>1007</v>
      </c>
      <c r="E67" s="844">
        <v>2050</v>
      </c>
      <c r="F67" s="846">
        <v>20</v>
      </c>
      <c r="G67" s="846">
        <v>104</v>
      </c>
      <c r="H67" s="846">
        <v>32</v>
      </c>
      <c r="I67" s="695">
        <f t="shared" si="25"/>
        <v>1498.3030800000001</v>
      </c>
      <c r="J67" s="846">
        <v>0</v>
      </c>
      <c r="K67" s="695">
        <f t="shared" si="26"/>
        <v>2221.1128880478482</v>
      </c>
      <c r="L67" s="846">
        <v>208.89738257079298</v>
      </c>
      <c r="M67" s="847">
        <v>211.72232938135886</v>
      </c>
      <c r="N67" s="847">
        <v>259.03300000000002</v>
      </c>
      <c r="O67" s="848">
        <v>1654.3030800000001</v>
      </c>
      <c r="P67" s="848">
        <v>2641.7326000000003</v>
      </c>
      <c r="Q67" s="849">
        <f t="shared" si="27"/>
        <v>4555.0686800000003</v>
      </c>
      <c r="R67" s="850">
        <v>22.560000000000002</v>
      </c>
      <c r="S67" s="851">
        <v>203.04</v>
      </c>
      <c r="T67" s="852">
        <v>45</v>
      </c>
      <c r="U67" s="852">
        <v>45</v>
      </c>
      <c r="V67" s="852">
        <v>45</v>
      </c>
      <c r="W67" s="852">
        <v>45</v>
      </c>
      <c r="X67" s="852">
        <v>45</v>
      </c>
      <c r="Y67" s="852">
        <v>45</v>
      </c>
      <c r="Z67" s="852">
        <v>45</v>
      </c>
      <c r="AA67" s="852">
        <v>45</v>
      </c>
      <c r="AB67" s="852">
        <v>45</v>
      </c>
    </row>
    <row r="68" spans="1:28" x14ac:dyDescent="0.25">
      <c r="A68" s="692">
        <f t="shared" si="28"/>
        <v>67</v>
      </c>
      <c r="B68" s="768" t="s">
        <v>1057</v>
      </c>
      <c r="C68" s="844">
        <v>10000</v>
      </c>
      <c r="D68" s="845" t="s">
        <v>1007</v>
      </c>
      <c r="E68" s="844">
        <v>2050</v>
      </c>
      <c r="F68" s="846">
        <v>20</v>
      </c>
      <c r="G68" s="846">
        <v>104</v>
      </c>
      <c r="H68" s="846">
        <v>32</v>
      </c>
      <c r="I68" s="695">
        <f t="shared" ref="I68" si="29">+O68-F68-G68-H68</f>
        <v>1249.3742400000001</v>
      </c>
      <c r="J68" s="846">
        <v>0</v>
      </c>
      <c r="K68" s="695">
        <f t="shared" ref="K68" si="30">+P68-L68-M68</f>
        <v>2170.2508680478481</v>
      </c>
      <c r="L68" s="846">
        <v>208.89738257079298</v>
      </c>
      <c r="M68" s="847">
        <v>211.72232938135886</v>
      </c>
      <c r="N68" s="847">
        <v>259.03300000000002</v>
      </c>
      <c r="O68" s="848">
        <v>1405.3742400000001</v>
      </c>
      <c r="P68" s="848">
        <v>2590.8705800000002</v>
      </c>
      <c r="Q68" s="849">
        <f t="shared" ref="Q68" si="31">+N68+O68+P68</f>
        <v>4255.2778200000002</v>
      </c>
      <c r="R68" s="850">
        <v>22.560000000000002</v>
      </c>
      <c r="S68" s="851">
        <v>203.04</v>
      </c>
      <c r="T68" s="852">
        <v>45</v>
      </c>
      <c r="U68" s="852">
        <v>45</v>
      </c>
      <c r="V68" s="852">
        <v>45</v>
      </c>
      <c r="W68" s="852">
        <v>45</v>
      </c>
      <c r="X68" s="852">
        <v>45</v>
      </c>
      <c r="Y68" s="852">
        <v>45</v>
      </c>
      <c r="Z68" s="852">
        <v>45</v>
      </c>
      <c r="AA68" s="852">
        <v>45</v>
      </c>
      <c r="AB68" s="852">
        <v>45</v>
      </c>
    </row>
    <row r="69" spans="1:28" x14ac:dyDescent="0.25">
      <c r="N69" s="856"/>
    </row>
  </sheetData>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CD94-273C-4A13-AA1A-2C74C70A5641}">
  <sheetPr codeName="Sheet6">
    <tabColor rgb="FFA50021"/>
  </sheetPr>
  <dimension ref="A1:P369"/>
  <sheetViews>
    <sheetView workbookViewId="0">
      <selection activeCell="H95" sqref="H95"/>
    </sheetView>
  </sheetViews>
  <sheetFormatPr defaultRowHeight="15" outlineLevelRow="1" x14ac:dyDescent="0.25"/>
  <cols>
    <col min="1" max="1" width="8.42578125" bestFit="1" customWidth="1"/>
    <col min="2" max="2" width="14.7109375" bestFit="1" customWidth="1"/>
    <col min="3" max="3" width="8.28515625" bestFit="1" customWidth="1"/>
    <col min="4" max="4" width="16.7109375" bestFit="1" customWidth="1"/>
    <col min="5" max="5" width="14.42578125" bestFit="1" customWidth="1"/>
    <col min="6" max="6" width="8.42578125" bestFit="1" customWidth="1"/>
    <col min="7" max="7" width="8.28515625" bestFit="1" customWidth="1"/>
    <col min="8" max="8" width="9.7109375" bestFit="1" customWidth="1"/>
    <col min="9" max="9" width="8.28515625" bestFit="1" customWidth="1"/>
    <col min="10" max="10" width="9.28515625" bestFit="1" customWidth="1"/>
    <col min="11" max="11" width="9.140625" bestFit="1" customWidth="1"/>
    <col min="12" max="15" width="8.42578125" bestFit="1" customWidth="1"/>
    <col min="16" max="16" width="9.7109375" bestFit="1" customWidth="1"/>
  </cols>
  <sheetData>
    <row r="1" spans="1:16" ht="34.5" x14ac:dyDescent="0.25">
      <c r="A1" s="832" t="s">
        <v>900</v>
      </c>
      <c r="B1" s="832" t="s">
        <v>901</v>
      </c>
      <c r="C1" s="833" t="s">
        <v>902</v>
      </c>
      <c r="D1" s="833" t="s">
        <v>903</v>
      </c>
      <c r="E1" s="833" t="s">
        <v>904</v>
      </c>
      <c r="F1" s="833" t="s">
        <v>905</v>
      </c>
      <c r="G1" s="833" t="s">
        <v>906</v>
      </c>
      <c r="H1" s="833" t="s">
        <v>907</v>
      </c>
      <c r="I1" s="833" t="s">
        <v>908</v>
      </c>
      <c r="J1" s="833" t="s">
        <v>909</v>
      </c>
      <c r="K1" s="833" t="s">
        <v>910</v>
      </c>
      <c r="L1" s="833" t="s">
        <v>911</v>
      </c>
      <c r="M1" s="833" t="s">
        <v>912</v>
      </c>
      <c r="N1" s="833" t="s">
        <v>913</v>
      </c>
      <c r="O1" s="833" t="s">
        <v>914</v>
      </c>
      <c r="P1" s="833" t="s">
        <v>915</v>
      </c>
    </row>
    <row r="2" spans="1:16" hidden="1" outlineLevel="1" x14ac:dyDescent="0.25">
      <c r="A2" s="806">
        <f t="shared" ref="A2:A59" ca="1" si="0">+TODAY()</f>
        <v>44475</v>
      </c>
      <c r="B2" s="807" t="s">
        <v>1028</v>
      </c>
      <c r="C2" s="808" t="s">
        <v>1029</v>
      </c>
      <c r="D2" s="808" t="s">
        <v>918</v>
      </c>
      <c r="E2" s="808" t="s">
        <v>1030</v>
      </c>
      <c r="F2" s="808">
        <v>2023</v>
      </c>
      <c r="G2" s="808" t="s">
        <v>1031</v>
      </c>
      <c r="H2" s="809">
        <v>0</v>
      </c>
      <c r="I2" s="808" t="s">
        <v>1032</v>
      </c>
      <c r="J2" s="810">
        <v>62.486666666666657</v>
      </c>
      <c r="K2" s="810">
        <v>0</v>
      </c>
      <c r="L2" s="810">
        <v>0</v>
      </c>
      <c r="M2" s="811">
        <f t="shared" ref="M2:M80" si="1">+EOMONTH(LEFT($G2,FIND(" -",$G2)-1)&amp;"-"&amp;$F2,IF($C2="Oil",0,0))</f>
        <v>44957</v>
      </c>
      <c r="N2" s="812">
        <f t="shared" ref="N2:N80" si="2">+EOMONTH(RIGHT($G2,FIND("- ",$G2)-2)&amp;"-"&amp;$F2,IF($C2="Oil",0,0))</f>
        <v>45016</v>
      </c>
      <c r="O2" s="813">
        <f t="shared" ref="O2:O80" si="3">+ROUND((N2-M2)/30.4+1,0)</f>
        <v>3</v>
      </c>
      <c r="P2" s="813">
        <f t="shared" ref="P2:P80" si="4">+O2*H2</f>
        <v>0</v>
      </c>
    </row>
    <row r="3" spans="1:16" hidden="1" outlineLevel="1" x14ac:dyDescent="0.25">
      <c r="A3" s="806">
        <f t="shared" ca="1" si="0"/>
        <v>44475</v>
      </c>
      <c r="B3" s="807" t="s">
        <v>1028</v>
      </c>
      <c r="C3" s="808" t="s">
        <v>1029</v>
      </c>
      <c r="D3" s="808" t="s">
        <v>918</v>
      </c>
      <c r="E3" s="808" t="s">
        <v>1030</v>
      </c>
      <c r="F3" s="808">
        <v>2023</v>
      </c>
      <c r="G3" s="808" t="s">
        <v>1033</v>
      </c>
      <c r="H3" s="809">
        <v>0</v>
      </c>
      <c r="I3" s="808" t="s">
        <v>1032</v>
      </c>
      <c r="J3" s="810">
        <v>61.353333333333332</v>
      </c>
      <c r="K3" s="810">
        <v>0</v>
      </c>
      <c r="L3" s="810">
        <v>0</v>
      </c>
      <c r="M3" s="811">
        <f t="shared" si="1"/>
        <v>45046</v>
      </c>
      <c r="N3" s="812">
        <f t="shared" si="2"/>
        <v>45107</v>
      </c>
      <c r="O3" s="813">
        <f t="shared" si="3"/>
        <v>3</v>
      </c>
      <c r="P3" s="813">
        <f t="shared" si="4"/>
        <v>0</v>
      </c>
    </row>
    <row r="4" spans="1:16" hidden="1" outlineLevel="1" x14ac:dyDescent="0.25">
      <c r="A4" s="806">
        <f t="shared" ca="1" si="0"/>
        <v>44475</v>
      </c>
      <c r="B4" s="807" t="s">
        <v>1028</v>
      </c>
      <c r="C4" s="808" t="s">
        <v>1029</v>
      </c>
      <c r="D4" s="808" t="s">
        <v>918</v>
      </c>
      <c r="E4" s="808" t="s">
        <v>1030</v>
      </c>
      <c r="F4" s="808">
        <v>2023</v>
      </c>
      <c r="G4" s="808" t="s">
        <v>1034</v>
      </c>
      <c r="H4" s="809">
        <v>0</v>
      </c>
      <c r="I4" s="808" t="s">
        <v>1032</v>
      </c>
      <c r="J4" s="810">
        <v>60.29666666666666</v>
      </c>
      <c r="K4" s="810">
        <v>0</v>
      </c>
      <c r="L4" s="810">
        <v>0</v>
      </c>
      <c r="M4" s="811">
        <f t="shared" si="1"/>
        <v>45138</v>
      </c>
      <c r="N4" s="812">
        <f t="shared" si="2"/>
        <v>45199</v>
      </c>
      <c r="O4" s="813">
        <f t="shared" si="3"/>
        <v>3</v>
      </c>
      <c r="P4" s="813">
        <f t="shared" si="4"/>
        <v>0</v>
      </c>
    </row>
    <row r="5" spans="1:16" hidden="1" outlineLevel="1" x14ac:dyDescent="0.25">
      <c r="A5" s="806">
        <f t="shared" ca="1" si="0"/>
        <v>44475</v>
      </c>
      <c r="B5" s="807" t="s">
        <v>1028</v>
      </c>
      <c r="C5" s="808" t="s">
        <v>1029</v>
      </c>
      <c r="D5" s="808" t="s">
        <v>918</v>
      </c>
      <c r="E5" s="808" t="s">
        <v>1030</v>
      </c>
      <c r="F5" s="808">
        <v>2023</v>
      </c>
      <c r="G5" s="808" t="s">
        <v>1035</v>
      </c>
      <c r="H5" s="809">
        <v>0</v>
      </c>
      <c r="I5" s="808" t="s">
        <v>1032</v>
      </c>
      <c r="J5" s="810">
        <v>59.37</v>
      </c>
      <c r="K5" s="810">
        <v>0</v>
      </c>
      <c r="L5" s="810">
        <v>0</v>
      </c>
      <c r="M5" s="811">
        <f t="shared" si="1"/>
        <v>45230</v>
      </c>
      <c r="N5" s="812">
        <f t="shared" si="2"/>
        <v>45291</v>
      </c>
      <c r="O5" s="813">
        <f t="shared" si="3"/>
        <v>3</v>
      </c>
      <c r="P5" s="813">
        <f t="shared" si="4"/>
        <v>0</v>
      </c>
    </row>
    <row r="6" spans="1:16" hidden="1" outlineLevel="1" x14ac:dyDescent="0.25">
      <c r="A6" s="806">
        <f t="shared" ca="1" si="0"/>
        <v>44475</v>
      </c>
      <c r="B6" s="807" t="s">
        <v>1028</v>
      </c>
      <c r="C6" s="808" t="s">
        <v>1029</v>
      </c>
      <c r="D6" s="808" t="s">
        <v>918</v>
      </c>
      <c r="E6" s="808" t="s">
        <v>1030</v>
      </c>
      <c r="F6" s="808">
        <v>2024</v>
      </c>
      <c r="G6" s="808" t="s">
        <v>1031</v>
      </c>
      <c r="H6" s="809">
        <v>0</v>
      </c>
      <c r="I6" s="808" t="s">
        <v>1032</v>
      </c>
      <c r="J6" s="810">
        <v>58.433333333333337</v>
      </c>
      <c r="K6" s="810">
        <v>0</v>
      </c>
      <c r="L6" s="810">
        <v>0</v>
      </c>
      <c r="M6" s="811">
        <f t="shared" si="1"/>
        <v>45322</v>
      </c>
      <c r="N6" s="812">
        <f t="shared" si="2"/>
        <v>45382</v>
      </c>
      <c r="O6" s="813">
        <f t="shared" si="3"/>
        <v>3</v>
      </c>
      <c r="P6" s="813">
        <f t="shared" si="4"/>
        <v>0</v>
      </c>
    </row>
    <row r="7" spans="1:16" hidden="1" outlineLevel="1" x14ac:dyDescent="0.25">
      <c r="A7" s="806">
        <f t="shared" ca="1" si="0"/>
        <v>44475</v>
      </c>
      <c r="B7" s="807" t="s">
        <v>1028</v>
      </c>
      <c r="C7" s="808" t="s">
        <v>1029</v>
      </c>
      <c r="D7" s="808" t="s">
        <v>918</v>
      </c>
      <c r="E7" s="808" t="s">
        <v>1030</v>
      </c>
      <c r="F7" s="808">
        <v>2024</v>
      </c>
      <c r="G7" s="808" t="s">
        <v>1033</v>
      </c>
      <c r="H7" s="809">
        <v>0</v>
      </c>
      <c r="I7" s="808" t="s">
        <v>1032</v>
      </c>
      <c r="J7" s="810">
        <v>57.593333333333334</v>
      </c>
      <c r="K7" s="810">
        <v>0</v>
      </c>
      <c r="L7" s="810">
        <v>0</v>
      </c>
      <c r="M7" s="811">
        <f t="shared" si="1"/>
        <v>45412</v>
      </c>
      <c r="N7" s="812">
        <f t="shared" si="2"/>
        <v>45473</v>
      </c>
      <c r="O7" s="813">
        <f t="shared" si="3"/>
        <v>3</v>
      </c>
      <c r="P7" s="813">
        <f t="shared" si="4"/>
        <v>0</v>
      </c>
    </row>
    <row r="8" spans="1:16" hidden="1" outlineLevel="1" x14ac:dyDescent="0.25">
      <c r="A8" s="806">
        <f t="shared" ca="1" si="0"/>
        <v>44475</v>
      </c>
      <c r="B8" s="807" t="s">
        <v>1028</v>
      </c>
      <c r="C8" s="808" t="s">
        <v>1029</v>
      </c>
      <c r="D8" s="808" t="s">
        <v>918</v>
      </c>
      <c r="E8" s="808" t="s">
        <v>1030</v>
      </c>
      <c r="F8" s="808">
        <v>2024</v>
      </c>
      <c r="G8" s="808" t="s">
        <v>1034</v>
      </c>
      <c r="H8" s="809">
        <v>0</v>
      </c>
      <c r="I8" s="808" t="s">
        <v>1032</v>
      </c>
      <c r="J8" s="810">
        <v>56.81</v>
      </c>
      <c r="K8" s="810">
        <v>0</v>
      </c>
      <c r="L8" s="810">
        <v>0</v>
      </c>
      <c r="M8" s="811">
        <f t="shared" si="1"/>
        <v>45504</v>
      </c>
      <c r="N8" s="812">
        <f t="shared" si="2"/>
        <v>45565</v>
      </c>
      <c r="O8" s="813">
        <f t="shared" si="3"/>
        <v>3</v>
      </c>
      <c r="P8" s="813">
        <f t="shared" si="4"/>
        <v>0</v>
      </c>
    </row>
    <row r="9" spans="1:16" hidden="1" outlineLevel="1" x14ac:dyDescent="0.25">
      <c r="A9" s="806">
        <f t="shared" ca="1" si="0"/>
        <v>44475</v>
      </c>
      <c r="B9" s="807" t="s">
        <v>1028</v>
      </c>
      <c r="C9" s="808" t="s">
        <v>1029</v>
      </c>
      <c r="D9" s="808" t="s">
        <v>918</v>
      </c>
      <c r="E9" s="808" t="s">
        <v>1030</v>
      </c>
      <c r="F9" s="808">
        <v>2024</v>
      </c>
      <c r="G9" s="808" t="s">
        <v>1035</v>
      </c>
      <c r="H9" s="809">
        <v>0</v>
      </c>
      <c r="I9" s="808" t="s">
        <v>1032</v>
      </c>
      <c r="J9" s="810">
        <v>56.113333333333337</v>
      </c>
      <c r="K9" s="810">
        <v>0</v>
      </c>
      <c r="L9" s="810">
        <v>0</v>
      </c>
      <c r="M9" s="811">
        <f t="shared" si="1"/>
        <v>45596</v>
      </c>
      <c r="N9" s="812">
        <f t="shared" si="2"/>
        <v>45657</v>
      </c>
      <c r="O9" s="813">
        <f t="shared" si="3"/>
        <v>3</v>
      </c>
      <c r="P9" s="813">
        <f t="shared" si="4"/>
        <v>0</v>
      </c>
    </row>
    <row r="10" spans="1:16" hidden="1" outlineLevel="1" x14ac:dyDescent="0.25">
      <c r="A10" s="806">
        <f t="shared" ca="1" si="0"/>
        <v>44475</v>
      </c>
      <c r="B10" s="807" t="s">
        <v>1028</v>
      </c>
      <c r="C10" s="808" t="s">
        <v>1036</v>
      </c>
      <c r="D10" s="808" t="s">
        <v>1037</v>
      </c>
      <c r="E10" s="808" t="s">
        <v>1030</v>
      </c>
      <c r="F10" s="808">
        <v>2022</v>
      </c>
      <c r="G10" s="808" t="s">
        <v>1031</v>
      </c>
      <c r="H10" s="809">
        <v>0</v>
      </c>
      <c r="I10" s="808" t="s">
        <v>1038</v>
      </c>
      <c r="J10" s="810">
        <v>4.7583333333333337</v>
      </c>
      <c r="K10" s="810">
        <v>0</v>
      </c>
      <c r="L10" s="810">
        <v>0</v>
      </c>
      <c r="M10" s="811">
        <f t="shared" si="1"/>
        <v>44592</v>
      </c>
      <c r="N10" s="812">
        <f t="shared" si="2"/>
        <v>44651</v>
      </c>
      <c r="O10" s="813">
        <f t="shared" si="3"/>
        <v>3</v>
      </c>
      <c r="P10" s="813">
        <f t="shared" si="4"/>
        <v>0</v>
      </c>
    </row>
    <row r="11" spans="1:16" hidden="1" outlineLevel="1" x14ac:dyDescent="0.25">
      <c r="A11" s="806">
        <f t="shared" ca="1" si="0"/>
        <v>44475</v>
      </c>
      <c r="B11" s="807" t="s">
        <v>1028</v>
      </c>
      <c r="C11" s="808" t="s">
        <v>1036</v>
      </c>
      <c r="D11" s="808" t="s">
        <v>1037</v>
      </c>
      <c r="E11" s="808" t="s">
        <v>1030</v>
      </c>
      <c r="F11" s="808">
        <v>2022</v>
      </c>
      <c r="G11" s="808" t="s">
        <v>1033</v>
      </c>
      <c r="H11" s="809">
        <v>0</v>
      </c>
      <c r="I11" s="808" t="s">
        <v>1038</v>
      </c>
      <c r="J11" s="810">
        <v>3.5066666666666668</v>
      </c>
      <c r="K11" s="810">
        <v>0</v>
      </c>
      <c r="L11" s="810">
        <v>0</v>
      </c>
      <c r="M11" s="811">
        <f t="shared" si="1"/>
        <v>44681</v>
      </c>
      <c r="N11" s="812">
        <f t="shared" si="2"/>
        <v>44742</v>
      </c>
      <c r="O11" s="813">
        <f t="shared" si="3"/>
        <v>3</v>
      </c>
      <c r="P11" s="813">
        <f t="shared" si="4"/>
        <v>0</v>
      </c>
    </row>
    <row r="12" spans="1:16" hidden="1" outlineLevel="1" x14ac:dyDescent="0.25">
      <c r="A12" s="806">
        <f t="shared" ca="1" si="0"/>
        <v>44475</v>
      </c>
      <c r="B12" s="807" t="s">
        <v>1028</v>
      </c>
      <c r="C12" s="808" t="s">
        <v>1036</v>
      </c>
      <c r="D12" s="808" t="s">
        <v>1037</v>
      </c>
      <c r="E12" s="808" t="s">
        <v>1030</v>
      </c>
      <c r="F12" s="808">
        <v>2022</v>
      </c>
      <c r="G12" s="808" t="s">
        <v>1034</v>
      </c>
      <c r="H12" s="809">
        <v>0</v>
      </c>
      <c r="I12" s="808" t="s">
        <v>1038</v>
      </c>
      <c r="J12" s="810">
        <v>3.5356666666666667</v>
      </c>
      <c r="K12" s="810">
        <v>0</v>
      </c>
      <c r="L12" s="810">
        <v>0</v>
      </c>
      <c r="M12" s="811">
        <f t="shared" si="1"/>
        <v>44773</v>
      </c>
      <c r="N12" s="812">
        <f t="shared" si="2"/>
        <v>44834</v>
      </c>
      <c r="O12" s="813">
        <f t="shared" si="3"/>
        <v>3</v>
      </c>
      <c r="P12" s="813">
        <f t="shared" si="4"/>
        <v>0</v>
      </c>
    </row>
    <row r="13" spans="1:16" hidden="1" outlineLevel="1" x14ac:dyDescent="0.25">
      <c r="A13" s="806">
        <f t="shared" ca="1" si="0"/>
        <v>44475</v>
      </c>
      <c r="B13" s="807" t="s">
        <v>1028</v>
      </c>
      <c r="C13" s="808" t="s">
        <v>1036</v>
      </c>
      <c r="D13" s="808" t="s">
        <v>1037</v>
      </c>
      <c r="E13" s="808" t="s">
        <v>1030</v>
      </c>
      <c r="F13" s="808">
        <v>2022</v>
      </c>
      <c r="G13" s="808" t="s">
        <v>1035</v>
      </c>
      <c r="H13" s="809">
        <v>0</v>
      </c>
      <c r="I13" s="808" t="s">
        <v>1038</v>
      </c>
      <c r="J13" s="810">
        <v>3.6426666666666665</v>
      </c>
      <c r="K13" s="810">
        <v>0</v>
      </c>
      <c r="L13" s="810">
        <v>0</v>
      </c>
      <c r="M13" s="811">
        <f t="shared" si="1"/>
        <v>44865</v>
      </c>
      <c r="N13" s="812">
        <f t="shared" si="2"/>
        <v>44926</v>
      </c>
      <c r="O13" s="813">
        <f t="shared" si="3"/>
        <v>3</v>
      </c>
      <c r="P13" s="813">
        <f t="shared" si="4"/>
        <v>0</v>
      </c>
    </row>
    <row r="14" spans="1:16" hidden="1" outlineLevel="1" x14ac:dyDescent="0.25">
      <c r="A14" s="806">
        <f t="shared" ca="1" si="0"/>
        <v>44475</v>
      </c>
      <c r="B14" s="807" t="s">
        <v>1028</v>
      </c>
      <c r="C14" s="808" t="s">
        <v>1036</v>
      </c>
      <c r="D14" s="808" t="s">
        <v>1037</v>
      </c>
      <c r="E14" s="808" t="s">
        <v>1030</v>
      </c>
      <c r="F14" s="808">
        <v>2023</v>
      </c>
      <c r="G14" s="808" t="s">
        <v>1031</v>
      </c>
      <c r="H14" s="809">
        <v>0</v>
      </c>
      <c r="I14" s="808" t="s">
        <v>1038</v>
      </c>
      <c r="J14" s="810">
        <v>3.7073333333333336</v>
      </c>
      <c r="K14" s="810">
        <v>0</v>
      </c>
      <c r="L14" s="810">
        <v>0</v>
      </c>
      <c r="M14" s="811">
        <f t="shared" si="1"/>
        <v>44957</v>
      </c>
      <c r="N14" s="812">
        <f t="shared" si="2"/>
        <v>45016</v>
      </c>
      <c r="O14" s="813">
        <f t="shared" si="3"/>
        <v>3</v>
      </c>
      <c r="P14" s="813">
        <f t="shared" si="4"/>
        <v>0</v>
      </c>
    </row>
    <row r="15" spans="1:16" hidden="1" outlineLevel="1" x14ac:dyDescent="0.25">
      <c r="A15" s="806">
        <f t="shared" ca="1" si="0"/>
        <v>44475</v>
      </c>
      <c r="B15" s="807" t="s">
        <v>1028</v>
      </c>
      <c r="C15" s="808" t="s">
        <v>1036</v>
      </c>
      <c r="D15" s="808" t="s">
        <v>1037</v>
      </c>
      <c r="E15" s="808" t="s">
        <v>1030</v>
      </c>
      <c r="F15" s="808">
        <v>2023</v>
      </c>
      <c r="G15" s="808" t="s">
        <v>1033</v>
      </c>
      <c r="H15" s="809">
        <v>0</v>
      </c>
      <c r="I15" s="808" t="s">
        <v>1038</v>
      </c>
      <c r="J15" s="810">
        <v>2.8946666666666667</v>
      </c>
      <c r="K15" s="810">
        <v>0</v>
      </c>
      <c r="L15" s="810">
        <v>0</v>
      </c>
      <c r="M15" s="811">
        <f t="shared" si="1"/>
        <v>45046</v>
      </c>
      <c r="N15" s="812">
        <f t="shared" si="2"/>
        <v>45107</v>
      </c>
      <c r="O15" s="813">
        <f t="shared" si="3"/>
        <v>3</v>
      </c>
      <c r="P15" s="813">
        <f t="shared" si="4"/>
        <v>0</v>
      </c>
    </row>
    <row r="16" spans="1:16" hidden="1" outlineLevel="1" x14ac:dyDescent="0.25">
      <c r="A16" s="806">
        <f t="shared" ca="1" si="0"/>
        <v>44475</v>
      </c>
      <c r="B16" s="807" t="s">
        <v>1028</v>
      </c>
      <c r="C16" s="808" t="s">
        <v>1036</v>
      </c>
      <c r="D16" s="808" t="s">
        <v>1037</v>
      </c>
      <c r="E16" s="808" t="s">
        <v>1030</v>
      </c>
      <c r="F16" s="808">
        <v>2023</v>
      </c>
      <c r="G16" s="808" t="s">
        <v>1034</v>
      </c>
      <c r="H16" s="809">
        <v>0</v>
      </c>
      <c r="I16" s="808" t="s">
        <v>1038</v>
      </c>
      <c r="J16" s="810">
        <v>2.946333333333333</v>
      </c>
      <c r="K16" s="810">
        <v>0</v>
      </c>
      <c r="L16" s="810">
        <v>0</v>
      </c>
      <c r="M16" s="811">
        <f t="shared" si="1"/>
        <v>45138</v>
      </c>
      <c r="N16" s="812">
        <f t="shared" si="2"/>
        <v>45199</v>
      </c>
      <c r="O16" s="813">
        <f t="shared" si="3"/>
        <v>3</v>
      </c>
      <c r="P16" s="813">
        <f t="shared" si="4"/>
        <v>0</v>
      </c>
    </row>
    <row r="17" spans="1:16" hidden="1" outlineLevel="1" x14ac:dyDescent="0.25">
      <c r="A17" s="806">
        <f t="shared" ca="1" si="0"/>
        <v>44475</v>
      </c>
      <c r="B17" s="807" t="s">
        <v>1028</v>
      </c>
      <c r="C17" s="808" t="s">
        <v>1036</v>
      </c>
      <c r="D17" s="808" t="s">
        <v>1037</v>
      </c>
      <c r="E17" s="808" t="s">
        <v>1030</v>
      </c>
      <c r="F17" s="808">
        <v>2023</v>
      </c>
      <c r="G17" s="808" t="s">
        <v>1035</v>
      </c>
      <c r="H17" s="809">
        <v>0</v>
      </c>
      <c r="I17" s="808" t="s">
        <v>1038</v>
      </c>
      <c r="J17" s="810">
        <v>3.1183333333333336</v>
      </c>
      <c r="K17" s="810">
        <v>0</v>
      </c>
      <c r="L17" s="810">
        <v>0</v>
      </c>
      <c r="M17" s="811">
        <f t="shared" si="1"/>
        <v>45230</v>
      </c>
      <c r="N17" s="812">
        <f t="shared" si="2"/>
        <v>45291</v>
      </c>
      <c r="O17" s="813">
        <f t="shared" si="3"/>
        <v>3</v>
      </c>
      <c r="P17" s="813">
        <f t="shared" si="4"/>
        <v>0</v>
      </c>
    </row>
    <row r="18" spans="1:16" hidden="1" outlineLevel="1" x14ac:dyDescent="0.25">
      <c r="A18" s="806">
        <f t="shared" ca="1" si="0"/>
        <v>44475</v>
      </c>
      <c r="B18" s="807" t="s">
        <v>1028</v>
      </c>
      <c r="C18" s="808" t="s">
        <v>1036</v>
      </c>
      <c r="D18" s="808" t="s">
        <v>1037</v>
      </c>
      <c r="E18" s="808" t="s">
        <v>1030</v>
      </c>
      <c r="F18" s="808">
        <v>2024</v>
      </c>
      <c r="G18" s="808" t="s">
        <v>1031</v>
      </c>
      <c r="H18" s="809">
        <v>0</v>
      </c>
      <c r="I18" s="808" t="s">
        <v>1038</v>
      </c>
      <c r="J18" s="810">
        <v>3.2689999999999997</v>
      </c>
      <c r="K18" s="810">
        <v>0</v>
      </c>
      <c r="L18" s="810">
        <v>0</v>
      </c>
      <c r="M18" s="811">
        <f t="shared" si="1"/>
        <v>45322</v>
      </c>
      <c r="N18" s="812">
        <f t="shared" si="2"/>
        <v>45382</v>
      </c>
      <c r="O18" s="813">
        <f t="shared" si="3"/>
        <v>3</v>
      </c>
      <c r="P18" s="813">
        <f t="shared" si="4"/>
        <v>0</v>
      </c>
    </row>
    <row r="19" spans="1:16" hidden="1" outlineLevel="1" x14ac:dyDescent="0.25">
      <c r="A19" s="806">
        <f t="shared" ca="1" si="0"/>
        <v>44475</v>
      </c>
      <c r="B19" s="807" t="s">
        <v>1028</v>
      </c>
      <c r="C19" s="808" t="s">
        <v>1036</v>
      </c>
      <c r="D19" s="808" t="s">
        <v>1037</v>
      </c>
      <c r="E19" s="808" t="s">
        <v>1030</v>
      </c>
      <c r="F19" s="808">
        <v>2024</v>
      </c>
      <c r="G19" s="808" t="s">
        <v>1033</v>
      </c>
      <c r="H19" s="809">
        <v>0</v>
      </c>
      <c r="I19" s="808" t="s">
        <v>1038</v>
      </c>
      <c r="J19" s="810">
        <v>2.6439999999999997</v>
      </c>
      <c r="K19" s="810">
        <v>0</v>
      </c>
      <c r="L19" s="810">
        <v>0</v>
      </c>
      <c r="M19" s="811">
        <f t="shared" si="1"/>
        <v>45412</v>
      </c>
      <c r="N19" s="812">
        <f t="shared" si="2"/>
        <v>45473</v>
      </c>
      <c r="O19" s="813">
        <f t="shared" si="3"/>
        <v>3</v>
      </c>
      <c r="P19" s="813">
        <f t="shared" si="4"/>
        <v>0</v>
      </c>
    </row>
    <row r="20" spans="1:16" hidden="1" outlineLevel="1" x14ac:dyDescent="0.25">
      <c r="A20" s="806">
        <f t="shared" ca="1" si="0"/>
        <v>44475</v>
      </c>
      <c r="B20" s="807" t="s">
        <v>1028</v>
      </c>
      <c r="C20" s="808" t="s">
        <v>1036</v>
      </c>
      <c r="D20" s="808" t="s">
        <v>1037</v>
      </c>
      <c r="E20" s="808" t="s">
        <v>1030</v>
      </c>
      <c r="F20" s="808">
        <v>2024</v>
      </c>
      <c r="G20" s="808" t="s">
        <v>1034</v>
      </c>
      <c r="H20" s="809">
        <v>0</v>
      </c>
      <c r="I20" s="808" t="s">
        <v>1038</v>
      </c>
      <c r="J20" s="810">
        <v>2.7326666666666664</v>
      </c>
      <c r="K20" s="810">
        <v>0</v>
      </c>
      <c r="L20" s="810">
        <v>0</v>
      </c>
      <c r="M20" s="811">
        <f t="shared" si="1"/>
        <v>45504</v>
      </c>
      <c r="N20" s="812">
        <f t="shared" si="2"/>
        <v>45565</v>
      </c>
      <c r="O20" s="813">
        <f t="shared" si="3"/>
        <v>3</v>
      </c>
      <c r="P20" s="813">
        <f t="shared" si="4"/>
        <v>0</v>
      </c>
    </row>
    <row r="21" spans="1:16" hidden="1" outlineLevel="1" x14ac:dyDescent="0.25">
      <c r="A21" s="806">
        <f t="shared" ca="1" si="0"/>
        <v>44475</v>
      </c>
      <c r="B21" s="807" t="s">
        <v>1028</v>
      </c>
      <c r="C21" s="808" t="s">
        <v>1036</v>
      </c>
      <c r="D21" s="808" t="s">
        <v>1037</v>
      </c>
      <c r="E21" s="808" t="s">
        <v>1030</v>
      </c>
      <c r="F21" s="808">
        <v>2024</v>
      </c>
      <c r="G21" s="808" t="s">
        <v>1035</v>
      </c>
      <c r="H21" s="809">
        <v>0</v>
      </c>
      <c r="I21" s="808" t="s">
        <v>1038</v>
      </c>
      <c r="J21" s="810">
        <v>2.9193333333333333</v>
      </c>
      <c r="K21" s="810">
        <v>0</v>
      </c>
      <c r="L21" s="810">
        <v>0</v>
      </c>
      <c r="M21" s="811">
        <f t="shared" si="1"/>
        <v>45596</v>
      </c>
      <c r="N21" s="812">
        <f t="shared" si="2"/>
        <v>45657</v>
      </c>
      <c r="O21" s="813">
        <f t="shared" si="3"/>
        <v>3</v>
      </c>
      <c r="P21" s="813">
        <f t="shared" si="4"/>
        <v>0</v>
      </c>
    </row>
    <row r="22" spans="1:16" hidden="1" outlineLevel="1" x14ac:dyDescent="0.25">
      <c r="A22" s="806">
        <f t="shared" ca="1" si="0"/>
        <v>44475</v>
      </c>
      <c r="B22" s="807" t="s">
        <v>1028</v>
      </c>
      <c r="C22" s="808" t="s">
        <v>930</v>
      </c>
      <c r="D22" s="808" t="s">
        <v>1039</v>
      </c>
      <c r="E22" s="808" t="s">
        <v>1030</v>
      </c>
      <c r="F22" s="808">
        <v>2022</v>
      </c>
      <c r="G22" s="808" t="s">
        <v>1031</v>
      </c>
      <c r="H22" s="809">
        <v>0</v>
      </c>
      <c r="I22" s="808" t="s">
        <v>1040</v>
      </c>
      <c r="J22" s="810">
        <v>1.2052099999999999</v>
      </c>
      <c r="K22" s="810">
        <v>0</v>
      </c>
      <c r="L22" s="810">
        <v>0</v>
      </c>
      <c r="M22" s="811">
        <f t="shared" si="1"/>
        <v>44592</v>
      </c>
      <c r="N22" s="812">
        <f t="shared" si="2"/>
        <v>44651</v>
      </c>
      <c r="O22" s="813">
        <f t="shared" si="3"/>
        <v>3</v>
      </c>
      <c r="P22" s="813">
        <f t="shared" si="4"/>
        <v>0</v>
      </c>
    </row>
    <row r="23" spans="1:16" hidden="1" outlineLevel="1" x14ac:dyDescent="0.25">
      <c r="A23" s="806">
        <f t="shared" ca="1" si="0"/>
        <v>44475</v>
      </c>
      <c r="B23" s="807" t="s">
        <v>1028</v>
      </c>
      <c r="C23" s="808" t="s">
        <v>930</v>
      </c>
      <c r="D23" s="808" t="s">
        <v>1039</v>
      </c>
      <c r="E23" s="808" t="s">
        <v>1030</v>
      </c>
      <c r="F23" s="808">
        <v>2022</v>
      </c>
      <c r="G23" s="808" t="s">
        <v>1033</v>
      </c>
      <c r="H23" s="809">
        <v>0</v>
      </c>
      <c r="I23" s="808" t="s">
        <v>1040</v>
      </c>
      <c r="J23" s="810">
        <v>0.99021333333333317</v>
      </c>
      <c r="K23" s="810">
        <v>0</v>
      </c>
      <c r="L23" s="810">
        <v>0</v>
      </c>
      <c r="M23" s="811">
        <f t="shared" si="1"/>
        <v>44681</v>
      </c>
      <c r="N23" s="812">
        <f t="shared" si="2"/>
        <v>44742</v>
      </c>
      <c r="O23" s="813">
        <f t="shared" si="3"/>
        <v>3</v>
      </c>
      <c r="P23" s="813">
        <f t="shared" si="4"/>
        <v>0</v>
      </c>
    </row>
    <row r="24" spans="1:16" hidden="1" outlineLevel="1" x14ac:dyDescent="0.25">
      <c r="A24" s="806">
        <f t="shared" ca="1" si="0"/>
        <v>44475</v>
      </c>
      <c r="B24" s="807" t="s">
        <v>1028</v>
      </c>
      <c r="C24" s="808" t="s">
        <v>930</v>
      </c>
      <c r="D24" s="808" t="s">
        <v>1039</v>
      </c>
      <c r="E24" s="808" t="s">
        <v>1030</v>
      </c>
      <c r="F24" s="808">
        <v>2022</v>
      </c>
      <c r="G24" s="808" t="s">
        <v>1034</v>
      </c>
      <c r="H24" s="809">
        <v>0</v>
      </c>
      <c r="I24" s="808" t="s">
        <v>1040</v>
      </c>
      <c r="J24" s="810">
        <v>0.92458666666666667</v>
      </c>
      <c r="K24" s="810">
        <v>0</v>
      </c>
      <c r="L24" s="810">
        <v>0</v>
      </c>
      <c r="M24" s="811">
        <f t="shared" si="1"/>
        <v>44773</v>
      </c>
      <c r="N24" s="812">
        <f t="shared" si="2"/>
        <v>44834</v>
      </c>
      <c r="O24" s="813">
        <f t="shared" si="3"/>
        <v>3</v>
      </c>
      <c r="P24" s="813">
        <f t="shared" si="4"/>
        <v>0</v>
      </c>
    </row>
    <row r="25" spans="1:16" hidden="1" outlineLevel="1" x14ac:dyDescent="0.25">
      <c r="A25" s="806">
        <f t="shared" ca="1" si="0"/>
        <v>44475</v>
      </c>
      <c r="B25" s="807" t="s">
        <v>1028</v>
      </c>
      <c r="C25" s="808" t="s">
        <v>930</v>
      </c>
      <c r="D25" s="808" t="s">
        <v>1039</v>
      </c>
      <c r="E25" s="808" t="s">
        <v>1030</v>
      </c>
      <c r="F25" s="808">
        <v>2022</v>
      </c>
      <c r="G25" s="808" t="s">
        <v>1035</v>
      </c>
      <c r="H25" s="809">
        <v>0</v>
      </c>
      <c r="I25" s="808" t="s">
        <v>1040</v>
      </c>
      <c r="J25" s="810">
        <v>0.9204199999999999</v>
      </c>
      <c r="K25" s="810">
        <v>0</v>
      </c>
      <c r="L25" s="810">
        <v>0</v>
      </c>
      <c r="M25" s="811">
        <f t="shared" si="1"/>
        <v>44865</v>
      </c>
      <c r="N25" s="812">
        <f t="shared" si="2"/>
        <v>44926</v>
      </c>
      <c r="O25" s="813">
        <f t="shared" si="3"/>
        <v>3</v>
      </c>
      <c r="P25" s="813">
        <f t="shared" si="4"/>
        <v>0</v>
      </c>
    </row>
    <row r="26" spans="1:16" hidden="1" outlineLevel="1" x14ac:dyDescent="0.25">
      <c r="A26" s="806">
        <f t="shared" ca="1" si="0"/>
        <v>44475</v>
      </c>
      <c r="B26" s="807" t="s">
        <v>1028</v>
      </c>
      <c r="C26" s="808" t="s">
        <v>930</v>
      </c>
      <c r="D26" s="808" t="s">
        <v>1039</v>
      </c>
      <c r="E26" s="808" t="s">
        <v>1030</v>
      </c>
      <c r="F26" s="808">
        <v>2023</v>
      </c>
      <c r="G26" s="808" t="s">
        <v>1031</v>
      </c>
      <c r="H26" s="809">
        <v>0</v>
      </c>
      <c r="I26" s="808" t="s">
        <v>1040</v>
      </c>
      <c r="J26" s="810">
        <v>0.88458333333333328</v>
      </c>
      <c r="K26" s="810">
        <v>0</v>
      </c>
      <c r="L26" s="810">
        <v>0</v>
      </c>
      <c r="M26" s="811">
        <f t="shared" si="1"/>
        <v>44957</v>
      </c>
      <c r="N26" s="812">
        <f t="shared" si="2"/>
        <v>45016</v>
      </c>
      <c r="O26" s="813">
        <f t="shared" si="3"/>
        <v>3</v>
      </c>
      <c r="P26" s="813">
        <f t="shared" si="4"/>
        <v>0</v>
      </c>
    </row>
    <row r="27" spans="1:16" hidden="1" outlineLevel="1" x14ac:dyDescent="0.25">
      <c r="A27" s="806">
        <f t="shared" ca="1" si="0"/>
        <v>44475</v>
      </c>
      <c r="B27" s="807" t="s">
        <v>1028</v>
      </c>
      <c r="C27" s="808" t="s">
        <v>930</v>
      </c>
      <c r="D27" s="808" t="s">
        <v>1039</v>
      </c>
      <c r="E27" s="808" t="s">
        <v>1030</v>
      </c>
      <c r="F27" s="808">
        <v>2023</v>
      </c>
      <c r="G27" s="808" t="s">
        <v>1033</v>
      </c>
      <c r="H27" s="809">
        <v>0</v>
      </c>
      <c r="I27" s="808" t="s">
        <v>1040</v>
      </c>
      <c r="J27" s="810">
        <v>0.77687666666666666</v>
      </c>
      <c r="K27" s="810">
        <v>0</v>
      </c>
      <c r="L27" s="810">
        <v>0</v>
      </c>
      <c r="M27" s="811">
        <f t="shared" si="1"/>
        <v>45046</v>
      </c>
      <c r="N27" s="812">
        <f t="shared" si="2"/>
        <v>45107</v>
      </c>
      <c r="O27" s="813">
        <f t="shared" si="3"/>
        <v>3</v>
      </c>
      <c r="P27" s="813">
        <f t="shared" si="4"/>
        <v>0</v>
      </c>
    </row>
    <row r="28" spans="1:16" hidden="1" outlineLevel="1" x14ac:dyDescent="0.25">
      <c r="A28" s="806">
        <f t="shared" ca="1" si="0"/>
        <v>44475</v>
      </c>
      <c r="B28" s="807" t="s">
        <v>1028</v>
      </c>
      <c r="C28" s="808" t="s">
        <v>930</v>
      </c>
      <c r="D28" s="808" t="s">
        <v>1039</v>
      </c>
      <c r="E28" s="808" t="s">
        <v>1030</v>
      </c>
      <c r="F28" s="808">
        <v>2023</v>
      </c>
      <c r="G28" s="808" t="s">
        <v>1034</v>
      </c>
      <c r="H28" s="809">
        <v>0</v>
      </c>
      <c r="I28" s="808" t="s">
        <v>1040</v>
      </c>
      <c r="J28" s="810">
        <v>0.7593766666666667</v>
      </c>
      <c r="K28" s="810">
        <v>0</v>
      </c>
      <c r="L28" s="810">
        <v>0</v>
      </c>
      <c r="M28" s="811">
        <f t="shared" si="1"/>
        <v>45138</v>
      </c>
      <c r="N28" s="812">
        <f t="shared" si="2"/>
        <v>45199</v>
      </c>
      <c r="O28" s="813">
        <f t="shared" si="3"/>
        <v>3</v>
      </c>
      <c r="P28" s="813">
        <f t="shared" si="4"/>
        <v>0</v>
      </c>
    </row>
    <row r="29" spans="1:16" hidden="1" outlineLevel="1" x14ac:dyDescent="0.25">
      <c r="A29" s="806">
        <f t="shared" ca="1" si="0"/>
        <v>44475</v>
      </c>
      <c r="B29" s="807" t="s">
        <v>1028</v>
      </c>
      <c r="C29" s="808" t="s">
        <v>930</v>
      </c>
      <c r="D29" s="808" t="s">
        <v>1039</v>
      </c>
      <c r="E29" s="808" t="s">
        <v>1030</v>
      </c>
      <c r="F29" s="808">
        <v>2023</v>
      </c>
      <c r="G29" s="808" t="s">
        <v>1035</v>
      </c>
      <c r="H29" s="809">
        <v>0</v>
      </c>
      <c r="I29" s="808" t="s">
        <v>1040</v>
      </c>
      <c r="J29" s="810">
        <v>0.76208333333333333</v>
      </c>
      <c r="K29" s="810">
        <v>0</v>
      </c>
      <c r="L29" s="810">
        <v>0</v>
      </c>
      <c r="M29" s="811">
        <f t="shared" si="1"/>
        <v>45230</v>
      </c>
      <c r="N29" s="812">
        <f t="shared" si="2"/>
        <v>45291</v>
      </c>
      <c r="O29" s="813">
        <f t="shared" si="3"/>
        <v>3</v>
      </c>
      <c r="P29" s="813">
        <f t="shared" si="4"/>
        <v>0</v>
      </c>
    </row>
    <row r="30" spans="1:16" hidden="1" outlineLevel="1" x14ac:dyDescent="0.25">
      <c r="A30" s="806">
        <f t="shared" ca="1" si="0"/>
        <v>44475</v>
      </c>
      <c r="B30" s="807" t="s">
        <v>1028</v>
      </c>
      <c r="C30" s="808" t="s">
        <v>930</v>
      </c>
      <c r="D30" s="808" t="s">
        <v>1039</v>
      </c>
      <c r="E30" s="808" t="s">
        <v>1030</v>
      </c>
      <c r="F30" s="808">
        <v>2024</v>
      </c>
      <c r="G30" s="808" t="s">
        <v>1031</v>
      </c>
      <c r="H30" s="809">
        <v>0</v>
      </c>
      <c r="I30" s="808" t="s">
        <v>1040</v>
      </c>
      <c r="J30" s="810">
        <v>0.74249999999999994</v>
      </c>
      <c r="K30" s="810">
        <v>0</v>
      </c>
      <c r="L30" s="810">
        <v>0</v>
      </c>
      <c r="M30" s="811">
        <f t="shared" si="1"/>
        <v>45322</v>
      </c>
      <c r="N30" s="812">
        <f t="shared" si="2"/>
        <v>45382</v>
      </c>
      <c r="O30" s="813">
        <f t="shared" si="3"/>
        <v>3</v>
      </c>
      <c r="P30" s="813">
        <f t="shared" si="4"/>
        <v>0</v>
      </c>
    </row>
    <row r="31" spans="1:16" hidden="1" outlineLevel="1" x14ac:dyDescent="0.25">
      <c r="A31" s="806">
        <f t="shared" ca="1" si="0"/>
        <v>44475</v>
      </c>
      <c r="B31" s="807" t="s">
        <v>1028</v>
      </c>
      <c r="C31" s="808" t="s">
        <v>930</v>
      </c>
      <c r="D31" s="808" t="s">
        <v>1039</v>
      </c>
      <c r="E31" s="808" t="s">
        <v>1030</v>
      </c>
      <c r="F31" s="808">
        <v>2024</v>
      </c>
      <c r="G31" s="808" t="s">
        <v>1033</v>
      </c>
      <c r="H31" s="809">
        <v>0</v>
      </c>
      <c r="I31" s="808" t="s">
        <v>1040</v>
      </c>
      <c r="J31" s="810">
        <v>0.67374999999999996</v>
      </c>
      <c r="K31" s="810">
        <v>0</v>
      </c>
      <c r="L31" s="810">
        <v>0</v>
      </c>
      <c r="M31" s="811">
        <f t="shared" si="1"/>
        <v>45412</v>
      </c>
      <c r="N31" s="812">
        <f t="shared" si="2"/>
        <v>45473</v>
      </c>
      <c r="O31" s="813">
        <f t="shared" si="3"/>
        <v>3</v>
      </c>
      <c r="P31" s="813">
        <f t="shared" si="4"/>
        <v>0</v>
      </c>
    </row>
    <row r="32" spans="1:16" hidden="1" outlineLevel="1" x14ac:dyDescent="0.25">
      <c r="A32" s="806">
        <f t="shared" ca="1" si="0"/>
        <v>44475</v>
      </c>
      <c r="B32" s="807" t="s">
        <v>1028</v>
      </c>
      <c r="C32" s="808" t="s">
        <v>930</v>
      </c>
      <c r="D32" s="808" t="s">
        <v>1039</v>
      </c>
      <c r="E32" s="808" t="s">
        <v>1030</v>
      </c>
      <c r="F32" s="808">
        <v>2024</v>
      </c>
      <c r="G32" s="808" t="s">
        <v>1034</v>
      </c>
      <c r="H32" s="809">
        <v>0</v>
      </c>
      <c r="I32" s="808" t="s">
        <v>1040</v>
      </c>
      <c r="J32" s="810">
        <v>0.67208333333333337</v>
      </c>
      <c r="K32" s="810">
        <v>0</v>
      </c>
      <c r="L32" s="810">
        <v>0</v>
      </c>
      <c r="M32" s="811">
        <f t="shared" si="1"/>
        <v>45504</v>
      </c>
      <c r="N32" s="812">
        <f t="shared" si="2"/>
        <v>45565</v>
      </c>
      <c r="O32" s="813">
        <f t="shared" si="3"/>
        <v>3</v>
      </c>
      <c r="P32" s="813">
        <f t="shared" si="4"/>
        <v>0</v>
      </c>
    </row>
    <row r="33" spans="1:16" hidden="1" outlineLevel="1" x14ac:dyDescent="0.25">
      <c r="A33" s="806">
        <f t="shared" ca="1" si="0"/>
        <v>44475</v>
      </c>
      <c r="B33" s="807" t="s">
        <v>1028</v>
      </c>
      <c r="C33" s="808" t="s">
        <v>930</v>
      </c>
      <c r="D33" s="808" t="s">
        <v>1039</v>
      </c>
      <c r="E33" s="808" t="s">
        <v>1030</v>
      </c>
      <c r="F33" s="808">
        <v>2024</v>
      </c>
      <c r="G33" s="808" t="s">
        <v>1035</v>
      </c>
      <c r="H33" s="809">
        <v>0</v>
      </c>
      <c r="I33" s="808" t="s">
        <v>1040</v>
      </c>
      <c r="J33" s="810">
        <v>0.6825</v>
      </c>
      <c r="K33" s="810">
        <v>0</v>
      </c>
      <c r="L33" s="810">
        <v>0</v>
      </c>
      <c r="M33" s="811">
        <f t="shared" si="1"/>
        <v>45596</v>
      </c>
      <c r="N33" s="812">
        <f t="shared" si="2"/>
        <v>45657</v>
      </c>
      <c r="O33" s="813">
        <f t="shared" si="3"/>
        <v>3</v>
      </c>
      <c r="P33" s="813">
        <f t="shared" si="4"/>
        <v>0</v>
      </c>
    </row>
    <row r="34" spans="1:16" hidden="1" outlineLevel="1" x14ac:dyDescent="0.25">
      <c r="A34" s="806">
        <f t="shared" ca="1" si="0"/>
        <v>44475</v>
      </c>
      <c r="B34" s="807" t="s">
        <v>1028</v>
      </c>
      <c r="C34" s="808" t="s">
        <v>930</v>
      </c>
      <c r="D34" s="808" t="s">
        <v>1041</v>
      </c>
      <c r="E34" s="808" t="s">
        <v>1030</v>
      </c>
      <c r="F34" s="808">
        <v>2022</v>
      </c>
      <c r="G34" s="808" t="s">
        <v>1031</v>
      </c>
      <c r="H34" s="809">
        <v>0</v>
      </c>
      <c r="I34" s="808" t="s">
        <v>1040</v>
      </c>
      <c r="J34" s="810">
        <v>0.36187666666666662</v>
      </c>
      <c r="K34" s="810">
        <v>0</v>
      </c>
      <c r="L34" s="810">
        <v>0</v>
      </c>
      <c r="M34" s="811">
        <f t="shared" si="1"/>
        <v>44592</v>
      </c>
      <c r="N34" s="812">
        <f t="shared" si="2"/>
        <v>44651</v>
      </c>
      <c r="O34" s="813">
        <f t="shared" si="3"/>
        <v>3</v>
      </c>
      <c r="P34" s="813">
        <f t="shared" si="4"/>
        <v>0</v>
      </c>
    </row>
    <row r="35" spans="1:16" hidden="1" outlineLevel="1" x14ac:dyDescent="0.25">
      <c r="A35" s="806">
        <f t="shared" ca="1" si="0"/>
        <v>44475</v>
      </c>
      <c r="B35" s="807" t="s">
        <v>1028</v>
      </c>
      <c r="C35" s="808" t="s">
        <v>930</v>
      </c>
      <c r="D35" s="808" t="s">
        <v>1041</v>
      </c>
      <c r="E35" s="808" t="s">
        <v>1030</v>
      </c>
      <c r="F35" s="808">
        <v>2022</v>
      </c>
      <c r="G35" s="808" t="s">
        <v>1033</v>
      </c>
      <c r="H35" s="809">
        <v>0</v>
      </c>
      <c r="I35" s="808" t="s">
        <v>1040</v>
      </c>
      <c r="J35" s="810">
        <v>0.29354666666666668</v>
      </c>
      <c r="K35" s="810">
        <v>0</v>
      </c>
      <c r="L35" s="810">
        <v>0</v>
      </c>
      <c r="M35" s="811">
        <f t="shared" si="1"/>
        <v>44681</v>
      </c>
      <c r="N35" s="812">
        <f t="shared" si="2"/>
        <v>44742</v>
      </c>
      <c r="O35" s="813">
        <f t="shared" si="3"/>
        <v>3</v>
      </c>
      <c r="P35" s="813">
        <f t="shared" si="4"/>
        <v>0</v>
      </c>
    </row>
    <row r="36" spans="1:16" hidden="1" outlineLevel="1" x14ac:dyDescent="0.25">
      <c r="A36" s="806">
        <f t="shared" ca="1" si="0"/>
        <v>44475</v>
      </c>
      <c r="B36" s="807" t="s">
        <v>1028</v>
      </c>
      <c r="C36" s="808" t="s">
        <v>930</v>
      </c>
      <c r="D36" s="808" t="s">
        <v>1041</v>
      </c>
      <c r="E36" s="808" t="s">
        <v>1030</v>
      </c>
      <c r="F36" s="808">
        <v>2022</v>
      </c>
      <c r="G36" s="808" t="s">
        <v>1034</v>
      </c>
      <c r="H36" s="809">
        <v>0</v>
      </c>
      <c r="I36" s="808" t="s">
        <v>1040</v>
      </c>
      <c r="J36" s="810">
        <v>0.28813</v>
      </c>
      <c r="K36" s="810">
        <v>0</v>
      </c>
      <c r="L36" s="810">
        <v>0</v>
      </c>
      <c r="M36" s="811">
        <f t="shared" si="1"/>
        <v>44773</v>
      </c>
      <c r="N36" s="812">
        <f t="shared" si="2"/>
        <v>44834</v>
      </c>
      <c r="O36" s="813">
        <f t="shared" si="3"/>
        <v>3</v>
      </c>
      <c r="P36" s="813">
        <f t="shared" si="4"/>
        <v>0</v>
      </c>
    </row>
    <row r="37" spans="1:16" hidden="1" outlineLevel="1" x14ac:dyDescent="0.25">
      <c r="A37" s="806">
        <f t="shared" ca="1" si="0"/>
        <v>44475</v>
      </c>
      <c r="B37" s="807" t="s">
        <v>1028</v>
      </c>
      <c r="C37" s="808" t="s">
        <v>930</v>
      </c>
      <c r="D37" s="808" t="s">
        <v>1041</v>
      </c>
      <c r="E37" s="808" t="s">
        <v>1030</v>
      </c>
      <c r="F37" s="808">
        <v>2022</v>
      </c>
      <c r="G37" s="808" t="s">
        <v>1035</v>
      </c>
      <c r="H37" s="809">
        <v>0</v>
      </c>
      <c r="I37" s="808" t="s">
        <v>1040</v>
      </c>
      <c r="J37" s="810">
        <v>0.28813</v>
      </c>
      <c r="K37" s="810">
        <v>0</v>
      </c>
      <c r="L37" s="810">
        <v>0</v>
      </c>
      <c r="M37" s="811">
        <f t="shared" si="1"/>
        <v>44865</v>
      </c>
      <c r="N37" s="812">
        <f t="shared" si="2"/>
        <v>44926</v>
      </c>
      <c r="O37" s="813">
        <f t="shared" si="3"/>
        <v>3</v>
      </c>
      <c r="P37" s="813">
        <f t="shared" si="4"/>
        <v>0</v>
      </c>
    </row>
    <row r="38" spans="1:16" hidden="1" outlineLevel="1" x14ac:dyDescent="0.25">
      <c r="A38" s="806">
        <f t="shared" ca="1" si="0"/>
        <v>44475</v>
      </c>
      <c r="B38" s="807" t="s">
        <v>1028</v>
      </c>
      <c r="C38" s="808" t="s">
        <v>930</v>
      </c>
      <c r="D38" s="808" t="s">
        <v>1041</v>
      </c>
      <c r="E38" s="808" t="s">
        <v>1030</v>
      </c>
      <c r="F38" s="808">
        <v>2023</v>
      </c>
      <c r="G38" s="808" t="s">
        <v>1031</v>
      </c>
      <c r="H38" s="809">
        <v>0</v>
      </c>
      <c r="I38" s="808" t="s">
        <v>1040</v>
      </c>
      <c r="J38" s="810">
        <v>0.28312666666666664</v>
      </c>
      <c r="K38" s="810">
        <v>0</v>
      </c>
      <c r="L38" s="810">
        <v>0</v>
      </c>
      <c r="M38" s="811">
        <f t="shared" si="1"/>
        <v>44957</v>
      </c>
      <c r="N38" s="812">
        <f t="shared" si="2"/>
        <v>45016</v>
      </c>
      <c r="O38" s="813">
        <f t="shared" si="3"/>
        <v>3</v>
      </c>
      <c r="P38" s="813">
        <f t="shared" si="4"/>
        <v>0</v>
      </c>
    </row>
    <row r="39" spans="1:16" hidden="1" outlineLevel="1" x14ac:dyDescent="0.25">
      <c r="A39" s="806">
        <f t="shared" ca="1" si="0"/>
        <v>44475</v>
      </c>
      <c r="B39" s="807" t="s">
        <v>1028</v>
      </c>
      <c r="C39" s="808" t="s">
        <v>930</v>
      </c>
      <c r="D39" s="808" t="s">
        <v>1041</v>
      </c>
      <c r="E39" s="808" t="s">
        <v>1030</v>
      </c>
      <c r="F39" s="808">
        <v>2023</v>
      </c>
      <c r="G39" s="808" t="s">
        <v>1033</v>
      </c>
      <c r="H39" s="809">
        <v>0</v>
      </c>
      <c r="I39" s="808" t="s">
        <v>1040</v>
      </c>
      <c r="J39" s="810">
        <v>0.24479333333333336</v>
      </c>
      <c r="K39" s="810">
        <v>0</v>
      </c>
      <c r="L39" s="810">
        <v>0</v>
      </c>
      <c r="M39" s="811">
        <f t="shared" si="1"/>
        <v>45046</v>
      </c>
      <c r="N39" s="812">
        <f t="shared" si="2"/>
        <v>45107</v>
      </c>
      <c r="O39" s="813">
        <f t="shared" si="3"/>
        <v>3</v>
      </c>
      <c r="P39" s="813">
        <f t="shared" si="4"/>
        <v>0</v>
      </c>
    </row>
    <row r="40" spans="1:16" hidden="1" outlineLevel="1" x14ac:dyDescent="0.25">
      <c r="A40" s="806">
        <f t="shared" ca="1" si="0"/>
        <v>44475</v>
      </c>
      <c r="B40" s="807" t="s">
        <v>1028</v>
      </c>
      <c r="C40" s="808" t="s">
        <v>930</v>
      </c>
      <c r="D40" s="808" t="s">
        <v>1041</v>
      </c>
      <c r="E40" s="808" t="s">
        <v>1030</v>
      </c>
      <c r="F40" s="808">
        <v>2023</v>
      </c>
      <c r="G40" s="808" t="s">
        <v>1034</v>
      </c>
      <c r="H40" s="809">
        <v>0</v>
      </c>
      <c r="I40" s="808" t="s">
        <v>1040</v>
      </c>
      <c r="J40" s="810">
        <v>0.24249999999999999</v>
      </c>
      <c r="K40" s="810">
        <v>0</v>
      </c>
      <c r="L40" s="810">
        <v>0</v>
      </c>
      <c r="M40" s="811">
        <f t="shared" si="1"/>
        <v>45138</v>
      </c>
      <c r="N40" s="812">
        <f t="shared" si="2"/>
        <v>45199</v>
      </c>
      <c r="O40" s="813">
        <f t="shared" si="3"/>
        <v>3</v>
      </c>
      <c r="P40" s="813">
        <f t="shared" si="4"/>
        <v>0</v>
      </c>
    </row>
    <row r="41" spans="1:16" hidden="1" outlineLevel="1" x14ac:dyDescent="0.25">
      <c r="A41" s="806">
        <f t="shared" ca="1" si="0"/>
        <v>44475</v>
      </c>
      <c r="B41" s="807" t="s">
        <v>1028</v>
      </c>
      <c r="C41" s="808" t="s">
        <v>930</v>
      </c>
      <c r="D41" s="808" t="s">
        <v>1041</v>
      </c>
      <c r="E41" s="808" t="s">
        <v>1030</v>
      </c>
      <c r="F41" s="808">
        <v>2023</v>
      </c>
      <c r="G41" s="808" t="s">
        <v>1035</v>
      </c>
      <c r="H41" s="809">
        <v>0</v>
      </c>
      <c r="I41" s="808" t="s">
        <v>1040</v>
      </c>
      <c r="J41" s="810">
        <v>0.245</v>
      </c>
      <c r="K41" s="810">
        <v>0</v>
      </c>
      <c r="L41" s="810">
        <v>0</v>
      </c>
      <c r="M41" s="811">
        <f t="shared" si="1"/>
        <v>45230</v>
      </c>
      <c r="N41" s="812">
        <f t="shared" si="2"/>
        <v>45291</v>
      </c>
      <c r="O41" s="813">
        <f t="shared" si="3"/>
        <v>3</v>
      </c>
      <c r="P41" s="813">
        <f t="shared" si="4"/>
        <v>0</v>
      </c>
    </row>
    <row r="42" spans="1:16" hidden="1" outlineLevel="1" x14ac:dyDescent="0.25">
      <c r="A42" s="806">
        <f t="shared" ca="1" si="0"/>
        <v>44475</v>
      </c>
      <c r="B42" s="807" t="s">
        <v>1028</v>
      </c>
      <c r="C42" s="808" t="s">
        <v>930</v>
      </c>
      <c r="D42" s="808" t="s">
        <v>1041</v>
      </c>
      <c r="E42" s="808" t="s">
        <v>1030</v>
      </c>
      <c r="F42" s="808">
        <v>2024</v>
      </c>
      <c r="G42" s="808" t="s">
        <v>1031</v>
      </c>
      <c r="H42" s="809">
        <v>0</v>
      </c>
      <c r="I42" s="808" t="s">
        <v>1040</v>
      </c>
      <c r="J42" s="810">
        <v>0.24119333333333332</v>
      </c>
      <c r="K42" s="810">
        <v>0</v>
      </c>
      <c r="L42" s="810">
        <v>0</v>
      </c>
      <c r="M42" s="811">
        <f t="shared" si="1"/>
        <v>45322</v>
      </c>
      <c r="N42" s="812">
        <f t="shared" si="2"/>
        <v>45382</v>
      </c>
      <c r="O42" s="813">
        <f t="shared" si="3"/>
        <v>3</v>
      </c>
      <c r="P42" s="813">
        <f t="shared" si="4"/>
        <v>0</v>
      </c>
    </row>
    <row r="43" spans="1:16" hidden="1" outlineLevel="1" x14ac:dyDescent="0.25">
      <c r="A43" s="806">
        <f t="shared" ca="1" si="0"/>
        <v>44475</v>
      </c>
      <c r="B43" s="807" t="s">
        <v>1028</v>
      </c>
      <c r="C43" s="808" t="s">
        <v>930</v>
      </c>
      <c r="D43" s="808" t="s">
        <v>1041</v>
      </c>
      <c r="E43" s="808" t="s">
        <v>1030</v>
      </c>
      <c r="F43" s="808">
        <v>2024</v>
      </c>
      <c r="G43" s="808" t="s">
        <v>1033</v>
      </c>
      <c r="H43" s="809">
        <v>0</v>
      </c>
      <c r="I43" s="808" t="s">
        <v>1040</v>
      </c>
      <c r="J43" s="810">
        <v>0.23294000000000001</v>
      </c>
      <c r="K43" s="810">
        <v>0</v>
      </c>
      <c r="L43" s="810">
        <v>0</v>
      </c>
      <c r="M43" s="811">
        <f t="shared" si="1"/>
        <v>45412</v>
      </c>
      <c r="N43" s="812">
        <f t="shared" si="2"/>
        <v>45473</v>
      </c>
      <c r="O43" s="813">
        <f t="shared" si="3"/>
        <v>3</v>
      </c>
      <c r="P43" s="813">
        <f t="shared" si="4"/>
        <v>0</v>
      </c>
    </row>
    <row r="44" spans="1:16" hidden="1" outlineLevel="1" x14ac:dyDescent="0.25">
      <c r="A44" s="806">
        <f t="shared" ca="1" si="0"/>
        <v>44475</v>
      </c>
      <c r="B44" s="807" t="s">
        <v>1028</v>
      </c>
      <c r="C44" s="808" t="s">
        <v>930</v>
      </c>
      <c r="D44" s="808" t="s">
        <v>1041</v>
      </c>
      <c r="E44" s="808" t="s">
        <v>1030</v>
      </c>
      <c r="F44" s="808">
        <v>2024</v>
      </c>
      <c r="G44" s="808" t="s">
        <v>1034</v>
      </c>
      <c r="H44" s="809">
        <v>0</v>
      </c>
      <c r="I44" s="808" t="s">
        <v>1040</v>
      </c>
      <c r="J44" s="810">
        <v>0.23294000000000001</v>
      </c>
      <c r="K44" s="810">
        <v>0</v>
      </c>
      <c r="L44" s="810">
        <v>0</v>
      </c>
      <c r="M44" s="811">
        <f t="shared" si="1"/>
        <v>45504</v>
      </c>
      <c r="N44" s="812">
        <f t="shared" si="2"/>
        <v>45565</v>
      </c>
      <c r="O44" s="813">
        <f t="shared" si="3"/>
        <v>3</v>
      </c>
      <c r="P44" s="813">
        <f t="shared" si="4"/>
        <v>0</v>
      </c>
    </row>
    <row r="45" spans="1:16" hidden="1" outlineLevel="1" x14ac:dyDescent="0.25">
      <c r="A45" s="806">
        <f t="shared" ca="1" si="0"/>
        <v>44475</v>
      </c>
      <c r="B45" s="807" t="s">
        <v>1028</v>
      </c>
      <c r="C45" s="808" t="s">
        <v>930</v>
      </c>
      <c r="D45" s="808" t="s">
        <v>1041</v>
      </c>
      <c r="E45" s="808" t="s">
        <v>1030</v>
      </c>
      <c r="F45" s="808">
        <v>2024</v>
      </c>
      <c r="G45" s="808" t="s">
        <v>1035</v>
      </c>
      <c r="H45" s="809">
        <v>0</v>
      </c>
      <c r="I45" s="808" t="s">
        <v>1040</v>
      </c>
      <c r="J45" s="810">
        <v>0.23294000000000001</v>
      </c>
      <c r="K45" s="810">
        <v>0</v>
      </c>
      <c r="L45" s="810">
        <v>0</v>
      </c>
      <c r="M45" s="811">
        <f t="shared" si="1"/>
        <v>45596</v>
      </c>
      <c r="N45" s="812">
        <f t="shared" si="2"/>
        <v>45657</v>
      </c>
      <c r="O45" s="813">
        <f t="shared" si="3"/>
        <v>3</v>
      </c>
      <c r="P45" s="813">
        <f t="shared" si="4"/>
        <v>0</v>
      </c>
    </row>
    <row r="46" spans="1:16" hidden="1" outlineLevel="1" x14ac:dyDescent="0.25">
      <c r="A46" s="806">
        <f t="shared" ca="1" si="0"/>
        <v>44475</v>
      </c>
      <c r="B46" s="807" t="s">
        <v>1028</v>
      </c>
      <c r="C46" s="808" t="s">
        <v>930</v>
      </c>
      <c r="D46" s="808" t="s">
        <v>1042</v>
      </c>
      <c r="E46" s="808" t="s">
        <v>1030</v>
      </c>
      <c r="F46" s="808">
        <v>2022</v>
      </c>
      <c r="G46" s="808" t="s">
        <v>1031</v>
      </c>
      <c r="H46" s="809">
        <v>0</v>
      </c>
      <c r="I46" s="808" t="s">
        <v>1040</v>
      </c>
      <c r="J46" s="810">
        <v>1.5368799999999998</v>
      </c>
      <c r="K46" s="810">
        <v>0</v>
      </c>
      <c r="L46" s="810">
        <v>0</v>
      </c>
      <c r="M46" s="811">
        <f t="shared" si="1"/>
        <v>44592</v>
      </c>
      <c r="N46" s="812">
        <f t="shared" si="2"/>
        <v>44651</v>
      </c>
      <c r="O46" s="813">
        <f t="shared" si="3"/>
        <v>3</v>
      </c>
      <c r="P46" s="813">
        <f t="shared" si="4"/>
        <v>0</v>
      </c>
    </row>
    <row r="47" spans="1:16" hidden="1" outlineLevel="1" x14ac:dyDescent="0.25">
      <c r="A47" s="806">
        <f t="shared" ca="1" si="0"/>
        <v>44475</v>
      </c>
      <c r="B47" s="807" t="s">
        <v>1028</v>
      </c>
      <c r="C47" s="808" t="s">
        <v>930</v>
      </c>
      <c r="D47" s="808" t="s">
        <v>1042</v>
      </c>
      <c r="E47" s="808" t="s">
        <v>1030</v>
      </c>
      <c r="F47" s="808">
        <v>2022</v>
      </c>
      <c r="G47" s="808" t="s">
        <v>1033</v>
      </c>
      <c r="H47" s="809">
        <v>0</v>
      </c>
      <c r="I47" s="808" t="s">
        <v>1040</v>
      </c>
      <c r="J47" s="810">
        <v>1.4472933333333333</v>
      </c>
      <c r="K47" s="810">
        <v>0</v>
      </c>
      <c r="L47" s="810">
        <v>0</v>
      </c>
      <c r="M47" s="811">
        <f t="shared" si="1"/>
        <v>44681</v>
      </c>
      <c r="N47" s="812">
        <f t="shared" si="2"/>
        <v>44742</v>
      </c>
      <c r="O47" s="813">
        <f t="shared" si="3"/>
        <v>3</v>
      </c>
      <c r="P47" s="813">
        <f t="shared" si="4"/>
        <v>0</v>
      </c>
    </row>
    <row r="48" spans="1:16" hidden="1" outlineLevel="1" x14ac:dyDescent="0.25">
      <c r="A48" s="806">
        <f t="shared" ca="1" si="0"/>
        <v>44475</v>
      </c>
      <c r="B48" s="807" t="s">
        <v>1028</v>
      </c>
      <c r="C48" s="808" t="s">
        <v>930</v>
      </c>
      <c r="D48" s="808" t="s">
        <v>1042</v>
      </c>
      <c r="E48" s="808" t="s">
        <v>1030</v>
      </c>
      <c r="F48" s="808">
        <v>2022</v>
      </c>
      <c r="G48" s="808" t="s">
        <v>1034</v>
      </c>
      <c r="H48" s="809">
        <v>0</v>
      </c>
      <c r="I48" s="808" t="s">
        <v>1040</v>
      </c>
      <c r="J48" s="810">
        <v>1.41167</v>
      </c>
      <c r="K48" s="810">
        <v>0</v>
      </c>
      <c r="L48" s="810">
        <v>0</v>
      </c>
      <c r="M48" s="811">
        <f t="shared" si="1"/>
        <v>44773</v>
      </c>
      <c r="N48" s="812">
        <f t="shared" si="2"/>
        <v>44834</v>
      </c>
      <c r="O48" s="813">
        <f t="shared" si="3"/>
        <v>3</v>
      </c>
      <c r="P48" s="813">
        <f t="shared" si="4"/>
        <v>0</v>
      </c>
    </row>
    <row r="49" spans="1:16" hidden="1" outlineLevel="1" x14ac:dyDescent="0.25">
      <c r="A49" s="806">
        <f t="shared" ca="1" si="0"/>
        <v>44475</v>
      </c>
      <c r="B49" s="807" t="s">
        <v>1028</v>
      </c>
      <c r="C49" s="808" t="s">
        <v>930</v>
      </c>
      <c r="D49" s="808" t="s">
        <v>1042</v>
      </c>
      <c r="E49" s="808" t="s">
        <v>1030</v>
      </c>
      <c r="F49" s="808">
        <v>2022</v>
      </c>
      <c r="G49" s="808" t="s">
        <v>1035</v>
      </c>
      <c r="H49" s="809">
        <v>0</v>
      </c>
      <c r="I49" s="808" t="s">
        <v>1040</v>
      </c>
      <c r="J49" s="810">
        <v>1.38792</v>
      </c>
      <c r="K49" s="810">
        <v>0</v>
      </c>
      <c r="L49" s="810">
        <v>0</v>
      </c>
      <c r="M49" s="811">
        <f t="shared" si="1"/>
        <v>44865</v>
      </c>
      <c r="N49" s="812">
        <f t="shared" si="2"/>
        <v>44926</v>
      </c>
      <c r="O49" s="813">
        <f t="shared" si="3"/>
        <v>3</v>
      </c>
      <c r="P49" s="813">
        <f t="shared" si="4"/>
        <v>0</v>
      </c>
    </row>
    <row r="50" spans="1:16" hidden="1" outlineLevel="1" x14ac:dyDescent="0.25">
      <c r="A50" s="806">
        <f t="shared" ca="1" si="0"/>
        <v>44475</v>
      </c>
      <c r="B50" s="807" t="s">
        <v>1028</v>
      </c>
      <c r="C50" s="808" t="s">
        <v>930</v>
      </c>
      <c r="D50" s="808" t="s">
        <v>1042</v>
      </c>
      <c r="E50" s="808" t="s">
        <v>1030</v>
      </c>
      <c r="F50" s="808">
        <v>2023</v>
      </c>
      <c r="G50" s="808" t="s">
        <v>1031</v>
      </c>
      <c r="H50" s="809">
        <v>0</v>
      </c>
      <c r="I50" s="808" t="s">
        <v>1040</v>
      </c>
      <c r="J50" s="810">
        <v>1.3462533333333331</v>
      </c>
      <c r="K50" s="810">
        <v>0</v>
      </c>
      <c r="L50" s="810">
        <v>0</v>
      </c>
      <c r="M50" s="811">
        <f t="shared" si="1"/>
        <v>44957</v>
      </c>
      <c r="N50" s="812">
        <f t="shared" si="2"/>
        <v>45016</v>
      </c>
      <c r="O50" s="813">
        <f t="shared" si="3"/>
        <v>3</v>
      </c>
      <c r="P50" s="813">
        <f t="shared" si="4"/>
        <v>0</v>
      </c>
    </row>
    <row r="51" spans="1:16" hidden="1" outlineLevel="1" x14ac:dyDescent="0.25">
      <c r="A51" s="806">
        <f t="shared" ca="1" si="0"/>
        <v>44475</v>
      </c>
      <c r="B51" s="807" t="s">
        <v>1028</v>
      </c>
      <c r="C51" s="808" t="s">
        <v>930</v>
      </c>
      <c r="D51" s="808" t="s">
        <v>1042</v>
      </c>
      <c r="E51" s="808" t="s">
        <v>1030</v>
      </c>
      <c r="F51" s="808">
        <v>2023</v>
      </c>
      <c r="G51" s="808" t="s">
        <v>1033</v>
      </c>
      <c r="H51" s="809">
        <v>0</v>
      </c>
      <c r="I51" s="808" t="s">
        <v>1040</v>
      </c>
      <c r="J51" s="810">
        <v>1.2841666666666665</v>
      </c>
      <c r="K51" s="810">
        <v>0</v>
      </c>
      <c r="L51" s="810">
        <v>0</v>
      </c>
      <c r="M51" s="811">
        <f t="shared" si="1"/>
        <v>45046</v>
      </c>
      <c r="N51" s="812">
        <f t="shared" si="2"/>
        <v>45107</v>
      </c>
      <c r="O51" s="813">
        <f t="shared" si="3"/>
        <v>3</v>
      </c>
      <c r="P51" s="813">
        <f t="shared" si="4"/>
        <v>0</v>
      </c>
    </row>
    <row r="52" spans="1:16" hidden="1" outlineLevel="1" x14ac:dyDescent="0.25">
      <c r="A52" s="806">
        <f t="shared" ca="1" si="0"/>
        <v>44475</v>
      </c>
      <c r="B52" s="807" t="s">
        <v>1028</v>
      </c>
      <c r="C52" s="808" t="s">
        <v>930</v>
      </c>
      <c r="D52" s="808" t="s">
        <v>1042</v>
      </c>
      <c r="E52" s="808" t="s">
        <v>1030</v>
      </c>
      <c r="F52" s="808">
        <v>2023</v>
      </c>
      <c r="G52" s="808" t="s">
        <v>1034</v>
      </c>
      <c r="H52" s="809">
        <v>0</v>
      </c>
      <c r="I52" s="808" t="s">
        <v>1040</v>
      </c>
      <c r="J52" s="810">
        <v>1.2564599999999999</v>
      </c>
      <c r="K52" s="810">
        <v>0</v>
      </c>
      <c r="L52" s="810">
        <v>0</v>
      </c>
      <c r="M52" s="811">
        <f t="shared" si="1"/>
        <v>45138</v>
      </c>
      <c r="N52" s="812">
        <f t="shared" si="2"/>
        <v>45199</v>
      </c>
      <c r="O52" s="813">
        <f t="shared" si="3"/>
        <v>3</v>
      </c>
      <c r="P52" s="813">
        <f t="shared" si="4"/>
        <v>0</v>
      </c>
    </row>
    <row r="53" spans="1:16" hidden="1" outlineLevel="1" x14ac:dyDescent="0.25">
      <c r="A53" s="806">
        <f t="shared" ca="1" si="0"/>
        <v>44475</v>
      </c>
      <c r="B53" s="807" t="s">
        <v>1028</v>
      </c>
      <c r="C53" s="808" t="s">
        <v>930</v>
      </c>
      <c r="D53" s="808" t="s">
        <v>1042</v>
      </c>
      <c r="E53" s="808" t="s">
        <v>1030</v>
      </c>
      <c r="F53" s="808">
        <v>2023</v>
      </c>
      <c r="G53" s="808" t="s">
        <v>1035</v>
      </c>
      <c r="H53" s="809">
        <v>0</v>
      </c>
      <c r="I53" s="808" t="s">
        <v>1040</v>
      </c>
      <c r="J53" s="810">
        <v>1.23563</v>
      </c>
      <c r="K53" s="810">
        <v>0</v>
      </c>
      <c r="L53" s="810">
        <v>0</v>
      </c>
      <c r="M53" s="811">
        <f t="shared" si="1"/>
        <v>45230</v>
      </c>
      <c r="N53" s="812">
        <f t="shared" si="2"/>
        <v>45291</v>
      </c>
      <c r="O53" s="813">
        <f t="shared" si="3"/>
        <v>3</v>
      </c>
      <c r="P53" s="813">
        <f t="shared" si="4"/>
        <v>0</v>
      </c>
    </row>
    <row r="54" spans="1:16" hidden="1" outlineLevel="1" x14ac:dyDescent="0.25">
      <c r="A54" s="806">
        <f t="shared" ca="1" si="0"/>
        <v>44475</v>
      </c>
      <c r="B54" s="807" t="s">
        <v>1028</v>
      </c>
      <c r="C54" s="808" t="s">
        <v>930</v>
      </c>
      <c r="D54" s="808" t="s">
        <v>1042</v>
      </c>
      <c r="E54" s="808" t="s">
        <v>1030</v>
      </c>
      <c r="F54" s="808">
        <v>2024</v>
      </c>
      <c r="G54" s="808" t="s">
        <v>1031</v>
      </c>
      <c r="H54" s="809">
        <v>0</v>
      </c>
      <c r="I54" s="808" t="s">
        <v>1040</v>
      </c>
      <c r="J54" s="810">
        <v>1.2179166666666665</v>
      </c>
      <c r="K54" s="810">
        <v>0</v>
      </c>
      <c r="L54" s="810">
        <v>0</v>
      </c>
      <c r="M54" s="811">
        <f t="shared" si="1"/>
        <v>45322</v>
      </c>
      <c r="N54" s="812">
        <f t="shared" si="2"/>
        <v>45382</v>
      </c>
      <c r="O54" s="813">
        <f t="shared" si="3"/>
        <v>3</v>
      </c>
      <c r="P54" s="813">
        <f t="shared" si="4"/>
        <v>0</v>
      </c>
    </row>
    <row r="55" spans="1:16" hidden="1" outlineLevel="1" x14ac:dyDescent="0.25">
      <c r="A55" s="806">
        <f t="shared" ca="1" si="0"/>
        <v>44475</v>
      </c>
      <c r="B55" s="807" t="s">
        <v>1028</v>
      </c>
      <c r="C55" s="808" t="s">
        <v>930</v>
      </c>
      <c r="D55" s="808" t="s">
        <v>1042</v>
      </c>
      <c r="E55" s="808" t="s">
        <v>1030</v>
      </c>
      <c r="F55" s="808">
        <v>2024</v>
      </c>
      <c r="G55" s="808" t="s">
        <v>1033</v>
      </c>
      <c r="H55" s="809">
        <v>0</v>
      </c>
      <c r="I55" s="808" t="s">
        <v>1040</v>
      </c>
      <c r="J55" s="810">
        <v>1.17</v>
      </c>
      <c r="K55" s="810">
        <v>0</v>
      </c>
      <c r="L55" s="810">
        <v>0</v>
      </c>
      <c r="M55" s="811">
        <f t="shared" si="1"/>
        <v>45412</v>
      </c>
      <c r="N55" s="812">
        <f t="shared" si="2"/>
        <v>45473</v>
      </c>
      <c r="O55" s="813">
        <f t="shared" si="3"/>
        <v>3</v>
      </c>
      <c r="P55" s="813">
        <f t="shared" si="4"/>
        <v>0</v>
      </c>
    </row>
    <row r="56" spans="1:16" hidden="1" outlineLevel="1" x14ac:dyDescent="0.25">
      <c r="A56" s="806">
        <f t="shared" ca="1" si="0"/>
        <v>44475</v>
      </c>
      <c r="B56" s="807" t="s">
        <v>1028</v>
      </c>
      <c r="C56" s="808" t="s">
        <v>930</v>
      </c>
      <c r="D56" s="808" t="s">
        <v>1042</v>
      </c>
      <c r="E56" s="808" t="s">
        <v>1030</v>
      </c>
      <c r="F56" s="808">
        <v>2024</v>
      </c>
      <c r="G56" s="808" t="s">
        <v>1034</v>
      </c>
      <c r="H56" s="809">
        <v>0</v>
      </c>
      <c r="I56" s="808" t="s">
        <v>1040</v>
      </c>
      <c r="J56" s="810">
        <v>1.1529166666666666</v>
      </c>
      <c r="K56" s="810">
        <v>0</v>
      </c>
      <c r="L56" s="810">
        <v>0</v>
      </c>
      <c r="M56" s="811">
        <f t="shared" si="1"/>
        <v>45504</v>
      </c>
      <c r="N56" s="812">
        <f t="shared" si="2"/>
        <v>45565</v>
      </c>
      <c r="O56" s="813">
        <f t="shared" si="3"/>
        <v>3</v>
      </c>
      <c r="P56" s="813">
        <f t="shared" si="4"/>
        <v>0</v>
      </c>
    </row>
    <row r="57" spans="1:16" hidden="1" outlineLevel="1" x14ac:dyDescent="0.25">
      <c r="A57" s="806">
        <f t="shared" ca="1" si="0"/>
        <v>44475</v>
      </c>
      <c r="B57" s="807" t="s">
        <v>1028</v>
      </c>
      <c r="C57" s="808" t="s">
        <v>930</v>
      </c>
      <c r="D57" s="808" t="s">
        <v>1042</v>
      </c>
      <c r="E57" s="808" t="s">
        <v>1030</v>
      </c>
      <c r="F57" s="808">
        <v>2024</v>
      </c>
      <c r="G57" s="808" t="s">
        <v>1035</v>
      </c>
      <c r="H57" s="809">
        <v>0</v>
      </c>
      <c r="I57" s="808" t="s">
        <v>1040</v>
      </c>
      <c r="J57" s="810">
        <v>1.1424999999999998</v>
      </c>
      <c r="K57" s="810">
        <v>0</v>
      </c>
      <c r="L57" s="810">
        <v>0</v>
      </c>
      <c r="M57" s="811">
        <f t="shared" si="1"/>
        <v>45596</v>
      </c>
      <c r="N57" s="812">
        <f t="shared" si="2"/>
        <v>45657</v>
      </c>
      <c r="O57" s="813">
        <f t="shared" si="3"/>
        <v>3</v>
      </c>
      <c r="P57" s="813">
        <f t="shared" si="4"/>
        <v>0</v>
      </c>
    </row>
    <row r="58" spans="1:16" hidden="1" outlineLevel="1" x14ac:dyDescent="0.25">
      <c r="A58" s="806">
        <f t="shared" ca="1" si="0"/>
        <v>44475</v>
      </c>
      <c r="B58" s="807" t="s">
        <v>916</v>
      </c>
      <c r="C58" s="808" t="s">
        <v>930</v>
      </c>
      <c r="D58" s="808" t="s">
        <v>936</v>
      </c>
      <c r="E58" s="808" t="s">
        <v>919</v>
      </c>
      <c r="F58" s="808">
        <v>2023</v>
      </c>
      <c r="G58" s="808" t="s">
        <v>929</v>
      </c>
      <c r="H58" s="809">
        <v>0</v>
      </c>
      <c r="I58" s="808" t="s">
        <v>932</v>
      </c>
      <c r="J58" s="810">
        <v>1.1000000000000001</v>
      </c>
      <c r="K58" s="810">
        <v>0</v>
      </c>
      <c r="L58" s="810">
        <v>0</v>
      </c>
      <c r="M58" s="811">
        <f t="shared" si="1"/>
        <v>44957</v>
      </c>
      <c r="N58" s="812">
        <f t="shared" si="2"/>
        <v>45291</v>
      </c>
      <c r="O58" s="813">
        <f t="shared" si="3"/>
        <v>12</v>
      </c>
      <c r="P58" s="813">
        <f t="shared" si="4"/>
        <v>0</v>
      </c>
    </row>
    <row r="59" spans="1:16" collapsed="1" x14ac:dyDescent="0.25">
      <c r="A59" s="806">
        <f t="shared" ca="1" si="0"/>
        <v>44475</v>
      </c>
      <c r="B59" s="807" t="s">
        <v>916</v>
      </c>
      <c r="C59" s="808" t="s">
        <v>930</v>
      </c>
      <c r="D59" s="808" t="s">
        <v>936</v>
      </c>
      <c r="E59" s="808" t="s">
        <v>919</v>
      </c>
      <c r="F59" s="808">
        <v>2023</v>
      </c>
      <c r="G59" s="808" t="s">
        <v>929</v>
      </c>
      <c r="H59" s="809">
        <v>0</v>
      </c>
      <c r="I59" s="808" t="s">
        <v>932</v>
      </c>
      <c r="J59" s="810">
        <v>1.1000000000000001</v>
      </c>
      <c r="K59" s="810">
        <v>0</v>
      </c>
      <c r="L59" s="810">
        <v>0</v>
      </c>
      <c r="M59" s="811">
        <f t="shared" si="1"/>
        <v>44957</v>
      </c>
      <c r="N59" s="812">
        <f t="shared" si="2"/>
        <v>45291</v>
      </c>
      <c r="O59" s="813">
        <f t="shared" si="3"/>
        <v>12</v>
      </c>
      <c r="P59" s="813">
        <f t="shared" si="4"/>
        <v>0</v>
      </c>
    </row>
    <row r="60" spans="1:16" x14ac:dyDescent="0.25">
      <c r="A60" s="814">
        <v>44466</v>
      </c>
      <c r="B60" s="815" t="s">
        <v>937</v>
      </c>
      <c r="C60" s="816" t="s">
        <v>917</v>
      </c>
      <c r="D60" s="816" t="s">
        <v>918</v>
      </c>
      <c r="E60" s="816" t="s">
        <v>919</v>
      </c>
      <c r="F60" s="816">
        <v>2023</v>
      </c>
      <c r="G60" s="816" t="s">
        <v>941</v>
      </c>
      <c r="H60" s="817">
        <v>20000</v>
      </c>
      <c r="I60" s="816" t="s">
        <v>921</v>
      </c>
      <c r="J60" s="818">
        <v>63</v>
      </c>
      <c r="K60" s="818">
        <v>0</v>
      </c>
      <c r="L60" s="818">
        <v>0</v>
      </c>
      <c r="M60" s="819">
        <f t="shared" si="1"/>
        <v>45046</v>
      </c>
      <c r="N60" s="820">
        <f t="shared" si="2"/>
        <v>45291</v>
      </c>
      <c r="O60" s="821">
        <f t="shared" ref="O60" si="5">+ROUND((N60-M60)/30.4+1,0)</f>
        <v>9</v>
      </c>
      <c r="P60" s="821">
        <f t="shared" ref="P60:P68" si="6">+O60*H60</f>
        <v>180000</v>
      </c>
    </row>
    <row r="61" spans="1:16" x14ac:dyDescent="0.25">
      <c r="A61" s="814">
        <v>44463</v>
      </c>
      <c r="B61" s="815" t="s">
        <v>939</v>
      </c>
      <c r="C61" s="816" t="s">
        <v>930</v>
      </c>
      <c r="D61" s="816" t="s">
        <v>933</v>
      </c>
      <c r="E61" s="816" t="s">
        <v>919</v>
      </c>
      <c r="F61" s="816">
        <v>2023</v>
      </c>
      <c r="G61" s="816" t="s">
        <v>941</v>
      </c>
      <c r="H61" s="817">
        <v>588000</v>
      </c>
      <c r="I61" s="816" t="s">
        <v>932</v>
      </c>
      <c r="J61" s="818">
        <v>0.77124999999999999</v>
      </c>
      <c r="K61" s="818">
        <v>0</v>
      </c>
      <c r="L61" s="818">
        <v>0</v>
      </c>
      <c r="M61" s="819">
        <f t="shared" si="1"/>
        <v>45046</v>
      </c>
      <c r="N61" s="820">
        <f t="shared" si="2"/>
        <v>45291</v>
      </c>
      <c r="O61" s="821">
        <f t="shared" ref="O61" si="7">+ROUND((N61-M61)/30.4+1,0)</f>
        <v>9</v>
      </c>
      <c r="P61" s="821">
        <f t="shared" si="6"/>
        <v>5292000</v>
      </c>
    </row>
    <row r="62" spans="1:16" x14ac:dyDescent="0.25">
      <c r="A62" s="814">
        <v>44463</v>
      </c>
      <c r="B62" s="815" t="s">
        <v>937</v>
      </c>
      <c r="C62" s="816" t="s">
        <v>1036</v>
      </c>
      <c r="D62" s="816" t="s">
        <v>1037</v>
      </c>
      <c r="E62" s="816" t="s">
        <v>938</v>
      </c>
      <c r="F62" s="816">
        <v>2023</v>
      </c>
      <c r="G62" s="816" t="s">
        <v>941</v>
      </c>
      <c r="H62" s="817">
        <v>150000</v>
      </c>
      <c r="I62" s="816" t="s">
        <v>1038</v>
      </c>
      <c r="J62" s="818">
        <v>2.75</v>
      </c>
      <c r="K62" s="818">
        <v>3.7</v>
      </c>
      <c r="L62" s="818">
        <v>0</v>
      </c>
      <c r="M62" s="819">
        <f t="shared" si="1"/>
        <v>45046</v>
      </c>
      <c r="N62" s="820">
        <f t="shared" si="2"/>
        <v>45291</v>
      </c>
      <c r="O62" s="821">
        <f t="shared" ref="O62" si="8">+ROUND((N62-M62)/30.4+1,0)</f>
        <v>9</v>
      </c>
      <c r="P62" s="821">
        <f t="shared" si="6"/>
        <v>1350000</v>
      </c>
    </row>
    <row r="63" spans="1:16" x14ac:dyDescent="0.25">
      <c r="A63" s="814">
        <v>44463</v>
      </c>
      <c r="B63" s="815" t="s">
        <v>939</v>
      </c>
      <c r="C63" s="816" t="s">
        <v>930</v>
      </c>
      <c r="D63" s="816" t="s">
        <v>931</v>
      </c>
      <c r="E63" s="816" t="s">
        <v>919</v>
      </c>
      <c r="F63" s="816">
        <v>2023</v>
      </c>
      <c r="G63" s="816" t="s">
        <v>941</v>
      </c>
      <c r="H63" s="817">
        <v>798000</v>
      </c>
      <c r="I63" s="816" t="s">
        <v>932</v>
      </c>
      <c r="J63" s="818">
        <v>0.25124999999999997</v>
      </c>
      <c r="K63" s="818">
        <v>0</v>
      </c>
      <c r="L63" s="818">
        <v>0</v>
      </c>
      <c r="M63" s="819">
        <f t="shared" si="1"/>
        <v>45046</v>
      </c>
      <c r="N63" s="820">
        <f t="shared" si="2"/>
        <v>45291</v>
      </c>
      <c r="O63" s="821">
        <f t="shared" ref="O63" si="9">+ROUND((N63-M63)/30.4+1,0)</f>
        <v>9</v>
      </c>
      <c r="P63" s="821">
        <f t="shared" si="6"/>
        <v>7182000</v>
      </c>
    </row>
    <row r="64" spans="1:16" x14ac:dyDescent="0.25">
      <c r="A64" s="814">
        <v>44462</v>
      </c>
      <c r="B64" s="815" t="s">
        <v>937</v>
      </c>
      <c r="C64" s="816" t="s">
        <v>930</v>
      </c>
      <c r="D64" s="816" t="s">
        <v>931</v>
      </c>
      <c r="E64" s="816" t="s">
        <v>919</v>
      </c>
      <c r="F64" s="816">
        <v>2023</v>
      </c>
      <c r="G64" s="816" t="s">
        <v>920</v>
      </c>
      <c r="H64" s="817">
        <v>840000</v>
      </c>
      <c r="I64" s="816" t="s">
        <v>932</v>
      </c>
      <c r="J64" s="818">
        <v>0.28999999999999998</v>
      </c>
      <c r="K64" s="818">
        <v>0</v>
      </c>
      <c r="L64" s="818">
        <v>0</v>
      </c>
      <c r="M64" s="819">
        <f t="shared" si="1"/>
        <v>44957</v>
      </c>
      <c r="N64" s="820">
        <f t="shared" si="2"/>
        <v>45016</v>
      </c>
      <c r="O64" s="821">
        <f t="shared" si="3"/>
        <v>3</v>
      </c>
      <c r="P64" s="821">
        <f t="shared" si="6"/>
        <v>2520000</v>
      </c>
    </row>
    <row r="65" spans="1:16" x14ac:dyDescent="0.25">
      <c r="A65" s="814">
        <v>44462</v>
      </c>
      <c r="B65" s="815" t="s">
        <v>939</v>
      </c>
      <c r="C65" s="816" t="s">
        <v>930</v>
      </c>
      <c r="D65" s="816" t="s">
        <v>933</v>
      </c>
      <c r="E65" s="816" t="s">
        <v>919</v>
      </c>
      <c r="F65" s="816">
        <v>2023</v>
      </c>
      <c r="G65" s="816" t="s">
        <v>920</v>
      </c>
      <c r="H65" s="817">
        <v>84000</v>
      </c>
      <c r="I65" s="816" t="s">
        <v>932</v>
      </c>
      <c r="J65" s="818">
        <v>0.92130000000000001</v>
      </c>
      <c r="K65" s="818">
        <v>0</v>
      </c>
      <c r="L65" s="818">
        <v>0</v>
      </c>
      <c r="M65" s="819">
        <f t="shared" si="1"/>
        <v>44957</v>
      </c>
      <c r="N65" s="820">
        <f t="shared" si="2"/>
        <v>45016</v>
      </c>
      <c r="O65" s="821">
        <f t="shared" ref="O65" si="10">+ROUND((N65-M65)/30.4+1,0)</f>
        <v>3</v>
      </c>
      <c r="P65" s="821">
        <f t="shared" si="6"/>
        <v>252000</v>
      </c>
    </row>
    <row r="66" spans="1:16" x14ac:dyDescent="0.25">
      <c r="A66" s="814">
        <v>44462</v>
      </c>
      <c r="B66" s="815" t="s">
        <v>939</v>
      </c>
      <c r="C66" s="816" t="s">
        <v>930</v>
      </c>
      <c r="D66" s="816" t="s">
        <v>933</v>
      </c>
      <c r="E66" s="816" t="s">
        <v>919</v>
      </c>
      <c r="F66" s="816">
        <v>2022</v>
      </c>
      <c r="G66" s="816" t="s">
        <v>942</v>
      </c>
      <c r="H66" s="817">
        <v>84000</v>
      </c>
      <c r="I66" s="816" t="s">
        <v>932</v>
      </c>
      <c r="J66" s="818">
        <v>0.92130000000000001</v>
      </c>
      <c r="K66" s="818">
        <v>0</v>
      </c>
      <c r="L66" s="818">
        <v>0</v>
      </c>
      <c r="M66" s="819">
        <f t="shared" si="1"/>
        <v>44773</v>
      </c>
      <c r="N66" s="820">
        <f t="shared" si="2"/>
        <v>44926</v>
      </c>
      <c r="O66" s="821">
        <f t="shared" ref="O66" si="11">+ROUND((N66-M66)/30.4+1,0)</f>
        <v>6</v>
      </c>
      <c r="P66" s="821">
        <f t="shared" si="6"/>
        <v>504000</v>
      </c>
    </row>
    <row r="67" spans="1:16" x14ac:dyDescent="0.25">
      <c r="A67" s="814">
        <v>44462</v>
      </c>
      <c r="B67" s="815" t="s">
        <v>939</v>
      </c>
      <c r="C67" s="816" t="s">
        <v>930</v>
      </c>
      <c r="D67" s="816" t="s">
        <v>931</v>
      </c>
      <c r="E67" s="816" t="s">
        <v>919</v>
      </c>
      <c r="F67" s="816">
        <v>2022</v>
      </c>
      <c r="G67" s="816" t="s">
        <v>941</v>
      </c>
      <c r="H67" s="817">
        <v>336000</v>
      </c>
      <c r="I67" s="816" t="s">
        <v>932</v>
      </c>
      <c r="J67" s="818">
        <v>0.3</v>
      </c>
      <c r="K67" s="818">
        <v>0</v>
      </c>
      <c r="L67" s="818">
        <v>0</v>
      </c>
      <c r="M67" s="819">
        <f t="shared" si="1"/>
        <v>44681</v>
      </c>
      <c r="N67" s="820">
        <f t="shared" si="2"/>
        <v>44926</v>
      </c>
      <c r="O67" s="821">
        <f t="shared" ref="O67" si="12">+ROUND((N67-M67)/30.4+1,0)</f>
        <v>9</v>
      </c>
      <c r="P67" s="821">
        <f t="shared" si="6"/>
        <v>3024000</v>
      </c>
    </row>
    <row r="68" spans="1:16" x14ac:dyDescent="0.25">
      <c r="A68" s="814">
        <v>44462</v>
      </c>
      <c r="B68" s="815" t="s">
        <v>939</v>
      </c>
      <c r="C68" s="816" t="s">
        <v>930</v>
      </c>
      <c r="D68" s="816" t="s">
        <v>931</v>
      </c>
      <c r="E68" s="816" t="s">
        <v>919</v>
      </c>
      <c r="F68" s="816">
        <v>2022</v>
      </c>
      <c r="G68" s="816" t="s">
        <v>920</v>
      </c>
      <c r="H68" s="817">
        <v>504000</v>
      </c>
      <c r="I68" s="816" t="s">
        <v>932</v>
      </c>
      <c r="J68" s="818">
        <v>0.379</v>
      </c>
      <c r="K68" s="818">
        <v>0</v>
      </c>
      <c r="L68" s="818">
        <v>0</v>
      </c>
      <c r="M68" s="819">
        <f t="shared" si="1"/>
        <v>44592</v>
      </c>
      <c r="N68" s="820">
        <f t="shared" si="2"/>
        <v>44651</v>
      </c>
      <c r="O68" s="821">
        <f t="shared" ref="O68" si="13">+ROUND((N68-M68)/30.4+1,0)</f>
        <v>3</v>
      </c>
      <c r="P68" s="821">
        <f t="shared" si="6"/>
        <v>1512000</v>
      </c>
    </row>
    <row r="69" spans="1:16" x14ac:dyDescent="0.25">
      <c r="A69" s="822">
        <v>44462</v>
      </c>
      <c r="B69" s="823" t="s">
        <v>939</v>
      </c>
      <c r="C69" s="824" t="s">
        <v>930</v>
      </c>
      <c r="D69" s="824" t="s">
        <v>931</v>
      </c>
      <c r="E69" s="824" t="s">
        <v>919</v>
      </c>
      <c r="F69" s="824">
        <v>2021</v>
      </c>
      <c r="G69" s="824" t="s">
        <v>924</v>
      </c>
      <c r="H69" s="825">
        <v>504000</v>
      </c>
      <c r="I69" s="824" t="s">
        <v>932</v>
      </c>
      <c r="J69" s="805">
        <v>0.379</v>
      </c>
      <c r="K69" s="805">
        <v>0</v>
      </c>
      <c r="L69" s="805">
        <v>0</v>
      </c>
      <c r="M69" s="826">
        <f t="shared" si="1"/>
        <v>44500</v>
      </c>
      <c r="N69" s="827">
        <f t="shared" si="2"/>
        <v>44561</v>
      </c>
      <c r="O69" s="828">
        <f t="shared" ref="O69" si="14">+ROUND((N69-M69)/30.4+1,0)</f>
        <v>3</v>
      </c>
      <c r="P69" s="828">
        <f t="shared" ref="P69" si="15">+O69*H69</f>
        <v>1512000</v>
      </c>
    </row>
    <row r="70" spans="1:16" x14ac:dyDescent="0.25">
      <c r="A70" s="822">
        <v>44462</v>
      </c>
      <c r="B70" s="823" t="s">
        <v>939</v>
      </c>
      <c r="C70" s="824" t="s">
        <v>1036</v>
      </c>
      <c r="D70" s="824" t="s">
        <v>1037</v>
      </c>
      <c r="E70" s="824" t="s">
        <v>938</v>
      </c>
      <c r="F70" s="824">
        <v>2023</v>
      </c>
      <c r="G70" s="824" t="s">
        <v>920</v>
      </c>
      <c r="H70" s="825">
        <v>40000</v>
      </c>
      <c r="I70" s="824" t="s">
        <v>1038</v>
      </c>
      <c r="J70" s="805">
        <v>3.5</v>
      </c>
      <c r="K70" s="805">
        <v>4.3070000000000004</v>
      </c>
      <c r="L70" s="805">
        <v>0</v>
      </c>
      <c r="M70" s="826">
        <f t="shared" si="1"/>
        <v>44957</v>
      </c>
      <c r="N70" s="827">
        <f t="shared" si="2"/>
        <v>45016</v>
      </c>
      <c r="O70" s="828">
        <f t="shared" ref="O70" si="16">+ROUND((N70-M70)/30.4+1,0)</f>
        <v>3</v>
      </c>
      <c r="P70" s="828">
        <f t="shared" ref="P70" si="17">+O70*H70</f>
        <v>120000</v>
      </c>
    </row>
    <row r="71" spans="1:16" x14ac:dyDescent="0.25">
      <c r="A71" s="822">
        <v>44462</v>
      </c>
      <c r="B71" s="823" t="s">
        <v>939</v>
      </c>
      <c r="C71" s="824" t="s">
        <v>1036</v>
      </c>
      <c r="D71" s="824" t="s">
        <v>1037</v>
      </c>
      <c r="E71" s="824" t="s">
        <v>938</v>
      </c>
      <c r="F71" s="824">
        <v>2022</v>
      </c>
      <c r="G71" s="824" t="s">
        <v>941</v>
      </c>
      <c r="H71" s="825">
        <v>40000</v>
      </c>
      <c r="I71" s="824" t="s">
        <v>1038</v>
      </c>
      <c r="J71" s="805">
        <v>3.5</v>
      </c>
      <c r="K71" s="805">
        <v>4.3070000000000004</v>
      </c>
      <c r="L71" s="805">
        <v>0</v>
      </c>
      <c r="M71" s="826">
        <f t="shared" si="1"/>
        <v>44681</v>
      </c>
      <c r="N71" s="827">
        <f t="shared" si="2"/>
        <v>44926</v>
      </c>
      <c r="O71" s="828">
        <f t="shared" ref="O71" si="18">+ROUND((N71-M71)/30.4+1,0)</f>
        <v>9</v>
      </c>
      <c r="P71" s="828">
        <f t="shared" ref="P71" si="19">+O71*H71</f>
        <v>360000</v>
      </c>
    </row>
    <row r="72" spans="1:16" x14ac:dyDescent="0.25">
      <c r="A72" s="829">
        <v>44462</v>
      </c>
      <c r="B72" s="823" t="s">
        <v>940</v>
      </c>
      <c r="C72" s="824" t="s">
        <v>1036</v>
      </c>
      <c r="D72" s="824" t="s">
        <v>1037</v>
      </c>
      <c r="E72" s="824" t="s">
        <v>938</v>
      </c>
      <c r="F72" s="824">
        <v>2022</v>
      </c>
      <c r="G72" s="824" t="s">
        <v>920</v>
      </c>
      <c r="H72" s="825">
        <v>80000</v>
      </c>
      <c r="I72" s="824" t="s">
        <v>1038</v>
      </c>
      <c r="J72" s="805">
        <v>4</v>
      </c>
      <c r="K72" s="805">
        <v>8.8000000000000007</v>
      </c>
      <c r="L72" s="805">
        <v>0</v>
      </c>
      <c r="M72" s="830">
        <f t="shared" si="1"/>
        <v>44592</v>
      </c>
      <c r="N72" s="827">
        <f t="shared" si="2"/>
        <v>44651</v>
      </c>
      <c r="O72" s="831">
        <f t="shared" ref="O72:O74" si="20">+ROUND((N72-M72)/30.4+1,0)</f>
        <v>3</v>
      </c>
      <c r="P72" s="831">
        <f t="shared" ref="P72:P74" si="21">+O72*H72</f>
        <v>240000</v>
      </c>
    </row>
    <row r="73" spans="1:16" x14ac:dyDescent="0.25">
      <c r="A73" s="829">
        <v>44462</v>
      </c>
      <c r="B73" s="823" t="s">
        <v>940</v>
      </c>
      <c r="C73" s="824" t="s">
        <v>1036</v>
      </c>
      <c r="D73" s="824" t="s">
        <v>1037</v>
      </c>
      <c r="E73" s="824" t="s">
        <v>938</v>
      </c>
      <c r="F73" s="824">
        <v>2021</v>
      </c>
      <c r="G73" s="824" t="s">
        <v>924</v>
      </c>
      <c r="H73" s="825">
        <v>80000</v>
      </c>
      <c r="I73" s="824" t="s">
        <v>1038</v>
      </c>
      <c r="J73" s="805">
        <v>4</v>
      </c>
      <c r="K73" s="805">
        <v>8.8000000000000007</v>
      </c>
      <c r="L73" s="805">
        <v>0</v>
      </c>
      <c r="M73" s="830">
        <f t="shared" si="1"/>
        <v>44500</v>
      </c>
      <c r="N73" s="827">
        <f t="shared" si="2"/>
        <v>44561</v>
      </c>
      <c r="O73" s="831">
        <f t="shared" si="20"/>
        <v>3</v>
      </c>
      <c r="P73" s="831">
        <f t="shared" si="21"/>
        <v>240000</v>
      </c>
    </row>
    <row r="74" spans="1:16" x14ac:dyDescent="0.25">
      <c r="A74" s="829">
        <v>44462</v>
      </c>
      <c r="B74" s="823" t="s">
        <v>939</v>
      </c>
      <c r="C74" s="824" t="s">
        <v>917</v>
      </c>
      <c r="D74" s="824" t="s">
        <v>918</v>
      </c>
      <c r="E74" s="824" t="s">
        <v>919</v>
      </c>
      <c r="F74" s="824">
        <v>2023</v>
      </c>
      <c r="G74" s="824" t="s">
        <v>920</v>
      </c>
      <c r="H74" s="825">
        <v>10000</v>
      </c>
      <c r="I74" s="824" t="s">
        <v>921</v>
      </c>
      <c r="J74" s="805">
        <v>64.319999999999993</v>
      </c>
      <c r="K74" s="805">
        <v>0</v>
      </c>
      <c r="L74" s="805">
        <v>0</v>
      </c>
      <c r="M74" s="830">
        <f t="shared" si="1"/>
        <v>44957</v>
      </c>
      <c r="N74" s="827">
        <f t="shared" si="2"/>
        <v>45016</v>
      </c>
      <c r="O74" s="831">
        <f t="shared" si="20"/>
        <v>3</v>
      </c>
      <c r="P74" s="831">
        <f t="shared" si="21"/>
        <v>30000</v>
      </c>
    </row>
    <row r="75" spans="1:16" x14ac:dyDescent="0.25">
      <c r="A75" s="829">
        <v>44459</v>
      </c>
      <c r="B75" s="823" t="s">
        <v>940</v>
      </c>
      <c r="C75" s="824" t="s">
        <v>930</v>
      </c>
      <c r="D75" s="824" t="s">
        <v>931</v>
      </c>
      <c r="E75" s="824" t="s">
        <v>919</v>
      </c>
      <c r="F75" s="824">
        <v>2022</v>
      </c>
      <c r="G75" s="824" t="s">
        <v>929</v>
      </c>
      <c r="H75" s="825">
        <v>588000</v>
      </c>
      <c r="I75" s="824" t="s">
        <v>932</v>
      </c>
      <c r="J75" s="805">
        <v>0.32</v>
      </c>
      <c r="K75" s="805">
        <v>0</v>
      </c>
      <c r="L75" s="805">
        <v>0</v>
      </c>
      <c r="M75" s="830">
        <f t="shared" si="1"/>
        <v>44592</v>
      </c>
      <c r="N75" s="827">
        <f t="shared" si="2"/>
        <v>44926</v>
      </c>
      <c r="O75" s="831">
        <f t="shared" si="3"/>
        <v>12</v>
      </c>
      <c r="P75" s="831">
        <f t="shared" si="4"/>
        <v>7056000</v>
      </c>
    </row>
    <row r="76" spans="1:16" x14ac:dyDescent="0.25">
      <c r="A76" s="829">
        <v>44459</v>
      </c>
      <c r="B76" s="823" t="s">
        <v>940</v>
      </c>
      <c r="C76" s="824" t="s">
        <v>930</v>
      </c>
      <c r="D76" s="824" t="s">
        <v>933</v>
      </c>
      <c r="E76" s="824" t="s">
        <v>919</v>
      </c>
      <c r="F76" s="824">
        <v>2022</v>
      </c>
      <c r="G76" s="824" t="s">
        <v>941</v>
      </c>
      <c r="H76" s="825">
        <v>588000</v>
      </c>
      <c r="I76" s="824" t="s">
        <v>932</v>
      </c>
      <c r="J76" s="805">
        <v>0.95</v>
      </c>
      <c r="K76" s="805">
        <v>0</v>
      </c>
      <c r="L76" s="805">
        <v>0</v>
      </c>
      <c r="M76" s="830">
        <f t="shared" si="1"/>
        <v>44681</v>
      </c>
      <c r="N76" s="827">
        <f t="shared" si="2"/>
        <v>44926</v>
      </c>
      <c r="O76" s="831">
        <f t="shared" si="3"/>
        <v>9</v>
      </c>
      <c r="P76" s="831">
        <f t="shared" si="4"/>
        <v>5292000</v>
      </c>
    </row>
    <row r="77" spans="1:16" x14ac:dyDescent="0.25">
      <c r="A77" s="829">
        <v>44456</v>
      </c>
      <c r="B77" s="823" t="s">
        <v>937</v>
      </c>
      <c r="C77" s="824" t="s">
        <v>925</v>
      </c>
      <c r="D77" s="824" t="s">
        <v>928</v>
      </c>
      <c r="E77" s="824" t="s">
        <v>919</v>
      </c>
      <c r="F77" s="824">
        <v>2022</v>
      </c>
      <c r="G77" s="824" t="s">
        <v>929</v>
      </c>
      <c r="H77" s="825">
        <v>100000</v>
      </c>
      <c r="I77" s="824" t="s">
        <v>927</v>
      </c>
      <c r="J77" s="805">
        <v>-0.29749999999999999</v>
      </c>
      <c r="K77" s="805">
        <v>0</v>
      </c>
      <c r="L77" s="805">
        <v>0</v>
      </c>
      <c r="M77" s="830">
        <f t="shared" si="1"/>
        <v>44592</v>
      </c>
      <c r="N77" s="827">
        <f t="shared" si="2"/>
        <v>44926</v>
      </c>
      <c r="O77" s="831">
        <f t="shared" si="3"/>
        <v>12</v>
      </c>
      <c r="P77" s="831">
        <f t="shared" si="4"/>
        <v>1200000</v>
      </c>
    </row>
    <row r="78" spans="1:16" x14ac:dyDescent="0.25">
      <c r="A78" s="829">
        <v>44418</v>
      </c>
      <c r="B78" s="823" t="s">
        <v>937</v>
      </c>
      <c r="C78" s="824" t="s">
        <v>925</v>
      </c>
      <c r="D78" s="824" t="s">
        <v>926</v>
      </c>
      <c r="E78" s="824" t="s">
        <v>938</v>
      </c>
      <c r="F78" s="824">
        <v>2023</v>
      </c>
      <c r="G78" s="824" t="s">
        <v>920</v>
      </c>
      <c r="H78" s="825">
        <v>80000</v>
      </c>
      <c r="I78" s="824" t="s">
        <v>927</v>
      </c>
      <c r="J78" s="805">
        <v>3</v>
      </c>
      <c r="K78" s="805">
        <v>4.76</v>
      </c>
      <c r="L78" s="805">
        <v>0</v>
      </c>
      <c r="M78" s="830">
        <f t="shared" si="1"/>
        <v>44957</v>
      </c>
      <c r="N78" s="827">
        <f t="shared" si="2"/>
        <v>45016</v>
      </c>
      <c r="O78" s="831">
        <f t="shared" si="3"/>
        <v>3</v>
      </c>
      <c r="P78" s="831">
        <f t="shared" si="4"/>
        <v>240000</v>
      </c>
    </row>
    <row r="79" spans="1:16" x14ac:dyDescent="0.25">
      <c r="A79" s="829">
        <v>44418</v>
      </c>
      <c r="B79" s="823" t="s">
        <v>939</v>
      </c>
      <c r="C79" s="824" t="s">
        <v>917</v>
      </c>
      <c r="D79" s="824" t="s">
        <v>918</v>
      </c>
      <c r="E79" s="824" t="s">
        <v>938</v>
      </c>
      <c r="F79" s="824">
        <v>2023</v>
      </c>
      <c r="G79" s="824" t="s">
        <v>920</v>
      </c>
      <c r="H79" s="825">
        <v>4000</v>
      </c>
      <c r="I79" s="824" t="s">
        <v>921</v>
      </c>
      <c r="J79" s="805">
        <v>55</v>
      </c>
      <c r="K79" s="805">
        <v>66</v>
      </c>
      <c r="L79" s="805">
        <v>0</v>
      </c>
      <c r="M79" s="830">
        <f t="shared" si="1"/>
        <v>44957</v>
      </c>
      <c r="N79" s="827">
        <f t="shared" si="2"/>
        <v>45016</v>
      </c>
      <c r="O79" s="831">
        <f t="shared" si="3"/>
        <v>3</v>
      </c>
      <c r="P79" s="831">
        <f t="shared" si="4"/>
        <v>12000</v>
      </c>
    </row>
    <row r="80" spans="1:16" x14ac:dyDescent="0.25">
      <c r="A80" s="829">
        <v>44418</v>
      </c>
      <c r="B80" s="823" t="s">
        <v>939</v>
      </c>
      <c r="C80" s="824" t="s">
        <v>917</v>
      </c>
      <c r="D80" s="824" t="s">
        <v>918</v>
      </c>
      <c r="E80" s="824" t="s">
        <v>938</v>
      </c>
      <c r="F80" s="824">
        <v>2022</v>
      </c>
      <c r="G80" s="824" t="s">
        <v>922</v>
      </c>
      <c r="H80" s="825">
        <v>16000</v>
      </c>
      <c r="I80" s="824" t="s">
        <v>921</v>
      </c>
      <c r="J80" s="805">
        <v>60</v>
      </c>
      <c r="K80" s="805">
        <v>68.099999999999994</v>
      </c>
      <c r="L80" s="805">
        <v>0</v>
      </c>
      <c r="M80" s="830">
        <f t="shared" si="1"/>
        <v>44681</v>
      </c>
      <c r="N80" s="827">
        <f t="shared" si="2"/>
        <v>44742</v>
      </c>
      <c r="O80" s="831">
        <f t="shared" si="3"/>
        <v>3</v>
      </c>
      <c r="P80" s="831">
        <f t="shared" si="4"/>
        <v>48000</v>
      </c>
    </row>
    <row r="81" spans="1:16" x14ac:dyDescent="0.25">
      <c r="A81" s="829">
        <v>44418</v>
      </c>
      <c r="B81" s="823" t="s">
        <v>939</v>
      </c>
      <c r="C81" s="824" t="s">
        <v>917</v>
      </c>
      <c r="D81" s="824" t="s">
        <v>918</v>
      </c>
      <c r="E81" s="824" t="s">
        <v>938</v>
      </c>
      <c r="F81" s="824">
        <v>2022</v>
      </c>
      <c r="G81" s="824" t="s">
        <v>923</v>
      </c>
      <c r="H81" s="825">
        <v>7000</v>
      </c>
      <c r="I81" s="824" t="s">
        <v>921</v>
      </c>
      <c r="J81" s="805">
        <v>60</v>
      </c>
      <c r="K81" s="805">
        <v>66</v>
      </c>
      <c r="L81" s="805">
        <v>0</v>
      </c>
      <c r="M81" s="830">
        <f t="shared" ref="M81:M149" si="22">+EOMONTH(LEFT($G81,FIND(" -",$G81)-1)&amp;"-"&amp;$F81,IF($C81="Oil",0,0))</f>
        <v>44773</v>
      </c>
      <c r="N81" s="827">
        <f t="shared" ref="N81:N144" si="23">+EOMONTH(RIGHT($G81,FIND("- ",$G81)-2)&amp;"-"&amp;$F81,IF($C81="Oil",0,0))</f>
        <v>44834</v>
      </c>
      <c r="O81" s="831">
        <f t="shared" ref="O81:O144" si="24">+ROUND((N81-M81)/30.4+1,0)</f>
        <v>3</v>
      </c>
      <c r="P81" s="831">
        <f t="shared" ref="P81:P148" si="25">+O81*H81</f>
        <v>21000</v>
      </c>
    </row>
    <row r="82" spans="1:16" x14ac:dyDescent="0.25">
      <c r="A82" s="829">
        <v>44413</v>
      </c>
      <c r="B82" s="823" t="s">
        <v>940</v>
      </c>
      <c r="C82" s="824" t="s">
        <v>925</v>
      </c>
      <c r="D82" s="824" t="s">
        <v>926</v>
      </c>
      <c r="E82" s="824" t="s">
        <v>938</v>
      </c>
      <c r="F82" s="824">
        <v>2022</v>
      </c>
      <c r="G82" s="824" t="s">
        <v>941</v>
      </c>
      <c r="H82" s="825">
        <v>30000</v>
      </c>
      <c r="I82" s="824" t="s">
        <v>927</v>
      </c>
      <c r="J82" s="805">
        <v>2.5</v>
      </c>
      <c r="K82" s="805">
        <v>4.74</v>
      </c>
      <c r="L82" s="805">
        <v>0</v>
      </c>
      <c r="M82" s="830">
        <f t="shared" si="22"/>
        <v>44681</v>
      </c>
      <c r="N82" s="827">
        <f t="shared" si="23"/>
        <v>44926</v>
      </c>
      <c r="O82" s="831">
        <f t="shared" si="24"/>
        <v>9</v>
      </c>
      <c r="P82" s="831">
        <f t="shared" si="25"/>
        <v>270000</v>
      </c>
    </row>
    <row r="83" spans="1:16" x14ac:dyDescent="0.25">
      <c r="A83" s="829">
        <v>44413</v>
      </c>
      <c r="B83" s="823" t="s">
        <v>939</v>
      </c>
      <c r="C83" s="824" t="s">
        <v>917</v>
      </c>
      <c r="D83" s="824" t="s">
        <v>918</v>
      </c>
      <c r="E83" s="824" t="s">
        <v>938</v>
      </c>
      <c r="F83" s="824">
        <v>2022</v>
      </c>
      <c r="G83" s="824" t="s">
        <v>941</v>
      </c>
      <c r="H83" s="825">
        <v>8000</v>
      </c>
      <c r="I83" s="824" t="s">
        <v>921</v>
      </c>
      <c r="J83" s="805">
        <v>60</v>
      </c>
      <c r="K83" s="805">
        <v>65.25</v>
      </c>
      <c r="L83" s="805">
        <v>0</v>
      </c>
      <c r="M83" s="830">
        <f t="shared" si="22"/>
        <v>44681</v>
      </c>
      <c r="N83" s="827">
        <f t="shared" si="23"/>
        <v>44926</v>
      </c>
      <c r="O83" s="831">
        <f t="shared" si="24"/>
        <v>9</v>
      </c>
      <c r="P83" s="831">
        <f t="shared" si="25"/>
        <v>72000</v>
      </c>
    </row>
    <row r="84" spans="1:16" x14ac:dyDescent="0.25">
      <c r="A84" s="829">
        <v>44406</v>
      </c>
      <c r="B84" s="823" t="s">
        <v>937</v>
      </c>
      <c r="C84" s="824" t="s">
        <v>925</v>
      </c>
      <c r="D84" s="824" t="s">
        <v>926</v>
      </c>
      <c r="E84" s="824" t="s">
        <v>938</v>
      </c>
      <c r="F84" s="824">
        <v>2023</v>
      </c>
      <c r="G84" s="824" t="s">
        <v>929</v>
      </c>
      <c r="H84" s="825">
        <v>30000</v>
      </c>
      <c r="I84" s="824" t="s">
        <v>927</v>
      </c>
      <c r="J84" s="805">
        <v>2.6</v>
      </c>
      <c r="K84" s="805">
        <v>3.37</v>
      </c>
      <c r="L84" s="805">
        <v>0</v>
      </c>
      <c r="M84" s="830">
        <f t="shared" si="22"/>
        <v>44957</v>
      </c>
      <c r="N84" s="827">
        <f t="shared" si="23"/>
        <v>45291</v>
      </c>
      <c r="O84" s="831">
        <f t="shared" si="24"/>
        <v>12</v>
      </c>
      <c r="P84" s="831">
        <f t="shared" si="25"/>
        <v>360000</v>
      </c>
    </row>
    <row r="85" spans="1:16" x14ac:dyDescent="0.25">
      <c r="A85" s="829">
        <v>44406</v>
      </c>
      <c r="B85" s="823" t="s">
        <v>940</v>
      </c>
      <c r="C85" s="824" t="s">
        <v>925</v>
      </c>
      <c r="D85" s="824" t="s">
        <v>926</v>
      </c>
      <c r="E85" s="824" t="s">
        <v>938</v>
      </c>
      <c r="F85" s="824">
        <v>2022</v>
      </c>
      <c r="G85" s="824" t="s">
        <v>929</v>
      </c>
      <c r="H85" s="825">
        <v>30000</v>
      </c>
      <c r="I85" s="824" t="s">
        <v>927</v>
      </c>
      <c r="J85" s="805">
        <v>3</v>
      </c>
      <c r="K85" s="805">
        <v>4.3099999999999996</v>
      </c>
      <c r="L85" s="805">
        <v>0</v>
      </c>
      <c r="M85" s="830">
        <f t="shared" si="22"/>
        <v>44592</v>
      </c>
      <c r="N85" s="827">
        <f t="shared" si="23"/>
        <v>44926</v>
      </c>
      <c r="O85" s="831">
        <f t="shared" si="24"/>
        <v>12</v>
      </c>
      <c r="P85" s="831">
        <f t="shared" si="25"/>
        <v>360000</v>
      </c>
    </row>
    <row r="86" spans="1:16" x14ac:dyDescent="0.25">
      <c r="A86" s="829">
        <v>44406</v>
      </c>
      <c r="B86" s="823" t="s">
        <v>940</v>
      </c>
      <c r="C86" s="824" t="s">
        <v>925</v>
      </c>
      <c r="D86" s="824" t="s">
        <v>926</v>
      </c>
      <c r="E86" s="824" t="s">
        <v>938</v>
      </c>
      <c r="F86" s="824">
        <v>2021</v>
      </c>
      <c r="G86" s="824" t="s">
        <v>924</v>
      </c>
      <c r="H86" s="825">
        <v>30000</v>
      </c>
      <c r="I86" s="824" t="s">
        <v>927</v>
      </c>
      <c r="J86" s="805">
        <v>3</v>
      </c>
      <c r="K86" s="805">
        <v>7.0350000000000001</v>
      </c>
      <c r="L86" s="805">
        <v>0</v>
      </c>
      <c r="M86" s="830">
        <f t="shared" si="22"/>
        <v>44500</v>
      </c>
      <c r="N86" s="827">
        <f t="shared" si="23"/>
        <v>44561</v>
      </c>
      <c r="O86" s="831">
        <f t="shared" si="24"/>
        <v>3</v>
      </c>
      <c r="P86" s="831">
        <f t="shared" si="25"/>
        <v>90000</v>
      </c>
    </row>
    <row r="87" spans="1:16" x14ac:dyDescent="0.25">
      <c r="A87" s="829">
        <v>44400</v>
      </c>
      <c r="B87" s="823" t="s">
        <v>937</v>
      </c>
      <c r="C87" s="824" t="s">
        <v>917</v>
      </c>
      <c r="D87" s="824" t="s">
        <v>918</v>
      </c>
      <c r="E87" s="824" t="s">
        <v>938</v>
      </c>
      <c r="F87" s="824">
        <v>2023</v>
      </c>
      <c r="G87" s="824" t="s">
        <v>929</v>
      </c>
      <c r="H87" s="825">
        <v>5000</v>
      </c>
      <c r="I87" s="824" t="s">
        <v>921</v>
      </c>
      <c r="J87" s="805">
        <v>50</v>
      </c>
      <c r="K87" s="805">
        <v>67.099999999999994</v>
      </c>
      <c r="L87" s="805">
        <v>0</v>
      </c>
      <c r="M87" s="830">
        <f t="shared" si="22"/>
        <v>44957</v>
      </c>
      <c r="N87" s="827">
        <f t="shared" si="23"/>
        <v>45291</v>
      </c>
      <c r="O87" s="831">
        <f t="shared" si="24"/>
        <v>12</v>
      </c>
      <c r="P87" s="831">
        <f t="shared" si="25"/>
        <v>60000</v>
      </c>
    </row>
    <row r="88" spans="1:16" x14ac:dyDescent="0.25">
      <c r="A88" s="829">
        <v>44400</v>
      </c>
      <c r="B88" s="823" t="s">
        <v>939</v>
      </c>
      <c r="C88" s="824" t="s">
        <v>917</v>
      </c>
      <c r="D88" s="824" t="s">
        <v>918</v>
      </c>
      <c r="E88" s="824" t="s">
        <v>938</v>
      </c>
      <c r="F88" s="824">
        <v>2022</v>
      </c>
      <c r="G88" s="824" t="s">
        <v>922</v>
      </c>
      <c r="H88" s="825">
        <v>5000</v>
      </c>
      <c r="I88" s="824" t="s">
        <v>921</v>
      </c>
      <c r="J88" s="805">
        <v>55</v>
      </c>
      <c r="K88" s="805">
        <v>73.75</v>
      </c>
      <c r="L88" s="805">
        <v>0</v>
      </c>
      <c r="M88" s="830">
        <f t="shared" si="22"/>
        <v>44681</v>
      </c>
      <c r="N88" s="827">
        <f t="shared" si="23"/>
        <v>44742</v>
      </c>
      <c r="O88" s="831">
        <f t="shared" si="24"/>
        <v>3</v>
      </c>
      <c r="P88" s="831">
        <f t="shared" si="25"/>
        <v>15000</v>
      </c>
    </row>
    <row r="89" spans="1:16" x14ac:dyDescent="0.25">
      <c r="A89" s="829">
        <v>44398</v>
      </c>
      <c r="B89" s="823" t="s">
        <v>937</v>
      </c>
      <c r="C89" s="824" t="s">
        <v>917</v>
      </c>
      <c r="D89" s="824" t="s">
        <v>918</v>
      </c>
      <c r="E89" s="824" t="s">
        <v>938</v>
      </c>
      <c r="F89" s="824">
        <v>2024</v>
      </c>
      <c r="G89" s="824" t="s">
        <v>929</v>
      </c>
      <c r="H89" s="825">
        <v>5000</v>
      </c>
      <c r="I89" s="824" t="s">
        <v>921</v>
      </c>
      <c r="J89" s="805">
        <v>50</v>
      </c>
      <c r="K89" s="805">
        <v>59.05</v>
      </c>
      <c r="L89" s="805">
        <v>0</v>
      </c>
      <c r="M89" s="830">
        <f t="shared" si="22"/>
        <v>45322</v>
      </c>
      <c r="N89" s="827">
        <f t="shared" si="23"/>
        <v>45657</v>
      </c>
      <c r="O89" s="831">
        <f t="shared" si="24"/>
        <v>12</v>
      </c>
      <c r="P89" s="831">
        <f t="shared" si="25"/>
        <v>60000</v>
      </c>
    </row>
    <row r="90" spans="1:16" x14ac:dyDescent="0.25">
      <c r="A90" s="829">
        <v>44398</v>
      </c>
      <c r="B90" s="823" t="s">
        <v>937</v>
      </c>
      <c r="C90" s="824" t="s">
        <v>917</v>
      </c>
      <c r="D90" s="824" t="s">
        <v>918</v>
      </c>
      <c r="E90" s="824" t="s">
        <v>938</v>
      </c>
      <c r="F90" s="824">
        <v>2023</v>
      </c>
      <c r="G90" s="824" t="s">
        <v>929</v>
      </c>
      <c r="H90" s="825">
        <v>5000</v>
      </c>
      <c r="I90" s="824" t="s">
        <v>921</v>
      </c>
      <c r="J90" s="805">
        <v>50</v>
      </c>
      <c r="K90" s="805">
        <v>65.599999999999994</v>
      </c>
      <c r="L90" s="805">
        <v>0</v>
      </c>
      <c r="M90" s="830">
        <f t="shared" si="22"/>
        <v>44957</v>
      </c>
      <c r="N90" s="827">
        <f t="shared" si="23"/>
        <v>45291</v>
      </c>
      <c r="O90" s="831">
        <f t="shared" si="24"/>
        <v>12</v>
      </c>
      <c r="P90" s="831">
        <f t="shared" si="25"/>
        <v>60000</v>
      </c>
    </row>
    <row r="91" spans="1:16" x14ac:dyDescent="0.25">
      <c r="A91" s="829">
        <v>44398</v>
      </c>
      <c r="B91" s="823" t="s">
        <v>937</v>
      </c>
      <c r="C91" s="824" t="s">
        <v>917</v>
      </c>
      <c r="D91" s="824" t="s">
        <v>918</v>
      </c>
      <c r="E91" s="824" t="s">
        <v>938</v>
      </c>
      <c r="F91" s="824">
        <v>2022</v>
      </c>
      <c r="G91" s="824" t="s">
        <v>942</v>
      </c>
      <c r="H91" s="825">
        <v>5000</v>
      </c>
      <c r="I91" s="824" t="s">
        <v>921</v>
      </c>
      <c r="J91" s="805">
        <v>50</v>
      </c>
      <c r="K91" s="805">
        <v>71.5</v>
      </c>
      <c r="L91" s="805">
        <v>0</v>
      </c>
      <c r="M91" s="830">
        <f t="shared" si="22"/>
        <v>44773</v>
      </c>
      <c r="N91" s="827">
        <f t="shared" si="23"/>
        <v>44926</v>
      </c>
      <c r="O91" s="831">
        <f t="shared" si="24"/>
        <v>6</v>
      </c>
      <c r="P91" s="831">
        <f t="shared" si="25"/>
        <v>30000</v>
      </c>
    </row>
    <row r="92" spans="1:16" x14ac:dyDescent="0.25">
      <c r="A92" s="829">
        <v>44396</v>
      </c>
      <c r="B92" s="823" t="s">
        <v>937</v>
      </c>
      <c r="C92" s="824" t="s">
        <v>925</v>
      </c>
      <c r="D92" s="824" t="s">
        <v>926</v>
      </c>
      <c r="E92" s="824" t="s">
        <v>938</v>
      </c>
      <c r="F92" s="824">
        <v>2023</v>
      </c>
      <c r="G92" s="824" t="s">
        <v>929</v>
      </c>
      <c r="H92" s="825">
        <v>60000</v>
      </c>
      <c r="I92" s="824" t="s">
        <v>927</v>
      </c>
      <c r="J92" s="805">
        <v>2.5</v>
      </c>
      <c r="K92" s="805">
        <v>3.2</v>
      </c>
      <c r="L92" s="805">
        <v>0</v>
      </c>
      <c r="M92" s="830">
        <f t="shared" si="22"/>
        <v>44957</v>
      </c>
      <c r="N92" s="827">
        <f t="shared" si="23"/>
        <v>45291</v>
      </c>
      <c r="O92" s="831">
        <f t="shared" si="24"/>
        <v>12</v>
      </c>
      <c r="P92" s="831">
        <f t="shared" si="25"/>
        <v>720000</v>
      </c>
    </row>
    <row r="93" spans="1:16" x14ac:dyDescent="0.25">
      <c r="A93" s="829">
        <v>44396</v>
      </c>
      <c r="B93" s="823" t="s">
        <v>940</v>
      </c>
      <c r="C93" s="824" t="s">
        <v>925</v>
      </c>
      <c r="D93" s="824" t="s">
        <v>926</v>
      </c>
      <c r="E93" s="824" t="s">
        <v>938</v>
      </c>
      <c r="F93" s="824">
        <v>2022</v>
      </c>
      <c r="G93" s="824" t="s">
        <v>929</v>
      </c>
      <c r="H93" s="825">
        <v>60000</v>
      </c>
      <c r="I93" s="824" t="s">
        <v>927</v>
      </c>
      <c r="J93" s="805">
        <v>2.9</v>
      </c>
      <c r="K93" s="805">
        <v>3.65</v>
      </c>
      <c r="L93" s="805">
        <v>0</v>
      </c>
      <c r="M93" s="830">
        <f t="shared" si="22"/>
        <v>44592</v>
      </c>
      <c r="N93" s="827">
        <f t="shared" si="23"/>
        <v>44926</v>
      </c>
      <c r="O93" s="831">
        <f t="shared" si="24"/>
        <v>12</v>
      </c>
      <c r="P93" s="831">
        <f t="shared" si="25"/>
        <v>720000</v>
      </c>
    </row>
    <row r="94" spans="1:16" x14ac:dyDescent="0.25">
      <c r="A94" s="829">
        <v>44396</v>
      </c>
      <c r="B94" s="823" t="s">
        <v>937</v>
      </c>
      <c r="C94" s="824" t="s">
        <v>925</v>
      </c>
      <c r="D94" s="824" t="s">
        <v>926</v>
      </c>
      <c r="E94" s="824" t="s">
        <v>938</v>
      </c>
      <c r="F94" s="824">
        <v>2021</v>
      </c>
      <c r="G94" s="824" t="s">
        <v>924</v>
      </c>
      <c r="H94" s="825">
        <v>30000</v>
      </c>
      <c r="I94" s="824" t="s">
        <v>927</v>
      </c>
      <c r="J94" s="805">
        <v>3.25</v>
      </c>
      <c r="K94" s="805">
        <v>5.0199999999999996</v>
      </c>
      <c r="L94" s="805">
        <v>0</v>
      </c>
      <c r="M94" s="830">
        <f t="shared" si="22"/>
        <v>44500</v>
      </c>
      <c r="N94" s="827">
        <f t="shared" si="23"/>
        <v>44561</v>
      </c>
      <c r="O94" s="831">
        <f t="shared" si="24"/>
        <v>3</v>
      </c>
      <c r="P94" s="831">
        <f t="shared" si="25"/>
        <v>90000</v>
      </c>
    </row>
    <row r="95" spans="1:16" x14ac:dyDescent="0.25">
      <c r="A95" s="829">
        <v>44393</v>
      </c>
      <c r="B95" s="823" t="s">
        <v>940</v>
      </c>
      <c r="C95" s="824" t="s">
        <v>930</v>
      </c>
      <c r="D95" s="824" t="s">
        <v>933</v>
      </c>
      <c r="E95" s="824" t="s">
        <v>919</v>
      </c>
      <c r="F95" s="824">
        <v>2022</v>
      </c>
      <c r="G95" s="824" t="s">
        <v>920</v>
      </c>
      <c r="H95" s="825">
        <v>714000</v>
      </c>
      <c r="I95" s="824" t="s">
        <v>932</v>
      </c>
      <c r="J95" s="805">
        <v>1.01875</v>
      </c>
      <c r="K95" s="805">
        <v>0</v>
      </c>
      <c r="L95" s="805">
        <v>0</v>
      </c>
      <c r="M95" s="830">
        <f t="shared" si="22"/>
        <v>44592</v>
      </c>
      <c r="N95" s="827">
        <f t="shared" si="23"/>
        <v>44651</v>
      </c>
      <c r="O95" s="831">
        <f t="shared" si="24"/>
        <v>3</v>
      </c>
      <c r="P95" s="831">
        <f t="shared" si="25"/>
        <v>2142000</v>
      </c>
    </row>
    <row r="96" spans="1:16" x14ac:dyDescent="0.25">
      <c r="A96" s="829">
        <v>44327</v>
      </c>
      <c r="B96" s="823" t="s">
        <v>939</v>
      </c>
      <c r="C96" s="824" t="s">
        <v>917</v>
      </c>
      <c r="D96" s="824" t="s">
        <v>918</v>
      </c>
      <c r="E96" s="824" t="s">
        <v>938</v>
      </c>
      <c r="F96" s="824">
        <v>2023</v>
      </c>
      <c r="G96" s="824" t="s">
        <v>920</v>
      </c>
      <c r="H96" s="825">
        <v>12500</v>
      </c>
      <c r="I96" s="824" t="s">
        <v>921</v>
      </c>
      <c r="J96" s="805">
        <v>55</v>
      </c>
      <c r="K96" s="805">
        <v>59.3</v>
      </c>
      <c r="L96" s="805">
        <v>0</v>
      </c>
      <c r="M96" s="830">
        <f t="shared" si="22"/>
        <v>44957</v>
      </c>
      <c r="N96" s="827">
        <f t="shared" si="23"/>
        <v>45016</v>
      </c>
      <c r="O96" s="831">
        <f t="shared" si="24"/>
        <v>3</v>
      </c>
      <c r="P96" s="831">
        <f t="shared" si="25"/>
        <v>37500</v>
      </c>
    </row>
    <row r="97" spans="1:16" x14ac:dyDescent="0.25">
      <c r="A97" s="829">
        <v>44321</v>
      </c>
      <c r="B97" s="823" t="s">
        <v>940</v>
      </c>
      <c r="C97" s="824" t="s">
        <v>925</v>
      </c>
      <c r="D97" s="824" t="s">
        <v>926</v>
      </c>
      <c r="E97" s="824" t="s">
        <v>938</v>
      </c>
      <c r="F97" s="824">
        <v>2023</v>
      </c>
      <c r="G97" s="824" t="s">
        <v>920</v>
      </c>
      <c r="H97" s="825">
        <v>75000</v>
      </c>
      <c r="I97" s="824" t="s">
        <v>927</v>
      </c>
      <c r="J97" s="805">
        <v>2.25</v>
      </c>
      <c r="K97" s="805">
        <v>4.3</v>
      </c>
      <c r="L97" s="805">
        <v>0</v>
      </c>
      <c r="M97" s="830">
        <f t="shared" si="22"/>
        <v>44957</v>
      </c>
      <c r="N97" s="827">
        <f t="shared" si="23"/>
        <v>45016</v>
      </c>
      <c r="O97" s="831">
        <f t="shared" si="24"/>
        <v>3</v>
      </c>
      <c r="P97" s="831">
        <f t="shared" si="25"/>
        <v>225000</v>
      </c>
    </row>
    <row r="98" spans="1:16" x14ac:dyDescent="0.25">
      <c r="A98" s="829">
        <v>44306</v>
      </c>
      <c r="B98" s="823" t="s">
        <v>940</v>
      </c>
      <c r="C98" s="824" t="s">
        <v>925</v>
      </c>
      <c r="D98" s="824" t="s">
        <v>926</v>
      </c>
      <c r="E98" s="824" t="s">
        <v>938</v>
      </c>
      <c r="F98" s="824">
        <v>2021</v>
      </c>
      <c r="G98" s="824" t="s">
        <v>924</v>
      </c>
      <c r="H98" s="825">
        <v>70000</v>
      </c>
      <c r="I98" s="824" t="s">
        <v>927</v>
      </c>
      <c r="J98" s="805">
        <v>2.5</v>
      </c>
      <c r="K98" s="805">
        <v>3.67</v>
      </c>
      <c r="L98" s="805">
        <v>0</v>
      </c>
      <c r="M98" s="830">
        <f t="shared" si="22"/>
        <v>44500</v>
      </c>
      <c r="N98" s="827">
        <f t="shared" si="23"/>
        <v>44561</v>
      </c>
      <c r="O98" s="831">
        <f t="shared" si="24"/>
        <v>3</v>
      </c>
      <c r="P98" s="831">
        <f t="shared" si="25"/>
        <v>210000</v>
      </c>
    </row>
    <row r="99" spans="1:16" x14ac:dyDescent="0.25">
      <c r="A99" s="829">
        <v>44299</v>
      </c>
      <c r="B99" s="823" t="s">
        <v>937</v>
      </c>
      <c r="C99" s="824" t="s">
        <v>925</v>
      </c>
      <c r="D99" s="824" t="s">
        <v>926</v>
      </c>
      <c r="E99" s="824" t="s">
        <v>938</v>
      </c>
      <c r="F99" s="824">
        <v>2023</v>
      </c>
      <c r="G99" s="824" t="s">
        <v>929</v>
      </c>
      <c r="H99" s="825">
        <v>120000</v>
      </c>
      <c r="I99" s="824" t="s">
        <v>927</v>
      </c>
      <c r="J99" s="805">
        <v>2.25</v>
      </c>
      <c r="K99" s="805">
        <v>2.89</v>
      </c>
      <c r="L99" s="805">
        <v>0</v>
      </c>
      <c r="M99" s="830">
        <f t="shared" si="22"/>
        <v>44957</v>
      </c>
      <c r="N99" s="827">
        <f t="shared" si="23"/>
        <v>45291</v>
      </c>
      <c r="O99" s="831">
        <f t="shared" si="24"/>
        <v>12</v>
      </c>
      <c r="P99" s="831">
        <f t="shared" si="25"/>
        <v>1440000</v>
      </c>
    </row>
    <row r="100" spans="1:16" x14ac:dyDescent="0.25">
      <c r="A100" s="829">
        <v>44299</v>
      </c>
      <c r="B100" s="823" t="s">
        <v>937</v>
      </c>
      <c r="C100" s="824" t="s">
        <v>925</v>
      </c>
      <c r="D100" s="824" t="s">
        <v>926</v>
      </c>
      <c r="E100" s="824" t="s">
        <v>938</v>
      </c>
      <c r="F100" s="824">
        <v>2022</v>
      </c>
      <c r="G100" s="824" t="s">
        <v>941</v>
      </c>
      <c r="H100" s="825">
        <v>280000</v>
      </c>
      <c r="I100" s="824" t="s">
        <v>927</v>
      </c>
      <c r="J100" s="805">
        <v>2.25</v>
      </c>
      <c r="K100" s="805">
        <v>2.9</v>
      </c>
      <c r="L100" s="805">
        <v>0</v>
      </c>
      <c r="M100" s="830">
        <f t="shared" si="22"/>
        <v>44681</v>
      </c>
      <c r="N100" s="827">
        <f t="shared" si="23"/>
        <v>44926</v>
      </c>
      <c r="O100" s="831">
        <f t="shared" si="24"/>
        <v>9</v>
      </c>
      <c r="P100" s="831">
        <f t="shared" si="25"/>
        <v>2520000</v>
      </c>
    </row>
    <row r="101" spans="1:16" x14ac:dyDescent="0.25">
      <c r="A101" s="829">
        <v>44251</v>
      </c>
      <c r="B101" s="823" t="s">
        <v>939</v>
      </c>
      <c r="C101" s="824" t="s">
        <v>917</v>
      </c>
      <c r="D101" s="824" t="s">
        <v>918</v>
      </c>
      <c r="E101" s="824" t="s">
        <v>938</v>
      </c>
      <c r="F101" s="824">
        <v>2022</v>
      </c>
      <c r="G101" s="824" t="s">
        <v>941</v>
      </c>
      <c r="H101" s="825">
        <v>7000</v>
      </c>
      <c r="I101" s="824" t="s">
        <v>921</v>
      </c>
      <c r="J101" s="805">
        <v>45</v>
      </c>
      <c r="K101" s="805">
        <v>63</v>
      </c>
      <c r="L101" s="805">
        <v>0</v>
      </c>
      <c r="M101" s="830">
        <f t="shared" si="22"/>
        <v>44681</v>
      </c>
      <c r="N101" s="827">
        <f t="shared" si="23"/>
        <v>44926</v>
      </c>
      <c r="O101" s="831">
        <f t="shared" si="24"/>
        <v>9</v>
      </c>
      <c r="P101" s="831">
        <f t="shared" si="25"/>
        <v>63000</v>
      </c>
    </row>
    <row r="102" spans="1:16" x14ac:dyDescent="0.25">
      <c r="A102" s="829">
        <v>44245</v>
      </c>
      <c r="B102" s="823" t="s">
        <v>939</v>
      </c>
      <c r="C102" s="824" t="s">
        <v>917</v>
      </c>
      <c r="D102" s="824" t="s">
        <v>918</v>
      </c>
      <c r="E102" s="824" t="s">
        <v>938</v>
      </c>
      <c r="F102" s="824">
        <v>2023</v>
      </c>
      <c r="G102" s="824" t="s">
        <v>929</v>
      </c>
      <c r="H102" s="825">
        <v>5000</v>
      </c>
      <c r="I102" s="824" t="s">
        <v>921</v>
      </c>
      <c r="J102" s="805">
        <v>45</v>
      </c>
      <c r="K102" s="805">
        <v>54.72</v>
      </c>
      <c r="L102" s="805">
        <v>0</v>
      </c>
      <c r="M102" s="830">
        <f t="shared" si="22"/>
        <v>44957</v>
      </c>
      <c r="N102" s="827">
        <f t="shared" si="23"/>
        <v>45291</v>
      </c>
      <c r="O102" s="831">
        <f t="shared" si="24"/>
        <v>12</v>
      </c>
      <c r="P102" s="831">
        <f t="shared" si="25"/>
        <v>60000</v>
      </c>
    </row>
    <row r="103" spans="1:16" x14ac:dyDescent="0.25">
      <c r="A103" s="829">
        <v>44245</v>
      </c>
      <c r="B103" s="823" t="s">
        <v>939</v>
      </c>
      <c r="C103" s="824" t="s">
        <v>917</v>
      </c>
      <c r="D103" s="824" t="s">
        <v>918</v>
      </c>
      <c r="E103" s="824" t="s">
        <v>938</v>
      </c>
      <c r="F103" s="824">
        <v>2022</v>
      </c>
      <c r="G103" s="824" t="s">
        <v>929</v>
      </c>
      <c r="H103" s="825">
        <v>5000</v>
      </c>
      <c r="I103" s="824" t="s">
        <v>921</v>
      </c>
      <c r="J103" s="805">
        <v>45</v>
      </c>
      <c r="K103" s="805">
        <v>59.3</v>
      </c>
      <c r="L103" s="805">
        <v>0</v>
      </c>
      <c r="M103" s="830">
        <f t="shared" si="22"/>
        <v>44592</v>
      </c>
      <c r="N103" s="827">
        <f t="shared" si="23"/>
        <v>44926</v>
      </c>
      <c r="O103" s="831">
        <f t="shared" si="24"/>
        <v>12</v>
      </c>
      <c r="P103" s="831">
        <f t="shared" si="25"/>
        <v>60000</v>
      </c>
    </row>
    <row r="104" spans="1:16" x14ac:dyDescent="0.25">
      <c r="A104" s="829">
        <v>44239</v>
      </c>
      <c r="B104" s="823" t="s">
        <v>937</v>
      </c>
      <c r="C104" s="824" t="s">
        <v>917</v>
      </c>
      <c r="D104" s="824" t="s">
        <v>918</v>
      </c>
      <c r="E104" s="824" t="s">
        <v>919</v>
      </c>
      <c r="F104" s="824">
        <v>2022</v>
      </c>
      <c r="G104" s="824" t="s">
        <v>920</v>
      </c>
      <c r="H104" s="825">
        <v>10000</v>
      </c>
      <c r="I104" s="824" t="s">
        <v>921</v>
      </c>
      <c r="J104" s="805">
        <v>55.05</v>
      </c>
      <c r="K104" s="805">
        <v>0</v>
      </c>
      <c r="L104" s="805">
        <v>0</v>
      </c>
      <c r="M104" s="830">
        <f t="shared" si="22"/>
        <v>44592</v>
      </c>
      <c r="N104" s="827">
        <f t="shared" si="23"/>
        <v>44651</v>
      </c>
      <c r="O104" s="831">
        <f t="shared" si="24"/>
        <v>3</v>
      </c>
      <c r="P104" s="831">
        <f t="shared" si="25"/>
        <v>30000</v>
      </c>
    </row>
    <row r="105" spans="1:16" x14ac:dyDescent="0.25">
      <c r="A105" s="829">
        <v>44239</v>
      </c>
      <c r="B105" s="823" t="s">
        <v>937</v>
      </c>
      <c r="C105" s="824" t="s">
        <v>917</v>
      </c>
      <c r="D105" s="824" t="s">
        <v>918</v>
      </c>
      <c r="E105" s="824" t="s">
        <v>919</v>
      </c>
      <c r="F105" s="824">
        <v>2021</v>
      </c>
      <c r="G105" s="824" t="s">
        <v>942</v>
      </c>
      <c r="H105" s="825">
        <v>5000</v>
      </c>
      <c r="I105" s="824" t="s">
        <v>921</v>
      </c>
      <c r="J105" s="805">
        <v>55.05</v>
      </c>
      <c r="K105" s="805">
        <v>0</v>
      </c>
      <c r="L105" s="805">
        <v>0</v>
      </c>
      <c r="M105" s="830">
        <f t="shared" si="22"/>
        <v>44408</v>
      </c>
      <c r="N105" s="827">
        <f t="shared" si="23"/>
        <v>44561</v>
      </c>
      <c r="O105" s="831">
        <f t="shared" si="24"/>
        <v>6</v>
      </c>
      <c r="P105" s="831">
        <f t="shared" si="25"/>
        <v>30000</v>
      </c>
    </row>
    <row r="106" spans="1:16" x14ac:dyDescent="0.25">
      <c r="A106" s="829">
        <v>44235</v>
      </c>
      <c r="B106" s="823" t="s">
        <v>937</v>
      </c>
      <c r="C106" s="824" t="s">
        <v>925</v>
      </c>
      <c r="D106" s="824" t="s">
        <v>926</v>
      </c>
      <c r="E106" s="824" t="s">
        <v>938</v>
      </c>
      <c r="F106" s="824">
        <v>2022</v>
      </c>
      <c r="G106" s="824" t="s">
        <v>941</v>
      </c>
      <c r="H106" s="825">
        <v>40000</v>
      </c>
      <c r="I106" s="824" t="s">
        <v>927</v>
      </c>
      <c r="J106" s="805">
        <v>2.25</v>
      </c>
      <c r="K106" s="805">
        <v>2.875</v>
      </c>
      <c r="L106" s="805">
        <v>0</v>
      </c>
      <c r="M106" s="830">
        <f t="shared" si="22"/>
        <v>44681</v>
      </c>
      <c r="N106" s="827">
        <f t="shared" si="23"/>
        <v>44926</v>
      </c>
      <c r="O106" s="831">
        <f t="shared" si="24"/>
        <v>9</v>
      </c>
      <c r="P106" s="831">
        <f t="shared" si="25"/>
        <v>360000</v>
      </c>
    </row>
    <row r="107" spans="1:16" x14ac:dyDescent="0.25">
      <c r="A107" s="829">
        <v>44235</v>
      </c>
      <c r="B107" s="823" t="s">
        <v>937</v>
      </c>
      <c r="C107" s="824" t="s">
        <v>925</v>
      </c>
      <c r="D107" s="824" t="s">
        <v>926</v>
      </c>
      <c r="E107" s="824" t="s">
        <v>938</v>
      </c>
      <c r="F107" s="824">
        <v>2023</v>
      </c>
      <c r="G107" s="824" t="s">
        <v>929</v>
      </c>
      <c r="H107" s="825">
        <v>40000</v>
      </c>
      <c r="I107" s="824" t="s">
        <v>927</v>
      </c>
      <c r="J107" s="805">
        <v>2.25</v>
      </c>
      <c r="K107" s="805">
        <v>2.84</v>
      </c>
      <c r="L107" s="805">
        <v>0</v>
      </c>
      <c r="M107" s="830">
        <f t="shared" si="22"/>
        <v>44957</v>
      </c>
      <c r="N107" s="827">
        <f t="shared" si="23"/>
        <v>45291</v>
      </c>
      <c r="O107" s="831">
        <f t="shared" si="24"/>
        <v>12</v>
      </c>
      <c r="P107" s="831">
        <f t="shared" si="25"/>
        <v>480000</v>
      </c>
    </row>
    <row r="108" spans="1:16" x14ac:dyDescent="0.25">
      <c r="A108" s="829">
        <v>44235</v>
      </c>
      <c r="B108" s="823" t="s">
        <v>937</v>
      </c>
      <c r="C108" s="824" t="s">
        <v>917</v>
      </c>
      <c r="D108" s="824" t="s">
        <v>918</v>
      </c>
      <c r="E108" s="824" t="s">
        <v>938</v>
      </c>
      <c r="F108" s="824">
        <v>2023</v>
      </c>
      <c r="G108" s="824" t="s">
        <v>929</v>
      </c>
      <c r="H108" s="825">
        <v>3000</v>
      </c>
      <c r="I108" s="824" t="s">
        <v>921</v>
      </c>
      <c r="J108" s="805">
        <v>45</v>
      </c>
      <c r="K108" s="805">
        <v>51.66</v>
      </c>
      <c r="L108" s="805">
        <v>0</v>
      </c>
      <c r="M108" s="830">
        <f t="shared" si="22"/>
        <v>44957</v>
      </c>
      <c r="N108" s="827">
        <f t="shared" si="23"/>
        <v>45291</v>
      </c>
      <c r="O108" s="831">
        <f t="shared" si="24"/>
        <v>12</v>
      </c>
      <c r="P108" s="831">
        <f t="shared" si="25"/>
        <v>36000</v>
      </c>
    </row>
    <row r="109" spans="1:16" x14ac:dyDescent="0.25">
      <c r="A109" s="829">
        <v>44235</v>
      </c>
      <c r="B109" s="823" t="s">
        <v>937</v>
      </c>
      <c r="C109" s="824" t="s">
        <v>917</v>
      </c>
      <c r="D109" s="824" t="s">
        <v>918</v>
      </c>
      <c r="E109" s="824" t="s">
        <v>938</v>
      </c>
      <c r="F109" s="824">
        <v>2022</v>
      </c>
      <c r="G109" s="824" t="s">
        <v>929</v>
      </c>
      <c r="H109" s="825">
        <v>3000</v>
      </c>
      <c r="I109" s="824" t="s">
        <v>921</v>
      </c>
      <c r="J109" s="805">
        <v>45</v>
      </c>
      <c r="K109" s="805">
        <v>55.95</v>
      </c>
      <c r="L109" s="805">
        <v>0</v>
      </c>
      <c r="M109" s="830">
        <f t="shared" si="22"/>
        <v>44592</v>
      </c>
      <c r="N109" s="827">
        <f t="shared" si="23"/>
        <v>44926</v>
      </c>
      <c r="O109" s="831">
        <f t="shared" si="24"/>
        <v>12</v>
      </c>
      <c r="P109" s="831">
        <f t="shared" si="25"/>
        <v>36000</v>
      </c>
    </row>
    <row r="110" spans="1:16" x14ac:dyDescent="0.25">
      <c r="A110" s="829">
        <v>44201</v>
      </c>
      <c r="B110" s="823" t="s">
        <v>940</v>
      </c>
      <c r="C110" s="824" t="s">
        <v>917</v>
      </c>
      <c r="D110" s="824" t="s">
        <v>918</v>
      </c>
      <c r="E110" s="824" t="s">
        <v>938</v>
      </c>
      <c r="F110" s="824">
        <v>2023</v>
      </c>
      <c r="G110" s="824" t="s">
        <v>929</v>
      </c>
      <c r="H110" s="825">
        <v>3000</v>
      </c>
      <c r="I110" s="824" t="s">
        <v>921</v>
      </c>
      <c r="J110" s="805">
        <v>40</v>
      </c>
      <c r="K110" s="805">
        <v>50.25</v>
      </c>
      <c r="L110" s="805">
        <v>0</v>
      </c>
      <c r="M110" s="830">
        <f t="shared" si="22"/>
        <v>44957</v>
      </c>
      <c r="N110" s="827">
        <f t="shared" si="23"/>
        <v>45291</v>
      </c>
      <c r="O110" s="831">
        <f t="shared" si="24"/>
        <v>12</v>
      </c>
      <c r="P110" s="831">
        <f t="shared" si="25"/>
        <v>36000</v>
      </c>
    </row>
    <row r="111" spans="1:16" x14ac:dyDescent="0.25">
      <c r="A111" s="829">
        <v>44175</v>
      </c>
      <c r="B111" s="823" t="s">
        <v>937</v>
      </c>
      <c r="C111" s="824" t="s">
        <v>917</v>
      </c>
      <c r="D111" s="824" t="s">
        <v>918</v>
      </c>
      <c r="E111" s="824" t="s">
        <v>938</v>
      </c>
      <c r="F111" s="824">
        <v>2022</v>
      </c>
      <c r="G111" s="824" t="s">
        <v>920</v>
      </c>
      <c r="H111" s="825">
        <v>5000</v>
      </c>
      <c r="I111" s="824" t="s">
        <v>921</v>
      </c>
      <c r="J111" s="805">
        <v>42</v>
      </c>
      <c r="K111" s="805">
        <v>50.4</v>
      </c>
      <c r="L111" s="805">
        <v>0</v>
      </c>
      <c r="M111" s="830">
        <f t="shared" si="22"/>
        <v>44592</v>
      </c>
      <c r="N111" s="827">
        <f t="shared" si="23"/>
        <v>44651</v>
      </c>
      <c r="O111" s="831">
        <f t="shared" si="24"/>
        <v>3</v>
      </c>
      <c r="P111" s="831">
        <f t="shared" si="25"/>
        <v>15000</v>
      </c>
    </row>
    <row r="112" spans="1:16" x14ac:dyDescent="0.25">
      <c r="A112" s="829">
        <v>44175</v>
      </c>
      <c r="B112" s="823" t="s">
        <v>937</v>
      </c>
      <c r="C112" s="824" t="s">
        <v>917</v>
      </c>
      <c r="D112" s="824" t="s">
        <v>918</v>
      </c>
      <c r="E112" s="824" t="s">
        <v>938</v>
      </c>
      <c r="F112" s="824">
        <v>2021</v>
      </c>
      <c r="G112" s="824" t="s">
        <v>941</v>
      </c>
      <c r="H112" s="825">
        <v>5000</v>
      </c>
      <c r="I112" s="824" t="s">
        <v>921</v>
      </c>
      <c r="J112" s="805">
        <v>42</v>
      </c>
      <c r="K112" s="805">
        <v>50.4</v>
      </c>
      <c r="L112" s="805">
        <v>0</v>
      </c>
      <c r="M112" s="830">
        <f t="shared" si="22"/>
        <v>44316</v>
      </c>
      <c r="N112" s="827">
        <f t="shared" si="23"/>
        <v>44561</v>
      </c>
      <c r="O112" s="831">
        <f t="shared" si="24"/>
        <v>9</v>
      </c>
      <c r="P112" s="831">
        <f t="shared" si="25"/>
        <v>45000</v>
      </c>
    </row>
    <row r="113" spans="1:16" x14ac:dyDescent="0.25">
      <c r="A113" s="829">
        <v>44175</v>
      </c>
      <c r="B113" s="823" t="s">
        <v>940</v>
      </c>
      <c r="C113" s="824" t="s">
        <v>917</v>
      </c>
      <c r="D113" s="824" t="s">
        <v>918</v>
      </c>
      <c r="E113" s="824" t="s">
        <v>938</v>
      </c>
      <c r="F113" s="824">
        <v>2023</v>
      </c>
      <c r="G113" s="824" t="s">
        <v>929</v>
      </c>
      <c r="H113" s="825">
        <v>4000</v>
      </c>
      <c r="I113" s="824" t="s">
        <v>921</v>
      </c>
      <c r="J113" s="805">
        <v>40</v>
      </c>
      <c r="K113" s="805">
        <v>48.3</v>
      </c>
      <c r="L113" s="805">
        <v>0</v>
      </c>
      <c r="M113" s="830">
        <f t="shared" si="22"/>
        <v>44957</v>
      </c>
      <c r="N113" s="827">
        <f t="shared" si="23"/>
        <v>45291</v>
      </c>
      <c r="O113" s="831">
        <f t="shared" si="24"/>
        <v>12</v>
      </c>
      <c r="P113" s="831">
        <f t="shared" si="25"/>
        <v>48000</v>
      </c>
    </row>
    <row r="114" spans="1:16" x14ac:dyDescent="0.25">
      <c r="A114" s="829">
        <v>44168</v>
      </c>
      <c r="B114" s="823" t="s">
        <v>939</v>
      </c>
      <c r="C114" s="824" t="s">
        <v>917</v>
      </c>
      <c r="D114" s="824" t="s">
        <v>918</v>
      </c>
      <c r="E114" s="824" t="s">
        <v>938</v>
      </c>
      <c r="F114" s="824">
        <v>2021</v>
      </c>
      <c r="G114" s="824" t="s">
        <v>923</v>
      </c>
      <c r="H114" s="825">
        <v>5000</v>
      </c>
      <c r="I114" s="824" t="s">
        <v>921</v>
      </c>
      <c r="J114" s="805">
        <v>42</v>
      </c>
      <c r="K114" s="805">
        <v>47.75</v>
      </c>
      <c r="L114" s="805">
        <v>0</v>
      </c>
      <c r="M114" s="830">
        <f t="shared" si="22"/>
        <v>44408</v>
      </c>
      <c r="N114" s="827">
        <f t="shared" si="23"/>
        <v>44469</v>
      </c>
      <c r="O114" s="831">
        <f t="shared" si="24"/>
        <v>3</v>
      </c>
      <c r="P114" s="831">
        <f t="shared" si="25"/>
        <v>15000</v>
      </c>
    </row>
    <row r="115" spans="1:16" x14ac:dyDescent="0.25">
      <c r="A115" s="829">
        <v>44168</v>
      </c>
      <c r="B115" s="823" t="s">
        <v>939</v>
      </c>
      <c r="C115" s="824" t="s">
        <v>917</v>
      </c>
      <c r="D115" s="824" t="s">
        <v>918</v>
      </c>
      <c r="E115" s="824" t="s">
        <v>938</v>
      </c>
      <c r="F115" s="824">
        <v>2021</v>
      </c>
      <c r="G115" s="824" t="s">
        <v>922</v>
      </c>
      <c r="H115" s="825">
        <v>10000</v>
      </c>
      <c r="I115" s="824" t="s">
        <v>921</v>
      </c>
      <c r="J115" s="805">
        <v>42</v>
      </c>
      <c r="K115" s="805">
        <v>48.5</v>
      </c>
      <c r="L115" s="805">
        <v>0</v>
      </c>
      <c r="M115" s="830">
        <f t="shared" si="22"/>
        <v>44316</v>
      </c>
      <c r="N115" s="827">
        <f t="shared" si="23"/>
        <v>44377</v>
      </c>
      <c r="O115" s="831">
        <f t="shared" si="24"/>
        <v>3</v>
      </c>
      <c r="P115" s="831">
        <f t="shared" si="25"/>
        <v>30000</v>
      </c>
    </row>
    <row r="116" spans="1:16" x14ac:dyDescent="0.25">
      <c r="A116" s="829">
        <v>44168</v>
      </c>
      <c r="B116" s="823" t="s">
        <v>939</v>
      </c>
      <c r="C116" s="824" t="s">
        <v>917</v>
      </c>
      <c r="D116" s="824" t="s">
        <v>918</v>
      </c>
      <c r="E116" s="824" t="s">
        <v>938</v>
      </c>
      <c r="F116" s="824">
        <v>2022</v>
      </c>
      <c r="G116" s="824" t="s">
        <v>920</v>
      </c>
      <c r="H116" s="825">
        <v>15000</v>
      </c>
      <c r="I116" s="824" t="s">
        <v>921</v>
      </c>
      <c r="J116" s="805">
        <v>42</v>
      </c>
      <c r="K116" s="805">
        <v>46</v>
      </c>
      <c r="L116" s="805">
        <v>0</v>
      </c>
      <c r="M116" s="830">
        <f t="shared" si="22"/>
        <v>44592</v>
      </c>
      <c r="N116" s="827">
        <f t="shared" si="23"/>
        <v>44651</v>
      </c>
      <c r="O116" s="831">
        <f t="shared" si="24"/>
        <v>3</v>
      </c>
      <c r="P116" s="831">
        <f t="shared" si="25"/>
        <v>45000</v>
      </c>
    </row>
    <row r="117" spans="1:16" x14ac:dyDescent="0.25">
      <c r="A117" s="829">
        <v>44168</v>
      </c>
      <c r="B117" s="823" t="s">
        <v>939</v>
      </c>
      <c r="C117" s="824" t="s">
        <v>917</v>
      </c>
      <c r="D117" s="824" t="s">
        <v>918</v>
      </c>
      <c r="E117" s="824" t="s">
        <v>938</v>
      </c>
      <c r="F117" s="824">
        <v>2022</v>
      </c>
      <c r="G117" s="824" t="s">
        <v>920</v>
      </c>
      <c r="H117" s="825">
        <v>10000</v>
      </c>
      <c r="I117" s="824" t="s">
        <v>921</v>
      </c>
      <c r="J117" s="805">
        <v>42</v>
      </c>
      <c r="K117" s="805">
        <v>47.5</v>
      </c>
      <c r="L117" s="805">
        <v>0</v>
      </c>
      <c r="M117" s="830">
        <f t="shared" si="22"/>
        <v>44592</v>
      </c>
      <c r="N117" s="827">
        <f t="shared" si="23"/>
        <v>44651</v>
      </c>
      <c r="O117" s="831">
        <f t="shared" si="24"/>
        <v>3</v>
      </c>
      <c r="P117" s="831">
        <f t="shared" si="25"/>
        <v>30000</v>
      </c>
    </row>
    <row r="118" spans="1:16" x14ac:dyDescent="0.25">
      <c r="A118" s="829">
        <v>44168</v>
      </c>
      <c r="B118" s="823" t="s">
        <v>939</v>
      </c>
      <c r="C118" s="824" t="s">
        <v>917</v>
      </c>
      <c r="D118" s="824" t="s">
        <v>918</v>
      </c>
      <c r="E118" s="824" t="s">
        <v>938</v>
      </c>
      <c r="F118" s="824">
        <v>2021</v>
      </c>
      <c r="G118" s="824" t="s">
        <v>941</v>
      </c>
      <c r="H118" s="825">
        <v>10000</v>
      </c>
      <c r="I118" s="824" t="s">
        <v>921</v>
      </c>
      <c r="J118" s="805">
        <v>42</v>
      </c>
      <c r="K118" s="805">
        <v>47.5</v>
      </c>
      <c r="L118" s="805">
        <v>0</v>
      </c>
      <c r="M118" s="830">
        <f t="shared" si="22"/>
        <v>44316</v>
      </c>
      <c r="N118" s="827">
        <f t="shared" si="23"/>
        <v>44561</v>
      </c>
      <c r="O118" s="831">
        <f t="shared" si="24"/>
        <v>9</v>
      </c>
      <c r="P118" s="831">
        <f t="shared" si="25"/>
        <v>90000</v>
      </c>
    </row>
    <row r="119" spans="1:16" x14ac:dyDescent="0.25">
      <c r="A119" s="829">
        <v>44159</v>
      </c>
      <c r="B119" s="823" t="s">
        <v>940</v>
      </c>
      <c r="C119" s="824" t="s">
        <v>917</v>
      </c>
      <c r="D119" s="824" t="s">
        <v>918</v>
      </c>
      <c r="E119" s="824" t="s">
        <v>938</v>
      </c>
      <c r="F119" s="824">
        <v>2022</v>
      </c>
      <c r="G119" s="824" t="s">
        <v>929</v>
      </c>
      <c r="H119" s="825">
        <v>3000</v>
      </c>
      <c r="I119" s="824" t="s">
        <v>921</v>
      </c>
      <c r="J119" s="805">
        <v>40</v>
      </c>
      <c r="K119" s="805">
        <v>48.1</v>
      </c>
      <c r="L119" s="805">
        <v>0</v>
      </c>
      <c r="M119" s="830">
        <f t="shared" si="22"/>
        <v>44592</v>
      </c>
      <c r="N119" s="827">
        <f t="shared" si="23"/>
        <v>44926</v>
      </c>
      <c r="O119" s="831">
        <f t="shared" si="24"/>
        <v>12</v>
      </c>
      <c r="P119" s="831">
        <f t="shared" si="25"/>
        <v>36000</v>
      </c>
    </row>
    <row r="120" spans="1:16" x14ac:dyDescent="0.25">
      <c r="A120" s="829">
        <v>44159</v>
      </c>
      <c r="B120" s="823" t="s">
        <v>940</v>
      </c>
      <c r="C120" s="824" t="s">
        <v>917</v>
      </c>
      <c r="D120" s="824" t="s">
        <v>918</v>
      </c>
      <c r="E120" s="824" t="s">
        <v>938</v>
      </c>
      <c r="F120" s="824">
        <v>2023</v>
      </c>
      <c r="G120" s="824" t="s">
        <v>929</v>
      </c>
      <c r="H120" s="825">
        <v>3000</v>
      </c>
      <c r="I120" s="824" t="s">
        <v>921</v>
      </c>
      <c r="J120" s="805">
        <v>40</v>
      </c>
      <c r="K120" s="805">
        <v>47.55</v>
      </c>
      <c r="L120" s="805">
        <v>0</v>
      </c>
      <c r="M120" s="830">
        <f t="shared" si="22"/>
        <v>44957</v>
      </c>
      <c r="N120" s="827">
        <f t="shared" si="23"/>
        <v>45291</v>
      </c>
      <c r="O120" s="831">
        <f t="shared" si="24"/>
        <v>12</v>
      </c>
      <c r="P120" s="831">
        <f t="shared" si="25"/>
        <v>36000</v>
      </c>
    </row>
    <row r="121" spans="1:16" x14ac:dyDescent="0.25">
      <c r="A121" s="829">
        <v>44158</v>
      </c>
      <c r="B121" s="823" t="s">
        <v>940</v>
      </c>
      <c r="C121" s="824" t="s">
        <v>917</v>
      </c>
      <c r="D121" s="824" t="s">
        <v>918</v>
      </c>
      <c r="E121" s="824" t="s">
        <v>938</v>
      </c>
      <c r="F121" s="824">
        <v>2023</v>
      </c>
      <c r="G121" s="824" t="s">
        <v>929</v>
      </c>
      <c r="H121" s="825">
        <v>4000</v>
      </c>
      <c r="I121" s="824" t="s">
        <v>921</v>
      </c>
      <c r="J121" s="805">
        <v>40</v>
      </c>
      <c r="K121" s="805">
        <v>46.35</v>
      </c>
      <c r="L121" s="805">
        <v>0</v>
      </c>
      <c r="M121" s="830">
        <f t="shared" si="22"/>
        <v>44957</v>
      </c>
      <c r="N121" s="827">
        <f t="shared" si="23"/>
        <v>45291</v>
      </c>
      <c r="O121" s="831">
        <f t="shared" si="24"/>
        <v>12</v>
      </c>
      <c r="P121" s="831">
        <f t="shared" si="25"/>
        <v>48000</v>
      </c>
    </row>
    <row r="122" spans="1:16" x14ac:dyDescent="0.25">
      <c r="A122" s="829">
        <v>44158</v>
      </c>
      <c r="B122" s="823" t="s">
        <v>940</v>
      </c>
      <c r="C122" s="824" t="s">
        <v>917</v>
      </c>
      <c r="D122" s="824" t="s">
        <v>918</v>
      </c>
      <c r="E122" s="824" t="s">
        <v>938</v>
      </c>
      <c r="F122" s="824">
        <v>2022</v>
      </c>
      <c r="G122" s="824" t="s">
        <v>929</v>
      </c>
      <c r="H122" s="825">
        <v>4000</v>
      </c>
      <c r="I122" s="824" t="s">
        <v>921</v>
      </c>
      <c r="J122" s="805">
        <v>40</v>
      </c>
      <c r="K122" s="805">
        <v>46.3</v>
      </c>
      <c r="L122" s="805">
        <v>0</v>
      </c>
      <c r="M122" s="830">
        <f t="shared" si="22"/>
        <v>44592</v>
      </c>
      <c r="N122" s="827">
        <f t="shared" si="23"/>
        <v>44926</v>
      </c>
      <c r="O122" s="831">
        <f t="shared" si="24"/>
        <v>12</v>
      </c>
      <c r="P122" s="831">
        <f t="shared" si="25"/>
        <v>48000</v>
      </c>
    </row>
    <row r="123" spans="1:16" x14ac:dyDescent="0.25">
      <c r="A123" s="829">
        <v>44158</v>
      </c>
      <c r="B123" s="823" t="s">
        <v>940</v>
      </c>
      <c r="C123" s="824" t="s">
        <v>917</v>
      </c>
      <c r="D123" s="824" t="s">
        <v>918</v>
      </c>
      <c r="E123" s="824" t="s">
        <v>938</v>
      </c>
      <c r="F123" s="824">
        <v>2021</v>
      </c>
      <c r="G123" s="824" t="s">
        <v>942</v>
      </c>
      <c r="H123" s="825">
        <v>4000</v>
      </c>
      <c r="I123" s="824" t="s">
        <v>921</v>
      </c>
      <c r="J123" s="805">
        <v>40</v>
      </c>
      <c r="K123" s="805">
        <v>46.45</v>
      </c>
      <c r="L123" s="805">
        <v>0</v>
      </c>
      <c r="M123" s="830">
        <f t="shared" si="22"/>
        <v>44408</v>
      </c>
      <c r="N123" s="827">
        <f t="shared" si="23"/>
        <v>44561</v>
      </c>
      <c r="O123" s="831">
        <f t="shared" si="24"/>
        <v>6</v>
      </c>
      <c r="P123" s="831">
        <f t="shared" si="25"/>
        <v>24000</v>
      </c>
    </row>
    <row r="124" spans="1:16" x14ac:dyDescent="0.25">
      <c r="A124" s="829">
        <v>44153</v>
      </c>
      <c r="B124" s="823" t="s">
        <v>940</v>
      </c>
      <c r="C124" s="824" t="s">
        <v>917</v>
      </c>
      <c r="D124" s="824" t="s">
        <v>918</v>
      </c>
      <c r="E124" s="824" t="s">
        <v>938</v>
      </c>
      <c r="F124" s="824">
        <v>2023</v>
      </c>
      <c r="G124" s="824" t="s">
        <v>929</v>
      </c>
      <c r="H124" s="825">
        <v>3000</v>
      </c>
      <c r="I124" s="824" t="s">
        <v>921</v>
      </c>
      <c r="J124" s="805">
        <v>40</v>
      </c>
      <c r="K124" s="805">
        <v>46.6</v>
      </c>
      <c r="L124" s="805">
        <v>0</v>
      </c>
      <c r="M124" s="830">
        <f t="shared" si="22"/>
        <v>44957</v>
      </c>
      <c r="N124" s="827">
        <f t="shared" si="23"/>
        <v>45291</v>
      </c>
      <c r="O124" s="831">
        <f t="shared" si="24"/>
        <v>12</v>
      </c>
      <c r="P124" s="831">
        <f t="shared" si="25"/>
        <v>36000</v>
      </c>
    </row>
    <row r="125" spans="1:16" x14ac:dyDescent="0.25">
      <c r="A125" s="829">
        <v>44153</v>
      </c>
      <c r="B125" s="823" t="s">
        <v>940</v>
      </c>
      <c r="C125" s="824" t="s">
        <v>917</v>
      </c>
      <c r="D125" s="824" t="s">
        <v>918</v>
      </c>
      <c r="E125" s="824" t="s">
        <v>938</v>
      </c>
      <c r="F125" s="824">
        <v>2022</v>
      </c>
      <c r="G125" s="824" t="s">
        <v>929</v>
      </c>
      <c r="H125" s="825">
        <v>3000</v>
      </c>
      <c r="I125" s="824" t="s">
        <v>921</v>
      </c>
      <c r="J125" s="805">
        <v>40</v>
      </c>
      <c r="K125" s="805">
        <v>46.35</v>
      </c>
      <c r="L125" s="805">
        <v>0</v>
      </c>
      <c r="M125" s="830">
        <f t="shared" si="22"/>
        <v>44592</v>
      </c>
      <c r="N125" s="827">
        <f t="shared" si="23"/>
        <v>44926</v>
      </c>
      <c r="O125" s="831">
        <f t="shared" si="24"/>
        <v>12</v>
      </c>
      <c r="P125" s="831">
        <f t="shared" si="25"/>
        <v>36000</v>
      </c>
    </row>
    <row r="126" spans="1:16" x14ac:dyDescent="0.25">
      <c r="A126" s="829">
        <v>44144</v>
      </c>
      <c r="B126" s="823" t="s">
        <v>940</v>
      </c>
      <c r="C126" s="824" t="s">
        <v>917</v>
      </c>
      <c r="D126" s="824" t="s">
        <v>918</v>
      </c>
      <c r="E126" s="824" t="s">
        <v>938</v>
      </c>
      <c r="F126" s="824">
        <v>2022</v>
      </c>
      <c r="G126" s="824" t="s">
        <v>929</v>
      </c>
      <c r="H126" s="825">
        <v>2000</v>
      </c>
      <c r="I126" s="824" t="s">
        <v>921</v>
      </c>
      <c r="J126" s="805">
        <v>40</v>
      </c>
      <c r="K126" s="805">
        <v>45.55</v>
      </c>
      <c r="L126" s="805">
        <v>0</v>
      </c>
      <c r="M126" s="830">
        <f t="shared" si="22"/>
        <v>44592</v>
      </c>
      <c r="N126" s="827">
        <f t="shared" si="23"/>
        <v>44926</v>
      </c>
      <c r="O126" s="831">
        <f t="shared" si="24"/>
        <v>12</v>
      </c>
      <c r="P126" s="831">
        <f t="shared" si="25"/>
        <v>24000</v>
      </c>
    </row>
    <row r="127" spans="1:16" x14ac:dyDescent="0.25">
      <c r="A127" s="829">
        <v>44144</v>
      </c>
      <c r="B127" s="823" t="s">
        <v>940</v>
      </c>
      <c r="C127" s="824" t="s">
        <v>917</v>
      </c>
      <c r="D127" s="824" t="s">
        <v>918</v>
      </c>
      <c r="E127" s="824" t="s">
        <v>938</v>
      </c>
      <c r="F127" s="824">
        <v>2023</v>
      </c>
      <c r="G127" s="824" t="s">
        <v>929</v>
      </c>
      <c r="H127" s="825">
        <v>5000</v>
      </c>
      <c r="I127" s="824" t="s">
        <v>921</v>
      </c>
      <c r="J127" s="805">
        <v>40</v>
      </c>
      <c r="K127" s="805">
        <v>46.25</v>
      </c>
      <c r="L127" s="805">
        <v>0</v>
      </c>
      <c r="M127" s="830">
        <f t="shared" si="22"/>
        <v>44957</v>
      </c>
      <c r="N127" s="827">
        <f t="shared" si="23"/>
        <v>45291</v>
      </c>
      <c r="O127" s="831">
        <f t="shared" si="24"/>
        <v>12</v>
      </c>
      <c r="P127" s="831">
        <f t="shared" si="25"/>
        <v>60000</v>
      </c>
    </row>
    <row r="128" spans="1:16" x14ac:dyDescent="0.25">
      <c r="A128" s="829">
        <v>44118</v>
      </c>
      <c r="B128" s="823" t="s">
        <v>939</v>
      </c>
      <c r="C128" s="824" t="s">
        <v>917</v>
      </c>
      <c r="D128" s="824" t="s">
        <v>918</v>
      </c>
      <c r="E128" s="824" t="s">
        <v>938</v>
      </c>
      <c r="F128" s="824">
        <v>2021</v>
      </c>
      <c r="G128" s="824" t="s">
        <v>942</v>
      </c>
      <c r="H128" s="825">
        <v>6000</v>
      </c>
      <c r="I128" s="824" t="s">
        <v>921</v>
      </c>
      <c r="J128" s="805">
        <v>40</v>
      </c>
      <c r="K128" s="805">
        <v>45.3</v>
      </c>
      <c r="L128" s="805">
        <v>0</v>
      </c>
      <c r="M128" s="830">
        <f t="shared" si="22"/>
        <v>44408</v>
      </c>
      <c r="N128" s="827">
        <f t="shared" si="23"/>
        <v>44561</v>
      </c>
      <c r="O128" s="831">
        <f t="shared" si="24"/>
        <v>6</v>
      </c>
      <c r="P128" s="831">
        <f t="shared" si="25"/>
        <v>36000</v>
      </c>
    </row>
    <row r="129" spans="1:16" x14ac:dyDescent="0.25">
      <c r="A129" s="829">
        <v>44113</v>
      </c>
      <c r="B129" s="823" t="s">
        <v>940</v>
      </c>
      <c r="C129" s="824" t="s">
        <v>930</v>
      </c>
      <c r="D129" s="824" t="s">
        <v>936</v>
      </c>
      <c r="E129" s="824" t="s">
        <v>919</v>
      </c>
      <c r="F129" s="824">
        <v>2021</v>
      </c>
      <c r="G129" s="824" t="s">
        <v>929</v>
      </c>
      <c r="H129" s="825">
        <v>252000</v>
      </c>
      <c r="I129" s="824" t="s">
        <v>932</v>
      </c>
      <c r="J129" s="805">
        <v>0.91700000000000004</v>
      </c>
      <c r="K129" s="805">
        <v>0</v>
      </c>
      <c r="L129" s="805">
        <v>0</v>
      </c>
      <c r="M129" s="830">
        <f t="shared" si="22"/>
        <v>44227</v>
      </c>
      <c r="N129" s="827">
        <f t="shared" si="23"/>
        <v>44561</v>
      </c>
      <c r="O129" s="831">
        <f t="shared" si="24"/>
        <v>12</v>
      </c>
      <c r="P129" s="831">
        <f t="shared" si="25"/>
        <v>3024000</v>
      </c>
    </row>
    <row r="130" spans="1:16" x14ac:dyDescent="0.25">
      <c r="A130" s="829">
        <v>44113</v>
      </c>
      <c r="B130" s="823" t="s">
        <v>940</v>
      </c>
      <c r="C130" s="824" t="s">
        <v>930</v>
      </c>
      <c r="D130" s="824" t="s">
        <v>936</v>
      </c>
      <c r="E130" s="824" t="s">
        <v>919</v>
      </c>
      <c r="F130" s="824">
        <v>2020</v>
      </c>
      <c r="G130" s="824" t="s">
        <v>924</v>
      </c>
      <c r="H130" s="825">
        <v>252000</v>
      </c>
      <c r="I130" s="824" t="s">
        <v>932</v>
      </c>
      <c r="J130" s="805">
        <v>0.91700000000000004</v>
      </c>
      <c r="K130" s="805">
        <v>0</v>
      </c>
      <c r="L130" s="805">
        <v>0</v>
      </c>
      <c r="M130" s="830">
        <f t="shared" si="22"/>
        <v>44135</v>
      </c>
      <c r="N130" s="827">
        <f t="shared" si="23"/>
        <v>44196</v>
      </c>
      <c r="O130" s="831">
        <f t="shared" si="24"/>
        <v>3</v>
      </c>
      <c r="P130" s="831">
        <f t="shared" si="25"/>
        <v>756000</v>
      </c>
    </row>
    <row r="131" spans="1:16" x14ac:dyDescent="0.25">
      <c r="A131" s="829">
        <v>44113</v>
      </c>
      <c r="B131" s="823" t="s">
        <v>940</v>
      </c>
      <c r="C131" s="824" t="s">
        <v>930</v>
      </c>
      <c r="D131" s="824" t="s">
        <v>933</v>
      </c>
      <c r="E131" s="824" t="s">
        <v>919</v>
      </c>
      <c r="F131" s="824">
        <v>2021</v>
      </c>
      <c r="G131" s="824" t="s">
        <v>929</v>
      </c>
      <c r="H131" s="825">
        <v>147000</v>
      </c>
      <c r="I131" s="824" t="s">
        <v>932</v>
      </c>
      <c r="J131" s="805">
        <v>0.50124999999999997</v>
      </c>
      <c r="K131" s="805">
        <v>0</v>
      </c>
      <c r="L131" s="805">
        <v>0</v>
      </c>
      <c r="M131" s="830">
        <f t="shared" si="22"/>
        <v>44227</v>
      </c>
      <c r="N131" s="827">
        <f t="shared" si="23"/>
        <v>44561</v>
      </c>
      <c r="O131" s="831">
        <f t="shared" si="24"/>
        <v>12</v>
      </c>
      <c r="P131" s="831">
        <f t="shared" si="25"/>
        <v>1764000</v>
      </c>
    </row>
    <row r="132" spans="1:16" x14ac:dyDescent="0.25">
      <c r="A132" s="829">
        <v>44113</v>
      </c>
      <c r="B132" s="823" t="s">
        <v>940</v>
      </c>
      <c r="C132" s="824" t="s">
        <v>930</v>
      </c>
      <c r="D132" s="824" t="s">
        <v>933</v>
      </c>
      <c r="E132" s="824" t="s">
        <v>919</v>
      </c>
      <c r="F132" s="824">
        <v>2020</v>
      </c>
      <c r="G132" s="824" t="s">
        <v>924</v>
      </c>
      <c r="H132" s="825">
        <v>147000</v>
      </c>
      <c r="I132" s="824" t="s">
        <v>932</v>
      </c>
      <c r="J132" s="805">
        <v>0.50124999999999997</v>
      </c>
      <c r="K132" s="805">
        <v>0</v>
      </c>
      <c r="L132" s="805">
        <v>0</v>
      </c>
      <c r="M132" s="830">
        <f t="shared" si="22"/>
        <v>44135</v>
      </c>
      <c r="N132" s="827">
        <f t="shared" si="23"/>
        <v>44196</v>
      </c>
      <c r="O132" s="831">
        <f t="shared" si="24"/>
        <v>3</v>
      </c>
      <c r="P132" s="831">
        <f t="shared" si="25"/>
        <v>441000</v>
      </c>
    </row>
    <row r="133" spans="1:16" x14ac:dyDescent="0.25">
      <c r="A133" s="829">
        <v>44113</v>
      </c>
      <c r="B133" s="823" t="s">
        <v>939</v>
      </c>
      <c r="C133" s="824" t="s">
        <v>917</v>
      </c>
      <c r="D133" s="824" t="s">
        <v>918</v>
      </c>
      <c r="E133" s="824" t="s">
        <v>938</v>
      </c>
      <c r="F133" s="824">
        <v>2021</v>
      </c>
      <c r="G133" s="824" t="s">
        <v>942</v>
      </c>
      <c r="H133" s="825">
        <v>6000</v>
      </c>
      <c r="I133" s="824" t="s">
        <v>921</v>
      </c>
      <c r="J133" s="805">
        <v>40</v>
      </c>
      <c r="K133" s="805">
        <v>45.9</v>
      </c>
      <c r="L133" s="805">
        <v>0</v>
      </c>
      <c r="M133" s="830">
        <f t="shared" si="22"/>
        <v>44408</v>
      </c>
      <c r="N133" s="827">
        <f t="shared" si="23"/>
        <v>44561</v>
      </c>
      <c r="O133" s="831">
        <f t="shared" si="24"/>
        <v>6</v>
      </c>
      <c r="P133" s="831">
        <f t="shared" si="25"/>
        <v>36000</v>
      </c>
    </row>
    <row r="134" spans="1:16" x14ac:dyDescent="0.25">
      <c r="A134" s="829">
        <v>44110</v>
      </c>
      <c r="B134" s="823" t="s">
        <v>940</v>
      </c>
      <c r="C134" s="824" t="s">
        <v>917</v>
      </c>
      <c r="D134" s="824" t="s">
        <v>918</v>
      </c>
      <c r="E134" s="824" t="s">
        <v>938</v>
      </c>
      <c r="F134" s="824">
        <v>2021</v>
      </c>
      <c r="G134" s="824" t="s">
        <v>920</v>
      </c>
      <c r="H134" s="825">
        <v>6000</v>
      </c>
      <c r="I134" s="824" t="s">
        <v>921</v>
      </c>
      <c r="J134" s="805">
        <v>38</v>
      </c>
      <c r="K134" s="805">
        <v>44.6</v>
      </c>
      <c r="L134" s="805">
        <v>0</v>
      </c>
      <c r="M134" s="830">
        <f t="shared" si="22"/>
        <v>44227</v>
      </c>
      <c r="N134" s="827">
        <f t="shared" si="23"/>
        <v>44286</v>
      </c>
      <c r="O134" s="831">
        <f t="shared" si="24"/>
        <v>3</v>
      </c>
      <c r="P134" s="831">
        <f t="shared" si="25"/>
        <v>18000</v>
      </c>
    </row>
    <row r="135" spans="1:16" x14ac:dyDescent="0.25">
      <c r="A135" s="829">
        <v>44110</v>
      </c>
      <c r="B135" s="823" t="s">
        <v>940</v>
      </c>
      <c r="C135" s="824" t="s">
        <v>917</v>
      </c>
      <c r="D135" s="824" t="s">
        <v>918</v>
      </c>
      <c r="E135" s="824" t="s">
        <v>938</v>
      </c>
      <c r="F135" s="824">
        <v>2021</v>
      </c>
      <c r="G135" s="824" t="s">
        <v>922</v>
      </c>
      <c r="H135" s="825">
        <v>3000</v>
      </c>
      <c r="I135" s="824" t="s">
        <v>921</v>
      </c>
      <c r="J135" s="805">
        <v>38</v>
      </c>
      <c r="K135" s="805">
        <v>46.15</v>
      </c>
      <c r="L135" s="805">
        <v>0</v>
      </c>
      <c r="M135" s="830">
        <f t="shared" si="22"/>
        <v>44316</v>
      </c>
      <c r="N135" s="827">
        <f t="shared" si="23"/>
        <v>44377</v>
      </c>
      <c r="O135" s="831">
        <f t="shared" si="24"/>
        <v>3</v>
      </c>
      <c r="P135" s="831">
        <f t="shared" si="25"/>
        <v>9000</v>
      </c>
    </row>
    <row r="136" spans="1:16" x14ac:dyDescent="0.25">
      <c r="A136" s="829">
        <v>44091</v>
      </c>
      <c r="B136" s="823" t="s">
        <v>939</v>
      </c>
      <c r="C136" s="824" t="s">
        <v>917</v>
      </c>
      <c r="D136" s="824" t="s">
        <v>918</v>
      </c>
      <c r="E136" s="824" t="s">
        <v>919</v>
      </c>
      <c r="F136" s="824">
        <v>2021</v>
      </c>
      <c r="G136" s="824" t="s">
        <v>943</v>
      </c>
      <c r="H136" s="825">
        <v>9000</v>
      </c>
      <c r="I136" s="824" t="s">
        <v>921</v>
      </c>
      <c r="J136" s="805">
        <v>43.6</v>
      </c>
      <c r="K136" s="805">
        <v>0</v>
      </c>
      <c r="L136" s="805">
        <v>0</v>
      </c>
      <c r="M136" s="830">
        <f t="shared" si="22"/>
        <v>44530</v>
      </c>
      <c r="N136" s="827">
        <f t="shared" si="23"/>
        <v>44561</v>
      </c>
      <c r="O136" s="831">
        <f t="shared" si="24"/>
        <v>2</v>
      </c>
      <c r="P136" s="831">
        <f t="shared" si="25"/>
        <v>18000</v>
      </c>
    </row>
    <row r="137" spans="1:16" x14ac:dyDescent="0.25">
      <c r="A137" s="829">
        <v>44091</v>
      </c>
      <c r="B137" s="823" t="s">
        <v>939</v>
      </c>
      <c r="C137" s="824" t="s">
        <v>917</v>
      </c>
      <c r="D137" s="824" t="s">
        <v>918</v>
      </c>
      <c r="E137" s="824" t="s">
        <v>919</v>
      </c>
      <c r="F137" s="824">
        <v>2021</v>
      </c>
      <c r="G137" s="824" t="s">
        <v>944</v>
      </c>
      <c r="H137" s="825">
        <v>10000</v>
      </c>
      <c r="I137" s="824" t="s">
        <v>921</v>
      </c>
      <c r="J137" s="805">
        <v>43.6</v>
      </c>
      <c r="K137" s="805">
        <v>0</v>
      </c>
      <c r="L137" s="805">
        <v>0</v>
      </c>
      <c r="M137" s="830">
        <f t="shared" si="22"/>
        <v>44500</v>
      </c>
      <c r="N137" s="827">
        <f t="shared" si="23"/>
        <v>44500</v>
      </c>
      <c r="O137" s="831">
        <f t="shared" si="24"/>
        <v>1</v>
      </c>
      <c r="P137" s="831">
        <f t="shared" si="25"/>
        <v>10000</v>
      </c>
    </row>
    <row r="138" spans="1:16" x14ac:dyDescent="0.25">
      <c r="A138" s="829">
        <v>44091</v>
      </c>
      <c r="B138" s="823" t="s">
        <v>939</v>
      </c>
      <c r="C138" s="824" t="s">
        <v>917</v>
      </c>
      <c r="D138" s="824" t="s">
        <v>918</v>
      </c>
      <c r="E138" s="824" t="s">
        <v>919</v>
      </c>
      <c r="F138" s="824">
        <v>2021</v>
      </c>
      <c r="G138" s="824" t="s">
        <v>945</v>
      </c>
      <c r="H138" s="825">
        <v>12000</v>
      </c>
      <c r="I138" s="824" t="s">
        <v>921</v>
      </c>
      <c r="J138" s="805">
        <v>43.6</v>
      </c>
      <c r="K138" s="805">
        <v>0</v>
      </c>
      <c r="L138" s="805">
        <v>0</v>
      </c>
      <c r="M138" s="830">
        <f t="shared" si="22"/>
        <v>44469</v>
      </c>
      <c r="N138" s="827">
        <f t="shared" si="23"/>
        <v>44469</v>
      </c>
      <c r="O138" s="831">
        <f t="shared" si="24"/>
        <v>1</v>
      </c>
      <c r="P138" s="831">
        <f t="shared" si="25"/>
        <v>12000</v>
      </c>
    </row>
    <row r="139" spans="1:16" x14ac:dyDescent="0.25">
      <c r="A139" s="829">
        <v>44091</v>
      </c>
      <c r="B139" s="823" t="s">
        <v>939</v>
      </c>
      <c r="C139" s="824" t="s">
        <v>917</v>
      </c>
      <c r="D139" s="824" t="s">
        <v>918</v>
      </c>
      <c r="E139" s="824" t="s">
        <v>919</v>
      </c>
      <c r="F139" s="824">
        <v>2021</v>
      </c>
      <c r="G139" s="824" t="s">
        <v>946</v>
      </c>
      <c r="H139" s="825">
        <v>13000</v>
      </c>
      <c r="I139" s="824" t="s">
        <v>921</v>
      </c>
      <c r="J139" s="805">
        <v>43.6</v>
      </c>
      <c r="K139" s="805">
        <v>0</v>
      </c>
      <c r="L139" s="805">
        <v>0</v>
      </c>
      <c r="M139" s="830">
        <f t="shared" si="22"/>
        <v>44408</v>
      </c>
      <c r="N139" s="827">
        <f t="shared" si="23"/>
        <v>44439</v>
      </c>
      <c r="O139" s="831">
        <f t="shared" si="24"/>
        <v>2</v>
      </c>
      <c r="P139" s="831">
        <f t="shared" si="25"/>
        <v>26000</v>
      </c>
    </row>
    <row r="140" spans="1:16" x14ac:dyDescent="0.25">
      <c r="A140" s="829">
        <v>44091</v>
      </c>
      <c r="B140" s="823" t="s">
        <v>939</v>
      </c>
      <c r="C140" s="824" t="s">
        <v>917</v>
      </c>
      <c r="D140" s="824" t="s">
        <v>918</v>
      </c>
      <c r="E140" s="824" t="s">
        <v>919</v>
      </c>
      <c r="F140" s="824">
        <v>2021</v>
      </c>
      <c r="G140" s="824" t="s">
        <v>947</v>
      </c>
      <c r="H140" s="825">
        <v>2000</v>
      </c>
      <c r="I140" s="824" t="s">
        <v>921</v>
      </c>
      <c r="J140" s="805">
        <v>43.6</v>
      </c>
      <c r="K140" s="805">
        <v>0</v>
      </c>
      <c r="L140" s="805">
        <v>0</v>
      </c>
      <c r="M140" s="830">
        <f t="shared" si="22"/>
        <v>44377</v>
      </c>
      <c r="N140" s="827">
        <f t="shared" si="23"/>
        <v>44377</v>
      </c>
      <c r="O140" s="831">
        <f t="shared" si="24"/>
        <v>1</v>
      </c>
      <c r="P140" s="831">
        <f t="shared" si="25"/>
        <v>2000</v>
      </c>
    </row>
    <row r="141" spans="1:16" x14ac:dyDescent="0.25">
      <c r="A141" s="829">
        <v>44091</v>
      </c>
      <c r="B141" s="823" t="s">
        <v>939</v>
      </c>
      <c r="C141" s="824" t="s">
        <v>917</v>
      </c>
      <c r="D141" s="824" t="s">
        <v>918</v>
      </c>
      <c r="E141" s="824" t="s">
        <v>919</v>
      </c>
      <c r="F141" s="824">
        <v>2021</v>
      </c>
      <c r="G141" s="824" t="s">
        <v>948</v>
      </c>
      <c r="H141" s="825">
        <v>3000</v>
      </c>
      <c r="I141" s="824" t="s">
        <v>921</v>
      </c>
      <c r="J141" s="805">
        <v>43.6</v>
      </c>
      <c r="K141" s="805">
        <v>0</v>
      </c>
      <c r="L141" s="805">
        <v>0</v>
      </c>
      <c r="M141" s="830">
        <f t="shared" si="22"/>
        <v>44347</v>
      </c>
      <c r="N141" s="827">
        <f t="shared" si="23"/>
        <v>44347</v>
      </c>
      <c r="O141" s="831">
        <f t="shared" si="24"/>
        <v>1</v>
      </c>
      <c r="P141" s="831">
        <f t="shared" si="25"/>
        <v>3000</v>
      </c>
    </row>
    <row r="142" spans="1:16" x14ac:dyDescent="0.25">
      <c r="A142" s="829">
        <v>44091</v>
      </c>
      <c r="B142" s="823" t="s">
        <v>939</v>
      </c>
      <c r="C142" s="824" t="s">
        <v>917</v>
      </c>
      <c r="D142" s="824" t="s">
        <v>918</v>
      </c>
      <c r="E142" s="824" t="s">
        <v>919</v>
      </c>
      <c r="F142" s="824">
        <v>2021</v>
      </c>
      <c r="G142" s="824" t="s">
        <v>949</v>
      </c>
      <c r="H142" s="825">
        <v>5000</v>
      </c>
      <c r="I142" s="824" t="s">
        <v>921</v>
      </c>
      <c r="J142" s="805">
        <v>43.6</v>
      </c>
      <c r="K142" s="805">
        <v>0</v>
      </c>
      <c r="L142" s="805">
        <v>0</v>
      </c>
      <c r="M142" s="830">
        <f t="shared" si="22"/>
        <v>44316</v>
      </c>
      <c r="N142" s="827">
        <f t="shared" si="23"/>
        <v>44316</v>
      </c>
      <c r="O142" s="831">
        <f t="shared" si="24"/>
        <v>1</v>
      </c>
      <c r="P142" s="831">
        <f t="shared" si="25"/>
        <v>5000</v>
      </c>
    </row>
    <row r="143" spans="1:16" x14ac:dyDescent="0.25">
      <c r="A143" s="829">
        <v>44091</v>
      </c>
      <c r="B143" s="823" t="s">
        <v>939</v>
      </c>
      <c r="C143" s="824" t="s">
        <v>917</v>
      </c>
      <c r="D143" s="824" t="s">
        <v>918</v>
      </c>
      <c r="E143" s="824" t="s">
        <v>919</v>
      </c>
      <c r="F143" s="824">
        <v>2021</v>
      </c>
      <c r="G143" s="824" t="s">
        <v>950</v>
      </c>
      <c r="H143" s="825">
        <v>5000</v>
      </c>
      <c r="I143" s="824" t="s">
        <v>921</v>
      </c>
      <c r="J143" s="805">
        <v>43.6</v>
      </c>
      <c r="K143" s="805">
        <v>0</v>
      </c>
      <c r="L143" s="805">
        <v>0</v>
      </c>
      <c r="M143" s="830">
        <f t="shared" si="22"/>
        <v>44255</v>
      </c>
      <c r="N143" s="827">
        <f t="shared" si="23"/>
        <v>44255</v>
      </c>
      <c r="O143" s="831">
        <f t="shared" si="24"/>
        <v>1</v>
      </c>
      <c r="P143" s="831">
        <f t="shared" si="25"/>
        <v>5000</v>
      </c>
    </row>
    <row r="144" spans="1:16" x14ac:dyDescent="0.25">
      <c r="A144" s="829">
        <v>44090</v>
      </c>
      <c r="B144" s="823" t="s">
        <v>939</v>
      </c>
      <c r="C144" s="824" t="s">
        <v>917</v>
      </c>
      <c r="D144" s="824" t="s">
        <v>918</v>
      </c>
      <c r="E144" s="824" t="s">
        <v>919</v>
      </c>
      <c r="F144" s="824">
        <v>2021</v>
      </c>
      <c r="G144" s="824" t="s">
        <v>942</v>
      </c>
      <c r="H144" s="825">
        <v>8000</v>
      </c>
      <c r="I144" s="824" t="s">
        <v>921</v>
      </c>
      <c r="J144" s="805">
        <v>42.6</v>
      </c>
      <c r="K144" s="805">
        <v>0</v>
      </c>
      <c r="L144" s="805">
        <v>0</v>
      </c>
      <c r="M144" s="830">
        <f t="shared" si="22"/>
        <v>44408</v>
      </c>
      <c r="N144" s="827">
        <f t="shared" si="23"/>
        <v>44561</v>
      </c>
      <c r="O144" s="831">
        <f t="shared" si="24"/>
        <v>6</v>
      </c>
      <c r="P144" s="831">
        <f t="shared" si="25"/>
        <v>48000</v>
      </c>
    </row>
    <row r="145" spans="1:16" x14ac:dyDescent="0.25">
      <c r="A145" s="829">
        <v>44090</v>
      </c>
      <c r="B145" s="823" t="s">
        <v>939</v>
      </c>
      <c r="C145" s="824" t="s">
        <v>917</v>
      </c>
      <c r="D145" s="824" t="s">
        <v>918</v>
      </c>
      <c r="E145" s="824" t="s">
        <v>919</v>
      </c>
      <c r="F145" s="824">
        <v>2021</v>
      </c>
      <c r="G145" s="824" t="s">
        <v>922</v>
      </c>
      <c r="H145" s="825">
        <v>10000</v>
      </c>
      <c r="I145" s="824" t="s">
        <v>921</v>
      </c>
      <c r="J145" s="805">
        <v>42.6</v>
      </c>
      <c r="K145" s="805">
        <v>0</v>
      </c>
      <c r="L145" s="805">
        <v>0</v>
      </c>
      <c r="M145" s="830">
        <f t="shared" si="22"/>
        <v>44316</v>
      </c>
      <c r="N145" s="827">
        <f t="shared" ref="N145:N211" si="26">+EOMONTH(RIGHT($G145,FIND("- ",$G145)-2)&amp;"-"&amp;$F145,IF($C145="Oil",0,0))</f>
        <v>44377</v>
      </c>
      <c r="O145" s="831">
        <f t="shared" ref="O145:O208" si="27">+ROUND((N145-M145)/30.4+1,0)</f>
        <v>3</v>
      </c>
      <c r="P145" s="831">
        <f t="shared" si="25"/>
        <v>30000</v>
      </c>
    </row>
    <row r="146" spans="1:16" x14ac:dyDescent="0.25">
      <c r="A146" s="829">
        <v>44090</v>
      </c>
      <c r="B146" s="823" t="s">
        <v>939</v>
      </c>
      <c r="C146" s="824" t="s">
        <v>917</v>
      </c>
      <c r="D146" s="824" t="s">
        <v>918</v>
      </c>
      <c r="E146" s="824" t="s">
        <v>919</v>
      </c>
      <c r="F146" s="824">
        <v>2021</v>
      </c>
      <c r="G146" s="824" t="s">
        <v>920</v>
      </c>
      <c r="H146" s="825">
        <v>15000</v>
      </c>
      <c r="I146" s="824" t="s">
        <v>921</v>
      </c>
      <c r="J146" s="805">
        <v>42.6</v>
      </c>
      <c r="K146" s="805">
        <v>0</v>
      </c>
      <c r="L146" s="805">
        <v>0</v>
      </c>
      <c r="M146" s="830">
        <f t="shared" si="22"/>
        <v>44227</v>
      </c>
      <c r="N146" s="827">
        <f t="shared" si="26"/>
        <v>44286</v>
      </c>
      <c r="O146" s="831">
        <f t="shared" si="27"/>
        <v>3</v>
      </c>
      <c r="P146" s="831">
        <f t="shared" si="25"/>
        <v>45000</v>
      </c>
    </row>
    <row r="147" spans="1:16" x14ac:dyDescent="0.25">
      <c r="A147" s="829">
        <v>44088</v>
      </c>
      <c r="B147" s="823" t="s">
        <v>939</v>
      </c>
      <c r="C147" s="824" t="s">
        <v>930</v>
      </c>
      <c r="D147" s="824" t="s">
        <v>931</v>
      </c>
      <c r="E147" s="824" t="s">
        <v>919</v>
      </c>
      <c r="F147" s="824">
        <v>2021</v>
      </c>
      <c r="G147" s="824" t="s">
        <v>924</v>
      </c>
      <c r="H147" s="825">
        <v>294000</v>
      </c>
      <c r="I147" s="824" t="s">
        <v>932</v>
      </c>
      <c r="J147" s="805">
        <v>0.22</v>
      </c>
      <c r="K147" s="805">
        <v>0</v>
      </c>
      <c r="L147" s="805">
        <v>0</v>
      </c>
      <c r="M147" s="830">
        <f t="shared" si="22"/>
        <v>44500</v>
      </c>
      <c r="N147" s="827">
        <f t="shared" si="26"/>
        <v>44561</v>
      </c>
      <c r="O147" s="831">
        <f t="shared" si="27"/>
        <v>3</v>
      </c>
      <c r="P147" s="831">
        <f t="shared" si="25"/>
        <v>882000</v>
      </c>
    </row>
    <row r="148" spans="1:16" x14ac:dyDescent="0.25">
      <c r="A148" s="829">
        <v>44088</v>
      </c>
      <c r="B148" s="823" t="s">
        <v>939</v>
      </c>
      <c r="C148" s="824" t="s">
        <v>930</v>
      </c>
      <c r="D148" s="824" t="s">
        <v>931</v>
      </c>
      <c r="E148" s="824" t="s">
        <v>919</v>
      </c>
      <c r="F148" s="824">
        <v>2021</v>
      </c>
      <c r="G148" s="824" t="s">
        <v>923</v>
      </c>
      <c r="H148" s="825">
        <v>420000</v>
      </c>
      <c r="I148" s="824" t="s">
        <v>932</v>
      </c>
      <c r="J148" s="805">
        <v>0.22</v>
      </c>
      <c r="K148" s="805">
        <v>0</v>
      </c>
      <c r="L148" s="805">
        <v>0</v>
      </c>
      <c r="M148" s="830">
        <f t="shared" si="22"/>
        <v>44408</v>
      </c>
      <c r="N148" s="827">
        <f t="shared" si="26"/>
        <v>44469</v>
      </c>
      <c r="O148" s="831">
        <f t="shared" si="27"/>
        <v>3</v>
      </c>
      <c r="P148" s="831">
        <f t="shared" si="25"/>
        <v>1260000</v>
      </c>
    </row>
    <row r="149" spans="1:16" x14ac:dyDescent="0.25">
      <c r="A149" s="829">
        <v>44088</v>
      </c>
      <c r="B149" s="823" t="s">
        <v>939</v>
      </c>
      <c r="C149" s="824" t="s">
        <v>930</v>
      </c>
      <c r="D149" s="824" t="s">
        <v>931</v>
      </c>
      <c r="E149" s="824" t="s">
        <v>919</v>
      </c>
      <c r="F149" s="824">
        <v>2021</v>
      </c>
      <c r="G149" s="824" t="s">
        <v>922</v>
      </c>
      <c r="H149" s="825">
        <v>84000</v>
      </c>
      <c r="I149" s="824" t="s">
        <v>932</v>
      </c>
      <c r="J149" s="805">
        <v>0.22</v>
      </c>
      <c r="K149" s="805">
        <v>0</v>
      </c>
      <c r="L149" s="805">
        <v>0</v>
      </c>
      <c r="M149" s="830">
        <f t="shared" si="22"/>
        <v>44316</v>
      </c>
      <c r="N149" s="827">
        <f t="shared" si="26"/>
        <v>44377</v>
      </c>
      <c r="O149" s="831">
        <f t="shared" si="27"/>
        <v>3</v>
      </c>
      <c r="P149" s="831">
        <f t="shared" ref="P149:P212" si="28">+O149*H149</f>
        <v>252000</v>
      </c>
    </row>
    <row r="150" spans="1:16" x14ac:dyDescent="0.25">
      <c r="A150" s="829">
        <v>44088</v>
      </c>
      <c r="B150" s="823" t="s">
        <v>939</v>
      </c>
      <c r="C150" s="824" t="s">
        <v>930</v>
      </c>
      <c r="D150" s="824" t="s">
        <v>931</v>
      </c>
      <c r="E150" s="824" t="s">
        <v>919</v>
      </c>
      <c r="F150" s="824">
        <v>2021</v>
      </c>
      <c r="G150" s="824" t="s">
        <v>920</v>
      </c>
      <c r="H150" s="825">
        <v>126000</v>
      </c>
      <c r="I150" s="824" t="s">
        <v>932</v>
      </c>
      <c r="J150" s="805">
        <v>0.22</v>
      </c>
      <c r="K150" s="805">
        <v>0</v>
      </c>
      <c r="L150" s="805">
        <v>0</v>
      </c>
      <c r="M150" s="830">
        <f t="shared" ref="M150:M218" si="29">+EOMONTH(LEFT($G150,FIND(" -",$G150)-1)&amp;"-"&amp;$F150,IF($C150="Oil",0,0))</f>
        <v>44227</v>
      </c>
      <c r="N150" s="827">
        <f t="shared" si="26"/>
        <v>44286</v>
      </c>
      <c r="O150" s="831">
        <f t="shared" si="27"/>
        <v>3</v>
      </c>
      <c r="P150" s="831">
        <f t="shared" si="28"/>
        <v>378000</v>
      </c>
    </row>
    <row r="151" spans="1:16" x14ac:dyDescent="0.25">
      <c r="A151" s="829">
        <v>44088</v>
      </c>
      <c r="B151" s="823" t="s">
        <v>939</v>
      </c>
      <c r="C151" s="824" t="s">
        <v>930</v>
      </c>
      <c r="D151" s="824" t="s">
        <v>933</v>
      </c>
      <c r="E151" s="824" t="s">
        <v>919</v>
      </c>
      <c r="F151" s="824">
        <v>2021</v>
      </c>
      <c r="G151" s="824" t="s">
        <v>942</v>
      </c>
      <c r="H151" s="825">
        <v>294000</v>
      </c>
      <c r="I151" s="824" t="s">
        <v>932</v>
      </c>
      <c r="J151" s="805">
        <v>0.47249999999999998</v>
      </c>
      <c r="K151" s="805">
        <v>0</v>
      </c>
      <c r="L151" s="805">
        <v>0</v>
      </c>
      <c r="M151" s="830">
        <f t="shared" si="29"/>
        <v>44408</v>
      </c>
      <c r="N151" s="827">
        <f t="shared" si="26"/>
        <v>44561</v>
      </c>
      <c r="O151" s="831">
        <f t="shared" si="27"/>
        <v>6</v>
      </c>
      <c r="P151" s="831">
        <f t="shared" si="28"/>
        <v>1764000</v>
      </c>
    </row>
    <row r="152" spans="1:16" x14ac:dyDescent="0.25">
      <c r="A152" s="829">
        <v>44088</v>
      </c>
      <c r="B152" s="823" t="s">
        <v>939</v>
      </c>
      <c r="C152" s="824" t="s">
        <v>930</v>
      </c>
      <c r="D152" s="824" t="s">
        <v>933</v>
      </c>
      <c r="E152" s="824" t="s">
        <v>919</v>
      </c>
      <c r="F152" s="824">
        <v>2021</v>
      </c>
      <c r="G152" s="824" t="s">
        <v>920</v>
      </c>
      <c r="H152" s="825">
        <v>42000</v>
      </c>
      <c r="I152" s="824" t="s">
        <v>932</v>
      </c>
      <c r="J152" s="805">
        <v>0.47249999999999998</v>
      </c>
      <c r="K152" s="805">
        <v>0</v>
      </c>
      <c r="L152" s="805">
        <v>0</v>
      </c>
      <c r="M152" s="830">
        <f t="shared" si="29"/>
        <v>44227</v>
      </c>
      <c r="N152" s="827">
        <f t="shared" si="26"/>
        <v>44286</v>
      </c>
      <c r="O152" s="831">
        <f t="shared" si="27"/>
        <v>3</v>
      </c>
      <c r="P152" s="831">
        <f t="shared" si="28"/>
        <v>126000</v>
      </c>
    </row>
    <row r="153" spans="1:16" x14ac:dyDescent="0.25">
      <c r="A153" s="829">
        <v>44088</v>
      </c>
      <c r="B153" s="823" t="s">
        <v>939</v>
      </c>
      <c r="C153" s="824" t="s">
        <v>930</v>
      </c>
      <c r="D153" s="824" t="s">
        <v>933</v>
      </c>
      <c r="E153" s="824" t="s">
        <v>919</v>
      </c>
      <c r="F153" s="824">
        <v>2020</v>
      </c>
      <c r="G153" s="824" t="s">
        <v>924</v>
      </c>
      <c r="H153" s="825">
        <v>168000</v>
      </c>
      <c r="I153" s="824" t="s">
        <v>932</v>
      </c>
      <c r="J153" s="805">
        <v>0.47249999999999998</v>
      </c>
      <c r="K153" s="805">
        <v>0</v>
      </c>
      <c r="L153" s="805">
        <v>0</v>
      </c>
      <c r="M153" s="830">
        <f t="shared" si="29"/>
        <v>44135</v>
      </c>
      <c r="N153" s="827">
        <f t="shared" si="26"/>
        <v>44196</v>
      </c>
      <c r="O153" s="831">
        <f t="shared" si="27"/>
        <v>3</v>
      </c>
      <c r="P153" s="831">
        <f t="shared" si="28"/>
        <v>504000</v>
      </c>
    </row>
    <row r="154" spans="1:16" x14ac:dyDescent="0.25">
      <c r="A154" s="829">
        <v>44088</v>
      </c>
      <c r="B154" s="823" t="s">
        <v>939</v>
      </c>
      <c r="C154" s="824" t="s">
        <v>930</v>
      </c>
      <c r="D154" s="824" t="s">
        <v>934</v>
      </c>
      <c r="E154" s="824" t="s">
        <v>919</v>
      </c>
      <c r="F154" s="824">
        <v>2021</v>
      </c>
      <c r="G154" s="824" t="s">
        <v>929</v>
      </c>
      <c r="H154" s="825">
        <v>294000</v>
      </c>
      <c r="I154" s="824" t="s">
        <v>932</v>
      </c>
      <c r="J154" s="805">
        <v>0.53374999999999995</v>
      </c>
      <c r="K154" s="805">
        <v>0</v>
      </c>
      <c r="L154" s="805">
        <v>0</v>
      </c>
      <c r="M154" s="830">
        <f t="shared" si="29"/>
        <v>44227</v>
      </c>
      <c r="N154" s="827">
        <f t="shared" si="26"/>
        <v>44561</v>
      </c>
      <c r="O154" s="831">
        <f t="shared" si="27"/>
        <v>12</v>
      </c>
      <c r="P154" s="831">
        <f t="shared" si="28"/>
        <v>3528000</v>
      </c>
    </row>
    <row r="155" spans="1:16" x14ac:dyDescent="0.25">
      <c r="A155" s="829">
        <v>44088</v>
      </c>
      <c r="B155" s="823" t="s">
        <v>939</v>
      </c>
      <c r="C155" s="824" t="s">
        <v>930</v>
      </c>
      <c r="D155" s="824" t="s">
        <v>934</v>
      </c>
      <c r="E155" s="824" t="s">
        <v>919</v>
      </c>
      <c r="F155" s="824">
        <v>2020</v>
      </c>
      <c r="G155" s="824" t="s">
        <v>924</v>
      </c>
      <c r="H155" s="825">
        <v>294000</v>
      </c>
      <c r="I155" s="824" t="s">
        <v>932</v>
      </c>
      <c r="J155" s="805">
        <v>0.53374999999999995</v>
      </c>
      <c r="K155" s="805">
        <v>0</v>
      </c>
      <c r="L155" s="805">
        <v>0</v>
      </c>
      <c r="M155" s="830">
        <f t="shared" si="29"/>
        <v>44135</v>
      </c>
      <c r="N155" s="827">
        <f t="shared" si="26"/>
        <v>44196</v>
      </c>
      <c r="O155" s="831">
        <f t="shared" si="27"/>
        <v>3</v>
      </c>
      <c r="P155" s="831">
        <f t="shared" si="28"/>
        <v>882000</v>
      </c>
    </row>
    <row r="156" spans="1:16" x14ac:dyDescent="0.25">
      <c r="A156" s="829">
        <v>44088</v>
      </c>
      <c r="B156" s="823" t="s">
        <v>939</v>
      </c>
      <c r="C156" s="824" t="s">
        <v>930</v>
      </c>
      <c r="D156" s="824" t="s">
        <v>935</v>
      </c>
      <c r="E156" s="824" t="s">
        <v>919</v>
      </c>
      <c r="F156" s="824">
        <v>2021</v>
      </c>
      <c r="G156" s="824" t="s">
        <v>929</v>
      </c>
      <c r="H156" s="825">
        <v>84000</v>
      </c>
      <c r="I156" s="824" t="s">
        <v>932</v>
      </c>
      <c r="J156" s="805">
        <v>0.55500000000000005</v>
      </c>
      <c r="K156" s="805">
        <v>0</v>
      </c>
      <c r="L156" s="805">
        <v>0</v>
      </c>
      <c r="M156" s="830">
        <f t="shared" si="29"/>
        <v>44227</v>
      </c>
      <c r="N156" s="827">
        <f t="shared" si="26"/>
        <v>44561</v>
      </c>
      <c r="O156" s="831">
        <f t="shared" si="27"/>
        <v>12</v>
      </c>
      <c r="P156" s="831">
        <f t="shared" si="28"/>
        <v>1008000</v>
      </c>
    </row>
    <row r="157" spans="1:16" x14ac:dyDescent="0.25">
      <c r="A157" s="829">
        <v>44088</v>
      </c>
      <c r="B157" s="823" t="s">
        <v>937</v>
      </c>
      <c r="C157" s="824" t="s">
        <v>930</v>
      </c>
      <c r="D157" s="824" t="s">
        <v>935</v>
      </c>
      <c r="E157" s="824" t="s">
        <v>919</v>
      </c>
      <c r="F157" s="824">
        <v>2020</v>
      </c>
      <c r="G157" s="824" t="s">
        <v>924</v>
      </c>
      <c r="H157" s="825">
        <v>84000</v>
      </c>
      <c r="I157" s="824" t="s">
        <v>932</v>
      </c>
      <c r="J157" s="805">
        <v>0.55500000000000005</v>
      </c>
      <c r="K157" s="805">
        <v>0</v>
      </c>
      <c r="L157" s="805">
        <v>0</v>
      </c>
      <c r="M157" s="830">
        <f t="shared" si="29"/>
        <v>44135</v>
      </c>
      <c r="N157" s="827">
        <f t="shared" si="26"/>
        <v>44196</v>
      </c>
      <c r="O157" s="831">
        <f t="shared" si="27"/>
        <v>3</v>
      </c>
      <c r="P157" s="831">
        <f t="shared" si="28"/>
        <v>252000</v>
      </c>
    </row>
    <row r="158" spans="1:16" x14ac:dyDescent="0.25">
      <c r="A158" s="829">
        <v>44088</v>
      </c>
      <c r="B158" s="823" t="s">
        <v>937</v>
      </c>
      <c r="C158" s="824" t="s">
        <v>930</v>
      </c>
      <c r="D158" s="824" t="s">
        <v>936</v>
      </c>
      <c r="E158" s="824" t="s">
        <v>919</v>
      </c>
      <c r="F158" s="824">
        <v>2021</v>
      </c>
      <c r="G158" s="824" t="s">
        <v>951</v>
      </c>
      <c r="H158" s="825">
        <v>336000</v>
      </c>
      <c r="I158" s="824" t="s">
        <v>932</v>
      </c>
      <c r="J158" s="805">
        <v>0.82674999999999998</v>
      </c>
      <c r="K158" s="805">
        <v>0</v>
      </c>
      <c r="L158" s="805">
        <v>0</v>
      </c>
      <c r="M158" s="830">
        <f t="shared" si="29"/>
        <v>44227</v>
      </c>
      <c r="N158" s="827">
        <f t="shared" si="26"/>
        <v>44377</v>
      </c>
      <c r="O158" s="831">
        <f t="shared" si="27"/>
        <v>6</v>
      </c>
      <c r="P158" s="831">
        <f t="shared" si="28"/>
        <v>2016000</v>
      </c>
    </row>
    <row r="159" spans="1:16" x14ac:dyDescent="0.25">
      <c r="A159" s="829">
        <v>44088</v>
      </c>
      <c r="B159" s="823" t="s">
        <v>937</v>
      </c>
      <c r="C159" s="824" t="s">
        <v>930</v>
      </c>
      <c r="D159" s="824" t="s">
        <v>936</v>
      </c>
      <c r="E159" s="824" t="s">
        <v>919</v>
      </c>
      <c r="F159" s="824">
        <v>2020</v>
      </c>
      <c r="G159" s="824" t="s">
        <v>924</v>
      </c>
      <c r="H159" s="825">
        <v>336000</v>
      </c>
      <c r="I159" s="824" t="s">
        <v>932</v>
      </c>
      <c r="J159" s="805">
        <v>0.82674999999999998</v>
      </c>
      <c r="K159" s="805">
        <v>0</v>
      </c>
      <c r="L159" s="805">
        <v>0</v>
      </c>
      <c r="M159" s="830">
        <f t="shared" si="29"/>
        <v>44135</v>
      </c>
      <c r="N159" s="827">
        <f t="shared" si="26"/>
        <v>44196</v>
      </c>
      <c r="O159" s="831">
        <f t="shared" si="27"/>
        <v>3</v>
      </c>
      <c r="P159" s="831">
        <f t="shared" si="28"/>
        <v>1008000</v>
      </c>
    </row>
    <row r="160" spans="1:16" x14ac:dyDescent="0.25">
      <c r="A160" s="829">
        <v>44085</v>
      </c>
      <c r="B160" s="823" t="s">
        <v>940</v>
      </c>
      <c r="C160" s="824" t="s">
        <v>925</v>
      </c>
      <c r="D160" s="824" t="s">
        <v>928</v>
      </c>
      <c r="E160" s="824" t="s">
        <v>919</v>
      </c>
      <c r="F160" s="824">
        <v>2021</v>
      </c>
      <c r="G160" s="824" t="s">
        <v>924</v>
      </c>
      <c r="H160" s="825">
        <v>60000</v>
      </c>
      <c r="I160" s="824" t="s">
        <v>927</v>
      </c>
      <c r="J160" s="805">
        <v>-0.28999999999999998</v>
      </c>
      <c r="K160" s="805">
        <v>0</v>
      </c>
      <c r="L160" s="805">
        <v>0</v>
      </c>
      <c r="M160" s="830">
        <f t="shared" si="29"/>
        <v>44500</v>
      </c>
      <c r="N160" s="827">
        <f t="shared" si="26"/>
        <v>44561</v>
      </c>
      <c r="O160" s="831">
        <f t="shared" si="27"/>
        <v>3</v>
      </c>
      <c r="P160" s="831">
        <f t="shared" si="28"/>
        <v>180000</v>
      </c>
    </row>
    <row r="161" spans="1:16" x14ac:dyDescent="0.25">
      <c r="A161" s="829">
        <v>44085</v>
      </c>
      <c r="B161" s="823" t="s">
        <v>940</v>
      </c>
      <c r="C161" s="824" t="s">
        <v>925</v>
      </c>
      <c r="D161" s="824" t="s">
        <v>928</v>
      </c>
      <c r="E161" s="824" t="s">
        <v>919</v>
      </c>
      <c r="F161" s="824">
        <v>2021</v>
      </c>
      <c r="G161" s="824" t="s">
        <v>929</v>
      </c>
      <c r="H161" s="825">
        <v>50000</v>
      </c>
      <c r="I161" s="824" t="s">
        <v>927</v>
      </c>
      <c r="J161" s="805">
        <v>-0.32750000000000001</v>
      </c>
      <c r="K161" s="805">
        <v>0</v>
      </c>
      <c r="L161" s="805">
        <v>0</v>
      </c>
      <c r="M161" s="830">
        <f t="shared" si="29"/>
        <v>44227</v>
      </c>
      <c r="N161" s="827">
        <f t="shared" si="26"/>
        <v>44561</v>
      </c>
      <c r="O161" s="831">
        <f t="shared" si="27"/>
        <v>12</v>
      </c>
      <c r="P161" s="831">
        <f t="shared" si="28"/>
        <v>600000</v>
      </c>
    </row>
    <row r="162" spans="1:16" x14ac:dyDescent="0.25">
      <c r="A162" s="829">
        <v>44085</v>
      </c>
      <c r="B162" s="823" t="s">
        <v>937</v>
      </c>
      <c r="C162" s="824" t="s">
        <v>917</v>
      </c>
      <c r="D162" s="824" t="s">
        <v>918</v>
      </c>
      <c r="E162" s="824" t="s">
        <v>938</v>
      </c>
      <c r="F162" s="824">
        <v>2022</v>
      </c>
      <c r="G162" s="824" t="s">
        <v>924</v>
      </c>
      <c r="H162" s="825">
        <v>1000</v>
      </c>
      <c r="I162" s="824" t="s">
        <v>921</v>
      </c>
      <c r="J162" s="805">
        <v>38</v>
      </c>
      <c r="K162" s="805">
        <v>45.6</v>
      </c>
      <c r="L162" s="805">
        <v>0</v>
      </c>
      <c r="M162" s="830">
        <f t="shared" si="29"/>
        <v>44865</v>
      </c>
      <c r="N162" s="827">
        <f t="shared" si="26"/>
        <v>44926</v>
      </c>
      <c r="O162" s="831">
        <f t="shared" si="27"/>
        <v>3</v>
      </c>
      <c r="P162" s="831">
        <f t="shared" si="28"/>
        <v>3000</v>
      </c>
    </row>
    <row r="163" spans="1:16" x14ac:dyDescent="0.25">
      <c r="A163" s="829">
        <v>44085</v>
      </c>
      <c r="B163" s="823" t="s">
        <v>937</v>
      </c>
      <c r="C163" s="824" t="s">
        <v>917</v>
      </c>
      <c r="D163" s="824" t="s">
        <v>918</v>
      </c>
      <c r="E163" s="824" t="s">
        <v>938</v>
      </c>
      <c r="F163" s="824">
        <v>2022</v>
      </c>
      <c r="G163" s="824" t="s">
        <v>952</v>
      </c>
      <c r="H163" s="825">
        <v>2000</v>
      </c>
      <c r="I163" s="824" t="s">
        <v>921</v>
      </c>
      <c r="J163" s="805">
        <v>38</v>
      </c>
      <c r="K163" s="805">
        <v>45.6</v>
      </c>
      <c r="L163" s="805">
        <v>0</v>
      </c>
      <c r="M163" s="830">
        <f t="shared" si="29"/>
        <v>44681</v>
      </c>
      <c r="N163" s="827">
        <f t="shared" si="26"/>
        <v>44834</v>
      </c>
      <c r="O163" s="831">
        <f t="shared" si="27"/>
        <v>6</v>
      </c>
      <c r="P163" s="831">
        <f t="shared" si="28"/>
        <v>12000</v>
      </c>
    </row>
    <row r="164" spans="1:16" x14ac:dyDescent="0.25">
      <c r="A164" s="829">
        <v>44085</v>
      </c>
      <c r="B164" s="823" t="s">
        <v>937</v>
      </c>
      <c r="C164" s="824" t="s">
        <v>917</v>
      </c>
      <c r="D164" s="824" t="s">
        <v>918</v>
      </c>
      <c r="E164" s="824" t="s">
        <v>938</v>
      </c>
      <c r="F164" s="824">
        <v>2022</v>
      </c>
      <c r="G164" s="824" t="s">
        <v>920</v>
      </c>
      <c r="H164" s="825">
        <v>5000</v>
      </c>
      <c r="I164" s="824" t="s">
        <v>921</v>
      </c>
      <c r="J164" s="805">
        <v>38</v>
      </c>
      <c r="K164" s="805">
        <v>45.6</v>
      </c>
      <c r="L164" s="805">
        <v>0</v>
      </c>
      <c r="M164" s="830">
        <f t="shared" si="29"/>
        <v>44592</v>
      </c>
      <c r="N164" s="827">
        <f t="shared" si="26"/>
        <v>44651</v>
      </c>
      <c r="O164" s="831">
        <f t="shared" si="27"/>
        <v>3</v>
      </c>
      <c r="P164" s="831">
        <f t="shared" si="28"/>
        <v>15000</v>
      </c>
    </row>
    <row r="165" spans="1:16" x14ac:dyDescent="0.25">
      <c r="A165" s="829">
        <v>44085</v>
      </c>
      <c r="B165" s="823" t="s">
        <v>937</v>
      </c>
      <c r="C165" s="824" t="s">
        <v>917</v>
      </c>
      <c r="D165" s="824" t="s">
        <v>918</v>
      </c>
      <c r="E165" s="824" t="s">
        <v>938</v>
      </c>
      <c r="F165" s="824">
        <v>2021</v>
      </c>
      <c r="G165" s="824" t="s">
        <v>924</v>
      </c>
      <c r="H165" s="825">
        <v>5000</v>
      </c>
      <c r="I165" s="824" t="s">
        <v>921</v>
      </c>
      <c r="J165" s="805">
        <v>38</v>
      </c>
      <c r="K165" s="805">
        <v>45.6</v>
      </c>
      <c r="L165" s="805">
        <v>0</v>
      </c>
      <c r="M165" s="830">
        <f t="shared" si="29"/>
        <v>44500</v>
      </c>
      <c r="N165" s="827">
        <f t="shared" si="26"/>
        <v>44561</v>
      </c>
      <c r="O165" s="831">
        <f t="shared" si="27"/>
        <v>3</v>
      </c>
      <c r="P165" s="831">
        <f t="shared" si="28"/>
        <v>15000</v>
      </c>
    </row>
    <row r="166" spans="1:16" x14ac:dyDescent="0.25">
      <c r="A166" s="829">
        <v>44085</v>
      </c>
      <c r="B166" s="823" t="s">
        <v>940</v>
      </c>
      <c r="C166" s="824" t="s">
        <v>925</v>
      </c>
      <c r="D166" s="824" t="s">
        <v>926</v>
      </c>
      <c r="E166" s="824" t="s">
        <v>938</v>
      </c>
      <c r="F166" s="824">
        <v>2022</v>
      </c>
      <c r="G166" s="824" t="s">
        <v>920</v>
      </c>
      <c r="H166" s="825">
        <v>60000</v>
      </c>
      <c r="I166" s="824" t="s">
        <v>927</v>
      </c>
      <c r="J166" s="805">
        <v>2.5</v>
      </c>
      <c r="K166" s="805">
        <v>4.03</v>
      </c>
      <c r="L166" s="805">
        <v>0</v>
      </c>
      <c r="M166" s="830">
        <f t="shared" si="29"/>
        <v>44592</v>
      </c>
      <c r="N166" s="827">
        <f t="shared" si="26"/>
        <v>44651</v>
      </c>
      <c r="O166" s="831">
        <f t="shared" si="27"/>
        <v>3</v>
      </c>
      <c r="P166" s="831">
        <f t="shared" si="28"/>
        <v>180000</v>
      </c>
    </row>
    <row r="167" spans="1:16" x14ac:dyDescent="0.25">
      <c r="A167" s="829">
        <v>44085</v>
      </c>
      <c r="B167" s="823" t="s">
        <v>940</v>
      </c>
      <c r="C167" s="824" t="s">
        <v>925</v>
      </c>
      <c r="D167" s="824" t="s">
        <v>926</v>
      </c>
      <c r="E167" s="824" t="s">
        <v>938</v>
      </c>
      <c r="F167" s="824">
        <v>2021</v>
      </c>
      <c r="G167" s="824" t="s">
        <v>924</v>
      </c>
      <c r="H167" s="825">
        <v>60000</v>
      </c>
      <c r="I167" s="824" t="s">
        <v>927</v>
      </c>
      <c r="J167" s="805">
        <v>2.5</v>
      </c>
      <c r="K167" s="805">
        <v>4.03</v>
      </c>
      <c r="L167" s="805">
        <v>0</v>
      </c>
      <c r="M167" s="830">
        <f t="shared" si="29"/>
        <v>44500</v>
      </c>
      <c r="N167" s="827">
        <f t="shared" si="26"/>
        <v>44561</v>
      </c>
      <c r="O167" s="831">
        <f t="shared" si="27"/>
        <v>3</v>
      </c>
      <c r="P167" s="831">
        <f t="shared" si="28"/>
        <v>180000</v>
      </c>
    </row>
    <row r="168" spans="1:16" x14ac:dyDescent="0.25">
      <c r="A168" s="829">
        <v>44085</v>
      </c>
      <c r="B168" s="823" t="s">
        <v>940</v>
      </c>
      <c r="C168" s="824" t="s">
        <v>925</v>
      </c>
      <c r="D168" s="824" t="s">
        <v>926</v>
      </c>
      <c r="E168" s="824" t="s">
        <v>938</v>
      </c>
      <c r="F168" s="824">
        <v>2021</v>
      </c>
      <c r="G168" s="824" t="s">
        <v>920</v>
      </c>
      <c r="H168" s="825">
        <v>50000</v>
      </c>
      <c r="I168" s="824" t="s">
        <v>927</v>
      </c>
      <c r="J168" s="805">
        <v>2.5</v>
      </c>
      <c r="K168" s="805">
        <v>4.6100000000000003</v>
      </c>
      <c r="L168" s="805">
        <v>0</v>
      </c>
      <c r="M168" s="830">
        <f t="shared" si="29"/>
        <v>44227</v>
      </c>
      <c r="N168" s="827">
        <f t="shared" si="26"/>
        <v>44286</v>
      </c>
      <c r="O168" s="831">
        <f t="shared" si="27"/>
        <v>3</v>
      </c>
      <c r="P168" s="831">
        <f t="shared" si="28"/>
        <v>150000</v>
      </c>
    </row>
    <row r="169" spans="1:16" x14ac:dyDescent="0.25">
      <c r="A169" s="829">
        <v>44085</v>
      </c>
      <c r="B169" s="823" t="s">
        <v>940</v>
      </c>
      <c r="C169" s="824" t="s">
        <v>925</v>
      </c>
      <c r="D169" s="824" t="s">
        <v>926</v>
      </c>
      <c r="E169" s="824" t="s">
        <v>938</v>
      </c>
      <c r="F169" s="824">
        <v>2020</v>
      </c>
      <c r="G169" s="824" t="s">
        <v>943</v>
      </c>
      <c r="H169" s="825">
        <v>50000</v>
      </c>
      <c r="I169" s="824" t="s">
        <v>927</v>
      </c>
      <c r="J169" s="805">
        <v>2.5</v>
      </c>
      <c r="K169" s="805">
        <v>4.6100000000000003</v>
      </c>
      <c r="L169" s="805">
        <v>0</v>
      </c>
      <c r="M169" s="830">
        <f t="shared" si="29"/>
        <v>44165</v>
      </c>
      <c r="N169" s="827">
        <f t="shared" si="26"/>
        <v>44196</v>
      </c>
      <c r="O169" s="831">
        <f t="shared" si="27"/>
        <v>2</v>
      </c>
      <c r="P169" s="831">
        <f t="shared" si="28"/>
        <v>100000</v>
      </c>
    </row>
    <row r="170" spans="1:16" x14ac:dyDescent="0.25">
      <c r="A170" s="829">
        <v>44077</v>
      </c>
      <c r="B170" s="823" t="s">
        <v>939</v>
      </c>
      <c r="C170" s="824" t="s">
        <v>917</v>
      </c>
      <c r="D170" s="824" t="s">
        <v>918</v>
      </c>
      <c r="E170" s="824" t="s">
        <v>919</v>
      </c>
      <c r="F170" s="824">
        <v>2022</v>
      </c>
      <c r="G170" s="824" t="s">
        <v>929</v>
      </c>
      <c r="H170" s="825">
        <v>4000</v>
      </c>
      <c r="I170" s="824" t="s">
        <v>921</v>
      </c>
      <c r="J170" s="805">
        <v>45.15</v>
      </c>
      <c r="K170" s="805">
        <v>0</v>
      </c>
      <c r="L170" s="805">
        <v>0</v>
      </c>
      <c r="M170" s="830">
        <f t="shared" si="29"/>
        <v>44592</v>
      </c>
      <c r="N170" s="827">
        <f t="shared" si="26"/>
        <v>44926</v>
      </c>
      <c r="O170" s="831">
        <f t="shared" si="27"/>
        <v>12</v>
      </c>
      <c r="P170" s="831">
        <f t="shared" si="28"/>
        <v>48000</v>
      </c>
    </row>
    <row r="171" spans="1:16" x14ac:dyDescent="0.25">
      <c r="A171" s="829">
        <v>44077</v>
      </c>
      <c r="B171" s="823" t="s">
        <v>939</v>
      </c>
      <c r="C171" s="824" t="s">
        <v>917</v>
      </c>
      <c r="D171" s="824" t="s">
        <v>918</v>
      </c>
      <c r="E171" s="824" t="s">
        <v>919</v>
      </c>
      <c r="F171" s="824">
        <v>2021</v>
      </c>
      <c r="G171" s="824" t="s">
        <v>942</v>
      </c>
      <c r="H171" s="825">
        <v>4000</v>
      </c>
      <c r="I171" s="824" t="s">
        <v>921</v>
      </c>
      <c r="J171" s="805">
        <v>45.15</v>
      </c>
      <c r="K171" s="805">
        <v>0</v>
      </c>
      <c r="L171" s="805">
        <v>0</v>
      </c>
      <c r="M171" s="830">
        <f t="shared" si="29"/>
        <v>44408</v>
      </c>
      <c r="N171" s="827">
        <f t="shared" si="26"/>
        <v>44561</v>
      </c>
      <c r="O171" s="831">
        <f t="shared" si="27"/>
        <v>6</v>
      </c>
      <c r="P171" s="831">
        <f t="shared" si="28"/>
        <v>24000</v>
      </c>
    </row>
    <row r="172" spans="1:16" x14ac:dyDescent="0.25">
      <c r="A172" s="829">
        <v>44048</v>
      </c>
      <c r="B172" s="823" t="s">
        <v>937</v>
      </c>
      <c r="C172" s="824" t="s">
        <v>925</v>
      </c>
      <c r="D172" s="824" t="s">
        <v>928</v>
      </c>
      <c r="E172" s="824" t="s">
        <v>919</v>
      </c>
      <c r="F172" s="824">
        <v>2021</v>
      </c>
      <c r="G172" s="824" t="s">
        <v>941</v>
      </c>
      <c r="H172" s="825">
        <v>100000</v>
      </c>
      <c r="I172" s="824" t="s">
        <v>927</v>
      </c>
      <c r="J172" s="805">
        <v>-0.45</v>
      </c>
      <c r="K172" s="805">
        <v>0</v>
      </c>
      <c r="L172" s="805">
        <v>0</v>
      </c>
      <c r="M172" s="830">
        <f t="shared" si="29"/>
        <v>44316</v>
      </c>
      <c r="N172" s="827">
        <f t="shared" si="26"/>
        <v>44561</v>
      </c>
      <c r="O172" s="831">
        <f t="shared" si="27"/>
        <v>9</v>
      </c>
      <c r="P172" s="831">
        <f t="shared" si="28"/>
        <v>900000</v>
      </c>
    </row>
    <row r="173" spans="1:16" x14ac:dyDescent="0.25">
      <c r="A173" s="829">
        <v>44048</v>
      </c>
      <c r="B173" s="823" t="s">
        <v>937</v>
      </c>
      <c r="C173" s="824" t="s">
        <v>925</v>
      </c>
      <c r="D173" s="824" t="s">
        <v>928</v>
      </c>
      <c r="E173" s="824" t="s">
        <v>919</v>
      </c>
      <c r="F173" s="824">
        <v>2021</v>
      </c>
      <c r="G173" s="824" t="s">
        <v>920</v>
      </c>
      <c r="H173" s="825">
        <v>50000</v>
      </c>
      <c r="I173" s="824" t="s">
        <v>927</v>
      </c>
      <c r="J173" s="805">
        <v>-0.45</v>
      </c>
      <c r="K173" s="805">
        <v>0</v>
      </c>
      <c r="L173" s="805">
        <v>0</v>
      </c>
      <c r="M173" s="830">
        <f t="shared" si="29"/>
        <v>44227</v>
      </c>
      <c r="N173" s="827">
        <f t="shared" si="26"/>
        <v>44286</v>
      </c>
      <c r="O173" s="831">
        <f t="shared" si="27"/>
        <v>3</v>
      </c>
      <c r="P173" s="831">
        <f t="shared" si="28"/>
        <v>150000</v>
      </c>
    </row>
    <row r="174" spans="1:16" x14ac:dyDescent="0.25">
      <c r="A174" s="829">
        <v>44033</v>
      </c>
      <c r="B174" s="823" t="s">
        <v>939</v>
      </c>
      <c r="C174" s="824" t="s">
        <v>917</v>
      </c>
      <c r="D174" s="824" t="s">
        <v>918</v>
      </c>
      <c r="E174" s="824" t="s">
        <v>938</v>
      </c>
      <c r="F174" s="824">
        <v>2022</v>
      </c>
      <c r="G174" s="824" t="s">
        <v>929</v>
      </c>
      <c r="H174" s="825">
        <v>3000</v>
      </c>
      <c r="I174" s="824" t="s">
        <v>921</v>
      </c>
      <c r="J174" s="805">
        <v>35</v>
      </c>
      <c r="K174" s="805">
        <v>52</v>
      </c>
      <c r="L174" s="805">
        <v>0</v>
      </c>
      <c r="M174" s="830">
        <f t="shared" si="29"/>
        <v>44592</v>
      </c>
      <c r="N174" s="827">
        <f t="shared" si="26"/>
        <v>44926</v>
      </c>
      <c r="O174" s="831">
        <f t="shared" si="27"/>
        <v>12</v>
      </c>
      <c r="P174" s="831">
        <f t="shared" si="28"/>
        <v>36000</v>
      </c>
    </row>
    <row r="175" spans="1:16" x14ac:dyDescent="0.25">
      <c r="A175" s="829">
        <v>44014</v>
      </c>
      <c r="B175" s="823" t="s">
        <v>939</v>
      </c>
      <c r="C175" s="824" t="s">
        <v>917</v>
      </c>
      <c r="D175" s="824" t="s">
        <v>918</v>
      </c>
      <c r="E175" s="824" t="s">
        <v>938</v>
      </c>
      <c r="F175" s="824">
        <v>2022</v>
      </c>
      <c r="G175" s="824" t="s">
        <v>929</v>
      </c>
      <c r="H175" s="825">
        <v>3000</v>
      </c>
      <c r="I175" s="824" t="s">
        <v>921</v>
      </c>
      <c r="J175" s="805">
        <v>35</v>
      </c>
      <c r="K175" s="805">
        <v>49</v>
      </c>
      <c r="L175" s="805">
        <v>0</v>
      </c>
      <c r="M175" s="830">
        <f t="shared" si="29"/>
        <v>44592</v>
      </c>
      <c r="N175" s="827">
        <f t="shared" si="26"/>
        <v>44926</v>
      </c>
      <c r="O175" s="831">
        <f t="shared" si="27"/>
        <v>12</v>
      </c>
      <c r="P175" s="831">
        <f t="shared" si="28"/>
        <v>36000</v>
      </c>
    </row>
    <row r="176" spans="1:16" x14ac:dyDescent="0.25">
      <c r="A176" s="829">
        <v>44005</v>
      </c>
      <c r="B176" s="823" t="s">
        <v>937</v>
      </c>
      <c r="C176" s="824" t="s">
        <v>930</v>
      </c>
      <c r="D176" s="824" t="s">
        <v>931</v>
      </c>
      <c r="E176" s="824" t="s">
        <v>919</v>
      </c>
      <c r="F176" s="824">
        <v>2021</v>
      </c>
      <c r="G176" s="824" t="s">
        <v>951</v>
      </c>
      <c r="H176" s="825">
        <v>126000</v>
      </c>
      <c r="I176" s="824" t="s">
        <v>932</v>
      </c>
      <c r="J176" s="805">
        <v>0.18379999999999999</v>
      </c>
      <c r="K176" s="805">
        <v>0</v>
      </c>
      <c r="L176" s="805">
        <v>0</v>
      </c>
      <c r="M176" s="830">
        <f t="shared" si="29"/>
        <v>44227</v>
      </c>
      <c r="N176" s="827">
        <f t="shared" si="26"/>
        <v>44377</v>
      </c>
      <c r="O176" s="831">
        <f t="shared" si="27"/>
        <v>6</v>
      </c>
      <c r="P176" s="831">
        <f t="shared" si="28"/>
        <v>756000</v>
      </c>
    </row>
    <row r="177" spans="1:16" x14ac:dyDescent="0.25">
      <c r="A177" s="829">
        <v>44005</v>
      </c>
      <c r="B177" s="823" t="s">
        <v>937</v>
      </c>
      <c r="C177" s="824" t="s">
        <v>930</v>
      </c>
      <c r="D177" s="824" t="s">
        <v>933</v>
      </c>
      <c r="E177" s="824" t="s">
        <v>919</v>
      </c>
      <c r="F177" s="824">
        <v>2021</v>
      </c>
      <c r="G177" s="824" t="s">
        <v>951</v>
      </c>
      <c r="H177" s="825">
        <v>294000</v>
      </c>
      <c r="I177" s="824" t="s">
        <v>932</v>
      </c>
      <c r="J177" s="805">
        <v>0.48749999999999999</v>
      </c>
      <c r="K177" s="805">
        <v>0</v>
      </c>
      <c r="L177" s="805">
        <v>0</v>
      </c>
      <c r="M177" s="830">
        <f t="shared" si="29"/>
        <v>44227</v>
      </c>
      <c r="N177" s="827">
        <f t="shared" si="26"/>
        <v>44377</v>
      </c>
      <c r="O177" s="831">
        <f t="shared" si="27"/>
        <v>6</v>
      </c>
      <c r="P177" s="831">
        <f t="shared" si="28"/>
        <v>1764000</v>
      </c>
    </row>
    <row r="178" spans="1:16" x14ac:dyDescent="0.25">
      <c r="A178" s="829">
        <v>44005</v>
      </c>
      <c r="B178" s="823" t="s">
        <v>939</v>
      </c>
      <c r="C178" s="824" t="s">
        <v>917</v>
      </c>
      <c r="D178" s="824" t="s">
        <v>918</v>
      </c>
      <c r="E178" s="824" t="s">
        <v>938</v>
      </c>
      <c r="F178" s="824">
        <v>2022</v>
      </c>
      <c r="G178" s="824" t="s">
        <v>929</v>
      </c>
      <c r="H178" s="825">
        <v>6000</v>
      </c>
      <c r="I178" s="824" t="s">
        <v>921</v>
      </c>
      <c r="J178" s="805">
        <v>39</v>
      </c>
      <c r="K178" s="805">
        <v>45.2</v>
      </c>
      <c r="L178" s="805">
        <v>0</v>
      </c>
      <c r="M178" s="830">
        <f t="shared" si="29"/>
        <v>44592</v>
      </c>
      <c r="N178" s="827">
        <f t="shared" si="26"/>
        <v>44926</v>
      </c>
      <c r="O178" s="831">
        <f t="shared" si="27"/>
        <v>12</v>
      </c>
      <c r="P178" s="831">
        <f t="shared" si="28"/>
        <v>72000</v>
      </c>
    </row>
    <row r="179" spans="1:16" x14ac:dyDescent="0.25">
      <c r="A179" s="829">
        <v>44005</v>
      </c>
      <c r="B179" s="823" t="s">
        <v>939</v>
      </c>
      <c r="C179" s="824" t="s">
        <v>917</v>
      </c>
      <c r="D179" s="824" t="s">
        <v>918</v>
      </c>
      <c r="E179" s="824" t="s">
        <v>938</v>
      </c>
      <c r="F179" s="824">
        <v>2022</v>
      </c>
      <c r="G179" s="824" t="s">
        <v>951</v>
      </c>
      <c r="H179" s="825">
        <v>2000</v>
      </c>
      <c r="I179" s="824" t="s">
        <v>921</v>
      </c>
      <c r="J179" s="805">
        <v>39</v>
      </c>
      <c r="K179" s="805">
        <v>44.85</v>
      </c>
      <c r="L179" s="805">
        <v>0</v>
      </c>
      <c r="M179" s="830">
        <f t="shared" si="29"/>
        <v>44592</v>
      </c>
      <c r="N179" s="827">
        <f t="shared" si="26"/>
        <v>44742</v>
      </c>
      <c r="O179" s="831">
        <f t="shared" si="27"/>
        <v>6</v>
      </c>
      <c r="P179" s="831">
        <f t="shared" si="28"/>
        <v>12000</v>
      </c>
    </row>
    <row r="180" spans="1:16" x14ac:dyDescent="0.25">
      <c r="A180" s="829">
        <v>44005</v>
      </c>
      <c r="B180" s="823" t="s">
        <v>939</v>
      </c>
      <c r="C180" s="824" t="s">
        <v>917</v>
      </c>
      <c r="D180" s="824" t="s">
        <v>918</v>
      </c>
      <c r="E180" s="824" t="s">
        <v>938</v>
      </c>
      <c r="F180" s="824">
        <v>2021</v>
      </c>
      <c r="G180" s="824" t="s">
        <v>924</v>
      </c>
      <c r="H180" s="825">
        <v>4000</v>
      </c>
      <c r="I180" s="824" t="s">
        <v>921</v>
      </c>
      <c r="J180" s="805">
        <v>35</v>
      </c>
      <c r="K180" s="805">
        <v>48</v>
      </c>
      <c r="L180" s="805">
        <v>0</v>
      </c>
      <c r="M180" s="830">
        <f t="shared" si="29"/>
        <v>44500</v>
      </c>
      <c r="N180" s="827">
        <f t="shared" si="26"/>
        <v>44561</v>
      </c>
      <c r="O180" s="831">
        <f t="shared" si="27"/>
        <v>3</v>
      </c>
      <c r="P180" s="831">
        <f t="shared" si="28"/>
        <v>12000</v>
      </c>
    </row>
    <row r="181" spans="1:16" x14ac:dyDescent="0.25">
      <c r="A181" s="829">
        <v>44001</v>
      </c>
      <c r="B181" s="823" t="s">
        <v>937</v>
      </c>
      <c r="C181" s="824" t="s">
        <v>917</v>
      </c>
      <c r="D181" s="824" t="s">
        <v>918</v>
      </c>
      <c r="E181" s="824" t="s">
        <v>938</v>
      </c>
      <c r="F181" s="824">
        <v>2022</v>
      </c>
      <c r="G181" s="824" t="s">
        <v>929</v>
      </c>
      <c r="H181" s="825">
        <v>20000</v>
      </c>
      <c r="I181" s="824" t="s">
        <v>921</v>
      </c>
      <c r="J181" s="805">
        <v>38</v>
      </c>
      <c r="K181" s="805">
        <v>45.15</v>
      </c>
      <c r="L181" s="805">
        <v>0</v>
      </c>
      <c r="M181" s="830">
        <f t="shared" si="29"/>
        <v>44592</v>
      </c>
      <c r="N181" s="827">
        <f t="shared" si="26"/>
        <v>44926</v>
      </c>
      <c r="O181" s="831">
        <f t="shared" si="27"/>
        <v>12</v>
      </c>
      <c r="P181" s="831">
        <f t="shared" si="28"/>
        <v>240000</v>
      </c>
    </row>
    <row r="182" spans="1:16" x14ac:dyDescent="0.25">
      <c r="A182" s="829">
        <v>44001</v>
      </c>
      <c r="B182" s="823" t="s">
        <v>937</v>
      </c>
      <c r="C182" s="824" t="s">
        <v>917</v>
      </c>
      <c r="D182" s="824" t="s">
        <v>918</v>
      </c>
      <c r="E182" s="824" t="s">
        <v>938</v>
      </c>
      <c r="F182" s="824">
        <v>2021</v>
      </c>
      <c r="G182" s="824" t="s">
        <v>924</v>
      </c>
      <c r="H182" s="825">
        <v>15000</v>
      </c>
      <c r="I182" s="824" t="s">
        <v>921</v>
      </c>
      <c r="J182" s="805">
        <v>35</v>
      </c>
      <c r="K182" s="805">
        <v>47.03</v>
      </c>
      <c r="L182" s="805">
        <v>0</v>
      </c>
      <c r="M182" s="830">
        <f t="shared" si="29"/>
        <v>44500</v>
      </c>
      <c r="N182" s="827">
        <f t="shared" si="26"/>
        <v>44561</v>
      </c>
      <c r="O182" s="831">
        <f t="shared" si="27"/>
        <v>3</v>
      </c>
      <c r="P182" s="831">
        <f t="shared" si="28"/>
        <v>45000</v>
      </c>
    </row>
    <row r="183" spans="1:16" x14ac:dyDescent="0.25">
      <c r="A183" s="829">
        <v>43992</v>
      </c>
      <c r="B183" s="823" t="s">
        <v>939</v>
      </c>
      <c r="C183" s="824" t="s">
        <v>917</v>
      </c>
      <c r="D183" s="824" t="s">
        <v>918</v>
      </c>
      <c r="E183" s="824" t="s">
        <v>919</v>
      </c>
      <c r="F183" s="824">
        <v>2020</v>
      </c>
      <c r="G183" s="824" t="s">
        <v>924</v>
      </c>
      <c r="H183" s="825">
        <v>27000</v>
      </c>
      <c r="I183" s="824" t="s">
        <v>921</v>
      </c>
      <c r="J183" s="805">
        <v>39.729999999999997</v>
      </c>
      <c r="K183" s="805">
        <v>0</v>
      </c>
      <c r="L183" s="805">
        <v>0</v>
      </c>
      <c r="M183" s="830">
        <f t="shared" si="29"/>
        <v>44135</v>
      </c>
      <c r="N183" s="827">
        <f t="shared" si="26"/>
        <v>44196</v>
      </c>
      <c r="O183" s="831">
        <f t="shared" si="27"/>
        <v>3</v>
      </c>
      <c r="P183" s="831">
        <f t="shared" si="28"/>
        <v>81000</v>
      </c>
    </row>
    <row r="184" spans="1:16" x14ac:dyDescent="0.25">
      <c r="A184" s="829">
        <v>43992</v>
      </c>
      <c r="B184" s="823" t="s">
        <v>939</v>
      </c>
      <c r="C184" s="824" t="s">
        <v>917</v>
      </c>
      <c r="D184" s="824" t="s">
        <v>918</v>
      </c>
      <c r="E184" s="824" t="s">
        <v>919</v>
      </c>
      <c r="F184" s="824">
        <v>2021</v>
      </c>
      <c r="G184" s="824" t="s">
        <v>951</v>
      </c>
      <c r="H184" s="825">
        <v>10000</v>
      </c>
      <c r="I184" s="824" t="s">
        <v>921</v>
      </c>
      <c r="J184" s="805">
        <v>40.29</v>
      </c>
      <c r="K184" s="805">
        <v>0</v>
      </c>
      <c r="L184" s="805">
        <v>0</v>
      </c>
      <c r="M184" s="830">
        <f t="shared" si="29"/>
        <v>44227</v>
      </c>
      <c r="N184" s="827">
        <f t="shared" si="26"/>
        <v>44377</v>
      </c>
      <c r="O184" s="831">
        <f t="shared" si="27"/>
        <v>6</v>
      </c>
      <c r="P184" s="831">
        <f t="shared" si="28"/>
        <v>60000</v>
      </c>
    </row>
    <row r="185" spans="1:16" x14ac:dyDescent="0.25">
      <c r="A185" s="829">
        <v>43990</v>
      </c>
      <c r="B185" s="823" t="s">
        <v>939</v>
      </c>
      <c r="C185" s="824" t="s">
        <v>930</v>
      </c>
      <c r="D185" s="824" t="s">
        <v>933</v>
      </c>
      <c r="E185" s="824" t="s">
        <v>919</v>
      </c>
      <c r="F185" s="824">
        <v>2021</v>
      </c>
      <c r="G185" s="824" t="s">
        <v>929</v>
      </c>
      <c r="H185" s="825">
        <v>504000</v>
      </c>
      <c r="I185" s="824" t="s">
        <v>932</v>
      </c>
      <c r="J185" s="805">
        <v>0.46750000000000003</v>
      </c>
      <c r="K185" s="805">
        <v>0</v>
      </c>
      <c r="L185" s="805">
        <v>0</v>
      </c>
      <c r="M185" s="830">
        <f t="shared" si="29"/>
        <v>44227</v>
      </c>
      <c r="N185" s="827">
        <f t="shared" si="26"/>
        <v>44561</v>
      </c>
      <c r="O185" s="831">
        <f t="shared" si="27"/>
        <v>12</v>
      </c>
      <c r="P185" s="831">
        <f t="shared" si="28"/>
        <v>6048000</v>
      </c>
    </row>
    <row r="186" spans="1:16" x14ac:dyDescent="0.25">
      <c r="A186" s="829">
        <v>43990</v>
      </c>
      <c r="B186" s="823" t="s">
        <v>937</v>
      </c>
      <c r="C186" s="824" t="s">
        <v>930</v>
      </c>
      <c r="D186" s="824" t="s">
        <v>931</v>
      </c>
      <c r="E186" s="824" t="s">
        <v>919</v>
      </c>
      <c r="F186" s="824">
        <v>2021</v>
      </c>
      <c r="G186" s="824" t="s">
        <v>929</v>
      </c>
      <c r="H186" s="825">
        <v>336000</v>
      </c>
      <c r="I186" s="824" t="s">
        <v>932</v>
      </c>
      <c r="J186" s="805">
        <v>0.17599999999999999</v>
      </c>
      <c r="K186" s="805">
        <v>0</v>
      </c>
      <c r="L186" s="805">
        <v>0</v>
      </c>
      <c r="M186" s="830">
        <f t="shared" si="29"/>
        <v>44227</v>
      </c>
      <c r="N186" s="827">
        <f t="shared" si="26"/>
        <v>44561</v>
      </c>
      <c r="O186" s="831">
        <f t="shared" si="27"/>
        <v>12</v>
      </c>
      <c r="P186" s="831">
        <f t="shared" si="28"/>
        <v>4032000</v>
      </c>
    </row>
    <row r="187" spans="1:16" x14ac:dyDescent="0.25">
      <c r="A187" s="829">
        <v>43990</v>
      </c>
      <c r="B187" s="823" t="s">
        <v>939</v>
      </c>
      <c r="C187" s="824" t="s">
        <v>925</v>
      </c>
      <c r="D187" s="824" t="s">
        <v>926</v>
      </c>
      <c r="E187" s="824" t="s">
        <v>919</v>
      </c>
      <c r="F187" s="824">
        <v>2021</v>
      </c>
      <c r="G187" s="824" t="s">
        <v>952</v>
      </c>
      <c r="H187" s="825">
        <v>250000</v>
      </c>
      <c r="I187" s="824" t="s">
        <v>927</v>
      </c>
      <c r="J187" s="805">
        <v>2.476</v>
      </c>
      <c r="K187" s="805">
        <v>0</v>
      </c>
      <c r="L187" s="805">
        <v>0</v>
      </c>
      <c r="M187" s="830">
        <f t="shared" si="29"/>
        <v>44316</v>
      </c>
      <c r="N187" s="827">
        <f t="shared" si="26"/>
        <v>44469</v>
      </c>
      <c r="O187" s="831">
        <f t="shared" si="27"/>
        <v>6</v>
      </c>
      <c r="P187" s="831">
        <f t="shared" si="28"/>
        <v>1500000</v>
      </c>
    </row>
    <row r="188" spans="1:16" x14ac:dyDescent="0.25">
      <c r="A188" s="829">
        <v>43990</v>
      </c>
      <c r="B188" s="823" t="s">
        <v>937</v>
      </c>
      <c r="C188" s="824" t="s">
        <v>925</v>
      </c>
      <c r="D188" s="824" t="s">
        <v>926</v>
      </c>
      <c r="E188" s="824" t="s">
        <v>938</v>
      </c>
      <c r="F188" s="824">
        <v>2020</v>
      </c>
      <c r="G188" s="824" t="s">
        <v>924</v>
      </c>
      <c r="H188" s="825">
        <v>100000</v>
      </c>
      <c r="I188" s="824" t="s">
        <v>927</v>
      </c>
      <c r="J188" s="805">
        <v>2.25</v>
      </c>
      <c r="K188" s="805">
        <v>2.54</v>
      </c>
      <c r="L188" s="805">
        <v>0</v>
      </c>
      <c r="M188" s="830">
        <f t="shared" si="29"/>
        <v>44135</v>
      </c>
      <c r="N188" s="827">
        <f t="shared" si="26"/>
        <v>44196</v>
      </c>
      <c r="O188" s="831">
        <f t="shared" si="27"/>
        <v>3</v>
      </c>
      <c r="P188" s="831">
        <f t="shared" si="28"/>
        <v>300000</v>
      </c>
    </row>
    <row r="189" spans="1:16" x14ac:dyDescent="0.25">
      <c r="A189" s="829">
        <v>43966</v>
      </c>
      <c r="B189" s="823" t="s">
        <v>940</v>
      </c>
      <c r="C189" s="824" t="s">
        <v>930</v>
      </c>
      <c r="D189" s="824" t="s">
        <v>931</v>
      </c>
      <c r="E189" s="824" t="s">
        <v>919</v>
      </c>
      <c r="F189" s="824">
        <v>2020</v>
      </c>
      <c r="G189" s="824" t="s">
        <v>953</v>
      </c>
      <c r="H189" s="825">
        <v>840000</v>
      </c>
      <c r="I189" s="824" t="s">
        <v>932</v>
      </c>
      <c r="J189" s="805">
        <v>0.21124999999999999</v>
      </c>
      <c r="K189" s="805">
        <v>0</v>
      </c>
      <c r="L189" s="805">
        <v>0</v>
      </c>
      <c r="M189" s="830">
        <f t="shared" si="29"/>
        <v>44012</v>
      </c>
      <c r="N189" s="827">
        <f t="shared" si="26"/>
        <v>44196</v>
      </c>
      <c r="O189" s="831">
        <f t="shared" si="27"/>
        <v>7</v>
      </c>
      <c r="P189" s="831">
        <f t="shared" si="28"/>
        <v>5880000</v>
      </c>
    </row>
    <row r="190" spans="1:16" x14ac:dyDescent="0.25">
      <c r="A190" s="829">
        <v>43966</v>
      </c>
      <c r="B190" s="823" t="s">
        <v>940</v>
      </c>
      <c r="C190" s="824" t="s">
        <v>930</v>
      </c>
      <c r="D190" s="824" t="s">
        <v>933</v>
      </c>
      <c r="E190" s="824" t="s">
        <v>919</v>
      </c>
      <c r="F190" s="824">
        <v>2020</v>
      </c>
      <c r="G190" s="824" t="s">
        <v>953</v>
      </c>
      <c r="H190" s="825">
        <v>630000</v>
      </c>
      <c r="I190" s="824" t="s">
        <v>932</v>
      </c>
      <c r="J190" s="805">
        <v>0.4325</v>
      </c>
      <c r="K190" s="805">
        <v>0</v>
      </c>
      <c r="L190" s="805">
        <v>0</v>
      </c>
      <c r="M190" s="830">
        <f t="shared" si="29"/>
        <v>44012</v>
      </c>
      <c r="N190" s="827">
        <f t="shared" si="26"/>
        <v>44196</v>
      </c>
      <c r="O190" s="831">
        <f t="shared" si="27"/>
        <v>7</v>
      </c>
      <c r="P190" s="831">
        <f t="shared" si="28"/>
        <v>4410000</v>
      </c>
    </row>
    <row r="191" spans="1:16" x14ac:dyDescent="0.25">
      <c r="A191" s="829">
        <v>43963</v>
      </c>
      <c r="B191" s="823" t="s">
        <v>940</v>
      </c>
      <c r="C191" s="824" t="s">
        <v>925</v>
      </c>
      <c r="D191" s="824" t="s">
        <v>926</v>
      </c>
      <c r="E191" s="824" t="s">
        <v>938</v>
      </c>
      <c r="F191" s="824">
        <v>2022</v>
      </c>
      <c r="G191" s="824" t="s">
        <v>920</v>
      </c>
      <c r="H191" s="825">
        <v>290000</v>
      </c>
      <c r="I191" s="824" t="s">
        <v>927</v>
      </c>
      <c r="J191" s="805">
        <v>2.5</v>
      </c>
      <c r="K191" s="805">
        <v>3.17</v>
      </c>
      <c r="L191" s="805">
        <v>0</v>
      </c>
      <c r="M191" s="830">
        <f t="shared" si="29"/>
        <v>44592</v>
      </c>
      <c r="N191" s="827">
        <f t="shared" si="26"/>
        <v>44651</v>
      </c>
      <c r="O191" s="831">
        <f t="shared" si="27"/>
        <v>3</v>
      </c>
      <c r="P191" s="831">
        <f t="shared" si="28"/>
        <v>870000</v>
      </c>
    </row>
    <row r="192" spans="1:16" x14ac:dyDescent="0.25">
      <c r="A192" s="829">
        <v>43963</v>
      </c>
      <c r="B192" s="823" t="s">
        <v>940</v>
      </c>
      <c r="C192" s="824" t="s">
        <v>925</v>
      </c>
      <c r="D192" s="824" t="s">
        <v>926</v>
      </c>
      <c r="E192" s="824" t="s">
        <v>938</v>
      </c>
      <c r="F192" s="824">
        <v>2021</v>
      </c>
      <c r="G192" s="824" t="s">
        <v>924</v>
      </c>
      <c r="H192" s="825">
        <v>310000</v>
      </c>
      <c r="I192" s="824" t="s">
        <v>927</v>
      </c>
      <c r="J192" s="805">
        <v>2.5</v>
      </c>
      <c r="K192" s="805">
        <v>3.17</v>
      </c>
      <c r="L192" s="805">
        <v>0</v>
      </c>
      <c r="M192" s="830">
        <f t="shared" si="29"/>
        <v>44500</v>
      </c>
      <c r="N192" s="827">
        <f t="shared" si="26"/>
        <v>44561</v>
      </c>
      <c r="O192" s="831">
        <f t="shared" si="27"/>
        <v>3</v>
      </c>
      <c r="P192" s="831">
        <f t="shared" si="28"/>
        <v>930000</v>
      </c>
    </row>
    <row r="193" spans="1:16" x14ac:dyDescent="0.25">
      <c r="A193" s="829">
        <v>43922</v>
      </c>
      <c r="B193" s="823" t="s">
        <v>940</v>
      </c>
      <c r="C193" s="824" t="s">
        <v>925</v>
      </c>
      <c r="D193" s="824" t="s">
        <v>926</v>
      </c>
      <c r="E193" s="824" t="s">
        <v>938</v>
      </c>
      <c r="F193" s="824">
        <v>2021</v>
      </c>
      <c r="G193" s="824" t="s">
        <v>920</v>
      </c>
      <c r="H193" s="825">
        <v>40000</v>
      </c>
      <c r="I193" s="824" t="s">
        <v>927</v>
      </c>
      <c r="J193" s="805">
        <v>2.2000000000000002</v>
      </c>
      <c r="K193" s="805">
        <v>4</v>
      </c>
      <c r="L193" s="805">
        <v>0</v>
      </c>
      <c r="M193" s="830">
        <f t="shared" si="29"/>
        <v>44227</v>
      </c>
      <c r="N193" s="827">
        <f t="shared" si="26"/>
        <v>44286</v>
      </c>
      <c r="O193" s="831">
        <f t="shared" si="27"/>
        <v>3</v>
      </c>
      <c r="P193" s="831">
        <f t="shared" si="28"/>
        <v>120000</v>
      </c>
    </row>
    <row r="194" spans="1:16" x14ac:dyDescent="0.25">
      <c r="A194" s="829">
        <v>43903</v>
      </c>
      <c r="B194" s="823" t="s">
        <v>937</v>
      </c>
      <c r="C194" s="824" t="s">
        <v>917</v>
      </c>
      <c r="D194" s="824" t="s">
        <v>918</v>
      </c>
      <c r="E194" s="824" t="s">
        <v>919</v>
      </c>
      <c r="F194" s="824">
        <v>2021</v>
      </c>
      <c r="G194" s="824" t="s">
        <v>924</v>
      </c>
      <c r="H194" s="825">
        <v>20000</v>
      </c>
      <c r="I194" s="824" t="s">
        <v>921</v>
      </c>
      <c r="J194" s="805">
        <v>40.450000000000003</v>
      </c>
      <c r="K194" s="805">
        <v>0</v>
      </c>
      <c r="L194" s="805">
        <v>0</v>
      </c>
      <c r="M194" s="830">
        <f t="shared" si="29"/>
        <v>44500</v>
      </c>
      <c r="N194" s="827">
        <f t="shared" si="26"/>
        <v>44561</v>
      </c>
      <c r="O194" s="831">
        <f t="shared" si="27"/>
        <v>3</v>
      </c>
      <c r="P194" s="831">
        <f t="shared" si="28"/>
        <v>60000</v>
      </c>
    </row>
    <row r="195" spans="1:16" x14ac:dyDescent="0.25">
      <c r="A195" s="829">
        <v>43903</v>
      </c>
      <c r="B195" s="823" t="s">
        <v>940</v>
      </c>
      <c r="C195" s="824" t="s">
        <v>917</v>
      </c>
      <c r="D195" s="824" t="s">
        <v>918</v>
      </c>
      <c r="E195" s="824" t="s">
        <v>919</v>
      </c>
      <c r="F195" s="824">
        <v>2021</v>
      </c>
      <c r="G195" s="824" t="s">
        <v>922</v>
      </c>
      <c r="H195" s="825">
        <v>13000</v>
      </c>
      <c r="I195" s="824" t="s">
        <v>921</v>
      </c>
      <c r="J195" s="805">
        <v>38.450000000000003</v>
      </c>
      <c r="K195" s="805">
        <v>0</v>
      </c>
      <c r="L195" s="805">
        <v>0</v>
      </c>
      <c r="M195" s="830">
        <f t="shared" si="29"/>
        <v>44316</v>
      </c>
      <c r="N195" s="827">
        <f t="shared" si="26"/>
        <v>44377</v>
      </c>
      <c r="O195" s="831">
        <f t="shared" si="27"/>
        <v>3</v>
      </c>
      <c r="P195" s="831">
        <f t="shared" si="28"/>
        <v>39000</v>
      </c>
    </row>
    <row r="196" spans="1:16" x14ac:dyDescent="0.25">
      <c r="A196" s="829">
        <v>43903</v>
      </c>
      <c r="B196" s="823" t="s">
        <v>954</v>
      </c>
      <c r="C196" s="824" t="s">
        <v>917</v>
      </c>
      <c r="D196" s="824" t="s">
        <v>918</v>
      </c>
      <c r="E196" s="824" t="s">
        <v>919</v>
      </c>
      <c r="F196" s="824">
        <v>2021</v>
      </c>
      <c r="G196" s="824" t="s">
        <v>920</v>
      </c>
      <c r="H196" s="825">
        <v>13000</v>
      </c>
      <c r="I196" s="824" t="s">
        <v>921</v>
      </c>
      <c r="J196" s="805">
        <v>37.71</v>
      </c>
      <c r="K196" s="805">
        <v>0</v>
      </c>
      <c r="L196" s="805">
        <v>0</v>
      </c>
      <c r="M196" s="830">
        <f t="shared" si="29"/>
        <v>44227</v>
      </c>
      <c r="N196" s="827">
        <f t="shared" si="26"/>
        <v>44286</v>
      </c>
      <c r="O196" s="831">
        <f t="shared" si="27"/>
        <v>3</v>
      </c>
      <c r="P196" s="831">
        <f t="shared" si="28"/>
        <v>39000</v>
      </c>
    </row>
    <row r="197" spans="1:16" x14ac:dyDescent="0.25">
      <c r="A197" s="829">
        <v>43903</v>
      </c>
      <c r="B197" s="823" t="s">
        <v>937</v>
      </c>
      <c r="C197" s="824" t="s">
        <v>917</v>
      </c>
      <c r="D197" s="824" t="s">
        <v>918</v>
      </c>
      <c r="E197" s="824" t="s">
        <v>919</v>
      </c>
      <c r="F197" s="824">
        <v>2020</v>
      </c>
      <c r="G197" s="824" t="s">
        <v>923</v>
      </c>
      <c r="H197" s="825">
        <v>6000</v>
      </c>
      <c r="I197" s="824" t="s">
        <v>921</v>
      </c>
      <c r="J197" s="805">
        <v>34.700000000000003</v>
      </c>
      <c r="K197" s="805">
        <v>0</v>
      </c>
      <c r="L197" s="805">
        <v>0</v>
      </c>
      <c r="M197" s="830">
        <f t="shared" si="29"/>
        <v>44043</v>
      </c>
      <c r="N197" s="827">
        <f t="shared" si="26"/>
        <v>44104</v>
      </c>
      <c r="O197" s="831">
        <f t="shared" si="27"/>
        <v>3</v>
      </c>
      <c r="P197" s="831">
        <f t="shared" si="28"/>
        <v>18000</v>
      </c>
    </row>
    <row r="198" spans="1:16" x14ac:dyDescent="0.25">
      <c r="A198" s="829">
        <v>43903</v>
      </c>
      <c r="B198" s="823" t="s">
        <v>940</v>
      </c>
      <c r="C198" s="824" t="s">
        <v>917</v>
      </c>
      <c r="D198" s="824" t="s">
        <v>918</v>
      </c>
      <c r="E198" s="824" t="s">
        <v>919</v>
      </c>
      <c r="F198" s="824">
        <v>2020</v>
      </c>
      <c r="G198" s="824" t="s">
        <v>922</v>
      </c>
      <c r="H198" s="825">
        <v>2000</v>
      </c>
      <c r="I198" s="824" t="s">
        <v>921</v>
      </c>
      <c r="J198" s="805">
        <v>32.82</v>
      </c>
      <c r="K198" s="805">
        <v>0</v>
      </c>
      <c r="L198" s="805">
        <v>0</v>
      </c>
      <c r="M198" s="830">
        <f t="shared" si="29"/>
        <v>43951</v>
      </c>
      <c r="N198" s="827">
        <f t="shared" si="26"/>
        <v>44012</v>
      </c>
      <c r="O198" s="831">
        <f t="shared" si="27"/>
        <v>3</v>
      </c>
      <c r="P198" s="831">
        <f t="shared" si="28"/>
        <v>6000</v>
      </c>
    </row>
    <row r="199" spans="1:16" x14ac:dyDescent="0.25">
      <c r="A199" s="829">
        <v>43903</v>
      </c>
      <c r="B199" s="823" t="s">
        <v>940</v>
      </c>
      <c r="C199" s="824" t="s">
        <v>917</v>
      </c>
      <c r="D199" s="824" t="s">
        <v>918</v>
      </c>
      <c r="E199" s="824" t="s">
        <v>919</v>
      </c>
      <c r="F199" s="824">
        <v>2021</v>
      </c>
      <c r="G199" s="824" t="s">
        <v>924</v>
      </c>
      <c r="H199" s="825">
        <v>20000</v>
      </c>
      <c r="I199" s="824" t="s">
        <v>921</v>
      </c>
      <c r="J199" s="805">
        <v>41.5</v>
      </c>
      <c r="K199" s="805">
        <v>0</v>
      </c>
      <c r="L199" s="805">
        <v>0</v>
      </c>
      <c r="M199" s="830">
        <f t="shared" si="29"/>
        <v>44500</v>
      </c>
      <c r="N199" s="827">
        <f t="shared" si="26"/>
        <v>44561</v>
      </c>
      <c r="O199" s="831">
        <f t="shared" si="27"/>
        <v>3</v>
      </c>
      <c r="P199" s="831">
        <f t="shared" si="28"/>
        <v>60000</v>
      </c>
    </row>
    <row r="200" spans="1:16" x14ac:dyDescent="0.25">
      <c r="A200" s="829">
        <v>43903</v>
      </c>
      <c r="B200" s="823" t="s">
        <v>937</v>
      </c>
      <c r="C200" s="824" t="s">
        <v>917</v>
      </c>
      <c r="D200" s="824" t="s">
        <v>918</v>
      </c>
      <c r="E200" s="824" t="s">
        <v>919</v>
      </c>
      <c r="F200" s="824">
        <v>2021</v>
      </c>
      <c r="G200" s="824" t="s">
        <v>922</v>
      </c>
      <c r="H200" s="825">
        <v>14000</v>
      </c>
      <c r="I200" s="824" t="s">
        <v>921</v>
      </c>
      <c r="J200" s="805">
        <v>40.200000000000003</v>
      </c>
      <c r="K200" s="805">
        <v>0</v>
      </c>
      <c r="L200" s="805">
        <v>0</v>
      </c>
      <c r="M200" s="830">
        <f t="shared" si="29"/>
        <v>44316</v>
      </c>
      <c r="N200" s="827">
        <f t="shared" si="26"/>
        <v>44377</v>
      </c>
      <c r="O200" s="831">
        <f t="shared" si="27"/>
        <v>3</v>
      </c>
      <c r="P200" s="831">
        <f t="shared" si="28"/>
        <v>42000</v>
      </c>
    </row>
    <row r="201" spans="1:16" x14ac:dyDescent="0.25">
      <c r="A201" s="829">
        <v>43903</v>
      </c>
      <c r="B201" s="823" t="s">
        <v>937</v>
      </c>
      <c r="C201" s="824" t="s">
        <v>917</v>
      </c>
      <c r="D201" s="824" t="s">
        <v>918</v>
      </c>
      <c r="E201" s="824" t="s">
        <v>919</v>
      </c>
      <c r="F201" s="824">
        <v>2021</v>
      </c>
      <c r="G201" s="824" t="s">
        <v>920</v>
      </c>
      <c r="H201" s="825">
        <v>14000</v>
      </c>
      <c r="I201" s="824" t="s">
        <v>921</v>
      </c>
      <c r="J201" s="805">
        <v>39.35</v>
      </c>
      <c r="K201" s="805">
        <v>0</v>
      </c>
      <c r="L201" s="805">
        <v>0</v>
      </c>
      <c r="M201" s="830">
        <f t="shared" si="29"/>
        <v>44227</v>
      </c>
      <c r="N201" s="827">
        <f t="shared" si="26"/>
        <v>44286</v>
      </c>
      <c r="O201" s="831">
        <f t="shared" si="27"/>
        <v>3</v>
      </c>
      <c r="P201" s="831">
        <f t="shared" si="28"/>
        <v>42000</v>
      </c>
    </row>
    <row r="202" spans="1:16" x14ac:dyDescent="0.25">
      <c r="A202" s="829">
        <v>43903</v>
      </c>
      <c r="B202" s="823" t="s">
        <v>937</v>
      </c>
      <c r="C202" s="824" t="s">
        <v>917</v>
      </c>
      <c r="D202" s="824" t="s">
        <v>918</v>
      </c>
      <c r="E202" s="824" t="s">
        <v>919</v>
      </c>
      <c r="F202" s="824">
        <v>2020</v>
      </c>
      <c r="G202" s="824" t="s">
        <v>923</v>
      </c>
      <c r="H202" s="825">
        <v>7000</v>
      </c>
      <c r="I202" s="824" t="s">
        <v>921</v>
      </c>
      <c r="J202" s="805">
        <v>36.35</v>
      </c>
      <c r="K202" s="805">
        <v>0</v>
      </c>
      <c r="L202" s="805">
        <v>0</v>
      </c>
      <c r="M202" s="830">
        <f t="shared" si="29"/>
        <v>44043</v>
      </c>
      <c r="N202" s="827">
        <f t="shared" si="26"/>
        <v>44104</v>
      </c>
      <c r="O202" s="831">
        <f t="shared" si="27"/>
        <v>3</v>
      </c>
      <c r="P202" s="831">
        <f t="shared" si="28"/>
        <v>21000</v>
      </c>
    </row>
    <row r="203" spans="1:16" x14ac:dyDescent="0.25">
      <c r="A203" s="829">
        <v>43903</v>
      </c>
      <c r="B203" s="823" t="s">
        <v>937</v>
      </c>
      <c r="C203" s="824" t="s">
        <v>917</v>
      </c>
      <c r="D203" s="824" t="s">
        <v>918</v>
      </c>
      <c r="E203" s="824" t="s">
        <v>919</v>
      </c>
      <c r="F203" s="824">
        <v>2020</v>
      </c>
      <c r="G203" s="824" t="s">
        <v>922</v>
      </c>
      <c r="H203" s="825">
        <v>3000</v>
      </c>
      <c r="I203" s="824" t="s">
        <v>921</v>
      </c>
      <c r="J203" s="805">
        <v>34.6</v>
      </c>
      <c r="K203" s="805">
        <v>0</v>
      </c>
      <c r="L203" s="805">
        <v>0</v>
      </c>
      <c r="M203" s="830">
        <f t="shared" si="29"/>
        <v>43951</v>
      </c>
      <c r="N203" s="827">
        <f t="shared" si="26"/>
        <v>44012</v>
      </c>
      <c r="O203" s="831">
        <f t="shared" si="27"/>
        <v>3</v>
      </c>
      <c r="P203" s="831">
        <f t="shared" si="28"/>
        <v>9000</v>
      </c>
    </row>
    <row r="204" spans="1:16" x14ac:dyDescent="0.25">
      <c r="A204" s="829">
        <v>43900</v>
      </c>
      <c r="B204" s="823" t="s">
        <v>937</v>
      </c>
      <c r="C204" s="824" t="s">
        <v>917</v>
      </c>
      <c r="D204" s="824" t="s">
        <v>918</v>
      </c>
      <c r="E204" s="824" t="s">
        <v>919</v>
      </c>
      <c r="F204" s="824">
        <v>2020</v>
      </c>
      <c r="G204" s="824" t="s">
        <v>941</v>
      </c>
      <c r="H204" s="825">
        <v>8000</v>
      </c>
      <c r="I204" s="824" t="s">
        <v>921</v>
      </c>
      <c r="J204" s="805">
        <v>36.42</v>
      </c>
      <c r="K204" s="805">
        <v>0</v>
      </c>
      <c r="L204" s="805">
        <v>0</v>
      </c>
      <c r="M204" s="830">
        <f t="shared" si="29"/>
        <v>43951</v>
      </c>
      <c r="N204" s="827">
        <f t="shared" si="26"/>
        <v>44196</v>
      </c>
      <c r="O204" s="831">
        <f t="shared" si="27"/>
        <v>9</v>
      </c>
      <c r="P204" s="831">
        <f t="shared" si="28"/>
        <v>72000</v>
      </c>
    </row>
    <row r="205" spans="1:16" x14ac:dyDescent="0.25">
      <c r="A205" s="829">
        <v>43880</v>
      </c>
      <c r="B205" s="823" t="s">
        <v>954</v>
      </c>
      <c r="C205" s="824" t="s">
        <v>917</v>
      </c>
      <c r="D205" s="824" t="s">
        <v>918</v>
      </c>
      <c r="E205" s="824" t="s">
        <v>938</v>
      </c>
      <c r="F205" s="824">
        <v>2020</v>
      </c>
      <c r="G205" s="824" t="s">
        <v>941</v>
      </c>
      <c r="H205" s="825">
        <v>6000</v>
      </c>
      <c r="I205" s="824" t="s">
        <v>921</v>
      </c>
      <c r="J205" s="805">
        <v>50</v>
      </c>
      <c r="K205" s="805">
        <v>56.55</v>
      </c>
      <c r="L205" s="805">
        <v>0</v>
      </c>
      <c r="M205" s="830">
        <f t="shared" si="29"/>
        <v>43951</v>
      </c>
      <c r="N205" s="827">
        <f t="shared" si="26"/>
        <v>44196</v>
      </c>
      <c r="O205" s="831">
        <f t="shared" si="27"/>
        <v>9</v>
      </c>
      <c r="P205" s="831">
        <f t="shared" si="28"/>
        <v>54000</v>
      </c>
    </row>
    <row r="206" spans="1:16" x14ac:dyDescent="0.25">
      <c r="A206" s="829">
        <v>43859</v>
      </c>
      <c r="B206" s="823" t="s">
        <v>940</v>
      </c>
      <c r="C206" s="824" t="s">
        <v>917</v>
      </c>
      <c r="D206" s="824" t="s">
        <v>955</v>
      </c>
      <c r="E206" s="824" t="s">
        <v>919</v>
      </c>
      <c r="F206" s="824">
        <v>2021</v>
      </c>
      <c r="G206" s="824" t="s">
        <v>924</v>
      </c>
      <c r="H206" s="825">
        <v>25000</v>
      </c>
      <c r="I206" s="824" t="s">
        <v>921</v>
      </c>
      <c r="J206" s="805">
        <v>1.25</v>
      </c>
      <c r="K206" s="805">
        <v>0</v>
      </c>
      <c r="L206" s="805">
        <v>0</v>
      </c>
      <c r="M206" s="830">
        <f t="shared" si="29"/>
        <v>44500</v>
      </c>
      <c r="N206" s="827">
        <f t="shared" si="26"/>
        <v>44561</v>
      </c>
      <c r="O206" s="831">
        <f t="shared" si="27"/>
        <v>3</v>
      </c>
      <c r="P206" s="831">
        <f t="shared" si="28"/>
        <v>75000</v>
      </c>
    </row>
    <row r="207" spans="1:16" x14ac:dyDescent="0.25">
      <c r="A207" s="829">
        <v>43852</v>
      </c>
      <c r="B207" s="823" t="s">
        <v>937</v>
      </c>
      <c r="C207" s="824" t="s">
        <v>917</v>
      </c>
      <c r="D207" s="824" t="s">
        <v>955</v>
      </c>
      <c r="E207" s="824" t="s">
        <v>919</v>
      </c>
      <c r="F207" s="824">
        <v>2021</v>
      </c>
      <c r="G207" s="824" t="s">
        <v>924</v>
      </c>
      <c r="H207" s="825">
        <v>25000</v>
      </c>
      <c r="I207" s="824" t="s">
        <v>921</v>
      </c>
      <c r="J207" s="805">
        <v>1.1000000000000001</v>
      </c>
      <c r="K207" s="805">
        <v>0</v>
      </c>
      <c r="L207" s="805">
        <v>0</v>
      </c>
      <c r="M207" s="830">
        <f t="shared" si="29"/>
        <v>44500</v>
      </c>
      <c r="N207" s="827">
        <f t="shared" si="26"/>
        <v>44561</v>
      </c>
      <c r="O207" s="831">
        <f t="shared" si="27"/>
        <v>3</v>
      </c>
      <c r="P207" s="831">
        <f t="shared" si="28"/>
        <v>75000</v>
      </c>
    </row>
    <row r="208" spans="1:16" x14ac:dyDescent="0.25">
      <c r="A208" s="829">
        <v>43833</v>
      </c>
      <c r="B208" s="823" t="s">
        <v>940</v>
      </c>
      <c r="C208" s="824" t="s">
        <v>917</v>
      </c>
      <c r="D208" s="824" t="s">
        <v>918</v>
      </c>
      <c r="E208" s="824" t="s">
        <v>938</v>
      </c>
      <c r="F208" s="824">
        <v>2021</v>
      </c>
      <c r="G208" s="824" t="s">
        <v>956</v>
      </c>
      <c r="H208" s="825">
        <v>6000</v>
      </c>
      <c r="I208" s="824" t="s">
        <v>921</v>
      </c>
      <c r="J208" s="805">
        <v>52</v>
      </c>
      <c r="K208" s="805">
        <v>58.35</v>
      </c>
      <c r="L208" s="805">
        <v>0</v>
      </c>
      <c r="M208" s="830">
        <f t="shared" si="29"/>
        <v>44227</v>
      </c>
      <c r="N208" s="827">
        <f t="shared" si="26"/>
        <v>44469</v>
      </c>
      <c r="O208" s="831">
        <f t="shared" si="27"/>
        <v>9</v>
      </c>
      <c r="P208" s="831">
        <f t="shared" si="28"/>
        <v>54000</v>
      </c>
    </row>
    <row r="209" spans="1:16" x14ac:dyDescent="0.25">
      <c r="A209" s="829">
        <v>43833</v>
      </c>
      <c r="B209" s="823" t="s">
        <v>940</v>
      </c>
      <c r="C209" s="824" t="s">
        <v>917</v>
      </c>
      <c r="D209" s="824" t="s">
        <v>918</v>
      </c>
      <c r="E209" s="824" t="s">
        <v>938</v>
      </c>
      <c r="F209" s="824">
        <v>2020</v>
      </c>
      <c r="G209" s="824" t="s">
        <v>929</v>
      </c>
      <c r="H209" s="825">
        <v>6000</v>
      </c>
      <c r="I209" s="824" t="s">
        <v>921</v>
      </c>
      <c r="J209" s="805">
        <v>57</v>
      </c>
      <c r="K209" s="805">
        <v>62.65</v>
      </c>
      <c r="L209" s="805">
        <v>0</v>
      </c>
      <c r="M209" s="830">
        <f t="shared" si="29"/>
        <v>43861</v>
      </c>
      <c r="N209" s="827">
        <f t="shared" si="26"/>
        <v>44196</v>
      </c>
      <c r="O209" s="831">
        <f t="shared" ref="O209:O272" si="30">+ROUND((N209-M209)/30.4+1,0)</f>
        <v>12</v>
      </c>
      <c r="P209" s="831">
        <f t="shared" si="28"/>
        <v>72000</v>
      </c>
    </row>
    <row r="210" spans="1:16" x14ac:dyDescent="0.25">
      <c r="A210" s="829">
        <v>43829</v>
      </c>
      <c r="B210" s="823" t="s">
        <v>937</v>
      </c>
      <c r="C210" s="824" t="s">
        <v>917</v>
      </c>
      <c r="D210" s="824" t="s">
        <v>918</v>
      </c>
      <c r="E210" s="824" t="s">
        <v>919</v>
      </c>
      <c r="F210" s="824">
        <v>2020</v>
      </c>
      <c r="G210" s="824" t="s">
        <v>951</v>
      </c>
      <c r="H210" s="825">
        <v>6000</v>
      </c>
      <c r="I210" s="824" t="s">
        <v>921</v>
      </c>
      <c r="J210" s="805">
        <v>60.26</v>
      </c>
      <c r="K210" s="805">
        <v>0</v>
      </c>
      <c r="L210" s="805">
        <v>0</v>
      </c>
      <c r="M210" s="830">
        <f t="shared" si="29"/>
        <v>43861</v>
      </c>
      <c r="N210" s="827">
        <f t="shared" si="26"/>
        <v>44012</v>
      </c>
      <c r="O210" s="831">
        <f t="shared" si="30"/>
        <v>6</v>
      </c>
      <c r="P210" s="831">
        <f t="shared" si="28"/>
        <v>36000</v>
      </c>
    </row>
    <row r="211" spans="1:16" x14ac:dyDescent="0.25">
      <c r="A211" s="829">
        <v>43819</v>
      </c>
      <c r="B211" s="823" t="s">
        <v>954</v>
      </c>
      <c r="C211" s="824" t="s">
        <v>925</v>
      </c>
      <c r="D211" s="824" t="s">
        <v>928</v>
      </c>
      <c r="E211" s="824" t="s">
        <v>919</v>
      </c>
      <c r="F211" s="824">
        <v>2020</v>
      </c>
      <c r="G211" s="824" t="s">
        <v>929</v>
      </c>
      <c r="H211" s="825">
        <v>100000</v>
      </c>
      <c r="I211" s="824" t="s">
        <v>927</v>
      </c>
      <c r="J211" s="805">
        <v>-1.395</v>
      </c>
      <c r="K211" s="805">
        <v>0</v>
      </c>
      <c r="L211" s="805">
        <v>0</v>
      </c>
      <c r="M211" s="830">
        <f t="shared" si="29"/>
        <v>43861</v>
      </c>
      <c r="N211" s="827">
        <f t="shared" si="26"/>
        <v>44196</v>
      </c>
      <c r="O211" s="831">
        <f t="shared" si="30"/>
        <v>12</v>
      </c>
      <c r="P211" s="831">
        <f t="shared" si="28"/>
        <v>1200000</v>
      </c>
    </row>
    <row r="212" spans="1:16" x14ac:dyDescent="0.25">
      <c r="A212" s="829">
        <v>43803</v>
      </c>
      <c r="B212" s="823" t="s">
        <v>954</v>
      </c>
      <c r="C212" s="824" t="s">
        <v>917</v>
      </c>
      <c r="D212" s="824" t="s">
        <v>918</v>
      </c>
      <c r="E212" s="824" t="s">
        <v>938</v>
      </c>
      <c r="F212" s="824">
        <v>2021</v>
      </c>
      <c r="G212" s="824" t="s">
        <v>923</v>
      </c>
      <c r="H212" s="825">
        <v>15000</v>
      </c>
      <c r="I212" s="824" t="s">
        <v>921</v>
      </c>
      <c r="J212" s="805">
        <v>50</v>
      </c>
      <c r="K212" s="805">
        <v>55</v>
      </c>
      <c r="L212" s="805">
        <v>0</v>
      </c>
      <c r="M212" s="830">
        <f t="shared" si="29"/>
        <v>44408</v>
      </c>
      <c r="N212" s="827">
        <f t="shared" ref="N212:N280" si="31">+EOMONTH(RIGHT($G212,FIND("- ",$G212)-2)&amp;"-"&amp;$F212,IF($C212="Oil",0,0))</f>
        <v>44469</v>
      </c>
      <c r="O212" s="831">
        <f t="shared" si="30"/>
        <v>3</v>
      </c>
      <c r="P212" s="831">
        <f t="shared" si="28"/>
        <v>45000</v>
      </c>
    </row>
    <row r="213" spans="1:16" x14ac:dyDescent="0.25">
      <c r="A213" s="829">
        <v>43802</v>
      </c>
      <c r="B213" s="823" t="s">
        <v>940</v>
      </c>
      <c r="C213" s="824" t="s">
        <v>925</v>
      </c>
      <c r="D213" s="824" t="s">
        <v>926</v>
      </c>
      <c r="E213" s="824" t="s">
        <v>919</v>
      </c>
      <c r="F213" s="824">
        <v>2021</v>
      </c>
      <c r="G213" s="824" t="s">
        <v>923</v>
      </c>
      <c r="H213" s="825">
        <v>85000</v>
      </c>
      <c r="I213" s="824" t="s">
        <v>927</v>
      </c>
      <c r="J213" s="805">
        <v>2.34</v>
      </c>
      <c r="K213" s="805">
        <v>0</v>
      </c>
      <c r="L213" s="805">
        <v>0</v>
      </c>
      <c r="M213" s="830">
        <f t="shared" si="29"/>
        <v>44408</v>
      </c>
      <c r="N213" s="827">
        <f t="shared" si="31"/>
        <v>44469</v>
      </c>
      <c r="O213" s="831">
        <f t="shared" si="30"/>
        <v>3</v>
      </c>
      <c r="P213" s="831">
        <f t="shared" ref="P213:P276" si="32">+O213*H213</f>
        <v>255000</v>
      </c>
    </row>
    <row r="214" spans="1:16" x14ac:dyDescent="0.25">
      <c r="A214" s="829">
        <v>43802</v>
      </c>
      <c r="B214" s="823" t="s">
        <v>940</v>
      </c>
      <c r="C214" s="824" t="s">
        <v>925</v>
      </c>
      <c r="D214" s="824" t="s">
        <v>926</v>
      </c>
      <c r="E214" s="824" t="s">
        <v>938</v>
      </c>
      <c r="F214" s="824">
        <v>2021</v>
      </c>
      <c r="G214" s="824" t="s">
        <v>920</v>
      </c>
      <c r="H214" s="825">
        <v>100000</v>
      </c>
      <c r="I214" s="824" t="s">
        <v>927</v>
      </c>
      <c r="J214" s="805">
        <v>2.2999999999999998</v>
      </c>
      <c r="K214" s="805">
        <v>3.36</v>
      </c>
      <c r="L214" s="805">
        <v>0</v>
      </c>
      <c r="M214" s="830">
        <f t="shared" si="29"/>
        <v>44227</v>
      </c>
      <c r="N214" s="827">
        <f t="shared" si="31"/>
        <v>44286</v>
      </c>
      <c r="O214" s="831">
        <f t="shared" si="30"/>
        <v>3</v>
      </c>
      <c r="P214" s="831">
        <f t="shared" si="32"/>
        <v>300000</v>
      </c>
    </row>
    <row r="215" spans="1:16" x14ac:dyDescent="0.25">
      <c r="A215" s="829">
        <v>43802</v>
      </c>
      <c r="B215" s="823" t="s">
        <v>940</v>
      </c>
      <c r="C215" s="824" t="s">
        <v>925</v>
      </c>
      <c r="D215" s="824" t="s">
        <v>926</v>
      </c>
      <c r="E215" s="824" t="s">
        <v>938</v>
      </c>
      <c r="F215" s="824">
        <v>2021</v>
      </c>
      <c r="G215" s="824" t="s">
        <v>920</v>
      </c>
      <c r="H215" s="825">
        <v>15000</v>
      </c>
      <c r="I215" s="824" t="s">
        <v>927</v>
      </c>
      <c r="J215" s="805">
        <v>2.2999999999999998</v>
      </c>
      <c r="K215" s="805">
        <v>3.35</v>
      </c>
      <c r="L215" s="805">
        <v>0</v>
      </c>
      <c r="M215" s="830">
        <f t="shared" si="29"/>
        <v>44227</v>
      </c>
      <c r="N215" s="827">
        <f t="shared" si="31"/>
        <v>44286</v>
      </c>
      <c r="O215" s="831">
        <f t="shared" si="30"/>
        <v>3</v>
      </c>
      <c r="P215" s="831">
        <f t="shared" si="32"/>
        <v>45000</v>
      </c>
    </row>
    <row r="216" spans="1:16" x14ac:dyDescent="0.25">
      <c r="A216" s="829">
        <v>43802</v>
      </c>
      <c r="B216" s="823" t="s">
        <v>940</v>
      </c>
      <c r="C216" s="824" t="s">
        <v>925</v>
      </c>
      <c r="D216" s="824" t="s">
        <v>926</v>
      </c>
      <c r="E216" s="824" t="s">
        <v>938</v>
      </c>
      <c r="F216" s="824">
        <v>2021</v>
      </c>
      <c r="G216" s="824" t="s">
        <v>956</v>
      </c>
      <c r="H216" s="825">
        <v>165000</v>
      </c>
      <c r="I216" s="824" t="s">
        <v>927</v>
      </c>
      <c r="J216" s="805">
        <v>2.2999999999999998</v>
      </c>
      <c r="K216" s="805">
        <v>2.56</v>
      </c>
      <c r="L216" s="805">
        <v>0</v>
      </c>
      <c r="M216" s="830">
        <f t="shared" si="29"/>
        <v>44227</v>
      </c>
      <c r="N216" s="827">
        <f t="shared" si="31"/>
        <v>44469</v>
      </c>
      <c r="O216" s="831">
        <f t="shared" si="30"/>
        <v>9</v>
      </c>
      <c r="P216" s="831">
        <f t="shared" si="32"/>
        <v>1485000</v>
      </c>
    </row>
    <row r="217" spans="1:16" x14ac:dyDescent="0.25">
      <c r="A217" s="829">
        <v>43795</v>
      </c>
      <c r="B217" s="823" t="s">
        <v>954</v>
      </c>
      <c r="C217" s="824" t="s">
        <v>917</v>
      </c>
      <c r="D217" s="824" t="s">
        <v>918</v>
      </c>
      <c r="E217" s="824" t="s">
        <v>938</v>
      </c>
      <c r="F217" s="824">
        <v>2021</v>
      </c>
      <c r="G217" s="824" t="s">
        <v>923</v>
      </c>
      <c r="H217" s="825">
        <v>8000</v>
      </c>
      <c r="I217" s="824" t="s">
        <v>921</v>
      </c>
      <c r="J217" s="805">
        <v>50</v>
      </c>
      <c r="K217" s="805">
        <v>54.75</v>
      </c>
      <c r="L217" s="805">
        <v>0</v>
      </c>
      <c r="M217" s="830">
        <f t="shared" si="29"/>
        <v>44408</v>
      </c>
      <c r="N217" s="827">
        <f t="shared" si="31"/>
        <v>44469</v>
      </c>
      <c r="O217" s="831">
        <f t="shared" si="30"/>
        <v>3</v>
      </c>
      <c r="P217" s="831">
        <f t="shared" si="32"/>
        <v>24000</v>
      </c>
    </row>
    <row r="218" spans="1:16" x14ac:dyDescent="0.25">
      <c r="A218" s="829">
        <v>43795</v>
      </c>
      <c r="B218" s="823" t="s">
        <v>954</v>
      </c>
      <c r="C218" s="824" t="s">
        <v>917</v>
      </c>
      <c r="D218" s="824" t="s">
        <v>918</v>
      </c>
      <c r="E218" s="824" t="s">
        <v>919</v>
      </c>
      <c r="F218" s="824">
        <v>2020</v>
      </c>
      <c r="G218" s="824" t="s">
        <v>923</v>
      </c>
      <c r="H218" s="825">
        <v>8000</v>
      </c>
      <c r="I218" s="824" t="s">
        <v>921</v>
      </c>
      <c r="J218" s="805">
        <v>55.1</v>
      </c>
      <c r="K218" s="805">
        <v>0</v>
      </c>
      <c r="L218" s="805">
        <v>0</v>
      </c>
      <c r="M218" s="830">
        <f t="shared" si="29"/>
        <v>44043</v>
      </c>
      <c r="N218" s="827">
        <f t="shared" si="31"/>
        <v>44104</v>
      </c>
      <c r="O218" s="831">
        <f t="shared" si="30"/>
        <v>3</v>
      </c>
      <c r="P218" s="831">
        <f t="shared" si="32"/>
        <v>24000</v>
      </c>
    </row>
    <row r="219" spans="1:16" x14ac:dyDescent="0.25">
      <c r="A219" s="829">
        <v>43790</v>
      </c>
      <c r="B219" s="823" t="s">
        <v>940</v>
      </c>
      <c r="C219" s="824" t="s">
        <v>917</v>
      </c>
      <c r="D219" s="824" t="s">
        <v>918</v>
      </c>
      <c r="E219" s="824" t="s">
        <v>938</v>
      </c>
      <c r="F219" s="824">
        <v>2020</v>
      </c>
      <c r="G219" s="824" t="s">
        <v>941</v>
      </c>
      <c r="H219" s="825">
        <v>10000</v>
      </c>
      <c r="I219" s="824" t="s">
        <v>921</v>
      </c>
      <c r="J219" s="805">
        <v>53</v>
      </c>
      <c r="K219" s="805">
        <v>56.75</v>
      </c>
      <c r="L219" s="805">
        <v>0</v>
      </c>
      <c r="M219" s="830">
        <f t="shared" ref="M219:M282" si="33">+EOMONTH(LEFT($G219,FIND(" -",$G219)-1)&amp;"-"&amp;$F219,IF($C219="Oil",0,0))</f>
        <v>43951</v>
      </c>
      <c r="N219" s="827">
        <f t="shared" si="31"/>
        <v>44196</v>
      </c>
      <c r="O219" s="831">
        <f t="shared" si="30"/>
        <v>9</v>
      </c>
      <c r="P219" s="831">
        <f t="shared" si="32"/>
        <v>90000</v>
      </c>
    </row>
    <row r="220" spans="1:16" x14ac:dyDescent="0.25">
      <c r="A220" s="829">
        <v>43790</v>
      </c>
      <c r="B220" s="823" t="s">
        <v>940</v>
      </c>
      <c r="C220" s="824" t="s">
        <v>917</v>
      </c>
      <c r="D220" s="824" t="s">
        <v>918</v>
      </c>
      <c r="E220" s="824" t="s">
        <v>938</v>
      </c>
      <c r="F220" s="824">
        <v>2021</v>
      </c>
      <c r="G220" s="824" t="s">
        <v>956</v>
      </c>
      <c r="H220" s="825">
        <v>10000</v>
      </c>
      <c r="I220" s="824" t="s">
        <v>921</v>
      </c>
      <c r="J220" s="805">
        <v>50</v>
      </c>
      <c r="K220" s="805">
        <v>55.65</v>
      </c>
      <c r="L220" s="805">
        <v>0</v>
      </c>
      <c r="M220" s="830">
        <f t="shared" si="33"/>
        <v>44227</v>
      </c>
      <c r="N220" s="827">
        <f t="shared" si="31"/>
        <v>44469</v>
      </c>
      <c r="O220" s="831">
        <f t="shared" si="30"/>
        <v>9</v>
      </c>
      <c r="P220" s="831">
        <f t="shared" si="32"/>
        <v>90000</v>
      </c>
    </row>
    <row r="221" spans="1:16" x14ac:dyDescent="0.25">
      <c r="A221" s="829">
        <v>43790</v>
      </c>
      <c r="B221" s="823" t="s">
        <v>937</v>
      </c>
      <c r="C221" s="824" t="s">
        <v>917</v>
      </c>
      <c r="D221" s="824" t="s">
        <v>955</v>
      </c>
      <c r="E221" s="824" t="s">
        <v>919</v>
      </c>
      <c r="F221" s="824">
        <v>2020</v>
      </c>
      <c r="G221" s="824" t="s">
        <v>929</v>
      </c>
      <c r="H221" s="825">
        <v>5000</v>
      </c>
      <c r="I221" s="824" t="s">
        <v>921</v>
      </c>
      <c r="J221" s="805">
        <v>1</v>
      </c>
      <c r="K221" s="805">
        <v>0</v>
      </c>
      <c r="L221" s="805">
        <v>0</v>
      </c>
      <c r="M221" s="830">
        <f t="shared" si="33"/>
        <v>43861</v>
      </c>
      <c r="N221" s="827">
        <f t="shared" si="31"/>
        <v>44196</v>
      </c>
      <c r="O221" s="831">
        <f t="shared" si="30"/>
        <v>12</v>
      </c>
      <c r="P221" s="831">
        <f t="shared" si="32"/>
        <v>60000</v>
      </c>
    </row>
    <row r="222" spans="1:16" x14ac:dyDescent="0.25">
      <c r="A222" s="829">
        <v>43789</v>
      </c>
      <c r="B222" s="823" t="s">
        <v>940</v>
      </c>
      <c r="C222" s="824" t="s">
        <v>917</v>
      </c>
      <c r="D222" s="824" t="s">
        <v>918</v>
      </c>
      <c r="E222" s="824" t="s">
        <v>938</v>
      </c>
      <c r="F222" s="824">
        <v>2021</v>
      </c>
      <c r="G222" s="824" t="s">
        <v>956</v>
      </c>
      <c r="H222" s="825">
        <v>10000</v>
      </c>
      <c r="I222" s="824" t="s">
        <v>921</v>
      </c>
      <c r="J222" s="805">
        <v>50</v>
      </c>
      <c r="K222" s="805">
        <v>54.35</v>
      </c>
      <c r="L222" s="805">
        <v>0</v>
      </c>
      <c r="M222" s="830">
        <f t="shared" si="33"/>
        <v>44227</v>
      </c>
      <c r="N222" s="827">
        <f t="shared" si="31"/>
        <v>44469</v>
      </c>
      <c r="O222" s="831">
        <f t="shared" si="30"/>
        <v>9</v>
      </c>
      <c r="P222" s="831">
        <f t="shared" si="32"/>
        <v>90000</v>
      </c>
    </row>
    <row r="223" spans="1:16" x14ac:dyDescent="0.25">
      <c r="A223" s="829">
        <v>43784</v>
      </c>
      <c r="B223" s="823" t="s">
        <v>954</v>
      </c>
      <c r="C223" s="824" t="s">
        <v>917</v>
      </c>
      <c r="D223" s="824" t="s">
        <v>955</v>
      </c>
      <c r="E223" s="824" t="s">
        <v>919</v>
      </c>
      <c r="F223" s="824">
        <v>2021</v>
      </c>
      <c r="G223" s="824" t="s">
        <v>929</v>
      </c>
      <c r="H223" s="825">
        <v>10000</v>
      </c>
      <c r="I223" s="824" t="s">
        <v>921</v>
      </c>
      <c r="J223" s="805">
        <v>0.95</v>
      </c>
      <c r="K223" s="805">
        <v>0</v>
      </c>
      <c r="L223" s="805">
        <v>0</v>
      </c>
      <c r="M223" s="830">
        <f t="shared" si="33"/>
        <v>44227</v>
      </c>
      <c r="N223" s="827">
        <f t="shared" si="31"/>
        <v>44561</v>
      </c>
      <c r="O223" s="831">
        <f t="shared" si="30"/>
        <v>12</v>
      </c>
      <c r="P223" s="831">
        <f t="shared" si="32"/>
        <v>120000</v>
      </c>
    </row>
    <row r="224" spans="1:16" x14ac:dyDescent="0.25">
      <c r="A224" s="829">
        <v>43784</v>
      </c>
      <c r="B224" s="823" t="s">
        <v>940</v>
      </c>
      <c r="C224" s="824" t="s">
        <v>917</v>
      </c>
      <c r="D224" s="824" t="s">
        <v>918</v>
      </c>
      <c r="E224" s="824" t="s">
        <v>938</v>
      </c>
      <c r="F224" s="824">
        <v>2021</v>
      </c>
      <c r="G224" s="824" t="s">
        <v>923</v>
      </c>
      <c r="H224" s="825">
        <v>20000</v>
      </c>
      <c r="I224" s="824" t="s">
        <v>921</v>
      </c>
      <c r="J224" s="805">
        <v>50</v>
      </c>
      <c r="K224" s="805">
        <v>54</v>
      </c>
      <c r="L224" s="805">
        <v>0</v>
      </c>
      <c r="M224" s="830">
        <f t="shared" si="33"/>
        <v>44408</v>
      </c>
      <c r="N224" s="827">
        <f t="shared" si="31"/>
        <v>44469</v>
      </c>
      <c r="O224" s="831">
        <f t="shared" si="30"/>
        <v>3</v>
      </c>
      <c r="P224" s="831">
        <f t="shared" si="32"/>
        <v>60000</v>
      </c>
    </row>
    <row r="225" spans="1:16" x14ac:dyDescent="0.25">
      <c r="A225" s="829">
        <v>43784</v>
      </c>
      <c r="B225" s="823" t="s">
        <v>940</v>
      </c>
      <c r="C225" s="824" t="s">
        <v>917</v>
      </c>
      <c r="D225" s="824" t="s">
        <v>918</v>
      </c>
      <c r="E225" s="824" t="s">
        <v>938</v>
      </c>
      <c r="F225" s="824">
        <v>2021</v>
      </c>
      <c r="G225" s="824" t="s">
        <v>922</v>
      </c>
      <c r="H225" s="825">
        <v>10000</v>
      </c>
      <c r="I225" s="824" t="s">
        <v>921</v>
      </c>
      <c r="J225" s="805">
        <v>50</v>
      </c>
      <c r="K225" s="805">
        <v>54.75</v>
      </c>
      <c r="L225" s="805">
        <v>0</v>
      </c>
      <c r="M225" s="830">
        <f t="shared" si="33"/>
        <v>44316</v>
      </c>
      <c r="N225" s="827">
        <f t="shared" si="31"/>
        <v>44377</v>
      </c>
      <c r="O225" s="831">
        <f t="shared" si="30"/>
        <v>3</v>
      </c>
      <c r="P225" s="831">
        <f t="shared" si="32"/>
        <v>30000</v>
      </c>
    </row>
    <row r="226" spans="1:16" x14ac:dyDescent="0.25">
      <c r="A226" s="829">
        <v>43777</v>
      </c>
      <c r="B226" s="823" t="s">
        <v>940</v>
      </c>
      <c r="C226" s="824" t="s">
        <v>917</v>
      </c>
      <c r="D226" s="824" t="s">
        <v>918</v>
      </c>
      <c r="E226" s="824" t="s">
        <v>938</v>
      </c>
      <c r="F226" s="824">
        <v>2021</v>
      </c>
      <c r="G226" s="824" t="s">
        <v>922</v>
      </c>
      <c r="H226" s="825">
        <v>7000</v>
      </c>
      <c r="I226" s="824" t="s">
        <v>921</v>
      </c>
      <c r="J226" s="805">
        <v>50</v>
      </c>
      <c r="K226" s="805">
        <v>53.87</v>
      </c>
      <c r="L226" s="805">
        <v>0</v>
      </c>
      <c r="M226" s="830">
        <f t="shared" si="33"/>
        <v>44316</v>
      </c>
      <c r="N226" s="827">
        <f t="shared" si="31"/>
        <v>44377</v>
      </c>
      <c r="O226" s="831">
        <f t="shared" si="30"/>
        <v>3</v>
      </c>
      <c r="P226" s="831">
        <f t="shared" si="32"/>
        <v>21000</v>
      </c>
    </row>
    <row r="227" spans="1:16" x14ac:dyDescent="0.25">
      <c r="A227" s="829">
        <v>43777</v>
      </c>
      <c r="B227" s="823" t="s">
        <v>954</v>
      </c>
      <c r="C227" s="824" t="s">
        <v>917</v>
      </c>
      <c r="D227" s="824" t="s">
        <v>918</v>
      </c>
      <c r="E227" s="824" t="s">
        <v>938</v>
      </c>
      <c r="F227" s="824">
        <v>2021</v>
      </c>
      <c r="G227" s="824" t="s">
        <v>920</v>
      </c>
      <c r="H227" s="825">
        <v>10000</v>
      </c>
      <c r="I227" s="824" t="s">
        <v>921</v>
      </c>
      <c r="J227" s="805">
        <v>50</v>
      </c>
      <c r="K227" s="805">
        <v>54.65</v>
      </c>
      <c r="L227" s="805">
        <v>0</v>
      </c>
      <c r="M227" s="830">
        <f t="shared" si="33"/>
        <v>44227</v>
      </c>
      <c r="N227" s="827">
        <f t="shared" si="31"/>
        <v>44286</v>
      </c>
      <c r="O227" s="831">
        <f t="shared" si="30"/>
        <v>3</v>
      </c>
      <c r="P227" s="831">
        <f t="shared" si="32"/>
        <v>30000</v>
      </c>
    </row>
    <row r="228" spans="1:16" x14ac:dyDescent="0.25">
      <c r="A228" s="829">
        <v>43767</v>
      </c>
      <c r="B228" s="823" t="s">
        <v>937</v>
      </c>
      <c r="C228" s="824" t="s">
        <v>925</v>
      </c>
      <c r="D228" s="824" t="s">
        <v>928</v>
      </c>
      <c r="E228" s="824" t="s">
        <v>919</v>
      </c>
      <c r="F228" s="824">
        <v>2021</v>
      </c>
      <c r="G228" s="824" t="s">
        <v>945</v>
      </c>
      <c r="H228" s="825">
        <v>75000</v>
      </c>
      <c r="I228" s="824" t="s">
        <v>927</v>
      </c>
      <c r="J228" s="805">
        <v>-0.9</v>
      </c>
      <c r="K228" s="805">
        <v>0</v>
      </c>
      <c r="L228" s="805">
        <v>0</v>
      </c>
      <c r="M228" s="830">
        <f t="shared" si="33"/>
        <v>44469</v>
      </c>
      <c r="N228" s="827">
        <f t="shared" si="31"/>
        <v>44469</v>
      </c>
      <c r="O228" s="831">
        <f t="shared" si="30"/>
        <v>1</v>
      </c>
      <c r="P228" s="831">
        <f t="shared" si="32"/>
        <v>75000</v>
      </c>
    </row>
    <row r="229" spans="1:16" x14ac:dyDescent="0.25">
      <c r="A229" s="829">
        <v>43767</v>
      </c>
      <c r="B229" s="823" t="s">
        <v>937</v>
      </c>
      <c r="C229" s="824" t="s">
        <v>925</v>
      </c>
      <c r="D229" s="824" t="s">
        <v>928</v>
      </c>
      <c r="E229" s="824" t="s">
        <v>919</v>
      </c>
      <c r="F229" s="824">
        <v>2021</v>
      </c>
      <c r="G229" s="824" t="s">
        <v>946</v>
      </c>
      <c r="H229" s="825">
        <v>77500</v>
      </c>
      <c r="I229" s="824" t="s">
        <v>927</v>
      </c>
      <c r="J229" s="805">
        <v>-0.9</v>
      </c>
      <c r="K229" s="805">
        <v>0</v>
      </c>
      <c r="L229" s="805">
        <v>0</v>
      </c>
      <c r="M229" s="830">
        <f t="shared" si="33"/>
        <v>44408</v>
      </c>
      <c r="N229" s="827">
        <f t="shared" si="31"/>
        <v>44439</v>
      </c>
      <c r="O229" s="831">
        <f t="shared" si="30"/>
        <v>2</v>
      </c>
      <c r="P229" s="831">
        <f t="shared" si="32"/>
        <v>155000</v>
      </c>
    </row>
    <row r="230" spans="1:16" x14ac:dyDescent="0.25">
      <c r="A230" s="829">
        <v>43767</v>
      </c>
      <c r="B230" s="823" t="s">
        <v>937</v>
      </c>
      <c r="C230" s="824" t="s">
        <v>925</v>
      </c>
      <c r="D230" s="824" t="s">
        <v>928</v>
      </c>
      <c r="E230" s="824" t="s">
        <v>919</v>
      </c>
      <c r="F230" s="824">
        <v>2021</v>
      </c>
      <c r="G230" s="824" t="s">
        <v>947</v>
      </c>
      <c r="H230" s="825">
        <v>75000</v>
      </c>
      <c r="I230" s="824" t="s">
        <v>927</v>
      </c>
      <c r="J230" s="805">
        <v>-0.9</v>
      </c>
      <c r="K230" s="805">
        <v>0</v>
      </c>
      <c r="L230" s="805">
        <v>0</v>
      </c>
      <c r="M230" s="830">
        <f t="shared" si="33"/>
        <v>44377</v>
      </c>
      <c r="N230" s="827">
        <f t="shared" si="31"/>
        <v>44377</v>
      </c>
      <c r="O230" s="831">
        <f t="shared" si="30"/>
        <v>1</v>
      </c>
      <c r="P230" s="831">
        <f t="shared" si="32"/>
        <v>75000</v>
      </c>
    </row>
    <row r="231" spans="1:16" x14ac:dyDescent="0.25">
      <c r="A231" s="829">
        <v>43767</v>
      </c>
      <c r="B231" s="823" t="s">
        <v>937</v>
      </c>
      <c r="C231" s="824" t="s">
        <v>925</v>
      </c>
      <c r="D231" s="824" t="s">
        <v>928</v>
      </c>
      <c r="E231" s="824" t="s">
        <v>919</v>
      </c>
      <c r="F231" s="824">
        <v>2021</v>
      </c>
      <c r="G231" s="824" t="s">
        <v>948</v>
      </c>
      <c r="H231" s="825">
        <v>77500</v>
      </c>
      <c r="I231" s="824" t="s">
        <v>927</v>
      </c>
      <c r="J231" s="805">
        <v>-0.9</v>
      </c>
      <c r="K231" s="805">
        <v>0</v>
      </c>
      <c r="L231" s="805">
        <v>0</v>
      </c>
      <c r="M231" s="830">
        <f t="shared" si="33"/>
        <v>44347</v>
      </c>
      <c r="N231" s="827">
        <f t="shared" si="31"/>
        <v>44347</v>
      </c>
      <c r="O231" s="831">
        <f t="shared" si="30"/>
        <v>1</v>
      </c>
      <c r="P231" s="831">
        <f t="shared" si="32"/>
        <v>77500</v>
      </c>
    </row>
    <row r="232" spans="1:16" x14ac:dyDescent="0.25">
      <c r="A232" s="829">
        <v>43767</v>
      </c>
      <c r="B232" s="823" t="s">
        <v>937</v>
      </c>
      <c r="C232" s="824" t="s">
        <v>925</v>
      </c>
      <c r="D232" s="824" t="s">
        <v>928</v>
      </c>
      <c r="E232" s="824" t="s">
        <v>919</v>
      </c>
      <c r="F232" s="824">
        <v>2021</v>
      </c>
      <c r="G232" s="824" t="s">
        <v>949</v>
      </c>
      <c r="H232" s="825">
        <v>75000</v>
      </c>
      <c r="I232" s="824" t="s">
        <v>927</v>
      </c>
      <c r="J232" s="805">
        <v>-0.9</v>
      </c>
      <c r="K232" s="805">
        <v>0</v>
      </c>
      <c r="L232" s="805">
        <v>0</v>
      </c>
      <c r="M232" s="830">
        <f t="shared" si="33"/>
        <v>44316</v>
      </c>
      <c r="N232" s="827">
        <f t="shared" si="31"/>
        <v>44316</v>
      </c>
      <c r="O232" s="831">
        <f t="shared" si="30"/>
        <v>1</v>
      </c>
      <c r="P232" s="831">
        <f t="shared" si="32"/>
        <v>75000</v>
      </c>
    </row>
    <row r="233" spans="1:16" x14ac:dyDescent="0.25">
      <c r="A233" s="829">
        <v>43766</v>
      </c>
      <c r="B233" s="823" t="s">
        <v>954</v>
      </c>
      <c r="C233" s="824" t="s">
        <v>917</v>
      </c>
      <c r="D233" s="824" t="s">
        <v>955</v>
      </c>
      <c r="E233" s="824" t="s">
        <v>919</v>
      </c>
      <c r="F233" s="824">
        <v>2020</v>
      </c>
      <c r="G233" s="824" t="s">
        <v>920</v>
      </c>
      <c r="H233" s="825">
        <v>5500</v>
      </c>
      <c r="I233" s="824" t="s">
        <v>921</v>
      </c>
      <c r="J233" s="805">
        <v>0.77</v>
      </c>
      <c r="K233" s="805">
        <v>0</v>
      </c>
      <c r="L233" s="805">
        <v>0</v>
      </c>
      <c r="M233" s="830">
        <f t="shared" si="33"/>
        <v>43861</v>
      </c>
      <c r="N233" s="827">
        <f t="shared" si="31"/>
        <v>43921</v>
      </c>
      <c r="O233" s="831">
        <f t="shared" si="30"/>
        <v>3</v>
      </c>
      <c r="P233" s="831">
        <f t="shared" si="32"/>
        <v>16500</v>
      </c>
    </row>
    <row r="234" spans="1:16" x14ac:dyDescent="0.25">
      <c r="A234" s="829">
        <v>43766</v>
      </c>
      <c r="B234" s="823" t="s">
        <v>954</v>
      </c>
      <c r="C234" s="824" t="s">
        <v>917</v>
      </c>
      <c r="D234" s="824" t="s">
        <v>955</v>
      </c>
      <c r="E234" s="824" t="s">
        <v>919</v>
      </c>
      <c r="F234" s="824">
        <v>2021</v>
      </c>
      <c r="G234" s="824" t="s">
        <v>952</v>
      </c>
      <c r="H234" s="825">
        <v>13000</v>
      </c>
      <c r="I234" s="824" t="s">
        <v>921</v>
      </c>
      <c r="J234" s="805">
        <v>0.8</v>
      </c>
      <c r="K234" s="805">
        <v>0</v>
      </c>
      <c r="L234" s="805">
        <v>0</v>
      </c>
      <c r="M234" s="830">
        <f t="shared" si="33"/>
        <v>44316</v>
      </c>
      <c r="N234" s="827">
        <f t="shared" si="31"/>
        <v>44469</v>
      </c>
      <c r="O234" s="831">
        <f t="shared" si="30"/>
        <v>6</v>
      </c>
      <c r="P234" s="831">
        <f t="shared" si="32"/>
        <v>78000</v>
      </c>
    </row>
    <row r="235" spans="1:16" x14ac:dyDescent="0.25">
      <c r="A235" s="829">
        <v>43763</v>
      </c>
      <c r="B235" s="823" t="s">
        <v>954</v>
      </c>
      <c r="C235" s="824" t="s">
        <v>917</v>
      </c>
      <c r="D235" s="824" t="s">
        <v>955</v>
      </c>
      <c r="E235" s="824" t="s">
        <v>919</v>
      </c>
      <c r="F235" s="824">
        <v>2020</v>
      </c>
      <c r="G235" s="824" t="s">
        <v>923</v>
      </c>
      <c r="H235" s="825">
        <v>12000</v>
      </c>
      <c r="I235" s="824" t="s">
        <v>921</v>
      </c>
      <c r="J235" s="805">
        <v>0.72</v>
      </c>
      <c r="K235" s="805">
        <v>0</v>
      </c>
      <c r="L235" s="805">
        <v>0</v>
      </c>
      <c r="M235" s="830">
        <f t="shared" si="33"/>
        <v>44043</v>
      </c>
      <c r="N235" s="827">
        <f t="shared" si="31"/>
        <v>44104</v>
      </c>
      <c r="O235" s="831">
        <f t="shared" si="30"/>
        <v>3</v>
      </c>
      <c r="P235" s="831">
        <f t="shared" si="32"/>
        <v>36000</v>
      </c>
    </row>
    <row r="236" spans="1:16" x14ac:dyDescent="0.25">
      <c r="A236" s="829">
        <v>43763</v>
      </c>
      <c r="B236" s="823" t="s">
        <v>954</v>
      </c>
      <c r="C236" s="824" t="s">
        <v>917</v>
      </c>
      <c r="D236" s="824" t="s">
        <v>955</v>
      </c>
      <c r="E236" s="824" t="s">
        <v>919</v>
      </c>
      <c r="F236" s="824">
        <v>2021</v>
      </c>
      <c r="G236" s="824" t="s">
        <v>920</v>
      </c>
      <c r="H236" s="825">
        <v>20000</v>
      </c>
      <c r="I236" s="824" t="s">
        <v>921</v>
      </c>
      <c r="J236" s="805">
        <v>0.75</v>
      </c>
      <c r="K236" s="805">
        <v>0</v>
      </c>
      <c r="L236" s="805">
        <v>0</v>
      </c>
      <c r="M236" s="830">
        <f t="shared" si="33"/>
        <v>44227</v>
      </c>
      <c r="N236" s="827">
        <f t="shared" si="31"/>
        <v>44286</v>
      </c>
      <c r="O236" s="831">
        <f t="shared" si="30"/>
        <v>3</v>
      </c>
      <c r="P236" s="831">
        <f t="shared" si="32"/>
        <v>60000</v>
      </c>
    </row>
    <row r="237" spans="1:16" x14ac:dyDescent="0.25">
      <c r="A237" s="829">
        <v>43763</v>
      </c>
      <c r="B237" s="823" t="s">
        <v>954</v>
      </c>
      <c r="C237" s="824" t="s">
        <v>917</v>
      </c>
      <c r="D237" s="824" t="s">
        <v>955</v>
      </c>
      <c r="E237" s="824" t="s">
        <v>919</v>
      </c>
      <c r="F237" s="824">
        <v>2020</v>
      </c>
      <c r="G237" s="824" t="s">
        <v>941</v>
      </c>
      <c r="H237" s="825">
        <v>20000</v>
      </c>
      <c r="I237" s="824" t="s">
        <v>921</v>
      </c>
      <c r="J237" s="805">
        <v>0.75</v>
      </c>
      <c r="K237" s="805">
        <v>0</v>
      </c>
      <c r="L237" s="805">
        <v>0</v>
      </c>
      <c r="M237" s="830">
        <f t="shared" si="33"/>
        <v>43951</v>
      </c>
      <c r="N237" s="827">
        <f t="shared" si="31"/>
        <v>44196</v>
      </c>
      <c r="O237" s="831">
        <f t="shared" si="30"/>
        <v>9</v>
      </c>
      <c r="P237" s="831">
        <f t="shared" si="32"/>
        <v>180000</v>
      </c>
    </row>
    <row r="238" spans="1:16" x14ac:dyDescent="0.25">
      <c r="A238" s="829">
        <v>43763</v>
      </c>
      <c r="B238" s="823" t="s">
        <v>954</v>
      </c>
      <c r="C238" s="824" t="s">
        <v>925</v>
      </c>
      <c r="D238" s="824" t="s">
        <v>928</v>
      </c>
      <c r="E238" s="824" t="s">
        <v>919</v>
      </c>
      <c r="F238" s="824">
        <v>2021</v>
      </c>
      <c r="G238" s="824" t="s">
        <v>920</v>
      </c>
      <c r="H238" s="825">
        <v>50000</v>
      </c>
      <c r="I238" s="824" t="s">
        <v>927</v>
      </c>
      <c r="J238" s="805">
        <v>-1.34</v>
      </c>
      <c r="K238" s="805">
        <v>0</v>
      </c>
      <c r="L238" s="805">
        <v>0</v>
      </c>
      <c r="M238" s="830">
        <f t="shared" si="33"/>
        <v>44227</v>
      </c>
      <c r="N238" s="827">
        <f t="shared" si="31"/>
        <v>44286</v>
      </c>
      <c r="O238" s="831">
        <f t="shared" si="30"/>
        <v>3</v>
      </c>
      <c r="P238" s="831">
        <f t="shared" si="32"/>
        <v>150000</v>
      </c>
    </row>
    <row r="239" spans="1:16" x14ac:dyDescent="0.25">
      <c r="A239" s="829">
        <v>43763</v>
      </c>
      <c r="B239" s="823" t="s">
        <v>954</v>
      </c>
      <c r="C239" s="824" t="s">
        <v>925</v>
      </c>
      <c r="D239" s="824" t="s">
        <v>928</v>
      </c>
      <c r="E239" s="824" t="s">
        <v>919</v>
      </c>
      <c r="F239" s="824">
        <v>2020</v>
      </c>
      <c r="G239" s="824" t="s">
        <v>943</v>
      </c>
      <c r="H239" s="825">
        <v>50000</v>
      </c>
      <c r="I239" s="824" t="s">
        <v>927</v>
      </c>
      <c r="J239" s="805">
        <v>-1.34</v>
      </c>
      <c r="K239" s="805">
        <v>0</v>
      </c>
      <c r="L239" s="805">
        <v>0</v>
      </c>
      <c r="M239" s="830">
        <f t="shared" si="33"/>
        <v>44165</v>
      </c>
      <c r="N239" s="827">
        <f t="shared" si="31"/>
        <v>44196</v>
      </c>
      <c r="O239" s="831">
        <f t="shared" si="30"/>
        <v>2</v>
      </c>
      <c r="P239" s="831">
        <f t="shared" si="32"/>
        <v>100000</v>
      </c>
    </row>
    <row r="240" spans="1:16" x14ac:dyDescent="0.25">
      <c r="A240" s="829">
        <v>43763</v>
      </c>
      <c r="B240" s="823" t="s">
        <v>954</v>
      </c>
      <c r="C240" s="824" t="s">
        <v>925</v>
      </c>
      <c r="D240" s="824" t="s">
        <v>928</v>
      </c>
      <c r="E240" s="824" t="s">
        <v>919</v>
      </c>
      <c r="F240" s="824">
        <v>2020</v>
      </c>
      <c r="G240" s="824" t="s">
        <v>957</v>
      </c>
      <c r="H240" s="825">
        <v>127500</v>
      </c>
      <c r="I240" s="824" t="s">
        <v>927</v>
      </c>
      <c r="J240" s="805">
        <v>-1.665</v>
      </c>
      <c r="K240" s="805">
        <v>0</v>
      </c>
      <c r="L240" s="805">
        <v>0</v>
      </c>
      <c r="M240" s="830">
        <f t="shared" si="33"/>
        <v>43951</v>
      </c>
      <c r="N240" s="827">
        <f t="shared" si="31"/>
        <v>44135</v>
      </c>
      <c r="O240" s="831">
        <f t="shared" si="30"/>
        <v>7</v>
      </c>
      <c r="P240" s="831">
        <f t="shared" si="32"/>
        <v>892500</v>
      </c>
    </row>
    <row r="241" spans="1:16" x14ac:dyDescent="0.25">
      <c r="A241" s="829">
        <v>43745</v>
      </c>
      <c r="B241" s="823" t="s">
        <v>954</v>
      </c>
      <c r="C241" s="824" t="s">
        <v>925</v>
      </c>
      <c r="D241" s="824" t="s">
        <v>928</v>
      </c>
      <c r="E241" s="824" t="s">
        <v>919</v>
      </c>
      <c r="F241" s="824">
        <v>2021</v>
      </c>
      <c r="G241" s="824" t="s">
        <v>920</v>
      </c>
      <c r="H241" s="825">
        <v>100000</v>
      </c>
      <c r="I241" s="824" t="s">
        <v>927</v>
      </c>
      <c r="J241" s="805">
        <v>-0.86</v>
      </c>
      <c r="K241" s="805">
        <v>0</v>
      </c>
      <c r="L241" s="805">
        <v>0</v>
      </c>
      <c r="M241" s="830">
        <f t="shared" si="33"/>
        <v>44227</v>
      </c>
      <c r="N241" s="827">
        <f t="shared" si="31"/>
        <v>44286</v>
      </c>
      <c r="O241" s="831">
        <f t="shared" si="30"/>
        <v>3</v>
      </c>
      <c r="P241" s="831">
        <f t="shared" si="32"/>
        <v>300000</v>
      </c>
    </row>
    <row r="242" spans="1:16" x14ac:dyDescent="0.25">
      <c r="A242" s="829">
        <v>43745</v>
      </c>
      <c r="B242" s="823" t="s">
        <v>954</v>
      </c>
      <c r="C242" s="824" t="s">
        <v>925</v>
      </c>
      <c r="D242" s="824" t="s">
        <v>928</v>
      </c>
      <c r="E242" s="824" t="s">
        <v>919</v>
      </c>
      <c r="F242" s="824">
        <v>2020</v>
      </c>
      <c r="G242" s="824" t="s">
        <v>943</v>
      </c>
      <c r="H242" s="825">
        <v>100000</v>
      </c>
      <c r="I242" s="824" t="s">
        <v>927</v>
      </c>
      <c r="J242" s="805">
        <v>-0.86</v>
      </c>
      <c r="K242" s="805">
        <v>0</v>
      </c>
      <c r="L242" s="805">
        <v>0</v>
      </c>
      <c r="M242" s="830">
        <f t="shared" si="33"/>
        <v>44165</v>
      </c>
      <c r="N242" s="827">
        <f t="shared" si="31"/>
        <v>44196</v>
      </c>
      <c r="O242" s="831">
        <f t="shared" si="30"/>
        <v>2</v>
      </c>
      <c r="P242" s="831">
        <f t="shared" si="32"/>
        <v>200000</v>
      </c>
    </row>
    <row r="243" spans="1:16" x14ac:dyDescent="0.25">
      <c r="A243" s="829">
        <v>43739</v>
      </c>
      <c r="B243" s="823" t="s">
        <v>954</v>
      </c>
      <c r="C243" s="824" t="s">
        <v>925</v>
      </c>
      <c r="D243" s="824" t="s">
        <v>928</v>
      </c>
      <c r="E243" s="824" t="s">
        <v>919</v>
      </c>
      <c r="F243" s="824">
        <v>2020</v>
      </c>
      <c r="G243" s="824" t="s">
        <v>958</v>
      </c>
      <c r="H243" s="825">
        <v>77500</v>
      </c>
      <c r="I243" s="824" t="s">
        <v>927</v>
      </c>
      <c r="J243" s="805">
        <v>-1.1499999999999999</v>
      </c>
      <c r="K243" s="805">
        <v>0</v>
      </c>
      <c r="L243" s="805">
        <v>0</v>
      </c>
      <c r="M243" s="830">
        <f t="shared" si="33"/>
        <v>43921</v>
      </c>
      <c r="N243" s="827">
        <f t="shared" si="31"/>
        <v>43921</v>
      </c>
      <c r="O243" s="831">
        <f t="shared" si="30"/>
        <v>1</v>
      </c>
      <c r="P243" s="831">
        <f t="shared" si="32"/>
        <v>77500</v>
      </c>
    </row>
    <row r="244" spans="1:16" x14ac:dyDescent="0.25">
      <c r="A244" s="829">
        <v>43739</v>
      </c>
      <c r="B244" s="823" t="s">
        <v>954</v>
      </c>
      <c r="C244" s="824" t="s">
        <v>925</v>
      </c>
      <c r="D244" s="824" t="s">
        <v>928</v>
      </c>
      <c r="E244" s="824" t="s">
        <v>919</v>
      </c>
      <c r="F244" s="824">
        <v>2020</v>
      </c>
      <c r="G244" s="824" t="s">
        <v>950</v>
      </c>
      <c r="H244" s="825">
        <v>72500</v>
      </c>
      <c r="I244" s="824" t="s">
        <v>927</v>
      </c>
      <c r="J244" s="805">
        <v>-1.1499999999999999</v>
      </c>
      <c r="K244" s="805">
        <v>0</v>
      </c>
      <c r="L244" s="805">
        <v>0</v>
      </c>
      <c r="M244" s="830">
        <f t="shared" si="33"/>
        <v>43890</v>
      </c>
      <c r="N244" s="827">
        <f t="shared" si="31"/>
        <v>43890</v>
      </c>
      <c r="O244" s="831">
        <f t="shared" si="30"/>
        <v>1</v>
      </c>
      <c r="P244" s="831">
        <f t="shared" si="32"/>
        <v>72500</v>
      </c>
    </row>
    <row r="245" spans="1:16" x14ac:dyDescent="0.25">
      <c r="A245" s="829">
        <v>43739</v>
      </c>
      <c r="B245" s="823" t="s">
        <v>954</v>
      </c>
      <c r="C245" s="824" t="s">
        <v>925</v>
      </c>
      <c r="D245" s="824" t="s">
        <v>928</v>
      </c>
      <c r="E245" s="824" t="s">
        <v>919</v>
      </c>
      <c r="F245" s="824">
        <v>2020</v>
      </c>
      <c r="G245" s="824" t="s">
        <v>959</v>
      </c>
      <c r="H245" s="825">
        <v>77500</v>
      </c>
      <c r="I245" s="824" t="s">
        <v>927</v>
      </c>
      <c r="J245" s="805">
        <v>-1.1499999999999999</v>
      </c>
      <c r="K245" s="805">
        <v>0</v>
      </c>
      <c r="L245" s="805">
        <v>0</v>
      </c>
      <c r="M245" s="830">
        <f t="shared" si="33"/>
        <v>43861</v>
      </c>
      <c r="N245" s="827">
        <f t="shared" si="31"/>
        <v>43861</v>
      </c>
      <c r="O245" s="831">
        <f t="shared" si="30"/>
        <v>1</v>
      </c>
      <c r="P245" s="831">
        <f t="shared" si="32"/>
        <v>77500</v>
      </c>
    </row>
    <row r="246" spans="1:16" x14ac:dyDescent="0.25">
      <c r="A246" s="829">
        <v>43739</v>
      </c>
      <c r="B246" s="823" t="s">
        <v>954</v>
      </c>
      <c r="C246" s="824" t="s">
        <v>925</v>
      </c>
      <c r="D246" s="824" t="s">
        <v>928</v>
      </c>
      <c r="E246" s="824" t="s">
        <v>919</v>
      </c>
      <c r="F246" s="824">
        <v>2019</v>
      </c>
      <c r="G246" s="824" t="s">
        <v>960</v>
      </c>
      <c r="H246" s="825">
        <v>77500</v>
      </c>
      <c r="I246" s="824" t="s">
        <v>927</v>
      </c>
      <c r="J246" s="805">
        <v>-1.1499999999999999</v>
      </c>
      <c r="K246" s="805">
        <v>0</v>
      </c>
      <c r="L246" s="805">
        <v>0</v>
      </c>
      <c r="M246" s="830">
        <f t="shared" si="33"/>
        <v>43830</v>
      </c>
      <c r="N246" s="827">
        <f t="shared" si="31"/>
        <v>43830</v>
      </c>
      <c r="O246" s="831">
        <f t="shared" si="30"/>
        <v>1</v>
      </c>
      <c r="P246" s="831">
        <f t="shared" si="32"/>
        <v>77500</v>
      </c>
    </row>
    <row r="247" spans="1:16" x14ac:dyDescent="0.25">
      <c r="A247" s="829">
        <v>43739</v>
      </c>
      <c r="B247" s="823" t="s">
        <v>954</v>
      </c>
      <c r="C247" s="824" t="s">
        <v>925</v>
      </c>
      <c r="D247" s="824" t="s">
        <v>928</v>
      </c>
      <c r="E247" s="824" t="s">
        <v>919</v>
      </c>
      <c r="F247" s="824">
        <v>2019</v>
      </c>
      <c r="G247" s="824" t="s">
        <v>961</v>
      </c>
      <c r="H247" s="825">
        <v>75000</v>
      </c>
      <c r="I247" s="824" t="s">
        <v>927</v>
      </c>
      <c r="J247" s="805">
        <v>-1.1499999999999999</v>
      </c>
      <c r="K247" s="805">
        <v>0</v>
      </c>
      <c r="L247" s="805">
        <v>0</v>
      </c>
      <c r="M247" s="830">
        <f t="shared" si="33"/>
        <v>43799</v>
      </c>
      <c r="N247" s="827">
        <f t="shared" si="31"/>
        <v>43799</v>
      </c>
      <c r="O247" s="831">
        <f t="shared" si="30"/>
        <v>1</v>
      </c>
      <c r="P247" s="831">
        <f t="shared" si="32"/>
        <v>75000</v>
      </c>
    </row>
    <row r="248" spans="1:16" x14ac:dyDescent="0.25">
      <c r="A248" s="829">
        <v>43739</v>
      </c>
      <c r="B248" s="823" t="s">
        <v>937</v>
      </c>
      <c r="C248" s="824" t="s">
        <v>917</v>
      </c>
      <c r="D248" s="824" t="s">
        <v>955</v>
      </c>
      <c r="E248" s="824" t="s">
        <v>919</v>
      </c>
      <c r="F248" s="824">
        <v>2021</v>
      </c>
      <c r="G248" s="824" t="s">
        <v>951</v>
      </c>
      <c r="H248" s="825">
        <v>5000</v>
      </c>
      <c r="I248" s="824" t="s">
        <v>921</v>
      </c>
      <c r="J248" s="805">
        <v>0.64</v>
      </c>
      <c r="K248" s="805">
        <v>0</v>
      </c>
      <c r="L248" s="805">
        <v>0</v>
      </c>
      <c r="M248" s="830">
        <f t="shared" si="33"/>
        <v>44227</v>
      </c>
      <c r="N248" s="827">
        <f t="shared" si="31"/>
        <v>44377</v>
      </c>
      <c r="O248" s="831">
        <f t="shared" si="30"/>
        <v>6</v>
      </c>
      <c r="P248" s="831">
        <f t="shared" si="32"/>
        <v>30000</v>
      </c>
    </row>
    <row r="249" spans="1:16" x14ac:dyDescent="0.25">
      <c r="A249" s="829">
        <v>43739</v>
      </c>
      <c r="B249" s="823" t="s">
        <v>954</v>
      </c>
      <c r="C249" s="824" t="s">
        <v>917</v>
      </c>
      <c r="D249" s="824" t="s">
        <v>955</v>
      </c>
      <c r="E249" s="824" t="s">
        <v>919</v>
      </c>
      <c r="F249" s="824">
        <v>2021</v>
      </c>
      <c r="G249" s="824" t="s">
        <v>956</v>
      </c>
      <c r="H249" s="825">
        <v>5000</v>
      </c>
      <c r="I249" s="824" t="s">
        <v>921</v>
      </c>
      <c r="J249" s="805">
        <v>0.64</v>
      </c>
      <c r="K249" s="805">
        <v>0</v>
      </c>
      <c r="L249" s="805">
        <v>0</v>
      </c>
      <c r="M249" s="830">
        <f t="shared" si="33"/>
        <v>44227</v>
      </c>
      <c r="N249" s="827">
        <f t="shared" si="31"/>
        <v>44469</v>
      </c>
      <c r="O249" s="831">
        <f t="shared" si="30"/>
        <v>9</v>
      </c>
      <c r="P249" s="831">
        <f t="shared" si="32"/>
        <v>45000</v>
      </c>
    </row>
    <row r="250" spans="1:16" x14ac:dyDescent="0.25">
      <c r="A250" s="829">
        <v>43739</v>
      </c>
      <c r="B250" s="823" t="s">
        <v>937</v>
      </c>
      <c r="C250" s="824" t="s">
        <v>917</v>
      </c>
      <c r="D250" s="824" t="s">
        <v>955</v>
      </c>
      <c r="E250" s="824" t="s">
        <v>919</v>
      </c>
      <c r="F250" s="824">
        <v>2021</v>
      </c>
      <c r="G250" s="824" t="s">
        <v>956</v>
      </c>
      <c r="H250" s="825">
        <v>10000</v>
      </c>
      <c r="I250" s="824" t="s">
        <v>921</v>
      </c>
      <c r="J250" s="805">
        <v>0.64</v>
      </c>
      <c r="K250" s="805">
        <v>0</v>
      </c>
      <c r="L250" s="805">
        <v>0</v>
      </c>
      <c r="M250" s="830">
        <f t="shared" si="33"/>
        <v>44227</v>
      </c>
      <c r="N250" s="827">
        <f t="shared" si="31"/>
        <v>44469</v>
      </c>
      <c r="O250" s="831">
        <f t="shared" si="30"/>
        <v>9</v>
      </c>
      <c r="P250" s="831">
        <f t="shared" si="32"/>
        <v>90000</v>
      </c>
    </row>
    <row r="251" spans="1:16" x14ac:dyDescent="0.25">
      <c r="A251" s="829">
        <v>43738</v>
      </c>
      <c r="B251" s="823" t="s">
        <v>954</v>
      </c>
      <c r="C251" s="824" t="s">
        <v>917</v>
      </c>
      <c r="D251" s="824" t="s">
        <v>955</v>
      </c>
      <c r="E251" s="824" t="s">
        <v>919</v>
      </c>
      <c r="F251" s="824">
        <v>2021</v>
      </c>
      <c r="G251" s="824" t="s">
        <v>956</v>
      </c>
      <c r="H251" s="825">
        <v>10000</v>
      </c>
      <c r="I251" s="824" t="s">
        <v>921</v>
      </c>
      <c r="J251" s="805">
        <v>0.6</v>
      </c>
      <c r="K251" s="805">
        <v>0</v>
      </c>
      <c r="L251" s="805">
        <v>0</v>
      </c>
      <c r="M251" s="830">
        <f t="shared" si="33"/>
        <v>44227</v>
      </c>
      <c r="N251" s="827">
        <f t="shared" si="31"/>
        <v>44469</v>
      </c>
      <c r="O251" s="831">
        <f t="shared" si="30"/>
        <v>9</v>
      </c>
      <c r="P251" s="831">
        <f t="shared" si="32"/>
        <v>90000</v>
      </c>
    </row>
    <row r="252" spans="1:16" x14ac:dyDescent="0.25">
      <c r="A252" s="829">
        <v>43735</v>
      </c>
      <c r="B252" s="823" t="s">
        <v>937</v>
      </c>
      <c r="C252" s="824" t="s">
        <v>917</v>
      </c>
      <c r="D252" s="824" t="s">
        <v>955</v>
      </c>
      <c r="E252" s="824" t="s">
        <v>919</v>
      </c>
      <c r="F252" s="824">
        <v>2021</v>
      </c>
      <c r="G252" s="824" t="s">
        <v>956</v>
      </c>
      <c r="H252" s="825">
        <v>15000</v>
      </c>
      <c r="I252" s="824" t="s">
        <v>921</v>
      </c>
      <c r="J252" s="805">
        <v>0.65</v>
      </c>
      <c r="K252" s="805">
        <v>0</v>
      </c>
      <c r="L252" s="805">
        <v>0</v>
      </c>
      <c r="M252" s="830">
        <f t="shared" si="33"/>
        <v>44227</v>
      </c>
      <c r="N252" s="827">
        <f t="shared" si="31"/>
        <v>44469</v>
      </c>
      <c r="O252" s="831">
        <f t="shared" si="30"/>
        <v>9</v>
      </c>
      <c r="P252" s="831">
        <f t="shared" si="32"/>
        <v>135000</v>
      </c>
    </row>
    <row r="253" spans="1:16" x14ac:dyDescent="0.25">
      <c r="A253" s="829">
        <v>43735</v>
      </c>
      <c r="B253" s="823" t="s">
        <v>937</v>
      </c>
      <c r="C253" s="824" t="s">
        <v>917</v>
      </c>
      <c r="D253" s="824" t="s">
        <v>955</v>
      </c>
      <c r="E253" s="824" t="s">
        <v>919</v>
      </c>
      <c r="F253" s="824">
        <v>2021</v>
      </c>
      <c r="G253" s="824" t="s">
        <v>956</v>
      </c>
      <c r="H253" s="825">
        <v>35000</v>
      </c>
      <c r="I253" s="824" t="s">
        <v>921</v>
      </c>
      <c r="J253" s="805">
        <v>0.6</v>
      </c>
      <c r="K253" s="805">
        <v>0</v>
      </c>
      <c r="L253" s="805">
        <v>0</v>
      </c>
      <c r="M253" s="830">
        <f t="shared" si="33"/>
        <v>44227</v>
      </c>
      <c r="N253" s="827">
        <f t="shared" si="31"/>
        <v>44469</v>
      </c>
      <c r="O253" s="831">
        <f t="shared" si="30"/>
        <v>9</v>
      </c>
      <c r="P253" s="831">
        <f t="shared" si="32"/>
        <v>315000</v>
      </c>
    </row>
    <row r="254" spans="1:16" x14ac:dyDescent="0.25">
      <c r="A254" s="829">
        <v>43735</v>
      </c>
      <c r="B254" s="823" t="s">
        <v>937</v>
      </c>
      <c r="C254" s="824" t="s">
        <v>917</v>
      </c>
      <c r="D254" s="824" t="s">
        <v>955</v>
      </c>
      <c r="E254" s="824" t="s">
        <v>919</v>
      </c>
      <c r="F254" s="824">
        <v>2020</v>
      </c>
      <c r="G254" s="824" t="s">
        <v>924</v>
      </c>
      <c r="H254" s="825">
        <v>5000</v>
      </c>
      <c r="I254" s="824" t="s">
        <v>921</v>
      </c>
      <c r="J254" s="805">
        <v>0.65</v>
      </c>
      <c r="K254" s="805">
        <v>0</v>
      </c>
      <c r="L254" s="805">
        <v>0</v>
      </c>
      <c r="M254" s="830">
        <f t="shared" si="33"/>
        <v>44135</v>
      </c>
      <c r="N254" s="827">
        <f t="shared" si="31"/>
        <v>44196</v>
      </c>
      <c r="O254" s="831">
        <f t="shared" si="30"/>
        <v>3</v>
      </c>
      <c r="P254" s="831">
        <f t="shared" si="32"/>
        <v>15000</v>
      </c>
    </row>
    <row r="255" spans="1:16" x14ac:dyDescent="0.25">
      <c r="A255" s="829">
        <v>43735</v>
      </c>
      <c r="B255" s="823" t="s">
        <v>937</v>
      </c>
      <c r="C255" s="824" t="s">
        <v>917</v>
      </c>
      <c r="D255" s="824" t="s">
        <v>955</v>
      </c>
      <c r="E255" s="824" t="s">
        <v>919</v>
      </c>
      <c r="F255" s="824">
        <v>2020</v>
      </c>
      <c r="G255" s="824" t="s">
        <v>923</v>
      </c>
      <c r="H255" s="825">
        <v>17000</v>
      </c>
      <c r="I255" s="824" t="s">
        <v>921</v>
      </c>
      <c r="J255" s="805">
        <v>0.65</v>
      </c>
      <c r="K255" s="805">
        <v>0</v>
      </c>
      <c r="L255" s="805">
        <v>0</v>
      </c>
      <c r="M255" s="830">
        <f t="shared" si="33"/>
        <v>44043</v>
      </c>
      <c r="N255" s="827">
        <f t="shared" si="31"/>
        <v>44104</v>
      </c>
      <c r="O255" s="831">
        <f t="shared" si="30"/>
        <v>3</v>
      </c>
      <c r="P255" s="831">
        <f t="shared" si="32"/>
        <v>51000</v>
      </c>
    </row>
    <row r="256" spans="1:16" x14ac:dyDescent="0.25">
      <c r="A256" s="829">
        <v>43735</v>
      </c>
      <c r="B256" s="823" t="s">
        <v>937</v>
      </c>
      <c r="C256" s="824" t="s">
        <v>917</v>
      </c>
      <c r="D256" s="824" t="s">
        <v>955</v>
      </c>
      <c r="E256" s="824" t="s">
        <v>919</v>
      </c>
      <c r="F256" s="824">
        <v>2020</v>
      </c>
      <c r="G256" s="824" t="s">
        <v>922</v>
      </c>
      <c r="H256" s="825">
        <v>30000</v>
      </c>
      <c r="I256" s="824" t="s">
        <v>921</v>
      </c>
      <c r="J256" s="805">
        <v>0.65</v>
      </c>
      <c r="K256" s="805">
        <v>0</v>
      </c>
      <c r="L256" s="805">
        <v>0</v>
      </c>
      <c r="M256" s="830">
        <f t="shared" si="33"/>
        <v>43951</v>
      </c>
      <c r="N256" s="827">
        <f t="shared" si="31"/>
        <v>44012</v>
      </c>
      <c r="O256" s="831">
        <f t="shared" si="30"/>
        <v>3</v>
      </c>
      <c r="P256" s="831">
        <f t="shared" si="32"/>
        <v>90000</v>
      </c>
    </row>
    <row r="257" spans="1:16" x14ac:dyDescent="0.25">
      <c r="A257" s="829">
        <v>43735</v>
      </c>
      <c r="B257" s="823" t="s">
        <v>937</v>
      </c>
      <c r="C257" s="824" t="s">
        <v>917</v>
      </c>
      <c r="D257" s="824" t="s">
        <v>955</v>
      </c>
      <c r="E257" s="824" t="s">
        <v>919</v>
      </c>
      <c r="F257" s="824">
        <v>2020</v>
      </c>
      <c r="G257" s="824" t="s">
        <v>920</v>
      </c>
      <c r="H257" s="825">
        <v>15000</v>
      </c>
      <c r="I257" s="824" t="s">
        <v>921</v>
      </c>
      <c r="J257" s="805">
        <v>0.65</v>
      </c>
      <c r="K257" s="805">
        <v>0</v>
      </c>
      <c r="L257" s="805">
        <v>0</v>
      </c>
      <c r="M257" s="830">
        <f t="shared" si="33"/>
        <v>43861</v>
      </c>
      <c r="N257" s="827">
        <f t="shared" si="31"/>
        <v>43921</v>
      </c>
      <c r="O257" s="831">
        <f t="shared" si="30"/>
        <v>3</v>
      </c>
      <c r="P257" s="831">
        <f t="shared" si="32"/>
        <v>45000</v>
      </c>
    </row>
    <row r="258" spans="1:16" x14ac:dyDescent="0.25">
      <c r="A258" s="829">
        <v>43724</v>
      </c>
      <c r="B258" s="823" t="s">
        <v>954</v>
      </c>
      <c r="C258" s="824" t="s">
        <v>925</v>
      </c>
      <c r="D258" s="824" t="s">
        <v>926</v>
      </c>
      <c r="E258" s="824" t="s">
        <v>919</v>
      </c>
      <c r="F258" s="824">
        <v>2020</v>
      </c>
      <c r="G258" s="824" t="s">
        <v>920</v>
      </c>
      <c r="H258" s="825">
        <v>200000</v>
      </c>
      <c r="I258" s="824" t="s">
        <v>927</v>
      </c>
      <c r="J258" s="805">
        <v>2.79</v>
      </c>
      <c r="K258" s="805">
        <v>0</v>
      </c>
      <c r="L258" s="805">
        <v>0</v>
      </c>
      <c r="M258" s="830">
        <f t="shared" si="33"/>
        <v>43861</v>
      </c>
      <c r="N258" s="827">
        <f t="shared" si="31"/>
        <v>43921</v>
      </c>
      <c r="O258" s="831">
        <f t="shared" si="30"/>
        <v>3</v>
      </c>
      <c r="P258" s="831">
        <f t="shared" si="32"/>
        <v>600000</v>
      </c>
    </row>
    <row r="259" spans="1:16" x14ac:dyDescent="0.25">
      <c r="A259" s="829">
        <v>43724</v>
      </c>
      <c r="B259" s="823" t="s">
        <v>954</v>
      </c>
      <c r="C259" s="824" t="s">
        <v>925</v>
      </c>
      <c r="D259" s="824" t="s">
        <v>926</v>
      </c>
      <c r="E259" s="824" t="s">
        <v>919</v>
      </c>
      <c r="F259" s="824">
        <v>2019</v>
      </c>
      <c r="G259" s="824" t="s">
        <v>924</v>
      </c>
      <c r="H259" s="825">
        <v>200000</v>
      </c>
      <c r="I259" s="824" t="s">
        <v>927</v>
      </c>
      <c r="J259" s="805">
        <v>2.79</v>
      </c>
      <c r="K259" s="805">
        <v>0</v>
      </c>
      <c r="L259" s="805">
        <v>0</v>
      </c>
      <c r="M259" s="830">
        <f t="shared" si="33"/>
        <v>43769</v>
      </c>
      <c r="N259" s="827">
        <f t="shared" si="31"/>
        <v>43830</v>
      </c>
      <c r="O259" s="831">
        <f t="shared" si="30"/>
        <v>3</v>
      </c>
      <c r="P259" s="831">
        <f t="shared" si="32"/>
        <v>600000</v>
      </c>
    </row>
    <row r="260" spans="1:16" x14ac:dyDescent="0.25">
      <c r="A260" s="829">
        <v>43717</v>
      </c>
      <c r="B260" s="823" t="s">
        <v>940</v>
      </c>
      <c r="C260" s="824" t="s">
        <v>925</v>
      </c>
      <c r="D260" s="824" t="s">
        <v>926</v>
      </c>
      <c r="E260" s="824" t="s">
        <v>919</v>
      </c>
      <c r="F260" s="824">
        <v>2021</v>
      </c>
      <c r="G260" s="824" t="s">
        <v>951</v>
      </c>
      <c r="H260" s="825">
        <v>100000</v>
      </c>
      <c r="I260" s="824" t="s">
        <v>927</v>
      </c>
      <c r="J260" s="805">
        <v>2.4830000000000001</v>
      </c>
      <c r="K260" s="805">
        <v>0</v>
      </c>
      <c r="L260" s="805">
        <v>0</v>
      </c>
      <c r="M260" s="830">
        <f t="shared" si="33"/>
        <v>44227</v>
      </c>
      <c r="N260" s="827">
        <f t="shared" si="31"/>
        <v>44377</v>
      </c>
      <c r="O260" s="831">
        <f t="shared" si="30"/>
        <v>6</v>
      </c>
      <c r="P260" s="831">
        <f t="shared" si="32"/>
        <v>600000</v>
      </c>
    </row>
    <row r="261" spans="1:16" x14ac:dyDescent="0.25">
      <c r="A261" s="829">
        <v>43717</v>
      </c>
      <c r="B261" s="823" t="s">
        <v>940</v>
      </c>
      <c r="C261" s="824" t="s">
        <v>925</v>
      </c>
      <c r="D261" s="824" t="s">
        <v>926</v>
      </c>
      <c r="E261" s="824" t="s">
        <v>919</v>
      </c>
      <c r="F261" s="824">
        <v>2020</v>
      </c>
      <c r="G261" s="824" t="s">
        <v>942</v>
      </c>
      <c r="H261" s="825">
        <v>100000</v>
      </c>
      <c r="I261" s="824" t="s">
        <v>927</v>
      </c>
      <c r="J261" s="805">
        <v>2.4830000000000001</v>
      </c>
      <c r="K261" s="805">
        <v>0</v>
      </c>
      <c r="L261" s="805">
        <v>0</v>
      </c>
      <c r="M261" s="830">
        <f t="shared" si="33"/>
        <v>44043</v>
      </c>
      <c r="N261" s="827">
        <f t="shared" si="31"/>
        <v>44196</v>
      </c>
      <c r="O261" s="831">
        <f t="shared" si="30"/>
        <v>6</v>
      </c>
      <c r="P261" s="831">
        <f t="shared" si="32"/>
        <v>600000</v>
      </c>
    </row>
    <row r="262" spans="1:16" x14ac:dyDescent="0.25">
      <c r="A262" s="829">
        <v>43714</v>
      </c>
      <c r="B262" s="823" t="s">
        <v>937</v>
      </c>
      <c r="C262" s="824" t="s">
        <v>925</v>
      </c>
      <c r="D262" s="824" t="s">
        <v>926</v>
      </c>
      <c r="E262" s="824" t="s">
        <v>919</v>
      </c>
      <c r="F262" s="824">
        <v>2020</v>
      </c>
      <c r="G262" s="824" t="s">
        <v>962</v>
      </c>
      <c r="H262" s="825">
        <v>100000</v>
      </c>
      <c r="I262" s="824" t="s">
        <v>927</v>
      </c>
      <c r="J262" s="805">
        <v>2.504</v>
      </c>
      <c r="K262" s="805">
        <v>0</v>
      </c>
      <c r="L262" s="805">
        <v>0</v>
      </c>
      <c r="M262" s="830">
        <f t="shared" si="33"/>
        <v>43861</v>
      </c>
      <c r="N262" s="827">
        <f t="shared" si="31"/>
        <v>44135</v>
      </c>
      <c r="O262" s="831">
        <f t="shared" si="30"/>
        <v>10</v>
      </c>
      <c r="P262" s="831">
        <f t="shared" si="32"/>
        <v>1000000</v>
      </c>
    </row>
    <row r="263" spans="1:16" x14ac:dyDescent="0.25">
      <c r="A263" s="829">
        <v>43714</v>
      </c>
      <c r="B263" s="823" t="s">
        <v>937</v>
      </c>
      <c r="C263" s="824" t="s">
        <v>925</v>
      </c>
      <c r="D263" s="824" t="s">
        <v>926</v>
      </c>
      <c r="E263" s="824" t="s">
        <v>919</v>
      </c>
      <c r="F263" s="824">
        <v>2019</v>
      </c>
      <c r="G263" s="824" t="s">
        <v>943</v>
      </c>
      <c r="H263" s="825">
        <v>100000</v>
      </c>
      <c r="I263" s="824" t="s">
        <v>927</v>
      </c>
      <c r="J263" s="805">
        <v>2.504</v>
      </c>
      <c r="K263" s="805">
        <v>0</v>
      </c>
      <c r="L263" s="805">
        <v>0</v>
      </c>
      <c r="M263" s="830">
        <f t="shared" si="33"/>
        <v>43799</v>
      </c>
      <c r="N263" s="827">
        <f t="shared" si="31"/>
        <v>43830</v>
      </c>
      <c r="O263" s="831">
        <f t="shared" si="30"/>
        <v>2</v>
      </c>
      <c r="P263" s="831">
        <f t="shared" si="32"/>
        <v>200000</v>
      </c>
    </row>
    <row r="264" spans="1:16" x14ac:dyDescent="0.25">
      <c r="A264" s="829">
        <v>43713</v>
      </c>
      <c r="B264" s="823" t="s">
        <v>940</v>
      </c>
      <c r="C264" s="824" t="s">
        <v>917</v>
      </c>
      <c r="D264" s="824" t="s">
        <v>918</v>
      </c>
      <c r="E264" s="824" t="s">
        <v>919</v>
      </c>
      <c r="F264" s="824">
        <v>2021</v>
      </c>
      <c r="G264" s="824" t="s">
        <v>922</v>
      </c>
      <c r="H264" s="825">
        <v>10000</v>
      </c>
      <c r="I264" s="824" t="s">
        <v>921</v>
      </c>
      <c r="J264" s="805">
        <v>52</v>
      </c>
      <c r="K264" s="805">
        <v>0</v>
      </c>
      <c r="L264" s="805">
        <v>0</v>
      </c>
      <c r="M264" s="830">
        <f t="shared" si="33"/>
        <v>44316</v>
      </c>
      <c r="N264" s="827">
        <f t="shared" si="31"/>
        <v>44377</v>
      </c>
      <c r="O264" s="831">
        <f t="shared" si="30"/>
        <v>3</v>
      </c>
      <c r="P264" s="831">
        <f t="shared" si="32"/>
        <v>30000</v>
      </c>
    </row>
    <row r="265" spans="1:16" x14ac:dyDescent="0.25">
      <c r="A265" s="829">
        <v>43677</v>
      </c>
      <c r="B265" s="823" t="s">
        <v>963</v>
      </c>
      <c r="C265" s="824" t="s">
        <v>917</v>
      </c>
      <c r="D265" s="824" t="s">
        <v>918</v>
      </c>
      <c r="E265" s="824" t="s">
        <v>919</v>
      </c>
      <c r="F265" s="824">
        <v>2021</v>
      </c>
      <c r="G265" s="824" t="s">
        <v>920</v>
      </c>
      <c r="H265" s="825">
        <v>10000</v>
      </c>
      <c r="I265" s="824" t="s">
        <v>921</v>
      </c>
      <c r="J265" s="805">
        <v>54</v>
      </c>
      <c r="K265" s="805">
        <v>0</v>
      </c>
      <c r="L265" s="805">
        <v>0</v>
      </c>
      <c r="M265" s="830">
        <f t="shared" si="33"/>
        <v>44227</v>
      </c>
      <c r="N265" s="827">
        <f t="shared" si="31"/>
        <v>44286</v>
      </c>
      <c r="O265" s="831">
        <f t="shared" si="30"/>
        <v>3</v>
      </c>
      <c r="P265" s="831">
        <f t="shared" si="32"/>
        <v>30000</v>
      </c>
    </row>
    <row r="266" spans="1:16" x14ac:dyDescent="0.25">
      <c r="A266" s="829">
        <v>43677</v>
      </c>
      <c r="B266" s="823" t="s">
        <v>940</v>
      </c>
      <c r="C266" s="824" t="s">
        <v>917</v>
      </c>
      <c r="D266" s="824" t="s">
        <v>918</v>
      </c>
      <c r="E266" s="824" t="s">
        <v>938</v>
      </c>
      <c r="F266" s="824">
        <v>2020</v>
      </c>
      <c r="G266" s="824" t="s">
        <v>929</v>
      </c>
      <c r="H266" s="825">
        <v>6000</v>
      </c>
      <c r="I266" s="824" t="s">
        <v>921</v>
      </c>
      <c r="J266" s="805">
        <v>54</v>
      </c>
      <c r="K266" s="805">
        <v>57.5</v>
      </c>
      <c r="L266" s="805">
        <v>0</v>
      </c>
      <c r="M266" s="830">
        <f t="shared" si="33"/>
        <v>43861</v>
      </c>
      <c r="N266" s="827">
        <f t="shared" si="31"/>
        <v>44196</v>
      </c>
      <c r="O266" s="831">
        <f t="shared" si="30"/>
        <v>12</v>
      </c>
      <c r="P266" s="831">
        <f t="shared" si="32"/>
        <v>72000</v>
      </c>
    </row>
    <row r="267" spans="1:16" x14ac:dyDescent="0.25">
      <c r="A267" s="829">
        <v>43670</v>
      </c>
      <c r="B267" s="823" t="s">
        <v>963</v>
      </c>
      <c r="C267" s="824" t="s">
        <v>917</v>
      </c>
      <c r="D267" s="824" t="s">
        <v>918</v>
      </c>
      <c r="E267" s="824" t="s">
        <v>919</v>
      </c>
      <c r="F267" s="824">
        <v>2021</v>
      </c>
      <c r="G267" s="824" t="s">
        <v>951</v>
      </c>
      <c r="H267" s="825">
        <v>10000</v>
      </c>
      <c r="I267" s="824" t="s">
        <v>921</v>
      </c>
      <c r="J267" s="805">
        <v>53.75</v>
      </c>
      <c r="K267" s="805">
        <v>0</v>
      </c>
      <c r="L267" s="805">
        <v>0</v>
      </c>
      <c r="M267" s="830">
        <f t="shared" si="33"/>
        <v>44227</v>
      </c>
      <c r="N267" s="827">
        <f t="shared" si="31"/>
        <v>44377</v>
      </c>
      <c r="O267" s="831">
        <f t="shared" si="30"/>
        <v>6</v>
      </c>
      <c r="P267" s="831">
        <f t="shared" si="32"/>
        <v>60000</v>
      </c>
    </row>
    <row r="268" spans="1:16" x14ac:dyDescent="0.25">
      <c r="A268" s="829">
        <v>43668</v>
      </c>
      <c r="B268" s="823" t="s">
        <v>963</v>
      </c>
      <c r="C268" s="824" t="s">
        <v>917</v>
      </c>
      <c r="D268" s="824" t="s">
        <v>918</v>
      </c>
      <c r="E268" s="824" t="s">
        <v>938</v>
      </c>
      <c r="F268" s="824">
        <v>2021</v>
      </c>
      <c r="G268" s="824" t="s">
        <v>951</v>
      </c>
      <c r="H268" s="825">
        <v>15000</v>
      </c>
      <c r="I268" s="824" t="s">
        <v>921</v>
      </c>
      <c r="J268" s="805">
        <v>50</v>
      </c>
      <c r="K268" s="805">
        <v>56.05</v>
      </c>
      <c r="L268" s="805">
        <v>0</v>
      </c>
      <c r="M268" s="830">
        <f t="shared" si="33"/>
        <v>44227</v>
      </c>
      <c r="N268" s="827">
        <f t="shared" si="31"/>
        <v>44377</v>
      </c>
      <c r="O268" s="831">
        <f t="shared" si="30"/>
        <v>6</v>
      </c>
      <c r="P268" s="831">
        <f t="shared" si="32"/>
        <v>90000</v>
      </c>
    </row>
    <row r="269" spans="1:16" x14ac:dyDescent="0.25">
      <c r="A269" s="829">
        <v>43648</v>
      </c>
      <c r="B269" s="823" t="s">
        <v>940</v>
      </c>
      <c r="C269" s="824" t="s">
        <v>917</v>
      </c>
      <c r="D269" s="824" t="s">
        <v>955</v>
      </c>
      <c r="E269" s="824" t="s">
        <v>919</v>
      </c>
      <c r="F269" s="824">
        <v>2020</v>
      </c>
      <c r="G269" s="824" t="s">
        <v>929</v>
      </c>
      <c r="H269" s="825">
        <v>15000</v>
      </c>
      <c r="I269" s="824" t="s">
        <v>921</v>
      </c>
      <c r="J269" s="805">
        <v>0.6</v>
      </c>
      <c r="K269" s="805">
        <v>0</v>
      </c>
      <c r="L269" s="805">
        <v>0</v>
      </c>
      <c r="M269" s="830">
        <f t="shared" si="33"/>
        <v>43861</v>
      </c>
      <c r="N269" s="827">
        <f t="shared" si="31"/>
        <v>44196</v>
      </c>
      <c r="O269" s="831">
        <f t="shared" si="30"/>
        <v>12</v>
      </c>
      <c r="P269" s="831">
        <f t="shared" si="32"/>
        <v>180000</v>
      </c>
    </row>
    <row r="270" spans="1:16" x14ac:dyDescent="0.25">
      <c r="A270" s="829">
        <v>43642</v>
      </c>
      <c r="B270" s="823" t="s">
        <v>954</v>
      </c>
      <c r="C270" s="824" t="s">
        <v>917</v>
      </c>
      <c r="D270" s="824" t="s">
        <v>918</v>
      </c>
      <c r="E270" s="824" t="s">
        <v>938</v>
      </c>
      <c r="F270" s="824">
        <v>2019</v>
      </c>
      <c r="G270" s="824" t="s">
        <v>924</v>
      </c>
      <c r="H270" s="825">
        <v>9000</v>
      </c>
      <c r="I270" s="824" t="s">
        <v>921</v>
      </c>
      <c r="J270" s="805">
        <v>55</v>
      </c>
      <c r="K270" s="805">
        <v>61.8</v>
      </c>
      <c r="L270" s="805">
        <v>0</v>
      </c>
      <c r="M270" s="830">
        <f t="shared" si="33"/>
        <v>43769</v>
      </c>
      <c r="N270" s="827">
        <f t="shared" si="31"/>
        <v>43830</v>
      </c>
      <c r="O270" s="831">
        <f t="shared" si="30"/>
        <v>3</v>
      </c>
      <c r="P270" s="831">
        <f t="shared" si="32"/>
        <v>27000</v>
      </c>
    </row>
    <row r="271" spans="1:16" x14ac:dyDescent="0.25">
      <c r="A271" s="829">
        <v>43642</v>
      </c>
      <c r="B271" s="823" t="s">
        <v>940</v>
      </c>
      <c r="C271" s="824" t="s">
        <v>917</v>
      </c>
      <c r="D271" s="824" t="s">
        <v>918</v>
      </c>
      <c r="E271" s="824" t="s">
        <v>938</v>
      </c>
      <c r="F271" s="824">
        <v>2020</v>
      </c>
      <c r="G271" s="824" t="s">
        <v>929</v>
      </c>
      <c r="H271" s="825">
        <v>5000</v>
      </c>
      <c r="I271" s="824" t="s">
        <v>921</v>
      </c>
      <c r="J271" s="805">
        <v>55</v>
      </c>
      <c r="K271" s="805">
        <v>57.85</v>
      </c>
      <c r="L271" s="805">
        <v>0</v>
      </c>
      <c r="M271" s="830">
        <f t="shared" si="33"/>
        <v>43861</v>
      </c>
      <c r="N271" s="827">
        <f t="shared" si="31"/>
        <v>44196</v>
      </c>
      <c r="O271" s="831">
        <f t="shared" si="30"/>
        <v>12</v>
      </c>
      <c r="P271" s="831">
        <f t="shared" si="32"/>
        <v>60000</v>
      </c>
    </row>
    <row r="272" spans="1:16" x14ac:dyDescent="0.25">
      <c r="A272" s="829">
        <v>43637</v>
      </c>
      <c r="B272" s="823" t="s">
        <v>940</v>
      </c>
      <c r="C272" s="824" t="s">
        <v>917</v>
      </c>
      <c r="D272" s="824" t="s">
        <v>918</v>
      </c>
      <c r="E272" s="824" t="s">
        <v>919</v>
      </c>
      <c r="F272" s="824">
        <v>2020</v>
      </c>
      <c r="G272" s="824" t="s">
        <v>929</v>
      </c>
      <c r="H272" s="825">
        <v>8000</v>
      </c>
      <c r="I272" s="824" t="s">
        <v>921</v>
      </c>
      <c r="J272" s="805">
        <v>55.16</v>
      </c>
      <c r="K272" s="805">
        <v>0</v>
      </c>
      <c r="L272" s="805">
        <v>0</v>
      </c>
      <c r="M272" s="830">
        <f t="shared" si="33"/>
        <v>43861</v>
      </c>
      <c r="N272" s="827">
        <f t="shared" si="31"/>
        <v>44196</v>
      </c>
      <c r="O272" s="831">
        <f t="shared" si="30"/>
        <v>12</v>
      </c>
      <c r="P272" s="831">
        <f t="shared" si="32"/>
        <v>96000</v>
      </c>
    </row>
    <row r="273" spans="1:16" x14ac:dyDescent="0.25">
      <c r="A273" s="829">
        <v>43637</v>
      </c>
      <c r="B273" s="823" t="s">
        <v>940</v>
      </c>
      <c r="C273" s="824" t="s">
        <v>917</v>
      </c>
      <c r="D273" s="824" t="s">
        <v>918</v>
      </c>
      <c r="E273" s="824" t="s">
        <v>938</v>
      </c>
      <c r="F273" s="824">
        <v>2019</v>
      </c>
      <c r="G273" s="824" t="s">
        <v>942</v>
      </c>
      <c r="H273" s="825">
        <v>8000</v>
      </c>
      <c r="I273" s="824" t="s">
        <v>921</v>
      </c>
      <c r="J273" s="805">
        <v>50</v>
      </c>
      <c r="K273" s="805">
        <v>63.35</v>
      </c>
      <c r="L273" s="805">
        <v>0</v>
      </c>
      <c r="M273" s="830">
        <f t="shared" si="33"/>
        <v>43677</v>
      </c>
      <c r="N273" s="827">
        <f t="shared" si="31"/>
        <v>43830</v>
      </c>
      <c r="O273" s="831">
        <f t="shared" ref="O273:O336" si="34">+ROUND((N273-M273)/30.4+1,0)</f>
        <v>6</v>
      </c>
      <c r="P273" s="831">
        <f t="shared" si="32"/>
        <v>48000</v>
      </c>
    </row>
    <row r="274" spans="1:16" x14ac:dyDescent="0.25">
      <c r="A274" s="829">
        <v>43633</v>
      </c>
      <c r="B274" s="823" t="s">
        <v>954</v>
      </c>
      <c r="C274" s="824" t="s">
        <v>925</v>
      </c>
      <c r="D274" s="824" t="s">
        <v>964</v>
      </c>
      <c r="E274" s="824" t="s">
        <v>919</v>
      </c>
      <c r="F274" s="824">
        <v>2019</v>
      </c>
      <c r="G274" s="824" t="s">
        <v>942</v>
      </c>
      <c r="H274" s="825">
        <v>50000</v>
      </c>
      <c r="I274" s="824" t="s">
        <v>927</v>
      </c>
      <c r="J274" s="805">
        <v>1.46</v>
      </c>
      <c r="K274" s="805">
        <v>0</v>
      </c>
      <c r="L274" s="805">
        <v>0</v>
      </c>
      <c r="M274" s="830">
        <f t="shared" si="33"/>
        <v>43677</v>
      </c>
      <c r="N274" s="827">
        <f t="shared" si="31"/>
        <v>43830</v>
      </c>
      <c r="O274" s="831">
        <f t="shared" si="34"/>
        <v>6</v>
      </c>
      <c r="P274" s="831">
        <f t="shared" si="32"/>
        <v>300000</v>
      </c>
    </row>
    <row r="275" spans="1:16" x14ac:dyDescent="0.25">
      <c r="A275" s="829">
        <v>43633</v>
      </c>
      <c r="B275" s="823" t="s">
        <v>954</v>
      </c>
      <c r="C275" s="824" t="s">
        <v>925</v>
      </c>
      <c r="D275" s="824" t="s">
        <v>964</v>
      </c>
      <c r="E275" s="824" t="s">
        <v>919</v>
      </c>
      <c r="F275" s="824">
        <v>2020</v>
      </c>
      <c r="G275" s="824" t="s">
        <v>920</v>
      </c>
      <c r="H275" s="825">
        <v>50000</v>
      </c>
      <c r="I275" s="824" t="s">
        <v>927</v>
      </c>
      <c r="J275" s="805">
        <v>1.46</v>
      </c>
      <c r="K275" s="805">
        <v>0</v>
      </c>
      <c r="L275" s="805">
        <v>0</v>
      </c>
      <c r="M275" s="830">
        <f t="shared" si="33"/>
        <v>43861</v>
      </c>
      <c r="N275" s="827">
        <f t="shared" si="31"/>
        <v>43921</v>
      </c>
      <c r="O275" s="831">
        <f t="shared" si="34"/>
        <v>3</v>
      </c>
      <c r="P275" s="831">
        <f t="shared" si="32"/>
        <v>150000</v>
      </c>
    </row>
    <row r="276" spans="1:16" x14ac:dyDescent="0.25">
      <c r="A276" s="829">
        <v>43627</v>
      </c>
      <c r="B276" s="823" t="s">
        <v>954</v>
      </c>
      <c r="C276" s="824" t="s">
        <v>917</v>
      </c>
      <c r="D276" s="824" t="s">
        <v>955</v>
      </c>
      <c r="E276" s="824" t="s">
        <v>919</v>
      </c>
      <c r="F276" s="824">
        <v>2020</v>
      </c>
      <c r="G276" s="824" t="s">
        <v>929</v>
      </c>
      <c r="H276" s="825">
        <v>15000</v>
      </c>
      <c r="I276" s="824" t="s">
        <v>921</v>
      </c>
      <c r="J276" s="805">
        <v>0.8</v>
      </c>
      <c r="K276" s="805">
        <v>0</v>
      </c>
      <c r="L276" s="805">
        <v>0</v>
      </c>
      <c r="M276" s="830">
        <f t="shared" si="33"/>
        <v>43861</v>
      </c>
      <c r="N276" s="827">
        <f t="shared" si="31"/>
        <v>44196</v>
      </c>
      <c r="O276" s="831">
        <f t="shared" si="34"/>
        <v>12</v>
      </c>
      <c r="P276" s="831">
        <f t="shared" si="32"/>
        <v>180000</v>
      </c>
    </row>
    <row r="277" spans="1:16" x14ac:dyDescent="0.25">
      <c r="A277" s="829">
        <v>43627</v>
      </c>
      <c r="B277" s="823" t="s">
        <v>954</v>
      </c>
      <c r="C277" s="824" t="s">
        <v>917</v>
      </c>
      <c r="D277" s="824" t="s">
        <v>955</v>
      </c>
      <c r="E277" s="824" t="s">
        <v>919</v>
      </c>
      <c r="F277" s="824">
        <v>2021</v>
      </c>
      <c r="G277" s="824" t="s">
        <v>929</v>
      </c>
      <c r="H277" s="825">
        <v>15000</v>
      </c>
      <c r="I277" s="824" t="s">
        <v>921</v>
      </c>
      <c r="J277" s="805">
        <v>0.8</v>
      </c>
      <c r="K277" s="805">
        <v>0</v>
      </c>
      <c r="L277" s="805">
        <v>0</v>
      </c>
      <c r="M277" s="830">
        <f t="shared" si="33"/>
        <v>44227</v>
      </c>
      <c r="N277" s="827">
        <f t="shared" si="31"/>
        <v>44561</v>
      </c>
      <c r="O277" s="831">
        <f t="shared" si="34"/>
        <v>12</v>
      </c>
      <c r="P277" s="831">
        <f t="shared" ref="P277:P340" si="35">+O277*H277</f>
        <v>180000</v>
      </c>
    </row>
    <row r="278" spans="1:16" x14ac:dyDescent="0.25">
      <c r="A278" s="829">
        <v>43616</v>
      </c>
      <c r="B278" s="823" t="s">
        <v>940</v>
      </c>
      <c r="C278" s="824" t="s">
        <v>917</v>
      </c>
      <c r="D278" s="824" t="s">
        <v>918</v>
      </c>
      <c r="E278" s="824" t="s">
        <v>919</v>
      </c>
      <c r="F278" s="824">
        <v>2019</v>
      </c>
      <c r="G278" s="824" t="s">
        <v>942</v>
      </c>
      <c r="H278" s="825">
        <v>7000</v>
      </c>
      <c r="I278" s="824" t="s">
        <v>921</v>
      </c>
      <c r="J278" s="805">
        <v>54.83</v>
      </c>
      <c r="K278" s="805">
        <v>0</v>
      </c>
      <c r="L278" s="805">
        <v>0</v>
      </c>
      <c r="M278" s="830">
        <f t="shared" si="33"/>
        <v>43677</v>
      </c>
      <c r="N278" s="827">
        <f t="shared" si="31"/>
        <v>43830</v>
      </c>
      <c r="O278" s="831">
        <f t="shared" si="34"/>
        <v>6</v>
      </c>
      <c r="P278" s="831">
        <f t="shared" si="35"/>
        <v>42000</v>
      </c>
    </row>
    <row r="279" spans="1:16" x14ac:dyDescent="0.25">
      <c r="A279" s="829">
        <v>43616</v>
      </c>
      <c r="B279" s="823" t="s">
        <v>940</v>
      </c>
      <c r="C279" s="824" t="s">
        <v>917</v>
      </c>
      <c r="D279" s="824" t="s">
        <v>918</v>
      </c>
      <c r="E279" s="824" t="s">
        <v>919</v>
      </c>
      <c r="F279" s="824">
        <v>2020</v>
      </c>
      <c r="G279" s="824" t="s">
        <v>951</v>
      </c>
      <c r="H279" s="825">
        <v>7000</v>
      </c>
      <c r="I279" s="824" t="s">
        <v>921</v>
      </c>
      <c r="J279" s="805">
        <v>54.83</v>
      </c>
      <c r="K279" s="805">
        <v>0</v>
      </c>
      <c r="L279" s="805">
        <v>0</v>
      </c>
      <c r="M279" s="830">
        <f t="shared" si="33"/>
        <v>43861</v>
      </c>
      <c r="N279" s="827">
        <f t="shared" si="31"/>
        <v>44012</v>
      </c>
      <c r="O279" s="831">
        <f t="shared" si="34"/>
        <v>6</v>
      </c>
      <c r="P279" s="831">
        <f t="shared" si="35"/>
        <v>42000</v>
      </c>
    </row>
    <row r="280" spans="1:16" x14ac:dyDescent="0.25">
      <c r="A280" s="829">
        <v>43609</v>
      </c>
      <c r="B280" s="823" t="s">
        <v>937</v>
      </c>
      <c r="C280" s="824" t="s">
        <v>917</v>
      </c>
      <c r="D280" s="824" t="s">
        <v>955</v>
      </c>
      <c r="E280" s="824" t="s">
        <v>919</v>
      </c>
      <c r="F280" s="824">
        <v>2019</v>
      </c>
      <c r="G280" s="824" t="s">
        <v>924</v>
      </c>
      <c r="H280" s="825">
        <v>11000</v>
      </c>
      <c r="I280" s="824" t="s">
        <v>921</v>
      </c>
      <c r="J280" s="805">
        <v>0.5</v>
      </c>
      <c r="K280" s="805">
        <v>0</v>
      </c>
      <c r="L280" s="805">
        <v>0</v>
      </c>
      <c r="M280" s="830">
        <f t="shared" si="33"/>
        <v>43769</v>
      </c>
      <c r="N280" s="827">
        <f t="shared" si="31"/>
        <v>43830</v>
      </c>
      <c r="O280" s="831">
        <f t="shared" si="34"/>
        <v>3</v>
      </c>
      <c r="P280" s="831">
        <f t="shared" si="35"/>
        <v>33000</v>
      </c>
    </row>
    <row r="281" spans="1:16" x14ac:dyDescent="0.25">
      <c r="A281" s="829">
        <v>43607</v>
      </c>
      <c r="B281" s="823" t="s">
        <v>954</v>
      </c>
      <c r="C281" s="824" t="s">
        <v>917</v>
      </c>
      <c r="D281" s="824" t="s">
        <v>955</v>
      </c>
      <c r="E281" s="824" t="s">
        <v>919</v>
      </c>
      <c r="F281" s="824">
        <v>2019</v>
      </c>
      <c r="G281" s="824" t="s">
        <v>923</v>
      </c>
      <c r="H281" s="825">
        <v>15000</v>
      </c>
      <c r="I281" s="824" t="s">
        <v>921</v>
      </c>
      <c r="J281" s="805">
        <v>0.3</v>
      </c>
      <c r="K281" s="805">
        <v>0</v>
      </c>
      <c r="L281" s="805">
        <v>0</v>
      </c>
      <c r="M281" s="830">
        <f t="shared" si="33"/>
        <v>43677</v>
      </c>
      <c r="N281" s="827">
        <f t="shared" ref="N281:N344" si="36">+EOMONTH(RIGHT($G281,FIND("- ",$G281)-2)&amp;"-"&amp;$F281,IF($C281="Oil",0,0))</f>
        <v>43738</v>
      </c>
      <c r="O281" s="831">
        <f t="shared" si="34"/>
        <v>3</v>
      </c>
      <c r="P281" s="831">
        <f t="shared" si="35"/>
        <v>45000</v>
      </c>
    </row>
    <row r="282" spans="1:16" x14ac:dyDescent="0.25">
      <c r="A282" s="829">
        <v>43607</v>
      </c>
      <c r="B282" s="823" t="s">
        <v>954</v>
      </c>
      <c r="C282" s="824" t="s">
        <v>917</v>
      </c>
      <c r="D282" s="824" t="s">
        <v>955</v>
      </c>
      <c r="E282" s="824" t="s">
        <v>919</v>
      </c>
      <c r="F282" s="824">
        <v>2019</v>
      </c>
      <c r="G282" s="824" t="s">
        <v>923</v>
      </c>
      <c r="H282" s="825">
        <v>14000</v>
      </c>
      <c r="I282" s="824" t="s">
        <v>921</v>
      </c>
      <c r="J282" s="805">
        <v>0.35</v>
      </c>
      <c r="K282" s="805">
        <v>0</v>
      </c>
      <c r="L282" s="805">
        <v>0</v>
      </c>
      <c r="M282" s="830">
        <f t="shared" si="33"/>
        <v>43677</v>
      </c>
      <c r="N282" s="827">
        <f t="shared" si="36"/>
        <v>43738</v>
      </c>
      <c r="O282" s="831">
        <f t="shared" si="34"/>
        <v>3</v>
      </c>
      <c r="P282" s="831">
        <f t="shared" si="35"/>
        <v>42000</v>
      </c>
    </row>
    <row r="283" spans="1:16" x14ac:dyDescent="0.25">
      <c r="A283" s="829">
        <v>43607</v>
      </c>
      <c r="B283" s="823" t="s">
        <v>954</v>
      </c>
      <c r="C283" s="824" t="s">
        <v>917</v>
      </c>
      <c r="D283" s="824" t="s">
        <v>955</v>
      </c>
      <c r="E283" s="824" t="s">
        <v>919</v>
      </c>
      <c r="F283" s="824">
        <v>2020</v>
      </c>
      <c r="G283" s="824" t="s">
        <v>920</v>
      </c>
      <c r="H283" s="825">
        <v>15000</v>
      </c>
      <c r="I283" s="824" t="s">
        <v>921</v>
      </c>
      <c r="J283" s="805">
        <v>0.4</v>
      </c>
      <c r="K283" s="805">
        <v>0</v>
      </c>
      <c r="L283" s="805">
        <v>0</v>
      </c>
      <c r="M283" s="830">
        <f t="shared" ref="M283:M346" si="37">+EOMONTH(LEFT($G283,FIND(" -",$G283)-1)&amp;"-"&amp;$F283,IF($C283="Oil",0,0))</f>
        <v>43861</v>
      </c>
      <c r="N283" s="827">
        <f t="shared" si="36"/>
        <v>43921</v>
      </c>
      <c r="O283" s="831">
        <f t="shared" si="34"/>
        <v>3</v>
      </c>
      <c r="P283" s="831">
        <f t="shared" si="35"/>
        <v>45000</v>
      </c>
    </row>
    <row r="284" spans="1:16" x14ac:dyDescent="0.25">
      <c r="A284" s="829">
        <v>43606</v>
      </c>
      <c r="B284" s="823" t="s">
        <v>954</v>
      </c>
      <c r="C284" s="824" t="s">
        <v>917</v>
      </c>
      <c r="D284" s="824" t="s">
        <v>918</v>
      </c>
      <c r="E284" s="824" t="s">
        <v>919</v>
      </c>
      <c r="F284" s="824">
        <v>2021</v>
      </c>
      <c r="G284" s="824" t="s">
        <v>920</v>
      </c>
      <c r="H284" s="825">
        <v>7000</v>
      </c>
      <c r="I284" s="824" t="s">
        <v>921</v>
      </c>
      <c r="J284" s="805">
        <v>57.58</v>
      </c>
      <c r="K284" s="805">
        <v>0</v>
      </c>
      <c r="L284" s="805">
        <v>0</v>
      </c>
      <c r="M284" s="830">
        <f t="shared" si="37"/>
        <v>44227</v>
      </c>
      <c r="N284" s="827">
        <f t="shared" si="36"/>
        <v>44286</v>
      </c>
      <c r="O284" s="831">
        <f t="shared" si="34"/>
        <v>3</v>
      </c>
      <c r="P284" s="831">
        <f t="shared" si="35"/>
        <v>21000</v>
      </c>
    </row>
    <row r="285" spans="1:16" x14ac:dyDescent="0.25">
      <c r="A285" s="829">
        <v>43606</v>
      </c>
      <c r="B285" s="823" t="s">
        <v>954</v>
      </c>
      <c r="C285" s="824" t="s">
        <v>917</v>
      </c>
      <c r="D285" s="824" t="s">
        <v>918</v>
      </c>
      <c r="E285" s="824" t="s">
        <v>938</v>
      </c>
      <c r="F285" s="824">
        <v>2020</v>
      </c>
      <c r="G285" s="824" t="s">
        <v>929</v>
      </c>
      <c r="H285" s="825">
        <v>7000</v>
      </c>
      <c r="I285" s="824" t="s">
        <v>921</v>
      </c>
      <c r="J285" s="805">
        <v>55</v>
      </c>
      <c r="K285" s="805">
        <v>63.5</v>
      </c>
      <c r="L285" s="805">
        <v>0</v>
      </c>
      <c r="M285" s="830">
        <f t="shared" si="37"/>
        <v>43861</v>
      </c>
      <c r="N285" s="827">
        <f t="shared" si="36"/>
        <v>44196</v>
      </c>
      <c r="O285" s="831">
        <f t="shared" si="34"/>
        <v>12</v>
      </c>
      <c r="P285" s="831">
        <f t="shared" si="35"/>
        <v>84000</v>
      </c>
    </row>
    <row r="286" spans="1:16" x14ac:dyDescent="0.25">
      <c r="A286" s="829">
        <v>43606</v>
      </c>
      <c r="B286" s="823" t="s">
        <v>954</v>
      </c>
      <c r="C286" s="824" t="s">
        <v>917</v>
      </c>
      <c r="D286" s="824" t="s">
        <v>955</v>
      </c>
      <c r="E286" s="824" t="s">
        <v>919</v>
      </c>
      <c r="F286" s="824">
        <v>2019</v>
      </c>
      <c r="G286" s="824" t="s">
        <v>924</v>
      </c>
      <c r="H286" s="825">
        <v>15000</v>
      </c>
      <c r="I286" s="824" t="s">
        <v>921</v>
      </c>
      <c r="J286" s="805">
        <v>0.45</v>
      </c>
      <c r="K286" s="805">
        <v>0</v>
      </c>
      <c r="L286" s="805">
        <v>0</v>
      </c>
      <c r="M286" s="830">
        <f t="shared" si="37"/>
        <v>43769</v>
      </c>
      <c r="N286" s="827">
        <f t="shared" si="36"/>
        <v>43830</v>
      </c>
      <c r="O286" s="831">
        <f t="shared" si="34"/>
        <v>3</v>
      </c>
      <c r="P286" s="831">
        <f t="shared" si="35"/>
        <v>45000</v>
      </c>
    </row>
    <row r="287" spans="1:16" x14ac:dyDescent="0.25">
      <c r="A287" s="829">
        <v>43602</v>
      </c>
      <c r="B287" s="823" t="s">
        <v>940</v>
      </c>
      <c r="C287" s="824" t="s">
        <v>917</v>
      </c>
      <c r="D287" s="824" t="s">
        <v>955</v>
      </c>
      <c r="E287" s="824" t="s">
        <v>919</v>
      </c>
      <c r="F287" s="824">
        <v>2019</v>
      </c>
      <c r="G287" s="824" t="s">
        <v>923</v>
      </c>
      <c r="H287" s="825">
        <v>10000</v>
      </c>
      <c r="I287" s="824" t="s">
        <v>921</v>
      </c>
      <c r="J287" s="805">
        <v>0.19</v>
      </c>
      <c r="K287" s="805">
        <v>0</v>
      </c>
      <c r="L287" s="805">
        <v>0</v>
      </c>
      <c r="M287" s="830">
        <f t="shared" si="37"/>
        <v>43677</v>
      </c>
      <c r="N287" s="827">
        <f t="shared" si="36"/>
        <v>43738</v>
      </c>
      <c r="O287" s="831">
        <f t="shared" si="34"/>
        <v>3</v>
      </c>
      <c r="P287" s="831">
        <f t="shared" si="35"/>
        <v>30000</v>
      </c>
    </row>
    <row r="288" spans="1:16" x14ac:dyDescent="0.25">
      <c r="A288" s="829">
        <v>43602</v>
      </c>
      <c r="B288" s="823" t="s">
        <v>937</v>
      </c>
      <c r="C288" s="824" t="s">
        <v>917</v>
      </c>
      <c r="D288" s="824" t="s">
        <v>955</v>
      </c>
      <c r="E288" s="824" t="s">
        <v>919</v>
      </c>
      <c r="F288" s="824">
        <v>2019</v>
      </c>
      <c r="G288" s="824" t="s">
        <v>924</v>
      </c>
      <c r="H288" s="825">
        <v>23000</v>
      </c>
      <c r="I288" s="824" t="s">
        <v>921</v>
      </c>
      <c r="J288" s="805">
        <v>0.4</v>
      </c>
      <c r="K288" s="805">
        <v>0</v>
      </c>
      <c r="L288" s="805">
        <v>0</v>
      </c>
      <c r="M288" s="830">
        <f t="shared" si="37"/>
        <v>43769</v>
      </c>
      <c r="N288" s="827">
        <f t="shared" si="36"/>
        <v>43830</v>
      </c>
      <c r="O288" s="831">
        <f t="shared" si="34"/>
        <v>3</v>
      </c>
      <c r="P288" s="831">
        <f t="shared" si="35"/>
        <v>69000</v>
      </c>
    </row>
    <row r="289" spans="1:16" x14ac:dyDescent="0.25">
      <c r="A289" s="829">
        <v>43591</v>
      </c>
      <c r="B289" s="823" t="s">
        <v>940</v>
      </c>
      <c r="C289" s="824" t="s">
        <v>917</v>
      </c>
      <c r="D289" s="824" t="s">
        <v>918</v>
      </c>
      <c r="E289" s="824" t="s">
        <v>919</v>
      </c>
      <c r="F289" s="824">
        <v>2021</v>
      </c>
      <c r="G289" s="824" t="s">
        <v>920</v>
      </c>
      <c r="H289" s="825">
        <v>13333</v>
      </c>
      <c r="I289" s="824" t="s">
        <v>921</v>
      </c>
      <c r="J289" s="805">
        <v>57.15</v>
      </c>
      <c r="K289" s="805">
        <v>0</v>
      </c>
      <c r="L289" s="805">
        <v>0</v>
      </c>
      <c r="M289" s="830">
        <f t="shared" si="37"/>
        <v>44227</v>
      </c>
      <c r="N289" s="827">
        <f t="shared" si="36"/>
        <v>44286</v>
      </c>
      <c r="O289" s="831">
        <f t="shared" si="34"/>
        <v>3</v>
      </c>
      <c r="P289" s="831">
        <f t="shared" si="35"/>
        <v>39999</v>
      </c>
    </row>
    <row r="290" spans="1:16" x14ac:dyDescent="0.25">
      <c r="A290" s="829">
        <v>43587</v>
      </c>
      <c r="B290" s="823" t="s">
        <v>940</v>
      </c>
      <c r="C290" s="824" t="s">
        <v>917</v>
      </c>
      <c r="D290" s="824" t="s">
        <v>918</v>
      </c>
      <c r="E290" s="824" t="s">
        <v>938</v>
      </c>
      <c r="F290" s="824">
        <v>2019</v>
      </c>
      <c r="G290" s="824" t="s">
        <v>923</v>
      </c>
      <c r="H290" s="825">
        <v>3333</v>
      </c>
      <c r="I290" s="824" t="s">
        <v>921</v>
      </c>
      <c r="J290" s="805">
        <v>55</v>
      </c>
      <c r="K290" s="805">
        <v>66</v>
      </c>
      <c r="L290" s="805">
        <v>0</v>
      </c>
      <c r="M290" s="830">
        <f t="shared" si="37"/>
        <v>43677</v>
      </c>
      <c r="N290" s="827">
        <f t="shared" si="36"/>
        <v>43738</v>
      </c>
      <c r="O290" s="831">
        <f t="shared" si="34"/>
        <v>3</v>
      </c>
      <c r="P290" s="831">
        <f t="shared" si="35"/>
        <v>9999</v>
      </c>
    </row>
    <row r="291" spans="1:16" x14ac:dyDescent="0.25">
      <c r="A291" s="829">
        <v>43587</v>
      </c>
      <c r="B291" s="823" t="s">
        <v>940</v>
      </c>
      <c r="C291" s="824" t="s">
        <v>917</v>
      </c>
      <c r="D291" s="824" t="s">
        <v>918</v>
      </c>
      <c r="E291" s="824" t="s">
        <v>938</v>
      </c>
      <c r="F291" s="824">
        <v>2019</v>
      </c>
      <c r="G291" s="824" t="s">
        <v>924</v>
      </c>
      <c r="H291" s="825">
        <v>6666</v>
      </c>
      <c r="I291" s="824" t="s">
        <v>921</v>
      </c>
      <c r="J291" s="805">
        <v>55</v>
      </c>
      <c r="K291" s="805">
        <v>65</v>
      </c>
      <c r="L291" s="805">
        <v>0</v>
      </c>
      <c r="M291" s="830">
        <f t="shared" si="37"/>
        <v>43769</v>
      </c>
      <c r="N291" s="827">
        <f t="shared" si="36"/>
        <v>43830</v>
      </c>
      <c r="O291" s="831">
        <f t="shared" si="34"/>
        <v>3</v>
      </c>
      <c r="P291" s="831">
        <f t="shared" si="35"/>
        <v>19998</v>
      </c>
    </row>
    <row r="292" spans="1:16" x14ac:dyDescent="0.25">
      <c r="A292" s="829">
        <v>43587</v>
      </c>
      <c r="B292" s="823" t="s">
        <v>954</v>
      </c>
      <c r="C292" s="824" t="s">
        <v>917</v>
      </c>
      <c r="D292" s="824" t="s">
        <v>918</v>
      </c>
      <c r="E292" s="824" t="s">
        <v>938</v>
      </c>
      <c r="F292" s="824">
        <v>2020</v>
      </c>
      <c r="G292" s="824" t="s">
        <v>929</v>
      </c>
      <c r="H292" s="825">
        <v>10000</v>
      </c>
      <c r="I292" s="824" t="s">
        <v>921</v>
      </c>
      <c r="J292" s="805">
        <v>55</v>
      </c>
      <c r="K292" s="805">
        <v>61.25</v>
      </c>
      <c r="L292" s="805">
        <v>0</v>
      </c>
      <c r="M292" s="830">
        <f t="shared" si="37"/>
        <v>43861</v>
      </c>
      <c r="N292" s="827">
        <f t="shared" si="36"/>
        <v>44196</v>
      </c>
      <c r="O292" s="831">
        <f t="shared" si="34"/>
        <v>12</v>
      </c>
      <c r="P292" s="831">
        <f t="shared" si="35"/>
        <v>120000</v>
      </c>
    </row>
    <row r="293" spans="1:16" x14ac:dyDescent="0.25">
      <c r="A293" s="829">
        <v>43550</v>
      </c>
      <c r="B293" s="823" t="s">
        <v>939</v>
      </c>
      <c r="C293" s="824" t="s">
        <v>917</v>
      </c>
      <c r="D293" s="824" t="s">
        <v>918</v>
      </c>
      <c r="E293" s="824" t="s">
        <v>938</v>
      </c>
      <c r="F293" s="824">
        <v>2019</v>
      </c>
      <c r="G293" s="824" t="s">
        <v>942</v>
      </c>
      <c r="H293" s="825">
        <v>7000</v>
      </c>
      <c r="I293" s="824" t="s">
        <v>921</v>
      </c>
      <c r="J293" s="805">
        <v>55</v>
      </c>
      <c r="K293" s="805">
        <v>64.25</v>
      </c>
      <c r="L293" s="805">
        <v>0</v>
      </c>
      <c r="M293" s="830">
        <f t="shared" si="37"/>
        <v>43677</v>
      </c>
      <c r="N293" s="827">
        <f t="shared" si="36"/>
        <v>43830</v>
      </c>
      <c r="O293" s="831">
        <f t="shared" si="34"/>
        <v>6</v>
      </c>
      <c r="P293" s="831">
        <f t="shared" si="35"/>
        <v>42000</v>
      </c>
    </row>
    <row r="294" spans="1:16" x14ac:dyDescent="0.25">
      <c r="A294" s="829">
        <v>43550</v>
      </c>
      <c r="B294" s="823" t="s">
        <v>939</v>
      </c>
      <c r="C294" s="824" t="s">
        <v>917</v>
      </c>
      <c r="D294" s="824" t="s">
        <v>918</v>
      </c>
      <c r="E294" s="824" t="s">
        <v>938</v>
      </c>
      <c r="F294" s="824">
        <v>2020</v>
      </c>
      <c r="G294" s="824" t="s">
        <v>929</v>
      </c>
      <c r="H294" s="825">
        <v>3000</v>
      </c>
      <c r="I294" s="824" t="s">
        <v>921</v>
      </c>
      <c r="J294" s="805">
        <v>55</v>
      </c>
      <c r="K294" s="805">
        <v>61</v>
      </c>
      <c r="L294" s="805">
        <v>0</v>
      </c>
      <c r="M294" s="830">
        <f t="shared" si="37"/>
        <v>43861</v>
      </c>
      <c r="N294" s="827">
        <f t="shared" si="36"/>
        <v>44196</v>
      </c>
      <c r="O294" s="831">
        <f t="shared" si="34"/>
        <v>12</v>
      </c>
      <c r="P294" s="831">
        <f t="shared" si="35"/>
        <v>36000</v>
      </c>
    </row>
    <row r="295" spans="1:16" x14ac:dyDescent="0.25">
      <c r="A295" s="829">
        <v>43542</v>
      </c>
      <c r="B295" s="823" t="s">
        <v>939</v>
      </c>
      <c r="C295" s="824" t="s">
        <v>917</v>
      </c>
      <c r="D295" s="824" t="s">
        <v>918</v>
      </c>
      <c r="E295" s="824" t="s">
        <v>938</v>
      </c>
      <c r="F295" s="824">
        <v>2019</v>
      </c>
      <c r="G295" s="824" t="s">
        <v>942</v>
      </c>
      <c r="H295" s="825">
        <v>3000</v>
      </c>
      <c r="I295" s="824" t="s">
        <v>921</v>
      </c>
      <c r="J295" s="805">
        <v>53</v>
      </c>
      <c r="K295" s="805">
        <v>65.25</v>
      </c>
      <c r="L295" s="805">
        <v>0</v>
      </c>
      <c r="M295" s="830">
        <f t="shared" si="37"/>
        <v>43677</v>
      </c>
      <c r="N295" s="827">
        <f t="shared" si="36"/>
        <v>43830</v>
      </c>
      <c r="O295" s="831">
        <f t="shared" si="34"/>
        <v>6</v>
      </c>
      <c r="P295" s="831">
        <f t="shared" si="35"/>
        <v>18000</v>
      </c>
    </row>
    <row r="296" spans="1:16" x14ac:dyDescent="0.25">
      <c r="A296" s="829">
        <v>43542</v>
      </c>
      <c r="B296" s="823" t="s">
        <v>939</v>
      </c>
      <c r="C296" s="824" t="s">
        <v>917</v>
      </c>
      <c r="D296" s="824" t="s">
        <v>918</v>
      </c>
      <c r="E296" s="824" t="s">
        <v>938</v>
      </c>
      <c r="F296" s="824">
        <v>2020</v>
      </c>
      <c r="G296" s="824" t="s">
        <v>929</v>
      </c>
      <c r="H296" s="825">
        <v>3000</v>
      </c>
      <c r="I296" s="824" t="s">
        <v>921</v>
      </c>
      <c r="J296" s="805">
        <v>53</v>
      </c>
      <c r="K296" s="805">
        <v>62.5</v>
      </c>
      <c r="L296" s="805">
        <v>0</v>
      </c>
      <c r="M296" s="830">
        <f t="shared" si="37"/>
        <v>43861</v>
      </c>
      <c r="N296" s="827">
        <f t="shared" si="36"/>
        <v>44196</v>
      </c>
      <c r="O296" s="831">
        <f t="shared" si="34"/>
        <v>12</v>
      </c>
      <c r="P296" s="831">
        <f t="shared" si="35"/>
        <v>36000</v>
      </c>
    </row>
    <row r="297" spans="1:16" x14ac:dyDescent="0.25">
      <c r="A297" s="829">
        <v>43521</v>
      </c>
      <c r="B297" s="823" t="s">
        <v>939</v>
      </c>
      <c r="C297" s="824" t="s">
        <v>917</v>
      </c>
      <c r="D297" s="824" t="s">
        <v>918</v>
      </c>
      <c r="E297" s="824" t="s">
        <v>938</v>
      </c>
      <c r="F297" s="824">
        <v>2020</v>
      </c>
      <c r="G297" s="824" t="s">
        <v>920</v>
      </c>
      <c r="H297" s="825">
        <v>16000</v>
      </c>
      <c r="I297" s="824" t="s">
        <v>921</v>
      </c>
      <c r="J297" s="805">
        <v>51</v>
      </c>
      <c r="K297" s="805">
        <v>62</v>
      </c>
      <c r="L297" s="805">
        <v>0</v>
      </c>
      <c r="M297" s="830">
        <f t="shared" si="37"/>
        <v>43861</v>
      </c>
      <c r="N297" s="827">
        <f t="shared" si="36"/>
        <v>43921</v>
      </c>
      <c r="O297" s="831">
        <f t="shared" si="34"/>
        <v>3</v>
      </c>
      <c r="P297" s="831">
        <f t="shared" si="35"/>
        <v>48000</v>
      </c>
    </row>
    <row r="298" spans="1:16" x14ac:dyDescent="0.25">
      <c r="A298" s="829">
        <v>43521</v>
      </c>
      <c r="B298" s="823" t="s">
        <v>939</v>
      </c>
      <c r="C298" s="824" t="s">
        <v>917</v>
      </c>
      <c r="D298" s="824" t="s">
        <v>918</v>
      </c>
      <c r="E298" s="824" t="s">
        <v>938</v>
      </c>
      <c r="F298" s="824">
        <v>2020</v>
      </c>
      <c r="G298" s="824" t="s">
        <v>922</v>
      </c>
      <c r="H298" s="825">
        <v>9000</v>
      </c>
      <c r="I298" s="824" t="s">
        <v>921</v>
      </c>
      <c r="J298" s="805">
        <v>51</v>
      </c>
      <c r="K298" s="805">
        <v>62</v>
      </c>
      <c r="L298" s="805">
        <v>0</v>
      </c>
      <c r="M298" s="830">
        <f t="shared" si="37"/>
        <v>43951</v>
      </c>
      <c r="N298" s="827">
        <f t="shared" si="36"/>
        <v>44012</v>
      </c>
      <c r="O298" s="831">
        <f t="shared" si="34"/>
        <v>3</v>
      </c>
      <c r="P298" s="831">
        <f t="shared" si="35"/>
        <v>27000</v>
      </c>
    </row>
    <row r="299" spans="1:16" x14ac:dyDescent="0.25">
      <c r="A299" s="829">
        <v>43521</v>
      </c>
      <c r="B299" s="823" t="s">
        <v>939</v>
      </c>
      <c r="C299" s="824" t="s">
        <v>917</v>
      </c>
      <c r="D299" s="824" t="s">
        <v>918</v>
      </c>
      <c r="E299" s="824" t="s">
        <v>938</v>
      </c>
      <c r="F299" s="824">
        <v>2020</v>
      </c>
      <c r="G299" s="824" t="s">
        <v>923</v>
      </c>
      <c r="H299" s="825">
        <v>4000</v>
      </c>
      <c r="I299" s="824" t="s">
        <v>921</v>
      </c>
      <c r="J299" s="805">
        <v>51</v>
      </c>
      <c r="K299" s="805">
        <v>62</v>
      </c>
      <c r="L299" s="805">
        <v>0</v>
      </c>
      <c r="M299" s="830">
        <f t="shared" si="37"/>
        <v>44043</v>
      </c>
      <c r="N299" s="827">
        <f t="shared" si="36"/>
        <v>44104</v>
      </c>
      <c r="O299" s="831">
        <f t="shared" si="34"/>
        <v>3</v>
      </c>
      <c r="P299" s="831">
        <f t="shared" si="35"/>
        <v>12000</v>
      </c>
    </row>
    <row r="300" spans="1:16" x14ac:dyDescent="0.25">
      <c r="A300" s="829">
        <v>43510</v>
      </c>
      <c r="B300" s="823" t="s">
        <v>963</v>
      </c>
      <c r="C300" s="824" t="s">
        <v>917</v>
      </c>
      <c r="D300" s="824" t="s">
        <v>918</v>
      </c>
      <c r="E300" s="824" t="s">
        <v>938</v>
      </c>
      <c r="F300" s="824">
        <v>2019</v>
      </c>
      <c r="G300" s="824" t="s">
        <v>958</v>
      </c>
      <c r="H300" s="825">
        <v>6000</v>
      </c>
      <c r="I300" s="824" t="s">
        <v>921</v>
      </c>
      <c r="J300" s="805">
        <v>51</v>
      </c>
      <c r="K300" s="805">
        <v>60.5</v>
      </c>
      <c r="L300" s="805">
        <v>0</v>
      </c>
      <c r="M300" s="830">
        <f t="shared" si="37"/>
        <v>43555</v>
      </c>
      <c r="N300" s="827">
        <f t="shared" si="36"/>
        <v>43555</v>
      </c>
      <c r="O300" s="831">
        <f t="shared" si="34"/>
        <v>1</v>
      </c>
      <c r="P300" s="831">
        <f t="shared" si="35"/>
        <v>6000</v>
      </c>
    </row>
    <row r="301" spans="1:16" x14ac:dyDescent="0.25">
      <c r="A301" s="829">
        <v>43510</v>
      </c>
      <c r="B301" s="823" t="s">
        <v>963</v>
      </c>
      <c r="C301" s="824" t="s">
        <v>917</v>
      </c>
      <c r="D301" s="824" t="s">
        <v>918</v>
      </c>
      <c r="E301" s="824" t="s">
        <v>938</v>
      </c>
      <c r="F301" s="824">
        <v>2019</v>
      </c>
      <c r="G301" s="824" t="s">
        <v>922</v>
      </c>
      <c r="H301" s="825">
        <v>16000</v>
      </c>
      <c r="I301" s="824" t="s">
        <v>921</v>
      </c>
      <c r="J301" s="805">
        <v>51</v>
      </c>
      <c r="K301" s="805">
        <v>60.5</v>
      </c>
      <c r="L301" s="805">
        <v>0</v>
      </c>
      <c r="M301" s="830">
        <f t="shared" si="37"/>
        <v>43585</v>
      </c>
      <c r="N301" s="827">
        <f t="shared" si="36"/>
        <v>43646</v>
      </c>
      <c r="O301" s="831">
        <f t="shared" si="34"/>
        <v>3</v>
      </c>
      <c r="P301" s="831">
        <f t="shared" si="35"/>
        <v>48000</v>
      </c>
    </row>
    <row r="302" spans="1:16" x14ac:dyDescent="0.25">
      <c r="A302" s="829">
        <v>43510</v>
      </c>
      <c r="B302" s="823" t="s">
        <v>963</v>
      </c>
      <c r="C302" s="824" t="s">
        <v>917</v>
      </c>
      <c r="D302" s="824" t="s">
        <v>918</v>
      </c>
      <c r="E302" s="824" t="s">
        <v>938</v>
      </c>
      <c r="F302" s="824">
        <v>2019</v>
      </c>
      <c r="G302" s="824" t="s">
        <v>923</v>
      </c>
      <c r="H302" s="825">
        <v>1000</v>
      </c>
      <c r="I302" s="824" t="s">
        <v>921</v>
      </c>
      <c r="J302" s="805">
        <v>51</v>
      </c>
      <c r="K302" s="805">
        <v>60.5</v>
      </c>
      <c r="L302" s="805">
        <v>0</v>
      </c>
      <c r="M302" s="830">
        <f t="shared" si="37"/>
        <v>43677</v>
      </c>
      <c r="N302" s="827">
        <f t="shared" si="36"/>
        <v>43738</v>
      </c>
      <c r="O302" s="831">
        <f t="shared" si="34"/>
        <v>3</v>
      </c>
      <c r="P302" s="831">
        <f t="shared" si="35"/>
        <v>3000</v>
      </c>
    </row>
    <row r="303" spans="1:16" x14ac:dyDescent="0.25">
      <c r="A303" s="829">
        <v>43509</v>
      </c>
      <c r="B303" s="823" t="s">
        <v>939</v>
      </c>
      <c r="C303" s="824" t="s">
        <v>917</v>
      </c>
      <c r="D303" s="824" t="s">
        <v>918</v>
      </c>
      <c r="E303" s="824" t="s">
        <v>938</v>
      </c>
      <c r="F303" s="824">
        <v>2019</v>
      </c>
      <c r="G303" s="824" t="s">
        <v>941</v>
      </c>
      <c r="H303" s="825">
        <v>8000</v>
      </c>
      <c r="I303" s="824" t="s">
        <v>921</v>
      </c>
      <c r="J303" s="805">
        <v>50</v>
      </c>
      <c r="K303" s="805">
        <v>61.5</v>
      </c>
      <c r="L303" s="805">
        <v>0</v>
      </c>
      <c r="M303" s="830">
        <f t="shared" si="37"/>
        <v>43585</v>
      </c>
      <c r="N303" s="827">
        <f t="shared" si="36"/>
        <v>43830</v>
      </c>
      <c r="O303" s="831">
        <f t="shared" si="34"/>
        <v>9</v>
      </c>
      <c r="P303" s="831">
        <f t="shared" si="35"/>
        <v>72000</v>
      </c>
    </row>
    <row r="304" spans="1:16" x14ac:dyDescent="0.25">
      <c r="A304" s="829">
        <v>43509</v>
      </c>
      <c r="B304" s="823" t="s">
        <v>939</v>
      </c>
      <c r="C304" s="824" t="s">
        <v>917</v>
      </c>
      <c r="D304" s="824" t="s">
        <v>918</v>
      </c>
      <c r="E304" s="824" t="s">
        <v>938</v>
      </c>
      <c r="F304" s="824">
        <v>2020</v>
      </c>
      <c r="G304" s="824" t="s">
        <v>929</v>
      </c>
      <c r="H304" s="825">
        <v>8000</v>
      </c>
      <c r="I304" s="824" t="s">
        <v>921</v>
      </c>
      <c r="J304" s="805">
        <v>50</v>
      </c>
      <c r="K304" s="805">
        <v>61.5</v>
      </c>
      <c r="L304" s="805">
        <v>0</v>
      </c>
      <c r="M304" s="830">
        <f t="shared" si="37"/>
        <v>43861</v>
      </c>
      <c r="N304" s="827">
        <f t="shared" si="36"/>
        <v>44196</v>
      </c>
      <c r="O304" s="831">
        <f t="shared" si="34"/>
        <v>12</v>
      </c>
      <c r="P304" s="831">
        <f t="shared" si="35"/>
        <v>96000</v>
      </c>
    </row>
    <row r="305" spans="1:16" x14ac:dyDescent="0.25">
      <c r="A305" s="829">
        <v>43494</v>
      </c>
      <c r="B305" s="823" t="s">
        <v>939</v>
      </c>
      <c r="C305" s="824" t="s">
        <v>917</v>
      </c>
      <c r="D305" s="824" t="s">
        <v>955</v>
      </c>
      <c r="E305" s="824" t="s">
        <v>919</v>
      </c>
      <c r="F305" s="824">
        <v>2019</v>
      </c>
      <c r="G305" s="824" t="s">
        <v>922</v>
      </c>
      <c r="H305" s="825">
        <v>25000</v>
      </c>
      <c r="I305" s="824" t="s">
        <v>921</v>
      </c>
      <c r="J305" s="805">
        <v>-2.65</v>
      </c>
      <c r="K305" s="805">
        <v>0</v>
      </c>
      <c r="L305" s="805">
        <v>0</v>
      </c>
      <c r="M305" s="830">
        <f t="shared" si="37"/>
        <v>43585</v>
      </c>
      <c r="N305" s="827">
        <f t="shared" si="36"/>
        <v>43646</v>
      </c>
      <c r="O305" s="831">
        <f t="shared" si="34"/>
        <v>3</v>
      </c>
      <c r="P305" s="831">
        <f t="shared" si="35"/>
        <v>75000</v>
      </c>
    </row>
    <row r="306" spans="1:16" x14ac:dyDescent="0.25">
      <c r="A306" s="829">
        <v>43489</v>
      </c>
      <c r="B306" s="823" t="s">
        <v>939</v>
      </c>
      <c r="C306" s="824" t="s">
        <v>917</v>
      </c>
      <c r="D306" s="824" t="s">
        <v>955</v>
      </c>
      <c r="E306" s="824" t="s">
        <v>919</v>
      </c>
      <c r="F306" s="824">
        <v>2019</v>
      </c>
      <c r="G306" s="824" t="s">
        <v>922</v>
      </c>
      <c r="H306" s="825">
        <v>50000</v>
      </c>
      <c r="I306" s="824" t="s">
        <v>921</v>
      </c>
      <c r="J306" s="805">
        <v>-3.1</v>
      </c>
      <c r="K306" s="805">
        <v>0</v>
      </c>
      <c r="L306" s="805">
        <v>0</v>
      </c>
      <c r="M306" s="830">
        <f t="shared" si="37"/>
        <v>43585</v>
      </c>
      <c r="N306" s="827">
        <f t="shared" si="36"/>
        <v>43646</v>
      </c>
      <c r="O306" s="831">
        <f t="shared" si="34"/>
        <v>3</v>
      </c>
      <c r="P306" s="831">
        <f t="shared" si="35"/>
        <v>150000</v>
      </c>
    </row>
    <row r="307" spans="1:16" x14ac:dyDescent="0.25">
      <c r="A307" s="829">
        <v>43488</v>
      </c>
      <c r="B307" s="823" t="s">
        <v>939</v>
      </c>
      <c r="C307" s="824" t="s">
        <v>917</v>
      </c>
      <c r="D307" s="824" t="s">
        <v>955</v>
      </c>
      <c r="E307" s="824" t="s">
        <v>919</v>
      </c>
      <c r="F307" s="824">
        <v>2019</v>
      </c>
      <c r="G307" s="824" t="s">
        <v>922</v>
      </c>
      <c r="H307" s="825">
        <v>50000</v>
      </c>
      <c r="I307" s="824" t="s">
        <v>921</v>
      </c>
      <c r="J307" s="805">
        <v>-4.25</v>
      </c>
      <c r="K307" s="805">
        <v>0</v>
      </c>
      <c r="L307" s="805">
        <v>0</v>
      </c>
      <c r="M307" s="830">
        <f t="shared" si="37"/>
        <v>43585</v>
      </c>
      <c r="N307" s="827">
        <f t="shared" si="36"/>
        <v>43646</v>
      </c>
      <c r="O307" s="831">
        <f t="shared" si="34"/>
        <v>3</v>
      </c>
      <c r="P307" s="831">
        <f t="shared" si="35"/>
        <v>150000</v>
      </c>
    </row>
    <row r="308" spans="1:16" x14ac:dyDescent="0.25">
      <c r="A308" s="829">
        <v>43473</v>
      </c>
      <c r="B308" s="823" t="s">
        <v>940</v>
      </c>
      <c r="C308" s="824" t="s">
        <v>917</v>
      </c>
      <c r="D308" s="824" t="s">
        <v>955</v>
      </c>
      <c r="E308" s="824" t="s">
        <v>919</v>
      </c>
      <c r="F308" s="824">
        <v>2020</v>
      </c>
      <c r="G308" s="824" t="s">
        <v>929</v>
      </c>
      <c r="H308" s="825">
        <v>25000</v>
      </c>
      <c r="I308" s="824" t="s">
        <v>921</v>
      </c>
      <c r="J308" s="805">
        <v>0</v>
      </c>
      <c r="K308" s="805">
        <v>0</v>
      </c>
      <c r="L308" s="805">
        <v>0</v>
      </c>
      <c r="M308" s="830">
        <f t="shared" si="37"/>
        <v>43861</v>
      </c>
      <c r="N308" s="827">
        <f t="shared" si="36"/>
        <v>44196</v>
      </c>
      <c r="O308" s="831">
        <f t="shared" si="34"/>
        <v>12</v>
      </c>
      <c r="P308" s="831">
        <f t="shared" si="35"/>
        <v>300000</v>
      </c>
    </row>
    <row r="309" spans="1:16" x14ac:dyDescent="0.25">
      <c r="A309" s="829">
        <v>43473</v>
      </c>
      <c r="B309" s="823" t="s">
        <v>939</v>
      </c>
      <c r="C309" s="824" t="s">
        <v>917</v>
      </c>
      <c r="D309" s="824" t="s">
        <v>955</v>
      </c>
      <c r="E309" s="824" t="s">
        <v>919</v>
      </c>
      <c r="F309" s="824">
        <v>2019</v>
      </c>
      <c r="G309" s="824" t="s">
        <v>923</v>
      </c>
      <c r="H309" s="825">
        <v>30500</v>
      </c>
      <c r="I309" s="824" t="s">
        <v>921</v>
      </c>
      <c r="J309" s="805">
        <v>-2</v>
      </c>
      <c r="K309" s="805">
        <v>0</v>
      </c>
      <c r="L309" s="805">
        <v>0</v>
      </c>
      <c r="M309" s="830">
        <f t="shared" si="37"/>
        <v>43677</v>
      </c>
      <c r="N309" s="827">
        <f t="shared" si="36"/>
        <v>43738</v>
      </c>
      <c r="O309" s="831">
        <f t="shared" si="34"/>
        <v>3</v>
      </c>
      <c r="P309" s="831">
        <f t="shared" si="35"/>
        <v>91500</v>
      </c>
    </row>
    <row r="310" spans="1:16" x14ac:dyDescent="0.25">
      <c r="A310" s="829">
        <v>43473</v>
      </c>
      <c r="B310" s="823" t="s">
        <v>939</v>
      </c>
      <c r="C310" s="824" t="s">
        <v>917</v>
      </c>
      <c r="D310" s="824" t="s">
        <v>955</v>
      </c>
      <c r="E310" s="824" t="s">
        <v>919</v>
      </c>
      <c r="F310" s="824">
        <v>2019</v>
      </c>
      <c r="G310" s="824" t="s">
        <v>923</v>
      </c>
      <c r="H310" s="825">
        <v>39500</v>
      </c>
      <c r="I310" s="824" t="s">
        <v>921</v>
      </c>
      <c r="J310" s="805">
        <v>-1.75</v>
      </c>
      <c r="K310" s="805">
        <v>0</v>
      </c>
      <c r="L310" s="805">
        <v>0</v>
      </c>
      <c r="M310" s="830">
        <f t="shared" si="37"/>
        <v>43677</v>
      </c>
      <c r="N310" s="827">
        <f t="shared" si="36"/>
        <v>43738</v>
      </c>
      <c r="O310" s="831">
        <f t="shared" si="34"/>
        <v>3</v>
      </c>
      <c r="P310" s="831">
        <f t="shared" si="35"/>
        <v>118500</v>
      </c>
    </row>
    <row r="311" spans="1:16" x14ac:dyDescent="0.25">
      <c r="A311" s="829">
        <v>43473</v>
      </c>
      <c r="B311" s="823" t="s">
        <v>939</v>
      </c>
      <c r="C311" s="824" t="s">
        <v>917</v>
      </c>
      <c r="D311" s="824" t="s">
        <v>955</v>
      </c>
      <c r="E311" s="824" t="s">
        <v>919</v>
      </c>
      <c r="F311" s="824">
        <v>2019</v>
      </c>
      <c r="G311" s="824" t="s">
        <v>924</v>
      </c>
      <c r="H311" s="825">
        <v>70000</v>
      </c>
      <c r="I311" s="824" t="s">
        <v>921</v>
      </c>
      <c r="J311" s="805">
        <v>-0.88</v>
      </c>
      <c r="K311" s="805">
        <v>0</v>
      </c>
      <c r="L311" s="805">
        <v>0</v>
      </c>
      <c r="M311" s="830">
        <f t="shared" si="37"/>
        <v>43769</v>
      </c>
      <c r="N311" s="827">
        <f t="shared" si="36"/>
        <v>43830</v>
      </c>
      <c r="O311" s="831">
        <f t="shared" si="34"/>
        <v>3</v>
      </c>
      <c r="P311" s="831">
        <f t="shared" si="35"/>
        <v>210000</v>
      </c>
    </row>
    <row r="312" spans="1:16" x14ac:dyDescent="0.25">
      <c r="A312" s="829">
        <v>43468</v>
      </c>
      <c r="B312" s="823" t="s">
        <v>940</v>
      </c>
      <c r="C312" s="824" t="s">
        <v>917</v>
      </c>
      <c r="D312" s="824" t="s">
        <v>955</v>
      </c>
      <c r="E312" s="824" t="s">
        <v>919</v>
      </c>
      <c r="F312" s="824">
        <v>2020</v>
      </c>
      <c r="G312" s="824" t="s">
        <v>929</v>
      </c>
      <c r="H312" s="825">
        <v>25000</v>
      </c>
      <c r="I312" s="824" t="s">
        <v>921</v>
      </c>
      <c r="J312" s="805">
        <v>-0.1</v>
      </c>
      <c r="K312" s="805">
        <v>0</v>
      </c>
      <c r="L312" s="805">
        <v>0</v>
      </c>
      <c r="M312" s="830">
        <f t="shared" si="37"/>
        <v>43861</v>
      </c>
      <c r="N312" s="827">
        <f t="shared" si="36"/>
        <v>44196</v>
      </c>
      <c r="O312" s="831">
        <f t="shared" si="34"/>
        <v>12</v>
      </c>
      <c r="P312" s="831">
        <f t="shared" si="35"/>
        <v>300000</v>
      </c>
    </row>
    <row r="313" spans="1:16" x14ac:dyDescent="0.25">
      <c r="A313" s="829">
        <v>43465</v>
      </c>
      <c r="B313" s="823" t="s">
        <v>939</v>
      </c>
      <c r="C313" s="824" t="s">
        <v>917</v>
      </c>
      <c r="D313" s="824" t="s">
        <v>918</v>
      </c>
      <c r="E313" s="824" t="s">
        <v>938</v>
      </c>
      <c r="F313" s="824">
        <v>2019</v>
      </c>
      <c r="G313" s="824" t="s">
        <v>942</v>
      </c>
      <c r="H313" s="825">
        <v>17000</v>
      </c>
      <c r="I313" s="824" t="s">
        <v>921</v>
      </c>
      <c r="J313" s="805">
        <v>45</v>
      </c>
      <c r="K313" s="805">
        <v>51.25</v>
      </c>
      <c r="L313" s="805">
        <v>0</v>
      </c>
      <c r="M313" s="830">
        <f t="shared" si="37"/>
        <v>43677</v>
      </c>
      <c r="N313" s="827">
        <f t="shared" si="36"/>
        <v>43830</v>
      </c>
      <c r="O313" s="831">
        <f t="shared" si="34"/>
        <v>6</v>
      </c>
      <c r="P313" s="831">
        <f t="shared" si="35"/>
        <v>102000</v>
      </c>
    </row>
    <row r="314" spans="1:16" x14ac:dyDescent="0.25">
      <c r="A314" s="829">
        <v>43462</v>
      </c>
      <c r="B314" s="823" t="s">
        <v>939</v>
      </c>
      <c r="C314" s="824" t="s">
        <v>917</v>
      </c>
      <c r="D314" s="824" t="s">
        <v>918</v>
      </c>
      <c r="E314" s="824" t="s">
        <v>919</v>
      </c>
      <c r="F314" s="824">
        <v>2019</v>
      </c>
      <c r="G314" s="824" t="s">
        <v>923</v>
      </c>
      <c r="H314" s="825">
        <v>7000</v>
      </c>
      <c r="I314" s="824" t="s">
        <v>921</v>
      </c>
      <c r="J314" s="805">
        <v>47.26</v>
      </c>
      <c r="K314" s="805">
        <v>0</v>
      </c>
      <c r="L314" s="805">
        <v>0</v>
      </c>
      <c r="M314" s="830">
        <f t="shared" si="37"/>
        <v>43677</v>
      </c>
      <c r="N314" s="827">
        <f t="shared" si="36"/>
        <v>43738</v>
      </c>
      <c r="O314" s="831">
        <f t="shared" si="34"/>
        <v>3</v>
      </c>
      <c r="P314" s="831">
        <f t="shared" si="35"/>
        <v>21000</v>
      </c>
    </row>
    <row r="315" spans="1:16" x14ac:dyDescent="0.25">
      <c r="A315" s="829">
        <v>43462</v>
      </c>
      <c r="B315" s="823" t="s">
        <v>939</v>
      </c>
      <c r="C315" s="824" t="s">
        <v>917</v>
      </c>
      <c r="D315" s="824" t="s">
        <v>918</v>
      </c>
      <c r="E315" s="824" t="s">
        <v>919</v>
      </c>
      <c r="F315" s="824">
        <v>2019</v>
      </c>
      <c r="G315" s="824" t="s">
        <v>924</v>
      </c>
      <c r="H315" s="825">
        <v>3000</v>
      </c>
      <c r="I315" s="824" t="s">
        <v>921</v>
      </c>
      <c r="J315" s="805">
        <v>47.59</v>
      </c>
      <c r="K315" s="805">
        <v>0</v>
      </c>
      <c r="L315" s="805">
        <v>0</v>
      </c>
      <c r="M315" s="830">
        <f t="shared" si="37"/>
        <v>43769</v>
      </c>
      <c r="N315" s="827">
        <f t="shared" si="36"/>
        <v>43830</v>
      </c>
      <c r="O315" s="831">
        <f t="shared" si="34"/>
        <v>3</v>
      </c>
      <c r="P315" s="831">
        <f t="shared" si="35"/>
        <v>9000</v>
      </c>
    </row>
    <row r="316" spans="1:16" x14ac:dyDescent="0.25">
      <c r="A316" s="829">
        <v>43453</v>
      </c>
      <c r="B316" s="823" t="s">
        <v>939</v>
      </c>
      <c r="C316" s="824" t="s">
        <v>917</v>
      </c>
      <c r="D316" s="824" t="s">
        <v>918</v>
      </c>
      <c r="E316" s="824" t="s">
        <v>919</v>
      </c>
      <c r="F316" s="824">
        <v>2019</v>
      </c>
      <c r="G316" s="824" t="s">
        <v>920</v>
      </c>
      <c r="H316" s="825">
        <v>8000</v>
      </c>
      <c r="I316" s="824" t="s">
        <v>921</v>
      </c>
      <c r="J316" s="805">
        <v>49.3</v>
      </c>
      <c r="K316" s="805">
        <v>0</v>
      </c>
      <c r="L316" s="805">
        <v>0</v>
      </c>
      <c r="M316" s="830">
        <f t="shared" si="37"/>
        <v>43496</v>
      </c>
      <c r="N316" s="827">
        <f t="shared" si="36"/>
        <v>43555</v>
      </c>
      <c r="O316" s="831">
        <f t="shared" si="34"/>
        <v>3</v>
      </c>
      <c r="P316" s="831">
        <f t="shared" si="35"/>
        <v>24000</v>
      </c>
    </row>
    <row r="317" spans="1:16" x14ac:dyDescent="0.25">
      <c r="A317" s="829">
        <v>43453</v>
      </c>
      <c r="B317" s="823" t="s">
        <v>939</v>
      </c>
      <c r="C317" s="824" t="s">
        <v>917</v>
      </c>
      <c r="D317" s="824" t="s">
        <v>918</v>
      </c>
      <c r="E317" s="824" t="s">
        <v>919</v>
      </c>
      <c r="F317" s="824">
        <v>2019</v>
      </c>
      <c r="G317" s="824" t="s">
        <v>922</v>
      </c>
      <c r="H317" s="825">
        <v>5000</v>
      </c>
      <c r="I317" s="824" t="s">
        <v>921</v>
      </c>
      <c r="J317" s="805">
        <v>50.4</v>
      </c>
      <c r="K317" s="805">
        <v>0</v>
      </c>
      <c r="L317" s="805">
        <v>0</v>
      </c>
      <c r="M317" s="830">
        <f t="shared" si="37"/>
        <v>43585</v>
      </c>
      <c r="N317" s="827">
        <f t="shared" si="36"/>
        <v>43646</v>
      </c>
      <c r="O317" s="831">
        <f t="shared" si="34"/>
        <v>3</v>
      </c>
      <c r="P317" s="831">
        <f t="shared" si="35"/>
        <v>15000</v>
      </c>
    </row>
    <row r="318" spans="1:16" x14ac:dyDescent="0.25">
      <c r="A318" s="829">
        <v>43376</v>
      </c>
      <c r="B318" s="823" t="s">
        <v>939</v>
      </c>
      <c r="C318" s="824" t="s">
        <v>917</v>
      </c>
      <c r="D318" s="824" t="s">
        <v>918</v>
      </c>
      <c r="E318" s="824" t="s">
        <v>919</v>
      </c>
      <c r="F318" s="824">
        <v>2019</v>
      </c>
      <c r="G318" s="824" t="s">
        <v>923</v>
      </c>
      <c r="H318" s="825">
        <v>8000</v>
      </c>
      <c r="I318" s="824" t="s">
        <v>921</v>
      </c>
      <c r="J318" s="805">
        <v>73.16</v>
      </c>
      <c r="K318" s="805">
        <v>0</v>
      </c>
      <c r="L318" s="805">
        <v>0</v>
      </c>
      <c r="M318" s="830">
        <f t="shared" si="37"/>
        <v>43677</v>
      </c>
      <c r="N318" s="827">
        <f t="shared" si="36"/>
        <v>43738</v>
      </c>
      <c r="O318" s="831">
        <f t="shared" si="34"/>
        <v>3</v>
      </c>
      <c r="P318" s="831">
        <f t="shared" si="35"/>
        <v>24000</v>
      </c>
    </row>
    <row r="319" spans="1:16" x14ac:dyDescent="0.25">
      <c r="A319" s="829">
        <v>43374</v>
      </c>
      <c r="B319" s="823" t="s">
        <v>963</v>
      </c>
      <c r="C319" s="824" t="s">
        <v>917</v>
      </c>
      <c r="D319" s="824" t="s">
        <v>918</v>
      </c>
      <c r="E319" s="824" t="s">
        <v>919</v>
      </c>
      <c r="F319" s="824">
        <v>2019</v>
      </c>
      <c r="G319" s="824" t="s">
        <v>922</v>
      </c>
      <c r="H319" s="825">
        <v>5000</v>
      </c>
      <c r="I319" s="824" t="s">
        <v>921</v>
      </c>
      <c r="J319" s="805">
        <v>72.8</v>
      </c>
      <c r="K319" s="805">
        <v>0</v>
      </c>
      <c r="L319" s="805">
        <v>0</v>
      </c>
      <c r="M319" s="830">
        <f t="shared" si="37"/>
        <v>43585</v>
      </c>
      <c r="N319" s="827">
        <f t="shared" si="36"/>
        <v>43646</v>
      </c>
      <c r="O319" s="831">
        <f t="shared" si="34"/>
        <v>3</v>
      </c>
      <c r="P319" s="831">
        <f t="shared" si="35"/>
        <v>15000</v>
      </c>
    </row>
    <row r="320" spans="1:16" x14ac:dyDescent="0.25">
      <c r="A320" s="829">
        <v>43370</v>
      </c>
      <c r="B320" s="823" t="s">
        <v>939</v>
      </c>
      <c r="C320" s="824" t="s">
        <v>917</v>
      </c>
      <c r="D320" s="824" t="s">
        <v>918</v>
      </c>
      <c r="E320" s="824" t="s">
        <v>919</v>
      </c>
      <c r="F320" s="824">
        <v>2019</v>
      </c>
      <c r="G320" s="824" t="s">
        <v>920</v>
      </c>
      <c r="H320" s="825">
        <v>5000</v>
      </c>
      <c r="I320" s="824" t="s">
        <v>921</v>
      </c>
      <c r="J320" s="805">
        <v>71.099999999999994</v>
      </c>
      <c r="K320" s="805">
        <v>0</v>
      </c>
      <c r="L320" s="805">
        <v>0</v>
      </c>
      <c r="M320" s="830">
        <f t="shared" si="37"/>
        <v>43496</v>
      </c>
      <c r="N320" s="827">
        <f t="shared" si="36"/>
        <v>43555</v>
      </c>
      <c r="O320" s="831">
        <f t="shared" si="34"/>
        <v>3</v>
      </c>
      <c r="P320" s="831">
        <f t="shared" si="35"/>
        <v>15000</v>
      </c>
    </row>
    <row r="321" spans="1:16" x14ac:dyDescent="0.25">
      <c r="A321" s="829">
        <v>43369</v>
      </c>
      <c r="B321" s="823" t="s">
        <v>939</v>
      </c>
      <c r="C321" s="824" t="s">
        <v>917</v>
      </c>
      <c r="D321" s="824" t="s">
        <v>918</v>
      </c>
      <c r="E321" s="824" t="s">
        <v>919</v>
      </c>
      <c r="F321" s="824">
        <v>2019</v>
      </c>
      <c r="G321" s="824" t="s">
        <v>920</v>
      </c>
      <c r="H321" s="825">
        <v>5000</v>
      </c>
      <c r="I321" s="824" t="s">
        <v>921</v>
      </c>
      <c r="J321" s="805">
        <v>71.03</v>
      </c>
      <c r="K321" s="805">
        <v>0</v>
      </c>
      <c r="L321" s="805">
        <v>0</v>
      </c>
      <c r="M321" s="830">
        <f t="shared" si="37"/>
        <v>43496</v>
      </c>
      <c r="N321" s="827">
        <f t="shared" si="36"/>
        <v>43555</v>
      </c>
      <c r="O321" s="831">
        <f t="shared" si="34"/>
        <v>3</v>
      </c>
      <c r="P321" s="831">
        <f t="shared" si="35"/>
        <v>15000</v>
      </c>
    </row>
    <row r="322" spans="1:16" x14ac:dyDescent="0.25">
      <c r="A322" s="829">
        <v>43350</v>
      </c>
      <c r="B322" s="823" t="s">
        <v>963</v>
      </c>
      <c r="C322" s="824" t="s">
        <v>917</v>
      </c>
      <c r="D322" s="824" t="s">
        <v>955</v>
      </c>
      <c r="E322" s="824" t="s">
        <v>919</v>
      </c>
      <c r="F322" s="824">
        <v>2020</v>
      </c>
      <c r="G322" s="824" t="s">
        <v>929</v>
      </c>
      <c r="H322" s="825">
        <v>5000</v>
      </c>
      <c r="I322" s="824" t="s">
        <v>921</v>
      </c>
      <c r="J322" s="805">
        <v>-0.89</v>
      </c>
      <c r="K322" s="805">
        <v>0</v>
      </c>
      <c r="L322" s="805">
        <v>0</v>
      </c>
      <c r="M322" s="830">
        <f t="shared" si="37"/>
        <v>43861</v>
      </c>
      <c r="N322" s="827">
        <f t="shared" si="36"/>
        <v>44196</v>
      </c>
      <c r="O322" s="831">
        <f t="shared" si="34"/>
        <v>12</v>
      </c>
      <c r="P322" s="831">
        <f t="shared" si="35"/>
        <v>60000</v>
      </c>
    </row>
    <row r="323" spans="1:16" x14ac:dyDescent="0.25">
      <c r="A323" s="829">
        <v>43341</v>
      </c>
      <c r="B323" s="823" t="s">
        <v>940</v>
      </c>
      <c r="C323" s="824" t="s">
        <v>917</v>
      </c>
      <c r="D323" s="824" t="s">
        <v>955</v>
      </c>
      <c r="E323" s="824" t="s">
        <v>919</v>
      </c>
      <c r="F323" s="824">
        <v>2020</v>
      </c>
      <c r="G323" s="824" t="s">
        <v>929</v>
      </c>
      <c r="H323" s="825">
        <v>5000</v>
      </c>
      <c r="I323" s="824" t="s">
        <v>921</v>
      </c>
      <c r="J323" s="805">
        <v>-1.2</v>
      </c>
      <c r="K323" s="805">
        <v>0</v>
      </c>
      <c r="L323" s="805">
        <v>0</v>
      </c>
      <c r="M323" s="830">
        <f t="shared" si="37"/>
        <v>43861</v>
      </c>
      <c r="N323" s="827">
        <f t="shared" si="36"/>
        <v>44196</v>
      </c>
      <c r="O323" s="831">
        <f t="shared" si="34"/>
        <v>12</v>
      </c>
      <c r="P323" s="831">
        <f t="shared" si="35"/>
        <v>60000</v>
      </c>
    </row>
    <row r="324" spans="1:16" x14ac:dyDescent="0.25">
      <c r="A324" s="829">
        <v>43229</v>
      </c>
      <c r="B324" s="823" t="s">
        <v>954</v>
      </c>
      <c r="C324" s="824" t="s">
        <v>917</v>
      </c>
      <c r="D324" s="824" t="s">
        <v>918</v>
      </c>
      <c r="E324" s="824" t="s">
        <v>919</v>
      </c>
      <c r="F324" s="824">
        <v>2018</v>
      </c>
      <c r="G324" s="824" t="s">
        <v>953</v>
      </c>
      <c r="H324" s="825">
        <v>5000</v>
      </c>
      <c r="I324" s="824" t="s">
        <v>921</v>
      </c>
      <c r="J324" s="805">
        <v>0</v>
      </c>
      <c r="K324" s="805">
        <v>75</v>
      </c>
      <c r="L324" s="805">
        <v>1.53</v>
      </c>
      <c r="M324" s="830">
        <f t="shared" si="37"/>
        <v>43281</v>
      </c>
      <c r="N324" s="827">
        <f t="shared" si="36"/>
        <v>43465</v>
      </c>
      <c r="O324" s="831">
        <f t="shared" si="34"/>
        <v>7</v>
      </c>
      <c r="P324" s="831">
        <f t="shared" si="35"/>
        <v>35000</v>
      </c>
    </row>
    <row r="325" spans="1:16" x14ac:dyDescent="0.25">
      <c r="A325" s="829">
        <v>43194</v>
      </c>
      <c r="B325" s="823" t="s">
        <v>965</v>
      </c>
      <c r="C325" s="824" t="s">
        <v>917</v>
      </c>
      <c r="D325" s="824" t="s">
        <v>918</v>
      </c>
      <c r="E325" s="824" t="s">
        <v>919</v>
      </c>
      <c r="F325" s="824">
        <v>2018</v>
      </c>
      <c r="G325" s="824" t="s">
        <v>966</v>
      </c>
      <c r="H325" s="825">
        <v>5000</v>
      </c>
      <c r="I325" s="824" t="s">
        <v>921</v>
      </c>
      <c r="J325" s="805">
        <v>61.55</v>
      </c>
      <c r="K325" s="805">
        <v>0</v>
      </c>
      <c r="L325" s="805">
        <v>0</v>
      </c>
      <c r="M325" s="830">
        <f t="shared" si="37"/>
        <v>43251</v>
      </c>
      <c r="N325" s="827">
        <f t="shared" si="36"/>
        <v>43465</v>
      </c>
      <c r="O325" s="831">
        <f t="shared" si="34"/>
        <v>8</v>
      </c>
      <c r="P325" s="831">
        <f t="shared" si="35"/>
        <v>40000</v>
      </c>
    </row>
    <row r="326" spans="1:16" x14ac:dyDescent="0.25">
      <c r="A326" s="829">
        <v>43194</v>
      </c>
      <c r="B326" s="823" t="s">
        <v>967</v>
      </c>
      <c r="C326" s="824" t="s">
        <v>917</v>
      </c>
      <c r="D326" s="824" t="s">
        <v>918</v>
      </c>
      <c r="E326" s="824" t="s">
        <v>919</v>
      </c>
      <c r="F326" s="824">
        <v>2018</v>
      </c>
      <c r="G326" s="824" t="s">
        <v>966</v>
      </c>
      <c r="H326" s="825">
        <v>10000</v>
      </c>
      <c r="I326" s="824" t="s">
        <v>921</v>
      </c>
      <c r="J326" s="805">
        <v>61.54</v>
      </c>
      <c r="K326" s="805">
        <v>0</v>
      </c>
      <c r="L326" s="805">
        <v>0</v>
      </c>
      <c r="M326" s="830">
        <f t="shared" si="37"/>
        <v>43251</v>
      </c>
      <c r="N326" s="827">
        <f t="shared" si="36"/>
        <v>43465</v>
      </c>
      <c r="O326" s="831">
        <f t="shared" si="34"/>
        <v>8</v>
      </c>
      <c r="P326" s="831">
        <f t="shared" si="35"/>
        <v>80000</v>
      </c>
    </row>
    <row r="327" spans="1:16" x14ac:dyDescent="0.25">
      <c r="A327" s="829">
        <v>43194</v>
      </c>
      <c r="B327" s="823" t="s">
        <v>940</v>
      </c>
      <c r="C327" s="824" t="s">
        <v>917</v>
      </c>
      <c r="D327" s="824" t="s">
        <v>918</v>
      </c>
      <c r="E327" s="824" t="s">
        <v>919</v>
      </c>
      <c r="F327" s="824">
        <v>2018</v>
      </c>
      <c r="G327" s="824" t="s">
        <v>966</v>
      </c>
      <c r="H327" s="825">
        <v>20000</v>
      </c>
      <c r="I327" s="824" t="s">
        <v>921</v>
      </c>
      <c r="J327" s="805">
        <v>61.56</v>
      </c>
      <c r="K327" s="805">
        <v>0</v>
      </c>
      <c r="L327" s="805">
        <v>0</v>
      </c>
      <c r="M327" s="830">
        <f t="shared" si="37"/>
        <v>43251</v>
      </c>
      <c r="N327" s="827">
        <f t="shared" si="36"/>
        <v>43465</v>
      </c>
      <c r="O327" s="831">
        <f t="shared" si="34"/>
        <v>8</v>
      </c>
      <c r="P327" s="831">
        <f t="shared" si="35"/>
        <v>160000</v>
      </c>
    </row>
    <row r="328" spans="1:16" x14ac:dyDescent="0.25">
      <c r="A328" s="829">
        <v>43194</v>
      </c>
      <c r="B328" s="823" t="s">
        <v>967</v>
      </c>
      <c r="C328" s="824" t="s">
        <v>917</v>
      </c>
      <c r="D328" s="824" t="s">
        <v>918</v>
      </c>
      <c r="E328" s="824" t="s">
        <v>919</v>
      </c>
      <c r="F328" s="824">
        <v>2018</v>
      </c>
      <c r="G328" s="824" t="s">
        <v>966</v>
      </c>
      <c r="H328" s="825">
        <v>10000</v>
      </c>
      <c r="I328" s="824" t="s">
        <v>921</v>
      </c>
      <c r="J328" s="805">
        <v>61.56</v>
      </c>
      <c r="K328" s="805">
        <v>0</v>
      </c>
      <c r="L328" s="805">
        <v>0</v>
      </c>
      <c r="M328" s="830">
        <f t="shared" si="37"/>
        <v>43251</v>
      </c>
      <c r="N328" s="827">
        <f t="shared" si="36"/>
        <v>43465</v>
      </c>
      <c r="O328" s="831">
        <f t="shared" si="34"/>
        <v>8</v>
      </c>
      <c r="P328" s="831">
        <f t="shared" si="35"/>
        <v>80000</v>
      </c>
    </row>
    <row r="329" spans="1:16" x14ac:dyDescent="0.25">
      <c r="A329" s="829">
        <v>43194</v>
      </c>
      <c r="B329" s="823" t="s">
        <v>967</v>
      </c>
      <c r="C329" s="824" t="s">
        <v>917</v>
      </c>
      <c r="D329" s="824" t="s">
        <v>918</v>
      </c>
      <c r="E329" s="824" t="s">
        <v>919</v>
      </c>
      <c r="F329" s="824">
        <v>2018</v>
      </c>
      <c r="G329" s="824" t="s">
        <v>966</v>
      </c>
      <c r="H329" s="825">
        <v>10000</v>
      </c>
      <c r="I329" s="824" t="s">
        <v>921</v>
      </c>
      <c r="J329" s="805">
        <v>61.6</v>
      </c>
      <c r="K329" s="805">
        <v>0</v>
      </c>
      <c r="L329" s="805">
        <v>0</v>
      </c>
      <c r="M329" s="830">
        <f t="shared" si="37"/>
        <v>43251</v>
      </c>
      <c r="N329" s="827">
        <f t="shared" si="36"/>
        <v>43465</v>
      </c>
      <c r="O329" s="831">
        <f t="shared" si="34"/>
        <v>8</v>
      </c>
      <c r="P329" s="831">
        <f t="shared" si="35"/>
        <v>80000</v>
      </c>
    </row>
    <row r="330" spans="1:16" x14ac:dyDescent="0.25">
      <c r="A330" s="829">
        <v>43194</v>
      </c>
      <c r="B330" s="823" t="s">
        <v>967</v>
      </c>
      <c r="C330" s="824" t="s">
        <v>917</v>
      </c>
      <c r="D330" s="824" t="s">
        <v>918</v>
      </c>
      <c r="E330" s="824" t="s">
        <v>919</v>
      </c>
      <c r="F330" s="824">
        <v>2018</v>
      </c>
      <c r="G330" s="824" t="s">
        <v>966</v>
      </c>
      <c r="H330" s="825">
        <v>15077.75</v>
      </c>
      <c r="I330" s="824" t="s">
        <v>921</v>
      </c>
      <c r="J330" s="805">
        <v>62.15</v>
      </c>
      <c r="K330" s="805">
        <v>0</v>
      </c>
      <c r="L330" s="805">
        <v>0</v>
      </c>
      <c r="M330" s="830">
        <f t="shared" si="37"/>
        <v>43251</v>
      </c>
      <c r="N330" s="827">
        <f t="shared" si="36"/>
        <v>43465</v>
      </c>
      <c r="O330" s="831">
        <f t="shared" si="34"/>
        <v>8</v>
      </c>
      <c r="P330" s="831">
        <f t="shared" si="35"/>
        <v>120622</v>
      </c>
    </row>
    <row r="331" spans="1:16" x14ac:dyDescent="0.25">
      <c r="A331" s="829">
        <v>43194</v>
      </c>
      <c r="B331" s="823" t="s">
        <v>940</v>
      </c>
      <c r="C331" s="824" t="s">
        <v>917</v>
      </c>
      <c r="D331" s="824" t="s">
        <v>918</v>
      </c>
      <c r="E331" s="824" t="s">
        <v>919</v>
      </c>
      <c r="F331" s="824">
        <v>2019</v>
      </c>
      <c r="G331" s="824" t="s">
        <v>929</v>
      </c>
      <c r="H331" s="825">
        <v>10000</v>
      </c>
      <c r="I331" s="824" t="s">
        <v>921</v>
      </c>
      <c r="J331" s="805">
        <v>57.52</v>
      </c>
      <c r="K331" s="805">
        <v>0</v>
      </c>
      <c r="L331" s="805">
        <v>0</v>
      </c>
      <c r="M331" s="830">
        <f t="shared" si="37"/>
        <v>43496</v>
      </c>
      <c r="N331" s="827">
        <f t="shared" si="36"/>
        <v>43830</v>
      </c>
      <c r="O331" s="831">
        <f t="shared" si="34"/>
        <v>12</v>
      </c>
      <c r="P331" s="831">
        <f t="shared" si="35"/>
        <v>120000</v>
      </c>
    </row>
    <row r="332" spans="1:16" x14ac:dyDescent="0.25">
      <c r="A332" s="829">
        <v>43194</v>
      </c>
      <c r="B332" s="823" t="s">
        <v>963</v>
      </c>
      <c r="C332" s="824" t="s">
        <v>917</v>
      </c>
      <c r="D332" s="824" t="s">
        <v>918</v>
      </c>
      <c r="E332" s="824" t="s">
        <v>919</v>
      </c>
      <c r="F332" s="824">
        <v>2019</v>
      </c>
      <c r="G332" s="824" t="s">
        <v>929</v>
      </c>
      <c r="H332" s="825">
        <v>5000</v>
      </c>
      <c r="I332" s="824" t="s">
        <v>921</v>
      </c>
      <c r="J332" s="805">
        <v>57.52</v>
      </c>
      <c r="K332" s="805">
        <v>0</v>
      </c>
      <c r="L332" s="805">
        <v>0</v>
      </c>
      <c r="M332" s="830">
        <f t="shared" si="37"/>
        <v>43496</v>
      </c>
      <c r="N332" s="827">
        <f t="shared" si="36"/>
        <v>43830</v>
      </c>
      <c r="O332" s="831">
        <f t="shared" si="34"/>
        <v>12</v>
      </c>
      <c r="P332" s="831">
        <f t="shared" si="35"/>
        <v>60000</v>
      </c>
    </row>
    <row r="333" spans="1:16" x14ac:dyDescent="0.25">
      <c r="A333" s="829">
        <v>43194</v>
      </c>
      <c r="B333" s="823" t="s">
        <v>939</v>
      </c>
      <c r="C333" s="824" t="s">
        <v>917</v>
      </c>
      <c r="D333" s="824" t="s">
        <v>918</v>
      </c>
      <c r="E333" s="824" t="s">
        <v>919</v>
      </c>
      <c r="F333" s="824">
        <v>2019</v>
      </c>
      <c r="G333" s="824" t="s">
        <v>929</v>
      </c>
      <c r="H333" s="825">
        <v>10000</v>
      </c>
      <c r="I333" s="824" t="s">
        <v>921</v>
      </c>
      <c r="J333" s="805">
        <v>57.55</v>
      </c>
      <c r="K333" s="805">
        <v>0</v>
      </c>
      <c r="L333" s="805">
        <v>0</v>
      </c>
      <c r="M333" s="830">
        <f t="shared" si="37"/>
        <v>43496</v>
      </c>
      <c r="N333" s="827">
        <f t="shared" si="36"/>
        <v>43830</v>
      </c>
      <c r="O333" s="831">
        <f t="shared" si="34"/>
        <v>12</v>
      </c>
      <c r="P333" s="831">
        <f t="shared" si="35"/>
        <v>120000</v>
      </c>
    </row>
    <row r="334" spans="1:16" x14ac:dyDescent="0.25">
      <c r="A334" s="829">
        <v>43194</v>
      </c>
      <c r="B334" s="823" t="s">
        <v>937</v>
      </c>
      <c r="C334" s="824" t="s">
        <v>917</v>
      </c>
      <c r="D334" s="824" t="s">
        <v>918</v>
      </c>
      <c r="E334" s="824" t="s">
        <v>919</v>
      </c>
      <c r="F334" s="824">
        <v>2019</v>
      </c>
      <c r="G334" s="824" t="s">
        <v>929</v>
      </c>
      <c r="H334" s="825">
        <v>10000</v>
      </c>
      <c r="I334" s="824" t="s">
        <v>921</v>
      </c>
      <c r="J334" s="805">
        <v>57.65</v>
      </c>
      <c r="K334" s="805">
        <v>0</v>
      </c>
      <c r="L334" s="805">
        <v>0</v>
      </c>
      <c r="M334" s="830">
        <f t="shared" si="37"/>
        <v>43496</v>
      </c>
      <c r="N334" s="827">
        <f t="shared" si="36"/>
        <v>43830</v>
      </c>
      <c r="O334" s="831">
        <f t="shared" si="34"/>
        <v>12</v>
      </c>
      <c r="P334" s="831">
        <f t="shared" si="35"/>
        <v>120000</v>
      </c>
    </row>
    <row r="335" spans="1:16" x14ac:dyDescent="0.25">
      <c r="A335" s="829">
        <v>43194</v>
      </c>
      <c r="B335" s="823" t="s">
        <v>939</v>
      </c>
      <c r="C335" s="824" t="s">
        <v>917</v>
      </c>
      <c r="D335" s="824" t="s">
        <v>918</v>
      </c>
      <c r="E335" s="824" t="s">
        <v>919</v>
      </c>
      <c r="F335" s="824">
        <v>2019</v>
      </c>
      <c r="G335" s="824" t="s">
        <v>929</v>
      </c>
      <c r="H335" s="825">
        <v>10000</v>
      </c>
      <c r="I335" s="824" t="s">
        <v>921</v>
      </c>
      <c r="J335" s="805">
        <v>57.65</v>
      </c>
      <c r="K335" s="805">
        <v>0</v>
      </c>
      <c r="L335" s="805">
        <v>0</v>
      </c>
      <c r="M335" s="830">
        <f t="shared" si="37"/>
        <v>43496</v>
      </c>
      <c r="N335" s="827">
        <f t="shared" si="36"/>
        <v>43830</v>
      </c>
      <c r="O335" s="831">
        <f t="shared" si="34"/>
        <v>12</v>
      </c>
      <c r="P335" s="831">
        <f t="shared" si="35"/>
        <v>120000</v>
      </c>
    </row>
    <row r="336" spans="1:16" x14ac:dyDescent="0.25">
      <c r="A336" s="829">
        <v>43194</v>
      </c>
      <c r="B336" s="823" t="s">
        <v>967</v>
      </c>
      <c r="C336" s="824" t="s">
        <v>917</v>
      </c>
      <c r="D336" s="824" t="s">
        <v>918</v>
      </c>
      <c r="E336" s="824" t="s">
        <v>919</v>
      </c>
      <c r="F336" s="824">
        <v>2019</v>
      </c>
      <c r="G336" s="824" t="s">
        <v>959</v>
      </c>
      <c r="H336" s="825">
        <v>14820</v>
      </c>
      <c r="I336" s="824" t="s">
        <v>921</v>
      </c>
      <c r="J336" s="805">
        <v>57.96</v>
      </c>
      <c r="K336" s="805">
        <v>0</v>
      </c>
      <c r="L336" s="805">
        <v>0</v>
      </c>
      <c r="M336" s="830">
        <f t="shared" si="37"/>
        <v>43496</v>
      </c>
      <c r="N336" s="827">
        <f t="shared" si="36"/>
        <v>43496</v>
      </c>
      <c r="O336" s="831">
        <f t="shared" si="34"/>
        <v>1</v>
      </c>
      <c r="P336" s="831">
        <f t="shared" si="35"/>
        <v>14820</v>
      </c>
    </row>
    <row r="337" spans="1:16" x14ac:dyDescent="0.25">
      <c r="A337" s="829">
        <v>43194</v>
      </c>
      <c r="B337" s="823" t="s">
        <v>967</v>
      </c>
      <c r="C337" s="824" t="s">
        <v>917</v>
      </c>
      <c r="D337" s="824" t="s">
        <v>918</v>
      </c>
      <c r="E337" s="824" t="s">
        <v>919</v>
      </c>
      <c r="F337" s="824">
        <v>2019</v>
      </c>
      <c r="G337" s="824" t="s">
        <v>950</v>
      </c>
      <c r="H337" s="825">
        <v>13417</v>
      </c>
      <c r="I337" s="824" t="s">
        <v>921</v>
      </c>
      <c r="J337" s="805">
        <v>57.96</v>
      </c>
      <c r="K337" s="805">
        <v>0</v>
      </c>
      <c r="L337" s="805">
        <v>0</v>
      </c>
      <c r="M337" s="830">
        <f t="shared" si="37"/>
        <v>43524</v>
      </c>
      <c r="N337" s="827">
        <f t="shared" si="36"/>
        <v>43524</v>
      </c>
      <c r="O337" s="831">
        <f t="shared" ref="O337:O369" si="38">+ROUND((N337-M337)/30.4+1,0)</f>
        <v>1</v>
      </c>
      <c r="P337" s="831">
        <f t="shared" si="35"/>
        <v>13417</v>
      </c>
    </row>
    <row r="338" spans="1:16" x14ac:dyDescent="0.25">
      <c r="A338" s="829">
        <v>43194</v>
      </c>
      <c r="B338" s="823" t="s">
        <v>967</v>
      </c>
      <c r="C338" s="824" t="s">
        <v>917</v>
      </c>
      <c r="D338" s="824" t="s">
        <v>918</v>
      </c>
      <c r="E338" s="824" t="s">
        <v>919</v>
      </c>
      <c r="F338" s="824">
        <v>2019</v>
      </c>
      <c r="G338" s="824" t="s">
        <v>958</v>
      </c>
      <c r="H338" s="825">
        <v>12126</v>
      </c>
      <c r="I338" s="824" t="s">
        <v>921</v>
      </c>
      <c r="J338" s="805">
        <v>57.96</v>
      </c>
      <c r="K338" s="805">
        <v>0</v>
      </c>
      <c r="L338" s="805">
        <v>0</v>
      </c>
      <c r="M338" s="830">
        <f t="shared" si="37"/>
        <v>43555</v>
      </c>
      <c r="N338" s="827">
        <f t="shared" si="36"/>
        <v>43555</v>
      </c>
      <c r="O338" s="831">
        <f t="shared" si="38"/>
        <v>1</v>
      </c>
      <c r="P338" s="831">
        <f t="shared" si="35"/>
        <v>12126</v>
      </c>
    </row>
    <row r="339" spans="1:16" x14ac:dyDescent="0.25">
      <c r="A339" s="829">
        <v>43194</v>
      </c>
      <c r="B339" s="823" t="s">
        <v>967</v>
      </c>
      <c r="C339" s="824" t="s">
        <v>917</v>
      </c>
      <c r="D339" s="824" t="s">
        <v>918</v>
      </c>
      <c r="E339" s="824" t="s">
        <v>919</v>
      </c>
      <c r="F339" s="824">
        <v>2019</v>
      </c>
      <c r="G339" s="824" t="s">
        <v>949</v>
      </c>
      <c r="H339" s="825">
        <v>10933</v>
      </c>
      <c r="I339" s="824" t="s">
        <v>921</v>
      </c>
      <c r="J339" s="805">
        <v>57.96</v>
      </c>
      <c r="K339" s="805">
        <v>0</v>
      </c>
      <c r="L339" s="805">
        <v>0</v>
      </c>
      <c r="M339" s="830">
        <f t="shared" si="37"/>
        <v>43585</v>
      </c>
      <c r="N339" s="827">
        <f t="shared" si="36"/>
        <v>43585</v>
      </c>
      <c r="O339" s="831">
        <f t="shared" si="38"/>
        <v>1</v>
      </c>
      <c r="P339" s="831">
        <f t="shared" si="35"/>
        <v>10933</v>
      </c>
    </row>
    <row r="340" spans="1:16" x14ac:dyDescent="0.25">
      <c r="A340" s="829">
        <v>43194</v>
      </c>
      <c r="B340" s="823" t="s">
        <v>967</v>
      </c>
      <c r="C340" s="824" t="s">
        <v>917</v>
      </c>
      <c r="D340" s="824" t="s">
        <v>918</v>
      </c>
      <c r="E340" s="824" t="s">
        <v>919</v>
      </c>
      <c r="F340" s="824">
        <v>2019</v>
      </c>
      <c r="G340" s="824" t="s">
        <v>948</v>
      </c>
      <c r="H340" s="825">
        <v>9822</v>
      </c>
      <c r="I340" s="824" t="s">
        <v>921</v>
      </c>
      <c r="J340" s="805">
        <v>57.96</v>
      </c>
      <c r="K340" s="805">
        <v>0</v>
      </c>
      <c r="L340" s="805">
        <v>0</v>
      </c>
      <c r="M340" s="830">
        <f t="shared" si="37"/>
        <v>43616</v>
      </c>
      <c r="N340" s="827">
        <f t="shared" si="36"/>
        <v>43616</v>
      </c>
      <c r="O340" s="831">
        <f t="shared" si="38"/>
        <v>1</v>
      </c>
      <c r="P340" s="831">
        <f t="shared" si="35"/>
        <v>9822</v>
      </c>
    </row>
    <row r="341" spans="1:16" x14ac:dyDescent="0.25">
      <c r="A341" s="829">
        <v>43194</v>
      </c>
      <c r="B341" s="823" t="s">
        <v>967</v>
      </c>
      <c r="C341" s="824" t="s">
        <v>917</v>
      </c>
      <c r="D341" s="824" t="s">
        <v>918</v>
      </c>
      <c r="E341" s="824" t="s">
        <v>919</v>
      </c>
      <c r="F341" s="824">
        <v>2019</v>
      </c>
      <c r="G341" s="824" t="s">
        <v>947</v>
      </c>
      <c r="H341" s="825">
        <v>8785</v>
      </c>
      <c r="I341" s="824" t="s">
        <v>921</v>
      </c>
      <c r="J341" s="805">
        <v>57.96</v>
      </c>
      <c r="K341" s="805">
        <v>0</v>
      </c>
      <c r="L341" s="805">
        <v>0</v>
      </c>
      <c r="M341" s="830">
        <f t="shared" si="37"/>
        <v>43646</v>
      </c>
      <c r="N341" s="827">
        <f t="shared" si="36"/>
        <v>43646</v>
      </c>
      <c r="O341" s="831">
        <f t="shared" si="38"/>
        <v>1</v>
      </c>
      <c r="P341" s="831">
        <f t="shared" ref="P341:P369" si="39">+O341*H341</f>
        <v>8785</v>
      </c>
    </row>
    <row r="342" spans="1:16" x14ac:dyDescent="0.25">
      <c r="A342" s="829">
        <v>43194</v>
      </c>
      <c r="B342" s="823" t="s">
        <v>967</v>
      </c>
      <c r="C342" s="824" t="s">
        <v>917</v>
      </c>
      <c r="D342" s="824" t="s">
        <v>918</v>
      </c>
      <c r="E342" s="824" t="s">
        <v>919</v>
      </c>
      <c r="F342" s="824">
        <v>2019</v>
      </c>
      <c r="G342" s="824" t="s">
        <v>968</v>
      </c>
      <c r="H342" s="825">
        <v>7811</v>
      </c>
      <c r="I342" s="824" t="s">
        <v>921</v>
      </c>
      <c r="J342" s="805">
        <v>57.96</v>
      </c>
      <c r="K342" s="805">
        <v>0</v>
      </c>
      <c r="L342" s="805">
        <v>0</v>
      </c>
      <c r="M342" s="830">
        <f t="shared" si="37"/>
        <v>43677</v>
      </c>
      <c r="N342" s="827">
        <f t="shared" si="36"/>
        <v>43677</v>
      </c>
      <c r="O342" s="831">
        <f t="shared" si="38"/>
        <v>1</v>
      </c>
      <c r="P342" s="831">
        <f t="shared" si="39"/>
        <v>7811</v>
      </c>
    </row>
    <row r="343" spans="1:16" x14ac:dyDescent="0.25">
      <c r="A343" s="829">
        <v>43194</v>
      </c>
      <c r="B343" s="823" t="s">
        <v>967</v>
      </c>
      <c r="C343" s="824" t="s">
        <v>917</v>
      </c>
      <c r="D343" s="824" t="s">
        <v>918</v>
      </c>
      <c r="E343" s="824" t="s">
        <v>919</v>
      </c>
      <c r="F343" s="824">
        <v>2019</v>
      </c>
      <c r="G343" s="824" t="s">
        <v>969</v>
      </c>
      <c r="H343" s="825">
        <v>6894</v>
      </c>
      <c r="I343" s="824" t="s">
        <v>921</v>
      </c>
      <c r="J343" s="805">
        <v>57.96</v>
      </c>
      <c r="K343" s="805">
        <v>0</v>
      </c>
      <c r="L343" s="805">
        <v>0</v>
      </c>
      <c r="M343" s="830">
        <f t="shared" si="37"/>
        <v>43708</v>
      </c>
      <c r="N343" s="827">
        <f t="shared" si="36"/>
        <v>43708</v>
      </c>
      <c r="O343" s="831">
        <f t="shared" si="38"/>
        <v>1</v>
      </c>
      <c r="P343" s="831">
        <f t="shared" si="39"/>
        <v>6894</v>
      </c>
    </row>
    <row r="344" spans="1:16" x14ac:dyDescent="0.25">
      <c r="A344" s="829">
        <v>43194</v>
      </c>
      <c r="B344" s="823" t="s">
        <v>967</v>
      </c>
      <c r="C344" s="824" t="s">
        <v>917</v>
      </c>
      <c r="D344" s="824" t="s">
        <v>918</v>
      </c>
      <c r="E344" s="824" t="s">
        <v>919</v>
      </c>
      <c r="F344" s="824">
        <v>2019</v>
      </c>
      <c r="G344" s="824" t="s">
        <v>945</v>
      </c>
      <c r="H344" s="825">
        <v>6028</v>
      </c>
      <c r="I344" s="824" t="s">
        <v>921</v>
      </c>
      <c r="J344" s="805">
        <v>57.96</v>
      </c>
      <c r="K344" s="805">
        <v>0</v>
      </c>
      <c r="L344" s="805">
        <v>0</v>
      </c>
      <c r="M344" s="830">
        <f t="shared" si="37"/>
        <v>43738</v>
      </c>
      <c r="N344" s="827">
        <f t="shared" si="36"/>
        <v>43738</v>
      </c>
      <c r="O344" s="831">
        <f t="shared" si="38"/>
        <v>1</v>
      </c>
      <c r="P344" s="831">
        <f t="shared" si="39"/>
        <v>6028</v>
      </c>
    </row>
    <row r="345" spans="1:16" x14ac:dyDescent="0.25">
      <c r="A345" s="829">
        <v>43194</v>
      </c>
      <c r="B345" s="823" t="s">
        <v>967</v>
      </c>
      <c r="C345" s="824" t="s">
        <v>917</v>
      </c>
      <c r="D345" s="824" t="s">
        <v>918</v>
      </c>
      <c r="E345" s="824" t="s">
        <v>919</v>
      </c>
      <c r="F345" s="824">
        <v>2019</v>
      </c>
      <c r="G345" s="824" t="s">
        <v>944</v>
      </c>
      <c r="H345" s="825">
        <v>5208</v>
      </c>
      <c r="I345" s="824" t="s">
        <v>921</v>
      </c>
      <c r="J345" s="805">
        <v>57.96</v>
      </c>
      <c r="K345" s="805">
        <v>0</v>
      </c>
      <c r="L345" s="805">
        <v>0</v>
      </c>
      <c r="M345" s="830">
        <f t="shared" si="37"/>
        <v>43769</v>
      </c>
      <c r="N345" s="827">
        <f t="shared" ref="N345:N369" si="40">+EOMONTH(RIGHT($G345,FIND("- ",$G345)-2)&amp;"-"&amp;$F345,IF($C345="Oil",0,0))</f>
        <v>43769</v>
      </c>
      <c r="O345" s="831">
        <f t="shared" si="38"/>
        <v>1</v>
      </c>
      <c r="P345" s="831">
        <f t="shared" si="39"/>
        <v>5208</v>
      </c>
    </row>
    <row r="346" spans="1:16" x14ac:dyDescent="0.25">
      <c r="A346" s="829">
        <v>43194</v>
      </c>
      <c r="B346" s="823" t="s">
        <v>967</v>
      </c>
      <c r="C346" s="824" t="s">
        <v>917</v>
      </c>
      <c r="D346" s="824" t="s">
        <v>918</v>
      </c>
      <c r="E346" s="824" t="s">
        <v>919</v>
      </c>
      <c r="F346" s="824">
        <v>2019</v>
      </c>
      <c r="G346" s="824" t="s">
        <v>961</v>
      </c>
      <c r="H346" s="825">
        <v>4429</v>
      </c>
      <c r="I346" s="824" t="s">
        <v>921</v>
      </c>
      <c r="J346" s="805">
        <v>57.96</v>
      </c>
      <c r="K346" s="805">
        <v>0</v>
      </c>
      <c r="L346" s="805">
        <v>0</v>
      </c>
      <c r="M346" s="830">
        <f t="shared" si="37"/>
        <v>43799</v>
      </c>
      <c r="N346" s="827">
        <f t="shared" si="40"/>
        <v>43799</v>
      </c>
      <c r="O346" s="831">
        <f t="shared" si="38"/>
        <v>1</v>
      </c>
      <c r="P346" s="831">
        <f t="shared" si="39"/>
        <v>4429</v>
      </c>
    </row>
    <row r="347" spans="1:16" x14ac:dyDescent="0.25">
      <c r="A347" s="829">
        <v>43194</v>
      </c>
      <c r="B347" s="823" t="s">
        <v>967</v>
      </c>
      <c r="C347" s="824" t="s">
        <v>917</v>
      </c>
      <c r="D347" s="824" t="s">
        <v>918</v>
      </c>
      <c r="E347" s="824" t="s">
        <v>919</v>
      </c>
      <c r="F347" s="824">
        <v>2019</v>
      </c>
      <c r="G347" s="824" t="s">
        <v>960</v>
      </c>
      <c r="H347" s="825">
        <v>3687</v>
      </c>
      <c r="I347" s="824" t="s">
        <v>921</v>
      </c>
      <c r="J347" s="805">
        <v>57.96</v>
      </c>
      <c r="K347" s="805">
        <v>0</v>
      </c>
      <c r="L347" s="805">
        <v>0</v>
      </c>
      <c r="M347" s="830">
        <f t="shared" ref="M347:M369" si="41">+EOMONTH(LEFT($G347,FIND(" -",$G347)-1)&amp;"-"&amp;$F347,IF($C347="Oil",0,0))</f>
        <v>43830</v>
      </c>
      <c r="N347" s="827">
        <f t="shared" si="40"/>
        <v>43830</v>
      </c>
      <c r="O347" s="831">
        <f t="shared" si="38"/>
        <v>1</v>
      </c>
      <c r="P347" s="831">
        <f t="shared" si="39"/>
        <v>3687</v>
      </c>
    </row>
    <row r="348" spans="1:16" x14ac:dyDescent="0.25">
      <c r="A348" s="829">
        <v>43194</v>
      </c>
      <c r="B348" s="823" t="s">
        <v>940</v>
      </c>
      <c r="C348" s="824" t="s">
        <v>917</v>
      </c>
      <c r="D348" s="824" t="s">
        <v>918</v>
      </c>
      <c r="E348" s="824" t="s">
        <v>919</v>
      </c>
      <c r="F348" s="824">
        <v>2020</v>
      </c>
      <c r="G348" s="824" t="s">
        <v>929</v>
      </c>
      <c r="H348" s="825">
        <v>10000</v>
      </c>
      <c r="I348" s="824" t="s">
        <v>921</v>
      </c>
      <c r="J348" s="805">
        <v>53.85</v>
      </c>
      <c r="K348" s="805">
        <v>0</v>
      </c>
      <c r="L348" s="805">
        <v>0</v>
      </c>
      <c r="M348" s="830">
        <f t="shared" si="41"/>
        <v>43861</v>
      </c>
      <c r="N348" s="827">
        <f t="shared" si="40"/>
        <v>44196</v>
      </c>
      <c r="O348" s="831">
        <f t="shared" si="38"/>
        <v>12</v>
      </c>
      <c r="P348" s="831">
        <f t="shared" si="39"/>
        <v>120000</v>
      </c>
    </row>
    <row r="349" spans="1:16" x14ac:dyDescent="0.25">
      <c r="A349" s="829">
        <v>43194</v>
      </c>
      <c r="B349" s="823" t="s">
        <v>939</v>
      </c>
      <c r="C349" s="824" t="s">
        <v>917</v>
      </c>
      <c r="D349" s="824" t="s">
        <v>918</v>
      </c>
      <c r="E349" s="824" t="s">
        <v>919</v>
      </c>
      <c r="F349" s="824">
        <v>2020</v>
      </c>
      <c r="G349" s="824" t="s">
        <v>929</v>
      </c>
      <c r="H349" s="825">
        <v>15000</v>
      </c>
      <c r="I349" s="824" t="s">
        <v>921</v>
      </c>
      <c r="J349" s="805">
        <v>53.85</v>
      </c>
      <c r="K349" s="805">
        <v>0</v>
      </c>
      <c r="L349" s="805">
        <v>0</v>
      </c>
      <c r="M349" s="830">
        <f t="shared" si="41"/>
        <v>43861</v>
      </c>
      <c r="N349" s="827">
        <f t="shared" si="40"/>
        <v>44196</v>
      </c>
      <c r="O349" s="831">
        <f t="shared" si="38"/>
        <v>12</v>
      </c>
      <c r="P349" s="831">
        <f t="shared" si="39"/>
        <v>180000</v>
      </c>
    </row>
    <row r="350" spans="1:16" x14ac:dyDescent="0.25">
      <c r="A350" s="829">
        <v>43194</v>
      </c>
      <c r="B350" s="823" t="s">
        <v>963</v>
      </c>
      <c r="C350" s="824" t="s">
        <v>917</v>
      </c>
      <c r="D350" s="824" t="s">
        <v>918</v>
      </c>
      <c r="E350" s="824" t="s">
        <v>919</v>
      </c>
      <c r="F350" s="824">
        <v>2020</v>
      </c>
      <c r="G350" s="824" t="s">
        <v>929</v>
      </c>
      <c r="H350" s="825">
        <v>19717.833333333332</v>
      </c>
      <c r="I350" s="824" t="s">
        <v>921</v>
      </c>
      <c r="J350" s="805">
        <v>54.28</v>
      </c>
      <c r="K350" s="805">
        <v>0</v>
      </c>
      <c r="L350" s="805">
        <v>0</v>
      </c>
      <c r="M350" s="830">
        <f t="shared" si="41"/>
        <v>43861</v>
      </c>
      <c r="N350" s="827">
        <f t="shared" si="40"/>
        <v>44196</v>
      </c>
      <c r="O350" s="831">
        <f t="shared" si="38"/>
        <v>12</v>
      </c>
      <c r="P350" s="831">
        <f t="shared" si="39"/>
        <v>236614</v>
      </c>
    </row>
    <row r="351" spans="1:16" x14ac:dyDescent="0.25">
      <c r="A351" s="829">
        <v>43194</v>
      </c>
      <c r="B351" s="823" t="s">
        <v>937</v>
      </c>
      <c r="C351" s="824" t="s">
        <v>925</v>
      </c>
      <c r="D351" s="824" t="s">
        <v>926</v>
      </c>
      <c r="E351" s="824" t="s">
        <v>919</v>
      </c>
      <c r="F351" s="824">
        <v>2018</v>
      </c>
      <c r="G351" s="824" t="s">
        <v>966</v>
      </c>
      <c r="H351" s="825">
        <v>69530.75</v>
      </c>
      <c r="I351" s="824" t="s">
        <v>927</v>
      </c>
      <c r="J351" s="805">
        <v>2.7919999999999998</v>
      </c>
      <c r="K351" s="805">
        <v>0</v>
      </c>
      <c r="L351" s="805">
        <v>0</v>
      </c>
      <c r="M351" s="830">
        <f t="shared" si="41"/>
        <v>43251</v>
      </c>
      <c r="N351" s="827">
        <f t="shared" si="40"/>
        <v>43465</v>
      </c>
      <c r="O351" s="831">
        <f t="shared" si="38"/>
        <v>8</v>
      </c>
      <c r="P351" s="831">
        <f t="shared" si="39"/>
        <v>556246</v>
      </c>
    </row>
    <row r="352" spans="1:16" x14ac:dyDescent="0.25">
      <c r="A352" s="829">
        <v>43194</v>
      </c>
      <c r="B352" s="823" t="s">
        <v>963</v>
      </c>
      <c r="C352" s="824" t="s">
        <v>925</v>
      </c>
      <c r="D352" s="824" t="s">
        <v>926</v>
      </c>
      <c r="E352" s="824" t="s">
        <v>919</v>
      </c>
      <c r="F352" s="824">
        <v>2020</v>
      </c>
      <c r="G352" s="824" t="s">
        <v>929</v>
      </c>
      <c r="H352" s="825">
        <v>38000.083333333336</v>
      </c>
      <c r="I352" s="824" t="s">
        <v>927</v>
      </c>
      <c r="J352" s="805">
        <v>2.7770000000000001</v>
      </c>
      <c r="K352" s="805">
        <v>0</v>
      </c>
      <c r="L352" s="805">
        <v>0</v>
      </c>
      <c r="M352" s="830">
        <f t="shared" si="41"/>
        <v>43861</v>
      </c>
      <c r="N352" s="827">
        <f t="shared" si="40"/>
        <v>44196</v>
      </c>
      <c r="O352" s="831">
        <f t="shared" si="38"/>
        <v>12</v>
      </c>
      <c r="P352" s="831">
        <f t="shared" si="39"/>
        <v>456001</v>
      </c>
    </row>
    <row r="353" spans="1:16" x14ac:dyDescent="0.25">
      <c r="A353" s="829">
        <v>43193</v>
      </c>
      <c r="B353" s="823" t="s">
        <v>963</v>
      </c>
      <c r="C353" s="824" t="s">
        <v>925</v>
      </c>
      <c r="D353" s="824" t="s">
        <v>926</v>
      </c>
      <c r="E353" s="824" t="s">
        <v>919</v>
      </c>
      <c r="F353" s="824">
        <v>2018</v>
      </c>
      <c r="G353" s="824" t="s">
        <v>966</v>
      </c>
      <c r="H353" s="825">
        <v>100000</v>
      </c>
      <c r="I353" s="824" t="s">
        <v>927</v>
      </c>
      <c r="J353" s="805">
        <v>2.8149999999999999</v>
      </c>
      <c r="K353" s="805">
        <v>0</v>
      </c>
      <c r="L353" s="805">
        <v>0</v>
      </c>
      <c r="M353" s="830">
        <f t="shared" si="41"/>
        <v>43251</v>
      </c>
      <c r="N353" s="827">
        <f t="shared" si="40"/>
        <v>43465</v>
      </c>
      <c r="O353" s="831">
        <f t="shared" si="38"/>
        <v>8</v>
      </c>
      <c r="P353" s="831">
        <f t="shared" si="39"/>
        <v>800000</v>
      </c>
    </row>
    <row r="354" spans="1:16" x14ac:dyDescent="0.25">
      <c r="A354" s="829">
        <v>43193</v>
      </c>
      <c r="B354" s="823" t="s">
        <v>940</v>
      </c>
      <c r="C354" s="824" t="s">
        <v>925</v>
      </c>
      <c r="D354" s="824" t="s">
        <v>926</v>
      </c>
      <c r="E354" s="824" t="s">
        <v>919</v>
      </c>
      <c r="F354" s="824">
        <v>2018</v>
      </c>
      <c r="G354" s="824" t="s">
        <v>966</v>
      </c>
      <c r="H354" s="825">
        <v>150000</v>
      </c>
      <c r="I354" s="824" t="s">
        <v>927</v>
      </c>
      <c r="J354" s="805">
        <v>2.8109999999999999</v>
      </c>
      <c r="K354" s="805">
        <v>0</v>
      </c>
      <c r="L354" s="805">
        <v>0</v>
      </c>
      <c r="M354" s="830">
        <f t="shared" si="41"/>
        <v>43251</v>
      </c>
      <c r="N354" s="827">
        <f t="shared" si="40"/>
        <v>43465</v>
      </c>
      <c r="O354" s="831">
        <f t="shared" si="38"/>
        <v>8</v>
      </c>
      <c r="P354" s="831">
        <f t="shared" si="39"/>
        <v>1200000</v>
      </c>
    </row>
    <row r="355" spans="1:16" x14ac:dyDescent="0.25">
      <c r="A355" s="829">
        <v>43193</v>
      </c>
      <c r="B355" s="823" t="s">
        <v>940</v>
      </c>
      <c r="C355" s="824" t="s">
        <v>925</v>
      </c>
      <c r="D355" s="824" t="s">
        <v>926</v>
      </c>
      <c r="E355" s="824" t="s">
        <v>919</v>
      </c>
      <c r="F355" s="824">
        <v>2019</v>
      </c>
      <c r="G355" s="824" t="s">
        <v>929</v>
      </c>
      <c r="H355" s="825">
        <v>100000</v>
      </c>
      <c r="I355" s="824" t="s">
        <v>927</v>
      </c>
      <c r="J355" s="805">
        <v>2.7850000000000001</v>
      </c>
      <c r="K355" s="805">
        <v>0</v>
      </c>
      <c r="L355" s="805">
        <v>0</v>
      </c>
      <c r="M355" s="830">
        <f t="shared" si="41"/>
        <v>43496</v>
      </c>
      <c r="N355" s="827">
        <f t="shared" si="40"/>
        <v>43830</v>
      </c>
      <c r="O355" s="831">
        <f t="shared" si="38"/>
        <v>12</v>
      </c>
      <c r="P355" s="831">
        <f t="shared" si="39"/>
        <v>1200000</v>
      </c>
    </row>
    <row r="356" spans="1:16" x14ac:dyDescent="0.25">
      <c r="A356" s="829">
        <v>43193</v>
      </c>
      <c r="B356" s="823" t="s">
        <v>939</v>
      </c>
      <c r="C356" s="824" t="s">
        <v>925</v>
      </c>
      <c r="D356" s="824" t="s">
        <v>926</v>
      </c>
      <c r="E356" s="824" t="s">
        <v>919</v>
      </c>
      <c r="F356" s="824">
        <v>2019</v>
      </c>
      <c r="G356" s="824" t="s">
        <v>929</v>
      </c>
      <c r="H356" s="825">
        <v>150000</v>
      </c>
      <c r="I356" s="824" t="s">
        <v>927</v>
      </c>
      <c r="J356" s="805">
        <v>2.7850000000000001</v>
      </c>
      <c r="K356" s="805">
        <v>0</v>
      </c>
      <c r="L356" s="805">
        <v>0</v>
      </c>
      <c r="M356" s="830">
        <f t="shared" si="41"/>
        <v>43496</v>
      </c>
      <c r="N356" s="827">
        <f t="shared" si="40"/>
        <v>43830</v>
      </c>
      <c r="O356" s="831">
        <f t="shared" si="38"/>
        <v>12</v>
      </c>
      <c r="P356" s="831">
        <f t="shared" si="39"/>
        <v>1800000</v>
      </c>
    </row>
    <row r="357" spans="1:16" x14ac:dyDescent="0.25">
      <c r="A357" s="829">
        <v>43193</v>
      </c>
      <c r="B357" s="823" t="s">
        <v>939</v>
      </c>
      <c r="C357" s="824" t="s">
        <v>925</v>
      </c>
      <c r="D357" s="824" t="s">
        <v>926</v>
      </c>
      <c r="E357" s="824" t="s">
        <v>919</v>
      </c>
      <c r="F357" s="824">
        <v>2019</v>
      </c>
      <c r="G357" s="824" t="s">
        <v>959</v>
      </c>
      <c r="H357" s="825">
        <v>46774</v>
      </c>
      <c r="I357" s="824" t="s">
        <v>927</v>
      </c>
      <c r="J357" s="805">
        <v>2.83</v>
      </c>
      <c r="K357" s="805">
        <v>0</v>
      </c>
      <c r="L357" s="805">
        <v>0</v>
      </c>
      <c r="M357" s="830">
        <f t="shared" si="41"/>
        <v>43496</v>
      </c>
      <c r="N357" s="827">
        <f t="shared" si="40"/>
        <v>43496</v>
      </c>
      <c r="O357" s="831">
        <f t="shared" si="38"/>
        <v>1</v>
      </c>
      <c r="P357" s="831">
        <f t="shared" si="39"/>
        <v>46774</v>
      </c>
    </row>
    <row r="358" spans="1:16" x14ac:dyDescent="0.25">
      <c r="A358" s="829">
        <v>43193</v>
      </c>
      <c r="B358" s="823" t="s">
        <v>939</v>
      </c>
      <c r="C358" s="824" t="s">
        <v>925</v>
      </c>
      <c r="D358" s="824" t="s">
        <v>926</v>
      </c>
      <c r="E358" s="824" t="s">
        <v>919</v>
      </c>
      <c r="F358" s="824">
        <v>2019</v>
      </c>
      <c r="G358" s="824" t="s">
        <v>950</v>
      </c>
      <c r="H358" s="825">
        <v>41766</v>
      </c>
      <c r="I358" s="824" t="s">
        <v>927</v>
      </c>
      <c r="J358" s="805">
        <v>2.83</v>
      </c>
      <c r="K358" s="805">
        <v>0</v>
      </c>
      <c r="L358" s="805">
        <v>0</v>
      </c>
      <c r="M358" s="830">
        <f t="shared" si="41"/>
        <v>43524</v>
      </c>
      <c r="N358" s="827">
        <f t="shared" si="40"/>
        <v>43524</v>
      </c>
      <c r="O358" s="831">
        <f t="shared" si="38"/>
        <v>1</v>
      </c>
      <c r="P358" s="831">
        <f t="shared" si="39"/>
        <v>41766</v>
      </c>
    </row>
    <row r="359" spans="1:16" x14ac:dyDescent="0.25">
      <c r="A359" s="829">
        <v>43193</v>
      </c>
      <c r="B359" s="823" t="s">
        <v>939</v>
      </c>
      <c r="C359" s="824" t="s">
        <v>925</v>
      </c>
      <c r="D359" s="824" t="s">
        <v>926</v>
      </c>
      <c r="E359" s="824" t="s">
        <v>919</v>
      </c>
      <c r="F359" s="824">
        <v>2019</v>
      </c>
      <c r="G359" s="824" t="s">
        <v>958</v>
      </c>
      <c r="H359" s="825">
        <v>37224</v>
      </c>
      <c r="I359" s="824" t="s">
        <v>927</v>
      </c>
      <c r="J359" s="805">
        <v>2.83</v>
      </c>
      <c r="K359" s="805">
        <v>0</v>
      </c>
      <c r="L359" s="805">
        <v>0</v>
      </c>
      <c r="M359" s="830">
        <f t="shared" si="41"/>
        <v>43555</v>
      </c>
      <c r="N359" s="827">
        <f t="shared" si="40"/>
        <v>43555</v>
      </c>
      <c r="O359" s="831">
        <f t="shared" si="38"/>
        <v>1</v>
      </c>
      <c r="P359" s="831">
        <f t="shared" si="39"/>
        <v>37224</v>
      </c>
    </row>
    <row r="360" spans="1:16" x14ac:dyDescent="0.25">
      <c r="A360" s="829">
        <v>43193</v>
      </c>
      <c r="B360" s="823" t="s">
        <v>939</v>
      </c>
      <c r="C360" s="824" t="s">
        <v>925</v>
      </c>
      <c r="D360" s="824" t="s">
        <v>926</v>
      </c>
      <c r="E360" s="824" t="s">
        <v>919</v>
      </c>
      <c r="F360" s="824">
        <v>2019</v>
      </c>
      <c r="G360" s="824" t="s">
        <v>949</v>
      </c>
      <c r="H360" s="825">
        <v>33098</v>
      </c>
      <c r="I360" s="824" t="s">
        <v>927</v>
      </c>
      <c r="J360" s="805">
        <v>2.83</v>
      </c>
      <c r="K360" s="805">
        <v>0</v>
      </c>
      <c r="L360" s="805">
        <v>0</v>
      </c>
      <c r="M360" s="830">
        <f t="shared" si="41"/>
        <v>43585</v>
      </c>
      <c r="N360" s="827">
        <f t="shared" si="40"/>
        <v>43585</v>
      </c>
      <c r="O360" s="831">
        <f t="shared" si="38"/>
        <v>1</v>
      </c>
      <c r="P360" s="831">
        <f t="shared" si="39"/>
        <v>33098</v>
      </c>
    </row>
    <row r="361" spans="1:16" x14ac:dyDescent="0.25">
      <c r="A361" s="829">
        <v>43193</v>
      </c>
      <c r="B361" s="823" t="s">
        <v>939</v>
      </c>
      <c r="C361" s="824" t="s">
        <v>925</v>
      </c>
      <c r="D361" s="824" t="s">
        <v>926</v>
      </c>
      <c r="E361" s="824" t="s">
        <v>919</v>
      </c>
      <c r="F361" s="824">
        <v>2019</v>
      </c>
      <c r="G361" s="824" t="s">
        <v>948</v>
      </c>
      <c r="H361" s="825">
        <v>29137</v>
      </c>
      <c r="I361" s="824" t="s">
        <v>927</v>
      </c>
      <c r="J361" s="805">
        <v>2.83</v>
      </c>
      <c r="K361" s="805">
        <v>0</v>
      </c>
      <c r="L361" s="805">
        <v>0</v>
      </c>
      <c r="M361" s="830">
        <f t="shared" si="41"/>
        <v>43616</v>
      </c>
      <c r="N361" s="827">
        <f t="shared" si="40"/>
        <v>43616</v>
      </c>
      <c r="O361" s="831">
        <f t="shared" si="38"/>
        <v>1</v>
      </c>
      <c r="P361" s="831">
        <f t="shared" si="39"/>
        <v>29137</v>
      </c>
    </row>
    <row r="362" spans="1:16" x14ac:dyDescent="0.25">
      <c r="A362" s="829">
        <v>43193</v>
      </c>
      <c r="B362" s="823" t="s">
        <v>939</v>
      </c>
      <c r="C362" s="824" t="s">
        <v>925</v>
      </c>
      <c r="D362" s="824" t="s">
        <v>926</v>
      </c>
      <c r="E362" s="824" t="s">
        <v>919</v>
      </c>
      <c r="F362" s="824">
        <v>2019</v>
      </c>
      <c r="G362" s="824" t="s">
        <v>947</v>
      </c>
      <c r="H362" s="825">
        <v>25306</v>
      </c>
      <c r="I362" s="824" t="s">
        <v>927</v>
      </c>
      <c r="J362" s="805">
        <v>2.83</v>
      </c>
      <c r="K362" s="805">
        <v>0</v>
      </c>
      <c r="L362" s="805">
        <v>0</v>
      </c>
      <c r="M362" s="830">
        <f t="shared" si="41"/>
        <v>43646</v>
      </c>
      <c r="N362" s="827">
        <f t="shared" si="40"/>
        <v>43646</v>
      </c>
      <c r="O362" s="831">
        <f t="shared" si="38"/>
        <v>1</v>
      </c>
      <c r="P362" s="831">
        <f t="shared" si="39"/>
        <v>25306</v>
      </c>
    </row>
    <row r="363" spans="1:16" x14ac:dyDescent="0.25">
      <c r="A363" s="829">
        <v>43193</v>
      </c>
      <c r="B363" s="823" t="s">
        <v>939</v>
      </c>
      <c r="C363" s="824" t="s">
        <v>925</v>
      </c>
      <c r="D363" s="824" t="s">
        <v>926</v>
      </c>
      <c r="E363" s="824" t="s">
        <v>919</v>
      </c>
      <c r="F363" s="824">
        <v>2019</v>
      </c>
      <c r="G363" s="824" t="s">
        <v>968</v>
      </c>
      <c r="H363" s="825">
        <v>21764</v>
      </c>
      <c r="I363" s="824" t="s">
        <v>927</v>
      </c>
      <c r="J363" s="805">
        <v>2.83</v>
      </c>
      <c r="K363" s="805">
        <v>0</v>
      </c>
      <c r="L363" s="805">
        <v>0</v>
      </c>
      <c r="M363" s="830">
        <f t="shared" si="41"/>
        <v>43677</v>
      </c>
      <c r="N363" s="827">
        <f t="shared" si="40"/>
        <v>43677</v>
      </c>
      <c r="O363" s="831">
        <f t="shared" si="38"/>
        <v>1</v>
      </c>
      <c r="P363" s="831">
        <f t="shared" si="39"/>
        <v>21764</v>
      </c>
    </row>
    <row r="364" spans="1:16" x14ac:dyDescent="0.25">
      <c r="A364" s="829">
        <v>43193</v>
      </c>
      <c r="B364" s="823" t="s">
        <v>939</v>
      </c>
      <c r="C364" s="824" t="s">
        <v>925</v>
      </c>
      <c r="D364" s="824" t="s">
        <v>926</v>
      </c>
      <c r="E364" s="824" t="s">
        <v>919</v>
      </c>
      <c r="F364" s="824">
        <v>2019</v>
      </c>
      <c r="G364" s="824" t="s">
        <v>969</v>
      </c>
      <c r="H364" s="825">
        <v>18482</v>
      </c>
      <c r="I364" s="824" t="s">
        <v>927</v>
      </c>
      <c r="J364" s="805">
        <v>2.83</v>
      </c>
      <c r="K364" s="805">
        <v>0</v>
      </c>
      <c r="L364" s="805">
        <v>0</v>
      </c>
      <c r="M364" s="830">
        <f t="shared" si="41"/>
        <v>43708</v>
      </c>
      <c r="N364" s="827">
        <f t="shared" si="40"/>
        <v>43708</v>
      </c>
      <c r="O364" s="831">
        <f t="shared" si="38"/>
        <v>1</v>
      </c>
      <c r="P364" s="831">
        <f t="shared" si="39"/>
        <v>18482</v>
      </c>
    </row>
    <row r="365" spans="1:16" x14ac:dyDescent="0.25">
      <c r="A365" s="829">
        <v>43193</v>
      </c>
      <c r="B365" s="823" t="s">
        <v>939</v>
      </c>
      <c r="C365" s="824" t="s">
        <v>925</v>
      </c>
      <c r="D365" s="824" t="s">
        <v>926</v>
      </c>
      <c r="E365" s="824" t="s">
        <v>919</v>
      </c>
      <c r="F365" s="824">
        <v>2019</v>
      </c>
      <c r="G365" s="824" t="s">
        <v>945</v>
      </c>
      <c r="H365" s="825">
        <v>15363</v>
      </c>
      <c r="I365" s="824" t="s">
        <v>927</v>
      </c>
      <c r="J365" s="805">
        <v>2.83</v>
      </c>
      <c r="K365" s="805">
        <v>0</v>
      </c>
      <c r="L365" s="805">
        <v>0</v>
      </c>
      <c r="M365" s="830">
        <f t="shared" si="41"/>
        <v>43738</v>
      </c>
      <c r="N365" s="827">
        <f t="shared" si="40"/>
        <v>43738</v>
      </c>
      <c r="O365" s="831">
        <f t="shared" si="38"/>
        <v>1</v>
      </c>
      <c r="P365" s="831">
        <f t="shared" si="39"/>
        <v>15363</v>
      </c>
    </row>
    <row r="366" spans="1:16" x14ac:dyDescent="0.25">
      <c r="A366" s="829">
        <v>43193</v>
      </c>
      <c r="B366" s="823" t="s">
        <v>939</v>
      </c>
      <c r="C366" s="824" t="s">
        <v>925</v>
      </c>
      <c r="D366" s="824" t="s">
        <v>926</v>
      </c>
      <c r="E366" s="824" t="s">
        <v>919</v>
      </c>
      <c r="F366" s="824">
        <v>2019</v>
      </c>
      <c r="G366" s="824" t="s">
        <v>944</v>
      </c>
      <c r="H366" s="825">
        <v>12295</v>
      </c>
      <c r="I366" s="824" t="s">
        <v>927</v>
      </c>
      <c r="J366" s="805">
        <v>2.83</v>
      </c>
      <c r="K366" s="805">
        <v>0</v>
      </c>
      <c r="L366" s="805">
        <v>0</v>
      </c>
      <c r="M366" s="830">
        <f t="shared" si="41"/>
        <v>43769</v>
      </c>
      <c r="N366" s="827">
        <f t="shared" si="40"/>
        <v>43769</v>
      </c>
      <c r="O366" s="831">
        <f t="shared" si="38"/>
        <v>1</v>
      </c>
      <c r="P366" s="831">
        <f t="shared" si="39"/>
        <v>12295</v>
      </c>
    </row>
    <row r="367" spans="1:16" x14ac:dyDescent="0.25">
      <c r="A367" s="829">
        <v>43193</v>
      </c>
      <c r="B367" s="823" t="s">
        <v>939</v>
      </c>
      <c r="C367" s="824" t="s">
        <v>925</v>
      </c>
      <c r="D367" s="824" t="s">
        <v>926</v>
      </c>
      <c r="E367" s="824" t="s">
        <v>919</v>
      </c>
      <c r="F367" s="824">
        <v>2019</v>
      </c>
      <c r="G367" s="824" t="s">
        <v>961</v>
      </c>
      <c r="H367" s="825">
        <v>9335</v>
      </c>
      <c r="I367" s="824" t="s">
        <v>927</v>
      </c>
      <c r="J367" s="805">
        <v>2.83</v>
      </c>
      <c r="K367" s="805">
        <v>0</v>
      </c>
      <c r="L367" s="805">
        <v>0</v>
      </c>
      <c r="M367" s="830">
        <f t="shared" si="41"/>
        <v>43799</v>
      </c>
      <c r="N367" s="827">
        <f t="shared" si="40"/>
        <v>43799</v>
      </c>
      <c r="O367" s="831">
        <f t="shared" si="38"/>
        <v>1</v>
      </c>
      <c r="P367" s="831">
        <f t="shared" si="39"/>
        <v>9335</v>
      </c>
    </row>
    <row r="368" spans="1:16" x14ac:dyDescent="0.25">
      <c r="A368" s="829">
        <v>43193</v>
      </c>
      <c r="B368" s="823" t="s">
        <v>939</v>
      </c>
      <c r="C368" s="824" t="s">
        <v>925</v>
      </c>
      <c r="D368" s="824" t="s">
        <v>926</v>
      </c>
      <c r="E368" s="824" t="s">
        <v>919</v>
      </c>
      <c r="F368" s="824">
        <v>2019</v>
      </c>
      <c r="G368" s="824" t="s">
        <v>960</v>
      </c>
      <c r="H368" s="825">
        <v>6374</v>
      </c>
      <c r="I368" s="824" t="s">
        <v>927</v>
      </c>
      <c r="J368" s="805">
        <v>2.83</v>
      </c>
      <c r="K368" s="805">
        <v>0</v>
      </c>
      <c r="L368" s="805">
        <v>0</v>
      </c>
      <c r="M368" s="830">
        <f t="shared" si="41"/>
        <v>43830</v>
      </c>
      <c r="N368" s="827">
        <f t="shared" si="40"/>
        <v>43830</v>
      </c>
      <c r="O368" s="831">
        <f t="shared" si="38"/>
        <v>1</v>
      </c>
      <c r="P368" s="831">
        <f t="shared" si="39"/>
        <v>6374</v>
      </c>
    </row>
    <row r="369" spans="1:16" x14ac:dyDescent="0.25">
      <c r="A369" s="829">
        <v>43193</v>
      </c>
      <c r="B369" s="823" t="s">
        <v>939</v>
      </c>
      <c r="C369" s="824" t="s">
        <v>925</v>
      </c>
      <c r="D369" s="824" t="s">
        <v>926</v>
      </c>
      <c r="E369" s="824" t="s">
        <v>919</v>
      </c>
      <c r="F369" s="824">
        <v>2020</v>
      </c>
      <c r="G369" s="824" t="s">
        <v>929</v>
      </c>
      <c r="H369" s="825">
        <v>200000</v>
      </c>
      <c r="I369" s="824" t="s">
        <v>927</v>
      </c>
      <c r="J369" s="805">
        <v>2.762</v>
      </c>
      <c r="K369" s="805">
        <v>0</v>
      </c>
      <c r="L369" s="805">
        <v>0</v>
      </c>
      <c r="M369" s="830">
        <f t="shared" si="41"/>
        <v>43861</v>
      </c>
      <c r="N369" s="827">
        <f t="shared" si="40"/>
        <v>44196</v>
      </c>
      <c r="O369" s="831">
        <f t="shared" si="38"/>
        <v>12</v>
      </c>
      <c r="P369" s="831">
        <f t="shared" si="39"/>
        <v>2400000</v>
      </c>
    </row>
  </sheetData>
  <conditionalFormatting sqref="A1:P1000">
    <cfRule type="expression" dxfId="68" priority="1">
      <formula>($A2&lt;&gt;$A1)</formula>
    </cfRule>
    <cfRule type="expression" dxfId="67" priority="2">
      <formula>($D2&lt;&gt;$D1)</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A7C4-2BAC-44F1-BD07-7A822758E096}">
  <sheetPr codeName="Sheet7"/>
  <dimension ref="A1:P354"/>
  <sheetViews>
    <sheetView workbookViewId="0"/>
  </sheetViews>
  <sheetFormatPr defaultRowHeight="15" outlineLevelRow="1" x14ac:dyDescent="0.25"/>
  <cols>
    <col min="1" max="3" width="8.28515625" bestFit="1" customWidth="1"/>
    <col min="4" max="4" width="16.7109375" bestFit="1" customWidth="1"/>
    <col min="5" max="5" width="14.42578125" bestFit="1" customWidth="1"/>
    <col min="6" max="7" width="8.28515625" bestFit="1" customWidth="1"/>
    <col min="8" max="8" width="9.5703125" bestFit="1" customWidth="1"/>
    <col min="9" max="9" width="8.28515625" bestFit="1" customWidth="1"/>
    <col min="10" max="10" width="9.140625" bestFit="1" customWidth="1"/>
    <col min="11" max="15" width="8.28515625" bestFit="1" customWidth="1"/>
    <col min="16" max="16" width="9.5703125" bestFit="1" customWidth="1"/>
  </cols>
  <sheetData>
    <row r="1" spans="1:16" ht="34.5" x14ac:dyDescent="0.25">
      <c r="A1" s="663" t="s">
        <v>900</v>
      </c>
      <c r="B1" s="663" t="s">
        <v>901</v>
      </c>
      <c r="C1" s="664" t="s">
        <v>902</v>
      </c>
      <c r="D1" s="664" t="s">
        <v>903</v>
      </c>
      <c r="E1" s="664" t="s">
        <v>904</v>
      </c>
      <c r="F1" s="664" t="s">
        <v>905</v>
      </c>
      <c r="G1" s="664" t="s">
        <v>906</v>
      </c>
      <c r="H1" s="664" t="s">
        <v>907</v>
      </c>
      <c r="I1" s="664" t="s">
        <v>908</v>
      </c>
      <c r="J1" s="664" t="s">
        <v>909</v>
      </c>
      <c r="K1" s="664" t="s">
        <v>910</v>
      </c>
      <c r="L1" s="664" t="s">
        <v>911</v>
      </c>
      <c r="M1" s="664" t="s">
        <v>912</v>
      </c>
      <c r="N1" s="664" t="s">
        <v>913</v>
      </c>
      <c r="O1" s="664" t="s">
        <v>914</v>
      </c>
      <c r="P1" s="664" t="s">
        <v>915</v>
      </c>
    </row>
    <row r="2" spans="1:16" outlineLevel="1" x14ac:dyDescent="0.25">
      <c r="A2" s="665">
        <f t="shared" ref="A2:A59" ca="1" si="0">+TODAY()</f>
        <v>44475</v>
      </c>
      <c r="B2" s="666" t="s">
        <v>1028</v>
      </c>
      <c r="C2" s="667" t="s">
        <v>1029</v>
      </c>
      <c r="D2" s="667" t="s">
        <v>918</v>
      </c>
      <c r="E2" s="667" t="s">
        <v>1030</v>
      </c>
      <c r="F2" s="667">
        <v>2023</v>
      </c>
      <c r="G2" s="667" t="s">
        <v>1031</v>
      </c>
      <c r="H2" s="668">
        <v>9000</v>
      </c>
      <c r="I2" s="667" t="s">
        <v>1032</v>
      </c>
      <c r="J2" s="669">
        <v>62.486666666666657</v>
      </c>
      <c r="K2" s="669">
        <v>0</v>
      </c>
      <c r="L2" s="669">
        <v>0</v>
      </c>
      <c r="M2" s="670">
        <f t="shared" ref="M2:M65" si="1">+EOMONTH(LEFT($G2,FIND(" -",$G2)-1)&amp;"-"&amp;$F2,IF($C2="Oil",0,0))</f>
        <v>44957</v>
      </c>
      <c r="N2" s="671">
        <f t="shared" ref="N2:N65" si="2">+EOMONTH(RIGHT($G2,FIND("- ",$G2)-2)&amp;"-"&amp;$F2,IF($C2="Oil",0,0))</f>
        <v>45016</v>
      </c>
      <c r="O2" s="672">
        <f t="shared" ref="O2:O65" si="3">+ROUND((N2-M2)/30.4+1,0)</f>
        <v>3</v>
      </c>
      <c r="P2" s="672">
        <f t="shared" ref="P2:P65" si="4">+O2*H2</f>
        <v>27000</v>
      </c>
    </row>
    <row r="3" spans="1:16" outlineLevel="1" x14ac:dyDescent="0.25">
      <c r="A3" s="665">
        <f t="shared" ca="1" si="0"/>
        <v>44475</v>
      </c>
      <c r="B3" s="666" t="s">
        <v>1028</v>
      </c>
      <c r="C3" s="667" t="s">
        <v>1029</v>
      </c>
      <c r="D3" s="667" t="s">
        <v>918</v>
      </c>
      <c r="E3" s="667" t="s">
        <v>1030</v>
      </c>
      <c r="F3" s="667">
        <v>2023</v>
      </c>
      <c r="G3" s="667" t="s">
        <v>1033</v>
      </c>
      <c r="H3" s="668">
        <v>23000</v>
      </c>
      <c r="I3" s="667" t="s">
        <v>1032</v>
      </c>
      <c r="J3" s="669">
        <v>61.353333333333332</v>
      </c>
      <c r="K3" s="669">
        <v>0</v>
      </c>
      <c r="L3" s="669">
        <v>0</v>
      </c>
      <c r="M3" s="670">
        <f t="shared" si="1"/>
        <v>45046</v>
      </c>
      <c r="N3" s="671">
        <f t="shared" si="2"/>
        <v>45107</v>
      </c>
      <c r="O3" s="672">
        <f t="shared" si="3"/>
        <v>3</v>
      </c>
      <c r="P3" s="672">
        <f t="shared" si="4"/>
        <v>69000</v>
      </c>
    </row>
    <row r="4" spans="1:16" outlineLevel="1" x14ac:dyDescent="0.25">
      <c r="A4" s="665">
        <f t="shared" ca="1" si="0"/>
        <v>44475</v>
      </c>
      <c r="B4" s="666" t="s">
        <v>1028</v>
      </c>
      <c r="C4" s="667" t="s">
        <v>1029</v>
      </c>
      <c r="D4" s="667" t="s">
        <v>918</v>
      </c>
      <c r="E4" s="667" t="s">
        <v>1030</v>
      </c>
      <c r="F4" s="667">
        <v>2023</v>
      </c>
      <c r="G4" s="667" t="s">
        <v>1034</v>
      </c>
      <c r="H4" s="668">
        <v>20000</v>
      </c>
      <c r="I4" s="667" t="s">
        <v>1032</v>
      </c>
      <c r="J4" s="669">
        <v>60.29666666666666</v>
      </c>
      <c r="K4" s="669">
        <v>0</v>
      </c>
      <c r="L4" s="669">
        <v>0</v>
      </c>
      <c r="M4" s="670">
        <f t="shared" si="1"/>
        <v>45138</v>
      </c>
      <c r="N4" s="671">
        <f t="shared" si="2"/>
        <v>45199</v>
      </c>
      <c r="O4" s="672">
        <f t="shared" si="3"/>
        <v>3</v>
      </c>
      <c r="P4" s="672">
        <f t="shared" si="4"/>
        <v>60000</v>
      </c>
    </row>
    <row r="5" spans="1:16" outlineLevel="1" x14ac:dyDescent="0.25">
      <c r="A5" s="665">
        <f t="shared" ca="1" si="0"/>
        <v>44475</v>
      </c>
      <c r="B5" s="666" t="s">
        <v>1028</v>
      </c>
      <c r="C5" s="667" t="s">
        <v>1029</v>
      </c>
      <c r="D5" s="667" t="s">
        <v>918</v>
      </c>
      <c r="E5" s="667" t="s">
        <v>1030</v>
      </c>
      <c r="F5" s="667">
        <v>2023</v>
      </c>
      <c r="G5" s="667" t="s">
        <v>1035</v>
      </c>
      <c r="H5" s="668">
        <v>17000</v>
      </c>
      <c r="I5" s="667" t="s">
        <v>1032</v>
      </c>
      <c r="J5" s="669">
        <v>59.37</v>
      </c>
      <c r="K5" s="669">
        <v>0</v>
      </c>
      <c r="L5" s="669">
        <v>0</v>
      </c>
      <c r="M5" s="670">
        <f t="shared" si="1"/>
        <v>45230</v>
      </c>
      <c r="N5" s="671">
        <f t="shared" si="2"/>
        <v>45291</v>
      </c>
      <c r="O5" s="672">
        <f t="shared" si="3"/>
        <v>3</v>
      </c>
      <c r="P5" s="672">
        <f t="shared" si="4"/>
        <v>51000</v>
      </c>
    </row>
    <row r="6" spans="1:16" outlineLevel="1" x14ac:dyDescent="0.25">
      <c r="A6" s="665">
        <f t="shared" ca="1" si="0"/>
        <v>44475</v>
      </c>
      <c r="B6" s="666" t="s">
        <v>1028</v>
      </c>
      <c r="C6" s="667" t="s">
        <v>1029</v>
      </c>
      <c r="D6" s="667" t="s">
        <v>918</v>
      </c>
      <c r="E6" s="667" t="s">
        <v>1030</v>
      </c>
      <c r="F6" s="667">
        <v>2024</v>
      </c>
      <c r="G6" s="667" t="s">
        <v>1031</v>
      </c>
      <c r="H6" s="668">
        <v>49000</v>
      </c>
      <c r="I6" s="667" t="s">
        <v>1032</v>
      </c>
      <c r="J6" s="669">
        <v>58.433333333333337</v>
      </c>
      <c r="K6" s="669">
        <v>0</v>
      </c>
      <c r="L6" s="669">
        <v>0</v>
      </c>
      <c r="M6" s="670">
        <f t="shared" si="1"/>
        <v>45322</v>
      </c>
      <c r="N6" s="671">
        <f t="shared" si="2"/>
        <v>45382</v>
      </c>
      <c r="O6" s="672">
        <f t="shared" si="3"/>
        <v>3</v>
      </c>
      <c r="P6" s="672">
        <f t="shared" si="4"/>
        <v>147000</v>
      </c>
    </row>
    <row r="7" spans="1:16" outlineLevel="1" x14ac:dyDescent="0.25">
      <c r="A7" s="665">
        <f t="shared" ca="1" si="0"/>
        <v>44475</v>
      </c>
      <c r="B7" s="666" t="s">
        <v>1028</v>
      </c>
      <c r="C7" s="667" t="s">
        <v>1029</v>
      </c>
      <c r="D7" s="667" t="s">
        <v>918</v>
      </c>
      <c r="E7" s="667" t="s">
        <v>1030</v>
      </c>
      <c r="F7" s="667">
        <v>2024</v>
      </c>
      <c r="G7" s="667" t="s">
        <v>1033</v>
      </c>
      <c r="H7" s="668">
        <v>47000</v>
      </c>
      <c r="I7" s="667" t="s">
        <v>1032</v>
      </c>
      <c r="J7" s="669">
        <v>57.593333333333334</v>
      </c>
      <c r="K7" s="669">
        <v>0</v>
      </c>
      <c r="L7" s="669">
        <v>0</v>
      </c>
      <c r="M7" s="670">
        <f t="shared" si="1"/>
        <v>45412</v>
      </c>
      <c r="N7" s="671">
        <f t="shared" si="2"/>
        <v>45473</v>
      </c>
      <c r="O7" s="672">
        <f t="shared" si="3"/>
        <v>3</v>
      </c>
      <c r="P7" s="672">
        <f t="shared" si="4"/>
        <v>141000</v>
      </c>
    </row>
    <row r="8" spans="1:16" outlineLevel="1" x14ac:dyDescent="0.25">
      <c r="A8" s="665">
        <f t="shared" ca="1" si="0"/>
        <v>44475</v>
      </c>
      <c r="B8" s="666" t="s">
        <v>1028</v>
      </c>
      <c r="C8" s="667" t="s">
        <v>1029</v>
      </c>
      <c r="D8" s="667" t="s">
        <v>918</v>
      </c>
      <c r="E8" s="667" t="s">
        <v>1030</v>
      </c>
      <c r="F8" s="667">
        <v>2024</v>
      </c>
      <c r="G8" s="667" t="s">
        <v>1034</v>
      </c>
      <c r="H8" s="668">
        <v>46000</v>
      </c>
      <c r="I8" s="667" t="s">
        <v>1032</v>
      </c>
      <c r="J8" s="669">
        <v>56.81</v>
      </c>
      <c r="K8" s="669">
        <v>0</v>
      </c>
      <c r="L8" s="669">
        <v>0</v>
      </c>
      <c r="M8" s="670">
        <f t="shared" si="1"/>
        <v>45504</v>
      </c>
      <c r="N8" s="671">
        <f t="shared" si="2"/>
        <v>45565</v>
      </c>
      <c r="O8" s="672">
        <f t="shared" si="3"/>
        <v>3</v>
      </c>
      <c r="P8" s="672">
        <f t="shared" si="4"/>
        <v>138000</v>
      </c>
    </row>
    <row r="9" spans="1:16" outlineLevel="1" x14ac:dyDescent="0.25">
      <c r="A9" s="665">
        <f t="shared" ca="1" si="0"/>
        <v>44475</v>
      </c>
      <c r="B9" s="666" t="s">
        <v>1028</v>
      </c>
      <c r="C9" s="667" t="s">
        <v>1029</v>
      </c>
      <c r="D9" s="667" t="s">
        <v>918</v>
      </c>
      <c r="E9" s="667" t="s">
        <v>1030</v>
      </c>
      <c r="F9" s="667">
        <v>2024</v>
      </c>
      <c r="G9" s="667" t="s">
        <v>1035</v>
      </c>
      <c r="H9" s="668">
        <v>44000</v>
      </c>
      <c r="I9" s="667" t="s">
        <v>1032</v>
      </c>
      <c r="J9" s="669">
        <v>56.113333333333337</v>
      </c>
      <c r="K9" s="669">
        <v>0</v>
      </c>
      <c r="L9" s="669">
        <v>0</v>
      </c>
      <c r="M9" s="670">
        <f t="shared" si="1"/>
        <v>45596</v>
      </c>
      <c r="N9" s="671">
        <f t="shared" si="2"/>
        <v>45657</v>
      </c>
      <c r="O9" s="672">
        <f t="shared" si="3"/>
        <v>3</v>
      </c>
      <c r="P9" s="672">
        <f t="shared" si="4"/>
        <v>132000</v>
      </c>
    </row>
    <row r="10" spans="1:16" outlineLevel="1" x14ac:dyDescent="0.25">
      <c r="A10" s="665">
        <f t="shared" ca="1" si="0"/>
        <v>44475</v>
      </c>
      <c r="B10" s="666" t="s">
        <v>1028</v>
      </c>
      <c r="C10" s="667" t="s">
        <v>1036</v>
      </c>
      <c r="D10" s="667" t="s">
        <v>1037</v>
      </c>
      <c r="E10" s="667" t="s">
        <v>1030</v>
      </c>
      <c r="F10" s="667">
        <v>2022</v>
      </c>
      <c r="G10" s="667" t="s">
        <v>1031</v>
      </c>
      <c r="H10" s="668">
        <v>60000</v>
      </c>
      <c r="I10" s="667" t="s">
        <v>1038</v>
      </c>
      <c r="J10" s="669">
        <v>4.7583333333333337</v>
      </c>
      <c r="K10" s="669">
        <v>0</v>
      </c>
      <c r="L10" s="669">
        <v>0</v>
      </c>
      <c r="M10" s="670">
        <f t="shared" si="1"/>
        <v>44592</v>
      </c>
      <c r="N10" s="671">
        <f t="shared" si="2"/>
        <v>44651</v>
      </c>
      <c r="O10" s="672">
        <f t="shared" si="3"/>
        <v>3</v>
      </c>
      <c r="P10" s="672">
        <f t="shared" si="4"/>
        <v>180000</v>
      </c>
    </row>
    <row r="11" spans="1:16" outlineLevel="1" x14ac:dyDescent="0.25">
      <c r="A11" s="665">
        <f t="shared" ca="1" si="0"/>
        <v>44475</v>
      </c>
      <c r="B11" s="666" t="s">
        <v>1028</v>
      </c>
      <c r="C11" s="667" t="s">
        <v>1036</v>
      </c>
      <c r="D11" s="667" t="s">
        <v>1037</v>
      </c>
      <c r="E11" s="667" t="s">
        <v>1030</v>
      </c>
      <c r="F11" s="667">
        <v>2022</v>
      </c>
      <c r="G11" s="667" t="s">
        <v>1033</v>
      </c>
      <c r="H11" s="668">
        <v>43000</v>
      </c>
      <c r="I11" s="667" t="s">
        <v>1038</v>
      </c>
      <c r="J11" s="669">
        <v>3.5066666666666668</v>
      </c>
      <c r="K11" s="669">
        <v>0</v>
      </c>
      <c r="L11" s="669">
        <v>0</v>
      </c>
      <c r="M11" s="670">
        <f t="shared" si="1"/>
        <v>44681</v>
      </c>
      <c r="N11" s="671">
        <f t="shared" si="2"/>
        <v>44742</v>
      </c>
      <c r="O11" s="672">
        <f t="shared" si="3"/>
        <v>3</v>
      </c>
      <c r="P11" s="672">
        <f t="shared" si="4"/>
        <v>129000</v>
      </c>
    </row>
    <row r="12" spans="1:16" outlineLevel="1" x14ac:dyDescent="0.25">
      <c r="A12" s="665">
        <f t="shared" ca="1" si="0"/>
        <v>44475</v>
      </c>
      <c r="B12" s="666" t="s">
        <v>1028</v>
      </c>
      <c r="C12" s="667" t="s">
        <v>1036</v>
      </c>
      <c r="D12" s="667" t="s">
        <v>1037</v>
      </c>
      <c r="E12" s="667" t="s">
        <v>1030</v>
      </c>
      <c r="F12" s="667">
        <v>2022</v>
      </c>
      <c r="G12" s="667" t="s">
        <v>1034</v>
      </c>
      <c r="H12" s="668">
        <v>29000</v>
      </c>
      <c r="I12" s="667" t="s">
        <v>1038</v>
      </c>
      <c r="J12" s="669">
        <v>3.5356666666666667</v>
      </c>
      <c r="K12" s="669">
        <v>0</v>
      </c>
      <c r="L12" s="669">
        <v>0</v>
      </c>
      <c r="M12" s="670">
        <f t="shared" si="1"/>
        <v>44773</v>
      </c>
      <c r="N12" s="671">
        <f t="shared" si="2"/>
        <v>44834</v>
      </c>
      <c r="O12" s="672">
        <f t="shared" si="3"/>
        <v>3</v>
      </c>
      <c r="P12" s="672">
        <f t="shared" si="4"/>
        <v>87000</v>
      </c>
    </row>
    <row r="13" spans="1:16" outlineLevel="1" x14ac:dyDescent="0.25">
      <c r="A13" s="665">
        <f t="shared" ca="1" si="0"/>
        <v>44475</v>
      </c>
      <c r="B13" s="666" t="s">
        <v>1028</v>
      </c>
      <c r="C13" s="667" t="s">
        <v>1036</v>
      </c>
      <c r="D13" s="667" t="s">
        <v>1037</v>
      </c>
      <c r="E13" s="667" t="s">
        <v>1030</v>
      </c>
      <c r="F13" s="667">
        <v>2022</v>
      </c>
      <c r="G13" s="667" t="s">
        <v>1035</v>
      </c>
      <c r="H13" s="668">
        <v>13000</v>
      </c>
      <c r="I13" s="667" t="s">
        <v>1038</v>
      </c>
      <c r="J13" s="669">
        <v>3.6426666666666665</v>
      </c>
      <c r="K13" s="669">
        <v>0</v>
      </c>
      <c r="L13" s="669">
        <v>0</v>
      </c>
      <c r="M13" s="670">
        <f t="shared" si="1"/>
        <v>44865</v>
      </c>
      <c r="N13" s="671">
        <f t="shared" si="2"/>
        <v>44926</v>
      </c>
      <c r="O13" s="672">
        <f t="shared" si="3"/>
        <v>3</v>
      </c>
      <c r="P13" s="672">
        <f t="shared" si="4"/>
        <v>39000</v>
      </c>
    </row>
    <row r="14" spans="1:16" outlineLevel="1" x14ac:dyDescent="0.25">
      <c r="A14" s="665">
        <f t="shared" ca="1" si="0"/>
        <v>44475</v>
      </c>
      <c r="B14" s="666" t="s">
        <v>1028</v>
      </c>
      <c r="C14" s="667" t="s">
        <v>1036</v>
      </c>
      <c r="D14" s="667" t="s">
        <v>1037</v>
      </c>
      <c r="E14" s="667" t="s">
        <v>1030</v>
      </c>
      <c r="F14" s="667">
        <v>2023</v>
      </c>
      <c r="G14" s="667" t="s">
        <v>1031</v>
      </c>
      <c r="H14" s="668">
        <v>29000</v>
      </c>
      <c r="I14" s="667" t="s">
        <v>1038</v>
      </c>
      <c r="J14" s="669">
        <v>3.7073333333333336</v>
      </c>
      <c r="K14" s="669">
        <v>0</v>
      </c>
      <c r="L14" s="669">
        <v>0</v>
      </c>
      <c r="M14" s="670">
        <f t="shared" si="1"/>
        <v>44957</v>
      </c>
      <c r="N14" s="671">
        <f t="shared" si="2"/>
        <v>45016</v>
      </c>
      <c r="O14" s="672">
        <f t="shared" si="3"/>
        <v>3</v>
      </c>
      <c r="P14" s="672">
        <f t="shared" si="4"/>
        <v>87000</v>
      </c>
    </row>
    <row r="15" spans="1:16" outlineLevel="1" x14ac:dyDescent="0.25">
      <c r="A15" s="665">
        <f t="shared" ca="1" si="0"/>
        <v>44475</v>
      </c>
      <c r="B15" s="666" t="s">
        <v>1028</v>
      </c>
      <c r="C15" s="667" t="s">
        <v>1036</v>
      </c>
      <c r="D15" s="667" t="s">
        <v>1037</v>
      </c>
      <c r="E15" s="667" t="s">
        <v>1030</v>
      </c>
      <c r="F15" s="667">
        <v>2023</v>
      </c>
      <c r="G15" s="667" t="s">
        <v>1033</v>
      </c>
      <c r="H15" s="668">
        <v>181000</v>
      </c>
      <c r="I15" s="667" t="s">
        <v>1038</v>
      </c>
      <c r="J15" s="669">
        <v>2.8946666666666667</v>
      </c>
      <c r="K15" s="669">
        <v>0</v>
      </c>
      <c r="L15" s="669">
        <v>0</v>
      </c>
      <c r="M15" s="670">
        <f t="shared" si="1"/>
        <v>45046</v>
      </c>
      <c r="N15" s="671">
        <f t="shared" si="2"/>
        <v>45107</v>
      </c>
      <c r="O15" s="672">
        <f t="shared" si="3"/>
        <v>3</v>
      </c>
      <c r="P15" s="672">
        <f t="shared" si="4"/>
        <v>543000</v>
      </c>
    </row>
    <row r="16" spans="1:16" outlineLevel="1" x14ac:dyDescent="0.25">
      <c r="A16" s="665">
        <f t="shared" ca="1" si="0"/>
        <v>44475</v>
      </c>
      <c r="B16" s="666" t="s">
        <v>1028</v>
      </c>
      <c r="C16" s="667" t="s">
        <v>1036</v>
      </c>
      <c r="D16" s="667" t="s">
        <v>1037</v>
      </c>
      <c r="E16" s="667" t="s">
        <v>1030</v>
      </c>
      <c r="F16" s="667">
        <v>2023</v>
      </c>
      <c r="G16" s="667" t="s">
        <v>1034</v>
      </c>
      <c r="H16" s="668">
        <v>168000</v>
      </c>
      <c r="I16" s="667" t="s">
        <v>1038</v>
      </c>
      <c r="J16" s="669">
        <v>2.946333333333333</v>
      </c>
      <c r="K16" s="669">
        <v>0</v>
      </c>
      <c r="L16" s="669">
        <v>0</v>
      </c>
      <c r="M16" s="670">
        <f t="shared" si="1"/>
        <v>45138</v>
      </c>
      <c r="N16" s="671">
        <f t="shared" si="2"/>
        <v>45199</v>
      </c>
      <c r="O16" s="672">
        <f t="shared" si="3"/>
        <v>3</v>
      </c>
      <c r="P16" s="672">
        <f t="shared" si="4"/>
        <v>504000</v>
      </c>
    </row>
    <row r="17" spans="1:16" outlineLevel="1" x14ac:dyDescent="0.25">
      <c r="A17" s="665">
        <f t="shared" ca="1" si="0"/>
        <v>44475</v>
      </c>
      <c r="B17" s="666" t="s">
        <v>1028</v>
      </c>
      <c r="C17" s="667" t="s">
        <v>1036</v>
      </c>
      <c r="D17" s="667" t="s">
        <v>1037</v>
      </c>
      <c r="E17" s="667" t="s">
        <v>1030</v>
      </c>
      <c r="F17" s="667">
        <v>2023</v>
      </c>
      <c r="G17" s="667" t="s">
        <v>1035</v>
      </c>
      <c r="H17" s="668">
        <v>152000</v>
      </c>
      <c r="I17" s="667" t="s">
        <v>1038</v>
      </c>
      <c r="J17" s="669">
        <v>3.1183333333333336</v>
      </c>
      <c r="K17" s="669">
        <v>0</v>
      </c>
      <c r="L17" s="669">
        <v>0</v>
      </c>
      <c r="M17" s="670">
        <f t="shared" si="1"/>
        <v>45230</v>
      </c>
      <c r="N17" s="671">
        <f t="shared" si="2"/>
        <v>45291</v>
      </c>
      <c r="O17" s="672">
        <f t="shared" si="3"/>
        <v>3</v>
      </c>
      <c r="P17" s="672">
        <f t="shared" si="4"/>
        <v>456000</v>
      </c>
    </row>
    <row r="18" spans="1:16" outlineLevel="1" x14ac:dyDescent="0.25">
      <c r="A18" s="665">
        <f t="shared" ca="1" si="0"/>
        <v>44475</v>
      </c>
      <c r="B18" s="666" t="s">
        <v>1028</v>
      </c>
      <c r="C18" s="667" t="s">
        <v>1036</v>
      </c>
      <c r="D18" s="667" t="s">
        <v>1037</v>
      </c>
      <c r="E18" s="667" t="s">
        <v>1030</v>
      </c>
      <c r="F18" s="667">
        <v>2024</v>
      </c>
      <c r="G18" s="667" t="s">
        <v>1031</v>
      </c>
      <c r="H18" s="668">
        <v>383000</v>
      </c>
      <c r="I18" s="667" t="s">
        <v>1038</v>
      </c>
      <c r="J18" s="669">
        <v>3.2689999999999997</v>
      </c>
      <c r="K18" s="669">
        <v>0</v>
      </c>
      <c r="L18" s="669">
        <v>0</v>
      </c>
      <c r="M18" s="670">
        <f t="shared" si="1"/>
        <v>45322</v>
      </c>
      <c r="N18" s="671">
        <f t="shared" si="2"/>
        <v>45382</v>
      </c>
      <c r="O18" s="672">
        <f t="shared" si="3"/>
        <v>3</v>
      </c>
      <c r="P18" s="672">
        <f t="shared" si="4"/>
        <v>1149000</v>
      </c>
    </row>
    <row r="19" spans="1:16" outlineLevel="1" x14ac:dyDescent="0.25">
      <c r="A19" s="665">
        <f t="shared" ca="1" si="0"/>
        <v>44475</v>
      </c>
      <c r="B19" s="666" t="s">
        <v>1028</v>
      </c>
      <c r="C19" s="667" t="s">
        <v>1036</v>
      </c>
      <c r="D19" s="667" t="s">
        <v>1037</v>
      </c>
      <c r="E19" s="667" t="s">
        <v>1030</v>
      </c>
      <c r="F19" s="667">
        <v>2024</v>
      </c>
      <c r="G19" s="667" t="s">
        <v>1033</v>
      </c>
      <c r="H19" s="668">
        <v>369000</v>
      </c>
      <c r="I19" s="667" t="s">
        <v>1038</v>
      </c>
      <c r="J19" s="669">
        <v>2.6439999999999997</v>
      </c>
      <c r="K19" s="669">
        <v>0</v>
      </c>
      <c r="L19" s="669">
        <v>0</v>
      </c>
      <c r="M19" s="670">
        <f t="shared" si="1"/>
        <v>45412</v>
      </c>
      <c r="N19" s="671">
        <f t="shared" si="2"/>
        <v>45473</v>
      </c>
      <c r="O19" s="672">
        <f t="shared" si="3"/>
        <v>3</v>
      </c>
      <c r="P19" s="672">
        <f t="shared" si="4"/>
        <v>1107000</v>
      </c>
    </row>
    <row r="20" spans="1:16" outlineLevel="1" x14ac:dyDescent="0.25">
      <c r="A20" s="665">
        <f t="shared" ca="1" si="0"/>
        <v>44475</v>
      </c>
      <c r="B20" s="666" t="s">
        <v>1028</v>
      </c>
      <c r="C20" s="667" t="s">
        <v>1036</v>
      </c>
      <c r="D20" s="667" t="s">
        <v>1037</v>
      </c>
      <c r="E20" s="667" t="s">
        <v>1030</v>
      </c>
      <c r="F20" s="667">
        <v>2024</v>
      </c>
      <c r="G20" s="667" t="s">
        <v>1034</v>
      </c>
      <c r="H20" s="668">
        <v>360000</v>
      </c>
      <c r="I20" s="667" t="s">
        <v>1038</v>
      </c>
      <c r="J20" s="669">
        <v>2.7326666666666664</v>
      </c>
      <c r="K20" s="669">
        <v>0</v>
      </c>
      <c r="L20" s="669">
        <v>0</v>
      </c>
      <c r="M20" s="670">
        <f t="shared" si="1"/>
        <v>45504</v>
      </c>
      <c r="N20" s="671">
        <f t="shared" si="2"/>
        <v>45565</v>
      </c>
      <c r="O20" s="672">
        <f t="shared" si="3"/>
        <v>3</v>
      </c>
      <c r="P20" s="672">
        <f t="shared" si="4"/>
        <v>1080000</v>
      </c>
    </row>
    <row r="21" spans="1:16" outlineLevel="1" x14ac:dyDescent="0.25">
      <c r="A21" s="665">
        <f t="shared" ca="1" si="0"/>
        <v>44475</v>
      </c>
      <c r="B21" s="666" t="s">
        <v>1028</v>
      </c>
      <c r="C21" s="667" t="s">
        <v>1036</v>
      </c>
      <c r="D21" s="667" t="s">
        <v>1037</v>
      </c>
      <c r="E21" s="667" t="s">
        <v>1030</v>
      </c>
      <c r="F21" s="667">
        <v>2024</v>
      </c>
      <c r="G21" s="667" t="s">
        <v>1035</v>
      </c>
      <c r="H21" s="668">
        <v>348000</v>
      </c>
      <c r="I21" s="667" t="s">
        <v>1038</v>
      </c>
      <c r="J21" s="669">
        <v>2.9193333333333333</v>
      </c>
      <c r="K21" s="669">
        <v>0</v>
      </c>
      <c r="L21" s="669">
        <v>0</v>
      </c>
      <c r="M21" s="670">
        <f t="shared" si="1"/>
        <v>45596</v>
      </c>
      <c r="N21" s="671">
        <f t="shared" si="2"/>
        <v>45657</v>
      </c>
      <c r="O21" s="672">
        <f t="shared" si="3"/>
        <v>3</v>
      </c>
      <c r="P21" s="672">
        <f t="shared" si="4"/>
        <v>1044000</v>
      </c>
    </row>
    <row r="22" spans="1:16" outlineLevel="1" x14ac:dyDescent="0.25">
      <c r="A22" s="665">
        <f t="shared" ca="1" si="0"/>
        <v>44475</v>
      </c>
      <c r="B22" s="666" t="s">
        <v>1028</v>
      </c>
      <c r="C22" s="667" t="s">
        <v>930</v>
      </c>
      <c r="D22" s="667" t="s">
        <v>1039</v>
      </c>
      <c r="E22" s="667" t="s">
        <v>1030</v>
      </c>
      <c r="F22" s="667">
        <v>2022</v>
      </c>
      <c r="G22" s="667" t="s">
        <v>1031</v>
      </c>
      <c r="H22" s="668">
        <v>420000</v>
      </c>
      <c r="I22" s="667" t="s">
        <v>1040</v>
      </c>
      <c r="J22" s="669">
        <v>1.2052099999999999</v>
      </c>
      <c r="K22" s="669">
        <v>0</v>
      </c>
      <c r="L22" s="669">
        <v>0</v>
      </c>
      <c r="M22" s="670">
        <f t="shared" si="1"/>
        <v>44592</v>
      </c>
      <c r="N22" s="671">
        <f t="shared" si="2"/>
        <v>44651</v>
      </c>
      <c r="O22" s="672">
        <f t="shared" si="3"/>
        <v>3</v>
      </c>
      <c r="P22" s="672">
        <f t="shared" si="4"/>
        <v>1260000</v>
      </c>
    </row>
    <row r="23" spans="1:16" outlineLevel="1" x14ac:dyDescent="0.25">
      <c r="A23" s="665">
        <f t="shared" ca="1" si="0"/>
        <v>44475</v>
      </c>
      <c r="B23" s="666" t="s">
        <v>1028</v>
      </c>
      <c r="C23" s="667" t="s">
        <v>930</v>
      </c>
      <c r="D23" s="667" t="s">
        <v>1039</v>
      </c>
      <c r="E23" s="667" t="s">
        <v>1030</v>
      </c>
      <c r="F23" s="667">
        <v>2022</v>
      </c>
      <c r="G23" s="667" t="s">
        <v>1033</v>
      </c>
      <c r="H23" s="668">
        <v>504000</v>
      </c>
      <c r="I23" s="667" t="s">
        <v>1040</v>
      </c>
      <c r="J23" s="669">
        <v>0.99021333333333317</v>
      </c>
      <c r="K23" s="669">
        <v>0</v>
      </c>
      <c r="L23" s="669">
        <v>0</v>
      </c>
      <c r="M23" s="670">
        <f t="shared" si="1"/>
        <v>44681</v>
      </c>
      <c r="N23" s="671">
        <f t="shared" si="2"/>
        <v>44742</v>
      </c>
      <c r="O23" s="672">
        <f t="shared" si="3"/>
        <v>3</v>
      </c>
      <c r="P23" s="672">
        <f t="shared" si="4"/>
        <v>1512000</v>
      </c>
    </row>
    <row r="24" spans="1:16" outlineLevel="1" x14ac:dyDescent="0.25">
      <c r="A24" s="665">
        <f t="shared" ca="1" si="0"/>
        <v>44475</v>
      </c>
      <c r="B24" s="666" t="s">
        <v>1028</v>
      </c>
      <c r="C24" s="667" t="s">
        <v>930</v>
      </c>
      <c r="D24" s="667" t="s">
        <v>1039</v>
      </c>
      <c r="E24" s="667" t="s">
        <v>1030</v>
      </c>
      <c r="F24" s="667">
        <v>2022</v>
      </c>
      <c r="G24" s="667" t="s">
        <v>1034</v>
      </c>
      <c r="H24" s="668">
        <v>462000</v>
      </c>
      <c r="I24" s="667" t="s">
        <v>1040</v>
      </c>
      <c r="J24" s="669">
        <v>0.92458666666666667</v>
      </c>
      <c r="K24" s="669">
        <v>0</v>
      </c>
      <c r="L24" s="669">
        <v>0</v>
      </c>
      <c r="M24" s="670">
        <f t="shared" si="1"/>
        <v>44773</v>
      </c>
      <c r="N24" s="671">
        <f t="shared" si="2"/>
        <v>44834</v>
      </c>
      <c r="O24" s="672">
        <f t="shared" si="3"/>
        <v>3</v>
      </c>
      <c r="P24" s="672">
        <f t="shared" si="4"/>
        <v>1386000</v>
      </c>
    </row>
    <row r="25" spans="1:16" outlineLevel="1" x14ac:dyDescent="0.25">
      <c r="A25" s="665">
        <f t="shared" ca="1" si="0"/>
        <v>44475</v>
      </c>
      <c r="B25" s="666" t="s">
        <v>1028</v>
      </c>
      <c r="C25" s="667" t="s">
        <v>930</v>
      </c>
      <c r="D25" s="667" t="s">
        <v>1039</v>
      </c>
      <c r="E25" s="667" t="s">
        <v>1030</v>
      </c>
      <c r="F25" s="667">
        <v>2022</v>
      </c>
      <c r="G25" s="667" t="s">
        <v>1035</v>
      </c>
      <c r="H25" s="668">
        <v>420000</v>
      </c>
      <c r="I25" s="667" t="s">
        <v>1040</v>
      </c>
      <c r="J25" s="669">
        <v>0.9204199999999999</v>
      </c>
      <c r="K25" s="669">
        <v>0</v>
      </c>
      <c r="L25" s="669">
        <v>0</v>
      </c>
      <c r="M25" s="670">
        <f t="shared" si="1"/>
        <v>44865</v>
      </c>
      <c r="N25" s="671">
        <f t="shared" si="2"/>
        <v>44926</v>
      </c>
      <c r="O25" s="672">
        <f t="shared" si="3"/>
        <v>3</v>
      </c>
      <c r="P25" s="672">
        <f t="shared" si="4"/>
        <v>1260000</v>
      </c>
    </row>
    <row r="26" spans="1:16" outlineLevel="1" x14ac:dyDescent="0.25">
      <c r="A26" s="665">
        <f t="shared" ca="1" si="0"/>
        <v>44475</v>
      </c>
      <c r="B26" s="666" t="s">
        <v>1028</v>
      </c>
      <c r="C26" s="667" t="s">
        <v>930</v>
      </c>
      <c r="D26" s="667" t="s">
        <v>1039</v>
      </c>
      <c r="E26" s="667" t="s">
        <v>1030</v>
      </c>
      <c r="F26" s="667">
        <v>2023</v>
      </c>
      <c r="G26" s="667" t="s">
        <v>1031</v>
      </c>
      <c r="H26" s="668">
        <v>966000</v>
      </c>
      <c r="I26" s="667" t="s">
        <v>1040</v>
      </c>
      <c r="J26" s="669">
        <v>0.88458333333333328</v>
      </c>
      <c r="K26" s="669">
        <v>0</v>
      </c>
      <c r="L26" s="669">
        <v>0</v>
      </c>
      <c r="M26" s="670">
        <f t="shared" si="1"/>
        <v>44957</v>
      </c>
      <c r="N26" s="671">
        <f t="shared" si="2"/>
        <v>45016</v>
      </c>
      <c r="O26" s="672">
        <f t="shared" si="3"/>
        <v>3</v>
      </c>
      <c r="P26" s="672">
        <f t="shared" si="4"/>
        <v>2898000</v>
      </c>
    </row>
    <row r="27" spans="1:16" outlineLevel="1" x14ac:dyDescent="0.25">
      <c r="A27" s="665">
        <f t="shared" ca="1" si="0"/>
        <v>44475</v>
      </c>
      <c r="B27" s="666" t="s">
        <v>1028</v>
      </c>
      <c r="C27" s="667" t="s">
        <v>930</v>
      </c>
      <c r="D27" s="667" t="s">
        <v>1039</v>
      </c>
      <c r="E27" s="667" t="s">
        <v>1030</v>
      </c>
      <c r="F27" s="667">
        <v>2023</v>
      </c>
      <c r="G27" s="667" t="s">
        <v>1033</v>
      </c>
      <c r="H27" s="668">
        <v>924000</v>
      </c>
      <c r="I27" s="667" t="s">
        <v>1040</v>
      </c>
      <c r="J27" s="669">
        <v>0.77687666666666666</v>
      </c>
      <c r="K27" s="669">
        <v>0</v>
      </c>
      <c r="L27" s="669">
        <v>0</v>
      </c>
      <c r="M27" s="670">
        <f t="shared" si="1"/>
        <v>45046</v>
      </c>
      <c r="N27" s="671">
        <f t="shared" si="2"/>
        <v>45107</v>
      </c>
      <c r="O27" s="672">
        <f t="shared" si="3"/>
        <v>3</v>
      </c>
      <c r="P27" s="672">
        <f t="shared" si="4"/>
        <v>2772000</v>
      </c>
    </row>
    <row r="28" spans="1:16" outlineLevel="1" x14ac:dyDescent="0.25">
      <c r="A28" s="665">
        <f t="shared" ca="1" si="0"/>
        <v>44475</v>
      </c>
      <c r="B28" s="666" t="s">
        <v>1028</v>
      </c>
      <c r="C28" s="667" t="s">
        <v>930</v>
      </c>
      <c r="D28" s="667" t="s">
        <v>1039</v>
      </c>
      <c r="E28" s="667" t="s">
        <v>1030</v>
      </c>
      <c r="F28" s="667">
        <v>2023</v>
      </c>
      <c r="G28" s="667" t="s">
        <v>1034</v>
      </c>
      <c r="H28" s="668">
        <v>924000</v>
      </c>
      <c r="I28" s="667" t="s">
        <v>1040</v>
      </c>
      <c r="J28" s="669">
        <v>0.7593766666666667</v>
      </c>
      <c r="K28" s="669">
        <v>0</v>
      </c>
      <c r="L28" s="669">
        <v>0</v>
      </c>
      <c r="M28" s="670">
        <f t="shared" si="1"/>
        <v>45138</v>
      </c>
      <c r="N28" s="671">
        <f t="shared" si="2"/>
        <v>45199</v>
      </c>
      <c r="O28" s="672">
        <f t="shared" si="3"/>
        <v>3</v>
      </c>
      <c r="P28" s="672">
        <f t="shared" si="4"/>
        <v>2772000</v>
      </c>
    </row>
    <row r="29" spans="1:16" outlineLevel="1" x14ac:dyDescent="0.25">
      <c r="A29" s="665">
        <f t="shared" ca="1" si="0"/>
        <v>44475</v>
      </c>
      <c r="B29" s="666" t="s">
        <v>1028</v>
      </c>
      <c r="C29" s="667" t="s">
        <v>930</v>
      </c>
      <c r="D29" s="667" t="s">
        <v>1039</v>
      </c>
      <c r="E29" s="667" t="s">
        <v>1030</v>
      </c>
      <c r="F29" s="667">
        <v>2023</v>
      </c>
      <c r="G29" s="667" t="s">
        <v>1035</v>
      </c>
      <c r="H29" s="668">
        <v>882000</v>
      </c>
      <c r="I29" s="667" t="s">
        <v>1040</v>
      </c>
      <c r="J29" s="669">
        <v>0.76208333333333333</v>
      </c>
      <c r="K29" s="669">
        <v>0</v>
      </c>
      <c r="L29" s="669">
        <v>0</v>
      </c>
      <c r="M29" s="670">
        <f t="shared" si="1"/>
        <v>45230</v>
      </c>
      <c r="N29" s="671">
        <f t="shared" si="2"/>
        <v>45291</v>
      </c>
      <c r="O29" s="672">
        <f t="shared" si="3"/>
        <v>3</v>
      </c>
      <c r="P29" s="672">
        <f t="shared" si="4"/>
        <v>2646000</v>
      </c>
    </row>
    <row r="30" spans="1:16" outlineLevel="1" x14ac:dyDescent="0.25">
      <c r="A30" s="665">
        <f t="shared" ca="1" si="0"/>
        <v>44475</v>
      </c>
      <c r="B30" s="666" t="s">
        <v>1028</v>
      </c>
      <c r="C30" s="667" t="s">
        <v>930</v>
      </c>
      <c r="D30" s="667" t="s">
        <v>1039</v>
      </c>
      <c r="E30" s="667" t="s">
        <v>1030</v>
      </c>
      <c r="F30" s="667">
        <v>2024</v>
      </c>
      <c r="G30" s="667" t="s">
        <v>1031</v>
      </c>
      <c r="H30" s="668">
        <v>840000</v>
      </c>
      <c r="I30" s="667" t="s">
        <v>1040</v>
      </c>
      <c r="J30" s="669">
        <v>0.74249999999999994</v>
      </c>
      <c r="K30" s="669">
        <v>0</v>
      </c>
      <c r="L30" s="669">
        <v>0</v>
      </c>
      <c r="M30" s="670">
        <f t="shared" si="1"/>
        <v>45322</v>
      </c>
      <c r="N30" s="671">
        <f t="shared" si="2"/>
        <v>45382</v>
      </c>
      <c r="O30" s="672">
        <f t="shared" si="3"/>
        <v>3</v>
      </c>
      <c r="P30" s="672">
        <f t="shared" si="4"/>
        <v>2520000</v>
      </c>
    </row>
    <row r="31" spans="1:16" outlineLevel="1" x14ac:dyDescent="0.25">
      <c r="A31" s="665">
        <f t="shared" ca="1" si="0"/>
        <v>44475</v>
      </c>
      <c r="B31" s="666" t="s">
        <v>1028</v>
      </c>
      <c r="C31" s="667" t="s">
        <v>930</v>
      </c>
      <c r="D31" s="667" t="s">
        <v>1039</v>
      </c>
      <c r="E31" s="667" t="s">
        <v>1030</v>
      </c>
      <c r="F31" s="667">
        <v>2024</v>
      </c>
      <c r="G31" s="667" t="s">
        <v>1033</v>
      </c>
      <c r="H31" s="668">
        <v>798000</v>
      </c>
      <c r="I31" s="667" t="s">
        <v>1040</v>
      </c>
      <c r="J31" s="669">
        <v>0.67374999999999996</v>
      </c>
      <c r="K31" s="669">
        <v>0</v>
      </c>
      <c r="L31" s="669">
        <v>0</v>
      </c>
      <c r="M31" s="670">
        <f t="shared" si="1"/>
        <v>45412</v>
      </c>
      <c r="N31" s="671">
        <f t="shared" si="2"/>
        <v>45473</v>
      </c>
      <c r="O31" s="672">
        <f t="shared" si="3"/>
        <v>3</v>
      </c>
      <c r="P31" s="672">
        <f t="shared" si="4"/>
        <v>2394000</v>
      </c>
    </row>
    <row r="32" spans="1:16" outlineLevel="1" x14ac:dyDescent="0.25">
      <c r="A32" s="665">
        <f t="shared" ca="1" si="0"/>
        <v>44475</v>
      </c>
      <c r="B32" s="666" t="s">
        <v>1028</v>
      </c>
      <c r="C32" s="667" t="s">
        <v>930</v>
      </c>
      <c r="D32" s="667" t="s">
        <v>1039</v>
      </c>
      <c r="E32" s="667" t="s">
        <v>1030</v>
      </c>
      <c r="F32" s="667">
        <v>2024</v>
      </c>
      <c r="G32" s="667" t="s">
        <v>1034</v>
      </c>
      <c r="H32" s="668">
        <v>798000</v>
      </c>
      <c r="I32" s="667" t="s">
        <v>1040</v>
      </c>
      <c r="J32" s="669">
        <v>0.67208333333333337</v>
      </c>
      <c r="K32" s="669">
        <v>0</v>
      </c>
      <c r="L32" s="669">
        <v>0</v>
      </c>
      <c r="M32" s="670">
        <f t="shared" si="1"/>
        <v>45504</v>
      </c>
      <c r="N32" s="671">
        <f t="shared" si="2"/>
        <v>45565</v>
      </c>
      <c r="O32" s="672">
        <f t="shared" si="3"/>
        <v>3</v>
      </c>
      <c r="P32" s="672">
        <f t="shared" si="4"/>
        <v>2394000</v>
      </c>
    </row>
    <row r="33" spans="1:16" outlineLevel="1" x14ac:dyDescent="0.25">
      <c r="A33" s="665">
        <f t="shared" ca="1" si="0"/>
        <v>44475</v>
      </c>
      <c r="B33" s="666" t="s">
        <v>1028</v>
      </c>
      <c r="C33" s="667" t="s">
        <v>930</v>
      </c>
      <c r="D33" s="667" t="s">
        <v>1039</v>
      </c>
      <c r="E33" s="667" t="s">
        <v>1030</v>
      </c>
      <c r="F33" s="667">
        <v>2024</v>
      </c>
      <c r="G33" s="667" t="s">
        <v>1035</v>
      </c>
      <c r="H33" s="668">
        <v>756000</v>
      </c>
      <c r="I33" s="667" t="s">
        <v>1040</v>
      </c>
      <c r="J33" s="669">
        <v>0.6825</v>
      </c>
      <c r="K33" s="669">
        <v>0</v>
      </c>
      <c r="L33" s="669">
        <v>0</v>
      </c>
      <c r="M33" s="670">
        <f t="shared" si="1"/>
        <v>45596</v>
      </c>
      <c r="N33" s="671">
        <f t="shared" si="2"/>
        <v>45657</v>
      </c>
      <c r="O33" s="672">
        <f t="shared" si="3"/>
        <v>3</v>
      </c>
      <c r="P33" s="672">
        <f t="shared" si="4"/>
        <v>2268000</v>
      </c>
    </row>
    <row r="34" spans="1:16" outlineLevel="1" x14ac:dyDescent="0.25">
      <c r="A34" s="665">
        <f t="shared" ca="1" si="0"/>
        <v>44475</v>
      </c>
      <c r="B34" s="666" t="s">
        <v>1028</v>
      </c>
      <c r="C34" s="667" t="s">
        <v>930</v>
      </c>
      <c r="D34" s="667" t="s">
        <v>1041</v>
      </c>
      <c r="E34" s="667" t="s">
        <v>1030</v>
      </c>
      <c r="F34" s="667">
        <v>2022</v>
      </c>
      <c r="G34" s="667" t="s">
        <v>1031</v>
      </c>
      <c r="H34" s="668">
        <v>1008000</v>
      </c>
      <c r="I34" s="667" t="s">
        <v>1040</v>
      </c>
      <c r="J34" s="669">
        <v>0.36187666666666662</v>
      </c>
      <c r="K34" s="669">
        <v>0</v>
      </c>
      <c r="L34" s="669">
        <v>0</v>
      </c>
      <c r="M34" s="670">
        <f t="shared" si="1"/>
        <v>44592</v>
      </c>
      <c r="N34" s="671">
        <f t="shared" si="2"/>
        <v>44651</v>
      </c>
      <c r="O34" s="672">
        <f t="shared" si="3"/>
        <v>3</v>
      </c>
      <c r="P34" s="672">
        <f t="shared" si="4"/>
        <v>3024000</v>
      </c>
    </row>
    <row r="35" spans="1:16" outlineLevel="1" x14ac:dyDescent="0.25">
      <c r="A35" s="665">
        <f t="shared" ca="1" si="0"/>
        <v>44475</v>
      </c>
      <c r="B35" s="666" t="s">
        <v>1028</v>
      </c>
      <c r="C35" s="667" t="s">
        <v>930</v>
      </c>
      <c r="D35" s="667" t="s">
        <v>1041</v>
      </c>
      <c r="E35" s="667" t="s">
        <v>1030</v>
      </c>
      <c r="F35" s="667">
        <v>2022</v>
      </c>
      <c r="G35" s="667" t="s">
        <v>1033</v>
      </c>
      <c r="H35" s="668">
        <v>966000</v>
      </c>
      <c r="I35" s="667" t="s">
        <v>1040</v>
      </c>
      <c r="J35" s="669">
        <v>0.29354666666666668</v>
      </c>
      <c r="K35" s="669">
        <v>0</v>
      </c>
      <c r="L35" s="669">
        <v>0</v>
      </c>
      <c r="M35" s="670">
        <f t="shared" si="1"/>
        <v>44681</v>
      </c>
      <c r="N35" s="671">
        <f t="shared" si="2"/>
        <v>44742</v>
      </c>
      <c r="O35" s="672">
        <f t="shared" si="3"/>
        <v>3</v>
      </c>
      <c r="P35" s="672">
        <f t="shared" si="4"/>
        <v>2898000</v>
      </c>
    </row>
    <row r="36" spans="1:16" outlineLevel="1" x14ac:dyDescent="0.25">
      <c r="A36" s="665">
        <f t="shared" ca="1" si="0"/>
        <v>44475</v>
      </c>
      <c r="B36" s="666" t="s">
        <v>1028</v>
      </c>
      <c r="C36" s="667" t="s">
        <v>930</v>
      </c>
      <c r="D36" s="667" t="s">
        <v>1041</v>
      </c>
      <c r="E36" s="667" t="s">
        <v>1030</v>
      </c>
      <c r="F36" s="667">
        <v>2022</v>
      </c>
      <c r="G36" s="667" t="s">
        <v>1034</v>
      </c>
      <c r="H36" s="668">
        <v>924000</v>
      </c>
      <c r="I36" s="667" t="s">
        <v>1040</v>
      </c>
      <c r="J36" s="669">
        <v>0.28813</v>
      </c>
      <c r="K36" s="669">
        <v>0</v>
      </c>
      <c r="L36" s="669">
        <v>0</v>
      </c>
      <c r="M36" s="670">
        <f t="shared" si="1"/>
        <v>44773</v>
      </c>
      <c r="N36" s="671">
        <f t="shared" si="2"/>
        <v>44834</v>
      </c>
      <c r="O36" s="672">
        <f t="shared" si="3"/>
        <v>3</v>
      </c>
      <c r="P36" s="672">
        <f t="shared" si="4"/>
        <v>2772000</v>
      </c>
    </row>
    <row r="37" spans="1:16" outlineLevel="1" x14ac:dyDescent="0.25">
      <c r="A37" s="665">
        <f t="shared" ca="1" si="0"/>
        <v>44475</v>
      </c>
      <c r="B37" s="666" t="s">
        <v>1028</v>
      </c>
      <c r="C37" s="667" t="s">
        <v>930</v>
      </c>
      <c r="D37" s="667" t="s">
        <v>1041</v>
      </c>
      <c r="E37" s="667" t="s">
        <v>1030</v>
      </c>
      <c r="F37" s="667">
        <v>2022</v>
      </c>
      <c r="G37" s="667" t="s">
        <v>1035</v>
      </c>
      <c r="H37" s="668">
        <v>840000</v>
      </c>
      <c r="I37" s="667" t="s">
        <v>1040</v>
      </c>
      <c r="J37" s="669">
        <v>0.28813</v>
      </c>
      <c r="K37" s="669">
        <v>0</v>
      </c>
      <c r="L37" s="669">
        <v>0</v>
      </c>
      <c r="M37" s="670">
        <f t="shared" si="1"/>
        <v>44865</v>
      </c>
      <c r="N37" s="671">
        <f t="shared" si="2"/>
        <v>44926</v>
      </c>
      <c r="O37" s="672">
        <f t="shared" si="3"/>
        <v>3</v>
      </c>
      <c r="P37" s="672">
        <f t="shared" si="4"/>
        <v>2520000</v>
      </c>
    </row>
    <row r="38" spans="1:16" outlineLevel="1" x14ac:dyDescent="0.25">
      <c r="A38" s="665">
        <f t="shared" ca="1" si="0"/>
        <v>44475</v>
      </c>
      <c r="B38" s="666" t="s">
        <v>1028</v>
      </c>
      <c r="C38" s="667" t="s">
        <v>930</v>
      </c>
      <c r="D38" s="667" t="s">
        <v>1041</v>
      </c>
      <c r="E38" s="667" t="s">
        <v>1030</v>
      </c>
      <c r="F38" s="667">
        <v>2023</v>
      </c>
      <c r="G38" s="667" t="s">
        <v>1031</v>
      </c>
      <c r="H38" s="668">
        <v>1344000</v>
      </c>
      <c r="I38" s="667" t="s">
        <v>1040</v>
      </c>
      <c r="J38" s="669">
        <v>0.28312666666666664</v>
      </c>
      <c r="K38" s="669">
        <v>0</v>
      </c>
      <c r="L38" s="669">
        <v>0</v>
      </c>
      <c r="M38" s="670">
        <f t="shared" si="1"/>
        <v>44957</v>
      </c>
      <c r="N38" s="671">
        <f t="shared" si="2"/>
        <v>45016</v>
      </c>
      <c r="O38" s="672">
        <f t="shared" si="3"/>
        <v>3</v>
      </c>
      <c r="P38" s="672">
        <f t="shared" si="4"/>
        <v>4032000</v>
      </c>
    </row>
    <row r="39" spans="1:16" outlineLevel="1" x14ac:dyDescent="0.25">
      <c r="A39" s="665">
        <f t="shared" ca="1" si="0"/>
        <v>44475</v>
      </c>
      <c r="B39" s="666" t="s">
        <v>1028</v>
      </c>
      <c r="C39" s="667" t="s">
        <v>930</v>
      </c>
      <c r="D39" s="667" t="s">
        <v>1041</v>
      </c>
      <c r="E39" s="667" t="s">
        <v>1030</v>
      </c>
      <c r="F39" s="667">
        <v>2023</v>
      </c>
      <c r="G39" s="667" t="s">
        <v>1033</v>
      </c>
      <c r="H39" s="668">
        <v>1344000</v>
      </c>
      <c r="I39" s="667" t="s">
        <v>1040</v>
      </c>
      <c r="J39" s="669">
        <v>0.24479333333333336</v>
      </c>
      <c r="K39" s="669">
        <v>0</v>
      </c>
      <c r="L39" s="669">
        <v>0</v>
      </c>
      <c r="M39" s="670">
        <f t="shared" si="1"/>
        <v>45046</v>
      </c>
      <c r="N39" s="671">
        <f t="shared" si="2"/>
        <v>45107</v>
      </c>
      <c r="O39" s="672">
        <f t="shared" si="3"/>
        <v>3</v>
      </c>
      <c r="P39" s="672">
        <f t="shared" si="4"/>
        <v>4032000</v>
      </c>
    </row>
    <row r="40" spans="1:16" outlineLevel="1" x14ac:dyDescent="0.25">
      <c r="A40" s="665">
        <f t="shared" ca="1" si="0"/>
        <v>44475</v>
      </c>
      <c r="B40" s="666" t="s">
        <v>1028</v>
      </c>
      <c r="C40" s="667" t="s">
        <v>930</v>
      </c>
      <c r="D40" s="667" t="s">
        <v>1041</v>
      </c>
      <c r="E40" s="667" t="s">
        <v>1030</v>
      </c>
      <c r="F40" s="667">
        <v>2023</v>
      </c>
      <c r="G40" s="667" t="s">
        <v>1034</v>
      </c>
      <c r="H40" s="668">
        <v>1302000</v>
      </c>
      <c r="I40" s="667" t="s">
        <v>1040</v>
      </c>
      <c r="J40" s="669">
        <v>0.24249999999999999</v>
      </c>
      <c r="K40" s="669">
        <v>0</v>
      </c>
      <c r="L40" s="669">
        <v>0</v>
      </c>
      <c r="M40" s="670">
        <f t="shared" si="1"/>
        <v>45138</v>
      </c>
      <c r="N40" s="671">
        <f t="shared" si="2"/>
        <v>45199</v>
      </c>
      <c r="O40" s="672">
        <f t="shared" si="3"/>
        <v>3</v>
      </c>
      <c r="P40" s="672">
        <f t="shared" si="4"/>
        <v>3906000</v>
      </c>
    </row>
    <row r="41" spans="1:16" outlineLevel="1" x14ac:dyDescent="0.25">
      <c r="A41" s="665">
        <f t="shared" ca="1" si="0"/>
        <v>44475</v>
      </c>
      <c r="B41" s="666" t="s">
        <v>1028</v>
      </c>
      <c r="C41" s="667" t="s">
        <v>930</v>
      </c>
      <c r="D41" s="667" t="s">
        <v>1041</v>
      </c>
      <c r="E41" s="667" t="s">
        <v>1030</v>
      </c>
      <c r="F41" s="667">
        <v>2023</v>
      </c>
      <c r="G41" s="667" t="s">
        <v>1035</v>
      </c>
      <c r="H41" s="668">
        <v>1260000</v>
      </c>
      <c r="I41" s="667" t="s">
        <v>1040</v>
      </c>
      <c r="J41" s="669">
        <v>0.245</v>
      </c>
      <c r="K41" s="669">
        <v>0</v>
      </c>
      <c r="L41" s="669">
        <v>0</v>
      </c>
      <c r="M41" s="670">
        <f t="shared" si="1"/>
        <v>45230</v>
      </c>
      <c r="N41" s="671">
        <f t="shared" si="2"/>
        <v>45291</v>
      </c>
      <c r="O41" s="672">
        <f t="shared" si="3"/>
        <v>3</v>
      </c>
      <c r="P41" s="672">
        <f t="shared" si="4"/>
        <v>3780000</v>
      </c>
    </row>
    <row r="42" spans="1:16" outlineLevel="1" x14ac:dyDescent="0.25">
      <c r="A42" s="665">
        <f t="shared" ca="1" si="0"/>
        <v>44475</v>
      </c>
      <c r="B42" s="666" t="s">
        <v>1028</v>
      </c>
      <c r="C42" s="667" t="s">
        <v>930</v>
      </c>
      <c r="D42" s="667" t="s">
        <v>1041</v>
      </c>
      <c r="E42" s="667" t="s">
        <v>1030</v>
      </c>
      <c r="F42" s="667">
        <v>2024</v>
      </c>
      <c r="G42" s="667" t="s">
        <v>1031</v>
      </c>
      <c r="H42" s="668">
        <v>1176000</v>
      </c>
      <c r="I42" s="667" t="s">
        <v>1040</v>
      </c>
      <c r="J42" s="669">
        <v>0.24119333333333332</v>
      </c>
      <c r="K42" s="669">
        <v>0</v>
      </c>
      <c r="L42" s="669">
        <v>0</v>
      </c>
      <c r="M42" s="670">
        <f t="shared" si="1"/>
        <v>45322</v>
      </c>
      <c r="N42" s="671">
        <f t="shared" si="2"/>
        <v>45382</v>
      </c>
      <c r="O42" s="672">
        <f t="shared" si="3"/>
        <v>3</v>
      </c>
      <c r="P42" s="672">
        <f t="shared" si="4"/>
        <v>3528000</v>
      </c>
    </row>
    <row r="43" spans="1:16" outlineLevel="1" x14ac:dyDescent="0.25">
      <c r="A43" s="665">
        <f t="shared" ca="1" si="0"/>
        <v>44475</v>
      </c>
      <c r="B43" s="666" t="s">
        <v>1028</v>
      </c>
      <c r="C43" s="667" t="s">
        <v>930</v>
      </c>
      <c r="D43" s="667" t="s">
        <v>1041</v>
      </c>
      <c r="E43" s="667" t="s">
        <v>1030</v>
      </c>
      <c r="F43" s="667">
        <v>2024</v>
      </c>
      <c r="G43" s="667" t="s">
        <v>1033</v>
      </c>
      <c r="H43" s="668">
        <v>1134000</v>
      </c>
      <c r="I43" s="667" t="s">
        <v>1040</v>
      </c>
      <c r="J43" s="669">
        <v>0.23294000000000001</v>
      </c>
      <c r="K43" s="669">
        <v>0</v>
      </c>
      <c r="L43" s="669">
        <v>0</v>
      </c>
      <c r="M43" s="670">
        <f t="shared" si="1"/>
        <v>45412</v>
      </c>
      <c r="N43" s="671">
        <f t="shared" si="2"/>
        <v>45473</v>
      </c>
      <c r="O43" s="672">
        <f t="shared" si="3"/>
        <v>3</v>
      </c>
      <c r="P43" s="672">
        <f t="shared" si="4"/>
        <v>3402000</v>
      </c>
    </row>
    <row r="44" spans="1:16" outlineLevel="1" x14ac:dyDescent="0.25">
      <c r="A44" s="665">
        <f t="shared" ca="1" si="0"/>
        <v>44475</v>
      </c>
      <c r="B44" s="666" t="s">
        <v>1028</v>
      </c>
      <c r="C44" s="667" t="s">
        <v>930</v>
      </c>
      <c r="D44" s="667" t="s">
        <v>1041</v>
      </c>
      <c r="E44" s="667" t="s">
        <v>1030</v>
      </c>
      <c r="F44" s="667">
        <v>2024</v>
      </c>
      <c r="G44" s="667" t="s">
        <v>1034</v>
      </c>
      <c r="H44" s="668">
        <v>1134000</v>
      </c>
      <c r="I44" s="667" t="s">
        <v>1040</v>
      </c>
      <c r="J44" s="669">
        <v>0.23294000000000001</v>
      </c>
      <c r="K44" s="669">
        <v>0</v>
      </c>
      <c r="L44" s="669">
        <v>0</v>
      </c>
      <c r="M44" s="670">
        <f t="shared" si="1"/>
        <v>45504</v>
      </c>
      <c r="N44" s="671">
        <f t="shared" si="2"/>
        <v>45565</v>
      </c>
      <c r="O44" s="672">
        <f t="shared" si="3"/>
        <v>3</v>
      </c>
      <c r="P44" s="672">
        <f t="shared" si="4"/>
        <v>3402000</v>
      </c>
    </row>
    <row r="45" spans="1:16" outlineLevel="1" x14ac:dyDescent="0.25">
      <c r="A45" s="665">
        <f t="shared" ca="1" si="0"/>
        <v>44475</v>
      </c>
      <c r="B45" s="666" t="s">
        <v>1028</v>
      </c>
      <c r="C45" s="667" t="s">
        <v>930</v>
      </c>
      <c r="D45" s="667" t="s">
        <v>1041</v>
      </c>
      <c r="E45" s="667" t="s">
        <v>1030</v>
      </c>
      <c r="F45" s="667">
        <v>2024</v>
      </c>
      <c r="G45" s="667" t="s">
        <v>1035</v>
      </c>
      <c r="H45" s="668">
        <v>1092000</v>
      </c>
      <c r="I45" s="667" t="s">
        <v>1040</v>
      </c>
      <c r="J45" s="669">
        <v>0.23294000000000001</v>
      </c>
      <c r="K45" s="669">
        <v>0</v>
      </c>
      <c r="L45" s="669">
        <v>0</v>
      </c>
      <c r="M45" s="670">
        <f t="shared" si="1"/>
        <v>45596</v>
      </c>
      <c r="N45" s="671">
        <f t="shared" si="2"/>
        <v>45657</v>
      </c>
      <c r="O45" s="672">
        <f t="shared" si="3"/>
        <v>3</v>
      </c>
      <c r="P45" s="672">
        <f t="shared" si="4"/>
        <v>3276000</v>
      </c>
    </row>
    <row r="46" spans="1:16" outlineLevel="1" x14ac:dyDescent="0.25">
      <c r="A46" s="665">
        <f t="shared" ca="1" si="0"/>
        <v>44475</v>
      </c>
      <c r="B46" s="666" t="s">
        <v>1028</v>
      </c>
      <c r="C46" s="667" t="s">
        <v>930</v>
      </c>
      <c r="D46" s="667" t="s">
        <v>1042</v>
      </c>
      <c r="E46" s="667" t="s">
        <v>1030</v>
      </c>
      <c r="F46" s="667">
        <v>2022</v>
      </c>
      <c r="G46" s="667" t="s">
        <v>1031</v>
      </c>
      <c r="H46" s="668">
        <v>315000</v>
      </c>
      <c r="I46" s="667" t="s">
        <v>1040</v>
      </c>
      <c r="J46" s="669">
        <v>1.5368799999999998</v>
      </c>
      <c r="K46" s="669">
        <v>0</v>
      </c>
      <c r="L46" s="669">
        <v>0</v>
      </c>
      <c r="M46" s="670">
        <f t="shared" si="1"/>
        <v>44592</v>
      </c>
      <c r="N46" s="671">
        <f t="shared" si="2"/>
        <v>44651</v>
      </c>
      <c r="O46" s="672">
        <f t="shared" si="3"/>
        <v>3</v>
      </c>
      <c r="P46" s="672">
        <f t="shared" si="4"/>
        <v>945000</v>
      </c>
    </row>
    <row r="47" spans="1:16" outlineLevel="1" x14ac:dyDescent="0.25">
      <c r="A47" s="665">
        <f t="shared" ca="1" si="0"/>
        <v>44475</v>
      </c>
      <c r="B47" s="666" t="s">
        <v>1028</v>
      </c>
      <c r="C47" s="667" t="s">
        <v>930</v>
      </c>
      <c r="D47" s="667" t="s">
        <v>1042</v>
      </c>
      <c r="E47" s="667" t="s">
        <v>1030</v>
      </c>
      <c r="F47" s="667">
        <v>2022</v>
      </c>
      <c r="G47" s="667" t="s">
        <v>1033</v>
      </c>
      <c r="H47" s="668">
        <v>294000</v>
      </c>
      <c r="I47" s="667" t="s">
        <v>1040</v>
      </c>
      <c r="J47" s="669">
        <v>1.4472933333333333</v>
      </c>
      <c r="K47" s="669">
        <v>0</v>
      </c>
      <c r="L47" s="669">
        <v>0</v>
      </c>
      <c r="M47" s="670">
        <f t="shared" si="1"/>
        <v>44681</v>
      </c>
      <c r="N47" s="671">
        <f t="shared" si="2"/>
        <v>44742</v>
      </c>
      <c r="O47" s="672">
        <f t="shared" si="3"/>
        <v>3</v>
      </c>
      <c r="P47" s="672">
        <f t="shared" si="4"/>
        <v>882000</v>
      </c>
    </row>
    <row r="48" spans="1:16" outlineLevel="1" x14ac:dyDescent="0.25">
      <c r="A48" s="665">
        <f t="shared" ca="1" si="0"/>
        <v>44475</v>
      </c>
      <c r="B48" s="666" t="s">
        <v>1028</v>
      </c>
      <c r="C48" s="667" t="s">
        <v>930</v>
      </c>
      <c r="D48" s="667" t="s">
        <v>1042</v>
      </c>
      <c r="E48" s="667" t="s">
        <v>1030</v>
      </c>
      <c r="F48" s="667">
        <v>2022</v>
      </c>
      <c r="G48" s="667" t="s">
        <v>1034</v>
      </c>
      <c r="H48" s="668">
        <v>294000</v>
      </c>
      <c r="I48" s="667" t="s">
        <v>1040</v>
      </c>
      <c r="J48" s="669">
        <v>1.41167</v>
      </c>
      <c r="K48" s="669">
        <v>0</v>
      </c>
      <c r="L48" s="669">
        <v>0</v>
      </c>
      <c r="M48" s="670">
        <f t="shared" si="1"/>
        <v>44773</v>
      </c>
      <c r="N48" s="671">
        <f t="shared" si="2"/>
        <v>44834</v>
      </c>
      <c r="O48" s="672">
        <f t="shared" si="3"/>
        <v>3</v>
      </c>
      <c r="P48" s="672">
        <f t="shared" si="4"/>
        <v>882000</v>
      </c>
    </row>
    <row r="49" spans="1:16" outlineLevel="1" x14ac:dyDescent="0.25">
      <c r="A49" s="665">
        <f t="shared" ca="1" si="0"/>
        <v>44475</v>
      </c>
      <c r="B49" s="666" t="s">
        <v>1028</v>
      </c>
      <c r="C49" s="667" t="s">
        <v>930</v>
      </c>
      <c r="D49" s="667" t="s">
        <v>1042</v>
      </c>
      <c r="E49" s="667" t="s">
        <v>1030</v>
      </c>
      <c r="F49" s="667">
        <v>2022</v>
      </c>
      <c r="G49" s="667" t="s">
        <v>1035</v>
      </c>
      <c r="H49" s="668">
        <v>273000</v>
      </c>
      <c r="I49" s="667" t="s">
        <v>1040</v>
      </c>
      <c r="J49" s="669">
        <v>1.38792</v>
      </c>
      <c r="K49" s="669">
        <v>0</v>
      </c>
      <c r="L49" s="669">
        <v>0</v>
      </c>
      <c r="M49" s="670">
        <f t="shared" si="1"/>
        <v>44865</v>
      </c>
      <c r="N49" s="671">
        <f t="shared" si="2"/>
        <v>44926</v>
      </c>
      <c r="O49" s="672">
        <f t="shared" si="3"/>
        <v>3</v>
      </c>
      <c r="P49" s="672">
        <f t="shared" si="4"/>
        <v>819000</v>
      </c>
    </row>
    <row r="50" spans="1:16" outlineLevel="1" x14ac:dyDescent="0.25">
      <c r="A50" s="665">
        <f t="shared" ca="1" si="0"/>
        <v>44475</v>
      </c>
      <c r="B50" s="666" t="s">
        <v>1028</v>
      </c>
      <c r="C50" s="667" t="s">
        <v>930</v>
      </c>
      <c r="D50" s="667" t="s">
        <v>1042</v>
      </c>
      <c r="E50" s="667" t="s">
        <v>1030</v>
      </c>
      <c r="F50" s="667">
        <v>2023</v>
      </c>
      <c r="G50" s="667" t="s">
        <v>1031</v>
      </c>
      <c r="H50" s="668">
        <v>252000</v>
      </c>
      <c r="I50" s="667" t="s">
        <v>1040</v>
      </c>
      <c r="J50" s="669">
        <v>1.3462533333333331</v>
      </c>
      <c r="K50" s="669">
        <v>0</v>
      </c>
      <c r="L50" s="669">
        <v>0</v>
      </c>
      <c r="M50" s="670">
        <f t="shared" si="1"/>
        <v>44957</v>
      </c>
      <c r="N50" s="671">
        <f t="shared" si="2"/>
        <v>45016</v>
      </c>
      <c r="O50" s="672">
        <f t="shared" si="3"/>
        <v>3</v>
      </c>
      <c r="P50" s="672">
        <f t="shared" si="4"/>
        <v>756000</v>
      </c>
    </row>
    <row r="51" spans="1:16" outlineLevel="1" x14ac:dyDescent="0.25">
      <c r="A51" s="665">
        <f t="shared" ca="1" si="0"/>
        <v>44475</v>
      </c>
      <c r="B51" s="666" t="s">
        <v>1028</v>
      </c>
      <c r="C51" s="667" t="s">
        <v>930</v>
      </c>
      <c r="D51" s="667" t="s">
        <v>1042</v>
      </c>
      <c r="E51" s="667" t="s">
        <v>1030</v>
      </c>
      <c r="F51" s="667">
        <v>2023</v>
      </c>
      <c r="G51" s="667" t="s">
        <v>1033</v>
      </c>
      <c r="H51" s="668">
        <v>252000</v>
      </c>
      <c r="I51" s="667" t="s">
        <v>1040</v>
      </c>
      <c r="J51" s="669">
        <v>1.2841666666666665</v>
      </c>
      <c r="K51" s="669">
        <v>0</v>
      </c>
      <c r="L51" s="669">
        <v>0</v>
      </c>
      <c r="M51" s="670">
        <f t="shared" si="1"/>
        <v>45046</v>
      </c>
      <c r="N51" s="671">
        <f t="shared" si="2"/>
        <v>45107</v>
      </c>
      <c r="O51" s="672">
        <f t="shared" si="3"/>
        <v>3</v>
      </c>
      <c r="P51" s="672">
        <f t="shared" si="4"/>
        <v>756000</v>
      </c>
    </row>
    <row r="52" spans="1:16" outlineLevel="1" x14ac:dyDescent="0.25">
      <c r="A52" s="665">
        <f t="shared" ca="1" si="0"/>
        <v>44475</v>
      </c>
      <c r="B52" s="666" t="s">
        <v>1028</v>
      </c>
      <c r="C52" s="667" t="s">
        <v>930</v>
      </c>
      <c r="D52" s="667" t="s">
        <v>1042</v>
      </c>
      <c r="E52" s="667" t="s">
        <v>1030</v>
      </c>
      <c r="F52" s="667">
        <v>2023</v>
      </c>
      <c r="G52" s="667" t="s">
        <v>1034</v>
      </c>
      <c r="H52" s="668">
        <v>252000</v>
      </c>
      <c r="I52" s="667" t="s">
        <v>1040</v>
      </c>
      <c r="J52" s="669">
        <v>1.2564599999999999</v>
      </c>
      <c r="K52" s="669">
        <v>0</v>
      </c>
      <c r="L52" s="669">
        <v>0</v>
      </c>
      <c r="M52" s="670">
        <f t="shared" si="1"/>
        <v>45138</v>
      </c>
      <c r="N52" s="671">
        <f t="shared" si="2"/>
        <v>45199</v>
      </c>
      <c r="O52" s="672">
        <f t="shared" si="3"/>
        <v>3</v>
      </c>
      <c r="P52" s="672">
        <f t="shared" si="4"/>
        <v>756000</v>
      </c>
    </row>
    <row r="53" spans="1:16" outlineLevel="1" x14ac:dyDescent="0.25">
      <c r="A53" s="665">
        <f t="shared" ca="1" si="0"/>
        <v>44475</v>
      </c>
      <c r="B53" s="666" t="s">
        <v>1028</v>
      </c>
      <c r="C53" s="667" t="s">
        <v>930</v>
      </c>
      <c r="D53" s="667" t="s">
        <v>1042</v>
      </c>
      <c r="E53" s="667" t="s">
        <v>1030</v>
      </c>
      <c r="F53" s="667">
        <v>2023</v>
      </c>
      <c r="G53" s="667" t="s">
        <v>1035</v>
      </c>
      <c r="H53" s="668">
        <v>231000</v>
      </c>
      <c r="I53" s="667" t="s">
        <v>1040</v>
      </c>
      <c r="J53" s="669">
        <v>1.23563</v>
      </c>
      <c r="K53" s="669">
        <v>0</v>
      </c>
      <c r="L53" s="669">
        <v>0</v>
      </c>
      <c r="M53" s="670">
        <f t="shared" si="1"/>
        <v>45230</v>
      </c>
      <c r="N53" s="671">
        <f t="shared" si="2"/>
        <v>45291</v>
      </c>
      <c r="O53" s="672">
        <f t="shared" si="3"/>
        <v>3</v>
      </c>
      <c r="P53" s="672">
        <f t="shared" si="4"/>
        <v>693000</v>
      </c>
    </row>
    <row r="54" spans="1:16" outlineLevel="1" x14ac:dyDescent="0.25">
      <c r="A54" s="665">
        <f t="shared" ca="1" si="0"/>
        <v>44475</v>
      </c>
      <c r="B54" s="666" t="s">
        <v>1028</v>
      </c>
      <c r="C54" s="667" t="s">
        <v>930</v>
      </c>
      <c r="D54" s="667" t="s">
        <v>1042</v>
      </c>
      <c r="E54" s="667" t="s">
        <v>1030</v>
      </c>
      <c r="F54" s="667">
        <v>2024</v>
      </c>
      <c r="G54" s="667" t="s">
        <v>1031</v>
      </c>
      <c r="H54" s="668">
        <v>231000</v>
      </c>
      <c r="I54" s="667" t="s">
        <v>1040</v>
      </c>
      <c r="J54" s="669">
        <v>1.2179166666666665</v>
      </c>
      <c r="K54" s="669">
        <v>0</v>
      </c>
      <c r="L54" s="669">
        <v>0</v>
      </c>
      <c r="M54" s="670">
        <f t="shared" si="1"/>
        <v>45322</v>
      </c>
      <c r="N54" s="671">
        <f t="shared" si="2"/>
        <v>45382</v>
      </c>
      <c r="O54" s="672">
        <f t="shared" si="3"/>
        <v>3</v>
      </c>
      <c r="P54" s="672">
        <f t="shared" si="4"/>
        <v>693000</v>
      </c>
    </row>
    <row r="55" spans="1:16" outlineLevel="1" x14ac:dyDescent="0.25">
      <c r="A55" s="665">
        <f t="shared" ca="1" si="0"/>
        <v>44475</v>
      </c>
      <c r="B55" s="666" t="s">
        <v>1028</v>
      </c>
      <c r="C55" s="667" t="s">
        <v>930</v>
      </c>
      <c r="D55" s="667" t="s">
        <v>1042</v>
      </c>
      <c r="E55" s="667" t="s">
        <v>1030</v>
      </c>
      <c r="F55" s="667">
        <v>2024</v>
      </c>
      <c r="G55" s="667" t="s">
        <v>1033</v>
      </c>
      <c r="H55" s="668">
        <v>231000</v>
      </c>
      <c r="I55" s="667" t="s">
        <v>1040</v>
      </c>
      <c r="J55" s="669">
        <v>1.17</v>
      </c>
      <c r="K55" s="669">
        <v>0</v>
      </c>
      <c r="L55" s="669">
        <v>0</v>
      </c>
      <c r="M55" s="670">
        <f t="shared" si="1"/>
        <v>45412</v>
      </c>
      <c r="N55" s="671">
        <f t="shared" si="2"/>
        <v>45473</v>
      </c>
      <c r="O55" s="672">
        <f t="shared" si="3"/>
        <v>3</v>
      </c>
      <c r="P55" s="672">
        <f t="shared" si="4"/>
        <v>693000</v>
      </c>
    </row>
    <row r="56" spans="1:16" outlineLevel="1" x14ac:dyDescent="0.25">
      <c r="A56" s="665">
        <f t="shared" ca="1" si="0"/>
        <v>44475</v>
      </c>
      <c r="B56" s="666" t="s">
        <v>1028</v>
      </c>
      <c r="C56" s="667" t="s">
        <v>930</v>
      </c>
      <c r="D56" s="667" t="s">
        <v>1042</v>
      </c>
      <c r="E56" s="667" t="s">
        <v>1030</v>
      </c>
      <c r="F56" s="667">
        <v>2024</v>
      </c>
      <c r="G56" s="667" t="s">
        <v>1034</v>
      </c>
      <c r="H56" s="668">
        <v>210000</v>
      </c>
      <c r="I56" s="667" t="s">
        <v>1040</v>
      </c>
      <c r="J56" s="669">
        <v>1.1529166666666666</v>
      </c>
      <c r="K56" s="669">
        <v>0</v>
      </c>
      <c r="L56" s="669">
        <v>0</v>
      </c>
      <c r="M56" s="670">
        <f t="shared" si="1"/>
        <v>45504</v>
      </c>
      <c r="N56" s="671">
        <f t="shared" si="2"/>
        <v>45565</v>
      </c>
      <c r="O56" s="672">
        <f t="shared" si="3"/>
        <v>3</v>
      </c>
      <c r="P56" s="672">
        <f t="shared" si="4"/>
        <v>630000</v>
      </c>
    </row>
    <row r="57" spans="1:16" outlineLevel="1" x14ac:dyDescent="0.25">
      <c r="A57" s="665">
        <f t="shared" ca="1" si="0"/>
        <v>44475</v>
      </c>
      <c r="B57" s="666" t="s">
        <v>1028</v>
      </c>
      <c r="C57" s="667" t="s">
        <v>930</v>
      </c>
      <c r="D57" s="667" t="s">
        <v>1042</v>
      </c>
      <c r="E57" s="667" t="s">
        <v>1030</v>
      </c>
      <c r="F57" s="667">
        <v>2024</v>
      </c>
      <c r="G57" s="667" t="s">
        <v>1035</v>
      </c>
      <c r="H57" s="668">
        <v>210000</v>
      </c>
      <c r="I57" s="667" t="s">
        <v>1040</v>
      </c>
      <c r="J57" s="669">
        <v>1.1424999999999998</v>
      </c>
      <c r="K57" s="669">
        <v>0</v>
      </c>
      <c r="L57" s="669">
        <v>0</v>
      </c>
      <c r="M57" s="670">
        <f t="shared" si="1"/>
        <v>45596</v>
      </c>
      <c r="N57" s="671">
        <f t="shared" si="2"/>
        <v>45657</v>
      </c>
      <c r="O57" s="672">
        <f t="shared" si="3"/>
        <v>3</v>
      </c>
      <c r="P57" s="672">
        <f t="shared" si="4"/>
        <v>630000</v>
      </c>
    </row>
    <row r="58" spans="1:16" outlineLevel="1" x14ac:dyDescent="0.25">
      <c r="A58" s="665">
        <f t="shared" ca="1" si="0"/>
        <v>44475</v>
      </c>
      <c r="B58" s="666" t="s">
        <v>916</v>
      </c>
      <c r="C58" s="667" t="s">
        <v>930</v>
      </c>
      <c r="D58" s="667" t="s">
        <v>936</v>
      </c>
      <c r="E58" s="667" t="s">
        <v>919</v>
      </c>
      <c r="F58" s="667">
        <v>2023</v>
      </c>
      <c r="G58" s="667" t="s">
        <v>929</v>
      </c>
      <c r="H58" s="668">
        <v>0</v>
      </c>
      <c r="I58" s="667" t="s">
        <v>932</v>
      </c>
      <c r="J58" s="669">
        <v>1.1000000000000001</v>
      </c>
      <c r="K58" s="669">
        <v>0</v>
      </c>
      <c r="L58" s="669">
        <v>0</v>
      </c>
      <c r="M58" s="670">
        <f t="shared" si="1"/>
        <v>44957</v>
      </c>
      <c r="N58" s="671">
        <f t="shared" si="2"/>
        <v>45291</v>
      </c>
      <c r="O58" s="672">
        <f t="shared" si="3"/>
        <v>12</v>
      </c>
      <c r="P58" s="672">
        <f t="shared" si="4"/>
        <v>0</v>
      </c>
    </row>
    <row r="59" spans="1:16" x14ac:dyDescent="0.25">
      <c r="A59" s="665">
        <f t="shared" ca="1" si="0"/>
        <v>44475</v>
      </c>
      <c r="B59" s="666" t="s">
        <v>916</v>
      </c>
      <c r="C59" s="667" t="s">
        <v>930</v>
      </c>
      <c r="D59" s="667" t="s">
        <v>936</v>
      </c>
      <c r="E59" s="667" t="s">
        <v>919</v>
      </c>
      <c r="F59" s="667">
        <v>2023</v>
      </c>
      <c r="G59" s="667" t="s">
        <v>929</v>
      </c>
      <c r="H59" s="668">
        <v>0</v>
      </c>
      <c r="I59" s="667" t="s">
        <v>932</v>
      </c>
      <c r="J59" s="669">
        <v>1.1000000000000001</v>
      </c>
      <c r="K59" s="669">
        <v>0</v>
      </c>
      <c r="L59" s="669">
        <v>0</v>
      </c>
      <c r="M59" s="670">
        <f t="shared" si="1"/>
        <v>44957</v>
      </c>
      <c r="N59" s="671">
        <f t="shared" si="2"/>
        <v>45291</v>
      </c>
      <c r="O59" s="672">
        <f t="shared" si="3"/>
        <v>12</v>
      </c>
      <c r="P59" s="672">
        <f t="shared" si="4"/>
        <v>0</v>
      </c>
    </row>
    <row r="60" spans="1:16" x14ac:dyDescent="0.25">
      <c r="A60" s="673">
        <v>44459</v>
      </c>
      <c r="B60" s="674" t="s">
        <v>940</v>
      </c>
      <c r="C60" s="675" t="s">
        <v>930</v>
      </c>
      <c r="D60" s="675" t="s">
        <v>931</v>
      </c>
      <c r="E60" s="675" t="s">
        <v>919</v>
      </c>
      <c r="F60" s="675">
        <v>2022</v>
      </c>
      <c r="G60" s="675" t="s">
        <v>929</v>
      </c>
      <c r="H60" s="676">
        <v>588000</v>
      </c>
      <c r="I60" s="675" t="s">
        <v>932</v>
      </c>
      <c r="J60" s="677">
        <v>0.32</v>
      </c>
      <c r="K60" s="677">
        <v>0</v>
      </c>
      <c r="L60" s="677">
        <v>0</v>
      </c>
      <c r="M60" s="678">
        <f t="shared" si="1"/>
        <v>44592</v>
      </c>
      <c r="N60" s="679">
        <f t="shared" si="2"/>
        <v>44926</v>
      </c>
      <c r="O60" s="680">
        <f t="shared" si="3"/>
        <v>12</v>
      </c>
      <c r="P60" s="680">
        <f t="shared" si="4"/>
        <v>7056000</v>
      </c>
    </row>
    <row r="61" spans="1:16" x14ac:dyDescent="0.25">
      <c r="A61" s="673">
        <v>44459</v>
      </c>
      <c r="B61" s="674" t="s">
        <v>940</v>
      </c>
      <c r="C61" s="675" t="s">
        <v>930</v>
      </c>
      <c r="D61" s="675" t="s">
        <v>933</v>
      </c>
      <c r="E61" s="675" t="s">
        <v>919</v>
      </c>
      <c r="F61" s="675">
        <v>2022</v>
      </c>
      <c r="G61" s="675" t="s">
        <v>941</v>
      </c>
      <c r="H61" s="676">
        <v>588000</v>
      </c>
      <c r="I61" s="675" t="s">
        <v>932</v>
      </c>
      <c r="J61" s="677">
        <v>0.95</v>
      </c>
      <c r="K61" s="677">
        <v>0</v>
      </c>
      <c r="L61" s="677">
        <v>0</v>
      </c>
      <c r="M61" s="678">
        <f t="shared" si="1"/>
        <v>44681</v>
      </c>
      <c r="N61" s="679">
        <f t="shared" si="2"/>
        <v>44926</v>
      </c>
      <c r="O61" s="680">
        <f t="shared" si="3"/>
        <v>9</v>
      </c>
      <c r="P61" s="680">
        <f t="shared" si="4"/>
        <v>5292000</v>
      </c>
    </row>
    <row r="62" spans="1:16" x14ac:dyDescent="0.25">
      <c r="A62" s="673">
        <v>44456</v>
      </c>
      <c r="B62" s="674" t="s">
        <v>937</v>
      </c>
      <c r="C62" s="675" t="s">
        <v>925</v>
      </c>
      <c r="D62" s="675" t="s">
        <v>928</v>
      </c>
      <c r="E62" s="675" t="s">
        <v>919</v>
      </c>
      <c r="F62" s="675">
        <v>2022</v>
      </c>
      <c r="G62" s="675" t="s">
        <v>929</v>
      </c>
      <c r="H62" s="676">
        <v>100000</v>
      </c>
      <c r="I62" s="675" t="s">
        <v>927</v>
      </c>
      <c r="J62" s="677">
        <v>-0.29749999999999999</v>
      </c>
      <c r="K62" s="677">
        <v>0</v>
      </c>
      <c r="L62" s="677">
        <v>0</v>
      </c>
      <c r="M62" s="678">
        <f t="shared" si="1"/>
        <v>44592</v>
      </c>
      <c r="N62" s="679">
        <f t="shared" si="2"/>
        <v>44926</v>
      </c>
      <c r="O62" s="680">
        <f t="shared" si="3"/>
        <v>12</v>
      </c>
      <c r="P62" s="680">
        <f t="shared" si="4"/>
        <v>1200000</v>
      </c>
    </row>
    <row r="63" spans="1:16" x14ac:dyDescent="0.25">
      <c r="A63" s="673">
        <v>44418</v>
      </c>
      <c r="B63" s="674" t="s">
        <v>937</v>
      </c>
      <c r="C63" s="675" t="s">
        <v>925</v>
      </c>
      <c r="D63" s="675" t="s">
        <v>926</v>
      </c>
      <c r="E63" s="675" t="s">
        <v>938</v>
      </c>
      <c r="F63" s="675">
        <v>2023</v>
      </c>
      <c r="G63" s="675" t="s">
        <v>920</v>
      </c>
      <c r="H63" s="676">
        <v>80000</v>
      </c>
      <c r="I63" s="675" t="s">
        <v>927</v>
      </c>
      <c r="J63" s="677">
        <v>3</v>
      </c>
      <c r="K63" s="677">
        <v>4.76</v>
      </c>
      <c r="L63" s="677">
        <v>0</v>
      </c>
      <c r="M63" s="678">
        <f t="shared" si="1"/>
        <v>44957</v>
      </c>
      <c r="N63" s="679">
        <f t="shared" si="2"/>
        <v>45016</v>
      </c>
      <c r="O63" s="680">
        <f t="shared" si="3"/>
        <v>3</v>
      </c>
      <c r="P63" s="680">
        <f t="shared" si="4"/>
        <v>240000</v>
      </c>
    </row>
    <row r="64" spans="1:16" x14ac:dyDescent="0.25">
      <c r="A64" s="673">
        <v>44418</v>
      </c>
      <c r="B64" s="674" t="s">
        <v>939</v>
      </c>
      <c r="C64" s="675" t="s">
        <v>917</v>
      </c>
      <c r="D64" s="675" t="s">
        <v>918</v>
      </c>
      <c r="E64" s="675" t="s">
        <v>938</v>
      </c>
      <c r="F64" s="675">
        <v>2023</v>
      </c>
      <c r="G64" s="675" t="s">
        <v>920</v>
      </c>
      <c r="H64" s="676">
        <v>4000</v>
      </c>
      <c r="I64" s="675" t="s">
        <v>921</v>
      </c>
      <c r="J64" s="677">
        <v>55</v>
      </c>
      <c r="K64" s="677">
        <v>66</v>
      </c>
      <c r="L64" s="677">
        <v>0</v>
      </c>
      <c r="M64" s="678">
        <f t="shared" si="1"/>
        <v>44957</v>
      </c>
      <c r="N64" s="679">
        <f t="shared" si="2"/>
        <v>45016</v>
      </c>
      <c r="O64" s="680">
        <f t="shared" si="3"/>
        <v>3</v>
      </c>
      <c r="P64" s="680">
        <f t="shared" si="4"/>
        <v>12000</v>
      </c>
    </row>
    <row r="65" spans="1:16" x14ac:dyDescent="0.25">
      <c r="A65" s="673">
        <v>44418</v>
      </c>
      <c r="B65" s="674" t="s">
        <v>939</v>
      </c>
      <c r="C65" s="675" t="s">
        <v>917</v>
      </c>
      <c r="D65" s="675" t="s">
        <v>918</v>
      </c>
      <c r="E65" s="675" t="s">
        <v>938</v>
      </c>
      <c r="F65" s="675">
        <v>2022</v>
      </c>
      <c r="G65" s="675" t="s">
        <v>922</v>
      </c>
      <c r="H65" s="676">
        <v>16000</v>
      </c>
      <c r="I65" s="675" t="s">
        <v>921</v>
      </c>
      <c r="J65" s="677">
        <v>60</v>
      </c>
      <c r="K65" s="677">
        <v>68.099999999999994</v>
      </c>
      <c r="L65" s="677">
        <v>0</v>
      </c>
      <c r="M65" s="678">
        <f t="shared" si="1"/>
        <v>44681</v>
      </c>
      <c r="N65" s="679">
        <f t="shared" si="2"/>
        <v>44742</v>
      </c>
      <c r="O65" s="680">
        <f t="shared" si="3"/>
        <v>3</v>
      </c>
      <c r="P65" s="680">
        <f t="shared" si="4"/>
        <v>48000</v>
      </c>
    </row>
    <row r="66" spans="1:16" x14ac:dyDescent="0.25">
      <c r="A66" s="673">
        <v>44418</v>
      </c>
      <c r="B66" s="674" t="s">
        <v>939</v>
      </c>
      <c r="C66" s="675" t="s">
        <v>917</v>
      </c>
      <c r="D66" s="675" t="s">
        <v>918</v>
      </c>
      <c r="E66" s="675" t="s">
        <v>938</v>
      </c>
      <c r="F66" s="675">
        <v>2022</v>
      </c>
      <c r="G66" s="675" t="s">
        <v>923</v>
      </c>
      <c r="H66" s="676">
        <v>7000</v>
      </c>
      <c r="I66" s="675" t="s">
        <v>921</v>
      </c>
      <c r="J66" s="677">
        <v>60</v>
      </c>
      <c r="K66" s="677">
        <v>66</v>
      </c>
      <c r="L66" s="677">
        <v>0</v>
      </c>
      <c r="M66" s="678">
        <f t="shared" ref="M66:M134" si="5">+EOMONTH(LEFT($G66,FIND(" -",$G66)-1)&amp;"-"&amp;$F66,IF($C66="Oil",0,0))</f>
        <v>44773</v>
      </c>
      <c r="N66" s="679">
        <f t="shared" ref="N66:N129" si="6">+EOMONTH(RIGHT($G66,FIND("- ",$G66)-2)&amp;"-"&amp;$F66,IF($C66="Oil",0,0))</f>
        <v>44834</v>
      </c>
      <c r="O66" s="680">
        <f t="shared" ref="O66:O129" si="7">+ROUND((N66-M66)/30.4+1,0)</f>
        <v>3</v>
      </c>
      <c r="P66" s="680">
        <f t="shared" ref="P66:P133" si="8">+O66*H66</f>
        <v>21000</v>
      </c>
    </row>
    <row r="67" spans="1:16" x14ac:dyDescent="0.25">
      <c r="A67" s="673">
        <v>44413</v>
      </c>
      <c r="B67" s="674" t="s">
        <v>940</v>
      </c>
      <c r="C67" s="675" t="s">
        <v>925</v>
      </c>
      <c r="D67" s="675" t="s">
        <v>926</v>
      </c>
      <c r="E67" s="675" t="s">
        <v>938</v>
      </c>
      <c r="F67" s="675">
        <v>2022</v>
      </c>
      <c r="G67" s="675" t="s">
        <v>941</v>
      </c>
      <c r="H67" s="676">
        <v>30000</v>
      </c>
      <c r="I67" s="675" t="s">
        <v>927</v>
      </c>
      <c r="J67" s="677">
        <v>2.5</v>
      </c>
      <c r="K67" s="677">
        <v>4.74</v>
      </c>
      <c r="L67" s="677">
        <v>0</v>
      </c>
      <c r="M67" s="678">
        <f t="shared" si="5"/>
        <v>44681</v>
      </c>
      <c r="N67" s="679">
        <f t="shared" si="6"/>
        <v>44926</v>
      </c>
      <c r="O67" s="680">
        <f t="shared" si="7"/>
        <v>9</v>
      </c>
      <c r="P67" s="680">
        <f t="shared" si="8"/>
        <v>270000</v>
      </c>
    </row>
    <row r="68" spans="1:16" x14ac:dyDescent="0.25">
      <c r="A68" s="673">
        <v>44413</v>
      </c>
      <c r="B68" s="674" t="s">
        <v>939</v>
      </c>
      <c r="C68" s="675" t="s">
        <v>917</v>
      </c>
      <c r="D68" s="675" t="s">
        <v>918</v>
      </c>
      <c r="E68" s="675" t="s">
        <v>938</v>
      </c>
      <c r="F68" s="675">
        <v>2022</v>
      </c>
      <c r="G68" s="675" t="s">
        <v>941</v>
      </c>
      <c r="H68" s="676">
        <v>8000</v>
      </c>
      <c r="I68" s="675" t="s">
        <v>921</v>
      </c>
      <c r="J68" s="677">
        <v>60</v>
      </c>
      <c r="K68" s="677">
        <v>65.25</v>
      </c>
      <c r="L68" s="677">
        <v>0</v>
      </c>
      <c r="M68" s="678">
        <f t="shared" si="5"/>
        <v>44681</v>
      </c>
      <c r="N68" s="679">
        <f t="shared" si="6"/>
        <v>44926</v>
      </c>
      <c r="O68" s="680">
        <f t="shared" si="7"/>
        <v>9</v>
      </c>
      <c r="P68" s="680">
        <f t="shared" si="8"/>
        <v>72000</v>
      </c>
    </row>
    <row r="69" spans="1:16" x14ac:dyDescent="0.25">
      <c r="A69" s="673">
        <v>44406</v>
      </c>
      <c r="B69" s="674" t="s">
        <v>937</v>
      </c>
      <c r="C69" s="675" t="s">
        <v>925</v>
      </c>
      <c r="D69" s="675" t="s">
        <v>926</v>
      </c>
      <c r="E69" s="675" t="s">
        <v>938</v>
      </c>
      <c r="F69" s="675">
        <v>2023</v>
      </c>
      <c r="G69" s="675" t="s">
        <v>929</v>
      </c>
      <c r="H69" s="676">
        <v>30000</v>
      </c>
      <c r="I69" s="675" t="s">
        <v>927</v>
      </c>
      <c r="J69" s="677">
        <v>2.6</v>
      </c>
      <c r="K69" s="677">
        <v>3.37</v>
      </c>
      <c r="L69" s="677">
        <v>0</v>
      </c>
      <c r="M69" s="678">
        <f t="shared" si="5"/>
        <v>44957</v>
      </c>
      <c r="N69" s="679">
        <f t="shared" si="6"/>
        <v>45291</v>
      </c>
      <c r="O69" s="680">
        <f t="shared" si="7"/>
        <v>12</v>
      </c>
      <c r="P69" s="680">
        <f t="shared" si="8"/>
        <v>360000</v>
      </c>
    </row>
    <row r="70" spans="1:16" x14ac:dyDescent="0.25">
      <c r="A70" s="673">
        <v>44406</v>
      </c>
      <c r="B70" s="674" t="s">
        <v>940</v>
      </c>
      <c r="C70" s="675" t="s">
        <v>925</v>
      </c>
      <c r="D70" s="675" t="s">
        <v>926</v>
      </c>
      <c r="E70" s="675" t="s">
        <v>938</v>
      </c>
      <c r="F70" s="675">
        <v>2022</v>
      </c>
      <c r="G70" s="675" t="s">
        <v>929</v>
      </c>
      <c r="H70" s="676">
        <v>30000</v>
      </c>
      <c r="I70" s="675" t="s">
        <v>927</v>
      </c>
      <c r="J70" s="677">
        <v>3</v>
      </c>
      <c r="K70" s="677">
        <v>4.3099999999999996</v>
      </c>
      <c r="L70" s="677">
        <v>0</v>
      </c>
      <c r="M70" s="678">
        <f t="shared" si="5"/>
        <v>44592</v>
      </c>
      <c r="N70" s="679">
        <f t="shared" si="6"/>
        <v>44926</v>
      </c>
      <c r="O70" s="680">
        <f t="shared" si="7"/>
        <v>12</v>
      </c>
      <c r="P70" s="680">
        <f t="shared" si="8"/>
        <v>360000</v>
      </c>
    </row>
    <row r="71" spans="1:16" x14ac:dyDescent="0.25">
      <c r="A71" s="673">
        <v>44406</v>
      </c>
      <c r="B71" s="674" t="s">
        <v>940</v>
      </c>
      <c r="C71" s="675" t="s">
        <v>925</v>
      </c>
      <c r="D71" s="675" t="s">
        <v>926</v>
      </c>
      <c r="E71" s="675" t="s">
        <v>938</v>
      </c>
      <c r="F71" s="675">
        <v>2021</v>
      </c>
      <c r="G71" s="675" t="s">
        <v>924</v>
      </c>
      <c r="H71" s="676">
        <v>30000</v>
      </c>
      <c r="I71" s="675" t="s">
        <v>927</v>
      </c>
      <c r="J71" s="677">
        <v>3</v>
      </c>
      <c r="K71" s="677">
        <v>7.0350000000000001</v>
      </c>
      <c r="L71" s="677">
        <v>0</v>
      </c>
      <c r="M71" s="678">
        <f t="shared" si="5"/>
        <v>44500</v>
      </c>
      <c r="N71" s="679">
        <f t="shared" si="6"/>
        <v>44561</v>
      </c>
      <c r="O71" s="680">
        <f t="shared" si="7"/>
        <v>3</v>
      </c>
      <c r="P71" s="680">
        <f t="shared" si="8"/>
        <v>90000</v>
      </c>
    </row>
    <row r="72" spans="1:16" x14ac:dyDescent="0.25">
      <c r="A72" s="673">
        <v>44400</v>
      </c>
      <c r="B72" s="674" t="s">
        <v>939</v>
      </c>
      <c r="C72" s="675" t="s">
        <v>917</v>
      </c>
      <c r="D72" s="675" t="s">
        <v>918</v>
      </c>
      <c r="E72" s="675" t="s">
        <v>938</v>
      </c>
      <c r="F72" s="675">
        <v>2023</v>
      </c>
      <c r="G72" s="675" t="s">
        <v>929</v>
      </c>
      <c r="H72" s="676">
        <v>5000</v>
      </c>
      <c r="I72" s="675" t="s">
        <v>921</v>
      </c>
      <c r="J72" s="677">
        <v>50</v>
      </c>
      <c r="K72" s="677">
        <v>67.099999999999994</v>
      </c>
      <c r="L72" s="677">
        <v>0</v>
      </c>
      <c r="M72" s="678">
        <f t="shared" si="5"/>
        <v>44957</v>
      </c>
      <c r="N72" s="679">
        <f t="shared" si="6"/>
        <v>45291</v>
      </c>
      <c r="O72" s="680">
        <f t="shared" si="7"/>
        <v>12</v>
      </c>
      <c r="P72" s="680">
        <f t="shared" si="8"/>
        <v>60000</v>
      </c>
    </row>
    <row r="73" spans="1:16" x14ac:dyDescent="0.25">
      <c r="A73" s="673">
        <v>44400</v>
      </c>
      <c r="B73" s="674" t="s">
        <v>939</v>
      </c>
      <c r="C73" s="675" t="s">
        <v>917</v>
      </c>
      <c r="D73" s="675" t="s">
        <v>918</v>
      </c>
      <c r="E73" s="675" t="s">
        <v>938</v>
      </c>
      <c r="F73" s="675">
        <v>2022</v>
      </c>
      <c r="G73" s="675" t="s">
        <v>922</v>
      </c>
      <c r="H73" s="676">
        <v>5000</v>
      </c>
      <c r="I73" s="675" t="s">
        <v>921</v>
      </c>
      <c r="J73" s="677">
        <v>55</v>
      </c>
      <c r="K73" s="677">
        <v>73.75</v>
      </c>
      <c r="L73" s="677">
        <v>0</v>
      </c>
      <c r="M73" s="678">
        <f t="shared" si="5"/>
        <v>44681</v>
      </c>
      <c r="N73" s="679">
        <f t="shared" si="6"/>
        <v>44742</v>
      </c>
      <c r="O73" s="680">
        <f t="shared" si="7"/>
        <v>3</v>
      </c>
      <c r="P73" s="680">
        <f t="shared" si="8"/>
        <v>15000</v>
      </c>
    </row>
    <row r="74" spans="1:16" x14ac:dyDescent="0.25">
      <c r="A74" s="673">
        <v>44398</v>
      </c>
      <c r="B74" s="674" t="s">
        <v>937</v>
      </c>
      <c r="C74" s="675" t="s">
        <v>917</v>
      </c>
      <c r="D74" s="675" t="s">
        <v>918</v>
      </c>
      <c r="E74" s="675" t="s">
        <v>938</v>
      </c>
      <c r="F74" s="675">
        <v>2024</v>
      </c>
      <c r="G74" s="675" t="s">
        <v>929</v>
      </c>
      <c r="H74" s="676">
        <v>5000</v>
      </c>
      <c r="I74" s="675" t="s">
        <v>921</v>
      </c>
      <c r="J74" s="677">
        <v>50</v>
      </c>
      <c r="K74" s="677">
        <v>59.05</v>
      </c>
      <c r="L74" s="677">
        <v>0</v>
      </c>
      <c r="M74" s="678">
        <f t="shared" si="5"/>
        <v>45322</v>
      </c>
      <c r="N74" s="679">
        <f t="shared" si="6"/>
        <v>45657</v>
      </c>
      <c r="O74" s="680">
        <f t="shared" si="7"/>
        <v>12</v>
      </c>
      <c r="P74" s="680">
        <f t="shared" si="8"/>
        <v>60000</v>
      </c>
    </row>
    <row r="75" spans="1:16" x14ac:dyDescent="0.25">
      <c r="A75" s="673">
        <v>44398</v>
      </c>
      <c r="B75" s="674" t="s">
        <v>937</v>
      </c>
      <c r="C75" s="675" t="s">
        <v>917</v>
      </c>
      <c r="D75" s="675" t="s">
        <v>918</v>
      </c>
      <c r="E75" s="675" t="s">
        <v>938</v>
      </c>
      <c r="F75" s="675">
        <v>2023</v>
      </c>
      <c r="G75" s="675" t="s">
        <v>929</v>
      </c>
      <c r="H75" s="676">
        <v>5000</v>
      </c>
      <c r="I75" s="675" t="s">
        <v>921</v>
      </c>
      <c r="J75" s="677">
        <v>50</v>
      </c>
      <c r="K75" s="677">
        <v>65.599999999999994</v>
      </c>
      <c r="L75" s="677">
        <v>0</v>
      </c>
      <c r="M75" s="678">
        <f t="shared" si="5"/>
        <v>44957</v>
      </c>
      <c r="N75" s="679">
        <f t="shared" si="6"/>
        <v>45291</v>
      </c>
      <c r="O75" s="680">
        <f t="shared" si="7"/>
        <v>12</v>
      </c>
      <c r="P75" s="680">
        <f t="shared" si="8"/>
        <v>60000</v>
      </c>
    </row>
    <row r="76" spans="1:16" x14ac:dyDescent="0.25">
      <c r="A76" s="673">
        <v>44398</v>
      </c>
      <c r="B76" s="674" t="s">
        <v>937</v>
      </c>
      <c r="C76" s="675" t="s">
        <v>917</v>
      </c>
      <c r="D76" s="675" t="s">
        <v>918</v>
      </c>
      <c r="E76" s="675" t="s">
        <v>938</v>
      </c>
      <c r="F76" s="675">
        <v>2022</v>
      </c>
      <c r="G76" s="675" t="s">
        <v>942</v>
      </c>
      <c r="H76" s="676">
        <v>5000</v>
      </c>
      <c r="I76" s="675" t="s">
        <v>921</v>
      </c>
      <c r="J76" s="677">
        <v>50</v>
      </c>
      <c r="K76" s="677">
        <v>71.5</v>
      </c>
      <c r="L76" s="677">
        <v>0</v>
      </c>
      <c r="M76" s="678">
        <f t="shared" si="5"/>
        <v>44773</v>
      </c>
      <c r="N76" s="679">
        <f t="shared" si="6"/>
        <v>44926</v>
      </c>
      <c r="O76" s="680">
        <f t="shared" si="7"/>
        <v>6</v>
      </c>
      <c r="P76" s="680">
        <f t="shared" si="8"/>
        <v>30000</v>
      </c>
    </row>
    <row r="77" spans="1:16" x14ac:dyDescent="0.25">
      <c r="A77" s="673">
        <v>44396</v>
      </c>
      <c r="B77" s="674" t="s">
        <v>937</v>
      </c>
      <c r="C77" s="675" t="s">
        <v>925</v>
      </c>
      <c r="D77" s="675" t="s">
        <v>926</v>
      </c>
      <c r="E77" s="675" t="s">
        <v>938</v>
      </c>
      <c r="F77" s="675">
        <v>2023</v>
      </c>
      <c r="G77" s="675" t="s">
        <v>929</v>
      </c>
      <c r="H77" s="676">
        <v>60000</v>
      </c>
      <c r="I77" s="675" t="s">
        <v>927</v>
      </c>
      <c r="J77" s="677">
        <v>2.9</v>
      </c>
      <c r="K77" s="677">
        <v>3.2</v>
      </c>
      <c r="L77" s="677">
        <v>0</v>
      </c>
      <c r="M77" s="678">
        <f t="shared" si="5"/>
        <v>44957</v>
      </c>
      <c r="N77" s="679">
        <f t="shared" si="6"/>
        <v>45291</v>
      </c>
      <c r="O77" s="680">
        <f t="shared" si="7"/>
        <v>12</v>
      </c>
      <c r="P77" s="680">
        <f t="shared" si="8"/>
        <v>720000</v>
      </c>
    </row>
    <row r="78" spans="1:16" x14ac:dyDescent="0.25">
      <c r="A78" s="673">
        <v>44396</v>
      </c>
      <c r="B78" s="674" t="s">
        <v>940</v>
      </c>
      <c r="C78" s="675" t="s">
        <v>925</v>
      </c>
      <c r="D78" s="675" t="s">
        <v>926</v>
      </c>
      <c r="E78" s="675" t="s">
        <v>938</v>
      </c>
      <c r="F78" s="675">
        <v>2022</v>
      </c>
      <c r="G78" s="675" t="s">
        <v>929</v>
      </c>
      <c r="H78" s="676">
        <v>60000</v>
      </c>
      <c r="I78" s="675" t="s">
        <v>927</v>
      </c>
      <c r="J78" s="677">
        <v>2.9</v>
      </c>
      <c r="K78" s="677">
        <v>3.65</v>
      </c>
      <c r="L78" s="677">
        <v>0</v>
      </c>
      <c r="M78" s="678">
        <f t="shared" si="5"/>
        <v>44592</v>
      </c>
      <c r="N78" s="679">
        <f t="shared" si="6"/>
        <v>44926</v>
      </c>
      <c r="O78" s="680">
        <f t="shared" si="7"/>
        <v>12</v>
      </c>
      <c r="P78" s="680">
        <f t="shared" si="8"/>
        <v>720000</v>
      </c>
    </row>
    <row r="79" spans="1:16" x14ac:dyDescent="0.25">
      <c r="A79" s="673">
        <v>44396</v>
      </c>
      <c r="B79" s="674" t="s">
        <v>937</v>
      </c>
      <c r="C79" s="675" t="s">
        <v>925</v>
      </c>
      <c r="D79" s="675" t="s">
        <v>926</v>
      </c>
      <c r="E79" s="675" t="s">
        <v>938</v>
      </c>
      <c r="F79" s="675">
        <v>2021</v>
      </c>
      <c r="G79" s="675" t="s">
        <v>924</v>
      </c>
      <c r="H79" s="676">
        <v>30000</v>
      </c>
      <c r="I79" s="675" t="s">
        <v>927</v>
      </c>
      <c r="J79" s="677">
        <v>3.25</v>
      </c>
      <c r="K79" s="677">
        <v>5.0199999999999996</v>
      </c>
      <c r="L79" s="677">
        <v>0</v>
      </c>
      <c r="M79" s="678">
        <f t="shared" si="5"/>
        <v>44500</v>
      </c>
      <c r="N79" s="679">
        <f t="shared" si="6"/>
        <v>44561</v>
      </c>
      <c r="O79" s="680">
        <f t="shared" si="7"/>
        <v>3</v>
      </c>
      <c r="P79" s="680">
        <f t="shared" si="8"/>
        <v>90000</v>
      </c>
    </row>
    <row r="80" spans="1:16" x14ac:dyDescent="0.25">
      <c r="A80" s="673">
        <v>44393</v>
      </c>
      <c r="B80" s="674" t="s">
        <v>940</v>
      </c>
      <c r="C80" s="675" t="s">
        <v>930</v>
      </c>
      <c r="D80" s="675" t="s">
        <v>933</v>
      </c>
      <c r="E80" s="675" t="s">
        <v>919</v>
      </c>
      <c r="F80" s="675">
        <v>2022</v>
      </c>
      <c r="G80" s="675" t="s">
        <v>920</v>
      </c>
      <c r="H80" s="676">
        <v>714000</v>
      </c>
      <c r="I80" s="675" t="s">
        <v>932</v>
      </c>
      <c r="J80" s="677">
        <v>1.01875</v>
      </c>
      <c r="K80" s="677">
        <v>0</v>
      </c>
      <c r="L80" s="677">
        <v>0</v>
      </c>
      <c r="M80" s="678">
        <f t="shared" si="5"/>
        <v>44592</v>
      </c>
      <c r="N80" s="679">
        <f t="shared" si="6"/>
        <v>44651</v>
      </c>
      <c r="O80" s="680">
        <f t="shared" si="7"/>
        <v>3</v>
      </c>
      <c r="P80" s="680">
        <f t="shared" si="8"/>
        <v>2142000</v>
      </c>
    </row>
    <row r="81" spans="1:16" x14ac:dyDescent="0.25">
      <c r="A81" s="673">
        <v>44327</v>
      </c>
      <c r="B81" s="674" t="s">
        <v>939</v>
      </c>
      <c r="C81" s="675" t="s">
        <v>917</v>
      </c>
      <c r="D81" s="675" t="s">
        <v>918</v>
      </c>
      <c r="E81" s="675" t="s">
        <v>938</v>
      </c>
      <c r="F81" s="675">
        <v>2023</v>
      </c>
      <c r="G81" s="675" t="s">
        <v>920</v>
      </c>
      <c r="H81" s="676">
        <v>12500</v>
      </c>
      <c r="I81" s="675" t="s">
        <v>921</v>
      </c>
      <c r="J81" s="677">
        <v>55</v>
      </c>
      <c r="K81" s="677">
        <v>59.3</v>
      </c>
      <c r="L81" s="677">
        <v>0</v>
      </c>
      <c r="M81" s="678">
        <f t="shared" si="5"/>
        <v>44957</v>
      </c>
      <c r="N81" s="679">
        <f t="shared" si="6"/>
        <v>45016</v>
      </c>
      <c r="O81" s="680">
        <f t="shared" si="7"/>
        <v>3</v>
      </c>
      <c r="P81" s="680">
        <f t="shared" si="8"/>
        <v>37500</v>
      </c>
    </row>
    <row r="82" spans="1:16" x14ac:dyDescent="0.25">
      <c r="A82" s="673">
        <v>44321</v>
      </c>
      <c r="B82" s="674" t="s">
        <v>940</v>
      </c>
      <c r="C82" s="675" t="s">
        <v>925</v>
      </c>
      <c r="D82" s="675" t="s">
        <v>926</v>
      </c>
      <c r="E82" s="675" t="s">
        <v>938</v>
      </c>
      <c r="F82" s="675">
        <v>2023</v>
      </c>
      <c r="G82" s="675" t="s">
        <v>920</v>
      </c>
      <c r="H82" s="676">
        <v>75000</v>
      </c>
      <c r="I82" s="675" t="s">
        <v>927</v>
      </c>
      <c r="J82" s="677">
        <v>2.25</v>
      </c>
      <c r="K82" s="677">
        <v>4.3</v>
      </c>
      <c r="L82" s="677">
        <v>0</v>
      </c>
      <c r="M82" s="678">
        <f t="shared" si="5"/>
        <v>44957</v>
      </c>
      <c r="N82" s="679">
        <f t="shared" si="6"/>
        <v>45016</v>
      </c>
      <c r="O82" s="680">
        <f t="shared" si="7"/>
        <v>3</v>
      </c>
      <c r="P82" s="680">
        <f t="shared" si="8"/>
        <v>225000</v>
      </c>
    </row>
    <row r="83" spans="1:16" x14ac:dyDescent="0.25">
      <c r="A83" s="673">
        <v>44306</v>
      </c>
      <c r="B83" s="674" t="s">
        <v>940</v>
      </c>
      <c r="C83" s="675" t="s">
        <v>925</v>
      </c>
      <c r="D83" s="675" t="s">
        <v>926</v>
      </c>
      <c r="E83" s="675" t="s">
        <v>938</v>
      </c>
      <c r="F83" s="675">
        <v>2021</v>
      </c>
      <c r="G83" s="675" t="s">
        <v>924</v>
      </c>
      <c r="H83" s="676">
        <v>70000</v>
      </c>
      <c r="I83" s="675" t="s">
        <v>927</v>
      </c>
      <c r="J83" s="677">
        <v>2.5</v>
      </c>
      <c r="K83" s="677">
        <v>3.67</v>
      </c>
      <c r="L83" s="677">
        <v>0</v>
      </c>
      <c r="M83" s="678">
        <f t="shared" si="5"/>
        <v>44500</v>
      </c>
      <c r="N83" s="679">
        <f t="shared" si="6"/>
        <v>44561</v>
      </c>
      <c r="O83" s="680">
        <f t="shared" si="7"/>
        <v>3</v>
      </c>
      <c r="P83" s="680">
        <f t="shared" si="8"/>
        <v>210000</v>
      </c>
    </row>
    <row r="84" spans="1:16" x14ac:dyDescent="0.25">
      <c r="A84" s="673">
        <v>44299</v>
      </c>
      <c r="B84" s="674" t="s">
        <v>937</v>
      </c>
      <c r="C84" s="675" t="s">
        <v>925</v>
      </c>
      <c r="D84" s="675" t="s">
        <v>926</v>
      </c>
      <c r="E84" s="675" t="s">
        <v>938</v>
      </c>
      <c r="F84" s="675">
        <v>2023</v>
      </c>
      <c r="G84" s="675" t="s">
        <v>929</v>
      </c>
      <c r="H84" s="676">
        <v>120000</v>
      </c>
      <c r="I84" s="675" t="s">
        <v>927</v>
      </c>
      <c r="J84" s="677">
        <v>2.25</v>
      </c>
      <c r="K84" s="677">
        <v>2.89</v>
      </c>
      <c r="L84" s="677">
        <v>0</v>
      </c>
      <c r="M84" s="678">
        <f t="shared" si="5"/>
        <v>44957</v>
      </c>
      <c r="N84" s="679">
        <f t="shared" si="6"/>
        <v>45291</v>
      </c>
      <c r="O84" s="680">
        <f t="shared" si="7"/>
        <v>12</v>
      </c>
      <c r="P84" s="680">
        <f t="shared" si="8"/>
        <v>1440000</v>
      </c>
    </row>
    <row r="85" spans="1:16" x14ac:dyDescent="0.25">
      <c r="A85" s="673">
        <v>44299</v>
      </c>
      <c r="B85" s="674" t="s">
        <v>937</v>
      </c>
      <c r="C85" s="675" t="s">
        <v>925</v>
      </c>
      <c r="D85" s="675" t="s">
        <v>926</v>
      </c>
      <c r="E85" s="675" t="s">
        <v>938</v>
      </c>
      <c r="F85" s="675">
        <v>2022</v>
      </c>
      <c r="G85" s="675" t="s">
        <v>941</v>
      </c>
      <c r="H85" s="676">
        <v>280000</v>
      </c>
      <c r="I85" s="675" t="s">
        <v>927</v>
      </c>
      <c r="J85" s="677">
        <v>2.25</v>
      </c>
      <c r="K85" s="677">
        <v>2.9</v>
      </c>
      <c r="L85" s="677">
        <v>0</v>
      </c>
      <c r="M85" s="678">
        <f t="shared" si="5"/>
        <v>44681</v>
      </c>
      <c r="N85" s="679">
        <f t="shared" si="6"/>
        <v>44926</v>
      </c>
      <c r="O85" s="680">
        <f t="shared" si="7"/>
        <v>9</v>
      </c>
      <c r="P85" s="680">
        <f t="shared" si="8"/>
        <v>2520000</v>
      </c>
    </row>
    <row r="86" spans="1:16" x14ac:dyDescent="0.25">
      <c r="A86" s="673">
        <v>44251</v>
      </c>
      <c r="B86" s="674" t="s">
        <v>939</v>
      </c>
      <c r="C86" s="675" t="s">
        <v>917</v>
      </c>
      <c r="D86" s="675" t="s">
        <v>918</v>
      </c>
      <c r="E86" s="675" t="s">
        <v>938</v>
      </c>
      <c r="F86" s="675">
        <v>2022</v>
      </c>
      <c r="G86" s="675" t="s">
        <v>941</v>
      </c>
      <c r="H86" s="676">
        <v>7000</v>
      </c>
      <c r="I86" s="675" t="s">
        <v>921</v>
      </c>
      <c r="J86" s="677">
        <v>45</v>
      </c>
      <c r="K86" s="677">
        <v>63</v>
      </c>
      <c r="L86" s="677">
        <v>0</v>
      </c>
      <c r="M86" s="678">
        <f t="shared" si="5"/>
        <v>44681</v>
      </c>
      <c r="N86" s="679">
        <f t="shared" si="6"/>
        <v>44926</v>
      </c>
      <c r="O86" s="680">
        <f t="shared" si="7"/>
        <v>9</v>
      </c>
      <c r="P86" s="680">
        <f t="shared" si="8"/>
        <v>63000</v>
      </c>
    </row>
    <row r="87" spans="1:16" x14ac:dyDescent="0.25">
      <c r="A87" s="673">
        <v>44245</v>
      </c>
      <c r="B87" s="674" t="s">
        <v>939</v>
      </c>
      <c r="C87" s="675" t="s">
        <v>917</v>
      </c>
      <c r="D87" s="675" t="s">
        <v>918</v>
      </c>
      <c r="E87" s="675" t="s">
        <v>938</v>
      </c>
      <c r="F87" s="675">
        <v>2023</v>
      </c>
      <c r="G87" s="675" t="s">
        <v>929</v>
      </c>
      <c r="H87" s="676">
        <v>5000</v>
      </c>
      <c r="I87" s="675" t="s">
        <v>921</v>
      </c>
      <c r="J87" s="677">
        <v>45</v>
      </c>
      <c r="K87" s="677">
        <v>54.72</v>
      </c>
      <c r="L87" s="677">
        <v>0</v>
      </c>
      <c r="M87" s="678">
        <f t="shared" si="5"/>
        <v>44957</v>
      </c>
      <c r="N87" s="679">
        <f t="shared" si="6"/>
        <v>45291</v>
      </c>
      <c r="O87" s="680">
        <f t="shared" si="7"/>
        <v>12</v>
      </c>
      <c r="P87" s="680">
        <f t="shared" si="8"/>
        <v>60000</v>
      </c>
    </row>
    <row r="88" spans="1:16" x14ac:dyDescent="0.25">
      <c r="A88" s="673">
        <v>44245</v>
      </c>
      <c r="B88" s="674" t="s">
        <v>939</v>
      </c>
      <c r="C88" s="675" t="s">
        <v>917</v>
      </c>
      <c r="D88" s="675" t="s">
        <v>918</v>
      </c>
      <c r="E88" s="675" t="s">
        <v>938</v>
      </c>
      <c r="F88" s="675">
        <v>2022</v>
      </c>
      <c r="G88" s="675" t="s">
        <v>929</v>
      </c>
      <c r="H88" s="676">
        <v>5000</v>
      </c>
      <c r="I88" s="675" t="s">
        <v>921</v>
      </c>
      <c r="J88" s="677">
        <v>45</v>
      </c>
      <c r="K88" s="677">
        <v>59.3</v>
      </c>
      <c r="L88" s="677">
        <v>0</v>
      </c>
      <c r="M88" s="678">
        <f t="shared" si="5"/>
        <v>44592</v>
      </c>
      <c r="N88" s="679">
        <f t="shared" si="6"/>
        <v>44926</v>
      </c>
      <c r="O88" s="680">
        <f t="shared" si="7"/>
        <v>12</v>
      </c>
      <c r="P88" s="680">
        <f t="shared" si="8"/>
        <v>60000</v>
      </c>
    </row>
    <row r="89" spans="1:16" x14ac:dyDescent="0.25">
      <c r="A89" s="673">
        <v>44239</v>
      </c>
      <c r="B89" s="674" t="s">
        <v>937</v>
      </c>
      <c r="C89" s="675" t="s">
        <v>917</v>
      </c>
      <c r="D89" s="675" t="s">
        <v>918</v>
      </c>
      <c r="E89" s="675" t="s">
        <v>919</v>
      </c>
      <c r="F89" s="675">
        <v>2022</v>
      </c>
      <c r="G89" s="675" t="s">
        <v>920</v>
      </c>
      <c r="H89" s="676">
        <v>10000</v>
      </c>
      <c r="I89" s="675" t="s">
        <v>921</v>
      </c>
      <c r="J89" s="677">
        <v>55.05</v>
      </c>
      <c r="K89" s="677">
        <v>0</v>
      </c>
      <c r="L89" s="677">
        <v>0</v>
      </c>
      <c r="M89" s="678">
        <f t="shared" si="5"/>
        <v>44592</v>
      </c>
      <c r="N89" s="679">
        <f t="shared" si="6"/>
        <v>44651</v>
      </c>
      <c r="O89" s="680">
        <f t="shared" si="7"/>
        <v>3</v>
      </c>
      <c r="P89" s="680">
        <f t="shared" si="8"/>
        <v>30000</v>
      </c>
    </row>
    <row r="90" spans="1:16" x14ac:dyDescent="0.25">
      <c r="A90" s="673">
        <v>44239</v>
      </c>
      <c r="B90" s="674" t="s">
        <v>937</v>
      </c>
      <c r="C90" s="675" t="s">
        <v>917</v>
      </c>
      <c r="D90" s="675" t="s">
        <v>918</v>
      </c>
      <c r="E90" s="675" t="s">
        <v>919</v>
      </c>
      <c r="F90" s="675">
        <v>2021</v>
      </c>
      <c r="G90" s="675" t="s">
        <v>942</v>
      </c>
      <c r="H90" s="676">
        <v>5000</v>
      </c>
      <c r="I90" s="675" t="s">
        <v>921</v>
      </c>
      <c r="J90" s="677">
        <v>55.05</v>
      </c>
      <c r="K90" s="677">
        <v>0</v>
      </c>
      <c r="L90" s="677">
        <v>0</v>
      </c>
      <c r="M90" s="678">
        <f t="shared" si="5"/>
        <v>44408</v>
      </c>
      <c r="N90" s="679">
        <f t="shared" si="6"/>
        <v>44561</v>
      </c>
      <c r="O90" s="680">
        <f t="shared" si="7"/>
        <v>6</v>
      </c>
      <c r="P90" s="680">
        <f t="shared" si="8"/>
        <v>30000</v>
      </c>
    </row>
    <row r="91" spans="1:16" x14ac:dyDescent="0.25">
      <c r="A91" s="673">
        <v>44235</v>
      </c>
      <c r="B91" s="674" t="s">
        <v>937</v>
      </c>
      <c r="C91" s="675" t="s">
        <v>925</v>
      </c>
      <c r="D91" s="675" t="s">
        <v>926</v>
      </c>
      <c r="E91" s="675" t="s">
        <v>938</v>
      </c>
      <c r="F91" s="675">
        <v>2022</v>
      </c>
      <c r="G91" s="675" t="s">
        <v>941</v>
      </c>
      <c r="H91" s="676">
        <v>40000</v>
      </c>
      <c r="I91" s="675" t="s">
        <v>927</v>
      </c>
      <c r="J91" s="677">
        <v>2.25</v>
      </c>
      <c r="K91" s="677">
        <v>2.875</v>
      </c>
      <c r="L91" s="677">
        <v>0</v>
      </c>
      <c r="M91" s="678">
        <f t="shared" si="5"/>
        <v>44681</v>
      </c>
      <c r="N91" s="679">
        <f t="shared" si="6"/>
        <v>44926</v>
      </c>
      <c r="O91" s="680">
        <f t="shared" si="7"/>
        <v>9</v>
      </c>
      <c r="P91" s="680">
        <f t="shared" si="8"/>
        <v>360000</v>
      </c>
    </row>
    <row r="92" spans="1:16" x14ac:dyDescent="0.25">
      <c r="A92" s="673">
        <v>44235</v>
      </c>
      <c r="B92" s="674" t="s">
        <v>937</v>
      </c>
      <c r="C92" s="675" t="s">
        <v>925</v>
      </c>
      <c r="D92" s="675" t="s">
        <v>926</v>
      </c>
      <c r="E92" s="675" t="s">
        <v>938</v>
      </c>
      <c r="F92" s="675">
        <v>2023</v>
      </c>
      <c r="G92" s="675" t="s">
        <v>929</v>
      </c>
      <c r="H92" s="676">
        <v>40000</v>
      </c>
      <c r="I92" s="675" t="s">
        <v>927</v>
      </c>
      <c r="J92" s="677">
        <v>2.25</v>
      </c>
      <c r="K92" s="677">
        <v>2.84</v>
      </c>
      <c r="L92" s="677">
        <v>0</v>
      </c>
      <c r="M92" s="678">
        <f t="shared" si="5"/>
        <v>44957</v>
      </c>
      <c r="N92" s="679">
        <f t="shared" si="6"/>
        <v>45291</v>
      </c>
      <c r="O92" s="680">
        <f t="shared" si="7"/>
        <v>12</v>
      </c>
      <c r="P92" s="680">
        <f t="shared" si="8"/>
        <v>480000</v>
      </c>
    </row>
    <row r="93" spans="1:16" x14ac:dyDescent="0.25">
      <c r="A93" s="673">
        <v>44235</v>
      </c>
      <c r="B93" s="674" t="s">
        <v>937</v>
      </c>
      <c r="C93" s="675" t="s">
        <v>917</v>
      </c>
      <c r="D93" s="675" t="s">
        <v>918</v>
      </c>
      <c r="E93" s="675" t="s">
        <v>938</v>
      </c>
      <c r="F93" s="675">
        <v>2023</v>
      </c>
      <c r="G93" s="675" t="s">
        <v>929</v>
      </c>
      <c r="H93" s="676">
        <v>3000</v>
      </c>
      <c r="I93" s="675" t="s">
        <v>921</v>
      </c>
      <c r="J93" s="677">
        <v>45</v>
      </c>
      <c r="K93" s="677">
        <v>51.66</v>
      </c>
      <c r="L93" s="677">
        <v>0</v>
      </c>
      <c r="M93" s="678">
        <f t="shared" si="5"/>
        <v>44957</v>
      </c>
      <c r="N93" s="679">
        <f t="shared" si="6"/>
        <v>45291</v>
      </c>
      <c r="O93" s="680">
        <f t="shared" si="7"/>
        <v>12</v>
      </c>
      <c r="P93" s="680">
        <f t="shared" si="8"/>
        <v>36000</v>
      </c>
    </row>
    <row r="94" spans="1:16" x14ac:dyDescent="0.25">
      <c r="A94" s="673">
        <v>44235</v>
      </c>
      <c r="B94" s="674" t="s">
        <v>937</v>
      </c>
      <c r="C94" s="675" t="s">
        <v>917</v>
      </c>
      <c r="D94" s="675" t="s">
        <v>918</v>
      </c>
      <c r="E94" s="675" t="s">
        <v>938</v>
      </c>
      <c r="F94" s="675">
        <v>2022</v>
      </c>
      <c r="G94" s="675" t="s">
        <v>929</v>
      </c>
      <c r="H94" s="676">
        <v>3000</v>
      </c>
      <c r="I94" s="675" t="s">
        <v>921</v>
      </c>
      <c r="J94" s="677">
        <v>45</v>
      </c>
      <c r="K94" s="677">
        <v>55.95</v>
      </c>
      <c r="L94" s="677">
        <v>0</v>
      </c>
      <c r="M94" s="678">
        <f t="shared" si="5"/>
        <v>44592</v>
      </c>
      <c r="N94" s="679">
        <f t="shared" si="6"/>
        <v>44926</v>
      </c>
      <c r="O94" s="680">
        <f t="shared" si="7"/>
        <v>12</v>
      </c>
      <c r="P94" s="680">
        <f t="shared" si="8"/>
        <v>36000</v>
      </c>
    </row>
    <row r="95" spans="1:16" x14ac:dyDescent="0.25">
      <c r="A95" s="673">
        <v>44201</v>
      </c>
      <c r="B95" s="674" t="s">
        <v>940</v>
      </c>
      <c r="C95" s="675" t="s">
        <v>917</v>
      </c>
      <c r="D95" s="675" t="s">
        <v>918</v>
      </c>
      <c r="E95" s="675" t="s">
        <v>938</v>
      </c>
      <c r="F95" s="675">
        <v>2023</v>
      </c>
      <c r="G95" s="675" t="s">
        <v>929</v>
      </c>
      <c r="H95" s="676">
        <v>3000</v>
      </c>
      <c r="I95" s="675" t="s">
        <v>921</v>
      </c>
      <c r="J95" s="677">
        <v>40</v>
      </c>
      <c r="K95" s="677">
        <v>50.25</v>
      </c>
      <c r="L95" s="677">
        <v>0</v>
      </c>
      <c r="M95" s="678">
        <f t="shared" si="5"/>
        <v>44957</v>
      </c>
      <c r="N95" s="679">
        <f t="shared" si="6"/>
        <v>45291</v>
      </c>
      <c r="O95" s="680">
        <f t="shared" si="7"/>
        <v>12</v>
      </c>
      <c r="P95" s="680">
        <f t="shared" si="8"/>
        <v>36000</v>
      </c>
    </row>
    <row r="96" spans="1:16" x14ac:dyDescent="0.25">
      <c r="A96" s="673">
        <v>44175</v>
      </c>
      <c r="B96" s="674" t="s">
        <v>937</v>
      </c>
      <c r="C96" s="675" t="s">
        <v>917</v>
      </c>
      <c r="D96" s="675" t="s">
        <v>918</v>
      </c>
      <c r="E96" s="675" t="s">
        <v>938</v>
      </c>
      <c r="F96" s="675">
        <v>2022</v>
      </c>
      <c r="G96" s="675" t="s">
        <v>920</v>
      </c>
      <c r="H96" s="676">
        <v>5000</v>
      </c>
      <c r="I96" s="675" t="s">
        <v>921</v>
      </c>
      <c r="J96" s="677">
        <v>42</v>
      </c>
      <c r="K96" s="677">
        <v>50.4</v>
      </c>
      <c r="L96" s="677">
        <v>0</v>
      </c>
      <c r="M96" s="678">
        <f t="shared" si="5"/>
        <v>44592</v>
      </c>
      <c r="N96" s="679">
        <f t="shared" si="6"/>
        <v>44651</v>
      </c>
      <c r="O96" s="680">
        <f t="shared" si="7"/>
        <v>3</v>
      </c>
      <c r="P96" s="680">
        <f t="shared" si="8"/>
        <v>15000</v>
      </c>
    </row>
    <row r="97" spans="1:16" x14ac:dyDescent="0.25">
      <c r="A97" s="673">
        <v>44175</v>
      </c>
      <c r="B97" s="674" t="s">
        <v>937</v>
      </c>
      <c r="C97" s="675" t="s">
        <v>917</v>
      </c>
      <c r="D97" s="675" t="s">
        <v>918</v>
      </c>
      <c r="E97" s="675" t="s">
        <v>938</v>
      </c>
      <c r="F97" s="675">
        <v>2021</v>
      </c>
      <c r="G97" s="675" t="s">
        <v>941</v>
      </c>
      <c r="H97" s="676">
        <v>5000</v>
      </c>
      <c r="I97" s="675" t="s">
        <v>921</v>
      </c>
      <c r="J97" s="677">
        <v>42</v>
      </c>
      <c r="K97" s="677">
        <v>50.4</v>
      </c>
      <c r="L97" s="677">
        <v>0</v>
      </c>
      <c r="M97" s="678">
        <f t="shared" si="5"/>
        <v>44316</v>
      </c>
      <c r="N97" s="679">
        <f t="shared" si="6"/>
        <v>44561</v>
      </c>
      <c r="O97" s="680">
        <f t="shared" si="7"/>
        <v>9</v>
      </c>
      <c r="P97" s="680">
        <f t="shared" si="8"/>
        <v>45000</v>
      </c>
    </row>
    <row r="98" spans="1:16" x14ac:dyDescent="0.25">
      <c r="A98" s="673">
        <v>44175</v>
      </c>
      <c r="B98" s="674" t="s">
        <v>940</v>
      </c>
      <c r="C98" s="675" t="s">
        <v>917</v>
      </c>
      <c r="D98" s="675" t="s">
        <v>918</v>
      </c>
      <c r="E98" s="675" t="s">
        <v>938</v>
      </c>
      <c r="F98" s="675">
        <v>2023</v>
      </c>
      <c r="G98" s="675" t="s">
        <v>929</v>
      </c>
      <c r="H98" s="676">
        <v>4000</v>
      </c>
      <c r="I98" s="675" t="s">
        <v>921</v>
      </c>
      <c r="J98" s="677">
        <v>40</v>
      </c>
      <c r="K98" s="677">
        <v>48.3</v>
      </c>
      <c r="L98" s="677">
        <v>0</v>
      </c>
      <c r="M98" s="678">
        <f t="shared" si="5"/>
        <v>44957</v>
      </c>
      <c r="N98" s="679">
        <f t="shared" si="6"/>
        <v>45291</v>
      </c>
      <c r="O98" s="680">
        <f t="shared" si="7"/>
        <v>12</v>
      </c>
      <c r="P98" s="680">
        <f t="shared" si="8"/>
        <v>48000</v>
      </c>
    </row>
    <row r="99" spans="1:16" x14ac:dyDescent="0.25">
      <c r="A99" s="673">
        <v>44168</v>
      </c>
      <c r="B99" s="674" t="s">
        <v>939</v>
      </c>
      <c r="C99" s="675" t="s">
        <v>917</v>
      </c>
      <c r="D99" s="675" t="s">
        <v>918</v>
      </c>
      <c r="E99" s="675" t="s">
        <v>938</v>
      </c>
      <c r="F99" s="675">
        <v>2021</v>
      </c>
      <c r="G99" s="675" t="s">
        <v>923</v>
      </c>
      <c r="H99" s="676">
        <v>5000</v>
      </c>
      <c r="I99" s="675" t="s">
        <v>921</v>
      </c>
      <c r="J99" s="677">
        <v>42</v>
      </c>
      <c r="K99" s="677">
        <v>47.75</v>
      </c>
      <c r="L99" s="677">
        <v>0</v>
      </c>
      <c r="M99" s="678">
        <f t="shared" si="5"/>
        <v>44408</v>
      </c>
      <c r="N99" s="679">
        <f t="shared" si="6"/>
        <v>44469</v>
      </c>
      <c r="O99" s="680">
        <f t="shared" si="7"/>
        <v>3</v>
      </c>
      <c r="P99" s="680">
        <f t="shared" si="8"/>
        <v>15000</v>
      </c>
    </row>
    <row r="100" spans="1:16" x14ac:dyDescent="0.25">
      <c r="A100" s="673">
        <v>44168</v>
      </c>
      <c r="B100" s="674" t="s">
        <v>939</v>
      </c>
      <c r="C100" s="675" t="s">
        <v>917</v>
      </c>
      <c r="D100" s="675" t="s">
        <v>918</v>
      </c>
      <c r="E100" s="675" t="s">
        <v>938</v>
      </c>
      <c r="F100" s="675">
        <v>2021</v>
      </c>
      <c r="G100" s="675" t="s">
        <v>922</v>
      </c>
      <c r="H100" s="676">
        <v>10000</v>
      </c>
      <c r="I100" s="675" t="s">
        <v>921</v>
      </c>
      <c r="J100" s="677">
        <v>42</v>
      </c>
      <c r="K100" s="677">
        <v>48.5</v>
      </c>
      <c r="L100" s="677">
        <v>0</v>
      </c>
      <c r="M100" s="678">
        <f t="shared" si="5"/>
        <v>44316</v>
      </c>
      <c r="N100" s="679">
        <f t="shared" si="6"/>
        <v>44377</v>
      </c>
      <c r="O100" s="680">
        <f t="shared" si="7"/>
        <v>3</v>
      </c>
      <c r="P100" s="680">
        <f t="shared" si="8"/>
        <v>30000</v>
      </c>
    </row>
    <row r="101" spans="1:16" x14ac:dyDescent="0.25">
      <c r="A101" s="673">
        <v>44168</v>
      </c>
      <c r="B101" s="674" t="s">
        <v>939</v>
      </c>
      <c r="C101" s="675" t="s">
        <v>917</v>
      </c>
      <c r="D101" s="675" t="s">
        <v>918</v>
      </c>
      <c r="E101" s="675" t="s">
        <v>938</v>
      </c>
      <c r="F101" s="675">
        <v>2022</v>
      </c>
      <c r="G101" s="675" t="s">
        <v>920</v>
      </c>
      <c r="H101" s="676">
        <v>15000</v>
      </c>
      <c r="I101" s="675" t="s">
        <v>921</v>
      </c>
      <c r="J101" s="677">
        <v>42</v>
      </c>
      <c r="K101" s="677">
        <v>46</v>
      </c>
      <c r="L101" s="677">
        <v>0</v>
      </c>
      <c r="M101" s="678">
        <f t="shared" si="5"/>
        <v>44592</v>
      </c>
      <c r="N101" s="679">
        <f t="shared" si="6"/>
        <v>44651</v>
      </c>
      <c r="O101" s="680">
        <f t="shared" si="7"/>
        <v>3</v>
      </c>
      <c r="P101" s="680">
        <f t="shared" si="8"/>
        <v>45000</v>
      </c>
    </row>
    <row r="102" spans="1:16" x14ac:dyDescent="0.25">
      <c r="A102" s="673">
        <v>44168</v>
      </c>
      <c r="B102" s="674" t="s">
        <v>939</v>
      </c>
      <c r="C102" s="675" t="s">
        <v>917</v>
      </c>
      <c r="D102" s="675" t="s">
        <v>918</v>
      </c>
      <c r="E102" s="675" t="s">
        <v>938</v>
      </c>
      <c r="F102" s="675">
        <v>2022</v>
      </c>
      <c r="G102" s="675" t="s">
        <v>920</v>
      </c>
      <c r="H102" s="676">
        <v>10000</v>
      </c>
      <c r="I102" s="675" t="s">
        <v>921</v>
      </c>
      <c r="J102" s="677">
        <v>42</v>
      </c>
      <c r="K102" s="677">
        <v>47.5</v>
      </c>
      <c r="L102" s="677">
        <v>0</v>
      </c>
      <c r="M102" s="678">
        <f t="shared" si="5"/>
        <v>44592</v>
      </c>
      <c r="N102" s="679">
        <f t="shared" si="6"/>
        <v>44651</v>
      </c>
      <c r="O102" s="680">
        <f t="shared" si="7"/>
        <v>3</v>
      </c>
      <c r="P102" s="680">
        <f t="shared" si="8"/>
        <v>30000</v>
      </c>
    </row>
    <row r="103" spans="1:16" x14ac:dyDescent="0.25">
      <c r="A103" s="673">
        <v>44168</v>
      </c>
      <c r="B103" s="674" t="s">
        <v>939</v>
      </c>
      <c r="C103" s="675" t="s">
        <v>917</v>
      </c>
      <c r="D103" s="675" t="s">
        <v>918</v>
      </c>
      <c r="E103" s="675" t="s">
        <v>938</v>
      </c>
      <c r="F103" s="675">
        <v>2021</v>
      </c>
      <c r="G103" s="675" t="s">
        <v>941</v>
      </c>
      <c r="H103" s="676">
        <v>10000</v>
      </c>
      <c r="I103" s="675" t="s">
        <v>921</v>
      </c>
      <c r="J103" s="677">
        <v>42</v>
      </c>
      <c r="K103" s="677">
        <v>47.5</v>
      </c>
      <c r="L103" s="677">
        <v>0</v>
      </c>
      <c r="M103" s="678">
        <f t="shared" si="5"/>
        <v>44316</v>
      </c>
      <c r="N103" s="679">
        <f t="shared" si="6"/>
        <v>44561</v>
      </c>
      <c r="O103" s="680">
        <f t="shared" si="7"/>
        <v>9</v>
      </c>
      <c r="P103" s="680">
        <f t="shared" si="8"/>
        <v>90000</v>
      </c>
    </row>
    <row r="104" spans="1:16" x14ac:dyDescent="0.25">
      <c r="A104" s="673">
        <v>44159</v>
      </c>
      <c r="B104" s="674" t="s">
        <v>940</v>
      </c>
      <c r="C104" s="675" t="s">
        <v>917</v>
      </c>
      <c r="D104" s="675" t="s">
        <v>918</v>
      </c>
      <c r="E104" s="675" t="s">
        <v>938</v>
      </c>
      <c r="F104" s="675">
        <v>2022</v>
      </c>
      <c r="G104" s="675" t="s">
        <v>929</v>
      </c>
      <c r="H104" s="676">
        <v>3000</v>
      </c>
      <c r="I104" s="675" t="s">
        <v>921</v>
      </c>
      <c r="J104" s="677">
        <v>40</v>
      </c>
      <c r="K104" s="677">
        <v>48.1</v>
      </c>
      <c r="L104" s="677">
        <v>0</v>
      </c>
      <c r="M104" s="678">
        <f t="shared" si="5"/>
        <v>44592</v>
      </c>
      <c r="N104" s="679">
        <f t="shared" si="6"/>
        <v>44926</v>
      </c>
      <c r="O104" s="680">
        <f t="shared" si="7"/>
        <v>12</v>
      </c>
      <c r="P104" s="680">
        <f t="shared" si="8"/>
        <v>36000</v>
      </c>
    </row>
    <row r="105" spans="1:16" x14ac:dyDescent="0.25">
      <c r="A105" s="673">
        <v>44159</v>
      </c>
      <c r="B105" s="674" t="s">
        <v>940</v>
      </c>
      <c r="C105" s="675" t="s">
        <v>917</v>
      </c>
      <c r="D105" s="675" t="s">
        <v>918</v>
      </c>
      <c r="E105" s="675" t="s">
        <v>938</v>
      </c>
      <c r="F105" s="675">
        <v>2023</v>
      </c>
      <c r="G105" s="675" t="s">
        <v>929</v>
      </c>
      <c r="H105" s="676">
        <v>3000</v>
      </c>
      <c r="I105" s="675" t="s">
        <v>921</v>
      </c>
      <c r="J105" s="677">
        <v>40</v>
      </c>
      <c r="K105" s="677">
        <v>47.55</v>
      </c>
      <c r="L105" s="677">
        <v>0</v>
      </c>
      <c r="M105" s="678">
        <f t="shared" si="5"/>
        <v>44957</v>
      </c>
      <c r="N105" s="679">
        <f t="shared" si="6"/>
        <v>45291</v>
      </c>
      <c r="O105" s="680">
        <f t="shared" si="7"/>
        <v>12</v>
      </c>
      <c r="P105" s="680">
        <f t="shared" si="8"/>
        <v>36000</v>
      </c>
    </row>
    <row r="106" spans="1:16" x14ac:dyDescent="0.25">
      <c r="A106" s="673">
        <v>44158</v>
      </c>
      <c r="B106" s="674" t="s">
        <v>940</v>
      </c>
      <c r="C106" s="675" t="s">
        <v>917</v>
      </c>
      <c r="D106" s="675" t="s">
        <v>918</v>
      </c>
      <c r="E106" s="675" t="s">
        <v>938</v>
      </c>
      <c r="F106" s="675">
        <v>2023</v>
      </c>
      <c r="G106" s="675" t="s">
        <v>929</v>
      </c>
      <c r="H106" s="676">
        <v>4000</v>
      </c>
      <c r="I106" s="675" t="s">
        <v>921</v>
      </c>
      <c r="J106" s="677">
        <v>40</v>
      </c>
      <c r="K106" s="677">
        <v>46.35</v>
      </c>
      <c r="L106" s="677">
        <v>0</v>
      </c>
      <c r="M106" s="678">
        <f t="shared" si="5"/>
        <v>44957</v>
      </c>
      <c r="N106" s="679">
        <f t="shared" si="6"/>
        <v>45291</v>
      </c>
      <c r="O106" s="680">
        <f t="shared" si="7"/>
        <v>12</v>
      </c>
      <c r="P106" s="680">
        <f t="shared" si="8"/>
        <v>48000</v>
      </c>
    </row>
    <row r="107" spans="1:16" x14ac:dyDescent="0.25">
      <c r="A107" s="673">
        <v>44158</v>
      </c>
      <c r="B107" s="674" t="s">
        <v>940</v>
      </c>
      <c r="C107" s="675" t="s">
        <v>917</v>
      </c>
      <c r="D107" s="675" t="s">
        <v>918</v>
      </c>
      <c r="E107" s="675" t="s">
        <v>938</v>
      </c>
      <c r="F107" s="675">
        <v>2022</v>
      </c>
      <c r="G107" s="675" t="s">
        <v>929</v>
      </c>
      <c r="H107" s="676">
        <v>4000</v>
      </c>
      <c r="I107" s="675" t="s">
        <v>921</v>
      </c>
      <c r="J107" s="677">
        <v>40</v>
      </c>
      <c r="K107" s="677">
        <v>46.3</v>
      </c>
      <c r="L107" s="677">
        <v>0</v>
      </c>
      <c r="M107" s="678">
        <f t="shared" si="5"/>
        <v>44592</v>
      </c>
      <c r="N107" s="679">
        <f t="shared" si="6"/>
        <v>44926</v>
      </c>
      <c r="O107" s="680">
        <f t="shared" si="7"/>
        <v>12</v>
      </c>
      <c r="P107" s="680">
        <f t="shared" si="8"/>
        <v>48000</v>
      </c>
    </row>
    <row r="108" spans="1:16" x14ac:dyDescent="0.25">
      <c r="A108" s="673">
        <v>44158</v>
      </c>
      <c r="B108" s="674" t="s">
        <v>940</v>
      </c>
      <c r="C108" s="675" t="s">
        <v>917</v>
      </c>
      <c r="D108" s="675" t="s">
        <v>918</v>
      </c>
      <c r="E108" s="675" t="s">
        <v>938</v>
      </c>
      <c r="F108" s="675">
        <v>2021</v>
      </c>
      <c r="G108" s="675" t="s">
        <v>942</v>
      </c>
      <c r="H108" s="676">
        <v>4000</v>
      </c>
      <c r="I108" s="675" t="s">
        <v>921</v>
      </c>
      <c r="J108" s="677">
        <v>40</v>
      </c>
      <c r="K108" s="677">
        <v>46.45</v>
      </c>
      <c r="L108" s="677">
        <v>0</v>
      </c>
      <c r="M108" s="678">
        <f t="shared" si="5"/>
        <v>44408</v>
      </c>
      <c r="N108" s="679">
        <f t="shared" si="6"/>
        <v>44561</v>
      </c>
      <c r="O108" s="680">
        <f t="shared" si="7"/>
        <v>6</v>
      </c>
      <c r="P108" s="680">
        <f t="shared" si="8"/>
        <v>24000</v>
      </c>
    </row>
    <row r="109" spans="1:16" x14ac:dyDescent="0.25">
      <c r="A109" s="673">
        <v>44153</v>
      </c>
      <c r="B109" s="674" t="s">
        <v>940</v>
      </c>
      <c r="C109" s="675" t="s">
        <v>917</v>
      </c>
      <c r="D109" s="675" t="s">
        <v>918</v>
      </c>
      <c r="E109" s="675" t="s">
        <v>938</v>
      </c>
      <c r="F109" s="675">
        <v>2023</v>
      </c>
      <c r="G109" s="675" t="s">
        <v>929</v>
      </c>
      <c r="H109" s="676">
        <v>3000</v>
      </c>
      <c r="I109" s="675" t="s">
        <v>921</v>
      </c>
      <c r="J109" s="677">
        <v>40</v>
      </c>
      <c r="K109" s="677">
        <v>46.6</v>
      </c>
      <c r="L109" s="677">
        <v>0</v>
      </c>
      <c r="M109" s="678">
        <f t="shared" si="5"/>
        <v>44957</v>
      </c>
      <c r="N109" s="679">
        <f t="shared" si="6"/>
        <v>45291</v>
      </c>
      <c r="O109" s="680">
        <f t="shared" si="7"/>
        <v>12</v>
      </c>
      <c r="P109" s="680">
        <f t="shared" si="8"/>
        <v>36000</v>
      </c>
    </row>
    <row r="110" spans="1:16" x14ac:dyDescent="0.25">
      <c r="A110" s="673">
        <v>44153</v>
      </c>
      <c r="B110" s="674" t="s">
        <v>940</v>
      </c>
      <c r="C110" s="675" t="s">
        <v>917</v>
      </c>
      <c r="D110" s="675" t="s">
        <v>918</v>
      </c>
      <c r="E110" s="675" t="s">
        <v>938</v>
      </c>
      <c r="F110" s="675">
        <v>2022</v>
      </c>
      <c r="G110" s="675" t="s">
        <v>929</v>
      </c>
      <c r="H110" s="676">
        <v>3000</v>
      </c>
      <c r="I110" s="675" t="s">
        <v>921</v>
      </c>
      <c r="J110" s="677">
        <v>40</v>
      </c>
      <c r="K110" s="677">
        <v>46.35</v>
      </c>
      <c r="L110" s="677">
        <v>0</v>
      </c>
      <c r="M110" s="678">
        <f t="shared" si="5"/>
        <v>44592</v>
      </c>
      <c r="N110" s="679">
        <f t="shared" si="6"/>
        <v>44926</v>
      </c>
      <c r="O110" s="680">
        <f t="shared" si="7"/>
        <v>12</v>
      </c>
      <c r="P110" s="680">
        <f t="shared" si="8"/>
        <v>36000</v>
      </c>
    </row>
    <row r="111" spans="1:16" x14ac:dyDescent="0.25">
      <c r="A111" s="673">
        <v>44144</v>
      </c>
      <c r="B111" s="674" t="s">
        <v>940</v>
      </c>
      <c r="C111" s="675" t="s">
        <v>917</v>
      </c>
      <c r="D111" s="675" t="s">
        <v>918</v>
      </c>
      <c r="E111" s="675" t="s">
        <v>938</v>
      </c>
      <c r="F111" s="675">
        <v>2022</v>
      </c>
      <c r="G111" s="675" t="s">
        <v>929</v>
      </c>
      <c r="H111" s="676">
        <v>2000</v>
      </c>
      <c r="I111" s="675" t="s">
        <v>921</v>
      </c>
      <c r="J111" s="677">
        <v>40</v>
      </c>
      <c r="K111" s="677">
        <v>45.55</v>
      </c>
      <c r="L111" s="677">
        <v>0</v>
      </c>
      <c r="M111" s="678">
        <f t="shared" si="5"/>
        <v>44592</v>
      </c>
      <c r="N111" s="679">
        <f t="shared" si="6"/>
        <v>44926</v>
      </c>
      <c r="O111" s="680">
        <f t="shared" si="7"/>
        <v>12</v>
      </c>
      <c r="P111" s="680">
        <f t="shared" si="8"/>
        <v>24000</v>
      </c>
    </row>
    <row r="112" spans="1:16" x14ac:dyDescent="0.25">
      <c r="A112" s="673">
        <v>44144</v>
      </c>
      <c r="B112" s="674" t="s">
        <v>940</v>
      </c>
      <c r="C112" s="675" t="s">
        <v>917</v>
      </c>
      <c r="D112" s="675" t="s">
        <v>918</v>
      </c>
      <c r="E112" s="675" t="s">
        <v>938</v>
      </c>
      <c r="F112" s="675">
        <v>2023</v>
      </c>
      <c r="G112" s="675" t="s">
        <v>929</v>
      </c>
      <c r="H112" s="676">
        <v>5000</v>
      </c>
      <c r="I112" s="675" t="s">
        <v>921</v>
      </c>
      <c r="J112" s="677">
        <v>40</v>
      </c>
      <c r="K112" s="677">
        <v>46.25</v>
      </c>
      <c r="L112" s="677">
        <v>0</v>
      </c>
      <c r="M112" s="678">
        <f t="shared" si="5"/>
        <v>44957</v>
      </c>
      <c r="N112" s="679">
        <f t="shared" si="6"/>
        <v>45291</v>
      </c>
      <c r="O112" s="680">
        <f t="shared" si="7"/>
        <v>12</v>
      </c>
      <c r="P112" s="680">
        <f t="shared" si="8"/>
        <v>60000</v>
      </c>
    </row>
    <row r="113" spans="1:16" x14ac:dyDescent="0.25">
      <c r="A113" s="673">
        <v>44118</v>
      </c>
      <c r="B113" s="674" t="s">
        <v>939</v>
      </c>
      <c r="C113" s="675" t="s">
        <v>917</v>
      </c>
      <c r="D113" s="675" t="s">
        <v>918</v>
      </c>
      <c r="E113" s="675" t="s">
        <v>938</v>
      </c>
      <c r="F113" s="675">
        <v>2021</v>
      </c>
      <c r="G113" s="675" t="s">
        <v>942</v>
      </c>
      <c r="H113" s="676">
        <v>6000</v>
      </c>
      <c r="I113" s="675" t="s">
        <v>921</v>
      </c>
      <c r="J113" s="677">
        <v>40</v>
      </c>
      <c r="K113" s="677">
        <v>45.3</v>
      </c>
      <c r="L113" s="677">
        <v>0</v>
      </c>
      <c r="M113" s="678">
        <f t="shared" si="5"/>
        <v>44408</v>
      </c>
      <c r="N113" s="679">
        <f t="shared" si="6"/>
        <v>44561</v>
      </c>
      <c r="O113" s="680">
        <f t="shared" si="7"/>
        <v>6</v>
      </c>
      <c r="P113" s="680">
        <f t="shared" si="8"/>
        <v>36000</v>
      </c>
    </row>
    <row r="114" spans="1:16" x14ac:dyDescent="0.25">
      <c r="A114" s="673">
        <v>44113</v>
      </c>
      <c r="B114" s="681" t="s">
        <v>940</v>
      </c>
      <c r="C114" s="675" t="s">
        <v>930</v>
      </c>
      <c r="D114" s="675" t="s">
        <v>936</v>
      </c>
      <c r="E114" s="675" t="s">
        <v>919</v>
      </c>
      <c r="F114" s="675">
        <v>2021</v>
      </c>
      <c r="G114" s="675" t="s">
        <v>929</v>
      </c>
      <c r="H114" s="676">
        <v>252000</v>
      </c>
      <c r="I114" s="675" t="s">
        <v>932</v>
      </c>
      <c r="J114" s="677">
        <v>0.91700000000000004</v>
      </c>
      <c r="K114" s="677">
        <v>0</v>
      </c>
      <c r="L114" s="677">
        <v>0</v>
      </c>
      <c r="M114" s="678">
        <f t="shared" si="5"/>
        <v>44227</v>
      </c>
      <c r="N114" s="679">
        <f t="shared" si="6"/>
        <v>44561</v>
      </c>
      <c r="O114" s="680">
        <f t="shared" si="7"/>
        <v>12</v>
      </c>
      <c r="P114" s="680">
        <f t="shared" si="8"/>
        <v>3024000</v>
      </c>
    </row>
    <row r="115" spans="1:16" x14ac:dyDescent="0.25">
      <c r="A115" s="673">
        <v>44113</v>
      </c>
      <c r="B115" s="681" t="s">
        <v>940</v>
      </c>
      <c r="C115" s="675" t="s">
        <v>930</v>
      </c>
      <c r="D115" s="675" t="s">
        <v>936</v>
      </c>
      <c r="E115" s="675" t="s">
        <v>919</v>
      </c>
      <c r="F115" s="675">
        <v>2020</v>
      </c>
      <c r="G115" s="675" t="s">
        <v>924</v>
      </c>
      <c r="H115" s="676">
        <v>252000</v>
      </c>
      <c r="I115" s="675" t="s">
        <v>932</v>
      </c>
      <c r="J115" s="677">
        <v>0.91700000000000004</v>
      </c>
      <c r="K115" s="677">
        <v>0</v>
      </c>
      <c r="L115" s="677">
        <v>0</v>
      </c>
      <c r="M115" s="678">
        <f t="shared" si="5"/>
        <v>44135</v>
      </c>
      <c r="N115" s="679">
        <f t="shared" si="6"/>
        <v>44196</v>
      </c>
      <c r="O115" s="680">
        <f t="shared" si="7"/>
        <v>3</v>
      </c>
      <c r="P115" s="680">
        <f t="shared" si="8"/>
        <v>756000</v>
      </c>
    </row>
    <row r="116" spans="1:16" x14ac:dyDescent="0.25">
      <c r="A116" s="673">
        <v>44113</v>
      </c>
      <c r="B116" s="674" t="s">
        <v>940</v>
      </c>
      <c r="C116" s="675" t="s">
        <v>930</v>
      </c>
      <c r="D116" s="675" t="s">
        <v>933</v>
      </c>
      <c r="E116" s="675" t="s">
        <v>919</v>
      </c>
      <c r="F116" s="675">
        <v>2021</v>
      </c>
      <c r="G116" s="675" t="s">
        <v>929</v>
      </c>
      <c r="H116" s="676">
        <v>147000</v>
      </c>
      <c r="I116" s="675" t="s">
        <v>932</v>
      </c>
      <c r="J116" s="677">
        <v>0.50124999999999997</v>
      </c>
      <c r="K116" s="677">
        <v>0</v>
      </c>
      <c r="L116" s="677">
        <v>0</v>
      </c>
      <c r="M116" s="678">
        <f t="shared" si="5"/>
        <v>44227</v>
      </c>
      <c r="N116" s="679">
        <f t="shared" si="6"/>
        <v>44561</v>
      </c>
      <c r="O116" s="680">
        <f t="shared" si="7"/>
        <v>12</v>
      </c>
      <c r="P116" s="680">
        <f t="shared" si="8"/>
        <v>1764000</v>
      </c>
    </row>
    <row r="117" spans="1:16" x14ac:dyDescent="0.25">
      <c r="A117" s="673">
        <v>44113</v>
      </c>
      <c r="B117" s="674" t="s">
        <v>940</v>
      </c>
      <c r="C117" s="675" t="s">
        <v>930</v>
      </c>
      <c r="D117" s="675" t="s">
        <v>933</v>
      </c>
      <c r="E117" s="675" t="s">
        <v>919</v>
      </c>
      <c r="F117" s="675">
        <v>2020</v>
      </c>
      <c r="G117" s="675" t="s">
        <v>924</v>
      </c>
      <c r="H117" s="676">
        <v>147000</v>
      </c>
      <c r="I117" s="675" t="s">
        <v>932</v>
      </c>
      <c r="J117" s="677">
        <v>0.50124999999999997</v>
      </c>
      <c r="K117" s="677">
        <v>0</v>
      </c>
      <c r="L117" s="677">
        <v>0</v>
      </c>
      <c r="M117" s="678">
        <f t="shared" si="5"/>
        <v>44135</v>
      </c>
      <c r="N117" s="679">
        <f t="shared" si="6"/>
        <v>44196</v>
      </c>
      <c r="O117" s="680">
        <f t="shared" si="7"/>
        <v>3</v>
      </c>
      <c r="P117" s="680">
        <f t="shared" si="8"/>
        <v>441000</v>
      </c>
    </row>
    <row r="118" spans="1:16" x14ac:dyDescent="0.25">
      <c r="A118" s="673">
        <v>44113</v>
      </c>
      <c r="B118" s="674" t="s">
        <v>939</v>
      </c>
      <c r="C118" s="675" t="s">
        <v>917</v>
      </c>
      <c r="D118" s="675" t="s">
        <v>918</v>
      </c>
      <c r="E118" s="675" t="s">
        <v>938</v>
      </c>
      <c r="F118" s="675">
        <v>2021</v>
      </c>
      <c r="G118" s="675" t="s">
        <v>942</v>
      </c>
      <c r="H118" s="676">
        <v>6000</v>
      </c>
      <c r="I118" s="675" t="s">
        <v>921</v>
      </c>
      <c r="J118" s="677">
        <v>40</v>
      </c>
      <c r="K118" s="677">
        <v>45.9</v>
      </c>
      <c r="L118" s="677">
        <v>0</v>
      </c>
      <c r="M118" s="678">
        <f t="shared" si="5"/>
        <v>44408</v>
      </c>
      <c r="N118" s="679">
        <f t="shared" si="6"/>
        <v>44561</v>
      </c>
      <c r="O118" s="680">
        <f t="shared" si="7"/>
        <v>6</v>
      </c>
      <c r="P118" s="680">
        <f t="shared" si="8"/>
        <v>36000</v>
      </c>
    </row>
    <row r="119" spans="1:16" x14ac:dyDescent="0.25">
      <c r="A119" s="673">
        <v>44110</v>
      </c>
      <c r="B119" s="674" t="s">
        <v>940</v>
      </c>
      <c r="C119" s="675" t="s">
        <v>917</v>
      </c>
      <c r="D119" s="675" t="s">
        <v>918</v>
      </c>
      <c r="E119" s="675" t="s">
        <v>938</v>
      </c>
      <c r="F119" s="675">
        <v>2021</v>
      </c>
      <c r="G119" s="675" t="s">
        <v>920</v>
      </c>
      <c r="H119" s="676">
        <v>6000</v>
      </c>
      <c r="I119" s="675" t="s">
        <v>921</v>
      </c>
      <c r="J119" s="677">
        <v>38</v>
      </c>
      <c r="K119" s="677">
        <v>44.6</v>
      </c>
      <c r="L119" s="677">
        <v>0</v>
      </c>
      <c r="M119" s="678">
        <f t="shared" si="5"/>
        <v>44227</v>
      </c>
      <c r="N119" s="679">
        <f t="shared" si="6"/>
        <v>44286</v>
      </c>
      <c r="O119" s="680">
        <f t="shared" si="7"/>
        <v>3</v>
      </c>
      <c r="P119" s="680">
        <f t="shared" si="8"/>
        <v>18000</v>
      </c>
    </row>
    <row r="120" spans="1:16" x14ac:dyDescent="0.25">
      <c r="A120" s="673">
        <v>44110</v>
      </c>
      <c r="B120" s="674" t="s">
        <v>940</v>
      </c>
      <c r="C120" s="675" t="s">
        <v>917</v>
      </c>
      <c r="D120" s="675" t="s">
        <v>918</v>
      </c>
      <c r="E120" s="675" t="s">
        <v>938</v>
      </c>
      <c r="F120" s="675">
        <v>2021</v>
      </c>
      <c r="G120" s="675" t="s">
        <v>922</v>
      </c>
      <c r="H120" s="676">
        <v>3000</v>
      </c>
      <c r="I120" s="675" t="s">
        <v>921</v>
      </c>
      <c r="J120" s="677">
        <v>38</v>
      </c>
      <c r="K120" s="677">
        <v>46.15</v>
      </c>
      <c r="L120" s="677">
        <v>0</v>
      </c>
      <c r="M120" s="678">
        <f t="shared" si="5"/>
        <v>44316</v>
      </c>
      <c r="N120" s="679">
        <f t="shared" si="6"/>
        <v>44377</v>
      </c>
      <c r="O120" s="680">
        <f t="shared" si="7"/>
        <v>3</v>
      </c>
      <c r="P120" s="680">
        <f t="shared" si="8"/>
        <v>9000</v>
      </c>
    </row>
    <row r="121" spans="1:16" x14ac:dyDescent="0.25">
      <c r="A121" s="673">
        <v>44091</v>
      </c>
      <c r="B121" s="674" t="s">
        <v>939</v>
      </c>
      <c r="C121" s="675" t="s">
        <v>917</v>
      </c>
      <c r="D121" s="675" t="s">
        <v>918</v>
      </c>
      <c r="E121" s="675" t="s">
        <v>919</v>
      </c>
      <c r="F121" s="675">
        <v>2021</v>
      </c>
      <c r="G121" s="675" t="s">
        <v>943</v>
      </c>
      <c r="H121" s="676">
        <v>9000</v>
      </c>
      <c r="I121" s="675" t="s">
        <v>921</v>
      </c>
      <c r="J121" s="677">
        <v>43.6</v>
      </c>
      <c r="K121" s="677">
        <v>0</v>
      </c>
      <c r="L121" s="677">
        <v>0</v>
      </c>
      <c r="M121" s="678">
        <f t="shared" si="5"/>
        <v>44530</v>
      </c>
      <c r="N121" s="679">
        <f t="shared" si="6"/>
        <v>44561</v>
      </c>
      <c r="O121" s="680">
        <f t="shared" si="7"/>
        <v>2</v>
      </c>
      <c r="P121" s="680">
        <f t="shared" si="8"/>
        <v>18000</v>
      </c>
    </row>
    <row r="122" spans="1:16" x14ac:dyDescent="0.25">
      <c r="A122" s="673">
        <v>44091</v>
      </c>
      <c r="B122" s="674" t="s">
        <v>939</v>
      </c>
      <c r="C122" s="675" t="s">
        <v>917</v>
      </c>
      <c r="D122" s="675" t="s">
        <v>918</v>
      </c>
      <c r="E122" s="675" t="s">
        <v>919</v>
      </c>
      <c r="F122" s="675">
        <v>2021</v>
      </c>
      <c r="G122" s="675" t="s">
        <v>944</v>
      </c>
      <c r="H122" s="676">
        <v>10000</v>
      </c>
      <c r="I122" s="675" t="s">
        <v>921</v>
      </c>
      <c r="J122" s="677">
        <v>43.6</v>
      </c>
      <c r="K122" s="677">
        <v>0</v>
      </c>
      <c r="L122" s="677">
        <v>0</v>
      </c>
      <c r="M122" s="678">
        <f t="shared" si="5"/>
        <v>44500</v>
      </c>
      <c r="N122" s="679">
        <f t="shared" si="6"/>
        <v>44500</v>
      </c>
      <c r="O122" s="680">
        <f t="shared" si="7"/>
        <v>1</v>
      </c>
      <c r="P122" s="680">
        <f t="shared" si="8"/>
        <v>10000</v>
      </c>
    </row>
    <row r="123" spans="1:16" x14ac:dyDescent="0.25">
      <c r="A123" s="673">
        <v>44091</v>
      </c>
      <c r="B123" s="674" t="s">
        <v>939</v>
      </c>
      <c r="C123" s="675" t="s">
        <v>917</v>
      </c>
      <c r="D123" s="675" t="s">
        <v>918</v>
      </c>
      <c r="E123" s="675" t="s">
        <v>919</v>
      </c>
      <c r="F123" s="675">
        <v>2021</v>
      </c>
      <c r="G123" s="675" t="s">
        <v>945</v>
      </c>
      <c r="H123" s="676">
        <v>12000</v>
      </c>
      <c r="I123" s="675" t="s">
        <v>921</v>
      </c>
      <c r="J123" s="677">
        <v>43.6</v>
      </c>
      <c r="K123" s="677">
        <v>0</v>
      </c>
      <c r="L123" s="677">
        <v>0</v>
      </c>
      <c r="M123" s="678">
        <f t="shared" si="5"/>
        <v>44469</v>
      </c>
      <c r="N123" s="679">
        <f t="shared" si="6"/>
        <v>44469</v>
      </c>
      <c r="O123" s="680">
        <f t="shared" si="7"/>
        <v>1</v>
      </c>
      <c r="P123" s="680">
        <f t="shared" si="8"/>
        <v>12000</v>
      </c>
    </row>
    <row r="124" spans="1:16" x14ac:dyDescent="0.25">
      <c r="A124" s="673">
        <v>44091</v>
      </c>
      <c r="B124" s="674" t="s">
        <v>939</v>
      </c>
      <c r="C124" s="675" t="s">
        <v>917</v>
      </c>
      <c r="D124" s="675" t="s">
        <v>918</v>
      </c>
      <c r="E124" s="675" t="s">
        <v>919</v>
      </c>
      <c r="F124" s="675">
        <v>2021</v>
      </c>
      <c r="G124" s="675" t="s">
        <v>946</v>
      </c>
      <c r="H124" s="676">
        <v>13000</v>
      </c>
      <c r="I124" s="675" t="s">
        <v>921</v>
      </c>
      <c r="J124" s="677">
        <v>43.6</v>
      </c>
      <c r="K124" s="677">
        <v>0</v>
      </c>
      <c r="L124" s="677">
        <v>0</v>
      </c>
      <c r="M124" s="678">
        <f t="shared" si="5"/>
        <v>44408</v>
      </c>
      <c r="N124" s="679">
        <f t="shared" si="6"/>
        <v>44439</v>
      </c>
      <c r="O124" s="680">
        <f t="shared" si="7"/>
        <v>2</v>
      </c>
      <c r="P124" s="680">
        <f t="shared" si="8"/>
        <v>26000</v>
      </c>
    </row>
    <row r="125" spans="1:16" x14ac:dyDescent="0.25">
      <c r="A125" s="673">
        <v>44091</v>
      </c>
      <c r="B125" s="674" t="s">
        <v>939</v>
      </c>
      <c r="C125" s="675" t="s">
        <v>917</v>
      </c>
      <c r="D125" s="675" t="s">
        <v>918</v>
      </c>
      <c r="E125" s="675" t="s">
        <v>919</v>
      </c>
      <c r="F125" s="675">
        <v>2021</v>
      </c>
      <c r="G125" s="675" t="s">
        <v>947</v>
      </c>
      <c r="H125" s="676">
        <v>2000</v>
      </c>
      <c r="I125" s="675" t="s">
        <v>921</v>
      </c>
      <c r="J125" s="677">
        <v>43.6</v>
      </c>
      <c r="K125" s="677">
        <v>0</v>
      </c>
      <c r="L125" s="677">
        <v>0</v>
      </c>
      <c r="M125" s="678">
        <f t="shared" si="5"/>
        <v>44377</v>
      </c>
      <c r="N125" s="679">
        <f t="shared" si="6"/>
        <v>44377</v>
      </c>
      <c r="O125" s="680">
        <f t="shared" si="7"/>
        <v>1</v>
      </c>
      <c r="P125" s="680">
        <f t="shared" si="8"/>
        <v>2000</v>
      </c>
    </row>
    <row r="126" spans="1:16" x14ac:dyDescent="0.25">
      <c r="A126" s="673">
        <v>44091</v>
      </c>
      <c r="B126" s="674" t="s">
        <v>939</v>
      </c>
      <c r="C126" s="675" t="s">
        <v>917</v>
      </c>
      <c r="D126" s="675" t="s">
        <v>918</v>
      </c>
      <c r="E126" s="675" t="s">
        <v>919</v>
      </c>
      <c r="F126" s="675">
        <v>2021</v>
      </c>
      <c r="G126" s="675" t="s">
        <v>948</v>
      </c>
      <c r="H126" s="676">
        <v>3000</v>
      </c>
      <c r="I126" s="675" t="s">
        <v>921</v>
      </c>
      <c r="J126" s="677">
        <v>43.6</v>
      </c>
      <c r="K126" s="677">
        <v>0</v>
      </c>
      <c r="L126" s="677">
        <v>0</v>
      </c>
      <c r="M126" s="678">
        <f t="shared" si="5"/>
        <v>44347</v>
      </c>
      <c r="N126" s="679">
        <f t="shared" si="6"/>
        <v>44347</v>
      </c>
      <c r="O126" s="680">
        <f t="shared" si="7"/>
        <v>1</v>
      </c>
      <c r="P126" s="680">
        <f t="shared" si="8"/>
        <v>3000</v>
      </c>
    </row>
    <row r="127" spans="1:16" x14ac:dyDescent="0.25">
      <c r="A127" s="673">
        <v>44091</v>
      </c>
      <c r="B127" s="674" t="s">
        <v>939</v>
      </c>
      <c r="C127" s="675" t="s">
        <v>917</v>
      </c>
      <c r="D127" s="675" t="s">
        <v>918</v>
      </c>
      <c r="E127" s="675" t="s">
        <v>919</v>
      </c>
      <c r="F127" s="675">
        <v>2021</v>
      </c>
      <c r="G127" s="675" t="s">
        <v>949</v>
      </c>
      <c r="H127" s="676">
        <v>5000</v>
      </c>
      <c r="I127" s="675" t="s">
        <v>921</v>
      </c>
      <c r="J127" s="677">
        <v>43.6</v>
      </c>
      <c r="K127" s="677">
        <v>0</v>
      </c>
      <c r="L127" s="677">
        <v>0</v>
      </c>
      <c r="M127" s="678">
        <f t="shared" si="5"/>
        <v>44316</v>
      </c>
      <c r="N127" s="679">
        <f t="shared" si="6"/>
        <v>44316</v>
      </c>
      <c r="O127" s="680">
        <f t="shared" si="7"/>
        <v>1</v>
      </c>
      <c r="P127" s="680">
        <f t="shared" si="8"/>
        <v>5000</v>
      </c>
    </row>
    <row r="128" spans="1:16" x14ac:dyDescent="0.25">
      <c r="A128" s="673">
        <v>44091</v>
      </c>
      <c r="B128" s="674" t="s">
        <v>939</v>
      </c>
      <c r="C128" s="675" t="s">
        <v>917</v>
      </c>
      <c r="D128" s="675" t="s">
        <v>918</v>
      </c>
      <c r="E128" s="675" t="s">
        <v>919</v>
      </c>
      <c r="F128" s="675">
        <v>2021</v>
      </c>
      <c r="G128" s="675" t="s">
        <v>950</v>
      </c>
      <c r="H128" s="676">
        <v>5000</v>
      </c>
      <c r="I128" s="675" t="s">
        <v>921</v>
      </c>
      <c r="J128" s="677">
        <v>43.6</v>
      </c>
      <c r="K128" s="677">
        <v>0</v>
      </c>
      <c r="L128" s="677">
        <v>0</v>
      </c>
      <c r="M128" s="678">
        <f t="shared" si="5"/>
        <v>44255</v>
      </c>
      <c r="N128" s="679">
        <f t="shared" si="6"/>
        <v>44255</v>
      </c>
      <c r="O128" s="680">
        <f t="shared" si="7"/>
        <v>1</v>
      </c>
      <c r="P128" s="680">
        <f t="shared" si="8"/>
        <v>5000</v>
      </c>
    </row>
    <row r="129" spans="1:16" x14ac:dyDescent="0.25">
      <c r="A129" s="673">
        <v>44090</v>
      </c>
      <c r="B129" s="674" t="s">
        <v>939</v>
      </c>
      <c r="C129" s="675" t="s">
        <v>917</v>
      </c>
      <c r="D129" s="675" t="s">
        <v>918</v>
      </c>
      <c r="E129" s="675" t="s">
        <v>919</v>
      </c>
      <c r="F129" s="675">
        <v>2021</v>
      </c>
      <c r="G129" s="675" t="s">
        <v>942</v>
      </c>
      <c r="H129" s="676">
        <v>8000</v>
      </c>
      <c r="I129" s="675" t="s">
        <v>921</v>
      </c>
      <c r="J129" s="677">
        <v>42.6</v>
      </c>
      <c r="K129" s="677">
        <v>0</v>
      </c>
      <c r="L129" s="677">
        <v>0</v>
      </c>
      <c r="M129" s="678">
        <f t="shared" si="5"/>
        <v>44408</v>
      </c>
      <c r="N129" s="679">
        <f t="shared" si="6"/>
        <v>44561</v>
      </c>
      <c r="O129" s="680">
        <f t="shared" si="7"/>
        <v>6</v>
      </c>
      <c r="P129" s="680">
        <f t="shared" si="8"/>
        <v>48000</v>
      </c>
    </row>
    <row r="130" spans="1:16" x14ac:dyDescent="0.25">
      <c r="A130" s="673">
        <v>44090</v>
      </c>
      <c r="B130" s="674" t="s">
        <v>939</v>
      </c>
      <c r="C130" s="675" t="s">
        <v>917</v>
      </c>
      <c r="D130" s="675" t="s">
        <v>918</v>
      </c>
      <c r="E130" s="675" t="s">
        <v>919</v>
      </c>
      <c r="F130" s="675">
        <v>2021</v>
      </c>
      <c r="G130" s="675" t="s">
        <v>922</v>
      </c>
      <c r="H130" s="676">
        <v>10000</v>
      </c>
      <c r="I130" s="675" t="s">
        <v>921</v>
      </c>
      <c r="J130" s="677">
        <v>42.6</v>
      </c>
      <c r="K130" s="677">
        <v>0</v>
      </c>
      <c r="L130" s="677">
        <v>0</v>
      </c>
      <c r="M130" s="678">
        <f t="shared" si="5"/>
        <v>44316</v>
      </c>
      <c r="N130" s="679">
        <f t="shared" ref="N130:N196" si="9">+EOMONTH(RIGHT($G130,FIND("- ",$G130)-2)&amp;"-"&amp;$F130,IF($C130="Oil",0,0))</f>
        <v>44377</v>
      </c>
      <c r="O130" s="680">
        <f t="shared" ref="O130:O193" si="10">+ROUND((N130-M130)/30.4+1,0)</f>
        <v>3</v>
      </c>
      <c r="P130" s="680">
        <f t="shared" si="8"/>
        <v>30000</v>
      </c>
    </row>
    <row r="131" spans="1:16" x14ac:dyDescent="0.25">
      <c r="A131" s="673">
        <v>44090</v>
      </c>
      <c r="B131" s="674" t="s">
        <v>939</v>
      </c>
      <c r="C131" s="675" t="s">
        <v>917</v>
      </c>
      <c r="D131" s="675" t="s">
        <v>918</v>
      </c>
      <c r="E131" s="675" t="s">
        <v>919</v>
      </c>
      <c r="F131" s="675">
        <v>2021</v>
      </c>
      <c r="G131" s="675" t="s">
        <v>920</v>
      </c>
      <c r="H131" s="676">
        <v>15000</v>
      </c>
      <c r="I131" s="675" t="s">
        <v>921</v>
      </c>
      <c r="J131" s="677">
        <v>42.6</v>
      </c>
      <c r="K131" s="677">
        <v>0</v>
      </c>
      <c r="L131" s="677">
        <v>0</v>
      </c>
      <c r="M131" s="678">
        <f t="shared" si="5"/>
        <v>44227</v>
      </c>
      <c r="N131" s="679">
        <f t="shared" si="9"/>
        <v>44286</v>
      </c>
      <c r="O131" s="680">
        <f t="shared" si="10"/>
        <v>3</v>
      </c>
      <c r="P131" s="680">
        <f t="shared" si="8"/>
        <v>45000</v>
      </c>
    </row>
    <row r="132" spans="1:16" x14ac:dyDescent="0.25">
      <c r="A132" s="673">
        <v>44088</v>
      </c>
      <c r="B132" s="674" t="s">
        <v>939</v>
      </c>
      <c r="C132" s="675" t="s">
        <v>930</v>
      </c>
      <c r="D132" s="675" t="s">
        <v>931</v>
      </c>
      <c r="E132" s="675" t="s">
        <v>919</v>
      </c>
      <c r="F132" s="675">
        <v>2021</v>
      </c>
      <c r="G132" s="675" t="s">
        <v>924</v>
      </c>
      <c r="H132" s="676">
        <v>294000</v>
      </c>
      <c r="I132" s="675" t="s">
        <v>932</v>
      </c>
      <c r="J132" s="677">
        <v>0.22</v>
      </c>
      <c r="K132" s="677">
        <v>0</v>
      </c>
      <c r="L132" s="677">
        <v>0</v>
      </c>
      <c r="M132" s="678">
        <f t="shared" si="5"/>
        <v>44500</v>
      </c>
      <c r="N132" s="679">
        <f t="shared" si="9"/>
        <v>44561</v>
      </c>
      <c r="O132" s="680">
        <f t="shared" si="10"/>
        <v>3</v>
      </c>
      <c r="P132" s="680">
        <f t="shared" si="8"/>
        <v>882000</v>
      </c>
    </row>
    <row r="133" spans="1:16" x14ac:dyDescent="0.25">
      <c r="A133" s="673">
        <v>44088</v>
      </c>
      <c r="B133" s="674" t="s">
        <v>939</v>
      </c>
      <c r="C133" s="675" t="s">
        <v>930</v>
      </c>
      <c r="D133" s="675" t="s">
        <v>931</v>
      </c>
      <c r="E133" s="675" t="s">
        <v>919</v>
      </c>
      <c r="F133" s="675">
        <v>2021</v>
      </c>
      <c r="G133" s="675" t="s">
        <v>923</v>
      </c>
      <c r="H133" s="676">
        <v>420000</v>
      </c>
      <c r="I133" s="675" t="s">
        <v>932</v>
      </c>
      <c r="J133" s="677">
        <v>0.22</v>
      </c>
      <c r="K133" s="677">
        <v>0</v>
      </c>
      <c r="L133" s="677">
        <v>0</v>
      </c>
      <c r="M133" s="678">
        <f t="shared" si="5"/>
        <v>44408</v>
      </c>
      <c r="N133" s="679">
        <f t="shared" si="9"/>
        <v>44469</v>
      </c>
      <c r="O133" s="680">
        <f t="shared" si="10"/>
        <v>3</v>
      </c>
      <c r="P133" s="680">
        <f t="shared" si="8"/>
        <v>1260000</v>
      </c>
    </row>
    <row r="134" spans="1:16" x14ac:dyDescent="0.25">
      <c r="A134" s="673">
        <v>44088</v>
      </c>
      <c r="B134" s="674" t="s">
        <v>939</v>
      </c>
      <c r="C134" s="675" t="s">
        <v>930</v>
      </c>
      <c r="D134" s="675" t="s">
        <v>931</v>
      </c>
      <c r="E134" s="675" t="s">
        <v>919</v>
      </c>
      <c r="F134" s="675">
        <v>2021</v>
      </c>
      <c r="G134" s="675" t="s">
        <v>922</v>
      </c>
      <c r="H134" s="676">
        <v>84000</v>
      </c>
      <c r="I134" s="675" t="s">
        <v>932</v>
      </c>
      <c r="J134" s="677">
        <v>0.22</v>
      </c>
      <c r="K134" s="677">
        <v>0</v>
      </c>
      <c r="L134" s="677">
        <v>0</v>
      </c>
      <c r="M134" s="678">
        <f t="shared" si="5"/>
        <v>44316</v>
      </c>
      <c r="N134" s="679">
        <f t="shared" si="9"/>
        <v>44377</v>
      </c>
      <c r="O134" s="680">
        <f t="shared" si="10"/>
        <v>3</v>
      </c>
      <c r="P134" s="680">
        <f t="shared" ref="P134:P197" si="11">+O134*H134</f>
        <v>252000</v>
      </c>
    </row>
    <row r="135" spans="1:16" x14ac:dyDescent="0.25">
      <c r="A135" s="673">
        <v>44088</v>
      </c>
      <c r="B135" s="674" t="s">
        <v>939</v>
      </c>
      <c r="C135" s="675" t="s">
        <v>930</v>
      </c>
      <c r="D135" s="675" t="s">
        <v>931</v>
      </c>
      <c r="E135" s="675" t="s">
        <v>919</v>
      </c>
      <c r="F135" s="675">
        <v>2021</v>
      </c>
      <c r="G135" s="675" t="s">
        <v>920</v>
      </c>
      <c r="H135" s="676">
        <v>126000</v>
      </c>
      <c r="I135" s="675" t="s">
        <v>932</v>
      </c>
      <c r="J135" s="677">
        <v>0.22</v>
      </c>
      <c r="K135" s="677">
        <v>0</v>
      </c>
      <c r="L135" s="677">
        <v>0</v>
      </c>
      <c r="M135" s="678">
        <f t="shared" ref="M135:M203" si="12">+EOMONTH(LEFT($G135,FIND(" -",$G135)-1)&amp;"-"&amp;$F135,IF($C135="Oil",0,0))</f>
        <v>44227</v>
      </c>
      <c r="N135" s="679">
        <f t="shared" si="9"/>
        <v>44286</v>
      </c>
      <c r="O135" s="680">
        <f t="shared" si="10"/>
        <v>3</v>
      </c>
      <c r="P135" s="680">
        <f t="shared" si="11"/>
        <v>378000</v>
      </c>
    </row>
    <row r="136" spans="1:16" x14ac:dyDescent="0.25">
      <c r="A136" s="673">
        <v>44088</v>
      </c>
      <c r="B136" s="674" t="s">
        <v>939</v>
      </c>
      <c r="C136" s="675" t="s">
        <v>930</v>
      </c>
      <c r="D136" s="675" t="s">
        <v>933</v>
      </c>
      <c r="E136" s="675" t="s">
        <v>919</v>
      </c>
      <c r="F136" s="675">
        <v>2021</v>
      </c>
      <c r="G136" s="675" t="s">
        <v>942</v>
      </c>
      <c r="H136" s="676">
        <v>294000</v>
      </c>
      <c r="I136" s="675" t="s">
        <v>932</v>
      </c>
      <c r="J136" s="677">
        <v>0.47249999999999998</v>
      </c>
      <c r="K136" s="677">
        <v>0</v>
      </c>
      <c r="L136" s="677">
        <v>0</v>
      </c>
      <c r="M136" s="678">
        <f t="shared" si="12"/>
        <v>44408</v>
      </c>
      <c r="N136" s="679">
        <f t="shared" si="9"/>
        <v>44561</v>
      </c>
      <c r="O136" s="680">
        <f t="shared" si="10"/>
        <v>6</v>
      </c>
      <c r="P136" s="680">
        <f t="shared" si="11"/>
        <v>1764000</v>
      </c>
    </row>
    <row r="137" spans="1:16" x14ac:dyDescent="0.25">
      <c r="A137" s="673">
        <v>44088</v>
      </c>
      <c r="B137" s="674" t="s">
        <v>939</v>
      </c>
      <c r="C137" s="675" t="s">
        <v>930</v>
      </c>
      <c r="D137" s="675" t="s">
        <v>933</v>
      </c>
      <c r="E137" s="675" t="s">
        <v>919</v>
      </c>
      <c r="F137" s="675">
        <v>2021</v>
      </c>
      <c r="G137" s="675" t="s">
        <v>920</v>
      </c>
      <c r="H137" s="676">
        <v>42000</v>
      </c>
      <c r="I137" s="675" t="s">
        <v>932</v>
      </c>
      <c r="J137" s="677">
        <v>0.47249999999999998</v>
      </c>
      <c r="K137" s="677">
        <v>0</v>
      </c>
      <c r="L137" s="677">
        <v>0</v>
      </c>
      <c r="M137" s="678">
        <f t="shared" si="12"/>
        <v>44227</v>
      </c>
      <c r="N137" s="679">
        <f t="shared" si="9"/>
        <v>44286</v>
      </c>
      <c r="O137" s="680">
        <f t="shared" si="10"/>
        <v>3</v>
      </c>
      <c r="P137" s="680">
        <f t="shared" si="11"/>
        <v>126000</v>
      </c>
    </row>
    <row r="138" spans="1:16" x14ac:dyDescent="0.25">
      <c r="A138" s="673">
        <v>44088</v>
      </c>
      <c r="B138" s="674" t="s">
        <v>939</v>
      </c>
      <c r="C138" s="675" t="s">
        <v>930</v>
      </c>
      <c r="D138" s="675" t="s">
        <v>933</v>
      </c>
      <c r="E138" s="675" t="s">
        <v>919</v>
      </c>
      <c r="F138" s="675">
        <v>2020</v>
      </c>
      <c r="G138" s="675" t="s">
        <v>924</v>
      </c>
      <c r="H138" s="676">
        <v>168000</v>
      </c>
      <c r="I138" s="675" t="s">
        <v>932</v>
      </c>
      <c r="J138" s="677">
        <v>0.47249999999999998</v>
      </c>
      <c r="K138" s="677">
        <v>0</v>
      </c>
      <c r="L138" s="677">
        <v>0</v>
      </c>
      <c r="M138" s="678">
        <f t="shared" si="12"/>
        <v>44135</v>
      </c>
      <c r="N138" s="679">
        <f t="shared" si="9"/>
        <v>44196</v>
      </c>
      <c r="O138" s="680">
        <f t="shared" si="10"/>
        <v>3</v>
      </c>
      <c r="P138" s="680">
        <f t="shared" si="11"/>
        <v>504000</v>
      </c>
    </row>
    <row r="139" spans="1:16" x14ac:dyDescent="0.25">
      <c r="A139" s="673">
        <v>44088</v>
      </c>
      <c r="B139" s="674" t="s">
        <v>939</v>
      </c>
      <c r="C139" s="675" t="s">
        <v>930</v>
      </c>
      <c r="D139" s="675" t="s">
        <v>934</v>
      </c>
      <c r="E139" s="675" t="s">
        <v>919</v>
      </c>
      <c r="F139" s="675">
        <v>2021</v>
      </c>
      <c r="G139" s="675" t="s">
        <v>929</v>
      </c>
      <c r="H139" s="676">
        <v>294000</v>
      </c>
      <c r="I139" s="675" t="s">
        <v>932</v>
      </c>
      <c r="J139" s="677">
        <v>0.53374999999999995</v>
      </c>
      <c r="K139" s="677">
        <v>0</v>
      </c>
      <c r="L139" s="677">
        <v>0</v>
      </c>
      <c r="M139" s="678">
        <f t="shared" si="12"/>
        <v>44227</v>
      </c>
      <c r="N139" s="679">
        <f t="shared" si="9"/>
        <v>44561</v>
      </c>
      <c r="O139" s="680">
        <f t="shared" si="10"/>
        <v>12</v>
      </c>
      <c r="P139" s="680">
        <f t="shared" si="11"/>
        <v>3528000</v>
      </c>
    </row>
    <row r="140" spans="1:16" x14ac:dyDescent="0.25">
      <c r="A140" s="673">
        <v>44088</v>
      </c>
      <c r="B140" s="674" t="s">
        <v>939</v>
      </c>
      <c r="C140" s="675" t="s">
        <v>930</v>
      </c>
      <c r="D140" s="675" t="s">
        <v>934</v>
      </c>
      <c r="E140" s="675" t="s">
        <v>919</v>
      </c>
      <c r="F140" s="675">
        <v>2020</v>
      </c>
      <c r="G140" s="675" t="s">
        <v>924</v>
      </c>
      <c r="H140" s="676">
        <v>294000</v>
      </c>
      <c r="I140" s="675" t="s">
        <v>932</v>
      </c>
      <c r="J140" s="677">
        <v>0.53374999999999995</v>
      </c>
      <c r="K140" s="677">
        <v>0</v>
      </c>
      <c r="L140" s="677">
        <v>0</v>
      </c>
      <c r="M140" s="678">
        <f t="shared" si="12"/>
        <v>44135</v>
      </c>
      <c r="N140" s="679">
        <f t="shared" si="9"/>
        <v>44196</v>
      </c>
      <c r="O140" s="680">
        <f t="shared" si="10"/>
        <v>3</v>
      </c>
      <c r="P140" s="680">
        <f t="shared" si="11"/>
        <v>882000</v>
      </c>
    </row>
    <row r="141" spans="1:16" x14ac:dyDescent="0.25">
      <c r="A141" s="673">
        <v>44088</v>
      </c>
      <c r="B141" s="674" t="s">
        <v>939</v>
      </c>
      <c r="C141" s="675" t="s">
        <v>930</v>
      </c>
      <c r="D141" s="675" t="s">
        <v>935</v>
      </c>
      <c r="E141" s="675" t="s">
        <v>919</v>
      </c>
      <c r="F141" s="675">
        <v>2021</v>
      </c>
      <c r="G141" s="675" t="s">
        <v>929</v>
      </c>
      <c r="H141" s="676">
        <v>84000</v>
      </c>
      <c r="I141" s="675" t="s">
        <v>932</v>
      </c>
      <c r="J141" s="677">
        <v>0.55500000000000005</v>
      </c>
      <c r="K141" s="677">
        <v>0</v>
      </c>
      <c r="L141" s="677">
        <v>0</v>
      </c>
      <c r="M141" s="678">
        <f t="shared" si="12"/>
        <v>44227</v>
      </c>
      <c r="N141" s="679">
        <f t="shared" si="9"/>
        <v>44561</v>
      </c>
      <c r="O141" s="680">
        <f t="shared" si="10"/>
        <v>12</v>
      </c>
      <c r="P141" s="680">
        <f t="shared" si="11"/>
        <v>1008000</v>
      </c>
    </row>
    <row r="142" spans="1:16" x14ac:dyDescent="0.25">
      <c r="A142" s="673">
        <v>44088</v>
      </c>
      <c r="B142" s="674" t="s">
        <v>937</v>
      </c>
      <c r="C142" s="675" t="s">
        <v>930</v>
      </c>
      <c r="D142" s="675" t="s">
        <v>935</v>
      </c>
      <c r="E142" s="675" t="s">
        <v>919</v>
      </c>
      <c r="F142" s="675">
        <v>2020</v>
      </c>
      <c r="G142" s="675" t="s">
        <v>924</v>
      </c>
      <c r="H142" s="676">
        <v>84000</v>
      </c>
      <c r="I142" s="675" t="s">
        <v>932</v>
      </c>
      <c r="J142" s="677">
        <v>0.55500000000000005</v>
      </c>
      <c r="K142" s="677">
        <v>0</v>
      </c>
      <c r="L142" s="677">
        <v>0</v>
      </c>
      <c r="M142" s="678">
        <f t="shared" si="12"/>
        <v>44135</v>
      </c>
      <c r="N142" s="679">
        <f t="shared" si="9"/>
        <v>44196</v>
      </c>
      <c r="O142" s="680">
        <f t="shared" si="10"/>
        <v>3</v>
      </c>
      <c r="P142" s="680">
        <f t="shared" si="11"/>
        <v>252000</v>
      </c>
    </row>
    <row r="143" spans="1:16" x14ac:dyDescent="0.25">
      <c r="A143" s="673">
        <v>44088</v>
      </c>
      <c r="B143" s="674" t="s">
        <v>937</v>
      </c>
      <c r="C143" s="675" t="s">
        <v>930</v>
      </c>
      <c r="D143" s="675" t="s">
        <v>936</v>
      </c>
      <c r="E143" s="675" t="s">
        <v>919</v>
      </c>
      <c r="F143" s="675">
        <v>2021</v>
      </c>
      <c r="G143" s="675" t="s">
        <v>951</v>
      </c>
      <c r="H143" s="676">
        <v>336000</v>
      </c>
      <c r="I143" s="675" t="s">
        <v>932</v>
      </c>
      <c r="J143" s="677">
        <v>0.82674999999999998</v>
      </c>
      <c r="K143" s="677">
        <v>0</v>
      </c>
      <c r="L143" s="677">
        <v>0</v>
      </c>
      <c r="M143" s="678">
        <f t="shared" si="12"/>
        <v>44227</v>
      </c>
      <c r="N143" s="679">
        <f t="shared" si="9"/>
        <v>44377</v>
      </c>
      <c r="O143" s="680">
        <f t="shared" si="10"/>
        <v>6</v>
      </c>
      <c r="P143" s="680">
        <f t="shared" si="11"/>
        <v>2016000</v>
      </c>
    </row>
    <row r="144" spans="1:16" x14ac:dyDescent="0.25">
      <c r="A144" s="673">
        <v>44088</v>
      </c>
      <c r="B144" s="674" t="s">
        <v>937</v>
      </c>
      <c r="C144" s="675" t="s">
        <v>930</v>
      </c>
      <c r="D144" s="675" t="s">
        <v>936</v>
      </c>
      <c r="E144" s="675" t="s">
        <v>919</v>
      </c>
      <c r="F144" s="675">
        <v>2020</v>
      </c>
      <c r="G144" s="675" t="s">
        <v>924</v>
      </c>
      <c r="H144" s="676">
        <v>336000</v>
      </c>
      <c r="I144" s="675" t="s">
        <v>932</v>
      </c>
      <c r="J144" s="677">
        <v>0.82674999999999998</v>
      </c>
      <c r="K144" s="677">
        <v>0</v>
      </c>
      <c r="L144" s="677">
        <v>0</v>
      </c>
      <c r="M144" s="678">
        <f t="shared" si="12"/>
        <v>44135</v>
      </c>
      <c r="N144" s="679">
        <f t="shared" si="9"/>
        <v>44196</v>
      </c>
      <c r="O144" s="680">
        <f t="shared" si="10"/>
        <v>3</v>
      </c>
      <c r="P144" s="680">
        <f t="shared" si="11"/>
        <v>1008000</v>
      </c>
    </row>
    <row r="145" spans="1:16" x14ac:dyDescent="0.25">
      <c r="A145" s="673">
        <v>44085</v>
      </c>
      <c r="B145" s="674" t="s">
        <v>940</v>
      </c>
      <c r="C145" s="675" t="s">
        <v>925</v>
      </c>
      <c r="D145" s="675" t="s">
        <v>928</v>
      </c>
      <c r="E145" s="675" t="s">
        <v>919</v>
      </c>
      <c r="F145" s="675">
        <v>2021</v>
      </c>
      <c r="G145" s="675" t="s">
        <v>924</v>
      </c>
      <c r="H145" s="676">
        <v>60000</v>
      </c>
      <c r="I145" s="675" t="s">
        <v>927</v>
      </c>
      <c r="J145" s="677">
        <v>-0.28999999999999998</v>
      </c>
      <c r="K145" s="677">
        <v>0</v>
      </c>
      <c r="L145" s="677">
        <v>0</v>
      </c>
      <c r="M145" s="678">
        <f t="shared" si="12"/>
        <v>44500</v>
      </c>
      <c r="N145" s="679">
        <f t="shared" si="9"/>
        <v>44561</v>
      </c>
      <c r="O145" s="680">
        <f t="shared" si="10"/>
        <v>3</v>
      </c>
      <c r="P145" s="680">
        <f t="shared" si="11"/>
        <v>180000</v>
      </c>
    </row>
    <row r="146" spans="1:16" x14ac:dyDescent="0.25">
      <c r="A146" s="673">
        <v>44085</v>
      </c>
      <c r="B146" s="674" t="s">
        <v>940</v>
      </c>
      <c r="C146" s="675" t="s">
        <v>925</v>
      </c>
      <c r="D146" s="675" t="s">
        <v>928</v>
      </c>
      <c r="E146" s="675" t="s">
        <v>919</v>
      </c>
      <c r="F146" s="675">
        <v>2021</v>
      </c>
      <c r="G146" s="675" t="s">
        <v>929</v>
      </c>
      <c r="H146" s="676">
        <v>50000</v>
      </c>
      <c r="I146" s="675" t="s">
        <v>927</v>
      </c>
      <c r="J146" s="677">
        <v>-0.32750000000000001</v>
      </c>
      <c r="K146" s="677">
        <v>0</v>
      </c>
      <c r="L146" s="677">
        <v>0</v>
      </c>
      <c r="M146" s="678">
        <f t="shared" si="12"/>
        <v>44227</v>
      </c>
      <c r="N146" s="679">
        <f t="shared" si="9"/>
        <v>44561</v>
      </c>
      <c r="O146" s="680">
        <f t="shared" si="10"/>
        <v>12</v>
      </c>
      <c r="P146" s="680">
        <f t="shared" si="11"/>
        <v>600000</v>
      </c>
    </row>
    <row r="147" spans="1:16" x14ac:dyDescent="0.25">
      <c r="A147" s="673">
        <v>44085</v>
      </c>
      <c r="B147" s="674" t="s">
        <v>937</v>
      </c>
      <c r="C147" s="675" t="s">
        <v>917</v>
      </c>
      <c r="D147" s="675" t="s">
        <v>918</v>
      </c>
      <c r="E147" s="675" t="s">
        <v>938</v>
      </c>
      <c r="F147" s="675">
        <v>2022</v>
      </c>
      <c r="G147" s="675" t="s">
        <v>924</v>
      </c>
      <c r="H147" s="676">
        <v>1000</v>
      </c>
      <c r="I147" s="675" t="s">
        <v>921</v>
      </c>
      <c r="J147" s="677">
        <v>38</v>
      </c>
      <c r="K147" s="677">
        <v>45.6</v>
      </c>
      <c r="L147" s="677">
        <v>0</v>
      </c>
      <c r="M147" s="678">
        <f t="shared" si="12"/>
        <v>44865</v>
      </c>
      <c r="N147" s="679">
        <f t="shared" si="9"/>
        <v>44926</v>
      </c>
      <c r="O147" s="680">
        <f t="shared" si="10"/>
        <v>3</v>
      </c>
      <c r="P147" s="680">
        <f t="shared" si="11"/>
        <v>3000</v>
      </c>
    </row>
    <row r="148" spans="1:16" x14ac:dyDescent="0.25">
      <c r="A148" s="673">
        <v>44085</v>
      </c>
      <c r="B148" s="674" t="s">
        <v>937</v>
      </c>
      <c r="C148" s="675" t="s">
        <v>917</v>
      </c>
      <c r="D148" s="675" t="s">
        <v>918</v>
      </c>
      <c r="E148" s="675" t="s">
        <v>938</v>
      </c>
      <c r="F148" s="675">
        <v>2022</v>
      </c>
      <c r="G148" s="675" t="s">
        <v>952</v>
      </c>
      <c r="H148" s="676">
        <v>2000</v>
      </c>
      <c r="I148" s="675" t="s">
        <v>921</v>
      </c>
      <c r="J148" s="677">
        <v>38</v>
      </c>
      <c r="K148" s="677">
        <v>45.6</v>
      </c>
      <c r="L148" s="677">
        <v>0</v>
      </c>
      <c r="M148" s="678">
        <f t="shared" si="12"/>
        <v>44681</v>
      </c>
      <c r="N148" s="679">
        <f t="shared" si="9"/>
        <v>44834</v>
      </c>
      <c r="O148" s="680">
        <f t="shared" si="10"/>
        <v>6</v>
      </c>
      <c r="P148" s="680">
        <f t="shared" si="11"/>
        <v>12000</v>
      </c>
    </row>
    <row r="149" spans="1:16" x14ac:dyDescent="0.25">
      <c r="A149" s="673">
        <v>44085</v>
      </c>
      <c r="B149" s="674" t="s">
        <v>937</v>
      </c>
      <c r="C149" s="675" t="s">
        <v>917</v>
      </c>
      <c r="D149" s="675" t="s">
        <v>918</v>
      </c>
      <c r="E149" s="675" t="s">
        <v>938</v>
      </c>
      <c r="F149" s="675">
        <v>2022</v>
      </c>
      <c r="G149" s="675" t="s">
        <v>920</v>
      </c>
      <c r="H149" s="676">
        <v>5000</v>
      </c>
      <c r="I149" s="675" t="s">
        <v>921</v>
      </c>
      <c r="J149" s="677">
        <v>38</v>
      </c>
      <c r="K149" s="677">
        <v>45.6</v>
      </c>
      <c r="L149" s="677">
        <v>0</v>
      </c>
      <c r="M149" s="678">
        <f t="shared" si="12"/>
        <v>44592</v>
      </c>
      <c r="N149" s="679">
        <f t="shared" si="9"/>
        <v>44651</v>
      </c>
      <c r="O149" s="680">
        <f t="shared" si="10"/>
        <v>3</v>
      </c>
      <c r="P149" s="680">
        <f t="shared" si="11"/>
        <v>15000</v>
      </c>
    </row>
    <row r="150" spans="1:16" x14ac:dyDescent="0.25">
      <c r="A150" s="673">
        <v>44085</v>
      </c>
      <c r="B150" s="674" t="s">
        <v>937</v>
      </c>
      <c r="C150" s="675" t="s">
        <v>917</v>
      </c>
      <c r="D150" s="675" t="s">
        <v>918</v>
      </c>
      <c r="E150" s="675" t="s">
        <v>938</v>
      </c>
      <c r="F150" s="675">
        <v>2021</v>
      </c>
      <c r="G150" s="675" t="s">
        <v>924</v>
      </c>
      <c r="H150" s="676">
        <v>5000</v>
      </c>
      <c r="I150" s="675" t="s">
        <v>921</v>
      </c>
      <c r="J150" s="677">
        <v>38</v>
      </c>
      <c r="K150" s="677">
        <v>45.6</v>
      </c>
      <c r="L150" s="677">
        <v>0</v>
      </c>
      <c r="M150" s="678">
        <f t="shared" si="12"/>
        <v>44500</v>
      </c>
      <c r="N150" s="679">
        <f t="shared" si="9"/>
        <v>44561</v>
      </c>
      <c r="O150" s="680">
        <f t="shared" si="10"/>
        <v>3</v>
      </c>
      <c r="P150" s="680">
        <f t="shared" si="11"/>
        <v>15000</v>
      </c>
    </row>
    <row r="151" spans="1:16" x14ac:dyDescent="0.25">
      <c r="A151" s="673">
        <v>44085</v>
      </c>
      <c r="B151" s="674" t="s">
        <v>940</v>
      </c>
      <c r="C151" s="675" t="s">
        <v>925</v>
      </c>
      <c r="D151" s="675" t="s">
        <v>926</v>
      </c>
      <c r="E151" s="675" t="s">
        <v>938</v>
      </c>
      <c r="F151" s="675">
        <v>2022</v>
      </c>
      <c r="G151" s="675" t="s">
        <v>920</v>
      </c>
      <c r="H151" s="676">
        <v>60000</v>
      </c>
      <c r="I151" s="675" t="s">
        <v>927</v>
      </c>
      <c r="J151" s="677">
        <v>2.5</v>
      </c>
      <c r="K151" s="677">
        <v>4.03</v>
      </c>
      <c r="L151" s="677">
        <v>0</v>
      </c>
      <c r="M151" s="678">
        <f t="shared" si="12"/>
        <v>44592</v>
      </c>
      <c r="N151" s="679">
        <f t="shared" si="9"/>
        <v>44651</v>
      </c>
      <c r="O151" s="680">
        <f t="shared" si="10"/>
        <v>3</v>
      </c>
      <c r="P151" s="680">
        <f t="shared" si="11"/>
        <v>180000</v>
      </c>
    </row>
    <row r="152" spans="1:16" x14ac:dyDescent="0.25">
      <c r="A152" s="673">
        <v>44085</v>
      </c>
      <c r="B152" s="674" t="s">
        <v>940</v>
      </c>
      <c r="C152" s="675" t="s">
        <v>925</v>
      </c>
      <c r="D152" s="675" t="s">
        <v>926</v>
      </c>
      <c r="E152" s="675" t="s">
        <v>938</v>
      </c>
      <c r="F152" s="675">
        <v>2021</v>
      </c>
      <c r="G152" s="675" t="s">
        <v>924</v>
      </c>
      <c r="H152" s="676">
        <v>60000</v>
      </c>
      <c r="I152" s="675" t="s">
        <v>927</v>
      </c>
      <c r="J152" s="677">
        <v>2.5</v>
      </c>
      <c r="K152" s="677">
        <v>4.03</v>
      </c>
      <c r="L152" s="677">
        <v>0</v>
      </c>
      <c r="M152" s="678">
        <f t="shared" si="12"/>
        <v>44500</v>
      </c>
      <c r="N152" s="679">
        <f t="shared" si="9"/>
        <v>44561</v>
      </c>
      <c r="O152" s="680">
        <f t="shared" si="10"/>
        <v>3</v>
      </c>
      <c r="P152" s="680">
        <f t="shared" si="11"/>
        <v>180000</v>
      </c>
    </row>
    <row r="153" spans="1:16" x14ac:dyDescent="0.25">
      <c r="A153" s="673">
        <v>44085</v>
      </c>
      <c r="B153" s="674" t="s">
        <v>940</v>
      </c>
      <c r="C153" s="675" t="s">
        <v>925</v>
      </c>
      <c r="D153" s="675" t="s">
        <v>926</v>
      </c>
      <c r="E153" s="675" t="s">
        <v>938</v>
      </c>
      <c r="F153" s="675">
        <v>2021</v>
      </c>
      <c r="G153" s="675" t="s">
        <v>920</v>
      </c>
      <c r="H153" s="676">
        <v>50000</v>
      </c>
      <c r="I153" s="675" t="s">
        <v>927</v>
      </c>
      <c r="J153" s="677">
        <v>2.5</v>
      </c>
      <c r="K153" s="677">
        <v>4.6100000000000003</v>
      </c>
      <c r="L153" s="677">
        <v>0</v>
      </c>
      <c r="M153" s="678">
        <f t="shared" si="12"/>
        <v>44227</v>
      </c>
      <c r="N153" s="679">
        <f t="shared" si="9"/>
        <v>44286</v>
      </c>
      <c r="O153" s="680">
        <f t="shared" si="10"/>
        <v>3</v>
      </c>
      <c r="P153" s="680">
        <f t="shared" si="11"/>
        <v>150000</v>
      </c>
    </row>
    <row r="154" spans="1:16" x14ac:dyDescent="0.25">
      <c r="A154" s="673">
        <v>44085</v>
      </c>
      <c r="B154" s="674" t="s">
        <v>940</v>
      </c>
      <c r="C154" s="675" t="s">
        <v>925</v>
      </c>
      <c r="D154" s="675" t="s">
        <v>926</v>
      </c>
      <c r="E154" s="675" t="s">
        <v>938</v>
      </c>
      <c r="F154" s="675">
        <v>2020</v>
      </c>
      <c r="G154" s="675" t="s">
        <v>943</v>
      </c>
      <c r="H154" s="676">
        <v>50000</v>
      </c>
      <c r="I154" s="675" t="s">
        <v>927</v>
      </c>
      <c r="J154" s="677">
        <v>2.5</v>
      </c>
      <c r="K154" s="677">
        <v>4.6100000000000003</v>
      </c>
      <c r="L154" s="677">
        <v>0</v>
      </c>
      <c r="M154" s="678">
        <f t="shared" si="12"/>
        <v>44165</v>
      </c>
      <c r="N154" s="679">
        <f t="shared" si="9"/>
        <v>44196</v>
      </c>
      <c r="O154" s="680">
        <f t="shared" si="10"/>
        <v>2</v>
      </c>
      <c r="P154" s="680">
        <f t="shared" si="11"/>
        <v>100000</v>
      </c>
    </row>
    <row r="155" spans="1:16" x14ac:dyDescent="0.25">
      <c r="A155" s="673">
        <v>44077</v>
      </c>
      <c r="B155" s="674" t="s">
        <v>939</v>
      </c>
      <c r="C155" s="675" t="s">
        <v>917</v>
      </c>
      <c r="D155" s="675" t="s">
        <v>918</v>
      </c>
      <c r="E155" s="675" t="s">
        <v>919</v>
      </c>
      <c r="F155" s="675">
        <v>2022</v>
      </c>
      <c r="G155" s="675" t="s">
        <v>929</v>
      </c>
      <c r="H155" s="676">
        <v>4000</v>
      </c>
      <c r="I155" s="675" t="s">
        <v>921</v>
      </c>
      <c r="J155" s="677">
        <v>45.15</v>
      </c>
      <c r="K155" s="677">
        <v>0</v>
      </c>
      <c r="L155" s="677">
        <v>0</v>
      </c>
      <c r="M155" s="678">
        <f t="shared" si="12"/>
        <v>44592</v>
      </c>
      <c r="N155" s="679">
        <f t="shared" si="9"/>
        <v>44926</v>
      </c>
      <c r="O155" s="680">
        <f t="shared" si="10"/>
        <v>12</v>
      </c>
      <c r="P155" s="680">
        <f t="shared" si="11"/>
        <v>48000</v>
      </c>
    </row>
    <row r="156" spans="1:16" x14ac:dyDescent="0.25">
      <c r="A156" s="673">
        <v>44077</v>
      </c>
      <c r="B156" s="674" t="s">
        <v>939</v>
      </c>
      <c r="C156" s="675" t="s">
        <v>917</v>
      </c>
      <c r="D156" s="675" t="s">
        <v>918</v>
      </c>
      <c r="E156" s="675" t="s">
        <v>919</v>
      </c>
      <c r="F156" s="675">
        <v>2021</v>
      </c>
      <c r="G156" s="675" t="s">
        <v>942</v>
      </c>
      <c r="H156" s="676">
        <v>4000</v>
      </c>
      <c r="I156" s="675" t="s">
        <v>921</v>
      </c>
      <c r="J156" s="677">
        <v>45.15</v>
      </c>
      <c r="K156" s="677">
        <v>0</v>
      </c>
      <c r="L156" s="677">
        <v>0</v>
      </c>
      <c r="M156" s="678">
        <f t="shared" si="12"/>
        <v>44408</v>
      </c>
      <c r="N156" s="679">
        <f t="shared" si="9"/>
        <v>44561</v>
      </c>
      <c r="O156" s="680">
        <f t="shared" si="10"/>
        <v>6</v>
      </c>
      <c r="P156" s="680">
        <f t="shared" si="11"/>
        <v>24000</v>
      </c>
    </row>
    <row r="157" spans="1:16" x14ac:dyDescent="0.25">
      <c r="A157" s="673">
        <v>44048</v>
      </c>
      <c r="B157" s="674" t="s">
        <v>937</v>
      </c>
      <c r="C157" s="675" t="s">
        <v>925</v>
      </c>
      <c r="D157" s="675" t="s">
        <v>928</v>
      </c>
      <c r="E157" s="675" t="s">
        <v>919</v>
      </c>
      <c r="F157" s="675">
        <v>2021</v>
      </c>
      <c r="G157" s="675" t="s">
        <v>941</v>
      </c>
      <c r="H157" s="676">
        <v>100000</v>
      </c>
      <c r="I157" s="675" t="s">
        <v>927</v>
      </c>
      <c r="J157" s="677">
        <v>-0.45</v>
      </c>
      <c r="K157" s="677">
        <v>0</v>
      </c>
      <c r="L157" s="677">
        <v>0</v>
      </c>
      <c r="M157" s="678">
        <f t="shared" si="12"/>
        <v>44316</v>
      </c>
      <c r="N157" s="679">
        <f t="shared" si="9"/>
        <v>44561</v>
      </c>
      <c r="O157" s="680">
        <f t="shared" si="10"/>
        <v>9</v>
      </c>
      <c r="P157" s="680">
        <f t="shared" si="11"/>
        <v>900000</v>
      </c>
    </row>
    <row r="158" spans="1:16" x14ac:dyDescent="0.25">
      <c r="A158" s="673">
        <v>44048</v>
      </c>
      <c r="B158" s="674" t="s">
        <v>937</v>
      </c>
      <c r="C158" s="675" t="s">
        <v>925</v>
      </c>
      <c r="D158" s="675" t="s">
        <v>928</v>
      </c>
      <c r="E158" s="675" t="s">
        <v>919</v>
      </c>
      <c r="F158" s="675">
        <v>2021</v>
      </c>
      <c r="G158" s="675" t="s">
        <v>920</v>
      </c>
      <c r="H158" s="676">
        <v>50000</v>
      </c>
      <c r="I158" s="675" t="s">
        <v>927</v>
      </c>
      <c r="J158" s="677">
        <v>-0.45</v>
      </c>
      <c r="K158" s="677">
        <v>0</v>
      </c>
      <c r="L158" s="677">
        <v>0</v>
      </c>
      <c r="M158" s="678">
        <f t="shared" si="12"/>
        <v>44227</v>
      </c>
      <c r="N158" s="679">
        <f t="shared" si="9"/>
        <v>44286</v>
      </c>
      <c r="O158" s="680">
        <f t="shared" si="10"/>
        <v>3</v>
      </c>
      <c r="P158" s="680">
        <f t="shared" si="11"/>
        <v>150000</v>
      </c>
    </row>
    <row r="159" spans="1:16" x14ac:dyDescent="0.25">
      <c r="A159" s="673">
        <v>44033</v>
      </c>
      <c r="B159" s="674" t="s">
        <v>939</v>
      </c>
      <c r="C159" s="675" t="s">
        <v>917</v>
      </c>
      <c r="D159" s="675" t="s">
        <v>918</v>
      </c>
      <c r="E159" s="675" t="s">
        <v>938</v>
      </c>
      <c r="F159" s="675">
        <v>2022</v>
      </c>
      <c r="G159" s="675" t="s">
        <v>929</v>
      </c>
      <c r="H159" s="676">
        <v>3000</v>
      </c>
      <c r="I159" s="675" t="s">
        <v>921</v>
      </c>
      <c r="J159" s="677">
        <v>35</v>
      </c>
      <c r="K159" s="677">
        <v>52</v>
      </c>
      <c r="L159" s="677">
        <v>0</v>
      </c>
      <c r="M159" s="678">
        <f t="shared" si="12"/>
        <v>44592</v>
      </c>
      <c r="N159" s="679">
        <f t="shared" si="9"/>
        <v>44926</v>
      </c>
      <c r="O159" s="680">
        <f t="shared" si="10"/>
        <v>12</v>
      </c>
      <c r="P159" s="680">
        <f t="shared" si="11"/>
        <v>36000</v>
      </c>
    </row>
    <row r="160" spans="1:16" x14ac:dyDescent="0.25">
      <c r="A160" s="673">
        <v>44014</v>
      </c>
      <c r="B160" s="674" t="s">
        <v>939</v>
      </c>
      <c r="C160" s="675" t="s">
        <v>917</v>
      </c>
      <c r="D160" s="675" t="s">
        <v>918</v>
      </c>
      <c r="E160" s="675" t="s">
        <v>938</v>
      </c>
      <c r="F160" s="675">
        <v>2022</v>
      </c>
      <c r="G160" s="675" t="s">
        <v>929</v>
      </c>
      <c r="H160" s="676">
        <v>3000</v>
      </c>
      <c r="I160" s="675" t="s">
        <v>921</v>
      </c>
      <c r="J160" s="677">
        <v>35</v>
      </c>
      <c r="K160" s="677">
        <v>49</v>
      </c>
      <c r="L160" s="677">
        <v>0</v>
      </c>
      <c r="M160" s="678">
        <f t="shared" si="12"/>
        <v>44592</v>
      </c>
      <c r="N160" s="679">
        <f t="shared" si="9"/>
        <v>44926</v>
      </c>
      <c r="O160" s="680">
        <f t="shared" si="10"/>
        <v>12</v>
      </c>
      <c r="P160" s="680">
        <f t="shared" si="11"/>
        <v>36000</v>
      </c>
    </row>
    <row r="161" spans="1:16" x14ac:dyDescent="0.25">
      <c r="A161" s="673">
        <v>44005</v>
      </c>
      <c r="B161" s="674" t="s">
        <v>937</v>
      </c>
      <c r="C161" s="675" t="s">
        <v>930</v>
      </c>
      <c r="D161" s="675" t="s">
        <v>931</v>
      </c>
      <c r="E161" s="675" t="s">
        <v>919</v>
      </c>
      <c r="F161" s="675">
        <v>2021</v>
      </c>
      <c r="G161" s="675" t="s">
        <v>951</v>
      </c>
      <c r="H161" s="676">
        <v>126000</v>
      </c>
      <c r="I161" s="675" t="s">
        <v>932</v>
      </c>
      <c r="J161" s="677">
        <v>0.18379999999999999</v>
      </c>
      <c r="K161" s="677">
        <v>0</v>
      </c>
      <c r="L161" s="677">
        <v>0</v>
      </c>
      <c r="M161" s="678">
        <f t="shared" si="12"/>
        <v>44227</v>
      </c>
      <c r="N161" s="679">
        <f t="shared" si="9"/>
        <v>44377</v>
      </c>
      <c r="O161" s="680">
        <f t="shared" si="10"/>
        <v>6</v>
      </c>
      <c r="P161" s="680">
        <f t="shared" si="11"/>
        <v>756000</v>
      </c>
    </row>
    <row r="162" spans="1:16" x14ac:dyDescent="0.25">
      <c r="A162" s="673">
        <v>44005</v>
      </c>
      <c r="B162" s="674" t="s">
        <v>937</v>
      </c>
      <c r="C162" s="675" t="s">
        <v>930</v>
      </c>
      <c r="D162" s="675" t="s">
        <v>933</v>
      </c>
      <c r="E162" s="675" t="s">
        <v>919</v>
      </c>
      <c r="F162" s="675">
        <v>2021</v>
      </c>
      <c r="G162" s="675" t="s">
        <v>951</v>
      </c>
      <c r="H162" s="676">
        <v>294000</v>
      </c>
      <c r="I162" s="675" t="s">
        <v>932</v>
      </c>
      <c r="J162" s="677">
        <v>0.48749999999999999</v>
      </c>
      <c r="K162" s="677">
        <v>0</v>
      </c>
      <c r="L162" s="677">
        <v>0</v>
      </c>
      <c r="M162" s="678">
        <f t="shared" si="12"/>
        <v>44227</v>
      </c>
      <c r="N162" s="679">
        <f t="shared" si="9"/>
        <v>44377</v>
      </c>
      <c r="O162" s="680">
        <f t="shared" si="10"/>
        <v>6</v>
      </c>
      <c r="P162" s="680">
        <f t="shared" si="11"/>
        <v>1764000</v>
      </c>
    </row>
    <row r="163" spans="1:16" x14ac:dyDescent="0.25">
      <c r="A163" s="673">
        <v>44005</v>
      </c>
      <c r="B163" s="674" t="s">
        <v>939</v>
      </c>
      <c r="C163" s="675" t="s">
        <v>917</v>
      </c>
      <c r="D163" s="675" t="s">
        <v>918</v>
      </c>
      <c r="E163" s="675" t="s">
        <v>938</v>
      </c>
      <c r="F163" s="675">
        <v>2022</v>
      </c>
      <c r="G163" s="675" t="s">
        <v>929</v>
      </c>
      <c r="H163" s="676">
        <v>6000</v>
      </c>
      <c r="I163" s="675" t="s">
        <v>921</v>
      </c>
      <c r="J163" s="677">
        <v>39</v>
      </c>
      <c r="K163" s="677">
        <v>45.2</v>
      </c>
      <c r="L163" s="677">
        <v>0</v>
      </c>
      <c r="M163" s="678">
        <f t="shared" si="12"/>
        <v>44592</v>
      </c>
      <c r="N163" s="679">
        <f t="shared" si="9"/>
        <v>44926</v>
      </c>
      <c r="O163" s="680">
        <f t="shared" si="10"/>
        <v>12</v>
      </c>
      <c r="P163" s="680">
        <f t="shared" si="11"/>
        <v>72000</v>
      </c>
    </row>
    <row r="164" spans="1:16" x14ac:dyDescent="0.25">
      <c r="A164" s="673">
        <v>44005</v>
      </c>
      <c r="B164" s="674" t="s">
        <v>939</v>
      </c>
      <c r="C164" s="675" t="s">
        <v>917</v>
      </c>
      <c r="D164" s="675" t="s">
        <v>918</v>
      </c>
      <c r="E164" s="675" t="s">
        <v>938</v>
      </c>
      <c r="F164" s="675">
        <v>2022</v>
      </c>
      <c r="G164" s="675" t="s">
        <v>951</v>
      </c>
      <c r="H164" s="676">
        <v>2000</v>
      </c>
      <c r="I164" s="675" t="s">
        <v>921</v>
      </c>
      <c r="J164" s="677">
        <v>39</v>
      </c>
      <c r="K164" s="677">
        <v>44.85</v>
      </c>
      <c r="L164" s="677">
        <v>0</v>
      </c>
      <c r="M164" s="678">
        <f t="shared" si="12"/>
        <v>44592</v>
      </c>
      <c r="N164" s="679">
        <f t="shared" si="9"/>
        <v>44742</v>
      </c>
      <c r="O164" s="680">
        <f t="shared" si="10"/>
        <v>6</v>
      </c>
      <c r="P164" s="680">
        <f t="shared" si="11"/>
        <v>12000</v>
      </c>
    </row>
    <row r="165" spans="1:16" x14ac:dyDescent="0.25">
      <c r="A165" s="673">
        <v>44005</v>
      </c>
      <c r="B165" s="674" t="s">
        <v>939</v>
      </c>
      <c r="C165" s="675" t="s">
        <v>917</v>
      </c>
      <c r="D165" s="675" t="s">
        <v>918</v>
      </c>
      <c r="E165" s="675" t="s">
        <v>938</v>
      </c>
      <c r="F165" s="675">
        <v>2021</v>
      </c>
      <c r="G165" s="675" t="s">
        <v>924</v>
      </c>
      <c r="H165" s="676">
        <v>4000</v>
      </c>
      <c r="I165" s="675" t="s">
        <v>921</v>
      </c>
      <c r="J165" s="677">
        <v>35</v>
      </c>
      <c r="K165" s="677">
        <v>48</v>
      </c>
      <c r="L165" s="677">
        <v>0</v>
      </c>
      <c r="M165" s="678">
        <f t="shared" si="12"/>
        <v>44500</v>
      </c>
      <c r="N165" s="679">
        <f t="shared" si="9"/>
        <v>44561</v>
      </c>
      <c r="O165" s="680">
        <f t="shared" si="10"/>
        <v>3</v>
      </c>
      <c r="P165" s="680">
        <f t="shared" si="11"/>
        <v>12000</v>
      </c>
    </row>
    <row r="166" spans="1:16" x14ac:dyDescent="0.25">
      <c r="A166" s="673">
        <v>44001</v>
      </c>
      <c r="B166" s="674" t="s">
        <v>937</v>
      </c>
      <c r="C166" s="675" t="s">
        <v>917</v>
      </c>
      <c r="D166" s="675" t="s">
        <v>918</v>
      </c>
      <c r="E166" s="675" t="s">
        <v>938</v>
      </c>
      <c r="F166" s="675">
        <v>2022</v>
      </c>
      <c r="G166" s="675" t="s">
        <v>929</v>
      </c>
      <c r="H166" s="676">
        <v>20000</v>
      </c>
      <c r="I166" s="675" t="s">
        <v>921</v>
      </c>
      <c r="J166" s="677">
        <v>38</v>
      </c>
      <c r="K166" s="677">
        <v>45.15</v>
      </c>
      <c r="L166" s="677">
        <v>0</v>
      </c>
      <c r="M166" s="678">
        <f t="shared" si="12"/>
        <v>44592</v>
      </c>
      <c r="N166" s="679">
        <f t="shared" si="9"/>
        <v>44926</v>
      </c>
      <c r="O166" s="680">
        <f t="shared" si="10"/>
        <v>12</v>
      </c>
      <c r="P166" s="680">
        <f t="shared" si="11"/>
        <v>240000</v>
      </c>
    </row>
    <row r="167" spans="1:16" x14ac:dyDescent="0.25">
      <c r="A167" s="673">
        <v>44001</v>
      </c>
      <c r="B167" s="674" t="s">
        <v>937</v>
      </c>
      <c r="C167" s="675" t="s">
        <v>917</v>
      </c>
      <c r="D167" s="675" t="s">
        <v>918</v>
      </c>
      <c r="E167" s="675" t="s">
        <v>938</v>
      </c>
      <c r="F167" s="675">
        <v>2021</v>
      </c>
      <c r="G167" s="675" t="s">
        <v>924</v>
      </c>
      <c r="H167" s="676">
        <v>15000</v>
      </c>
      <c r="I167" s="675" t="s">
        <v>921</v>
      </c>
      <c r="J167" s="677">
        <v>35</v>
      </c>
      <c r="K167" s="677">
        <v>47.03</v>
      </c>
      <c r="L167" s="677">
        <v>0</v>
      </c>
      <c r="M167" s="678">
        <f t="shared" si="12"/>
        <v>44500</v>
      </c>
      <c r="N167" s="679">
        <f t="shared" si="9"/>
        <v>44561</v>
      </c>
      <c r="O167" s="680">
        <f t="shared" si="10"/>
        <v>3</v>
      </c>
      <c r="P167" s="680">
        <f t="shared" si="11"/>
        <v>45000</v>
      </c>
    </row>
    <row r="168" spans="1:16" x14ac:dyDescent="0.25">
      <c r="A168" s="673">
        <v>43992</v>
      </c>
      <c r="B168" s="674" t="s">
        <v>939</v>
      </c>
      <c r="C168" s="675" t="s">
        <v>917</v>
      </c>
      <c r="D168" s="675" t="s">
        <v>918</v>
      </c>
      <c r="E168" s="675" t="s">
        <v>919</v>
      </c>
      <c r="F168" s="675">
        <v>2020</v>
      </c>
      <c r="G168" s="675" t="s">
        <v>924</v>
      </c>
      <c r="H168" s="676">
        <v>27000</v>
      </c>
      <c r="I168" s="675" t="s">
        <v>921</v>
      </c>
      <c r="J168" s="677">
        <v>39.729999999999997</v>
      </c>
      <c r="K168" s="677">
        <v>0</v>
      </c>
      <c r="L168" s="677">
        <v>0</v>
      </c>
      <c r="M168" s="678">
        <f t="shared" si="12"/>
        <v>44135</v>
      </c>
      <c r="N168" s="679">
        <f t="shared" si="9"/>
        <v>44196</v>
      </c>
      <c r="O168" s="680">
        <f t="shared" si="10"/>
        <v>3</v>
      </c>
      <c r="P168" s="680">
        <f t="shared" si="11"/>
        <v>81000</v>
      </c>
    </row>
    <row r="169" spans="1:16" x14ac:dyDescent="0.25">
      <c r="A169" s="673">
        <v>43992</v>
      </c>
      <c r="B169" s="674" t="s">
        <v>939</v>
      </c>
      <c r="C169" s="675" t="s">
        <v>917</v>
      </c>
      <c r="D169" s="675" t="s">
        <v>918</v>
      </c>
      <c r="E169" s="675" t="s">
        <v>919</v>
      </c>
      <c r="F169" s="675">
        <v>2021</v>
      </c>
      <c r="G169" s="675" t="s">
        <v>951</v>
      </c>
      <c r="H169" s="676">
        <v>10000</v>
      </c>
      <c r="I169" s="675" t="s">
        <v>921</v>
      </c>
      <c r="J169" s="677">
        <v>40.29</v>
      </c>
      <c r="K169" s="677">
        <v>0</v>
      </c>
      <c r="L169" s="677">
        <v>0</v>
      </c>
      <c r="M169" s="678">
        <f t="shared" si="12"/>
        <v>44227</v>
      </c>
      <c r="N169" s="679">
        <f t="shared" si="9"/>
        <v>44377</v>
      </c>
      <c r="O169" s="680">
        <f t="shared" si="10"/>
        <v>6</v>
      </c>
      <c r="P169" s="680">
        <f t="shared" si="11"/>
        <v>60000</v>
      </c>
    </row>
    <row r="170" spans="1:16" x14ac:dyDescent="0.25">
      <c r="A170" s="673">
        <v>43990</v>
      </c>
      <c r="B170" s="674" t="s">
        <v>939</v>
      </c>
      <c r="C170" s="675" t="s">
        <v>930</v>
      </c>
      <c r="D170" s="675" t="s">
        <v>933</v>
      </c>
      <c r="E170" s="675" t="s">
        <v>919</v>
      </c>
      <c r="F170" s="675">
        <v>2021</v>
      </c>
      <c r="G170" s="675" t="s">
        <v>929</v>
      </c>
      <c r="H170" s="676">
        <v>504000</v>
      </c>
      <c r="I170" s="675" t="s">
        <v>932</v>
      </c>
      <c r="J170" s="677">
        <v>0.46750000000000003</v>
      </c>
      <c r="K170" s="677">
        <v>0</v>
      </c>
      <c r="L170" s="677">
        <v>0</v>
      </c>
      <c r="M170" s="678">
        <f t="shared" si="12"/>
        <v>44227</v>
      </c>
      <c r="N170" s="679">
        <f t="shared" si="9"/>
        <v>44561</v>
      </c>
      <c r="O170" s="680">
        <f t="shared" si="10"/>
        <v>12</v>
      </c>
      <c r="P170" s="680">
        <f t="shared" si="11"/>
        <v>6048000</v>
      </c>
    </row>
    <row r="171" spans="1:16" x14ac:dyDescent="0.25">
      <c r="A171" s="673">
        <v>43990</v>
      </c>
      <c r="B171" s="674" t="s">
        <v>937</v>
      </c>
      <c r="C171" s="675" t="s">
        <v>930</v>
      </c>
      <c r="D171" s="675" t="s">
        <v>931</v>
      </c>
      <c r="E171" s="675" t="s">
        <v>919</v>
      </c>
      <c r="F171" s="675">
        <v>2021</v>
      </c>
      <c r="G171" s="675" t="s">
        <v>929</v>
      </c>
      <c r="H171" s="676">
        <v>336000</v>
      </c>
      <c r="I171" s="675" t="s">
        <v>932</v>
      </c>
      <c r="J171" s="677">
        <v>0.17599999999999999</v>
      </c>
      <c r="K171" s="677">
        <v>0</v>
      </c>
      <c r="L171" s="677">
        <v>0</v>
      </c>
      <c r="M171" s="678">
        <f t="shared" si="12"/>
        <v>44227</v>
      </c>
      <c r="N171" s="679">
        <f t="shared" si="9"/>
        <v>44561</v>
      </c>
      <c r="O171" s="680">
        <f t="shared" si="10"/>
        <v>12</v>
      </c>
      <c r="P171" s="680">
        <f t="shared" si="11"/>
        <v>4032000</v>
      </c>
    </row>
    <row r="172" spans="1:16" x14ac:dyDescent="0.25">
      <c r="A172" s="673">
        <v>43990</v>
      </c>
      <c r="B172" s="674" t="s">
        <v>939</v>
      </c>
      <c r="C172" s="675" t="s">
        <v>925</v>
      </c>
      <c r="D172" s="675" t="s">
        <v>926</v>
      </c>
      <c r="E172" s="675" t="s">
        <v>919</v>
      </c>
      <c r="F172" s="675">
        <v>2021</v>
      </c>
      <c r="G172" s="675" t="s">
        <v>952</v>
      </c>
      <c r="H172" s="676">
        <v>250000</v>
      </c>
      <c r="I172" s="675" t="s">
        <v>927</v>
      </c>
      <c r="J172" s="677">
        <v>2.476</v>
      </c>
      <c r="K172" s="677">
        <v>0</v>
      </c>
      <c r="L172" s="677">
        <v>0</v>
      </c>
      <c r="M172" s="678">
        <f t="shared" si="12"/>
        <v>44316</v>
      </c>
      <c r="N172" s="679">
        <f t="shared" si="9"/>
        <v>44469</v>
      </c>
      <c r="O172" s="680">
        <f t="shared" si="10"/>
        <v>6</v>
      </c>
      <c r="P172" s="680">
        <f t="shared" si="11"/>
        <v>1500000</v>
      </c>
    </row>
    <row r="173" spans="1:16" x14ac:dyDescent="0.25">
      <c r="A173" s="673">
        <v>43990</v>
      </c>
      <c r="B173" s="674" t="s">
        <v>937</v>
      </c>
      <c r="C173" s="675" t="s">
        <v>925</v>
      </c>
      <c r="D173" s="675" t="s">
        <v>926</v>
      </c>
      <c r="E173" s="675" t="s">
        <v>938</v>
      </c>
      <c r="F173" s="675">
        <v>2020</v>
      </c>
      <c r="G173" s="675" t="s">
        <v>924</v>
      </c>
      <c r="H173" s="676">
        <v>100000</v>
      </c>
      <c r="I173" s="675" t="s">
        <v>927</v>
      </c>
      <c r="J173" s="677">
        <v>2.25</v>
      </c>
      <c r="K173" s="677">
        <v>2.54</v>
      </c>
      <c r="L173" s="677">
        <v>0</v>
      </c>
      <c r="M173" s="678">
        <f t="shared" si="12"/>
        <v>44135</v>
      </c>
      <c r="N173" s="679">
        <f t="shared" si="9"/>
        <v>44196</v>
      </c>
      <c r="O173" s="680">
        <f t="shared" si="10"/>
        <v>3</v>
      </c>
      <c r="P173" s="680">
        <f t="shared" si="11"/>
        <v>300000</v>
      </c>
    </row>
    <row r="174" spans="1:16" x14ac:dyDescent="0.25">
      <c r="A174" s="673">
        <v>43966</v>
      </c>
      <c r="B174" s="674" t="s">
        <v>940</v>
      </c>
      <c r="C174" s="675" t="s">
        <v>930</v>
      </c>
      <c r="D174" s="675" t="s">
        <v>931</v>
      </c>
      <c r="E174" s="675" t="s">
        <v>919</v>
      </c>
      <c r="F174" s="675">
        <v>2020</v>
      </c>
      <c r="G174" s="675" t="s">
        <v>953</v>
      </c>
      <c r="H174" s="676">
        <v>840000</v>
      </c>
      <c r="I174" s="675" t="s">
        <v>932</v>
      </c>
      <c r="J174" s="677">
        <v>0.21124999999999999</v>
      </c>
      <c r="K174" s="677">
        <v>0</v>
      </c>
      <c r="L174" s="677">
        <v>0</v>
      </c>
      <c r="M174" s="678">
        <f t="shared" si="12"/>
        <v>44012</v>
      </c>
      <c r="N174" s="679">
        <f t="shared" si="9"/>
        <v>44196</v>
      </c>
      <c r="O174" s="680">
        <f t="shared" si="10"/>
        <v>7</v>
      </c>
      <c r="P174" s="680">
        <f t="shared" si="11"/>
        <v>5880000</v>
      </c>
    </row>
    <row r="175" spans="1:16" x14ac:dyDescent="0.25">
      <c r="A175" s="673">
        <v>43966</v>
      </c>
      <c r="B175" s="674" t="s">
        <v>940</v>
      </c>
      <c r="C175" s="675" t="s">
        <v>930</v>
      </c>
      <c r="D175" s="675" t="s">
        <v>933</v>
      </c>
      <c r="E175" s="675" t="s">
        <v>919</v>
      </c>
      <c r="F175" s="675">
        <v>2020</v>
      </c>
      <c r="G175" s="675" t="s">
        <v>953</v>
      </c>
      <c r="H175" s="676">
        <v>630000</v>
      </c>
      <c r="I175" s="675" t="s">
        <v>932</v>
      </c>
      <c r="J175" s="677">
        <v>0.4325</v>
      </c>
      <c r="K175" s="677">
        <v>0</v>
      </c>
      <c r="L175" s="677">
        <v>0</v>
      </c>
      <c r="M175" s="678">
        <f t="shared" si="12"/>
        <v>44012</v>
      </c>
      <c r="N175" s="679">
        <f t="shared" si="9"/>
        <v>44196</v>
      </c>
      <c r="O175" s="680">
        <f t="shared" si="10"/>
        <v>7</v>
      </c>
      <c r="P175" s="680">
        <f t="shared" si="11"/>
        <v>4410000</v>
      </c>
    </row>
    <row r="176" spans="1:16" x14ac:dyDescent="0.25">
      <c r="A176" s="673">
        <v>43963</v>
      </c>
      <c r="B176" s="674" t="s">
        <v>940</v>
      </c>
      <c r="C176" s="675" t="s">
        <v>925</v>
      </c>
      <c r="D176" s="675" t="s">
        <v>926</v>
      </c>
      <c r="E176" s="675" t="s">
        <v>938</v>
      </c>
      <c r="F176" s="675">
        <v>2022</v>
      </c>
      <c r="G176" s="675" t="s">
        <v>920</v>
      </c>
      <c r="H176" s="676">
        <v>290000</v>
      </c>
      <c r="I176" s="675" t="s">
        <v>927</v>
      </c>
      <c r="J176" s="677">
        <v>2.5</v>
      </c>
      <c r="K176" s="677">
        <v>3.17</v>
      </c>
      <c r="L176" s="677">
        <v>0</v>
      </c>
      <c r="M176" s="678">
        <f t="shared" si="12"/>
        <v>44592</v>
      </c>
      <c r="N176" s="679">
        <f t="shared" si="9"/>
        <v>44651</v>
      </c>
      <c r="O176" s="680">
        <f t="shared" si="10"/>
        <v>3</v>
      </c>
      <c r="P176" s="680">
        <f t="shared" si="11"/>
        <v>870000</v>
      </c>
    </row>
    <row r="177" spans="1:16" x14ac:dyDescent="0.25">
      <c r="A177" s="673">
        <v>43963</v>
      </c>
      <c r="B177" s="674" t="s">
        <v>940</v>
      </c>
      <c r="C177" s="675" t="s">
        <v>925</v>
      </c>
      <c r="D177" s="675" t="s">
        <v>926</v>
      </c>
      <c r="E177" s="675" t="s">
        <v>938</v>
      </c>
      <c r="F177" s="675">
        <v>2021</v>
      </c>
      <c r="G177" s="675" t="s">
        <v>924</v>
      </c>
      <c r="H177" s="676">
        <v>310000</v>
      </c>
      <c r="I177" s="675" t="s">
        <v>927</v>
      </c>
      <c r="J177" s="677">
        <v>2.5</v>
      </c>
      <c r="K177" s="677">
        <v>3.17</v>
      </c>
      <c r="L177" s="677">
        <v>0</v>
      </c>
      <c r="M177" s="678">
        <f t="shared" si="12"/>
        <v>44500</v>
      </c>
      <c r="N177" s="679">
        <f t="shared" si="9"/>
        <v>44561</v>
      </c>
      <c r="O177" s="680">
        <f t="shared" si="10"/>
        <v>3</v>
      </c>
      <c r="P177" s="680">
        <f t="shared" si="11"/>
        <v>930000</v>
      </c>
    </row>
    <row r="178" spans="1:16" x14ac:dyDescent="0.25">
      <c r="A178" s="673">
        <v>43922</v>
      </c>
      <c r="B178" s="674" t="s">
        <v>940</v>
      </c>
      <c r="C178" s="675" t="s">
        <v>925</v>
      </c>
      <c r="D178" s="675" t="s">
        <v>926</v>
      </c>
      <c r="E178" s="675" t="s">
        <v>938</v>
      </c>
      <c r="F178" s="675">
        <v>2021</v>
      </c>
      <c r="G178" s="675" t="s">
        <v>920</v>
      </c>
      <c r="H178" s="676">
        <v>40000</v>
      </c>
      <c r="I178" s="675" t="s">
        <v>927</v>
      </c>
      <c r="J178" s="677">
        <v>2.2000000000000002</v>
      </c>
      <c r="K178" s="677">
        <v>4</v>
      </c>
      <c r="L178" s="677">
        <v>0</v>
      </c>
      <c r="M178" s="678">
        <f t="shared" si="12"/>
        <v>44227</v>
      </c>
      <c r="N178" s="679">
        <f t="shared" si="9"/>
        <v>44286</v>
      </c>
      <c r="O178" s="680">
        <f t="shared" si="10"/>
        <v>3</v>
      </c>
      <c r="P178" s="680">
        <f t="shared" si="11"/>
        <v>120000</v>
      </c>
    </row>
    <row r="179" spans="1:16" x14ac:dyDescent="0.25">
      <c r="A179" s="673">
        <v>43903</v>
      </c>
      <c r="B179" s="674" t="s">
        <v>937</v>
      </c>
      <c r="C179" s="675" t="s">
        <v>917</v>
      </c>
      <c r="D179" s="675" t="s">
        <v>918</v>
      </c>
      <c r="E179" s="675" t="s">
        <v>919</v>
      </c>
      <c r="F179" s="675">
        <v>2021</v>
      </c>
      <c r="G179" s="675" t="s">
        <v>924</v>
      </c>
      <c r="H179" s="676">
        <v>20000</v>
      </c>
      <c r="I179" s="675" t="s">
        <v>921</v>
      </c>
      <c r="J179" s="677">
        <v>40.450000000000003</v>
      </c>
      <c r="K179" s="677">
        <v>0</v>
      </c>
      <c r="L179" s="677">
        <v>0</v>
      </c>
      <c r="M179" s="678">
        <f t="shared" si="12"/>
        <v>44500</v>
      </c>
      <c r="N179" s="679">
        <f t="shared" si="9"/>
        <v>44561</v>
      </c>
      <c r="O179" s="680">
        <f t="shared" si="10"/>
        <v>3</v>
      </c>
      <c r="P179" s="680">
        <f t="shared" si="11"/>
        <v>60000</v>
      </c>
    </row>
    <row r="180" spans="1:16" x14ac:dyDescent="0.25">
      <c r="A180" s="673">
        <v>43903</v>
      </c>
      <c r="B180" s="674" t="s">
        <v>940</v>
      </c>
      <c r="C180" s="675" t="s">
        <v>917</v>
      </c>
      <c r="D180" s="675" t="s">
        <v>918</v>
      </c>
      <c r="E180" s="675" t="s">
        <v>919</v>
      </c>
      <c r="F180" s="675">
        <v>2021</v>
      </c>
      <c r="G180" s="675" t="s">
        <v>922</v>
      </c>
      <c r="H180" s="676">
        <v>13000</v>
      </c>
      <c r="I180" s="675" t="s">
        <v>921</v>
      </c>
      <c r="J180" s="677">
        <v>38.450000000000003</v>
      </c>
      <c r="K180" s="677">
        <v>0</v>
      </c>
      <c r="L180" s="677">
        <v>0</v>
      </c>
      <c r="M180" s="678">
        <f t="shared" si="12"/>
        <v>44316</v>
      </c>
      <c r="N180" s="679">
        <f t="shared" si="9"/>
        <v>44377</v>
      </c>
      <c r="O180" s="680">
        <f t="shared" si="10"/>
        <v>3</v>
      </c>
      <c r="P180" s="680">
        <f t="shared" si="11"/>
        <v>39000</v>
      </c>
    </row>
    <row r="181" spans="1:16" x14ac:dyDescent="0.25">
      <c r="A181" s="673">
        <v>43903</v>
      </c>
      <c r="B181" s="674" t="s">
        <v>954</v>
      </c>
      <c r="C181" s="675" t="s">
        <v>917</v>
      </c>
      <c r="D181" s="675" t="s">
        <v>918</v>
      </c>
      <c r="E181" s="675" t="s">
        <v>919</v>
      </c>
      <c r="F181" s="675">
        <v>2021</v>
      </c>
      <c r="G181" s="675" t="s">
        <v>920</v>
      </c>
      <c r="H181" s="676">
        <v>13000</v>
      </c>
      <c r="I181" s="675" t="s">
        <v>921</v>
      </c>
      <c r="J181" s="677">
        <v>37.71</v>
      </c>
      <c r="K181" s="677">
        <v>0</v>
      </c>
      <c r="L181" s="677">
        <v>0</v>
      </c>
      <c r="M181" s="678">
        <f t="shared" si="12"/>
        <v>44227</v>
      </c>
      <c r="N181" s="679">
        <f t="shared" si="9"/>
        <v>44286</v>
      </c>
      <c r="O181" s="680">
        <f t="shared" si="10"/>
        <v>3</v>
      </c>
      <c r="P181" s="680">
        <f t="shared" si="11"/>
        <v>39000</v>
      </c>
    </row>
    <row r="182" spans="1:16" x14ac:dyDescent="0.25">
      <c r="A182" s="673">
        <v>43903</v>
      </c>
      <c r="B182" s="674" t="s">
        <v>937</v>
      </c>
      <c r="C182" s="675" t="s">
        <v>917</v>
      </c>
      <c r="D182" s="675" t="s">
        <v>918</v>
      </c>
      <c r="E182" s="675" t="s">
        <v>919</v>
      </c>
      <c r="F182" s="675">
        <v>2020</v>
      </c>
      <c r="G182" s="675" t="s">
        <v>923</v>
      </c>
      <c r="H182" s="676">
        <v>6000</v>
      </c>
      <c r="I182" s="675" t="s">
        <v>921</v>
      </c>
      <c r="J182" s="677">
        <v>34.700000000000003</v>
      </c>
      <c r="K182" s="677">
        <v>0</v>
      </c>
      <c r="L182" s="677">
        <v>0</v>
      </c>
      <c r="M182" s="678">
        <f t="shared" si="12"/>
        <v>44043</v>
      </c>
      <c r="N182" s="679">
        <f t="shared" si="9"/>
        <v>44104</v>
      </c>
      <c r="O182" s="680">
        <f t="shared" si="10"/>
        <v>3</v>
      </c>
      <c r="P182" s="680">
        <f t="shared" si="11"/>
        <v>18000</v>
      </c>
    </row>
    <row r="183" spans="1:16" x14ac:dyDescent="0.25">
      <c r="A183" s="673">
        <v>43903</v>
      </c>
      <c r="B183" s="674" t="s">
        <v>940</v>
      </c>
      <c r="C183" s="675" t="s">
        <v>917</v>
      </c>
      <c r="D183" s="675" t="s">
        <v>918</v>
      </c>
      <c r="E183" s="675" t="s">
        <v>919</v>
      </c>
      <c r="F183" s="675">
        <v>2020</v>
      </c>
      <c r="G183" s="675" t="s">
        <v>922</v>
      </c>
      <c r="H183" s="676">
        <v>2000</v>
      </c>
      <c r="I183" s="675" t="s">
        <v>921</v>
      </c>
      <c r="J183" s="677">
        <v>32.82</v>
      </c>
      <c r="K183" s="677">
        <v>0</v>
      </c>
      <c r="L183" s="677">
        <v>0</v>
      </c>
      <c r="M183" s="678">
        <f t="shared" si="12"/>
        <v>43951</v>
      </c>
      <c r="N183" s="679">
        <f t="shared" si="9"/>
        <v>44012</v>
      </c>
      <c r="O183" s="680">
        <f t="shared" si="10"/>
        <v>3</v>
      </c>
      <c r="P183" s="680">
        <f t="shared" si="11"/>
        <v>6000</v>
      </c>
    </row>
    <row r="184" spans="1:16" x14ac:dyDescent="0.25">
      <c r="A184" s="673">
        <v>43903</v>
      </c>
      <c r="B184" s="674" t="s">
        <v>940</v>
      </c>
      <c r="C184" s="675" t="s">
        <v>917</v>
      </c>
      <c r="D184" s="675" t="s">
        <v>918</v>
      </c>
      <c r="E184" s="675" t="s">
        <v>919</v>
      </c>
      <c r="F184" s="675">
        <v>2021</v>
      </c>
      <c r="G184" s="675" t="s">
        <v>924</v>
      </c>
      <c r="H184" s="676">
        <v>20000</v>
      </c>
      <c r="I184" s="675" t="s">
        <v>921</v>
      </c>
      <c r="J184" s="677">
        <v>41.5</v>
      </c>
      <c r="K184" s="677">
        <v>0</v>
      </c>
      <c r="L184" s="677">
        <v>0</v>
      </c>
      <c r="M184" s="678">
        <f t="shared" si="12"/>
        <v>44500</v>
      </c>
      <c r="N184" s="679">
        <f t="shared" si="9"/>
        <v>44561</v>
      </c>
      <c r="O184" s="680">
        <f t="shared" si="10"/>
        <v>3</v>
      </c>
      <c r="P184" s="680">
        <f t="shared" si="11"/>
        <v>60000</v>
      </c>
    </row>
    <row r="185" spans="1:16" x14ac:dyDescent="0.25">
      <c r="A185" s="673">
        <v>43903</v>
      </c>
      <c r="B185" s="674" t="s">
        <v>937</v>
      </c>
      <c r="C185" s="675" t="s">
        <v>917</v>
      </c>
      <c r="D185" s="675" t="s">
        <v>918</v>
      </c>
      <c r="E185" s="675" t="s">
        <v>919</v>
      </c>
      <c r="F185" s="675">
        <v>2021</v>
      </c>
      <c r="G185" s="675" t="s">
        <v>922</v>
      </c>
      <c r="H185" s="676">
        <v>14000</v>
      </c>
      <c r="I185" s="675" t="s">
        <v>921</v>
      </c>
      <c r="J185" s="677">
        <v>40.200000000000003</v>
      </c>
      <c r="K185" s="677">
        <v>0</v>
      </c>
      <c r="L185" s="677">
        <v>0</v>
      </c>
      <c r="M185" s="678">
        <f t="shared" si="12"/>
        <v>44316</v>
      </c>
      <c r="N185" s="679">
        <f t="shared" si="9"/>
        <v>44377</v>
      </c>
      <c r="O185" s="680">
        <f t="shared" si="10"/>
        <v>3</v>
      </c>
      <c r="P185" s="680">
        <f t="shared" si="11"/>
        <v>42000</v>
      </c>
    </row>
    <row r="186" spans="1:16" x14ac:dyDescent="0.25">
      <c r="A186" s="673">
        <v>43903</v>
      </c>
      <c r="B186" s="674" t="s">
        <v>937</v>
      </c>
      <c r="C186" s="675" t="s">
        <v>917</v>
      </c>
      <c r="D186" s="675" t="s">
        <v>918</v>
      </c>
      <c r="E186" s="675" t="s">
        <v>919</v>
      </c>
      <c r="F186" s="675">
        <v>2021</v>
      </c>
      <c r="G186" s="675" t="s">
        <v>920</v>
      </c>
      <c r="H186" s="676">
        <v>14000</v>
      </c>
      <c r="I186" s="675" t="s">
        <v>921</v>
      </c>
      <c r="J186" s="677">
        <v>39.35</v>
      </c>
      <c r="K186" s="677">
        <v>0</v>
      </c>
      <c r="L186" s="677">
        <v>0</v>
      </c>
      <c r="M186" s="678">
        <f t="shared" si="12"/>
        <v>44227</v>
      </c>
      <c r="N186" s="679">
        <f t="shared" si="9"/>
        <v>44286</v>
      </c>
      <c r="O186" s="680">
        <f t="shared" si="10"/>
        <v>3</v>
      </c>
      <c r="P186" s="680">
        <f t="shared" si="11"/>
        <v>42000</v>
      </c>
    </row>
    <row r="187" spans="1:16" x14ac:dyDescent="0.25">
      <c r="A187" s="673">
        <v>43903</v>
      </c>
      <c r="B187" s="674" t="s">
        <v>937</v>
      </c>
      <c r="C187" s="675" t="s">
        <v>917</v>
      </c>
      <c r="D187" s="675" t="s">
        <v>918</v>
      </c>
      <c r="E187" s="675" t="s">
        <v>919</v>
      </c>
      <c r="F187" s="675">
        <v>2020</v>
      </c>
      <c r="G187" s="675" t="s">
        <v>923</v>
      </c>
      <c r="H187" s="676">
        <v>7000</v>
      </c>
      <c r="I187" s="675" t="s">
        <v>921</v>
      </c>
      <c r="J187" s="677">
        <v>36.35</v>
      </c>
      <c r="K187" s="677">
        <v>0</v>
      </c>
      <c r="L187" s="677">
        <v>0</v>
      </c>
      <c r="M187" s="678">
        <f t="shared" si="12"/>
        <v>44043</v>
      </c>
      <c r="N187" s="679">
        <f t="shared" si="9"/>
        <v>44104</v>
      </c>
      <c r="O187" s="680">
        <f t="shared" si="10"/>
        <v>3</v>
      </c>
      <c r="P187" s="680">
        <f t="shared" si="11"/>
        <v>21000</v>
      </c>
    </row>
    <row r="188" spans="1:16" x14ac:dyDescent="0.25">
      <c r="A188" s="673">
        <v>43903</v>
      </c>
      <c r="B188" s="674" t="s">
        <v>937</v>
      </c>
      <c r="C188" s="675" t="s">
        <v>917</v>
      </c>
      <c r="D188" s="675" t="s">
        <v>918</v>
      </c>
      <c r="E188" s="675" t="s">
        <v>919</v>
      </c>
      <c r="F188" s="675">
        <v>2020</v>
      </c>
      <c r="G188" s="675" t="s">
        <v>922</v>
      </c>
      <c r="H188" s="676">
        <v>3000</v>
      </c>
      <c r="I188" s="675" t="s">
        <v>921</v>
      </c>
      <c r="J188" s="677">
        <v>34.6</v>
      </c>
      <c r="K188" s="677">
        <v>0</v>
      </c>
      <c r="L188" s="677">
        <v>0</v>
      </c>
      <c r="M188" s="678">
        <f t="shared" si="12"/>
        <v>43951</v>
      </c>
      <c r="N188" s="679">
        <f t="shared" si="9"/>
        <v>44012</v>
      </c>
      <c r="O188" s="680">
        <f t="shared" si="10"/>
        <v>3</v>
      </c>
      <c r="P188" s="680">
        <f t="shared" si="11"/>
        <v>9000</v>
      </c>
    </row>
    <row r="189" spans="1:16" x14ac:dyDescent="0.25">
      <c r="A189" s="673">
        <v>43900</v>
      </c>
      <c r="B189" s="674" t="s">
        <v>937</v>
      </c>
      <c r="C189" s="675" t="s">
        <v>917</v>
      </c>
      <c r="D189" s="675" t="s">
        <v>918</v>
      </c>
      <c r="E189" s="675" t="s">
        <v>919</v>
      </c>
      <c r="F189" s="675">
        <v>2020</v>
      </c>
      <c r="G189" s="675" t="s">
        <v>941</v>
      </c>
      <c r="H189" s="676">
        <v>8000</v>
      </c>
      <c r="I189" s="675" t="s">
        <v>921</v>
      </c>
      <c r="J189" s="677">
        <v>36.42</v>
      </c>
      <c r="K189" s="677">
        <v>0</v>
      </c>
      <c r="L189" s="677">
        <v>0</v>
      </c>
      <c r="M189" s="678">
        <f t="shared" si="12"/>
        <v>43951</v>
      </c>
      <c r="N189" s="679">
        <f t="shared" si="9"/>
        <v>44196</v>
      </c>
      <c r="O189" s="680">
        <f t="shared" si="10"/>
        <v>9</v>
      </c>
      <c r="P189" s="680">
        <f t="shared" si="11"/>
        <v>72000</v>
      </c>
    </row>
    <row r="190" spans="1:16" x14ac:dyDescent="0.25">
      <c r="A190" s="673">
        <v>43880</v>
      </c>
      <c r="B190" s="674" t="s">
        <v>954</v>
      </c>
      <c r="C190" s="675" t="s">
        <v>917</v>
      </c>
      <c r="D190" s="675" t="s">
        <v>918</v>
      </c>
      <c r="E190" s="675" t="s">
        <v>938</v>
      </c>
      <c r="F190" s="675">
        <v>2020</v>
      </c>
      <c r="G190" s="675" t="s">
        <v>941</v>
      </c>
      <c r="H190" s="676">
        <v>6000</v>
      </c>
      <c r="I190" s="675" t="s">
        <v>921</v>
      </c>
      <c r="J190" s="677">
        <v>50</v>
      </c>
      <c r="K190" s="677">
        <v>56.55</v>
      </c>
      <c r="L190" s="677">
        <v>0</v>
      </c>
      <c r="M190" s="678">
        <f t="shared" si="12"/>
        <v>43951</v>
      </c>
      <c r="N190" s="679">
        <f t="shared" si="9"/>
        <v>44196</v>
      </c>
      <c r="O190" s="680">
        <f t="shared" si="10"/>
        <v>9</v>
      </c>
      <c r="P190" s="680">
        <f t="shared" si="11"/>
        <v>54000</v>
      </c>
    </row>
    <row r="191" spans="1:16" x14ac:dyDescent="0.25">
      <c r="A191" s="673">
        <v>43859</v>
      </c>
      <c r="B191" s="674" t="s">
        <v>940</v>
      </c>
      <c r="C191" s="675" t="s">
        <v>917</v>
      </c>
      <c r="D191" s="675" t="s">
        <v>955</v>
      </c>
      <c r="E191" s="675" t="s">
        <v>919</v>
      </c>
      <c r="F191" s="675">
        <v>2021</v>
      </c>
      <c r="G191" s="675" t="s">
        <v>924</v>
      </c>
      <c r="H191" s="676">
        <v>25000</v>
      </c>
      <c r="I191" s="675" t="s">
        <v>921</v>
      </c>
      <c r="J191" s="677">
        <v>1.25</v>
      </c>
      <c r="K191" s="677">
        <v>0</v>
      </c>
      <c r="L191" s="677">
        <v>0</v>
      </c>
      <c r="M191" s="678">
        <f t="shared" si="12"/>
        <v>44500</v>
      </c>
      <c r="N191" s="679">
        <f t="shared" si="9"/>
        <v>44561</v>
      </c>
      <c r="O191" s="680">
        <f t="shared" si="10"/>
        <v>3</v>
      </c>
      <c r="P191" s="680">
        <f t="shared" si="11"/>
        <v>75000</v>
      </c>
    </row>
    <row r="192" spans="1:16" x14ac:dyDescent="0.25">
      <c r="A192" s="673">
        <v>43852</v>
      </c>
      <c r="B192" s="674" t="s">
        <v>937</v>
      </c>
      <c r="C192" s="675" t="s">
        <v>917</v>
      </c>
      <c r="D192" s="675" t="s">
        <v>955</v>
      </c>
      <c r="E192" s="675" t="s">
        <v>919</v>
      </c>
      <c r="F192" s="675">
        <v>2021</v>
      </c>
      <c r="G192" s="675" t="s">
        <v>924</v>
      </c>
      <c r="H192" s="676">
        <v>25000</v>
      </c>
      <c r="I192" s="675" t="s">
        <v>921</v>
      </c>
      <c r="J192" s="677">
        <v>1.1000000000000001</v>
      </c>
      <c r="K192" s="677">
        <v>0</v>
      </c>
      <c r="L192" s="677">
        <v>0</v>
      </c>
      <c r="M192" s="678">
        <f t="shared" si="12"/>
        <v>44500</v>
      </c>
      <c r="N192" s="679">
        <f t="shared" si="9"/>
        <v>44561</v>
      </c>
      <c r="O192" s="680">
        <f t="shared" si="10"/>
        <v>3</v>
      </c>
      <c r="P192" s="680">
        <f t="shared" si="11"/>
        <v>75000</v>
      </c>
    </row>
    <row r="193" spans="1:16" x14ac:dyDescent="0.25">
      <c r="A193" s="673">
        <v>43833</v>
      </c>
      <c r="B193" s="674" t="s">
        <v>940</v>
      </c>
      <c r="C193" s="675" t="s">
        <v>917</v>
      </c>
      <c r="D193" s="675" t="s">
        <v>918</v>
      </c>
      <c r="E193" s="675" t="s">
        <v>938</v>
      </c>
      <c r="F193" s="675">
        <v>2021</v>
      </c>
      <c r="G193" s="675" t="s">
        <v>956</v>
      </c>
      <c r="H193" s="676">
        <v>6000</v>
      </c>
      <c r="I193" s="675" t="s">
        <v>921</v>
      </c>
      <c r="J193" s="677">
        <v>52</v>
      </c>
      <c r="K193" s="677">
        <v>58.35</v>
      </c>
      <c r="L193" s="677">
        <v>0</v>
      </c>
      <c r="M193" s="678">
        <f t="shared" si="12"/>
        <v>44227</v>
      </c>
      <c r="N193" s="679">
        <f t="shared" si="9"/>
        <v>44469</v>
      </c>
      <c r="O193" s="680">
        <f t="shared" si="10"/>
        <v>9</v>
      </c>
      <c r="P193" s="680">
        <f t="shared" si="11"/>
        <v>54000</v>
      </c>
    </row>
    <row r="194" spans="1:16" x14ac:dyDescent="0.25">
      <c r="A194" s="673">
        <v>43833</v>
      </c>
      <c r="B194" s="674" t="s">
        <v>940</v>
      </c>
      <c r="C194" s="675" t="s">
        <v>917</v>
      </c>
      <c r="D194" s="675" t="s">
        <v>918</v>
      </c>
      <c r="E194" s="675" t="s">
        <v>938</v>
      </c>
      <c r="F194" s="675">
        <v>2020</v>
      </c>
      <c r="G194" s="675" t="s">
        <v>929</v>
      </c>
      <c r="H194" s="676">
        <v>6000</v>
      </c>
      <c r="I194" s="675" t="s">
        <v>921</v>
      </c>
      <c r="J194" s="677">
        <v>57</v>
      </c>
      <c r="K194" s="677">
        <v>62.65</v>
      </c>
      <c r="L194" s="677">
        <v>0</v>
      </c>
      <c r="M194" s="678">
        <f t="shared" si="12"/>
        <v>43861</v>
      </c>
      <c r="N194" s="679">
        <f t="shared" si="9"/>
        <v>44196</v>
      </c>
      <c r="O194" s="680">
        <f t="shared" ref="O194:O257" si="13">+ROUND((N194-M194)/30.4+1,0)</f>
        <v>12</v>
      </c>
      <c r="P194" s="680">
        <f t="shared" si="11"/>
        <v>72000</v>
      </c>
    </row>
    <row r="195" spans="1:16" x14ac:dyDescent="0.25">
      <c r="A195" s="673">
        <v>43829</v>
      </c>
      <c r="B195" s="674" t="s">
        <v>937</v>
      </c>
      <c r="C195" s="675" t="s">
        <v>917</v>
      </c>
      <c r="D195" s="675" t="s">
        <v>918</v>
      </c>
      <c r="E195" s="675" t="s">
        <v>919</v>
      </c>
      <c r="F195" s="675">
        <v>2020</v>
      </c>
      <c r="G195" s="675" t="s">
        <v>951</v>
      </c>
      <c r="H195" s="676">
        <v>6000</v>
      </c>
      <c r="I195" s="675" t="s">
        <v>921</v>
      </c>
      <c r="J195" s="677">
        <v>60.26</v>
      </c>
      <c r="K195" s="677">
        <v>0</v>
      </c>
      <c r="L195" s="677">
        <v>0</v>
      </c>
      <c r="M195" s="678">
        <f t="shared" si="12"/>
        <v>43861</v>
      </c>
      <c r="N195" s="679">
        <f t="shared" si="9"/>
        <v>44012</v>
      </c>
      <c r="O195" s="680">
        <f t="shared" si="13"/>
        <v>6</v>
      </c>
      <c r="P195" s="680">
        <f t="shared" si="11"/>
        <v>36000</v>
      </c>
    </row>
    <row r="196" spans="1:16" x14ac:dyDescent="0.25">
      <c r="A196" s="673">
        <v>43819</v>
      </c>
      <c r="B196" s="674" t="s">
        <v>954</v>
      </c>
      <c r="C196" s="675" t="s">
        <v>925</v>
      </c>
      <c r="D196" s="675" t="s">
        <v>928</v>
      </c>
      <c r="E196" s="675" t="s">
        <v>919</v>
      </c>
      <c r="F196" s="675">
        <v>2020</v>
      </c>
      <c r="G196" s="675" t="s">
        <v>929</v>
      </c>
      <c r="H196" s="676">
        <v>100000</v>
      </c>
      <c r="I196" s="675" t="s">
        <v>927</v>
      </c>
      <c r="J196" s="677">
        <v>-1.395</v>
      </c>
      <c r="K196" s="677">
        <v>0</v>
      </c>
      <c r="L196" s="677">
        <v>0</v>
      </c>
      <c r="M196" s="678">
        <f t="shared" si="12"/>
        <v>43861</v>
      </c>
      <c r="N196" s="679">
        <f t="shared" si="9"/>
        <v>44196</v>
      </c>
      <c r="O196" s="680">
        <f t="shared" si="13"/>
        <v>12</v>
      </c>
      <c r="P196" s="680">
        <f t="shared" si="11"/>
        <v>1200000</v>
      </c>
    </row>
    <row r="197" spans="1:16" x14ac:dyDescent="0.25">
      <c r="A197" s="673">
        <v>43803</v>
      </c>
      <c r="B197" s="674" t="s">
        <v>954</v>
      </c>
      <c r="C197" s="675" t="s">
        <v>917</v>
      </c>
      <c r="D197" s="675" t="s">
        <v>918</v>
      </c>
      <c r="E197" s="675" t="s">
        <v>938</v>
      </c>
      <c r="F197" s="675">
        <v>2021</v>
      </c>
      <c r="G197" s="675" t="s">
        <v>923</v>
      </c>
      <c r="H197" s="676">
        <v>15000</v>
      </c>
      <c r="I197" s="675" t="s">
        <v>921</v>
      </c>
      <c r="J197" s="677">
        <v>50</v>
      </c>
      <c r="K197" s="677">
        <v>55</v>
      </c>
      <c r="L197" s="677">
        <v>0</v>
      </c>
      <c r="M197" s="678">
        <f t="shared" si="12"/>
        <v>44408</v>
      </c>
      <c r="N197" s="679">
        <f t="shared" ref="N197:N265" si="14">+EOMONTH(RIGHT($G197,FIND("- ",$G197)-2)&amp;"-"&amp;$F197,IF($C197="Oil",0,0))</f>
        <v>44469</v>
      </c>
      <c r="O197" s="680">
        <f t="shared" si="13"/>
        <v>3</v>
      </c>
      <c r="P197" s="680">
        <f t="shared" si="11"/>
        <v>45000</v>
      </c>
    </row>
    <row r="198" spans="1:16" x14ac:dyDescent="0.25">
      <c r="A198" s="673">
        <v>43802</v>
      </c>
      <c r="B198" s="674" t="s">
        <v>940</v>
      </c>
      <c r="C198" s="675" t="s">
        <v>925</v>
      </c>
      <c r="D198" s="675" t="s">
        <v>926</v>
      </c>
      <c r="E198" s="675" t="s">
        <v>919</v>
      </c>
      <c r="F198" s="675">
        <v>2021</v>
      </c>
      <c r="G198" s="675" t="s">
        <v>923</v>
      </c>
      <c r="H198" s="676">
        <v>85000</v>
      </c>
      <c r="I198" s="675" t="s">
        <v>927</v>
      </c>
      <c r="J198" s="677">
        <v>2.34</v>
      </c>
      <c r="K198" s="677">
        <v>0</v>
      </c>
      <c r="L198" s="677">
        <v>0</v>
      </c>
      <c r="M198" s="678">
        <f t="shared" si="12"/>
        <v>44408</v>
      </c>
      <c r="N198" s="679">
        <f t="shared" si="14"/>
        <v>44469</v>
      </c>
      <c r="O198" s="680">
        <f t="shared" si="13"/>
        <v>3</v>
      </c>
      <c r="P198" s="680">
        <f t="shared" ref="P198:P261" si="15">+O198*H198</f>
        <v>255000</v>
      </c>
    </row>
    <row r="199" spans="1:16" x14ac:dyDescent="0.25">
      <c r="A199" s="673">
        <v>43802</v>
      </c>
      <c r="B199" s="674" t="s">
        <v>940</v>
      </c>
      <c r="C199" s="675" t="s">
        <v>925</v>
      </c>
      <c r="D199" s="675" t="s">
        <v>926</v>
      </c>
      <c r="E199" s="675" t="s">
        <v>938</v>
      </c>
      <c r="F199" s="675">
        <v>2021</v>
      </c>
      <c r="G199" s="675" t="s">
        <v>920</v>
      </c>
      <c r="H199" s="676">
        <v>100000</v>
      </c>
      <c r="I199" s="675" t="s">
        <v>927</v>
      </c>
      <c r="J199" s="677">
        <v>2.2999999999999998</v>
      </c>
      <c r="K199" s="677">
        <v>3.36</v>
      </c>
      <c r="L199" s="677">
        <v>0</v>
      </c>
      <c r="M199" s="678">
        <f t="shared" si="12"/>
        <v>44227</v>
      </c>
      <c r="N199" s="679">
        <f t="shared" si="14"/>
        <v>44286</v>
      </c>
      <c r="O199" s="680">
        <f t="shared" si="13"/>
        <v>3</v>
      </c>
      <c r="P199" s="680">
        <f t="shared" si="15"/>
        <v>300000</v>
      </c>
    </row>
    <row r="200" spans="1:16" x14ac:dyDescent="0.25">
      <c r="A200" s="673">
        <v>43802</v>
      </c>
      <c r="B200" s="674" t="s">
        <v>940</v>
      </c>
      <c r="C200" s="675" t="s">
        <v>925</v>
      </c>
      <c r="D200" s="675" t="s">
        <v>926</v>
      </c>
      <c r="E200" s="675" t="s">
        <v>938</v>
      </c>
      <c r="F200" s="675">
        <v>2021</v>
      </c>
      <c r="G200" s="675" t="s">
        <v>920</v>
      </c>
      <c r="H200" s="676">
        <v>15000</v>
      </c>
      <c r="I200" s="675" t="s">
        <v>927</v>
      </c>
      <c r="J200" s="677">
        <v>2.2999999999999998</v>
      </c>
      <c r="K200" s="677">
        <v>3.35</v>
      </c>
      <c r="L200" s="677">
        <v>0</v>
      </c>
      <c r="M200" s="678">
        <f t="shared" si="12"/>
        <v>44227</v>
      </c>
      <c r="N200" s="679">
        <f t="shared" si="14"/>
        <v>44286</v>
      </c>
      <c r="O200" s="680">
        <f t="shared" si="13"/>
        <v>3</v>
      </c>
      <c r="P200" s="680">
        <f t="shared" si="15"/>
        <v>45000</v>
      </c>
    </row>
    <row r="201" spans="1:16" x14ac:dyDescent="0.25">
      <c r="A201" s="673">
        <v>43802</v>
      </c>
      <c r="B201" s="674" t="s">
        <v>940</v>
      </c>
      <c r="C201" s="675" t="s">
        <v>925</v>
      </c>
      <c r="D201" s="675" t="s">
        <v>926</v>
      </c>
      <c r="E201" s="675" t="s">
        <v>938</v>
      </c>
      <c r="F201" s="675">
        <v>2021</v>
      </c>
      <c r="G201" s="675" t="s">
        <v>956</v>
      </c>
      <c r="H201" s="676">
        <v>165000</v>
      </c>
      <c r="I201" s="675" t="s">
        <v>927</v>
      </c>
      <c r="J201" s="677">
        <v>2.2999999999999998</v>
      </c>
      <c r="K201" s="677">
        <v>2.56</v>
      </c>
      <c r="L201" s="677">
        <v>0</v>
      </c>
      <c r="M201" s="678">
        <f t="shared" si="12"/>
        <v>44227</v>
      </c>
      <c r="N201" s="679">
        <f t="shared" si="14"/>
        <v>44469</v>
      </c>
      <c r="O201" s="680">
        <f t="shared" si="13"/>
        <v>9</v>
      </c>
      <c r="P201" s="680">
        <f t="shared" si="15"/>
        <v>1485000</v>
      </c>
    </row>
    <row r="202" spans="1:16" x14ac:dyDescent="0.25">
      <c r="A202" s="673">
        <v>43795</v>
      </c>
      <c r="B202" s="674" t="s">
        <v>954</v>
      </c>
      <c r="C202" s="675" t="s">
        <v>917</v>
      </c>
      <c r="D202" s="675" t="s">
        <v>918</v>
      </c>
      <c r="E202" s="675" t="s">
        <v>938</v>
      </c>
      <c r="F202" s="675">
        <v>2021</v>
      </c>
      <c r="G202" s="675" t="s">
        <v>923</v>
      </c>
      <c r="H202" s="676">
        <v>8000</v>
      </c>
      <c r="I202" s="675" t="s">
        <v>921</v>
      </c>
      <c r="J202" s="677">
        <v>50</v>
      </c>
      <c r="K202" s="677">
        <v>54.75</v>
      </c>
      <c r="L202" s="677">
        <v>0</v>
      </c>
      <c r="M202" s="678">
        <f t="shared" si="12"/>
        <v>44408</v>
      </c>
      <c r="N202" s="679">
        <f t="shared" si="14"/>
        <v>44469</v>
      </c>
      <c r="O202" s="680">
        <f t="shared" si="13"/>
        <v>3</v>
      </c>
      <c r="P202" s="680">
        <f t="shared" si="15"/>
        <v>24000</v>
      </c>
    </row>
    <row r="203" spans="1:16" x14ac:dyDescent="0.25">
      <c r="A203" s="673">
        <v>43795</v>
      </c>
      <c r="B203" s="674" t="s">
        <v>954</v>
      </c>
      <c r="C203" s="675" t="s">
        <v>917</v>
      </c>
      <c r="D203" s="675" t="s">
        <v>918</v>
      </c>
      <c r="E203" s="675" t="s">
        <v>919</v>
      </c>
      <c r="F203" s="675">
        <v>2020</v>
      </c>
      <c r="G203" s="675" t="s">
        <v>923</v>
      </c>
      <c r="H203" s="676">
        <v>8000</v>
      </c>
      <c r="I203" s="675" t="s">
        <v>921</v>
      </c>
      <c r="J203" s="677">
        <v>55.1</v>
      </c>
      <c r="K203" s="677">
        <v>0</v>
      </c>
      <c r="L203" s="677">
        <v>0</v>
      </c>
      <c r="M203" s="678">
        <f t="shared" si="12"/>
        <v>44043</v>
      </c>
      <c r="N203" s="679">
        <f t="shared" si="14"/>
        <v>44104</v>
      </c>
      <c r="O203" s="680">
        <f t="shared" si="13"/>
        <v>3</v>
      </c>
      <c r="P203" s="680">
        <f t="shared" si="15"/>
        <v>24000</v>
      </c>
    </row>
    <row r="204" spans="1:16" x14ac:dyDescent="0.25">
      <c r="A204" s="673">
        <v>43790</v>
      </c>
      <c r="B204" s="674" t="s">
        <v>940</v>
      </c>
      <c r="C204" s="675" t="s">
        <v>917</v>
      </c>
      <c r="D204" s="675" t="s">
        <v>918</v>
      </c>
      <c r="E204" s="675" t="s">
        <v>938</v>
      </c>
      <c r="F204" s="675">
        <v>2020</v>
      </c>
      <c r="G204" s="675" t="s">
        <v>941</v>
      </c>
      <c r="H204" s="676">
        <v>10000</v>
      </c>
      <c r="I204" s="675" t="s">
        <v>921</v>
      </c>
      <c r="J204" s="677">
        <v>53</v>
      </c>
      <c r="K204" s="677">
        <v>56.75</v>
      </c>
      <c r="L204" s="677">
        <v>0</v>
      </c>
      <c r="M204" s="678">
        <f t="shared" ref="M204:M267" si="16">+EOMONTH(LEFT($G204,FIND(" -",$G204)-1)&amp;"-"&amp;$F204,IF($C204="Oil",0,0))</f>
        <v>43951</v>
      </c>
      <c r="N204" s="679">
        <f t="shared" si="14"/>
        <v>44196</v>
      </c>
      <c r="O204" s="680">
        <f t="shared" si="13"/>
        <v>9</v>
      </c>
      <c r="P204" s="680">
        <f t="shared" si="15"/>
        <v>90000</v>
      </c>
    </row>
    <row r="205" spans="1:16" x14ac:dyDescent="0.25">
      <c r="A205" s="673">
        <v>43790</v>
      </c>
      <c r="B205" s="674" t="s">
        <v>940</v>
      </c>
      <c r="C205" s="675" t="s">
        <v>917</v>
      </c>
      <c r="D205" s="675" t="s">
        <v>918</v>
      </c>
      <c r="E205" s="675" t="s">
        <v>938</v>
      </c>
      <c r="F205" s="675">
        <v>2021</v>
      </c>
      <c r="G205" s="675" t="s">
        <v>956</v>
      </c>
      <c r="H205" s="676">
        <v>10000</v>
      </c>
      <c r="I205" s="675" t="s">
        <v>921</v>
      </c>
      <c r="J205" s="677">
        <v>50</v>
      </c>
      <c r="K205" s="677">
        <v>55.65</v>
      </c>
      <c r="L205" s="677">
        <v>0</v>
      </c>
      <c r="M205" s="678">
        <f t="shared" si="16"/>
        <v>44227</v>
      </c>
      <c r="N205" s="679">
        <f t="shared" si="14"/>
        <v>44469</v>
      </c>
      <c r="O205" s="680">
        <f t="shared" si="13"/>
        <v>9</v>
      </c>
      <c r="P205" s="680">
        <f t="shared" si="15"/>
        <v>90000</v>
      </c>
    </row>
    <row r="206" spans="1:16" x14ac:dyDescent="0.25">
      <c r="A206" s="673">
        <v>43790</v>
      </c>
      <c r="B206" s="674" t="s">
        <v>937</v>
      </c>
      <c r="C206" s="675" t="s">
        <v>917</v>
      </c>
      <c r="D206" s="675" t="s">
        <v>955</v>
      </c>
      <c r="E206" s="675" t="s">
        <v>919</v>
      </c>
      <c r="F206" s="675">
        <v>2020</v>
      </c>
      <c r="G206" s="675" t="s">
        <v>929</v>
      </c>
      <c r="H206" s="676">
        <v>5000</v>
      </c>
      <c r="I206" s="675" t="s">
        <v>921</v>
      </c>
      <c r="J206" s="677">
        <v>1</v>
      </c>
      <c r="K206" s="677">
        <v>0</v>
      </c>
      <c r="L206" s="677">
        <v>0</v>
      </c>
      <c r="M206" s="678">
        <f t="shared" si="16"/>
        <v>43861</v>
      </c>
      <c r="N206" s="679">
        <f t="shared" si="14"/>
        <v>44196</v>
      </c>
      <c r="O206" s="680">
        <f t="shared" si="13"/>
        <v>12</v>
      </c>
      <c r="P206" s="680">
        <f t="shared" si="15"/>
        <v>60000</v>
      </c>
    </row>
    <row r="207" spans="1:16" x14ac:dyDescent="0.25">
      <c r="A207" s="673">
        <v>43789</v>
      </c>
      <c r="B207" s="674" t="s">
        <v>940</v>
      </c>
      <c r="C207" s="675" t="s">
        <v>917</v>
      </c>
      <c r="D207" s="675" t="s">
        <v>918</v>
      </c>
      <c r="E207" s="675" t="s">
        <v>938</v>
      </c>
      <c r="F207" s="675">
        <v>2021</v>
      </c>
      <c r="G207" s="675" t="s">
        <v>956</v>
      </c>
      <c r="H207" s="676">
        <v>10000</v>
      </c>
      <c r="I207" s="675" t="s">
        <v>921</v>
      </c>
      <c r="J207" s="677">
        <v>50</v>
      </c>
      <c r="K207" s="677">
        <v>54.35</v>
      </c>
      <c r="L207" s="677">
        <v>0</v>
      </c>
      <c r="M207" s="678">
        <f t="shared" si="16"/>
        <v>44227</v>
      </c>
      <c r="N207" s="679">
        <f t="shared" si="14"/>
        <v>44469</v>
      </c>
      <c r="O207" s="680">
        <f t="shared" si="13"/>
        <v>9</v>
      </c>
      <c r="P207" s="680">
        <f t="shared" si="15"/>
        <v>90000</v>
      </c>
    </row>
    <row r="208" spans="1:16" x14ac:dyDescent="0.25">
      <c r="A208" s="673">
        <v>43784</v>
      </c>
      <c r="B208" s="674" t="s">
        <v>954</v>
      </c>
      <c r="C208" s="675" t="s">
        <v>917</v>
      </c>
      <c r="D208" s="675" t="s">
        <v>955</v>
      </c>
      <c r="E208" s="675" t="s">
        <v>919</v>
      </c>
      <c r="F208" s="675">
        <v>2021</v>
      </c>
      <c r="G208" s="675" t="s">
        <v>929</v>
      </c>
      <c r="H208" s="676">
        <v>10000</v>
      </c>
      <c r="I208" s="675" t="s">
        <v>921</v>
      </c>
      <c r="J208" s="677">
        <v>0.95</v>
      </c>
      <c r="K208" s="677">
        <v>0</v>
      </c>
      <c r="L208" s="677">
        <v>0</v>
      </c>
      <c r="M208" s="678">
        <f t="shared" si="16"/>
        <v>44227</v>
      </c>
      <c r="N208" s="679">
        <f t="shared" si="14"/>
        <v>44561</v>
      </c>
      <c r="O208" s="680">
        <f t="shared" si="13"/>
        <v>12</v>
      </c>
      <c r="P208" s="680">
        <f t="shared" si="15"/>
        <v>120000</v>
      </c>
    </row>
    <row r="209" spans="1:16" x14ac:dyDescent="0.25">
      <c r="A209" s="673">
        <v>43784</v>
      </c>
      <c r="B209" s="674" t="s">
        <v>940</v>
      </c>
      <c r="C209" s="675" t="s">
        <v>917</v>
      </c>
      <c r="D209" s="675" t="s">
        <v>918</v>
      </c>
      <c r="E209" s="675" t="s">
        <v>938</v>
      </c>
      <c r="F209" s="675">
        <v>2021</v>
      </c>
      <c r="G209" s="675" t="s">
        <v>923</v>
      </c>
      <c r="H209" s="676">
        <v>20000</v>
      </c>
      <c r="I209" s="675" t="s">
        <v>921</v>
      </c>
      <c r="J209" s="677">
        <v>50</v>
      </c>
      <c r="K209" s="677">
        <v>54</v>
      </c>
      <c r="L209" s="677">
        <v>0</v>
      </c>
      <c r="M209" s="678">
        <f t="shared" si="16"/>
        <v>44408</v>
      </c>
      <c r="N209" s="679">
        <f t="shared" si="14"/>
        <v>44469</v>
      </c>
      <c r="O209" s="680">
        <f t="shared" si="13"/>
        <v>3</v>
      </c>
      <c r="P209" s="680">
        <f t="shared" si="15"/>
        <v>60000</v>
      </c>
    </row>
    <row r="210" spans="1:16" x14ac:dyDescent="0.25">
      <c r="A210" s="673">
        <v>43784</v>
      </c>
      <c r="B210" s="674" t="s">
        <v>940</v>
      </c>
      <c r="C210" s="675" t="s">
        <v>917</v>
      </c>
      <c r="D210" s="675" t="s">
        <v>918</v>
      </c>
      <c r="E210" s="675" t="s">
        <v>938</v>
      </c>
      <c r="F210" s="675">
        <v>2021</v>
      </c>
      <c r="G210" s="675" t="s">
        <v>922</v>
      </c>
      <c r="H210" s="676">
        <v>10000</v>
      </c>
      <c r="I210" s="675" t="s">
        <v>921</v>
      </c>
      <c r="J210" s="677">
        <v>50</v>
      </c>
      <c r="K210" s="677">
        <v>54.75</v>
      </c>
      <c r="L210" s="677">
        <v>0</v>
      </c>
      <c r="M210" s="678">
        <f t="shared" si="16"/>
        <v>44316</v>
      </c>
      <c r="N210" s="679">
        <f t="shared" si="14"/>
        <v>44377</v>
      </c>
      <c r="O210" s="680">
        <f t="shared" si="13"/>
        <v>3</v>
      </c>
      <c r="P210" s="680">
        <f t="shared" si="15"/>
        <v>30000</v>
      </c>
    </row>
    <row r="211" spans="1:16" x14ac:dyDescent="0.25">
      <c r="A211" s="673">
        <v>43777</v>
      </c>
      <c r="B211" s="674" t="s">
        <v>940</v>
      </c>
      <c r="C211" s="675" t="s">
        <v>917</v>
      </c>
      <c r="D211" s="675" t="s">
        <v>918</v>
      </c>
      <c r="E211" s="675" t="s">
        <v>938</v>
      </c>
      <c r="F211" s="675">
        <v>2021</v>
      </c>
      <c r="G211" s="675" t="s">
        <v>922</v>
      </c>
      <c r="H211" s="676">
        <v>7000</v>
      </c>
      <c r="I211" s="675" t="s">
        <v>921</v>
      </c>
      <c r="J211" s="677">
        <v>50</v>
      </c>
      <c r="K211" s="677">
        <v>53.87</v>
      </c>
      <c r="L211" s="677">
        <v>0</v>
      </c>
      <c r="M211" s="678">
        <f t="shared" si="16"/>
        <v>44316</v>
      </c>
      <c r="N211" s="679">
        <f t="shared" si="14"/>
        <v>44377</v>
      </c>
      <c r="O211" s="680">
        <f t="shared" si="13"/>
        <v>3</v>
      </c>
      <c r="P211" s="680">
        <f t="shared" si="15"/>
        <v>21000</v>
      </c>
    </row>
    <row r="212" spans="1:16" x14ac:dyDescent="0.25">
      <c r="A212" s="673">
        <v>43777</v>
      </c>
      <c r="B212" s="674" t="s">
        <v>954</v>
      </c>
      <c r="C212" s="675" t="s">
        <v>917</v>
      </c>
      <c r="D212" s="675" t="s">
        <v>918</v>
      </c>
      <c r="E212" s="675" t="s">
        <v>938</v>
      </c>
      <c r="F212" s="675">
        <v>2021</v>
      </c>
      <c r="G212" s="675" t="s">
        <v>920</v>
      </c>
      <c r="H212" s="676">
        <v>10000</v>
      </c>
      <c r="I212" s="675" t="s">
        <v>921</v>
      </c>
      <c r="J212" s="677">
        <v>50</v>
      </c>
      <c r="K212" s="677">
        <v>54.65</v>
      </c>
      <c r="L212" s="677">
        <v>0</v>
      </c>
      <c r="M212" s="678">
        <f t="shared" si="16"/>
        <v>44227</v>
      </c>
      <c r="N212" s="679">
        <f t="shared" si="14"/>
        <v>44286</v>
      </c>
      <c r="O212" s="680">
        <f t="shared" si="13"/>
        <v>3</v>
      </c>
      <c r="P212" s="680">
        <f t="shared" si="15"/>
        <v>30000</v>
      </c>
    </row>
    <row r="213" spans="1:16" x14ac:dyDescent="0.25">
      <c r="A213" s="673">
        <v>43767</v>
      </c>
      <c r="B213" s="674" t="s">
        <v>937</v>
      </c>
      <c r="C213" s="675" t="s">
        <v>925</v>
      </c>
      <c r="D213" s="675" t="s">
        <v>928</v>
      </c>
      <c r="E213" s="675" t="s">
        <v>919</v>
      </c>
      <c r="F213" s="675">
        <v>2021</v>
      </c>
      <c r="G213" s="675" t="s">
        <v>945</v>
      </c>
      <c r="H213" s="676">
        <v>75000</v>
      </c>
      <c r="I213" s="675" t="s">
        <v>927</v>
      </c>
      <c r="J213" s="677">
        <v>-0.9</v>
      </c>
      <c r="K213" s="677">
        <v>0</v>
      </c>
      <c r="L213" s="677">
        <v>0</v>
      </c>
      <c r="M213" s="678">
        <f t="shared" si="16"/>
        <v>44469</v>
      </c>
      <c r="N213" s="679">
        <f t="shared" si="14"/>
        <v>44469</v>
      </c>
      <c r="O213" s="680">
        <f t="shared" si="13"/>
        <v>1</v>
      </c>
      <c r="P213" s="680">
        <f t="shared" si="15"/>
        <v>75000</v>
      </c>
    </row>
    <row r="214" spans="1:16" x14ac:dyDescent="0.25">
      <c r="A214" s="673">
        <v>43767</v>
      </c>
      <c r="B214" s="674" t="s">
        <v>937</v>
      </c>
      <c r="C214" s="675" t="s">
        <v>925</v>
      </c>
      <c r="D214" s="675" t="s">
        <v>928</v>
      </c>
      <c r="E214" s="675" t="s">
        <v>919</v>
      </c>
      <c r="F214" s="675">
        <v>2021</v>
      </c>
      <c r="G214" s="675" t="s">
        <v>946</v>
      </c>
      <c r="H214" s="676">
        <v>77500</v>
      </c>
      <c r="I214" s="675" t="s">
        <v>927</v>
      </c>
      <c r="J214" s="677">
        <v>-0.9</v>
      </c>
      <c r="K214" s="677">
        <v>0</v>
      </c>
      <c r="L214" s="677">
        <v>0</v>
      </c>
      <c r="M214" s="678">
        <f t="shared" si="16"/>
        <v>44408</v>
      </c>
      <c r="N214" s="679">
        <f t="shared" si="14"/>
        <v>44439</v>
      </c>
      <c r="O214" s="680">
        <f t="shared" si="13"/>
        <v>2</v>
      </c>
      <c r="P214" s="680">
        <f t="shared" si="15"/>
        <v>155000</v>
      </c>
    </row>
    <row r="215" spans="1:16" x14ac:dyDescent="0.25">
      <c r="A215" s="673">
        <v>43767</v>
      </c>
      <c r="B215" s="674" t="s">
        <v>937</v>
      </c>
      <c r="C215" s="675" t="s">
        <v>925</v>
      </c>
      <c r="D215" s="675" t="s">
        <v>928</v>
      </c>
      <c r="E215" s="675" t="s">
        <v>919</v>
      </c>
      <c r="F215" s="675">
        <v>2021</v>
      </c>
      <c r="G215" s="675" t="s">
        <v>947</v>
      </c>
      <c r="H215" s="676">
        <v>75000</v>
      </c>
      <c r="I215" s="675" t="s">
        <v>927</v>
      </c>
      <c r="J215" s="677">
        <v>-0.9</v>
      </c>
      <c r="K215" s="677">
        <v>0</v>
      </c>
      <c r="L215" s="677">
        <v>0</v>
      </c>
      <c r="M215" s="678">
        <f t="shared" si="16"/>
        <v>44377</v>
      </c>
      <c r="N215" s="679">
        <f t="shared" si="14"/>
        <v>44377</v>
      </c>
      <c r="O215" s="680">
        <f t="shared" si="13"/>
        <v>1</v>
      </c>
      <c r="P215" s="680">
        <f t="shared" si="15"/>
        <v>75000</v>
      </c>
    </row>
    <row r="216" spans="1:16" x14ac:dyDescent="0.25">
      <c r="A216" s="673">
        <v>43767</v>
      </c>
      <c r="B216" s="674" t="s">
        <v>937</v>
      </c>
      <c r="C216" s="675" t="s">
        <v>925</v>
      </c>
      <c r="D216" s="675" t="s">
        <v>928</v>
      </c>
      <c r="E216" s="675" t="s">
        <v>919</v>
      </c>
      <c r="F216" s="675">
        <v>2021</v>
      </c>
      <c r="G216" s="675" t="s">
        <v>948</v>
      </c>
      <c r="H216" s="676">
        <v>77500</v>
      </c>
      <c r="I216" s="675" t="s">
        <v>927</v>
      </c>
      <c r="J216" s="677">
        <v>-0.9</v>
      </c>
      <c r="K216" s="677">
        <v>0</v>
      </c>
      <c r="L216" s="677">
        <v>0</v>
      </c>
      <c r="M216" s="678">
        <f t="shared" si="16"/>
        <v>44347</v>
      </c>
      <c r="N216" s="679">
        <f t="shared" si="14"/>
        <v>44347</v>
      </c>
      <c r="O216" s="680">
        <f t="shared" si="13"/>
        <v>1</v>
      </c>
      <c r="P216" s="680">
        <f t="shared" si="15"/>
        <v>77500</v>
      </c>
    </row>
    <row r="217" spans="1:16" x14ac:dyDescent="0.25">
      <c r="A217" s="673">
        <v>43767</v>
      </c>
      <c r="B217" s="674" t="s">
        <v>937</v>
      </c>
      <c r="C217" s="675" t="s">
        <v>925</v>
      </c>
      <c r="D217" s="675" t="s">
        <v>928</v>
      </c>
      <c r="E217" s="675" t="s">
        <v>919</v>
      </c>
      <c r="F217" s="675">
        <v>2021</v>
      </c>
      <c r="G217" s="675" t="s">
        <v>949</v>
      </c>
      <c r="H217" s="676">
        <v>75000</v>
      </c>
      <c r="I217" s="675" t="s">
        <v>927</v>
      </c>
      <c r="J217" s="677">
        <v>-0.9</v>
      </c>
      <c r="K217" s="677">
        <v>0</v>
      </c>
      <c r="L217" s="677">
        <v>0</v>
      </c>
      <c r="M217" s="678">
        <f t="shared" si="16"/>
        <v>44316</v>
      </c>
      <c r="N217" s="679">
        <f t="shared" si="14"/>
        <v>44316</v>
      </c>
      <c r="O217" s="680">
        <f t="shared" si="13"/>
        <v>1</v>
      </c>
      <c r="P217" s="680">
        <f t="shared" si="15"/>
        <v>75000</v>
      </c>
    </row>
    <row r="218" spans="1:16" x14ac:dyDescent="0.25">
      <c r="A218" s="673">
        <v>43766</v>
      </c>
      <c r="B218" s="674" t="s">
        <v>954</v>
      </c>
      <c r="C218" s="675" t="s">
        <v>917</v>
      </c>
      <c r="D218" s="675" t="s">
        <v>955</v>
      </c>
      <c r="E218" s="675" t="s">
        <v>919</v>
      </c>
      <c r="F218" s="675">
        <v>2020</v>
      </c>
      <c r="G218" s="675" t="s">
        <v>920</v>
      </c>
      <c r="H218" s="676">
        <v>5500</v>
      </c>
      <c r="I218" s="675" t="s">
        <v>921</v>
      </c>
      <c r="J218" s="677">
        <v>0.77</v>
      </c>
      <c r="K218" s="677">
        <v>0</v>
      </c>
      <c r="L218" s="677">
        <v>0</v>
      </c>
      <c r="M218" s="678">
        <f t="shared" si="16"/>
        <v>43861</v>
      </c>
      <c r="N218" s="679">
        <f t="shared" si="14"/>
        <v>43921</v>
      </c>
      <c r="O218" s="680">
        <f t="shared" si="13"/>
        <v>3</v>
      </c>
      <c r="P218" s="680">
        <f t="shared" si="15"/>
        <v>16500</v>
      </c>
    </row>
    <row r="219" spans="1:16" x14ac:dyDescent="0.25">
      <c r="A219" s="673">
        <v>43766</v>
      </c>
      <c r="B219" s="674" t="s">
        <v>954</v>
      </c>
      <c r="C219" s="675" t="s">
        <v>917</v>
      </c>
      <c r="D219" s="675" t="s">
        <v>955</v>
      </c>
      <c r="E219" s="675" t="s">
        <v>919</v>
      </c>
      <c r="F219" s="675">
        <v>2021</v>
      </c>
      <c r="G219" s="675" t="s">
        <v>952</v>
      </c>
      <c r="H219" s="676">
        <v>13000</v>
      </c>
      <c r="I219" s="675" t="s">
        <v>921</v>
      </c>
      <c r="J219" s="677">
        <v>0.8</v>
      </c>
      <c r="K219" s="677">
        <v>0</v>
      </c>
      <c r="L219" s="677">
        <v>0</v>
      </c>
      <c r="M219" s="678">
        <f t="shared" si="16"/>
        <v>44316</v>
      </c>
      <c r="N219" s="679">
        <f t="shared" si="14"/>
        <v>44469</v>
      </c>
      <c r="O219" s="680">
        <f t="shared" si="13"/>
        <v>6</v>
      </c>
      <c r="P219" s="680">
        <f t="shared" si="15"/>
        <v>78000</v>
      </c>
    </row>
    <row r="220" spans="1:16" x14ac:dyDescent="0.25">
      <c r="A220" s="673">
        <v>43763</v>
      </c>
      <c r="B220" s="674" t="s">
        <v>954</v>
      </c>
      <c r="C220" s="675" t="s">
        <v>917</v>
      </c>
      <c r="D220" s="675" t="s">
        <v>955</v>
      </c>
      <c r="E220" s="675" t="s">
        <v>919</v>
      </c>
      <c r="F220" s="675">
        <v>2020</v>
      </c>
      <c r="G220" s="675" t="s">
        <v>923</v>
      </c>
      <c r="H220" s="676">
        <v>12000</v>
      </c>
      <c r="I220" s="675" t="s">
        <v>921</v>
      </c>
      <c r="J220" s="677">
        <v>0.72</v>
      </c>
      <c r="K220" s="677">
        <v>0</v>
      </c>
      <c r="L220" s="677">
        <v>0</v>
      </c>
      <c r="M220" s="678">
        <f t="shared" si="16"/>
        <v>44043</v>
      </c>
      <c r="N220" s="679">
        <f t="shared" si="14"/>
        <v>44104</v>
      </c>
      <c r="O220" s="680">
        <f t="shared" si="13"/>
        <v>3</v>
      </c>
      <c r="P220" s="680">
        <f t="shared" si="15"/>
        <v>36000</v>
      </c>
    </row>
    <row r="221" spans="1:16" x14ac:dyDescent="0.25">
      <c r="A221" s="673">
        <v>43763</v>
      </c>
      <c r="B221" s="674" t="s">
        <v>954</v>
      </c>
      <c r="C221" s="675" t="s">
        <v>917</v>
      </c>
      <c r="D221" s="675" t="s">
        <v>955</v>
      </c>
      <c r="E221" s="675" t="s">
        <v>919</v>
      </c>
      <c r="F221" s="675">
        <v>2021</v>
      </c>
      <c r="G221" s="675" t="s">
        <v>920</v>
      </c>
      <c r="H221" s="676">
        <v>20000</v>
      </c>
      <c r="I221" s="675" t="s">
        <v>921</v>
      </c>
      <c r="J221" s="677">
        <v>0.75</v>
      </c>
      <c r="K221" s="677">
        <v>0</v>
      </c>
      <c r="L221" s="677">
        <v>0</v>
      </c>
      <c r="M221" s="678">
        <f t="shared" si="16"/>
        <v>44227</v>
      </c>
      <c r="N221" s="679">
        <f t="shared" si="14"/>
        <v>44286</v>
      </c>
      <c r="O221" s="680">
        <f t="shared" si="13"/>
        <v>3</v>
      </c>
      <c r="P221" s="680">
        <f t="shared" si="15"/>
        <v>60000</v>
      </c>
    </row>
    <row r="222" spans="1:16" x14ac:dyDescent="0.25">
      <c r="A222" s="673">
        <v>43763</v>
      </c>
      <c r="B222" s="674" t="s">
        <v>954</v>
      </c>
      <c r="C222" s="675" t="s">
        <v>917</v>
      </c>
      <c r="D222" s="675" t="s">
        <v>955</v>
      </c>
      <c r="E222" s="675" t="s">
        <v>919</v>
      </c>
      <c r="F222" s="675">
        <v>2020</v>
      </c>
      <c r="G222" s="675" t="s">
        <v>941</v>
      </c>
      <c r="H222" s="676">
        <v>20000</v>
      </c>
      <c r="I222" s="675" t="s">
        <v>921</v>
      </c>
      <c r="J222" s="677">
        <v>0.75</v>
      </c>
      <c r="K222" s="677">
        <v>0</v>
      </c>
      <c r="L222" s="677">
        <v>0</v>
      </c>
      <c r="M222" s="678">
        <f t="shared" si="16"/>
        <v>43951</v>
      </c>
      <c r="N222" s="679">
        <f t="shared" si="14"/>
        <v>44196</v>
      </c>
      <c r="O222" s="680">
        <f t="shared" si="13"/>
        <v>9</v>
      </c>
      <c r="P222" s="680">
        <f t="shared" si="15"/>
        <v>180000</v>
      </c>
    </row>
    <row r="223" spans="1:16" x14ac:dyDescent="0.25">
      <c r="A223" s="673">
        <v>43763</v>
      </c>
      <c r="B223" s="674" t="s">
        <v>954</v>
      </c>
      <c r="C223" s="675" t="s">
        <v>925</v>
      </c>
      <c r="D223" s="675" t="s">
        <v>928</v>
      </c>
      <c r="E223" s="675" t="s">
        <v>919</v>
      </c>
      <c r="F223" s="675">
        <v>2021</v>
      </c>
      <c r="G223" s="675" t="s">
        <v>920</v>
      </c>
      <c r="H223" s="676">
        <v>50000</v>
      </c>
      <c r="I223" s="675" t="s">
        <v>927</v>
      </c>
      <c r="J223" s="677">
        <v>-1.34</v>
      </c>
      <c r="K223" s="677">
        <v>0</v>
      </c>
      <c r="L223" s="677">
        <v>0</v>
      </c>
      <c r="M223" s="678">
        <f t="shared" si="16"/>
        <v>44227</v>
      </c>
      <c r="N223" s="679">
        <f t="shared" si="14"/>
        <v>44286</v>
      </c>
      <c r="O223" s="680">
        <f t="shared" si="13"/>
        <v>3</v>
      </c>
      <c r="P223" s="680">
        <f t="shared" si="15"/>
        <v>150000</v>
      </c>
    </row>
    <row r="224" spans="1:16" x14ac:dyDescent="0.25">
      <c r="A224" s="673">
        <v>43763</v>
      </c>
      <c r="B224" s="674" t="s">
        <v>954</v>
      </c>
      <c r="C224" s="675" t="s">
        <v>925</v>
      </c>
      <c r="D224" s="675" t="s">
        <v>928</v>
      </c>
      <c r="E224" s="675" t="s">
        <v>919</v>
      </c>
      <c r="F224" s="675">
        <v>2020</v>
      </c>
      <c r="G224" s="675" t="s">
        <v>943</v>
      </c>
      <c r="H224" s="676">
        <v>50000</v>
      </c>
      <c r="I224" s="675" t="s">
        <v>927</v>
      </c>
      <c r="J224" s="677">
        <v>-1.34</v>
      </c>
      <c r="K224" s="677">
        <v>0</v>
      </c>
      <c r="L224" s="677">
        <v>0</v>
      </c>
      <c r="M224" s="678">
        <f t="shared" si="16"/>
        <v>44165</v>
      </c>
      <c r="N224" s="679">
        <f t="shared" si="14"/>
        <v>44196</v>
      </c>
      <c r="O224" s="680">
        <f t="shared" si="13"/>
        <v>2</v>
      </c>
      <c r="P224" s="680">
        <f t="shared" si="15"/>
        <v>100000</v>
      </c>
    </row>
    <row r="225" spans="1:16" x14ac:dyDescent="0.25">
      <c r="A225" s="673">
        <v>43763</v>
      </c>
      <c r="B225" s="674" t="s">
        <v>954</v>
      </c>
      <c r="C225" s="675" t="s">
        <v>925</v>
      </c>
      <c r="D225" s="675" t="s">
        <v>928</v>
      </c>
      <c r="E225" s="675" t="s">
        <v>919</v>
      </c>
      <c r="F225" s="675">
        <v>2020</v>
      </c>
      <c r="G225" s="675" t="s">
        <v>957</v>
      </c>
      <c r="H225" s="676">
        <v>127500</v>
      </c>
      <c r="I225" s="675" t="s">
        <v>927</v>
      </c>
      <c r="J225" s="677">
        <v>-1.665</v>
      </c>
      <c r="K225" s="677">
        <v>0</v>
      </c>
      <c r="L225" s="677">
        <v>0</v>
      </c>
      <c r="M225" s="678">
        <f t="shared" si="16"/>
        <v>43951</v>
      </c>
      <c r="N225" s="679">
        <f t="shared" si="14"/>
        <v>44135</v>
      </c>
      <c r="O225" s="680">
        <f t="shared" si="13"/>
        <v>7</v>
      </c>
      <c r="P225" s="680">
        <f t="shared" si="15"/>
        <v>892500</v>
      </c>
    </row>
    <row r="226" spans="1:16" x14ac:dyDescent="0.25">
      <c r="A226" s="673">
        <v>43745</v>
      </c>
      <c r="B226" s="674" t="s">
        <v>954</v>
      </c>
      <c r="C226" s="675" t="s">
        <v>925</v>
      </c>
      <c r="D226" s="675" t="s">
        <v>928</v>
      </c>
      <c r="E226" s="675" t="s">
        <v>919</v>
      </c>
      <c r="F226" s="675">
        <v>2021</v>
      </c>
      <c r="G226" s="675" t="s">
        <v>920</v>
      </c>
      <c r="H226" s="676">
        <v>100000</v>
      </c>
      <c r="I226" s="675" t="s">
        <v>927</v>
      </c>
      <c r="J226" s="677">
        <v>-0.86</v>
      </c>
      <c r="K226" s="677">
        <v>0</v>
      </c>
      <c r="L226" s="677">
        <v>0</v>
      </c>
      <c r="M226" s="678">
        <f t="shared" si="16"/>
        <v>44227</v>
      </c>
      <c r="N226" s="679">
        <f t="shared" si="14"/>
        <v>44286</v>
      </c>
      <c r="O226" s="680">
        <f t="shared" si="13"/>
        <v>3</v>
      </c>
      <c r="P226" s="680">
        <f t="shared" si="15"/>
        <v>300000</v>
      </c>
    </row>
    <row r="227" spans="1:16" x14ac:dyDescent="0.25">
      <c r="A227" s="673">
        <v>43745</v>
      </c>
      <c r="B227" s="674" t="s">
        <v>954</v>
      </c>
      <c r="C227" s="675" t="s">
        <v>925</v>
      </c>
      <c r="D227" s="675" t="s">
        <v>928</v>
      </c>
      <c r="E227" s="675" t="s">
        <v>919</v>
      </c>
      <c r="F227" s="675">
        <v>2020</v>
      </c>
      <c r="G227" s="675" t="s">
        <v>943</v>
      </c>
      <c r="H227" s="676">
        <v>100000</v>
      </c>
      <c r="I227" s="675" t="s">
        <v>927</v>
      </c>
      <c r="J227" s="677">
        <v>-0.86</v>
      </c>
      <c r="K227" s="677">
        <v>0</v>
      </c>
      <c r="L227" s="677">
        <v>0</v>
      </c>
      <c r="M227" s="678">
        <f t="shared" si="16"/>
        <v>44165</v>
      </c>
      <c r="N227" s="679">
        <f t="shared" si="14"/>
        <v>44196</v>
      </c>
      <c r="O227" s="680">
        <f t="shared" si="13"/>
        <v>2</v>
      </c>
      <c r="P227" s="680">
        <f t="shared" si="15"/>
        <v>200000</v>
      </c>
    </row>
    <row r="228" spans="1:16" x14ac:dyDescent="0.25">
      <c r="A228" s="673">
        <v>43739</v>
      </c>
      <c r="B228" s="674" t="s">
        <v>954</v>
      </c>
      <c r="C228" s="675" t="s">
        <v>925</v>
      </c>
      <c r="D228" s="675" t="s">
        <v>928</v>
      </c>
      <c r="E228" s="675" t="s">
        <v>919</v>
      </c>
      <c r="F228" s="675">
        <v>2020</v>
      </c>
      <c r="G228" s="675" t="s">
        <v>958</v>
      </c>
      <c r="H228" s="676">
        <v>77500</v>
      </c>
      <c r="I228" s="675" t="s">
        <v>927</v>
      </c>
      <c r="J228" s="677">
        <v>-1.1499999999999999</v>
      </c>
      <c r="K228" s="677">
        <v>0</v>
      </c>
      <c r="L228" s="677">
        <v>0</v>
      </c>
      <c r="M228" s="678">
        <f t="shared" si="16"/>
        <v>43921</v>
      </c>
      <c r="N228" s="679">
        <f t="shared" si="14"/>
        <v>43921</v>
      </c>
      <c r="O228" s="680">
        <f t="shared" si="13"/>
        <v>1</v>
      </c>
      <c r="P228" s="680">
        <f t="shared" si="15"/>
        <v>77500</v>
      </c>
    </row>
    <row r="229" spans="1:16" x14ac:dyDescent="0.25">
      <c r="A229" s="673">
        <v>43739</v>
      </c>
      <c r="B229" s="674" t="s">
        <v>954</v>
      </c>
      <c r="C229" s="675" t="s">
        <v>925</v>
      </c>
      <c r="D229" s="675" t="s">
        <v>928</v>
      </c>
      <c r="E229" s="675" t="s">
        <v>919</v>
      </c>
      <c r="F229" s="675">
        <v>2020</v>
      </c>
      <c r="G229" s="675" t="s">
        <v>950</v>
      </c>
      <c r="H229" s="676">
        <v>72500</v>
      </c>
      <c r="I229" s="675" t="s">
        <v>927</v>
      </c>
      <c r="J229" s="677">
        <v>-1.1499999999999999</v>
      </c>
      <c r="K229" s="677">
        <v>0</v>
      </c>
      <c r="L229" s="677">
        <v>0</v>
      </c>
      <c r="M229" s="678">
        <f t="shared" si="16"/>
        <v>43890</v>
      </c>
      <c r="N229" s="679">
        <f t="shared" si="14"/>
        <v>43890</v>
      </c>
      <c r="O229" s="680">
        <f t="shared" si="13"/>
        <v>1</v>
      </c>
      <c r="P229" s="680">
        <f t="shared" si="15"/>
        <v>72500</v>
      </c>
    </row>
    <row r="230" spans="1:16" x14ac:dyDescent="0.25">
      <c r="A230" s="673">
        <v>43739</v>
      </c>
      <c r="B230" s="674" t="s">
        <v>954</v>
      </c>
      <c r="C230" s="675" t="s">
        <v>925</v>
      </c>
      <c r="D230" s="675" t="s">
        <v>928</v>
      </c>
      <c r="E230" s="675" t="s">
        <v>919</v>
      </c>
      <c r="F230" s="675">
        <v>2020</v>
      </c>
      <c r="G230" s="675" t="s">
        <v>959</v>
      </c>
      <c r="H230" s="676">
        <v>77500</v>
      </c>
      <c r="I230" s="675" t="s">
        <v>927</v>
      </c>
      <c r="J230" s="677">
        <v>-1.1499999999999999</v>
      </c>
      <c r="K230" s="677">
        <v>0</v>
      </c>
      <c r="L230" s="677">
        <v>0</v>
      </c>
      <c r="M230" s="678">
        <f t="shared" si="16"/>
        <v>43861</v>
      </c>
      <c r="N230" s="679">
        <f t="shared" si="14"/>
        <v>43861</v>
      </c>
      <c r="O230" s="680">
        <f t="shared" si="13"/>
        <v>1</v>
      </c>
      <c r="P230" s="680">
        <f t="shared" si="15"/>
        <v>77500</v>
      </c>
    </row>
    <row r="231" spans="1:16" x14ac:dyDescent="0.25">
      <c r="A231" s="673">
        <v>43739</v>
      </c>
      <c r="B231" s="674" t="s">
        <v>954</v>
      </c>
      <c r="C231" s="675" t="s">
        <v>925</v>
      </c>
      <c r="D231" s="675" t="s">
        <v>928</v>
      </c>
      <c r="E231" s="675" t="s">
        <v>919</v>
      </c>
      <c r="F231" s="675">
        <v>2019</v>
      </c>
      <c r="G231" s="675" t="s">
        <v>960</v>
      </c>
      <c r="H231" s="676">
        <v>77500</v>
      </c>
      <c r="I231" s="675" t="s">
        <v>927</v>
      </c>
      <c r="J231" s="677">
        <v>-1.1499999999999999</v>
      </c>
      <c r="K231" s="677">
        <v>0</v>
      </c>
      <c r="L231" s="677">
        <v>0</v>
      </c>
      <c r="M231" s="678">
        <f t="shared" si="16"/>
        <v>43830</v>
      </c>
      <c r="N231" s="679">
        <f t="shared" si="14"/>
        <v>43830</v>
      </c>
      <c r="O231" s="680">
        <f t="shared" si="13"/>
        <v>1</v>
      </c>
      <c r="P231" s="680">
        <f t="shared" si="15"/>
        <v>77500</v>
      </c>
    </row>
    <row r="232" spans="1:16" x14ac:dyDescent="0.25">
      <c r="A232" s="673">
        <v>43739</v>
      </c>
      <c r="B232" s="674" t="s">
        <v>954</v>
      </c>
      <c r="C232" s="675" t="s">
        <v>925</v>
      </c>
      <c r="D232" s="675" t="s">
        <v>928</v>
      </c>
      <c r="E232" s="675" t="s">
        <v>919</v>
      </c>
      <c r="F232" s="675">
        <v>2019</v>
      </c>
      <c r="G232" s="675" t="s">
        <v>961</v>
      </c>
      <c r="H232" s="676">
        <v>75000</v>
      </c>
      <c r="I232" s="675" t="s">
        <v>927</v>
      </c>
      <c r="J232" s="677">
        <v>-1.1499999999999999</v>
      </c>
      <c r="K232" s="677">
        <v>0</v>
      </c>
      <c r="L232" s="677">
        <v>0</v>
      </c>
      <c r="M232" s="678">
        <f t="shared" si="16"/>
        <v>43799</v>
      </c>
      <c r="N232" s="679">
        <f t="shared" si="14"/>
        <v>43799</v>
      </c>
      <c r="O232" s="680">
        <f t="shared" si="13"/>
        <v>1</v>
      </c>
      <c r="P232" s="680">
        <f t="shared" si="15"/>
        <v>75000</v>
      </c>
    </row>
    <row r="233" spans="1:16" x14ac:dyDescent="0.25">
      <c r="A233" s="673">
        <v>43739</v>
      </c>
      <c r="B233" s="674" t="s">
        <v>937</v>
      </c>
      <c r="C233" s="675" t="s">
        <v>917</v>
      </c>
      <c r="D233" s="675" t="s">
        <v>955</v>
      </c>
      <c r="E233" s="675" t="s">
        <v>919</v>
      </c>
      <c r="F233" s="675">
        <v>2021</v>
      </c>
      <c r="G233" s="675" t="s">
        <v>951</v>
      </c>
      <c r="H233" s="676">
        <v>5000</v>
      </c>
      <c r="I233" s="675" t="s">
        <v>921</v>
      </c>
      <c r="J233" s="677">
        <v>0.64</v>
      </c>
      <c r="K233" s="677">
        <v>0</v>
      </c>
      <c r="L233" s="677">
        <v>0</v>
      </c>
      <c r="M233" s="678">
        <f t="shared" si="16"/>
        <v>44227</v>
      </c>
      <c r="N233" s="679">
        <f t="shared" si="14"/>
        <v>44377</v>
      </c>
      <c r="O233" s="680">
        <f t="shared" si="13"/>
        <v>6</v>
      </c>
      <c r="P233" s="680">
        <f t="shared" si="15"/>
        <v>30000</v>
      </c>
    </row>
    <row r="234" spans="1:16" x14ac:dyDescent="0.25">
      <c r="A234" s="673">
        <v>43739</v>
      </c>
      <c r="B234" s="674" t="s">
        <v>954</v>
      </c>
      <c r="C234" s="675" t="s">
        <v>917</v>
      </c>
      <c r="D234" s="675" t="s">
        <v>955</v>
      </c>
      <c r="E234" s="675" t="s">
        <v>919</v>
      </c>
      <c r="F234" s="675">
        <v>2021</v>
      </c>
      <c r="G234" s="675" t="s">
        <v>956</v>
      </c>
      <c r="H234" s="676">
        <v>5000</v>
      </c>
      <c r="I234" s="675" t="s">
        <v>921</v>
      </c>
      <c r="J234" s="677">
        <v>0.64</v>
      </c>
      <c r="K234" s="677">
        <v>0</v>
      </c>
      <c r="L234" s="677">
        <v>0</v>
      </c>
      <c r="M234" s="678">
        <f t="shared" si="16"/>
        <v>44227</v>
      </c>
      <c r="N234" s="679">
        <f t="shared" si="14"/>
        <v>44469</v>
      </c>
      <c r="O234" s="680">
        <f t="shared" si="13"/>
        <v>9</v>
      </c>
      <c r="P234" s="680">
        <f t="shared" si="15"/>
        <v>45000</v>
      </c>
    </row>
    <row r="235" spans="1:16" x14ac:dyDescent="0.25">
      <c r="A235" s="673">
        <v>43739</v>
      </c>
      <c r="B235" s="674" t="s">
        <v>937</v>
      </c>
      <c r="C235" s="675" t="s">
        <v>917</v>
      </c>
      <c r="D235" s="675" t="s">
        <v>955</v>
      </c>
      <c r="E235" s="675" t="s">
        <v>919</v>
      </c>
      <c r="F235" s="675">
        <v>2021</v>
      </c>
      <c r="G235" s="675" t="s">
        <v>956</v>
      </c>
      <c r="H235" s="676">
        <v>10000</v>
      </c>
      <c r="I235" s="675" t="s">
        <v>921</v>
      </c>
      <c r="J235" s="677">
        <v>0.64</v>
      </c>
      <c r="K235" s="677">
        <v>0</v>
      </c>
      <c r="L235" s="677">
        <v>0</v>
      </c>
      <c r="M235" s="678">
        <f t="shared" si="16"/>
        <v>44227</v>
      </c>
      <c r="N235" s="679">
        <f t="shared" si="14"/>
        <v>44469</v>
      </c>
      <c r="O235" s="680">
        <f t="shared" si="13"/>
        <v>9</v>
      </c>
      <c r="P235" s="680">
        <f t="shared" si="15"/>
        <v>90000</v>
      </c>
    </row>
    <row r="236" spans="1:16" x14ac:dyDescent="0.25">
      <c r="A236" s="673">
        <v>43738</v>
      </c>
      <c r="B236" s="674" t="s">
        <v>954</v>
      </c>
      <c r="C236" s="675" t="s">
        <v>917</v>
      </c>
      <c r="D236" s="675" t="s">
        <v>955</v>
      </c>
      <c r="E236" s="675" t="s">
        <v>919</v>
      </c>
      <c r="F236" s="675">
        <v>2021</v>
      </c>
      <c r="G236" s="675" t="s">
        <v>956</v>
      </c>
      <c r="H236" s="676">
        <v>10000</v>
      </c>
      <c r="I236" s="675" t="s">
        <v>921</v>
      </c>
      <c r="J236" s="677">
        <v>0.6</v>
      </c>
      <c r="K236" s="677">
        <v>0</v>
      </c>
      <c r="L236" s="677">
        <v>0</v>
      </c>
      <c r="M236" s="678">
        <f t="shared" si="16"/>
        <v>44227</v>
      </c>
      <c r="N236" s="679">
        <f t="shared" si="14"/>
        <v>44469</v>
      </c>
      <c r="O236" s="680">
        <f t="shared" si="13"/>
        <v>9</v>
      </c>
      <c r="P236" s="680">
        <f t="shared" si="15"/>
        <v>90000</v>
      </c>
    </row>
    <row r="237" spans="1:16" x14ac:dyDescent="0.25">
      <c r="A237" s="673">
        <v>43735</v>
      </c>
      <c r="B237" s="674" t="s">
        <v>937</v>
      </c>
      <c r="C237" s="675" t="s">
        <v>917</v>
      </c>
      <c r="D237" s="675" t="s">
        <v>955</v>
      </c>
      <c r="E237" s="675" t="s">
        <v>919</v>
      </c>
      <c r="F237" s="675">
        <v>2021</v>
      </c>
      <c r="G237" s="675" t="s">
        <v>956</v>
      </c>
      <c r="H237" s="676">
        <v>15000</v>
      </c>
      <c r="I237" s="675" t="s">
        <v>921</v>
      </c>
      <c r="J237" s="677">
        <v>0.65</v>
      </c>
      <c r="K237" s="677">
        <v>0</v>
      </c>
      <c r="L237" s="677">
        <v>0</v>
      </c>
      <c r="M237" s="678">
        <f t="shared" si="16"/>
        <v>44227</v>
      </c>
      <c r="N237" s="679">
        <f t="shared" si="14"/>
        <v>44469</v>
      </c>
      <c r="O237" s="680">
        <f t="shared" si="13"/>
        <v>9</v>
      </c>
      <c r="P237" s="680">
        <f t="shared" si="15"/>
        <v>135000</v>
      </c>
    </row>
    <row r="238" spans="1:16" x14ac:dyDescent="0.25">
      <c r="A238" s="673">
        <v>43735</v>
      </c>
      <c r="B238" s="674" t="s">
        <v>937</v>
      </c>
      <c r="C238" s="675" t="s">
        <v>917</v>
      </c>
      <c r="D238" s="675" t="s">
        <v>955</v>
      </c>
      <c r="E238" s="675" t="s">
        <v>919</v>
      </c>
      <c r="F238" s="675">
        <v>2021</v>
      </c>
      <c r="G238" s="675" t="s">
        <v>956</v>
      </c>
      <c r="H238" s="676">
        <v>35000</v>
      </c>
      <c r="I238" s="675" t="s">
        <v>921</v>
      </c>
      <c r="J238" s="677">
        <v>0.6</v>
      </c>
      <c r="K238" s="677">
        <v>0</v>
      </c>
      <c r="L238" s="677">
        <v>0</v>
      </c>
      <c r="M238" s="678">
        <f t="shared" si="16"/>
        <v>44227</v>
      </c>
      <c r="N238" s="679">
        <f t="shared" si="14"/>
        <v>44469</v>
      </c>
      <c r="O238" s="680">
        <f t="shared" si="13"/>
        <v>9</v>
      </c>
      <c r="P238" s="680">
        <f t="shared" si="15"/>
        <v>315000</v>
      </c>
    </row>
    <row r="239" spans="1:16" x14ac:dyDescent="0.25">
      <c r="A239" s="673">
        <v>43735</v>
      </c>
      <c r="B239" s="674" t="s">
        <v>937</v>
      </c>
      <c r="C239" s="675" t="s">
        <v>917</v>
      </c>
      <c r="D239" s="675" t="s">
        <v>955</v>
      </c>
      <c r="E239" s="675" t="s">
        <v>919</v>
      </c>
      <c r="F239" s="675">
        <v>2020</v>
      </c>
      <c r="G239" s="675" t="s">
        <v>924</v>
      </c>
      <c r="H239" s="676">
        <v>5000</v>
      </c>
      <c r="I239" s="675" t="s">
        <v>921</v>
      </c>
      <c r="J239" s="677">
        <v>0.65</v>
      </c>
      <c r="K239" s="677">
        <v>0</v>
      </c>
      <c r="L239" s="677">
        <v>0</v>
      </c>
      <c r="M239" s="678">
        <f t="shared" si="16"/>
        <v>44135</v>
      </c>
      <c r="N239" s="679">
        <f t="shared" si="14"/>
        <v>44196</v>
      </c>
      <c r="O239" s="680">
        <f t="shared" si="13"/>
        <v>3</v>
      </c>
      <c r="P239" s="680">
        <f t="shared" si="15"/>
        <v>15000</v>
      </c>
    </row>
    <row r="240" spans="1:16" x14ac:dyDescent="0.25">
      <c r="A240" s="673">
        <v>43735</v>
      </c>
      <c r="B240" s="674" t="s">
        <v>937</v>
      </c>
      <c r="C240" s="675" t="s">
        <v>917</v>
      </c>
      <c r="D240" s="675" t="s">
        <v>955</v>
      </c>
      <c r="E240" s="675" t="s">
        <v>919</v>
      </c>
      <c r="F240" s="675">
        <v>2020</v>
      </c>
      <c r="G240" s="675" t="s">
        <v>923</v>
      </c>
      <c r="H240" s="676">
        <v>17000</v>
      </c>
      <c r="I240" s="675" t="s">
        <v>921</v>
      </c>
      <c r="J240" s="677">
        <v>0.65</v>
      </c>
      <c r="K240" s="677">
        <v>0</v>
      </c>
      <c r="L240" s="677">
        <v>0</v>
      </c>
      <c r="M240" s="678">
        <f t="shared" si="16"/>
        <v>44043</v>
      </c>
      <c r="N240" s="679">
        <f t="shared" si="14"/>
        <v>44104</v>
      </c>
      <c r="O240" s="680">
        <f t="shared" si="13"/>
        <v>3</v>
      </c>
      <c r="P240" s="680">
        <f t="shared" si="15"/>
        <v>51000</v>
      </c>
    </row>
    <row r="241" spans="1:16" x14ac:dyDescent="0.25">
      <c r="A241" s="673">
        <v>43735</v>
      </c>
      <c r="B241" s="674" t="s">
        <v>937</v>
      </c>
      <c r="C241" s="675" t="s">
        <v>917</v>
      </c>
      <c r="D241" s="675" t="s">
        <v>955</v>
      </c>
      <c r="E241" s="675" t="s">
        <v>919</v>
      </c>
      <c r="F241" s="675">
        <v>2020</v>
      </c>
      <c r="G241" s="675" t="s">
        <v>922</v>
      </c>
      <c r="H241" s="676">
        <v>30000</v>
      </c>
      <c r="I241" s="675" t="s">
        <v>921</v>
      </c>
      <c r="J241" s="677">
        <v>0.65</v>
      </c>
      <c r="K241" s="677">
        <v>0</v>
      </c>
      <c r="L241" s="677">
        <v>0</v>
      </c>
      <c r="M241" s="678">
        <f t="shared" si="16"/>
        <v>43951</v>
      </c>
      <c r="N241" s="679">
        <f t="shared" si="14"/>
        <v>44012</v>
      </c>
      <c r="O241" s="680">
        <f t="shared" si="13"/>
        <v>3</v>
      </c>
      <c r="P241" s="680">
        <f t="shared" si="15"/>
        <v>90000</v>
      </c>
    </row>
    <row r="242" spans="1:16" x14ac:dyDescent="0.25">
      <c r="A242" s="673">
        <v>43735</v>
      </c>
      <c r="B242" s="674" t="s">
        <v>937</v>
      </c>
      <c r="C242" s="675" t="s">
        <v>917</v>
      </c>
      <c r="D242" s="675" t="s">
        <v>955</v>
      </c>
      <c r="E242" s="675" t="s">
        <v>919</v>
      </c>
      <c r="F242" s="675">
        <v>2020</v>
      </c>
      <c r="G242" s="675" t="s">
        <v>920</v>
      </c>
      <c r="H242" s="676">
        <v>15000</v>
      </c>
      <c r="I242" s="675" t="s">
        <v>921</v>
      </c>
      <c r="J242" s="677">
        <v>0.65</v>
      </c>
      <c r="K242" s="677">
        <v>0</v>
      </c>
      <c r="L242" s="677">
        <v>0</v>
      </c>
      <c r="M242" s="678">
        <f t="shared" si="16"/>
        <v>43861</v>
      </c>
      <c r="N242" s="679">
        <f t="shared" si="14"/>
        <v>43921</v>
      </c>
      <c r="O242" s="680">
        <f t="shared" si="13"/>
        <v>3</v>
      </c>
      <c r="P242" s="680">
        <f t="shared" si="15"/>
        <v>45000</v>
      </c>
    </row>
    <row r="243" spans="1:16" x14ac:dyDescent="0.25">
      <c r="A243" s="673">
        <v>43724</v>
      </c>
      <c r="B243" s="674" t="s">
        <v>954</v>
      </c>
      <c r="C243" s="675" t="s">
        <v>925</v>
      </c>
      <c r="D243" s="675" t="s">
        <v>926</v>
      </c>
      <c r="E243" s="675" t="s">
        <v>919</v>
      </c>
      <c r="F243" s="675">
        <v>2020</v>
      </c>
      <c r="G243" s="675" t="s">
        <v>920</v>
      </c>
      <c r="H243" s="676">
        <v>200000</v>
      </c>
      <c r="I243" s="675" t="s">
        <v>927</v>
      </c>
      <c r="J243" s="677">
        <v>2.79</v>
      </c>
      <c r="K243" s="677">
        <v>0</v>
      </c>
      <c r="L243" s="677">
        <v>0</v>
      </c>
      <c r="M243" s="678">
        <f t="shared" si="16"/>
        <v>43861</v>
      </c>
      <c r="N243" s="679">
        <f t="shared" si="14"/>
        <v>43921</v>
      </c>
      <c r="O243" s="680">
        <f t="shared" si="13"/>
        <v>3</v>
      </c>
      <c r="P243" s="680">
        <f t="shared" si="15"/>
        <v>600000</v>
      </c>
    </row>
    <row r="244" spans="1:16" x14ac:dyDescent="0.25">
      <c r="A244" s="673">
        <v>43724</v>
      </c>
      <c r="B244" s="674" t="s">
        <v>954</v>
      </c>
      <c r="C244" s="675" t="s">
        <v>925</v>
      </c>
      <c r="D244" s="675" t="s">
        <v>926</v>
      </c>
      <c r="E244" s="675" t="s">
        <v>919</v>
      </c>
      <c r="F244" s="675">
        <v>2019</v>
      </c>
      <c r="G244" s="675" t="s">
        <v>924</v>
      </c>
      <c r="H244" s="676">
        <v>200000</v>
      </c>
      <c r="I244" s="675" t="s">
        <v>927</v>
      </c>
      <c r="J244" s="677">
        <v>2.79</v>
      </c>
      <c r="K244" s="677">
        <v>0</v>
      </c>
      <c r="L244" s="677">
        <v>0</v>
      </c>
      <c r="M244" s="678">
        <f t="shared" si="16"/>
        <v>43769</v>
      </c>
      <c r="N244" s="679">
        <f t="shared" si="14"/>
        <v>43830</v>
      </c>
      <c r="O244" s="680">
        <f t="shared" si="13"/>
        <v>3</v>
      </c>
      <c r="P244" s="680">
        <f t="shared" si="15"/>
        <v>600000</v>
      </c>
    </row>
    <row r="245" spans="1:16" x14ac:dyDescent="0.25">
      <c r="A245" s="673">
        <v>43717</v>
      </c>
      <c r="B245" s="674" t="s">
        <v>940</v>
      </c>
      <c r="C245" s="675" t="s">
        <v>925</v>
      </c>
      <c r="D245" s="675" t="s">
        <v>926</v>
      </c>
      <c r="E245" s="675" t="s">
        <v>919</v>
      </c>
      <c r="F245" s="675">
        <v>2021</v>
      </c>
      <c r="G245" s="675" t="s">
        <v>951</v>
      </c>
      <c r="H245" s="676">
        <v>100000</v>
      </c>
      <c r="I245" s="675" t="s">
        <v>927</v>
      </c>
      <c r="J245" s="677">
        <v>2.4830000000000001</v>
      </c>
      <c r="K245" s="677">
        <v>0</v>
      </c>
      <c r="L245" s="677">
        <v>0</v>
      </c>
      <c r="M245" s="678">
        <f t="shared" si="16"/>
        <v>44227</v>
      </c>
      <c r="N245" s="679">
        <f t="shared" si="14"/>
        <v>44377</v>
      </c>
      <c r="O245" s="680">
        <f t="shared" si="13"/>
        <v>6</v>
      </c>
      <c r="P245" s="680">
        <f t="shared" si="15"/>
        <v>600000</v>
      </c>
    </row>
    <row r="246" spans="1:16" x14ac:dyDescent="0.25">
      <c r="A246" s="673">
        <v>43717</v>
      </c>
      <c r="B246" s="674" t="s">
        <v>940</v>
      </c>
      <c r="C246" s="675" t="s">
        <v>925</v>
      </c>
      <c r="D246" s="675" t="s">
        <v>926</v>
      </c>
      <c r="E246" s="675" t="s">
        <v>919</v>
      </c>
      <c r="F246" s="675">
        <v>2020</v>
      </c>
      <c r="G246" s="675" t="s">
        <v>942</v>
      </c>
      <c r="H246" s="676">
        <v>100000</v>
      </c>
      <c r="I246" s="675" t="s">
        <v>927</v>
      </c>
      <c r="J246" s="677">
        <v>2.4830000000000001</v>
      </c>
      <c r="K246" s="677">
        <v>0</v>
      </c>
      <c r="L246" s="677">
        <v>0</v>
      </c>
      <c r="M246" s="678">
        <f t="shared" si="16"/>
        <v>44043</v>
      </c>
      <c r="N246" s="679">
        <f t="shared" si="14"/>
        <v>44196</v>
      </c>
      <c r="O246" s="680">
        <f t="shared" si="13"/>
        <v>6</v>
      </c>
      <c r="P246" s="680">
        <f t="shared" si="15"/>
        <v>600000</v>
      </c>
    </row>
    <row r="247" spans="1:16" x14ac:dyDescent="0.25">
      <c r="A247" s="673">
        <v>43714</v>
      </c>
      <c r="B247" s="674" t="s">
        <v>937</v>
      </c>
      <c r="C247" s="675" t="s">
        <v>925</v>
      </c>
      <c r="D247" s="675" t="s">
        <v>926</v>
      </c>
      <c r="E247" s="675" t="s">
        <v>919</v>
      </c>
      <c r="F247" s="675">
        <v>2020</v>
      </c>
      <c r="G247" s="675" t="s">
        <v>962</v>
      </c>
      <c r="H247" s="676">
        <v>100000</v>
      </c>
      <c r="I247" s="675" t="s">
        <v>927</v>
      </c>
      <c r="J247" s="677">
        <v>2.504</v>
      </c>
      <c r="K247" s="677">
        <v>0</v>
      </c>
      <c r="L247" s="677">
        <v>0</v>
      </c>
      <c r="M247" s="678">
        <f t="shared" si="16"/>
        <v>43861</v>
      </c>
      <c r="N247" s="679">
        <f t="shared" si="14"/>
        <v>44135</v>
      </c>
      <c r="O247" s="680">
        <f t="shared" si="13"/>
        <v>10</v>
      </c>
      <c r="P247" s="680">
        <f t="shared" si="15"/>
        <v>1000000</v>
      </c>
    </row>
    <row r="248" spans="1:16" x14ac:dyDescent="0.25">
      <c r="A248" s="673">
        <v>43714</v>
      </c>
      <c r="B248" s="674" t="s">
        <v>937</v>
      </c>
      <c r="C248" s="675" t="s">
        <v>925</v>
      </c>
      <c r="D248" s="675" t="s">
        <v>926</v>
      </c>
      <c r="E248" s="675" t="s">
        <v>919</v>
      </c>
      <c r="F248" s="675">
        <v>2019</v>
      </c>
      <c r="G248" s="675" t="s">
        <v>943</v>
      </c>
      <c r="H248" s="676">
        <v>100000</v>
      </c>
      <c r="I248" s="675" t="s">
        <v>927</v>
      </c>
      <c r="J248" s="677">
        <v>2.504</v>
      </c>
      <c r="K248" s="677">
        <v>0</v>
      </c>
      <c r="L248" s="677">
        <v>0</v>
      </c>
      <c r="M248" s="678">
        <f t="shared" si="16"/>
        <v>43799</v>
      </c>
      <c r="N248" s="679">
        <f t="shared" si="14"/>
        <v>43830</v>
      </c>
      <c r="O248" s="680">
        <f t="shared" si="13"/>
        <v>2</v>
      </c>
      <c r="P248" s="680">
        <f t="shared" si="15"/>
        <v>200000</v>
      </c>
    </row>
    <row r="249" spans="1:16" x14ac:dyDescent="0.25">
      <c r="A249" s="673">
        <v>43713</v>
      </c>
      <c r="B249" s="674" t="s">
        <v>940</v>
      </c>
      <c r="C249" s="675" t="s">
        <v>917</v>
      </c>
      <c r="D249" s="675" t="s">
        <v>918</v>
      </c>
      <c r="E249" s="675" t="s">
        <v>919</v>
      </c>
      <c r="F249" s="675">
        <v>2021</v>
      </c>
      <c r="G249" s="675" t="s">
        <v>922</v>
      </c>
      <c r="H249" s="676">
        <v>10000</v>
      </c>
      <c r="I249" s="675" t="s">
        <v>921</v>
      </c>
      <c r="J249" s="677">
        <v>52</v>
      </c>
      <c r="K249" s="677">
        <v>0</v>
      </c>
      <c r="L249" s="677">
        <v>0</v>
      </c>
      <c r="M249" s="678">
        <f t="shared" si="16"/>
        <v>44316</v>
      </c>
      <c r="N249" s="679">
        <f t="shared" si="14"/>
        <v>44377</v>
      </c>
      <c r="O249" s="680">
        <f t="shared" si="13"/>
        <v>3</v>
      </c>
      <c r="P249" s="680">
        <f t="shared" si="15"/>
        <v>30000</v>
      </c>
    </row>
    <row r="250" spans="1:16" x14ac:dyDescent="0.25">
      <c r="A250" s="673">
        <v>43677</v>
      </c>
      <c r="B250" s="674" t="s">
        <v>963</v>
      </c>
      <c r="C250" s="675" t="s">
        <v>917</v>
      </c>
      <c r="D250" s="675" t="s">
        <v>918</v>
      </c>
      <c r="E250" s="675" t="s">
        <v>919</v>
      </c>
      <c r="F250" s="675">
        <v>2021</v>
      </c>
      <c r="G250" s="675" t="s">
        <v>920</v>
      </c>
      <c r="H250" s="676">
        <v>10000</v>
      </c>
      <c r="I250" s="675" t="s">
        <v>921</v>
      </c>
      <c r="J250" s="677">
        <v>54</v>
      </c>
      <c r="K250" s="677">
        <v>0</v>
      </c>
      <c r="L250" s="677">
        <v>0</v>
      </c>
      <c r="M250" s="678">
        <f t="shared" si="16"/>
        <v>44227</v>
      </c>
      <c r="N250" s="679">
        <f t="shared" si="14"/>
        <v>44286</v>
      </c>
      <c r="O250" s="680">
        <f t="shared" si="13"/>
        <v>3</v>
      </c>
      <c r="P250" s="680">
        <f t="shared" si="15"/>
        <v>30000</v>
      </c>
    </row>
    <row r="251" spans="1:16" x14ac:dyDescent="0.25">
      <c r="A251" s="673">
        <v>43677</v>
      </c>
      <c r="B251" s="674" t="s">
        <v>940</v>
      </c>
      <c r="C251" s="675" t="s">
        <v>917</v>
      </c>
      <c r="D251" s="675" t="s">
        <v>918</v>
      </c>
      <c r="E251" s="675" t="s">
        <v>938</v>
      </c>
      <c r="F251" s="675">
        <v>2020</v>
      </c>
      <c r="G251" s="675" t="s">
        <v>929</v>
      </c>
      <c r="H251" s="676">
        <v>6000</v>
      </c>
      <c r="I251" s="675" t="s">
        <v>921</v>
      </c>
      <c r="J251" s="677">
        <v>54</v>
      </c>
      <c r="K251" s="677">
        <v>57.5</v>
      </c>
      <c r="L251" s="677">
        <v>0</v>
      </c>
      <c r="M251" s="678">
        <f t="shared" si="16"/>
        <v>43861</v>
      </c>
      <c r="N251" s="679">
        <f t="shared" si="14"/>
        <v>44196</v>
      </c>
      <c r="O251" s="680">
        <f t="shared" si="13"/>
        <v>12</v>
      </c>
      <c r="P251" s="680">
        <f t="shared" si="15"/>
        <v>72000</v>
      </c>
    </row>
    <row r="252" spans="1:16" x14ac:dyDescent="0.25">
      <c r="A252" s="673">
        <v>43670</v>
      </c>
      <c r="B252" s="674" t="s">
        <v>963</v>
      </c>
      <c r="C252" s="675" t="s">
        <v>917</v>
      </c>
      <c r="D252" s="675" t="s">
        <v>918</v>
      </c>
      <c r="E252" s="675" t="s">
        <v>919</v>
      </c>
      <c r="F252" s="675">
        <v>2021</v>
      </c>
      <c r="G252" s="675" t="s">
        <v>951</v>
      </c>
      <c r="H252" s="676">
        <v>10000</v>
      </c>
      <c r="I252" s="675" t="s">
        <v>921</v>
      </c>
      <c r="J252" s="677">
        <v>53.75</v>
      </c>
      <c r="K252" s="677">
        <v>0</v>
      </c>
      <c r="L252" s="677">
        <v>0</v>
      </c>
      <c r="M252" s="678">
        <f t="shared" si="16"/>
        <v>44227</v>
      </c>
      <c r="N252" s="679">
        <f t="shared" si="14"/>
        <v>44377</v>
      </c>
      <c r="O252" s="680">
        <f t="shared" si="13"/>
        <v>6</v>
      </c>
      <c r="P252" s="680">
        <f t="shared" si="15"/>
        <v>60000</v>
      </c>
    </row>
    <row r="253" spans="1:16" x14ac:dyDescent="0.25">
      <c r="A253" s="673">
        <v>43668</v>
      </c>
      <c r="B253" s="674" t="s">
        <v>963</v>
      </c>
      <c r="C253" s="675" t="s">
        <v>917</v>
      </c>
      <c r="D253" s="675" t="s">
        <v>918</v>
      </c>
      <c r="E253" s="675" t="s">
        <v>938</v>
      </c>
      <c r="F253" s="675">
        <v>2021</v>
      </c>
      <c r="G253" s="675" t="s">
        <v>951</v>
      </c>
      <c r="H253" s="676">
        <v>15000</v>
      </c>
      <c r="I253" s="675" t="s">
        <v>921</v>
      </c>
      <c r="J253" s="677">
        <v>50</v>
      </c>
      <c r="K253" s="677">
        <v>56.05</v>
      </c>
      <c r="L253" s="677">
        <v>0</v>
      </c>
      <c r="M253" s="678">
        <f t="shared" si="16"/>
        <v>44227</v>
      </c>
      <c r="N253" s="679">
        <f t="shared" si="14"/>
        <v>44377</v>
      </c>
      <c r="O253" s="680">
        <f t="shared" si="13"/>
        <v>6</v>
      </c>
      <c r="P253" s="680">
        <f t="shared" si="15"/>
        <v>90000</v>
      </c>
    </row>
    <row r="254" spans="1:16" x14ac:dyDescent="0.25">
      <c r="A254" s="673">
        <v>43648</v>
      </c>
      <c r="B254" s="674" t="s">
        <v>940</v>
      </c>
      <c r="C254" s="675" t="s">
        <v>917</v>
      </c>
      <c r="D254" s="675" t="s">
        <v>955</v>
      </c>
      <c r="E254" s="675" t="s">
        <v>919</v>
      </c>
      <c r="F254" s="675">
        <v>2020</v>
      </c>
      <c r="G254" s="675" t="s">
        <v>929</v>
      </c>
      <c r="H254" s="676">
        <v>15000</v>
      </c>
      <c r="I254" s="675" t="s">
        <v>921</v>
      </c>
      <c r="J254" s="677">
        <v>0.6</v>
      </c>
      <c r="K254" s="677">
        <v>0</v>
      </c>
      <c r="L254" s="677">
        <v>0</v>
      </c>
      <c r="M254" s="678">
        <f t="shared" si="16"/>
        <v>43861</v>
      </c>
      <c r="N254" s="679">
        <f t="shared" si="14"/>
        <v>44196</v>
      </c>
      <c r="O254" s="680">
        <f t="shared" si="13"/>
        <v>12</v>
      </c>
      <c r="P254" s="680">
        <f t="shared" si="15"/>
        <v>180000</v>
      </c>
    </row>
    <row r="255" spans="1:16" x14ac:dyDescent="0.25">
      <c r="A255" s="673">
        <v>43642</v>
      </c>
      <c r="B255" s="674" t="s">
        <v>954</v>
      </c>
      <c r="C255" s="675" t="s">
        <v>917</v>
      </c>
      <c r="D255" s="675" t="s">
        <v>918</v>
      </c>
      <c r="E255" s="675" t="s">
        <v>938</v>
      </c>
      <c r="F255" s="675">
        <v>2019</v>
      </c>
      <c r="G255" s="675" t="s">
        <v>924</v>
      </c>
      <c r="H255" s="676">
        <v>9000</v>
      </c>
      <c r="I255" s="675" t="s">
        <v>921</v>
      </c>
      <c r="J255" s="677">
        <v>55</v>
      </c>
      <c r="K255" s="677">
        <v>61.8</v>
      </c>
      <c r="L255" s="677">
        <v>0</v>
      </c>
      <c r="M255" s="678">
        <f t="shared" si="16"/>
        <v>43769</v>
      </c>
      <c r="N255" s="679">
        <f t="shared" si="14"/>
        <v>43830</v>
      </c>
      <c r="O255" s="680">
        <f t="shared" si="13"/>
        <v>3</v>
      </c>
      <c r="P255" s="680">
        <f t="shared" si="15"/>
        <v>27000</v>
      </c>
    </row>
    <row r="256" spans="1:16" x14ac:dyDescent="0.25">
      <c r="A256" s="673">
        <v>43642</v>
      </c>
      <c r="B256" s="674" t="s">
        <v>940</v>
      </c>
      <c r="C256" s="675" t="s">
        <v>917</v>
      </c>
      <c r="D256" s="675" t="s">
        <v>918</v>
      </c>
      <c r="E256" s="675" t="s">
        <v>938</v>
      </c>
      <c r="F256" s="675">
        <v>2020</v>
      </c>
      <c r="G256" s="675" t="s">
        <v>929</v>
      </c>
      <c r="H256" s="676">
        <v>5000</v>
      </c>
      <c r="I256" s="675" t="s">
        <v>921</v>
      </c>
      <c r="J256" s="677">
        <v>55</v>
      </c>
      <c r="K256" s="677">
        <v>57.85</v>
      </c>
      <c r="L256" s="677">
        <v>0</v>
      </c>
      <c r="M256" s="678">
        <f t="shared" si="16"/>
        <v>43861</v>
      </c>
      <c r="N256" s="679">
        <f t="shared" si="14"/>
        <v>44196</v>
      </c>
      <c r="O256" s="680">
        <f t="shared" si="13"/>
        <v>12</v>
      </c>
      <c r="P256" s="680">
        <f t="shared" si="15"/>
        <v>60000</v>
      </c>
    </row>
    <row r="257" spans="1:16" x14ac:dyDescent="0.25">
      <c r="A257" s="673">
        <v>43637</v>
      </c>
      <c r="B257" s="674" t="s">
        <v>940</v>
      </c>
      <c r="C257" s="675" t="s">
        <v>917</v>
      </c>
      <c r="D257" s="675" t="s">
        <v>918</v>
      </c>
      <c r="E257" s="675" t="s">
        <v>919</v>
      </c>
      <c r="F257" s="675">
        <v>2020</v>
      </c>
      <c r="G257" s="675" t="s">
        <v>929</v>
      </c>
      <c r="H257" s="676">
        <v>8000</v>
      </c>
      <c r="I257" s="675" t="s">
        <v>921</v>
      </c>
      <c r="J257" s="677">
        <v>55.16</v>
      </c>
      <c r="K257" s="677">
        <v>0</v>
      </c>
      <c r="L257" s="677">
        <v>0</v>
      </c>
      <c r="M257" s="678">
        <f t="shared" si="16"/>
        <v>43861</v>
      </c>
      <c r="N257" s="679">
        <f t="shared" si="14"/>
        <v>44196</v>
      </c>
      <c r="O257" s="680">
        <f t="shared" si="13"/>
        <v>12</v>
      </c>
      <c r="P257" s="680">
        <f t="shared" si="15"/>
        <v>96000</v>
      </c>
    </row>
    <row r="258" spans="1:16" x14ac:dyDescent="0.25">
      <c r="A258" s="673">
        <v>43637</v>
      </c>
      <c r="B258" s="674" t="s">
        <v>940</v>
      </c>
      <c r="C258" s="675" t="s">
        <v>917</v>
      </c>
      <c r="D258" s="675" t="s">
        <v>918</v>
      </c>
      <c r="E258" s="675" t="s">
        <v>938</v>
      </c>
      <c r="F258" s="675">
        <v>2019</v>
      </c>
      <c r="G258" s="675" t="s">
        <v>942</v>
      </c>
      <c r="H258" s="676">
        <v>8000</v>
      </c>
      <c r="I258" s="675" t="s">
        <v>921</v>
      </c>
      <c r="J258" s="677">
        <v>50</v>
      </c>
      <c r="K258" s="677">
        <v>63.35</v>
      </c>
      <c r="L258" s="677">
        <v>0</v>
      </c>
      <c r="M258" s="678">
        <f t="shared" si="16"/>
        <v>43677</v>
      </c>
      <c r="N258" s="679">
        <f t="shared" si="14"/>
        <v>43830</v>
      </c>
      <c r="O258" s="680">
        <f t="shared" ref="O258:O321" si="17">+ROUND((N258-M258)/30.4+1,0)</f>
        <v>6</v>
      </c>
      <c r="P258" s="680">
        <f t="shared" si="15"/>
        <v>48000</v>
      </c>
    </row>
    <row r="259" spans="1:16" x14ac:dyDescent="0.25">
      <c r="A259" s="673">
        <v>43633</v>
      </c>
      <c r="B259" s="674" t="s">
        <v>954</v>
      </c>
      <c r="C259" s="675" t="s">
        <v>925</v>
      </c>
      <c r="D259" s="675" t="s">
        <v>964</v>
      </c>
      <c r="E259" s="675" t="s">
        <v>919</v>
      </c>
      <c r="F259" s="675">
        <v>2019</v>
      </c>
      <c r="G259" s="675" t="s">
        <v>942</v>
      </c>
      <c r="H259" s="676">
        <v>50000</v>
      </c>
      <c r="I259" s="675" t="s">
        <v>927</v>
      </c>
      <c r="J259" s="677">
        <v>1.46</v>
      </c>
      <c r="K259" s="677">
        <v>0</v>
      </c>
      <c r="L259" s="677">
        <v>0</v>
      </c>
      <c r="M259" s="678">
        <f t="shared" si="16"/>
        <v>43677</v>
      </c>
      <c r="N259" s="679">
        <f t="shared" si="14"/>
        <v>43830</v>
      </c>
      <c r="O259" s="680">
        <f t="shared" si="17"/>
        <v>6</v>
      </c>
      <c r="P259" s="680">
        <f t="shared" si="15"/>
        <v>300000</v>
      </c>
    </row>
    <row r="260" spans="1:16" x14ac:dyDescent="0.25">
      <c r="A260" s="673">
        <v>43633</v>
      </c>
      <c r="B260" s="674" t="s">
        <v>954</v>
      </c>
      <c r="C260" s="675" t="s">
        <v>925</v>
      </c>
      <c r="D260" s="675" t="s">
        <v>964</v>
      </c>
      <c r="E260" s="675" t="s">
        <v>919</v>
      </c>
      <c r="F260" s="675">
        <v>2020</v>
      </c>
      <c r="G260" s="675" t="s">
        <v>920</v>
      </c>
      <c r="H260" s="676">
        <v>50000</v>
      </c>
      <c r="I260" s="675" t="s">
        <v>927</v>
      </c>
      <c r="J260" s="677">
        <v>1.46</v>
      </c>
      <c r="K260" s="677">
        <v>0</v>
      </c>
      <c r="L260" s="677">
        <v>0</v>
      </c>
      <c r="M260" s="678">
        <f t="shared" si="16"/>
        <v>43861</v>
      </c>
      <c r="N260" s="679">
        <f t="shared" si="14"/>
        <v>43921</v>
      </c>
      <c r="O260" s="680">
        <f t="shared" si="17"/>
        <v>3</v>
      </c>
      <c r="P260" s="680">
        <f t="shared" si="15"/>
        <v>150000</v>
      </c>
    </row>
    <row r="261" spans="1:16" x14ac:dyDescent="0.25">
      <c r="A261" s="673">
        <v>43627</v>
      </c>
      <c r="B261" s="674" t="s">
        <v>954</v>
      </c>
      <c r="C261" s="675" t="s">
        <v>917</v>
      </c>
      <c r="D261" s="675" t="s">
        <v>955</v>
      </c>
      <c r="E261" s="675" t="s">
        <v>919</v>
      </c>
      <c r="F261" s="675">
        <v>2020</v>
      </c>
      <c r="G261" s="675" t="s">
        <v>929</v>
      </c>
      <c r="H261" s="676">
        <v>15000</v>
      </c>
      <c r="I261" s="675" t="s">
        <v>921</v>
      </c>
      <c r="J261" s="677">
        <v>0.8</v>
      </c>
      <c r="K261" s="677">
        <v>0</v>
      </c>
      <c r="L261" s="677">
        <v>0</v>
      </c>
      <c r="M261" s="678">
        <f t="shared" si="16"/>
        <v>43861</v>
      </c>
      <c r="N261" s="679">
        <f t="shared" si="14"/>
        <v>44196</v>
      </c>
      <c r="O261" s="680">
        <f t="shared" si="17"/>
        <v>12</v>
      </c>
      <c r="P261" s="680">
        <f t="shared" si="15"/>
        <v>180000</v>
      </c>
    </row>
    <row r="262" spans="1:16" x14ac:dyDescent="0.25">
      <c r="A262" s="673">
        <v>43627</v>
      </c>
      <c r="B262" s="674" t="s">
        <v>954</v>
      </c>
      <c r="C262" s="675" t="s">
        <v>917</v>
      </c>
      <c r="D262" s="675" t="s">
        <v>955</v>
      </c>
      <c r="E262" s="675" t="s">
        <v>919</v>
      </c>
      <c r="F262" s="675">
        <v>2021</v>
      </c>
      <c r="G262" s="675" t="s">
        <v>929</v>
      </c>
      <c r="H262" s="676">
        <v>15000</v>
      </c>
      <c r="I262" s="675" t="s">
        <v>921</v>
      </c>
      <c r="J262" s="677">
        <v>0.8</v>
      </c>
      <c r="K262" s="677">
        <v>0</v>
      </c>
      <c r="L262" s="677">
        <v>0</v>
      </c>
      <c r="M262" s="678">
        <f t="shared" si="16"/>
        <v>44227</v>
      </c>
      <c r="N262" s="679">
        <f t="shared" si="14"/>
        <v>44561</v>
      </c>
      <c r="O262" s="680">
        <f t="shared" si="17"/>
        <v>12</v>
      </c>
      <c r="P262" s="680">
        <f t="shared" ref="P262:P325" si="18">+O262*H262</f>
        <v>180000</v>
      </c>
    </row>
    <row r="263" spans="1:16" x14ac:dyDescent="0.25">
      <c r="A263" s="673">
        <v>43616</v>
      </c>
      <c r="B263" s="674" t="s">
        <v>940</v>
      </c>
      <c r="C263" s="675" t="s">
        <v>917</v>
      </c>
      <c r="D263" s="675" t="s">
        <v>918</v>
      </c>
      <c r="E263" s="675" t="s">
        <v>919</v>
      </c>
      <c r="F263" s="675">
        <v>2019</v>
      </c>
      <c r="G263" s="675" t="s">
        <v>942</v>
      </c>
      <c r="H263" s="676">
        <v>7000</v>
      </c>
      <c r="I263" s="675" t="s">
        <v>921</v>
      </c>
      <c r="J263" s="677">
        <v>54.83</v>
      </c>
      <c r="K263" s="677">
        <v>0</v>
      </c>
      <c r="L263" s="677">
        <v>0</v>
      </c>
      <c r="M263" s="678">
        <f t="shared" si="16"/>
        <v>43677</v>
      </c>
      <c r="N263" s="679">
        <f t="shared" si="14"/>
        <v>43830</v>
      </c>
      <c r="O263" s="680">
        <f t="shared" si="17"/>
        <v>6</v>
      </c>
      <c r="P263" s="680">
        <f t="shared" si="18"/>
        <v>42000</v>
      </c>
    </row>
    <row r="264" spans="1:16" x14ac:dyDescent="0.25">
      <c r="A264" s="673">
        <v>43616</v>
      </c>
      <c r="B264" s="674" t="s">
        <v>940</v>
      </c>
      <c r="C264" s="675" t="s">
        <v>917</v>
      </c>
      <c r="D264" s="675" t="s">
        <v>918</v>
      </c>
      <c r="E264" s="675" t="s">
        <v>919</v>
      </c>
      <c r="F264" s="675">
        <v>2020</v>
      </c>
      <c r="G264" s="675" t="s">
        <v>951</v>
      </c>
      <c r="H264" s="676">
        <v>7000</v>
      </c>
      <c r="I264" s="675" t="s">
        <v>921</v>
      </c>
      <c r="J264" s="677">
        <v>54.83</v>
      </c>
      <c r="K264" s="677">
        <v>0</v>
      </c>
      <c r="L264" s="677">
        <v>0</v>
      </c>
      <c r="M264" s="678">
        <f t="shared" si="16"/>
        <v>43861</v>
      </c>
      <c r="N264" s="679">
        <f t="shared" si="14"/>
        <v>44012</v>
      </c>
      <c r="O264" s="680">
        <f t="shared" si="17"/>
        <v>6</v>
      </c>
      <c r="P264" s="680">
        <f t="shared" si="18"/>
        <v>42000</v>
      </c>
    </row>
    <row r="265" spans="1:16" x14ac:dyDescent="0.25">
      <c r="A265" s="673">
        <v>43609</v>
      </c>
      <c r="B265" s="674" t="s">
        <v>937</v>
      </c>
      <c r="C265" s="675" t="s">
        <v>917</v>
      </c>
      <c r="D265" s="675" t="s">
        <v>955</v>
      </c>
      <c r="E265" s="675" t="s">
        <v>919</v>
      </c>
      <c r="F265" s="675">
        <v>2019</v>
      </c>
      <c r="G265" s="675" t="s">
        <v>924</v>
      </c>
      <c r="H265" s="676">
        <v>11000</v>
      </c>
      <c r="I265" s="675" t="s">
        <v>921</v>
      </c>
      <c r="J265" s="677">
        <v>0.5</v>
      </c>
      <c r="K265" s="677">
        <v>0</v>
      </c>
      <c r="L265" s="677">
        <v>0</v>
      </c>
      <c r="M265" s="678">
        <f t="shared" si="16"/>
        <v>43769</v>
      </c>
      <c r="N265" s="679">
        <f t="shared" si="14"/>
        <v>43830</v>
      </c>
      <c r="O265" s="680">
        <f t="shared" si="17"/>
        <v>3</v>
      </c>
      <c r="P265" s="680">
        <f t="shared" si="18"/>
        <v>33000</v>
      </c>
    </row>
    <row r="266" spans="1:16" x14ac:dyDescent="0.25">
      <c r="A266" s="673">
        <v>43607</v>
      </c>
      <c r="B266" s="674" t="s">
        <v>954</v>
      </c>
      <c r="C266" s="675" t="s">
        <v>917</v>
      </c>
      <c r="D266" s="675" t="s">
        <v>955</v>
      </c>
      <c r="E266" s="675" t="s">
        <v>919</v>
      </c>
      <c r="F266" s="675">
        <v>2019</v>
      </c>
      <c r="G266" s="675" t="s">
        <v>923</v>
      </c>
      <c r="H266" s="676">
        <v>15000</v>
      </c>
      <c r="I266" s="675" t="s">
        <v>921</v>
      </c>
      <c r="J266" s="677">
        <v>0.3</v>
      </c>
      <c r="K266" s="677">
        <v>0</v>
      </c>
      <c r="L266" s="677">
        <v>0</v>
      </c>
      <c r="M266" s="678">
        <f t="shared" si="16"/>
        <v>43677</v>
      </c>
      <c r="N266" s="679">
        <f t="shared" ref="N266:N329" si="19">+EOMONTH(RIGHT($G266,FIND("- ",$G266)-2)&amp;"-"&amp;$F266,IF($C266="Oil",0,0))</f>
        <v>43738</v>
      </c>
      <c r="O266" s="680">
        <f t="shared" si="17"/>
        <v>3</v>
      </c>
      <c r="P266" s="680">
        <f t="shared" si="18"/>
        <v>45000</v>
      </c>
    </row>
    <row r="267" spans="1:16" x14ac:dyDescent="0.25">
      <c r="A267" s="673">
        <v>43607</v>
      </c>
      <c r="B267" s="674" t="s">
        <v>954</v>
      </c>
      <c r="C267" s="675" t="s">
        <v>917</v>
      </c>
      <c r="D267" s="675" t="s">
        <v>955</v>
      </c>
      <c r="E267" s="675" t="s">
        <v>919</v>
      </c>
      <c r="F267" s="675">
        <v>2019</v>
      </c>
      <c r="G267" s="675" t="s">
        <v>923</v>
      </c>
      <c r="H267" s="676">
        <v>14000</v>
      </c>
      <c r="I267" s="675" t="s">
        <v>921</v>
      </c>
      <c r="J267" s="677">
        <v>0.35</v>
      </c>
      <c r="K267" s="677">
        <v>0</v>
      </c>
      <c r="L267" s="677">
        <v>0</v>
      </c>
      <c r="M267" s="678">
        <f t="shared" si="16"/>
        <v>43677</v>
      </c>
      <c r="N267" s="679">
        <f t="shared" si="19"/>
        <v>43738</v>
      </c>
      <c r="O267" s="680">
        <f t="shared" si="17"/>
        <v>3</v>
      </c>
      <c r="P267" s="680">
        <f t="shared" si="18"/>
        <v>42000</v>
      </c>
    </row>
    <row r="268" spans="1:16" x14ac:dyDescent="0.25">
      <c r="A268" s="673">
        <v>43607</v>
      </c>
      <c r="B268" s="674" t="s">
        <v>954</v>
      </c>
      <c r="C268" s="675" t="s">
        <v>917</v>
      </c>
      <c r="D268" s="675" t="s">
        <v>955</v>
      </c>
      <c r="E268" s="675" t="s">
        <v>919</v>
      </c>
      <c r="F268" s="675">
        <v>2020</v>
      </c>
      <c r="G268" s="675" t="s">
        <v>920</v>
      </c>
      <c r="H268" s="676">
        <v>15000</v>
      </c>
      <c r="I268" s="675" t="s">
        <v>921</v>
      </c>
      <c r="J268" s="677">
        <v>0.4</v>
      </c>
      <c r="K268" s="677">
        <v>0</v>
      </c>
      <c r="L268" s="677">
        <v>0</v>
      </c>
      <c r="M268" s="678">
        <f t="shared" ref="M268:M331" si="20">+EOMONTH(LEFT($G268,FIND(" -",$G268)-1)&amp;"-"&amp;$F268,IF($C268="Oil",0,0))</f>
        <v>43861</v>
      </c>
      <c r="N268" s="679">
        <f t="shared" si="19"/>
        <v>43921</v>
      </c>
      <c r="O268" s="680">
        <f t="shared" si="17"/>
        <v>3</v>
      </c>
      <c r="P268" s="680">
        <f t="shared" si="18"/>
        <v>45000</v>
      </c>
    </row>
    <row r="269" spans="1:16" x14ac:dyDescent="0.25">
      <c r="A269" s="673">
        <v>43606</v>
      </c>
      <c r="B269" s="674" t="s">
        <v>954</v>
      </c>
      <c r="C269" s="675" t="s">
        <v>917</v>
      </c>
      <c r="D269" s="675" t="s">
        <v>918</v>
      </c>
      <c r="E269" s="675" t="s">
        <v>919</v>
      </c>
      <c r="F269" s="675">
        <v>2021</v>
      </c>
      <c r="G269" s="675" t="s">
        <v>920</v>
      </c>
      <c r="H269" s="676">
        <v>7000</v>
      </c>
      <c r="I269" s="675" t="s">
        <v>921</v>
      </c>
      <c r="J269" s="677">
        <v>57.58</v>
      </c>
      <c r="K269" s="677">
        <v>0</v>
      </c>
      <c r="L269" s="677">
        <v>0</v>
      </c>
      <c r="M269" s="678">
        <f t="shared" si="20"/>
        <v>44227</v>
      </c>
      <c r="N269" s="679">
        <f t="shared" si="19"/>
        <v>44286</v>
      </c>
      <c r="O269" s="680">
        <f t="shared" si="17"/>
        <v>3</v>
      </c>
      <c r="P269" s="680">
        <f t="shared" si="18"/>
        <v>21000</v>
      </c>
    </row>
    <row r="270" spans="1:16" x14ac:dyDescent="0.25">
      <c r="A270" s="673">
        <v>43606</v>
      </c>
      <c r="B270" s="674" t="s">
        <v>954</v>
      </c>
      <c r="C270" s="675" t="s">
        <v>917</v>
      </c>
      <c r="D270" s="675" t="s">
        <v>918</v>
      </c>
      <c r="E270" s="675" t="s">
        <v>938</v>
      </c>
      <c r="F270" s="675">
        <v>2020</v>
      </c>
      <c r="G270" s="675" t="s">
        <v>929</v>
      </c>
      <c r="H270" s="676">
        <v>7000</v>
      </c>
      <c r="I270" s="675" t="s">
        <v>921</v>
      </c>
      <c r="J270" s="677">
        <v>55</v>
      </c>
      <c r="K270" s="677">
        <v>63.5</v>
      </c>
      <c r="L270" s="677">
        <v>0</v>
      </c>
      <c r="M270" s="678">
        <f t="shared" si="20"/>
        <v>43861</v>
      </c>
      <c r="N270" s="679">
        <f t="shared" si="19"/>
        <v>44196</v>
      </c>
      <c r="O270" s="680">
        <f t="shared" si="17"/>
        <v>12</v>
      </c>
      <c r="P270" s="680">
        <f t="shared" si="18"/>
        <v>84000</v>
      </c>
    </row>
    <row r="271" spans="1:16" x14ac:dyDescent="0.25">
      <c r="A271" s="673">
        <v>43606</v>
      </c>
      <c r="B271" s="674" t="s">
        <v>954</v>
      </c>
      <c r="C271" s="675" t="s">
        <v>917</v>
      </c>
      <c r="D271" s="675" t="s">
        <v>955</v>
      </c>
      <c r="E271" s="675" t="s">
        <v>919</v>
      </c>
      <c r="F271" s="675">
        <v>2019</v>
      </c>
      <c r="G271" s="675" t="s">
        <v>924</v>
      </c>
      <c r="H271" s="676">
        <v>15000</v>
      </c>
      <c r="I271" s="675" t="s">
        <v>921</v>
      </c>
      <c r="J271" s="677">
        <v>0.45</v>
      </c>
      <c r="K271" s="677">
        <v>0</v>
      </c>
      <c r="L271" s="677">
        <v>0</v>
      </c>
      <c r="M271" s="678">
        <f t="shared" si="20"/>
        <v>43769</v>
      </c>
      <c r="N271" s="679">
        <f t="shared" si="19"/>
        <v>43830</v>
      </c>
      <c r="O271" s="680">
        <f t="shared" si="17"/>
        <v>3</v>
      </c>
      <c r="P271" s="680">
        <f t="shared" si="18"/>
        <v>45000</v>
      </c>
    </row>
    <row r="272" spans="1:16" x14ac:dyDescent="0.25">
      <c r="A272" s="673">
        <v>43602</v>
      </c>
      <c r="B272" s="674" t="s">
        <v>940</v>
      </c>
      <c r="C272" s="675" t="s">
        <v>917</v>
      </c>
      <c r="D272" s="675" t="s">
        <v>955</v>
      </c>
      <c r="E272" s="675" t="s">
        <v>919</v>
      </c>
      <c r="F272" s="675">
        <v>2019</v>
      </c>
      <c r="G272" s="675" t="s">
        <v>923</v>
      </c>
      <c r="H272" s="676">
        <v>10000</v>
      </c>
      <c r="I272" s="675" t="s">
        <v>921</v>
      </c>
      <c r="J272" s="677">
        <v>0.19</v>
      </c>
      <c r="K272" s="677">
        <v>0</v>
      </c>
      <c r="L272" s="677">
        <v>0</v>
      </c>
      <c r="M272" s="678">
        <f t="shared" si="20"/>
        <v>43677</v>
      </c>
      <c r="N272" s="679">
        <f t="shared" si="19"/>
        <v>43738</v>
      </c>
      <c r="O272" s="680">
        <f t="shared" si="17"/>
        <v>3</v>
      </c>
      <c r="P272" s="680">
        <f t="shared" si="18"/>
        <v>30000</v>
      </c>
    </row>
    <row r="273" spans="1:16" x14ac:dyDescent="0.25">
      <c r="A273" s="673">
        <v>43602</v>
      </c>
      <c r="B273" s="674" t="s">
        <v>937</v>
      </c>
      <c r="C273" s="675" t="s">
        <v>917</v>
      </c>
      <c r="D273" s="675" t="s">
        <v>955</v>
      </c>
      <c r="E273" s="675" t="s">
        <v>919</v>
      </c>
      <c r="F273" s="675">
        <v>2019</v>
      </c>
      <c r="G273" s="675" t="s">
        <v>924</v>
      </c>
      <c r="H273" s="676">
        <v>23000</v>
      </c>
      <c r="I273" s="675" t="s">
        <v>921</v>
      </c>
      <c r="J273" s="677">
        <v>0.4</v>
      </c>
      <c r="K273" s="677">
        <v>0</v>
      </c>
      <c r="L273" s="677">
        <v>0</v>
      </c>
      <c r="M273" s="678">
        <f t="shared" si="20"/>
        <v>43769</v>
      </c>
      <c r="N273" s="679">
        <f t="shared" si="19"/>
        <v>43830</v>
      </c>
      <c r="O273" s="680">
        <f t="shared" si="17"/>
        <v>3</v>
      </c>
      <c r="P273" s="680">
        <f t="shared" si="18"/>
        <v>69000</v>
      </c>
    </row>
    <row r="274" spans="1:16" x14ac:dyDescent="0.25">
      <c r="A274" s="673">
        <v>43591</v>
      </c>
      <c r="B274" s="674" t="s">
        <v>940</v>
      </c>
      <c r="C274" s="675" t="s">
        <v>917</v>
      </c>
      <c r="D274" s="675" t="s">
        <v>918</v>
      </c>
      <c r="E274" s="675" t="s">
        <v>919</v>
      </c>
      <c r="F274" s="675">
        <v>2021</v>
      </c>
      <c r="G274" s="675" t="s">
        <v>920</v>
      </c>
      <c r="H274" s="676">
        <v>13333</v>
      </c>
      <c r="I274" s="675" t="s">
        <v>921</v>
      </c>
      <c r="J274" s="677">
        <v>57.15</v>
      </c>
      <c r="K274" s="677">
        <v>0</v>
      </c>
      <c r="L274" s="677">
        <v>0</v>
      </c>
      <c r="M274" s="678">
        <f t="shared" si="20"/>
        <v>44227</v>
      </c>
      <c r="N274" s="679">
        <f t="shared" si="19"/>
        <v>44286</v>
      </c>
      <c r="O274" s="680">
        <f t="shared" si="17"/>
        <v>3</v>
      </c>
      <c r="P274" s="680">
        <f t="shared" si="18"/>
        <v>39999</v>
      </c>
    </row>
    <row r="275" spans="1:16" x14ac:dyDescent="0.25">
      <c r="A275" s="673">
        <v>43587</v>
      </c>
      <c r="B275" s="674" t="s">
        <v>940</v>
      </c>
      <c r="C275" s="675" t="s">
        <v>917</v>
      </c>
      <c r="D275" s="675" t="s">
        <v>918</v>
      </c>
      <c r="E275" s="675" t="s">
        <v>938</v>
      </c>
      <c r="F275" s="675">
        <v>2019</v>
      </c>
      <c r="G275" s="675" t="s">
        <v>923</v>
      </c>
      <c r="H275" s="676">
        <v>3333</v>
      </c>
      <c r="I275" s="675" t="s">
        <v>921</v>
      </c>
      <c r="J275" s="677">
        <v>55</v>
      </c>
      <c r="K275" s="677">
        <v>66</v>
      </c>
      <c r="L275" s="677">
        <v>0</v>
      </c>
      <c r="M275" s="678">
        <f t="shared" si="20"/>
        <v>43677</v>
      </c>
      <c r="N275" s="679">
        <f t="shared" si="19"/>
        <v>43738</v>
      </c>
      <c r="O275" s="680">
        <f t="shared" si="17"/>
        <v>3</v>
      </c>
      <c r="P275" s="680">
        <f t="shared" si="18"/>
        <v>9999</v>
      </c>
    </row>
    <row r="276" spans="1:16" x14ac:dyDescent="0.25">
      <c r="A276" s="673">
        <v>43587</v>
      </c>
      <c r="B276" s="674" t="s">
        <v>940</v>
      </c>
      <c r="C276" s="675" t="s">
        <v>917</v>
      </c>
      <c r="D276" s="675" t="s">
        <v>918</v>
      </c>
      <c r="E276" s="675" t="s">
        <v>938</v>
      </c>
      <c r="F276" s="675">
        <v>2019</v>
      </c>
      <c r="G276" s="675" t="s">
        <v>924</v>
      </c>
      <c r="H276" s="676">
        <v>6666</v>
      </c>
      <c r="I276" s="675" t="s">
        <v>921</v>
      </c>
      <c r="J276" s="677">
        <v>55</v>
      </c>
      <c r="K276" s="677">
        <v>65</v>
      </c>
      <c r="L276" s="677">
        <v>0</v>
      </c>
      <c r="M276" s="678">
        <f t="shared" si="20"/>
        <v>43769</v>
      </c>
      <c r="N276" s="679">
        <f t="shared" si="19"/>
        <v>43830</v>
      </c>
      <c r="O276" s="680">
        <f t="shared" si="17"/>
        <v>3</v>
      </c>
      <c r="P276" s="680">
        <f t="shared" si="18"/>
        <v>19998</v>
      </c>
    </row>
    <row r="277" spans="1:16" x14ac:dyDescent="0.25">
      <c r="A277" s="673">
        <v>43587</v>
      </c>
      <c r="B277" s="674" t="s">
        <v>954</v>
      </c>
      <c r="C277" s="675" t="s">
        <v>917</v>
      </c>
      <c r="D277" s="675" t="s">
        <v>918</v>
      </c>
      <c r="E277" s="675" t="s">
        <v>938</v>
      </c>
      <c r="F277" s="675">
        <v>2020</v>
      </c>
      <c r="G277" s="675" t="s">
        <v>929</v>
      </c>
      <c r="H277" s="676">
        <v>10000</v>
      </c>
      <c r="I277" s="675" t="s">
        <v>921</v>
      </c>
      <c r="J277" s="677">
        <v>55</v>
      </c>
      <c r="K277" s="677">
        <v>61.25</v>
      </c>
      <c r="L277" s="677">
        <v>0</v>
      </c>
      <c r="M277" s="678">
        <f t="shared" si="20"/>
        <v>43861</v>
      </c>
      <c r="N277" s="679">
        <f t="shared" si="19"/>
        <v>44196</v>
      </c>
      <c r="O277" s="680">
        <f t="shared" si="17"/>
        <v>12</v>
      </c>
      <c r="P277" s="680">
        <f t="shared" si="18"/>
        <v>120000</v>
      </c>
    </row>
    <row r="278" spans="1:16" x14ac:dyDescent="0.25">
      <c r="A278" s="673">
        <v>43550</v>
      </c>
      <c r="B278" s="674" t="s">
        <v>939</v>
      </c>
      <c r="C278" s="675" t="s">
        <v>917</v>
      </c>
      <c r="D278" s="675" t="s">
        <v>918</v>
      </c>
      <c r="E278" s="675" t="s">
        <v>938</v>
      </c>
      <c r="F278" s="675">
        <v>2019</v>
      </c>
      <c r="G278" s="675" t="s">
        <v>942</v>
      </c>
      <c r="H278" s="676">
        <v>7000</v>
      </c>
      <c r="I278" s="675" t="s">
        <v>921</v>
      </c>
      <c r="J278" s="677">
        <v>55</v>
      </c>
      <c r="K278" s="677">
        <v>64.25</v>
      </c>
      <c r="L278" s="677">
        <v>0</v>
      </c>
      <c r="M278" s="678">
        <f t="shared" si="20"/>
        <v>43677</v>
      </c>
      <c r="N278" s="679">
        <f t="shared" si="19"/>
        <v>43830</v>
      </c>
      <c r="O278" s="680">
        <f t="shared" si="17"/>
        <v>6</v>
      </c>
      <c r="P278" s="680">
        <f t="shared" si="18"/>
        <v>42000</v>
      </c>
    </row>
    <row r="279" spans="1:16" x14ac:dyDescent="0.25">
      <c r="A279" s="673">
        <v>43550</v>
      </c>
      <c r="B279" s="674" t="s">
        <v>939</v>
      </c>
      <c r="C279" s="675" t="s">
        <v>917</v>
      </c>
      <c r="D279" s="675" t="s">
        <v>918</v>
      </c>
      <c r="E279" s="675" t="s">
        <v>938</v>
      </c>
      <c r="F279" s="675">
        <v>2020</v>
      </c>
      <c r="G279" s="675" t="s">
        <v>929</v>
      </c>
      <c r="H279" s="676">
        <v>3000</v>
      </c>
      <c r="I279" s="675" t="s">
        <v>921</v>
      </c>
      <c r="J279" s="677">
        <v>55</v>
      </c>
      <c r="K279" s="677">
        <v>61</v>
      </c>
      <c r="L279" s="677">
        <v>0</v>
      </c>
      <c r="M279" s="678">
        <f t="shared" si="20"/>
        <v>43861</v>
      </c>
      <c r="N279" s="679">
        <f t="shared" si="19"/>
        <v>44196</v>
      </c>
      <c r="O279" s="680">
        <f t="shared" si="17"/>
        <v>12</v>
      </c>
      <c r="P279" s="680">
        <f t="shared" si="18"/>
        <v>36000</v>
      </c>
    </row>
    <row r="280" spans="1:16" x14ac:dyDescent="0.25">
      <c r="A280" s="673">
        <v>43542</v>
      </c>
      <c r="B280" s="674" t="s">
        <v>939</v>
      </c>
      <c r="C280" s="675" t="s">
        <v>917</v>
      </c>
      <c r="D280" s="675" t="s">
        <v>918</v>
      </c>
      <c r="E280" s="675" t="s">
        <v>938</v>
      </c>
      <c r="F280" s="675">
        <v>2019</v>
      </c>
      <c r="G280" s="675" t="s">
        <v>942</v>
      </c>
      <c r="H280" s="676">
        <v>3000</v>
      </c>
      <c r="I280" s="675" t="s">
        <v>921</v>
      </c>
      <c r="J280" s="677">
        <v>53</v>
      </c>
      <c r="K280" s="677">
        <v>65.25</v>
      </c>
      <c r="L280" s="677">
        <v>0</v>
      </c>
      <c r="M280" s="678">
        <f t="shared" si="20"/>
        <v>43677</v>
      </c>
      <c r="N280" s="679">
        <f t="shared" si="19"/>
        <v>43830</v>
      </c>
      <c r="O280" s="680">
        <f t="shared" si="17"/>
        <v>6</v>
      </c>
      <c r="P280" s="680">
        <f t="shared" si="18"/>
        <v>18000</v>
      </c>
    </row>
    <row r="281" spans="1:16" x14ac:dyDescent="0.25">
      <c r="A281" s="673">
        <v>43542</v>
      </c>
      <c r="B281" s="674" t="s">
        <v>939</v>
      </c>
      <c r="C281" s="675" t="s">
        <v>917</v>
      </c>
      <c r="D281" s="675" t="s">
        <v>918</v>
      </c>
      <c r="E281" s="675" t="s">
        <v>938</v>
      </c>
      <c r="F281" s="675">
        <v>2020</v>
      </c>
      <c r="G281" s="675" t="s">
        <v>929</v>
      </c>
      <c r="H281" s="676">
        <v>3000</v>
      </c>
      <c r="I281" s="675" t="s">
        <v>921</v>
      </c>
      <c r="J281" s="677">
        <v>53</v>
      </c>
      <c r="K281" s="677">
        <v>62.5</v>
      </c>
      <c r="L281" s="677">
        <v>0</v>
      </c>
      <c r="M281" s="678">
        <f t="shared" si="20"/>
        <v>43861</v>
      </c>
      <c r="N281" s="679">
        <f t="shared" si="19"/>
        <v>44196</v>
      </c>
      <c r="O281" s="680">
        <f t="shared" si="17"/>
        <v>12</v>
      </c>
      <c r="P281" s="680">
        <f t="shared" si="18"/>
        <v>36000</v>
      </c>
    </row>
    <row r="282" spans="1:16" x14ac:dyDescent="0.25">
      <c r="A282" s="673">
        <v>43521</v>
      </c>
      <c r="B282" s="674" t="s">
        <v>939</v>
      </c>
      <c r="C282" s="675" t="s">
        <v>917</v>
      </c>
      <c r="D282" s="675" t="s">
        <v>918</v>
      </c>
      <c r="E282" s="675" t="s">
        <v>938</v>
      </c>
      <c r="F282" s="675">
        <v>2020</v>
      </c>
      <c r="G282" s="675" t="s">
        <v>920</v>
      </c>
      <c r="H282" s="676">
        <v>16000</v>
      </c>
      <c r="I282" s="675" t="s">
        <v>921</v>
      </c>
      <c r="J282" s="677">
        <v>51</v>
      </c>
      <c r="K282" s="677">
        <v>62</v>
      </c>
      <c r="L282" s="677">
        <v>0</v>
      </c>
      <c r="M282" s="678">
        <f t="shared" si="20"/>
        <v>43861</v>
      </c>
      <c r="N282" s="679">
        <f t="shared" si="19"/>
        <v>43921</v>
      </c>
      <c r="O282" s="680">
        <f t="shared" si="17"/>
        <v>3</v>
      </c>
      <c r="P282" s="680">
        <f t="shared" si="18"/>
        <v>48000</v>
      </c>
    </row>
    <row r="283" spans="1:16" x14ac:dyDescent="0.25">
      <c r="A283" s="673">
        <v>43521</v>
      </c>
      <c r="B283" s="674" t="s">
        <v>939</v>
      </c>
      <c r="C283" s="675" t="s">
        <v>917</v>
      </c>
      <c r="D283" s="675" t="s">
        <v>918</v>
      </c>
      <c r="E283" s="675" t="s">
        <v>938</v>
      </c>
      <c r="F283" s="675">
        <v>2020</v>
      </c>
      <c r="G283" s="675" t="s">
        <v>922</v>
      </c>
      <c r="H283" s="676">
        <v>9000</v>
      </c>
      <c r="I283" s="675" t="s">
        <v>921</v>
      </c>
      <c r="J283" s="677">
        <v>51</v>
      </c>
      <c r="K283" s="677">
        <v>62</v>
      </c>
      <c r="L283" s="677">
        <v>0</v>
      </c>
      <c r="M283" s="678">
        <f t="shared" si="20"/>
        <v>43951</v>
      </c>
      <c r="N283" s="679">
        <f t="shared" si="19"/>
        <v>44012</v>
      </c>
      <c r="O283" s="680">
        <f t="shared" si="17"/>
        <v>3</v>
      </c>
      <c r="P283" s="680">
        <f t="shared" si="18"/>
        <v>27000</v>
      </c>
    </row>
    <row r="284" spans="1:16" x14ac:dyDescent="0.25">
      <c r="A284" s="673">
        <v>43521</v>
      </c>
      <c r="B284" s="674" t="s">
        <v>939</v>
      </c>
      <c r="C284" s="675" t="s">
        <v>917</v>
      </c>
      <c r="D284" s="675" t="s">
        <v>918</v>
      </c>
      <c r="E284" s="675" t="s">
        <v>938</v>
      </c>
      <c r="F284" s="675">
        <v>2020</v>
      </c>
      <c r="G284" s="675" t="s">
        <v>923</v>
      </c>
      <c r="H284" s="676">
        <v>4000</v>
      </c>
      <c r="I284" s="675" t="s">
        <v>921</v>
      </c>
      <c r="J284" s="677">
        <v>51</v>
      </c>
      <c r="K284" s="677">
        <v>62</v>
      </c>
      <c r="L284" s="677">
        <v>0</v>
      </c>
      <c r="M284" s="678">
        <f t="shared" si="20"/>
        <v>44043</v>
      </c>
      <c r="N284" s="679">
        <f t="shared" si="19"/>
        <v>44104</v>
      </c>
      <c r="O284" s="680">
        <f t="shared" si="17"/>
        <v>3</v>
      </c>
      <c r="P284" s="680">
        <f t="shared" si="18"/>
        <v>12000</v>
      </c>
    </row>
    <row r="285" spans="1:16" x14ac:dyDescent="0.25">
      <c r="A285" s="673">
        <v>43510</v>
      </c>
      <c r="B285" s="674" t="s">
        <v>963</v>
      </c>
      <c r="C285" s="675" t="s">
        <v>917</v>
      </c>
      <c r="D285" s="675" t="s">
        <v>918</v>
      </c>
      <c r="E285" s="675" t="s">
        <v>938</v>
      </c>
      <c r="F285" s="675">
        <v>2019</v>
      </c>
      <c r="G285" s="675" t="s">
        <v>958</v>
      </c>
      <c r="H285" s="676">
        <v>6000</v>
      </c>
      <c r="I285" s="675" t="s">
        <v>921</v>
      </c>
      <c r="J285" s="677">
        <v>51</v>
      </c>
      <c r="K285" s="677">
        <v>60.5</v>
      </c>
      <c r="L285" s="677">
        <v>0</v>
      </c>
      <c r="M285" s="678">
        <f t="shared" si="20"/>
        <v>43555</v>
      </c>
      <c r="N285" s="679">
        <f t="shared" si="19"/>
        <v>43555</v>
      </c>
      <c r="O285" s="680">
        <f t="shared" si="17"/>
        <v>1</v>
      </c>
      <c r="P285" s="680">
        <f t="shared" si="18"/>
        <v>6000</v>
      </c>
    </row>
    <row r="286" spans="1:16" x14ac:dyDescent="0.25">
      <c r="A286" s="673">
        <v>43510</v>
      </c>
      <c r="B286" s="674" t="s">
        <v>963</v>
      </c>
      <c r="C286" s="675" t="s">
        <v>917</v>
      </c>
      <c r="D286" s="675" t="s">
        <v>918</v>
      </c>
      <c r="E286" s="675" t="s">
        <v>938</v>
      </c>
      <c r="F286" s="675">
        <v>2019</v>
      </c>
      <c r="G286" s="675" t="s">
        <v>922</v>
      </c>
      <c r="H286" s="676">
        <v>16000</v>
      </c>
      <c r="I286" s="675" t="s">
        <v>921</v>
      </c>
      <c r="J286" s="677">
        <v>51</v>
      </c>
      <c r="K286" s="677">
        <v>60.5</v>
      </c>
      <c r="L286" s="677">
        <v>0</v>
      </c>
      <c r="M286" s="678">
        <f t="shared" si="20"/>
        <v>43585</v>
      </c>
      <c r="N286" s="679">
        <f t="shared" si="19"/>
        <v>43646</v>
      </c>
      <c r="O286" s="680">
        <f t="shared" si="17"/>
        <v>3</v>
      </c>
      <c r="P286" s="680">
        <f t="shared" si="18"/>
        <v>48000</v>
      </c>
    </row>
    <row r="287" spans="1:16" x14ac:dyDescent="0.25">
      <c r="A287" s="673">
        <v>43510</v>
      </c>
      <c r="B287" s="674" t="s">
        <v>963</v>
      </c>
      <c r="C287" s="675" t="s">
        <v>917</v>
      </c>
      <c r="D287" s="675" t="s">
        <v>918</v>
      </c>
      <c r="E287" s="675" t="s">
        <v>938</v>
      </c>
      <c r="F287" s="675">
        <v>2019</v>
      </c>
      <c r="G287" s="675" t="s">
        <v>923</v>
      </c>
      <c r="H287" s="676">
        <v>1000</v>
      </c>
      <c r="I287" s="675" t="s">
        <v>921</v>
      </c>
      <c r="J287" s="677">
        <v>51</v>
      </c>
      <c r="K287" s="677">
        <v>60.5</v>
      </c>
      <c r="L287" s="677">
        <v>0</v>
      </c>
      <c r="M287" s="678">
        <f t="shared" si="20"/>
        <v>43677</v>
      </c>
      <c r="N287" s="679">
        <f t="shared" si="19"/>
        <v>43738</v>
      </c>
      <c r="O287" s="680">
        <f t="shared" si="17"/>
        <v>3</v>
      </c>
      <c r="P287" s="680">
        <f t="shared" si="18"/>
        <v>3000</v>
      </c>
    </row>
    <row r="288" spans="1:16" x14ac:dyDescent="0.25">
      <c r="A288" s="673">
        <v>43509</v>
      </c>
      <c r="B288" s="674" t="s">
        <v>939</v>
      </c>
      <c r="C288" s="675" t="s">
        <v>917</v>
      </c>
      <c r="D288" s="675" t="s">
        <v>918</v>
      </c>
      <c r="E288" s="675" t="s">
        <v>938</v>
      </c>
      <c r="F288" s="675">
        <v>2019</v>
      </c>
      <c r="G288" s="675" t="s">
        <v>941</v>
      </c>
      <c r="H288" s="676">
        <v>8000</v>
      </c>
      <c r="I288" s="675" t="s">
        <v>921</v>
      </c>
      <c r="J288" s="677">
        <v>50</v>
      </c>
      <c r="K288" s="677">
        <v>61.5</v>
      </c>
      <c r="L288" s="677">
        <v>0</v>
      </c>
      <c r="M288" s="678">
        <f t="shared" si="20"/>
        <v>43585</v>
      </c>
      <c r="N288" s="679">
        <f t="shared" si="19"/>
        <v>43830</v>
      </c>
      <c r="O288" s="680">
        <f t="shared" si="17"/>
        <v>9</v>
      </c>
      <c r="P288" s="680">
        <f t="shared" si="18"/>
        <v>72000</v>
      </c>
    </row>
    <row r="289" spans="1:16" x14ac:dyDescent="0.25">
      <c r="A289" s="673">
        <v>43509</v>
      </c>
      <c r="B289" s="674" t="s">
        <v>939</v>
      </c>
      <c r="C289" s="675" t="s">
        <v>917</v>
      </c>
      <c r="D289" s="675" t="s">
        <v>918</v>
      </c>
      <c r="E289" s="675" t="s">
        <v>938</v>
      </c>
      <c r="F289" s="675">
        <v>2020</v>
      </c>
      <c r="G289" s="675" t="s">
        <v>929</v>
      </c>
      <c r="H289" s="676">
        <v>8000</v>
      </c>
      <c r="I289" s="675" t="s">
        <v>921</v>
      </c>
      <c r="J289" s="677">
        <v>50</v>
      </c>
      <c r="K289" s="677">
        <v>61.5</v>
      </c>
      <c r="L289" s="677">
        <v>0</v>
      </c>
      <c r="M289" s="678">
        <f t="shared" si="20"/>
        <v>43861</v>
      </c>
      <c r="N289" s="679">
        <f t="shared" si="19"/>
        <v>44196</v>
      </c>
      <c r="O289" s="680">
        <f t="shared" si="17"/>
        <v>12</v>
      </c>
      <c r="P289" s="680">
        <f t="shared" si="18"/>
        <v>96000</v>
      </c>
    </row>
    <row r="290" spans="1:16" x14ac:dyDescent="0.25">
      <c r="A290" s="673">
        <v>43494</v>
      </c>
      <c r="B290" s="674" t="s">
        <v>939</v>
      </c>
      <c r="C290" s="675" t="s">
        <v>917</v>
      </c>
      <c r="D290" s="675" t="s">
        <v>955</v>
      </c>
      <c r="E290" s="675" t="s">
        <v>919</v>
      </c>
      <c r="F290" s="675">
        <v>2019</v>
      </c>
      <c r="G290" s="675" t="s">
        <v>922</v>
      </c>
      <c r="H290" s="676">
        <v>25000</v>
      </c>
      <c r="I290" s="675" t="s">
        <v>921</v>
      </c>
      <c r="J290" s="677">
        <v>-2.65</v>
      </c>
      <c r="K290" s="677">
        <v>0</v>
      </c>
      <c r="L290" s="677">
        <v>0</v>
      </c>
      <c r="M290" s="678">
        <f t="shared" si="20"/>
        <v>43585</v>
      </c>
      <c r="N290" s="679">
        <f t="shared" si="19"/>
        <v>43646</v>
      </c>
      <c r="O290" s="680">
        <f t="shared" si="17"/>
        <v>3</v>
      </c>
      <c r="P290" s="680">
        <f t="shared" si="18"/>
        <v>75000</v>
      </c>
    </row>
    <row r="291" spans="1:16" x14ac:dyDescent="0.25">
      <c r="A291" s="673">
        <v>43489</v>
      </c>
      <c r="B291" s="674" t="s">
        <v>939</v>
      </c>
      <c r="C291" s="675" t="s">
        <v>917</v>
      </c>
      <c r="D291" s="675" t="s">
        <v>955</v>
      </c>
      <c r="E291" s="675" t="s">
        <v>919</v>
      </c>
      <c r="F291" s="675">
        <v>2019</v>
      </c>
      <c r="G291" s="675" t="s">
        <v>922</v>
      </c>
      <c r="H291" s="676">
        <v>50000</v>
      </c>
      <c r="I291" s="675" t="s">
        <v>921</v>
      </c>
      <c r="J291" s="677">
        <v>-3.1</v>
      </c>
      <c r="K291" s="677">
        <v>0</v>
      </c>
      <c r="L291" s="677">
        <v>0</v>
      </c>
      <c r="M291" s="678">
        <f t="shared" si="20"/>
        <v>43585</v>
      </c>
      <c r="N291" s="679">
        <f t="shared" si="19"/>
        <v>43646</v>
      </c>
      <c r="O291" s="680">
        <f t="shared" si="17"/>
        <v>3</v>
      </c>
      <c r="P291" s="680">
        <f t="shared" si="18"/>
        <v>150000</v>
      </c>
    </row>
    <row r="292" spans="1:16" x14ac:dyDescent="0.25">
      <c r="A292" s="673">
        <v>43488</v>
      </c>
      <c r="B292" s="674" t="s">
        <v>939</v>
      </c>
      <c r="C292" s="675" t="s">
        <v>917</v>
      </c>
      <c r="D292" s="675" t="s">
        <v>955</v>
      </c>
      <c r="E292" s="675" t="s">
        <v>919</v>
      </c>
      <c r="F292" s="675">
        <v>2019</v>
      </c>
      <c r="G292" s="675" t="s">
        <v>922</v>
      </c>
      <c r="H292" s="676">
        <v>50000</v>
      </c>
      <c r="I292" s="675" t="s">
        <v>921</v>
      </c>
      <c r="J292" s="677">
        <v>-4.25</v>
      </c>
      <c r="K292" s="677">
        <v>0</v>
      </c>
      <c r="L292" s="677">
        <v>0</v>
      </c>
      <c r="M292" s="678">
        <f t="shared" si="20"/>
        <v>43585</v>
      </c>
      <c r="N292" s="679">
        <f t="shared" si="19"/>
        <v>43646</v>
      </c>
      <c r="O292" s="680">
        <f t="shared" si="17"/>
        <v>3</v>
      </c>
      <c r="P292" s="680">
        <f t="shared" si="18"/>
        <v>150000</v>
      </c>
    </row>
    <row r="293" spans="1:16" x14ac:dyDescent="0.25">
      <c r="A293" s="673">
        <v>43473</v>
      </c>
      <c r="B293" s="674" t="s">
        <v>940</v>
      </c>
      <c r="C293" s="675" t="s">
        <v>917</v>
      </c>
      <c r="D293" s="675" t="s">
        <v>955</v>
      </c>
      <c r="E293" s="675" t="s">
        <v>919</v>
      </c>
      <c r="F293" s="675">
        <v>2020</v>
      </c>
      <c r="G293" s="675" t="s">
        <v>929</v>
      </c>
      <c r="H293" s="676">
        <v>25000</v>
      </c>
      <c r="I293" s="675" t="s">
        <v>921</v>
      </c>
      <c r="J293" s="677">
        <v>0</v>
      </c>
      <c r="K293" s="677">
        <v>0</v>
      </c>
      <c r="L293" s="677">
        <v>0</v>
      </c>
      <c r="M293" s="678">
        <f t="shared" si="20"/>
        <v>43861</v>
      </c>
      <c r="N293" s="679">
        <f t="shared" si="19"/>
        <v>44196</v>
      </c>
      <c r="O293" s="680">
        <f t="shared" si="17"/>
        <v>12</v>
      </c>
      <c r="P293" s="680">
        <f t="shared" si="18"/>
        <v>300000</v>
      </c>
    </row>
    <row r="294" spans="1:16" x14ac:dyDescent="0.25">
      <c r="A294" s="673">
        <v>43473</v>
      </c>
      <c r="B294" s="674" t="s">
        <v>939</v>
      </c>
      <c r="C294" s="675" t="s">
        <v>917</v>
      </c>
      <c r="D294" s="675" t="s">
        <v>955</v>
      </c>
      <c r="E294" s="675" t="s">
        <v>919</v>
      </c>
      <c r="F294" s="675">
        <v>2019</v>
      </c>
      <c r="G294" s="675" t="s">
        <v>923</v>
      </c>
      <c r="H294" s="676">
        <v>30500</v>
      </c>
      <c r="I294" s="675" t="s">
        <v>921</v>
      </c>
      <c r="J294" s="677">
        <v>-2</v>
      </c>
      <c r="K294" s="677">
        <v>0</v>
      </c>
      <c r="L294" s="677">
        <v>0</v>
      </c>
      <c r="M294" s="678">
        <f t="shared" si="20"/>
        <v>43677</v>
      </c>
      <c r="N294" s="679">
        <f t="shared" si="19"/>
        <v>43738</v>
      </c>
      <c r="O294" s="680">
        <f t="shared" si="17"/>
        <v>3</v>
      </c>
      <c r="P294" s="680">
        <f t="shared" si="18"/>
        <v>91500</v>
      </c>
    </row>
    <row r="295" spans="1:16" x14ac:dyDescent="0.25">
      <c r="A295" s="673">
        <v>43473</v>
      </c>
      <c r="B295" s="674" t="s">
        <v>939</v>
      </c>
      <c r="C295" s="675" t="s">
        <v>917</v>
      </c>
      <c r="D295" s="675" t="s">
        <v>955</v>
      </c>
      <c r="E295" s="675" t="s">
        <v>919</v>
      </c>
      <c r="F295" s="675">
        <v>2019</v>
      </c>
      <c r="G295" s="675" t="s">
        <v>923</v>
      </c>
      <c r="H295" s="676">
        <v>39500</v>
      </c>
      <c r="I295" s="675" t="s">
        <v>921</v>
      </c>
      <c r="J295" s="677">
        <v>-1.75</v>
      </c>
      <c r="K295" s="677">
        <v>0</v>
      </c>
      <c r="L295" s="677">
        <v>0</v>
      </c>
      <c r="M295" s="678">
        <f t="shared" si="20"/>
        <v>43677</v>
      </c>
      <c r="N295" s="679">
        <f t="shared" si="19"/>
        <v>43738</v>
      </c>
      <c r="O295" s="680">
        <f t="shared" si="17"/>
        <v>3</v>
      </c>
      <c r="P295" s="680">
        <f t="shared" si="18"/>
        <v>118500</v>
      </c>
    </row>
    <row r="296" spans="1:16" x14ac:dyDescent="0.25">
      <c r="A296" s="673">
        <v>43473</v>
      </c>
      <c r="B296" s="674" t="s">
        <v>939</v>
      </c>
      <c r="C296" s="675" t="s">
        <v>917</v>
      </c>
      <c r="D296" s="675" t="s">
        <v>955</v>
      </c>
      <c r="E296" s="675" t="s">
        <v>919</v>
      </c>
      <c r="F296" s="675">
        <v>2019</v>
      </c>
      <c r="G296" s="675" t="s">
        <v>924</v>
      </c>
      <c r="H296" s="676">
        <v>70000</v>
      </c>
      <c r="I296" s="675" t="s">
        <v>921</v>
      </c>
      <c r="J296" s="677">
        <v>-0.88</v>
      </c>
      <c r="K296" s="677">
        <v>0</v>
      </c>
      <c r="L296" s="677">
        <v>0</v>
      </c>
      <c r="M296" s="678">
        <f t="shared" si="20"/>
        <v>43769</v>
      </c>
      <c r="N296" s="679">
        <f t="shared" si="19"/>
        <v>43830</v>
      </c>
      <c r="O296" s="680">
        <f t="shared" si="17"/>
        <v>3</v>
      </c>
      <c r="P296" s="680">
        <f t="shared" si="18"/>
        <v>210000</v>
      </c>
    </row>
    <row r="297" spans="1:16" x14ac:dyDescent="0.25">
      <c r="A297" s="673">
        <v>43468</v>
      </c>
      <c r="B297" s="674" t="s">
        <v>940</v>
      </c>
      <c r="C297" s="675" t="s">
        <v>917</v>
      </c>
      <c r="D297" s="675" t="s">
        <v>955</v>
      </c>
      <c r="E297" s="675" t="s">
        <v>919</v>
      </c>
      <c r="F297" s="675">
        <v>2020</v>
      </c>
      <c r="G297" s="675" t="s">
        <v>929</v>
      </c>
      <c r="H297" s="676">
        <v>25000</v>
      </c>
      <c r="I297" s="675" t="s">
        <v>921</v>
      </c>
      <c r="J297" s="677">
        <v>-0.1</v>
      </c>
      <c r="K297" s="677">
        <v>0</v>
      </c>
      <c r="L297" s="677">
        <v>0</v>
      </c>
      <c r="M297" s="678">
        <f t="shared" si="20"/>
        <v>43861</v>
      </c>
      <c r="N297" s="679">
        <f t="shared" si="19"/>
        <v>44196</v>
      </c>
      <c r="O297" s="680">
        <f t="shared" si="17"/>
        <v>12</v>
      </c>
      <c r="P297" s="680">
        <f t="shared" si="18"/>
        <v>300000</v>
      </c>
    </row>
    <row r="298" spans="1:16" x14ac:dyDescent="0.25">
      <c r="A298" s="673">
        <v>43465</v>
      </c>
      <c r="B298" s="674" t="s">
        <v>939</v>
      </c>
      <c r="C298" s="675" t="s">
        <v>917</v>
      </c>
      <c r="D298" s="675" t="s">
        <v>918</v>
      </c>
      <c r="E298" s="675" t="s">
        <v>938</v>
      </c>
      <c r="F298" s="675">
        <v>2019</v>
      </c>
      <c r="G298" s="675" t="s">
        <v>942</v>
      </c>
      <c r="H298" s="676">
        <v>17000</v>
      </c>
      <c r="I298" s="675" t="s">
        <v>921</v>
      </c>
      <c r="J298" s="677">
        <v>45</v>
      </c>
      <c r="K298" s="677">
        <v>51.25</v>
      </c>
      <c r="L298" s="677">
        <v>0</v>
      </c>
      <c r="M298" s="678">
        <f t="shared" si="20"/>
        <v>43677</v>
      </c>
      <c r="N298" s="679">
        <f t="shared" si="19"/>
        <v>43830</v>
      </c>
      <c r="O298" s="680">
        <f t="shared" si="17"/>
        <v>6</v>
      </c>
      <c r="P298" s="680">
        <f t="shared" si="18"/>
        <v>102000</v>
      </c>
    </row>
    <row r="299" spans="1:16" x14ac:dyDescent="0.25">
      <c r="A299" s="673">
        <v>43462</v>
      </c>
      <c r="B299" s="674" t="s">
        <v>939</v>
      </c>
      <c r="C299" s="675" t="s">
        <v>917</v>
      </c>
      <c r="D299" s="675" t="s">
        <v>918</v>
      </c>
      <c r="E299" s="675" t="s">
        <v>919</v>
      </c>
      <c r="F299" s="675">
        <v>2019</v>
      </c>
      <c r="G299" s="675" t="s">
        <v>923</v>
      </c>
      <c r="H299" s="676">
        <v>7000</v>
      </c>
      <c r="I299" s="675" t="s">
        <v>921</v>
      </c>
      <c r="J299" s="677">
        <v>47.26</v>
      </c>
      <c r="K299" s="677">
        <v>0</v>
      </c>
      <c r="L299" s="677">
        <v>0</v>
      </c>
      <c r="M299" s="678">
        <f t="shared" si="20"/>
        <v>43677</v>
      </c>
      <c r="N299" s="679">
        <f t="shared" si="19"/>
        <v>43738</v>
      </c>
      <c r="O299" s="680">
        <f t="shared" si="17"/>
        <v>3</v>
      </c>
      <c r="P299" s="680">
        <f t="shared" si="18"/>
        <v>21000</v>
      </c>
    </row>
    <row r="300" spans="1:16" x14ac:dyDescent="0.25">
      <c r="A300" s="673">
        <v>43462</v>
      </c>
      <c r="B300" s="674" t="s">
        <v>939</v>
      </c>
      <c r="C300" s="675" t="s">
        <v>917</v>
      </c>
      <c r="D300" s="675" t="s">
        <v>918</v>
      </c>
      <c r="E300" s="675" t="s">
        <v>919</v>
      </c>
      <c r="F300" s="675">
        <v>2019</v>
      </c>
      <c r="G300" s="675" t="s">
        <v>924</v>
      </c>
      <c r="H300" s="676">
        <v>3000</v>
      </c>
      <c r="I300" s="675" t="s">
        <v>921</v>
      </c>
      <c r="J300" s="677">
        <v>47.59</v>
      </c>
      <c r="K300" s="677">
        <v>0</v>
      </c>
      <c r="L300" s="677">
        <v>0</v>
      </c>
      <c r="M300" s="678">
        <f t="shared" si="20"/>
        <v>43769</v>
      </c>
      <c r="N300" s="679">
        <f t="shared" si="19"/>
        <v>43830</v>
      </c>
      <c r="O300" s="680">
        <f t="shared" si="17"/>
        <v>3</v>
      </c>
      <c r="P300" s="680">
        <f t="shared" si="18"/>
        <v>9000</v>
      </c>
    </row>
    <row r="301" spans="1:16" x14ac:dyDescent="0.25">
      <c r="A301" s="673">
        <v>43453</v>
      </c>
      <c r="B301" s="674" t="s">
        <v>939</v>
      </c>
      <c r="C301" s="675" t="s">
        <v>917</v>
      </c>
      <c r="D301" s="675" t="s">
        <v>918</v>
      </c>
      <c r="E301" s="675" t="s">
        <v>919</v>
      </c>
      <c r="F301" s="675">
        <v>2019</v>
      </c>
      <c r="G301" s="675" t="s">
        <v>920</v>
      </c>
      <c r="H301" s="676">
        <v>8000</v>
      </c>
      <c r="I301" s="675" t="s">
        <v>921</v>
      </c>
      <c r="J301" s="677">
        <v>49.3</v>
      </c>
      <c r="K301" s="677">
        <v>0</v>
      </c>
      <c r="L301" s="677">
        <v>0</v>
      </c>
      <c r="M301" s="678">
        <f t="shared" si="20"/>
        <v>43496</v>
      </c>
      <c r="N301" s="679">
        <f t="shared" si="19"/>
        <v>43555</v>
      </c>
      <c r="O301" s="680">
        <f t="shared" si="17"/>
        <v>3</v>
      </c>
      <c r="P301" s="680">
        <f t="shared" si="18"/>
        <v>24000</v>
      </c>
    </row>
    <row r="302" spans="1:16" x14ac:dyDescent="0.25">
      <c r="A302" s="673">
        <v>43453</v>
      </c>
      <c r="B302" s="674" t="s">
        <v>939</v>
      </c>
      <c r="C302" s="675" t="s">
        <v>917</v>
      </c>
      <c r="D302" s="675" t="s">
        <v>918</v>
      </c>
      <c r="E302" s="675" t="s">
        <v>919</v>
      </c>
      <c r="F302" s="675">
        <v>2019</v>
      </c>
      <c r="G302" s="675" t="s">
        <v>922</v>
      </c>
      <c r="H302" s="676">
        <v>5000</v>
      </c>
      <c r="I302" s="675" t="s">
        <v>921</v>
      </c>
      <c r="J302" s="677">
        <v>50.4</v>
      </c>
      <c r="K302" s="677">
        <v>0</v>
      </c>
      <c r="L302" s="677">
        <v>0</v>
      </c>
      <c r="M302" s="678">
        <f t="shared" si="20"/>
        <v>43585</v>
      </c>
      <c r="N302" s="679">
        <f t="shared" si="19"/>
        <v>43646</v>
      </c>
      <c r="O302" s="680">
        <f t="shared" si="17"/>
        <v>3</v>
      </c>
      <c r="P302" s="680">
        <f t="shared" si="18"/>
        <v>15000</v>
      </c>
    </row>
    <row r="303" spans="1:16" x14ac:dyDescent="0.25">
      <c r="A303" s="673">
        <v>43376</v>
      </c>
      <c r="B303" s="674" t="s">
        <v>939</v>
      </c>
      <c r="C303" s="675" t="s">
        <v>917</v>
      </c>
      <c r="D303" s="675" t="s">
        <v>918</v>
      </c>
      <c r="E303" s="675" t="s">
        <v>919</v>
      </c>
      <c r="F303" s="675">
        <v>2019</v>
      </c>
      <c r="G303" s="675" t="s">
        <v>923</v>
      </c>
      <c r="H303" s="676">
        <v>8000</v>
      </c>
      <c r="I303" s="675" t="s">
        <v>921</v>
      </c>
      <c r="J303" s="677">
        <v>73.16</v>
      </c>
      <c r="K303" s="677">
        <v>0</v>
      </c>
      <c r="L303" s="677">
        <v>0</v>
      </c>
      <c r="M303" s="678">
        <f t="shared" si="20"/>
        <v>43677</v>
      </c>
      <c r="N303" s="679">
        <f t="shared" si="19"/>
        <v>43738</v>
      </c>
      <c r="O303" s="680">
        <f t="shared" si="17"/>
        <v>3</v>
      </c>
      <c r="P303" s="680">
        <f t="shared" si="18"/>
        <v>24000</v>
      </c>
    </row>
    <row r="304" spans="1:16" x14ac:dyDescent="0.25">
      <c r="A304" s="673">
        <v>43374</v>
      </c>
      <c r="B304" s="674" t="s">
        <v>963</v>
      </c>
      <c r="C304" s="675" t="s">
        <v>917</v>
      </c>
      <c r="D304" s="675" t="s">
        <v>918</v>
      </c>
      <c r="E304" s="675" t="s">
        <v>919</v>
      </c>
      <c r="F304" s="675">
        <v>2019</v>
      </c>
      <c r="G304" s="675" t="s">
        <v>922</v>
      </c>
      <c r="H304" s="676">
        <v>5000</v>
      </c>
      <c r="I304" s="675" t="s">
        <v>921</v>
      </c>
      <c r="J304" s="677">
        <v>72.8</v>
      </c>
      <c r="K304" s="677">
        <v>0</v>
      </c>
      <c r="L304" s="677">
        <v>0</v>
      </c>
      <c r="M304" s="678">
        <f t="shared" si="20"/>
        <v>43585</v>
      </c>
      <c r="N304" s="679">
        <f t="shared" si="19"/>
        <v>43646</v>
      </c>
      <c r="O304" s="680">
        <f t="shared" si="17"/>
        <v>3</v>
      </c>
      <c r="P304" s="680">
        <f t="shared" si="18"/>
        <v>15000</v>
      </c>
    </row>
    <row r="305" spans="1:16" x14ac:dyDescent="0.25">
      <c r="A305" s="673">
        <v>43370</v>
      </c>
      <c r="B305" s="674" t="s">
        <v>939</v>
      </c>
      <c r="C305" s="675" t="s">
        <v>917</v>
      </c>
      <c r="D305" s="675" t="s">
        <v>918</v>
      </c>
      <c r="E305" s="675" t="s">
        <v>919</v>
      </c>
      <c r="F305" s="675">
        <v>2019</v>
      </c>
      <c r="G305" s="675" t="s">
        <v>920</v>
      </c>
      <c r="H305" s="676">
        <v>5000</v>
      </c>
      <c r="I305" s="675" t="s">
        <v>921</v>
      </c>
      <c r="J305" s="677">
        <v>71.099999999999994</v>
      </c>
      <c r="K305" s="677">
        <v>0</v>
      </c>
      <c r="L305" s="677">
        <v>0</v>
      </c>
      <c r="M305" s="678">
        <f t="shared" si="20"/>
        <v>43496</v>
      </c>
      <c r="N305" s="679">
        <f t="shared" si="19"/>
        <v>43555</v>
      </c>
      <c r="O305" s="680">
        <f t="shared" si="17"/>
        <v>3</v>
      </c>
      <c r="P305" s="680">
        <f t="shared" si="18"/>
        <v>15000</v>
      </c>
    </row>
    <row r="306" spans="1:16" x14ac:dyDescent="0.25">
      <c r="A306" s="673">
        <v>43369</v>
      </c>
      <c r="B306" s="674" t="s">
        <v>939</v>
      </c>
      <c r="C306" s="675" t="s">
        <v>917</v>
      </c>
      <c r="D306" s="675" t="s">
        <v>918</v>
      </c>
      <c r="E306" s="675" t="s">
        <v>919</v>
      </c>
      <c r="F306" s="675">
        <v>2019</v>
      </c>
      <c r="G306" s="675" t="s">
        <v>920</v>
      </c>
      <c r="H306" s="676">
        <v>5000</v>
      </c>
      <c r="I306" s="675" t="s">
        <v>921</v>
      </c>
      <c r="J306" s="677">
        <v>71.03</v>
      </c>
      <c r="K306" s="677">
        <v>0</v>
      </c>
      <c r="L306" s="677">
        <v>0</v>
      </c>
      <c r="M306" s="678">
        <f t="shared" si="20"/>
        <v>43496</v>
      </c>
      <c r="N306" s="679">
        <f t="shared" si="19"/>
        <v>43555</v>
      </c>
      <c r="O306" s="680">
        <f t="shared" si="17"/>
        <v>3</v>
      </c>
      <c r="P306" s="680">
        <f t="shared" si="18"/>
        <v>15000</v>
      </c>
    </row>
    <row r="307" spans="1:16" x14ac:dyDescent="0.25">
      <c r="A307" s="673">
        <v>43350</v>
      </c>
      <c r="B307" s="674" t="s">
        <v>963</v>
      </c>
      <c r="C307" s="675" t="s">
        <v>917</v>
      </c>
      <c r="D307" s="675" t="s">
        <v>955</v>
      </c>
      <c r="E307" s="675" t="s">
        <v>919</v>
      </c>
      <c r="F307" s="675">
        <v>2020</v>
      </c>
      <c r="G307" s="675" t="s">
        <v>929</v>
      </c>
      <c r="H307" s="676">
        <v>5000</v>
      </c>
      <c r="I307" s="675" t="s">
        <v>921</v>
      </c>
      <c r="J307" s="677">
        <v>-0.89</v>
      </c>
      <c r="K307" s="677">
        <v>0</v>
      </c>
      <c r="L307" s="677">
        <v>0</v>
      </c>
      <c r="M307" s="678">
        <f t="shared" si="20"/>
        <v>43861</v>
      </c>
      <c r="N307" s="679">
        <f t="shared" si="19"/>
        <v>44196</v>
      </c>
      <c r="O307" s="680">
        <f t="shared" si="17"/>
        <v>12</v>
      </c>
      <c r="P307" s="680">
        <f t="shared" si="18"/>
        <v>60000</v>
      </c>
    </row>
    <row r="308" spans="1:16" x14ac:dyDescent="0.25">
      <c r="A308" s="673">
        <v>43341</v>
      </c>
      <c r="B308" s="674" t="s">
        <v>940</v>
      </c>
      <c r="C308" s="675" t="s">
        <v>917</v>
      </c>
      <c r="D308" s="675" t="s">
        <v>955</v>
      </c>
      <c r="E308" s="675" t="s">
        <v>919</v>
      </c>
      <c r="F308" s="675">
        <v>2020</v>
      </c>
      <c r="G308" s="675" t="s">
        <v>929</v>
      </c>
      <c r="H308" s="676">
        <v>5000</v>
      </c>
      <c r="I308" s="675" t="s">
        <v>921</v>
      </c>
      <c r="J308" s="677">
        <v>-1.2</v>
      </c>
      <c r="K308" s="677">
        <v>0</v>
      </c>
      <c r="L308" s="677">
        <v>0</v>
      </c>
      <c r="M308" s="678">
        <f t="shared" si="20"/>
        <v>43861</v>
      </c>
      <c r="N308" s="679">
        <f t="shared" si="19"/>
        <v>44196</v>
      </c>
      <c r="O308" s="680">
        <f t="shared" si="17"/>
        <v>12</v>
      </c>
      <c r="P308" s="680">
        <f t="shared" si="18"/>
        <v>60000</v>
      </c>
    </row>
    <row r="309" spans="1:16" x14ac:dyDescent="0.25">
      <c r="A309" s="673">
        <v>43229</v>
      </c>
      <c r="B309" s="674" t="s">
        <v>954</v>
      </c>
      <c r="C309" s="675" t="s">
        <v>917</v>
      </c>
      <c r="D309" s="675" t="s">
        <v>918</v>
      </c>
      <c r="E309" s="675" t="s">
        <v>919</v>
      </c>
      <c r="F309" s="675">
        <v>2018</v>
      </c>
      <c r="G309" s="675" t="s">
        <v>953</v>
      </c>
      <c r="H309" s="676">
        <v>5000</v>
      </c>
      <c r="I309" s="675" t="s">
        <v>921</v>
      </c>
      <c r="J309" s="677">
        <v>0</v>
      </c>
      <c r="K309" s="677">
        <v>75</v>
      </c>
      <c r="L309" s="677">
        <v>1.53</v>
      </c>
      <c r="M309" s="678">
        <f t="shared" si="20"/>
        <v>43281</v>
      </c>
      <c r="N309" s="679">
        <f t="shared" si="19"/>
        <v>43465</v>
      </c>
      <c r="O309" s="680">
        <f t="shared" si="17"/>
        <v>7</v>
      </c>
      <c r="P309" s="680">
        <f t="shared" si="18"/>
        <v>35000</v>
      </c>
    </row>
    <row r="310" spans="1:16" x14ac:dyDescent="0.25">
      <c r="A310" s="673">
        <v>43194</v>
      </c>
      <c r="B310" s="674" t="s">
        <v>965</v>
      </c>
      <c r="C310" s="675" t="s">
        <v>917</v>
      </c>
      <c r="D310" s="675" t="s">
        <v>918</v>
      </c>
      <c r="E310" s="675" t="s">
        <v>919</v>
      </c>
      <c r="F310" s="675">
        <v>2018</v>
      </c>
      <c r="G310" s="675" t="s">
        <v>966</v>
      </c>
      <c r="H310" s="676">
        <v>5000</v>
      </c>
      <c r="I310" s="675" t="s">
        <v>921</v>
      </c>
      <c r="J310" s="677">
        <v>61.55</v>
      </c>
      <c r="K310" s="677">
        <v>0</v>
      </c>
      <c r="L310" s="677">
        <v>0</v>
      </c>
      <c r="M310" s="678">
        <f t="shared" si="20"/>
        <v>43251</v>
      </c>
      <c r="N310" s="679">
        <f t="shared" si="19"/>
        <v>43465</v>
      </c>
      <c r="O310" s="680">
        <f t="shared" si="17"/>
        <v>8</v>
      </c>
      <c r="P310" s="680">
        <f t="shared" si="18"/>
        <v>40000</v>
      </c>
    </row>
    <row r="311" spans="1:16" x14ac:dyDescent="0.25">
      <c r="A311" s="673">
        <v>43194</v>
      </c>
      <c r="B311" s="674" t="s">
        <v>967</v>
      </c>
      <c r="C311" s="675" t="s">
        <v>917</v>
      </c>
      <c r="D311" s="675" t="s">
        <v>918</v>
      </c>
      <c r="E311" s="675" t="s">
        <v>919</v>
      </c>
      <c r="F311" s="675">
        <v>2018</v>
      </c>
      <c r="G311" s="675" t="s">
        <v>966</v>
      </c>
      <c r="H311" s="676">
        <v>10000</v>
      </c>
      <c r="I311" s="675" t="s">
        <v>921</v>
      </c>
      <c r="J311" s="677">
        <v>61.54</v>
      </c>
      <c r="K311" s="677">
        <v>0</v>
      </c>
      <c r="L311" s="677">
        <v>0</v>
      </c>
      <c r="M311" s="678">
        <f t="shared" si="20"/>
        <v>43251</v>
      </c>
      <c r="N311" s="679">
        <f t="shared" si="19"/>
        <v>43465</v>
      </c>
      <c r="O311" s="680">
        <f t="shared" si="17"/>
        <v>8</v>
      </c>
      <c r="P311" s="680">
        <f t="shared" si="18"/>
        <v>80000</v>
      </c>
    </row>
    <row r="312" spans="1:16" x14ac:dyDescent="0.25">
      <c r="A312" s="673">
        <v>43194</v>
      </c>
      <c r="B312" s="674" t="s">
        <v>940</v>
      </c>
      <c r="C312" s="675" t="s">
        <v>917</v>
      </c>
      <c r="D312" s="675" t="s">
        <v>918</v>
      </c>
      <c r="E312" s="675" t="s">
        <v>919</v>
      </c>
      <c r="F312" s="675">
        <v>2018</v>
      </c>
      <c r="G312" s="675" t="s">
        <v>966</v>
      </c>
      <c r="H312" s="676">
        <v>20000</v>
      </c>
      <c r="I312" s="675" t="s">
        <v>921</v>
      </c>
      <c r="J312" s="677">
        <v>61.56</v>
      </c>
      <c r="K312" s="677">
        <v>0</v>
      </c>
      <c r="L312" s="677">
        <v>0</v>
      </c>
      <c r="M312" s="678">
        <f t="shared" si="20"/>
        <v>43251</v>
      </c>
      <c r="N312" s="679">
        <f t="shared" si="19"/>
        <v>43465</v>
      </c>
      <c r="O312" s="680">
        <f t="shared" si="17"/>
        <v>8</v>
      </c>
      <c r="P312" s="680">
        <f t="shared" si="18"/>
        <v>160000</v>
      </c>
    </row>
    <row r="313" spans="1:16" x14ac:dyDescent="0.25">
      <c r="A313" s="673">
        <v>43194</v>
      </c>
      <c r="B313" s="674" t="s">
        <v>967</v>
      </c>
      <c r="C313" s="675" t="s">
        <v>917</v>
      </c>
      <c r="D313" s="675" t="s">
        <v>918</v>
      </c>
      <c r="E313" s="675" t="s">
        <v>919</v>
      </c>
      <c r="F313" s="675">
        <v>2018</v>
      </c>
      <c r="G313" s="675" t="s">
        <v>966</v>
      </c>
      <c r="H313" s="676">
        <v>10000</v>
      </c>
      <c r="I313" s="675" t="s">
        <v>921</v>
      </c>
      <c r="J313" s="677">
        <v>61.56</v>
      </c>
      <c r="K313" s="677">
        <v>0</v>
      </c>
      <c r="L313" s="677">
        <v>0</v>
      </c>
      <c r="M313" s="678">
        <f t="shared" si="20"/>
        <v>43251</v>
      </c>
      <c r="N313" s="679">
        <f t="shared" si="19"/>
        <v>43465</v>
      </c>
      <c r="O313" s="680">
        <f t="shared" si="17"/>
        <v>8</v>
      </c>
      <c r="P313" s="680">
        <f t="shared" si="18"/>
        <v>80000</v>
      </c>
    </row>
    <row r="314" spans="1:16" x14ac:dyDescent="0.25">
      <c r="A314" s="673">
        <v>43194</v>
      </c>
      <c r="B314" s="674" t="s">
        <v>967</v>
      </c>
      <c r="C314" s="675" t="s">
        <v>917</v>
      </c>
      <c r="D314" s="675" t="s">
        <v>918</v>
      </c>
      <c r="E314" s="675" t="s">
        <v>919</v>
      </c>
      <c r="F314" s="675">
        <v>2018</v>
      </c>
      <c r="G314" s="675" t="s">
        <v>966</v>
      </c>
      <c r="H314" s="676">
        <v>10000</v>
      </c>
      <c r="I314" s="675" t="s">
        <v>921</v>
      </c>
      <c r="J314" s="677">
        <v>61.6</v>
      </c>
      <c r="K314" s="677">
        <v>0</v>
      </c>
      <c r="L314" s="677">
        <v>0</v>
      </c>
      <c r="M314" s="678">
        <f t="shared" si="20"/>
        <v>43251</v>
      </c>
      <c r="N314" s="679">
        <f t="shared" si="19"/>
        <v>43465</v>
      </c>
      <c r="O314" s="680">
        <f t="shared" si="17"/>
        <v>8</v>
      </c>
      <c r="P314" s="680">
        <f t="shared" si="18"/>
        <v>80000</v>
      </c>
    </row>
    <row r="315" spans="1:16" x14ac:dyDescent="0.25">
      <c r="A315" s="673">
        <v>43194</v>
      </c>
      <c r="B315" s="674" t="s">
        <v>967</v>
      </c>
      <c r="C315" s="675" t="s">
        <v>917</v>
      </c>
      <c r="D315" s="675" t="s">
        <v>918</v>
      </c>
      <c r="E315" s="675" t="s">
        <v>919</v>
      </c>
      <c r="F315" s="675">
        <v>2018</v>
      </c>
      <c r="G315" s="675" t="s">
        <v>966</v>
      </c>
      <c r="H315" s="676">
        <v>15077.75</v>
      </c>
      <c r="I315" s="675" t="s">
        <v>921</v>
      </c>
      <c r="J315" s="677">
        <v>62.15</v>
      </c>
      <c r="K315" s="677">
        <v>0</v>
      </c>
      <c r="L315" s="677">
        <v>0</v>
      </c>
      <c r="M315" s="678">
        <f t="shared" si="20"/>
        <v>43251</v>
      </c>
      <c r="N315" s="679">
        <f t="shared" si="19"/>
        <v>43465</v>
      </c>
      <c r="O315" s="680">
        <f t="shared" si="17"/>
        <v>8</v>
      </c>
      <c r="P315" s="680">
        <f t="shared" si="18"/>
        <v>120622</v>
      </c>
    </row>
    <row r="316" spans="1:16" x14ac:dyDescent="0.25">
      <c r="A316" s="673">
        <v>43194</v>
      </c>
      <c r="B316" s="674" t="s">
        <v>940</v>
      </c>
      <c r="C316" s="675" t="s">
        <v>917</v>
      </c>
      <c r="D316" s="675" t="s">
        <v>918</v>
      </c>
      <c r="E316" s="675" t="s">
        <v>919</v>
      </c>
      <c r="F316" s="675">
        <v>2019</v>
      </c>
      <c r="G316" s="675" t="s">
        <v>929</v>
      </c>
      <c r="H316" s="676">
        <v>10000</v>
      </c>
      <c r="I316" s="675" t="s">
        <v>921</v>
      </c>
      <c r="J316" s="677">
        <v>57.52</v>
      </c>
      <c r="K316" s="677">
        <v>0</v>
      </c>
      <c r="L316" s="677">
        <v>0</v>
      </c>
      <c r="M316" s="678">
        <f t="shared" si="20"/>
        <v>43496</v>
      </c>
      <c r="N316" s="679">
        <f t="shared" si="19"/>
        <v>43830</v>
      </c>
      <c r="O316" s="680">
        <f t="shared" si="17"/>
        <v>12</v>
      </c>
      <c r="P316" s="680">
        <f t="shared" si="18"/>
        <v>120000</v>
      </c>
    </row>
    <row r="317" spans="1:16" x14ac:dyDescent="0.25">
      <c r="A317" s="673">
        <v>43194</v>
      </c>
      <c r="B317" s="674" t="s">
        <v>963</v>
      </c>
      <c r="C317" s="675" t="s">
        <v>917</v>
      </c>
      <c r="D317" s="675" t="s">
        <v>918</v>
      </c>
      <c r="E317" s="675" t="s">
        <v>919</v>
      </c>
      <c r="F317" s="675">
        <v>2019</v>
      </c>
      <c r="G317" s="675" t="s">
        <v>929</v>
      </c>
      <c r="H317" s="676">
        <v>5000</v>
      </c>
      <c r="I317" s="675" t="s">
        <v>921</v>
      </c>
      <c r="J317" s="677">
        <v>57.52</v>
      </c>
      <c r="K317" s="677">
        <v>0</v>
      </c>
      <c r="L317" s="677">
        <v>0</v>
      </c>
      <c r="M317" s="678">
        <f t="shared" si="20"/>
        <v>43496</v>
      </c>
      <c r="N317" s="679">
        <f t="shared" si="19"/>
        <v>43830</v>
      </c>
      <c r="O317" s="680">
        <f t="shared" si="17"/>
        <v>12</v>
      </c>
      <c r="P317" s="680">
        <f t="shared" si="18"/>
        <v>60000</v>
      </c>
    </row>
    <row r="318" spans="1:16" x14ac:dyDescent="0.25">
      <c r="A318" s="673">
        <v>43194</v>
      </c>
      <c r="B318" s="674" t="s">
        <v>939</v>
      </c>
      <c r="C318" s="675" t="s">
        <v>917</v>
      </c>
      <c r="D318" s="675" t="s">
        <v>918</v>
      </c>
      <c r="E318" s="675" t="s">
        <v>919</v>
      </c>
      <c r="F318" s="675">
        <v>2019</v>
      </c>
      <c r="G318" s="675" t="s">
        <v>929</v>
      </c>
      <c r="H318" s="676">
        <v>10000</v>
      </c>
      <c r="I318" s="675" t="s">
        <v>921</v>
      </c>
      <c r="J318" s="677">
        <v>57.55</v>
      </c>
      <c r="K318" s="677">
        <v>0</v>
      </c>
      <c r="L318" s="677">
        <v>0</v>
      </c>
      <c r="M318" s="678">
        <f t="shared" si="20"/>
        <v>43496</v>
      </c>
      <c r="N318" s="679">
        <f t="shared" si="19"/>
        <v>43830</v>
      </c>
      <c r="O318" s="680">
        <f t="shared" si="17"/>
        <v>12</v>
      </c>
      <c r="P318" s="680">
        <f t="shared" si="18"/>
        <v>120000</v>
      </c>
    </row>
    <row r="319" spans="1:16" x14ac:dyDescent="0.25">
      <c r="A319" s="673">
        <v>43194</v>
      </c>
      <c r="B319" s="674" t="s">
        <v>937</v>
      </c>
      <c r="C319" s="675" t="s">
        <v>917</v>
      </c>
      <c r="D319" s="675" t="s">
        <v>918</v>
      </c>
      <c r="E319" s="675" t="s">
        <v>919</v>
      </c>
      <c r="F319" s="675">
        <v>2019</v>
      </c>
      <c r="G319" s="675" t="s">
        <v>929</v>
      </c>
      <c r="H319" s="676">
        <v>10000</v>
      </c>
      <c r="I319" s="675" t="s">
        <v>921</v>
      </c>
      <c r="J319" s="677">
        <v>57.65</v>
      </c>
      <c r="K319" s="677">
        <v>0</v>
      </c>
      <c r="L319" s="677">
        <v>0</v>
      </c>
      <c r="M319" s="678">
        <f t="shared" si="20"/>
        <v>43496</v>
      </c>
      <c r="N319" s="679">
        <f t="shared" si="19"/>
        <v>43830</v>
      </c>
      <c r="O319" s="680">
        <f t="shared" si="17"/>
        <v>12</v>
      </c>
      <c r="P319" s="680">
        <f t="shared" si="18"/>
        <v>120000</v>
      </c>
    </row>
    <row r="320" spans="1:16" x14ac:dyDescent="0.25">
      <c r="A320" s="673">
        <v>43194</v>
      </c>
      <c r="B320" s="674" t="s">
        <v>939</v>
      </c>
      <c r="C320" s="675" t="s">
        <v>917</v>
      </c>
      <c r="D320" s="675" t="s">
        <v>918</v>
      </c>
      <c r="E320" s="675" t="s">
        <v>919</v>
      </c>
      <c r="F320" s="675">
        <v>2019</v>
      </c>
      <c r="G320" s="675" t="s">
        <v>929</v>
      </c>
      <c r="H320" s="676">
        <v>10000</v>
      </c>
      <c r="I320" s="675" t="s">
        <v>921</v>
      </c>
      <c r="J320" s="677">
        <v>57.65</v>
      </c>
      <c r="K320" s="677">
        <v>0</v>
      </c>
      <c r="L320" s="677">
        <v>0</v>
      </c>
      <c r="M320" s="678">
        <f t="shared" si="20"/>
        <v>43496</v>
      </c>
      <c r="N320" s="679">
        <f t="shared" si="19"/>
        <v>43830</v>
      </c>
      <c r="O320" s="680">
        <f t="shared" si="17"/>
        <v>12</v>
      </c>
      <c r="P320" s="680">
        <f t="shared" si="18"/>
        <v>120000</v>
      </c>
    </row>
    <row r="321" spans="1:16" x14ac:dyDescent="0.25">
      <c r="A321" s="673">
        <v>43194</v>
      </c>
      <c r="B321" s="674" t="s">
        <v>967</v>
      </c>
      <c r="C321" s="675" t="s">
        <v>917</v>
      </c>
      <c r="D321" s="675" t="s">
        <v>918</v>
      </c>
      <c r="E321" s="675" t="s">
        <v>919</v>
      </c>
      <c r="F321" s="675">
        <v>2019</v>
      </c>
      <c r="G321" s="675" t="s">
        <v>959</v>
      </c>
      <c r="H321" s="676">
        <v>14820</v>
      </c>
      <c r="I321" s="675" t="s">
        <v>921</v>
      </c>
      <c r="J321" s="677">
        <v>57.96</v>
      </c>
      <c r="K321" s="677">
        <v>0</v>
      </c>
      <c r="L321" s="677">
        <v>0</v>
      </c>
      <c r="M321" s="678">
        <f t="shared" si="20"/>
        <v>43496</v>
      </c>
      <c r="N321" s="679">
        <f t="shared" si="19"/>
        <v>43496</v>
      </c>
      <c r="O321" s="680">
        <f t="shared" si="17"/>
        <v>1</v>
      </c>
      <c r="P321" s="680">
        <f t="shared" si="18"/>
        <v>14820</v>
      </c>
    </row>
    <row r="322" spans="1:16" x14ac:dyDescent="0.25">
      <c r="A322" s="673">
        <v>43194</v>
      </c>
      <c r="B322" s="674" t="s">
        <v>967</v>
      </c>
      <c r="C322" s="675" t="s">
        <v>917</v>
      </c>
      <c r="D322" s="675" t="s">
        <v>918</v>
      </c>
      <c r="E322" s="675" t="s">
        <v>919</v>
      </c>
      <c r="F322" s="675">
        <v>2019</v>
      </c>
      <c r="G322" s="675" t="s">
        <v>950</v>
      </c>
      <c r="H322" s="676">
        <v>13417</v>
      </c>
      <c r="I322" s="675" t="s">
        <v>921</v>
      </c>
      <c r="J322" s="677">
        <v>57.96</v>
      </c>
      <c r="K322" s="677">
        <v>0</v>
      </c>
      <c r="L322" s="677">
        <v>0</v>
      </c>
      <c r="M322" s="678">
        <f t="shared" si="20"/>
        <v>43524</v>
      </c>
      <c r="N322" s="679">
        <f t="shared" si="19"/>
        <v>43524</v>
      </c>
      <c r="O322" s="680">
        <f t="shared" ref="O322:O354" si="21">+ROUND((N322-M322)/30.4+1,0)</f>
        <v>1</v>
      </c>
      <c r="P322" s="680">
        <f t="shared" si="18"/>
        <v>13417</v>
      </c>
    </row>
    <row r="323" spans="1:16" x14ac:dyDescent="0.25">
      <c r="A323" s="673">
        <v>43194</v>
      </c>
      <c r="B323" s="674" t="s">
        <v>967</v>
      </c>
      <c r="C323" s="675" t="s">
        <v>917</v>
      </c>
      <c r="D323" s="675" t="s">
        <v>918</v>
      </c>
      <c r="E323" s="675" t="s">
        <v>919</v>
      </c>
      <c r="F323" s="675">
        <v>2019</v>
      </c>
      <c r="G323" s="675" t="s">
        <v>958</v>
      </c>
      <c r="H323" s="676">
        <v>12126</v>
      </c>
      <c r="I323" s="675" t="s">
        <v>921</v>
      </c>
      <c r="J323" s="677">
        <v>57.96</v>
      </c>
      <c r="K323" s="677">
        <v>0</v>
      </c>
      <c r="L323" s="677">
        <v>0</v>
      </c>
      <c r="M323" s="678">
        <f t="shared" si="20"/>
        <v>43555</v>
      </c>
      <c r="N323" s="679">
        <f t="shared" si="19"/>
        <v>43555</v>
      </c>
      <c r="O323" s="680">
        <f t="shared" si="21"/>
        <v>1</v>
      </c>
      <c r="P323" s="680">
        <f t="shared" si="18"/>
        <v>12126</v>
      </c>
    </row>
    <row r="324" spans="1:16" x14ac:dyDescent="0.25">
      <c r="A324" s="673">
        <v>43194</v>
      </c>
      <c r="B324" s="674" t="s">
        <v>967</v>
      </c>
      <c r="C324" s="675" t="s">
        <v>917</v>
      </c>
      <c r="D324" s="675" t="s">
        <v>918</v>
      </c>
      <c r="E324" s="675" t="s">
        <v>919</v>
      </c>
      <c r="F324" s="675">
        <v>2019</v>
      </c>
      <c r="G324" s="675" t="s">
        <v>949</v>
      </c>
      <c r="H324" s="676">
        <v>10933</v>
      </c>
      <c r="I324" s="675" t="s">
        <v>921</v>
      </c>
      <c r="J324" s="677">
        <v>57.96</v>
      </c>
      <c r="K324" s="677">
        <v>0</v>
      </c>
      <c r="L324" s="677">
        <v>0</v>
      </c>
      <c r="M324" s="678">
        <f t="shared" si="20"/>
        <v>43585</v>
      </c>
      <c r="N324" s="679">
        <f t="shared" si="19"/>
        <v>43585</v>
      </c>
      <c r="O324" s="680">
        <f t="shared" si="21"/>
        <v>1</v>
      </c>
      <c r="P324" s="680">
        <f t="shared" si="18"/>
        <v>10933</v>
      </c>
    </row>
    <row r="325" spans="1:16" x14ac:dyDescent="0.25">
      <c r="A325" s="673">
        <v>43194</v>
      </c>
      <c r="B325" s="674" t="s">
        <v>967</v>
      </c>
      <c r="C325" s="675" t="s">
        <v>917</v>
      </c>
      <c r="D325" s="675" t="s">
        <v>918</v>
      </c>
      <c r="E325" s="675" t="s">
        <v>919</v>
      </c>
      <c r="F325" s="675">
        <v>2019</v>
      </c>
      <c r="G325" s="675" t="s">
        <v>948</v>
      </c>
      <c r="H325" s="676">
        <v>9822</v>
      </c>
      <c r="I325" s="675" t="s">
        <v>921</v>
      </c>
      <c r="J325" s="677">
        <v>57.96</v>
      </c>
      <c r="K325" s="677">
        <v>0</v>
      </c>
      <c r="L325" s="677">
        <v>0</v>
      </c>
      <c r="M325" s="678">
        <f t="shared" si="20"/>
        <v>43616</v>
      </c>
      <c r="N325" s="679">
        <f t="shared" si="19"/>
        <v>43616</v>
      </c>
      <c r="O325" s="680">
        <f t="shared" si="21"/>
        <v>1</v>
      </c>
      <c r="P325" s="680">
        <f t="shared" si="18"/>
        <v>9822</v>
      </c>
    </row>
    <row r="326" spans="1:16" x14ac:dyDescent="0.25">
      <c r="A326" s="673">
        <v>43194</v>
      </c>
      <c r="B326" s="674" t="s">
        <v>967</v>
      </c>
      <c r="C326" s="675" t="s">
        <v>917</v>
      </c>
      <c r="D326" s="675" t="s">
        <v>918</v>
      </c>
      <c r="E326" s="675" t="s">
        <v>919</v>
      </c>
      <c r="F326" s="675">
        <v>2019</v>
      </c>
      <c r="G326" s="675" t="s">
        <v>947</v>
      </c>
      <c r="H326" s="676">
        <v>8785</v>
      </c>
      <c r="I326" s="675" t="s">
        <v>921</v>
      </c>
      <c r="J326" s="677">
        <v>57.96</v>
      </c>
      <c r="K326" s="677">
        <v>0</v>
      </c>
      <c r="L326" s="677">
        <v>0</v>
      </c>
      <c r="M326" s="678">
        <f t="shared" si="20"/>
        <v>43646</v>
      </c>
      <c r="N326" s="679">
        <f t="shared" si="19"/>
        <v>43646</v>
      </c>
      <c r="O326" s="680">
        <f t="shared" si="21"/>
        <v>1</v>
      </c>
      <c r="P326" s="680">
        <f t="shared" ref="P326:P354" si="22">+O326*H326</f>
        <v>8785</v>
      </c>
    </row>
    <row r="327" spans="1:16" x14ac:dyDescent="0.25">
      <c r="A327" s="673">
        <v>43194</v>
      </c>
      <c r="B327" s="674" t="s">
        <v>967</v>
      </c>
      <c r="C327" s="675" t="s">
        <v>917</v>
      </c>
      <c r="D327" s="675" t="s">
        <v>918</v>
      </c>
      <c r="E327" s="675" t="s">
        <v>919</v>
      </c>
      <c r="F327" s="675">
        <v>2019</v>
      </c>
      <c r="G327" s="675" t="s">
        <v>968</v>
      </c>
      <c r="H327" s="676">
        <v>7811</v>
      </c>
      <c r="I327" s="675" t="s">
        <v>921</v>
      </c>
      <c r="J327" s="677">
        <v>57.96</v>
      </c>
      <c r="K327" s="677">
        <v>0</v>
      </c>
      <c r="L327" s="677">
        <v>0</v>
      </c>
      <c r="M327" s="678">
        <f t="shared" si="20"/>
        <v>43677</v>
      </c>
      <c r="N327" s="679">
        <f t="shared" si="19"/>
        <v>43677</v>
      </c>
      <c r="O327" s="680">
        <f t="shared" si="21"/>
        <v>1</v>
      </c>
      <c r="P327" s="680">
        <f t="shared" si="22"/>
        <v>7811</v>
      </c>
    </row>
    <row r="328" spans="1:16" x14ac:dyDescent="0.25">
      <c r="A328" s="673">
        <v>43194</v>
      </c>
      <c r="B328" s="674" t="s">
        <v>967</v>
      </c>
      <c r="C328" s="675" t="s">
        <v>917</v>
      </c>
      <c r="D328" s="675" t="s">
        <v>918</v>
      </c>
      <c r="E328" s="675" t="s">
        <v>919</v>
      </c>
      <c r="F328" s="675">
        <v>2019</v>
      </c>
      <c r="G328" s="675" t="s">
        <v>969</v>
      </c>
      <c r="H328" s="676">
        <v>6894</v>
      </c>
      <c r="I328" s="675" t="s">
        <v>921</v>
      </c>
      <c r="J328" s="677">
        <v>57.96</v>
      </c>
      <c r="K328" s="677">
        <v>0</v>
      </c>
      <c r="L328" s="677">
        <v>0</v>
      </c>
      <c r="M328" s="678">
        <f t="shared" si="20"/>
        <v>43708</v>
      </c>
      <c r="N328" s="679">
        <f t="shared" si="19"/>
        <v>43708</v>
      </c>
      <c r="O328" s="680">
        <f t="shared" si="21"/>
        <v>1</v>
      </c>
      <c r="P328" s="680">
        <f t="shared" si="22"/>
        <v>6894</v>
      </c>
    </row>
    <row r="329" spans="1:16" x14ac:dyDescent="0.25">
      <c r="A329" s="673">
        <v>43194</v>
      </c>
      <c r="B329" s="674" t="s">
        <v>967</v>
      </c>
      <c r="C329" s="675" t="s">
        <v>917</v>
      </c>
      <c r="D329" s="675" t="s">
        <v>918</v>
      </c>
      <c r="E329" s="675" t="s">
        <v>919</v>
      </c>
      <c r="F329" s="675">
        <v>2019</v>
      </c>
      <c r="G329" s="675" t="s">
        <v>945</v>
      </c>
      <c r="H329" s="676">
        <v>6028</v>
      </c>
      <c r="I329" s="675" t="s">
        <v>921</v>
      </c>
      <c r="J329" s="677">
        <v>57.96</v>
      </c>
      <c r="K329" s="677">
        <v>0</v>
      </c>
      <c r="L329" s="677">
        <v>0</v>
      </c>
      <c r="M329" s="678">
        <f t="shared" si="20"/>
        <v>43738</v>
      </c>
      <c r="N329" s="679">
        <f t="shared" si="19"/>
        <v>43738</v>
      </c>
      <c r="O329" s="680">
        <f t="shared" si="21"/>
        <v>1</v>
      </c>
      <c r="P329" s="680">
        <f t="shared" si="22"/>
        <v>6028</v>
      </c>
    </row>
    <row r="330" spans="1:16" x14ac:dyDescent="0.25">
      <c r="A330" s="673">
        <v>43194</v>
      </c>
      <c r="B330" s="674" t="s">
        <v>967</v>
      </c>
      <c r="C330" s="675" t="s">
        <v>917</v>
      </c>
      <c r="D330" s="675" t="s">
        <v>918</v>
      </c>
      <c r="E330" s="675" t="s">
        <v>919</v>
      </c>
      <c r="F330" s="675">
        <v>2019</v>
      </c>
      <c r="G330" s="675" t="s">
        <v>944</v>
      </c>
      <c r="H330" s="676">
        <v>5208</v>
      </c>
      <c r="I330" s="675" t="s">
        <v>921</v>
      </c>
      <c r="J330" s="677">
        <v>57.96</v>
      </c>
      <c r="K330" s="677">
        <v>0</v>
      </c>
      <c r="L330" s="677">
        <v>0</v>
      </c>
      <c r="M330" s="678">
        <f t="shared" si="20"/>
        <v>43769</v>
      </c>
      <c r="N330" s="679">
        <f t="shared" ref="N330:N354" si="23">+EOMONTH(RIGHT($G330,FIND("- ",$G330)-2)&amp;"-"&amp;$F330,IF($C330="Oil",0,0))</f>
        <v>43769</v>
      </c>
      <c r="O330" s="680">
        <f t="shared" si="21"/>
        <v>1</v>
      </c>
      <c r="P330" s="680">
        <f t="shared" si="22"/>
        <v>5208</v>
      </c>
    </row>
    <row r="331" spans="1:16" x14ac:dyDescent="0.25">
      <c r="A331" s="673">
        <v>43194</v>
      </c>
      <c r="B331" s="674" t="s">
        <v>967</v>
      </c>
      <c r="C331" s="675" t="s">
        <v>917</v>
      </c>
      <c r="D331" s="675" t="s">
        <v>918</v>
      </c>
      <c r="E331" s="675" t="s">
        <v>919</v>
      </c>
      <c r="F331" s="675">
        <v>2019</v>
      </c>
      <c r="G331" s="675" t="s">
        <v>961</v>
      </c>
      <c r="H331" s="676">
        <v>4429</v>
      </c>
      <c r="I331" s="675" t="s">
        <v>921</v>
      </c>
      <c r="J331" s="677">
        <v>57.96</v>
      </c>
      <c r="K331" s="677">
        <v>0</v>
      </c>
      <c r="L331" s="677">
        <v>0</v>
      </c>
      <c r="M331" s="678">
        <f t="shared" si="20"/>
        <v>43799</v>
      </c>
      <c r="N331" s="679">
        <f t="shared" si="23"/>
        <v>43799</v>
      </c>
      <c r="O331" s="680">
        <f t="shared" si="21"/>
        <v>1</v>
      </c>
      <c r="P331" s="680">
        <f t="shared" si="22"/>
        <v>4429</v>
      </c>
    </row>
    <row r="332" spans="1:16" x14ac:dyDescent="0.25">
      <c r="A332" s="673">
        <v>43194</v>
      </c>
      <c r="B332" s="674" t="s">
        <v>967</v>
      </c>
      <c r="C332" s="675" t="s">
        <v>917</v>
      </c>
      <c r="D332" s="675" t="s">
        <v>918</v>
      </c>
      <c r="E332" s="675" t="s">
        <v>919</v>
      </c>
      <c r="F332" s="675">
        <v>2019</v>
      </c>
      <c r="G332" s="675" t="s">
        <v>960</v>
      </c>
      <c r="H332" s="676">
        <v>3687</v>
      </c>
      <c r="I332" s="675" t="s">
        <v>921</v>
      </c>
      <c r="J332" s="677">
        <v>57.96</v>
      </c>
      <c r="K332" s="677">
        <v>0</v>
      </c>
      <c r="L332" s="677">
        <v>0</v>
      </c>
      <c r="M332" s="678">
        <f t="shared" ref="M332:M354" si="24">+EOMONTH(LEFT($G332,FIND(" -",$G332)-1)&amp;"-"&amp;$F332,IF($C332="Oil",0,0))</f>
        <v>43830</v>
      </c>
      <c r="N332" s="679">
        <f t="shared" si="23"/>
        <v>43830</v>
      </c>
      <c r="O332" s="680">
        <f t="shared" si="21"/>
        <v>1</v>
      </c>
      <c r="P332" s="680">
        <f t="shared" si="22"/>
        <v>3687</v>
      </c>
    </row>
    <row r="333" spans="1:16" x14ac:dyDescent="0.25">
      <c r="A333" s="673">
        <v>43194</v>
      </c>
      <c r="B333" s="674" t="s">
        <v>940</v>
      </c>
      <c r="C333" s="675" t="s">
        <v>917</v>
      </c>
      <c r="D333" s="675" t="s">
        <v>918</v>
      </c>
      <c r="E333" s="675" t="s">
        <v>919</v>
      </c>
      <c r="F333" s="675">
        <v>2020</v>
      </c>
      <c r="G333" s="675" t="s">
        <v>929</v>
      </c>
      <c r="H333" s="676">
        <v>10000</v>
      </c>
      <c r="I333" s="675" t="s">
        <v>921</v>
      </c>
      <c r="J333" s="677">
        <v>53.85</v>
      </c>
      <c r="K333" s="677">
        <v>0</v>
      </c>
      <c r="L333" s="677">
        <v>0</v>
      </c>
      <c r="M333" s="678">
        <f t="shared" si="24"/>
        <v>43861</v>
      </c>
      <c r="N333" s="679">
        <f t="shared" si="23"/>
        <v>44196</v>
      </c>
      <c r="O333" s="680">
        <f t="shared" si="21"/>
        <v>12</v>
      </c>
      <c r="P333" s="680">
        <f t="shared" si="22"/>
        <v>120000</v>
      </c>
    </row>
    <row r="334" spans="1:16" x14ac:dyDescent="0.25">
      <c r="A334" s="673">
        <v>43194</v>
      </c>
      <c r="B334" s="674" t="s">
        <v>939</v>
      </c>
      <c r="C334" s="675" t="s">
        <v>917</v>
      </c>
      <c r="D334" s="675" t="s">
        <v>918</v>
      </c>
      <c r="E334" s="675" t="s">
        <v>919</v>
      </c>
      <c r="F334" s="675">
        <v>2020</v>
      </c>
      <c r="G334" s="675" t="s">
        <v>929</v>
      </c>
      <c r="H334" s="676">
        <v>15000</v>
      </c>
      <c r="I334" s="675" t="s">
        <v>921</v>
      </c>
      <c r="J334" s="677">
        <v>53.85</v>
      </c>
      <c r="K334" s="677">
        <v>0</v>
      </c>
      <c r="L334" s="677">
        <v>0</v>
      </c>
      <c r="M334" s="678">
        <f t="shared" si="24"/>
        <v>43861</v>
      </c>
      <c r="N334" s="679">
        <f t="shared" si="23"/>
        <v>44196</v>
      </c>
      <c r="O334" s="680">
        <f t="shared" si="21"/>
        <v>12</v>
      </c>
      <c r="P334" s="680">
        <f t="shared" si="22"/>
        <v>180000</v>
      </c>
    </row>
    <row r="335" spans="1:16" x14ac:dyDescent="0.25">
      <c r="A335" s="673">
        <v>43194</v>
      </c>
      <c r="B335" s="674" t="s">
        <v>963</v>
      </c>
      <c r="C335" s="675" t="s">
        <v>917</v>
      </c>
      <c r="D335" s="675" t="s">
        <v>918</v>
      </c>
      <c r="E335" s="675" t="s">
        <v>919</v>
      </c>
      <c r="F335" s="675">
        <v>2020</v>
      </c>
      <c r="G335" s="675" t="s">
        <v>929</v>
      </c>
      <c r="H335" s="676">
        <v>19717.833333333332</v>
      </c>
      <c r="I335" s="675" t="s">
        <v>921</v>
      </c>
      <c r="J335" s="677">
        <v>54.28</v>
      </c>
      <c r="K335" s="677">
        <v>0</v>
      </c>
      <c r="L335" s="677">
        <v>0</v>
      </c>
      <c r="M335" s="678">
        <f t="shared" si="24"/>
        <v>43861</v>
      </c>
      <c r="N335" s="679">
        <f t="shared" si="23"/>
        <v>44196</v>
      </c>
      <c r="O335" s="680">
        <f t="shared" si="21"/>
        <v>12</v>
      </c>
      <c r="P335" s="680">
        <f t="shared" si="22"/>
        <v>236614</v>
      </c>
    </row>
    <row r="336" spans="1:16" x14ac:dyDescent="0.25">
      <c r="A336" s="673">
        <v>43194</v>
      </c>
      <c r="B336" s="674" t="s">
        <v>937</v>
      </c>
      <c r="C336" s="675" t="s">
        <v>925</v>
      </c>
      <c r="D336" s="675" t="s">
        <v>926</v>
      </c>
      <c r="E336" s="675" t="s">
        <v>919</v>
      </c>
      <c r="F336" s="675">
        <v>2018</v>
      </c>
      <c r="G336" s="675" t="s">
        <v>966</v>
      </c>
      <c r="H336" s="676">
        <v>69530.75</v>
      </c>
      <c r="I336" s="675" t="s">
        <v>927</v>
      </c>
      <c r="J336" s="677">
        <v>2.7919999999999998</v>
      </c>
      <c r="K336" s="677">
        <v>0</v>
      </c>
      <c r="L336" s="677">
        <v>0</v>
      </c>
      <c r="M336" s="678">
        <f t="shared" si="24"/>
        <v>43251</v>
      </c>
      <c r="N336" s="679">
        <f t="shared" si="23"/>
        <v>43465</v>
      </c>
      <c r="O336" s="680">
        <f t="shared" si="21"/>
        <v>8</v>
      </c>
      <c r="P336" s="680">
        <f t="shared" si="22"/>
        <v>556246</v>
      </c>
    </row>
    <row r="337" spans="1:16" x14ac:dyDescent="0.25">
      <c r="A337" s="673">
        <v>43194</v>
      </c>
      <c r="B337" s="674" t="s">
        <v>963</v>
      </c>
      <c r="C337" s="675" t="s">
        <v>925</v>
      </c>
      <c r="D337" s="675" t="s">
        <v>926</v>
      </c>
      <c r="E337" s="675" t="s">
        <v>919</v>
      </c>
      <c r="F337" s="675">
        <v>2020</v>
      </c>
      <c r="G337" s="675" t="s">
        <v>929</v>
      </c>
      <c r="H337" s="676">
        <v>38000.083333333336</v>
      </c>
      <c r="I337" s="675" t="s">
        <v>927</v>
      </c>
      <c r="J337" s="677">
        <v>2.7770000000000001</v>
      </c>
      <c r="K337" s="677">
        <v>0</v>
      </c>
      <c r="L337" s="677">
        <v>0</v>
      </c>
      <c r="M337" s="678">
        <f t="shared" si="24"/>
        <v>43861</v>
      </c>
      <c r="N337" s="679">
        <f t="shared" si="23"/>
        <v>44196</v>
      </c>
      <c r="O337" s="680">
        <f t="shared" si="21"/>
        <v>12</v>
      </c>
      <c r="P337" s="680">
        <f t="shared" si="22"/>
        <v>456001</v>
      </c>
    </row>
    <row r="338" spans="1:16" x14ac:dyDescent="0.25">
      <c r="A338" s="673">
        <v>43193</v>
      </c>
      <c r="B338" s="674" t="s">
        <v>963</v>
      </c>
      <c r="C338" s="675" t="s">
        <v>925</v>
      </c>
      <c r="D338" s="675" t="s">
        <v>926</v>
      </c>
      <c r="E338" s="675" t="s">
        <v>919</v>
      </c>
      <c r="F338" s="675">
        <v>2018</v>
      </c>
      <c r="G338" s="675" t="s">
        <v>966</v>
      </c>
      <c r="H338" s="676">
        <v>100000</v>
      </c>
      <c r="I338" s="675" t="s">
        <v>927</v>
      </c>
      <c r="J338" s="677">
        <v>2.8149999999999999</v>
      </c>
      <c r="K338" s="677">
        <v>0</v>
      </c>
      <c r="L338" s="677">
        <v>0</v>
      </c>
      <c r="M338" s="678">
        <f t="shared" si="24"/>
        <v>43251</v>
      </c>
      <c r="N338" s="679">
        <f t="shared" si="23"/>
        <v>43465</v>
      </c>
      <c r="O338" s="680">
        <f t="shared" si="21"/>
        <v>8</v>
      </c>
      <c r="P338" s="680">
        <f t="shared" si="22"/>
        <v>800000</v>
      </c>
    </row>
    <row r="339" spans="1:16" x14ac:dyDescent="0.25">
      <c r="A339" s="673">
        <v>43193</v>
      </c>
      <c r="B339" s="674" t="s">
        <v>940</v>
      </c>
      <c r="C339" s="675" t="s">
        <v>925</v>
      </c>
      <c r="D339" s="675" t="s">
        <v>926</v>
      </c>
      <c r="E339" s="675" t="s">
        <v>919</v>
      </c>
      <c r="F339" s="675">
        <v>2018</v>
      </c>
      <c r="G339" s="675" t="s">
        <v>966</v>
      </c>
      <c r="H339" s="676">
        <v>150000</v>
      </c>
      <c r="I339" s="675" t="s">
        <v>927</v>
      </c>
      <c r="J339" s="677">
        <v>2.8109999999999999</v>
      </c>
      <c r="K339" s="677">
        <v>0</v>
      </c>
      <c r="L339" s="677">
        <v>0</v>
      </c>
      <c r="M339" s="678">
        <f t="shared" si="24"/>
        <v>43251</v>
      </c>
      <c r="N339" s="679">
        <f t="shared" si="23"/>
        <v>43465</v>
      </c>
      <c r="O339" s="680">
        <f t="shared" si="21"/>
        <v>8</v>
      </c>
      <c r="P339" s="680">
        <f t="shared" si="22"/>
        <v>1200000</v>
      </c>
    </row>
    <row r="340" spans="1:16" x14ac:dyDescent="0.25">
      <c r="A340" s="673">
        <v>43193</v>
      </c>
      <c r="B340" s="674" t="s">
        <v>940</v>
      </c>
      <c r="C340" s="675" t="s">
        <v>925</v>
      </c>
      <c r="D340" s="675" t="s">
        <v>926</v>
      </c>
      <c r="E340" s="675" t="s">
        <v>919</v>
      </c>
      <c r="F340" s="675">
        <v>2019</v>
      </c>
      <c r="G340" s="675" t="s">
        <v>929</v>
      </c>
      <c r="H340" s="676">
        <v>100000</v>
      </c>
      <c r="I340" s="675" t="s">
        <v>927</v>
      </c>
      <c r="J340" s="677">
        <v>2.7850000000000001</v>
      </c>
      <c r="K340" s="677">
        <v>0</v>
      </c>
      <c r="L340" s="677">
        <v>0</v>
      </c>
      <c r="M340" s="678">
        <f t="shared" si="24"/>
        <v>43496</v>
      </c>
      <c r="N340" s="679">
        <f t="shared" si="23"/>
        <v>43830</v>
      </c>
      <c r="O340" s="680">
        <f t="shared" si="21"/>
        <v>12</v>
      </c>
      <c r="P340" s="680">
        <f t="shared" si="22"/>
        <v>1200000</v>
      </c>
    </row>
    <row r="341" spans="1:16" x14ac:dyDescent="0.25">
      <c r="A341" s="673">
        <v>43193</v>
      </c>
      <c r="B341" s="674" t="s">
        <v>939</v>
      </c>
      <c r="C341" s="675" t="s">
        <v>925</v>
      </c>
      <c r="D341" s="675" t="s">
        <v>926</v>
      </c>
      <c r="E341" s="675" t="s">
        <v>919</v>
      </c>
      <c r="F341" s="675">
        <v>2019</v>
      </c>
      <c r="G341" s="675" t="s">
        <v>929</v>
      </c>
      <c r="H341" s="676">
        <v>150000</v>
      </c>
      <c r="I341" s="675" t="s">
        <v>927</v>
      </c>
      <c r="J341" s="677">
        <v>2.7850000000000001</v>
      </c>
      <c r="K341" s="677">
        <v>0</v>
      </c>
      <c r="L341" s="677">
        <v>0</v>
      </c>
      <c r="M341" s="678">
        <f t="shared" si="24"/>
        <v>43496</v>
      </c>
      <c r="N341" s="679">
        <f t="shared" si="23"/>
        <v>43830</v>
      </c>
      <c r="O341" s="680">
        <f t="shared" si="21"/>
        <v>12</v>
      </c>
      <c r="P341" s="680">
        <f t="shared" si="22"/>
        <v>1800000</v>
      </c>
    </row>
    <row r="342" spans="1:16" x14ac:dyDescent="0.25">
      <c r="A342" s="673">
        <v>43193</v>
      </c>
      <c r="B342" s="674" t="s">
        <v>939</v>
      </c>
      <c r="C342" s="675" t="s">
        <v>925</v>
      </c>
      <c r="D342" s="675" t="s">
        <v>926</v>
      </c>
      <c r="E342" s="675" t="s">
        <v>919</v>
      </c>
      <c r="F342" s="675">
        <v>2019</v>
      </c>
      <c r="G342" s="675" t="s">
        <v>959</v>
      </c>
      <c r="H342" s="676">
        <v>46774</v>
      </c>
      <c r="I342" s="675" t="s">
        <v>927</v>
      </c>
      <c r="J342" s="677">
        <v>2.83</v>
      </c>
      <c r="K342" s="677">
        <v>0</v>
      </c>
      <c r="L342" s="677">
        <v>0</v>
      </c>
      <c r="M342" s="678">
        <f t="shared" si="24"/>
        <v>43496</v>
      </c>
      <c r="N342" s="679">
        <f t="shared" si="23"/>
        <v>43496</v>
      </c>
      <c r="O342" s="680">
        <f t="shared" si="21"/>
        <v>1</v>
      </c>
      <c r="P342" s="680">
        <f t="shared" si="22"/>
        <v>46774</v>
      </c>
    </row>
    <row r="343" spans="1:16" x14ac:dyDescent="0.25">
      <c r="A343" s="673">
        <v>43193</v>
      </c>
      <c r="B343" s="674" t="s">
        <v>939</v>
      </c>
      <c r="C343" s="675" t="s">
        <v>925</v>
      </c>
      <c r="D343" s="675" t="s">
        <v>926</v>
      </c>
      <c r="E343" s="675" t="s">
        <v>919</v>
      </c>
      <c r="F343" s="675">
        <v>2019</v>
      </c>
      <c r="G343" s="675" t="s">
        <v>950</v>
      </c>
      <c r="H343" s="676">
        <v>41766</v>
      </c>
      <c r="I343" s="675" t="s">
        <v>927</v>
      </c>
      <c r="J343" s="677">
        <v>2.83</v>
      </c>
      <c r="K343" s="677">
        <v>0</v>
      </c>
      <c r="L343" s="677">
        <v>0</v>
      </c>
      <c r="M343" s="678">
        <f t="shared" si="24"/>
        <v>43524</v>
      </c>
      <c r="N343" s="679">
        <f t="shared" si="23"/>
        <v>43524</v>
      </c>
      <c r="O343" s="680">
        <f t="shared" si="21"/>
        <v>1</v>
      </c>
      <c r="P343" s="680">
        <f t="shared" si="22"/>
        <v>41766</v>
      </c>
    </row>
    <row r="344" spans="1:16" x14ac:dyDescent="0.25">
      <c r="A344" s="673">
        <v>43193</v>
      </c>
      <c r="B344" s="674" t="s">
        <v>939</v>
      </c>
      <c r="C344" s="675" t="s">
        <v>925</v>
      </c>
      <c r="D344" s="675" t="s">
        <v>926</v>
      </c>
      <c r="E344" s="675" t="s">
        <v>919</v>
      </c>
      <c r="F344" s="675">
        <v>2019</v>
      </c>
      <c r="G344" s="675" t="s">
        <v>958</v>
      </c>
      <c r="H344" s="676">
        <v>37224</v>
      </c>
      <c r="I344" s="675" t="s">
        <v>927</v>
      </c>
      <c r="J344" s="677">
        <v>2.83</v>
      </c>
      <c r="K344" s="677">
        <v>0</v>
      </c>
      <c r="L344" s="677">
        <v>0</v>
      </c>
      <c r="M344" s="678">
        <f t="shared" si="24"/>
        <v>43555</v>
      </c>
      <c r="N344" s="679">
        <f t="shared" si="23"/>
        <v>43555</v>
      </c>
      <c r="O344" s="680">
        <f t="shared" si="21"/>
        <v>1</v>
      </c>
      <c r="P344" s="680">
        <f t="shared" si="22"/>
        <v>37224</v>
      </c>
    </row>
    <row r="345" spans="1:16" x14ac:dyDescent="0.25">
      <c r="A345" s="673">
        <v>43193</v>
      </c>
      <c r="B345" s="674" t="s">
        <v>939</v>
      </c>
      <c r="C345" s="675" t="s">
        <v>925</v>
      </c>
      <c r="D345" s="675" t="s">
        <v>926</v>
      </c>
      <c r="E345" s="675" t="s">
        <v>919</v>
      </c>
      <c r="F345" s="675">
        <v>2019</v>
      </c>
      <c r="G345" s="675" t="s">
        <v>949</v>
      </c>
      <c r="H345" s="676">
        <v>33098</v>
      </c>
      <c r="I345" s="675" t="s">
        <v>927</v>
      </c>
      <c r="J345" s="677">
        <v>2.83</v>
      </c>
      <c r="K345" s="677">
        <v>0</v>
      </c>
      <c r="L345" s="677">
        <v>0</v>
      </c>
      <c r="M345" s="678">
        <f t="shared" si="24"/>
        <v>43585</v>
      </c>
      <c r="N345" s="679">
        <f t="shared" si="23"/>
        <v>43585</v>
      </c>
      <c r="O345" s="680">
        <f t="shared" si="21"/>
        <v>1</v>
      </c>
      <c r="P345" s="680">
        <f t="shared" si="22"/>
        <v>33098</v>
      </c>
    </row>
    <row r="346" spans="1:16" x14ac:dyDescent="0.25">
      <c r="A346" s="673">
        <v>43193</v>
      </c>
      <c r="B346" s="674" t="s">
        <v>939</v>
      </c>
      <c r="C346" s="675" t="s">
        <v>925</v>
      </c>
      <c r="D346" s="675" t="s">
        <v>926</v>
      </c>
      <c r="E346" s="675" t="s">
        <v>919</v>
      </c>
      <c r="F346" s="675">
        <v>2019</v>
      </c>
      <c r="G346" s="675" t="s">
        <v>948</v>
      </c>
      <c r="H346" s="676">
        <v>29137</v>
      </c>
      <c r="I346" s="675" t="s">
        <v>927</v>
      </c>
      <c r="J346" s="677">
        <v>2.83</v>
      </c>
      <c r="K346" s="677">
        <v>0</v>
      </c>
      <c r="L346" s="677">
        <v>0</v>
      </c>
      <c r="M346" s="678">
        <f t="shared" si="24"/>
        <v>43616</v>
      </c>
      <c r="N346" s="679">
        <f t="shared" si="23"/>
        <v>43616</v>
      </c>
      <c r="O346" s="680">
        <f t="shared" si="21"/>
        <v>1</v>
      </c>
      <c r="P346" s="680">
        <f t="shared" si="22"/>
        <v>29137</v>
      </c>
    </row>
    <row r="347" spans="1:16" x14ac:dyDescent="0.25">
      <c r="A347" s="673">
        <v>43193</v>
      </c>
      <c r="B347" s="674" t="s">
        <v>939</v>
      </c>
      <c r="C347" s="675" t="s">
        <v>925</v>
      </c>
      <c r="D347" s="675" t="s">
        <v>926</v>
      </c>
      <c r="E347" s="675" t="s">
        <v>919</v>
      </c>
      <c r="F347" s="675">
        <v>2019</v>
      </c>
      <c r="G347" s="675" t="s">
        <v>947</v>
      </c>
      <c r="H347" s="676">
        <v>25306</v>
      </c>
      <c r="I347" s="675" t="s">
        <v>927</v>
      </c>
      <c r="J347" s="677">
        <v>2.83</v>
      </c>
      <c r="K347" s="677">
        <v>0</v>
      </c>
      <c r="L347" s="677">
        <v>0</v>
      </c>
      <c r="M347" s="678">
        <f t="shared" si="24"/>
        <v>43646</v>
      </c>
      <c r="N347" s="679">
        <f t="shared" si="23"/>
        <v>43646</v>
      </c>
      <c r="O347" s="680">
        <f t="shared" si="21"/>
        <v>1</v>
      </c>
      <c r="P347" s="680">
        <f t="shared" si="22"/>
        <v>25306</v>
      </c>
    </row>
    <row r="348" spans="1:16" x14ac:dyDescent="0.25">
      <c r="A348" s="673">
        <v>43193</v>
      </c>
      <c r="B348" s="674" t="s">
        <v>939</v>
      </c>
      <c r="C348" s="675" t="s">
        <v>925</v>
      </c>
      <c r="D348" s="675" t="s">
        <v>926</v>
      </c>
      <c r="E348" s="675" t="s">
        <v>919</v>
      </c>
      <c r="F348" s="675">
        <v>2019</v>
      </c>
      <c r="G348" s="675" t="s">
        <v>968</v>
      </c>
      <c r="H348" s="676">
        <v>21764</v>
      </c>
      <c r="I348" s="675" t="s">
        <v>927</v>
      </c>
      <c r="J348" s="677">
        <v>2.83</v>
      </c>
      <c r="K348" s="677">
        <v>0</v>
      </c>
      <c r="L348" s="677">
        <v>0</v>
      </c>
      <c r="M348" s="678">
        <f t="shared" si="24"/>
        <v>43677</v>
      </c>
      <c r="N348" s="679">
        <f t="shared" si="23"/>
        <v>43677</v>
      </c>
      <c r="O348" s="680">
        <f t="shared" si="21"/>
        <v>1</v>
      </c>
      <c r="P348" s="680">
        <f t="shared" si="22"/>
        <v>21764</v>
      </c>
    </row>
    <row r="349" spans="1:16" x14ac:dyDescent="0.25">
      <c r="A349" s="673">
        <v>43193</v>
      </c>
      <c r="B349" s="674" t="s">
        <v>939</v>
      </c>
      <c r="C349" s="675" t="s">
        <v>925</v>
      </c>
      <c r="D349" s="675" t="s">
        <v>926</v>
      </c>
      <c r="E349" s="675" t="s">
        <v>919</v>
      </c>
      <c r="F349" s="675">
        <v>2019</v>
      </c>
      <c r="G349" s="675" t="s">
        <v>969</v>
      </c>
      <c r="H349" s="676">
        <v>18482</v>
      </c>
      <c r="I349" s="675" t="s">
        <v>927</v>
      </c>
      <c r="J349" s="677">
        <v>2.83</v>
      </c>
      <c r="K349" s="677">
        <v>0</v>
      </c>
      <c r="L349" s="677">
        <v>0</v>
      </c>
      <c r="M349" s="678">
        <f t="shared" si="24"/>
        <v>43708</v>
      </c>
      <c r="N349" s="679">
        <f t="shared" si="23"/>
        <v>43708</v>
      </c>
      <c r="O349" s="680">
        <f t="shared" si="21"/>
        <v>1</v>
      </c>
      <c r="P349" s="680">
        <f t="shared" si="22"/>
        <v>18482</v>
      </c>
    </row>
    <row r="350" spans="1:16" x14ac:dyDescent="0.25">
      <c r="A350" s="673">
        <v>43193</v>
      </c>
      <c r="B350" s="674" t="s">
        <v>939</v>
      </c>
      <c r="C350" s="675" t="s">
        <v>925</v>
      </c>
      <c r="D350" s="675" t="s">
        <v>926</v>
      </c>
      <c r="E350" s="675" t="s">
        <v>919</v>
      </c>
      <c r="F350" s="675">
        <v>2019</v>
      </c>
      <c r="G350" s="675" t="s">
        <v>945</v>
      </c>
      <c r="H350" s="676">
        <v>15363</v>
      </c>
      <c r="I350" s="675" t="s">
        <v>927</v>
      </c>
      <c r="J350" s="677">
        <v>2.83</v>
      </c>
      <c r="K350" s="677">
        <v>0</v>
      </c>
      <c r="L350" s="677">
        <v>0</v>
      </c>
      <c r="M350" s="678">
        <f t="shared" si="24"/>
        <v>43738</v>
      </c>
      <c r="N350" s="679">
        <f t="shared" si="23"/>
        <v>43738</v>
      </c>
      <c r="O350" s="680">
        <f t="shared" si="21"/>
        <v>1</v>
      </c>
      <c r="P350" s="680">
        <f t="shared" si="22"/>
        <v>15363</v>
      </c>
    </row>
    <row r="351" spans="1:16" x14ac:dyDescent="0.25">
      <c r="A351" s="673">
        <v>43193</v>
      </c>
      <c r="B351" s="674" t="s">
        <v>939</v>
      </c>
      <c r="C351" s="675" t="s">
        <v>925</v>
      </c>
      <c r="D351" s="675" t="s">
        <v>926</v>
      </c>
      <c r="E351" s="675" t="s">
        <v>919</v>
      </c>
      <c r="F351" s="675">
        <v>2019</v>
      </c>
      <c r="G351" s="675" t="s">
        <v>944</v>
      </c>
      <c r="H351" s="676">
        <v>12295</v>
      </c>
      <c r="I351" s="675" t="s">
        <v>927</v>
      </c>
      <c r="J351" s="677">
        <v>2.83</v>
      </c>
      <c r="K351" s="677">
        <v>0</v>
      </c>
      <c r="L351" s="677">
        <v>0</v>
      </c>
      <c r="M351" s="678">
        <f t="shared" si="24"/>
        <v>43769</v>
      </c>
      <c r="N351" s="679">
        <f t="shared" si="23"/>
        <v>43769</v>
      </c>
      <c r="O351" s="680">
        <f t="shared" si="21"/>
        <v>1</v>
      </c>
      <c r="P351" s="680">
        <f t="shared" si="22"/>
        <v>12295</v>
      </c>
    </row>
    <row r="352" spans="1:16" x14ac:dyDescent="0.25">
      <c r="A352" s="673">
        <v>43193</v>
      </c>
      <c r="B352" s="674" t="s">
        <v>939</v>
      </c>
      <c r="C352" s="675" t="s">
        <v>925</v>
      </c>
      <c r="D352" s="675" t="s">
        <v>926</v>
      </c>
      <c r="E352" s="675" t="s">
        <v>919</v>
      </c>
      <c r="F352" s="675">
        <v>2019</v>
      </c>
      <c r="G352" s="675" t="s">
        <v>961</v>
      </c>
      <c r="H352" s="676">
        <v>9335</v>
      </c>
      <c r="I352" s="675" t="s">
        <v>927</v>
      </c>
      <c r="J352" s="677">
        <v>2.83</v>
      </c>
      <c r="K352" s="677">
        <v>0</v>
      </c>
      <c r="L352" s="677">
        <v>0</v>
      </c>
      <c r="M352" s="678">
        <f t="shared" si="24"/>
        <v>43799</v>
      </c>
      <c r="N352" s="679">
        <f t="shared" si="23"/>
        <v>43799</v>
      </c>
      <c r="O352" s="680">
        <f t="shared" si="21"/>
        <v>1</v>
      </c>
      <c r="P352" s="680">
        <f t="shared" si="22"/>
        <v>9335</v>
      </c>
    </row>
    <row r="353" spans="1:16" x14ac:dyDescent="0.25">
      <c r="A353" s="673">
        <v>43193</v>
      </c>
      <c r="B353" s="674" t="s">
        <v>939</v>
      </c>
      <c r="C353" s="675" t="s">
        <v>925</v>
      </c>
      <c r="D353" s="675" t="s">
        <v>926</v>
      </c>
      <c r="E353" s="675" t="s">
        <v>919</v>
      </c>
      <c r="F353" s="675">
        <v>2019</v>
      </c>
      <c r="G353" s="675" t="s">
        <v>960</v>
      </c>
      <c r="H353" s="676">
        <v>6374</v>
      </c>
      <c r="I353" s="675" t="s">
        <v>927</v>
      </c>
      <c r="J353" s="677">
        <v>2.83</v>
      </c>
      <c r="K353" s="677">
        <v>0</v>
      </c>
      <c r="L353" s="677">
        <v>0</v>
      </c>
      <c r="M353" s="678">
        <f t="shared" si="24"/>
        <v>43830</v>
      </c>
      <c r="N353" s="679">
        <f t="shared" si="23"/>
        <v>43830</v>
      </c>
      <c r="O353" s="680">
        <f t="shared" si="21"/>
        <v>1</v>
      </c>
      <c r="P353" s="680">
        <f t="shared" si="22"/>
        <v>6374</v>
      </c>
    </row>
    <row r="354" spans="1:16" x14ac:dyDescent="0.25">
      <c r="A354" s="673">
        <v>43193</v>
      </c>
      <c r="B354" s="674" t="s">
        <v>939</v>
      </c>
      <c r="C354" s="675" t="s">
        <v>925</v>
      </c>
      <c r="D354" s="675" t="s">
        <v>926</v>
      </c>
      <c r="E354" s="675" t="s">
        <v>919</v>
      </c>
      <c r="F354" s="675">
        <v>2020</v>
      </c>
      <c r="G354" s="675" t="s">
        <v>929</v>
      </c>
      <c r="H354" s="676">
        <v>200000</v>
      </c>
      <c r="I354" s="675" t="s">
        <v>927</v>
      </c>
      <c r="J354" s="677">
        <v>2.762</v>
      </c>
      <c r="K354" s="677">
        <v>0</v>
      </c>
      <c r="L354" s="677">
        <v>0</v>
      </c>
      <c r="M354" s="678">
        <f t="shared" si="24"/>
        <v>43861</v>
      </c>
      <c r="N354" s="679">
        <f t="shared" si="23"/>
        <v>44196</v>
      </c>
      <c r="O354" s="680">
        <f t="shared" si="21"/>
        <v>12</v>
      </c>
      <c r="P354" s="680">
        <f t="shared" si="22"/>
        <v>2400000</v>
      </c>
    </row>
  </sheetData>
  <conditionalFormatting sqref="A1:P354">
    <cfRule type="expression" dxfId="66" priority="1">
      <formula>($A2&lt;&gt;$A1)</formula>
    </cfRule>
    <cfRule type="expression" dxfId="65" priority="2">
      <formula>($D2&lt;&gt;$D1)</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E889B-5B08-4D0D-B017-10CA1EDD57CC}">
  <sheetPr codeName="Sheet8"/>
  <dimension ref="A1:E721"/>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sheetData>
    <row r="1" spans="1:5" ht="34.5" x14ac:dyDescent="0.25">
      <c r="A1" s="557" t="s">
        <v>827</v>
      </c>
      <c r="B1" s="557" t="s">
        <v>896</v>
      </c>
      <c r="C1" s="558" t="s">
        <v>897</v>
      </c>
      <c r="D1" s="558" t="s">
        <v>898</v>
      </c>
      <c r="E1" s="559" t="s">
        <v>899</v>
      </c>
    </row>
    <row r="2" spans="1:5" x14ac:dyDescent="0.25">
      <c r="A2" s="618">
        <v>44135</v>
      </c>
      <c r="B2" s="661">
        <f>-0.58-0.06</f>
        <v>-0.6399999999999999</v>
      </c>
      <c r="C2" s="661">
        <f>-0.07-0.06</f>
        <v>-0.13</v>
      </c>
      <c r="D2" s="661">
        <v>-1.25</v>
      </c>
      <c r="E2" s="661">
        <v>-0.08</v>
      </c>
    </row>
    <row r="3" spans="1:5" x14ac:dyDescent="0.25">
      <c r="A3" s="575">
        <f t="shared" ref="A3:A66" si="0">+EOMONTH(A2,1)</f>
        <v>44165</v>
      </c>
      <c r="B3" s="662">
        <f t="shared" ref="B3:E18" si="1">+B2</f>
        <v>-0.6399999999999999</v>
      </c>
      <c r="C3" s="662">
        <f t="shared" si="1"/>
        <v>-0.13</v>
      </c>
      <c r="D3" s="662">
        <f t="shared" si="1"/>
        <v>-1.25</v>
      </c>
      <c r="E3" s="662">
        <f t="shared" si="1"/>
        <v>-0.08</v>
      </c>
    </row>
    <row r="4" spans="1:5" x14ac:dyDescent="0.25">
      <c r="A4" s="567">
        <f t="shared" si="0"/>
        <v>44196</v>
      </c>
      <c r="B4" s="487">
        <f t="shared" si="1"/>
        <v>-0.6399999999999999</v>
      </c>
      <c r="C4" s="487">
        <f t="shared" si="1"/>
        <v>-0.13</v>
      </c>
      <c r="D4" s="487">
        <f t="shared" si="1"/>
        <v>-1.25</v>
      </c>
      <c r="E4" s="487">
        <f t="shared" si="1"/>
        <v>-0.08</v>
      </c>
    </row>
    <row r="5" spans="1:5" x14ac:dyDescent="0.25">
      <c r="A5" s="575">
        <f t="shared" si="0"/>
        <v>44227</v>
      </c>
      <c r="B5" s="662">
        <f t="shared" si="1"/>
        <v>-0.6399999999999999</v>
      </c>
      <c r="C5" s="662">
        <f t="shared" si="1"/>
        <v>-0.13</v>
      </c>
      <c r="D5" s="662">
        <f t="shared" si="1"/>
        <v>-1.25</v>
      </c>
      <c r="E5" s="662">
        <f t="shared" si="1"/>
        <v>-0.08</v>
      </c>
    </row>
    <row r="6" spans="1:5" x14ac:dyDescent="0.25">
      <c r="A6" s="567">
        <f t="shared" si="0"/>
        <v>44255</v>
      </c>
      <c r="B6" s="487">
        <f t="shared" si="1"/>
        <v>-0.6399999999999999</v>
      </c>
      <c r="C6" s="487">
        <f t="shared" si="1"/>
        <v>-0.13</v>
      </c>
      <c r="D6" s="487">
        <f t="shared" si="1"/>
        <v>-1.25</v>
      </c>
      <c r="E6" s="487">
        <f t="shared" si="1"/>
        <v>-0.08</v>
      </c>
    </row>
    <row r="7" spans="1:5" x14ac:dyDescent="0.25">
      <c r="A7" s="575">
        <f t="shared" si="0"/>
        <v>44286</v>
      </c>
      <c r="B7" s="662">
        <f t="shared" si="1"/>
        <v>-0.6399999999999999</v>
      </c>
      <c r="C7" s="662">
        <f t="shared" si="1"/>
        <v>-0.13</v>
      </c>
      <c r="D7" s="662">
        <f t="shared" si="1"/>
        <v>-1.25</v>
      </c>
      <c r="E7" s="662">
        <f t="shared" si="1"/>
        <v>-0.08</v>
      </c>
    </row>
    <row r="8" spans="1:5" x14ac:dyDescent="0.25">
      <c r="A8" s="567">
        <f t="shared" si="0"/>
        <v>44316</v>
      </c>
      <c r="B8" s="487">
        <f t="shared" si="1"/>
        <v>-0.6399999999999999</v>
      </c>
      <c r="C8" s="487">
        <f t="shared" si="1"/>
        <v>-0.13</v>
      </c>
      <c r="D8" s="487">
        <f t="shared" si="1"/>
        <v>-1.25</v>
      </c>
      <c r="E8" s="487">
        <f t="shared" si="1"/>
        <v>-0.08</v>
      </c>
    </row>
    <row r="9" spans="1:5" x14ac:dyDescent="0.25">
      <c r="A9" s="575">
        <f t="shared" si="0"/>
        <v>44347</v>
      </c>
      <c r="B9" s="662">
        <f t="shared" si="1"/>
        <v>-0.6399999999999999</v>
      </c>
      <c r="C9" s="662">
        <f t="shared" si="1"/>
        <v>-0.13</v>
      </c>
      <c r="D9" s="662">
        <f t="shared" si="1"/>
        <v>-1.25</v>
      </c>
      <c r="E9" s="662">
        <f t="shared" si="1"/>
        <v>-0.08</v>
      </c>
    </row>
    <row r="10" spans="1:5" x14ac:dyDescent="0.25">
      <c r="A10" s="567">
        <f t="shared" si="0"/>
        <v>44377</v>
      </c>
      <c r="B10" s="487">
        <f t="shared" si="1"/>
        <v>-0.6399999999999999</v>
      </c>
      <c r="C10" s="487">
        <f t="shared" si="1"/>
        <v>-0.13</v>
      </c>
      <c r="D10" s="487">
        <f t="shared" si="1"/>
        <v>-1.25</v>
      </c>
      <c r="E10" s="487">
        <f t="shared" si="1"/>
        <v>-0.08</v>
      </c>
    </row>
    <row r="11" spans="1:5" x14ac:dyDescent="0.25">
      <c r="A11" s="575">
        <f t="shared" si="0"/>
        <v>44408</v>
      </c>
      <c r="B11" s="662">
        <f t="shared" si="1"/>
        <v>-0.6399999999999999</v>
      </c>
      <c r="C11" s="662">
        <f t="shared" si="1"/>
        <v>-0.13</v>
      </c>
      <c r="D11" s="662">
        <f t="shared" si="1"/>
        <v>-1.25</v>
      </c>
      <c r="E11" s="662">
        <f t="shared" si="1"/>
        <v>-0.08</v>
      </c>
    </row>
    <row r="12" spans="1:5" x14ac:dyDescent="0.25">
      <c r="A12" s="567">
        <f t="shared" si="0"/>
        <v>44439</v>
      </c>
      <c r="B12" s="487">
        <f t="shared" si="1"/>
        <v>-0.6399999999999999</v>
      </c>
      <c r="C12" s="487">
        <f t="shared" si="1"/>
        <v>-0.13</v>
      </c>
      <c r="D12" s="487">
        <f t="shared" si="1"/>
        <v>-1.25</v>
      </c>
      <c r="E12" s="487">
        <f t="shared" si="1"/>
        <v>-0.08</v>
      </c>
    </row>
    <row r="13" spans="1:5" x14ac:dyDescent="0.25">
      <c r="A13" s="575">
        <f t="shared" si="0"/>
        <v>44469</v>
      </c>
      <c r="B13" s="662">
        <f t="shared" si="1"/>
        <v>-0.6399999999999999</v>
      </c>
      <c r="C13" s="662">
        <f t="shared" si="1"/>
        <v>-0.13</v>
      </c>
      <c r="D13" s="662">
        <f t="shared" si="1"/>
        <v>-1.25</v>
      </c>
      <c r="E13" s="662">
        <f t="shared" si="1"/>
        <v>-0.08</v>
      </c>
    </row>
    <row r="14" spans="1:5" x14ac:dyDescent="0.25">
      <c r="A14" s="567">
        <f t="shared" si="0"/>
        <v>44500</v>
      </c>
      <c r="B14" s="487">
        <f t="shared" si="1"/>
        <v>-0.6399999999999999</v>
      </c>
      <c r="C14" s="487">
        <f t="shared" si="1"/>
        <v>-0.13</v>
      </c>
      <c r="D14" s="487">
        <f t="shared" si="1"/>
        <v>-1.25</v>
      </c>
      <c r="E14" s="487">
        <f t="shared" si="1"/>
        <v>-0.08</v>
      </c>
    </row>
    <row r="15" spans="1:5" x14ac:dyDescent="0.25">
      <c r="A15" s="575">
        <f t="shared" si="0"/>
        <v>44530</v>
      </c>
      <c r="B15" s="662">
        <f t="shared" si="1"/>
        <v>-0.6399999999999999</v>
      </c>
      <c r="C15" s="662">
        <f t="shared" si="1"/>
        <v>-0.13</v>
      </c>
      <c r="D15" s="662">
        <f t="shared" si="1"/>
        <v>-1.25</v>
      </c>
      <c r="E15" s="662">
        <f t="shared" si="1"/>
        <v>-0.08</v>
      </c>
    </row>
    <row r="16" spans="1:5" x14ac:dyDescent="0.25">
      <c r="A16" s="567">
        <f t="shared" si="0"/>
        <v>44561</v>
      </c>
      <c r="B16" s="487">
        <f t="shared" si="1"/>
        <v>-0.6399999999999999</v>
      </c>
      <c r="C16" s="487">
        <f t="shared" si="1"/>
        <v>-0.13</v>
      </c>
      <c r="D16" s="487">
        <f t="shared" si="1"/>
        <v>-1.25</v>
      </c>
      <c r="E16" s="487">
        <f t="shared" si="1"/>
        <v>-0.08</v>
      </c>
    </row>
    <row r="17" spans="1:5" x14ac:dyDescent="0.25">
      <c r="A17" s="575">
        <f t="shared" si="0"/>
        <v>44592</v>
      </c>
      <c r="B17" s="662">
        <f t="shared" si="1"/>
        <v>-0.6399999999999999</v>
      </c>
      <c r="C17" s="662">
        <f t="shared" si="1"/>
        <v>-0.13</v>
      </c>
      <c r="D17" s="662">
        <f t="shared" si="1"/>
        <v>-1.25</v>
      </c>
      <c r="E17" s="662">
        <f t="shared" si="1"/>
        <v>-0.08</v>
      </c>
    </row>
    <row r="18" spans="1:5" x14ac:dyDescent="0.25">
      <c r="A18" s="567">
        <f t="shared" si="0"/>
        <v>44620</v>
      </c>
      <c r="B18" s="487">
        <f t="shared" si="1"/>
        <v>-0.6399999999999999</v>
      </c>
      <c r="C18" s="487">
        <f t="shared" si="1"/>
        <v>-0.13</v>
      </c>
      <c r="D18" s="487">
        <f t="shared" si="1"/>
        <v>-1.25</v>
      </c>
      <c r="E18" s="487">
        <f t="shared" si="1"/>
        <v>-0.08</v>
      </c>
    </row>
    <row r="19" spans="1:5" x14ac:dyDescent="0.25">
      <c r="A19" s="575">
        <f t="shared" si="0"/>
        <v>44651</v>
      </c>
      <c r="B19" s="662">
        <f t="shared" ref="B19:E34" si="2">+B18</f>
        <v>-0.6399999999999999</v>
      </c>
      <c r="C19" s="662">
        <f t="shared" si="2"/>
        <v>-0.13</v>
      </c>
      <c r="D19" s="662">
        <f t="shared" si="2"/>
        <v>-1.25</v>
      </c>
      <c r="E19" s="662">
        <f t="shared" si="2"/>
        <v>-0.08</v>
      </c>
    </row>
    <row r="20" spans="1:5" x14ac:dyDescent="0.25">
      <c r="A20" s="567">
        <f t="shared" si="0"/>
        <v>44681</v>
      </c>
      <c r="B20" s="487">
        <f t="shared" si="2"/>
        <v>-0.6399999999999999</v>
      </c>
      <c r="C20" s="487">
        <f t="shared" si="2"/>
        <v>-0.13</v>
      </c>
      <c r="D20" s="487">
        <f t="shared" si="2"/>
        <v>-1.25</v>
      </c>
      <c r="E20" s="487">
        <f t="shared" si="2"/>
        <v>-0.08</v>
      </c>
    </row>
    <row r="21" spans="1:5" x14ac:dyDescent="0.25">
      <c r="A21" s="575">
        <f t="shared" si="0"/>
        <v>44712</v>
      </c>
      <c r="B21" s="662">
        <f t="shared" si="2"/>
        <v>-0.6399999999999999</v>
      </c>
      <c r="C21" s="662">
        <f t="shared" si="2"/>
        <v>-0.13</v>
      </c>
      <c r="D21" s="662">
        <f t="shared" si="2"/>
        <v>-1.25</v>
      </c>
      <c r="E21" s="662">
        <f t="shared" si="2"/>
        <v>-0.08</v>
      </c>
    </row>
    <row r="22" spans="1:5" x14ac:dyDescent="0.25">
      <c r="A22" s="567">
        <f t="shared" si="0"/>
        <v>44742</v>
      </c>
      <c r="B22" s="487">
        <f t="shared" si="2"/>
        <v>-0.6399999999999999</v>
      </c>
      <c r="C22" s="487">
        <f t="shared" si="2"/>
        <v>-0.13</v>
      </c>
      <c r="D22" s="487">
        <f t="shared" si="2"/>
        <v>-1.25</v>
      </c>
      <c r="E22" s="487">
        <f t="shared" si="2"/>
        <v>-0.08</v>
      </c>
    </row>
    <row r="23" spans="1:5" x14ac:dyDescent="0.25">
      <c r="A23" s="575">
        <f t="shared" si="0"/>
        <v>44773</v>
      </c>
      <c r="B23" s="662">
        <f t="shared" si="2"/>
        <v>-0.6399999999999999</v>
      </c>
      <c r="C23" s="662">
        <f t="shared" si="2"/>
        <v>-0.13</v>
      </c>
      <c r="D23" s="662">
        <f t="shared" si="2"/>
        <v>-1.25</v>
      </c>
      <c r="E23" s="662">
        <f t="shared" si="2"/>
        <v>-0.08</v>
      </c>
    </row>
    <row r="24" spans="1:5" x14ac:dyDescent="0.25">
      <c r="A24" s="567">
        <f t="shared" si="0"/>
        <v>44804</v>
      </c>
      <c r="B24" s="487">
        <f t="shared" si="2"/>
        <v>-0.6399999999999999</v>
      </c>
      <c r="C24" s="487">
        <f t="shared" si="2"/>
        <v>-0.13</v>
      </c>
      <c r="D24" s="487">
        <f t="shared" si="2"/>
        <v>-1.25</v>
      </c>
      <c r="E24" s="487">
        <f t="shared" si="2"/>
        <v>-0.08</v>
      </c>
    </row>
    <row r="25" spans="1:5" x14ac:dyDescent="0.25">
      <c r="A25" s="575">
        <f t="shared" si="0"/>
        <v>44834</v>
      </c>
      <c r="B25" s="662">
        <f t="shared" si="2"/>
        <v>-0.6399999999999999</v>
      </c>
      <c r="C25" s="662">
        <f t="shared" si="2"/>
        <v>-0.13</v>
      </c>
      <c r="D25" s="662">
        <f t="shared" si="2"/>
        <v>-1.25</v>
      </c>
      <c r="E25" s="662">
        <f t="shared" si="2"/>
        <v>-0.08</v>
      </c>
    </row>
    <row r="26" spans="1:5" x14ac:dyDescent="0.25">
      <c r="A26" s="567">
        <f t="shared" si="0"/>
        <v>44865</v>
      </c>
      <c r="B26" s="487">
        <f t="shared" si="2"/>
        <v>-0.6399999999999999</v>
      </c>
      <c r="C26" s="487">
        <f t="shared" si="2"/>
        <v>-0.13</v>
      </c>
      <c r="D26" s="487">
        <f t="shared" si="2"/>
        <v>-1.25</v>
      </c>
      <c r="E26" s="487">
        <f t="shared" si="2"/>
        <v>-0.08</v>
      </c>
    </row>
    <row r="27" spans="1:5" x14ac:dyDescent="0.25">
      <c r="A27" s="575">
        <f t="shared" si="0"/>
        <v>44895</v>
      </c>
      <c r="B27" s="662">
        <f t="shared" si="2"/>
        <v>-0.6399999999999999</v>
      </c>
      <c r="C27" s="662">
        <f t="shared" si="2"/>
        <v>-0.13</v>
      </c>
      <c r="D27" s="662">
        <f t="shared" si="2"/>
        <v>-1.25</v>
      </c>
      <c r="E27" s="662">
        <f t="shared" si="2"/>
        <v>-0.08</v>
      </c>
    </row>
    <row r="28" spans="1:5" x14ac:dyDescent="0.25">
      <c r="A28" s="567">
        <f t="shared" si="0"/>
        <v>44926</v>
      </c>
      <c r="B28" s="487">
        <f t="shared" si="2"/>
        <v>-0.6399999999999999</v>
      </c>
      <c r="C28" s="487">
        <f t="shared" si="2"/>
        <v>-0.13</v>
      </c>
      <c r="D28" s="487">
        <f t="shared" si="2"/>
        <v>-1.25</v>
      </c>
      <c r="E28" s="487">
        <f t="shared" si="2"/>
        <v>-0.08</v>
      </c>
    </row>
    <row r="29" spans="1:5" x14ac:dyDescent="0.25">
      <c r="A29" s="575">
        <f t="shared" si="0"/>
        <v>44957</v>
      </c>
      <c r="B29" s="662">
        <f t="shared" si="2"/>
        <v>-0.6399999999999999</v>
      </c>
      <c r="C29" s="662">
        <f t="shared" si="2"/>
        <v>-0.13</v>
      </c>
      <c r="D29" s="662">
        <f t="shared" si="2"/>
        <v>-1.25</v>
      </c>
      <c r="E29" s="662">
        <f t="shared" si="2"/>
        <v>-0.08</v>
      </c>
    </row>
    <row r="30" spans="1:5" x14ac:dyDescent="0.25">
      <c r="A30" s="567">
        <f t="shared" si="0"/>
        <v>44985</v>
      </c>
      <c r="B30" s="487">
        <f t="shared" si="2"/>
        <v>-0.6399999999999999</v>
      </c>
      <c r="C30" s="487">
        <f t="shared" si="2"/>
        <v>-0.13</v>
      </c>
      <c r="D30" s="487">
        <f t="shared" si="2"/>
        <v>-1.25</v>
      </c>
      <c r="E30" s="487">
        <f t="shared" si="2"/>
        <v>-0.08</v>
      </c>
    </row>
    <row r="31" spans="1:5" x14ac:dyDescent="0.25">
      <c r="A31" s="575">
        <f t="shared" si="0"/>
        <v>45016</v>
      </c>
      <c r="B31" s="662">
        <f t="shared" si="2"/>
        <v>-0.6399999999999999</v>
      </c>
      <c r="C31" s="662">
        <f t="shared" si="2"/>
        <v>-0.13</v>
      </c>
      <c r="D31" s="662">
        <f t="shared" si="2"/>
        <v>-1.25</v>
      </c>
      <c r="E31" s="662">
        <f t="shared" si="2"/>
        <v>-0.08</v>
      </c>
    </row>
    <row r="32" spans="1:5" x14ac:dyDescent="0.25">
      <c r="A32" s="567">
        <f t="shared" si="0"/>
        <v>45046</v>
      </c>
      <c r="B32" s="662">
        <f t="shared" si="2"/>
        <v>-0.6399999999999999</v>
      </c>
      <c r="C32" s="662">
        <f t="shared" si="2"/>
        <v>-0.13</v>
      </c>
      <c r="D32" s="662">
        <f t="shared" si="2"/>
        <v>-1.25</v>
      </c>
      <c r="E32" s="662">
        <f t="shared" si="2"/>
        <v>-0.08</v>
      </c>
    </row>
    <row r="33" spans="1:5" x14ac:dyDescent="0.25">
      <c r="A33" s="575">
        <f t="shared" si="0"/>
        <v>45077</v>
      </c>
      <c r="B33" s="487">
        <f t="shared" si="2"/>
        <v>-0.6399999999999999</v>
      </c>
      <c r="C33" s="487">
        <f t="shared" si="2"/>
        <v>-0.13</v>
      </c>
      <c r="D33" s="487">
        <f t="shared" si="2"/>
        <v>-1.25</v>
      </c>
      <c r="E33" s="487">
        <f t="shared" si="2"/>
        <v>-0.08</v>
      </c>
    </row>
    <row r="34" spans="1:5" x14ac:dyDescent="0.25">
      <c r="A34" s="567">
        <f t="shared" si="0"/>
        <v>45107</v>
      </c>
      <c r="B34" s="662">
        <f t="shared" si="2"/>
        <v>-0.6399999999999999</v>
      </c>
      <c r="C34" s="662">
        <f t="shared" si="2"/>
        <v>-0.13</v>
      </c>
      <c r="D34" s="662">
        <f t="shared" si="2"/>
        <v>-1.25</v>
      </c>
      <c r="E34" s="662">
        <f t="shared" si="2"/>
        <v>-0.08</v>
      </c>
    </row>
    <row r="35" spans="1:5" x14ac:dyDescent="0.25">
      <c r="A35" s="575">
        <f t="shared" si="0"/>
        <v>45138</v>
      </c>
      <c r="B35" s="487">
        <f t="shared" ref="B35:E50" si="3">+B34</f>
        <v>-0.6399999999999999</v>
      </c>
      <c r="C35" s="487">
        <f t="shared" si="3"/>
        <v>-0.13</v>
      </c>
      <c r="D35" s="487">
        <f t="shared" si="3"/>
        <v>-1.25</v>
      </c>
      <c r="E35" s="487">
        <f t="shared" si="3"/>
        <v>-0.08</v>
      </c>
    </row>
    <row r="36" spans="1:5" x14ac:dyDescent="0.25">
      <c r="A36" s="567">
        <f t="shared" si="0"/>
        <v>45169</v>
      </c>
      <c r="B36" s="662">
        <f t="shared" si="3"/>
        <v>-0.6399999999999999</v>
      </c>
      <c r="C36" s="662">
        <f t="shared" si="3"/>
        <v>-0.13</v>
      </c>
      <c r="D36" s="662">
        <f t="shared" si="3"/>
        <v>-1.25</v>
      </c>
      <c r="E36" s="662">
        <f t="shared" si="3"/>
        <v>-0.08</v>
      </c>
    </row>
    <row r="37" spans="1:5" x14ac:dyDescent="0.25">
      <c r="A37" s="575">
        <f t="shared" si="0"/>
        <v>45199</v>
      </c>
      <c r="B37" s="487">
        <f t="shared" si="3"/>
        <v>-0.6399999999999999</v>
      </c>
      <c r="C37" s="487">
        <f t="shared" si="3"/>
        <v>-0.13</v>
      </c>
      <c r="D37" s="487">
        <f t="shared" si="3"/>
        <v>-1.25</v>
      </c>
      <c r="E37" s="487">
        <f t="shared" si="3"/>
        <v>-0.08</v>
      </c>
    </row>
    <row r="38" spans="1:5" x14ac:dyDescent="0.25">
      <c r="A38" s="567">
        <f t="shared" si="0"/>
        <v>45230</v>
      </c>
      <c r="B38" s="662">
        <f t="shared" si="3"/>
        <v>-0.6399999999999999</v>
      </c>
      <c r="C38" s="662">
        <f t="shared" si="3"/>
        <v>-0.13</v>
      </c>
      <c r="D38" s="662">
        <f t="shared" si="3"/>
        <v>-1.25</v>
      </c>
      <c r="E38" s="662">
        <f t="shared" si="3"/>
        <v>-0.08</v>
      </c>
    </row>
    <row r="39" spans="1:5" x14ac:dyDescent="0.25">
      <c r="A39" s="575">
        <f t="shared" si="0"/>
        <v>45260</v>
      </c>
      <c r="B39" s="487">
        <f t="shared" si="3"/>
        <v>-0.6399999999999999</v>
      </c>
      <c r="C39" s="487">
        <f t="shared" si="3"/>
        <v>-0.13</v>
      </c>
      <c r="D39" s="487">
        <f t="shared" si="3"/>
        <v>-1.25</v>
      </c>
      <c r="E39" s="487">
        <f t="shared" si="3"/>
        <v>-0.08</v>
      </c>
    </row>
    <row r="40" spans="1:5" x14ac:dyDescent="0.25">
      <c r="A40" s="567">
        <f t="shared" si="0"/>
        <v>45291</v>
      </c>
      <c r="B40" s="662">
        <f t="shared" si="3"/>
        <v>-0.6399999999999999</v>
      </c>
      <c r="C40" s="662">
        <f t="shared" si="3"/>
        <v>-0.13</v>
      </c>
      <c r="D40" s="662">
        <f t="shared" si="3"/>
        <v>-1.25</v>
      </c>
      <c r="E40" s="662">
        <f t="shared" si="3"/>
        <v>-0.08</v>
      </c>
    </row>
    <row r="41" spans="1:5" x14ac:dyDescent="0.25">
      <c r="A41" s="575">
        <f t="shared" si="0"/>
        <v>45322</v>
      </c>
      <c r="B41" s="487">
        <f t="shared" si="3"/>
        <v>-0.6399999999999999</v>
      </c>
      <c r="C41" s="487">
        <f t="shared" si="3"/>
        <v>-0.13</v>
      </c>
      <c r="D41" s="487">
        <f t="shared" si="3"/>
        <v>-1.25</v>
      </c>
      <c r="E41" s="487">
        <f t="shared" si="3"/>
        <v>-0.08</v>
      </c>
    </row>
    <row r="42" spans="1:5" x14ac:dyDescent="0.25">
      <c r="A42" s="567">
        <f t="shared" si="0"/>
        <v>45351</v>
      </c>
      <c r="B42" s="662">
        <f t="shared" si="3"/>
        <v>-0.6399999999999999</v>
      </c>
      <c r="C42" s="662">
        <f t="shared" si="3"/>
        <v>-0.13</v>
      </c>
      <c r="D42" s="662">
        <f t="shared" si="3"/>
        <v>-1.25</v>
      </c>
      <c r="E42" s="662">
        <f t="shared" si="3"/>
        <v>-0.08</v>
      </c>
    </row>
    <row r="43" spans="1:5" x14ac:dyDescent="0.25">
      <c r="A43" s="575">
        <f t="shared" si="0"/>
        <v>45382</v>
      </c>
      <c r="B43" s="487">
        <f t="shared" si="3"/>
        <v>-0.6399999999999999</v>
      </c>
      <c r="C43" s="487">
        <f t="shared" si="3"/>
        <v>-0.13</v>
      </c>
      <c r="D43" s="487">
        <f t="shared" si="3"/>
        <v>-1.25</v>
      </c>
      <c r="E43" s="487">
        <f t="shared" si="3"/>
        <v>-0.08</v>
      </c>
    </row>
    <row r="44" spans="1:5" x14ac:dyDescent="0.25">
      <c r="A44" s="567">
        <f t="shared" si="0"/>
        <v>45412</v>
      </c>
      <c r="B44" s="662">
        <f t="shared" si="3"/>
        <v>-0.6399999999999999</v>
      </c>
      <c r="C44" s="662">
        <f t="shared" si="3"/>
        <v>-0.13</v>
      </c>
      <c r="D44" s="662">
        <f t="shared" si="3"/>
        <v>-1.25</v>
      </c>
      <c r="E44" s="662">
        <f t="shared" si="3"/>
        <v>-0.08</v>
      </c>
    </row>
    <row r="45" spans="1:5" x14ac:dyDescent="0.25">
      <c r="A45" s="575">
        <f t="shared" si="0"/>
        <v>45443</v>
      </c>
      <c r="B45" s="487">
        <f t="shared" si="3"/>
        <v>-0.6399999999999999</v>
      </c>
      <c r="C45" s="487">
        <f t="shared" si="3"/>
        <v>-0.13</v>
      </c>
      <c r="D45" s="487">
        <f t="shared" si="3"/>
        <v>-1.25</v>
      </c>
      <c r="E45" s="487">
        <f t="shared" si="3"/>
        <v>-0.08</v>
      </c>
    </row>
    <row r="46" spans="1:5" x14ac:dyDescent="0.25">
      <c r="A46" s="567">
        <f t="shared" si="0"/>
        <v>45473</v>
      </c>
      <c r="B46" s="662">
        <f t="shared" si="3"/>
        <v>-0.6399999999999999</v>
      </c>
      <c r="C46" s="662">
        <f t="shared" si="3"/>
        <v>-0.13</v>
      </c>
      <c r="D46" s="662">
        <f t="shared" si="3"/>
        <v>-1.25</v>
      </c>
      <c r="E46" s="662">
        <f t="shared" si="3"/>
        <v>-0.08</v>
      </c>
    </row>
    <row r="47" spans="1:5" x14ac:dyDescent="0.25">
      <c r="A47" s="575">
        <f t="shared" si="0"/>
        <v>45504</v>
      </c>
      <c r="B47" s="487">
        <f t="shared" si="3"/>
        <v>-0.6399999999999999</v>
      </c>
      <c r="C47" s="487">
        <f t="shared" si="3"/>
        <v>-0.13</v>
      </c>
      <c r="D47" s="487">
        <f t="shared" si="3"/>
        <v>-1.25</v>
      </c>
      <c r="E47" s="487">
        <f t="shared" si="3"/>
        <v>-0.08</v>
      </c>
    </row>
    <row r="48" spans="1:5" x14ac:dyDescent="0.25">
      <c r="A48" s="567">
        <f t="shared" si="0"/>
        <v>45535</v>
      </c>
      <c r="B48" s="662">
        <f t="shared" si="3"/>
        <v>-0.6399999999999999</v>
      </c>
      <c r="C48" s="662">
        <f t="shared" si="3"/>
        <v>-0.13</v>
      </c>
      <c r="D48" s="662">
        <f t="shared" si="3"/>
        <v>-1.25</v>
      </c>
      <c r="E48" s="662">
        <f t="shared" si="3"/>
        <v>-0.08</v>
      </c>
    </row>
    <row r="49" spans="1:5" x14ac:dyDescent="0.25">
      <c r="A49" s="575">
        <f t="shared" si="0"/>
        <v>45565</v>
      </c>
      <c r="B49" s="487">
        <f t="shared" si="3"/>
        <v>-0.6399999999999999</v>
      </c>
      <c r="C49" s="487">
        <f t="shared" si="3"/>
        <v>-0.13</v>
      </c>
      <c r="D49" s="487">
        <f t="shared" si="3"/>
        <v>-1.25</v>
      </c>
      <c r="E49" s="487">
        <f t="shared" si="3"/>
        <v>-0.08</v>
      </c>
    </row>
    <row r="50" spans="1:5" x14ac:dyDescent="0.25">
      <c r="A50" s="567">
        <f t="shared" si="0"/>
        <v>45596</v>
      </c>
      <c r="B50" s="662">
        <f t="shared" si="3"/>
        <v>-0.6399999999999999</v>
      </c>
      <c r="C50" s="662">
        <f t="shared" si="3"/>
        <v>-0.13</v>
      </c>
      <c r="D50" s="662">
        <f t="shared" si="3"/>
        <v>-1.25</v>
      </c>
      <c r="E50" s="662">
        <f t="shared" si="3"/>
        <v>-0.08</v>
      </c>
    </row>
    <row r="51" spans="1:5" x14ac:dyDescent="0.25">
      <c r="A51" s="575">
        <f t="shared" si="0"/>
        <v>45626</v>
      </c>
      <c r="B51" s="487">
        <f t="shared" ref="B51:E66" si="4">+B50</f>
        <v>-0.6399999999999999</v>
      </c>
      <c r="C51" s="487">
        <f t="shared" si="4"/>
        <v>-0.13</v>
      </c>
      <c r="D51" s="487">
        <f t="shared" si="4"/>
        <v>-1.25</v>
      </c>
      <c r="E51" s="487">
        <f t="shared" si="4"/>
        <v>-0.08</v>
      </c>
    </row>
    <row r="52" spans="1:5" x14ac:dyDescent="0.25">
      <c r="A52" s="567">
        <f t="shared" si="0"/>
        <v>45657</v>
      </c>
      <c r="B52" s="662">
        <f t="shared" si="4"/>
        <v>-0.6399999999999999</v>
      </c>
      <c r="C52" s="662">
        <f t="shared" si="4"/>
        <v>-0.13</v>
      </c>
      <c r="D52" s="662">
        <f t="shared" si="4"/>
        <v>-1.25</v>
      </c>
      <c r="E52" s="662">
        <f t="shared" si="4"/>
        <v>-0.08</v>
      </c>
    </row>
    <row r="53" spans="1:5" x14ac:dyDescent="0.25">
      <c r="A53" s="575">
        <f t="shared" si="0"/>
        <v>45688</v>
      </c>
      <c r="B53" s="487">
        <f t="shared" si="4"/>
        <v>-0.6399999999999999</v>
      </c>
      <c r="C53" s="487">
        <f t="shared" si="4"/>
        <v>-0.13</v>
      </c>
      <c r="D53" s="487">
        <f t="shared" si="4"/>
        <v>-1.25</v>
      </c>
      <c r="E53" s="487">
        <f t="shared" si="4"/>
        <v>-0.08</v>
      </c>
    </row>
    <row r="54" spans="1:5" x14ac:dyDescent="0.25">
      <c r="A54" s="567">
        <f t="shared" si="0"/>
        <v>45716</v>
      </c>
      <c r="B54" s="662">
        <f t="shared" si="4"/>
        <v>-0.6399999999999999</v>
      </c>
      <c r="C54" s="662">
        <f t="shared" si="4"/>
        <v>-0.13</v>
      </c>
      <c r="D54" s="662">
        <f t="shared" si="4"/>
        <v>-1.25</v>
      </c>
      <c r="E54" s="662">
        <f t="shared" si="4"/>
        <v>-0.08</v>
      </c>
    </row>
    <row r="55" spans="1:5" x14ac:dyDescent="0.25">
      <c r="A55" s="575">
        <f t="shared" si="0"/>
        <v>45747</v>
      </c>
      <c r="B55" s="487">
        <f t="shared" si="4"/>
        <v>-0.6399999999999999</v>
      </c>
      <c r="C55" s="487">
        <f t="shared" si="4"/>
        <v>-0.13</v>
      </c>
      <c r="D55" s="487">
        <f t="shared" si="4"/>
        <v>-1.25</v>
      </c>
      <c r="E55" s="487">
        <f t="shared" si="4"/>
        <v>-0.08</v>
      </c>
    </row>
    <row r="56" spans="1:5" x14ac:dyDescent="0.25">
      <c r="A56" s="567">
        <f t="shared" si="0"/>
        <v>45777</v>
      </c>
      <c r="B56" s="662">
        <f t="shared" si="4"/>
        <v>-0.6399999999999999</v>
      </c>
      <c r="C56" s="662">
        <f t="shared" si="4"/>
        <v>-0.13</v>
      </c>
      <c r="D56" s="662">
        <f t="shared" si="4"/>
        <v>-1.25</v>
      </c>
      <c r="E56" s="662">
        <f t="shared" si="4"/>
        <v>-0.08</v>
      </c>
    </row>
    <row r="57" spans="1:5" x14ac:dyDescent="0.25">
      <c r="A57" s="575">
        <f t="shared" si="0"/>
        <v>45808</v>
      </c>
      <c r="B57" s="487">
        <f t="shared" si="4"/>
        <v>-0.6399999999999999</v>
      </c>
      <c r="C57" s="487">
        <f t="shared" si="4"/>
        <v>-0.13</v>
      </c>
      <c r="D57" s="487">
        <f t="shared" si="4"/>
        <v>-1.25</v>
      </c>
      <c r="E57" s="487">
        <f t="shared" si="4"/>
        <v>-0.08</v>
      </c>
    </row>
    <row r="58" spans="1:5" x14ac:dyDescent="0.25">
      <c r="A58" s="567">
        <f t="shared" si="0"/>
        <v>45838</v>
      </c>
      <c r="B58" s="662">
        <f t="shared" si="4"/>
        <v>-0.6399999999999999</v>
      </c>
      <c r="C58" s="662">
        <f t="shared" si="4"/>
        <v>-0.13</v>
      </c>
      <c r="D58" s="662">
        <f t="shared" si="4"/>
        <v>-1.25</v>
      </c>
      <c r="E58" s="662">
        <f t="shared" si="4"/>
        <v>-0.08</v>
      </c>
    </row>
    <row r="59" spans="1:5" x14ac:dyDescent="0.25">
      <c r="A59" s="575">
        <f t="shared" si="0"/>
        <v>45869</v>
      </c>
      <c r="B59" s="487">
        <f t="shared" si="4"/>
        <v>-0.6399999999999999</v>
      </c>
      <c r="C59" s="487">
        <f t="shared" si="4"/>
        <v>-0.13</v>
      </c>
      <c r="D59" s="487">
        <f t="shared" si="4"/>
        <v>-1.25</v>
      </c>
      <c r="E59" s="487">
        <f t="shared" si="4"/>
        <v>-0.08</v>
      </c>
    </row>
    <row r="60" spans="1:5" x14ac:dyDescent="0.25">
      <c r="A60" s="567">
        <f t="shared" si="0"/>
        <v>45900</v>
      </c>
      <c r="B60" s="662">
        <f t="shared" si="4"/>
        <v>-0.6399999999999999</v>
      </c>
      <c r="C60" s="662">
        <f t="shared" si="4"/>
        <v>-0.13</v>
      </c>
      <c r="D60" s="662">
        <f t="shared" si="4"/>
        <v>-1.25</v>
      </c>
      <c r="E60" s="662">
        <f t="shared" si="4"/>
        <v>-0.08</v>
      </c>
    </row>
    <row r="61" spans="1:5" x14ac:dyDescent="0.25">
      <c r="A61" s="575">
        <f t="shared" si="0"/>
        <v>45930</v>
      </c>
      <c r="B61" s="487">
        <f t="shared" si="4"/>
        <v>-0.6399999999999999</v>
      </c>
      <c r="C61" s="487">
        <f t="shared" si="4"/>
        <v>-0.13</v>
      </c>
      <c r="D61" s="487">
        <f t="shared" si="4"/>
        <v>-1.25</v>
      </c>
      <c r="E61" s="487">
        <f t="shared" si="4"/>
        <v>-0.08</v>
      </c>
    </row>
    <row r="62" spans="1:5" x14ac:dyDescent="0.25">
      <c r="A62" s="567">
        <f t="shared" si="0"/>
        <v>45961</v>
      </c>
      <c r="B62" s="662">
        <f t="shared" si="4"/>
        <v>-0.6399999999999999</v>
      </c>
      <c r="C62" s="662">
        <f t="shared" si="4"/>
        <v>-0.13</v>
      </c>
      <c r="D62" s="662">
        <f t="shared" si="4"/>
        <v>-1.25</v>
      </c>
      <c r="E62" s="662">
        <f t="shared" si="4"/>
        <v>-0.08</v>
      </c>
    </row>
    <row r="63" spans="1:5" x14ac:dyDescent="0.25">
      <c r="A63" s="575">
        <f t="shared" si="0"/>
        <v>45991</v>
      </c>
      <c r="B63" s="487">
        <f t="shared" si="4"/>
        <v>-0.6399999999999999</v>
      </c>
      <c r="C63" s="487">
        <f t="shared" si="4"/>
        <v>-0.13</v>
      </c>
      <c r="D63" s="487">
        <f t="shared" si="4"/>
        <v>-1.25</v>
      </c>
      <c r="E63" s="487">
        <f t="shared" si="4"/>
        <v>-0.08</v>
      </c>
    </row>
    <row r="64" spans="1:5" x14ac:dyDescent="0.25">
      <c r="A64" s="567">
        <f t="shared" si="0"/>
        <v>46022</v>
      </c>
      <c r="B64" s="662">
        <f t="shared" si="4"/>
        <v>-0.6399999999999999</v>
      </c>
      <c r="C64" s="662">
        <f t="shared" si="4"/>
        <v>-0.13</v>
      </c>
      <c r="D64" s="662">
        <f t="shared" si="4"/>
        <v>-1.25</v>
      </c>
      <c r="E64" s="662">
        <f t="shared" si="4"/>
        <v>-0.08</v>
      </c>
    </row>
    <row r="65" spans="1:5" x14ac:dyDescent="0.25">
      <c r="A65" s="575">
        <f t="shared" si="0"/>
        <v>46053</v>
      </c>
      <c r="B65" s="487">
        <f t="shared" si="4"/>
        <v>-0.6399999999999999</v>
      </c>
      <c r="C65" s="487">
        <f t="shared" si="4"/>
        <v>-0.13</v>
      </c>
      <c r="D65" s="487">
        <f t="shared" si="4"/>
        <v>-1.25</v>
      </c>
      <c r="E65" s="487">
        <f t="shared" si="4"/>
        <v>-0.08</v>
      </c>
    </row>
    <row r="66" spans="1:5" x14ac:dyDescent="0.25">
      <c r="A66" s="567">
        <f t="shared" si="0"/>
        <v>46081</v>
      </c>
      <c r="B66" s="662">
        <f t="shared" si="4"/>
        <v>-0.6399999999999999</v>
      </c>
      <c r="C66" s="662">
        <f t="shared" si="4"/>
        <v>-0.13</v>
      </c>
      <c r="D66" s="662">
        <f t="shared" si="4"/>
        <v>-1.25</v>
      </c>
      <c r="E66" s="662">
        <f t="shared" si="4"/>
        <v>-0.08</v>
      </c>
    </row>
    <row r="67" spans="1:5" x14ac:dyDescent="0.25">
      <c r="A67" s="575">
        <f t="shared" ref="A67:A130" si="5">+EOMONTH(A66,1)</f>
        <v>46112</v>
      </c>
      <c r="B67" s="487">
        <f t="shared" ref="B67:E82" si="6">+B66</f>
        <v>-0.6399999999999999</v>
      </c>
      <c r="C67" s="487">
        <f t="shared" si="6"/>
        <v>-0.13</v>
      </c>
      <c r="D67" s="487">
        <f t="shared" si="6"/>
        <v>-1.25</v>
      </c>
      <c r="E67" s="487">
        <f t="shared" si="6"/>
        <v>-0.08</v>
      </c>
    </row>
    <row r="68" spans="1:5" x14ac:dyDescent="0.25">
      <c r="A68" s="567">
        <f t="shared" si="5"/>
        <v>46142</v>
      </c>
      <c r="B68" s="662">
        <f t="shared" si="6"/>
        <v>-0.6399999999999999</v>
      </c>
      <c r="C68" s="662">
        <f t="shared" si="6"/>
        <v>-0.13</v>
      </c>
      <c r="D68" s="662">
        <f t="shared" si="6"/>
        <v>-1.25</v>
      </c>
      <c r="E68" s="662">
        <f t="shared" si="6"/>
        <v>-0.08</v>
      </c>
    </row>
    <row r="69" spans="1:5" x14ac:dyDescent="0.25">
      <c r="A69" s="575">
        <f t="shared" si="5"/>
        <v>46173</v>
      </c>
      <c r="B69" s="487">
        <f t="shared" si="6"/>
        <v>-0.6399999999999999</v>
      </c>
      <c r="C69" s="487">
        <f t="shared" si="6"/>
        <v>-0.13</v>
      </c>
      <c r="D69" s="487">
        <f t="shared" si="6"/>
        <v>-1.25</v>
      </c>
      <c r="E69" s="487">
        <f t="shared" si="6"/>
        <v>-0.08</v>
      </c>
    </row>
    <row r="70" spans="1:5" x14ac:dyDescent="0.25">
      <c r="A70" s="567">
        <f t="shared" si="5"/>
        <v>46203</v>
      </c>
      <c r="B70" s="662">
        <f t="shared" si="6"/>
        <v>-0.6399999999999999</v>
      </c>
      <c r="C70" s="662">
        <f t="shared" si="6"/>
        <v>-0.13</v>
      </c>
      <c r="D70" s="662">
        <f t="shared" si="6"/>
        <v>-1.25</v>
      </c>
      <c r="E70" s="662">
        <f t="shared" si="6"/>
        <v>-0.08</v>
      </c>
    </row>
    <row r="71" spans="1:5" x14ac:dyDescent="0.25">
      <c r="A71" s="575">
        <f t="shared" si="5"/>
        <v>46234</v>
      </c>
      <c r="B71" s="487">
        <f t="shared" si="6"/>
        <v>-0.6399999999999999</v>
      </c>
      <c r="C71" s="487">
        <f t="shared" si="6"/>
        <v>-0.13</v>
      </c>
      <c r="D71" s="487">
        <f t="shared" si="6"/>
        <v>-1.25</v>
      </c>
      <c r="E71" s="487">
        <f t="shared" si="6"/>
        <v>-0.08</v>
      </c>
    </row>
    <row r="72" spans="1:5" x14ac:dyDescent="0.25">
      <c r="A72" s="567">
        <f t="shared" si="5"/>
        <v>46265</v>
      </c>
      <c r="B72" s="662">
        <f t="shared" si="6"/>
        <v>-0.6399999999999999</v>
      </c>
      <c r="C72" s="662">
        <f t="shared" si="6"/>
        <v>-0.13</v>
      </c>
      <c r="D72" s="662">
        <f t="shared" si="6"/>
        <v>-1.25</v>
      </c>
      <c r="E72" s="662">
        <f t="shared" si="6"/>
        <v>-0.08</v>
      </c>
    </row>
    <row r="73" spans="1:5" x14ac:dyDescent="0.25">
      <c r="A73" s="575">
        <f t="shared" si="5"/>
        <v>46295</v>
      </c>
      <c r="B73" s="487">
        <f t="shared" si="6"/>
        <v>-0.6399999999999999</v>
      </c>
      <c r="C73" s="487">
        <f t="shared" si="6"/>
        <v>-0.13</v>
      </c>
      <c r="D73" s="487">
        <f t="shared" si="6"/>
        <v>-1.25</v>
      </c>
      <c r="E73" s="487">
        <f t="shared" si="6"/>
        <v>-0.08</v>
      </c>
    </row>
    <row r="74" spans="1:5" x14ac:dyDescent="0.25">
      <c r="A74" s="567">
        <f t="shared" si="5"/>
        <v>46326</v>
      </c>
      <c r="B74" s="662">
        <f t="shared" si="6"/>
        <v>-0.6399999999999999</v>
      </c>
      <c r="C74" s="662">
        <f t="shared" si="6"/>
        <v>-0.13</v>
      </c>
      <c r="D74" s="662">
        <f t="shared" si="6"/>
        <v>-1.25</v>
      </c>
      <c r="E74" s="662">
        <f t="shared" si="6"/>
        <v>-0.08</v>
      </c>
    </row>
    <row r="75" spans="1:5" x14ac:dyDescent="0.25">
      <c r="A75" s="575">
        <f t="shared" si="5"/>
        <v>46356</v>
      </c>
      <c r="B75" s="487">
        <f t="shared" si="6"/>
        <v>-0.6399999999999999</v>
      </c>
      <c r="C75" s="487">
        <f t="shared" si="6"/>
        <v>-0.13</v>
      </c>
      <c r="D75" s="487">
        <f t="shared" si="6"/>
        <v>-1.25</v>
      </c>
      <c r="E75" s="487">
        <f t="shared" si="6"/>
        <v>-0.08</v>
      </c>
    </row>
    <row r="76" spans="1:5" x14ac:dyDescent="0.25">
      <c r="A76" s="567">
        <f t="shared" si="5"/>
        <v>46387</v>
      </c>
      <c r="B76" s="662">
        <f t="shared" si="6"/>
        <v>-0.6399999999999999</v>
      </c>
      <c r="C76" s="662">
        <f t="shared" si="6"/>
        <v>-0.13</v>
      </c>
      <c r="D76" s="662">
        <f t="shared" si="6"/>
        <v>-1.25</v>
      </c>
      <c r="E76" s="662">
        <f t="shared" si="6"/>
        <v>-0.08</v>
      </c>
    </row>
    <row r="77" spans="1:5" x14ac:dyDescent="0.25">
      <c r="A77" s="575">
        <f t="shared" si="5"/>
        <v>46418</v>
      </c>
      <c r="B77" s="487">
        <f t="shared" si="6"/>
        <v>-0.6399999999999999</v>
      </c>
      <c r="C77" s="487">
        <f t="shared" si="6"/>
        <v>-0.13</v>
      </c>
      <c r="D77" s="487">
        <f t="shared" si="6"/>
        <v>-1.25</v>
      </c>
      <c r="E77" s="487">
        <f t="shared" si="6"/>
        <v>-0.08</v>
      </c>
    </row>
    <row r="78" spans="1:5" x14ac:dyDescent="0.25">
      <c r="A78" s="567">
        <f t="shared" si="5"/>
        <v>46446</v>
      </c>
      <c r="B78" s="662">
        <f t="shared" si="6"/>
        <v>-0.6399999999999999</v>
      </c>
      <c r="C78" s="662">
        <f t="shared" si="6"/>
        <v>-0.13</v>
      </c>
      <c r="D78" s="662">
        <f t="shared" si="6"/>
        <v>-1.25</v>
      </c>
      <c r="E78" s="662">
        <f t="shared" si="6"/>
        <v>-0.08</v>
      </c>
    </row>
    <row r="79" spans="1:5" x14ac:dyDescent="0.25">
      <c r="A79" s="575">
        <f t="shared" si="5"/>
        <v>46477</v>
      </c>
      <c r="B79" s="487">
        <f t="shared" si="6"/>
        <v>-0.6399999999999999</v>
      </c>
      <c r="C79" s="487">
        <f t="shared" si="6"/>
        <v>-0.13</v>
      </c>
      <c r="D79" s="487">
        <f t="shared" si="6"/>
        <v>-1.25</v>
      </c>
      <c r="E79" s="487">
        <f t="shared" si="6"/>
        <v>-0.08</v>
      </c>
    </row>
    <row r="80" spans="1:5" x14ac:dyDescent="0.25">
      <c r="A80" s="567">
        <f t="shared" si="5"/>
        <v>46507</v>
      </c>
      <c r="B80" s="662">
        <f t="shared" si="6"/>
        <v>-0.6399999999999999</v>
      </c>
      <c r="C80" s="662">
        <f t="shared" si="6"/>
        <v>-0.13</v>
      </c>
      <c r="D80" s="662">
        <f t="shared" si="6"/>
        <v>-1.25</v>
      </c>
      <c r="E80" s="662">
        <f t="shared" si="6"/>
        <v>-0.08</v>
      </c>
    </row>
    <row r="81" spans="1:5" x14ac:dyDescent="0.25">
      <c r="A81" s="575">
        <f t="shared" si="5"/>
        <v>46538</v>
      </c>
      <c r="B81" s="487">
        <f t="shared" si="6"/>
        <v>-0.6399999999999999</v>
      </c>
      <c r="C81" s="487">
        <f t="shared" si="6"/>
        <v>-0.13</v>
      </c>
      <c r="D81" s="487">
        <f t="shared" si="6"/>
        <v>-1.25</v>
      </c>
      <c r="E81" s="487">
        <f t="shared" si="6"/>
        <v>-0.08</v>
      </c>
    </row>
    <row r="82" spans="1:5" x14ac:dyDescent="0.25">
      <c r="A82" s="567">
        <f t="shared" si="5"/>
        <v>46568</v>
      </c>
      <c r="B82" s="662">
        <f t="shared" si="6"/>
        <v>-0.6399999999999999</v>
      </c>
      <c r="C82" s="662">
        <f t="shared" si="6"/>
        <v>-0.13</v>
      </c>
      <c r="D82" s="662">
        <f t="shared" si="6"/>
        <v>-1.25</v>
      </c>
      <c r="E82" s="662">
        <f t="shared" si="6"/>
        <v>-0.08</v>
      </c>
    </row>
    <row r="83" spans="1:5" x14ac:dyDescent="0.25">
      <c r="A83" s="575">
        <f t="shared" si="5"/>
        <v>46599</v>
      </c>
      <c r="B83" s="487">
        <f t="shared" ref="B83:E98" si="7">+B82</f>
        <v>-0.6399999999999999</v>
      </c>
      <c r="C83" s="487">
        <f t="shared" si="7"/>
        <v>-0.13</v>
      </c>
      <c r="D83" s="487">
        <f t="shared" si="7"/>
        <v>-1.25</v>
      </c>
      <c r="E83" s="487">
        <f t="shared" si="7"/>
        <v>-0.08</v>
      </c>
    </row>
    <row r="84" spans="1:5" x14ac:dyDescent="0.25">
      <c r="A84" s="567">
        <f t="shared" si="5"/>
        <v>46630</v>
      </c>
      <c r="B84" s="662">
        <f t="shared" si="7"/>
        <v>-0.6399999999999999</v>
      </c>
      <c r="C84" s="662">
        <f t="shared" si="7"/>
        <v>-0.13</v>
      </c>
      <c r="D84" s="662">
        <f t="shared" si="7"/>
        <v>-1.25</v>
      </c>
      <c r="E84" s="662">
        <f t="shared" si="7"/>
        <v>-0.08</v>
      </c>
    </row>
    <row r="85" spans="1:5" x14ac:dyDescent="0.25">
      <c r="A85" s="575">
        <f t="shared" si="5"/>
        <v>46660</v>
      </c>
      <c r="B85" s="487">
        <f t="shared" si="7"/>
        <v>-0.6399999999999999</v>
      </c>
      <c r="C85" s="487">
        <f t="shared" si="7"/>
        <v>-0.13</v>
      </c>
      <c r="D85" s="487">
        <f t="shared" si="7"/>
        <v>-1.25</v>
      </c>
      <c r="E85" s="487">
        <f t="shared" si="7"/>
        <v>-0.08</v>
      </c>
    </row>
    <row r="86" spans="1:5" x14ac:dyDescent="0.25">
      <c r="A86" s="567">
        <f t="shared" si="5"/>
        <v>46691</v>
      </c>
      <c r="B86" s="662">
        <f t="shared" si="7"/>
        <v>-0.6399999999999999</v>
      </c>
      <c r="C86" s="662">
        <f t="shared" si="7"/>
        <v>-0.13</v>
      </c>
      <c r="D86" s="662">
        <f t="shared" si="7"/>
        <v>-1.25</v>
      </c>
      <c r="E86" s="662">
        <f t="shared" si="7"/>
        <v>-0.08</v>
      </c>
    </row>
    <row r="87" spans="1:5" x14ac:dyDescent="0.25">
      <c r="A87" s="575">
        <f t="shared" si="5"/>
        <v>46721</v>
      </c>
      <c r="B87" s="487">
        <f t="shared" si="7"/>
        <v>-0.6399999999999999</v>
      </c>
      <c r="C87" s="487">
        <f t="shared" si="7"/>
        <v>-0.13</v>
      </c>
      <c r="D87" s="487">
        <f t="shared" si="7"/>
        <v>-1.25</v>
      </c>
      <c r="E87" s="487">
        <f t="shared" si="7"/>
        <v>-0.08</v>
      </c>
    </row>
    <row r="88" spans="1:5" x14ac:dyDescent="0.25">
      <c r="A88" s="567">
        <f t="shared" si="5"/>
        <v>46752</v>
      </c>
      <c r="B88" s="662">
        <f t="shared" si="7"/>
        <v>-0.6399999999999999</v>
      </c>
      <c r="C88" s="662">
        <f t="shared" si="7"/>
        <v>-0.13</v>
      </c>
      <c r="D88" s="662">
        <f t="shared" si="7"/>
        <v>-1.25</v>
      </c>
      <c r="E88" s="662">
        <f t="shared" si="7"/>
        <v>-0.08</v>
      </c>
    </row>
    <row r="89" spans="1:5" x14ac:dyDescent="0.25">
      <c r="A89" s="575">
        <f t="shared" si="5"/>
        <v>46783</v>
      </c>
      <c r="B89" s="487">
        <f t="shared" si="7"/>
        <v>-0.6399999999999999</v>
      </c>
      <c r="C89" s="487">
        <f t="shared" si="7"/>
        <v>-0.13</v>
      </c>
      <c r="D89" s="487">
        <f t="shared" si="7"/>
        <v>-1.25</v>
      </c>
      <c r="E89" s="487">
        <f t="shared" si="7"/>
        <v>-0.08</v>
      </c>
    </row>
    <row r="90" spans="1:5" x14ac:dyDescent="0.25">
      <c r="A90" s="567">
        <f t="shared" si="5"/>
        <v>46812</v>
      </c>
      <c r="B90" s="662">
        <f t="shared" si="7"/>
        <v>-0.6399999999999999</v>
      </c>
      <c r="C90" s="662">
        <f t="shared" si="7"/>
        <v>-0.13</v>
      </c>
      <c r="D90" s="662">
        <f t="shared" si="7"/>
        <v>-1.25</v>
      </c>
      <c r="E90" s="662">
        <f t="shared" si="7"/>
        <v>-0.08</v>
      </c>
    </row>
    <row r="91" spans="1:5" x14ac:dyDescent="0.25">
      <c r="A91" s="575">
        <f t="shared" si="5"/>
        <v>46843</v>
      </c>
      <c r="B91" s="487">
        <f t="shared" si="7"/>
        <v>-0.6399999999999999</v>
      </c>
      <c r="C91" s="487">
        <f t="shared" si="7"/>
        <v>-0.13</v>
      </c>
      <c r="D91" s="487">
        <f t="shared" si="7"/>
        <v>-1.25</v>
      </c>
      <c r="E91" s="487">
        <f t="shared" si="7"/>
        <v>-0.08</v>
      </c>
    </row>
    <row r="92" spans="1:5" x14ac:dyDescent="0.25">
      <c r="A92" s="567">
        <f t="shared" si="5"/>
        <v>46873</v>
      </c>
      <c r="B92" s="662">
        <f t="shared" si="7"/>
        <v>-0.6399999999999999</v>
      </c>
      <c r="C92" s="662">
        <f t="shared" si="7"/>
        <v>-0.13</v>
      </c>
      <c r="D92" s="662">
        <f t="shared" si="7"/>
        <v>-1.25</v>
      </c>
      <c r="E92" s="662">
        <f t="shared" si="7"/>
        <v>-0.08</v>
      </c>
    </row>
    <row r="93" spans="1:5" x14ac:dyDescent="0.25">
      <c r="A93" s="575">
        <f t="shared" si="5"/>
        <v>46904</v>
      </c>
      <c r="B93" s="487">
        <f t="shared" si="7"/>
        <v>-0.6399999999999999</v>
      </c>
      <c r="C93" s="487">
        <f t="shared" si="7"/>
        <v>-0.13</v>
      </c>
      <c r="D93" s="487">
        <f t="shared" si="7"/>
        <v>-1.25</v>
      </c>
      <c r="E93" s="487">
        <f t="shared" si="7"/>
        <v>-0.08</v>
      </c>
    </row>
    <row r="94" spans="1:5" x14ac:dyDescent="0.25">
      <c r="A94" s="567">
        <f t="shared" si="5"/>
        <v>46934</v>
      </c>
      <c r="B94" s="662">
        <f t="shared" si="7"/>
        <v>-0.6399999999999999</v>
      </c>
      <c r="C94" s="662">
        <f t="shared" si="7"/>
        <v>-0.13</v>
      </c>
      <c r="D94" s="662">
        <f t="shared" si="7"/>
        <v>-1.25</v>
      </c>
      <c r="E94" s="662">
        <f t="shared" si="7"/>
        <v>-0.08</v>
      </c>
    </row>
    <row r="95" spans="1:5" x14ac:dyDescent="0.25">
      <c r="A95" s="575">
        <f t="shared" si="5"/>
        <v>46965</v>
      </c>
      <c r="B95" s="487">
        <f t="shared" si="7"/>
        <v>-0.6399999999999999</v>
      </c>
      <c r="C95" s="487">
        <f t="shared" si="7"/>
        <v>-0.13</v>
      </c>
      <c r="D95" s="487">
        <f t="shared" si="7"/>
        <v>-1.25</v>
      </c>
      <c r="E95" s="487">
        <f t="shared" si="7"/>
        <v>-0.08</v>
      </c>
    </row>
    <row r="96" spans="1:5" x14ac:dyDescent="0.25">
      <c r="A96" s="567">
        <f t="shared" si="5"/>
        <v>46996</v>
      </c>
      <c r="B96" s="662">
        <f t="shared" si="7"/>
        <v>-0.6399999999999999</v>
      </c>
      <c r="C96" s="662">
        <f t="shared" si="7"/>
        <v>-0.13</v>
      </c>
      <c r="D96" s="662">
        <f t="shared" si="7"/>
        <v>-1.25</v>
      </c>
      <c r="E96" s="662">
        <f t="shared" si="7"/>
        <v>-0.08</v>
      </c>
    </row>
    <row r="97" spans="1:5" x14ac:dyDescent="0.25">
      <c r="A97" s="575">
        <f t="shared" si="5"/>
        <v>47026</v>
      </c>
      <c r="B97" s="487">
        <f t="shared" si="7"/>
        <v>-0.6399999999999999</v>
      </c>
      <c r="C97" s="487">
        <f t="shared" si="7"/>
        <v>-0.13</v>
      </c>
      <c r="D97" s="487">
        <f t="shared" si="7"/>
        <v>-1.25</v>
      </c>
      <c r="E97" s="487">
        <f t="shared" si="7"/>
        <v>-0.08</v>
      </c>
    </row>
    <row r="98" spans="1:5" x14ac:dyDescent="0.25">
      <c r="A98" s="567">
        <f t="shared" si="5"/>
        <v>47057</v>
      </c>
      <c r="B98" s="662">
        <f t="shared" si="7"/>
        <v>-0.6399999999999999</v>
      </c>
      <c r="C98" s="662">
        <f t="shared" si="7"/>
        <v>-0.13</v>
      </c>
      <c r="D98" s="662">
        <f t="shared" si="7"/>
        <v>-1.25</v>
      </c>
      <c r="E98" s="662">
        <f t="shared" si="7"/>
        <v>-0.08</v>
      </c>
    </row>
    <row r="99" spans="1:5" x14ac:dyDescent="0.25">
      <c r="A99" s="575">
        <f t="shared" si="5"/>
        <v>47087</v>
      </c>
      <c r="B99" s="487">
        <f t="shared" ref="B99:E114" si="8">+B98</f>
        <v>-0.6399999999999999</v>
      </c>
      <c r="C99" s="487">
        <f t="shared" si="8"/>
        <v>-0.13</v>
      </c>
      <c r="D99" s="487">
        <f t="shared" si="8"/>
        <v>-1.25</v>
      </c>
      <c r="E99" s="487">
        <f t="shared" si="8"/>
        <v>-0.08</v>
      </c>
    </row>
    <row r="100" spans="1:5" x14ac:dyDescent="0.25">
      <c r="A100" s="567">
        <f t="shared" si="5"/>
        <v>47118</v>
      </c>
      <c r="B100" s="662">
        <f t="shared" si="8"/>
        <v>-0.6399999999999999</v>
      </c>
      <c r="C100" s="662">
        <f t="shared" si="8"/>
        <v>-0.13</v>
      </c>
      <c r="D100" s="662">
        <f t="shared" si="8"/>
        <v>-1.25</v>
      </c>
      <c r="E100" s="662">
        <f t="shared" si="8"/>
        <v>-0.08</v>
      </c>
    </row>
    <row r="101" spans="1:5" x14ac:dyDescent="0.25">
      <c r="A101" s="575">
        <f t="shared" si="5"/>
        <v>47149</v>
      </c>
      <c r="B101" s="487">
        <f t="shared" si="8"/>
        <v>-0.6399999999999999</v>
      </c>
      <c r="C101" s="487">
        <f t="shared" si="8"/>
        <v>-0.13</v>
      </c>
      <c r="D101" s="487">
        <f t="shared" si="8"/>
        <v>-1.25</v>
      </c>
      <c r="E101" s="487">
        <f t="shared" si="8"/>
        <v>-0.08</v>
      </c>
    </row>
    <row r="102" spans="1:5" x14ac:dyDescent="0.25">
      <c r="A102" s="567">
        <f t="shared" si="5"/>
        <v>47177</v>
      </c>
      <c r="B102" s="662">
        <f t="shared" si="8"/>
        <v>-0.6399999999999999</v>
      </c>
      <c r="C102" s="662">
        <f t="shared" si="8"/>
        <v>-0.13</v>
      </c>
      <c r="D102" s="662">
        <f t="shared" si="8"/>
        <v>-1.25</v>
      </c>
      <c r="E102" s="662">
        <f t="shared" si="8"/>
        <v>-0.08</v>
      </c>
    </row>
    <row r="103" spans="1:5" x14ac:dyDescent="0.25">
      <c r="A103" s="575">
        <f t="shared" si="5"/>
        <v>47208</v>
      </c>
      <c r="B103" s="487">
        <f t="shared" si="8"/>
        <v>-0.6399999999999999</v>
      </c>
      <c r="C103" s="487">
        <f t="shared" si="8"/>
        <v>-0.13</v>
      </c>
      <c r="D103" s="487">
        <f t="shared" si="8"/>
        <v>-1.25</v>
      </c>
      <c r="E103" s="487">
        <f t="shared" si="8"/>
        <v>-0.08</v>
      </c>
    </row>
    <row r="104" spans="1:5" x14ac:dyDescent="0.25">
      <c r="A104" s="567">
        <f t="shared" si="5"/>
        <v>47238</v>
      </c>
      <c r="B104" s="662">
        <f t="shared" si="8"/>
        <v>-0.6399999999999999</v>
      </c>
      <c r="C104" s="662">
        <f t="shared" si="8"/>
        <v>-0.13</v>
      </c>
      <c r="D104" s="662">
        <f t="shared" si="8"/>
        <v>-1.25</v>
      </c>
      <c r="E104" s="662">
        <f t="shared" si="8"/>
        <v>-0.08</v>
      </c>
    </row>
    <row r="105" spans="1:5" x14ac:dyDescent="0.25">
      <c r="A105" s="575">
        <f t="shared" si="5"/>
        <v>47269</v>
      </c>
      <c r="B105" s="487">
        <f t="shared" si="8"/>
        <v>-0.6399999999999999</v>
      </c>
      <c r="C105" s="487">
        <f t="shared" si="8"/>
        <v>-0.13</v>
      </c>
      <c r="D105" s="487">
        <f t="shared" si="8"/>
        <v>-1.25</v>
      </c>
      <c r="E105" s="487">
        <f t="shared" si="8"/>
        <v>-0.08</v>
      </c>
    </row>
    <row r="106" spans="1:5" x14ac:dyDescent="0.25">
      <c r="A106" s="567">
        <f t="shared" si="5"/>
        <v>47299</v>
      </c>
      <c r="B106" s="662">
        <f t="shared" si="8"/>
        <v>-0.6399999999999999</v>
      </c>
      <c r="C106" s="662">
        <f t="shared" si="8"/>
        <v>-0.13</v>
      </c>
      <c r="D106" s="662">
        <f t="shared" si="8"/>
        <v>-1.25</v>
      </c>
      <c r="E106" s="662">
        <f t="shared" si="8"/>
        <v>-0.08</v>
      </c>
    </row>
    <row r="107" spans="1:5" x14ac:dyDescent="0.25">
      <c r="A107" s="575">
        <f t="shared" si="5"/>
        <v>47330</v>
      </c>
      <c r="B107" s="487">
        <f t="shared" si="8"/>
        <v>-0.6399999999999999</v>
      </c>
      <c r="C107" s="487">
        <f t="shared" si="8"/>
        <v>-0.13</v>
      </c>
      <c r="D107" s="487">
        <f t="shared" si="8"/>
        <v>-1.25</v>
      </c>
      <c r="E107" s="487">
        <f t="shared" si="8"/>
        <v>-0.08</v>
      </c>
    </row>
    <row r="108" spans="1:5" x14ac:dyDescent="0.25">
      <c r="A108" s="567">
        <f t="shared" si="5"/>
        <v>47361</v>
      </c>
      <c r="B108" s="662">
        <f t="shared" si="8"/>
        <v>-0.6399999999999999</v>
      </c>
      <c r="C108" s="662">
        <f t="shared" si="8"/>
        <v>-0.13</v>
      </c>
      <c r="D108" s="662">
        <f t="shared" si="8"/>
        <v>-1.25</v>
      </c>
      <c r="E108" s="662">
        <f t="shared" si="8"/>
        <v>-0.08</v>
      </c>
    </row>
    <row r="109" spans="1:5" x14ac:dyDescent="0.25">
      <c r="A109" s="575">
        <f t="shared" si="5"/>
        <v>47391</v>
      </c>
      <c r="B109" s="487">
        <f t="shared" si="8"/>
        <v>-0.6399999999999999</v>
      </c>
      <c r="C109" s="487">
        <f t="shared" si="8"/>
        <v>-0.13</v>
      </c>
      <c r="D109" s="487">
        <f t="shared" si="8"/>
        <v>-1.25</v>
      </c>
      <c r="E109" s="487">
        <f t="shared" si="8"/>
        <v>-0.08</v>
      </c>
    </row>
    <row r="110" spans="1:5" x14ac:dyDescent="0.25">
      <c r="A110" s="567">
        <f t="shared" si="5"/>
        <v>47422</v>
      </c>
      <c r="B110" s="662">
        <f t="shared" si="8"/>
        <v>-0.6399999999999999</v>
      </c>
      <c r="C110" s="662">
        <f t="shared" si="8"/>
        <v>-0.13</v>
      </c>
      <c r="D110" s="662">
        <f t="shared" si="8"/>
        <v>-1.25</v>
      </c>
      <c r="E110" s="662">
        <f t="shared" si="8"/>
        <v>-0.08</v>
      </c>
    </row>
    <row r="111" spans="1:5" x14ac:dyDescent="0.25">
      <c r="A111" s="575">
        <f t="shared" si="5"/>
        <v>47452</v>
      </c>
      <c r="B111" s="487">
        <f t="shared" si="8"/>
        <v>-0.6399999999999999</v>
      </c>
      <c r="C111" s="487">
        <f t="shared" si="8"/>
        <v>-0.13</v>
      </c>
      <c r="D111" s="487">
        <f t="shared" si="8"/>
        <v>-1.25</v>
      </c>
      <c r="E111" s="487">
        <f t="shared" si="8"/>
        <v>-0.08</v>
      </c>
    </row>
    <row r="112" spans="1:5" x14ac:dyDescent="0.25">
      <c r="A112" s="567">
        <f t="shared" si="5"/>
        <v>47483</v>
      </c>
      <c r="B112" s="662">
        <f t="shared" si="8"/>
        <v>-0.6399999999999999</v>
      </c>
      <c r="C112" s="662">
        <f t="shared" si="8"/>
        <v>-0.13</v>
      </c>
      <c r="D112" s="662">
        <f t="shared" si="8"/>
        <v>-1.25</v>
      </c>
      <c r="E112" s="662">
        <f t="shared" si="8"/>
        <v>-0.08</v>
      </c>
    </row>
    <row r="113" spans="1:5" x14ac:dyDescent="0.25">
      <c r="A113" s="575">
        <f t="shared" si="5"/>
        <v>47514</v>
      </c>
      <c r="B113" s="487">
        <f t="shared" si="8"/>
        <v>-0.6399999999999999</v>
      </c>
      <c r="C113" s="487">
        <f t="shared" si="8"/>
        <v>-0.13</v>
      </c>
      <c r="D113" s="487">
        <f t="shared" si="8"/>
        <v>-1.25</v>
      </c>
      <c r="E113" s="487">
        <f t="shared" si="8"/>
        <v>-0.08</v>
      </c>
    </row>
    <row r="114" spans="1:5" x14ac:dyDescent="0.25">
      <c r="A114" s="567">
        <f t="shared" si="5"/>
        <v>47542</v>
      </c>
      <c r="B114" s="662">
        <f t="shared" si="8"/>
        <v>-0.6399999999999999</v>
      </c>
      <c r="C114" s="662">
        <f t="shared" si="8"/>
        <v>-0.13</v>
      </c>
      <c r="D114" s="662">
        <f t="shared" si="8"/>
        <v>-1.25</v>
      </c>
      <c r="E114" s="662">
        <f t="shared" si="8"/>
        <v>-0.08</v>
      </c>
    </row>
    <row r="115" spans="1:5" x14ac:dyDescent="0.25">
      <c r="A115" s="575">
        <f t="shared" si="5"/>
        <v>47573</v>
      </c>
      <c r="B115" s="487">
        <f t="shared" ref="B115:E130" si="9">+B114</f>
        <v>-0.6399999999999999</v>
      </c>
      <c r="C115" s="487">
        <f t="shared" si="9"/>
        <v>-0.13</v>
      </c>
      <c r="D115" s="487">
        <f t="shared" si="9"/>
        <v>-1.25</v>
      </c>
      <c r="E115" s="487">
        <f t="shared" si="9"/>
        <v>-0.08</v>
      </c>
    </row>
    <row r="116" spans="1:5" x14ac:dyDescent="0.25">
      <c r="A116" s="567">
        <f t="shared" si="5"/>
        <v>47603</v>
      </c>
      <c r="B116" s="662">
        <f t="shared" si="9"/>
        <v>-0.6399999999999999</v>
      </c>
      <c r="C116" s="662">
        <f t="shared" si="9"/>
        <v>-0.13</v>
      </c>
      <c r="D116" s="662">
        <f t="shared" si="9"/>
        <v>-1.25</v>
      </c>
      <c r="E116" s="662">
        <f t="shared" si="9"/>
        <v>-0.08</v>
      </c>
    </row>
    <row r="117" spans="1:5" x14ac:dyDescent="0.25">
      <c r="A117" s="575">
        <f t="shared" si="5"/>
        <v>47634</v>
      </c>
      <c r="B117" s="487">
        <f t="shared" si="9"/>
        <v>-0.6399999999999999</v>
      </c>
      <c r="C117" s="487">
        <f t="shared" si="9"/>
        <v>-0.13</v>
      </c>
      <c r="D117" s="487">
        <f t="shared" si="9"/>
        <v>-1.25</v>
      </c>
      <c r="E117" s="487">
        <f t="shared" si="9"/>
        <v>-0.08</v>
      </c>
    </row>
    <row r="118" spans="1:5" x14ac:dyDescent="0.25">
      <c r="A118" s="567">
        <f t="shared" si="5"/>
        <v>47664</v>
      </c>
      <c r="B118" s="662">
        <f t="shared" si="9"/>
        <v>-0.6399999999999999</v>
      </c>
      <c r="C118" s="662">
        <f t="shared" si="9"/>
        <v>-0.13</v>
      </c>
      <c r="D118" s="662">
        <f t="shared" si="9"/>
        <v>-1.25</v>
      </c>
      <c r="E118" s="662">
        <f t="shared" si="9"/>
        <v>-0.08</v>
      </c>
    </row>
    <row r="119" spans="1:5" x14ac:dyDescent="0.25">
      <c r="A119" s="575">
        <f t="shared" si="5"/>
        <v>47695</v>
      </c>
      <c r="B119" s="487">
        <f t="shared" si="9"/>
        <v>-0.6399999999999999</v>
      </c>
      <c r="C119" s="487">
        <f t="shared" si="9"/>
        <v>-0.13</v>
      </c>
      <c r="D119" s="487">
        <f t="shared" si="9"/>
        <v>-1.25</v>
      </c>
      <c r="E119" s="487">
        <f t="shared" si="9"/>
        <v>-0.08</v>
      </c>
    </row>
    <row r="120" spans="1:5" x14ac:dyDescent="0.25">
      <c r="A120" s="567">
        <f t="shared" si="5"/>
        <v>47726</v>
      </c>
      <c r="B120" s="662">
        <f t="shared" si="9"/>
        <v>-0.6399999999999999</v>
      </c>
      <c r="C120" s="662">
        <f t="shared" si="9"/>
        <v>-0.13</v>
      </c>
      <c r="D120" s="662">
        <f t="shared" si="9"/>
        <v>-1.25</v>
      </c>
      <c r="E120" s="662">
        <f t="shared" si="9"/>
        <v>-0.08</v>
      </c>
    </row>
    <row r="121" spans="1:5" x14ac:dyDescent="0.25">
      <c r="A121" s="575">
        <f t="shared" si="5"/>
        <v>47756</v>
      </c>
      <c r="B121" s="487">
        <f t="shared" si="9"/>
        <v>-0.6399999999999999</v>
      </c>
      <c r="C121" s="487">
        <f t="shared" si="9"/>
        <v>-0.13</v>
      </c>
      <c r="D121" s="487">
        <f t="shared" si="9"/>
        <v>-1.25</v>
      </c>
      <c r="E121" s="487">
        <f t="shared" si="9"/>
        <v>-0.08</v>
      </c>
    </row>
    <row r="122" spans="1:5" x14ac:dyDescent="0.25">
      <c r="A122" s="567">
        <f t="shared" si="5"/>
        <v>47787</v>
      </c>
      <c r="B122" s="662">
        <f t="shared" si="9"/>
        <v>-0.6399999999999999</v>
      </c>
      <c r="C122" s="662">
        <f t="shared" si="9"/>
        <v>-0.13</v>
      </c>
      <c r="D122" s="662">
        <f t="shared" si="9"/>
        <v>-1.25</v>
      </c>
      <c r="E122" s="662">
        <f t="shared" si="9"/>
        <v>-0.08</v>
      </c>
    </row>
    <row r="123" spans="1:5" x14ac:dyDescent="0.25">
      <c r="A123" s="575">
        <f t="shared" si="5"/>
        <v>47817</v>
      </c>
      <c r="B123" s="487">
        <f t="shared" si="9"/>
        <v>-0.6399999999999999</v>
      </c>
      <c r="C123" s="487">
        <f t="shared" si="9"/>
        <v>-0.13</v>
      </c>
      <c r="D123" s="487">
        <f t="shared" si="9"/>
        <v>-1.25</v>
      </c>
      <c r="E123" s="487">
        <f t="shared" si="9"/>
        <v>-0.08</v>
      </c>
    </row>
    <row r="124" spans="1:5" x14ac:dyDescent="0.25">
      <c r="A124" s="567">
        <f t="shared" si="5"/>
        <v>47848</v>
      </c>
      <c r="B124" s="662">
        <f t="shared" si="9"/>
        <v>-0.6399999999999999</v>
      </c>
      <c r="C124" s="662">
        <f t="shared" si="9"/>
        <v>-0.13</v>
      </c>
      <c r="D124" s="662">
        <f t="shared" si="9"/>
        <v>-1.25</v>
      </c>
      <c r="E124" s="662">
        <f t="shared" si="9"/>
        <v>-0.08</v>
      </c>
    </row>
    <row r="125" spans="1:5" x14ac:dyDescent="0.25">
      <c r="A125" s="575">
        <f t="shared" si="5"/>
        <v>47879</v>
      </c>
      <c r="B125" s="487">
        <f t="shared" si="9"/>
        <v>-0.6399999999999999</v>
      </c>
      <c r="C125" s="487">
        <f t="shared" si="9"/>
        <v>-0.13</v>
      </c>
      <c r="D125" s="487">
        <f t="shared" si="9"/>
        <v>-1.25</v>
      </c>
      <c r="E125" s="487">
        <f t="shared" si="9"/>
        <v>-0.08</v>
      </c>
    </row>
    <row r="126" spans="1:5" x14ac:dyDescent="0.25">
      <c r="A126" s="567">
        <f t="shared" si="5"/>
        <v>47907</v>
      </c>
      <c r="B126" s="662">
        <f t="shared" si="9"/>
        <v>-0.6399999999999999</v>
      </c>
      <c r="C126" s="662">
        <f t="shared" si="9"/>
        <v>-0.13</v>
      </c>
      <c r="D126" s="662">
        <f t="shared" si="9"/>
        <v>-1.25</v>
      </c>
      <c r="E126" s="662">
        <f t="shared" si="9"/>
        <v>-0.08</v>
      </c>
    </row>
    <row r="127" spans="1:5" x14ac:dyDescent="0.25">
      <c r="A127" s="575">
        <f t="shared" si="5"/>
        <v>47938</v>
      </c>
      <c r="B127" s="487">
        <f t="shared" si="9"/>
        <v>-0.6399999999999999</v>
      </c>
      <c r="C127" s="487">
        <f t="shared" si="9"/>
        <v>-0.13</v>
      </c>
      <c r="D127" s="487">
        <f t="shared" si="9"/>
        <v>-1.25</v>
      </c>
      <c r="E127" s="487">
        <f t="shared" si="9"/>
        <v>-0.08</v>
      </c>
    </row>
    <row r="128" spans="1:5" x14ac:dyDescent="0.25">
      <c r="A128" s="567">
        <f t="shared" si="5"/>
        <v>47968</v>
      </c>
      <c r="B128" s="662">
        <f t="shared" si="9"/>
        <v>-0.6399999999999999</v>
      </c>
      <c r="C128" s="662">
        <f t="shared" si="9"/>
        <v>-0.13</v>
      </c>
      <c r="D128" s="662">
        <f t="shared" si="9"/>
        <v>-1.25</v>
      </c>
      <c r="E128" s="662">
        <f t="shared" si="9"/>
        <v>-0.08</v>
      </c>
    </row>
    <row r="129" spans="1:5" x14ac:dyDescent="0.25">
      <c r="A129" s="575">
        <f t="shared" si="5"/>
        <v>47999</v>
      </c>
      <c r="B129" s="487">
        <f t="shared" si="9"/>
        <v>-0.6399999999999999</v>
      </c>
      <c r="C129" s="487">
        <f t="shared" si="9"/>
        <v>-0.13</v>
      </c>
      <c r="D129" s="487">
        <f t="shared" si="9"/>
        <v>-1.25</v>
      </c>
      <c r="E129" s="487">
        <f t="shared" si="9"/>
        <v>-0.08</v>
      </c>
    </row>
    <row r="130" spans="1:5" x14ac:dyDescent="0.25">
      <c r="A130" s="567">
        <f t="shared" si="5"/>
        <v>48029</v>
      </c>
      <c r="B130" s="662">
        <f t="shared" si="9"/>
        <v>-0.6399999999999999</v>
      </c>
      <c r="C130" s="662">
        <f t="shared" si="9"/>
        <v>-0.13</v>
      </c>
      <c r="D130" s="662">
        <f t="shared" si="9"/>
        <v>-1.25</v>
      </c>
      <c r="E130" s="662">
        <f t="shared" si="9"/>
        <v>-0.08</v>
      </c>
    </row>
    <row r="131" spans="1:5" x14ac:dyDescent="0.25">
      <c r="A131" s="575">
        <f t="shared" ref="A131:A194" si="10">+EOMONTH(A130,1)</f>
        <v>48060</v>
      </c>
      <c r="B131" s="487">
        <f t="shared" ref="B131:E146" si="11">+B130</f>
        <v>-0.6399999999999999</v>
      </c>
      <c r="C131" s="487">
        <f t="shared" si="11"/>
        <v>-0.13</v>
      </c>
      <c r="D131" s="487">
        <f t="shared" si="11"/>
        <v>-1.25</v>
      </c>
      <c r="E131" s="487">
        <f t="shared" si="11"/>
        <v>-0.08</v>
      </c>
    </row>
    <row r="132" spans="1:5" x14ac:dyDescent="0.25">
      <c r="A132" s="567">
        <f t="shared" si="10"/>
        <v>48091</v>
      </c>
      <c r="B132" s="662">
        <f t="shared" si="11"/>
        <v>-0.6399999999999999</v>
      </c>
      <c r="C132" s="662">
        <f t="shared" si="11"/>
        <v>-0.13</v>
      </c>
      <c r="D132" s="662">
        <f t="shared" si="11"/>
        <v>-1.25</v>
      </c>
      <c r="E132" s="662">
        <f t="shared" si="11"/>
        <v>-0.08</v>
      </c>
    </row>
    <row r="133" spans="1:5" x14ac:dyDescent="0.25">
      <c r="A133" s="575">
        <f t="shared" si="10"/>
        <v>48121</v>
      </c>
      <c r="B133" s="487">
        <f t="shared" si="11"/>
        <v>-0.6399999999999999</v>
      </c>
      <c r="C133" s="487">
        <f t="shared" si="11"/>
        <v>-0.13</v>
      </c>
      <c r="D133" s="487">
        <f t="shared" si="11"/>
        <v>-1.25</v>
      </c>
      <c r="E133" s="487">
        <f t="shared" si="11"/>
        <v>-0.08</v>
      </c>
    </row>
    <row r="134" spans="1:5" x14ac:dyDescent="0.25">
      <c r="A134" s="567">
        <f t="shared" si="10"/>
        <v>48152</v>
      </c>
      <c r="B134" s="662">
        <f t="shared" si="11"/>
        <v>-0.6399999999999999</v>
      </c>
      <c r="C134" s="662">
        <f t="shared" si="11"/>
        <v>-0.13</v>
      </c>
      <c r="D134" s="662">
        <f t="shared" si="11"/>
        <v>-1.25</v>
      </c>
      <c r="E134" s="662">
        <f t="shared" si="11"/>
        <v>-0.08</v>
      </c>
    </row>
    <row r="135" spans="1:5" x14ac:dyDescent="0.25">
      <c r="A135" s="575">
        <f t="shared" si="10"/>
        <v>48182</v>
      </c>
      <c r="B135" s="487">
        <f t="shared" si="11"/>
        <v>-0.6399999999999999</v>
      </c>
      <c r="C135" s="487">
        <f t="shared" si="11"/>
        <v>-0.13</v>
      </c>
      <c r="D135" s="487">
        <f t="shared" si="11"/>
        <v>-1.25</v>
      </c>
      <c r="E135" s="487">
        <f t="shared" si="11"/>
        <v>-0.08</v>
      </c>
    </row>
    <row r="136" spans="1:5" x14ac:dyDescent="0.25">
      <c r="A136" s="567">
        <f t="shared" si="10"/>
        <v>48213</v>
      </c>
      <c r="B136" s="662">
        <f t="shared" si="11"/>
        <v>-0.6399999999999999</v>
      </c>
      <c r="C136" s="662">
        <f t="shared" si="11"/>
        <v>-0.13</v>
      </c>
      <c r="D136" s="662">
        <f t="shared" si="11"/>
        <v>-1.25</v>
      </c>
      <c r="E136" s="662">
        <f t="shared" si="11"/>
        <v>-0.08</v>
      </c>
    </row>
    <row r="137" spans="1:5" x14ac:dyDescent="0.25">
      <c r="A137" s="575">
        <f t="shared" si="10"/>
        <v>48244</v>
      </c>
      <c r="B137" s="487">
        <f t="shared" si="11"/>
        <v>-0.6399999999999999</v>
      </c>
      <c r="C137" s="487">
        <f t="shared" si="11"/>
        <v>-0.13</v>
      </c>
      <c r="D137" s="487">
        <f t="shared" si="11"/>
        <v>-1.25</v>
      </c>
      <c r="E137" s="487">
        <f t="shared" si="11"/>
        <v>-0.08</v>
      </c>
    </row>
    <row r="138" spans="1:5" x14ac:dyDescent="0.25">
      <c r="A138" s="567">
        <f t="shared" si="10"/>
        <v>48273</v>
      </c>
      <c r="B138" s="662">
        <f t="shared" si="11"/>
        <v>-0.6399999999999999</v>
      </c>
      <c r="C138" s="662">
        <f t="shared" si="11"/>
        <v>-0.13</v>
      </c>
      <c r="D138" s="662">
        <f t="shared" si="11"/>
        <v>-1.25</v>
      </c>
      <c r="E138" s="662">
        <f t="shared" si="11"/>
        <v>-0.08</v>
      </c>
    </row>
    <row r="139" spans="1:5" x14ac:dyDescent="0.25">
      <c r="A139" s="575">
        <f t="shared" si="10"/>
        <v>48304</v>
      </c>
      <c r="B139" s="487">
        <f t="shared" si="11"/>
        <v>-0.6399999999999999</v>
      </c>
      <c r="C139" s="487">
        <f t="shared" si="11"/>
        <v>-0.13</v>
      </c>
      <c r="D139" s="487">
        <f t="shared" si="11"/>
        <v>-1.25</v>
      </c>
      <c r="E139" s="487">
        <f t="shared" si="11"/>
        <v>-0.08</v>
      </c>
    </row>
    <row r="140" spans="1:5" x14ac:dyDescent="0.25">
      <c r="A140" s="567">
        <f t="shared" si="10"/>
        <v>48334</v>
      </c>
      <c r="B140" s="662">
        <f t="shared" si="11"/>
        <v>-0.6399999999999999</v>
      </c>
      <c r="C140" s="662">
        <f t="shared" si="11"/>
        <v>-0.13</v>
      </c>
      <c r="D140" s="662">
        <f t="shared" si="11"/>
        <v>-1.25</v>
      </c>
      <c r="E140" s="662">
        <f t="shared" si="11"/>
        <v>-0.08</v>
      </c>
    </row>
    <row r="141" spans="1:5" x14ac:dyDescent="0.25">
      <c r="A141" s="575">
        <f t="shared" si="10"/>
        <v>48365</v>
      </c>
      <c r="B141" s="487">
        <f t="shared" si="11"/>
        <v>-0.6399999999999999</v>
      </c>
      <c r="C141" s="487">
        <f t="shared" si="11"/>
        <v>-0.13</v>
      </c>
      <c r="D141" s="487">
        <f t="shared" si="11"/>
        <v>-1.25</v>
      </c>
      <c r="E141" s="487">
        <f t="shared" si="11"/>
        <v>-0.08</v>
      </c>
    </row>
    <row r="142" spans="1:5" x14ac:dyDescent="0.25">
      <c r="A142" s="567">
        <f t="shared" si="10"/>
        <v>48395</v>
      </c>
      <c r="B142" s="662">
        <f t="shared" si="11"/>
        <v>-0.6399999999999999</v>
      </c>
      <c r="C142" s="662">
        <f t="shared" si="11"/>
        <v>-0.13</v>
      </c>
      <c r="D142" s="662">
        <f t="shared" si="11"/>
        <v>-1.25</v>
      </c>
      <c r="E142" s="662">
        <f t="shared" si="11"/>
        <v>-0.08</v>
      </c>
    </row>
    <row r="143" spans="1:5" x14ac:dyDescent="0.25">
      <c r="A143" s="575">
        <f t="shared" si="10"/>
        <v>48426</v>
      </c>
      <c r="B143" s="487">
        <f t="shared" si="11"/>
        <v>-0.6399999999999999</v>
      </c>
      <c r="C143" s="487">
        <f t="shared" si="11"/>
        <v>-0.13</v>
      </c>
      <c r="D143" s="487">
        <f t="shared" si="11"/>
        <v>-1.25</v>
      </c>
      <c r="E143" s="487">
        <f t="shared" si="11"/>
        <v>-0.08</v>
      </c>
    </row>
    <row r="144" spans="1:5" x14ac:dyDescent="0.25">
      <c r="A144" s="567">
        <f t="shared" si="10"/>
        <v>48457</v>
      </c>
      <c r="B144" s="662">
        <f t="shared" si="11"/>
        <v>-0.6399999999999999</v>
      </c>
      <c r="C144" s="662">
        <f t="shared" si="11"/>
        <v>-0.13</v>
      </c>
      <c r="D144" s="662">
        <f t="shared" si="11"/>
        <v>-1.25</v>
      </c>
      <c r="E144" s="662">
        <f t="shared" si="11"/>
        <v>-0.08</v>
      </c>
    </row>
    <row r="145" spans="1:5" x14ac:dyDescent="0.25">
      <c r="A145" s="575">
        <f t="shared" si="10"/>
        <v>48487</v>
      </c>
      <c r="B145" s="487">
        <f t="shared" si="11"/>
        <v>-0.6399999999999999</v>
      </c>
      <c r="C145" s="487">
        <f t="shared" si="11"/>
        <v>-0.13</v>
      </c>
      <c r="D145" s="487">
        <f t="shared" si="11"/>
        <v>-1.25</v>
      </c>
      <c r="E145" s="487">
        <f t="shared" si="11"/>
        <v>-0.08</v>
      </c>
    </row>
    <row r="146" spans="1:5" x14ac:dyDescent="0.25">
      <c r="A146" s="567">
        <f t="shared" si="10"/>
        <v>48518</v>
      </c>
      <c r="B146" s="662">
        <f t="shared" si="11"/>
        <v>-0.6399999999999999</v>
      </c>
      <c r="C146" s="662">
        <f t="shared" si="11"/>
        <v>-0.13</v>
      </c>
      <c r="D146" s="662">
        <f t="shared" si="11"/>
        <v>-1.25</v>
      </c>
      <c r="E146" s="662">
        <f t="shared" si="11"/>
        <v>-0.08</v>
      </c>
    </row>
    <row r="147" spans="1:5" x14ac:dyDescent="0.25">
      <c r="A147" s="575">
        <f t="shared" si="10"/>
        <v>48548</v>
      </c>
      <c r="B147" s="487">
        <f t="shared" ref="B147:E162" si="12">+B146</f>
        <v>-0.6399999999999999</v>
      </c>
      <c r="C147" s="487">
        <f t="shared" si="12"/>
        <v>-0.13</v>
      </c>
      <c r="D147" s="487">
        <f t="shared" si="12"/>
        <v>-1.25</v>
      </c>
      <c r="E147" s="487">
        <f t="shared" si="12"/>
        <v>-0.08</v>
      </c>
    </row>
    <row r="148" spans="1:5" x14ac:dyDescent="0.25">
      <c r="A148" s="567">
        <f t="shared" si="10"/>
        <v>48579</v>
      </c>
      <c r="B148" s="662">
        <f t="shared" si="12"/>
        <v>-0.6399999999999999</v>
      </c>
      <c r="C148" s="662">
        <f t="shared" si="12"/>
        <v>-0.13</v>
      </c>
      <c r="D148" s="662">
        <f t="shared" si="12"/>
        <v>-1.25</v>
      </c>
      <c r="E148" s="662">
        <f t="shared" si="12"/>
        <v>-0.08</v>
      </c>
    </row>
    <row r="149" spans="1:5" x14ac:dyDescent="0.25">
      <c r="A149" s="575">
        <f t="shared" si="10"/>
        <v>48610</v>
      </c>
      <c r="B149" s="487">
        <f t="shared" si="12"/>
        <v>-0.6399999999999999</v>
      </c>
      <c r="C149" s="487">
        <f t="shared" si="12"/>
        <v>-0.13</v>
      </c>
      <c r="D149" s="487">
        <f t="shared" si="12"/>
        <v>-1.25</v>
      </c>
      <c r="E149" s="487">
        <f t="shared" si="12"/>
        <v>-0.08</v>
      </c>
    </row>
    <row r="150" spans="1:5" x14ac:dyDescent="0.25">
      <c r="A150" s="567">
        <f t="shared" si="10"/>
        <v>48638</v>
      </c>
      <c r="B150" s="662">
        <f t="shared" si="12"/>
        <v>-0.6399999999999999</v>
      </c>
      <c r="C150" s="662">
        <f t="shared" si="12"/>
        <v>-0.13</v>
      </c>
      <c r="D150" s="662">
        <f t="shared" si="12"/>
        <v>-1.25</v>
      </c>
      <c r="E150" s="662">
        <f t="shared" si="12"/>
        <v>-0.08</v>
      </c>
    </row>
    <row r="151" spans="1:5" x14ac:dyDescent="0.25">
      <c r="A151" s="575">
        <f t="shared" si="10"/>
        <v>48669</v>
      </c>
      <c r="B151" s="487">
        <f t="shared" si="12"/>
        <v>-0.6399999999999999</v>
      </c>
      <c r="C151" s="487">
        <f t="shared" si="12"/>
        <v>-0.13</v>
      </c>
      <c r="D151" s="487">
        <f t="shared" si="12"/>
        <v>-1.25</v>
      </c>
      <c r="E151" s="487">
        <f t="shared" si="12"/>
        <v>-0.08</v>
      </c>
    </row>
    <row r="152" spans="1:5" x14ac:dyDescent="0.25">
      <c r="A152" s="567">
        <f t="shared" si="10"/>
        <v>48699</v>
      </c>
      <c r="B152" s="662">
        <f t="shared" si="12"/>
        <v>-0.6399999999999999</v>
      </c>
      <c r="C152" s="662">
        <f t="shared" si="12"/>
        <v>-0.13</v>
      </c>
      <c r="D152" s="662">
        <f t="shared" si="12"/>
        <v>-1.25</v>
      </c>
      <c r="E152" s="662">
        <f t="shared" si="12"/>
        <v>-0.08</v>
      </c>
    </row>
    <row r="153" spans="1:5" x14ac:dyDescent="0.25">
      <c r="A153" s="575">
        <f t="shared" si="10"/>
        <v>48730</v>
      </c>
      <c r="B153" s="487">
        <f t="shared" si="12"/>
        <v>-0.6399999999999999</v>
      </c>
      <c r="C153" s="487">
        <f t="shared" si="12"/>
        <v>-0.13</v>
      </c>
      <c r="D153" s="487">
        <f t="shared" si="12"/>
        <v>-1.25</v>
      </c>
      <c r="E153" s="487">
        <f t="shared" si="12"/>
        <v>-0.08</v>
      </c>
    </row>
    <row r="154" spans="1:5" x14ac:dyDescent="0.25">
      <c r="A154" s="567">
        <f t="shared" si="10"/>
        <v>48760</v>
      </c>
      <c r="B154" s="662">
        <f t="shared" si="12"/>
        <v>-0.6399999999999999</v>
      </c>
      <c r="C154" s="662">
        <f t="shared" si="12"/>
        <v>-0.13</v>
      </c>
      <c r="D154" s="662">
        <f t="shared" si="12"/>
        <v>-1.25</v>
      </c>
      <c r="E154" s="662">
        <f t="shared" si="12"/>
        <v>-0.08</v>
      </c>
    </row>
    <row r="155" spans="1:5" x14ac:dyDescent="0.25">
      <c r="A155" s="575">
        <f t="shared" si="10"/>
        <v>48791</v>
      </c>
      <c r="B155" s="487">
        <f t="shared" si="12"/>
        <v>-0.6399999999999999</v>
      </c>
      <c r="C155" s="487">
        <f t="shared" si="12"/>
        <v>-0.13</v>
      </c>
      <c r="D155" s="487">
        <f t="shared" si="12"/>
        <v>-1.25</v>
      </c>
      <c r="E155" s="487">
        <f t="shared" si="12"/>
        <v>-0.08</v>
      </c>
    </row>
    <row r="156" spans="1:5" x14ac:dyDescent="0.25">
      <c r="A156" s="567">
        <f t="shared" si="10"/>
        <v>48822</v>
      </c>
      <c r="B156" s="662">
        <f t="shared" si="12"/>
        <v>-0.6399999999999999</v>
      </c>
      <c r="C156" s="662">
        <f t="shared" si="12"/>
        <v>-0.13</v>
      </c>
      <c r="D156" s="662">
        <f t="shared" si="12"/>
        <v>-1.25</v>
      </c>
      <c r="E156" s="662">
        <f t="shared" si="12"/>
        <v>-0.08</v>
      </c>
    </row>
    <row r="157" spans="1:5" x14ac:dyDescent="0.25">
      <c r="A157" s="575">
        <f t="shared" si="10"/>
        <v>48852</v>
      </c>
      <c r="B157" s="487">
        <f t="shared" si="12"/>
        <v>-0.6399999999999999</v>
      </c>
      <c r="C157" s="487">
        <f t="shared" si="12"/>
        <v>-0.13</v>
      </c>
      <c r="D157" s="487">
        <f t="shared" si="12"/>
        <v>-1.25</v>
      </c>
      <c r="E157" s="487">
        <f t="shared" si="12"/>
        <v>-0.08</v>
      </c>
    </row>
    <row r="158" spans="1:5" x14ac:dyDescent="0.25">
      <c r="A158" s="567">
        <f t="shared" si="10"/>
        <v>48883</v>
      </c>
      <c r="B158" s="662">
        <f t="shared" si="12"/>
        <v>-0.6399999999999999</v>
      </c>
      <c r="C158" s="662">
        <f t="shared" si="12"/>
        <v>-0.13</v>
      </c>
      <c r="D158" s="662">
        <f t="shared" si="12"/>
        <v>-1.25</v>
      </c>
      <c r="E158" s="662">
        <f t="shared" si="12"/>
        <v>-0.08</v>
      </c>
    </row>
    <row r="159" spans="1:5" x14ac:dyDescent="0.25">
      <c r="A159" s="575">
        <f t="shared" si="10"/>
        <v>48913</v>
      </c>
      <c r="B159" s="487">
        <f t="shared" si="12"/>
        <v>-0.6399999999999999</v>
      </c>
      <c r="C159" s="487">
        <f t="shared" si="12"/>
        <v>-0.13</v>
      </c>
      <c r="D159" s="487">
        <f t="shared" si="12"/>
        <v>-1.25</v>
      </c>
      <c r="E159" s="487">
        <f t="shared" si="12"/>
        <v>-0.08</v>
      </c>
    </row>
    <row r="160" spans="1:5" x14ac:dyDescent="0.25">
      <c r="A160" s="567">
        <f t="shared" si="10"/>
        <v>48944</v>
      </c>
      <c r="B160" s="662">
        <f t="shared" si="12"/>
        <v>-0.6399999999999999</v>
      </c>
      <c r="C160" s="662">
        <f t="shared" si="12"/>
        <v>-0.13</v>
      </c>
      <c r="D160" s="662">
        <f t="shared" si="12"/>
        <v>-1.25</v>
      </c>
      <c r="E160" s="662">
        <f t="shared" si="12"/>
        <v>-0.08</v>
      </c>
    </row>
    <row r="161" spans="1:5" x14ac:dyDescent="0.25">
      <c r="A161" s="575">
        <f t="shared" si="10"/>
        <v>48975</v>
      </c>
      <c r="B161" s="487">
        <f t="shared" si="12"/>
        <v>-0.6399999999999999</v>
      </c>
      <c r="C161" s="487">
        <f t="shared" si="12"/>
        <v>-0.13</v>
      </c>
      <c r="D161" s="487">
        <f t="shared" si="12"/>
        <v>-1.25</v>
      </c>
      <c r="E161" s="487">
        <f t="shared" si="12"/>
        <v>-0.08</v>
      </c>
    </row>
    <row r="162" spans="1:5" x14ac:dyDescent="0.25">
      <c r="A162" s="567">
        <f t="shared" si="10"/>
        <v>49003</v>
      </c>
      <c r="B162" s="662">
        <f t="shared" si="12"/>
        <v>-0.6399999999999999</v>
      </c>
      <c r="C162" s="662">
        <f t="shared" si="12"/>
        <v>-0.13</v>
      </c>
      <c r="D162" s="662">
        <f t="shared" si="12"/>
        <v>-1.25</v>
      </c>
      <c r="E162" s="662">
        <f t="shared" si="12"/>
        <v>-0.08</v>
      </c>
    </row>
    <row r="163" spans="1:5" x14ac:dyDescent="0.25">
      <c r="A163" s="575">
        <f t="shared" si="10"/>
        <v>49034</v>
      </c>
      <c r="B163" s="487">
        <f t="shared" ref="B163:E178" si="13">+B162</f>
        <v>-0.6399999999999999</v>
      </c>
      <c r="C163" s="487">
        <f t="shared" si="13"/>
        <v>-0.13</v>
      </c>
      <c r="D163" s="487">
        <f t="shared" si="13"/>
        <v>-1.25</v>
      </c>
      <c r="E163" s="487">
        <f t="shared" si="13"/>
        <v>-0.08</v>
      </c>
    </row>
    <row r="164" spans="1:5" x14ac:dyDescent="0.25">
      <c r="A164" s="567">
        <f t="shared" si="10"/>
        <v>49064</v>
      </c>
      <c r="B164" s="662">
        <f t="shared" si="13"/>
        <v>-0.6399999999999999</v>
      </c>
      <c r="C164" s="662">
        <f t="shared" si="13"/>
        <v>-0.13</v>
      </c>
      <c r="D164" s="662">
        <f t="shared" si="13"/>
        <v>-1.25</v>
      </c>
      <c r="E164" s="662">
        <f t="shared" si="13"/>
        <v>-0.08</v>
      </c>
    </row>
    <row r="165" spans="1:5" x14ac:dyDescent="0.25">
      <c r="A165" s="575">
        <f t="shared" si="10"/>
        <v>49095</v>
      </c>
      <c r="B165" s="487">
        <f t="shared" si="13"/>
        <v>-0.6399999999999999</v>
      </c>
      <c r="C165" s="487">
        <f t="shared" si="13"/>
        <v>-0.13</v>
      </c>
      <c r="D165" s="487">
        <f t="shared" si="13"/>
        <v>-1.25</v>
      </c>
      <c r="E165" s="487">
        <f t="shared" si="13"/>
        <v>-0.08</v>
      </c>
    </row>
    <row r="166" spans="1:5" x14ac:dyDescent="0.25">
      <c r="A166" s="567">
        <f t="shared" si="10"/>
        <v>49125</v>
      </c>
      <c r="B166" s="662">
        <f t="shared" si="13"/>
        <v>-0.6399999999999999</v>
      </c>
      <c r="C166" s="662">
        <f t="shared" si="13"/>
        <v>-0.13</v>
      </c>
      <c r="D166" s="662">
        <f t="shared" si="13"/>
        <v>-1.25</v>
      </c>
      <c r="E166" s="662">
        <f t="shared" si="13"/>
        <v>-0.08</v>
      </c>
    </row>
    <row r="167" spans="1:5" x14ac:dyDescent="0.25">
      <c r="A167" s="575">
        <f t="shared" si="10"/>
        <v>49156</v>
      </c>
      <c r="B167" s="487">
        <f t="shared" si="13"/>
        <v>-0.6399999999999999</v>
      </c>
      <c r="C167" s="487">
        <f t="shared" si="13"/>
        <v>-0.13</v>
      </c>
      <c r="D167" s="487">
        <f t="shared" si="13"/>
        <v>-1.25</v>
      </c>
      <c r="E167" s="487">
        <f t="shared" si="13"/>
        <v>-0.08</v>
      </c>
    </row>
    <row r="168" spans="1:5" x14ac:dyDescent="0.25">
      <c r="A168" s="567">
        <f t="shared" si="10"/>
        <v>49187</v>
      </c>
      <c r="B168" s="662">
        <f t="shared" si="13"/>
        <v>-0.6399999999999999</v>
      </c>
      <c r="C168" s="662">
        <f t="shared" si="13"/>
        <v>-0.13</v>
      </c>
      <c r="D168" s="662">
        <f t="shared" si="13"/>
        <v>-1.25</v>
      </c>
      <c r="E168" s="662">
        <f t="shared" si="13"/>
        <v>-0.08</v>
      </c>
    </row>
    <row r="169" spans="1:5" x14ac:dyDescent="0.25">
      <c r="A169" s="575">
        <f t="shared" si="10"/>
        <v>49217</v>
      </c>
      <c r="B169" s="487">
        <f t="shared" si="13"/>
        <v>-0.6399999999999999</v>
      </c>
      <c r="C169" s="487">
        <f t="shared" si="13"/>
        <v>-0.13</v>
      </c>
      <c r="D169" s="487">
        <f t="shared" si="13"/>
        <v>-1.25</v>
      </c>
      <c r="E169" s="487">
        <f t="shared" si="13"/>
        <v>-0.08</v>
      </c>
    </row>
    <row r="170" spans="1:5" x14ac:dyDescent="0.25">
      <c r="A170" s="567">
        <f t="shared" si="10"/>
        <v>49248</v>
      </c>
      <c r="B170" s="662">
        <f t="shared" si="13"/>
        <v>-0.6399999999999999</v>
      </c>
      <c r="C170" s="662">
        <f t="shared" si="13"/>
        <v>-0.13</v>
      </c>
      <c r="D170" s="662">
        <f t="shared" si="13"/>
        <v>-1.25</v>
      </c>
      <c r="E170" s="662">
        <f t="shared" si="13"/>
        <v>-0.08</v>
      </c>
    </row>
    <row r="171" spans="1:5" x14ac:dyDescent="0.25">
      <c r="A171" s="575">
        <f t="shared" si="10"/>
        <v>49278</v>
      </c>
      <c r="B171" s="487">
        <f t="shared" si="13"/>
        <v>-0.6399999999999999</v>
      </c>
      <c r="C171" s="487">
        <f t="shared" si="13"/>
        <v>-0.13</v>
      </c>
      <c r="D171" s="487">
        <f t="shared" si="13"/>
        <v>-1.25</v>
      </c>
      <c r="E171" s="487">
        <f t="shared" si="13"/>
        <v>-0.08</v>
      </c>
    </row>
    <row r="172" spans="1:5" x14ac:dyDescent="0.25">
      <c r="A172" s="567">
        <f t="shared" si="10"/>
        <v>49309</v>
      </c>
      <c r="B172" s="662">
        <f t="shared" si="13"/>
        <v>-0.6399999999999999</v>
      </c>
      <c r="C172" s="662">
        <f t="shared" si="13"/>
        <v>-0.13</v>
      </c>
      <c r="D172" s="662">
        <f t="shared" si="13"/>
        <v>-1.25</v>
      </c>
      <c r="E172" s="662">
        <f t="shared" si="13"/>
        <v>-0.08</v>
      </c>
    </row>
    <row r="173" spans="1:5" x14ac:dyDescent="0.25">
      <c r="A173" s="575">
        <f t="shared" si="10"/>
        <v>49340</v>
      </c>
      <c r="B173" s="487">
        <f t="shared" si="13"/>
        <v>-0.6399999999999999</v>
      </c>
      <c r="C173" s="487">
        <f t="shared" si="13"/>
        <v>-0.13</v>
      </c>
      <c r="D173" s="487">
        <f t="shared" si="13"/>
        <v>-1.25</v>
      </c>
      <c r="E173" s="487">
        <f t="shared" si="13"/>
        <v>-0.08</v>
      </c>
    </row>
    <row r="174" spans="1:5" x14ac:dyDescent="0.25">
      <c r="A174" s="567">
        <f t="shared" si="10"/>
        <v>49368</v>
      </c>
      <c r="B174" s="662">
        <f t="shared" si="13"/>
        <v>-0.6399999999999999</v>
      </c>
      <c r="C174" s="662">
        <f t="shared" si="13"/>
        <v>-0.13</v>
      </c>
      <c r="D174" s="662">
        <f t="shared" si="13"/>
        <v>-1.25</v>
      </c>
      <c r="E174" s="662">
        <f t="shared" si="13"/>
        <v>-0.08</v>
      </c>
    </row>
    <row r="175" spans="1:5" x14ac:dyDescent="0.25">
      <c r="A175" s="575">
        <f t="shared" si="10"/>
        <v>49399</v>
      </c>
      <c r="B175" s="487">
        <f t="shared" si="13"/>
        <v>-0.6399999999999999</v>
      </c>
      <c r="C175" s="487">
        <f t="shared" si="13"/>
        <v>-0.13</v>
      </c>
      <c r="D175" s="487">
        <f t="shared" si="13"/>
        <v>-1.25</v>
      </c>
      <c r="E175" s="487">
        <f t="shared" si="13"/>
        <v>-0.08</v>
      </c>
    </row>
    <row r="176" spans="1:5" x14ac:dyDescent="0.25">
      <c r="A176" s="567">
        <f t="shared" si="10"/>
        <v>49429</v>
      </c>
      <c r="B176" s="662">
        <f t="shared" si="13"/>
        <v>-0.6399999999999999</v>
      </c>
      <c r="C176" s="662">
        <f t="shared" si="13"/>
        <v>-0.13</v>
      </c>
      <c r="D176" s="662">
        <f t="shared" si="13"/>
        <v>-1.25</v>
      </c>
      <c r="E176" s="662">
        <f t="shared" si="13"/>
        <v>-0.08</v>
      </c>
    </row>
    <row r="177" spans="1:5" x14ac:dyDescent="0.25">
      <c r="A177" s="575">
        <f t="shared" si="10"/>
        <v>49460</v>
      </c>
      <c r="B177" s="487">
        <f t="shared" si="13"/>
        <v>-0.6399999999999999</v>
      </c>
      <c r="C177" s="487">
        <f t="shared" si="13"/>
        <v>-0.13</v>
      </c>
      <c r="D177" s="487">
        <f t="shared" si="13"/>
        <v>-1.25</v>
      </c>
      <c r="E177" s="487">
        <f t="shared" si="13"/>
        <v>-0.08</v>
      </c>
    </row>
    <row r="178" spans="1:5" x14ac:dyDescent="0.25">
      <c r="A178" s="567">
        <f t="shared" si="10"/>
        <v>49490</v>
      </c>
      <c r="B178" s="662">
        <f t="shared" si="13"/>
        <v>-0.6399999999999999</v>
      </c>
      <c r="C178" s="662">
        <f t="shared" si="13"/>
        <v>-0.13</v>
      </c>
      <c r="D178" s="662">
        <f t="shared" si="13"/>
        <v>-1.25</v>
      </c>
      <c r="E178" s="662">
        <f t="shared" si="13"/>
        <v>-0.08</v>
      </c>
    </row>
    <row r="179" spans="1:5" x14ac:dyDescent="0.25">
      <c r="A179" s="575">
        <f t="shared" si="10"/>
        <v>49521</v>
      </c>
      <c r="B179" s="487">
        <f t="shared" ref="B179:E194" si="14">+B178</f>
        <v>-0.6399999999999999</v>
      </c>
      <c r="C179" s="487">
        <f t="shared" si="14"/>
        <v>-0.13</v>
      </c>
      <c r="D179" s="487">
        <f t="shared" si="14"/>
        <v>-1.25</v>
      </c>
      <c r="E179" s="487">
        <f t="shared" si="14"/>
        <v>-0.08</v>
      </c>
    </row>
    <row r="180" spans="1:5" x14ac:dyDescent="0.25">
      <c r="A180" s="567">
        <f t="shared" si="10"/>
        <v>49552</v>
      </c>
      <c r="B180" s="662">
        <f t="shared" si="14"/>
        <v>-0.6399999999999999</v>
      </c>
      <c r="C180" s="662">
        <f t="shared" si="14"/>
        <v>-0.13</v>
      </c>
      <c r="D180" s="662">
        <f t="shared" si="14"/>
        <v>-1.25</v>
      </c>
      <c r="E180" s="662">
        <f t="shared" si="14"/>
        <v>-0.08</v>
      </c>
    </row>
    <row r="181" spans="1:5" x14ac:dyDescent="0.25">
      <c r="A181" s="575">
        <f t="shared" si="10"/>
        <v>49582</v>
      </c>
      <c r="B181" s="487">
        <f t="shared" si="14"/>
        <v>-0.6399999999999999</v>
      </c>
      <c r="C181" s="487">
        <f t="shared" si="14"/>
        <v>-0.13</v>
      </c>
      <c r="D181" s="487">
        <f t="shared" si="14"/>
        <v>-1.25</v>
      </c>
      <c r="E181" s="487">
        <f t="shared" si="14"/>
        <v>-0.08</v>
      </c>
    </row>
    <row r="182" spans="1:5" x14ac:dyDescent="0.25">
      <c r="A182" s="567">
        <f t="shared" si="10"/>
        <v>49613</v>
      </c>
      <c r="B182" s="662">
        <f t="shared" si="14"/>
        <v>-0.6399999999999999</v>
      </c>
      <c r="C182" s="662">
        <f t="shared" si="14"/>
        <v>-0.13</v>
      </c>
      <c r="D182" s="662">
        <f t="shared" si="14"/>
        <v>-1.25</v>
      </c>
      <c r="E182" s="662">
        <f t="shared" si="14"/>
        <v>-0.08</v>
      </c>
    </row>
    <row r="183" spans="1:5" x14ac:dyDescent="0.25">
      <c r="A183" s="575">
        <f t="shared" si="10"/>
        <v>49643</v>
      </c>
      <c r="B183" s="487">
        <f t="shared" si="14"/>
        <v>-0.6399999999999999</v>
      </c>
      <c r="C183" s="487">
        <f t="shared" si="14"/>
        <v>-0.13</v>
      </c>
      <c r="D183" s="487">
        <f t="shared" si="14"/>
        <v>-1.25</v>
      </c>
      <c r="E183" s="487">
        <f t="shared" si="14"/>
        <v>-0.08</v>
      </c>
    </row>
    <row r="184" spans="1:5" x14ac:dyDescent="0.25">
      <c r="A184" s="567">
        <f t="shared" si="10"/>
        <v>49674</v>
      </c>
      <c r="B184" s="662">
        <f t="shared" si="14"/>
        <v>-0.6399999999999999</v>
      </c>
      <c r="C184" s="662">
        <f t="shared" si="14"/>
        <v>-0.13</v>
      </c>
      <c r="D184" s="662">
        <f t="shared" si="14"/>
        <v>-1.25</v>
      </c>
      <c r="E184" s="662">
        <f t="shared" si="14"/>
        <v>-0.08</v>
      </c>
    </row>
    <row r="185" spans="1:5" x14ac:dyDescent="0.25">
      <c r="A185" s="575">
        <f t="shared" si="10"/>
        <v>49705</v>
      </c>
      <c r="B185" s="487">
        <f t="shared" si="14"/>
        <v>-0.6399999999999999</v>
      </c>
      <c r="C185" s="487">
        <f t="shared" si="14"/>
        <v>-0.13</v>
      </c>
      <c r="D185" s="487">
        <f t="shared" si="14"/>
        <v>-1.25</v>
      </c>
      <c r="E185" s="487">
        <f t="shared" si="14"/>
        <v>-0.08</v>
      </c>
    </row>
    <row r="186" spans="1:5" x14ac:dyDescent="0.25">
      <c r="A186" s="567">
        <f t="shared" si="10"/>
        <v>49734</v>
      </c>
      <c r="B186" s="662">
        <f t="shared" si="14"/>
        <v>-0.6399999999999999</v>
      </c>
      <c r="C186" s="662">
        <f t="shared" si="14"/>
        <v>-0.13</v>
      </c>
      <c r="D186" s="662">
        <f t="shared" si="14"/>
        <v>-1.25</v>
      </c>
      <c r="E186" s="662">
        <f t="shared" si="14"/>
        <v>-0.08</v>
      </c>
    </row>
    <row r="187" spans="1:5" x14ac:dyDescent="0.25">
      <c r="A187" s="575">
        <f t="shared" si="10"/>
        <v>49765</v>
      </c>
      <c r="B187" s="487">
        <f t="shared" si="14"/>
        <v>-0.6399999999999999</v>
      </c>
      <c r="C187" s="487">
        <f t="shared" si="14"/>
        <v>-0.13</v>
      </c>
      <c r="D187" s="487">
        <f t="shared" si="14"/>
        <v>-1.25</v>
      </c>
      <c r="E187" s="487">
        <f t="shared" si="14"/>
        <v>-0.08</v>
      </c>
    </row>
    <row r="188" spans="1:5" x14ac:dyDescent="0.25">
      <c r="A188" s="567">
        <f t="shared" si="10"/>
        <v>49795</v>
      </c>
      <c r="B188" s="662">
        <f t="shared" si="14"/>
        <v>-0.6399999999999999</v>
      </c>
      <c r="C188" s="662">
        <f t="shared" si="14"/>
        <v>-0.13</v>
      </c>
      <c r="D188" s="662">
        <f t="shared" si="14"/>
        <v>-1.25</v>
      </c>
      <c r="E188" s="662">
        <f t="shared" si="14"/>
        <v>-0.08</v>
      </c>
    </row>
    <row r="189" spans="1:5" x14ac:dyDescent="0.25">
      <c r="A189" s="575">
        <f t="shared" si="10"/>
        <v>49826</v>
      </c>
      <c r="B189" s="487">
        <f t="shared" si="14"/>
        <v>-0.6399999999999999</v>
      </c>
      <c r="C189" s="487">
        <f t="shared" si="14"/>
        <v>-0.13</v>
      </c>
      <c r="D189" s="487">
        <f t="shared" si="14"/>
        <v>-1.25</v>
      </c>
      <c r="E189" s="487">
        <f t="shared" si="14"/>
        <v>-0.08</v>
      </c>
    </row>
    <row r="190" spans="1:5" x14ac:dyDescent="0.25">
      <c r="A190" s="567">
        <f t="shared" si="10"/>
        <v>49856</v>
      </c>
      <c r="B190" s="662">
        <f t="shared" si="14"/>
        <v>-0.6399999999999999</v>
      </c>
      <c r="C190" s="662">
        <f t="shared" si="14"/>
        <v>-0.13</v>
      </c>
      <c r="D190" s="662">
        <f t="shared" si="14"/>
        <v>-1.25</v>
      </c>
      <c r="E190" s="662">
        <f t="shared" si="14"/>
        <v>-0.08</v>
      </c>
    </row>
    <row r="191" spans="1:5" x14ac:dyDescent="0.25">
      <c r="A191" s="575">
        <f t="shared" si="10"/>
        <v>49887</v>
      </c>
      <c r="B191" s="487">
        <f t="shared" si="14"/>
        <v>-0.6399999999999999</v>
      </c>
      <c r="C191" s="487">
        <f t="shared" si="14"/>
        <v>-0.13</v>
      </c>
      <c r="D191" s="487">
        <f t="shared" si="14"/>
        <v>-1.25</v>
      </c>
      <c r="E191" s="487">
        <f t="shared" si="14"/>
        <v>-0.08</v>
      </c>
    </row>
    <row r="192" spans="1:5" x14ac:dyDescent="0.25">
      <c r="A192" s="567">
        <f t="shared" si="10"/>
        <v>49918</v>
      </c>
      <c r="B192" s="662">
        <f t="shared" si="14"/>
        <v>-0.6399999999999999</v>
      </c>
      <c r="C192" s="662">
        <f t="shared" si="14"/>
        <v>-0.13</v>
      </c>
      <c r="D192" s="662">
        <f t="shared" si="14"/>
        <v>-1.25</v>
      </c>
      <c r="E192" s="662">
        <f t="shared" si="14"/>
        <v>-0.08</v>
      </c>
    </row>
    <row r="193" spans="1:5" x14ac:dyDescent="0.25">
      <c r="A193" s="575">
        <f t="shared" si="10"/>
        <v>49948</v>
      </c>
      <c r="B193" s="487">
        <f t="shared" si="14"/>
        <v>-0.6399999999999999</v>
      </c>
      <c r="C193" s="487">
        <f t="shared" si="14"/>
        <v>-0.13</v>
      </c>
      <c r="D193" s="487">
        <f t="shared" si="14"/>
        <v>-1.25</v>
      </c>
      <c r="E193" s="487">
        <f t="shared" si="14"/>
        <v>-0.08</v>
      </c>
    </row>
    <row r="194" spans="1:5" x14ac:dyDescent="0.25">
      <c r="A194" s="567">
        <f t="shared" si="10"/>
        <v>49979</v>
      </c>
      <c r="B194" s="662">
        <f t="shared" si="14"/>
        <v>-0.6399999999999999</v>
      </c>
      <c r="C194" s="662">
        <f t="shared" si="14"/>
        <v>-0.13</v>
      </c>
      <c r="D194" s="662">
        <f t="shared" si="14"/>
        <v>-1.25</v>
      </c>
      <c r="E194" s="662">
        <f t="shared" si="14"/>
        <v>-0.08</v>
      </c>
    </row>
    <row r="195" spans="1:5" x14ac:dyDescent="0.25">
      <c r="A195" s="575">
        <f t="shared" ref="A195:A258" si="15">+EOMONTH(A194,1)</f>
        <v>50009</v>
      </c>
      <c r="B195" s="487">
        <f t="shared" ref="B195:E210" si="16">+B194</f>
        <v>-0.6399999999999999</v>
      </c>
      <c r="C195" s="487">
        <f t="shared" si="16"/>
        <v>-0.13</v>
      </c>
      <c r="D195" s="487">
        <f t="shared" si="16"/>
        <v>-1.25</v>
      </c>
      <c r="E195" s="487">
        <f t="shared" si="16"/>
        <v>-0.08</v>
      </c>
    </row>
    <row r="196" spans="1:5" x14ac:dyDescent="0.25">
      <c r="A196" s="567">
        <f t="shared" si="15"/>
        <v>50040</v>
      </c>
      <c r="B196" s="662">
        <f t="shared" si="16"/>
        <v>-0.6399999999999999</v>
      </c>
      <c r="C196" s="662">
        <f t="shared" si="16"/>
        <v>-0.13</v>
      </c>
      <c r="D196" s="662">
        <f t="shared" si="16"/>
        <v>-1.25</v>
      </c>
      <c r="E196" s="662">
        <f t="shared" si="16"/>
        <v>-0.08</v>
      </c>
    </row>
    <row r="197" spans="1:5" x14ac:dyDescent="0.25">
      <c r="A197" s="575">
        <f t="shared" si="15"/>
        <v>50071</v>
      </c>
      <c r="B197" s="487">
        <f t="shared" si="16"/>
        <v>-0.6399999999999999</v>
      </c>
      <c r="C197" s="487">
        <f t="shared" si="16"/>
        <v>-0.13</v>
      </c>
      <c r="D197" s="487">
        <f t="shared" si="16"/>
        <v>-1.25</v>
      </c>
      <c r="E197" s="487">
        <f t="shared" si="16"/>
        <v>-0.08</v>
      </c>
    </row>
    <row r="198" spans="1:5" x14ac:dyDescent="0.25">
      <c r="A198" s="567">
        <f t="shared" si="15"/>
        <v>50099</v>
      </c>
      <c r="B198" s="662">
        <f t="shared" si="16"/>
        <v>-0.6399999999999999</v>
      </c>
      <c r="C198" s="662">
        <f t="shared" si="16"/>
        <v>-0.13</v>
      </c>
      <c r="D198" s="662">
        <f t="shared" si="16"/>
        <v>-1.25</v>
      </c>
      <c r="E198" s="662">
        <f t="shared" si="16"/>
        <v>-0.08</v>
      </c>
    </row>
    <row r="199" spans="1:5" x14ac:dyDescent="0.25">
      <c r="A199" s="575">
        <f t="shared" si="15"/>
        <v>50130</v>
      </c>
      <c r="B199" s="487">
        <f t="shared" si="16"/>
        <v>-0.6399999999999999</v>
      </c>
      <c r="C199" s="487">
        <f t="shared" si="16"/>
        <v>-0.13</v>
      </c>
      <c r="D199" s="487">
        <f t="shared" si="16"/>
        <v>-1.25</v>
      </c>
      <c r="E199" s="487">
        <f t="shared" si="16"/>
        <v>-0.08</v>
      </c>
    </row>
    <row r="200" spans="1:5" x14ac:dyDescent="0.25">
      <c r="A200" s="567">
        <f t="shared" si="15"/>
        <v>50160</v>
      </c>
      <c r="B200" s="662">
        <f t="shared" si="16"/>
        <v>-0.6399999999999999</v>
      </c>
      <c r="C200" s="662">
        <f t="shared" si="16"/>
        <v>-0.13</v>
      </c>
      <c r="D200" s="662">
        <f t="shared" si="16"/>
        <v>-1.25</v>
      </c>
      <c r="E200" s="662">
        <f t="shared" si="16"/>
        <v>-0.08</v>
      </c>
    </row>
    <row r="201" spans="1:5" x14ac:dyDescent="0.25">
      <c r="A201" s="575">
        <f t="shared" si="15"/>
        <v>50191</v>
      </c>
      <c r="B201" s="487">
        <f t="shared" si="16"/>
        <v>-0.6399999999999999</v>
      </c>
      <c r="C201" s="487">
        <f t="shared" si="16"/>
        <v>-0.13</v>
      </c>
      <c r="D201" s="487">
        <f t="shared" si="16"/>
        <v>-1.25</v>
      </c>
      <c r="E201" s="487">
        <f t="shared" si="16"/>
        <v>-0.08</v>
      </c>
    </row>
    <row r="202" spans="1:5" x14ac:dyDescent="0.25">
      <c r="A202" s="567">
        <f t="shared" si="15"/>
        <v>50221</v>
      </c>
      <c r="B202" s="662">
        <f t="shared" si="16"/>
        <v>-0.6399999999999999</v>
      </c>
      <c r="C202" s="662">
        <f t="shared" si="16"/>
        <v>-0.13</v>
      </c>
      <c r="D202" s="662">
        <f t="shared" si="16"/>
        <v>-1.25</v>
      </c>
      <c r="E202" s="662">
        <f t="shared" si="16"/>
        <v>-0.08</v>
      </c>
    </row>
    <row r="203" spans="1:5" x14ac:dyDescent="0.25">
      <c r="A203" s="575">
        <f t="shared" si="15"/>
        <v>50252</v>
      </c>
      <c r="B203" s="487">
        <f t="shared" si="16"/>
        <v>-0.6399999999999999</v>
      </c>
      <c r="C203" s="487">
        <f t="shared" si="16"/>
        <v>-0.13</v>
      </c>
      <c r="D203" s="487">
        <f t="shared" si="16"/>
        <v>-1.25</v>
      </c>
      <c r="E203" s="487">
        <f t="shared" si="16"/>
        <v>-0.08</v>
      </c>
    </row>
    <row r="204" spans="1:5" x14ac:dyDescent="0.25">
      <c r="A204" s="567">
        <f t="shared" si="15"/>
        <v>50283</v>
      </c>
      <c r="B204" s="662">
        <f t="shared" si="16"/>
        <v>-0.6399999999999999</v>
      </c>
      <c r="C204" s="662">
        <f t="shared" si="16"/>
        <v>-0.13</v>
      </c>
      <c r="D204" s="662">
        <f t="shared" si="16"/>
        <v>-1.25</v>
      </c>
      <c r="E204" s="662">
        <f t="shared" si="16"/>
        <v>-0.08</v>
      </c>
    </row>
    <row r="205" spans="1:5" x14ac:dyDescent="0.25">
      <c r="A205" s="575">
        <f t="shared" si="15"/>
        <v>50313</v>
      </c>
      <c r="B205" s="487">
        <f t="shared" si="16"/>
        <v>-0.6399999999999999</v>
      </c>
      <c r="C205" s="487">
        <f t="shared" si="16"/>
        <v>-0.13</v>
      </c>
      <c r="D205" s="487">
        <f t="shared" si="16"/>
        <v>-1.25</v>
      </c>
      <c r="E205" s="487">
        <f t="shared" si="16"/>
        <v>-0.08</v>
      </c>
    </row>
    <row r="206" spans="1:5" x14ac:dyDescent="0.25">
      <c r="A206" s="567">
        <f t="shared" si="15"/>
        <v>50344</v>
      </c>
      <c r="B206" s="662">
        <f t="shared" si="16"/>
        <v>-0.6399999999999999</v>
      </c>
      <c r="C206" s="662">
        <f t="shared" si="16"/>
        <v>-0.13</v>
      </c>
      <c r="D206" s="662">
        <f t="shared" si="16"/>
        <v>-1.25</v>
      </c>
      <c r="E206" s="662">
        <f t="shared" si="16"/>
        <v>-0.08</v>
      </c>
    </row>
    <row r="207" spans="1:5" x14ac:dyDescent="0.25">
      <c r="A207" s="575">
        <f t="shared" si="15"/>
        <v>50374</v>
      </c>
      <c r="B207" s="487">
        <f t="shared" si="16"/>
        <v>-0.6399999999999999</v>
      </c>
      <c r="C207" s="487">
        <f t="shared" si="16"/>
        <v>-0.13</v>
      </c>
      <c r="D207" s="487">
        <f t="shared" si="16"/>
        <v>-1.25</v>
      </c>
      <c r="E207" s="487">
        <f t="shared" si="16"/>
        <v>-0.08</v>
      </c>
    </row>
    <row r="208" spans="1:5" x14ac:dyDescent="0.25">
      <c r="A208" s="567">
        <f t="shared" si="15"/>
        <v>50405</v>
      </c>
      <c r="B208" s="662">
        <f t="shared" si="16"/>
        <v>-0.6399999999999999</v>
      </c>
      <c r="C208" s="662">
        <f t="shared" si="16"/>
        <v>-0.13</v>
      </c>
      <c r="D208" s="662">
        <f t="shared" si="16"/>
        <v>-1.25</v>
      </c>
      <c r="E208" s="662">
        <f t="shared" si="16"/>
        <v>-0.08</v>
      </c>
    </row>
    <row r="209" spans="1:5" x14ac:dyDescent="0.25">
      <c r="A209" s="575">
        <f t="shared" si="15"/>
        <v>50436</v>
      </c>
      <c r="B209" s="487">
        <f t="shared" si="16"/>
        <v>-0.6399999999999999</v>
      </c>
      <c r="C209" s="487">
        <f t="shared" si="16"/>
        <v>-0.13</v>
      </c>
      <c r="D209" s="487">
        <f t="shared" si="16"/>
        <v>-1.25</v>
      </c>
      <c r="E209" s="487">
        <f t="shared" si="16"/>
        <v>-0.08</v>
      </c>
    </row>
    <row r="210" spans="1:5" x14ac:dyDescent="0.25">
      <c r="A210" s="567">
        <f t="shared" si="15"/>
        <v>50464</v>
      </c>
      <c r="B210" s="662">
        <f t="shared" si="16"/>
        <v>-0.6399999999999999</v>
      </c>
      <c r="C210" s="662">
        <f t="shared" si="16"/>
        <v>-0.13</v>
      </c>
      <c r="D210" s="662">
        <f t="shared" si="16"/>
        <v>-1.25</v>
      </c>
      <c r="E210" s="662">
        <f t="shared" si="16"/>
        <v>-0.08</v>
      </c>
    </row>
    <row r="211" spans="1:5" x14ac:dyDescent="0.25">
      <c r="A211" s="575">
        <f t="shared" si="15"/>
        <v>50495</v>
      </c>
      <c r="B211" s="487">
        <f t="shared" ref="B211:E226" si="17">+B210</f>
        <v>-0.6399999999999999</v>
      </c>
      <c r="C211" s="487">
        <f t="shared" si="17"/>
        <v>-0.13</v>
      </c>
      <c r="D211" s="487">
        <f t="shared" si="17"/>
        <v>-1.25</v>
      </c>
      <c r="E211" s="487">
        <f t="shared" si="17"/>
        <v>-0.08</v>
      </c>
    </row>
    <row r="212" spans="1:5" x14ac:dyDescent="0.25">
      <c r="A212" s="567">
        <f t="shared" si="15"/>
        <v>50525</v>
      </c>
      <c r="B212" s="662">
        <f t="shared" si="17"/>
        <v>-0.6399999999999999</v>
      </c>
      <c r="C212" s="662">
        <f t="shared" si="17"/>
        <v>-0.13</v>
      </c>
      <c r="D212" s="662">
        <f t="shared" si="17"/>
        <v>-1.25</v>
      </c>
      <c r="E212" s="662">
        <f t="shared" si="17"/>
        <v>-0.08</v>
      </c>
    </row>
    <row r="213" spans="1:5" x14ac:dyDescent="0.25">
      <c r="A213" s="575">
        <f t="shared" si="15"/>
        <v>50556</v>
      </c>
      <c r="B213" s="487">
        <f t="shared" si="17"/>
        <v>-0.6399999999999999</v>
      </c>
      <c r="C213" s="487">
        <f t="shared" si="17"/>
        <v>-0.13</v>
      </c>
      <c r="D213" s="487">
        <f t="shared" si="17"/>
        <v>-1.25</v>
      </c>
      <c r="E213" s="487">
        <f t="shared" si="17"/>
        <v>-0.08</v>
      </c>
    </row>
    <row r="214" spans="1:5" x14ac:dyDescent="0.25">
      <c r="A214" s="567">
        <f t="shared" si="15"/>
        <v>50586</v>
      </c>
      <c r="B214" s="662">
        <f t="shared" si="17"/>
        <v>-0.6399999999999999</v>
      </c>
      <c r="C214" s="662">
        <f t="shared" si="17"/>
        <v>-0.13</v>
      </c>
      <c r="D214" s="662">
        <f t="shared" si="17"/>
        <v>-1.25</v>
      </c>
      <c r="E214" s="662">
        <f t="shared" si="17"/>
        <v>-0.08</v>
      </c>
    </row>
    <row r="215" spans="1:5" x14ac:dyDescent="0.25">
      <c r="A215" s="575">
        <f t="shared" si="15"/>
        <v>50617</v>
      </c>
      <c r="B215" s="487">
        <f t="shared" si="17"/>
        <v>-0.6399999999999999</v>
      </c>
      <c r="C215" s="487">
        <f t="shared" si="17"/>
        <v>-0.13</v>
      </c>
      <c r="D215" s="487">
        <f t="shared" si="17"/>
        <v>-1.25</v>
      </c>
      <c r="E215" s="487">
        <f t="shared" si="17"/>
        <v>-0.08</v>
      </c>
    </row>
    <row r="216" spans="1:5" x14ac:dyDescent="0.25">
      <c r="A216" s="567">
        <f t="shared" si="15"/>
        <v>50648</v>
      </c>
      <c r="B216" s="662">
        <f t="shared" si="17"/>
        <v>-0.6399999999999999</v>
      </c>
      <c r="C216" s="662">
        <f t="shared" si="17"/>
        <v>-0.13</v>
      </c>
      <c r="D216" s="662">
        <f t="shared" si="17"/>
        <v>-1.25</v>
      </c>
      <c r="E216" s="662">
        <f t="shared" si="17"/>
        <v>-0.08</v>
      </c>
    </row>
    <row r="217" spans="1:5" x14ac:dyDescent="0.25">
      <c r="A217" s="575">
        <f t="shared" si="15"/>
        <v>50678</v>
      </c>
      <c r="B217" s="487">
        <f t="shared" si="17"/>
        <v>-0.6399999999999999</v>
      </c>
      <c r="C217" s="487">
        <f t="shared" si="17"/>
        <v>-0.13</v>
      </c>
      <c r="D217" s="487">
        <f t="shared" si="17"/>
        <v>-1.25</v>
      </c>
      <c r="E217" s="487">
        <f t="shared" si="17"/>
        <v>-0.08</v>
      </c>
    </row>
    <row r="218" spans="1:5" x14ac:dyDescent="0.25">
      <c r="A218" s="567">
        <f t="shared" si="15"/>
        <v>50709</v>
      </c>
      <c r="B218" s="662">
        <f t="shared" si="17"/>
        <v>-0.6399999999999999</v>
      </c>
      <c r="C218" s="662">
        <f t="shared" si="17"/>
        <v>-0.13</v>
      </c>
      <c r="D218" s="662">
        <f t="shared" si="17"/>
        <v>-1.25</v>
      </c>
      <c r="E218" s="662">
        <f t="shared" si="17"/>
        <v>-0.08</v>
      </c>
    </row>
    <row r="219" spans="1:5" x14ac:dyDescent="0.25">
      <c r="A219" s="575">
        <f t="shared" si="15"/>
        <v>50739</v>
      </c>
      <c r="B219" s="487">
        <f t="shared" si="17"/>
        <v>-0.6399999999999999</v>
      </c>
      <c r="C219" s="487">
        <f t="shared" si="17"/>
        <v>-0.13</v>
      </c>
      <c r="D219" s="487">
        <f t="shared" si="17"/>
        <v>-1.25</v>
      </c>
      <c r="E219" s="487">
        <f t="shared" si="17"/>
        <v>-0.08</v>
      </c>
    </row>
    <row r="220" spans="1:5" x14ac:dyDescent="0.25">
      <c r="A220" s="567">
        <f t="shared" si="15"/>
        <v>50770</v>
      </c>
      <c r="B220" s="662">
        <f t="shared" si="17"/>
        <v>-0.6399999999999999</v>
      </c>
      <c r="C220" s="662">
        <f t="shared" si="17"/>
        <v>-0.13</v>
      </c>
      <c r="D220" s="662">
        <f t="shared" si="17"/>
        <v>-1.25</v>
      </c>
      <c r="E220" s="662">
        <f t="shared" si="17"/>
        <v>-0.08</v>
      </c>
    </row>
    <row r="221" spans="1:5" x14ac:dyDescent="0.25">
      <c r="A221" s="575">
        <f t="shared" si="15"/>
        <v>50801</v>
      </c>
      <c r="B221" s="487">
        <f t="shared" si="17"/>
        <v>-0.6399999999999999</v>
      </c>
      <c r="C221" s="487">
        <f t="shared" si="17"/>
        <v>-0.13</v>
      </c>
      <c r="D221" s="487">
        <f t="shared" si="17"/>
        <v>-1.25</v>
      </c>
      <c r="E221" s="487">
        <f t="shared" si="17"/>
        <v>-0.08</v>
      </c>
    </row>
    <row r="222" spans="1:5" x14ac:dyDescent="0.25">
      <c r="A222" s="567">
        <f t="shared" si="15"/>
        <v>50829</v>
      </c>
      <c r="B222" s="662">
        <f t="shared" si="17"/>
        <v>-0.6399999999999999</v>
      </c>
      <c r="C222" s="662">
        <f t="shared" si="17"/>
        <v>-0.13</v>
      </c>
      <c r="D222" s="662">
        <f t="shared" si="17"/>
        <v>-1.25</v>
      </c>
      <c r="E222" s="662">
        <f t="shared" si="17"/>
        <v>-0.08</v>
      </c>
    </row>
    <row r="223" spans="1:5" x14ac:dyDescent="0.25">
      <c r="A223" s="575">
        <f t="shared" si="15"/>
        <v>50860</v>
      </c>
      <c r="B223" s="487">
        <f t="shared" si="17"/>
        <v>-0.6399999999999999</v>
      </c>
      <c r="C223" s="487">
        <f t="shared" si="17"/>
        <v>-0.13</v>
      </c>
      <c r="D223" s="487">
        <f t="shared" si="17"/>
        <v>-1.25</v>
      </c>
      <c r="E223" s="487">
        <f t="shared" si="17"/>
        <v>-0.08</v>
      </c>
    </row>
    <row r="224" spans="1:5" x14ac:dyDescent="0.25">
      <c r="A224" s="567">
        <f t="shared" si="15"/>
        <v>50890</v>
      </c>
      <c r="B224" s="662">
        <f t="shared" si="17"/>
        <v>-0.6399999999999999</v>
      </c>
      <c r="C224" s="662">
        <f t="shared" si="17"/>
        <v>-0.13</v>
      </c>
      <c r="D224" s="662">
        <f t="shared" si="17"/>
        <v>-1.25</v>
      </c>
      <c r="E224" s="662">
        <f t="shared" si="17"/>
        <v>-0.08</v>
      </c>
    </row>
    <row r="225" spans="1:5" x14ac:dyDescent="0.25">
      <c r="A225" s="575">
        <f t="shared" si="15"/>
        <v>50921</v>
      </c>
      <c r="B225" s="487">
        <f t="shared" si="17"/>
        <v>-0.6399999999999999</v>
      </c>
      <c r="C225" s="487">
        <f t="shared" si="17"/>
        <v>-0.13</v>
      </c>
      <c r="D225" s="487">
        <f t="shared" si="17"/>
        <v>-1.25</v>
      </c>
      <c r="E225" s="487">
        <f t="shared" si="17"/>
        <v>-0.08</v>
      </c>
    </row>
    <row r="226" spans="1:5" x14ac:dyDescent="0.25">
      <c r="A226" s="567">
        <f t="shared" si="15"/>
        <v>50951</v>
      </c>
      <c r="B226" s="662">
        <f t="shared" si="17"/>
        <v>-0.6399999999999999</v>
      </c>
      <c r="C226" s="662">
        <f t="shared" si="17"/>
        <v>-0.13</v>
      </c>
      <c r="D226" s="662">
        <f t="shared" si="17"/>
        <v>-1.25</v>
      </c>
      <c r="E226" s="662">
        <f t="shared" si="17"/>
        <v>-0.08</v>
      </c>
    </row>
    <row r="227" spans="1:5" x14ac:dyDescent="0.25">
      <c r="A227" s="575">
        <f t="shared" si="15"/>
        <v>50982</v>
      </c>
      <c r="B227" s="487">
        <f t="shared" ref="B227:E242" si="18">+B226</f>
        <v>-0.6399999999999999</v>
      </c>
      <c r="C227" s="487">
        <f t="shared" si="18"/>
        <v>-0.13</v>
      </c>
      <c r="D227" s="487">
        <f t="shared" si="18"/>
        <v>-1.25</v>
      </c>
      <c r="E227" s="487">
        <f t="shared" si="18"/>
        <v>-0.08</v>
      </c>
    </row>
    <row r="228" spans="1:5" x14ac:dyDescent="0.25">
      <c r="A228" s="567">
        <f t="shared" si="15"/>
        <v>51013</v>
      </c>
      <c r="B228" s="662">
        <f t="shared" si="18"/>
        <v>-0.6399999999999999</v>
      </c>
      <c r="C228" s="662">
        <f t="shared" si="18"/>
        <v>-0.13</v>
      </c>
      <c r="D228" s="662">
        <f t="shared" si="18"/>
        <v>-1.25</v>
      </c>
      <c r="E228" s="662">
        <f t="shared" si="18"/>
        <v>-0.08</v>
      </c>
    </row>
    <row r="229" spans="1:5" x14ac:dyDescent="0.25">
      <c r="A229" s="575">
        <f t="shared" si="15"/>
        <v>51043</v>
      </c>
      <c r="B229" s="487">
        <f t="shared" si="18"/>
        <v>-0.6399999999999999</v>
      </c>
      <c r="C229" s="487">
        <f t="shared" si="18"/>
        <v>-0.13</v>
      </c>
      <c r="D229" s="487">
        <f t="shared" si="18"/>
        <v>-1.25</v>
      </c>
      <c r="E229" s="487">
        <f t="shared" si="18"/>
        <v>-0.08</v>
      </c>
    </row>
    <row r="230" spans="1:5" x14ac:dyDescent="0.25">
      <c r="A230" s="567">
        <f t="shared" si="15"/>
        <v>51074</v>
      </c>
      <c r="B230" s="662">
        <f t="shared" si="18"/>
        <v>-0.6399999999999999</v>
      </c>
      <c r="C230" s="662">
        <f t="shared" si="18"/>
        <v>-0.13</v>
      </c>
      <c r="D230" s="662">
        <f t="shared" si="18"/>
        <v>-1.25</v>
      </c>
      <c r="E230" s="662">
        <f t="shared" si="18"/>
        <v>-0.08</v>
      </c>
    </row>
    <row r="231" spans="1:5" x14ac:dyDescent="0.25">
      <c r="A231" s="575">
        <f t="shared" si="15"/>
        <v>51104</v>
      </c>
      <c r="B231" s="487">
        <f t="shared" si="18"/>
        <v>-0.6399999999999999</v>
      </c>
      <c r="C231" s="487">
        <f t="shared" si="18"/>
        <v>-0.13</v>
      </c>
      <c r="D231" s="487">
        <f t="shared" si="18"/>
        <v>-1.25</v>
      </c>
      <c r="E231" s="487">
        <f t="shared" si="18"/>
        <v>-0.08</v>
      </c>
    </row>
    <row r="232" spans="1:5" x14ac:dyDescent="0.25">
      <c r="A232" s="567">
        <f t="shared" si="15"/>
        <v>51135</v>
      </c>
      <c r="B232" s="662">
        <f t="shared" si="18"/>
        <v>-0.6399999999999999</v>
      </c>
      <c r="C232" s="662">
        <f t="shared" si="18"/>
        <v>-0.13</v>
      </c>
      <c r="D232" s="662">
        <f t="shared" si="18"/>
        <v>-1.25</v>
      </c>
      <c r="E232" s="662">
        <f t="shared" si="18"/>
        <v>-0.08</v>
      </c>
    </row>
    <row r="233" spans="1:5" x14ac:dyDescent="0.25">
      <c r="A233" s="575">
        <f t="shared" si="15"/>
        <v>51166</v>
      </c>
      <c r="B233" s="487">
        <f t="shared" si="18"/>
        <v>-0.6399999999999999</v>
      </c>
      <c r="C233" s="487">
        <f t="shared" si="18"/>
        <v>-0.13</v>
      </c>
      <c r="D233" s="487">
        <f t="shared" si="18"/>
        <v>-1.25</v>
      </c>
      <c r="E233" s="487">
        <f t="shared" si="18"/>
        <v>-0.08</v>
      </c>
    </row>
    <row r="234" spans="1:5" x14ac:dyDescent="0.25">
      <c r="A234" s="567">
        <f t="shared" si="15"/>
        <v>51195</v>
      </c>
      <c r="B234" s="662">
        <f t="shared" si="18"/>
        <v>-0.6399999999999999</v>
      </c>
      <c r="C234" s="662">
        <f t="shared" si="18"/>
        <v>-0.13</v>
      </c>
      <c r="D234" s="662">
        <f t="shared" si="18"/>
        <v>-1.25</v>
      </c>
      <c r="E234" s="662">
        <f t="shared" si="18"/>
        <v>-0.08</v>
      </c>
    </row>
    <row r="235" spans="1:5" x14ac:dyDescent="0.25">
      <c r="A235" s="575">
        <f t="shared" si="15"/>
        <v>51226</v>
      </c>
      <c r="B235" s="487">
        <f t="shared" si="18"/>
        <v>-0.6399999999999999</v>
      </c>
      <c r="C235" s="487">
        <f t="shared" si="18"/>
        <v>-0.13</v>
      </c>
      <c r="D235" s="487">
        <f t="shared" si="18"/>
        <v>-1.25</v>
      </c>
      <c r="E235" s="487">
        <f t="shared" si="18"/>
        <v>-0.08</v>
      </c>
    </row>
    <row r="236" spans="1:5" x14ac:dyDescent="0.25">
      <c r="A236" s="567">
        <f t="shared" si="15"/>
        <v>51256</v>
      </c>
      <c r="B236" s="662">
        <f t="shared" si="18"/>
        <v>-0.6399999999999999</v>
      </c>
      <c r="C236" s="662">
        <f t="shared" si="18"/>
        <v>-0.13</v>
      </c>
      <c r="D236" s="662">
        <f t="shared" si="18"/>
        <v>-1.25</v>
      </c>
      <c r="E236" s="662">
        <f t="shared" si="18"/>
        <v>-0.08</v>
      </c>
    </row>
    <row r="237" spans="1:5" x14ac:dyDescent="0.25">
      <c r="A237" s="575">
        <f t="shared" si="15"/>
        <v>51287</v>
      </c>
      <c r="B237" s="487">
        <f t="shared" si="18"/>
        <v>-0.6399999999999999</v>
      </c>
      <c r="C237" s="487">
        <f t="shared" si="18"/>
        <v>-0.13</v>
      </c>
      <c r="D237" s="487">
        <f t="shared" si="18"/>
        <v>-1.25</v>
      </c>
      <c r="E237" s="487">
        <f t="shared" si="18"/>
        <v>-0.08</v>
      </c>
    </row>
    <row r="238" spans="1:5" x14ac:dyDescent="0.25">
      <c r="A238" s="567">
        <f t="shared" si="15"/>
        <v>51317</v>
      </c>
      <c r="B238" s="662">
        <f t="shared" si="18"/>
        <v>-0.6399999999999999</v>
      </c>
      <c r="C238" s="662">
        <f t="shared" si="18"/>
        <v>-0.13</v>
      </c>
      <c r="D238" s="662">
        <f t="shared" si="18"/>
        <v>-1.25</v>
      </c>
      <c r="E238" s="662">
        <f t="shared" si="18"/>
        <v>-0.08</v>
      </c>
    </row>
    <row r="239" spans="1:5" x14ac:dyDescent="0.25">
      <c r="A239" s="575">
        <f t="shared" si="15"/>
        <v>51348</v>
      </c>
      <c r="B239" s="487">
        <f t="shared" si="18"/>
        <v>-0.6399999999999999</v>
      </c>
      <c r="C239" s="487">
        <f t="shared" si="18"/>
        <v>-0.13</v>
      </c>
      <c r="D239" s="487">
        <f t="shared" si="18"/>
        <v>-1.25</v>
      </c>
      <c r="E239" s="487">
        <f t="shared" si="18"/>
        <v>-0.08</v>
      </c>
    </row>
    <row r="240" spans="1:5" x14ac:dyDescent="0.25">
      <c r="A240" s="567">
        <f t="shared" si="15"/>
        <v>51379</v>
      </c>
      <c r="B240" s="662">
        <f t="shared" si="18"/>
        <v>-0.6399999999999999</v>
      </c>
      <c r="C240" s="662">
        <f t="shared" si="18"/>
        <v>-0.13</v>
      </c>
      <c r="D240" s="662">
        <f t="shared" si="18"/>
        <v>-1.25</v>
      </c>
      <c r="E240" s="662">
        <f t="shared" si="18"/>
        <v>-0.08</v>
      </c>
    </row>
    <row r="241" spans="1:5" x14ac:dyDescent="0.25">
      <c r="A241" s="575">
        <f t="shared" si="15"/>
        <v>51409</v>
      </c>
      <c r="B241" s="487">
        <f t="shared" si="18"/>
        <v>-0.6399999999999999</v>
      </c>
      <c r="C241" s="487">
        <f t="shared" si="18"/>
        <v>-0.13</v>
      </c>
      <c r="D241" s="487">
        <f t="shared" si="18"/>
        <v>-1.25</v>
      </c>
      <c r="E241" s="487">
        <f t="shared" si="18"/>
        <v>-0.08</v>
      </c>
    </row>
    <row r="242" spans="1:5" x14ac:dyDescent="0.25">
      <c r="A242" s="567">
        <f t="shared" si="15"/>
        <v>51440</v>
      </c>
      <c r="B242" s="662">
        <f t="shared" si="18"/>
        <v>-0.6399999999999999</v>
      </c>
      <c r="C242" s="662">
        <f t="shared" si="18"/>
        <v>-0.13</v>
      </c>
      <c r="D242" s="662">
        <f t="shared" si="18"/>
        <v>-1.25</v>
      </c>
      <c r="E242" s="662">
        <f t="shared" si="18"/>
        <v>-0.08</v>
      </c>
    </row>
    <row r="243" spans="1:5" x14ac:dyDescent="0.25">
      <c r="A243" s="575">
        <f t="shared" si="15"/>
        <v>51470</v>
      </c>
      <c r="B243" s="487">
        <f t="shared" ref="B243:E258" si="19">+B242</f>
        <v>-0.6399999999999999</v>
      </c>
      <c r="C243" s="487">
        <f t="shared" si="19"/>
        <v>-0.13</v>
      </c>
      <c r="D243" s="487">
        <f t="shared" si="19"/>
        <v>-1.25</v>
      </c>
      <c r="E243" s="487">
        <f t="shared" si="19"/>
        <v>-0.08</v>
      </c>
    </row>
    <row r="244" spans="1:5" x14ac:dyDescent="0.25">
      <c r="A244" s="567">
        <f t="shared" si="15"/>
        <v>51501</v>
      </c>
      <c r="B244" s="662">
        <f t="shared" si="19"/>
        <v>-0.6399999999999999</v>
      </c>
      <c r="C244" s="662">
        <f t="shared" si="19"/>
        <v>-0.13</v>
      </c>
      <c r="D244" s="662">
        <f t="shared" si="19"/>
        <v>-1.25</v>
      </c>
      <c r="E244" s="662">
        <f t="shared" si="19"/>
        <v>-0.08</v>
      </c>
    </row>
    <row r="245" spans="1:5" x14ac:dyDescent="0.25">
      <c r="A245" s="575">
        <f t="shared" si="15"/>
        <v>51532</v>
      </c>
      <c r="B245" s="487">
        <f t="shared" si="19"/>
        <v>-0.6399999999999999</v>
      </c>
      <c r="C245" s="487">
        <f t="shared" si="19"/>
        <v>-0.13</v>
      </c>
      <c r="D245" s="487">
        <f t="shared" si="19"/>
        <v>-1.25</v>
      </c>
      <c r="E245" s="487">
        <f t="shared" si="19"/>
        <v>-0.08</v>
      </c>
    </row>
    <row r="246" spans="1:5" x14ac:dyDescent="0.25">
      <c r="A246" s="567">
        <f t="shared" si="15"/>
        <v>51560</v>
      </c>
      <c r="B246" s="662">
        <f t="shared" si="19"/>
        <v>-0.6399999999999999</v>
      </c>
      <c r="C246" s="662">
        <f t="shared" si="19"/>
        <v>-0.13</v>
      </c>
      <c r="D246" s="662">
        <f t="shared" si="19"/>
        <v>-1.25</v>
      </c>
      <c r="E246" s="662">
        <f t="shared" si="19"/>
        <v>-0.08</v>
      </c>
    </row>
    <row r="247" spans="1:5" x14ac:dyDescent="0.25">
      <c r="A247" s="575">
        <f t="shared" si="15"/>
        <v>51591</v>
      </c>
      <c r="B247" s="487">
        <f t="shared" si="19"/>
        <v>-0.6399999999999999</v>
      </c>
      <c r="C247" s="487">
        <f t="shared" si="19"/>
        <v>-0.13</v>
      </c>
      <c r="D247" s="487">
        <f t="shared" si="19"/>
        <v>-1.25</v>
      </c>
      <c r="E247" s="487">
        <f t="shared" si="19"/>
        <v>-0.08</v>
      </c>
    </row>
    <row r="248" spans="1:5" x14ac:dyDescent="0.25">
      <c r="A248" s="567">
        <f t="shared" si="15"/>
        <v>51621</v>
      </c>
      <c r="B248" s="662">
        <f t="shared" si="19"/>
        <v>-0.6399999999999999</v>
      </c>
      <c r="C248" s="662">
        <f t="shared" si="19"/>
        <v>-0.13</v>
      </c>
      <c r="D248" s="662">
        <f t="shared" si="19"/>
        <v>-1.25</v>
      </c>
      <c r="E248" s="662">
        <f t="shared" si="19"/>
        <v>-0.08</v>
      </c>
    </row>
    <row r="249" spans="1:5" x14ac:dyDescent="0.25">
      <c r="A249" s="575">
        <f t="shared" si="15"/>
        <v>51652</v>
      </c>
      <c r="B249" s="487">
        <f t="shared" si="19"/>
        <v>-0.6399999999999999</v>
      </c>
      <c r="C249" s="487">
        <f t="shared" si="19"/>
        <v>-0.13</v>
      </c>
      <c r="D249" s="487">
        <f t="shared" si="19"/>
        <v>-1.25</v>
      </c>
      <c r="E249" s="487">
        <f t="shared" si="19"/>
        <v>-0.08</v>
      </c>
    </row>
    <row r="250" spans="1:5" x14ac:dyDescent="0.25">
      <c r="A250" s="567">
        <f t="shared" si="15"/>
        <v>51682</v>
      </c>
      <c r="B250" s="662">
        <f t="shared" si="19"/>
        <v>-0.6399999999999999</v>
      </c>
      <c r="C250" s="662">
        <f t="shared" si="19"/>
        <v>-0.13</v>
      </c>
      <c r="D250" s="662">
        <f t="shared" si="19"/>
        <v>-1.25</v>
      </c>
      <c r="E250" s="662">
        <f t="shared" si="19"/>
        <v>-0.08</v>
      </c>
    </row>
    <row r="251" spans="1:5" x14ac:dyDescent="0.25">
      <c r="A251" s="575">
        <f t="shared" si="15"/>
        <v>51713</v>
      </c>
      <c r="B251" s="487">
        <f t="shared" si="19"/>
        <v>-0.6399999999999999</v>
      </c>
      <c r="C251" s="487">
        <f t="shared" si="19"/>
        <v>-0.13</v>
      </c>
      <c r="D251" s="487">
        <f t="shared" si="19"/>
        <v>-1.25</v>
      </c>
      <c r="E251" s="487">
        <f t="shared" si="19"/>
        <v>-0.08</v>
      </c>
    </row>
    <row r="252" spans="1:5" x14ac:dyDescent="0.25">
      <c r="A252" s="567">
        <f t="shared" si="15"/>
        <v>51744</v>
      </c>
      <c r="B252" s="662">
        <f t="shared" si="19"/>
        <v>-0.6399999999999999</v>
      </c>
      <c r="C252" s="662">
        <f t="shared" si="19"/>
        <v>-0.13</v>
      </c>
      <c r="D252" s="662">
        <f t="shared" si="19"/>
        <v>-1.25</v>
      </c>
      <c r="E252" s="662">
        <f t="shared" si="19"/>
        <v>-0.08</v>
      </c>
    </row>
    <row r="253" spans="1:5" x14ac:dyDescent="0.25">
      <c r="A253" s="575">
        <f t="shared" si="15"/>
        <v>51774</v>
      </c>
      <c r="B253" s="487">
        <f t="shared" si="19"/>
        <v>-0.6399999999999999</v>
      </c>
      <c r="C253" s="487">
        <f t="shared" si="19"/>
        <v>-0.13</v>
      </c>
      <c r="D253" s="487">
        <f t="shared" si="19"/>
        <v>-1.25</v>
      </c>
      <c r="E253" s="487">
        <f t="shared" si="19"/>
        <v>-0.08</v>
      </c>
    </row>
    <row r="254" spans="1:5" x14ac:dyDescent="0.25">
      <c r="A254" s="567">
        <f t="shared" si="15"/>
        <v>51805</v>
      </c>
      <c r="B254" s="662">
        <f t="shared" si="19"/>
        <v>-0.6399999999999999</v>
      </c>
      <c r="C254" s="662">
        <f t="shared" si="19"/>
        <v>-0.13</v>
      </c>
      <c r="D254" s="662">
        <f t="shared" si="19"/>
        <v>-1.25</v>
      </c>
      <c r="E254" s="662">
        <f t="shared" si="19"/>
        <v>-0.08</v>
      </c>
    </row>
    <row r="255" spans="1:5" x14ac:dyDescent="0.25">
      <c r="A255" s="575">
        <f t="shared" si="15"/>
        <v>51835</v>
      </c>
      <c r="B255" s="487">
        <f t="shared" si="19"/>
        <v>-0.6399999999999999</v>
      </c>
      <c r="C255" s="487">
        <f t="shared" si="19"/>
        <v>-0.13</v>
      </c>
      <c r="D255" s="487">
        <f t="shared" si="19"/>
        <v>-1.25</v>
      </c>
      <c r="E255" s="487">
        <f t="shared" si="19"/>
        <v>-0.08</v>
      </c>
    </row>
    <row r="256" spans="1:5" x14ac:dyDescent="0.25">
      <c r="A256" s="567">
        <f t="shared" si="15"/>
        <v>51866</v>
      </c>
      <c r="B256" s="662">
        <f t="shared" si="19"/>
        <v>-0.6399999999999999</v>
      </c>
      <c r="C256" s="662">
        <f t="shared" si="19"/>
        <v>-0.13</v>
      </c>
      <c r="D256" s="662">
        <f t="shared" si="19"/>
        <v>-1.25</v>
      </c>
      <c r="E256" s="662">
        <f t="shared" si="19"/>
        <v>-0.08</v>
      </c>
    </row>
    <row r="257" spans="1:5" x14ac:dyDescent="0.25">
      <c r="A257" s="575">
        <f t="shared" si="15"/>
        <v>51897</v>
      </c>
      <c r="B257" s="487">
        <f t="shared" si="19"/>
        <v>-0.6399999999999999</v>
      </c>
      <c r="C257" s="487">
        <f t="shared" si="19"/>
        <v>-0.13</v>
      </c>
      <c r="D257" s="487">
        <f t="shared" si="19"/>
        <v>-1.25</v>
      </c>
      <c r="E257" s="487">
        <f t="shared" si="19"/>
        <v>-0.08</v>
      </c>
    </row>
    <row r="258" spans="1:5" x14ac:dyDescent="0.25">
      <c r="A258" s="567">
        <f t="shared" si="15"/>
        <v>51925</v>
      </c>
      <c r="B258" s="662">
        <f t="shared" si="19"/>
        <v>-0.6399999999999999</v>
      </c>
      <c r="C258" s="662">
        <f t="shared" si="19"/>
        <v>-0.13</v>
      </c>
      <c r="D258" s="662">
        <f t="shared" si="19"/>
        <v>-1.25</v>
      </c>
      <c r="E258" s="662">
        <f t="shared" si="19"/>
        <v>-0.08</v>
      </c>
    </row>
    <row r="259" spans="1:5" x14ac:dyDescent="0.25">
      <c r="A259" s="575">
        <f t="shared" ref="A259:A322" si="20">+EOMONTH(A258,1)</f>
        <v>51956</v>
      </c>
      <c r="B259" s="487">
        <f t="shared" ref="B259:E274" si="21">+B258</f>
        <v>-0.6399999999999999</v>
      </c>
      <c r="C259" s="487">
        <f t="shared" si="21"/>
        <v>-0.13</v>
      </c>
      <c r="D259" s="487">
        <f t="shared" si="21"/>
        <v>-1.25</v>
      </c>
      <c r="E259" s="487">
        <f t="shared" si="21"/>
        <v>-0.08</v>
      </c>
    </row>
    <row r="260" spans="1:5" x14ac:dyDescent="0.25">
      <c r="A260" s="567">
        <f t="shared" si="20"/>
        <v>51986</v>
      </c>
      <c r="B260" s="662">
        <f t="shared" si="21"/>
        <v>-0.6399999999999999</v>
      </c>
      <c r="C260" s="662">
        <f t="shared" si="21"/>
        <v>-0.13</v>
      </c>
      <c r="D260" s="662">
        <f t="shared" si="21"/>
        <v>-1.25</v>
      </c>
      <c r="E260" s="662">
        <f t="shared" si="21"/>
        <v>-0.08</v>
      </c>
    </row>
    <row r="261" spans="1:5" x14ac:dyDescent="0.25">
      <c r="A261" s="575">
        <f t="shared" si="20"/>
        <v>52017</v>
      </c>
      <c r="B261" s="487">
        <f t="shared" si="21"/>
        <v>-0.6399999999999999</v>
      </c>
      <c r="C261" s="487">
        <f t="shared" si="21"/>
        <v>-0.13</v>
      </c>
      <c r="D261" s="487">
        <f t="shared" si="21"/>
        <v>-1.25</v>
      </c>
      <c r="E261" s="487">
        <f t="shared" si="21"/>
        <v>-0.08</v>
      </c>
    </row>
    <row r="262" spans="1:5" x14ac:dyDescent="0.25">
      <c r="A262" s="567">
        <f t="shared" si="20"/>
        <v>52047</v>
      </c>
      <c r="B262" s="662">
        <f t="shared" si="21"/>
        <v>-0.6399999999999999</v>
      </c>
      <c r="C262" s="662">
        <f t="shared" si="21"/>
        <v>-0.13</v>
      </c>
      <c r="D262" s="662">
        <f t="shared" si="21"/>
        <v>-1.25</v>
      </c>
      <c r="E262" s="662">
        <f t="shared" si="21"/>
        <v>-0.08</v>
      </c>
    </row>
    <row r="263" spans="1:5" x14ac:dyDescent="0.25">
      <c r="A263" s="575">
        <f t="shared" si="20"/>
        <v>52078</v>
      </c>
      <c r="B263" s="487">
        <f t="shared" si="21"/>
        <v>-0.6399999999999999</v>
      </c>
      <c r="C263" s="487">
        <f t="shared" si="21"/>
        <v>-0.13</v>
      </c>
      <c r="D263" s="487">
        <f t="shared" si="21"/>
        <v>-1.25</v>
      </c>
      <c r="E263" s="487">
        <f t="shared" si="21"/>
        <v>-0.08</v>
      </c>
    </row>
    <row r="264" spans="1:5" x14ac:dyDescent="0.25">
      <c r="A264" s="567">
        <f t="shared" si="20"/>
        <v>52109</v>
      </c>
      <c r="B264" s="662">
        <f t="shared" si="21"/>
        <v>-0.6399999999999999</v>
      </c>
      <c r="C264" s="662">
        <f t="shared" si="21"/>
        <v>-0.13</v>
      </c>
      <c r="D264" s="662">
        <f t="shared" si="21"/>
        <v>-1.25</v>
      </c>
      <c r="E264" s="662">
        <f t="shared" si="21"/>
        <v>-0.08</v>
      </c>
    </row>
    <row r="265" spans="1:5" x14ac:dyDescent="0.25">
      <c r="A265" s="575">
        <f t="shared" si="20"/>
        <v>52139</v>
      </c>
      <c r="B265" s="487">
        <f t="shared" si="21"/>
        <v>-0.6399999999999999</v>
      </c>
      <c r="C265" s="487">
        <f t="shared" si="21"/>
        <v>-0.13</v>
      </c>
      <c r="D265" s="487">
        <f t="shared" si="21"/>
        <v>-1.25</v>
      </c>
      <c r="E265" s="487">
        <f t="shared" si="21"/>
        <v>-0.08</v>
      </c>
    </row>
    <row r="266" spans="1:5" x14ac:dyDescent="0.25">
      <c r="A266" s="567">
        <f t="shared" si="20"/>
        <v>52170</v>
      </c>
      <c r="B266" s="662">
        <f t="shared" si="21"/>
        <v>-0.6399999999999999</v>
      </c>
      <c r="C266" s="662">
        <f t="shared" si="21"/>
        <v>-0.13</v>
      </c>
      <c r="D266" s="662">
        <f t="shared" si="21"/>
        <v>-1.25</v>
      </c>
      <c r="E266" s="662">
        <f t="shared" si="21"/>
        <v>-0.08</v>
      </c>
    </row>
    <row r="267" spans="1:5" x14ac:dyDescent="0.25">
      <c r="A267" s="575">
        <f t="shared" si="20"/>
        <v>52200</v>
      </c>
      <c r="B267" s="487">
        <f t="shared" si="21"/>
        <v>-0.6399999999999999</v>
      </c>
      <c r="C267" s="487">
        <f t="shared" si="21"/>
        <v>-0.13</v>
      </c>
      <c r="D267" s="487">
        <f t="shared" si="21"/>
        <v>-1.25</v>
      </c>
      <c r="E267" s="487">
        <f t="shared" si="21"/>
        <v>-0.08</v>
      </c>
    </row>
    <row r="268" spans="1:5" x14ac:dyDescent="0.25">
      <c r="A268" s="567">
        <f t="shared" si="20"/>
        <v>52231</v>
      </c>
      <c r="B268" s="662">
        <f t="shared" si="21"/>
        <v>-0.6399999999999999</v>
      </c>
      <c r="C268" s="662">
        <f t="shared" si="21"/>
        <v>-0.13</v>
      </c>
      <c r="D268" s="662">
        <f t="shared" si="21"/>
        <v>-1.25</v>
      </c>
      <c r="E268" s="662">
        <f t="shared" si="21"/>
        <v>-0.08</v>
      </c>
    </row>
    <row r="269" spans="1:5" x14ac:dyDescent="0.25">
      <c r="A269" s="575">
        <f t="shared" si="20"/>
        <v>52262</v>
      </c>
      <c r="B269" s="487">
        <f t="shared" si="21"/>
        <v>-0.6399999999999999</v>
      </c>
      <c r="C269" s="487">
        <f t="shared" si="21"/>
        <v>-0.13</v>
      </c>
      <c r="D269" s="487">
        <f t="shared" si="21"/>
        <v>-1.25</v>
      </c>
      <c r="E269" s="487">
        <f t="shared" si="21"/>
        <v>-0.08</v>
      </c>
    </row>
    <row r="270" spans="1:5" x14ac:dyDescent="0.25">
      <c r="A270" s="567">
        <f t="shared" si="20"/>
        <v>52290</v>
      </c>
      <c r="B270" s="662">
        <f t="shared" si="21"/>
        <v>-0.6399999999999999</v>
      </c>
      <c r="C270" s="662">
        <f t="shared" si="21"/>
        <v>-0.13</v>
      </c>
      <c r="D270" s="662">
        <f t="shared" si="21"/>
        <v>-1.25</v>
      </c>
      <c r="E270" s="662">
        <f t="shared" si="21"/>
        <v>-0.08</v>
      </c>
    </row>
    <row r="271" spans="1:5" x14ac:dyDescent="0.25">
      <c r="A271" s="575">
        <f t="shared" si="20"/>
        <v>52321</v>
      </c>
      <c r="B271" s="487">
        <f t="shared" si="21"/>
        <v>-0.6399999999999999</v>
      </c>
      <c r="C271" s="487">
        <f t="shared" si="21"/>
        <v>-0.13</v>
      </c>
      <c r="D271" s="487">
        <f t="shared" si="21"/>
        <v>-1.25</v>
      </c>
      <c r="E271" s="487">
        <f t="shared" si="21"/>
        <v>-0.08</v>
      </c>
    </row>
    <row r="272" spans="1:5" x14ac:dyDescent="0.25">
      <c r="A272" s="567">
        <f t="shared" si="20"/>
        <v>52351</v>
      </c>
      <c r="B272" s="662">
        <f t="shared" si="21"/>
        <v>-0.6399999999999999</v>
      </c>
      <c r="C272" s="662">
        <f t="shared" si="21"/>
        <v>-0.13</v>
      </c>
      <c r="D272" s="662">
        <f t="shared" si="21"/>
        <v>-1.25</v>
      </c>
      <c r="E272" s="662">
        <f t="shared" si="21"/>
        <v>-0.08</v>
      </c>
    </row>
    <row r="273" spans="1:5" x14ac:dyDescent="0.25">
      <c r="A273" s="575">
        <f t="shared" si="20"/>
        <v>52382</v>
      </c>
      <c r="B273" s="487">
        <f t="shared" si="21"/>
        <v>-0.6399999999999999</v>
      </c>
      <c r="C273" s="487">
        <f t="shared" si="21"/>
        <v>-0.13</v>
      </c>
      <c r="D273" s="487">
        <f t="shared" si="21"/>
        <v>-1.25</v>
      </c>
      <c r="E273" s="487">
        <f t="shared" si="21"/>
        <v>-0.08</v>
      </c>
    </row>
    <row r="274" spans="1:5" x14ac:dyDescent="0.25">
      <c r="A274" s="567">
        <f t="shared" si="20"/>
        <v>52412</v>
      </c>
      <c r="B274" s="662">
        <f t="shared" si="21"/>
        <v>-0.6399999999999999</v>
      </c>
      <c r="C274" s="662">
        <f t="shared" si="21"/>
        <v>-0.13</v>
      </c>
      <c r="D274" s="662">
        <f t="shared" si="21"/>
        <v>-1.25</v>
      </c>
      <c r="E274" s="662">
        <f t="shared" si="21"/>
        <v>-0.08</v>
      </c>
    </row>
    <row r="275" spans="1:5" x14ac:dyDescent="0.25">
      <c r="A275" s="575">
        <f t="shared" si="20"/>
        <v>52443</v>
      </c>
      <c r="B275" s="487">
        <f t="shared" ref="B275:E290" si="22">+B274</f>
        <v>-0.6399999999999999</v>
      </c>
      <c r="C275" s="487">
        <f t="shared" si="22"/>
        <v>-0.13</v>
      </c>
      <c r="D275" s="487">
        <f t="shared" si="22"/>
        <v>-1.25</v>
      </c>
      <c r="E275" s="487">
        <f t="shared" si="22"/>
        <v>-0.08</v>
      </c>
    </row>
    <row r="276" spans="1:5" x14ac:dyDescent="0.25">
      <c r="A276" s="567">
        <f t="shared" si="20"/>
        <v>52474</v>
      </c>
      <c r="B276" s="662">
        <f t="shared" si="22"/>
        <v>-0.6399999999999999</v>
      </c>
      <c r="C276" s="662">
        <f t="shared" si="22"/>
        <v>-0.13</v>
      </c>
      <c r="D276" s="662">
        <f t="shared" si="22"/>
        <v>-1.25</v>
      </c>
      <c r="E276" s="662">
        <f t="shared" si="22"/>
        <v>-0.08</v>
      </c>
    </row>
    <row r="277" spans="1:5" x14ac:dyDescent="0.25">
      <c r="A277" s="575">
        <f t="shared" si="20"/>
        <v>52504</v>
      </c>
      <c r="B277" s="487">
        <f t="shared" si="22"/>
        <v>-0.6399999999999999</v>
      </c>
      <c r="C277" s="487">
        <f t="shared" si="22"/>
        <v>-0.13</v>
      </c>
      <c r="D277" s="487">
        <f t="shared" si="22"/>
        <v>-1.25</v>
      </c>
      <c r="E277" s="487">
        <f t="shared" si="22"/>
        <v>-0.08</v>
      </c>
    </row>
    <row r="278" spans="1:5" x14ac:dyDescent="0.25">
      <c r="A278" s="567">
        <f t="shared" si="20"/>
        <v>52535</v>
      </c>
      <c r="B278" s="662">
        <f t="shared" si="22"/>
        <v>-0.6399999999999999</v>
      </c>
      <c r="C278" s="662">
        <f t="shared" si="22"/>
        <v>-0.13</v>
      </c>
      <c r="D278" s="662">
        <f t="shared" si="22"/>
        <v>-1.25</v>
      </c>
      <c r="E278" s="662">
        <f t="shared" si="22"/>
        <v>-0.08</v>
      </c>
    </row>
    <row r="279" spans="1:5" x14ac:dyDescent="0.25">
      <c r="A279" s="575">
        <f t="shared" si="20"/>
        <v>52565</v>
      </c>
      <c r="B279" s="487">
        <f t="shared" si="22"/>
        <v>-0.6399999999999999</v>
      </c>
      <c r="C279" s="487">
        <f t="shared" si="22"/>
        <v>-0.13</v>
      </c>
      <c r="D279" s="487">
        <f t="shared" si="22"/>
        <v>-1.25</v>
      </c>
      <c r="E279" s="487">
        <f t="shared" si="22"/>
        <v>-0.08</v>
      </c>
    </row>
    <row r="280" spans="1:5" x14ac:dyDescent="0.25">
      <c r="A280" s="567">
        <f t="shared" si="20"/>
        <v>52596</v>
      </c>
      <c r="B280" s="662">
        <f t="shared" si="22"/>
        <v>-0.6399999999999999</v>
      </c>
      <c r="C280" s="662">
        <f t="shared" si="22"/>
        <v>-0.13</v>
      </c>
      <c r="D280" s="662">
        <f t="shared" si="22"/>
        <v>-1.25</v>
      </c>
      <c r="E280" s="662">
        <f t="shared" si="22"/>
        <v>-0.08</v>
      </c>
    </row>
    <row r="281" spans="1:5" x14ac:dyDescent="0.25">
      <c r="A281" s="575">
        <f t="shared" si="20"/>
        <v>52627</v>
      </c>
      <c r="B281" s="487">
        <f t="shared" si="22"/>
        <v>-0.6399999999999999</v>
      </c>
      <c r="C281" s="487">
        <f t="shared" si="22"/>
        <v>-0.13</v>
      </c>
      <c r="D281" s="487">
        <f t="shared" si="22"/>
        <v>-1.25</v>
      </c>
      <c r="E281" s="487">
        <f t="shared" si="22"/>
        <v>-0.08</v>
      </c>
    </row>
    <row r="282" spans="1:5" x14ac:dyDescent="0.25">
      <c r="A282" s="567">
        <f t="shared" si="20"/>
        <v>52656</v>
      </c>
      <c r="B282" s="662">
        <f t="shared" si="22"/>
        <v>-0.6399999999999999</v>
      </c>
      <c r="C282" s="662">
        <f t="shared" si="22"/>
        <v>-0.13</v>
      </c>
      <c r="D282" s="662">
        <f t="shared" si="22"/>
        <v>-1.25</v>
      </c>
      <c r="E282" s="662">
        <f t="shared" si="22"/>
        <v>-0.08</v>
      </c>
    </row>
    <row r="283" spans="1:5" x14ac:dyDescent="0.25">
      <c r="A283" s="575">
        <f t="shared" si="20"/>
        <v>52687</v>
      </c>
      <c r="B283" s="487">
        <f t="shared" si="22"/>
        <v>-0.6399999999999999</v>
      </c>
      <c r="C283" s="487">
        <f t="shared" si="22"/>
        <v>-0.13</v>
      </c>
      <c r="D283" s="487">
        <f t="shared" si="22"/>
        <v>-1.25</v>
      </c>
      <c r="E283" s="487">
        <f t="shared" si="22"/>
        <v>-0.08</v>
      </c>
    </row>
    <row r="284" spans="1:5" x14ac:dyDescent="0.25">
      <c r="A284" s="567">
        <f t="shared" si="20"/>
        <v>52717</v>
      </c>
      <c r="B284" s="662">
        <f t="shared" si="22"/>
        <v>-0.6399999999999999</v>
      </c>
      <c r="C284" s="662">
        <f t="shared" si="22"/>
        <v>-0.13</v>
      </c>
      <c r="D284" s="662">
        <f t="shared" si="22"/>
        <v>-1.25</v>
      </c>
      <c r="E284" s="662">
        <f t="shared" si="22"/>
        <v>-0.08</v>
      </c>
    </row>
    <row r="285" spans="1:5" x14ac:dyDescent="0.25">
      <c r="A285" s="575">
        <f t="shared" si="20"/>
        <v>52748</v>
      </c>
      <c r="B285" s="487">
        <f t="shared" si="22"/>
        <v>-0.6399999999999999</v>
      </c>
      <c r="C285" s="487">
        <f t="shared" si="22"/>
        <v>-0.13</v>
      </c>
      <c r="D285" s="487">
        <f t="shared" si="22"/>
        <v>-1.25</v>
      </c>
      <c r="E285" s="487">
        <f t="shared" si="22"/>
        <v>-0.08</v>
      </c>
    </row>
    <row r="286" spans="1:5" x14ac:dyDescent="0.25">
      <c r="A286" s="567">
        <f t="shared" si="20"/>
        <v>52778</v>
      </c>
      <c r="B286" s="662">
        <f t="shared" si="22"/>
        <v>-0.6399999999999999</v>
      </c>
      <c r="C286" s="662">
        <f t="shared" si="22"/>
        <v>-0.13</v>
      </c>
      <c r="D286" s="662">
        <f t="shared" si="22"/>
        <v>-1.25</v>
      </c>
      <c r="E286" s="662">
        <f t="shared" si="22"/>
        <v>-0.08</v>
      </c>
    </row>
    <row r="287" spans="1:5" x14ac:dyDescent="0.25">
      <c r="A287" s="575">
        <f t="shared" si="20"/>
        <v>52809</v>
      </c>
      <c r="B287" s="487">
        <f t="shared" si="22"/>
        <v>-0.6399999999999999</v>
      </c>
      <c r="C287" s="487">
        <f t="shared" si="22"/>
        <v>-0.13</v>
      </c>
      <c r="D287" s="487">
        <f t="shared" si="22"/>
        <v>-1.25</v>
      </c>
      <c r="E287" s="487">
        <f t="shared" si="22"/>
        <v>-0.08</v>
      </c>
    </row>
    <row r="288" spans="1:5" x14ac:dyDescent="0.25">
      <c r="A288" s="567">
        <f t="shared" si="20"/>
        <v>52840</v>
      </c>
      <c r="B288" s="662">
        <f t="shared" si="22"/>
        <v>-0.6399999999999999</v>
      </c>
      <c r="C288" s="662">
        <f t="shared" si="22"/>
        <v>-0.13</v>
      </c>
      <c r="D288" s="662">
        <f t="shared" si="22"/>
        <v>-1.25</v>
      </c>
      <c r="E288" s="662">
        <f t="shared" si="22"/>
        <v>-0.08</v>
      </c>
    </row>
    <row r="289" spans="1:5" x14ac:dyDescent="0.25">
      <c r="A289" s="575">
        <f t="shared" si="20"/>
        <v>52870</v>
      </c>
      <c r="B289" s="487">
        <f t="shared" si="22"/>
        <v>-0.6399999999999999</v>
      </c>
      <c r="C289" s="487">
        <f t="shared" si="22"/>
        <v>-0.13</v>
      </c>
      <c r="D289" s="487">
        <f t="shared" si="22"/>
        <v>-1.25</v>
      </c>
      <c r="E289" s="487">
        <f t="shared" si="22"/>
        <v>-0.08</v>
      </c>
    </row>
    <row r="290" spans="1:5" x14ac:dyDescent="0.25">
      <c r="A290" s="567">
        <f t="shared" si="20"/>
        <v>52901</v>
      </c>
      <c r="B290" s="662">
        <f t="shared" si="22"/>
        <v>-0.6399999999999999</v>
      </c>
      <c r="C290" s="662">
        <f t="shared" si="22"/>
        <v>-0.13</v>
      </c>
      <c r="D290" s="662">
        <f t="shared" si="22"/>
        <v>-1.25</v>
      </c>
      <c r="E290" s="662">
        <f t="shared" si="22"/>
        <v>-0.08</v>
      </c>
    </row>
    <row r="291" spans="1:5" x14ac:dyDescent="0.25">
      <c r="A291" s="575">
        <f t="shared" si="20"/>
        <v>52931</v>
      </c>
      <c r="B291" s="487">
        <f t="shared" ref="B291:E306" si="23">+B290</f>
        <v>-0.6399999999999999</v>
      </c>
      <c r="C291" s="487">
        <f t="shared" si="23"/>
        <v>-0.13</v>
      </c>
      <c r="D291" s="487">
        <f t="shared" si="23"/>
        <v>-1.25</v>
      </c>
      <c r="E291" s="487">
        <f t="shared" si="23"/>
        <v>-0.08</v>
      </c>
    </row>
    <row r="292" spans="1:5" x14ac:dyDescent="0.25">
      <c r="A292" s="567">
        <f t="shared" si="20"/>
        <v>52962</v>
      </c>
      <c r="B292" s="662">
        <f t="shared" si="23"/>
        <v>-0.6399999999999999</v>
      </c>
      <c r="C292" s="662">
        <f t="shared" si="23"/>
        <v>-0.13</v>
      </c>
      <c r="D292" s="662">
        <f t="shared" si="23"/>
        <v>-1.25</v>
      </c>
      <c r="E292" s="662">
        <f t="shared" si="23"/>
        <v>-0.08</v>
      </c>
    </row>
    <row r="293" spans="1:5" x14ac:dyDescent="0.25">
      <c r="A293" s="575">
        <f t="shared" si="20"/>
        <v>52993</v>
      </c>
      <c r="B293" s="487">
        <f t="shared" si="23"/>
        <v>-0.6399999999999999</v>
      </c>
      <c r="C293" s="487">
        <f t="shared" si="23"/>
        <v>-0.13</v>
      </c>
      <c r="D293" s="487">
        <f t="shared" si="23"/>
        <v>-1.25</v>
      </c>
      <c r="E293" s="487">
        <f t="shared" si="23"/>
        <v>-0.08</v>
      </c>
    </row>
    <row r="294" spans="1:5" x14ac:dyDescent="0.25">
      <c r="A294" s="567">
        <f t="shared" si="20"/>
        <v>53021</v>
      </c>
      <c r="B294" s="662">
        <f t="shared" si="23"/>
        <v>-0.6399999999999999</v>
      </c>
      <c r="C294" s="662">
        <f t="shared" si="23"/>
        <v>-0.13</v>
      </c>
      <c r="D294" s="662">
        <f t="shared" si="23"/>
        <v>-1.25</v>
      </c>
      <c r="E294" s="662">
        <f t="shared" si="23"/>
        <v>-0.08</v>
      </c>
    </row>
    <row r="295" spans="1:5" x14ac:dyDescent="0.25">
      <c r="A295" s="575">
        <f t="shared" si="20"/>
        <v>53052</v>
      </c>
      <c r="B295" s="487">
        <f t="shared" si="23"/>
        <v>-0.6399999999999999</v>
      </c>
      <c r="C295" s="487">
        <f t="shared" si="23"/>
        <v>-0.13</v>
      </c>
      <c r="D295" s="487">
        <f t="shared" si="23"/>
        <v>-1.25</v>
      </c>
      <c r="E295" s="487">
        <f t="shared" si="23"/>
        <v>-0.08</v>
      </c>
    </row>
    <row r="296" spans="1:5" x14ac:dyDescent="0.25">
      <c r="A296" s="567">
        <f t="shared" si="20"/>
        <v>53082</v>
      </c>
      <c r="B296" s="662">
        <f t="shared" si="23"/>
        <v>-0.6399999999999999</v>
      </c>
      <c r="C296" s="662">
        <f t="shared" si="23"/>
        <v>-0.13</v>
      </c>
      <c r="D296" s="662">
        <f t="shared" si="23"/>
        <v>-1.25</v>
      </c>
      <c r="E296" s="662">
        <f t="shared" si="23"/>
        <v>-0.08</v>
      </c>
    </row>
    <row r="297" spans="1:5" x14ac:dyDescent="0.25">
      <c r="A297" s="575">
        <f t="shared" si="20"/>
        <v>53113</v>
      </c>
      <c r="B297" s="487">
        <f t="shared" si="23"/>
        <v>-0.6399999999999999</v>
      </c>
      <c r="C297" s="487">
        <f t="shared" si="23"/>
        <v>-0.13</v>
      </c>
      <c r="D297" s="487">
        <f t="shared" si="23"/>
        <v>-1.25</v>
      </c>
      <c r="E297" s="487">
        <f t="shared" si="23"/>
        <v>-0.08</v>
      </c>
    </row>
    <row r="298" spans="1:5" x14ac:dyDescent="0.25">
      <c r="A298" s="567">
        <f t="shared" si="20"/>
        <v>53143</v>
      </c>
      <c r="B298" s="662">
        <f t="shared" si="23"/>
        <v>-0.6399999999999999</v>
      </c>
      <c r="C298" s="662">
        <f t="shared" si="23"/>
        <v>-0.13</v>
      </c>
      <c r="D298" s="662">
        <f t="shared" si="23"/>
        <v>-1.25</v>
      </c>
      <c r="E298" s="662">
        <f t="shared" si="23"/>
        <v>-0.08</v>
      </c>
    </row>
    <row r="299" spans="1:5" x14ac:dyDescent="0.25">
      <c r="A299" s="575">
        <f t="shared" si="20"/>
        <v>53174</v>
      </c>
      <c r="B299" s="487">
        <f t="shared" si="23"/>
        <v>-0.6399999999999999</v>
      </c>
      <c r="C299" s="487">
        <f t="shared" si="23"/>
        <v>-0.13</v>
      </c>
      <c r="D299" s="487">
        <f t="shared" si="23"/>
        <v>-1.25</v>
      </c>
      <c r="E299" s="487">
        <f t="shared" si="23"/>
        <v>-0.08</v>
      </c>
    </row>
    <row r="300" spans="1:5" x14ac:dyDescent="0.25">
      <c r="A300" s="567">
        <f t="shared" si="20"/>
        <v>53205</v>
      </c>
      <c r="B300" s="662">
        <f t="shared" si="23"/>
        <v>-0.6399999999999999</v>
      </c>
      <c r="C300" s="662">
        <f t="shared" si="23"/>
        <v>-0.13</v>
      </c>
      <c r="D300" s="662">
        <f t="shared" si="23"/>
        <v>-1.25</v>
      </c>
      <c r="E300" s="662">
        <f t="shared" si="23"/>
        <v>-0.08</v>
      </c>
    </row>
    <row r="301" spans="1:5" x14ac:dyDescent="0.25">
      <c r="A301" s="575">
        <f t="shared" si="20"/>
        <v>53235</v>
      </c>
      <c r="B301" s="487">
        <f t="shared" si="23"/>
        <v>-0.6399999999999999</v>
      </c>
      <c r="C301" s="487">
        <f t="shared" si="23"/>
        <v>-0.13</v>
      </c>
      <c r="D301" s="487">
        <f t="shared" si="23"/>
        <v>-1.25</v>
      </c>
      <c r="E301" s="487">
        <f t="shared" si="23"/>
        <v>-0.08</v>
      </c>
    </row>
    <row r="302" spans="1:5" x14ac:dyDescent="0.25">
      <c r="A302" s="567">
        <f t="shared" si="20"/>
        <v>53266</v>
      </c>
      <c r="B302" s="662">
        <f t="shared" si="23"/>
        <v>-0.6399999999999999</v>
      </c>
      <c r="C302" s="662">
        <f t="shared" si="23"/>
        <v>-0.13</v>
      </c>
      <c r="D302" s="662">
        <f t="shared" si="23"/>
        <v>-1.25</v>
      </c>
      <c r="E302" s="662">
        <f t="shared" si="23"/>
        <v>-0.08</v>
      </c>
    </row>
    <row r="303" spans="1:5" x14ac:dyDescent="0.25">
      <c r="A303" s="575">
        <f t="shared" si="20"/>
        <v>53296</v>
      </c>
      <c r="B303" s="487">
        <f t="shared" si="23"/>
        <v>-0.6399999999999999</v>
      </c>
      <c r="C303" s="487">
        <f t="shared" si="23"/>
        <v>-0.13</v>
      </c>
      <c r="D303" s="487">
        <f t="shared" si="23"/>
        <v>-1.25</v>
      </c>
      <c r="E303" s="487">
        <f t="shared" si="23"/>
        <v>-0.08</v>
      </c>
    </row>
    <row r="304" spans="1:5" x14ac:dyDescent="0.25">
      <c r="A304" s="567">
        <f t="shared" si="20"/>
        <v>53327</v>
      </c>
      <c r="B304" s="662">
        <f t="shared" si="23"/>
        <v>-0.6399999999999999</v>
      </c>
      <c r="C304" s="662">
        <f t="shared" si="23"/>
        <v>-0.13</v>
      </c>
      <c r="D304" s="662">
        <f t="shared" si="23"/>
        <v>-1.25</v>
      </c>
      <c r="E304" s="662">
        <f t="shared" si="23"/>
        <v>-0.08</v>
      </c>
    </row>
    <row r="305" spans="1:5" x14ac:dyDescent="0.25">
      <c r="A305" s="575">
        <f t="shared" si="20"/>
        <v>53358</v>
      </c>
      <c r="B305" s="487">
        <f t="shared" si="23"/>
        <v>-0.6399999999999999</v>
      </c>
      <c r="C305" s="487">
        <f t="shared" si="23"/>
        <v>-0.13</v>
      </c>
      <c r="D305" s="487">
        <f t="shared" si="23"/>
        <v>-1.25</v>
      </c>
      <c r="E305" s="487">
        <f t="shared" si="23"/>
        <v>-0.08</v>
      </c>
    </row>
    <row r="306" spans="1:5" x14ac:dyDescent="0.25">
      <c r="A306" s="567">
        <f t="shared" si="20"/>
        <v>53386</v>
      </c>
      <c r="B306" s="662">
        <f t="shared" si="23"/>
        <v>-0.6399999999999999</v>
      </c>
      <c r="C306" s="662">
        <f t="shared" si="23"/>
        <v>-0.13</v>
      </c>
      <c r="D306" s="662">
        <f t="shared" si="23"/>
        <v>-1.25</v>
      </c>
      <c r="E306" s="662">
        <f t="shared" si="23"/>
        <v>-0.08</v>
      </c>
    </row>
    <row r="307" spans="1:5" x14ac:dyDescent="0.25">
      <c r="A307" s="575">
        <f t="shared" si="20"/>
        <v>53417</v>
      </c>
      <c r="B307" s="487">
        <f t="shared" ref="B307:E322" si="24">+B306</f>
        <v>-0.6399999999999999</v>
      </c>
      <c r="C307" s="487">
        <f t="shared" si="24"/>
        <v>-0.13</v>
      </c>
      <c r="D307" s="487">
        <f t="shared" si="24"/>
        <v>-1.25</v>
      </c>
      <c r="E307" s="487">
        <f t="shared" si="24"/>
        <v>-0.08</v>
      </c>
    </row>
    <row r="308" spans="1:5" x14ac:dyDescent="0.25">
      <c r="A308" s="567">
        <f t="shared" si="20"/>
        <v>53447</v>
      </c>
      <c r="B308" s="662">
        <f t="shared" si="24"/>
        <v>-0.6399999999999999</v>
      </c>
      <c r="C308" s="662">
        <f t="shared" si="24"/>
        <v>-0.13</v>
      </c>
      <c r="D308" s="662">
        <f t="shared" si="24"/>
        <v>-1.25</v>
      </c>
      <c r="E308" s="662">
        <f t="shared" si="24"/>
        <v>-0.08</v>
      </c>
    </row>
    <row r="309" spans="1:5" x14ac:dyDescent="0.25">
      <c r="A309" s="575">
        <f t="shared" si="20"/>
        <v>53478</v>
      </c>
      <c r="B309" s="487">
        <f t="shared" si="24"/>
        <v>-0.6399999999999999</v>
      </c>
      <c r="C309" s="487">
        <f t="shared" si="24"/>
        <v>-0.13</v>
      </c>
      <c r="D309" s="487">
        <f t="shared" si="24"/>
        <v>-1.25</v>
      </c>
      <c r="E309" s="487">
        <f t="shared" si="24"/>
        <v>-0.08</v>
      </c>
    </row>
    <row r="310" spans="1:5" x14ac:dyDescent="0.25">
      <c r="A310" s="567">
        <f t="shared" si="20"/>
        <v>53508</v>
      </c>
      <c r="B310" s="662">
        <f t="shared" si="24"/>
        <v>-0.6399999999999999</v>
      </c>
      <c r="C310" s="662">
        <f t="shared" si="24"/>
        <v>-0.13</v>
      </c>
      <c r="D310" s="662">
        <f t="shared" si="24"/>
        <v>-1.25</v>
      </c>
      <c r="E310" s="662">
        <f t="shared" si="24"/>
        <v>-0.08</v>
      </c>
    </row>
    <row r="311" spans="1:5" x14ac:dyDescent="0.25">
      <c r="A311" s="575">
        <f t="shared" si="20"/>
        <v>53539</v>
      </c>
      <c r="B311" s="487">
        <f t="shared" si="24"/>
        <v>-0.6399999999999999</v>
      </c>
      <c r="C311" s="487">
        <f t="shared" si="24"/>
        <v>-0.13</v>
      </c>
      <c r="D311" s="487">
        <f t="shared" si="24"/>
        <v>-1.25</v>
      </c>
      <c r="E311" s="487">
        <f t="shared" si="24"/>
        <v>-0.08</v>
      </c>
    </row>
    <row r="312" spans="1:5" x14ac:dyDescent="0.25">
      <c r="A312" s="567">
        <f t="shared" si="20"/>
        <v>53570</v>
      </c>
      <c r="B312" s="662">
        <f t="shared" si="24"/>
        <v>-0.6399999999999999</v>
      </c>
      <c r="C312" s="662">
        <f t="shared" si="24"/>
        <v>-0.13</v>
      </c>
      <c r="D312" s="662">
        <f t="shared" si="24"/>
        <v>-1.25</v>
      </c>
      <c r="E312" s="662">
        <f t="shared" si="24"/>
        <v>-0.08</v>
      </c>
    </row>
    <row r="313" spans="1:5" x14ac:dyDescent="0.25">
      <c r="A313" s="575">
        <f t="shared" si="20"/>
        <v>53600</v>
      </c>
      <c r="B313" s="487">
        <f t="shared" si="24"/>
        <v>-0.6399999999999999</v>
      </c>
      <c r="C313" s="487">
        <f t="shared" si="24"/>
        <v>-0.13</v>
      </c>
      <c r="D313" s="487">
        <f t="shared" si="24"/>
        <v>-1.25</v>
      </c>
      <c r="E313" s="487">
        <f t="shared" si="24"/>
        <v>-0.08</v>
      </c>
    </row>
    <row r="314" spans="1:5" x14ac:dyDescent="0.25">
      <c r="A314" s="567">
        <f t="shared" si="20"/>
        <v>53631</v>
      </c>
      <c r="B314" s="662">
        <f t="shared" si="24"/>
        <v>-0.6399999999999999</v>
      </c>
      <c r="C314" s="662">
        <f t="shared" si="24"/>
        <v>-0.13</v>
      </c>
      <c r="D314" s="662">
        <f t="shared" si="24"/>
        <v>-1.25</v>
      </c>
      <c r="E314" s="662">
        <f t="shared" si="24"/>
        <v>-0.08</v>
      </c>
    </row>
    <row r="315" spans="1:5" x14ac:dyDescent="0.25">
      <c r="A315" s="575">
        <f t="shared" si="20"/>
        <v>53661</v>
      </c>
      <c r="B315" s="487">
        <f t="shared" si="24"/>
        <v>-0.6399999999999999</v>
      </c>
      <c r="C315" s="487">
        <f t="shared" si="24"/>
        <v>-0.13</v>
      </c>
      <c r="D315" s="487">
        <f t="shared" si="24"/>
        <v>-1.25</v>
      </c>
      <c r="E315" s="487">
        <f t="shared" si="24"/>
        <v>-0.08</v>
      </c>
    </row>
    <row r="316" spans="1:5" x14ac:dyDescent="0.25">
      <c r="A316" s="567">
        <f t="shared" si="20"/>
        <v>53692</v>
      </c>
      <c r="B316" s="662">
        <f t="shared" si="24"/>
        <v>-0.6399999999999999</v>
      </c>
      <c r="C316" s="662">
        <f t="shared" si="24"/>
        <v>-0.13</v>
      </c>
      <c r="D316" s="662">
        <f t="shared" si="24"/>
        <v>-1.25</v>
      </c>
      <c r="E316" s="662">
        <f t="shared" si="24"/>
        <v>-0.08</v>
      </c>
    </row>
    <row r="317" spans="1:5" x14ac:dyDescent="0.25">
      <c r="A317" s="575">
        <f t="shared" si="20"/>
        <v>53723</v>
      </c>
      <c r="B317" s="487">
        <f t="shared" si="24"/>
        <v>-0.6399999999999999</v>
      </c>
      <c r="C317" s="487">
        <f t="shared" si="24"/>
        <v>-0.13</v>
      </c>
      <c r="D317" s="487">
        <f t="shared" si="24"/>
        <v>-1.25</v>
      </c>
      <c r="E317" s="487">
        <f t="shared" si="24"/>
        <v>-0.08</v>
      </c>
    </row>
    <row r="318" spans="1:5" x14ac:dyDescent="0.25">
      <c r="A318" s="567">
        <f t="shared" si="20"/>
        <v>53751</v>
      </c>
      <c r="B318" s="662">
        <f t="shared" si="24"/>
        <v>-0.6399999999999999</v>
      </c>
      <c r="C318" s="662">
        <f t="shared" si="24"/>
        <v>-0.13</v>
      </c>
      <c r="D318" s="662">
        <f t="shared" si="24"/>
        <v>-1.25</v>
      </c>
      <c r="E318" s="662">
        <f t="shared" si="24"/>
        <v>-0.08</v>
      </c>
    </row>
    <row r="319" spans="1:5" x14ac:dyDescent="0.25">
      <c r="A319" s="575">
        <f t="shared" si="20"/>
        <v>53782</v>
      </c>
      <c r="B319" s="487">
        <f t="shared" si="24"/>
        <v>-0.6399999999999999</v>
      </c>
      <c r="C319" s="487">
        <f t="shared" si="24"/>
        <v>-0.13</v>
      </c>
      <c r="D319" s="487">
        <f t="shared" si="24"/>
        <v>-1.25</v>
      </c>
      <c r="E319" s="487">
        <f t="shared" si="24"/>
        <v>-0.08</v>
      </c>
    </row>
    <row r="320" spans="1:5" x14ac:dyDescent="0.25">
      <c r="A320" s="567">
        <f t="shared" si="20"/>
        <v>53812</v>
      </c>
      <c r="B320" s="662">
        <f t="shared" si="24"/>
        <v>-0.6399999999999999</v>
      </c>
      <c r="C320" s="662">
        <f t="shared" si="24"/>
        <v>-0.13</v>
      </c>
      <c r="D320" s="662">
        <f t="shared" si="24"/>
        <v>-1.25</v>
      </c>
      <c r="E320" s="662">
        <f t="shared" si="24"/>
        <v>-0.08</v>
      </c>
    </row>
    <row r="321" spans="1:5" x14ac:dyDescent="0.25">
      <c r="A321" s="575">
        <f t="shared" si="20"/>
        <v>53843</v>
      </c>
      <c r="B321" s="487">
        <f t="shared" si="24"/>
        <v>-0.6399999999999999</v>
      </c>
      <c r="C321" s="487">
        <f t="shared" si="24"/>
        <v>-0.13</v>
      </c>
      <c r="D321" s="487">
        <f t="shared" si="24"/>
        <v>-1.25</v>
      </c>
      <c r="E321" s="487">
        <f t="shared" si="24"/>
        <v>-0.08</v>
      </c>
    </row>
    <row r="322" spans="1:5" x14ac:dyDescent="0.25">
      <c r="A322" s="567">
        <f t="shared" si="20"/>
        <v>53873</v>
      </c>
      <c r="B322" s="662">
        <f t="shared" si="24"/>
        <v>-0.6399999999999999</v>
      </c>
      <c r="C322" s="662">
        <f t="shared" si="24"/>
        <v>-0.13</v>
      </c>
      <c r="D322" s="662">
        <f t="shared" si="24"/>
        <v>-1.25</v>
      </c>
      <c r="E322" s="662">
        <f t="shared" si="24"/>
        <v>-0.08</v>
      </c>
    </row>
    <row r="323" spans="1:5" x14ac:dyDescent="0.25">
      <c r="A323" s="575">
        <f t="shared" ref="A323:A386" si="25">+EOMONTH(A322,1)</f>
        <v>53904</v>
      </c>
      <c r="B323" s="487">
        <f t="shared" ref="B323:E338" si="26">+B322</f>
        <v>-0.6399999999999999</v>
      </c>
      <c r="C323" s="487">
        <f t="shared" si="26"/>
        <v>-0.13</v>
      </c>
      <c r="D323" s="487">
        <f t="shared" si="26"/>
        <v>-1.25</v>
      </c>
      <c r="E323" s="487">
        <f t="shared" si="26"/>
        <v>-0.08</v>
      </c>
    </row>
    <row r="324" spans="1:5" x14ac:dyDescent="0.25">
      <c r="A324" s="567">
        <f t="shared" si="25"/>
        <v>53935</v>
      </c>
      <c r="B324" s="662">
        <f t="shared" si="26"/>
        <v>-0.6399999999999999</v>
      </c>
      <c r="C324" s="662">
        <f t="shared" si="26"/>
        <v>-0.13</v>
      </c>
      <c r="D324" s="662">
        <f t="shared" si="26"/>
        <v>-1.25</v>
      </c>
      <c r="E324" s="662">
        <f t="shared" si="26"/>
        <v>-0.08</v>
      </c>
    </row>
    <row r="325" spans="1:5" x14ac:dyDescent="0.25">
      <c r="A325" s="575">
        <f t="shared" si="25"/>
        <v>53965</v>
      </c>
      <c r="B325" s="487">
        <f t="shared" si="26"/>
        <v>-0.6399999999999999</v>
      </c>
      <c r="C325" s="487">
        <f t="shared" si="26"/>
        <v>-0.13</v>
      </c>
      <c r="D325" s="487">
        <f t="shared" si="26"/>
        <v>-1.25</v>
      </c>
      <c r="E325" s="487">
        <f t="shared" si="26"/>
        <v>-0.08</v>
      </c>
    </row>
    <row r="326" spans="1:5" x14ac:dyDescent="0.25">
      <c r="A326" s="567">
        <f t="shared" si="25"/>
        <v>53996</v>
      </c>
      <c r="B326" s="662">
        <f t="shared" si="26"/>
        <v>-0.6399999999999999</v>
      </c>
      <c r="C326" s="662">
        <f t="shared" si="26"/>
        <v>-0.13</v>
      </c>
      <c r="D326" s="662">
        <f t="shared" si="26"/>
        <v>-1.25</v>
      </c>
      <c r="E326" s="662">
        <f t="shared" si="26"/>
        <v>-0.08</v>
      </c>
    </row>
    <row r="327" spans="1:5" x14ac:dyDescent="0.25">
      <c r="A327" s="575">
        <f t="shared" si="25"/>
        <v>54026</v>
      </c>
      <c r="B327" s="487">
        <f t="shared" si="26"/>
        <v>-0.6399999999999999</v>
      </c>
      <c r="C327" s="487">
        <f t="shared" si="26"/>
        <v>-0.13</v>
      </c>
      <c r="D327" s="487">
        <f t="shared" si="26"/>
        <v>-1.25</v>
      </c>
      <c r="E327" s="487">
        <f t="shared" si="26"/>
        <v>-0.08</v>
      </c>
    </row>
    <row r="328" spans="1:5" x14ac:dyDescent="0.25">
      <c r="A328" s="567">
        <f t="shared" si="25"/>
        <v>54057</v>
      </c>
      <c r="B328" s="662">
        <f t="shared" si="26"/>
        <v>-0.6399999999999999</v>
      </c>
      <c r="C328" s="662">
        <f t="shared" si="26"/>
        <v>-0.13</v>
      </c>
      <c r="D328" s="662">
        <f t="shared" si="26"/>
        <v>-1.25</v>
      </c>
      <c r="E328" s="662">
        <f t="shared" si="26"/>
        <v>-0.08</v>
      </c>
    </row>
    <row r="329" spans="1:5" x14ac:dyDescent="0.25">
      <c r="A329" s="575">
        <f t="shared" si="25"/>
        <v>54088</v>
      </c>
      <c r="B329" s="487">
        <f t="shared" si="26"/>
        <v>-0.6399999999999999</v>
      </c>
      <c r="C329" s="487">
        <f t="shared" si="26"/>
        <v>-0.13</v>
      </c>
      <c r="D329" s="487">
        <f t="shared" si="26"/>
        <v>-1.25</v>
      </c>
      <c r="E329" s="487">
        <f t="shared" si="26"/>
        <v>-0.08</v>
      </c>
    </row>
    <row r="330" spans="1:5" x14ac:dyDescent="0.25">
      <c r="A330" s="567">
        <f t="shared" si="25"/>
        <v>54117</v>
      </c>
      <c r="B330" s="662">
        <f t="shared" si="26"/>
        <v>-0.6399999999999999</v>
      </c>
      <c r="C330" s="662">
        <f t="shared" si="26"/>
        <v>-0.13</v>
      </c>
      <c r="D330" s="662">
        <f t="shared" si="26"/>
        <v>-1.25</v>
      </c>
      <c r="E330" s="662">
        <f t="shared" si="26"/>
        <v>-0.08</v>
      </c>
    </row>
    <row r="331" spans="1:5" x14ac:dyDescent="0.25">
      <c r="A331" s="575">
        <f t="shared" si="25"/>
        <v>54148</v>
      </c>
      <c r="B331" s="487">
        <f t="shared" si="26"/>
        <v>-0.6399999999999999</v>
      </c>
      <c r="C331" s="487">
        <f t="shared" si="26"/>
        <v>-0.13</v>
      </c>
      <c r="D331" s="487">
        <f t="shared" si="26"/>
        <v>-1.25</v>
      </c>
      <c r="E331" s="487">
        <f t="shared" si="26"/>
        <v>-0.08</v>
      </c>
    </row>
    <row r="332" spans="1:5" x14ac:dyDescent="0.25">
      <c r="A332" s="567">
        <f t="shared" si="25"/>
        <v>54178</v>
      </c>
      <c r="B332" s="662">
        <f t="shared" si="26"/>
        <v>-0.6399999999999999</v>
      </c>
      <c r="C332" s="662">
        <f t="shared" si="26"/>
        <v>-0.13</v>
      </c>
      <c r="D332" s="662">
        <f t="shared" si="26"/>
        <v>-1.25</v>
      </c>
      <c r="E332" s="662">
        <f t="shared" si="26"/>
        <v>-0.08</v>
      </c>
    </row>
    <row r="333" spans="1:5" x14ac:dyDescent="0.25">
      <c r="A333" s="575">
        <f t="shared" si="25"/>
        <v>54209</v>
      </c>
      <c r="B333" s="487">
        <f t="shared" si="26"/>
        <v>-0.6399999999999999</v>
      </c>
      <c r="C333" s="487">
        <f t="shared" si="26"/>
        <v>-0.13</v>
      </c>
      <c r="D333" s="487">
        <f t="shared" si="26"/>
        <v>-1.25</v>
      </c>
      <c r="E333" s="487">
        <f t="shared" si="26"/>
        <v>-0.08</v>
      </c>
    </row>
    <row r="334" spans="1:5" x14ac:dyDescent="0.25">
      <c r="A334" s="567">
        <f t="shared" si="25"/>
        <v>54239</v>
      </c>
      <c r="B334" s="662">
        <f t="shared" si="26"/>
        <v>-0.6399999999999999</v>
      </c>
      <c r="C334" s="662">
        <f t="shared" si="26"/>
        <v>-0.13</v>
      </c>
      <c r="D334" s="662">
        <f t="shared" si="26"/>
        <v>-1.25</v>
      </c>
      <c r="E334" s="662">
        <f t="shared" si="26"/>
        <v>-0.08</v>
      </c>
    </row>
    <row r="335" spans="1:5" x14ac:dyDescent="0.25">
      <c r="A335" s="575">
        <f t="shared" si="25"/>
        <v>54270</v>
      </c>
      <c r="B335" s="487">
        <f t="shared" si="26"/>
        <v>-0.6399999999999999</v>
      </c>
      <c r="C335" s="487">
        <f t="shared" si="26"/>
        <v>-0.13</v>
      </c>
      <c r="D335" s="487">
        <f t="shared" si="26"/>
        <v>-1.25</v>
      </c>
      <c r="E335" s="487">
        <f t="shared" si="26"/>
        <v>-0.08</v>
      </c>
    </row>
    <row r="336" spans="1:5" x14ac:dyDescent="0.25">
      <c r="A336" s="567">
        <f t="shared" si="25"/>
        <v>54301</v>
      </c>
      <c r="B336" s="662">
        <f t="shared" si="26"/>
        <v>-0.6399999999999999</v>
      </c>
      <c r="C336" s="662">
        <f t="shared" si="26"/>
        <v>-0.13</v>
      </c>
      <c r="D336" s="662">
        <f t="shared" si="26"/>
        <v>-1.25</v>
      </c>
      <c r="E336" s="662">
        <f t="shared" si="26"/>
        <v>-0.08</v>
      </c>
    </row>
    <row r="337" spans="1:5" x14ac:dyDescent="0.25">
      <c r="A337" s="575">
        <f t="shared" si="25"/>
        <v>54331</v>
      </c>
      <c r="B337" s="487">
        <f t="shared" si="26"/>
        <v>-0.6399999999999999</v>
      </c>
      <c r="C337" s="487">
        <f t="shared" si="26"/>
        <v>-0.13</v>
      </c>
      <c r="D337" s="487">
        <f t="shared" si="26"/>
        <v>-1.25</v>
      </c>
      <c r="E337" s="487">
        <f t="shared" si="26"/>
        <v>-0.08</v>
      </c>
    </row>
    <row r="338" spans="1:5" x14ac:dyDescent="0.25">
      <c r="A338" s="567">
        <f t="shared" si="25"/>
        <v>54362</v>
      </c>
      <c r="B338" s="662">
        <f t="shared" si="26"/>
        <v>-0.6399999999999999</v>
      </c>
      <c r="C338" s="662">
        <f t="shared" si="26"/>
        <v>-0.13</v>
      </c>
      <c r="D338" s="662">
        <f t="shared" si="26"/>
        <v>-1.25</v>
      </c>
      <c r="E338" s="662">
        <f t="shared" si="26"/>
        <v>-0.08</v>
      </c>
    </row>
    <row r="339" spans="1:5" x14ac:dyDescent="0.25">
      <c r="A339" s="575">
        <f t="shared" si="25"/>
        <v>54392</v>
      </c>
      <c r="B339" s="487">
        <f t="shared" ref="B339:E354" si="27">+B338</f>
        <v>-0.6399999999999999</v>
      </c>
      <c r="C339" s="487">
        <f t="shared" si="27"/>
        <v>-0.13</v>
      </c>
      <c r="D339" s="487">
        <f t="shared" si="27"/>
        <v>-1.25</v>
      </c>
      <c r="E339" s="487">
        <f t="shared" si="27"/>
        <v>-0.08</v>
      </c>
    </row>
    <row r="340" spans="1:5" x14ac:dyDescent="0.25">
      <c r="A340" s="567">
        <f t="shared" si="25"/>
        <v>54423</v>
      </c>
      <c r="B340" s="662">
        <f t="shared" si="27"/>
        <v>-0.6399999999999999</v>
      </c>
      <c r="C340" s="662">
        <f t="shared" si="27"/>
        <v>-0.13</v>
      </c>
      <c r="D340" s="662">
        <f t="shared" si="27"/>
        <v>-1.25</v>
      </c>
      <c r="E340" s="662">
        <f t="shared" si="27"/>
        <v>-0.08</v>
      </c>
    </row>
    <row r="341" spans="1:5" x14ac:dyDescent="0.25">
      <c r="A341" s="575">
        <f t="shared" si="25"/>
        <v>54454</v>
      </c>
      <c r="B341" s="487">
        <f t="shared" si="27"/>
        <v>-0.6399999999999999</v>
      </c>
      <c r="C341" s="487">
        <f t="shared" si="27"/>
        <v>-0.13</v>
      </c>
      <c r="D341" s="487">
        <f t="shared" si="27"/>
        <v>-1.25</v>
      </c>
      <c r="E341" s="487">
        <f t="shared" si="27"/>
        <v>-0.08</v>
      </c>
    </row>
    <row r="342" spans="1:5" x14ac:dyDescent="0.25">
      <c r="A342" s="567">
        <f t="shared" si="25"/>
        <v>54482</v>
      </c>
      <c r="B342" s="662">
        <f t="shared" si="27"/>
        <v>-0.6399999999999999</v>
      </c>
      <c r="C342" s="662">
        <f t="shared" si="27"/>
        <v>-0.13</v>
      </c>
      <c r="D342" s="662">
        <f t="shared" si="27"/>
        <v>-1.25</v>
      </c>
      <c r="E342" s="662">
        <f t="shared" si="27"/>
        <v>-0.08</v>
      </c>
    </row>
    <row r="343" spans="1:5" x14ac:dyDescent="0.25">
      <c r="A343" s="575">
        <f t="shared" si="25"/>
        <v>54513</v>
      </c>
      <c r="B343" s="487">
        <f t="shared" si="27"/>
        <v>-0.6399999999999999</v>
      </c>
      <c r="C343" s="487">
        <f t="shared" si="27"/>
        <v>-0.13</v>
      </c>
      <c r="D343" s="487">
        <f t="shared" si="27"/>
        <v>-1.25</v>
      </c>
      <c r="E343" s="487">
        <f t="shared" si="27"/>
        <v>-0.08</v>
      </c>
    </row>
    <row r="344" spans="1:5" x14ac:dyDescent="0.25">
      <c r="A344" s="567">
        <f t="shared" si="25"/>
        <v>54543</v>
      </c>
      <c r="B344" s="662">
        <f t="shared" si="27"/>
        <v>-0.6399999999999999</v>
      </c>
      <c r="C344" s="662">
        <f t="shared" si="27"/>
        <v>-0.13</v>
      </c>
      <c r="D344" s="662">
        <f t="shared" si="27"/>
        <v>-1.25</v>
      </c>
      <c r="E344" s="662">
        <f t="shared" si="27"/>
        <v>-0.08</v>
      </c>
    </row>
    <row r="345" spans="1:5" x14ac:dyDescent="0.25">
      <c r="A345" s="575">
        <f t="shared" si="25"/>
        <v>54574</v>
      </c>
      <c r="B345" s="487">
        <f t="shared" si="27"/>
        <v>-0.6399999999999999</v>
      </c>
      <c r="C345" s="487">
        <f t="shared" si="27"/>
        <v>-0.13</v>
      </c>
      <c r="D345" s="487">
        <f t="shared" si="27"/>
        <v>-1.25</v>
      </c>
      <c r="E345" s="487">
        <f t="shared" si="27"/>
        <v>-0.08</v>
      </c>
    </row>
    <row r="346" spans="1:5" x14ac:dyDescent="0.25">
      <c r="A346" s="567">
        <f t="shared" si="25"/>
        <v>54604</v>
      </c>
      <c r="B346" s="662">
        <f t="shared" si="27"/>
        <v>-0.6399999999999999</v>
      </c>
      <c r="C346" s="662">
        <f t="shared" si="27"/>
        <v>-0.13</v>
      </c>
      <c r="D346" s="662">
        <f t="shared" si="27"/>
        <v>-1.25</v>
      </c>
      <c r="E346" s="662">
        <f t="shared" si="27"/>
        <v>-0.08</v>
      </c>
    </row>
    <row r="347" spans="1:5" x14ac:dyDescent="0.25">
      <c r="A347" s="575">
        <f t="shared" si="25"/>
        <v>54635</v>
      </c>
      <c r="B347" s="487">
        <f t="shared" si="27"/>
        <v>-0.6399999999999999</v>
      </c>
      <c r="C347" s="487">
        <f t="shared" si="27"/>
        <v>-0.13</v>
      </c>
      <c r="D347" s="487">
        <f t="shared" si="27"/>
        <v>-1.25</v>
      </c>
      <c r="E347" s="487">
        <f t="shared" si="27"/>
        <v>-0.08</v>
      </c>
    </row>
    <row r="348" spans="1:5" x14ac:dyDescent="0.25">
      <c r="A348" s="567">
        <f t="shared" si="25"/>
        <v>54666</v>
      </c>
      <c r="B348" s="662">
        <f t="shared" si="27"/>
        <v>-0.6399999999999999</v>
      </c>
      <c r="C348" s="662">
        <f t="shared" si="27"/>
        <v>-0.13</v>
      </c>
      <c r="D348" s="662">
        <f t="shared" si="27"/>
        <v>-1.25</v>
      </c>
      <c r="E348" s="662">
        <f t="shared" si="27"/>
        <v>-0.08</v>
      </c>
    </row>
    <row r="349" spans="1:5" x14ac:dyDescent="0.25">
      <c r="A349" s="575">
        <f t="shared" si="25"/>
        <v>54696</v>
      </c>
      <c r="B349" s="487">
        <f t="shared" si="27"/>
        <v>-0.6399999999999999</v>
      </c>
      <c r="C349" s="487">
        <f t="shared" si="27"/>
        <v>-0.13</v>
      </c>
      <c r="D349" s="487">
        <f t="shared" si="27"/>
        <v>-1.25</v>
      </c>
      <c r="E349" s="487">
        <f t="shared" si="27"/>
        <v>-0.08</v>
      </c>
    </row>
    <row r="350" spans="1:5" x14ac:dyDescent="0.25">
      <c r="A350" s="567">
        <f t="shared" si="25"/>
        <v>54727</v>
      </c>
      <c r="B350" s="662">
        <f t="shared" si="27"/>
        <v>-0.6399999999999999</v>
      </c>
      <c r="C350" s="662">
        <f t="shared" si="27"/>
        <v>-0.13</v>
      </c>
      <c r="D350" s="662">
        <f t="shared" si="27"/>
        <v>-1.25</v>
      </c>
      <c r="E350" s="662">
        <f t="shared" si="27"/>
        <v>-0.08</v>
      </c>
    </row>
    <row r="351" spans="1:5" x14ac:dyDescent="0.25">
      <c r="A351" s="575">
        <f t="shared" si="25"/>
        <v>54757</v>
      </c>
      <c r="B351" s="487">
        <f t="shared" si="27"/>
        <v>-0.6399999999999999</v>
      </c>
      <c r="C351" s="487">
        <f t="shared" si="27"/>
        <v>-0.13</v>
      </c>
      <c r="D351" s="487">
        <f t="shared" si="27"/>
        <v>-1.25</v>
      </c>
      <c r="E351" s="487">
        <f t="shared" si="27"/>
        <v>-0.08</v>
      </c>
    </row>
    <row r="352" spans="1:5" x14ac:dyDescent="0.25">
      <c r="A352" s="567">
        <f t="shared" si="25"/>
        <v>54788</v>
      </c>
      <c r="B352" s="662">
        <f t="shared" si="27"/>
        <v>-0.6399999999999999</v>
      </c>
      <c r="C352" s="662">
        <f t="shared" si="27"/>
        <v>-0.13</v>
      </c>
      <c r="D352" s="662">
        <f t="shared" si="27"/>
        <v>-1.25</v>
      </c>
      <c r="E352" s="662">
        <f t="shared" si="27"/>
        <v>-0.08</v>
      </c>
    </row>
    <row r="353" spans="1:5" x14ac:dyDescent="0.25">
      <c r="A353" s="575">
        <f t="shared" si="25"/>
        <v>54819</v>
      </c>
      <c r="B353" s="487">
        <f t="shared" si="27"/>
        <v>-0.6399999999999999</v>
      </c>
      <c r="C353" s="487">
        <f t="shared" si="27"/>
        <v>-0.13</v>
      </c>
      <c r="D353" s="487">
        <f t="shared" si="27"/>
        <v>-1.25</v>
      </c>
      <c r="E353" s="487">
        <f t="shared" si="27"/>
        <v>-0.08</v>
      </c>
    </row>
    <row r="354" spans="1:5" x14ac:dyDescent="0.25">
      <c r="A354" s="567">
        <f t="shared" si="25"/>
        <v>54847</v>
      </c>
      <c r="B354" s="662">
        <f t="shared" si="27"/>
        <v>-0.6399999999999999</v>
      </c>
      <c r="C354" s="662">
        <f t="shared" si="27"/>
        <v>-0.13</v>
      </c>
      <c r="D354" s="662">
        <f t="shared" si="27"/>
        <v>-1.25</v>
      </c>
      <c r="E354" s="662">
        <f t="shared" si="27"/>
        <v>-0.08</v>
      </c>
    </row>
    <row r="355" spans="1:5" x14ac:dyDescent="0.25">
      <c r="A355" s="575">
        <f t="shared" si="25"/>
        <v>54878</v>
      </c>
      <c r="B355" s="487">
        <f t="shared" ref="B355:E370" si="28">+B354</f>
        <v>-0.6399999999999999</v>
      </c>
      <c r="C355" s="487">
        <f t="shared" si="28"/>
        <v>-0.13</v>
      </c>
      <c r="D355" s="487">
        <f t="shared" si="28"/>
        <v>-1.25</v>
      </c>
      <c r="E355" s="487">
        <f t="shared" si="28"/>
        <v>-0.08</v>
      </c>
    </row>
    <row r="356" spans="1:5" x14ac:dyDescent="0.25">
      <c r="A356" s="567">
        <f t="shared" si="25"/>
        <v>54908</v>
      </c>
      <c r="B356" s="662">
        <f t="shared" si="28"/>
        <v>-0.6399999999999999</v>
      </c>
      <c r="C356" s="662">
        <f t="shared" si="28"/>
        <v>-0.13</v>
      </c>
      <c r="D356" s="662">
        <f t="shared" si="28"/>
        <v>-1.25</v>
      </c>
      <c r="E356" s="662">
        <f t="shared" si="28"/>
        <v>-0.08</v>
      </c>
    </row>
    <row r="357" spans="1:5" x14ac:dyDescent="0.25">
      <c r="A357" s="575">
        <f t="shared" si="25"/>
        <v>54939</v>
      </c>
      <c r="B357" s="487">
        <f t="shared" si="28"/>
        <v>-0.6399999999999999</v>
      </c>
      <c r="C357" s="487">
        <f t="shared" si="28"/>
        <v>-0.13</v>
      </c>
      <c r="D357" s="487">
        <f t="shared" si="28"/>
        <v>-1.25</v>
      </c>
      <c r="E357" s="487">
        <f t="shared" si="28"/>
        <v>-0.08</v>
      </c>
    </row>
    <row r="358" spans="1:5" x14ac:dyDescent="0.25">
      <c r="A358" s="567">
        <f t="shared" si="25"/>
        <v>54969</v>
      </c>
      <c r="B358" s="662">
        <f t="shared" si="28"/>
        <v>-0.6399999999999999</v>
      </c>
      <c r="C358" s="662">
        <f t="shared" si="28"/>
        <v>-0.13</v>
      </c>
      <c r="D358" s="662">
        <f t="shared" si="28"/>
        <v>-1.25</v>
      </c>
      <c r="E358" s="662">
        <f t="shared" si="28"/>
        <v>-0.08</v>
      </c>
    </row>
    <row r="359" spans="1:5" x14ac:dyDescent="0.25">
      <c r="A359" s="575">
        <f t="shared" si="25"/>
        <v>55000</v>
      </c>
      <c r="B359" s="487">
        <f t="shared" si="28"/>
        <v>-0.6399999999999999</v>
      </c>
      <c r="C359" s="487">
        <f t="shared" si="28"/>
        <v>-0.13</v>
      </c>
      <c r="D359" s="487">
        <f t="shared" si="28"/>
        <v>-1.25</v>
      </c>
      <c r="E359" s="487">
        <f t="shared" si="28"/>
        <v>-0.08</v>
      </c>
    </row>
    <row r="360" spans="1:5" x14ac:dyDescent="0.25">
      <c r="A360" s="567">
        <f t="shared" si="25"/>
        <v>55031</v>
      </c>
      <c r="B360" s="662">
        <f t="shared" si="28"/>
        <v>-0.6399999999999999</v>
      </c>
      <c r="C360" s="662">
        <f t="shared" si="28"/>
        <v>-0.13</v>
      </c>
      <c r="D360" s="662">
        <f t="shared" si="28"/>
        <v>-1.25</v>
      </c>
      <c r="E360" s="662">
        <f t="shared" si="28"/>
        <v>-0.08</v>
      </c>
    </row>
    <row r="361" spans="1:5" x14ac:dyDescent="0.25">
      <c r="A361" s="575">
        <f t="shared" si="25"/>
        <v>55061</v>
      </c>
      <c r="B361" s="487">
        <f t="shared" si="28"/>
        <v>-0.6399999999999999</v>
      </c>
      <c r="C361" s="487">
        <f t="shared" si="28"/>
        <v>-0.13</v>
      </c>
      <c r="D361" s="487">
        <f t="shared" si="28"/>
        <v>-1.25</v>
      </c>
      <c r="E361" s="487">
        <f t="shared" si="28"/>
        <v>-0.08</v>
      </c>
    </row>
    <row r="362" spans="1:5" x14ac:dyDescent="0.25">
      <c r="A362" s="567">
        <f t="shared" si="25"/>
        <v>55092</v>
      </c>
      <c r="B362" s="662">
        <f t="shared" si="28"/>
        <v>-0.6399999999999999</v>
      </c>
      <c r="C362" s="662">
        <f t="shared" si="28"/>
        <v>-0.13</v>
      </c>
      <c r="D362" s="662">
        <f t="shared" si="28"/>
        <v>-1.25</v>
      </c>
      <c r="E362" s="662">
        <f t="shared" si="28"/>
        <v>-0.08</v>
      </c>
    </row>
    <row r="363" spans="1:5" x14ac:dyDescent="0.25">
      <c r="A363" s="575">
        <f t="shared" si="25"/>
        <v>55122</v>
      </c>
      <c r="B363" s="487">
        <f t="shared" si="28"/>
        <v>-0.6399999999999999</v>
      </c>
      <c r="C363" s="487">
        <f t="shared" si="28"/>
        <v>-0.13</v>
      </c>
      <c r="D363" s="487">
        <f t="shared" si="28"/>
        <v>-1.25</v>
      </c>
      <c r="E363" s="487">
        <f t="shared" si="28"/>
        <v>-0.08</v>
      </c>
    </row>
    <row r="364" spans="1:5" x14ac:dyDescent="0.25">
      <c r="A364" s="567">
        <f t="shared" si="25"/>
        <v>55153</v>
      </c>
      <c r="B364" s="662">
        <f t="shared" si="28"/>
        <v>-0.6399999999999999</v>
      </c>
      <c r="C364" s="662">
        <f t="shared" si="28"/>
        <v>-0.13</v>
      </c>
      <c r="D364" s="662">
        <f t="shared" si="28"/>
        <v>-1.25</v>
      </c>
      <c r="E364" s="662">
        <f t="shared" si="28"/>
        <v>-0.08</v>
      </c>
    </row>
    <row r="365" spans="1:5" x14ac:dyDescent="0.25">
      <c r="A365" s="575">
        <f t="shared" si="25"/>
        <v>55184</v>
      </c>
      <c r="B365" s="487">
        <f t="shared" si="28"/>
        <v>-0.6399999999999999</v>
      </c>
      <c r="C365" s="487">
        <f t="shared" si="28"/>
        <v>-0.13</v>
      </c>
      <c r="D365" s="487">
        <f t="shared" si="28"/>
        <v>-1.25</v>
      </c>
      <c r="E365" s="487">
        <f t="shared" si="28"/>
        <v>-0.08</v>
      </c>
    </row>
    <row r="366" spans="1:5" x14ac:dyDescent="0.25">
      <c r="A366" s="567">
        <f t="shared" si="25"/>
        <v>55212</v>
      </c>
      <c r="B366" s="662">
        <f t="shared" si="28"/>
        <v>-0.6399999999999999</v>
      </c>
      <c r="C366" s="662">
        <f t="shared" si="28"/>
        <v>-0.13</v>
      </c>
      <c r="D366" s="662">
        <f t="shared" si="28"/>
        <v>-1.25</v>
      </c>
      <c r="E366" s="662">
        <f t="shared" si="28"/>
        <v>-0.08</v>
      </c>
    </row>
    <row r="367" spans="1:5" x14ac:dyDescent="0.25">
      <c r="A367" s="575">
        <f t="shared" si="25"/>
        <v>55243</v>
      </c>
      <c r="B367" s="487">
        <f t="shared" si="28"/>
        <v>-0.6399999999999999</v>
      </c>
      <c r="C367" s="487">
        <f t="shared" si="28"/>
        <v>-0.13</v>
      </c>
      <c r="D367" s="487">
        <f t="shared" si="28"/>
        <v>-1.25</v>
      </c>
      <c r="E367" s="487">
        <f t="shared" si="28"/>
        <v>-0.08</v>
      </c>
    </row>
    <row r="368" spans="1:5" x14ac:dyDescent="0.25">
      <c r="A368" s="567">
        <f t="shared" si="25"/>
        <v>55273</v>
      </c>
      <c r="B368" s="662">
        <f t="shared" si="28"/>
        <v>-0.6399999999999999</v>
      </c>
      <c r="C368" s="662">
        <f t="shared" si="28"/>
        <v>-0.13</v>
      </c>
      <c r="D368" s="662">
        <f t="shared" si="28"/>
        <v>-1.25</v>
      </c>
      <c r="E368" s="662">
        <f t="shared" si="28"/>
        <v>-0.08</v>
      </c>
    </row>
    <row r="369" spans="1:5" x14ac:dyDescent="0.25">
      <c r="A369" s="575">
        <f t="shared" si="25"/>
        <v>55304</v>
      </c>
      <c r="B369" s="487">
        <f t="shared" si="28"/>
        <v>-0.6399999999999999</v>
      </c>
      <c r="C369" s="487">
        <f t="shared" si="28"/>
        <v>-0.13</v>
      </c>
      <c r="D369" s="487">
        <f t="shared" si="28"/>
        <v>-1.25</v>
      </c>
      <c r="E369" s="487">
        <f t="shared" si="28"/>
        <v>-0.08</v>
      </c>
    </row>
    <row r="370" spans="1:5" x14ac:dyDescent="0.25">
      <c r="A370" s="567">
        <f t="shared" si="25"/>
        <v>55334</v>
      </c>
      <c r="B370" s="662">
        <f t="shared" si="28"/>
        <v>-0.6399999999999999</v>
      </c>
      <c r="C370" s="662">
        <f t="shared" si="28"/>
        <v>-0.13</v>
      </c>
      <c r="D370" s="662">
        <f t="shared" si="28"/>
        <v>-1.25</v>
      </c>
      <c r="E370" s="662">
        <f t="shared" si="28"/>
        <v>-0.08</v>
      </c>
    </row>
    <row r="371" spans="1:5" x14ac:dyDescent="0.25">
      <c r="A371" s="575">
        <f t="shared" si="25"/>
        <v>55365</v>
      </c>
      <c r="B371" s="487">
        <f t="shared" ref="B371:E386" si="29">+B370</f>
        <v>-0.6399999999999999</v>
      </c>
      <c r="C371" s="487">
        <f t="shared" si="29"/>
        <v>-0.13</v>
      </c>
      <c r="D371" s="487">
        <f t="shared" si="29"/>
        <v>-1.25</v>
      </c>
      <c r="E371" s="487">
        <f t="shared" si="29"/>
        <v>-0.08</v>
      </c>
    </row>
    <row r="372" spans="1:5" x14ac:dyDescent="0.25">
      <c r="A372" s="567">
        <f t="shared" si="25"/>
        <v>55396</v>
      </c>
      <c r="B372" s="662">
        <f t="shared" si="29"/>
        <v>-0.6399999999999999</v>
      </c>
      <c r="C372" s="662">
        <f t="shared" si="29"/>
        <v>-0.13</v>
      </c>
      <c r="D372" s="662">
        <f t="shared" si="29"/>
        <v>-1.25</v>
      </c>
      <c r="E372" s="662">
        <f t="shared" si="29"/>
        <v>-0.08</v>
      </c>
    </row>
    <row r="373" spans="1:5" x14ac:dyDescent="0.25">
      <c r="A373" s="575">
        <f t="shared" si="25"/>
        <v>55426</v>
      </c>
      <c r="B373" s="487">
        <f t="shared" si="29"/>
        <v>-0.6399999999999999</v>
      </c>
      <c r="C373" s="487">
        <f t="shared" si="29"/>
        <v>-0.13</v>
      </c>
      <c r="D373" s="487">
        <f t="shared" si="29"/>
        <v>-1.25</v>
      </c>
      <c r="E373" s="487">
        <f t="shared" si="29"/>
        <v>-0.08</v>
      </c>
    </row>
    <row r="374" spans="1:5" x14ac:dyDescent="0.25">
      <c r="A374" s="567">
        <f t="shared" si="25"/>
        <v>55457</v>
      </c>
      <c r="B374" s="662">
        <f t="shared" si="29"/>
        <v>-0.6399999999999999</v>
      </c>
      <c r="C374" s="662">
        <f t="shared" si="29"/>
        <v>-0.13</v>
      </c>
      <c r="D374" s="662">
        <f t="shared" si="29"/>
        <v>-1.25</v>
      </c>
      <c r="E374" s="662">
        <f t="shared" si="29"/>
        <v>-0.08</v>
      </c>
    </row>
    <row r="375" spans="1:5" x14ac:dyDescent="0.25">
      <c r="A375" s="575">
        <f t="shared" si="25"/>
        <v>55487</v>
      </c>
      <c r="B375" s="487">
        <f t="shared" si="29"/>
        <v>-0.6399999999999999</v>
      </c>
      <c r="C375" s="487">
        <f t="shared" si="29"/>
        <v>-0.13</v>
      </c>
      <c r="D375" s="487">
        <f t="shared" si="29"/>
        <v>-1.25</v>
      </c>
      <c r="E375" s="487">
        <f t="shared" si="29"/>
        <v>-0.08</v>
      </c>
    </row>
    <row r="376" spans="1:5" x14ac:dyDescent="0.25">
      <c r="A376" s="567">
        <f t="shared" si="25"/>
        <v>55518</v>
      </c>
      <c r="B376" s="662">
        <f t="shared" si="29"/>
        <v>-0.6399999999999999</v>
      </c>
      <c r="C376" s="662">
        <f t="shared" si="29"/>
        <v>-0.13</v>
      </c>
      <c r="D376" s="662">
        <f t="shared" si="29"/>
        <v>-1.25</v>
      </c>
      <c r="E376" s="662">
        <f t="shared" si="29"/>
        <v>-0.08</v>
      </c>
    </row>
    <row r="377" spans="1:5" x14ac:dyDescent="0.25">
      <c r="A377" s="575">
        <f t="shared" si="25"/>
        <v>55549</v>
      </c>
      <c r="B377" s="487">
        <f t="shared" si="29"/>
        <v>-0.6399999999999999</v>
      </c>
      <c r="C377" s="487">
        <f t="shared" si="29"/>
        <v>-0.13</v>
      </c>
      <c r="D377" s="487">
        <f t="shared" si="29"/>
        <v>-1.25</v>
      </c>
      <c r="E377" s="487">
        <f t="shared" si="29"/>
        <v>-0.08</v>
      </c>
    </row>
    <row r="378" spans="1:5" x14ac:dyDescent="0.25">
      <c r="A378" s="567">
        <f t="shared" si="25"/>
        <v>55578</v>
      </c>
      <c r="B378" s="662">
        <f t="shared" si="29"/>
        <v>-0.6399999999999999</v>
      </c>
      <c r="C378" s="662">
        <f t="shared" si="29"/>
        <v>-0.13</v>
      </c>
      <c r="D378" s="662">
        <f t="shared" si="29"/>
        <v>-1.25</v>
      </c>
      <c r="E378" s="662">
        <f t="shared" si="29"/>
        <v>-0.08</v>
      </c>
    </row>
    <row r="379" spans="1:5" x14ac:dyDescent="0.25">
      <c r="A379" s="575">
        <f t="shared" si="25"/>
        <v>55609</v>
      </c>
      <c r="B379" s="487">
        <f t="shared" si="29"/>
        <v>-0.6399999999999999</v>
      </c>
      <c r="C379" s="487">
        <f t="shared" si="29"/>
        <v>-0.13</v>
      </c>
      <c r="D379" s="487">
        <f t="shared" si="29"/>
        <v>-1.25</v>
      </c>
      <c r="E379" s="487">
        <f t="shared" si="29"/>
        <v>-0.08</v>
      </c>
    </row>
    <row r="380" spans="1:5" x14ac:dyDescent="0.25">
      <c r="A380" s="567">
        <f t="shared" si="25"/>
        <v>55639</v>
      </c>
      <c r="B380" s="662">
        <f t="shared" si="29"/>
        <v>-0.6399999999999999</v>
      </c>
      <c r="C380" s="662">
        <f t="shared" si="29"/>
        <v>-0.13</v>
      </c>
      <c r="D380" s="662">
        <f t="shared" si="29"/>
        <v>-1.25</v>
      </c>
      <c r="E380" s="662">
        <f t="shared" si="29"/>
        <v>-0.08</v>
      </c>
    </row>
    <row r="381" spans="1:5" x14ac:dyDescent="0.25">
      <c r="A381" s="575">
        <f t="shared" si="25"/>
        <v>55670</v>
      </c>
      <c r="B381" s="487">
        <f t="shared" si="29"/>
        <v>-0.6399999999999999</v>
      </c>
      <c r="C381" s="487">
        <f t="shared" si="29"/>
        <v>-0.13</v>
      </c>
      <c r="D381" s="487">
        <f t="shared" si="29"/>
        <v>-1.25</v>
      </c>
      <c r="E381" s="487">
        <f t="shared" si="29"/>
        <v>-0.08</v>
      </c>
    </row>
    <row r="382" spans="1:5" x14ac:dyDescent="0.25">
      <c r="A382" s="567">
        <f t="shared" si="25"/>
        <v>55700</v>
      </c>
      <c r="B382" s="662">
        <f t="shared" si="29"/>
        <v>-0.6399999999999999</v>
      </c>
      <c r="C382" s="662">
        <f t="shared" si="29"/>
        <v>-0.13</v>
      </c>
      <c r="D382" s="662">
        <f t="shared" si="29"/>
        <v>-1.25</v>
      </c>
      <c r="E382" s="662">
        <f t="shared" si="29"/>
        <v>-0.08</v>
      </c>
    </row>
    <row r="383" spans="1:5" x14ac:dyDescent="0.25">
      <c r="A383" s="575">
        <f t="shared" si="25"/>
        <v>55731</v>
      </c>
      <c r="B383" s="487">
        <f t="shared" si="29"/>
        <v>-0.6399999999999999</v>
      </c>
      <c r="C383" s="487">
        <f t="shared" si="29"/>
        <v>-0.13</v>
      </c>
      <c r="D383" s="487">
        <f t="shared" si="29"/>
        <v>-1.25</v>
      </c>
      <c r="E383" s="487">
        <f t="shared" si="29"/>
        <v>-0.08</v>
      </c>
    </row>
    <row r="384" spans="1:5" x14ac:dyDescent="0.25">
      <c r="A384" s="567">
        <f t="shared" si="25"/>
        <v>55762</v>
      </c>
      <c r="B384" s="662">
        <f t="shared" si="29"/>
        <v>-0.6399999999999999</v>
      </c>
      <c r="C384" s="662">
        <f t="shared" si="29"/>
        <v>-0.13</v>
      </c>
      <c r="D384" s="662">
        <f t="shared" si="29"/>
        <v>-1.25</v>
      </c>
      <c r="E384" s="662">
        <f t="shared" si="29"/>
        <v>-0.08</v>
      </c>
    </row>
    <row r="385" spans="1:5" x14ac:dyDescent="0.25">
      <c r="A385" s="575">
        <f t="shared" si="25"/>
        <v>55792</v>
      </c>
      <c r="B385" s="487">
        <f t="shared" si="29"/>
        <v>-0.6399999999999999</v>
      </c>
      <c r="C385" s="487">
        <f t="shared" si="29"/>
        <v>-0.13</v>
      </c>
      <c r="D385" s="487">
        <f t="shared" si="29"/>
        <v>-1.25</v>
      </c>
      <c r="E385" s="487">
        <f t="shared" si="29"/>
        <v>-0.08</v>
      </c>
    </row>
    <row r="386" spans="1:5" x14ac:dyDescent="0.25">
      <c r="A386" s="567">
        <f t="shared" si="25"/>
        <v>55823</v>
      </c>
      <c r="B386" s="662">
        <f t="shared" si="29"/>
        <v>-0.6399999999999999</v>
      </c>
      <c r="C386" s="662">
        <f t="shared" si="29"/>
        <v>-0.13</v>
      </c>
      <c r="D386" s="662">
        <f t="shared" si="29"/>
        <v>-1.25</v>
      </c>
      <c r="E386" s="662">
        <f t="shared" si="29"/>
        <v>-0.08</v>
      </c>
    </row>
    <row r="387" spans="1:5" x14ac:dyDescent="0.25">
      <c r="A387" s="575">
        <f t="shared" ref="A387:A450" si="30">+EOMONTH(A386,1)</f>
        <v>55853</v>
      </c>
      <c r="B387" s="487">
        <f t="shared" ref="B387:E402" si="31">+B386</f>
        <v>-0.6399999999999999</v>
      </c>
      <c r="C387" s="487">
        <f t="shared" si="31"/>
        <v>-0.13</v>
      </c>
      <c r="D387" s="487">
        <f t="shared" si="31"/>
        <v>-1.25</v>
      </c>
      <c r="E387" s="487">
        <f t="shared" si="31"/>
        <v>-0.08</v>
      </c>
    </row>
    <row r="388" spans="1:5" x14ac:dyDescent="0.25">
      <c r="A388" s="567">
        <f t="shared" si="30"/>
        <v>55884</v>
      </c>
      <c r="B388" s="662">
        <f t="shared" si="31"/>
        <v>-0.6399999999999999</v>
      </c>
      <c r="C388" s="662">
        <f t="shared" si="31"/>
        <v>-0.13</v>
      </c>
      <c r="D388" s="662">
        <f t="shared" si="31"/>
        <v>-1.25</v>
      </c>
      <c r="E388" s="662">
        <f t="shared" si="31"/>
        <v>-0.08</v>
      </c>
    </row>
    <row r="389" spans="1:5" x14ac:dyDescent="0.25">
      <c r="A389" s="575">
        <f t="shared" si="30"/>
        <v>55915</v>
      </c>
      <c r="B389" s="487">
        <f t="shared" si="31"/>
        <v>-0.6399999999999999</v>
      </c>
      <c r="C389" s="487">
        <f t="shared" si="31"/>
        <v>-0.13</v>
      </c>
      <c r="D389" s="487">
        <f t="shared" si="31"/>
        <v>-1.25</v>
      </c>
      <c r="E389" s="487">
        <f t="shared" si="31"/>
        <v>-0.08</v>
      </c>
    </row>
    <row r="390" spans="1:5" x14ac:dyDescent="0.25">
      <c r="A390" s="567">
        <f t="shared" si="30"/>
        <v>55943</v>
      </c>
      <c r="B390" s="662">
        <f t="shared" si="31"/>
        <v>-0.6399999999999999</v>
      </c>
      <c r="C390" s="662">
        <f t="shared" si="31"/>
        <v>-0.13</v>
      </c>
      <c r="D390" s="662">
        <f t="shared" si="31"/>
        <v>-1.25</v>
      </c>
      <c r="E390" s="662">
        <f t="shared" si="31"/>
        <v>-0.08</v>
      </c>
    </row>
    <row r="391" spans="1:5" x14ac:dyDescent="0.25">
      <c r="A391" s="575">
        <f t="shared" si="30"/>
        <v>55974</v>
      </c>
      <c r="B391" s="487">
        <f t="shared" si="31"/>
        <v>-0.6399999999999999</v>
      </c>
      <c r="C391" s="487">
        <f t="shared" si="31"/>
        <v>-0.13</v>
      </c>
      <c r="D391" s="487">
        <f t="shared" si="31"/>
        <v>-1.25</v>
      </c>
      <c r="E391" s="487">
        <f t="shared" si="31"/>
        <v>-0.08</v>
      </c>
    </row>
    <row r="392" spans="1:5" x14ac:dyDescent="0.25">
      <c r="A392" s="567">
        <f t="shared" si="30"/>
        <v>56004</v>
      </c>
      <c r="B392" s="662">
        <f t="shared" si="31"/>
        <v>-0.6399999999999999</v>
      </c>
      <c r="C392" s="662">
        <f t="shared" si="31"/>
        <v>-0.13</v>
      </c>
      <c r="D392" s="662">
        <f t="shared" si="31"/>
        <v>-1.25</v>
      </c>
      <c r="E392" s="662">
        <f t="shared" si="31"/>
        <v>-0.08</v>
      </c>
    </row>
    <row r="393" spans="1:5" x14ac:dyDescent="0.25">
      <c r="A393" s="575">
        <f t="shared" si="30"/>
        <v>56035</v>
      </c>
      <c r="B393" s="487">
        <f t="shared" si="31"/>
        <v>-0.6399999999999999</v>
      </c>
      <c r="C393" s="487">
        <f t="shared" si="31"/>
        <v>-0.13</v>
      </c>
      <c r="D393" s="487">
        <f t="shared" si="31"/>
        <v>-1.25</v>
      </c>
      <c r="E393" s="487">
        <f t="shared" si="31"/>
        <v>-0.08</v>
      </c>
    </row>
    <row r="394" spans="1:5" x14ac:dyDescent="0.25">
      <c r="A394" s="567">
        <f t="shared" si="30"/>
        <v>56065</v>
      </c>
      <c r="B394" s="662">
        <f t="shared" si="31"/>
        <v>-0.6399999999999999</v>
      </c>
      <c r="C394" s="662">
        <f t="shared" si="31"/>
        <v>-0.13</v>
      </c>
      <c r="D394" s="662">
        <f t="shared" si="31"/>
        <v>-1.25</v>
      </c>
      <c r="E394" s="662">
        <f t="shared" si="31"/>
        <v>-0.08</v>
      </c>
    </row>
    <row r="395" spans="1:5" x14ac:dyDescent="0.25">
      <c r="A395" s="575">
        <f t="shared" si="30"/>
        <v>56096</v>
      </c>
      <c r="B395" s="487">
        <f t="shared" si="31"/>
        <v>-0.6399999999999999</v>
      </c>
      <c r="C395" s="487">
        <f t="shared" si="31"/>
        <v>-0.13</v>
      </c>
      <c r="D395" s="487">
        <f t="shared" si="31"/>
        <v>-1.25</v>
      </c>
      <c r="E395" s="487">
        <f t="shared" si="31"/>
        <v>-0.08</v>
      </c>
    </row>
    <row r="396" spans="1:5" x14ac:dyDescent="0.25">
      <c r="A396" s="567">
        <f t="shared" si="30"/>
        <v>56127</v>
      </c>
      <c r="B396" s="662">
        <f t="shared" si="31"/>
        <v>-0.6399999999999999</v>
      </c>
      <c r="C396" s="662">
        <f t="shared" si="31"/>
        <v>-0.13</v>
      </c>
      <c r="D396" s="662">
        <f t="shared" si="31"/>
        <v>-1.25</v>
      </c>
      <c r="E396" s="662">
        <f t="shared" si="31"/>
        <v>-0.08</v>
      </c>
    </row>
    <row r="397" spans="1:5" x14ac:dyDescent="0.25">
      <c r="A397" s="575">
        <f t="shared" si="30"/>
        <v>56157</v>
      </c>
      <c r="B397" s="487">
        <f t="shared" si="31"/>
        <v>-0.6399999999999999</v>
      </c>
      <c r="C397" s="487">
        <f t="shared" si="31"/>
        <v>-0.13</v>
      </c>
      <c r="D397" s="487">
        <f t="shared" si="31"/>
        <v>-1.25</v>
      </c>
      <c r="E397" s="487">
        <f t="shared" si="31"/>
        <v>-0.08</v>
      </c>
    </row>
    <row r="398" spans="1:5" x14ac:dyDescent="0.25">
      <c r="A398" s="567">
        <f t="shared" si="30"/>
        <v>56188</v>
      </c>
      <c r="B398" s="662">
        <f t="shared" si="31"/>
        <v>-0.6399999999999999</v>
      </c>
      <c r="C398" s="662">
        <f t="shared" si="31"/>
        <v>-0.13</v>
      </c>
      <c r="D398" s="662">
        <f t="shared" si="31"/>
        <v>-1.25</v>
      </c>
      <c r="E398" s="662">
        <f t="shared" si="31"/>
        <v>-0.08</v>
      </c>
    </row>
    <row r="399" spans="1:5" x14ac:dyDescent="0.25">
      <c r="A399" s="575">
        <f t="shared" si="30"/>
        <v>56218</v>
      </c>
      <c r="B399" s="487">
        <f t="shared" si="31"/>
        <v>-0.6399999999999999</v>
      </c>
      <c r="C399" s="487">
        <f t="shared" si="31"/>
        <v>-0.13</v>
      </c>
      <c r="D399" s="487">
        <f t="shared" si="31"/>
        <v>-1.25</v>
      </c>
      <c r="E399" s="487">
        <f t="shared" si="31"/>
        <v>-0.08</v>
      </c>
    </row>
    <row r="400" spans="1:5" x14ac:dyDescent="0.25">
      <c r="A400" s="567">
        <f t="shared" si="30"/>
        <v>56249</v>
      </c>
      <c r="B400" s="662">
        <f t="shared" si="31"/>
        <v>-0.6399999999999999</v>
      </c>
      <c r="C400" s="662">
        <f t="shared" si="31"/>
        <v>-0.13</v>
      </c>
      <c r="D400" s="662">
        <f t="shared" si="31"/>
        <v>-1.25</v>
      </c>
      <c r="E400" s="662">
        <f t="shared" si="31"/>
        <v>-0.08</v>
      </c>
    </row>
    <row r="401" spans="1:5" x14ac:dyDescent="0.25">
      <c r="A401" s="575">
        <f t="shared" si="30"/>
        <v>56280</v>
      </c>
      <c r="B401" s="487">
        <f t="shared" si="31"/>
        <v>-0.6399999999999999</v>
      </c>
      <c r="C401" s="487">
        <f t="shared" si="31"/>
        <v>-0.13</v>
      </c>
      <c r="D401" s="487">
        <f t="shared" si="31"/>
        <v>-1.25</v>
      </c>
      <c r="E401" s="487">
        <f t="shared" si="31"/>
        <v>-0.08</v>
      </c>
    </row>
    <row r="402" spans="1:5" x14ac:dyDescent="0.25">
      <c r="A402" s="567">
        <f t="shared" si="30"/>
        <v>56308</v>
      </c>
      <c r="B402" s="662">
        <f t="shared" si="31"/>
        <v>-0.6399999999999999</v>
      </c>
      <c r="C402" s="662">
        <f t="shared" si="31"/>
        <v>-0.13</v>
      </c>
      <c r="D402" s="662">
        <f t="shared" si="31"/>
        <v>-1.25</v>
      </c>
      <c r="E402" s="662">
        <f t="shared" si="31"/>
        <v>-0.08</v>
      </c>
    </row>
    <row r="403" spans="1:5" x14ac:dyDescent="0.25">
      <c r="A403" s="575">
        <f t="shared" si="30"/>
        <v>56339</v>
      </c>
      <c r="B403" s="487">
        <f t="shared" ref="B403:E418" si="32">+B402</f>
        <v>-0.6399999999999999</v>
      </c>
      <c r="C403" s="487">
        <f t="shared" si="32"/>
        <v>-0.13</v>
      </c>
      <c r="D403" s="487">
        <f t="shared" si="32"/>
        <v>-1.25</v>
      </c>
      <c r="E403" s="487">
        <f t="shared" si="32"/>
        <v>-0.08</v>
      </c>
    </row>
    <row r="404" spans="1:5" x14ac:dyDescent="0.25">
      <c r="A404" s="567">
        <f t="shared" si="30"/>
        <v>56369</v>
      </c>
      <c r="B404" s="662">
        <f t="shared" si="32"/>
        <v>-0.6399999999999999</v>
      </c>
      <c r="C404" s="662">
        <f t="shared" si="32"/>
        <v>-0.13</v>
      </c>
      <c r="D404" s="662">
        <f t="shared" si="32"/>
        <v>-1.25</v>
      </c>
      <c r="E404" s="662">
        <f t="shared" si="32"/>
        <v>-0.08</v>
      </c>
    </row>
    <row r="405" spans="1:5" x14ac:dyDescent="0.25">
      <c r="A405" s="575">
        <f t="shared" si="30"/>
        <v>56400</v>
      </c>
      <c r="B405" s="487">
        <f t="shared" si="32"/>
        <v>-0.6399999999999999</v>
      </c>
      <c r="C405" s="487">
        <f t="shared" si="32"/>
        <v>-0.13</v>
      </c>
      <c r="D405" s="487">
        <f t="shared" si="32"/>
        <v>-1.25</v>
      </c>
      <c r="E405" s="487">
        <f t="shared" si="32"/>
        <v>-0.08</v>
      </c>
    </row>
    <row r="406" spans="1:5" x14ac:dyDescent="0.25">
      <c r="A406" s="567">
        <f t="shared" si="30"/>
        <v>56430</v>
      </c>
      <c r="B406" s="662">
        <f t="shared" si="32"/>
        <v>-0.6399999999999999</v>
      </c>
      <c r="C406" s="662">
        <f t="shared" si="32"/>
        <v>-0.13</v>
      </c>
      <c r="D406" s="662">
        <f t="shared" si="32"/>
        <v>-1.25</v>
      </c>
      <c r="E406" s="662">
        <f t="shared" si="32"/>
        <v>-0.08</v>
      </c>
    </row>
    <row r="407" spans="1:5" x14ac:dyDescent="0.25">
      <c r="A407" s="575">
        <f t="shared" si="30"/>
        <v>56461</v>
      </c>
      <c r="B407" s="487">
        <f t="shared" si="32"/>
        <v>-0.6399999999999999</v>
      </c>
      <c r="C407" s="487">
        <f t="shared" si="32"/>
        <v>-0.13</v>
      </c>
      <c r="D407" s="487">
        <f t="shared" si="32"/>
        <v>-1.25</v>
      </c>
      <c r="E407" s="487">
        <f t="shared" si="32"/>
        <v>-0.08</v>
      </c>
    </row>
    <row r="408" spans="1:5" x14ac:dyDescent="0.25">
      <c r="A408" s="567">
        <f t="shared" si="30"/>
        <v>56492</v>
      </c>
      <c r="B408" s="662">
        <f t="shared" si="32"/>
        <v>-0.6399999999999999</v>
      </c>
      <c r="C408" s="662">
        <f t="shared" si="32"/>
        <v>-0.13</v>
      </c>
      <c r="D408" s="662">
        <f t="shared" si="32"/>
        <v>-1.25</v>
      </c>
      <c r="E408" s="662">
        <f t="shared" si="32"/>
        <v>-0.08</v>
      </c>
    </row>
    <row r="409" spans="1:5" x14ac:dyDescent="0.25">
      <c r="A409" s="575">
        <f t="shared" si="30"/>
        <v>56522</v>
      </c>
      <c r="B409" s="487">
        <f t="shared" si="32"/>
        <v>-0.6399999999999999</v>
      </c>
      <c r="C409" s="487">
        <f t="shared" si="32"/>
        <v>-0.13</v>
      </c>
      <c r="D409" s="487">
        <f t="shared" si="32"/>
        <v>-1.25</v>
      </c>
      <c r="E409" s="487">
        <f t="shared" si="32"/>
        <v>-0.08</v>
      </c>
    </row>
    <row r="410" spans="1:5" x14ac:dyDescent="0.25">
      <c r="A410" s="567">
        <f t="shared" si="30"/>
        <v>56553</v>
      </c>
      <c r="B410" s="662">
        <f t="shared" si="32"/>
        <v>-0.6399999999999999</v>
      </c>
      <c r="C410" s="662">
        <f t="shared" si="32"/>
        <v>-0.13</v>
      </c>
      <c r="D410" s="662">
        <f t="shared" si="32"/>
        <v>-1.25</v>
      </c>
      <c r="E410" s="662">
        <f t="shared" si="32"/>
        <v>-0.08</v>
      </c>
    </row>
    <row r="411" spans="1:5" x14ac:dyDescent="0.25">
      <c r="A411" s="575">
        <f t="shared" si="30"/>
        <v>56583</v>
      </c>
      <c r="B411" s="487">
        <f t="shared" si="32"/>
        <v>-0.6399999999999999</v>
      </c>
      <c r="C411" s="487">
        <f t="shared" si="32"/>
        <v>-0.13</v>
      </c>
      <c r="D411" s="487">
        <f t="shared" si="32"/>
        <v>-1.25</v>
      </c>
      <c r="E411" s="487">
        <f t="shared" si="32"/>
        <v>-0.08</v>
      </c>
    </row>
    <row r="412" spans="1:5" x14ac:dyDescent="0.25">
      <c r="A412" s="567">
        <f t="shared" si="30"/>
        <v>56614</v>
      </c>
      <c r="B412" s="662">
        <f t="shared" si="32"/>
        <v>-0.6399999999999999</v>
      </c>
      <c r="C412" s="662">
        <f t="shared" si="32"/>
        <v>-0.13</v>
      </c>
      <c r="D412" s="662">
        <f t="shared" si="32"/>
        <v>-1.25</v>
      </c>
      <c r="E412" s="662">
        <f t="shared" si="32"/>
        <v>-0.08</v>
      </c>
    </row>
    <row r="413" spans="1:5" x14ac:dyDescent="0.25">
      <c r="A413" s="575">
        <f t="shared" si="30"/>
        <v>56645</v>
      </c>
      <c r="B413" s="487">
        <f t="shared" si="32"/>
        <v>-0.6399999999999999</v>
      </c>
      <c r="C413" s="487">
        <f t="shared" si="32"/>
        <v>-0.13</v>
      </c>
      <c r="D413" s="487">
        <f t="shared" si="32"/>
        <v>-1.25</v>
      </c>
      <c r="E413" s="487">
        <f t="shared" si="32"/>
        <v>-0.08</v>
      </c>
    </row>
    <row r="414" spans="1:5" x14ac:dyDescent="0.25">
      <c r="A414" s="567">
        <f t="shared" si="30"/>
        <v>56673</v>
      </c>
      <c r="B414" s="662">
        <f t="shared" si="32"/>
        <v>-0.6399999999999999</v>
      </c>
      <c r="C414" s="662">
        <f t="shared" si="32"/>
        <v>-0.13</v>
      </c>
      <c r="D414" s="662">
        <f t="shared" si="32"/>
        <v>-1.25</v>
      </c>
      <c r="E414" s="662">
        <f t="shared" si="32"/>
        <v>-0.08</v>
      </c>
    </row>
    <row r="415" spans="1:5" x14ac:dyDescent="0.25">
      <c r="A415" s="575">
        <f t="shared" si="30"/>
        <v>56704</v>
      </c>
      <c r="B415" s="487">
        <f t="shared" si="32"/>
        <v>-0.6399999999999999</v>
      </c>
      <c r="C415" s="487">
        <f t="shared" si="32"/>
        <v>-0.13</v>
      </c>
      <c r="D415" s="487">
        <f t="shared" si="32"/>
        <v>-1.25</v>
      </c>
      <c r="E415" s="487">
        <f t="shared" si="32"/>
        <v>-0.08</v>
      </c>
    </row>
    <row r="416" spans="1:5" x14ac:dyDescent="0.25">
      <c r="A416" s="567">
        <f t="shared" si="30"/>
        <v>56734</v>
      </c>
      <c r="B416" s="662">
        <f t="shared" si="32"/>
        <v>-0.6399999999999999</v>
      </c>
      <c r="C416" s="662">
        <f t="shared" si="32"/>
        <v>-0.13</v>
      </c>
      <c r="D416" s="662">
        <f t="shared" si="32"/>
        <v>-1.25</v>
      </c>
      <c r="E416" s="662">
        <f t="shared" si="32"/>
        <v>-0.08</v>
      </c>
    </row>
    <row r="417" spans="1:5" x14ac:dyDescent="0.25">
      <c r="A417" s="575">
        <f t="shared" si="30"/>
        <v>56765</v>
      </c>
      <c r="B417" s="487">
        <f t="shared" si="32"/>
        <v>-0.6399999999999999</v>
      </c>
      <c r="C417" s="487">
        <f t="shared" si="32"/>
        <v>-0.13</v>
      </c>
      <c r="D417" s="487">
        <f t="shared" si="32"/>
        <v>-1.25</v>
      </c>
      <c r="E417" s="487">
        <f t="shared" si="32"/>
        <v>-0.08</v>
      </c>
    </row>
    <row r="418" spans="1:5" x14ac:dyDescent="0.25">
      <c r="A418" s="567">
        <f t="shared" si="30"/>
        <v>56795</v>
      </c>
      <c r="B418" s="662">
        <f t="shared" si="32"/>
        <v>-0.6399999999999999</v>
      </c>
      <c r="C418" s="662">
        <f t="shared" si="32"/>
        <v>-0.13</v>
      </c>
      <c r="D418" s="662">
        <f t="shared" si="32"/>
        <v>-1.25</v>
      </c>
      <c r="E418" s="662">
        <f t="shared" si="32"/>
        <v>-0.08</v>
      </c>
    </row>
    <row r="419" spans="1:5" x14ac:dyDescent="0.25">
      <c r="A419" s="575">
        <f t="shared" si="30"/>
        <v>56826</v>
      </c>
      <c r="B419" s="487">
        <f t="shared" ref="B419:E434" si="33">+B418</f>
        <v>-0.6399999999999999</v>
      </c>
      <c r="C419" s="487">
        <f t="shared" si="33"/>
        <v>-0.13</v>
      </c>
      <c r="D419" s="487">
        <f t="shared" si="33"/>
        <v>-1.25</v>
      </c>
      <c r="E419" s="487">
        <f t="shared" si="33"/>
        <v>-0.08</v>
      </c>
    </row>
    <row r="420" spans="1:5" x14ac:dyDescent="0.25">
      <c r="A420" s="567">
        <f t="shared" si="30"/>
        <v>56857</v>
      </c>
      <c r="B420" s="662">
        <f t="shared" si="33"/>
        <v>-0.6399999999999999</v>
      </c>
      <c r="C420" s="662">
        <f t="shared" si="33"/>
        <v>-0.13</v>
      </c>
      <c r="D420" s="662">
        <f t="shared" si="33"/>
        <v>-1.25</v>
      </c>
      <c r="E420" s="662">
        <f t="shared" si="33"/>
        <v>-0.08</v>
      </c>
    </row>
    <row r="421" spans="1:5" x14ac:dyDescent="0.25">
      <c r="A421" s="575">
        <f t="shared" si="30"/>
        <v>56887</v>
      </c>
      <c r="B421" s="487">
        <f t="shared" si="33"/>
        <v>-0.6399999999999999</v>
      </c>
      <c r="C421" s="487">
        <f t="shared" si="33"/>
        <v>-0.13</v>
      </c>
      <c r="D421" s="487">
        <f t="shared" si="33"/>
        <v>-1.25</v>
      </c>
      <c r="E421" s="487">
        <f t="shared" si="33"/>
        <v>-0.08</v>
      </c>
    </row>
    <row r="422" spans="1:5" x14ac:dyDescent="0.25">
      <c r="A422" s="567">
        <f t="shared" si="30"/>
        <v>56918</v>
      </c>
      <c r="B422" s="662">
        <f t="shared" si="33"/>
        <v>-0.6399999999999999</v>
      </c>
      <c r="C422" s="662">
        <f t="shared" si="33"/>
        <v>-0.13</v>
      </c>
      <c r="D422" s="662">
        <f t="shared" si="33"/>
        <v>-1.25</v>
      </c>
      <c r="E422" s="662">
        <f t="shared" si="33"/>
        <v>-0.08</v>
      </c>
    </row>
    <row r="423" spans="1:5" x14ac:dyDescent="0.25">
      <c r="A423" s="575">
        <f t="shared" si="30"/>
        <v>56948</v>
      </c>
      <c r="B423" s="487">
        <f t="shared" si="33"/>
        <v>-0.6399999999999999</v>
      </c>
      <c r="C423" s="487">
        <f t="shared" si="33"/>
        <v>-0.13</v>
      </c>
      <c r="D423" s="487">
        <f t="shared" si="33"/>
        <v>-1.25</v>
      </c>
      <c r="E423" s="487">
        <f t="shared" si="33"/>
        <v>-0.08</v>
      </c>
    </row>
    <row r="424" spans="1:5" x14ac:dyDescent="0.25">
      <c r="A424" s="567">
        <f t="shared" si="30"/>
        <v>56979</v>
      </c>
      <c r="B424" s="662">
        <f t="shared" si="33"/>
        <v>-0.6399999999999999</v>
      </c>
      <c r="C424" s="662">
        <f t="shared" si="33"/>
        <v>-0.13</v>
      </c>
      <c r="D424" s="662">
        <f t="shared" si="33"/>
        <v>-1.25</v>
      </c>
      <c r="E424" s="662">
        <f t="shared" si="33"/>
        <v>-0.08</v>
      </c>
    </row>
    <row r="425" spans="1:5" x14ac:dyDescent="0.25">
      <c r="A425" s="575">
        <f t="shared" si="30"/>
        <v>57010</v>
      </c>
      <c r="B425" s="487">
        <f t="shared" si="33"/>
        <v>-0.6399999999999999</v>
      </c>
      <c r="C425" s="487">
        <f t="shared" si="33"/>
        <v>-0.13</v>
      </c>
      <c r="D425" s="487">
        <f t="shared" si="33"/>
        <v>-1.25</v>
      </c>
      <c r="E425" s="487">
        <f t="shared" si="33"/>
        <v>-0.08</v>
      </c>
    </row>
    <row r="426" spans="1:5" x14ac:dyDescent="0.25">
      <c r="A426" s="567">
        <f t="shared" si="30"/>
        <v>57039</v>
      </c>
      <c r="B426" s="662">
        <f t="shared" si="33"/>
        <v>-0.6399999999999999</v>
      </c>
      <c r="C426" s="662">
        <f t="shared" si="33"/>
        <v>-0.13</v>
      </c>
      <c r="D426" s="662">
        <f t="shared" si="33"/>
        <v>-1.25</v>
      </c>
      <c r="E426" s="662">
        <f t="shared" si="33"/>
        <v>-0.08</v>
      </c>
    </row>
    <row r="427" spans="1:5" x14ac:dyDescent="0.25">
      <c r="A427" s="575">
        <f t="shared" si="30"/>
        <v>57070</v>
      </c>
      <c r="B427" s="487">
        <f t="shared" si="33"/>
        <v>-0.6399999999999999</v>
      </c>
      <c r="C427" s="487">
        <f t="shared" si="33"/>
        <v>-0.13</v>
      </c>
      <c r="D427" s="487">
        <f t="shared" si="33"/>
        <v>-1.25</v>
      </c>
      <c r="E427" s="487">
        <f t="shared" si="33"/>
        <v>-0.08</v>
      </c>
    </row>
    <row r="428" spans="1:5" x14ac:dyDescent="0.25">
      <c r="A428" s="567">
        <f t="shared" si="30"/>
        <v>57100</v>
      </c>
      <c r="B428" s="662">
        <f t="shared" si="33"/>
        <v>-0.6399999999999999</v>
      </c>
      <c r="C428" s="662">
        <f t="shared" si="33"/>
        <v>-0.13</v>
      </c>
      <c r="D428" s="662">
        <f t="shared" si="33"/>
        <v>-1.25</v>
      </c>
      <c r="E428" s="662">
        <f t="shared" si="33"/>
        <v>-0.08</v>
      </c>
    </row>
    <row r="429" spans="1:5" x14ac:dyDescent="0.25">
      <c r="A429" s="575">
        <f t="shared" si="30"/>
        <v>57131</v>
      </c>
      <c r="B429" s="487">
        <f t="shared" si="33"/>
        <v>-0.6399999999999999</v>
      </c>
      <c r="C429" s="487">
        <f t="shared" si="33"/>
        <v>-0.13</v>
      </c>
      <c r="D429" s="487">
        <f t="shared" si="33"/>
        <v>-1.25</v>
      </c>
      <c r="E429" s="487">
        <f t="shared" si="33"/>
        <v>-0.08</v>
      </c>
    </row>
    <row r="430" spans="1:5" x14ac:dyDescent="0.25">
      <c r="A430" s="567">
        <f t="shared" si="30"/>
        <v>57161</v>
      </c>
      <c r="B430" s="662">
        <f t="shared" si="33"/>
        <v>-0.6399999999999999</v>
      </c>
      <c r="C430" s="662">
        <f t="shared" si="33"/>
        <v>-0.13</v>
      </c>
      <c r="D430" s="662">
        <f t="shared" si="33"/>
        <v>-1.25</v>
      </c>
      <c r="E430" s="662">
        <f t="shared" si="33"/>
        <v>-0.08</v>
      </c>
    </row>
    <row r="431" spans="1:5" x14ac:dyDescent="0.25">
      <c r="A431" s="575">
        <f t="shared" si="30"/>
        <v>57192</v>
      </c>
      <c r="B431" s="487">
        <f t="shared" si="33"/>
        <v>-0.6399999999999999</v>
      </c>
      <c r="C431" s="487">
        <f t="shared" si="33"/>
        <v>-0.13</v>
      </c>
      <c r="D431" s="487">
        <f t="shared" si="33"/>
        <v>-1.25</v>
      </c>
      <c r="E431" s="487">
        <f t="shared" si="33"/>
        <v>-0.08</v>
      </c>
    </row>
    <row r="432" spans="1:5" x14ac:dyDescent="0.25">
      <c r="A432" s="567">
        <f t="shared" si="30"/>
        <v>57223</v>
      </c>
      <c r="B432" s="662">
        <f t="shared" si="33"/>
        <v>-0.6399999999999999</v>
      </c>
      <c r="C432" s="662">
        <f t="shared" si="33"/>
        <v>-0.13</v>
      </c>
      <c r="D432" s="662">
        <f t="shared" si="33"/>
        <v>-1.25</v>
      </c>
      <c r="E432" s="662">
        <f t="shared" si="33"/>
        <v>-0.08</v>
      </c>
    </row>
    <row r="433" spans="1:5" x14ac:dyDescent="0.25">
      <c r="A433" s="575">
        <f t="shared" si="30"/>
        <v>57253</v>
      </c>
      <c r="B433" s="487">
        <f t="shared" si="33"/>
        <v>-0.6399999999999999</v>
      </c>
      <c r="C433" s="487">
        <f t="shared" si="33"/>
        <v>-0.13</v>
      </c>
      <c r="D433" s="487">
        <f t="shared" si="33"/>
        <v>-1.25</v>
      </c>
      <c r="E433" s="487">
        <f t="shared" si="33"/>
        <v>-0.08</v>
      </c>
    </row>
    <row r="434" spans="1:5" x14ac:dyDescent="0.25">
      <c r="A434" s="567">
        <f t="shared" si="30"/>
        <v>57284</v>
      </c>
      <c r="B434" s="662">
        <f t="shared" si="33"/>
        <v>-0.6399999999999999</v>
      </c>
      <c r="C434" s="662">
        <f t="shared" si="33"/>
        <v>-0.13</v>
      </c>
      <c r="D434" s="662">
        <f t="shared" si="33"/>
        <v>-1.25</v>
      </c>
      <c r="E434" s="662">
        <f t="shared" si="33"/>
        <v>-0.08</v>
      </c>
    </row>
    <row r="435" spans="1:5" x14ac:dyDescent="0.25">
      <c r="A435" s="575">
        <f t="shared" si="30"/>
        <v>57314</v>
      </c>
      <c r="B435" s="487">
        <f t="shared" ref="B435:E450" si="34">+B434</f>
        <v>-0.6399999999999999</v>
      </c>
      <c r="C435" s="487">
        <f t="shared" si="34"/>
        <v>-0.13</v>
      </c>
      <c r="D435" s="487">
        <f t="shared" si="34"/>
        <v>-1.25</v>
      </c>
      <c r="E435" s="487">
        <f t="shared" si="34"/>
        <v>-0.08</v>
      </c>
    </row>
    <row r="436" spans="1:5" x14ac:dyDescent="0.25">
      <c r="A436" s="567">
        <f t="shared" si="30"/>
        <v>57345</v>
      </c>
      <c r="B436" s="662">
        <f t="shared" si="34"/>
        <v>-0.6399999999999999</v>
      </c>
      <c r="C436" s="662">
        <f t="shared" si="34"/>
        <v>-0.13</v>
      </c>
      <c r="D436" s="662">
        <f t="shared" si="34"/>
        <v>-1.25</v>
      </c>
      <c r="E436" s="662">
        <f t="shared" si="34"/>
        <v>-0.08</v>
      </c>
    </row>
    <row r="437" spans="1:5" x14ac:dyDescent="0.25">
      <c r="A437" s="575">
        <f t="shared" si="30"/>
        <v>57376</v>
      </c>
      <c r="B437" s="487">
        <f t="shared" si="34"/>
        <v>-0.6399999999999999</v>
      </c>
      <c r="C437" s="487">
        <f t="shared" si="34"/>
        <v>-0.13</v>
      </c>
      <c r="D437" s="487">
        <f t="shared" si="34"/>
        <v>-1.25</v>
      </c>
      <c r="E437" s="487">
        <f t="shared" si="34"/>
        <v>-0.08</v>
      </c>
    </row>
    <row r="438" spans="1:5" x14ac:dyDescent="0.25">
      <c r="A438" s="567">
        <f t="shared" si="30"/>
        <v>57404</v>
      </c>
      <c r="B438" s="662">
        <f t="shared" si="34"/>
        <v>-0.6399999999999999</v>
      </c>
      <c r="C438" s="662">
        <f t="shared" si="34"/>
        <v>-0.13</v>
      </c>
      <c r="D438" s="662">
        <f t="shared" si="34"/>
        <v>-1.25</v>
      </c>
      <c r="E438" s="662">
        <f t="shared" si="34"/>
        <v>-0.08</v>
      </c>
    </row>
    <row r="439" spans="1:5" x14ac:dyDescent="0.25">
      <c r="A439" s="575">
        <f t="shared" si="30"/>
        <v>57435</v>
      </c>
      <c r="B439" s="487">
        <f t="shared" si="34"/>
        <v>-0.6399999999999999</v>
      </c>
      <c r="C439" s="487">
        <f t="shared" si="34"/>
        <v>-0.13</v>
      </c>
      <c r="D439" s="487">
        <f t="shared" si="34"/>
        <v>-1.25</v>
      </c>
      <c r="E439" s="487">
        <f t="shared" si="34"/>
        <v>-0.08</v>
      </c>
    </row>
    <row r="440" spans="1:5" x14ac:dyDescent="0.25">
      <c r="A440" s="567">
        <f t="shared" si="30"/>
        <v>57465</v>
      </c>
      <c r="B440" s="662">
        <f t="shared" si="34"/>
        <v>-0.6399999999999999</v>
      </c>
      <c r="C440" s="662">
        <f t="shared" si="34"/>
        <v>-0.13</v>
      </c>
      <c r="D440" s="662">
        <f t="shared" si="34"/>
        <v>-1.25</v>
      </c>
      <c r="E440" s="662">
        <f t="shared" si="34"/>
        <v>-0.08</v>
      </c>
    </row>
    <row r="441" spans="1:5" x14ac:dyDescent="0.25">
      <c r="A441" s="575">
        <f t="shared" si="30"/>
        <v>57496</v>
      </c>
      <c r="B441" s="487">
        <f t="shared" si="34"/>
        <v>-0.6399999999999999</v>
      </c>
      <c r="C441" s="487">
        <f t="shared" si="34"/>
        <v>-0.13</v>
      </c>
      <c r="D441" s="487">
        <f t="shared" si="34"/>
        <v>-1.25</v>
      </c>
      <c r="E441" s="487">
        <f t="shared" si="34"/>
        <v>-0.08</v>
      </c>
    </row>
    <row r="442" spans="1:5" x14ac:dyDescent="0.25">
      <c r="A442" s="567">
        <f t="shared" si="30"/>
        <v>57526</v>
      </c>
      <c r="B442" s="662">
        <f t="shared" si="34"/>
        <v>-0.6399999999999999</v>
      </c>
      <c r="C442" s="662">
        <f t="shared" si="34"/>
        <v>-0.13</v>
      </c>
      <c r="D442" s="662">
        <f t="shared" si="34"/>
        <v>-1.25</v>
      </c>
      <c r="E442" s="662">
        <f t="shared" si="34"/>
        <v>-0.08</v>
      </c>
    </row>
    <row r="443" spans="1:5" x14ac:dyDescent="0.25">
      <c r="A443" s="575">
        <f t="shared" si="30"/>
        <v>57557</v>
      </c>
      <c r="B443" s="487">
        <f t="shared" si="34"/>
        <v>-0.6399999999999999</v>
      </c>
      <c r="C443" s="487">
        <f t="shared" si="34"/>
        <v>-0.13</v>
      </c>
      <c r="D443" s="487">
        <f t="shared" si="34"/>
        <v>-1.25</v>
      </c>
      <c r="E443" s="487">
        <f t="shared" si="34"/>
        <v>-0.08</v>
      </c>
    </row>
    <row r="444" spans="1:5" x14ac:dyDescent="0.25">
      <c r="A444" s="567">
        <f t="shared" si="30"/>
        <v>57588</v>
      </c>
      <c r="B444" s="662">
        <f t="shared" si="34"/>
        <v>-0.6399999999999999</v>
      </c>
      <c r="C444" s="662">
        <f t="shared" si="34"/>
        <v>-0.13</v>
      </c>
      <c r="D444" s="662">
        <f t="shared" si="34"/>
        <v>-1.25</v>
      </c>
      <c r="E444" s="662">
        <f t="shared" si="34"/>
        <v>-0.08</v>
      </c>
    </row>
    <row r="445" spans="1:5" x14ac:dyDescent="0.25">
      <c r="A445" s="575">
        <f t="shared" si="30"/>
        <v>57618</v>
      </c>
      <c r="B445" s="487">
        <f t="shared" si="34"/>
        <v>-0.6399999999999999</v>
      </c>
      <c r="C445" s="487">
        <f t="shared" si="34"/>
        <v>-0.13</v>
      </c>
      <c r="D445" s="487">
        <f t="shared" si="34"/>
        <v>-1.25</v>
      </c>
      <c r="E445" s="487">
        <f t="shared" si="34"/>
        <v>-0.08</v>
      </c>
    </row>
    <row r="446" spans="1:5" x14ac:dyDescent="0.25">
      <c r="A446" s="567">
        <f t="shared" si="30"/>
        <v>57649</v>
      </c>
      <c r="B446" s="662">
        <f t="shared" si="34"/>
        <v>-0.6399999999999999</v>
      </c>
      <c r="C446" s="662">
        <f t="shared" si="34"/>
        <v>-0.13</v>
      </c>
      <c r="D446" s="662">
        <f t="shared" si="34"/>
        <v>-1.25</v>
      </c>
      <c r="E446" s="662">
        <f t="shared" si="34"/>
        <v>-0.08</v>
      </c>
    </row>
    <row r="447" spans="1:5" x14ac:dyDescent="0.25">
      <c r="A447" s="575">
        <f t="shared" si="30"/>
        <v>57679</v>
      </c>
      <c r="B447" s="487">
        <f t="shared" si="34"/>
        <v>-0.6399999999999999</v>
      </c>
      <c r="C447" s="487">
        <f t="shared" si="34"/>
        <v>-0.13</v>
      </c>
      <c r="D447" s="487">
        <f t="shared" si="34"/>
        <v>-1.25</v>
      </c>
      <c r="E447" s="487">
        <f t="shared" si="34"/>
        <v>-0.08</v>
      </c>
    </row>
    <row r="448" spans="1:5" x14ac:dyDescent="0.25">
      <c r="A448" s="567">
        <f t="shared" si="30"/>
        <v>57710</v>
      </c>
      <c r="B448" s="662">
        <f t="shared" si="34"/>
        <v>-0.6399999999999999</v>
      </c>
      <c r="C448" s="662">
        <f t="shared" si="34"/>
        <v>-0.13</v>
      </c>
      <c r="D448" s="662">
        <f t="shared" si="34"/>
        <v>-1.25</v>
      </c>
      <c r="E448" s="662">
        <f t="shared" si="34"/>
        <v>-0.08</v>
      </c>
    </row>
    <row r="449" spans="1:5" x14ac:dyDescent="0.25">
      <c r="A449" s="575">
        <f t="shared" si="30"/>
        <v>57741</v>
      </c>
      <c r="B449" s="487">
        <f t="shared" si="34"/>
        <v>-0.6399999999999999</v>
      </c>
      <c r="C449" s="487">
        <f t="shared" si="34"/>
        <v>-0.13</v>
      </c>
      <c r="D449" s="487">
        <f t="shared" si="34"/>
        <v>-1.25</v>
      </c>
      <c r="E449" s="487">
        <f t="shared" si="34"/>
        <v>-0.08</v>
      </c>
    </row>
    <row r="450" spans="1:5" x14ac:dyDescent="0.25">
      <c r="A450" s="567">
        <f t="shared" si="30"/>
        <v>57769</v>
      </c>
      <c r="B450" s="662">
        <f t="shared" si="34"/>
        <v>-0.6399999999999999</v>
      </c>
      <c r="C450" s="662">
        <f t="shared" si="34"/>
        <v>-0.13</v>
      </c>
      <c r="D450" s="662">
        <f t="shared" si="34"/>
        <v>-1.25</v>
      </c>
      <c r="E450" s="662">
        <f t="shared" si="34"/>
        <v>-0.08</v>
      </c>
    </row>
    <row r="451" spans="1:5" x14ac:dyDescent="0.25">
      <c r="A451" s="575">
        <f t="shared" ref="A451:A514" si="35">+EOMONTH(A450,1)</f>
        <v>57800</v>
      </c>
      <c r="B451" s="487">
        <f t="shared" ref="B451:E466" si="36">+B450</f>
        <v>-0.6399999999999999</v>
      </c>
      <c r="C451" s="487">
        <f t="shared" si="36"/>
        <v>-0.13</v>
      </c>
      <c r="D451" s="487">
        <f t="shared" si="36"/>
        <v>-1.25</v>
      </c>
      <c r="E451" s="487">
        <f t="shared" si="36"/>
        <v>-0.08</v>
      </c>
    </row>
    <row r="452" spans="1:5" x14ac:dyDescent="0.25">
      <c r="A452" s="567">
        <f t="shared" si="35"/>
        <v>57830</v>
      </c>
      <c r="B452" s="662">
        <f t="shared" si="36"/>
        <v>-0.6399999999999999</v>
      </c>
      <c r="C452" s="662">
        <f t="shared" si="36"/>
        <v>-0.13</v>
      </c>
      <c r="D452" s="662">
        <f t="shared" si="36"/>
        <v>-1.25</v>
      </c>
      <c r="E452" s="662">
        <f t="shared" si="36"/>
        <v>-0.08</v>
      </c>
    </row>
    <row r="453" spans="1:5" x14ac:dyDescent="0.25">
      <c r="A453" s="575">
        <f t="shared" si="35"/>
        <v>57861</v>
      </c>
      <c r="B453" s="487">
        <f t="shared" si="36"/>
        <v>-0.6399999999999999</v>
      </c>
      <c r="C453" s="487">
        <f t="shared" si="36"/>
        <v>-0.13</v>
      </c>
      <c r="D453" s="487">
        <f t="shared" si="36"/>
        <v>-1.25</v>
      </c>
      <c r="E453" s="487">
        <f t="shared" si="36"/>
        <v>-0.08</v>
      </c>
    </row>
    <row r="454" spans="1:5" x14ac:dyDescent="0.25">
      <c r="A454" s="567">
        <f t="shared" si="35"/>
        <v>57891</v>
      </c>
      <c r="B454" s="662">
        <f t="shared" si="36"/>
        <v>-0.6399999999999999</v>
      </c>
      <c r="C454" s="662">
        <f t="shared" si="36"/>
        <v>-0.13</v>
      </c>
      <c r="D454" s="662">
        <f t="shared" si="36"/>
        <v>-1.25</v>
      </c>
      <c r="E454" s="662">
        <f t="shared" si="36"/>
        <v>-0.08</v>
      </c>
    </row>
    <row r="455" spans="1:5" x14ac:dyDescent="0.25">
      <c r="A455" s="575">
        <f t="shared" si="35"/>
        <v>57922</v>
      </c>
      <c r="B455" s="487">
        <f t="shared" si="36"/>
        <v>-0.6399999999999999</v>
      </c>
      <c r="C455" s="487">
        <f t="shared" si="36"/>
        <v>-0.13</v>
      </c>
      <c r="D455" s="487">
        <f t="shared" si="36"/>
        <v>-1.25</v>
      </c>
      <c r="E455" s="487">
        <f t="shared" si="36"/>
        <v>-0.08</v>
      </c>
    </row>
    <row r="456" spans="1:5" x14ac:dyDescent="0.25">
      <c r="A456" s="567">
        <f t="shared" si="35"/>
        <v>57953</v>
      </c>
      <c r="B456" s="662">
        <f t="shared" si="36"/>
        <v>-0.6399999999999999</v>
      </c>
      <c r="C456" s="662">
        <f t="shared" si="36"/>
        <v>-0.13</v>
      </c>
      <c r="D456" s="662">
        <f t="shared" si="36"/>
        <v>-1.25</v>
      </c>
      <c r="E456" s="662">
        <f t="shared" si="36"/>
        <v>-0.08</v>
      </c>
    </row>
    <row r="457" spans="1:5" x14ac:dyDescent="0.25">
      <c r="A457" s="575">
        <f t="shared" si="35"/>
        <v>57983</v>
      </c>
      <c r="B457" s="487">
        <f t="shared" si="36"/>
        <v>-0.6399999999999999</v>
      </c>
      <c r="C457" s="487">
        <f t="shared" si="36"/>
        <v>-0.13</v>
      </c>
      <c r="D457" s="487">
        <f t="shared" si="36"/>
        <v>-1.25</v>
      </c>
      <c r="E457" s="487">
        <f t="shared" si="36"/>
        <v>-0.08</v>
      </c>
    </row>
    <row r="458" spans="1:5" x14ac:dyDescent="0.25">
      <c r="A458" s="567">
        <f t="shared" si="35"/>
        <v>58014</v>
      </c>
      <c r="B458" s="662">
        <f t="shared" si="36"/>
        <v>-0.6399999999999999</v>
      </c>
      <c r="C458" s="662">
        <f t="shared" si="36"/>
        <v>-0.13</v>
      </c>
      <c r="D458" s="662">
        <f t="shared" si="36"/>
        <v>-1.25</v>
      </c>
      <c r="E458" s="662">
        <f t="shared" si="36"/>
        <v>-0.08</v>
      </c>
    </row>
    <row r="459" spans="1:5" x14ac:dyDescent="0.25">
      <c r="A459" s="575">
        <f t="shared" si="35"/>
        <v>58044</v>
      </c>
      <c r="B459" s="487">
        <f t="shared" si="36"/>
        <v>-0.6399999999999999</v>
      </c>
      <c r="C459" s="487">
        <f t="shared" si="36"/>
        <v>-0.13</v>
      </c>
      <c r="D459" s="487">
        <f t="shared" si="36"/>
        <v>-1.25</v>
      </c>
      <c r="E459" s="487">
        <f t="shared" si="36"/>
        <v>-0.08</v>
      </c>
    </row>
    <row r="460" spans="1:5" x14ac:dyDescent="0.25">
      <c r="A460" s="567">
        <f t="shared" si="35"/>
        <v>58075</v>
      </c>
      <c r="B460" s="662">
        <f t="shared" si="36"/>
        <v>-0.6399999999999999</v>
      </c>
      <c r="C460" s="662">
        <f t="shared" si="36"/>
        <v>-0.13</v>
      </c>
      <c r="D460" s="662">
        <f t="shared" si="36"/>
        <v>-1.25</v>
      </c>
      <c r="E460" s="662">
        <f t="shared" si="36"/>
        <v>-0.08</v>
      </c>
    </row>
    <row r="461" spans="1:5" x14ac:dyDescent="0.25">
      <c r="A461" s="575">
        <f t="shared" si="35"/>
        <v>58106</v>
      </c>
      <c r="B461" s="487">
        <f t="shared" si="36"/>
        <v>-0.6399999999999999</v>
      </c>
      <c r="C461" s="487">
        <f t="shared" si="36"/>
        <v>-0.13</v>
      </c>
      <c r="D461" s="487">
        <f t="shared" si="36"/>
        <v>-1.25</v>
      </c>
      <c r="E461" s="487">
        <f t="shared" si="36"/>
        <v>-0.08</v>
      </c>
    </row>
    <row r="462" spans="1:5" x14ac:dyDescent="0.25">
      <c r="A462" s="567">
        <f t="shared" si="35"/>
        <v>58134</v>
      </c>
      <c r="B462" s="662">
        <f t="shared" si="36"/>
        <v>-0.6399999999999999</v>
      </c>
      <c r="C462" s="662">
        <f t="shared" si="36"/>
        <v>-0.13</v>
      </c>
      <c r="D462" s="662">
        <f t="shared" si="36"/>
        <v>-1.25</v>
      </c>
      <c r="E462" s="662">
        <f t="shared" si="36"/>
        <v>-0.08</v>
      </c>
    </row>
    <row r="463" spans="1:5" x14ac:dyDescent="0.25">
      <c r="A463" s="575">
        <f t="shared" si="35"/>
        <v>58165</v>
      </c>
      <c r="B463" s="487">
        <f t="shared" si="36"/>
        <v>-0.6399999999999999</v>
      </c>
      <c r="C463" s="487">
        <f t="shared" si="36"/>
        <v>-0.13</v>
      </c>
      <c r="D463" s="487">
        <f t="shared" si="36"/>
        <v>-1.25</v>
      </c>
      <c r="E463" s="487">
        <f t="shared" si="36"/>
        <v>-0.08</v>
      </c>
    </row>
    <row r="464" spans="1:5" x14ac:dyDescent="0.25">
      <c r="A464" s="567">
        <f t="shared" si="35"/>
        <v>58195</v>
      </c>
      <c r="B464" s="662">
        <f t="shared" si="36"/>
        <v>-0.6399999999999999</v>
      </c>
      <c r="C464" s="662">
        <f t="shared" si="36"/>
        <v>-0.13</v>
      </c>
      <c r="D464" s="662">
        <f t="shared" si="36"/>
        <v>-1.25</v>
      </c>
      <c r="E464" s="662">
        <f t="shared" si="36"/>
        <v>-0.08</v>
      </c>
    </row>
    <row r="465" spans="1:5" x14ac:dyDescent="0.25">
      <c r="A465" s="575">
        <f t="shared" si="35"/>
        <v>58226</v>
      </c>
      <c r="B465" s="487">
        <f t="shared" si="36"/>
        <v>-0.6399999999999999</v>
      </c>
      <c r="C465" s="487">
        <f t="shared" si="36"/>
        <v>-0.13</v>
      </c>
      <c r="D465" s="487">
        <f t="shared" si="36"/>
        <v>-1.25</v>
      </c>
      <c r="E465" s="487">
        <f t="shared" si="36"/>
        <v>-0.08</v>
      </c>
    </row>
    <row r="466" spans="1:5" x14ac:dyDescent="0.25">
      <c r="A466" s="567">
        <f t="shared" si="35"/>
        <v>58256</v>
      </c>
      <c r="B466" s="662">
        <f t="shared" si="36"/>
        <v>-0.6399999999999999</v>
      </c>
      <c r="C466" s="662">
        <f t="shared" si="36"/>
        <v>-0.13</v>
      </c>
      <c r="D466" s="662">
        <f t="shared" si="36"/>
        <v>-1.25</v>
      </c>
      <c r="E466" s="662">
        <f t="shared" si="36"/>
        <v>-0.08</v>
      </c>
    </row>
    <row r="467" spans="1:5" x14ac:dyDescent="0.25">
      <c r="A467" s="575">
        <f t="shared" si="35"/>
        <v>58287</v>
      </c>
      <c r="B467" s="487">
        <f t="shared" ref="B467:E482" si="37">+B466</f>
        <v>-0.6399999999999999</v>
      </c>
      <c r="C467" s="487">
        <f t="shared" si="37"/>
        <v>-0.13</v>
      </c>
      <c r="D467" s="487">
        <f t="shared" si="37"/>
        <v>-1.25</v>
      </c>
      <c r="E467" s="487">
        <f t="shared" si="37"/>
        <v>-0.08</v>
      </c>
    </row>
    <row r="468" spans="1:5" x14ac:dyDescent="0.25">
      <c r="A468" s="567">
        <f t="shared" si="35"/>
        <v>58318</v>
      </c>
      <c r="B468" s="662">
        <f t="shared" si="37"/>
        <v>-0.6399999999999999</v>
      </c>
      <c r="C468" s="662">
        <f t="shared" si="37"/>
        <v>-0.13</v>
      </c>
      <c r="D468" s="662">
        <f t="shared" si="37"/>
        <v>-1.25</v>
      </c>
      <c r="E468" s="662">
        <f t="shared" si="37"/>
        <v>-0.08</v>
      </c>
    </row>
    <row r="469" spans="1:5" x14ac:dyDescent="0.25">
      <c r="A469" s="575">
        <f t="shared" si="35"/>
        <v>58348</v>
      </c>
      <c r="B469" s="487">
        <f t="shared" si="37"/>
        <v>-0.6399999999999999</v>
      </c>
      <c r="C469" s="487">
        <f t="shared" si="37"/>
        <v>-0.13</v>
      </c>
      <c r="D469" s="487">
        <f t="shared" si="37"/>
        <v>-1.25</v>
      </c>
      <c r="E469" s="487">
        <f t="shared" si="37"/>
        <v>-0.08</v>
      </c>
    </row>
    <row r="470" spans="1:5" x14ac:dyDescent="0.25">
      <c r="A470" s="567">
        <f t="shared" si="35"/>
        <v>58379</v>
      </c>
      <c r="B470" s="662">
        <f t="shared" si="37"/>
        <v>-0.6399999999999999</v>
      </c>
      <c r="C470" s="662">
        <f t="shared" si="37"/>
        <v>-0.13</v>
      </c>
      <c r="D470" s="662">
        <f t="shared" si="37"/>
        <v>-1.25</v>
      </c>
      <c r="E470" s="662">
        <f t="shared" si="37"/>
        <v>-0.08</v>
      </c>
    </row>
    <row r="471" spans="1:5" x14ac:dyDescent="0.25">
      <c r="A471" s="575">
        <f t="shared" si="35"/>
        <v>58409</v>
      </c>
      <c r="B471" s="487">
        <f t="shared" si="37"/>
        <v>-0.6399999999999999</v>
      </c>
      <c r="C471" s="487">
        <f t="shared" si="37"/>
        <v>-0.13</v>
      </c>
      <c r="D471" s="487">
        <f t="shared" si="37"/>
        <v>-1.25</v>
      </c>
      <c r="E471" s="487">
        <f t="shared" si="37"/>
        <v>-0.08</v>
      </c>
    </row>
    <row r="472" spans="1:5" x14ac:dyDescent="0.25">
      <c r="A472" s="567">
        <f t="shared" si="35"/>
        <v>58440</v>
      </c>
      <c r="B472" s="662">
        <f t="shared" si="37"/>
        <v>-0.6399999999999999</v>
      </c>
      <c r="C472" s="662">
        <f t="shared" si="37"/>
        <v>-0.13</v>
      </c>
      <c r="D472" s="662">
        <f t="shared" si="37"/>
        <v>-1.25</v>
      </c>
      <c r="E472" s="662">
        <f t="shared" si="37"/>
        <v>-0.08</v>
      </c>
    </row>
    <row r="473" spans="1:5" x14ac:dyDescent="0.25">
      <c r="A473" s="575">
        <f t="shared" si="35"/>
        <v>58471</v>
      </c>
      <c r="B473" s="487">
        <f t="shared" si="37"/>
        <v>-0.6399999999999999</v>
      </c>
      <c r="C473" s="487">
        <f t="shared" si="37"/>
        <v>-0.13</v>
      </c>
      <c r="D473" s="487">
        <f t="shared" si="37"/>
        <v>-1.25</v>
      </c>
      <c r="E473" s="487">
        <f t="shared" si="37"/>
        <v>-0.08</v>
      </c>
    </row>
    <row r="474" spans="1:5" x14ac:dyDescent="0.25">
      <c r="A474" s="567">
        <f t="shared" si="35"/>
        <v>58500</v>
      </c>
      <c r="B474" s="662">
        <f t="shared" si="37"/>
        <v>-0.6399999999999999</v>
      </c>
      <c r="C474" s="662">
        <f t="shared" si="37"/>
        <v>-0.13</v>
      </c>
      <c r="D474" s="662">
        <f t="shared" si="37"/>
        <v>-1.25</v>
      </c>
      <c r="E474" s="662">
        <f t="shared" si="37"/>
        <v>-0.08</v>
      </c>
    </row>
    <row r="475" spans="1:5" x14ac:dyDescent="0.25">
      <c r="A475" s="575">
        <f t="shared" si="35"/>
        <v>58531</v>
      </c>
      <c r="B475" s="487">
        <f t="shared" si="37"/>
        <v>-0.6399999999999999</v>
      </c>
      <c r="C475" s="487">
        <f t="shared" si="37"/>
        <v>-0.13</v>
      </c>
      <c r="D475" s="487">
        <f t="shared" si="37"/>
        <v>-1.25</v>
      </c>
      <c r="E475" s="487">
        <f t="shared" si="37"/>
        <v>-0.08</v>
      </c>
    </row>
    <row r="476" spans="1:5" x14ac:dyDescent="0.25">
      <c r="A476" s="567">
        <f t="shared" si="35"/>
        <v>58561</v>
      </c>
      <c r="B476" s="662">
        <f t="shared" si="37"/>
        <v>-0.6399999999999999</v>
      </c>
      <c r="C476" s="662">
        <f t="shared" si="37"/>
        <v>-0.13</v>
      </c>
      <c r="D476" s="662">
        <f t="shared" si="37"/>
        <v>-1.25</v>
      </c>
      <c r="E476" s="662">
        <f t="shared" si="37"/>
        <v>-0.08</v>
      </c>
    </row>
    <row r="477" spans="1:5" x14ac:dyDescent="0.25">
      <c r="A477" s="575">
        <f t="shared" si="35"/>
        <v>58592</v>
      </c>
      <c r="B477" s="487">
        <f t="shared" si="37"/>
        <v>-0.6399999999999999</v>
      </c>
      <c r="C477" s="487">
        <f t="shared" si="37"/>
        <v>-0.13</v>
      </c>
      <c r="D477" s="487">
        <f t="shared" si="37"/>
        <v>-1.25</v>
      </c>
      <c r="E477" s="487">
        <f t="shared" si="37"/>
        <v>-0.08</v>
      </c>
    </row>
    <row r="478" spans="1:5" x14ac:dyDescent="0.25">
      <c r="A478" s="567">
        <f t="shared" si="35"/>
        <v>58622</v>
      </c>
      <c r="B478" s="662">
        <f t="shared" si="37"/>
        <v>-0.6399999999999999</v>
      </c>
      <c r="C478" s="662">
        <f t="shared" si="37"/>
        <v>-0.13</v>
      </c>
      <c r="D478" s="662">
        <f t="shared" si="37"/>
        <v>-1.25</v>
      </c>
      <c r="E478" s="662">
        <f t="shared" si="37"/>
        <v>-0.08</v>
      </c>
    </row>
    <row r="479" spans="1:5" x14ac:dyDescent="0.25">
      <c r="A479" s="575">
        <f t="shared" si="35"/>
        <v>58653</v>
      </c>
      <c r="B479" s="487">
        <f t="shared" si="37"/>
        <v>-0.6399999999999999</v>
      </c>
      <c r="C479" s="487">
        <f t="shared" si="37"/>
        <v>-0.13</v>
      </c>
      <c r="D479" s="487">
        <f t="shared" si="37"/>
        <v>-1.25</v>
      </c>
      <c r="E479" s="487">
        <f t="shared" si="37"/>
        <v>-0.08</v>
      </c>
    </row>
    <row r="480" spans="1:5" x14ac:dyDescent="0.25">
      <c r="A480" s="567">
        <f t="shared" si="35"/>
        <v>58684</v>
      </c>
      <c r="B480" s="662">
        <f t="shared" si="37"/>
        <v>-0.6399999999999999</v>
      </c>
      <c r="C480" s="662">
        <f t="shared" si="37"/>
        <v>-0.13</v>
      </c>
      <c r="D480" s="662">
        <f t="shared" si="37"/>
        <v>-1.25</v>
      </c>
      <c r="E480" s="662">
        <f t="shared" si="37"/>
        <v>-0.08</v>
      </c>
    </row>
    <row r="481" spans="1:5" x14ac:dyDescent="0.25">
      <c r="A481" s="575">
        <f t="shared" si="35"/>
        <v>58714</v>
      </c>
      <c r="B481" s="487">
        <f t="shared" si="37"/>
        <v>-0.6399999999999999</v>
      </c>
      <c r="C481" s="487">
        <f t="shared" si="37"/>
        <v>-0.13</v>
      </c>
      <c r="D481" s="487">
        <f t="shared" si="37"/>
        <v>-1.25</v>
      </c>
      <c r="E481" s="487">
        <f t="shared" si="37"/>
        <v>-0.08</v>
      </c>
    </row>
    <row r="482" spans="1:5" x14ac:dyDescent="0.25">
      <c r="A482" s="567">
        <f t="shared" si="35"/>
        <v>58745</v>
      </c>
      <c r="B482" s="662">
        <f t="shared" si="37"/>
        <v>-0.6399999999999999</v>
      </c>
      <c r="C482" s="662">
        <f t="shared" si="37"/>
        <v>-0.13</v>
      </c>
      <c r="D482" s="662">
        <f t="shared" si="37"/>
        <v>-1.25</v>
      </c>
      <c r="E482" s="662">
        <f t="shared" si="37"/>
        <v>-0.08</v>
      </c>
    </row>
    <row r="483" spans="1:5" x14ac:dyDescent="0.25">
      <c r="A483" s="575">
        <f t="shared" si="35"/>
        <v>58775</v>
      </c>
      <c r="B483" s="487">
        <f t="shared" ref="B483:E498" si="38">+B482</f>
        <v>-0.6399999999999999</v>
      </c>
      <c r="C483" s="487">
        <f t="shared" si="38"/>
        <v>-0.13</v>
      </c>
      <c r="D483" s="487">
        <f t="shared" si="38"/>
        <v>-1.25</v>
      </c>
      <c r="E483" s="487">
        <f t="shared" si="38"/>
        <v>-0.08</v>
      </c>
    </row>
    <row r="484" spans="1:5" x14ac:dyDescent="0.25">
      <c r="A484" s="567">
        <f t="shared" si="35"/>
        <v>58806</v>
      </c>
      <c r="B484" s="662">
        <f t="shared" si="38"/>
        <v>-0.6399999999999999</v>
      </c>
      <c r="C484" s="662">
        <f t="shared" si="38"/>
        <v>-0.13</v>
      </c>
      <c r="D484" s="662">
        <f t="shared" si="38"/>
        <v>-1.25</v>
      </c>
      <c r="E484" s="662">
        <f t="shared" si="38"/>
        <v>-0.08</v>
      </c>
    </row>
    <row r="485" spans="1:5" x14ac:dyDescent="0.25">
      <c r="A485" s="575">
        <f t="shared" si="35"/>
        <v>58837</v>
      </c>
      <c r="B485" s="487">
        <f t="shared" si="38"/>
        <v>-0.6399999999999999</v>
      </c>
      <c r="C485" s="487">
        <f t="shared" si="38"/>
        <v>-0.13</v>
      </c>
      <c r="D485" s="487">
        <f t="shared" si="38"/>
        <v>-1.25</v>
      </c>
      <c r="E485" s="487">
        <f t="shared" si="38"/>
        <v>-0.08</v>
      </c>
    </row>
    <row r="486" spans="1:5" x14ac:dyDescent="0.25">
      <c r="A486" s="567">
        <f t="shared" si="35"/>
        <v>58865</v>
      </c>
      <c r="B486" s="662">
        <f t="shared" si="38"/>
        <v>-0.6399999999999999</v>
      </c>
      <c r="C486" s="662">
        <f t="shared" si="38"/>
        <v>-0.13</v>
      </c>
      <c r="D486" s="662">
        <f t="shared" si="38"/>
        <v>-1.25</v>
      </c>
      <c r="E486" s="662">
        <f t="shared" si="38"/>
        <v>-0.08</v>
      </c>
    </row>
    <row r="487" spans="1:5" x14ac:dyDescent="0.25">
      <c r="A487" s="575">
        <f t="shared" si="35"/>
        <v>58896</v>
      </c>
      <c r="B487" s="487">
        <f t="shared" si="38"/>
        <v>-0.6399999999999999</v>
      </c>
      <c r="C487" s="487">
        <f t="shared" si="38"/>
        <v>-0.13</v>
      </c>
      <c r="D487" s="487">
        <f t="shared" si="38"/>
        <v>-1.25</v>
      </c>
      <c r="E487" s="487">
        <f t="shared" si="38"/>
        <v>-0.08</v>
      </c>
    </row>
    <row r="488" spans="1:5" x14ac:dyDescent="0.25">
      <c r="A488" s="567">
        <f t="shared" si="35"/>
        <v>58926</v>
      </c>
      <c r="B488" s="662">
        <f t="shared" si="38"/>
        <v>-0.6399999999999999</v>
      </c>
      <c r="C488" s="662">
        <f t="shared" si="38"/>
        <v>-0.13</v>
      </c>
      <c r="D488" s="662">
        <f t="shared" si="38"/>
        <v>-1.25</v>
      </c>
      <c r="E488" s="662">
        <f t="shared" si="38"/>
        <v>-0.08</v>
      </c>
    </row>
    <row r="489" spans="1:5" x14ac:dyDescent="0.25">
      <c r="A489" s="575">
        <f t="shared" si="35"/>
        <v>58957</v>
      </c>
      <c r="B489" s="487">
        <f t="shared" si="38"/>
        <v>-0.6399999999999999</v>
      </c>
      <c r="C489" s="487">
        <f t="shared" si="38"/>
        <v>-0.13</v>
      </c>
      <c r="D489" s="487">
        <f t="shared" si="38"/>
        <v>-1.25</v>
      </c>
      <c r="E489" s="487">
        <f t="shared" si="38"/>
        <v>-0.08</v>
      </c>
    </row>
    <row r="490" spans="1:5" x14ac:dyDescent="0.25">
      <c r="A490" s="567">
        <f t="shared" si="35"/>
        <v>58987</v>
      </c>
      <c r="B490" s="662">
        <f t="shared" si="38"/>
        <v>-0.6399999999999999</v>
      </c>
      <c r="C490" s="662">
        <f t="shared" si="38"/>
        <v>-0.13</v>
      </c>
      <c r="D490" s="662">
        <f t="shared" si="38"/>
        <v>-1.25</v>
      </c>
      <c r="E490" s="662">
        <f t="shared" si="38"/>
        <v>-0.08</v>
      </c>
    </row>
    <row r="491" spans="1:5" x14ac:dyDescent="0.25">
      <c r="A491" s="575">
        <f t="shared" si="35"/>
        <v>59018</v>
      </c>
      <c r="B491" s="487">
        <f t="shared" si="38"/>
        <v>-0.6399999999999999</v>
      </c>
      <c r="C491" s="487">
        <f t="shared" si="38"/>
        <v>-0.13</v>
      </c>
      <c r="D491" s="487">
        <f t="shared" si="38"/>
        <v>-1.25</v>
      </c>
      <c r="E491" s="487">
        <f t="shared" si="38"/>
        <v>-0.08</v>
      </c>
    </row>
    <row r="492" spans="1:5" x14ac:dyDescent="0.25">
      <c r="A492" s="567">
        <f t="shared" si="35"/>
        <v>59049</v>
      </c>
      <c r="B492" s="662">
        <f t="shared" si="38"/>
        <v>-0.6399999999999999</v>
      </c>
      <c r="C492" s="662">
        <f t="shared" si="38"/>
        <v>-0.13</v>
      </c>
      <c r="D492" s="662">
        <f t="shared" si="38"/>
        <v>-1.25</v>
      </c>
      <c r="E492" s="662">
        <f t="shared" si="38"/>
        <v>-0.08</v>
      </c>
    </row>
    <row r="493" spans="1:5" x14ac:dyDescent="0.25">
      <c r="A493" s="575">
        <f t="shared" si="35"/>
        <v>59079</v>
      </c>
      <c r="B493" s="487">
        <f t="shared" si="38"/>
        <v>-0.6399999999999999</v>
      </c>
      <c r="C493" s="487">
        <f t="shared" si="38"/>
        <v>-0.13</v>
      </c>
      <c r="D493" s="487">
        <f t="shared" si="38"/>
        <v>-1.25</v>
      </c>
      <c r="E493" s="487">
        <f t="shared" si="38"/>
        <v>-0.08</v>
      </c>
    </row>
    <row r="494" spans="1:5" x14ac:dyDescent="0.25">
      <c r="A494" s="567">
        <f t="shared" si="35"/>
        <v>59110</v>
      </c>
      <c r="B494" s="662">
        <f t="shared" si="38"/>
        <v>-0.6399999999999999</v>
      </c>
      <c r="C494" s="662">
        <f t="shared" si="38"/>
        <v>-0.13</v>
      </c>
      <c r="D494" s="662">
        <f t="shared" si="38"/>
        <v>-1.25</v>
      </c>
      <c r="E494" s="662">
        <f t="shared" si="38"/>
        <v>-0.08</v>
      </c>
    </row>
    <row r="495" spans="1:5" x14ac:dyDescent="0.25">
      <c r="A495" s="575">
        <f t="shared" si="35"/>
        <v>59140</v>
      </c>
      <c r="B495" s="487">
        <f t="shared" si="38"/>
        <v>-0.6399999999999999</v>
      </c>
      <c r="C495" s="487">
        <f t="shared" si="38"/>
        <v>-0.13</v>
      </c>
      <c r="D495" s="487">
        <f t="shared" si="38"/>
        <v>-1.25</v>
      </c>
      <c r="E495" s="487">
        <f t="shared" si="38"/>
        <v>-0.08</v>
      </c>
    </row>
    <row r="496" spans="1:5" x14ac:dyDescent="0.25">
      <c r="A496" s="567">
        <f t="shared" si="35"/>
        <v>59171</v>
      </c>
      <c r="B496" s="662">
        <f t="shared" si="38"/>
        <v>-0.6399999999999999</v>
      </c>
      <c r="C496" s="662">
        <f t="shared" si="38"/>
        <v>-0.13</v>
      </c>
      <c r="D496" s="662">
        <f t="shared" si="38"/>
        <v>-1.25</v>
      </c>
      <c r="E496" s="662">
        <f t="shared" si="38"/>
        <v>-0.08</v>
      </c>
    </row>
    <row r="497" spans="1:5" x14ac:dyDescent="0.25">
      <c r="A497" s="575">
        <f t="shared" si="35"/>
        <v>59202</v>
      </c>
      <c r="B497" s="487">
        <f t="shared" si="38"/>
        <v>-0.6399999999999999</v>
      </c>
      <c r="C497" s="487">
        <f t="shared" si="38"/>
        <v>-0.13</v>
      </c>
      <c r="D497" s="487">
        <f t="shared" si="38"/>
        <v>-1.25</v>
      </c>
      <c r="E497" s="487">
        <f t="shared" si="38"/>
        <v>-0.08</v>
      </c>
    </row>
    <row r="498" spans="1:5" x14ac:dyDescent="0.25">
      <c r="A498" s="567">
        <f t="shared" si="35"/>
        <v>59230</v>
      </c>
      <c r="B498" s="662">
        <f t="shared" si="38"/>
        <v>-0.6399999999999999</v>
      </c>
      <c r="C498" s="662">
        <f t="shared" si="38"/>
        <v>-0.13</v>
      </c>
      <c r="D498" s="662">
        <f t="shared" si="38"/>
        <v>-1.25</v>
      </c>
      <c r="E498" s="662">
        <f t="shared" si="38"/>
        <v>-0.08</v>
      </c>
    </row>
    <row r="499" spans="1:5" x14ac:dyDescent="0.25">
      <c r="A499" s="575">
        <f t="shared" si="35"/>
        <v>59261</v>
      </c>
      <c r="B499" s="487">
        <f t="shared" ref="B499:E514" si="39">+B498</f>
        <v>-0.6399999999999999</v>
      </c>
      <c r="C499" s="487">
        <f t="shared" si="39"/>
        <v>-0.13</v>
      </c>
      <c r="D499" s="487">
        <f t="shared" si="39"/>
        <v>-1.25</v>
      </c>
      <c r="E499" s="487">
        <f t="shared" si="39"/>
        <v>-0.08</v>
      </c>
    </row>
    <row r="500" spans="1:5" x14ac:dyDescent="0.25">
      <c r="A500" s="567">
        <f t="shared" si="35"/>
        <v>59291</v>
      </c>
      <c r="B500" s="662">
        <f t="shared" si="39"/>
        <v>-0.6399999999999999</v>
      </c>
      <c r="C500" s="662">
        <f t="shared" si="39"/>
        <v>-0.13</v>
      </c>
      <c r="D500" s="662">
        <f t="shared" si="39"/>
        <v>-1.25</v>
      </c>
      <c r="E500" s="662">
        <f t="shared" si="39"/>
        <v>-0.08</v>
      </c>
    </row>
    <row r="501" spans="1:5" x14ac:dyDescent="0.25">
      <c r="A501" s="575">
        <f t="shared" si="35"/>
        <v>59322</v>
      </c>
      <c r="B501" s="487">
        <f t="shared" si="39"/>
        <v>-0.6399999999999999</v>
      </c>
      <c r="C501" s="487">
        <f t="shared" si="39"/>
        <v>-0.13</v>
      </c>
      <c r="D501" s="487">
        <f t="shared" si="39"/>
        <v>-1.25</v>
      </c>
      <c r="E501" s="487">
        <f t="shared" si="39"/>
        <v>-0.08</v>
      </c>
    </row>
    <row r="502" spans="1:5" x14ac:dyDescent="0.25">
      <c r="A502" s="567">
        <f t="shared" si="35"/>
        <v>59352</v>
      </c>
      <c r="B502" s="662">
        <f t="shared" si="39"/>
        <v>-0.6399999999999999</v>
      </c>
      <c r="C502" s="662">
        <f t="shared" si="39"/>
        <v>-0.13</v>
      </c>
      <c r="D502" s="662">
        <f t="shared" si="39"/>
        <v>-1.25</v>
      </c>
      <c r="E502" s="662">
        <f t="shared" si="39"/>
        <v>-0.08</v>
      </c>
    </row>
    <row r="503" spans="1:5" x14ac:dyDescent="0.25">
      <c r="A503" s="575">
        <f t="shared" si="35"/>
        <v>59383</v>
      </c>
      <c r="B503" s="487">
        <f t="shared" si="39"/>
        <v>-0.6399999999999999</v>
      </c>
      <c r="C503" s="487">
        <f t="shared" si="39"/>
        <v>-0.13</v>
      </c>
      <c r="D503" s="487">
        <f t="shared" si="39"/>
        <v>-1.25</v>
      </c>
      <c r="E503" s="487">
        <f t="shared" si="39"/>
        <v>-0.08</v>
      </c>
    </row>
    <row r="504" spans="1:5" x14ac:dyDescent="0.25">
      <c r="A504" s="567">
        <f t="shared" si="35"/>
        <v>59414</v>
      </c>
      <c r="B504" s="662">
        <f t="shared" si="39"/>
        <v>-0.6399999999999999</v>
      </c>
      <c r="C504" s="662">
        <f t="shared" si="39"/>
        <v>-0.13</v>
      </c>
      <c r="D504" s="662">
        <f t="shared" si="39"/>
        <v>-1.25</v>
      </c>
      <c r="E504" s="662">
        <f t="shared" si="39"/>
        <v>-0.08</v>
      </c>
    </row>
    <row r="505" spans="1:5" x14ac:dyDescent="0.25">
      <c r="A505" s="575">
        <f t="shared" si="35"/>
        <v>59444</v>
      </c>
      <c r="B505" s="487">
        <f t="shared" si="39"/>
        <v>-0.6399999999999999</v>
      </c>
      <c r="C505" s="487">
        <f t="shared" si="39"/>
        <v>-0.13</v>
      </c>
      <c r="D505" s="487">
        <f t="shared" si="39"/>
        <v>-1.25</v>
      </c>
      <c r="E505" s="487">
        <f t="shared" si="39"/>
        <v>-0.08</v>
      </c>
    </row>
    <row r="506" spans="1:5" x14ac:dyDescent="0.25">
      <c r="A506" s="567">
        <f t="shared" si="35"/>
        <v>59475</v>
      </c>
      <c r="B506" s="662">
        <f t="shared" si="39"/>
        <v>-0.6399999999999999</v>
      </c>
      <c r="C506" s="662">
        <f t="shared" si="39"/>
        <v>-0.13</v>
      </c>
      <c r="D506" s="662">
        <f t="shared" si="39"/>
        <v>-1.25</v>
      </c>
      <c r="E506" s="662">
        <f t="shared" si="39"/>
        <v>-0.08</v>
      </c>
    </row>
    <row r="507" spans="1:5" x14ac:dyDescent="0.25">
      <c r="A507" s="575">
        <f t="shared" si="35"/>
        <v>59505</v>
      </c>
      <c r="B507" s="487">
        <f t="shared" si="39"/>
        <v>-0.6399999999999999</v>
      </c>
      <c r="C507" s="487">
        <f t="shared" si="39"/>
        <v>-0.13</v>
      </c>
      <c r="D507" s="487">
        <f t="shared" si="39"/>
        <v>-1.25</v>
      </c>
      <c r="E507" s="487">
        <f t="shared" si="39"/>
        <v>-0.08</v>
      </c>
    </row>
    <row r="508" spans="1:5" x14ac:dyDescent="0.25">
      <c r="A508" s="567">
        <f t="shared" si="35"/>
        <v>59536</v>
      </c>
      <c r="B508" s="662">
        <f t="shared" si="39"/>
        <v>-0.6399999999999999</v>
      </c>
      <c r="C508" s="662">
        <f t="shared" si="39"/>
        <v>-0.13</v>
      </c>
      <c r="D508" s="662">
        <f t="shared" si="39"/>
        <v>-1.25</v>
      </c>
      <c r="E508" s="662">
        <f t="shared" si="39"/>
        <v>-0.08</v>
      </c>
    </row>
    <row r="509" spans="1:5" x14ac:dyDescent="0.25">
      <c r="A509" s="575">
        <f t="shared" si="35"/>
        <v>59567</v>
      </c>
      <c r="B509" s="487">
        <f t="shared" si="39"/>
        <v>-0.6399999999999999</v>
      </c>
      <c r="C509" s="487">
        <f t="shared" si="39"/>
        <v>-0.13</v>
      </c>
      <c r="D509" s="487">
        <f t="shared" si="39"/>
        <v>-1.25</v>
      </c>
      <c r="E509" s="487">
        <f t="shared" si="39"/>
        <v>-0.08</v>
      </c>
    </row>
    <row r="510" spans="1:5" x14ac:dyDescent="0.25">
      <c r="A510" s="567">
        <f t="shared" si="35"/>
        <v>59595</v>
      </c>
      <c r="B510" s="662">
        <f t="shared" si="39"/>
        <v>-0.6399999999999999</v>
      </c>
      <c r="C510" s="662">
        <f t="shared" si="39"/>
        <v>-0.13</v>
      </c>
      <c r="D510" s="662">
        <f t="shared" si="39"/>
        <v>-1.25</v>
      </c>
      <c r="E510" s="662">
        <f t="shared" si="39"/>
        <v>-0.08</v>
      </c>
    </row>
    <row r="511" spans="1:5" x14ac:dyDescent="0.25">
      <c r="A511" s="575">
        <f t="shared" si="35"/>
        <v>59626</v>
      </c>
      <c r="B511" s="487">
        <f t="shared" si="39"/>
        <v>-0.6399999999999999</v>
      </c>
      <c r="C511" s="487">
        <f t="shared" si="39"/>
        <v>-0.13</v>
      </c>
      <c r="D511" s="487">
        <f t="shared" si="39"/>
        <v>-1.25</v>
      </c>
      <c r="E511" s="487">
        <f t="shared" si="39"/>
        <v>-0.08</v>
      </c>
    </row>
    <row r="512" spans="1:5" x14ac:dyDescent="0.25">
      <c r="A512" s="567">
        <f t="shared" si="35"/>
        <v>59656</v>
      </c>
      <c r="B512" s="662">
        <f t="shared" si="39"/>
        <v>-0.6399999999999999</v>
      </c>
      <c r="C512" s="662">
        <f t="shared" si="39"/>
        <v>-0.13</v>
      </c>
      <c r="D512" s="662">
        <f t="shared" si="39"/>
        <v>-1.25</v>
      </c>
      <c r="E512" s="662">
        <f t="shared" si="39"/>
        <v>-0.08</v>
      </c>
    </row>
    <row r="513" spans="1:5" x14ac:dyDescent="0.25">
      <c r="A513" s="575">
        <f t="shared" si="35"/>
        <v>59687</v>
      </c>
      <c r="B513" s="487">
        <f t="shared" si="39"/>
        <v>-0.6399999999999999</v>
      </c>
      <c r="C513" s="487">
        <f t="shared" si="39"/>
        <v>-0.13</v>
      </c>
      <c r="D513" s="487">
        <f t="shared" si="39"/>
        <v>-1.25</v>
      </c>
      <c r="E513" s="487">
        <f t="shared" si="39"/>
        <v>-0.08</v>
      </c>
    </row>
    <row r="514" spans="1:5" x14ac:dyDescent="0.25">
      <c r="A514" s="567">
        <f t="shared" si="35"/>
        <v>59717</v>
      </c>
      <c r="B514" s="662">
        <f t="shared" si="39"/>
        <v>-0.6399999999999999</v>
      </c>
      <c r="C514" s="662">
        <f t="shared" si="39"/>
        <v>-0.13</v>
      </c>
      <c r="D514" s="662">
        <f t="shared" si="39"/>
        <v>-1.25</v>
      </c>
      <c r="E514" s="662">
        <f t="shared" si="39"/>
        <v>-0.08</v>
      </c>
    </row>
    <row r="515" spans="1:5" x14ac:dyDescent="0.25">
      <c r="A515" s="575">
        <f t="shared" ref="A515:A578" si="40">+EOMONTH(A514,1)</f>
        <v>59748</v>
      </c>
      <c r="B515" s="487">
        <f t="shared" ref="B515:E530" si="41">+B514</f>
        <v>-0.6399999999999999</v>
      </c>
      <c r="C515" s="487">
        <f t="shared" si="41"/>
        <v>-0.13</v>
      </c>
      <c r="D515" s="487">
        <f t="shared" si="41"/>
        <v>-1.25</v>
      </c>
      <c r="E515" s="487">
        <f t="shared" si="41"/>
        <v>-0.08</v>
      </c>
    </row>
    <row r="516" spans="1:5" x14ac:dyDescent="0.25">
      <c r="A516" s="567">
        <f t="shared" si="40"/>
        <v>59779</v>
      </c>
      <c r="B516" s="662">
        <f t="shared" si="41"/>
        <v>-0.6399999999999999</v>
      </c>
      <c r="C516" s="662">
        <f t="shared" si="41"/>
        <v>-0.13</v>
      </c>
      <c r="D516" s="662">
        <f t="shared" si="41"/>
        <v>-1.25</v>
      </c>
      <c r="E516" s="662">
        <f t="shared" si="41"/>
        <v>-0.08</v>
      </c>
    </row>
    <row r="517" spans="1:5" x14ac:dyDescent="0.25">
      <c r="A517" s="575">
        <f t="shared" si="40"/>
        <v>59809</v>
      </c>
      <c r="B517" s="487">
        <f t="shared" si="41"/>
        <v>-0.6399999999999999</v>
      </c>
      <c r="C517" s="487">
        <f t="shared" si="41"/>
        <v>-0.13</v>
      </c>
      <c r="D517" s="487">
        <f t="shared" si="41"/>
        <v>-1.25</v>
      </c>
      <c r="E517" s="487">
        <f t="shared" si="41"/>
        <v>-0.08</v>
      </c>
    </row>
    <row r="518" spans="1:5" x14ac:dyDescent="0.25">
      <c r="A518" s="567">
        <f t="shared" si="40"/>
        <v>59840</v>
      </c>
      <c r="B518" s="662">
        <f t="shared" si="41"/>
        <v>-0.6399999999999999</v>
      </c>
      <c r="C518" s="662">
        <f t="shared" si="41"/>
        <v>-0.13</v>
      </c>
      <c r="D518" s="662">
        <f t="shared" si="41"/>
        <v>-1.25</v>
      </c>
      <c r="E518" s="662">
        <f t="shared" si="41"/>
        <v>-0.08</v>
      </c>
    </row>
    <row r="519" spans="1:5" x14ac:dyDescent="0.25">
      <c r="A519" s="575">
        <f t="shared" si="40"/>
        <v>59870</v>
      </c>
      <c r="B519" s="487">
        <f t="shared" si="41"/>
        <v>-0.6399999999999999</v>
      </c>
      <c r="C519" s="487">
        <f t="shared" si="41"/>
        <v>-0.13</v>
      </c>
      <c r="D519" s="487">
        <f t="shared" si="41"/>
        <v>-1.25</v>
      </c>
      <c r="E519" s="487">
        <f t="shared" si="41"/>
        <v>-0.08</v>
      </c>
    </row>
    <row r="520" spans="1:5" x14ac:dyDescent="0.25">
      <c r="A520" s="567">
        <f t="shared" si="40"/>
        <v>59901</v>
      </c>
      <c r="B520" s="662">
        <f t="shared" si="41"/>
        <v>-0.6399999999999999</v>
      </c>
      <c r="C520" s="662">
        <f t="shared" si="41"/>
        <v>-0.13</v>
      </c>
      <c r="D520" s="662">
        <f t="shared" si="41"/>
        <v>-1.25</v>
      </c>
      <c r="E520" s="662">
        <f t="shared" si="41"/>
        <v>-0.08</v>
      </c>
    </row>
    <row r="521" spans="1:5" x14ac:dyDescent="0.25">
      <c r="A521" s="575">
        <f t="shared" si="40"/>
        <v>59932</v>
      </c>
      <c r="B521" s="487">
        <f t="shared" si="41"/>
        <v>-0.6399999999999999</v>
      </c>
      <c r="C521" s="487">
        <f t="shared" si="41"/>
        <v>-0.13</v>
      </c>
      <c r="D521" s="487">
        <f t="shared" si="41"/>
        <v>-1.25</v>
      </c>
      <c r="E521" s="487">
        <f t="shared" si="41"/>
        <v>-0.08</v>
      </c>
    </row>
    <row r="522" spans="1:5" x14ac:dyDescent="0.25">
      <c r="A522" s="567">
        <f t="shared" si="40"/>
        <v>59961</v>
      </c>
      <c r="B522" s="662">
        <f t="shared" si="41"/>
        <v>-0.6399999999999999</v>
      </c>
      <c r="C522" s="662">
        <f t="shared" si="41"/>
        <v>-0.13</v>
      </c>
      <c r="D522" s="662">
        <f t="shared" si="41"/>
        <v>-1.25</v>
      </c>
      <c r="E522" s="662">
        <f t="shared" si="41"/>
        <v>-0.08</v>
      </c>
    </row>
    <row r="523" spans="1:5" x14ac:dyDescent="0.25">
      <c r="A523" s="575">
        <f t="shared" si="40"/>
        <v>59992</v>
      </c>
      <c r="B523" s="487">
        <f t="shared" si="41"/>
        <v>-0.6399999999999999</v>
      </c>
      <c r="C523" s="487">
        <f t="shared" si="41"/>
        <v>-0.13</v>
      </c>
      <c r="D523" s="487">
        <f t="shared" si="41"/>
        <v>-1.25</v>
      </c>
      <c r="E523" s="487">
        <f t="shared" si="41"/>
        <v>-0.08</v>
      </c>
    </row>
    <row r="524" spans="1:5" x14ac:dyDescent="0.25">
      <c r="A524" s="567">
        <f t="shared" si="40"/>
        <v>60022</v>
      </c>
      <c r="B524" s="662">
        <f t="shared" si="41"/>
        <v>-0.6399999999999999</v>
      </c>
      <c r="C524" s="662">
        <f t="shared" si="41"/>
        <v>-0.13</v>
      </c>
      <c r="D524" s="662">
        <f t="shared" si="41"/>
        <v>-1.25</v>
      </c>
      <c r="E524" s="662">
        <f t="shared" si="41"/>
        <v>-0.08</v>
      </c>
    </row>
    <row r="525" spans="1:5" x14ac:dyDescent="0.25">
      <c r="A525" s="575">
        <f t="shared" si="40"/>
        <v>60053</v>
      </c>
      <c r="B525" s="487">
        <f t="shared" si="41"/>
        <v>-0.6399999999999999</v>
      </c>
      <c r="C525" s="487">
        <f t="shared" si="41"/>
        <v>-0.13</v>
      </c>
      <c r="D525" s="487">
        <f t="shared" si="41"/>
        <v>-1.25</v>
      </c>
      <c r="E525" s="487">
        <f t="shared" si="41"/>
        <v>-0.08</v>
      </c>
    </row>
    <row r="526" spans="1:5" x14ac:dyDescent="0.25">
      <c r="A526" s="567">
        <f t="shared" si="40"/>
        <v>60083</v>
      </c>
      <c r="B526" s="662">
        <f t="shared" si="41"/>
        <v>-0.6399999999999999</v>
      </c>
      <c r="C526" s="662">
        <f t="shared" si="41"/>
        <v>-0.13</v>
      </c>
      <c r="D526" s="662">
        <f t="shared" si="41"/>
        <v>-1.25</v>
      </c>
      <c r="E526" s="662">
        <f t="shared" si="41"/>
        <v>-0.08</v>
      </c>
    </row>
    <row r="527" spans="1:5" x14ac:dyDescent="0.25">
      <c r="A527" s="575">
        <f t="shared" si="40"/>
        <v>60114</v>
      </c>
      <c r="B527" s="487">
        <f t="shared" si="41"/>
        <v>-0.6399999999999999</v>
      </c>
      <c r="C527" s="487">
        <f t="shared" si="41"/>
        <v>-0.13</v>
      </c>
      <c r="D527" s="487">
        <f t="shared" si="41"/>
        <v>-1.25</v>
      </c>
      <c r="E527" s="487">
        <f t="shared" si="41"/>
        <v>-0.08</v>
      </c>
    </row>
    <row r="528" spans="1:5" x14ac:dyDescent="0.25">
      <c r="A528" s="567">
        <f t="shared" si="40"/>
        <v>60145</v>
      </c>
      <c r="B528" s="662">
        <f t="shared" si="41"/>
        <v>-0.6399999999999999</v>
      </c>
      <c r="C528" s="662">
        <f t="shared" si="41"/>
        <v>-0.13</v>
      </c>
      <c r="D528" s="662">
        <f t="shared" si="41"/>
        <v>-1.25</v>
      </c>
      <c r="E528" s="662">
        <f t="shared" si="41"/>
        <v>-0.08</v>
      </c>
    </row>
    <row r="529" spans="1:5" x14ac:dyDescent="0.25">
      <c r="A529" s="575">
        <f t="shared" si="40"/>
        <v>60175</v>
      </c>
      <c r="B529" s="487">
        <f t="shared" si="41"/>
        <v>-0.6399999999999999</v>
      </c>
      <c r="C529" s="487">
        <f t="shared" si="41"/>
        <v>-0.13</v>
      </c>
      <c r="D529" s="487">
        <f t="shared" si="41"/>
        <v>-1.25</v>
      </c>
      <c r="E529" s="487">
        <f t="shared" si="41"/>
        <v>-0.08</v>
      </c>
    </row>
    <row r="530" spans="1:5" x14ac:dyDescent="0.25">
      <c r="A530" s="567">
        <f t="shared" si="40"/>
        <v>60206</v>
      </c>
      <c r="B530" s="662">
        <f t="shared" si="41"/>
        <v>-0.6399999999999999</v>
      </c>
      <c r="C530" s="662">
        <f t="shared" si="41"/>
        <v>-0.13</v>
      </c>
      <c r="D530" s="662">
        <f t="shared" si="41"/>
        <v>-1.25</v>
      </c>
      <c r="E530" s="662">
        <f t="shared" si="41"/>
        <v>-0.08</v>
      </c>
    </row>
    <row r="531" spans="1:5" x14ac:dyDescent="0.25">
      <c r="A531" s="575">
        <f t="shared" si="40"/>
        <v>60236</v>
      </c>
      <c r="B531" s="487">
        <f t="shared" ref="B531:E546" si="42">+B530</f>
        <v>-0.6399999999999999</v>
      </c>
      <c r="C531" s="487">
        <f t="shared" si="42"/>
        <v>-0.13</v>
      </c>
      <c r="D531" s="487">
        <f t="shared" si="42"/>
        <v>-1.25</v>
      </c>
      <c r="E531" s="487">
        <f t="shared" si="42"/>
        <v>-0.08</v>
      </c>
    </row>
    <row r="532" spans="1:5" x14ac:dyDescent="0.25">
      <c r="A532" s="567">
        <f t="shared" si="40"/>
        <v>60267</v>
      </c>
      <c r="B532" s="662">
        <f t="shared" si="42"/>
        <v>-0.6399999999999999</v>
      </c>
      <c r="C532" s="662">
        <f t="shared" si="42"/>
        <v>-0.13</v>
      </c>
      <c r="D532" s="662">
        <f t="shared" si="42"/>
        <v>-1.25</v>
      </c>
      <c r="E532" s="662">
        <f t="shared" si="42"/>
        <v>-0.08</v>
      </c>
    </row>
    <row r="533" spans="1:5" x14ac:dyDescent="0.25">
      <c r="A533" s="575">
        <f t="shared" si="40"/>
        <v>60298</v>
      </c>
      <c r="B533" s="487">
        <f t="shared" si="42"/>
        <v>-0.6399999999999999</v>
      </c>
      <c r="C533" s="487">
        <f t="shared" si="42"/>
        <v>-0.13</v>
      </c>
      <c r="D533" s="487">
        <f t="shared" si="42"/>
        <v>-1.25</v>
      </c>
      <c r="E533" s="487">
        <f t="shared" si="42"/>
        <v>-0.08</v>
      </c>
    </row>
    <row r="534" spans="1:5" x14ac:dyDescent="0.25">
      <c r="A534" s="567">
        <f t="shared" si="40"/>
        <v>60326</v>
      </c>
      <c r="B534" s="662">
        <f t="shared" si="42"/>
        <v>-0.6399999999999999</v>
      </c>
      <c r="C534" s="662">
        <f t="shared" si="42"/>
        <v>-0.13</v>
      </c>
      <c r="D534" s="662">
        <f t="shared" si="42"/>
        <v>-1.25</v>
      </c>
      <c r="E534" s="662">
        <f t="shared" si="42"/>
        <v>-0.08</v>
      </c>
    </row>
    <row r="535" spans="1:5" x14ac:dyDescent="0.25">
      <c r="A535" s="575">
        <f t="shared" si="40"/>
        <v>60357</v>
      </c>
      <c r="B535" s="487">
        <f t="shared" si="42"/>
        <v>-0.6399999999999999</v>
      </c>
      <c r="C535" s="487">
        <f t="shared" si="42"/>
        <v>-0.13</v>
      </c>
      <c r="D535" s="487">
        <f t="shared" si="42"/>
        <v>-1.25</v>
      </c>
      <c r="E535" s="487">
        <f t="shared" si="42"/>
        <v>-0.08</v>
      </c>
    </row>
    <row r="536" spans="1:5" x14ac:dyDescent="0.25">
      <c r="A536" s="567">
        <f t="shared" si="40"/>
        <v>60387</v>
      </c>
      <c r="B536" s="662">
        <f t="shared" si="42"/>
        <v>-0.6399999999999999</v>
      </c>
      <c r="C536" s="662">
        <f t="shared" si="42"/>
        <v>-0.13</v>
      </c>
      <c r="D536" s="662">
        <f t="shared" si="42"/>
        <v>-1.25</v>
      </c>
      <c r="E536" s="662">
        <f t="shared" si="42"/>
        <v>-0.08</v>
      </c>
    </row>
    <row r="537" spans="1:5" x14ac:dyDescent="0.25">
      <c r="A537" s="575">
        <f t="shared" si="40"/>
        <v>60418</v>
      </c>
      <c r="B537" s="487">
        <f t="shared" si="42"/>
        <v>-0.6399999999999999</v>
      </c>
      <c r="C537" s="487">
        <f t="shared" si="42"/>
        <v>-0.13</v>
      </c>
      <c r="D537" s="487">
        <f t="shared" si="42"/>
        <v>-1.25</v>
      </c>
      <c r="E537" s="487">
        <f t="shared" si="42"/>
        <v>-0.08</v>
      </c>
    </row>
    <row r="538" spans="1:5" x14ac:dyDescent="0.25">
      <c r="A538" s="567">
        <f t="shared" si="40"/>
        <v>60448</v>
      </c>
      <c r="B538" s="662">
        <f t="shared" si="42"/>
        <v>-0.6399999999999999</v>
      </c>
      <c r="C538" s="662">
        <f t="shared" si="42"/>
        <v>-0.13</v>
      </c>
      <c r="D538" s="662">
        <f t="shared" si="42"/>
        <v>-1.25</v>
      </c>
      <c r="E538" s="662">
        <f t="shared" si="42"/>
        <v>-0.08</v>
      </c>
    </row>
    <row r="539" spans="1:5" x14ac:dyDescent="0.25">
      <c r="A539" s="575">
        <f t="shared" si="40"/>
        <v>60479</v>
      </c>
      <c r="B539" s="487">
        <f t="shared" si="42"/>
        <v>-0.6399999999999999</v>
      </c>
      <c r="C539" s="487">
        <f t="shared" si="42"/>
        <v>-0.13</v>
      </c>
      <c r="D539" s="487">
        <f t="shared" si="42"/>
        <v>-1.25</v>
      </c>
      <c r="E539" s="487">
        <f t="shared" si="42"/>
        <v>-0.08</v>
      </c>
    </row>
    <row r="540" spans="1:5" x14ac:dyDescent="0.25">
      <c r="A540" s="567">
        <f t="shared" si="40"/>
        <v>60510</v>
      </c>
      <c r="B540" s="662">
        <f t="shared" si="42"/>
        <v>-0.6399999999999999</v>
      </c>
      <c r="C540" s="662">
        <f t="shared" si="42"/>
        <v>-0.13</v>
      </c>
      <c r="D540" s="662">
        <f t="shared" si="42"/>
        <v>-1.25</v>
      </c>
      <c r="E540" s="662">
        <f t="shared" si="42"/>
        <v>-0.08</v>
      </c>
    </row>
    <row r="541" spans="1:5" x14ac:dyDescent="0.25">
      <c r="A541" s="575">
        <f t="shared" si="40"/>
        <v>60540</v>
      </c>
      <c r="B541" s="487">
        <f t="shared" si="42"/>
        <v>-0.6399999999999999</v>
      </c>
      <c r="C541" s="487">
        <f t="shared" si="42"/>
        <v>-0.13</v>
      </c>
      <c r="D541" s="487">
        <f t="shared" si="42"/>
        <v>-1.25</v>
      </c>
      <c r="E541" s="487">
        <f t="shared" si="42"/>
        <v>-0.08</v>
      </c>
    </row>
    <row r="542" spans="1:5" x14ac:dyDescent="0.25">
      <c r="A542" s="567">
        <f t="shared" si="40"/>
        <v>60571</v>
      </c>
      <c r="B542" s="662">
        <f t="shared" si="42"/>
        <v>-0.6399999999999999</v>
      </c>
      <c r="C542" s="662">
        <f t="shared" si="42"/>
        <v>-0.13</v>
      </c>
      <c r="D542" s="662">
        <f t="shared" si="42"/>
        <v>-1.25</v>
      </c>
      <c r="E542" s="662">
        <f t="shared" si="42"/>
        <v>-0.08</v>
      </c>
    </row>
    <row r="543" spans="1:5" x14ac:dyDescent="0.25">
      <c r="A543" s="575">
        <f t="shared" si="40"/>
        <v>60601</v>
      </c>
      <c r="B543" s="487">
        <f t="shared" si="42"/>
        <v>-0.6399999999999999</v>
      </c>
      <c r="C543" s="487">
        <f t="shared" si="42"/>
        <v>-0.13</v>
      </c>
      <c r="D543" s="487">
        <f t="shared" si="42"/>
        <v>-1.25</v>
      </c>
      <c r="E543" s="487">
        <f t="shared" si="42"/>
        <v>-0.08</v>
      </c>
    </row>
    <row r="544" spans="1:5" x14ac:dyDescent="0.25">
      <c r="A544" s="567">
        <f t="shared" si="40"/>
        <v>60632</v>
      </c>
      <c r="B544" s="662">
        <f t="shared" si="42"/>
        <v>-0.6399999999999999</v>
      </c>
      <c r="C544" s="662">
        <f t="shared" si="42"/>
        <v>-0.13</v>
      </c>
      <c r="D544" s="662">
        <f t="shared" si="42"/>
        <v>-1.25</v>
      </c>
      <c r="E544" s="662">
        <f t="shared" si="42"/>
        <v>-0.08</v>
      </c>
    </row>
    <row r="545" spans="1:5" x14ac:dyDescent="0.25">
      <c r="A545" s="575">
        <f t="shared" si="40"/>
        <v>60663</v>
      </c>
      <c r="B545" s="487">
        <f t="shared" si="42"/>
        <v>-0.6399999999999999</v>
      </c>
      <c r="C545" s="487">
        <f t="shared" si="42"/>
        <v>-0.13</v>
      </c>
      <c r="D545" s="487">
        <f t="shared" si="42"/>
        <v>-1.25</v>
      </c>
      <c r="E545" s="487">
        <f t="shared" si="42"/>
        <v>-0.08</v>
      </c>
    </row>
    <row r="546" spans="1:5" x14ac:dyDescent="0.25">
      <c r="A546" s="567">
        <f t="shared" si="40"/>
        <v>60691</v>
      </c>
      <c r="B546" s="662">
        <f t="shared" si="42"/>
        <v>-0.6399999999999999</v>
      </c>
      <c r="C546" s="662">
        <f t="shared" si="42"/>
        <v>-0.13</v>
      </c>
      <c r="D546" s="662">
        <f t="shared" si="42"/>
        <v>-1.25</v>
      </c>
      <c r="E546" s="662">
        <f t="shared" si="42"/>
        <v>-0.08</v>
      </c>
    </row>
    <row r="547" spans="1:5" x14ac:dyDescent="0.25">
      <c r="A547" s="575">
        <f t="shared" si="40"/>
        <v>60722</v>
      </c>
      <c r="B547" s="487">
        <f t="shared" ref="B547:E562" si="43">+B546</f>
        <v>-0.6399999999999999</v>
      </c>
      <c r="C547" s="487">
        <f t="shared" si="43"/>
        <v>-0.13</v>
      </c>
      <c r="D547" s="487">
        <f t="shared" si="43"/>
        <v>-1.25</v>
      </c>
      <c r="E547" s="487">
        <f t="shared" si="43"/>
        <v>-0.08</v>
      </c>
    </row>
    <row r="548" spans="1:5" x14ac:dyDescent="0.25">
      <c r="A548" s="567">
        <f t="shared" si="40"/>
        <v>60752</v>
      </c>
      <c r="B548" s="662">
        <f t="shared" si="43"/>
        <v>-0.6399999999999999</v>
      </c>
      <c r="C548" s="662">
        <f t="shared" si="43"/>
        <v>-0.13</v>
      </c>
      <c r="D548" s="662">
        <f t="shared" si="43"/>
        <v>-1.25</v>
      </c>
      <c r="E548" s="662">
        <f t="shared" si="43"/>
        <v>-0.08</v>
      </c>
    </row>
    <row r="549" spans="1:5" x14ac:dyDescent="0.25">
      <c r="A549" s="575">
        <f t="shared" si="40"/>
        <v>60783</v>
      </c>
      <c r="B549" s="487">
        <f t="shared" si="43"/>
        <v>-0.6399999999999999</v>
      </c>
      <c r="C549" s="487">
        <f t="shared" si="43"/>
        <v>-0.13</v>
      </c>
      <c r="D549" s="487">
        <f t="shared" si="43"/>
        <v>-1.25</v>
      </c>
      <c r="E549" s="487">
        <f t="shared" si="43"/>
        <v>-0.08</v>
      </c>
    </row>
    <row r="550" spans="1:5" x14ac:dyDescent="0.25">
      <c r="A550" s="567">
        <f t="shared" si="40"/>
        <v>60813</v>
      </c>
      <c r="B550" s="662">
        <f t="shared" si="43"/>
        <v>-0.6399999999999999</v>
      </c>
      <c r="C550" s="662">
        <f t="shared" si="43"/>
        <v>-0.13</v>
      </c>
      <c r="D550" s="662">
        <f t="shared" si="43"/>
        <v>-1.25</v>
      </c>
      <c r="E550" s="662">
        <f t="shared" si="43"/>
        <v>-0.08</v>
      </c>
    </row>
    <row r="551" spans="1:5" x14ac:dyDescent="0.25">
      <c r="A551" s="575">
        <f t="shared" si="40"/>
        <v>60844</v>
      </c>
      <c r="B551" s="487">
        <f t="shared" si="43"/>
        <v>-0.6399999999999999</v>
      </c>
      <c r="C551" s="487">
        <f t="shared" si="43"/>
        <v>-0.13</v>
      </c>
      <c r="D551" s="487">
        <f t="shared" si="43"/>
        <v>-1.25</v>
      </c>
      <c r="E551" s="487">
        <f t="shared" si="43"/>
        <v>-0.08</v>
      </c>
    </row>
    <row r="552" spans="1:5" x14ac:dyDescent="0.25">
      <c r="A552" s="567">
        <f t="shared" si="40"/>
        <v>60875</v>
      </c>
      <c r="B552" s="662">
        <f t="shared" si="43"/>
        <v>-0.6399999999999999</v>
      </c>
      <c r="C552" s="662">
        <f t="shared" si="43"/>
        <v>-0.13</v>
      </c>
      <c r="D552" s="662">
        <f t="shared" si="43"/>
        <v>-1.25</v>
      </c>
      <c r="E552" s="662">
        <f t="shared" si="43"/>
        <v>-0.08</v>
      </c>
    </row>
    <row r="553" spans="1:5" x14ac:dyDescent="0.25">
      <c r="A553" s="575">
        <f t="shared" si="40"/>
        <v>60905</v>
      </c>
      <c r="B553" s="487">
        <f t="shared" si="43"/>
        <v>-0.6399999999999999</v>
      </c>
      <c r="C553" s="487">
        <f t="shared" si="43"/>
        <v>-0.13</v>
      </c>
      <c r="D553" s="487">
        <f t="shared" si="43"/>
        <v>-1.25</v>
      </c>
      <c r="E553" s="487">
        <f t="shared" si="43"/>
        <v>-0.08</v>
      </c>
    </row>
    <row r="554" spans="1:5" x14ac:dyDescent="0.25">
      <c r="A554" s="567">
        <f t="shared" si="40"/>
        <v>60936</v>
      </c>
      <c r="B554" s="662">
        <f t="shared" si="43"/>
        <v>-0.6399999999999999</v>
      </c>
      <c r="C554" s="662">
        <f t="shared" si="43"/>
        <v>-0.13</v>
      </c>
      <c r="D554" s="662">
        <f t="shared" si="43"/>
        <v>-1.25</v>
      </c>
      <c r="E554" s="662">
        <f t="shared" si="43"/>
        <v>-0.08</v>
      </c>
    </row>
    <row r="555" spans="1:5" x14ac:dyDescent="0.25">
      <c r="A555" s="575">
        <f t="shared" si="40"/>
        <v>60966</v>
      </c>
      <c r="B555" s="487">
        <f t="shared" si="43"/>
        <v>-0.6399999999999999</v>
      </c>
      <c r="C555" s="487">
        <f t="shared" si="43"/>
        <v>-0.13</v>
      </c>
      <c r="D555" s="487">
        <f t="shared" si="43"/>
        <v>-1.25</v>
      </c>
      <c r="E555" s="487">
        <f t="shared" si="43"/>
        <v>-0.08</v>
      </c>
    </row>
    <row r="556" spans="1:5" x14ac:dyDescent="0.25">
      <c r="A556" s="567">
        <f t="shared" si="40"/>
        <v>60997</v>
      </c>
      <c r="B556" s="662">
        <f t="shared" si="43"/>
        <v>-0.6399999999999999</v>
      </c>
      <c r="C556" s="662">
        <f t="shared" si="43"/>
        <v>-0.13</v>
      </c>
      <c r="D556" s="662">
        <f t="shared" si="43"/>
        <v>-1.25</v>
      </c>
      <c r="E556" s="662">
        <f t="shared" si="43"/>
        <v>-0.08</v>
      </c>
    </row>
    <row r="557" spans="1:5" x14ac:dyDescent="0.25">
      <c r="A557" s="575">
        <f t="shared" si="40"/>
        <v>61028</v>
      </c>
      <c r="B557" s="487">
        <f t="shared" si="43"/>
        <v>-0.6399999999999999</v>
      </c>
      <c r="C557" s="487">
        <f t="shared" si="43"/>
        <v>-0.13</v>
      </c>
      <c r="D557" s="487">
        <f t="shared" si="43"/>
        <v>-1.25</v>
      </c>
      <c r="E557" s="487">
        <f t="shared" si="43"/>
        <v>-0.08</v>
      </c>
    </row>
    <row r="558" spans="1:5" x14ac:dyDescent="0.25">
      <c r="A558" s="567">
        <f t="shared" si="40"/>
        <v>61056</v>
      </c>
      <c r="B558" s="662">
        <f t="shared" si="43"/>
        <v>-0.6399999999999999</v>
      </c>
      <c r="C558" s="662">
        <f t="shared" si="43"/>
        <v>-0.13</v>
      </c>
      <c r="D558" s="662">
        <f t="shared" si="43"/>
        <v>-1.25</v>
      </c>
      <c r="E558" s="662">
        <f t="shared" si="43"/>
        <v>-0.08</v>
      </c>
    </row>
    <row r="559" spans="1:5" x14ac:dyDescent="0.25">
      <c r="A559" s="575">
        <f t="shared" si="40"/>
        <v>61087</v>
      </c>
      <c r="B559" s="487">
        <f t="shared" si="43"/>
        <v>-0.6399999999999999</v>
      </c>
      <c r="C559" s="487">
        <f t="shared" si="43"/>
        <v>-0.13</v>
      </c>
      <c r="D559" s="487">
        <f t="shared" si="43"/>
        <v>-1.25</v>
      </c>
      <c r="E559" s="487">
        <f t="shared" si="43"/>
        <v>-0.08</v>
      </c>
    </row>
    <row r="560" spans="1:5" x14ac:dyDescent="0.25">
      <c r="A560" s="567">
        <f t="shared" si="40"/>
        <v>61117</v>
      </c>
      <c r="B560" s="662">
        <f t="shared" si="43"/>
        <v>-0.6399999999999999</v>
      </c>
      <c r="C560" s="662">
        <f t="shared" si="43"/>
        <v>-0.13</v>
      </c>
      <c r="D560" s="662">
        <f t="shared" si="43"/>
        <v>-1.25</v>
      </c>
      <c r="E560" s="662">
        <f t="shared" si="43"/>
        <v>-0.08</v>
      </c>
    </row>
    <row r="561" spans="1:5" x14ac:dyDescent="0.25">
      <c r="A561" s="575">
        <f t="shared" si="40"/>
        <v>61148</v>
      </c>
      <c r="B561" s="487">
        <f t="shared" si="43"/>
        <v>-0.6399999999999999</v>
      </c>
      <c r="C561" s="487">
        <f t="shared" si="43"/>
        <v>-0.13</v>
      </c>
      <c r="D561" s="487">
        <f t="shared" si="43"/>
        <v>-1.25</v>
      </c>
      <c r="E561" s="487">
        <f t="shared" si="43"/>
        <v>-0.08</v>
      </c>
    </row>
    <row r="562" spans="1:5" x14ac:dyDescent="0.25">
      <c r="A562" s="567">
        <f t="shared" si="40"/>
        <v>61178</v>
      </c>
      <c r="B562" s="662">
        <f t="shared" si="43"/>
        <v>-0.6399999999999999</v>
      </c>
      <c r="C562" s="662">
        <f t="shared" si="43"/>
        <v>-0.13</v>
      </c>
      <c r="D562" s="662">
        <f t="shared" si="43"/>
        <v>-1.25</v>
      </c>
      <c r="E562" s="662">
        <f t="shared" si="43"/>
        <v>-0.08</v>
      </c>
    </row>
    <row r="563" spans="1:5" x14ac:dyDescent="0.25">
      <c r="A563" s="575">
        <f t="shared" si="40"/>
        <v>61209</v>
      </c>
      <c r="B563" s="487">
        <f t="shared" ref="B563:E578" si="44">+B562</f>
        <v>-0.6399999999999999</v>
      </c>
      <c r="C563" s="487">
        <f t="shared" si="44"/>
        <v>-0.13</v>
      </c>
      <c r="D563" s="487">
        <f t="shared" si="44"/>
        <v>-1.25</v>
      </c>
      <c r="E563" s="487">
        <f t="shared" si="44"/>
        <v>-0.08</v>
      </c>
    </row>
    <row r="564" spans="1:5" x14ac:dyDescent="0.25">
      <c r="A564" s="567">
        <f t="shared" si="40"/>
        <v>61240</v>
      </c>
      <c r="B564" s="662">
        <f t="shared" si="44"/>
        <v>-0.6399999999999999</v>
      </c>
      <c r="C564" s="662">
        <f t="shared" si="44"/>
        <v>-0.13</v>
      </c>
      <c r="D564" s="662">
        <f t="shared" si="44"/>
        <v>-1.25</v>
      </c>
      <c r="E564" s="662">
        <f t="shared" si="44"/>
        <v>-0.08</v>
      </c>
    </row>
    <row r="565" spans="1:5" x14ac:dyDescent="0.25">
      <c r="A565" s="575">
        <f t="shared" si="40"/>
        <v>61270</v>
      </c>
      <c r="B565" s="487">
        <f t="shared" si="44"/>
        <v>-0.6399999999999999</v>
      </c>
      <c r="C565" s="487">
        <f t="shared" si="44"/>
        <v>-0.13</v>
      </c>
      <c r="D565" s="487">
        <f t="shared" si="44"/>
        <v>-1.25</v>
      </c>
      <c r="E565" s="487">
        <f t="shared" si="44"/>
        <v>-0.08</v>
      </c>
    </row>
    <row r="566" spans="1:5" x14ac:dyDescent="0.25">
      <c r="A566" s="567">
        <f t="shared" si="40"/>
        <v>61301</v>
      </c>
      <c r="B566" s="662">
        <f t="shared" si="44"/>
        <v>-0.6399999999999999</v>
      </c>
      <c r="C566" s="662">
        <f t="shared" si="44"/>
        <v>-0.13</v>
      </c>
      <c r="D566" s="662">
        <f t="shared" si="44"/>
        <v>-1.25</v>
      </c>
      <c r="E566" s="662">
        <f t="shared" si="44"/>
        <v>-0.08</v>
      </c>
    </row>
    <row r="567" spans="1:5" x14ac:dyDescent="0.25">
      <c r="A567" s="575">
        <f t="shared" si="40"/>
        <v>61331</v>
      </c>
      <c r="B567" s="487">
        <f t="shared" si="44"/>
        <v>-0.6399999999999999</v>
      </c>
      <c r="C567" s="487">
        <f t="shared" si="44"/>
        <v>-0.13</v>
      </c>
      <c r="D567" s="487">
        <f t="shared" si="44"/>
        <v>-1.25</v>
      </c>
      <c r="E567" s="487">
        <f t="shared" si="44"/>
        <v>-0.08</v>
      </c>
    </row>
    <row r="568" spans="1:5" x14ac:dyDescent="0.25">
      <c r="A568" s="567">
        <f t="shared" si="40"/>
        <v>61362</v>
      </c>
      <c r="B568" s="662">
        <f t="shared" si="44"/>
        <v>-0.6399999999999999</v>
      </c>
      <c r="C568" s="662">
        <f t="shared" si="44"/>
        <v>-0.13</v>
      </c>
      <c r="D568" s="662">
        <f t="shared" si="44"/>
        <v>-1.25</v>
      </c>
      <c r="E568" s="662">
        <f t="shared" si="44"/>
        <v>-0.08</v>
      </c>
    </row>
    <row r="569" spans="1:5" x14ac:dyDescent="0.25">
      <c r="A569" s="575">
        <f t="shared" si="40"/>
        <v>61393</v>
      </c>
      <c r="B569" s="487">
        <f t="shared" si="44"/>
        <v>-0.6399999999999999</v>
      </c>
      <c r="C569" s="487">
        <f t="shared" si="44"/>
        <v>-0.13</v>
      </c>
      <c r="D569" s="487">
        <f t="shared" si="44"/>
        <v>-1.25</v>
      </c>
      <c r="E569" s="487">
        <f t="shared" si="44"/>
        <v>-0.08</v>
      </c>
    </row>
    <row r="570" spans="1:5" x14ac:dyDescent="0.25">
      <c r="A570" s="567">
        <f t="shared" si="40"/>
        <v>61422</v>
      </c>
      <c r="B570" s="662">
        <f t="shared" si="44"/>
        <v>-0.6399999999999999</v>
      </c>
      <c r="C570" s="662">
        <f t="shared" si="44"/>
        <v>-0.13</v>
      </c>
      <c r="D570" s="662">
        <f t="shared" si="44"/>
        <v>-1.25</v>
      </c>
      <c r="E570" s="662">
        <f t="shared" si="44"/>
        <v>-0.08</v>
      </c>
    </row>
    <row r="571" spans="1:5" x14ac:dyDescent="0.25">
      <c r="A571" s="575">
        <f t="shared" si="40"/>
        <v>61453</v>
      </c>
      <c r="B571" s="487">
        <f t="shared" si="44"/>
        <v>-0.6399999999999999</v>
      </c>
      <c r="C571" s="487">
        <f t="shared" si="44"/>
        <v>-0.13</v>
      </c>
      <c r="D571" s="487">
        <f t="shared" si="44"/>
        <v>-1.25</v>
      </c>
      <c r="E571" s="487">
        <f t="shared" si="44"/>
        <v>-0.08</v>
      </c>
    </row>
    <row r="572" spans="1:5" x14ac:dyDescent="0.25">
      <c r="A572" s="567">
        <f t="shared" si="40"/>
        <v>61483</v>
      </c>
      <c r="B572" s="662">
        <f t="shared" si="44"/>
        <v>-0.6399999999999999</v>
      </c>
      <c r="C572" s="662">
        <f t="shared" si="44"/>
        <v>-0.13</v>
      </c>
      <c r="D572" s="662">
        <f t="shared" si="44"/>
        <v>-1.25</v>
      </c>
      <c r="E572" s="662">
        <f t="shared" si="44"/>
        <v>-0.08</v>
      </c>
    </row>
    <row r="573" spans="1:5" x14ac:dyDescent="0.25">
      <c r="A573" s="575">
        <f t="shared" si="40"/>
        <v>61514</v>
      </c>
      <c r="B573" s="487">
        <f t="shared" si="44"/>
        <v>-0.6399999999999999</v>
      </c>
      <c r="C573" s="487">
        <f t="shared" si="44"/>
        <v>-0.13</v>
      </c>
      <c r="D573" s="487">
        <f t="shared" si="44"/>
        <v>-1.25</v>
      </c>
      <c r="E573" s="487">
        <f t="shared" si="44"/>
        <v>-0.08</v>
      </c>
    </row>
    <row r="574" spans="1:5" x14ac:dyDescent="0.25">
      <c r="A574" s="567">
        <f t="shared" si="40"/>
        <v>61544</v>
      </c>
      <c r="B574" s="662">
        <f t="shared" si="44"/>
        <v>-0.6399999999999999</v>
      </c>
      <c r="C574" s="662">
        <f t="shared" si="44"/>
        <v>-0.13</v>
      </c>
      <c r="D574" s="662">
        <f t="shared" si="44"/>
        <v>-1.25</v>
      </c>
      <c r="E574" s="662">
        <f t="shared" si="44"/>
        <v>-0.08</v>
      </c>
    </row>
    <row r="575" spans="1:5" x14ac:dyDescent="0.25">
      <c r="A575" s="575">
        <f t="shared" si="40"/>
        <v>61575</v>
      </c>
      <c r="B575" s="487">
        <f t="shared" si="44"/>
        <v>-0.6399999999999999</v>
      </c>
      <c r="C575" s="487">
        <f t="shared" si="44"/>
        <v>-0.13</v>
      </c>
      <c r="D575" s="487">
        <f t="shared" si="44"/>
        <v>-1.25</v>
      </c>
      <c r="E575" s="487">
        <f t="shared" si="44"/>
        <v>-0.08</v>
      </c>
    </row>
    <row r="576" spans="1:5" x14ac:dyDescent="0.25">
      <c r="A576" s="567">
        <f t="shared" si="40"/>
        <v>61606</v>
      </c>
      <c r="B576" s="662">
        <f t="shared" si="44"/>
        <v>-0.6399999999999999</v>
      </c>
      <c r="C576" s="662">
        <f t="shared" si="44"/>
        <v>-0.13</v>
      </c>
      <c r="D576" s="662">
        <f t="shared" si="44"/>
        <v>-1.25</v>
      </c>
      <c r="E576" s="662">
        <f t="shared" si="44"/>
        <v>-0.08</v>
      </c>
    </row>
    <row r="577" spans="1:5" x14ac:dyDescent="0.25">
      <c r="A577" s="575">
        <f t="shared" si="40"/>
        <v>61636</v>
      </c>
      <c r="B577" s="487">
        <f t="shared" si="44"/>
        <v>-0.6399999999999999</v>
      </c>
      <c r="C577" s="487">
        <f t="shared" si="44"/>
        <v>-0.13</v>
      </c>
      <c r="D577" s="487">
        <f t="shared" si="44"/>
        <v>-1.25</v>
      </c>
      <c r="E577" s="487">
        <f t="shared" si="44"/>
        <v>-0.08</v>
      </c>
    </row>
    <row r="578" spans="1:5" x14ac:dyDescent="0.25">
      <c r="A578" s="567">
        <f t="shared" si="40"/>
        <v>61667</v>
      </c>
      <c r="B578" s="662">
        <f t="shared" si="44"/>
        <v>-0.6399999999999999</v>
      </c>
      <c r="C578" s="662">
        <f t="shared" si="44"/>
        <v>-0.13</v>
      </c>
      <c r="D578" s="662">
        <f t="shared" si="44"/>
        <v>-1.25</v>
      </c>
      <c r="E578" s="662">
        <f t="shared" si="44"/>
        <v>-0.08</v>
      </c>
    </row>
    <row r="579" spans="1:5" x14ac:dyDescent="0.25">
      <c r="A579" s="575">
        <f t="shared" ref="A579:A642" si="45">+EOMONTH(A578,1)</f>
        <v>61697</v>
      </c>
      <c r="B579" s="487">
        <f t="shared" ref="B579:E594" si="46">+B578</f>
        <v>-0.6399999999999999</v>
      </c>
      <c r="C579" s="487">
        <f t="shared" si="46"/>
        <v>-0.13</v>
      </c>
      <c r="D579" s="487">
        <f t="shared" si="46"/>
        <v>-1.25</v>
      </c>
      <c r="E579" s="487">
        <f t="shared" si="46"/>
        <v>-0.08</v>
      </c>
    </row>
    <row r="580" spans="1:5" x14ac:dyDescent="0.25">
      <c r="A580" s="567">
        <f t="shared" si="45"/>
        <v>61728</v>
      </c>
      <c r="B580" s="662">
        <f t="shared" si="46"/>
        <v>-0.6399999999999999</v>
      </c>
      <c r="C580" s="662">
        <f t="shared" si="46"/>
        <v>-0.13</v>
      </c>
      <c r="D580" s="662">
        <f t="shared" si="46"/>
        <v>-1.25</v>
      </c>
      <c r="E580" s="662">
        <f t="shared" si="46"/>
        <v>-0.08</v>
      </c>
    </row>
    <row r="581" spans="1:5" x14ac:dyDescent="0.25">
      <c r="A581" s="575">
        <f t="shared" si="45"/>
        <v>61759</v>
      </c>
      <c r="B581" s="487">
        <f t="shared" si="46"/>
        <v>-0.6399999999999999</v>
      </c>
      <c r="C581" s="487">
        <f t="shared" si="46"/>
        <v>-0.13</v>
      </c>
      <c r="D581" s="487">
        <f t="shared" si="46"/>
        <v>-1.25</v>
      </c>
      <c r="E581" s="487">
        <f t="shared" si="46"/>
        <v>-0.08</v>
      </c>
    </row>
    <row r="582" spans="1:5" x14ac:dyDescent="0.25">
      <c r="A582" s="567">
        <f t="shared" si="45"/>
        <v>61787</v>
      </c>
      <c r="B582" s="662">
        <f t="shared" si="46"/>
        <v>-0.6399999999999999</v>
      </c>
      <c r="C582" s="662">
        <f t="shared" si="46"/>
        <v>-0.13</v>
      </c>
      <c r="D582" s="662">
        <f t="shared" si="46"/>
        <v>-1.25</v>
      </c>
      <c r="E582" s="662">
        <f t="shared" si="46"/>
        <v>-0.08</v>
      </c>
    </row>
    <row r="583" spans="1:5" x14ac:dyDescent="0.25">
      <c r="A583" s="575">
        <f t="shared" si="45"/>
        <v>61818</v>
      </c>
      <c r="B583" s="487">
        <f t="shared" si="46"/>
        <v>-0.6399999999999999</v>
      </c>
      <c r="C583" s="487">
        <f t="shared" si="46"/>
        <v>-0.13</v>
      </c>
      <c r="D583" s="487">
        <f t="shared" si="46"/>
        <v>-1.25</v>
      </c>
      <c r="E583" s="487">
        <f t="shared" si="46"/>
        <v>-0.08</v>
      </c>
    </row>
    <row r="584" spans="1:5" x14ac:dyDescent="0.25">
      <c r="A584" s="567">
        <f t="shared" si="45"/>
        <v>61848</v>
      </c>
      <c r="B584" s="662">
        <f t="shared" si="46"/>
        <v>-0.6399999999999999</v>
      </c>
      <c r="C584" s="662">
        <f t="shared" si="46"/>
        <v>-0.13</v>
      </c>
      <c r="D584" s="662">
        <f t="shared" si="46"/>
        <v>-1.25</v>
      </c>
      <c r="E584" s="662">
        <f t="shared" si="46"/>
        <v>-0.08</v>
      </c>
    </row>
    <row r="585" spans="1:5" x14ac:dyDescent="0.25">
      <c r="A585" s="575">
        <f t="shared" si="45"/>
        <v>61879</v>
      </c>
      <c r="B585" s="487">
        <f t="shared" si="46"/>
        <v>-0.6399999999999999</v>
      </c>
      <c r="C585" s="487">
        <f t="shared" si="46"/>
        <v>-0.13</v>
      </c>
      <c r="D585" s="487">
        <f t="shared" si="46"/>
        <v>-1.25</v>
      </c>
      <c r="E585" s="487">
        <f t="shared" si="46"/>
        <v>-0.08</v>
      </c>
    </row>
    <row r="586" spans="1:5" x14ac:dyDescent="0.25">
      <c r="A586" s="567">
        <f t="shared" si="45"/>
        <v>61909</v>
      </c>
      <c r="B586" s="662">
        <f t="shared" si="46"/>
        <v>-0.6399999999999999</v>
      </c>
      <c r="C586" s="662">
        <f t="shared" si="46"/>
        <v>-0.13</v>
      </c>
      <c r="D586" s="662">
        <f t="shared" si="46"/>
        <v>-1.25</v>
      </c>
      <c r="E586" s="662">
        <f t="shared" si="46"/>
        <v>-0.08</v>
      </c>
    </row>
    <row r="587" spans="1:5" x14ac:dyDescent="0.25">
      <c r="A587" s="575">
        <f t="shared" si="45"/>
        <v>61940</v>
      </c>
      <c r="B587" s="487">
        <f t="shared" si="46"/>
        <v>-0.6399999999999999</v>
      </c>
      <c r="C587" s="487">
        <f t="shared" si="46"/>
        <v>-0.13</v>
      </c>
      <c r="D587" s="487">
        <f t="shared" si="46"/>
        <v>-1.25</v>
      </c>
      <c r="E587" s="487">
        <f t="shared" si="46"/>
        <v>-0.08</v>
      </c>
    </row>
    <row r="588" spans="1:5" x14ac:dyDescent="0.25">
      <c r="A588" s="567">
        <f t="shared" si="45"/>
        <v>61971</v>
      </c>
      <c r="B588" s="662">
        <f t="shared" si="46"/>
        <v>-0.6399999999999999</v>
      </c>
      <c r="C588" s="662">
        <f t="shared" si="46"/>
        <v>-0.13</v>
      </c>
      <c r="D588" s="662">
        <f t="shared" si="46"/>
        <v>-1.25</v>
      </c>
      <c r="E588" s="662">
        <f t="shared" si="46"/>
        <v>-0.08</v>
      </c>
    </row>
    <row r="589" spans="1:5" x14ac:dyDescent="0.25">
      <c r="A589" s="575">
        <f t="shared" si="45"/>
        <v>62001</v>
      </c>
      <c r="B589" s="487">
        <f t="shared" si="46"/>
        <v>-0.6399999999999999</v>
      </c>
      <c r="C589" s="487">
        <f t="shared" si="46"/>
        <v>-0.13</v>
      </c>
      <c r="D589" s="487">
        <f t="shared" si="46"/>
        <v>-1.25</v>
      </c>
      <c r="E589" s="487">
        <f t="shared" si="46"/>
        <v>-0.08</v>
      </c>
    </row>
    <row r="590" spans="1:5" x14ac:dyDescent="0.25">
      <c r="A590" s="567">
        <f t="shared" si="45"/>
        <v>62032</v>
      </c>
      <c r="B590" s="662">
        <f t="shared" si="46"/>
        <v>-0.6399999999999999</v>
      </c>
      <c r="C590" s="662">
        <f t="shared" si="46"/>
        <v>-0.13</v>
      </c>
      <c r="D590" s="662">
        <f t="shared" si="46"/>
        <v>-1.25</v>
      </c>
      <c r="E590" s="662">
        <f t="shared" si="46"/>
        <v>-0.08</v>
      </c>
    </row>
    <row r="591" spans="1:5" x14ac:dyDescent="0.25">
      <c r="A591" s="575">
        <f t="shared" si="45"/>
        <v>62062</v>
      </c>
      <c r="B591" s="487">
        <f t="shared" si="46"/>
        <v>-0.6399999999999999</v>
      </c>
      <c r="C591" s="487">
        <f t="shared" si="46"/>
        <v>-0.13</v>
      </c>
      <c r="D591" s="487">
        <f t="shared" si="46"/>
        <v>-1.25</v>
      </c>
      <c r="E591" s="487">
        <f t="shared" si="46"/>
        <v>-0.08</v>
      </c>
    </row>
    <row r="592" spans="1:5" x14ac:dyDescent="0.25">
      <c r="A592" s="567">
        <f t="shared" si="45"/>
        <v>62093</v>
      </c>
      <c r="B592" s="662">
        <f t="shared" si="46"/>
        <v>-0.6399999999999999</v>
      </c>
      <c r="C592" s="662">
        <f t="shared" si="46"/>
        <v>-0.13</v>
      </c>
      <c r="D592" s="662">
        <f t="shared" si="46"/>
        <v>-1.25</v>
      </c>
      <c r="E592" s="662">
        <f t="shared" si="46"/>
        <v>-0.08</v>
      </c>
    </row>
    <row r="593" spans="1:5" x14ac:dyDescent="0.25">
      <c r="A593" s="575">
        <f t="shared" si="45"/>
        <v>62124</v>
      </c>
      <c r="B593" s="487">
        <f t="shared" si="46"/>
        <v>-0.6399999999999999</v>
      </c>
      <c r="C593" s="487">
        <f t="shared" si="46"/>
        <v>-0.13</v>
      </c>
      <c r="D593" s="487">
        <f t="shared" si="46"/>
        <v>-1.25</v>
      </c>
      <c r="E593" s="487">
        <f t="shared" si="46"/>
        <v>-0.08</v>
      </c>
    </row>
    <row r="594" spans="1:5" x14ac:dyDescent="0.25">
      <c r="A594" s="567">
        <f t="shared" si="45"/>
        <v>62152</v>
      </c>
      <c r="B594" s="662">
        <f t="shared" si="46"/>
        <v>-0.6399999999999999</v>
      </c>
      <c r="C594" s="662">
        <f t="shared" si="46"/>
        <v>-0.13</v>
      </c>
      <c r="D594" s="662">
        <f t="shared" si="46"/>
        <v>-1.25</v>
      </c>
      <c r="E594" s="662">
        <f t="shared" si="46"/>
        <v>-0.08</v>
      </c>
    </row>
    <row r="595" spans="1:5" x14ac:dyDescent="0.25">
      <c r="A595" s="575">
        <f t="shared" si="45"/>
        <v>62183</v>
      </c>
      <c r="B595" s="487">
        <f t="shared" ref="B595:E610" si="47">+B594</f>
        <v>-0.6399999999999999</v>
      </c>
      <c r="C595" s="487">
        <f t="shared" si="47"/>
        <v>-0.13</v>
      </c>
      <c r="D595" s="487">
        <f t="shared" si="47"/>
        <v>-1.25</v>
      </c>
      <c r="E595" s="487">
        <f t="shared" si="47"/>
        <v>-0.08</v>
      </c>
    </row>
    <row r="596" spans="1:5" x14ac:dyDescent="0.25">
      <c r="A596" s="567">
        <f t="shared" si="45"/>
        <v>62213</v>
      </c>
      <c r="B596" s="662">
        <f t="shared" si="47"/>
        <v>-0.6399999999999999</v>
      </c>
      <c r="C596" s="662">
        <f t="shared" si="47"/>
        <v>-0.13</v>
      </c>
      <c r="D596" s="662">
        <f t="shared" si="47"/>
        <v>-1.25</v>
      </c>
      <c r="E596" s="662">
        <f t="shared" si="47"/>
        <v>-0.08</v>
      </c>
    </row>
    <row r="597" spans="1:5" x14ac:dyDescent="0.25">
      <c r="A597" s="575">
        <f t="shared" si="45"/>
        <v>62244</v>
      </c>
      <c r="B597" s="662">
        <f t="shared" si="47"/>
        <v>-0.6399999999999999</v>
      </c>
      <c r="C597" s="662">
        <f t="shared" si="47"/>
        <v>-0.13</v>
      </c>
      <c r="D597" s="662">
        <f t="shared" si="47"/>
        <v>-1.25</v>
      </c>
      <c r="E597" s="662">
        <f t="shared" si="47"/>
        <v>-0.08</v>
      </c>
    </row>
    <row r="598" spans="1:5" x14ac:dyDescent="0.25">
      <c r="A598" s="567">
        <f t="shared" si="45"/>
        <v>62274</v>
      </c>
      <c r="B598" s="487">
        <f t="shared" si="47"/>
        <v>-0.6399999999999999</v>
      </c>
      <c r="C598" s="487">
        <f t="shared" si="47"/>
        <v>-0.13</v>
      </c>
      <c r="D598" s="487">
        <f t="shared" si="47"/>
        <v>-1.25</v>
      </c>
      <c r="E598" s="487">
        <f t="shared" si="47"/>
        <v>-0.08</v>
      </c>
    </row>
    <row r="599" spans="1:5" x14ac:dyDescent="0.25">
      <c r="A599" s="575">
        <f t="shared" si="45"/>
        <v>62305</v>
      </c>
      <c r="B599" s="662">
        <f t="shared" si="47"/>
        <v>-0.6399999999999999</v>
      </c>
      <c r="C599" s="662">
        <f t="shared" si="47"/>
        <v>-0.13</v>
      </c>
      <c r="D599" s="662">
        <f t="shared" si="47"/>
        <v>-1.25</v>
      </c>
      <c r="E599" s="662">
        <f t="shared" si="47"/>
        <v>-0.08</v>
      </c>
    </row>
    <row r="600" spans="1:5" x14ac:dyDescent="0.25">
      <c r="A600" s="567">
        <f t="shared" si="45"/>
        <v>62336</v>
      </c>
      <c r="B600" s="662">
        <f t="shared" si="47"/>
        <v>-0.6399999999999999</v>
      </c>
      <c r="C600" s="662">
        <f t="shared" si="47"/>
        <v>-0.13</v>
      </c>
      <c r="D600" s="662">
        <f t="shared" si="47"/>
        <v>-1.25</v>
      </c>
      <c r="E600" s="662">
        <f t="shared" si="47"/>
        <v>-0.08</v>
      </c>
    </row>
    <row r="601" spans="1:5" x14ac:dyDescent="0.25">
      <c r="A601" s="567">
        <f t="shared" si="45"/>
        <v>62366</v>
      </c>
      <c r="B601" s="662">
        <f t="shared" si="47"/>
        <v>-0.6399999999999999</v>
      </c>
      <c r="C601" s="662">
        <f t="shared" si="47"/>
        <v>-0.13</v>
      </c>
      <c r="D601" s="662">
        <f t="shared" si="47"/>
        <v>-1.25</v>
      </c>
      <c r="E601" s="662">
        <f t="shared" si="47"/>
        <v>-0.08</v>
      </c>
    </row>
    <row r="602" spans="1:5" x14ac:dyDescent="0.25">
      <c r="A602" s="567">
        <f t="shared" si="45"/>
        <v>62397</v>
      </c>
      <c r="B602" s="662">
        <f t="shared" si="47"/>
        <v>-0.6399999999999999</v>
      </c>
      <c r="C602" s="662">
        <f t="shared" si="47"/>
        <v>-0.13</v>
      </c>
      <c r="D602" s="662">
        <f t="shared" si="47"/>
        <v>-1.25</v>
      </c>
      <c r="E602" s="662">
        <f t="shared" si="47"/>
        <v>-0.08</v>
      </c>
    </row>
    <row r="603" spans="1:5" x14ac:dyDescent="0.25">
      <c r="A603" s="567">
        <f t="shared" si="45"/>
        <v>62427</v>
      </c>
      <c r="B603" s="662">
        <f t="shared" si="47"/>
        <v>-0.6399999999999999</v>
      </c>
      <c r="C603" s="662">
        <f t="shared" si="47"/>
        <v>-0.13</v>
      </c>
      <c r="D603" s="662">
        <f t="shared" si="47"/>
        <v>-1.25</v>
      </c>
      <c r="E603" s="662">
        <f t="shared" si="47"/>
        <v>-0.08</v>
      </c>
    </row>
    <row r="604" spans="1:5" x14ac:dyDescent="0.25">
      <c r="A604" s="567">
        <f t="shared" si="45"/>
        <v>62458</v>
      </c>
      <c r="B604" s="662">
        <f t="shared" si="47"/>
        <v>-0.6399999999999999</v>
      </c>
      <c r="C604" s="662">
        <f t="shared" si="47"/>
        <v>-0.13</v>
      </c>
      <c r="D604" s="662">
        <f t="shared" si="47"/>
        <v>-1.25</v>
      </c>
      <c r="E604" s="662">
        <f t="shared" si="47"/>
        <v>-0.08</v>
      </c>
    </row>
    <row r="605" spans="1:5" x14ac:dyDescent="0.25">
      <c r="A605" s="567">
        <f t="shared" si="45"/>
        <v>62489</v>
      </c>
      <c r="B605" s="662">
        <f t="shared" si="47"/>
        <v>-0.6399999999999999</v>
      </c>
      <c r="C605" s="662">
        <f t="shared" si="47"/>
        <v>-0.13</v>
      </c>
      <c r="D605" s="662">
        <f t="shared" si="47"/>
        <v>-1.25</v>
      </c>
      <c r="E605" s="662">
        <f t="shared" si="47"/>
        <v>-0.08</v>
      </c>
    </row>
    <row r="606" spans="1:5" x14ac:dyDescent="0.25">
      <c r="A606" s="567">
        <f t="shared" si="45"/>
        <v>62517</v>
      </c>
      <c r="B606" s="662">
        <f t="shared" si="47"/>
        <v>-0.6399999999999999</v>
      </c>
      <c r="C606" s="662">
        <f t="shared" si="47"/>
        <v>-0.13</v>
      </c>
      <c r="D606" s="662">
        <f t="shared" si="47"/>
        <v>-1.25</v>
      </c>
      <c r="E606" s="662">
        <f t="shared" si="47"/>
        <v>-0.08</v>
      </c>
    </row>
    <row r="607" spans="1:5" x14ac:dyDescent="0.25">
      <c r="A607" s="567">
        <f t="shared" si="45"/>
        <v>62548</v>
      </c>
      <c r="B607" s="662">
        <f t="shared" si="47"/>
        <v>-0.6399999999999999</v>
      </c>
      <c r="C607" s="662">
        <f t="shared" si="47"/>
        <v>-0.13</v>
      </c>
      <c r="D607" s="662">
        <f t="shared" si="47"/>
        <v>-1.25</v>
      </c>
      <c r="E607" s="662">
        <f t="shared" si="47"/>
        <v>-0.08</v>
      </c>
    </row>
    <row r="608" spans="1:5" x14ac:dyDescent="0.25">
      <c r="A608" s="567">
        <f t="shared" si="45"/>
        <v>62578</v>
      </c>
      <c r="B608" s="662">
        <f t="shared" si="47"/>
        <v>-0.6399999999999999</v>
      </c>
      <c r="C608" s="662">
        <f t="shared" si="47"/>
        <v>-0.13</v>
      </c>
      <c r="D608" s="662">
        <f t="shared" si="47"/>
        <v>-1.25</v>
      </c>
      <c r="E608" s="662">
        <f t="shared" si="47"/>
        <v>-0.08</v>
      </c>
    </row>
    <row r="609" spans="1:5" x14ac:dyDescent="0.25">
      <c r="A609" s="567">
        <f t="shared" si="45"/>
        <v>62609</v>
      </c>
      <c r="B609" s="662">
        <f t="shared" si="47"/>
        <v>-0.6399999999999999</v>
      </c>
      <c r="C609" s="662">
        <f t="shared" si="47"/>
        <v>-0.13</v>
      </c>
      <c r="D609" s="662">
        <f t="shared" si="47"/>
        <v>-1.25</v>
      </c>
      <c r="E609" s="662">
        <f t="shared" si="47"/>
        <v>-0.08</v>
      </c>
    </row>
    <row r="610" spans="1:5" x14ac:dyDescent="0.25">
      <c r="A610" s="567">
        <f t="shared" si="45"/>
        <v>62639</v>
      </c>
      <c r="B610" s="662">
        <f t="shared" si="47"/>
        <v>-0.6399999999999999</v>
      </c>
      <c r="C610" s="662">
        <f t="shared" si="47"/>
        <v>-0.13</v>
      </c>
      <c r="D610" s="662">
        <f t="shared" si="47"/>
        <v>-1.25</v>
      </c>
      <c r="E610" s="662">
        <f t="shared" si="47"/>
        <v>-0.08</v>
      </c>
    </row>
    <row r="611" spans="1:5" x14ac:dyDescent="0.25">
      <c r="A611" s="567">
        <f t="shared" si="45"/>
        <v>62670</v>
      </c>
      <c r="B611" s="662">
        <f t="shared" ref="B611:E626" si="48">+B610</f>
        <v>-0.6399999999999999</v>
      </c>
      <c r="C611" s="662">
        <f t="shared" si="48"/>
        <v>-0.13</v>
      </c>
      <c r="D611" s="662">
        <f t="shared" si="48"/>
        <v>-1.25</v>
      </c>
      <c r="E611" s="662">
        <f t="shared" si="48"/>
        <v>-0.08</v>
      </c>
    </row>
    <row r="612" spans="1:5" x14ac:dyDescent="0.25">
      <c r="A612" s="567">
        <f t="shared" si="45"/>
        <v>62701</v>
      </c>
      <c r="B612" s="662">
        <f t="shared" si="48"/>
        <v>-0.6399999999999999</v>
      </c>
      <c r="C612" s="662">
        <f t="shared" si="48"/>
        <v>-0.13</v>
      </c>
      <c r="D612" s="662">
        <f t="shared" si="48"/>
        <v>-1.25</v>
      </c>
      <c r="E612" s="662">
        <f t="shared" si="48"/>
        <v>-0.08</v>
      </c>
    </row>
    <row r="613" spans="1:5" x14ac:dyDescent="0.25">
      <c r="A613" s="567">
        <f t="shared" si="45"/>
        <v>62731</v>
      </c>
      <c r="B613" s="662">
        <f t="shared" si="48"/>
        <v>-0.6399999999999999</v>
      </c>
      <c r="C613" s="662">
        <f t="shared" si="48"/>
        <v>-0.13</v>
      </c>
      <c r="D613" s="662">
        <f t="shared" si="48"/>
        <v>-1.25</v>
      </c>
      <c r="E613" s="662">
        <f t="shared" si="48"/>
        <v>-0.08</v>
      </c>
    </row>
    <row r="614" spans="1:5" x14ac:dyDescent="0.25">
      <c r="A614" s="567">
        <f t="shared" si="45"/>
        <v>62762</v>
      </c>
      <c r="B614" s="662">
        <f t="shared" si="48"/>
        <v>-0.6399999999999999</v>
      </c>
      <c r="C614" s="662">
        <f t="shared" si="48"/>
        <v>-0.13</v>
      </c>
      <c r="D614" s="662">
        <f t="shared" si="48"/>
        <v>-1.25</v>
      </c>
      <c r="E614" s="662">
        <f t="shared" si="48"/>
        <v>-0.08</v>
      </c>
    </row>
    <row r="615" spans="1:5" x14ac:dyDescent="0.25">
      <c r="A615" s="567">
        <f t="shared" si="45"/>
        <v>62792</v>
      </c>
      <c r="B615" s="662">
        <f t="shared" si="48"/>
        <v>-0.6399999999999999</v>
      </c>
      <c r="C615" s="662">
        <f t="shared" si="48"/>
        <v>-0.13</v>
      </c>
      <c r="D615" s="662">
        <f t="shared" si="48"/>
        <v>-1.25</v>
      </c>
      <c r="E615" s="662">
        <f t="shared" si="48"/>
        <v>-0.08</v>
      </c>
    </row>
    <row r="616" spans="1:5" x14ac:dyDescent="0.25">
      <c r="A616" s="567">
        <f t="shared" si="45"/>
        <v>62823</v>
      </c>
      <c r="B616" s="662">
        <f t="shared" si="48"/>
        <v>-0.6399999999999999</v>
      </c>
      <c r="C616" s="662">
        <f t="shared" si="48"/>
        <v>-0.13</v>
      </c>
      <c r="D616" s="662">
        <f t="shared" si="48"/>
        <v>-1.25</v>
      </c>
      <c r="E616" s="662">
        <f t="shared" si="48"/>
        <v>-0.08</v>
      </c>
    </row>
    <row r="617" spans="1:5" x14ac:dyDescent="0.25">
      <c r="A617" s="567">
        <f t="shared" si="45"/>
        <v>62854</v>
      </c>
      <c r="B617" s="662">
        <f t="shared" si="48"/>
        <v>-0.6399999999999999</v>
      </c>
      <c r="C617" s="662">
        <f t="shared" si="48"/>
        <v>-0.13</v>
      </c>
      <c r="D617" s="662">
        <f t="shared" si="48"/>
        <v>-1.25</v>
      </c>
      <c r="E617" s="662">
        <f t="shared" si="48"/>
        <v>-0.08</v>
      </c>
    </row>
    <row r="618" spans="1:5" x14ac:dyDescent="0.25">
      <c r="A618" s="567">
        <f t="shared" si="45"/>
        <v>62883</v>
      </c>
      <c r="B618" s="662">
        <f t="shared" si="48"/>
        <v>-0.6399999999999999</v>
      </c>
      <c r="C618" s="662">
        <f t="shared" si="48"/>
        <v>-0.13</v>
      </c>
      <c r="D618" s="662">
        <f t="shared" si="48"/>
        <v>-1.25</v>
      </c>
      <c r="E618" s="662">
        <f t="shared" si="48"/>
        <v>-0.08</v>
      </c>
    </row>
    <row r="619" spans="1:5" x14ac:dyDescent="0.25">
      <c r="A619" s="567">
        <f t="shared" si="45"/>
        <v>62914</v>
      </c>
      <c r="B619" s="662">
        <f t="shared" si="48"/>
        <v>-0.6399999999999999</v>
      </c>
      <c r="C619" s="662">
        <f t="shared" si="48"/>
        <v>-0.13</v>
      </c>
      <c r="D619" s="662">
        <f t="shared" si="48"/>
        <v>-1.25</v>
      </c>
      <c r="E619" s="662">
        <f t="shared" si="48"/>
        <v>-0.08</v>
      </c>
    </row>
    <row r="620" spans="1:5" x14ac:dyDescent="0.25">
      <c r="A620" s="567">
        <f t="shared" si="45"/>
        <v>62944</v>
      </c>
      <c r="B620" s="662">
        <f t="shared" si="48"/>
        <v>-0.6399999999999999</v>
      </c>
      <c r="C620" s="662">
        <f t="shared" si="48"/>
        <v>-0.13</v>
      </c>
      <c r="D620" s="662">
        <f t="shared" si="48"/>
        <v>-1.25</v>
      </c>
      <c r="E620" s="662">
        <f t="shared" si="48"/>
        <v>-0.08</v>
      </c>
    </row>
    <row r="621" spans="1:5" x14ac:dyDescent="0.25">
      <c r="A621" s="567">
        <f t="shared" si="45"/>
        <v>62975</v>
      </c>
      <c r="B621" s="662">
        <f t="shared" si="48"/>
        <v>-0.6399999999999999</v>
      </c>
      <c r="C621" s="662">
        <f t="shared" si="48"/>
        <v>-0.13</v>
      </c>
      <c r="D621" s="662">
        <f t="shared" si="48"/>
        <v>-1.25</v>
      </c>
      <c r="E621" s="662">
        <f t="shared" si="48"/>
        <v>-0.08</v>
      </c>
    </row>
    <row r="622" spans="1:5" x14ac:dyDescent="0.25">
      <c r="A622" s="567">
        <f t="shared" si="45"/>
        <v>63005</v>
      </c>
      <c r="B622" s="662">
        <f t="shared" si="48"/>
        <v>-0.6399999999999999</v>
      </c>
      <c r="C622" s="662">
        <f t="shared" si="48"/>
        <v>-0.13</v>
      </c>
      <c r="D622" s="662">
        <f t="shared" si="48"/>
        <v>-1.25</v>
      </c>
      <c r="E622" s="662">
        <f t="shared" si="48"/>
        <v>-0.08</v>
      </c>
    </row>
    <row r="623" spans="1:5" x14ac:dyDescent="0.25">
      <c r="A623" s="567">
        <f t="shared" si="45"/>
        <v>63036</v>
      </c>
      <c r="B623" s="662">
        <f t="shared" si="48"/>
        <v>-0.6399999999999999</v>
      </c>
      <c r="C623" s="662">
        <f t="shared" si="48"/>
        <v>-0.13</v>
      </c>
      <c r="D623" s="662">
        <f t="shared" si="48"/>
        <v>-1.25</v>
      </c>
      <c r="E623" s="662">
        <f t="shared" si="48"/>
        <v>-0.08</v>
      </c>
    </row>
    <row r="624" spans="1:5" x14ac:dyDescent="0.25">
      <c r="A624" s="567">
        <f t="shared" si="45"/>
        <v>63067</v>
      </c>
      <c r="B624" s="662">
        <f t="shared" si="48"/>
        <v>-0.6399999999999999</v>
      </c>
      <c r="C624" s="662">
        <f t="shared" si="48"/>
        <v>-0.13</v>
      </c>
      <c r="D624" s="662">
        <f t="shared" si="48"/>
        <v>-1.25</v>
      </c>
      <c r="E624" s="662">
        <f t="shared" si="48"/>
        <v>-0.08</v>
      </c>
    </row>
    <row r="625" spans="1:5" x14ac:dyDescent="0.25">
      <c r="A625" s="567">
        <f t="shared" si="45"/>
        <v>63097</v>
      </c>
      <c r="B625" s="662">
        <f t="shared" si="48"/>
        <v>-0.6399999999999999</v>
      </c>
      <c r="C625" s="662">
        <f t="shared" si="48"/>
        <v>-0.13</v>
      </c>
      <c r="D625" s="662">
        <f t="shared" si="48"/>
        <v>-1.25</v>
      </c>
      <c r="E625" s="662">
        <f t="shared" si="48"/>
        <v>-0.08</v>
      </c>
    </row>
    <row r="626" spans="1:5" x14ac:dyDescent="0.25">
      <c r="A626" s="567">
        <f t="shared" si="45"/>
        <v>63128</v>
      </c>
      <c r="B626" s="662">
        <f t="shared" si="48"/>
        <v>-0.6399999999999999</v>
      </c>
      <c r="C626" s="662">
        <f t="shared" si="48"/>
        <v>-0.13</v>
      </c>
      <c r="D626" s="662">
        <f t="shared" si="48"/>
        <v>-1.25</v>
      </c>
      <c r="E626" s="662">
        <f t="shared" si="48"/>
        <v>-0.08</v>
      </c>
    </row>
    <row r="627" spans="1:5" x14ac:dyDescent="0.25">
      <c r="A627" s="567">
        <f t="shared" si="45"/>
        <v>63158</v>
      </c>
      <c r="B627" s="662">
        <f t="shared" ref="B627:E642" si="49">+B626</f>
        <v>-0.6399999999999999</v>
      </c>
      <c r="C627" s="662">
        <f t="shared" si="49"/>
        <v>-0.13</v>
      </c>
      <c r="D627" s="662">
        <f t="shared" si="49"/>
        <v>-1.25</v>
      </c>
      <c r="E627" s="662">
        <f t="shared" si="49"/>
        <v>-0.08</v>
      </c>
    </row>
    <row r="628" spans="1:5" x14ac:dyDescent="0.25">
      <c r="A628" s="567">
        <f t="shared" si="45"/>
        <v>63189</v>
      </c>
      <c r="B628" s="662">
        <f t="shared" si="49"/>
        <v>-0.6399999999999999</v>
      </c>
      <c r="C628" s="662">
        <f t="shared" si="49"/>
        <v>-0.13</v>
      </c>
      <c r="D628" s="662">
        <f t="shared" si="49"/>
        <v>-1.25</v>
      </c>
      <c r="E628" s="662">
        <f t="shared" si="49"/>
        <v>-0.08</v>
      </c>
    </row>
    <row r="629" spans="1:5" x14ac:dyDescent="0.25">
      <c r="A629" s="567">
        <f t="shared" si="45"/>
        <v>63220</v>
      </c>
      <c r="B629" s="662">
        <f t="shared" si="49"/>
        <v>-0.6399999999999999</v>
      </c>
      <c r="C629" s="662">
        <f t="shared" si="49"/>
        <v>-0.13</v>
      </c>
      <c r="D629" s="662">
        <f t="shared" si="49"/>
        <v>-1.25</v>
      </c>
      <c r="E629" s="662">
        <f t="shared" si="49"/>
        <v>-0.08</v>
      </c>
    </row>
    <row r="630" spans="1:5" x14ac:dyDescent="0.25">
      <c r="A630" s="567">
        <f t="shared" si="45"/>
        <v>63248</v>
      </c>
      <c r="B630" s="662">
        <f t="shared" si="49"/>
        <v>-0.6399999999999999</v>
      </c>
      <c r="C630" s="662">
        <f t="shared" si="49"/>
        <v>-0.13</v>
      </c>
      <c r="D630" s="662">
        <f t="shared" si="49"/>
        <v>-1.25</v>
      </c>
      <c r="E630" s="662">
        <f t="shared" si="49"/>
        <v>-0.08</v>
      </c>
    </row>
    <row r="631" spans="1:5" x14ac:dyDescent="0.25">
      <c r="A631" s="567">
        <f t="shared" si="45"/>
        <v>63279</v>
      </c>
      <c r="B631" s="662">
        <f t="shared" si="49"/>
        <v>-0.6399999999999999</v>
      </c>
      <c r="C631" s="662">
        <f t="shared" si="49"/>
        <v>-0.13</v>
      </c>
      <c r="D631" s="662">
        <f t="shared" si="49"/>
        <v>-1.25</v>
      </c>
      <c r="E631" s="662">
        <f t="shared" si="49"/>
        <v>-0.08</v>
      </c>
    </row>
    <row r="632" spans="1:5" x14ac:dyDescent="0.25">
      <c r="A632" s="567">
        <f t="shared" si="45"/>
        <v>63309</v>
      </c>
      <c r="B632" s="662">
        <f t="shared" si="49"/>
        <v>-0.6399999999999999</v>
      </c>
      <c r="C632" s="662">
        <f t="shared" si="49"/>
        <v>-0.13</v>
      </c>
      <c r="D632" s="662">
        <f t="shared" si="49"/>
        <v>-1.25</v>
      </c>
      <c r="E632" s="662">
        <f t="shared" si="49"/>
        <v>-0.08</v>
      </c>
    </row>
    <row r="633" spans="1:5" x14ac:dyDescent="0.25">
      <c r="A633" s="567">
        <f t="shared" si="45"/>
        <v>63340</v>
      </c>
      <c r="B633" s="662">
        <f t="shared" si="49"/>
        <v>-0.6399999999999999</v>
      </c>
      <c r="C633" s="662">
        <f t="shared" si="49"/>
        <v>-0.13</v>
      </c>
      <c r="D633" s="662">
        <f t="shared" si="49"/>
        <v>-1.25</v>
      </c>
      <c r="E633" s="662">
        <f t="shared" si="49"/>
        <v>-0.08</v>
      </c>
    </row>
    <row r="634" spans="1:5" x14ac:dyDescent="0.25">
      <c r="A634" s="567">
        <f t="shared" si="45"/>
        <v>63370</v>
      </c>
      <c r="B634" s="662">
        <f t="shared" si="49"/>
        <v>-0.6399999999999999</v>
      </c>
      <c r="C634" s="662">
        <f t="shared" si="49"/>
        <v>-0.13</v>
      </c>
      <c r="D634" s="662">
        <f t="shared" si="49"/>
        <v>-1.25</v>
      </c>
      <c r="E634" s="662">
        <f t="shared" si="49"/>
        <v>-0.08</v>
      </c>
    </row>
    <row r="635" spans="1:5" x14ac:dyDescent="0.25">
      <c r="A635" s="567">
        <f t="shared" si="45"/>
        <v>63401</v>
      </c>
      <c r="B635" s="662">
        <f t="shared" si="49"/>
        <v>-0.6399999999999999</v>
      </c>
      <c r="C635" s="662">
        <f t="shared" si="49"/>
        <v>-0.13</v>
      </c>
      <c r="D635" s="662">
        <f t="shared" si="49"/>
        <v>-1.25</v>
      </c>
      <c r="E635" s="662">
        <f t="shared" si="49"/>
        <v>-0.08</v>
      </c>
    </row>
    <row r="636" spans="1:5" x14ac:dyDescent="0.25">
      <c r="A636" s="567">
        <f t="shared" si="45"/>
        <v>63432</v>
      </c>
      <c r="B636" s="662">
        <f t="shared" si="49"/>
        <v>-0.6399999999999999</v>
      </c>
      <c r="C636" s="662">
        <f t="shared" si="49"/>
        <v>-0.13</v>
      </c>
      <c r="D636" s="662">
        <f t="shared" si="49"/>
        <v>-1.25</v>
      </c>
      <c r="E636" s="662">
        <f t="shared" si="49"/>
        <v>-0.08</v>
      </c>
    </row>
    <row r="637" spans="1:5" x14ac:dyDescent="0.25">
      <c r="A637" s="567">
        <f t="shared" si="45"/>
        <v>63462</v>
      </c>
      <c r="B637" s="662">
        <f t="shared" si="49"/>
        <v>-0.6399999999999999</v>
      </c>
      <c r="C637" s="662">
        <f t="shared" si="49"/>
        <v>-0.13</v>
      </c>
      <c r="D637" s="662">
        <f t="shared" si="49"/>
        <v>-1.25</v>
      </c>
      <c r="E637" s="662">
        <f t="shared" si="49"/>
        <v>-0.08</v>
      </c>
    </row>
    <row r="638" spans="1:5" x14ac:dyDescent="0.25">
      <c r="A638" s="567">
        <f t="shared" si="45"/>
        <v>63493</v>
      </c>
      <c r="B638" s="662">
        <f t="shared" si="49"/>
        <v>-0.6399999999999999</v>
      </c>
      <c r="C638" s="662">
        <f t="shared" si="49"/>
        <v>-0.13</v>
      </c>
      <c r="D638" s="662">
        <f t="shared" si="49"/>
        <v>-1.25</v>
      </c>
      <c r="E638" s="662">
        <f t="shared" si="49"/>
        <v>-0.08</v>
      </c>
    </row>
    <row r="639" spans="1:5" x14ac:dyDescent="0.25">
      <c r="A639" s="567">
        <f t="shared" si="45"/>
        <v>63523</v>
      </c>
      <c r="B639" s="662">
        <f t="shared" si="49"/>
        <v>-0.6399999999999999</v>
      </c>
      <c r="C639" s="662">
        <f t="shared" si="49"/>
        <v>-0.13</v>
      </c>
      <c r="D639" s="662">
        <f t="shared" si="49"/>
        <v>-1.25</v>
      </c>
      <c r="E639" s="662">
        <f t="shared" si="49"/>
        <v>-0.08</v>
      </c>
    </row>
    <row r="640" spans="1:5" x14ac:dyDescent="0.25">
      <c r="A640" s="567">
        <f t="shared" si="45"/>
        <v>63554</v>
      </c>
      <c r="B640" s="662">
        <f t="shared" si="49"/>
        <v>-0.6399999999999999</v>
      </c>
      <c r="C640" s="662">
        <f t="shared" si="49"/>
        <v>-0.13</v>
      </c>
      <c r="D640" s="662">
        <f t="shared" si="49"/>
        <v>-1.25</v>
      </c>
      <c r="E640" s="662">
        <f t="shared" si="49"/>
        <v>-0.08</v>
      </c>
    </row>
    <row r="641" spans="1:5" x14ac:dyDescent="0.25">
      <c r="A641" s="567">
        <f t="shared" si="45"/>
        <v>63585</v>
      </c>
      <c r="B641" s="662">
        <f t="shared" si="49"/>
        <v>-0.6399999999999999</v>
      </c>
      <c r="C641" s="662">
        <f t="shared" si="49"/>
        <v>-0.13</v>
      </c>
      <c r="D641" s="662">
        <f t="shared" si="49"/>
        <v>-1.25</v>
      </c>
      <c r="E641" s="662">
        <f t="shared" si="49"/>
        <v>-0.08</v>
      </c>
    </row>
    <row r="642" spans="1:5" x14ac:dyDescent="0.25">
      <c r="A642" s="567">
        <f t="shared" si="45"/>
        <v>63613</v>
      </c>
      <c r="B642" s="662">
        <f t="shared" si="49"/>
        <v>-0.6399999999999999</v>
      </c>
      <c r="C642" s="662">
        <f t="shared" si="49"/>
        <v>-0.13</v>
      </c>
      <c r="D642" s="662">
        <f t="shared" si="49"/>
        <v>-1.25</v>
      </c>
      <c r="E642" s="662">
        <f t="shared" si="49"/>
        <v>-0.08</v>
      </c>
    </row>
    <row r="643" spans="1:5" x14ac:dyDescent="0.25">
      <c r="A643" s="567">
        <f t="shared" ref="A643:A706" si="50">+EOMONTH(A642,1)</f>
        <v>63644</v>
      </c>
      <c r="B643" s="662">
        <f t="shared" ref="B643:E658" si="51">+B642</f>
        <v>-0.6399999999999999</v>
      </c>
      <c r="C643" s="662">
        <f t="shared" si="51"/>
        <v>-0.13</v>
      </c>
      <c r="D643" s="662">
        <f t="shared" si="51"/>
        <v>-1.25</v>
      </c>
      <c r="E643" s="662">
        <f t="shared" si="51"/>
        <v>-0.08</v>
      </c>
    </row>
    <row r="644" spans="1:5" x14ac:dyDescent="0.25">
      <c r="A644" s="567">
        <f t="shared" si="50"/>
        <v>63674</v>
      </c>
      <c r="B644" s="662">
        <f t="shared" si="51"/>
        <v>-0.6399999999999999</v>
      </c>
      <c r="C644" s="662">
        <f t="shared" si="51"/>
        <v>-0.13</v>
      </c>
      <c r="D644" s="662">
        <f t="shared" si="51"/>
        <v>-1.25</v>
      </c>
      <c r="E644" s="662">
        <f t="shared" si="51"/>
        <v>-0.08</v>
      </c>
    </row>
    <row r="645" spans="1:5" x14ac:dyDescent="0.25">
      <c r="A645" s="567">
        <f t="shared" si="50"/>
        <v>63705</v>
      </c>
      <c r="B645" s="662">
        <f t="shared" si="51"/>
        <v>-0.6399999999999999</v>
      </c>
      <c r="C645" s="662">
        <f t="shared" si="51"/>
        <v>-0.13</v>
      </c>
      <c r="D645" s="662">
        <f t="shared" si="51"/>
        <v>-1.25</v>
      </c>
      <c r="E645" s="662">
        <f t="shared" si="51"/>
        <v>-0.08</v>
      </c>
    </row>
    <row r="646" spans="1:5" x14ac:dyDescent="0.25">
      <c r="A646" s="567">
        <f t="shared" si="50"/>
        <v>63735</v>
      </c>
      <c r="B646" s="662">
        <f t="shared" si="51"/>
        <v>-0.6399999999999999</v>
      </c>
      <c r="C646" s="662">
        <f t="shared" si="51"/>
        <v>-0.13</v>
      </c>
      <c r="D646" s="662">
        <f t="shared" si="51"/>
        <v>-1.25</v>
      </c>
      <c r="E646" s="662">
        <f t="shared" si="51"/>
        <v>-0.08</v>
      </c>
    </row>
    <row r="647" spans="1:5" x14ac:dyDescent="0.25">
      <c r="A647" s="567">
        <f t="shared" si="50"/>
        <v>63766</v>
      </c>
      <c r="B647" s="662">
        <f t="shared" si="51"/>
        <v>-0.6399999999999999</v>
      </c>
      <c r="C647" s="662">
        <f t="shared" si="51"/>
        <v>-0.13</v>
      </c>
      <c r="D647" s="662">
        <f t="shared" si="51"/>
        <v>-1.25</v>
      </c>
      <c r="E647" s="662">
        <f t="shared" si="51"/>
        <v>-0.08</v>
      </c>
    </row>
    <row r="648" spans="1:5" x14ac:dyDescent="0.25">
      <c r="A648" s="567">
        <f t="shared" si="50"/>
        <v>63797</v>
      </c>
      <c r="B648" s="662">
        <f t="shared" si="51"/>
        <v>-0.6399999999999999</v>
      </c>
      <c r="C648" s="662">
        <f t="shared" si="51"/>
        <v>-0.13</v>
      </c>
      <c r="D648" s="662">
        <f t="shared" si="51"/>
        <v>-1.25</v>
      </c>
      <c r="E648" s="662">
        <f t="shared" si="51"/>
        <v>-0.08</v>
      </c>
    </row>
    <row r="649" spans="1:5" x14ac:dyDescent="0.25">
      <c r="A649" s="567">
        <f t="shared" si="50"/>
        <v>63827</v>
      </c>
      <c r="B649" s="662">
        <f t="shared" si="51"/>
        <v>-0.6399999999999999</v>
      </c>
      <c r="C649" s="662">
        <f t="shared" si="51"/>
        <v>-0.13</v>
      </c>
      <c r="D649" s="662">
        <f t="shared" si="51"/>
        <v>-1.25</v>
      </c>
      <c r="E649" s="662">
        <f t="shared" si="51"/>
        <v>-0.08</v>
      </c>
    </row>
    <row r="650" spans="1:5" x14ac:dyDescent="0.25">
      <c r="A650" s="567">
        <f t="shared" si="50"/>
        <v>63858</v>
      </c>
      <c r="B650" s="662">
        <f t="shared" si="51"/>
        <v>-0.6399999999999999</v>
      </c>
      <c r="C650" s="662">
        <f t="shared" si="51"/>
        <v>-0.13</v>
      </c>
      <c r="D650" s="662">
        <f t="shared" si="51"/>
        <v>-1.25</v>
      </c>
      <c r="E650" s="662">
        <f t="shared" si="51"/>
        <v>-0.08</v>
      </c>
    </row>
    <row r="651" spans="1:5" x14ac:dyDescent="0.25">
      <c r="A651" s="567">
        <f t="shared" si="50"/>
        <v>63888</v>
      </c>
      <c r="B651" s="662">
        <f t="shared" si="51"/>
        <v>-0.6399999999999999</v>
      </c>
      <c r="C651" s="662">
        <f t="shared" si="51"/>
        <v>-0.13</v>
      </c>
      <c r="D651" s="662">
        <f t="shared" si="51"/>
        <v>-1.25</v>
      </c>
      <c r="E651" s="662">
        <f t="shared" si="51"/>
        <v>-0.08</v>
      </c>
    </row>
    <row r="652" spans="1:5" x14ac:dyDescent="0.25">
      <c r="A652" s="567">
        <f t="shared" si="50"/>
        <v>63919</v>
      </c>
      <c r="B652" s="662">
        <f t="shared" si="51"/>
        <v>-0.6399999999999999</v>
      </c>
      <c r="C652" s="662">
        <f t="shared" si="51"/>
        <v>-0.13</v>
      </c>
      <c r="D652" s="662">
        <f t="shared" si="51"/>
        <v>-1.25</v>
      </c>
      <c r="E652" s="662">
        <f t="shared" si="51"/>
        <v>-0.08</v>
      </c>
    </row>
    <row r="653" spans="1:5" x14ac:dyDescent="0.25">
      <c r="A653" s="567">
        <f t="shared" si="50"/>
        <v>63950</v>
      </c>
      <c r="B653" s="662">
        <f t="shared" si="51"/>
        <v>-0.6399999999999999</v>
      </c>
      <c r="C653" s="662">
        <f t="shared" si="51"/>
        <v>-0.13</v>
      </c>
      <c r="D653" s="662">
        <f t="shared" si="51"/>
        <v>-1.25</v>
      </c>
      <c r="E653" s="662">
        <f t="shared" si="51"/>
        <v>-0.08</v>
      </c>
    </row>
    <row r="654" spans="1:5" x14ac:dyDescent="0.25">
      <c r="A654" s="567">
        <f t="shared" si="50"/>
        <v>63978</v>
      </c>
      <c r="B654" s="662">
        <f t="shared" si="51"/>
        <v>-0.6399999999999999</v>
      </c>
      <c r="C654" s="662">
        <f t="shared" si="51"/>
        <v>-0.13</v>
      </c>
      <c r="D654" s="662">
        <f t="shared" si="51"/>
        <v>-1.25</v>
      </c>
      <c r="E654" s="662">
        <f t="shared" si="51"/>
        <v>-0.08</v>
      </c>
    </row>
    <row r="655" spans="1:5" x14ac:dyDescent="0.25">
      <c r="A655" s="567">
        <f t="shared" si="50"/>
        <v>64009</v>
      </c>
      <c r="B655" s="662">
        <f t="shared" si="51"/>
        <v>-0.6399999999999999</v>
      </c>
      <c r="C655" s="662">
        <f t="shared" si="51"/>
        <v>-0.13</v>
      </c>
      <c r="D655" s="662">
        <f t="shared" si="51"/>
        <v>-1.25</v>
      </c>
      <c r="E655" s="662">
        <f t="shared" si="51"/>
        <v>-0.08</v>
      </c>
    </row>
    <row r="656" spans="1:5" x14ac:dyDescent="0.25">
      <c r="A656" s="567">
        <f t="shared" si="50"/>
        <v>64039</v>
      </c>
      <c r="B656" s="662">
        <f t="shared" si="51"/>
        <v>-0.6399999999999999</v>
      </c>
      <c r="C656" s="662">
        <f t="shared" si="51"/>
        <v>-0.13</v>
      </c>
      <c r="D656" s="662">
        <f t="shared" si="51"/>
        <v>-1.25</v>
      </c>
      <c r="E656" s="662">
        <f t="shared" si="51"/>
        <v>-0.08</v>
      </c>
    </row>
    <row r="657" spans="1:5" x14ac:dyDescent="0.25">
      <c r="A657" s="567">
        <f t="shared" si="50"/>
        <v>64070</v>
      </c>
      <c r="B657" s="662">
        <f t="shared" si="51"/>
        <v>-0.6399999999999999</v>
      </c>
      <c r="C657" s="662">
        <f t="shared" si="51"/>
        <v>-0.13</v>
      </c>
      <c r="D657" s="662">
        <f t="shared" si="51"/>
        <v>-1.25</v>
      </c>
      <c r="E657" s="662">
        <f t="shared" si="51"/>
        <v>-0.08</v>
      </c>
    </row>
    <row r="658" spans="1:5" x14ac:dyDescent="0.25">
      <c r="A658" s="567">
        <f t="shared" si="50"/>
        <v>64100</v>
      </c>
      <c r="B658" s="662">
        <f t="shared" si="51"/>
        <v>-0.6399999999999999</v>
      </c>
      <c r="C658" s="662">
        <f t="shared" si="51"/>
        <v>-0.13</v>
      </c>
      <c r="D658" s="662">
        <f t="shared" si="51"/>
        <v>-1.25</v>
      </c>
      <c r="E658" s="662">
        <f t="shared" si="51"/>
        <v>-0.08</v>
      </c>
    </row>
    <row r="659" spans="1:5" x14ac:dyDescent="0.25">
      <c r="A659" s="567">
        <f t="shared" si="50"/>
        <v>64131</v>
      </c>
      <c r="B659" s="662">
        <f t="shared" ref="B659:E674" si="52">+B658</f>
        <v>-0.6399999999999999</v>
      </c>
      <c r="C659" s="662">
        <f t="shared" si="52"/>
        <v>-0.13</v>
      </c>
      <c r="D659" s="662">
        <f t="shared" si="52"/>
        <v>-1.25</v>
      </c>
      <c r="E659" s="662">
        <f t="shared" si="52"/>
        <v>-0.08</v>
      </c>
    </row>
    <row r="660" spans="1:5" x14ac:dyDescent="0.25">
      <c r="A660" s="567">
        <f t="shared" si="50"/>
        <v>64162</v>
      </c>
      <c r="B660" s="662">
        <f t="shared" si="52"/>
        <v>-0.6399999999999999</v>
      </c>
      <c r="C660" s="662">
        <f t="shared" si="52"/>
        <v>-0.13</v>
      </c>
      <c r="D660" s="662">
        <f t="shared" si="52"/>
        <v>-1.25</v>
      </c>
      <c r="E660" s="662">
        <f t="shared" si="52"/>
        <v>-0.08</v>
      </c>
    </row>
    <row r="661" spans="1:5" x14ac:dyDescent="0.25">
      <c r="A661" s="567">
        <f t="shared" si="50"/>
        <v>64192</v>
      </c>
      <c r="B661" s="662">
        <f t="shared" si="52"/>
        <v>-0.6399999999999999</v>
      </c>
      <c r="C661" s="662">
        <f t="shared" si="52"/>
        <v>-0.13</v>
      </c>
      <c r="D661" s="662">
        <f t="shared" si="52"/>
        <v>-1.25</v>
      </c>
      <c r="E661" s="662">
        <f t="shared" si="52"/>
        <v>-0.08</v>
      </c>
    </row>
    <row r="662" spans="1:5" x14ac:dyDescent="0.25">
      <c r="A662" s="567">
        <f t="shared" si="50"/>
        <v>64223</v>
      </c>
      <c r="B662" s="662">
        <f t="shared" si="52"/>
        <v>-0.6399999999999999</v>
      </c>
      <c r="C662" s="662">
        <f t="shared" si="52"/>
        <v>-0.13</v>
      </c>
      <c r="D662" s="662">
        <f t="shared" si="52"/>
        <v>-1.25</v>
      </c>
      <c r="E662" s="662">
        <f t="shared" si="52"/>
        <v>-0.08</v>
      </c>
    </row>
    <row r="663" spans="1:5" x14ac:dyDescent="0.25">
      <c r="A663" s="567">
        <f t="shared" si="50"/>
        <v>64253</v>
      </c>
      <c r="B663" s="662">
        <f t="shared" si="52"/>
        <v>-0.6399999999999999</v>
      </c>
      <c r="C663" s="662">
        <f t="shared" si="52"/>
        <v>-0.13</v>
      </c>
      <c r="D663" s="662">
        <f t="shared" si="52"/>
        <v>-1.25</v>
      </c>
      <c r="E663" s="662">
        <f t="shared" si="52"/>
        <v>-0.08</v>
      </c>
    </row>
    <row r="664" spans="1:5" x14ac:dyDescent="0.25">
      <c r="A664" s="567">
        <f t="shared" si="50"/>
        <v>64284</v>
      </c>
      <c r="B664" s="662">
        <f t="shared" si="52"/>
        <v>-0.6399999999999999</v>
      </c>
      <c r="C664" s="662">
        <f t="shared" si="52"/>
        <v>-0.13</v>
      </c>
      <c r="D664" s="662">
        <f t="shared" si="52"/>
        <v>-1.25</v>
      </c>
      <c r="E664" s="662">
        <f t="shared" si="52"/>
        <v>-0.08</v>
      </c>
    </row>
    <row r="665" spans="1:5" x14ac:dyDescent="0.25">
      <c r="A665" s="567">
        <f t="shared" si="50"/>
        <v>64315</v>
      </c>
      <c r="B665" s="662">
        <f t="shared" si="52"/>
        <v>-0.6399999999999999</v>
      </c>
      <c r="C665" s="662">
        <f t="shared" si="52"/>
        <v>-0.13</v>
      </c>
      <c r="D665" s="662">
        <f t="shared" si="52"/>
        <v>-1.25</v>
      </c>
      <c r="E665" s="662">
        <f t="shared" si="52"/>
        <v>-0.08</v>
      </c>
    </row>
    <row r="666" spans="1:5" x14ac:dyDescent="0.25">
      <c r="A666" s="567">
        <f t="shared" si="50"/>
        <v>64344</v>
      </c>
      <c r="B666" s="662">
        <f t="shared" si="52"/>
        <v>-0.6399999999999999</v>
      </c>
      <c r="C666" s="662">
        <f t="shared" si="52"/>
        <v>-0.13</v>
      </c>
      <c r="D666" s="662">
        <f t="shared" si="52"/>
        <v>-1.25</v>
      </c>
      <c r="E666" s="662">
        <f t="shared" si="52"/>
        <v>-0.08</v>
      </c>
    </row>
    <row r="667" spans="1:5" x14ac:dyDescent="0.25">
      <c r="A667" s="567">
        <f t="shared" si="50"/>
        <v>64375</v>
      </c>
      <c r="B667" s="662">
        <f t="shared" si="52"/>
        <v>-0.6399999999999999</v>
      </c>
      <c r="C667" s="662">
        <f t="shared" si="52"/>
        <v>-0.13</v>
      </c>
      <c r="D667" s="662">
        <f t="shared" si="52"/>
        <v>-1.25</v>
      </c>
      <c r="E667" s="662">
        <f t="shared" si="52"/>
        <v>-0.08</v>
      </c>
    </row>
    <row r="668" spans="1:5" x14ac:dyDescent="0.25">
      <c r="A668" s="567">
        <f t="shared" si="50"/>
        <v>64405</v>
      </c>
      <c r="B668" s="662">
        <f t="shared" si="52"/>
        <v>-0.6399999999999999</v>
      </c>
      <c r="C668" s="662">
        <f t="shared" si="52"/>
        <v>-0.13</v>
      </c>
      <c r="D668" s="662">
        <f t="shared" si="52"/>
        <v>-1.25</v>
      </c>
      <c r="E668" s="662">
        <f t="shared" si="52"/>
        <v>-0.08</v>
      </c>
    </row>
    <row r="669" spans="1:5" x14ac:dyDescent="0.25">
      <c r="A669" s="567">
        <f t="shared" si="50"/>
        <v>64436</v>
      </c>
      <c r="B669" s="662">
        <f t="shared" si="52"/>
        <v>-0.6399999999999999</v>
      </c>
      <c r="C669" s="662">
        <f t="shared" si="52"/>
        <v>-0.13</v>
      </c>
      <c r="D669" s="662">
        <f t="shared" si="52"/>
        <v>-1.25</v>
      </c>
      <c r="E669" s="662">
        <f t="shared" si="52"/>
        <v>-0.08</v>
      </c>
    </row>
    <row r="670" spans="1:5" x14ac:dyDescent="0.25">
      <c r="A670" s="567">
        <f t="shared" si="50"/>
        <v>64466</v>
      </c>
      <c r="B670" s="662">
        <f t="shared" si="52"/>
        <v>-0.6399999999999999</v>
      </c>
      <c r="C670" s="662">
        <f t="shared" si="52"/>
        <v>-0.13</v>
      </c>
      <c r="D670" s="662">
        <f t="shared" si="52"/>
        <v>-1.25</v>
      </c>
      <c r="E670" s="662">
        <f t="shared" si="52"/>
        <v>-0.08</v>
      </c>
    </row>
    <row r="671" spans="1:5" x14ac:dyDescent="0.25">
      <c r="A671" s="567">
        <f t="shared" si="50"/>
        <v>64497</v>
      </c>
      <c r="B671" s="662">
        <f t="shared" si="52"/>
        <v>-0.6399999999999999</v>
      </c>
      <c r="C671" s="662">
        <f t="shared" si="52"/>
        <v>-0.13</v>
      </c>
      <c r="D671" s="662">
        <f t="shared" si="52"/>
        <v>-1.25</v>
      </c>
      <c r="E671" s="662">
        <f t="shared" si="52"/>
        <v>-0.08</v>
      </c>
    </row>
    <row r="672" spans="1:5" x14ac:dyDescent="0.25">
      <c r="A672" s="567">
        <f t="shared" si="50"/>
        <v>64528</v>
      </c>
      <c r="B672" s="662">
        <f t="shared" si="52"/>
        <v>-0.6399999999999999</v>
      </c>
      <c r="C672" s="662">
        <f t="shared" si="52"/>
        <v>-0.13</v>
      </c>
      <c r="D672" s="662">
        <f t="shared" si="52"/>
        <v>-1.25</v>
      </c>
      <c r="E672" s="662">
        <f t="shared" si="52"/>
        <v>-0.08</v>
      </c>
    </row>
    <row r="673" spans="1:5" x14ac:dyDescent="0.25">
      <c r="A673" s="567">
        <f t="shared" si="50"/>
        <v>64558</v>
      </c>
      <c r="B673" s="662">
        <f t="shared" si="52"/>
        <v>-0.6399999999999999</v>
      </c>
      <c r="C673" s="662">
        <f t="shared" si="52"/>
        <v>-0.13</v>
      </c>
      <c r="D673" s="662">
        <f t="shared" si="52"/>
        <v>-1.25</v>
      </c>
      <c r="E673" s="662">
        <f t="shared" si="52"/>
        <v>-0.08</v>
      </c>
    </row>
    <row r="674" spans="1:5" x14ac:dyDescent="0.25">
      <c r="A674" s="567">
        <f t="shared" si="50"/>
        <v>64589</v>
      </c>
      <c r="B674" s="662">
        <f t="shared" si="52"/>
        <v>-0.6399999999999999</v>
      </c>
      <c r="C674" s="662">
        <f t="shared" si="52"/>
        <v>-0.13</v>
      </c>
      <c r="D674" s="662">
        <f t="shared" si="52"/>
        <v>-1.25</v>
      </c>
      <c r="E674" s="662">
        <f t="shared" si="52"/>
        <v>-0.08</v>
      </c>
    </row>
    <row r="675" spans="1:5" x14ac:dyDescent="0.25">
      <c r="A675" s="567">
        <f t="shared" si="50"/>
        <v>64619</v>
      </c>
      <c r="B675" s="662">
        <f t="shared" ref="B675:E690" si="53">+B674</f>
        <v>-0.6399999999999999</v>
      </c>
      <c r="C675" s="662">
        <f t="shared" si="53"/>
        <v>-0.13</v>
      </c>
      <c r="D675" s="662">
        <f t="shared" si="53"/>
        <v>-1.25</v>
      </c>
      <c r="E675" s="662">
        <f t="shared" si="53"/>
        <v>-0.08</v>
      </c>
    </row>
    <row r="676" spans="1:5" x14ac:dyDescent="0.25">
      <c r="A676" s="567">
        <f t="shared" si="50"/>
        <v>64650</v>
      </c>
      <c r="B676" s="662">
        <f t="shared" si="53"/>
        <v>-0.6399999999999999</v>
      </c>
      <c r="C676" s="662">
        <f t="shared" si="53"/>
        <v>-0.13</v>
      </c>
      <c r="D676" s="662">
        <f t="shared" si="53"/>
        <v>-1.25</v>
      </c>
      <c r="E676" s="662">
        <f t="shared" si="53"/>
        <v>-0.08</v>
      </c>
    </row>
    <row r="677" spans="1:5" x14ac:dyDescent="0.25">
      <c r="A677" s="567">
        <f t="shared" si="50"/>
        <v>64681</v>
      </c>
      <c r="B677" s="662">
        <f t="shared" si="53"/>
        <v>-0.6399999999999999</v>
      </c>
      <c r="C677" s="662">
        <f t="shared" si="53"/>
        <v>-0.13</v>
      </c>
      <c r="D677" s="662">
        <f t="shared" si="53"/>
        <v>-1.25</v>
      </c>
      <c r="E677" s="662">
        <f t="shared" si="53"/>
        <v>-0.08</v>
      </c>
    </row>
    <row r="678" spans="1:5" x14ac:dyDescent="0.25">
      <c r="A678" s="567">
        <f t="shared" si="50"/>
        <v>64709</v>
      </c>
      <c r="B678" s="662">
        <f t="shared" si="53"/>
        <v>-0.6399999999999999</v>
      </c>
      <c r="C678" s="662">
        <f t="shared" si="53"/>
        <v>-0.13</v>
      </c>
      <c r="D678" s="662">
        <f t="shared" si="53"/>
        <v>-1.25</v>
      </c>
      <c r="E678" s="662">
        <f t="shared" si="53"/>
        <v>-0.08</v>
      </c>
    </row>
    <row r="679" spans="1:5" x14ac:dyDescent="0.25">
      <c r="A679" s="567">
        <f t="shared" si="50"/>
        <v>64740</v>
      </c>
      <c r="B679" s="662">
        <f t="shared" si="53"/>
        <v>-0.6399999999999999</v>
      </c>
      <c r="C679" s="662">
        <f t="shared" si="53"/>
        <v>-0.13</v>
      </c>
      <c r="D679" s="662">
        <f t="shared" si="53"/>
        <v>-1.25</v>
      </c>
      <c r="E679" s="662">
        <f t="shared" si="53"/>
        <v>-0.08</v>
      </c>
    </row>
    <row r="680" spans="1:5" x14ac:dyDescent="0.25">
      <c r="A680" s="567">
        <f t="shared" si="50"/>
        <v>64770</v>
      </c>
      <c r="B680" s="662">
        <f t="shared" si="53"/>
        <v>-0.6399999999999999</v>
      </c>
      <c r="C680" s="662">
        <f t="shared" si="53"/>
        <v>-0.13</v>
      </c>
      <c r="D680" s="662">
        <f t="shared" si="53"/>
        <v>-1.25</v>
      </c>
      <c r="E680" s="662">
        <f t="shared" si="53"/>
        <v>-0.08</v>
      </c>
    </row>
    <row r="681" spans="1:5" x14ac:dyDescent="0.25">
      <c r="A681" s="567">
        <f t="shared" si="50"/>
        <v>64801</v>
      </c>
      <c r="B681" s="662">
        <f t="shared" si="53"/>
        <v>-0.6399999999999999</v>
      </c>
      <c r="C681" s="662">
        <f t="shared" si="53"/>
        <v>-0.13</v>
      </c>
      <c r="D681" s="662">
        <f t="shared" si="53"/>
        <v>-1.25</v>
      </c>
      <c r="E681" s="662">
        <f t="shared" si="53"/>
        <v>-0.08</v>
      </c>
    </row>
    <row r="682" spans="1:5" x14ac:dyDescent="0.25">
      <c r="A682" s="567">
        <f t="shared" si="50"/>
        <v>64831</v>
      </c>
      <c r="B682" s="662">
        <f t="shared" si="53"/>
        <v>-0.6399999999999999</v>
      </c>
      <c r="C682" s="662">
        <f t="shared" si="53"/>
        <v>-0.13</v>
      </c>
      <c r="D682" s="662">
        <f t="shared" si="53"/>
        <v>-1.25</v>
      </c>
      <c r="E682" s="662">
        <f t="shared" si="53"/>
        <v>-0.08</v>
      </c>
    </row>
    <row r="683" spans="1:5" x14ac:dyDescent="0.25">
      <c r="A683" s="567">
        <f t="shared" si="50"/>
        <v>64862</v>
      </c>
      <c r="B683" s="662">
        <f t="shared" si="53"/>
        <v>-0.6399999999999999</v>
      </c>
      <c r="C683" s="662">
        <f t="shared" si="53"/>
        <v>-0.13</v>
      </c>
      <c r="D683" s="662">
        <f t="shared" si="53"/>
        <v>-1.25</v>
      </c>
      <c r="E683" s="662">
        <f t="shared" si="53"/>
        <v>-0.08</v>
      </c>
    </row>
    <row r="684" spans="1:5" x14ac:dyDescent="0.25">
      <c r="A684" s="567">
        <f t="shared" si="50"/>
        <v>64893</v>
      </c>
      <c r="B684" s="662">
        <f t="shared" si="53"/>
        <v>-0.6399999999999999</v>
      </c>
      <c r="C684" s="662">
        <f t="shared" si="53"/>
        <v>-0.13</v>
      </c>
      <c r="D684" s="662">
        <f t="shared" si="53"/>
        <v>-1.25</v>
      </c>
      <c r="E684" s="662">
        <f t="shared" si="53"/>
        <v>-0.08</v>
      </c>
    </row>
    <row r="685" spans="1:5" x14ac:dyDescent="0.25">
      <c r="A685" s="567">
        <f t="shared" si="50"/>
        <v>64923</v>
      </c>
      <c r="B685" s="662">
        <f t="shared" si="53"/>
        <v>-0.6399999999999999</v>
      </c>
      <c r="C685" s="662">
        <f t="shared" si="53"/>
        <v>-0.13</v>
      </c>
      <c r="D685" s="662">
        <f t="shared" si="53"/>
        <v>-1.25</v>
      </c>
      <c r="E685" s="662">
        <f t="shared" si="53"/>
        <v>-0.08</v>
      </c>
    </row>
    <row r="686" spans="1:5" x14ac:dyDescent="0.25">
      <c r="A686" s="567">
        <f t="shared" si="50"/>
        <v>64954</v>
      </c>
      <c r="B686" s="662">
        <f t="shared" si="53"/>
        <v>-0.6399999999999999</v>
      </c>
      <c r="C686" s="662">
        <f t="shared" si="53"/>
        <v>-0.13</v>
      </c>
      <c r="D686" s="662">
        <f t="shared" si="53"/>
        <v>-1.25</v>
      </c>
      <c r="E686" s="662">
        <f t="shared" si="53"/>
        <v>-0.08</v>
      </c>
    </row>
    <row r="687" spans="1:5" x14ac:dyDescent="0.25">
      <c r="A687" s="567">
        <f t="shared" si="50"/>
        <v>64984</v>
      </c>
      <c r="B687" s="662">
        <f t="shared" si="53"/>
        <v>-0.6399999999999999</v>
      </c>
      <c r="C687" s="662">
        <f t="shared" si="53"/>
        <v>-0.13</v>
      </c>
      <c r="D687" s="662">
        <f t="shared" si="53"/>
        <v>-1.25</v>
      </c>
      <c r="E687" s="662">
        <f t="shared" si="53"/>
        <v>-0.08</v>
      </c>
    </row>
    <row r="688" spans="1:5" x14ac:dyDescent="0.25">
      <c r="A688" s="567">
        <f t="shared" si="50"/>
        <v>65015</v>
      </c>
      <c r="B688" s="662">
        <f t="shared" si="53"/>
        <v>-0.6399999999999999</v>
      </c>
      <c r="C688" s="662">
        <f t="shared" si="53"/>
        <v>-0.13</v>
      </c>
      <c r="D688" s="662">
        <f t="shared" si="53"/>
        <v>-1.25</v>
      </c>
      <c r="E688" s="662">
        <f t="shared" si="53"/>
        <v>-0.08</v>
      </c>
    </row>
    <row r="689" spans="1:5" x14ac:dyDescent="0.25">
      <c r="A689" s="567">
        <f t="shared" si="50"/>
        <v>65046</v>
      </c>
      <c r="B689" s="662">
        <f t="shared" si="53"/>
        <v>-0.6399999999999999</v>
      </c>
      <c r="C689" s="662">
        <f t="shared" si="53"/>
        <v>-0.13</v>
      </c>
      <c r="D689" s="662">
        <f t="shared" si="53"/>
        <v>-1.25</v>
      </c>
      <c r="E689" s="662">
        <f t="shared" si="53"/>
        <v>-0.08</v>
      </c>
    </row>
    <row r="690" spans="1:5" x14ac:dyDescent="0.25">
      <c r="A690" s="567">
        <f t="shared" si="50"/>
        <v>65074</v>
      </c>
      <c r="B690" s="662">
        <f t="shared" si="53"/>
        <v>-0.6399999999999999</v>
      </c>
      <c r="C690" s="662">
        <f t="shared" si="53"/>
        <v>-0.13</v>
      </c>
      <c r="D690" s="662">
        <f t="shared" si="53"/>
        <v>-1.25</v>
      </c>
      <c r="E690" s="662">
        <f t="shared" si="53"/>
        <v>-0.08</v>
      </c>
    </row>
    <row r="691" spans="1:5" x14ac:dyDescent="0.25">
      <c r="A691" s="567">
        <f t="shared" si="50"/>
        <v>65105</v>
      </c>
      <c r="B691" s="662">
        <f t="shared" ref="B691:E706" si="54">+B690</f>
        <v>-0.6399999999999999</v>
      </c>
      <c r="C691" s="662">
        <f t="shared" si="54"/>
        <v>-0.13</v>
      </c>
      <c r="D691" s="662">
        <f t="shared" si="54"/>
        <v>-1.25</v>
      </c>
      <c r="E691" s="662">
        <f t="shared" si="54"/>
        <v>-0.08</v>
      </c>
    </row>
    <row r="692" spans="1:5" x14ac:dyDescent="0.25">
      <c r="A692" s="567">
        <f t="shared" si="50"/>
        <v>65135</v>
      </c>
      <c r="B692" s="662">
        <f t="shared" si="54"/>
        <v>-0.6399999999999999</v>
      </c>
      <c r="C692" s="662">
        <f t="shared" si="54"/>
        <v>-0.13</v>
      </c>
      <c r="D692" s="662">
        <f t="shared" si="54"/>
        <v>-1.25</v>
      </c>
      <c r="E692" s="662">
        <f t="shared" si="54"/>
        <v>-0.08</v>
      </c>
    </row>
    <row r="693" spans="1:5" x14ac:dyDescent="0.25">
      <c r="A693" s="567">
        <f t="shared" si="50"/>
        <v>65166</v>
      </c>
      <c r="B693" s="662">
        <f t="shared" si="54"/>
        <v>-0.6399999999999999</v>
      </c>
      <c r="C693" s="662">
        <f t="shared" si="54"/>
        <v>-0.13</v>
      </c>
      <c r="D693" s="662">
        <f t="shared" si="54"/>
        <v>-1.25</v>
      </c>
      <c r="E693" s="662">
        <f t="shared" si="54"/>
        <v>-0.08</v>
      </c>
    </row>
    <row r="694" spans="1:5" x14ac:dyDescent="0.25">
      <c r="A694" s="567">
        <f t="shared" si="50"/>
        <v>65196</v>
      </c>
      <c r="B694" s="662">
        <f t="shared" si="54"/>
        <v>-0.6399999999999999</v>
      </c>
      <c r="C694" s="662">
        <f t="shared" si="54"/>
        <v>-0.13</v>
      </c>
      <c r="D694" s="662">
        <f t="shared" si="54"/>
        <v>-1.25</v>
      </c>
      <c r="E694" s="662">
        <f t="shared" si="54"/>
        <v>-0.08</v>
      </c>
    </row>
    <row r="695" spans="1:5" x14ac:dyDescent="0.25">
      <c r="A695" s="567">
        <f t="shared" si="50"/>
        <v>65227</v>
      </c>
      <c r="B695" s="662">
        <f t="shared" si="54"/>
        <v>-0.6399999999999999</v>
      </c>
      <c r="C695" s="662">
        <f t="shared" si="54"/>
        <v>-0.13</v>
      </c>
      <c r="D695" s="662">
        <f t="shared" si="54"/>
        <v>-1.25</v>
      </c>
      <c r="E695" s="662">
        <f t="shared" si="54"/>
        <v>-0.08</v>
      </c>
    </row>
    <row r="696" spans="1:5" x14ac:dyDescent="0.25">
      <c r="A696" s="567">
        <f t="shared" si="50"/>
        <v>65258</v>
      </c>
      <c r="B696" s="662">
        <f t="shared" si="54"/>
        <v>-0.6399999999999999</v>
      </c>
      <c r="C696" s="662">
        <f t="shared" si="54"/>
        <v>-0.13</v>
      </c>
      <c r="D696" s="662">
        <f t="shared" si="54"/>
        <v>-1.25</v>
      </c>
      <c r="E696" s="662">
        <f t="shared" si="54"/>
        <v>-0.08</v>
      </c>
    </row>
    <row r="697" spans="1:5" x14ac:dyDescent="0.25">
      <c r="A697" s="567">
        <f t="shared" si="50"/>
        <v>65288</v>
      </c>
      <c r="B697" s="662">
        <f t="shared" si="54"/>
        <v>-0.6399999999999999</v>
      </c>
      <c r="C697" s="662">
        <f t="shared" si="54"/>
        <v>-0.13</v>
      </c>
      <c r="D697" s="662">
        <f t="shared" si="54"/>
        <v>-1.25</v>
      </c>
      <c r="E697" s="662">
        <f t="shared" si="54"/>
        <v>-0.08</v>
      </c>
    </row>
    <row r="698" spans="1:5" x14ac:dyDescent="0.25">
      <c r="A698" s="567">
        <f t="shared" si="50"/>
        <v>65319</v>
      </c>
      <c r="B698" s="662">
        <f t="shared" si="54"/>
        <v>-0.6399999999999999</v>
      </c>
      <c r="C698" s="662">
        <f t="shared" si="54"/>
        <v>-0.13</v>
      </c>
      <c r="D698" s="662">
        <f t="shared" si="54"/>
        <v>-1.25</v>
      </c>
      <c r="E698" s="662">
        <f t="shared" si="54"/>
        <v>-0.08</v>
      </c>
    </row>
    <row r="699" spans="1:5" x14ac:dyDescent="0.25">
      <c r="A699" s="567">
        <f t="shared" si="50"/>
        <v>65349</v>
      </c>
      <c r="B699" s="662">
        <f t="shared" si="54"/>
        <v>-0.6399999999999999</v>
      </c>
      <c r="C699" s="662">
        <f t="shared" si="54"/>
        <v>-0.13</v>
      </c>
      <c r="D699" s="662">
        <f t="shared" si="54"/>
        <v>-1.25</v>
      </c>
      <c r="E699" s="662">
        <f t="shared" si="54"/>
        <v>-0.08</v>
      </c>
    </row>
    <row r="700" spans="1:5" x14ac:dyDescent="0.25">
      <c r="A700" s="567">
        <f t="shared" si="50"/>
        <v>65380</v>
      </c>
      <c r="B700" s="662">
        <f t="shared" si="54"/>
        <v>-0.6399999999999999</v>
      </c>
      <c r="C700" s="662">
        <f t="shared" si="54"/>
        <v>-0.13</v>
      </c>
      <c r="D700" s="662">
        <f t="shared" si="54"/>
        <v>-1.25</v>
      </c>
      <c r="E700" s="662">
        <f t="shared" si="54"/>
        <v>-0.08</v>
      </c>
    </row>
    <row r="701" spans="1:5" x14ac:dyDescent="0.25">
      <c r="A701" s="567">
        <f t="shared" si="50"/>
        <v>65411</v>
      </c>
      <c r="B701" s="662">
        <f t="shared" si="54"/>
        <v>-0.6399999999999999</v>
      </c>
      <c r="C701" s="662">
        <f t="shared" si="54"/>
        <v>-0.13</v>
      </c>
      <c r="D701" s="662">
        <f t="shared" si="54"/>
        <v>-1.25</v>
      </c>
      <c r="E701" s="662">
        <f t="shared" si="54"/>
        <v>-0.08</v>
      </c>
    </row>
    <row r="702" spans="1:5" x14ac:dyDescent="0.25">
      <c r="A702" s="567">
        <f t="shared" si="50"/>
        <v>65439</v>
      </c>
      <c r="B702" s="662">
        <f t="shared" si="54"/>
        <v>-0.6399999999999999</v>
      </c>
      <c r="C702" s="662">
        <f t="shared" si="54"/>
        <v>-0.13</v>
      </c>
      <c r="D702" s="662">
        <f t="shared" si="54"/>
        <v>-1.25</v>
      </c>
      <c r="E702" s="662">
        <f t="shared" si="54"/>
        <v>-0.08</v>
      </c>
    </row>
    <row r="703" spans="1:5" x14ac:dyDescent="0.25">
      <c r="A703" s="567">
        <f t="shared" si="50"/>
        <v>65470</v>
      </c>
      <c r="B703" s="662">
        <f t="shared" si="54"/>
        <v>-0.6399999999999999</v>
      </c>
      <c r="C703" s="662">
        <f t="shared" si="54"/>
        <v>-0.13</v>
      </c>
      <c r="D703" s="662">
        <f t="shared" si="54"/>
        <v>-1.25</v>
      </c>
      <c r="E703" s="662">
        <f t="shared" si="54"/>
        <v>-0.08</v>
      </c>
    </row>
    <row r="704" spans="1:5" x14ac:dyDescent="0.25">
      <c r="A704" s="567">
        <f t="shared" si="50"/>
        <v>65500</v>
      </c>
      <c r="B704" s="662">
        <f t="shared" si="54"/>
        <v>-0.6399999999999999</v>
      </c>
      <c r="C704" s="662">
        <f t="shared" si="54"/>
        <v>-0.13</v>
      </c>
      <c r="D704" s="662">
        <f t="shared" si="54"/>
        <v>-1.25</v>
      </c>
      <c r="E704" s="662">
        <f t="shared" si="54"/>
        <v>-0.08</v>
      </c>
    </row>
    <row r="705" spans="1:5" x14ac:dyDescent="0.25">
      <c r="A705" s="567">
        <f t="shared" si="50"/>
        <v>65531</v>
      </c>
      <c r="B705" s="662">
        <f t="shared" si="54"/>
        <v>-0.6399999999999999</v>
      </c>
      <c r="C705" s="662">
        <f t="shared" si="54"/>
        <v>-0.13</v>
      </c>
      <c r="D705" s="662">
        <f t="shared" si="54"/>
        <v>-1.25</v>
      </c>
      <c r="E705" s="662">
        <f t="shared" si="54"/>
        <v>-0.08</v>
      </c>
    </row>
    <row r="706" spans="1:5" x14ac:dyDescent="0.25">
      <c r="A706" s="567">
        <f t="shared" si="50"/>
        <v>65561</v>
      </c>
      <c r="B706" s="662">
        <f t="shared" si="54"/>
        <v>-0.6399999999999999</v>
      </c>
      <c r="C706" s="662">
        <f t="shared" si="54"/>
        <v>-0.13</v>
      </c>
      <c r="D706" s="662">
        <f t="shared" si="54"/>
        <v>-1.25</v>
      </c>
      <c r="E706" s="662">
        <f t="shared" si="54"/>
        <v>-0.08</v>
      </c>
    </row>
    <row r="707" spans="1:5" x14ac:dyDescent="0.25">
      <c r="A707" s="567">
        <f t="shared" ref="A707:A721" si="55">+EOMONTH(A706,1)</f>
        <v>65592</v>
      </c>
      <c r="B707" s="662">
        <f t="shared" ref="B707:E721" si="56">+B706</f>
        <v>-0.6399999999999999</v>
      </c>
      <c r="C707" s="662">
        <f t="shared" si="56"/>
        <v>-0.13</v>
      </c>
      <c r="D707" s="662">
        <f t="shared" si="56"/>
        <v>-1.25</v>
      </c>
      <c r="E707" s="662">
        <f t="shared" si="56"/>
        <v>-0.08</v>
      </c>
    </row>
    <row r="708" spans="1:5" x14ac:dyDescent="0.25">
      <c r="A708" s="567">
        <f t="shared" si="55"/>
        <v>65623</v>
      </c>
      <c r="B708" s="662">
        <f t="shared" si="56"/>
        <v>-0.6399999999999999</v>
      </c>
      <c r="C708" s="662">
        <f t="shared" si="56"/>
        <v>-0.13</v>
      </c>
      <c r="D708" s="662">
        <f t="shared" si="56"/>
        <v>-1.25</v>
      </c>
      <c r="E708" s="662">
        <f t="shared" si="56"/>
        <v>-0.08</v>
      </c>
    </row>
    <row r="709" spans="1:5" x14ac:dyDescent="0.25">
      <c r="A709" s="567">
        <f t="shared" si="55"/>
        <v>65653</v>
      </c>
      <c r="B709" s="662">
        <f t="shared" si="56"/>
        <v>-0.6399999999999999</v>
      </c>
      <c r="C709" s="662">
        <f t="shared" si="56"/>
        <v>-0.13</v>
      </c>
      <c r="D709" s="662">
        <f t="shared" si="56"/>
        <v>-1.25</v>
      </c>
      <c r="E709" s="662">
        <f t="shared" si="56"/>
        <v>-0.08</v>
      </c>
    </row>
    <row r="710" spans="1:5" x14ac:dyDescent="0.25">
      <c r="A710" s="567">
        <f t="shared" si="55"/>
        <v>65684</v>
      </c>
      <c r="B710" s="662">
        <f t="shared" si="56"/>
        <v>-0.6399999999999999</v>
      </c>
      <c r="C710" s="662">
        <f t="shared" si="56"/>
        <v>-0.13</v>
      </c>
      <c r="D710" s="662">
        <f t="shared" si="56"/>
        <v>-1.25</v>
      </c>
      <c r="E710" s="662">
        <f t="shared" si="56"/>
        <v>-0.08</v>
      </c>
    </row>
    <row r="711" spans="1:5" x14ac:dyDescent="0.25">
      <c r="A711" s="567">
        <f t="shared" si="55"/>
        <v>65714</v>
      </c>
      <c r="B711" s="662">
        <f t="shared" si="56"/>
        <v>-0.6399999999999999</v>
      </c>
      <c r="C711" s="662">
        <f t="shared" si="56"/>
        <v>-0.13</v>
      </c>
      <c r="D711" s="662">
        <f t="shared" si="56"/>
        <v>-1.25</v>
      </c>
      <c r="E711" s="662">
        <f t="shared" si="56"/>
        <v>-0.08</v>
      </c>
    </row>
    <row r="712" spans="1:5" x14ac:dyDescent="0.25">
      <c r="A712" s="567">
        <f t="shared" si="55"/>
        <v>65745</v>
      </c>
      <c r="B712" s="662">
        <f t="shared" si="56"/>
        <v>-0.6399999999999999</v>
      </c>
      <c r="C712" s="662">
        <f t="shared" si="56"/>
        <v>-0.13</v>
      </c>
      <c r="D712" s="662">
        <f t="shared" si="56"/>
        <v>-1.25</v>
      </c>
      <c r="E712" s="662">
        <f t="shared" si="56"/>
        <v>-0.08</v>
      </c>
    </row>
    <row r="713" spans="1:5" x14ac:dyDescent="0.25">
      <c r="A713" s="567">
        <f t="shared" si="55"/>
        <v>65776</v>
      </c>
      <c r="B713" s="662">
        <f t="shared" si="56"/>
        <v>-0.6399999999999999</v>
      </c>
      <c r="C713" s="662">
        <f t="shared" si="56"/>
        <v>-0.13</v>
      </c>
      <c r="D713" s="662">
        <f t="shared" si="56"/>
        <v>-1.25</v>
      </c>
      <c r="E713" s="662">
        <f t="shared" si="56"/>
        <v>-0.08</v>
      </c>
    </row>
    <row r="714" spans="1:5" x14ac:dyDescent="0.25">
      <c r="A714" s="567">
        <f t="shared" si="55"/>
        <v>65805</v>
      </c>
      <c r="B714" s="662">
        <f t="shared" si="56"/>
        <v>-0.6399999999999999</v>
      </c>
      <c r="C714" s="662">
        <f t="shared" si="56"/>
        <v>-0.13</v>
      </c>
      <c r="D714" s="662">
        <f t="shared" si="56"/>
        <v>-1.25</v>
      </c>
      <c r="E714" s="662">
        <f t="shared" si="56"/>
        <v>-0.08</v>
      </c>
    </row>
    <row r="715" spans="1:5" x14ac:dyDescent="0.25">
      <c r="A715" s="567">
        <f t="shared" si="55"/>
        <v>65836</v>
      </c>
      <c r="B715" s="662">
        <f t="shared" si="56"/>
        <v>-0.6399999999999999</v>
      </c>
      <c r="C715" s="662">
        <f t="shared" si="56"/>
        <v>-0.13</v>
      </c>
      <c r="D715" s="662">
        <f t="shared" si="56"/>
        <v>-1.25</v>
      </c>
      <c r="E715" s="662">
        <f t="shared" si="56"/>
        <v>-0.08</v>
      </c>
    </row>
    <row r="716" spans="1:5" x14ac:dyDescent="0.25">
      <c r="A716" s="567">
        <f t="shared" si="55"/>
        <v>65866</v>
      </c>
      <c r="B716" s="662">
        <f t="shared" si="56"/>
        <v>-0.6399999999999999</v>
      </c>
      <c r="C716" s="662">
        <f t="shared" si="56"/>
        <v>-0.13</v>
      </c>
      <c r="D716" s="662">
        <f t="shared" si="56"/>
        <v>-1.25</v>
      </c>
      <c r="E716" s="662">
        <f t="shared" si="56"/>
        <v>-0.08</v>
      </c>
    </row>
    <row r="717" spans="1:5" x14ac:dyDescent="0.25">
      <c r="A717" s="567">
        <f t="shared" si="55"/>
        <v>65897</v>
      </c>
      <c r="B717" s="662">
        <f t="shared" si="56"/>
        <v>-0.6399999999999999</v>
      </c>
      <c r="C717" s="662">
        <f t="shared" si="56"/>
        <v>-0.13</v>
      </c>
      <c r="D717" s="662">
        <f t="shared" si="56"/>
        <v>-1.25</v>
      </c>
      <c r="E717" s="662">
        <f t="shared" si="56"/>
        <v>-0.08</v>
      </c>
    </row>
    <row r="718" spans="1:5" x14ac:dyDescent="0.25">
      <c r="A718" s="567">
        <f t="shared" si="55"/>
        <v>65927</v>
      </c>
      <c r="B718" s="662">
        <f t="shared" si="56"/>
        <v>-0.6399999999999999</v>
      </c>
      <c r="C718" s="662">
        <f t="shared" si="56"/>
        <v>-0.13</v>
      </c>
      <c r="D718" s="662">
        <f t="shared" si="56"/>
        <v>-1.25</v>
      </c>
      <c r="E718" s="662">
        <f t="shared" si="56"/>
        <v>-0.08</v>
      </c>
    </row>
    <row r="719" spans="1:5" x14ac:dyDescent="0.25">
      <c r="A719" s="567">
        <f t="shared" si="55"/>
        <v>65958</v>
      </c>
      <c r="B719" s="662">
        <f t="shared" si="56"/>
        <v>-0.6399999999999999</v>
      </c>
      <c r="C719" s="662">
        <f t="shared" si="56"/>
        <v>-0.13</v>
      </c>
      <c r="D719" s="662">
        <f t="shared" si="56"/>
        <v>-1.25</v>
      </c>
      <c r="E719" s="662">
        <f t="shared" si="56"/>
        <v>-0.08</v>
      </c>
    </row>
    <row r="720" spans="1:5" x14ac:dyDescent="0.25">
      <c r="A720" s="567">
        <f t="shared" si="55"/>
        <v>65989</v>
      </c>
      <c r="B720" s="662">
        <f t="shared" si="56"/>
        <v>-0.6399999999999999</v>
      </c>
      <c r="C720" s="662">
        <f t="shared" si="56"/>
        <v>-0.13</v>
      </c>
      <c r="D720" s="662">
        <f t="shared" si="56"/>
        <v>-1.25</v>
      </c>
      <c r="E720" s="662">
        <f t="shared" si="56"/>
        <v>-0.08</v>
      </c>
    </row>
    <row r="721" spans="1:5" x14ac:dyDescent="0.25">
      <c r="A721" s="567">
        <f t="shared" si="55"/>
        <v>66019</v>
      </c>
      <c r="B721" s="662">
        <f t="shared" si="56"/>
        <v>-0.6399999999999999</v>
      </c>
      <c r="C721" s="662">
        <f t="shared" si="56"/>
        <v>-0.13</v>
      </c>
      <c r="D721" s="662">
        <f t="shared" si="56"/>
        <v>-1.25</v>
      </c>
      <c r="E721" s="662">
        <f t="shared" si="56"/>
        <v>-0.08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D2013-C076-41B7-A31A-C1CCEE17DDBA}">
  <sheetPr codeName="Sheet9"/>
  <dimension ref="A1:N28"/>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27.140625" bestFit="1" customWidth="1"/>
    <col min="2" max="11" width="10.7109375" customWidth="1"/>
    <col min="12" max="12" width="17.7109375" bestFit="1" customWidth="1"/>
    <col min="13" max="14" width="21.85546875" bestFit="1" customWidth="1"/>
  </cols>
  <sheetData>
    <row r="1" spans="1:14" ht="45" x14ac:dyDescent="0.25">
      <c r="A1" s="631" t="s">
        <v>882</v>
      </c>
      <c r="B1" s="632" t="s">
        <v>883</v>
      </c>
      <c r="C1" s="633" t="s">
        <v>884</v>
      </c>
      <c r="D1" s="633" t="s">
        <v>885</v>
      </c>
      <c r="E1" s="634" t="s">
        <v>886</v>
      </c>
      <c r="F1" s="633" t="s">
        <v>887</v>
      </c>
      <c r="G1" s="635" t="s">
        <v>888</v>
      </c>
      <c r="H1" s="633" t="s">
        <v>889</v>
      </c>
      <c r="I1" s="636" t="s">
        <v>890</v>
      </c>
      <c r="J1" s="636" t="s">
        <v>891</v>
      </c>
      <c r="K1" s="637" t="s">
        <v>892</v>
      </c>
      <c r="L1" s="638" t="s">
        <v>893</v>
      </c>
      <c r="M1" s="638" t="s">
        <v>894</v>
      </c>
      <c r="N1" s="638" t="s">
        <v>895</v>
      </c>
    </row>
    <row r="2" spans="1:14" x14ac:dyDescent="0.25">
      <c r="A2" s="639" t="s">
        <v>28</v>
      </c>
      <c r="B2" s="640">
        <v>20</v>
      </c>
      <c r="C2" s="640">
        <v>104</v>
      </c>
      <c r="D2" s="640">
        <v>32</v>
      </c>
      <c r="E2" s="641">
        <v>1701.17</v>
      </c>
      <c r="F2" s="640">
        <v>0</v>
      </c>
      <c r="G2" s="641">
        <v>3140.1464225</v>
      </c>
      <c r="H2" s="640">
        <v>210.75</v>
      </c>
      <c r="I2" s="640">
        <v>213.6</v>
      </c>
      <c r="J2" s="642">
        <v>375</v>
      </c>
      <c r="K2" s="643">
        <v>5796.6664225000004</v>
      </c>
      <c r="L2" s="644">
        <v>1857.17</v>
      </c>
      <c r="M2" s="644">
        <v>3564.4964224999999</v>
      </c>
      <c r="N2" s="644">
        <v>188.17500000000001</v>
      </c>
    </row>
    <row r="3" spans="1:14" x14ac:dyDescent="0.25">
      <c r="A3" s="639" t="s">
        <v>565</v>
      </c>
      <c r="B3" s="640">
        <v>20</v>
      </c>
      <c r="C3" s="640">
        <v>104</v>
      </c>
      <c r="D3" s="640">
        <v>32</v>
      </c>
      <c r="E3" s="641">
        <v>1654.1412499999999</v>
      </c>
      <c r="F3" s="640">
        <v>0</v>
      </c>
      <c r="G3" s="641">
        <v>3143.8464225000002</v>
      </c>
      <c r="H3" s="640">
        <v>210.75</v>
      </c>
      <c r="I3" s="640">
        <v>213.6</v>
      </c>
      <c r="J3" s="642">
        <v>375</v>
      </c>
      <c r="K3" s="643">
        <v>5753.3376725000007</v>
      </c>
      <c r="L3" s="644">
        <v>1810.1412499999999</v>
      </c>
      <c r="M3" s="644">
        <v>3568.1964225000002</v>
      </c>
      <c r="N3" s="644">
        <v>188.17500000000001</v>
      </c>
    </row>
    <row r="4" spans="1:14" x14ac:dyDescent="0.25">
      <c r="A4" s="639" t="s">
        <v>567</v>
      </c>
      <c r="B4" s="640">
        <v>20</v>
      </c>
      <c r="C4" s="640">
        <v>104</v>
      </c>
      <c r="D4" s="640">
        <v>32</v>
      </c>
      <c r="E4" s="641">
        <v>1631.1412499999999</v>
      </c>
      <c r="F4" s="640">
        <v>0</v>
      </c>
      <c r="G4" s="641">
        <v>3137.0763875000002</v>
      </c>
      <c r="H4" s="640">
        <v>210.75</v>
      </c>
      <c r="I4" s="640">
        <v>213.6</v>
      </c>
      <c r="J4" s="642">
        <v>375</v>
      </c>
      <c r="K4" s="643">
        <v>5723.5676375000003</v>
      </c>
      <c r="L4" s="644">
        <v>1787.1412499999999</v>
      </c>
      <c r="M4" s="644">
        <v>3561.4263875000001</v>
      </c>
      <c r="N4" s="644">
        <v>188.17500000000001</v>
      </c>
    </row>
    <row r="5" spans="1:14" x14ac:dyDescent="0.25">
      <c r="A5" s="639" t="s">
        <v>569</v>
      </c>
      <c r="B5" s="640">
        <v>0</v>
      </c>
      <c r="C5" s="640">
        <v>0</v>
      </c>
      <c r="D5" s="640">
        <v>0</v>
      </c>
      <c r="E5" s="641">
        <v>0</v>
      </c>
      <c r="F5" s="640">
        <v>0</v>
      </c>
      <c r="G5" s="641">
        <v>0</v>
      </c>
      <c r="H5" s="640">
        <v>0</v>
      </c>
      <c r="I5" s="640">
        <v>0</v>
      </c>
      <c r="J5" s="642">
        <v>0</v>
      </c>
      <c r="K5" s="643">
        <v>0</v>
      </c>
      <c r="L5" s="644">
        <v>0</v>
      </c>
      <c r="M5" s="644">
        <v>0</v>
      </c>
      <c r="N5" s="644">
        <v>0</v>
      </c>
    </row>
    <row r="6" spans="1:14" x14ac:dyDescent="0.25">
      <c r="A6" s="639" t="s">
        <v>572</v>
      </c>
      <c r="B6" s="640">
        <v>0</v>
      </c>
      <c r="C6" s="640">
        <v>0</v>
      </c>
      <c r="D6" s="640">
        <v>0</v>
      </c>
      <c r="E6" s="641">
        <v>0</v>
      </c>
      <c r="F6" s="640">
        <v>0</v>
      </c>
      <c r="G6" s="641">
        <v>0</v>
      </c>
      <c r="H6" s="640">
        <v>0</v>
      </c>
      <c r="I6" s="640">
        <v>0</v>
      </c>
      <c r="J6" s="642">
        <v>0</v>
      </c>
      <c r="K6" s="643">
        <v>0</v>
      </c>
      <c r="L6" s="644">
        <v>0</v>
      </c>
      <c r="M6" s="644">
        <v>0</v>
      </c>
      <c r="N6" s="644">
        <v>0</v>
      </c>
    </row>
    <row r="7" spans="1:14" x14ac:dyDescent="0.25">
      <c r="A7" s="639" t="s">
        <v>574</v>
      </c>
      <c r="B7" s="640">
        <v>0</v>
      </c>
      <c r="C7" s="640">
        <v>0</v>
      </c>
      <c r="D7" s="640">
        <v>0</v>
      </c>
      <c r="E7" s="641">
        <v>0</v>
      </c>
      <c r="F7" s="640">
        <v>0</v>
      </c>
      <c r="G7" s="641">
        <v>539.19389000000001</v>
      </c>
      <c r="H7" s="640">
        <v>0</v>
      </c>
      <c r="I7" s="640">
        <v>0</v>
      </c>
      <c r="J7" s="642">
        <v>79.551000000000002</v>
      </c>
      <c r="K7" s="643">
        <v>618.74489000000005</v>
      </c>
      <c r="L7" s="644">
        <v>0</v>
      </c>
      <c r="M7" s="644">
        <v>539.19389000000001</v>
      </c>
      <c r="N7" s="644">
        <v>0</v>
      </c>
    </row>
    <row r="8" spans="1:14" x14ac:dyDescent="0.25">
      <c r="A8" s="639" t="s">
        <v>576</v>
      </c>
      <c r="B8" s="640">
        <v>0</v>
      </c>
      <c r="C8" s="640">
        <v>0</v>
      </c>
      <c r="D8" s="640">
        <v>0</v>
      </c>
      <c r="E8" s="641">
        <v>0</v>
      </c>
      <c r="F8" s="640">
        <v>0</v>
      </c>
      <c r="G8" s="641">
        <v>0</v>
      </c>
      <c r="H8" s="640">
        <v>0</v>
      </c>
      <c r="I8" s="640">
        <v>0</v>
      </c>
      <c r="J8" s="642">
        <v>0</v>
      </c>
      <c r="K8" s="643">
        <v>0</v>
      </c>
      <c r="L8" s="644">
        <v>0</v>
      </c>
      <c r="M8" s="644">
        <v>0</v>
      </c>
      <c r="N8" s="644">
        <v>0</v>
      </c>
    </row>
    <row r="9" spans="1:14" x14ac:dyDescent="0.25">
      <c r="A9" s="639" t="s">
        <v>578</v>
      </c>
      <c r="B9" s="640">
        <v>0</v>
      </c>
      <c r="C9" s="640">
        <v>0</v>
      </c>
      <c r="D9" s="640">
        <v>0</v>
      </c>
      <c r="E9" s="641">
        <v>0</v>
      </c>
      <c r="F9" s="640">
        <v>0</v>
      </c>
      <c r="G9" s="641">
        <v>1194.3146200000001</v>
      </c>
      <c r="H9" s="640">
        <v>0</v>
      </c>
      <c r="I9" s="640">
        <v>0</v>
      </c>
      <c r="J9" s="642">
        <v>79.551000000000002</v>
      </c>
      <c r="K9" s="643">
        <v>1273.86562</v>
      </c>
      <c r="L9" s="644">
        <v>0</v>
      </c>
      <c r="M9" s="644">
        <v>1194.3146200000001</v>
      </c>
      <c r="N9" s="644">
        <v>0</v>
      </c>
    </row>
    <row r="10" spans="1:14" x14ac:dyDescent="0.25">
      <c r="A10" s="639" t="s">
        <v>581</v>
      </c>
      <c r="B10" s="640">
        <v>0</v>
      </c>
      <c r="C10" s="640">
        <v>0</v>
      </c>
      <c r="D10" s="640">
        <v>0</v>
      </c>
      <c r="E10" s="641">
        <v>0</v>
      </c>
      <c r="F10" s="640">
        <v>0</v>
      </c>
      <c r="G10" s="641">
        <v>918.39782000000002</v>
      </c>
      <c r="H10" s="640">
        <v>0</v>
      </c>
      <c r="I10" s="640">
        <v>0</v>
      </c>
      <c r="J10" s="642">
        <v>79.551000000000002</v>
      </c>
      <c r="K10" s="643">
        <v>997.94882000000007</v>
      </c>
      <c r="L10" s="644">
        <v>0</v>
      </c>
      <c r="M10" s="644">
        <v>918.39782000000002</v>
      </c>
      <c r="N10" s="644">
        <v>0</v>
      </c>
    </row>
    <row r="11" spans="1:14" x14ac:dyDescent="0.25">
      <c r="A11" s="639" t="s">
        <v>583</v>
      </c>
      <c r="B11" s="640">
        <v>0</v>
      </c>
      <c r="C11" s="640">
        <v>0</v>
      </c>
      <c r="D11" s="640">
        <v>0</v>
      </c>
      <c r="E11" s="641">
        <v>0</v>
      </c>
      <c r="F11" s="640">
        <v>0</v>
      </c>
      <c r="G11" s="641">
        <v>1080.66203</v>
      </c>
      <c r="H11" s="640">
        <v>0</v>
      </c>
      <c r="I11" s="640">
        <v>0</v>
      </c>
      <c r="J11" s="642">
        <v>79.551000000000002</v>
      </c>
      <c r="K11" s="643">
        <v>1160.2130299999999</v>
      </c>
      <c r="L11" s="644">
        <v>0</v>
      </c>
      <c r="M11" s="644">
        <v>1080.66203</v>
      </c>
      <c r="N11" s="644">
        <v>0</v>
      </c>
    </row>
    <row r="12" spans="1:14" x14ac:dyDescent="0.25">
      <c r="A12" s="645" t="s">
        <v>594</v>
      </c>
      <c r="B12" s="646">
        <v>20</v>
      </c>
      <c r="C12" s="646">
        <v>104</v>
      </c>
      <c r="D12" s="646">
        <v>32</v>
      </c>
      <c r="E12" s="647">
        <v>1147.249</v>
      </c>
      <c r="F12" s="646">
        <v>0</v>
      </c>
      <c r="G12" s="647">
        <v>1887.6770000000001</v>
      </c>
      <c r="H12" s="646">
        <v>210.75</v>
      </c>
      <c r="I12" s="646">
        <v>213.6</v>
      </c>
      <c r="J12" s="648">
        <v>333.33333333333331</v>
      </c>
      <c r="K12" s="649">
        <v>3948.6093333333338</v>
      </c>
      <c r="L12" s="650">
        <v>1303.249</v>
      </c>
      <c r="M12" s="651">
        <v>2312.027</v>
      </c>
      <c r="N12" s="651">
        <v>124.97</v>
      </c>
    </row>
    <row r="13" spans="1:14" x14ac:dyDescent="0.25">
      <c r="A13" s="652" t="s">
        <v>598</v>
      </c>
      <c r="B13" s="640">
        <v>20</v>
      </c>
      <c r="C13" s="640">
        <v>104</v>
      </c>
      <c r="D13" s="640">
        <v>32</v>
      </c>
      <c r="E13" s="641">
        <v>959.9380000000001</v>
      </c>
      <c r="F13" s="640">
        <v>0</v>
      </c>
      <c r="G13" s="641">
        <v>1887.6770000000001</v>
      </c>
      <c r="H13" s="640">
        <v>210.75</v>
      </c>
      <c r="I13" s="640">
        <v>213.6</v>
      </c>
      <c r="J13" s="653">
        <v>333.33333333333331</v>
      </c>
      <c r="K13" s="643">
        <v>3761.2983333333336</v>
      </c>
      <c r="L13" s="644">
        <v>1115.9380000000001</v>
      </c>
      <c r="M13" s="644">
        <v>2312.027</v>
      </c>
      <c r="N13" s="644">
        <v>124.97</v>
      </c>
    </row>
    <row r="14" spans="1:14" x14ac:dyDescent="0.25">
      <c r="A14" s="652" t="s">
        <v>600</v>
      </c>
      <c r="B14" s="640">
        <v>20</v>
      </c>
      <c r="C14" s="640">
        <v>104</v>
      </c>
      <c r="D14" s="640">
        <v>32</v>
      </c>
      <c r="E14" s="641">
        <v>1147.249</v>
      </c>
      <c r="F14" s="640">
        <v>0</v>
      </c>
      <c r="G14" s="641">
        <v>1887.6770000000001</v>
      </c>
      <c r="H14" s="640">
        <v>210.75</v>
      </c>
      <c r="I14" s="640">
        <v>213.6</v>
      </c>
      <c r="J14" s="653">
        <v>333.33333333333331</v>
      </c>
      <c r="K14" s="643">
        <v>3948.6093333333338</v>
      </c>
      <c r="L14" s="644">
        <v>1303.249</v>
      </c>
      <c r="M14" s="644">
        <v>2312.027</v>
      </c>
      <c r="N14" s="644">
        <v>124.97</v>
      </c>
    </row>
    <row r="15" spans="1:14" x14ac:dyDescent="0.25">
      <c r="A15" s="654" t="s">
        <v>602</v>
      </c>
      <c r="B15" s="648">
        <v>0</v>
      </c>
      <c r="C15" s="648">
        <v>0</v>
      </c>
      <c r="D15" s="648">
        <v>0</v>
      </c>
      <c r="E15" s="647">
        <v>0</v>
      </c>
      <c r="F15" s="646">
        <v>0</v>
      </c>
      <c r="G15" s="647">
        <v>2258.3609999999999</v>
      </c>
      <c r="H15" s="646">
        <v>210.75</v>
      </c>
      <c r="I15" s="646">
        <v>213.6</v>
      </c>
      <c r="J15" s="655">
        <v>250</v>
      </c>
      <c r="K15" s="649">
        <v>2932.7109999999998</v>
      </c>
      <c r="L15" s="651">
        <v>0</v>
      </c>
      <c r="M15" s="651">
        <v>2682.7109999999998</v>
      </c>
      <c r="N15" s="651">
        <v>124.97</v>
      </c>
    </row>
    <row r="16" spans="1:14" x14ac:dyDescent="0.25">
      <c r="A16" s="639" t="s">
        <v>606</v>
      </c>
      <c r="B16" s="640">
        <v>20</v>
      </c>
      <c r="C16" s="640">
        <v>104</v>
      </c>
      <c r="D16" s="640">
        <v>32</v>
      </c>
      <c r="E16" s="641">
        <v>1254.1320000000001</v>
      </c>
      <c r="F16" s="640">
        <v>0</v>
      </c>
      <c r="G16" s="641">
        <v>2258.3609999999999</v>
      </c>
      <c r="H16" s="640">
        <v>210.75</v>
      </c>
      <c r="I16" s="640">
        <v>213.6</v>
      </c>
      <c r="J16" s="656">
        <v>250</v>
      </c>
      <c r="K16" s="643">
        <v>4342.8429999999998</v>
      </c>
      <c r="L16" s="644">
        <v>1410.1320000000001</v>
      </c>
      <c r="M16" s="644">
        <v>2682.7109999999998</v>
      </c>
      <c r="N16" s="644">
        <v>124.97</v>
      </c>
    </row>
    <row r="17" spans="1:14" x14ac:dyDescent="0.25">
      <c r="A17" s="639" t="s">
        <v>608</v>
      </c>
      <c r="B17" s="640">
        <v>20</v>
      </c>
      <c r="C17" s="640">
        <v>104</v>
      </c>
      <c r="D17" s="640">
        <v>32</v>
      </c>
      <c r="E17" s="641">
        <v>922.92399999999998</v>
      </c>
      <c r="F17" s="640">
        <v>0</v>
      </c>
      <c r="G17" s="641">
        <v>2213.9059999999999</v>
      </c>
      <c r="H17" s="640">
        <v>210.75</v>
      </c>
      <c r="I17" s="640">
        <v>213.6</v>
      </c>
      <c r="J17" s="656">
        <v>250</v>
      </c>
      <c r="K17" s="643">
        <v>3967.18</v>
      </c>
      <c r="L17" s="644">
        <v>1078.924</v>
      </c>
      <c r="M17" s="644">
        <v>2638.2559999999999</v>
      </c>
      <c r="N17" s="644">
        <v>124.97</v>
      </c>
    </row>
    <row r="18" spans="1:14" x14ac:dyDescent="0.25">
      <c r="A18" s="639" t="s">
        <v>610</v>
      </c>
      <c r="B18" s="640">
        <v>20</v>
      </c>
      <c r="C18" s="640">
        <v>104</v>
      </c>
      <c r="D18" s="640">
        <v>32</v>
      </c>
      <c r="E18" s="641">
        <v>1254.1320000000001</v>
      </c>
      <c r="F18" s="640">
        <v>0</v>
      </c>
      <c r="G18" s="641">
        <v>2258.3609999999999</v>
      </c>
      <c r="H18" s="640">
        <v>210.75</v>
      </c>
      <c r="I18" s="640">
        <v>213.6</v>
      </c>
      <c r="J18" s="656">
        <v>250</v>
      </c>
      <c r="K18" s="643">
        <v>4342.8429999999998</v>
      </c>
      <c r="L18" s="644">
        <v>1410.1320000000001</v>
      </c>
      <c r="M18" s="644">
        <v>2682.7109999999998</v>
      </c>
      <c r="N18" s="644">
        <v>124.97</v>
      </c>
    </row>
    <row r="19" spans="1:14" x14ac:dyDescent="0.25">
      <c r="A19" s="657" t="s">
        <v>638</v>
      </c>
      <c r="B19" s="646">
        <v>20</v>
      </c>
      <c r="C19" s="646">
        <v>104</v>
      </c>
      <c r="D19" s="646">
        <v>32</v>
      </c>
      <c r="E19" s="647">
        <v>829.31299999999999</v>
      </c>
      <c r="F19" s="646">
        <v>0</v>
      </c>
      <c r="G19" s="647">
        <v>1844.8890000000001</v>
      </c>
      <c r="H19" s="646">
        <v>210.75</v>
      </c>
      <c r="I19" s="646">
        <v>213.6</v>
      </c>
      <c r="J19" s="655">
        <v>325</v>
      </c>
      <c r="K19" s="649">
        <v>3579.5520000000001</v>
      </c>
      <c r="L19" s="651">
        <v>985.31299999999999</v>
      </c>
      <c r="M19" s="651">
        <v>2269.239</v>
      </c>
      <c r="N19" s="651">
        <v>124.97</v>
      </c>
    </row>
    <row r="20" spans="1:14" x14ac:dyDescent="0.25">
      <c r="A20" s="639" t="s">
        <v>641</v>
      </c>
      <c r="B20" s="640">
        <v>20</v>
      </c>
      <c r="C20" s="640">
        <v>104</v>
      </c>
      <c r="D20" s="640">
        <v>32</v>
      </c>
      <c r="E20" s="641">
        <v>1094.4760000000001</v>
      </c>
      <c r="F20" s="640">
        <v>0</v>
      </c>
      <c r="G20" s="641">
        <v>1858.1220000000003</v>
      </c>
      <c r="H20" s="640">
        <v>210.75</v>
      </c>
      <c r="I20" s="640">
        <v>213.6</v>
      </c>
      <c r="J20" s="656">
        <v>325</v>
      </c>
      <c r="K20" s="643">
        <v>3857.9480000000003</v>
      </c>
      <c r="L20" s="644">
        <v>1250.4760000000001</v>
      </c>
      <c r="M20" s="644">
        <v>2282.4720000000002</v>
      </c>
      <c r="N20" s="644">
        <v>124.97</v>
      </c>
    </row>
    <row r="21" spans="1:14" x14ac:dyDescent="0.25">
      <c r="A21" s="639" t="s">
        <v>643</v>
      </c>
      <c r="B21" s="640">
        <v>20</v>
      </c>
      <c r="C21" s="640">
        <v>104</v>
      </c>
      <c r="D21" s="640">
        <v>32</v>
      </c>
      <c r="E21" s="641">
        <v>829.31299999999999</v>
      </c>
      <c r="F21" s="640">
        <v>0</v>
      </c>
      <c r="G21" s="641">
        <v>1844.8890000000001</v>
      </c>
      <c r="H21" s="640">
        <v>210.75</v>
      </c>
      <c r="I21" s="640">
        <v>213.6</v>
      </c>
      <c r="J21" s="656">
        <v>325</v>
      </c>
      <c r="K21" s="643">
        <v>3579.5520000000001</v>
      </c>
      <c r="L21" s="644">
        <v>985.31299999999999</v>
      </c>
      <c r="M21" s="644">
        <v>2269.239</v>
      </c>
      <c r="N21" s="644">
        <v>124.97</v>
      </c>
    </row>
    <row r="22" spans="1:14" x14ac:dyDescent="0.25">
      <c r="A22" s="639" t="s">
        <v>645</v>
      </c>
      <c r="B22" s="640">
        <v>20</v>
      </c>
      <c r="C22" s="640">
        <v>104</v>
      </c>
      <c r="D22" s="640">
        <v>32</v>
      </c>
      <c r="E22" s="641">
        <v>829.31299999999999</v>
      </c>
      <c r="F22" s="640">
        <v>0</v>
      </c>
      <c r="G22" s="641">
        <v>1844.8890000000001</v>
      </c>
      <c r="H22" s="640">
        <v>210.75</v>
      </c>
      <c r="I22" s="640">
        <v>213.6</v>
      </c>
      <c r="J22" s="656">
        <v>325</v>
      </c>
      <c r="K22" s="643">
        <v>3579.5520000000001</v>
      </c>
      <c r="L22" s="644">
        <v>985.31299999999999</v>
      </c>
      <c r="M22" s="644">
        <v>2269.239</v>
      </c>
      <c r="N22" s="644">
        <v>124.97</v>
      </c>
    </row>
    <row r="23" spans="1:14" x14ac:dyDescent="0.25">
      <c r="A23" s="654" t="s">
        <v>586</v>
      </c>
      <c r="B23" s="648">
        <v>0</v>
      </c>
      <c r="C23" s="648">
        <v>0</v>
      </c>
      <c r="D23" s="648">
        <v>0</v>
      </c>
      <c r="E23" s="647">
        <v>0</v>
      </c>
      <c r="F23" s="646">
        <v>0</v>
      </c>
      <c r="G23" s="647">
        <v>1689.866</v>
      </c>
      <c r="H23" s="646">
        <v>210.75</v>
      </c>
      <c r="I23" s="646">
        <v>213.6</v>
      </c>
      <c r="J23" s="658">
        <v>0</v>
      </c>
      <c r="K23" s="649">
        <v>2114.2159999999999</v>
      </c>
      <c r="L23" s="651">
        <v>0</v>
      </c>
      <c r="M23" s="651">
        <v>2114.2159999999999</v>
      </c>
      <c r="N23" s="651">
        <v>124.97</v>
      </c>
    </row>
    <row r="24" spans="1:14" x14ac:dyDescent="0.25">
      <c r="A24" s="657" t="s">
        <v>612</v>
      </c>
      <c r="B24" s="646">
        <v>20</v>
      </c>
      <c r="C24" s="646">
        <v>104</v>
      </c>
      <c r="D24" s="646">
        <v>32</v>
      </c>
      <c r="E24" s="647">
        <f t="shared" ref="E24:E28" si="0">+L24-D24-C24-B24</f>
        <v>1200.3989999999999</v>
      </c>
      <c r="F24" s="646">
        <v>0</v>
      </c>
      <c r="G24" s="647">
        <f t="shared" ref="G24:G28" si="1">+M24-H24-I24</f>
        <v>1645.6779999999999</v>
      </c>
      <c r="H24" s="646">
        <v>210.75</v>
      </c>
      <c r="I24" s="646">
        <v>213.6</v>
      </c>
      <c r="J24" s="659">
        <f t="shared" ref="J24:J28" si="2">+N24</f>
        <v>234.68100000000001</v>
      </c>
      <c r="K24" s="649">
        <f t="shared" ref="K24:K26" si="3">SUM(B24:J24)</f>
        <v>3661.1079999999997</v>
      </c>
      <c r="L24" s="651">
        <v>1356.3989999999999</v>
      </c>
      <c r="M24" s="651">
        <v>2070.0279999999998</v>
      </c>
      <c r="N24" s="651">
        <v>234.68100000000001</v>
      </c>
    </row>
    <row r="25" spans="1:14" x14ac:dyDescent="0.25">
      <c r="A25" s="639" t="s">
        <v>616</v>
      </c>
      <c r="B25" s="640">
        <v>20</v>
      </c>
      <c r="C25" s="640">
        <v>104</v>
      </c>
      <c r="D25" s="640">
        <v>32</v>
      </c>
      <c r="E25" s="641">
        <f t="shared" si="0"/>
        <v>1191.626</v>
      </c>
      <c r="F25" s="640">
        <v>0</v>
      </c>
      <c r="G25" s="641">
        <f t="shared" si="1"/>
        <v>1677.4790000000003</v>
      </c>
      <c r="H25" s="640">
        <v>210.75</v>
      </c>
      <c r="I25" s="640">
        <v>213.6</v>
      </c>
      <c r="J25" s="660">
        <f t="shared" si="2"/>
        <v>234.68100000000001</v>
      </c>
      <c r="K25" s="643">
        <f t="shared" si="3"/>
        <v>3684.1360000000004</v>
      </c>
      <c r="L25" s="644">
        <v>1347.626</v>
      </c>
      <c r="M25" s="644">
        <v>2101.8290000000002</v>
      </c>
      <c r="N25" s="644">
        <v>234.68100000000001</v>
      </c>
    </row>
    <row r="26" spans="1:14" x14ac:dyDescent="0.25">
      <c r="A26" s="639" t="s">
        <v>618</v>
      </c>
      <c r="B26" s="640">
        <v>20</v>
      </c>
      <c r="C26" s="640">
        <v>104</v>
      </c>
      <c r="D26" s="640">
        <v>32</v>
      </c>
      <c r="E26" s="641">
        <f t="shared" si="0"/>
        <v>1111.498</v>
      </c>
      <c r="F26" s="640">
        <v>0</v>
      </c>
      <c r="G26" s="641">
        <f t="shared" si="1"/>
        <v>1674.4360000000001</v>
      </c>
      <c r="H26" s="640">
        <v>210.75</v>
      </c>
      <c r="I26" s="640">
        <v>213.6</v>
      </c>
      <c r="J26" s="660">
        <f t="shared" si="2"/>
        <v>234.68100000000001</v>
      </c>
      <c r="K26" s="643">
        <f t="shared" si="3"/>
        <v>3600.9650000000001</v>
      </c>
      <c r="L26" s="644">
        <v>1267.498</v>
      </c>
      <c r="M26" s="644">
        <v>2098.7860000000001</v>
      </c>
      <c r="N26" s="644">
        <v>234.68100000000001</v>
      </c>
    </row>
    <row r="27" spans="1:14" x14ac:dyDescent="0.25">
      <c r="A27" s="639" t="s">
        <v>620</v>
      </c>
      <c r="B27" s="640">
        <v>20</v>
      </c>
      <c r="C27" s="640">
        <v>104</v>
      </c>
      <c r="D27" s="640">
        <v>32</v>
      </c>
      <c r="E27" s="641">
        <f t="shared" si="0"/>
        <v>1271.241</v>
      </c>
      <c r="F27" s="640">
        <v>0</v>
      </c>
      <c r="G27" s="641">
        <f t="shared" si="1"/>
        <v>1721.0630000000001</v>
      </c>
      <c r="H27" s="640">
        <v>210.75</v>
      </c>
      <c r="I27" s="640">
        <v>213.6</v>
      </c>
      <c r="J27" s="660">
        <f t="shared" si="2"/>
        <v>234.68100000000001</v>
      </c>
      <c r="K27" s="643">
        <f t="shared" ref="K27:K28" si="4">SUM(B27:J27)</f>
        <v>3807.335</v>
      </c>
      <c r="L27" s="644">
        <v>1427.241</v>
      </c>
      <c r="M27" s="644">
        <v>2145.413</v>
      </c>
      <c r="N27" s="644">
        <v>234.68100000000001</v>
      </c>
    </row>
    <row r="28" spans="1:14" x14ac:dyDescent="0.25">
      <c r="A28" s="639" t="s">
        <v>622</v>
      </c>
      <c r="B28" s="640">
        <v>20</v>
      </c>
      <c r="C28" s="640">
        <v>104</v>
      </c>
      <c r="D28" s="640">
        <v>32</v>
      </c>
      <c r="E28" s="641">
        <f t="shared" si="0"/>
        <v>1311</v>
      </c>
      <c r="F28" s="640">
        <v>0</v>
      </c>
      <c r="G28" s="641">
        <f t="shared" si="1"/>
        <v>1595.65</v>
      </c>
      <c r="H28" s="640">
        <v>210.75</v>
      </c>
      <c r="I28" s="640">
        <v>213.6</v>
      </c>
      <c r="J28" s="660">
        <f t="shared" si="2"/>
        <v>234.68100000000001</v>
      </c>
      <c r="K28" s="643">
        <f t="shared" si="4"/>
        <v>3721.681</v>
      </c>
      <c r="L28" s="644">
        <v>1467</v>
      </c>
      <c r="M28" s="644">
        <v>2020</v>
      </c>
      <c r="N28" s="644">
        <v>234.68100000000001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01F18-B878-4F02-A855-845A06A8C6D9}">
  <sheetPr codeName="Sheet10"/>
  <dimension ref="A1:C721"/>
  <sheetViews>
    <sheetView workbookViewId="0">
      <pane xSplit="1" ySplit="1" topLeftCell="B2" activePane="bottomRight" state="frozen"/>
      <selection pane="topRight" activeCell="B1" sqref="B1"/>
      <selection pane="bottomLeft" activeCell="A2" sqref="A2"/>
      <selection pane="bottomRight" activeCell="O20" sqref="O20"/>
    </sheetView>
  </sheetViews>
  <sheetFormatPr defaultRowHeight="15" x14ac:dyDescent="0.25"/>
  <sheetData>
    <row r="1" spans="1:3" x14ac:dyDescent="0.25">
      <c r="A1" s="629" t="s">
        <v>827</v>
      </c>
      <c r="B1" s="630" t="s">
        <v>880</v>
      </c>
      <c r="C1" s="630" t="s">
        <v>881</v>
      </c>
    </row>
    <row r="2" spans="1:3" x14ac:dyDescent="0.25">
      <c r="A2" s="561">
        <f>+monthly_drivers_0!$A$2</f>
        <v>44135</v>
      </c>
      <c r="B2" s="563">
        <v>22.8</v>
      </c>
      <c r="C2" s="563">
        <f>+IFERROR(IF($A2&gt;=INDEX(asset_level_drivers!$7:$7,1,MATCH("Yes",asset_level_drivers!$5:$5,0)),SUMIFS(asset_level_drivers!$B$12:$XFD$12,asset_level_drivers!$B$4:$XFD$4,"Yes")/12,0),0)</f>
        <v>512.5</v>
      </c>
    </row>
    <row r="3" spans="1:3" x14ac:dyDescent="0.25">
      <c r="A3" s="567">
        <f t="shared" ref="A3:A66" si="0">+EOMONTH(A2,1)</f>
        <v>44165</v>
      </c>
      <c r="B3" s="571">
        <v>22.8</v>
      </c>
      <c r="C3" s="571">
        <f>+IFERROR(IF($A3&gt;=INDEX(asset_level_drivers!$7:$7,1,MATCH("Yes",asset_level_drivers!$5:$5,0)),SUMIFS(asset_level_drivers!$B$12:$XFD$12,asset_level_drivers!$B$4:$XFD$4,"Yes")/12,0),0)</f>
        <v>512.5</v>
      </c>
    </row>
    <row r="4" spans="1:3" x14ac:dyDescent="0.25">
      <c r="A4" s="575">
        <f t="shared" si="0"/>
        <v>44196</v>
      </c>
      <c r="B4" s="563">
        <v>22.8</v>
      </c>
      <c r="C4" s="563">
        <f>+IFERROR(IF($A4&gt;=INDEX(asset_level_drivers!$7:$7,1,MATCH("Yes",asset_level_drivers!$5:$5,0)),SUMIFS(asset_level_drivers!$B$12:$XFD$12,asset_level_drivers!$B$4:$XFD$4,"Yes")/12,0),0)</f>
        <v>512.5</v>
      </c>
    </row>
    <row r="5" spans="1:3" x14ac:dyDescent="0.25">
      <c r="A5" s="567">
        <f t="shared" si="0"/>
        <v>44227</v>
      </c>
      <c r="B5" s="571">
        <v>22.8</v>
      </c>
      <c r="C5" s="571">
        <f>+IFERROR(IF($A5&gt;=INDEX(asset_level_drivers!$7:$7,1,MATCH("Yes",asset_level_drivers!$5:$5,0)),SUMIFS(asset_level_drivers!$B$12:$XFD$12,asset_level_drivers!$B$4:$XFD$4,"Yes")/12,0),0)</f>
        <v>512.5</v>
      </c>
    </row>
    <row r="6" spans="1:3" x14ac:dyDescent="0.25">
      <c r="A6" s="575">
        <f t="shared" si="0"/>
        <v>44255</v>
      </c>
      <c r="B6" s="563">
        <v>22.8</v>
      </c>
      <c r="C6" s="563">
        <f>+IFERROR(IF($A6&gt;=INDEX(asset_level_drivers!$7:$7,1,MATCH("Yes",asset_level_drivers!$5:$5,0)),SUMIFS(asset_level_drivers!$B$12:$XFD$12,asset_level_drivers!$B$4:$XFD$4,"Yes")/12,0),0)</f>
        <v>512.5</v>
      </c>
    </row>
    <row r="7" spans="1:3" x14ac:dyDescent="0.25">
      <c r="A7" s="567">
        <f t="shared" si="0"/>
        <v>44286</v>
      </c>
      <c r="B7" s="571">
        <v>22.8</v>
      </c>
      <c r="C7" s="571">
        <f>+IFERROR(IF($A7&gt;=INDEX(asset_level_drivers!$7:$7,1,MATCH("Yes",asset_level_drivers!$5:$5,0)),SUMIFS(asset_level_drivers!$B$12:$XFD$12,asset_level_drivers!$B$4:$XFD$4,"Yes")/12,0),0)</f>
        <v>512.5</v>
      </c>
    </row>
    <row r="8" spans="1:3" x14ac:dyDescent="0.25">
      <c r="A8" s="575">
        <f t="shared" si="0"/>
        <v>44316</v>
      </c>
      <c r="B8" s="563">
        <v>22.8</v>
      </c>
      <c r="C8" s="563">
        <f>+IFERROR(IF($A8&gt;=INDEX(asset_level_drivers!$7:$7,1,MATCH("Yes",asset_level_drivers!$5:$5,0)),SUMIFS(asset_level_drivers!$B$12:$XFD$12,asset_level_drivers!$B$4:$XFD$4,"Yes")/12,0),0)</f>
        <v>512.5</v>
      </c>
    </row>
    <row r="9" spans="1:3" x14ac:dyDescent="0.25">
      <c r="A9" s="567">
        <f t="shared" si="0"/>
        <v>44347</v>
      </c>
      <c r="B9" s="571">
        <v>22.8</v>
      </c>
      <c r="C9" s="571">
        <f>+IFERROR(IF($A9&gt;=INDEX(asset_level_drivers!$7:$7,1,MATCH("Yes",asset_level_drivers!$5:$5,0)),SUMIFS(asset_level_drivers!$B$12:$XFD$12,asset_level_drivers!$B$4:$XFD$4,"Yes")/12,0),0)</f>
        <v>512.5</v>
      </c>
    </row>
    <row r="10" spans="1:3" x14ac:dyDescent="0.25">
      <c r="A10" s="575">
        <f t="shared" si="0"/>
        <v>44377</v>
      </c>
      <c r="B10" s="563">
        <v>22.8</v>
      </c>
      <c r="C10" s="563">
        <f>+IFERROR(IF($A10&gt;=INDEX(asset_level_drivers!$7:$7,1,MATCH("Yes",asset_level_drivers!$5:$5,0)),SUMIFS(asset_level_drivers!$B$12:$XFD$12,asset_level_drivers!$B$4:$XFD$4,"Yes")/12,0),0)</f>
        <v>512.5</v>
      </c>
    </row>
    <row r="11" spans="1:3" x14ac:dyDescent="0.25">
      <c r="A11" s="567">
        <f t="shared" si="0"/>
        <v>44408</v>
      </c>
      <c r="B11" s="571">
        <v>22.8</v>
      </c>
      <c r="C11" s="571">
        <f>+IFERROR(IF($A11&gt;=INDEX(asset_level_drivers!$7:$7,1,MATCH("Yes",asset_level_drivers!$5:$5,0)),SUMIFS(asset_level_drivers!$B$12:$XFD$12,asset_level_drivers!$B$4:$XFD$4,"Yes")/12,0),0)</f>
        <v>512.5</v>
      </c>
    </row>
    <row r="12" spans="1:3" x14ac:dyDescent="0.25">
      <c r="A12" s="575">
        <f t="shared" si="0"/>
        <v>44439</v>
      </c>
      <c r="B12" s="563">
        <v>22.8</v>
      </c>
      <c r="C12" s="563">
        <f>+IFERROR(IF($A12&gt;=INDEX(asset_level_drivers!$7:$7,1,MATCH("Yes",asset_level_drivers!$5:$5,0)),SUMIFS(asset_level_drivers!$B$12:$XFD$12,asset_level_drivers!$B$4:$XFD$4,"Yes")/12,0),0)</f>
        <v>512.5</v>
      </c>
    </row>
    <row r="13" spans="1:3" x14ac:dyDescent="0.25">
      <c r="A13" s="567">
        <f t="shared" si="0"/>
        <v>44469</v>
      </c>
      <c r="B13" s="571">
        <v>22.8</v>
      </c>
      <c r="C13" s="571">
        <f>+IFERROR(IF($A13&gt;=INDEX(asset_level_drivers!$7:$7,1,MATCH("Yes",asset_level_drivers!$5:$5,0)),SUMIFS(asset_level_drivers!$B$12:$XFD$12,asset_level_drivers!$B$4:$XFD$4,"Yes")/12,0),0)</f>
        <v>512.5</v>
      </c>
    </row>
    <row r="14" spans="1:3" x14ac:dyDescent="0.25">
      <c r="A14" s="575">
        <f t="shared" si="0"/>
        <v>44500</v>
      </c>
      <c r="B14" s="563">
        <v>22.8</v>
      </c>
      <c r="C14" s="563">
        <f>+IFERROR(IF($A14&gt;=INDEX(asset_level_drivers!$7:$7,1,MATCH("Yes",asset_level_drivers!$5:$5,0)),SUMIFS(asset_level_drivers!$B$12:$XFD$12,asset_level_drivers!$B$4:$XFD$4,"Yes")/12,0),0)</f>
        <v>512.5</v>
      </c>
    </row>
    <row r="15" spans="1:3" x14ac:dyDescent="0.25">
      <c r="A15" s="567">
        <f t="shared" si="0"/>
        <v>44530</v>
      </c>
      <c r="B15" s="571">
        <v>22.8</v>
      </c>
      <c r="C15" s="571">
        <f>+IFERROR(IF($A15&gt;=INDEX(asset_level_drivers!$7:$7,1,MATCH("Yes",asset_level_drivers!$5:$5,0)),SUMIFS(asset_level_drivers!$B$12:$XFD$12,asset_level_drivers!$B$4:$XFD$4,"Yes")/12,0),0)</f>
        <v>512.5</v>
      </c>
    </row>
    <row r="16" spans="1:3" x14ac:dyDescent="0.25">
      <c r="A16" s="575">
        <f t="shared" si="0"/>
        <v>44561</v>
      </c>
      <c r="B16" s="563">
        <v>9.1199999999999992</v>
      </c>
      <c r="C16" s="563">
        <f>+IFERROR(IF($A16&gt;=INDEX(asset_level_drivers!$7:$7,1,MATCH("Yes",asset_level_drivers!$5:$5,0)),SUMIFS(asset_level_drivers!$B$12:$XFD$12,asset_level_drivers!$B$4:$XFD$4,"Yes")/12,0),0)</f>
        <v>512.5</v>
      </c>
    </row>
    <row r="17" spans="1:3" x14ac:dyDescent="0.25">
      <c r="A17" s="567">
        <f t="shared" si="0"/>
        <v>44592</v>
      </c>
      <c r="B17" s="571">
        <v>9.1199999999999992</v>
      </c>
      <c r="C17" s="571">
        <f>+IFERROR(IF($A17&gt;=INDEX(asset_level_drivers!$7:$7,1,MATCH("Yes",asset_level_drivers!$5:$5,0)),SUMIFS(asset_level_drivers!$B$12:$XFD$12,asset_level_drivers!$B$4:$XFD$4,"Yes")/12,0),0)</f>
        <v>512.5</v>
      </c>
    </row>
    <row r="18" spans="1:3" x14ac:dyDescent="0.25">
      <c r="A18" s="575">
        <f t="shared" si="0"/>
        <v>44620</v>
      </c>
      <c r="B18" s="563">
        <v>9.1199999999999992</v>
      </c>
      <c r="C18" s="563">
        <f>+IFERROR(IF($A18&gt;=INDEX(asset_level_drivers!$7:$7,1,MATCH("Yes",asset_level_drivers!$5:$5,0)),SUMIFS(asset_level_drivers!$B$12:$XFD$12,asset_level_drivers!$B$4:$XFD$4,"Yes")/12,0),0)</f>
        <v>512.5</v>
      </c>
    </row>
    <row r="19" spans="1:3" x14ac:dyDescent="0.25">
      <c r="A19" s="567">
        <f t="shared" si="0"/>
        <v>44651</v>
      </c>
      <c r="B19" s="571">
        <v>9.1199999999999992</v>
      </c>
      <c r="C19" s="571">
        <f>+IFERROR(IF($A19&gt;=INDEX(asset_level_drivers!$7:$7,1,MATCH("Yes",asset_level_drivers!$5:$5,0)),SUMIFS(asset_level_drivers!$B$12:$XFD$12,asset_level_drivers!$B$4:$XFD$4,"Yes")/12,0),0)</f>
        <v>512.5</v>
      </c>
    </row>
    <row r="20" spans="1:3" x14ac:dyDescent="0.25">
      <c r="A20" s="575">
        <f t="shared" si="0"/>
        <v>44681</v>
      </c>
      <c r="B20" s="563">
        <v>9.1199999999999992</v>
      </c>
      <c r="C20" s="563">
        <f>+IFERROR(IF($A20&gt;=INDEX(asset_level_drivers!$7:$7,1,MATCH("Yes",asset_level_drivers!$5:$5,0)),SUMIFS(asset_level_drivers!$B$12:$XFD$12,asset_level_drivers!$B$4:$XFD$4,"Yes")/12,0),0)</f>
        <v>512.5</v>
      </c>
    </row>
    <row r="21" spans="1:3" x14ac:dyDescent="0.25">
      <c r="A21" s="567">
        <f t="shared" si="0"/>
        <v>44712</v>
      </c>
      <c r="B21" s="571">
        <v>9.1199999999999992</v>
      </c>
      <c r="C21" s="571">
        <f>+IFERROR(IF($A21&gt;=INDEX(asset_level_drivers!$7:$7,1,MATCH("Yes",asset_level_drivers!$5:$5,0)),SUMIFS(asset_level_drivers!$B$12:$XFD$12,asset_level_drivers!$B$4:$XFD$4,"Yes")/12,0),0)</f>
        <v>512.5</v>
      </c>
    </row>
    <row r="22" spans="1:3" x14ac:dyDescent="0.25">
      <c r="A22" s="575">
        <f t="shared" si="0"/>
        <v>44742</v>
      </c>
      <c r="B22" s="563">
        <v>9.1199999999999992</v>
      </c>
      <c r="C22" s="563">
        <f>+IFERROR(IF($A22&gt;=INDEX(asset_level_drivers!$7:$7,1,MATCH("Yes",asset_level_drivers!$5:$5,0)),SUMIFS(asset_level_drivers!$B$12:$XFD$12,asset_level_drivers!$B$4:$XFD$4,"Yes")/12,0),0)</f>
        <v>512.5</v>
      </c>
    </row>
    <row r="23" spans="1:3" x14ac:dyDescent="0.25">
      <c r="A23" s="567">
        <f t="shared" si="0"/>
        <v>44773</v>
      </c>
      <c r="B23" s="571">
        <v>9.1199999999999992</v>
      </c>
      <c r="C23" s="571">
        <f>+IFERROR(IF($A23&gt;=INDEX(asset_level_drivers!$7:$7,1,MATCH("Yes",asset_level_drivers!$5:$5,0)),SUMIFS(asset_level_drivers!$B$12:$XFD$12,asset_level_drivers!$B$4:$XFD$4,"Yes")/12,0),0)</f>
        <v>512.5</v>
      </c>
    </row>
    <row r="24" spans="1:3" x14ac:dyDescent="0.25">
      <c r="A24" s="575">
        <f t="shared" si="0"/>
        <v>44804</v>
      </c>
      <c r="B24" s="563">
        <v>9.1199999999999992</v>
      </c>
      <c r="C24" s="563">
        <f>+IFERROR(IF($A24&gt;=INDEX(asset_level_drivers!$7:$7,1,MATCH("Yes",asset_level_drivers!$5:$5,0)),SUMIFS(asset_level_drivers!$B$12:$XFD$12,asset_level_drivers!$B$4:$XFD$4,"Yes")/12,0),0)</f>
        <v>512.5</v>
      </c>
    </row>
    <row r="25" spans="1:3" x14ac:dyDescent="0.25">
      <c r="A25" s="567">
        <f t="shared" si="0"/>
        <v>44834</v>
      </c>
      <c r="B25" s="571">
        <v>9.1199999999999992</v>
      </c>
      <c r="C25" s="571">
        <f>+IFERROR(IF($A25&gt;=INDEX(asset_level_drivers!$7:$7,1,MATCH("Yes",asset_level_drivers!$5:$5,0)),SUMIFS(asset_level_drivers!$B$12:$XFD$12,asset_level_drivers!$B$4:$XFD$4,"Yes")/12,0),0)</f>
        <v>512.5</v>
      </c>
    </row>
    <row r="26" spans="1:3" x14ac:dyDescent="0.25">
      <c r="A26" s="575">
        <f t="shared" si="0"/>
        <v>44865</v>
      </c>
      <c r="B26" s="563">
        <v>9.1199999999999992</v>
      </c>
      <c r="C26" s="563">
        <f>+IFERROR(IF($A26&gt;=INDEX(asset_level_drivers!$7:$7,1,MATCH("Yes",asset_level_drivers!$5:$5,0)),SUMIFS(asset_level_drivers!$B$12:$XFD$12,asset_level_drivers!$B$4:$XFD$4,"Yes")/12,0),0)</f>
        <v>512.5</v>
      </c>
    </row>
    <row r="27" spans="1:3" x14ac:dyDescent="0.25">
      <c r="A27" s="567">
        <f t="shared" si="0"/>
        <v>44895</v>
      </c>
      <c r="B27" s="571">
        <v>9.1199999999999992</v>
      </c>
      <c r="C27" s="571">
        <f>+IFERROR(IF($A27&gt;=INDEX(asset_level_drivers!$7:$7,1,MATCH("Yes",asset_level_drivers!$5:$5,0)),SUMIFS(asset_level_drivers!$B$12:$XFD$12,asset_level_drivers!$B$4:$XFD$4,"Yes")/12,0),0)</f>
        <v>512.5</v>
      </c>
    </row>
    <row r="28" spans="1:3" x14ac:dyDescent="0.25">
      <c r="A28" s="575">
        <f t="shared" si="0"/>
        <v>44926</v>
      </c>
      <c r="B28" s="563">
        <v>9.1199999999999992</v>
      </c>
      <c r="C28" s="563">
        <f>+IFERROR(IF($A28&gt;=INDEX(asset_level_drivers!$7:$7,1,MATCH("Yes",asset_level_drivers!$5:$5,0)),SUMIFS(asset_level_drivers!$B$12:$XFD$12,asset_level_drivers!$B$4:$XFD$4,"Yes")/12,0),0)</f>
        <v>512.5</v>
      </c>
    </row>
    <row r="29" spans="1:3" x14ac:dyDescent="0.25">
      <c r="A29" s="567">
        <f t="shared" si="0"/>
        <v>44957</v>
      </c>
      <c r="B29" s="571">
        <v>9.1199999999999992</v>
      </c>
      <c r="C29" s="571">
        <f>+IFERROR(IF($A29&gt;=INDEX(asset_level_drivers!$7:$7,1,MATCH("Yes",asset_level_drivers!$5:$5,0)),SUMIFS(asset_level_drivers!$B$12:$XFD$12,asset_level_drivers!$B$4:$XFD$4,"Yes")/12,0),0)</f>
        <v>512.5</v>
      </c>
    </row>
    <row r="30" spans="1:3" x14ac:dyDescent="0.25">
      <c r="A30" s="575">
        <f t="shared" si="0"/>
        <v>44985</v>
      </c>
      <c r="B30" s="563">
        <v>9.1199999999999992</v>
      </c>
      <c r="C30" s="563">
        <f>+IFERROR(IF($A30&gt;=INDEX(asset_level_drivers!$7:$7,1,MATCH("Yes",asset_level_drivers!$5:$5,0)),SUMIFS(asset_level_drivers!$B$12:$XFD$12,asset_level_drivers!$B$4:$XFD$4,"Yes")/12,0),0)</f>
        <v>512.5</v>
      </c>
    </row>
    <row r="31" spans="1:3" x14ac:dyDescent="0.25">
      <c r="A31" s="567">
        <f t="shared" si="0"/>
        <v>45016</v>
      </c>
      <c r="B31" s="571">
        <v>9.1199999999999992</v>
      </c>
      <c r="C31" s="571">
        <f>+IFERROR(IF($A31&gt;=INDEX(asset_level_drivers!$7:$7,1,MATCH("Yes",asset_level_drivers!$5:$5,0)),SUMIFS(asset_level_drivers!$B$12:$XFD$12,asset_level_drivers!$B$4:$XFD$4,"Yes")/12,0),0)</f>
        <v>512.5</v>
      </c>
    </row>
    <row r="32" spans="1:3" x14ac:dyDescent="0.25">
      <c r="A32" s="575">
        <f t="shared" si="0"/>
        <v>45046</v>
      </c>
      <c r="B32" s="563">
        <v>9.1199999999999992</v>
      </c>
      <c r="C32" s="563">
        <f>+IFERROR(IF($A32&gt;=INDEX(asset_level_drivers!$7:$7,1,MATCH("Yes",asset_level_drivers!$5:$5,0)),SUMIFS(asset_level_drivers!$B$12:$XFD$12,asset_level_drivers!$B$4:$XFD$4,"Yes")/12,0),0)</f>
        <v>512.5</v>
      </c>
    </row>
    <row r="33" spans="1:3" x14ac:dyDescent="0.25">
      <c r="A33" s="567">
        <f t="shared" si="0"/>
        <v>45077</v>
      </c>
      <c r="B33" s="571">
        <v>9.1199999999999992</v>
      </c>
      <c r="C33" s="571">
        <f>+IFERROR(IF($A33&gt;=INDEX(asset_level_drivers!$7:$7,1,MATCH("Yes",asset_level_drivers!$5:$5,0)),SUMIFS(asset_level_drivers!$B$12:$XFD$12,asset_level_drivers!$B$4:$XFD$4,"Yes")/12,0),0)</f>
        <v>512.5</v>
      </c>
    </row>
    <row r="34" spans="1:3" x14ac:dyDescent="0.25">
      <c r="A34" s="575">
        <f t="shared" si="0"/>
        <v>45107</v>
      </c>
      <c r="B34" s="563">
        <v>9.1199999999999992</v>
      </c>
      <c r="C34" s="563">
        <f>+IFERROR(IF($A34&gt;=INDEX(asset_level_drivers!$7:$7,1,MATCH("Yes",asset_level_drivers!$5:$5,0)),SUMIFS(asset_level_drivers!$B$12:$XFD$12,asset_level_drivers!$B$4:$XFD$4,"Yes")/12,0),0)</f>
        <v>512.5</v>
      </c>
    </row>
    <row r="35" spans="1:3" x14ac:dyDescent="0.25">
      <c r="A35" s="567">
        <f t="shared" si="0"/>
        <v>45138</v>
      </c>
      <c r="B35" s="571">
        <v>9.1199999999999992</v>
      </c>
      <c r="C35" s="571">
        <f>+IFERROR(IF($A35&gt;=INDEX(asset_level_drivers!$7:$7,1,MATCH("Yes",asset_level_drivers!$5:$5,0)),SUMIFS(asset_level_drivers!$B$12:$XFD$12,asset_level_drivers!$B$4:$XFD$4,"Yes")/12,0),0)</f>
        <v>512.5</v>
      </c>
    </row>
    <row r="36" spans="1:3" x14ac:dyDescent="0.25">
      <c r="A36" s="575">
        <f t="shared" si="0"/>
        <v>45169</v>
      </c>
      <c r="B36" s="563">
        <v>9.1199999999999992</v>
      </c>
      <c r="C36" s="563">
        <f>+IFERROR(IF($A36&gt;=INDEX(asset_level_drivers!$7:$7,1,MATCH("Yes",asset_level_drivers!$5:$5,0)),SUMIFS(asset_level_drivers!$B$12:$XFD$12,asset_level_drivers!$B$4:$XFD$4,"Yes")/12,0),0)</f>
        <v>512.5</v>
      </c>
    </row>
    <row r="37" spans="1:3" x14ac:dyDescent="0.25">
      <c r="A37" s="567">
        <f t="shared" si="0"/>
        <v>45199</v>
      </c>
      <c r="B37" s="571">
        <v>9.1199999999999992</v>
      </c>
      <c r="C37" s="571">
        <f>+IFERROR(IF($A37&gt;=INDEX(asset_level_drivers!$7:$7,1,MATCH("Yes",asset_level_drivers!$5:$5,0)),SUMIFS(asset_level_drivers!$B$12:$XFD$12,asset_level_drivers!$B$4:$XFD$4,"Yes")/12,0),0)</f>
        <v>512.5</v>
      </c>
    </row>
    <row r="38" spans="1:3" x14ac:dyDescent="0.25">
      <c r="A38" s="575">
        <f t="shared" si="0"/>
        <v>45230</v>
      </c>
      <c r="B38" s="563">
        <v>0</v>
      </c>
      <c r="C38" s="563">
        <f>+IFERROR(IF($A38&gt;=INDEX(asset_level_drivers!$7:$7,1,MATCH("Yes",asset_level_drivers!$5:$5,0)),SUMIFS(asset_level_drivers!$B$12:$XFD$12,asset_level_drivers!$B$4:$XFD$4,"Yes")/12,0),0)</f>
        <v>512.5</v>
      </c>
    </row>
    <row r="39" spans="1:3" x14ac:dyDescent="0.25">
      <c r="A39" s="567">
        <f t="shared" si="0"/>
        <v>45260</v>
      </c>
      <c r="B39" s="571">
        <v>0</v>
      </c>
      <c r="C39" s="571">
        <f>+IFERROR(IF($A39&gt;=INDEX(asset_level_drivers!$7:$7,1,MATCH("Yes",asset_level_drivers!$5:$5,0)),SUMIFS(asset_level_drivers!$B$12:$XFD$12,asset_level_drivers!$B$4:$XFD$4,"Yes")/12,0),0)</f>
        <v>512.5</v>
      </c>
    </row>
    <row r="40" spans="1:3" x14ac:dyDescent="0.25">
      <c r="A40" s="575">
        <f t="shared" si="0"/>
        <v>45291</v>
      </c>
      <c r="B40" s="563">
        <v>0</v>
      </c>
      <c r="C40" s="563">
        <f>+IFERROR(IF($A40&gt;=INDEX(asset_level_drivers!$7:$7,1,MATCH("Yes",asset_level_drivers!$5:$5,0)),SUMIFS(asset_level_drivers!$B$12:$XFD$12,asset_level_drivers!$B$4:$XFD$4,"Yes")/12,0),0)</f>
        <v>512.5</v>
      </c>
    </row>
    <row r="41" spans="1:3" x14ac:dyDescent="0.25">
      <c r="A41" s="567">
        <f t="shared" si="0"/>
        <v>45322</v>
      </c>
      <c r="B41" s="571">
        <v>0</v>
      </c>
      <c r="C41" s="571">
        <f>+IFERROR(IF($A41&gt;=INDEX(asset_level_drivers!$7:$7,1,MATCH("Yes",asset_level_drivers!$5:$5,0)),SUMIFS(asset_level_drivers!$B$12:$XFD$12,asset_level_drivers!$B$4:$XFD$4,"Yes")/12,0),0)</f>
        <v>512.5</v>
      </c>
    </row>
    <row r="42" spans="1:3" x14ac:dyDescent="0.25">
      <c r="A42" s="575">
        <f t="shared" si="0"/>
        <v>45351</v>
      </c>
      <c r="B42" s="563">
        <v>0</v>
      </c>
      <c r="C42" s="563">
        <f>+IFERROR(IF($A42&gt;=INDEX(asset_level_drivers!$7:$7,1,MATCH("Yes",asset_level_drivers!$5:$5,0)),SUMIFS(asset_level_drivers!$B$12:$XFD$12,asset_level_drivers!$B$4:$XFD$4,"Yes")/12,0),0)</f>
        <v>512.5</v>
      </c>
    </row>
    <row r="43" spans="1:3" x14ac:dyDescent="0.25">
      <c r="A43" s="567">
        <f t="shared" si="0"/>
        <v>45382</v>
      </c>
      <c r="B43" s="571">
        <v>0</v>
      </c>
      <c r="C43" s="571">
        <f>+IFERROR(IF($A43&gt;=INDEX(asset_level_drivers!$7:$7,1,MATCH("Yes",asset_level_drivers!$5:$5,0)),SUMIFS(asset_level_drivers!$B$12:$XFD$12,asset_level_drivers!$B$4:$XFD$4,"Yes")/12,0),0)</f>
        <v>512.5</v>
      </c>
    </row>
    <row r="44" spans="1:3" x14ac:dyDescent="0.25">
      <c r="A44" s="575">
        <f t="shared" si="0"/>
        <v>45412</v>
      </c>
      <c r="B44" s="563">
        <v>0</v>
      </c>
      <c r="C44" s="563">
        <f>+IFERROR(IF($A44&gt;=INDEX(asset_level_drivers!$7:$7,1,MATCH("Yes",asset_level_drivers!$5:$5,0)),SUMIFS(asset_level_drivers!$B$12:$XFD$12,asset_level_drivers!$B$4:$XFD$4,"Yes")/12,0),0)</f>
        <v>512.5</v>
      </c>
    </row>
    <row r="45" spans="1:3" x14ac:dyDescent="0.25">
      <c r="A45" s="567">
        <f t="shared" si="0"/>
        <v>45443</v>
      </c>
      <c r="B45" s="571">
        <v>0</v>
      </c>
      <c r="C45" s="571">
        <f>+IFERROR(IF($A45&gt;=INDEX(asset_level_drivers!$7:$7,1,MATCH("Yes",asset_level_drivers!$5:$5,0)),SUMIFS(asset_level_drivers!$B$12:$XFD$12,asset_level_drivers!$B$4:$XFD$4,"Yes")/12,0),0)</f>
        <v>512.5</v>
      </c>
    </row>
    <row r="46" spans="1:3" x14ac:dyDescent="0.25">
      <c r="A46" s="575">
        <f t="shared" si="0"/>
        <v>45473</v>
      </c>
      <c r="B46" s="563">
        <v>0</v>
      </c>
      <c r="C46" s="563">
        <f>+IFERROR(IF($A46&gt;=INDEX(asset_level_drivers!$7:$7,1,MATCH("Yes",asset_level_drivers!$5:$5,0)),SUMIFS(asset_level_drivers!$B$12:$XFD$12,asset_level_drivers!$B$4:$XFD$4,"Yes")/12,0),0)</f>
        <v>512.5</v>
      </c>
    </row>
    <row r="47" spans="1:3" x14ac:dyDescent="0.25">
      <c r="A47" s="567">
        <f t="shared" si="0"/>
        <v>45504</v>
      </c>
      <c r="B47" s="571">
        <v>0</v>
      </c>
      <c r="C47" s="571">
        <f>+IFERROR(IF($A47&gt;=INDEX(asset_level_drivers!$7:$7,1,MATCH("Yes",asset_level_drivers!$5:$5,0)),SUMIFS(asset_level_drivers!$B$12:$XFD$12,asset_level_drivers!$B$4:$XFD$4,"Yes")/12,0),0)</f>
        <v>512.5</v>
      </c>
    </row>
    <row r="48" spans="1:3" x14ac:dyDescent="0.25">
      <c r="A48" s="575">
        <f t="shared" si="0"/>
        <v>45535</v>
      </c>
      <c r="B48" s="563">
        <v>0</v>
      </c>
      <c r="C48" s="563">
        <f>+IFERROR(IF($A48&gt;=INDEX(asset_level_drivers!$7:$7,1,MATCH("Yes",asset_level_drivers!$5:$5,0)),SUMIFS(asset_level_drivers!$B$12:$XFD$12,asset_level_drivers!$B$4:$XFD$4,"Yes")/12,0),0)</f>
        <v>512.5</v>
      </c>
    </row>
    <row r="49" spans="1:3" x14ac:dyDescent="0.25">
      <c r="A49" s="567">
        <f t="shared" si="0"/>
        <v>45565</v>
      </c>
      <c r="B49" s="571">
        <v>0</v>
      </c>
      <c r="C49" s="571">
        <f>+IFERROR(IF($A49&gt;=INDEX(asset_level_drivers!$7:$7,1,MATCH("Yes",asset_level_drivers!$5:$5,0)),SUMIFS(asset_level_drivers!$B$12:$XFD$12,asset_level_drivers!$B$4:$XFD$4,"Yes")/12,0),0)</f>
        <v>512.5</v>
      </c>
    </row>
    <row r="50" spans="1:3" x14ac:dyDescent="0.25">
      <c r="A50" s="575">
        <f t="shared" si="0"/>
        <v>45596</v>
      </c>
      <c r="B50" s="563">
        <v>0</v>
      </c>
      <c r="C50" s="563">
        <f>+IFERROR(IF($A50&gt;=INDEX(asset_level_drivers!$7:$7,1,MATCH("Yes",asset_level_drivers!$5:$5,0)),SUMIFS(asset_level_drivers!$B$12:$XFD$12,asset_level_drivers!$B$4:$XFD$4,"Yes")/12,0),0)</f>
        <v>512.5</v>
      </c>
    </row>
    <row r="51" spans="1:3" x14ac:dyDescent="0.25">
      <c r="A51" s="567">
        <f t="shared" si="0"/>
        <v>45626</v>
      </c>
      <c r="B51" s="571">
        <v>0</v>
      </c>
      <c r="C51" s="571">
        <f>+IFERROR(IF($A51&gt;=INDEX(asset_level_drivers!$7:$7,1,MATCH("Yes",asset_level_drivers!$5:$5,0)),SUMIFS(asset_level_drivers!$B$12:$XFD$12,asset_level_drivers!$B$4:$XFD$4,"Yes")/12,0),0)</f>
        <v>512.5</v>
      </c>
    </row>
    <row r="52" spans="1:3" x14ac:dyDescent="0.25">
      <c r="A52" s="575">
        <f t="shared" si="0"/>
        <v>45657</v>
      </c>
      <c r="B52" s="563">
        <v>0</v>
      </c>
      <c r="C52" s="563">
        <f>+IFERROR(IF($A52&gt;=INDEX(asset_level_drivers!$7:$7,1,MATCH("Yes",asset_level_drivers!$5:$5,0)),SUMIFS(asset_level_drivers!$B$12:$XFD$12,asset_level_drivers!$B$4:$XFD$4,"Yes")/12,0),0)</f>
        <v>512.5</v>
      </c>
    </row>
    <row r="53" spans="1:3" x14ac:dyDescent="0.25">
      <c r="A53" s="567">
        <f t="shared" si="0"/>
        <v>45688</v>
      </c>
      <c r="B53" s="571">
        <v>0</v>
      </c>
      <c r="C53" s="571">
        <f>+IFERROR(IF($A53&gt;=INDEX(asset_level_drivers!$7:$7,1,MATCH("Yes",asset_level_drivers!$5:$5,0)),SUMIFS(asset_level_drivers!$B$12:$XFD$12,asset_level_drivers!$B$4:$XFD$4,"Yes")/12,0),0)</f>
        <v>512.5</v>
      </c>
    </row>
    <row r="54" spans="1:3" x14ac:dyDescent="0.25">
      <c r="A54" s="575">
        <f t="shared" si="0"/>
        <v>45716</v>
      </c>
      <c r="B54" s="563">
        <v>0</v>
      </c>
      <c r="C54" s="563">
        <f>+IFERROR(IF($A54&gt;=INDEX(asset_level_drivers!$7:$7,1,MATCH("Yes",asset_level_drivers!$5:$5,0)),SUMIFS(asset_level_drivers!$B$12:$XFD$12,asset_level_drivers!$B$4:$XFD$4,"Yes")/12,0),0)</f>
        <v>512.5</v>
      </c>
    </row>
    <row r="55" spans="1:3" x14ac:dyDescent="0.25">
      <c r="A55" s="567">
        <f t="shared" si="0"/>
        <v>45747</v>
      </c>
      <c r="B55" s="571">
        <v>0</v>
      </c>
      <c r="C55" s="571">
        <f>+IFERROR(IF($A55&gt;=INDEX(asset_level_drivers!$7:$7,1,MATCH("Yes",asset_level_drivers!$5:$5,0)),SUMIFS(asset_level_drivers!$B$12:$XFD$12,asset_level_drivers!$B$4:$XFD$4,"Yes")/12,0),0)</f>
        <v>512.5</v>
      </c>
    </row>
    <row r="56" spans="1:3" x14ac:dyDescent="0.25">
      <c r="A56" s="575">
        <f t="shared" si="0"/>
        <v>45777</v>
      </c>
      <c r="B56" s="563">
        <v>0</v>
      </c>
      <c r="C56" s="563">
        <f>+IFERROR(IF($A56&gt;=INDEX(asset_level_drivers!$7:$7,1,MATCH("Yes",asset_level_drivers!$5:$5,0)),SUMIFS(asset_level_drivers!$B$12:$XFD$12,asset_level_drivers!$B$4:$XFD$4,"Yes")/12,0),0)</f>
        <v>512.5</v>
      </c>
    </row>
    <row r="57" spans="1:3" x14ac:dyDescent="0.25">
      <c r="A57" s="567">
        <f t="shared" si="0"/>
        <v>45808</v>
      </c>
      <c r="B57" s="571">
        <v>0</v>
      </c>
      <c r="C57" s="571">
        <f>+IFERROR(IF($A57&gt;=INDEX(asset_level_drivers!$7:$7,1,MATCH("Yes",asset_level_drivers!$5:$5,0)),SUMIFS(asset_level_drivers!$B$12:$XFD$12,asset_level_drivers!$B$4:$XFD$4,"Yes")/12,0),0)</f>
        <v>512.5</v>
      </c>
    </row>
    <row r="58" spans="1:3" x14ac:dyDescent="0.25">
      <c r="A58" s="575">
        <f t="shared" si="0"/>
        <v>45838</v>
      </c>
      <c r="B58" s="563">
        <v>0</v>
      </c>
      <c r="C58" s="563">
        <f>+IFERROR(IF($A58&gt;=INDEX(asset_level_drivers!$7:$7,1,MATCH("Yes",asset_level_drivers!$5:$5,0)),SUMIFS(asset_level_drivers!$B$12:$XFD$12,asset_level_drivers!$B$4:$XFD$4,"Yes")/12,0),0)</f>
        <v>512.5</v>
      </c>
    </row>
    <row r="59" spans="1:3" x14ac:dyDescent="0.25">
      <c r="A59" s="567">
        <f t="shared" si="0"/>
        <v>45869</v>
      </c>
      <c r="B59" s="571">
        <v>0</v>
      </c>
      <c r="C59" s="571">
        <f>+IFERROR(IF($A59&gt;=INDEX(asset_level_drivers!$7:$7,1,MATCH("Yes",asset_level_drivers!$5:$5,0)),SUMIFS(asset_level_drivers!$B$12:$XFD$12,asset_level_drivers!$B$4:$XFD$4,"Yes")/12,0),0)</f>
        <v>512.5</v>
      </c>
    </row>
    <row r="60" spans="1:3" x14ac:dyDescent="0.25">
      <c r="A60" s="575">
        <f t="shared" si="0"/>
        <v>45900</v>
      </c>
      <c r="B60" s="563">
        <v>0</v>
      </c>
      <c r="C60" s="563">
        <f>+IFERROR(IF($A60&gt;=INDEX(asset_level_drivers!$7:$7,1,MATCH("Yes",asset_level_drivers!$5:$5,0)),SUMIFS(asset_level_drivers!$B$12:$XFD$12,asset_level_drivers!$B$4:$XFD$4,"Yes")/12,0),0)</f>
        <v>512.5</v>
      </c>
    </row>
    <row r="61" spans="1:3" x14ac:dyDescent="0.25">
      <c r="A61" s="567">
        <f t="shared" si="0"/>
        <v>45930</v>
      </c>
      <c r="B61" s="571">
        <v>0</v>
      </c>
      <c r="C61" s="571">
        <f>+IFERROR(IF($A61&gt;=INDEX(asset_level_drivers!$7:$7,1,MATCH("Yes",asset_level_drivers!$5:$5,0)),SUMIFS(asset_level_drivers!$B$12:$XFD$12,asset_level_drivers!$B$4:$XFD$4,"Yes")/12,0),0)</f>
        <v>512.5</v>
      </c>
    </row>
    <row r="62" spans="1:3" x14ac:dyDescent="0.25">
      <c r="A62" s="575">
        <f t="shared" si="0"/>
        <v>45961</v>
      </c>
      <c r="B62" s="563">
        <v>0</v>
      </c>
      <c r="C62" s="563">
        <f>+IFERROR(IF($A62&gt;=INDEX(asset_level_drivers!$7:$7,1,MATCH("Yes",asset_level_drivers!$5:$5,0)),SUMIFS(asset_level_drivers!$B$12:$XFD$12,asset_level_drivers!$B$4:$XFD$4,"Yes")/12,0),0)</f>
        <v>512.5</v>
      </c>
    </row>
    <row r="63" spans="1:3" x14ac:dyDescent="0.25">
      <c r="A63" s="567">
        <f t="shared" si="0"/>
        <v>45991</v>
      </c>
      <c r="B63" s="571">
        <v>0</v>
      </c>
      <c r="C63" s="571">
        <f>+IFERROR(IF($A63&gt;=INDEX(asset_level_drivers!$7:$7,1,MATCH("Yes",asset_level_drivers!$5:$5,0)),SUMIFS(asset_level_drivers!$B$12:$XFD$12,asset_level_drivers!$B$4:$XFD$4,"Yes")/12,0),0)</f>
        <v>512.5</v>
      </c>
    </row>
    <row r="64" spans="1:3" x14ac:dyDescent="0.25">
      <c r="A64" s="575">
        <f t="shared" si="0"/>
        <v>46022</v>
      </c>
      <c r="B64" s="563">
        <v>0</v>
      </c>
      <c r="C64" s="563">
        <f>+IFERROR(IF($A64&gt;=INDEX(asset_level_drivers!$7:$7,1,MATCH("Yes",asset_level_drivers!$5:$5,0)),SUMIFS(asset_level_drivers!$B$12:$XFD$12,asset_level_drivers!$B$4:$XFD$4,"Yes")/12,0),0)</f>
        <v>512.5</v>
      </c>
    </row>
    <row r="65" spans="1:3" x14ac:dyDescent="0.25">
      <c r="A65" s="567">
        <f t="shared" si="0"/>
        <v>46053</v>
      </c>
      <c r="B65" s="571">
        <v>0</v>
      </c>
      <c r="C65" s="571">
        <f>+IFERROR(IF($A65&gt;=INDEX(asset_level_drivers!$7:$7,1,MATCH("Yes",asset_level_drivers!$5:$5,0)),SUMIFS(asset_level_drivers!$B$12:$XFD$12,asset_level_drivers!$B$4:$XFD$4,"Yes")/12,0),0)</f>
        <v>512.5</v>
      </c>
    </row>
    <row r="66" spans="1:3" x14ac:dyDescent="0.25">
      <c r="A66" s="575">
        <f t="shared" si="0"/>
        <v>46081</v>
      </c>
      <c r="B66" s="563">
        <v>0</v>
      </c>
      <c r="C66" s="563">
        <f>+IFERROR(IF($A66&gt;=INDEX(asset_level_drivers!$7:$7,1,MATCH("Yes",asset_level_drivers!$5:$5,0)),SUMIFS(asset_level_drivers!$B$12:$XFD$12,asset_level_drivers!$B$4:$XFD$4,"Yes")/12,0),0)</f>
        <v>512.5</v>
      </c>
    </row>
    <row r="67" spans="1:3" x14ac:dyDescent="0.25">
      <c r="A67" s="567">
        <f t="shared" ref="A67:A130" si="1">+EOMONTH(A66,1)</f>
        <v>46112</v>
      </c>
      <c r="B67" s="571">
        <v>0</v>
      </c>
      <c r="C67" s="571">
        <f>+IFERROR(IF($A67&gt;=INDEX(asset_level_drivers!$7:$7,1,MATCH("Yes",asset_level_drivers!$5:$5,0)),SUMIFS(asset_level_drivers!$B$12:$XFD$12,asset_level_drivers!$B$4:$XFD$4,"Yes")/12,0),0)</f>
        <v>512.5</v>
      </c>
    </row>
    <row r="68" spans="1:3" x14ac:dyDescent="0.25">
      <c r="A68" s="575">
        <f t="shared" si="1"/>
        <v>46142</v>
      </c>
      <c r="B68" s="563">
        <v>0</v>
      </c>
      <c r="C68" s="563">
        <f>+IFERROR(IF($A68&gt;=INDEX(asset_level_drivers!$7:$7,1,MATCH("Yes",asset_level_drivers!$5:$5,0)),SUMIFS(asset_level_drivers!$B$12:$XFD$12,asset_level_drivers!$B$4:$XFD$4,"Yes")/12,0),0)</f>
        <v>512.5</v>
      </c>
    </row>
    <row r="69" spans="1:3" x14ac:dyDescent="0.25">
      <c r="A69" s="567">
        <f t="shared" si="1"/>
        <v>46173</v>
      </c>
      <c r="B69" s="571">
        <v>0</v>
      </c>
      <c r="C69" s="571">
        <f>+IFERROR(IF($A69&gt;=INDEX(asset_level_drivers!$7:$7,1,MATCH("Yes",asset_level_drivers!$5:$5,0)),SUMIFS(asset_level_drivers!$B$12:$XFD$12,asset_level_drivers!$B$4:$XFD$4,"Yes")/12,0),0)</f>
        <v>512.5</v>
      </c>
    </row>
    <row r="70" spans="1:3" x14ac:dyDescent="0.25">
      <c r="A70" s="575">
        <f t="shared" si="1"/>
        <v>46203</v>
      </c>
      <c r="B70" s="563">
        <v>0</v>
      </c>
      <c r="C70" s="563">
        <f>+IFERROR(IF($A70&gt;=INDEX(asset_level_drivers!$7:$7,1,MATCH("Yes",asset_level_drivers!$5:$5,0)),SUMIFS(asset_level_drivers!$B$12:$XFD$12,asset_level_drivers!$B$4:$XFD$4,"Yes")/12,0),0)</f>
        <v>512.5</v>
      </c>
    </row>
    <row r="71" spans="1:3" x14ac:dyDescent="0.25">
      <c r="A71" s="567">
        <f t="shared" si="1"/>
        <v>46234</v>
      </c>
      <c r="B71" s="571">
        <v>0</v>
      </c>
      <c r="C71" s="571">
        <f>+IFERROR(IF($A71&gt;=INDEX(asset_level_drivers!$7:$7,1,MATCH("Yes",asset_level_drivers!$5:$5,0)),SUMIFS(asset_level_drivers!$B$12:$XFD$12,asset_level_drivers!$B$4:$XFD$4,"Yes")/12,0),0)</f>
        <v>512.5</v>
      </c>
    </row>
    <row r="72" spans="1:3" x14ac:dyDescent="0.25">
      <c r="A72" s="575">
        <f t="shared" si="1"/>
        <v>46265</v>
      </c>
      <c r="B72" s="563">
        <v>0</v>
      </c>
      <c r="C72" s="563">
        <f>+IFERROR(IF($A72&gt;=INDEX(asset_level_drivers!$7:$7,1,MATCH("Yes",asset_level_drivers!$5:$5,0)),SUMIFS(asset_level_drivers!$B$12:$XFD$12,asset_level_drivers!$B$4:$XFD$4,"Yes")/12,0),0)</f>
        <v>512.5</v>
      </c>
    </row>
    <row r="73" spans="1:3" x14ac:dyDescent="0.25">
      <c r="A73" s="567">
        <f t="shared" si="1"/>
        <v>46295</v>
      </c>
      <c r="B73" s="571">
        <v>0</v>
      </c>
      <c r="C73" s="571">
        <f>+IFERROR(IF($A73&gt;=INDEX(asset_level_drivers!$7:$7,1,MATCH("Yes",asset_level_drivers!$5:$5,0)),SUMIFS(asset_level_drivers!$B$12:$XFD$12,asset_level_drivers!$B$4:$XFD$4,"Yes")/12,0),0)</f>
        <v>512.5</v>
      </c>
    </row>
    <row r="74" spans="1:3" x14ac:dyDescent="0.25">
      <c r="A74" s="575">
        <f t="shared" si="1"/>
        <v>46326</v>
      </c>
      <c r="B74" s="563">
        <v>0</v>
      </c>
      <c r="C74" s="563">
        <f>+IFERROR(IF($A74&gt;=INDEX(asset_level_drivers!$7:$7,1,MATCH("Yes",asset_level_drivers!$5:$5,0)),SUMIFS(asset_level_drivers!$B$12:$XFD$12,asset_level_drivers!$B$4:$XFD$4,"Yes")/12,0),0)</f>
        <v>512.5</v>
      </c>
    </row>
    <row r="75" spans="1:3" x14ac:dyDescent="0.25">
      <c r="A75" s="567">
        <f t="shared" si="1"/>
        <v>46356</v>
      </c>
      <c r="B75" s="571">
        <v>0</v>
      </c>
      <c r="C75" s="571">
        <f>+IFERROR(IF($A75&gt;=INDEX(asset_level_drivers!$7:$7,1,MATCH("Yes",asset_level_drivers!$5:$5,0)),SUMIFS(asset_level_drivers!$B$12:$XFD$12,asset_level_drivers!$B$4:$XFD$4,"Yes")/12,0),0)</f>
        <v>512.5</v>
      </c>
    </row>
    <row r="76" spans="1:3" x14ac:dyDescent="0.25">
      <c r="A76" s="575">
        <f t="shared" si="1"/>
        <v>46387</v>
      </c>
      <c r="B76" s="563">
        <v>0</v>
      </c>
      <c r="C76" s="563">
        <f>+IFERROR(IF($A76&gt;=INDEX(asset_level_drivers!$7:$7,1,MATCH("Yes",asset_level_drivers!$5:$5,0)),SUMIFS(asset_level_drivers!$B$12:$XFD$12,asset_level_drivers!$B$4:$XFD$4,"Yes")/12,0),0)</f>
        <v>512.5</v>
      </c>
    </row>
    <row r="77" spans="1:3" x14ac:dyDescent="0.25">
      <c r="A77" s="567">
        <f t="shared" si="1"/>
        <v>46418</v>
      </c>
      <c r="B77" s="571">
        <v>0</v>
      </c>
      <c r="C77" s="571">
        <f>+IFERROR(IF($A77&gt;=INDEX(asset_level_drivers!$7:$7,1,MATCH("Yes",asset_level_drivers!$5:$5,0)),SUMIFS(asset_level_drivers!$B$12:$XFD$12,asset_level_drivers!$B$4:$XFD$4,"Yes")/12,0),0)</f>
        <v>512.5</v>
      </c>
    </row>
    <row r="78" spans="1:3" x14ac:dyDescent="0.25">
      <c r="A78" s="575">
        <f t="shared" si="1"/>
        <v>46446</v>
      </c>
      <c r="B78" s="563">
        <v>0</v>
      </c>
      <c r="C78" s="563">
        <f>+IFERROR(IF($A78&gt;=INDEX(asset_level_drivers!$7:$7,1,MATCH("Yes",asset_level_drivers!$5:$5,0)),SUMIFS(asset_level_drivers!$B$12:$XFD$12,asset_level_drivers!$B$4:$XFD$4,"Yes")/12,0),0)</f>
        <v>512.5</v>
      </c>
    </row>
    <row r="79" spans="1:3" x14ac:dyDescent="0.25">
      <c r="A79" s="567">
        <f t="shared" si="1"/>
        <v>46477</v>
      </c>
      <c r="B79" s="571">
        <v>0</v>
      </c>
      <c r="C79" s="571">
        <f>+IFERROR(IF($A79&gt;=INDEX(asset_level_drivers!$7:$7,1,MATCH("Yes",asset_level_drivers!$5:$5,0)),SUMIFS(asset_level_drivers!$B$12:$XFD$12,asset_level_drivers!$B$4:$XFD$4,"Yes")/12,0),0)</f>
        <v>512.5</v>
      </c>
    </row>
    <row r="80" spans="1:3" x14ac:dyDescent="0.25">
      <c r="A80" s="575">
        <f t="shared" si="1"/>
        <v>46507</v>
      </c>
      <c r="B80" s="563">
        <v>0</v>
      </c>
      <c r="C80" s="563">
        <f>+IFERROR(IF($A80&gt;=INDEX(asset_level_drivers!$7:$7,1,MATCH("Yes",asset_level_drivers!$5:$5,0)),SUMIFS(asset_level_drivers!$B$12:$XFD$12,asset_level_drivers!$B$4:$XFD$4,"Yes")/12,0),0)</f>
        <v>512.5</v>
      </c>
    </row>
    <row r="81" spans="1:3" x14ac:dyDescent="0.25">
      <c r="A81" s="567">
        <f t="shared" si="1"/>
        <v>46538</v>
      </c>
      <c r="B81" s="571">
        <v>0</v>
      </c>
      <c r="C81" s="571">
        <f>+IFERROR(IF($A81&gt;=INDEX(asset_level_drivers!$7:$7,1,MATCH("Yes",asset_level_drivers!$5:$5,0)),SUMIFS(asset_level_drivers!$B$12:$XFD$12,asset_level_drivers!$B$4:$XFD$4,"Yes")/12,0),0)</f>
        <v>512.5</v>
      </c>
    </row>
    <row r="82" spans="1:3" x14ac:dyDescent="0.25">
      <c r="A82" s="575">
        <f t="shared" si="1"/>
        <v>46568</v>
      </c>
      <c r="B82" s="563">
        <v>0</v>
      </c>
      <c r="C82" s="563">
        <f>+IFERROR(IF($A82&gt;=INDEX(asset_level_drivers!$7:$7,1,MATCH("Yes",asset_level_drivers!$5:$5,0)),SUMIFS(asset_level_drivers!$B$12:$XFD$12,asset_level_drivers!$B$4:$XFD$4,"Yes")/12,0),0)</f>
        <v>512.5</v>
      </c>
    </row>
    <row r="83" spans="1:3" x14ac:dyDescent="0.25">
      <c r="A83" s="567">
        <f t="shared" si="1"/>
        <v>46599</v>
      </c>
      <c r="B83" s="571">
        <v>0</v>
      </c>
      <c r="C83" s="571">
        <f>+IFERROR(IF($A83&gt;=INDEX(asset_level_drivers!$7:$7,1,MATCH("Yes",asset_level_drivers!$5:$5,0)),SUMIFS(asset_level_drivers!$B$12:$XFD$12,asset_level_drivers!$B$4:$XFD$4,"Yes")/12,0),0)</f>
        <v>512.5</v>
      </c>
    </row>
    <row r="84" spans="1:3" x14ac:dyDescent="0.25">
      <c r="A84" s="575">
        <f t="shared" si="1"/>
        <v>46630</v>
      </c>
      <c r="B84" s="563">
        <v>0</v>
      </c>
      <c r="C84" s="563">
        <f>+IFERROR(IF($A84&gt;=INDEX(asset_level_drivers!$7:$7,1,MATCH("Yes",asset_level_drivers!$5:$5,0)),SUMIFS(asset_level_drivers!$B$12:$XFD$12,asset_level_drivers!$B$4:$XFD$4,"Yes")/12,0),0)</f>
        <v>512.5</v>
      </c>
    </row>
    <row r="85" spans="1:3" x14ac:dyDescent="0.25">
      <c r="A85" s="567">
        <f t="shared" si="1"/>
        <v>46660</v>
      </c>
      <c r="B85" s="571">
        <v>0</v>
      </c>
      <c r="C85" s="571">
        <f>+IFERROR(IF($A85&gt;=INDEX(asset_level_drivers!$7:$7,1,MATCH("Yes",asset_level_drivers!$5:$5,0)),SUMIFS(asset_level_drivers!$B$12:$XFD$12,asset_level_drivers!$B$4:$XFD$4,"Yes")/12,0),0)</f>
        <v>512.5</v>
      </c>
    </row>
    <row r="86" spans="1:3" x14ac:dyDescent="0.25">
      <c r="A86" s="575">
        <f t="shared" si="1"/>
        <v>46691</v>
      </c>
      <c r="B86" s="563">
        <v>0</v>
      </c>
      <c r="C86" s="563">
        <f>+IFERROR(IF($A86&gt;=INDEX(asset_level_drivers!$7:$7,1,MATCH("Yes",asset_level_drivers!$5:$5,0)),SUMIFS(asset_level_drivers!$B$12:$XFD$12,asset_level_drivers!$B$4:$XFD$4,"Yes")/12,0),0)</f>
        <v>512.5</v>
      </c>
    </row>
    <row r="87" spans="1:3" x14ac:dyDescent="0.25">
      <c r="A87" s="567">
        <f t="shared" si="1"/>
        <v>46721</v>
      </c>
      <c r="B87" s="571">
        <v>0</v>
      </c>
      <c r="C87" s="571">
        <f>+IFERROR(IF($A87&gt;=INDEX(asset_level_drivers!$7:$7,1,MATCH("Yes",asset_level_drivers!$5:$5,0)),SUMIFS(asset_level_drivers!$B$12:$XFD$12,asset_level_drivers!$B$4:$XFD$4,"Yes")/12,0),0)</f>
        <v>512.5</v>
      </c>
    </row>
    <row r="88" spans="1:3" x14ac:dyDescent="0.25">
      <c r="A88" s="575">
        <f t="shared" si="1"/>
        <v>46752</v>
      </c>
      <c r="B88" s="563">
        <v>0</v>
      </c>
      <c r="C88" s="563">
        <f>+IFERROR(IF($A88&gt;=INDEX(asset_level_drivers!$7:$7,1,MATCH("Yes",asset_level_drivers!$5:$5,0)),SUMIFS(asset_level_drivers!$B$12:$XFD$12,asset_level_drivers!$B$4:$XFD$4,"Yes")/12,0),0)</f>
        <v>512.5</v>
      </c>
    </row>
    <row r="89" spans="1:3" x14ac:dyDescent="0.25">
      <c r="A89" s="567">
        <f t="shared" si="1"/>
        <v>46783</v>
      </c>
      <c r="B89" s="571">
        <v>0</v>
      </c>
      <c r="C89" s="571">
        <f>+IFERROR(IF($A89&gt;=INDEX(asset_level_drivers!$7:$7,1,MATCH("Yes",asset_level_drivers!$5:$5,0)),SUMIFS(asset_level_drivers!$B$12:$XFD$12,asset_level_drivers!$B$4:$XFD$4,"Yes")/12,0),0)</f>
        <v>512.5</v>
      </c>
    </row>
    <row r="90" spans="1:3" x14ac:dyDescent="0.25">
      <c r="A90" s="575">
        <f t="shared" si="1"/>
        <v>46812</v>
      </c>
      <c r="B90" s="563">
        <v>0</v>
      </c>
      <c r="C90" s="563">
        <f>+IFERROR(IF($A90&gt;=INDEX(asset_level_drivers!$7:$7,1,MATCH("Yes",asset_level_drivers!$5:$5,0)),SUMIFS(asset_level_drivers!$B$12:$XFD$12,asset_level_drivers!$B$4:$XFD$4,"Yes")/12,0),0)</f>
        <v>512.5</v>
      </c>
    </row>
    <row r="91" spans="1:3" x14ac:dyDescent="0.25">
      <c r="A91" s="567">
        <f t="shared" si="1"/>
        <v>46843</v>
      </c>
      <c r="B91" s="571">
        <v>0</v>
      </c>
      <c r="C91" s="571">
        <f>+IFERROR(IF($A91&gt;=INDEX(asset_level_drivers!$7:$7,1,MATCH("Yes",asset_level_drivers!$5:$5,0)),SUMIFS(asset_level_drivers!$B$12:$XFD$12,asset_level_drivers!$B$4:$XFD$4,"Yes")/12,0),0)</f>
        <v>512.5</v>
      </c>
    </row>
    <row r="92" spans="1:3" x14ac:dyDescent="0.25">
      <c r="A92" s="575">
        <f t="shared" si="1"/>
        <v>46873</v>
      </c>
      <c r="B92" s="563">
        <v>0</v>
      </c>
      <c r="C92" s="563">
        <f>+IFERROR(IF($A92&gt;=INDEX(asset_level_drivers!$7:$7,1,MATCH("Yes",asset_level_drivers!$5:$5,0)),SUMIFS(asset_level_drivers!$B$12:$XFD$12,asset_level_drivers!$B$4:$XFD$4,"Yes")/12,0),0)</f>
        <v>512.5</v>
      </c>
    </row>
    <row r="93" spans="1:3" x14ac:dyDescent="0.25">
      <c r="A93" s="567">
        <f t="shared" si="1"/>
        <v>46904</v>
      </c>
      <c r="B93" s="571">
        <v>0</v>
      </c>
      <c r="C93" s="571">
        <f>+IFERROR(IF($A93&gt;=INDEX(asset_level_drivers!$7:$7,1,MATCH("Yes",asset_level_drivers!$5:$5,0)),SUMIFS(asset_level_drivers!$B$12:$XFD$12,asset_level_drivers!$B$4:$XFD$4,"Yes")/12,0),0)</f>
        <v>512.5</v>
      </c>
    </row>
    <row r="94" spans="1:3" x14ac:dyDescent="0.25">
      <c r="A94" s="575">
        <f t="shared" si="1"/>
        <v>46934</v>
      </c>
      <c r="B94" s="563">
        <v>0</v>
      </c>
      <c r="C94" s="563">
        <f>+IFERROR(IF($A94&gt;=INDEX(asset_level_drivers!$7:$7,1,MATCH("Yes",asset_level_drivers!$5:$5,0)),SUMIFS(asset_level_drivers!$B$12:$XFD$12,asset_level_drivers!$B$4:$XFD$4,"Yes")/12,0),0)</f>
        <v>512.5</v>
      </c>
    </row>
    <row r="95" spans="1:3" x14ac:dyDescent="0.25">
      <c r="A95" s="567">
        <f t="shared" si="1"/>
        <v>46965</v>
      </c>
      <c r="B95" s="571">
        <v>0</v>
      </c>
      <c r="C95" s="571">
        <f>+IFERROR(IF($A95&gt;=INDEX(asset_level_drivers!$7:$7,1,MATCH("Yes",asset_level_drivers!$5:$5,0)),SUMIFS(asset_level_drivers!$B$12:$XFD$12,asset_level_drivers!$B$4:$XFD$4,"Yes")/12,0),0)</f>
        <v>512.5</v>
      </c>
    </row>
    <row r="96" spans="1:3" x14ac:dyDescent="0.25">
      <c r="A96" s="575">
        <f t="shared" si="1"/>
        <v>46996</v>
      </c>
      <c r="B96" s="563">
        <v>0</v>
      </c>
      <c r="C96" s="563">
        <f>+IFERROR(IF($A96&gt;=INDEX(asset_level_drivers!$7:$7,1,MATCH("Yes",asset_level_drivers!$5:$5,0)),SUMIFS(asset_level_drivers!$B$12:$XFD$12,asset_level_drivers!$B$4:$XFD$4,"Yes")/12,0),0)</f>
        <v>512.5</v>
      </c>
    </row>
    <row r="97" spans="1:3" x14ac:dyDescent="0.25">
      <c r="A97" s="567">
        <f t="shared" si="1"/>
        <v>47026</v>
      </c>
      <c r="B97" s="571">
        <v>0</v>
      </c>
      <c r="C97" s="571">
        <f>+IFERROR(IF($A97&gt;=INDEX(asset_level_drivers!$7:$7,1,MATCH("Yes",asset_level_drivers!$5:$5,0)),SUMIFS(asset_level_drivers!$B$12:$XFD$12,asset_level_drivers!$B$4:$XFD$4,"Yes")/12,0),0)</f>
        <v>512.5</v>
      </c>
    </row>
    <row r="98" spans="1:3" x14ac:dyDescent="0.25">
      <c r="A98" s="575">
        <f t="shared" si="1"/>
        <v>47057</v>
      </c>
      <c r="B98" s="563">
        <v>0</v>
      </c>
      <c r="C98" s="563">
        <f>+IFERROR(IF($A98&gt;=INDEX(asset_level_drivers!$7:$7,1,MATCH("Yes",asset_level_drivers!$5:$5,0)),SUMIFS(asset_level_drivers!$B$12:$XFD$12,asset_level_drivers!$B$4:$XFD$4,"Yes")/12,0),0)</f>
        <v>512.5</v>
      </c>
    </row>
    <row r="99" spans="1:3" x14ac:dyDescent="0.25">
      <c r="A99" s="567">
        <f t="shared" si="1"/>
        <v>47087</v>
      </c>
      <c r="B99" s="571">
        <v>0</v>
      </c>
      <c r="C99" s="571">
        <f>+IFERROR(IF($A99&gt;=INDEX(asset_level_drivers!$7:$7,1,MATCH("Yes",asset_level_drivers!$5:$5,0)),SUMIFS(asset_level_drivers!$B$12:$XFD$12,asset_level_drivers!$B$4:$XFD$4,"Yes")/12,0),0)</f>
        <v>512.5</v>
      </c>
    </row>
    <row r="100" spans="1:3" x14ac:dyDescent="0.25">
      <c r="A100" s="575">
        <f t="shared" si="1"/>
        <v>47118</v>
      </c>
      <c r="B100" s="563">
        <v>0</v>
      </c>
      <c r="C100" s="563">
        <f>+IFERROR(IF($A100&gt;=INDEX(asset_level_drivers!$7:$7,1,MATCH("Yes",asset_level_drivers!$5:$5,0)),SUMIFS(asset_level_drivers!$B$12:$XFD$12,asset_level_drivers!$B$4:$XFD$4,"Yes")/12,0),0)</f>
        <v>512.5</v>
      </c>
    </row>
    <row r="101" spans="1:3" x14ac:dyDescent="0.25">
      <c r="A101" s="567">
        <f t="shared" si="1"/>
        <v>47149</v>
      </c>
      <c r="B101" s="571">
        <v>0</v>
      </c>
      <c r="C101" s="571">
        <f>+IFERROR(IF($A101&gt;=INDEX(asset_level_drivers!$7:$7,1,MATCH("Yes",asset_level_drivers!$5:$5,0)),SUMIFS(asset_level_drivers!$B$12:$XFD$12,asset_level_drivers!$B$4:$XFD$4,"Yes")/12,0),0)</f>
        <v>512.5</v>
      </c>
    </row>
    <row r="102" spans="1:3" x14ac:dyDescent="0.25">
      <c r="A102" s="575">
        <f t="shared" si="1"/>
        <v>47177</v>
      </c>
      <c r="B102" s="563">
        <v>0</v>
      </c>
      <c r="C102" s="563">
        <f>+IFERROR(IF($A102&gt;=INDEX(asset_level_drivers!$7:$7,1,MATCH("Yes",asset_level_drivers!$5:$5,0)),SUMIFS(asset_level_drivers!$B$12:$XFD$12,asset_level_drivers!$B$4:$XFD$4,"Yes")/12,0),0)</f>
        <v>512.5</v>
      </c>
    </row>
    <row r="103" spans="1:3" x14ac:dyDescent="0.25">
      <c r="A103" s="567">
        <f t="shared" si="1"/>
        <v>47208</v>
      </c>
      <c r="B103" s="571">
        <v>0</v>
      </c>
      <c r="C103" s="571">
        <f>+IFERROR(IF($A103&gt;=INDEX(asset_level_drivers!$7:$7,1,MATCH("Yes",asset_level_drivers!$5:$5,0)),SUMIFS(asset_level_drivers!$B$12:$XFD$12,asset_level_drivers!$B$4:$XFD$4,"Yes")/12,0),0)</f>
        <v>512.5</v>
      </c>
    </row>
    <row r="104" spans="1:3" x14ac:dyDescent="0.25">
      <c r="A104" s="575">
        <f t="shared" si="1"/>
        <v>47238</v>
      </c>
      <c r="B104" s="563">
        <v>0</v>
      </c>
      <c r="C104" s="563">
        <f>+IFERROR(IF($A104&gt;=INDEX(asset_level_drivers!$7:$7,1,MATCH("Yes",asset_level_drivers!$5:$5,0)),SUMIFS(asset_level_drivers!$B$12:$XFD$12,asset_level_drivers!$B$4:$XFD$4,"Yes")/12,0),0)</f>
        <v>512.5</v>
      </c>
    </row>
    <row r="105" spans="1:3" x14ac:dyDescent="0.25">
      <c r="A105" s="567">
        <f t="shared" si="1"/>
        <v>47269</v>
      </c>
      <c r="B105" s="571">
        <v>0</v>
      </c>
      <c r="C105" s="571">
        <f>+IFERROR(IF($A105&gt;=INDEX(asset_level_drivers!$7:$7,1,MATCH("Yes",asset_level_drivers!$5:$5,0)),SUMIFS(asset_level_drivers!$B$12:$XFD$12,asset_level_drivers!$B$4:$XFD$4,"Yes")/12,0),0)</f>
        <v>512.5</v>
      </c>
    </row>
    <row r="106" spans="1:3" x14ac:dyDescent="0.25">
      <c r="A106" s="575">
        <f t="shared" si="1"/>
        <v>47299</v>
      </c>
      <c r="B106" s="563">
        <v>0</v>
      </c>
      <c r="C106" s="563">
        <f>+IFERROR(IF($A106&gt;=INDEX(asset_level_drivers!$7:$7,1,MATCH("Yes",asset_level_drivers!$5:$5,0)),SUMIFS(asset_level_drivers!$B$12:$XFD$12,asset_level_drivers!$B$4:$XFD$4,"Yes")/12,0),0)</f>
        <v>512.5</v>
      </c>
    </row>
    <row r="107" spans="1:3" x14ac:dyDescent="0.25">
      <c r="A107" s="567">
        <f t="shared" si="1"/>
        <v>47330</v>
      </c>
      <c r="B107" s="571">
        <v>0</v>
      </c>
      <c r="C107" s="571">
        <f>+IFERROR(IF($A107&gt;=INDEX(asset_level_drivers!$7:$7,1,MATCH("Yes",asset_level_drivers!$5:$5,0)),SUMIFS(asset_level_drivers!$B$12:$XFD$12,asset_level_drivers!$B$4:$XFD$4,"Yes")/12,0),0)</f>
        <v>512.5</v>
      </c>
    </row>
    <row r="108" spans="1:3" x14ac:dyDescent="0.25">
      <c r="A108" s="575">
        <f t="shared" si="1"/>
        <v>47361</v>
      </c>
      <c r="B108" s="563">
        <v>0</v>
      </c>
      <c r="C108" s="563">
        <f>+IFERROR(IF($A108&gt;=INDEX(asset_level_drivers!$7:$7,1,MATCH("Yes",asset_level_drivers!$5:$5,0)),SUMIFS(asset_level_drivers!$B$12:$XFD$12,asset_level_drivers!$B$4:$XFD$4,"Yes")/12,0),0)</f>
        <v>512.5</v>
      </c>
    </row>
    <row r="109" spans="1:3" x14ac:dyDescent="0.25">
      <c r="A109" s="567">
        <f t="shared" si="1"/>
        <v>47391</v>
      </c>
      <c r="B109" s="571">
        <v>0</v>
      </c>
      <c r="C109" s="571">
        <f>+IFERROR(IF($A109&gt;=INDEX(asset_level_drivers!$7:$7,1,MATCH("Yes",asset_level_drivers!$5:$5,0)),SUMIFS(asset_level_drivers!$B$12:$XFD$12,asset_level_drivers!$B$4:$XFD$4,"Yes")/12,0),0)</f>
        <v>512.5</v>
      </c>
    </row>
    <row r="110" spans="1:3" x14ac:dyDescent="0.25">
      <c r="A110" s="575">
        <f t="shared" si="1"/>
        <v>47422</v>
      </c>
      <c r="B110" s="563">
        <v>0</v>
      </c>
      <c r="C110" s="563">
        <f>+IFERROR(IF($A110&gt;=INDEX(asset_level_drivers!$7:$7,1,MATCH("Yes",asset_level_drivers!$5:$5,0)),SUMIFS(asset_level_drivers!$B$12:$XFD$12,asset_level_drivers!$B$4:$XFD$4,"Yes")/12,0),0)</f>
        <v>512.5</v>
      </c>
    </row>
    <row r="111" spans="1:3" x14ac:dyDescent="0.25">
      <c r="A111" s="567">
        <f t="shared" si="1"/>
        <v>47452</v>
      </c>
      <c r="B111" s="571">
        <v>0</v>
      </c>
      <c r="C111" s="571">
        <f>+IFERROR(IF($A111&gt;=INDEX(asset_level_drivers!$7:$7,1,MATCH("Yes",asset_level_drivers!$5:$5,0)),SUMIFS(asset_level_drivers!$B$12:$XFD$12,asset_level_drivers!$B$4:$XFD$4,"Yes")/12,0),0)</f>
        <v>512.5</v>
      </c>
    </row>
    <row r="112" spans="1:3" x14ac:dyDescent="0.25">
      <c r="A112" s="575">
        <f t="shared" si="1"/>
        <v>47483</v>
      </c>
      <c r="B112" s="563">
        <v>0</v>
      </c>
      <c r="C112" s="563">
        <f>+IFERROR(IF($A112&gt;=INDEX(asset_level_drivers!$7:$7,1,MATCH("Yes",asset_level_drivers!$5:$5,0)),SUMIFS(asset_level_drivers!$B$12:$XFD$12,asset_level_drivers!$B$4:$XFD$4,"Yes")/12,0),0)</f>
        <v>512.5</v>
      </c>
    </row>
    <row r="113" spans="1:3" x14ac:dyDescent="0.25">
      <c r="A113" s="567">
        <f t="shared" si="1"/>
        <v>47514</v>
      </c>
      <c r="B113" s="571">
        <v>0</v>
      </c>
      <c r="C113" s="571">
        <f>+IFERROR(IF($A113&gt;=INDEX(asset_level_drivers!$7:$7,1,MATCH("Yes",asset_level_drivers!$5:$5,0)),SUMIFS(asset_level_drivers!$B$12:$XFD$12,asset_level_drivers!$B$4:$XFD$4,"Yes")/12,0),0)</f>
        <v>512.5</v>
      </c>
    </row>
    <row r="114" spans="1:3" x14ac:dyDescent="0.25">
      <c r="A114" s="575">
        <f t="shared" si="1"/>
        <v>47542</v>
      </c>
      <c r="B114" s="563">
        <v>0</v>
      </c>
      <c r="C114" s="563">
        <f>+IFERROR(IF($A114&gt;=INDEX(asset_level_drivers!$7:$7,1,MATCH("Yes",asset_level_drivers!$5:$5,0)),SUMIFS(asset_level_drivers!$B$12:$XFD$12,asset_level_drivers!$B$4:$XFD$4,"Yes")/12,0),0)</f>
        <v>512.5</v>
      </c>
    </row>
    <row r="115" spans="1:3" x14ac:dyDescent="0.25">
      <c r="A115" s="567">
        <f t="shared" si="1"/>
        <v>47573</v>
      </c>
      <c r="B115" s="571">
        <v>0</v>
      </c>
      <c r="C115" s="571">
        <f>+IFERROR(IF($A115&gt;=INDEX(asset_level_drivers!$7:$7,1,MATCH("Yes",asset_level_drivers!$5:$5,0)),SUMIFS(asset_level_drivers!$B$12:$XFD$12,asset_level_drivers!$B$4:$XFD$4,"Yes")/12,0),0)</f>
        <v>512.5</v>
      </c>
    </row>
    <row r="116" spans="1:3" x14ac:dyDescent="0.25">
      <c r="A116" s="575">
        <f t="shared" si="1"/>
        <v>47603</v>
      </c>
      <c r="B116" s="563">
        <v>0</v>
      </c>
      <c r="C116" s="563">
        <f>+IFERROR(IF($A116&gt;=INDEX(asset_level_drivers!$7:$7,1,MATCH("Yes",asset_level_drivers!$5:$5,0)),SUMIFS(asset_level_drivers!$B$12:$XFD$12,asset_level_drivers!$B$4:$XFD$4,"Yes")/12,0),0)</f>
        <v>512.5</v>
      </c>
    </row>
    <row r="117" spans="1:3" x14ac:dyDescent="0.25">
      <c r="A117" s="567">
        <f t="shared" si="1"/>
        <v>47634</v>
      </c>
      <c r="B117" s="571">
        <v>0</v>
      </c>
      <c r="C117" s="571">
        <f>+IFERROR(IF($A117&gt;=INDEX(asset_level_drivers!$7:$7,1,MATCH("Yes",asset_level_drivers!$5:$5,0)),SUMIFS(asset_level_drivers!$B$12:$XFD$12,asset_level_drivers!$B$4:$XFD$4,"Yes")/12,0),0)</f>
        <v>512.5</v>
      </c>
    </row>
    <row r="118" spans="1:3" x14ac:dyDescent="0.25">
      <c r="A118" s="575">
        <f t="shared" si="1"/>
        <v>47664</v>
      </c>
      <c r="B118" s="563">
        <v>0</v>
      </c>
      <c r="C118" s="563">
        <f>+IFERROR(IF($A118&gt;=INDEX(asset_level_drivers!$7:$7,1,MATCH("Yes",asset_level_drivers!$5:$5,0)),SUMIFS(asset_level_drivers!$B$12:$XFD$12,asset_level_drivers!$B$4:$XFD$4,"Yes")/12,0),0)</f>
        <v>512.5</v>
      </c>
    </row>
    <row r="119" spans="1:3" x14ac:dyDescent="0.25">
      <c r="A119" s="567">
        <f t="shared" si="1"/>
        <v>47695</v>
      </c>
      <c r="B119" s="571">
        <v>0</v>
      </c>
      <c r="C119" s="571">
        <f>+IFERROR(IF($A119&gt;=INDEX(asset_level_drivers!$7:$7,1,MATCH("Yes",asset_level_drivers!$5:$5,0)),SUMIFS(asset_level_drivers!$B$12:$XFD$12,asset_level_drivers!$B$4:$XFD$4,"Yes")/12,0),0)</f>
        <v>512.5</v>
      </c>
    </row>
    <row r="120" spans="1:3" x14ac:dyDescent="0.25">
      <c r="A120" s="575">
        <f t="shared" si="1"/>
        <v>47726</v>
      </c>
      <c r="B120" s="563">
        <v>0</v>
      </c>
      <c r="C120" s="563">
        <f>+IFERROR(IF($A120&gt;=INDEX(asset_level_drivers!$7:$7,1,MATCH("Yes",asset_level_drivers!$5:$5,0)),SUMIFS(asset_level_drivers!$B$12:$XFD$12,asset_level_drivers!$B$4:$XFD$4,"Yes")/12,0),0)</f>
        <v>512.5</v>
      </c>
    </row>
    <row r="121" spans="1:3" x14ac:dyDescent="0.25">
      <c r="A121" s="567">
        <f t="shared" si="1"/>
        <v>47756</v>
      </c>
      <c r="B121" s="571">
        <v>0</v>
      </c>
      <c r="C121" s="571">
        <f>+IFERROR(IF($A121&gt;=INDEX(asset_level_drivers!$7:$7,1,MATCH("Yes",asset_level_drivers!$5:$5,0)),SUMIFS(asset_level_drivers!$B$12:$XFD$12,asset_level_drivers!$B$4:$XFD$4,"Yes")/12,0),0)</f>
        <v>512.5</v>
      </c>
    </row>
    <row r="122" spans="1:3" x14ac:dyDescent="0.25">
      <c r="A122" s="575">
        <f t="shared" si="1"/>
        <v>47787</v>
      </c>
      <c r="B122" s="563">
        <v>0</v>
      </c>
      <c r="C122" s="563">
        <f>+IFERROR(IF($A122&gt;=INDEX(asset_level_drivers!$7:$7,1,MATCH("Yes",asset_level_drivers!$5:$5,0)),SUMIFS(asset_level_drivers!$B$12:$XFD$12,asset_level_drivers!$B$4:$XFD$4,"Yes")/12,0),0)</f>
        <v>512.5</v>
      </c>
    </row>
    <row r="123" spans="1:3" x14ac:dyDescent="0.25">
      <c r="A123" s="567">
        <f t="shared" si="1"/>
        <v>47817</v>
      </c>
      <c r="B123" s="571">
        <v>0</v>
      </c>
      <c r="C123" s="571">
        <f>+IFERROR(IF($A123&gt;=INDEX(asset_level_drivers!$7:$7,1,MATCH("Yes",asset_level_drivers!$5:$5,0)),SUMIFS(asset_level_drivers!$B$12:$XFD$12,asset_level_drivers!$B$4:$XFD$4,"Yes")/12,0),0)</f>
        <v>512.5</v>
      </c>
    </row>
    <row r="124" spans="1:3" x14ac:dyDescent="0.25">
      <c r="A124" s="575">
        <f t="shared" si="1"/>
        <v>47848</v>
      </c>
      <c r="B124" s="563">
        <v>0</v>
      </c>
      <c r="C124" s="563">
        <f>+IFERROR(IF($A124&gt;=INDEX(asset_level_drivers!$7:$7,1,MATCH("Yes",asset_level_drivers!$5:$5,0)),SUMIFS(asset_level_drivers!$B$12:$XFD$12,asset_level_drivers!$B$4:$XFD$4,"Yes")/12,0),0)</f>
        <v>512.5</v>
      </c>
    </row>
    <row r="125" spans="1:3" x14ac:dyDescent="0.25">
      <c r="A125" s="567">
        <f t="shared" si="1"/>
        <v>47879</v>
      </c>
      <c r="B125" s="571">
        <v>0</v>
      </c>
      <c r="C125" s="571">
        <f>+IFERROR(IF($A125&gt;=INDEX(asset_level_drivers!$7:$7,1,MATCH("Yes",asset_level_drivers!$5:$5,0)),SUMIFS(asset_level_drivers!$B$12:$XFD$12,asset_level_drivers!$B$4:$XFD$4,"Yes")/12,0),0)</f>
        <v>512.5</v>
      </c>
    </row>
    <row r="126" spans="1:3" x14ac:dyDescent="0.25">
      <c r="A126" s="575">
        <f t="shared" si="1"/>
        <v>47907</v>
      </c>
      <c r="B126" s="563">
        <v>0</v>
      </c>
      <c r="C126" s="563">
        <f>+IFERROR(IF($A126&gt;=INDEX(asset_level_drivers!$7:$7,1,MATCH("Yes",asset_level_drivers!$5:$5,0)),SUMIFS(asset_level_drivers!$B$12:$XFD$12,asset_level_drivers!$B$4:$XFD$4,"Yes")/12,0),0)</f>
        <v>512.5</v>
      </c>
    </row>
    <row r="127" spans="1:3" x14ac:dyDescent="0.25">
      <c r="A127" s="567">
        <f t="shared" si="1"/>
        <v>47938</v>
      </c>
      <c r="B127" s="571">
        <v>0</v>
      </c>
      <c r="C127" s="571">
        <f>+IFERROR(IF($A127&gt;=INDEX(asset_level_drivers!$7:$7,1,MATCH("Yes",asset_level_drivers!$5:$5,0)),SUMIFS(asset_level_drivers!$B$12:$XFD$12,asset_level_drivers!$B$4:$XFD$4,"Yes")/12,0),0)</f>
        <v>512.5</v>
      </c>
    </row>
    <row r="128" spans="1:3" x14ac:dyDescent="0.25">
      <c r="A128" s="575">
        <f t="shared" si="1"/>
        <v>47968</v>
      </c>
      <c r="B128" s="563">
        <v>0</v>
      </c>
      <c r="C128" s="563">
        <f>+IFERROR(IF($A128&gt;=INDEX(asset_level_drivers!$7:$7,1,MATCH("Yes",asset_level_drivers!$5:$5,0)),SUMIFS(asset_level_drivers!$B$12:$XFD$12,asset_level_drivers!$B$4:$XFD$4,"Yes")/12,0),0)</f>
        <v>512.5</v>
      </c>
    </row>
    <row r="129" spans="1:3" x14ac:dyDescent="0.25">
      <c r="A129" s="567">
        <f t="shared" si="1"/>
        <v>47999</v>
      </c>
      <c r="B129" s="571">
        <v>0</v>
      </c>
      <c r="C129" s="571">
        <f>+IFERROR(IF($A129&gt;=INDEX(asset_level_drivers!$7:$7,1,MATCH("Yes",asset_level_drivers!$5:$5,0)),SUMIFS(asset_level_drivers!$B$12:$XFD$12,asset_level_drivers!$B$4:$XFD$4,"Yes")/12,0),0)</f>
        <v>512.5</v>
      </c>
    </row>
    <row r="130" spans="1:3" x14ac:dyDescent="0.25">
      <c r="A130" s="575">
        <f t="shared" si="1"/>
        <v>48029</v>
      </c>
      <c r="B130" s="563">
        <v>0</v>
      </c>
      <c r="C130" s="563">
        <f>+IFERROR(IF($A130&gt;=INDEX(asset_level_drivers!$7:$7,1,MATCH("Yes",asset_level_drivers!$5:$5,0)),SUMIFS(asset_level_drivers!$B$12:$XFD$12,asset_level_drivers!$B$4:$XFD$4,"Yes")/12,0),0)</f>
        <v>512.5</v>
      </c>
    </row>
    <row r="131" spans="1:3" x14ac:dyDescent="0.25">
      <c r="A131" s="567">
        <f t="shared" ref="A131:A194" si="2">+EOMONTH(A130,1)</f>
        <v>48060</v>
      </c>
      <c r="B131" s="571">
        <v>0</v>
      </c>
      <c r="C131" s="571">
        <f>+IFERROR(IF($A131&gt;=INDEX(asset_level_drivers!$7:$7,1,MATCH("Yes",asset_level_drivers!$5:$5,0)),SUMIFS(asset_level_drivers!$B$12:$XFD$12,asset_level_drivers!$B$4:$XFD$4,"Yes")/12,0),0)</f>
        <v>512.5</v>
      </c>
    </row>
    <row r="132" spans="1:3" x14ac:dyDescent="0.25">
      <c r="A132" s="575">
        <f t="shared" si="2"/>
        <v>48091</v>
      </c>
      <c r="B132" s="563">
        <v>0</v>
      </c>
      <c r="C132" s="563">
        <f>+IFERROR(IF($A132&gt;=INDEX(asset_level_drivers!$7:$7,1,MATCH("Yes",asset_level_drivers!$5:$5,0)),SUMIFS(asset_level_drivers!$B$12:$XFD$12,asset_level_drivers!$B$4:$XFD$4,"Yes")/12,0),0)</f>
        <v>512.5</v>
      </c>
    </row>
    <row r="133" spans="1:3" x14ac:dyDescent="0.25">
      <c r="A133" s="567">
        <f t="shared" si="2"/>
        <v>48121</v>
      </c>
      <c r="B133" s="571">
        <v>0</v>
      </c>
      <c r="C133" s="571">
        <f>+IFERROR(IF($A133&gt;=INDEX(asset_level_drivers!$7:$7,1,MATCH("Yes",asset_level_drivers!$5:$5,0)),SUMIFS(asset_level_drivers!$B$12:$XFD$12,asset_level_drivers!$B$4:$XFD$4,"Yes")/12,0),0)</f>
        <v>512.5</v>
      </c>
    </row>
    <row r="134" spans="1:3" x14ac:dyDescent="0.25">
      <c r="A134" s="575">
        <f t="shared" si="2"/>
        <v>48152</v>
      </c>
      <c r="B134" s="563">
        <v>0</v>
      </c>
      <c r="C134" s="563">
        <f>+IFERROR(IF($A134&gt;=INDEX(asset_level_drivers!$7:$7,1,MATCH("Yes",asset_level_drivers!$5:$5,0)),SUMIFS(asset_level_drivers!$B$12:$XFD$12,asset_level_drivers!$B$4:$XFD$4,"Yes")/12,0),0)</f>
        <v>512.5</v>
      </c>
    </row>
    <row r="135" spans="1:3" x14ac:dyDescent="0.25">
      <c r="A135" s="567">
        <f t="shared" si="2"/>
        <v>48182</v>
      </c>
      <c r="B135" s="571">
        <v>0</v>
      </c>
      <c r="C135" s="571">
        <f>+IFERROR(IF($A135&gt;=INDEX(asset_level_drivers!$7:$7,1,MATCH("Yes",asset_level_drivers!$5:$5,0)),SUMIFS(asset_level_drivers!$B$12:$XFD$12,asset_level_drivers!$B$4:$XFD$4,"Yes")/12,0),0)</f>
        <v>512.5</v>
      </c>
    </row>
    <row r="136" spans="1:3" x14ac:dyDescent="0.25">
      <c r="A136" s="575">
        <f t="shared" si="2"/>
        <v>48213</v>
      </c>
      <c r="B136" s="563">
        <v>0</v>
      </c>
      <c r="C136" s="563">
        <f>+IFERROR(IF($A136&gt;=INDEX(asset_level_drivers!$7:$7,1,MATCH("Yes",asset_level_drivers!$5:$5,0)),SUMIFS(asset_level_drivers!$B$12:$XFD$12,asset_level_drivers!$B$4:$XFD$4,"Yes")/12,0),0)</f>
        <v>512.5</v>
      </c>
    </row>
    <row r="137" spans="1:3" x14ac:dyDescent="0.25">
      <c r="A137" s="567">
        <f t="shared" si="2"/>
        <v>48244</v>
      </c>
      <c r="B137" s="571">
        <v>0</v>
      </c>
      <c r="C137" s="571">
        <f>+IFERROR(IF($A137&gt;=INDEX(asset_level_drivers!$7:$7,1,MATCH("Yes",asset_level_drivers!$5:$5,0)),SUMIFS(asset_level_drivers!$B$12:$XFD$12,asset_level_drivers!$B$4:$XFD$4,"Yes")/12,0),0)</f>
        <v>512.5</v>
      </c>
    </row>
    <row r="138" spans="1:3" x14ac:dyDescent="0.25">
      <c r="A138" s="575">
        <f t="shared" si="2"/>
        <v>48273</v>
      </c>
      <c r="B138" s="563">
        <v>0</v>
      </c>
      <c r="C138" s="563">
        <f>+IFERROR(IF($A138&gt;=INDEX(asset_level_drivers!$7:$7,1,MATCH("Yes",asset_level_drivers!$5:$5,0)),SUMIFS(asset_level_drivers!$B$12:$XFD$12,asset_level_drivers!$B$4:$XFD$4,"Yes")/12,0),0)</f>
        <v>512.5</v>
      </c>
    </row>
    <row r="139" spans="1:3" x14ac:dyDescent="0.25">
      <c r="A139" s="567">
        <f t="shared" si="2"/>
        <v>48304</v>
      </c>
      <c r="B139" s="571">
        <v>0</v>
      </c>
      <c r="C139" s="571">
        <f>+IFERROR(IF($A139&gt;=INDEX(asset_level_drivers!$7:$7,1,MATCH("Yes",asset_level_drivers!$5:$5,0)),SUMIFS(asset_level_drivers!$B$12:$XFD$12,asset_level_drivers!$B$4:$XFD$4,"Yes")/12,0),0)</f>
        <v>512.5</v>
      </c>
    </row>
    <row r="140" spans="1:3" x14ac:dyDescent="0.25">
      <c r="A140" s="575">
        <f t="shared" si="2"/>
        <v>48334</v>
      </c>
      <c r="B140" s="563">
        <v>0</v>
      </c>
      <c r="C140" s="563">
        <f>+IFERROR(IF($A140&gt;=INDEX(asset_level_drivers!$7:$7,1,MATCH("Yes",asset_level_drivers!$5:$5,0)),SUMIFS(asset_level_drivers!$B$12:$XFD$12,asset_level_drivers!$B$4:$XFD$4,"Yes")/12,0),0)</f>
        <v>512.5</v>
      </c>
    </row>
    <row r="141" spans="1:3" x14ac:dyDescent="0.25">
      <c r="A141" s="567">
        <f t="shared" si="2"/>
        <v>48365</v>
      </c>
      <c r="B141" s="571">
        <v>0</v>
      </c>
      <c r="C141" s="571">
        <f>+IFERROR(IF($A141&gt;=INDEX(asset_level_drivers!$7:$7,1,MATCH("Yes",asset_level_drivers!$5:$5,0)),SUMIFS(asset_level_drivers!$B$12:$XFD$12,asset_level_drivers!$B$4:$XFD$4,"Yes")/12,0),0)</f>
        <v>512.5</v>
      </c>
    </row>
    <row r="142" spans="1:3" x14ac:dyDescent="0.25">
      <c r="A142" s="575">
        <f t="shared" si="2"/>
        <v>48395</v>
      </c>
      <c r="B142" s="563">
        <v>0</v>
      </c>
      <c r="C142" s="563">
        <f>+IFERROR(IF($A142&gt;=INDEX(asset_level_drivers!$7:$7,1,MATCH("Yes",asset_level_drivers!$5:$5,0)),SUMIFS(asset_level_drivers!$B$12:$XFD$12,asset_level_drivers!$B$4:$XFD$4,"Yes")/12,0),0)</f>
        <v>512.5</v>
      </c>
    </row>
    <row r="143" spans="1:3" x14ac:dyDescent="0.25">
      <c r="A143" s="567">
        <f t="shared" si="2"/>
        <v>48426</v>
      </c>
      <c r="B143" s="571">
        <v>0</v>
      </c>
      <c r="C143" s="571">
        <f>+IFERROR(IF($A143&gt;=INDEX(asset_level_drivers!$7:$7,1,MATCH("Yes",asset_level_drivers!$5:$5,0)),SUMIFS(asset_level_drivers!$B$12:$XFD$12,asset_level_drivers!$B$4:$XFD$4,"Yes")/12,0),0)</f>
        <v>512.5</v>
      </c>
    </row>
    <row r="144" spans="1:3" x14ac:dyDescent="0.25">
      <c r="A144" s="575">
        <f t="shared" si="2"/>
        <v>48457</v>
      </c>
      <c r="B144" s="563">
        <v>0</v>
      </c>
      <c r="C144" s="563">
        <f>+IFERROR(IF($A144&gt;=INDEX(asset_level_drivers!$7:$7,1,MATCH("Yes",asset_level_drivers!$5:$5,0)),SUMIFS(asset_level_drivers!$B$12:$XFD$12,asset_level_drivers!$B$4:$XFD$4,"Yes")/12,0),0)</f>
        <v>512.5</v>
      </c>
    </row>
    <row r="145" spans="1:3" x14ac:dyDescent="0.25">
      <c r="A145" s="567">
        <f t="shared" si="2"/>
        <v>48487</v>
      </c>
      <c r="B145" s="571">
        <v>0</v>
      </c>
      <c r="C145" s="571">
        <f>+IFERROR(IF($A145&gt;=INDEX(asset_level_drivers!$7:$7,1,MATCH("Yes",asset_level_drivers!$5:$5,0)),SUMIFS(asset_level_drivers!$B$12:$XFD$12,asset_level_drivers!$B$4:$XFD$4,"Yes")/12,0),0)</f>
        <v>512.5</v>
      </c>
    </row>
    <row r="146" spans="1:3" x14ac:dyDescent="0.25">
      <c r="A146" s="575">
        <f t="shared" si="2"/>
        <v>48518</v>
      </c>
      <c r="B146" s="563">
        <v>0</v>
      </c>
      <c r="C146" s="563">
        <f>+IFERROR(IF($A146&gt;=INDEX(asset_level_drivers!$7:$7,1,MATCH("Yes",asset_level_drivers!$5:$5,0)),SUMIFS(asset_level_drivers!$B$12:$XFD$12,asset_level_drivers!$B$4:$XFD$4,"Yes")/12,0),0)</f>
        <v>512.5</v>
      </c>
    </row>
    <row r="147" spans="1:3" x14ac:dyDescent="0.25">
      <c r="A147" s="567">
        <f t="shared" si="2"/>
        <v>48548</v>
      </c>
      <c r="B147" s="571">
        <v>0</v>
      </c>
      <c r="C147" s="571">
        <f>+IFERROR(IF($A147&gt;=INDEX(asset_level_drivers!$7:$7,1,MATCH("Yes",asset_level_drivers!$5:$5,0)),SUMIFS(asset_level_drivers!$B$12:$XFD$12,asset_level_drivers!$B$4:$XFD$4,"Yes")/12,0),0)</f>
        <v>512.5</v>
      </c>
    </row>
    <row r="148" spans="1:3" x14ac:dyDescent="0.25">
      <c r="A148" s="575">
        <f t="shared" si="2"/>
        <v>48579</v>
      </c>
      <c r="B148" s="563">
        <v>0</v>
      </c>
      <c r="C148" s="563">
        <f>+IFERROR(IF($A148&gt;=INDEX(asset_level_drivers!$7:$7,1,MATCH("Yes",asset_level_drivers!$5:$5,0)),SUMIFS(asset_level_drivers!$B$12:$XFD$12,asset_level_drivers!$B$4:$XFD$4,"Yes")/12,0),0)</f>
        <v>512.5</v>
      </c>
    </row>
    <row r="149" spans="1:3" x14ac:dyDescent="0.25">
      <c r="A149" s="567">
        <f t="shared" si="2"/>
        <v>48610</v>
      </c>
      <c r="B149" s="571">
        <v>0</v>
      </c>
      <c r="C149" s="571">
        <f>+IFERROR(IF($A149&gt;=INDEX(asset_level_drivers!$7:$7,1,MATCH("Yes",asset_level_drivers!$5:$5,0)),SUMIFS(asset_level_drivers!$B$12:$XFD$12,asset_level_drivers!$B$4:$XFD$4,"Yes")/12,0),0)</f>
        <v>512.5</v>
      </c>
    </row>
    <row r="150" spans="1:3" x14ac:dyDescent="0.25">
      <c r="A150" s="575">
        <f t="shared" si="2"/>
        <v>48638</v>
      </c>
      <c r="B150" s="563">
        <v>0</v>
      </c>
      <c r="C150" s="563">
        <f>+IFERROR(IF($A150&gt;=INDEX(asset_level_drivers!$7:$7,1,MATCH("Yes",asset_level_drivers!$5:$5,0)),SUMIFS(asset_level_drivers!$B$12:$XFD$12,asset_level_drivers!$B$4:$XFD$4,"Yes")/12,0),0)</f>
        <v>512.5</v>
      </c>
    </row>
    <row r="151" spans="1:3" x14ac:dyDescent="0.25">
      <c r="A151" s="567">
        <f t="shared" si="2"/>
        <v>48669</v>
      </c>
      <c r="B151" s="571">
        <v>0</v>
      </c>
      <c r="C151" s="571">
        <f>+IFERROR(IF($A151&gt;=INDEX(asset_level_drivers!$7:$7,1,MATCH("Yes",asset_level_drivers!$5:$5,0)),SUMIFS(asset_level_drivers!$B$12:$XFD$12,asset_level_drivers!$B$4:$XFD$4,"Yes")/12,0),0)</f>
        <v>512.5</v>
      </c>
    </row>
    <row r="152" spans="1:3" x14ac:dyDescent="0.25">
      <c r="A152" s="575">
        <f t="shared" si="2"/>
        <v>48699</v>
      </c>
      <c r="B152" s="563">
        <v>0</v>
      </c>
      <c r="C152" s="563">
        <f>+IFERROR(IF($A152&gt;=INDEX(asset_level_drivers!$7:$7,1,MATCH("Yes",asset_level_drivers!$5:$5,0)),SUMIFS(asset_level_drivers!$B$12:$XFD$12,asset_level_drivers!$B$4:$XFD$4,"Yes")/12,0),0)</f>
        <v>512.5</v>
      </c>
    </row>
    <row r="153" spans="1:3" x14ac:dyDescent="0.25">
      <c r="A153" s="567">
        <f t="shared" si="2"/>
        <v>48730</v>
      </c>
      <c r="B153" s="571">
        <v>0</v>
      </c>
      <c r="C153" s="571">
        <f>+IFERROR(IF($A153&gt;=INDEX(asset_level_drivers!$7:$7,1,MATCH("Yes",asset_level_drivers!$5:$5,0)),SUMIFS(asset_level_drivers!$B$12:$XFD$12,asset_level_drivers!$B$4:$XFD$4,"Yes")/12,0),0)</f>
        <v>512.5</v>
      </c>
    </row>
    <row r="154" spans="1:3" x14ac:dyDescent="0.25">
      <c r="A154" s="575">
        <f t="shared" si="2"/>
        <v>48760</v>
      </c>
      <c r="B154" s="563">
        <v>0</v>
      </c>
      <c r="C154" s="563">
        <f>+IFERROR(IF($A154&gt;=INDEX(asset_level_drivers!$7:$7,1,MATCH("Yes",asset_level_drivers!$5:$5,0)),SUMIFS(asset_level_drivers!$B$12:$XFD$12,asset_level_drivers!$B$4:$XFD$4,"Yes")/12,0),0)</f>
        <v>512.5</v>
      </c>
    </row>
    <row r="155" spans="1:3" x14ac:dyDescent="0.25">
      <c r="A155" s="567">
        <f t="shared" si="2"/>
        <v>48791</v>
      </c>
      <c r="B155" s="571">
        <v>0</v>
      </c>
      <c r="C155" s="571">
        <f>+IFERROR(IF($A155&gt;=INDEX(asset_level_drivers!$7:$7,1,MATCH("Yes",asset_level_drivers!$5:$5,0)),SUMIFS(asset_level_drivers!$B$12:$XFD$12,asset_level_drivers!$B$4:$XFD$4,"Yes")/12,0),0)</f>
        <v>512.5</v>
      </c>
    </row>
    <row r="156" spans="1:3" x14ac:dyDescent="0.25">
      <c r="A156" s="575">
        <f t="shared" si="2"/>
        <v>48822</v>
      </c>
      <c r="B156" s="563">
        <v>0</v>
      </c>
      <c r="C156" s="563">
        <f>+IFERROR(IF($A156&gt;=INDEX(asset_level_drivers!$7:$7,1,MATCH("Yes",asset_level_drivers!$5:$5,0)),SUMIFS(asset_level_drivers!$B$12:$XFD$12,asset_level_drivers!$B$4:$XFD$4,"Yes")/12,0),0)</f>
        <v>512.5</v>
      </c>
    </row>
    <row r="157" spans="1:3" x14ac:dyDescent="0.25">
      <c r="A157" s="567">
        <f t="shared" si="2"/>
        <v>48852</v>
      </c>
      <c r="B157" s="571">
        <v>0</v>
      </c>
      <c r="C157" s="571">
        <f>+IFERROR(IF($A157&gt;=INDEX(asset_level_drivers!$7:$7,1,MATCH("Yes",asset_level_drivers!$5:$5,0)),SUMIFS(asset_level_drivers!$B$12:$XFD$12,asset_level_drivers!$B$4:$XFD$4,"Yes")/12,0),0)</f>
        <v>512.5</v>
      </c>
    </row>
    <row r="158" spans="1:3" x14ac:dyDescent="0.25">
      <c r="A158" s="575">
        <f t="shared" si="2"/>
        <v>48883</v>
      </c>
      <c r="B158" s="563">
        <v>0</v>
      </c>
      <c r="C158" s="563">
        <f>+IFERROR(IF($A158&gt;=INDEX(asset_level_drivers!$7:$7,1,MATCH("Yes",asset_level_drivers!$5:$5,0)),SUMIFS(asset_level_drivers!$B$12:$XFD$12,asset_level_drivers!$B$4:$XFD$4,"Yes")/12,0),0)</f>
        <v>512.5</v>
      </c>
    </row>
    <row r="159" spans="1:3" x14ac:dyDescent="0.25">
      <c r="A159" s="567">
        <f t="shared" si="2"/>
        <v>48913</v>
      </c>
      <c r="B159" s="571">
        <v>0</v>
      </c>
      <c r="C159" s="571">
        <f>+IFERROR(IF($A159&gt;=INDEX(asset_level_drivers!$7:$7,1,MATCH("Yes",asset_level_drivers!$5:$5,0)),SUMIFS(asset_level_drivers!$B$12:$XFD$12,asset_level_drivers!$B$4:$XFD$4,"Yes")/12,0),0)</f>
        <v>512.5</v>
      </c>
    </row>
    <row r="160" spans="1:3" x14ac:dyDescent="0.25">
      <c r="A160" s="575">
        <f t="shared" si="2"/>
        <v>48944</v>
      </c>
      <c r="B160" s="563">
        <v>0</v>
      </c>
      <c r="C160" s="563">
        <f>+IFERROR(IF($A160&gt;=INDEX(asset_level_drivers!$7:$7,1,MATCH("Yes",asset_level_drivers!$5:$5,0)),SUMIFS(asset_level_drivers!$B$12:$XFD$12,asset_level_drivers!$B$4:$XFD$4,"Yes")/12,0),0)</f>
        <v>512.5</v>
      </c>
    </row>
    <row r="161" spans="1:3" x14ac:dyDescent="0.25">
      <c r="A161" s="567">
        <f t="shared" si="2"/>
        <v>48975</v>
      </c>
      <c r="B161" s="571">
        <v>0</v>
      </c>
      <c r="C161" s="571">
        <f>+IFERROR(IF($A161&gt;=INDEX(asset_level_drivers!$7:$7,1,MATCH("Yes",asset_level_drivers!$5:$5,0)),SUMIFS(asset_level_drivers!$B$12:$XFD$12,asset_level_drivers!$B$4:$XFD$4,"Yes")/12,0),0)</f>
        <v>512.5</v>
      </c>
    </row>
    <row r="162" spans="1:3" x14ac:dyDescent="0.25">
      <c r="A162" s="575">
        <f t="shared" si="2"/>
        <v>49003</v>
      </c>
      <c r="B162" s="563">
        <v>0</v>
      </c>
      <c r="C162" s="563">
        <f>+IFERROR(IF($A162&gt;=INDEX(asset_level_drivers!$7:$7,1,MATCH("Yes",asset_level_drivers!$5:$5,0)),SUMIFS(asset_level_drivers!$B$12:$XFD$12,asset_level_drivers!$B$4:$XFD$4,"Yes")/12,0),0)</f>
        <v>512.5</v>
      </c>
    </row>
    <row r="163" spans="1:3" x14ac:dyDescent="0.25">
      <c r="A163" s="567">
        <f t="shared" si="2"/>
        <v>49034</v>
      </c>
      <c r="B163" s="571">
        <v>0</v>
      </c>
      <c r="C163" s="571">
        <f>+IFERROR(IF($A163&gt;=INDEX(asset_level_drivers!$7:$7,1,MATCH("Yes",asset_level_drivers!$5:$5,0)),SUMIFS(asset_level_drivers!$B$12:$XFD$12,asset_level_drivers!$B$4:$XFD$4,"Yes")/12,0),0)</f>
        <v>512.5</v>
      </c>
    </row>
    <row r="164" spans="1:3" x14ac:dyDescent="0.25">
      <c r="A164" s="575">
        <f t="shared" si="2"/>
        <v>49064</v>
      </c>
      <c r="B164" s="563">
        <v>0</v>
      </c>
      <c r="C164" s="563">
        <f>+IFERROR(IF($A164&gt;=INDEX(asset_level_drivers!$7:$7,1,MATCH("Yes",asset_level_drivers!$5:$5,0)),SUMIFS(asset_level_drivers!$B$12:$XFD$12,asset_level_drivers!$B$4:$XFD$4,"Yes")/12,0),0)</f>
        <v>512.5</v>
      </c>
    </row>
    <row r="165" spans="1:3" x14ac:dyDescent="0.25">
      <c r="A165" s="567">
        <f t="shared" si="2"/>
        <v>49095</v>
      </c>
      <c r="B165" s="571">
        <v>0</v>
      </c>
      <c r="C165" s="571">
        <f>+IFERROR(IF($A165&gt;=INDEX(asset_level_drivers!$7:$7,1,MATCH("Yes",asset_level_drivers!$5:$5,0)),SUMIFS(asset_level_drivers!$B$12:$XFD$12,asset_level_drivers!$B$4:$XFD$4,"Yes")/12,0),0)</f>
        <v>512.5</v>
      </c>
    </row>
    <row r="166" spans="1:3" x14ac:dyDescent="0.25">
      <c r="A166" s="575">
        <f t="shared" si="2"/>
        <v>49125</v>
      </c>
      <c r="B166" s="563">
        <v>0</v>
      </c>
      <c r="C166" s="563">
        <f>+IFERROR(IF($A166&gt;=INDEX(asset_level_drivers!$7:$7,1,MATCH("Yes",asset_level_drivers!$5:$5,0)),SUMIFS(asset_level_drivers!$B$12:$XFD$12,asset_level_drivers!$B$4:$XFD$4,"Yes")/12,0),0)</f>
        <v>512.5</v>
      </c>
    </row>
    <row r="167" spans="1:3" x14ac:dyDescent="0.25">
      <c r="A167" s="567">
        <f t="shared" si="2"/>
        <v>49156</v>
      </c>
      <c r="B167" s="571">
        <v>0</v>
      </c>
      <c r="C167" s="571">
        <f>+IFERROR(IF($A167&gt;=INDEX(asset_level_drivers!$7:$7,1,MATCH("Yes",asset_level_drivers!$5:$5,0)),SUMIFS(asset_level_drivers!$B$12:$XFD$12,asset_level_drivers!$B$4:$XFD$4,"Yes")/12,0),0)</f>
        <v>512.5</v>
      </c>
    </row>
    <row r="168" spans="1:3" x14ac:dyDescent="0.25">
      <c r="A168" s="575">
        <f t="shared" si="2"/>
        <v>49187</v>
      </c>
      <c r="B168" s="563">
        <v>0</v>
      </c>
      <c r="C168" s="563">
        <f>+IFERROR(IF($A168&gt;=INDEX(asset_level_drivers!$7:$7,1,MATCH("Yes",asset_level_drivers!$5:$5,0)),SUMIFS(asset_level_drivers!$B$12:$XFD$12,asset_level_drivers!$B$4:$XFD$4,"Yes")/12,0),0)</f>
        <v>512.5</v>
      </c>
    </row>
    <row r="169" spans="1:3" x14ac:dyDescent="0.25">
      <c r="A169" s="567">
        <f t="shared" si="2"/>
        <v>49217</v>
      </c>
      <c r="B169" s="571">
        <v>0</v>
      </c>
      <c r="C169" s="571">
        <f>+IFERROR(IF($A169&gt;=INDEX(asset_level_drivers!$7:$7,1,MATCH("Yes",asset_level_drivers!$5:$5,0)),SUMIFS(asset_level_drivers!$B$12:$XFD$12,asset_level_drivers!$B$4:$XFD$4,"Yes")/12,0),0)</f>
        <v>512.5</v>
      </c>
    </row>
    <row r="170" spans="1:3" x14ac:dyDescent="0.25">
      <c r="A170" s="575">
        <f t="shared" si="2"/>
        <v>49248</v>
      </c>
      <c r="B170" s="563">
        <v>0</v>
      </c>
      <c r="C170" s="563">
        <f>+IFERROR(IF($A170&gt;=INDEX(asset_level_drivers!$7:$7,1,MATCH("Yes",asset_level_drivers!$5:$5,0)),SUMIFS(asset_level_drivers!$B$12:$XFD$12,asset_level_drivers!$B$4:$XFD$4,"Yes")/12,0),0)</f>
        <v>512.5</v>
      </c>
    </row>
    <row r="171" spans="1:3" x14ac:dyDescent="0.25">
      <c r="A171" s="567">
        <f t="shared" si="2"/>
        <v>49278</v>
      </c>
      <c r="B171" s="571">
        <v>0</v>
      </c>
      <c r="C171" s="571">
        <f>+IFERROR(IF($A171&gt;=INDEX(asset_level_drivers!$7:$7,1,MATCH("Yes",asset_level_drivers!$5:$5,0)),SUMIFS(asset_level_drivers!$B$12:$XFD$12,asset_level_drivers!$B$4:$XFD$4,"Yes")/12,0),0)</f>
        <v>512.5</v>
      </c>
    </row>
    <row r="172" spans="1:3" x14ac:dyDescent="0.25">
      <c r="A172" s="575">
        <f t="shared" si="2"/>
        <v>49309</v>
      </c>
      <c r="B172" s="563">
        <v>0</v>
      </c>
      <c r="C172" s="563">
        <f>+IFERROR(IF($A172&gt;=INDEX(asset_level_drivers!$7:$7,1,MATCH("Yes",asset_level_drivers!$5:$5,0)),SUMIFS(asset_level_drivers!$B$12:$XFD$12,asset_level_drivers!$B$4:$XFD$4,"Yes")/12,0),0)</f>
        <v>512.5</v>
      </c>
    </row>
    <row r="173" spans="1:3" x14ac:dyDescent="0.25">
      <c r="A173" s="567">
        <f t="shared" si="2"/>
        <v>49340</v>
      </c>
      <c r="B173" s="571">
        <v>0</v>
      </c>
      <c r="C173" s="571">
        <f>+IFERROR(IF($A173&gt;=INDEX(asset_level_drivers!$7:$7,1,MATCH("Yes",asset_level_drivers!$5:$5,0)),SUMIFS(asset_level_drivers!$B$12:$XFD$12,asset_level_drivers!$B$4:$XFD$4,"Yes")/12,0),0)</f>
        <v>512.5</v>
      </c>
    </row>
    <row r="174" spans="1:3" x14ac:dyDescent="0.25">
      <c r="A174" s="575">
        <f t="shared" si="2"/>
        <v>49368</v>
      </c>
      <c r="B174" s="563">
        <v>0</v>
      </c>
      <c r="C174" s="563">
        <f>+IFERROR(IF($A174&gt;=INDEX(asset_level_drivers!$7:$7,1,MATCH("Yes",asset_level_drivers!$5:$5,0)),SUMIFS(asset_level_drivers!$B$12:$XFD$12,asset_level_drivers!$B$4:$XFD$4,"Yes")/12,0),0)</f>
        <v>512.5</v>
      </c>
    </row>
    <row r="175" spans="1:3" x14ac:dyDescent="0.25">
      <c r="A175" s="567">
        <f t="shared" si="2"/>
        <v>49399</v>
      </c>
      <c r="B175" s="571">
        <v>0</v>
      </c>
      <c r="C175" s="571">
        <f>+IFERROR(IF($A175&gt;=INDEX(asset_level_drivers!$7:$7,1,MATCH("Yes",asset_level_drivers!$5:$5,0)),SUMIFS(asset_level_drivers!$B$12:$XFD$12,asset_level_drivers!$B$4:$XFD$4,"Yes")/12,0),0)</f>
        <v>512.5</v>
      </c>
    </row>
    <row r="176" spans="1:3" x14ac:dyDescent="0.25">
      <c r="A176" s="575">
        <f t="shared" si="2"/>
        <v>49429</v>
      </c>
      <c r="B176" s="563">
        <v>0</v>
      </c>
      <c r="C176" s="563">
        <f>+IFERROR(IF($A176&gt;=INDEX(asset_level_drivers!$7:$7,1,MATCH("Yes",asset_level_drivers!$5:$5,0)),SUMIFS(asset_level_drivers!$B$12:$XFD$12,asset_level_drivers!$B$4:$XFD$4,"Yes")/12,0),0)</f>
        <v>512.5</v>
      </c>
    </row>
    <row r="177" spans="1:3" x14ac:dyDescent="0.25">
      <c r="A177" s="567">
        <f t="shared" si="2"/>
        <v>49460</v>
      </c>
      <c r="B177" s="571">
        <v>0</v>
      </c>
      <c r="C177" s="571">
        <f>+IFERROR(IF($A177&gt;=INDEX(asset_level_drivers!$7:$7,1,MATCH("Yes",asset_level_drivers!$5:$5,0)),SUMIFS(asset_level_drivers!$B$12:$XFD$12,asset_level_drivers!$B$4:$XFD$4,"Yes")/12,0),0)</f>
        <v>512.5</v>
      </c>
    </row>
    <row r="178" spans="1:3" x14ac:dyDescent="0.25">
      <c r="A178" s="575">
        <f t="shared" si="2"/>
        <v>49490</v>
      </c>
      <c r="B178" s="563">
        <v>0</v>
      </c>
      <c r="C178" s="563">
        <f>+IFERROR(IF($A178&gt;=INDEX(asset_level_drivers!$7:$7,1,MATCH("Yes",asset_level_drivers!$5:$5,0)),SUMIFS(asset_level_drivers!$B$12:$XFD$12,asset_level_drivers!$B$4:$XFD$4,"Yes")/12,0),0)</f>
        <v>512.5</v>
      </c>
    </row>
    <row r="179" spans="1:3" x14ac:dyDescent="0.25">
      <c r="A179" s="567">
        <f t="shared" si="2"/>
        <v>49521</v>
      </c>
      <c r="B179" s="571">
        <v>0</v>
      </c>
      <c r="C179" s="571">
        <f>+IFERROR(IF($A179&gt;=INDEX(asset_level_drivers!$7:$7,1,MATCH("Yes",asset_level_drivers!$5:$5,0)),SUMIFS(asset_level_drivers!$B$12:$XFD$12,asset_level_drivers!$B$4:$XFD$4,"Yes")/12,0),0)</f>
        <v>512.5</v>
      </c>
    </row>
    <row r="180" spans="1:3" x14ac:dyDescent="0.25">
      <c r="A180" s="575">
        <f t="shared" si="2"/>
        <v>49552</v>
      </c>
      <c r="B180" s="563">
        <v>0</v>
      </c>
      <c r="C180" s="563">
        <f>+IFERROR(IF($A180&gt;=INDEX(asset_level_drivers!$7:$7,1,MATCH("Yes",asset_level_drivers!$5:$5,0)),SUMIFS(asset_level_drivers!$B$12:$XFD$12,asset_level_drivers!$B$4:$XFD$4,"Yes")/12,0),0)</f>
        <v>512.5</v>
      </c>
    </row>
    <row r="181" spans="1:3" x14ac:dyDescent="0.25">
      <c r="A181" s="567">
        <f t="shared" si="2"/>
        <v>49582</v>
      </c>
      <c r="B181" s="571">
        <v>0</v>
      </c>
      <c r="C181" s="571">
        <f>+IFERROR(IF($A181&gt;=INDEX(asset_level_drivers!$7:$7,1,MATCH("Yes",asset_level_drivers!$5:$5,0)),SUMIFS(asset_level_drivers!$B$12:$XFD$12,asset_level_drivers!$B$4:$XFD$4,"Yes")/12,0),0)</f>
        <v>512.5</v>
      </c>
    </row>
    <row r="182" spans="1:3" x14ac:dyDescent="0.25">
      <c r="A182" s="575">
        <f t="shared" si="2"/>
        <v>49613</v>
      </c>
      <c r="B182" s="563">
        <v>0</v>
      </c>
      <c r="C182" s="563">
        <f>+IFERROR(IF($A182&gt;=INDEX(asset_level_drivers!$7:$7,1,MATCH("Yes",asset_level_drivers!$5:$5,0)),SUMIFS(asset_level_drivers!$B$12:$XFD$12,asset_level_drivers!$B$4:$XFD$4,"Yes")/12,0),0)</f>
        <v>512.5</v>
      </c>
    </row>
    <row r="183" spans="1:3" x14ac:dyDescent="0.25">
      <c r="A183" s="567">
        <f t="shared" si="2"/>
        <v>49643</v>
      </c>
      <c r="B183" s="571">
        <v>0</v>
      </c>
      <c r="C183" s="571">
        <f>+IFERROR(IF($A183&gt;=INDEX(asset_level_drivers!$7:$7,1,MATCH("Yes",asset_level_drivers!$5:$5,0)),SUMIFS(asset_level_drivers!$B$12:$XFD$12,asset_level_drivers!$B$4:$XFD$4,"Yes")/12,0),0)</f>
        <v>512.5</v>
      </c>
    </row>
    <row r="184" spans="1:3" x14ac:dyDescent="0.25">
      <c r="A184" s="575">
        <f t="shared" si="2"/>
        <v>49674</v>
      </c>
      <c r="B184" s="563">
        <v>0</v>
      </c>
      <c r="C184" s="563">
        <f>+IFERROR(IF($A184&gt;=INDEX(asset_level_drivers!$7:$7,1,MATCH("Yes",asset_level_drivers!$5:$5,0)),SUMIFS(asset_level_drivers!$B$12:$XFD$12,asset_level_drivers!$B$4:$XFD$4,"Yes")/12,0),0)</f>
        <v>512.5</v>
      </c>
    </row>
    <row r="185" spans="1:3" x14ac:dyDescent="0.25">
      <c r="A185" s="567">
        <f t="shared" si="2"/>
        <v>49705</v>
      </c>
      <c r="B185" s="571">
        <v>0</v>
      </c>
      <c r="C185" s="571">
        <f>+IFERROR(IF($A185&gt;=INDEX(asset_level_drivers!$7:$7,1,MATCH("Yes",asset_level_drivers!$5:$5,0)),SUMIFS(asset_level_drivers!$B$12:$XFD$12,asset_level_drivers!$B$4:$XFD$4,"Yes")/12,0),0)</f>
        <v>512.5</v>
      </c>
    </row>
    <row r="186" spans="1:3" x14ac:dyDescent="0.25">
      <c r="A186" s="575">
        <f t="shared" si="2"/>
        <v>49734</v>
      </c>
      <c r="B186" s="563">
        <v>0</v>
      </c>
      <c r="C186" s="563">
        <f>+IFERROR(IF($A186&gt;=INDEX(asset_level_drivers!$7:$7,1,MATCH("Yes",asset_level_drivers!$5:$5,0)),SUMIFS(asset_level_drivers!$B$12:$XFD$12,asset_level_drivers!$B$4:$XFD$4,"Yes")/12,0),0)</f>
        <v>512.5</v>
      </c>
    </row>
    <row r="187" spans="1:3" x14ac:dyDescent="0.25">
      <c r="A187" s="567">
        <f t="shared" si="2"/>
        <v>49765</v>
      </c>
      <c r="B187" s="571">
        <v>0</v>
      </c>
      <c r="C187" s="571">
        <f>+IFERROR(IF($A187&gt;=INDEX(asset_level_drivers!$7:$7,1,MATCH("Yes",asset_level_drivers!$5:$5,0)),SUMIFS(asset_level_drivers!$B$12:$XFD$12,asset_level_drivers!$B$4:$XFD$4,"Yes")/12,0),0)</f>
        <v>512.5</v>
      </c>
    </row>
    <row r="188" spans="1:3" x14ac:dyDescent="0.25">
      <c r="A188" s="575">
        <f t="shared" si="2"/>
        <v>49795</v>
      </c>
      <c r="B188" s="563">
        <v>0</v>
      </c>
      <c r="C188" s="563">
        <f>+IFERROR(IF($A188&gt;=INDEX(asset_level_drivers!$7:$7,1,MATCH("Yes",asset_level_drivers!$5:$5,0)),SUMIFS(asset_level_drivers!$B$12:$XFD$12,asset_level_drivers!$B$4:$XFD$4,"Yes")/12,0),0)</f>
        <v>512.5</v>
      </c>
    </row>
    <row r="189" spans="1:3" x14ac:dyDescent="0.25">
      <c r="A189" s="567">
        <f t="shared" si="2"/>
        <v>49826</v>
      </c>
      <c r="B189" s="571">
        <v>0</v>
      </c>
      <c r="C189" s="571">
        <f>+IFERROR(IF($A189&gt;=INDEX(asset_level_drivers!$7:$7,1,MATCH("Yes",asset_level_drivers!$5:$5,0)),SUMIFS(asset_level_drivers!$B$12:$XFD$12,asset_level_drivers!$B$4:$XFD$4,"Yes")/12,0),0)</f>
        <v>512.5</v>
      </c>
    </row>
    <row r="190" spans="1:3" x14ac:dyDescent="0.25">
      <c r="A190" s="575">
        <f t="shared" si="2"/>
        <v>49856</v>
      </c>
      <c r="B190" s="563">
        <v>0</v>
      </c>
      <c r="C190" s="563">
        <f>+IFERROR(IF($A190&gt;=INDEX(asset_level_drivers!$7:$7,1,MATCH("Yes",asset_level_drivers!$5:$5,0)),SUMIFS(asset_level_drivers!$B$12:$XFD$12,asset_level_drivers!$B$4:$XFD$4,"Yes")/12,0),0)</f>
        <v>512.5</v>
      </c>
    </row>
    <row r="191" spans="1:3" x14ac:dyDescent="0.25">
      <c r="A191" s="567">
        <f t="shared" si="2"/>
        <v>49887</v>
      </c>
      <c r="B191" s="571">
        <v>0</v>
      </c>
      <c r="C191" s="571">
        <f>+IFERROR(IF($A191&gt;=INDEX(asset_level_drivers!$7:$7,1,MATCH("Yes",asset_level_drivers!$5:$5,0)),SUMIFS(asset_level_drivers!$B$12:$XFD$12,asset_level_drivers!$B$4:$XFD$4,"Yes")/12,0),0)</f>
        <v>512.5</v>
      </c>
    </row>
    <row r="192" spans="1:3" x14ac:dyDescent="0.25">
      <c r="A192" s="575">
        <f t="shared" si="2"/>
        <v>49918</v>
      </c>
      <c r="B192" s="563">
        <v>0</v>
      </c>
      <c r="C192" s="563">
        <f>+IFERROR(IF($A192&gt;=INDEX(asset_level_drivers!$7:$7,1,MATCH("Yes",asset_level_drivers!$5:$5,0)),SUMIFS(asset_level_drivers!$B$12:$XFD$12,asset_level_drivers!$B$4:$XFD$4,"Yes")/12,0),0)</f>
        <v>512.5</v>
      </c>
    </row>
    <row r="193" spans="1:3" x14ac:dyDescent="0.25">
      <c r="A193" s="567">
        <f t="shared" si="2"/>
        <v>49948</v>
      </c>
      <c r="B193" s="571">
        <v>0</v>
      </c>
      <c r="C193" s="571">
        <f>+IFERROR(IF($A193&gt;=INDEX(asset_level_drivers!$7:$7,1,MATCH("Yes",asset_level_drivers!$5:$5,0)),SUMIFS(asset_level_drivers!$B$12:$XFD$12,asset_level_drivers!$B$4:$XFD$4,"Yes")/12,0),0)</f>
        <v>512.5</v>
      </c>
    </row>
    <row r="194" spans="1:3" x14ac:dyDescent="0.25">
      <c r="A194" s="575">
        <f t="shared" si="2"/>
        <v>49979</v>
      </c>
      <c r="B194" s="563">
        <v>0</v>
      </c>
      <c r="C194" s="563">
        <f>+IFERROR(IF($A194&gt;=INDEX(asset_level_drivers!$7:$7,1,MATCH("Yes",asset_level_drivers!$5:$5,0)),SUMIFS(asset_level_drivers!$B$12:$XFD$12,asset_level_drivers!$B$4:$XFD$4,"Yes")/12,0),0)</f>
        <v>512.5</v>
      </c>
    </row>
    <row r="195" spans="1:3" x14ac:dyDescent="0.25">
      <c r="A195" s="567">
        <f t="shared" ref="A195:A258" si="3">+EOMONTH(A194,1)</f>
        <v>50009</v>
      </c>
      <c r="B195" s="571">
        <v>0</v>
      </c>
      <c r="C195" s="571">
        <f>+IFERROR(IF($A195&gt;=INDEX(asset_level_drivers!$7:$7,1,MATCH("Yes",asset_level_drivers!$5:$5,0)),SUMIFS(asset_level_drivers!$B$12:$XFD$12,asset_level_drivers!$B$4:$XFD$4,"Yes")/12,0),0)</f>
        <v>512.5</v>
      </c>
    </row>
    <row r="196" spans="1:3" x14ac:dyDescent="0.25">
      <c r="A196" s="575">
        <f t="shared" si="3"/>
        <v>50040</v>
      </c>
      <c r="B196" s="563">
        <v>0</v>
      </c>
      <c r="C196" s="563">
        <f>+IFERROR(IF($A196&gt;=INDEX(asset_level_drivers!$7:$7,1,MATCH("Yes",asset_level_drivers!$5:$5,0)),SUMIFS(asset_level_drivers!$B$12:$XFD$12,asset_level_drivers!$B$4:$XFD$4,"Yes")/12,0),0)</f>
        <v>512.5</v>
      </c>
    </row>
    <row r="197" spans="1:3" x14ac:dyDescent="0.25">
      <c r="A197" s="567">
        <f t="shared" si="3"/>
        <v>50071</v>
      </c>
      <c r="B197" s="571">
        <v>0</v>
      </c>
      <c r="C197" s="571">
        <f>+IFERROR(IF($A197&gt;=INDEX(asset_level_drivers!$7:$7,1,MATCH("Yes",asset_level_drivers!$5:$5,0)),SUMIFS(asset_level_drivers!$B$12:$XFD$12,asset_level_drivers!$B$4:$XFD$4,"Yes")/12,0),0)</f>
        <v>512.5</v>
      </c>
    </row>
    <row r="198" spans="1:3" x14ac:dyDescent="0.25">
      <c r="A198" s="575">
        <f t="shared" si="3"/>
        <v>50099</v>
      </c>
      <c r="B198" s="563">
        <v>0</v>
      </c>
      <c r="C198" s="563">
        <f>+IFERROR(IF($A198&gt;=INDEX(asset_level_drivers!$7:$7,1,MATCH("Yes",asset_level_drivers!$5:$5,0)),SUMIFS(asset_level_drivers!$B$12:$XFD$12,asset_level_drivers!$B$4:$XFD$4,"Yes")/12,0),0)</f>
        <v>512.5</v>
      </c>
    </row>
    <row r="199" spans="1:3" x14ac:dyDescent="0.25">
      <c r="A199" s="567">
        <f t="shared" si="3"/>
        <v>50130</v>
      </c>
      <c r="B199" s="571">
        <v>0</v>
      </c>
      <c r="C199" s="571">
        <f>+IFERROR(IF($A199&gt;=INDEX(asset_level_drivers!$7:$7,1,MATCH("Yes",asset_level_drivers!$5:$5,0)),SUMIFS(asset_level_drivers!$B$12:$XFD$12,asset_level_drivers!$B$4:$XFD$4,"Yes")/12,0),0)</f>
        <v>512.5</v>
      </c>
    </row>
    <row r="200" spans="1:3" x14ac:dyDescent="0.25">
      <c r="A200" s="575">
        <f t="shared" si="3"/>
        <v>50160</v>
      </c>
      <c r="B200" s="563">
        <v>0</v>
      </c>
      <c r="C200" s="563">
        <f>+IFERROR(IF($A200&gt;=INDEX(asset_level_drivers!$7:$7,1,MATCH("Yes",asset_level_drivers!$5:$5,0)),SUMIFS(asset_level_drivers!$B$12:$XFD$12,asset_level_drivers!$B$4:$XFD$4,"Yes")/12,0),0)</f>
        <v>512.5</v>
      </c>
    </row>
    <row r="201" spans="1:3" x14ac:dyDescent="0.25">
      <c r="A201" s="567">
        <f t="shared" si="3"/>
        <v>50191</v>
      </c>
      <c r="B201" s="571">
        <v>0</v>
      </c>
      <c r="C201" s="571">
        <f>+IFERROR(IF($A201&gt;=INDEX(asset_level_drivers!$7:$7,1,MATCH("Yes",asset_level_drivers!$5:$5,0)),SUMIFS(asset_level_drivers!$B$12:$XFD$12,asset_level_drivers!$B$4:$XFD$4,"Yes")/12,0),0)</f>
        <v>512.5</v>
      </c>
    </row>
    <row r="202" spans="1:3" x14ac:dyDescent="0.25">
      <c r="A202" s="575">
        <f t="shared" si="3"/>
        <v>50221</v>
      </c>
      <c r="B202" s="563">
        <v>0</v>
      </c>
      <c r="C202" s="563">
        <f>+IFERROR(IF($A202&gt;=INDEX(asset_level_drivers!$7:$7,1,MATCH("Yes",asset_level_drivers!$5:$5,0)),SUMIFS(asset_level_drivers!$B$12:$XFD$12,asset_level_drivers!$B$4:$XFD$4,"Yes")/12,0),0)</f>
        <v>512.5</v>
      </c>
    </row>
    <row r="203" spans="1:3" x14ac:dyDescent="0.25">
      <c r="A203" s="567">
        <f t="shared" si="3"/>
        <v>50252</v>
      </c>
      <c r="B203" s="571">
        <v>0</v>
      </c>
      <c r="C203" s="571">
        <f>+IFERROR(IF($A203&gt;=INDEX(asset_level_drivers!$7:$7,1,MATCH("Yes",asset_level_drivers!$5:$5,0)),SUMIFS(asset_level_drivers!$B$12:$XFD$12,asset_level_drivers!$B$4:$XFD$4,"Yes")/12,0),0)</f>
        <v>512.5</v>
      </c>
    </row>
    <row r="204" spans="1:3" x14ac:dyDescent="0.25">
      <c r="A204" s="575">
        <f t="shared" si="3"/>
        <v>50283</v>
      </c>
      <c r="B204" s="563">
        <v>0</v>
      </c>
      <c r="C204" s="563">
        <f>+IFERROR(IF($A204&gt;=INDEX(asset_level_drivers!$7:$7,1,MATCH("Yes",asset_level_drivers!$5:$5,0)),SUMIFS(asset_level_drivers!$B$12:$XFD$12,asset_level_drivers!$B$4:$XFD$4,"Yes")/12,0),0)</f>
        <v>512.5</v>
      </c>
    </row>
    <row r="205" spans="1:3" x14ac:dyDescent="0.25">
      <c r="A205" s="567">
        <f t="shared" si="3"/>
        <v>50313</v>
      </c>
      <c r="B205" s="571">
        <v>0</v>
      </c>
      <c r="C205" s="571">
        <f>+IFERROR(IF($A205&gt;=INDEX(asset_level_drivers!$7:$7,1,MATCH("Yes",asset_level_drivers!$5:$5,0)),SUMIFS(asset_level_drivers!$B$12:$XFD$12,asset_level_drivers!$B$4:$XFD$4,"Yes")/12,0),0)</f>
        <v>512.5</v>
      </c>
    </row>
    <row r="206" spans="1:3" x14ac:dyDescent="0.25">
      <c r="A206" s="575">
        <f t="shared" si="3"/>
        <v>50344</v>
      </c>
      <c r="B206" s="563">
        <v>0</v>
      </c>
      <c r="C206" s="563">
        <f>+IFERROR(IF($A206&gt;=INDEX(asset_level_drivers!$7:$7,1,MATCH("Yes",asset_level_drivers!$5:$5,0)),SUMIFS(asset_level_drivers!$B$12:$XFD$12,asset_level_drivers!$B$4:$XFD$4,"Yes")/12,0),0)</f>
        <v>512.5</v>
      </c>
    </row>
    <row r="207" spans="1:3" x14ac:dyDescent="0.25">
      <c r="A207" s="567">
        <f t="shared" si="3"/>
        <v>50374</v>
      </c>
      <c r="B207" s="571">
        <v>0</v>
      </c>
      <c r="C207" s="571">
        <f>+IFERROR(IF($A207&gt;=INDEX(asset_level_drivers!$7:$7,1,MATCH("Yes",asset_level_drivers!$5:$5,0)),SUMIFS(asset_level_drivers!$B$12:$XFD$12,asset_level_drivers!$B$4:$XFD$4,"Yes")/12,0),0)</f>
        <v>512.5</v>
      </c>
    </row>
    <row r="208" spans="1:3" x14ac:dyDescent="0.25">
      <c r="A208" s="575">
        <f t="shared" si="3"/>
        <v>50405</v>
      </c>
      <c r="B208" s="563">
        <v>0</v>
      </c>
      <c r="C208" s="563">
        <f>+IFERROR(IF($A208&gt;=INDEX(asset_level_drivers!$7:$7,1,MATCH("Yes",asset_level_drivers!$5:$5,0)),SUMIFS(asset_level_drivers!$B$12:$XFD$12,asset_level_drivers!$B$4:$XFD$4,"Yes")/12,0),0)</f>
        <v>512.5</v>
      </c>
    </row>
    <row r="209" spans="1:3" x14ac:dyDescent="0.25">
      <c r="A209" s="567">
        <f t="shared" si="3"/>
        <v>50436</v>
      </c>
      <c r="B209" s="571">
        <v>0</v>
      </c>
      <c r="C209" s="571">
        <f>+IFERROR(IF($A209&gt;=INDEX(asset_level_drivers!$7:$7,1,MATCH("Yes",asset_level_drivers!$5:$5,0)),SUMIFS(asset_level_drivers!$B$12:$XFD$12,asset_level_drivers!$B$4:$XFD$4,"Yes")/12,0),0)</f>
        <v>512.5</v>
      </c>
    </row>
    <row r="210" spans="1:3" x14ac:dyDescent="0.25">
      <c r="A210" s="575">
        <f t="shared" si="3"/>
        <v>50464</v>
      </c>
      <c r="B210" s="563">
        <v>0</v>
      </c>
      <c r="C210" s="563">
        <f>+IFERROR(IF($A210&gt;=INDEX(asset_level_drivers!$7:$7,1,MATCH("Yes",asset_level_drivers!$5:$5,0)),SUMIFS(asset_level_drivers!$B$12:$XFD$12,asset_level_drivers!$B$4:$XFD$4,"Yes")/12,0),0)</f>
        <v>512.5</v>
      </c>
    </row>
    <row r="211" spans="1:3" x14ac:dyDescent="0.25">
      <c r="A211" s="567">
        <f t="shared" si="3"/>
        <v>50495</v>
      </c>
      <c r="B211" s="571">
        <v>0</v>
      </c>
      <c r="C211" s="571">
        <f>+IFERROR(IF($A211&gt;=INDEX(asset_level_drivers!$7:$7,1,MATCH("Yes",asset_level_drivers!$5:$5,0)),SUMIFS(asset_level_drivers!$B$12:$XFD$12,asset_level_drivers!$B$4:$XFD$4,"Yes")/12,0),0)</f>
        <v>512.5</v>
      </c>
    </row>
    <row r="212" spans="1:3" x14ac:dyDescent="0.25">
      <c r="A212" s="575">
        <f t="shared" si="3"/>
        <v>50525</v>
      </c>
      <c r="B212" s="563">
        <v>0</v>
      </c>
      <c r="C212" s="563">
        <f>+IFERROR(IF($A212&gt;=INDEX(asset_level_drivers!$7:$7,1,MATCH("Yes",asset_level_drivers!$5:$5,0)),SUMIFS(asset_level_drivers!$B$12:$XFD$12,asset_level_drivers!$B$4:$XFD$4,"Yes")/12,0),0)</f>
        <v>512.5</v>
      </c>
    </row>
    <row r="213" spans="1:3" x14ac:dyDescent="0.25">
      <c r="A213" s="567">
        <f t="shared" si="3"/>
        <v>50556</v>
      </c>
      <c r="B213" s="571">
        <v>0</v>
      </c>
      <c r="C213" s="571">
        <f>+IFERROR(IF($A213&gt;=INDEX(asset_level_drivers!$7:$7,1,MATCH("Yes",asset_level_drivers!$5:$5,0)),SUMIFS(asset_level_drivers!$B$12:$XFD$12,asset_level_drivers!$B$4:$XFD$4,"Yes")/12,0),0)</f>
        <v>512.5</v>
      </c>
    </row>
    <row r="214" spans="1:3" x14ac:dyDescent="0.25">
      <c r="A214" s="575">
        <f t="shared" si="3"/>
        <v>50586</v>
      </c>
      <c r="B214" s="563">
        <v>0</v>
      </c>
      <c r="C214" s="563">
        <f>+IFERROR(IF($A214&gt;=INDEX(asset_level_drivers!$7:$7,1,MATCH("Yes",asset_level_drivers!$5:$5,0)),SUMIFS(asset_level_drivers!$B$12:$XFD$12,asset_level_drivers!$B$4:$XFD$4,"Yes")/12,0),0)</f>
        <v>512.5</v>
      </c>
    </row>
    <row r="215" spans="1:3" x14ac:dyDescent="0.25">
      <c r="A215" s="567">
        <f t="shared" si="3"/>
        <v>50617</v>
      </c>
      <c r="B215" s="571">
        <v>0</v>
      </c>
      <c r="C215" s="571">
        <f>+IFERROR(IF($A215&gt;=INDEX(asset_level_drivers!$7:$7,1,MATCH("Yes",asset_level_drivers!$5:$5,0)),SUMIFS(asset_level_drivers!$B$12:$XFD$12,asset_level_drivers!$B$4:$XFD$4,"Yes")/12,0),0)</f>
        <v>512.5</v>
      </c>
    </row>
    <row r="216" spans="1:3" x14ac:dyDescent="0.25">
      <c r="A216" s="575">
        <f t="shared" si="3"/>
        <v>50648</v>
      </c>
      <c r="B216" s="563">
        <v>0</v>
      </c>
      <c r="C216" s="563">
        <f>+IFERROR(IF($A216&gt;=INDEX(asset_level_drivers!$7:$7,1,MATCH("Yes",asset_level_drivers!$5:$5,0)),SUMIFS(asset_level_drivers!$B$12:$XFD$12,asset_level_drivers!$B$4:$XFD$4,"Yes")/12,0),0)</f>
        <v>512.5</v>
      </c>
    </row>
    <row r="217" spans="1:3" x14ac:dyDescent="0.25">
      <c r="A217" s="567">
        <f t="shared" si="3"/>
        <v>50678</v>
      </c>
      <c r="B217" s="571">
        <v>0</v>
      </c>
      <c r="C217" s="571">
        <f>+IFERROR(IF($A217&gt;=INDEX(asset_level_drivers!$7:$7,1,MATCH("Yes",asset_level_drivers!$5:$5,0)),SUMIFS(asset_level_drivers!$B$12:$XFD$12,asset_level_drivers!$B$4:$XFD$4,"Yes")/12,0),0)</f>
        <v>512.5</v>
      </c>
    </row>
    <row r="218" spans="1:3" x14ac:dyDescent="0.25">
      <c r="A218" s="575">
        <f t="shared" si="3"/>
        <v>50709</v>
      </c>
      <c r="B218" s="563">
        <v>0</v>
      </c>
      <c r="C218" s="563">
        <f>+IFERROR(IF($A218&gt;=INDEX(asset_level_drivers!$7:$7,1,MATCH("Yes",asset_level_drivers!$5:$5,0)),SUMIFS(asset_level_drivers!$B$12:$XFD$12,asset_level_drivers!$B$4:$XFD$4,"Yes")/12,0),0)</f>
        <v>512.5</v>
      </c>
    </row>
    <row r="219" spans="1:3" x14ac:dyDescent="0.25">
      <c r="A219" s="567">
        <f t="shared" si="3"/>
        <v>50739</v>
      </c>
      <c r="B219" s="571">
        <v>0</v>
      </c>
      <c r="C219" s="571">
        <f>+IFERROR(IF($A219&gt;=INDEX(asset_level_drivers!$7:$7,1,MATCH("Yes",asset_level_drivers!$5:$5,0)),SUMIFS(asset_level_drivers!$B$12:$XFD$12,asset_level_drivers!$B$4:$XFD$4,"Yes")/12,0),0)</f>
        <v>512.5</v>
      </c>
    </row>
    <row r="220" spans="1:3" x14ac:dyDescent="0.25">
      <c r="A220" s="575">
        <f t="shared" si="3"/>
        <v>50770</v>
      </c>
      <c r="B220" s="563">
        <v>0</v>
      </c>
      <c r="C220" s="563">
        <f>+IFERROR(IF($A220&gt;=INDEX(asset_level_drivers!$7:$7,1,MATCH("Yes",asset_level_drivers!$5:$5,0)),SUMIFS(asset_level_drivers!$B$12:$XFD$12,asset_level_drivers!$B$4:$XFD$4,"Yes")/12,0),0)</f>
        <v>512.5</v>
      </c>
    </row>
    <row r="221" spans="1:3" x14ac:dyDescent="0.25">
      <c r="A221" s="567">
        <f t="shared" si="3"/>
        <v>50801</v>
      </c>
      <c r="B221" s="571">
        <v>0</v>
      </c>
      <c r="C221" s="571">
        <f>+IFERROR(IF($A221&gt;=INDEX(asset_level_drivers!$7:$7,1,MATCH("Yes",asset_level_drivers!$5:$5,0)),SUMIFS(asset_level_drivers!$B$12:$XFD$12,asset_level_drivers!$B$4:$XFD$4,"Yes")/12,0),0)</f>
        <v>512.5</v>
      </c>
    </row>
    <row r="222" spans="1:3" x14ac:dyDescent="0.25">
      <c r="A222" s="575">
        <f t="shared" si="3"/>
        <v>50829</v>
      </c>
      <c r="B222" s="563">
        <v>0</v>
      </c>
      <c r="C222" s="563">
        <f>+IFERROR(IF($A222&gt;=INDEX(asset_level_drivers!$7:$7,1,MATCH("Yes",asset_level_drivers!$5:$5,0)),SUMIFS(asset_level_drivers!$B$12:$XFD$12,asset_level_drivers!$B$4:$XFD$4,"Yes")/12,0),0)</f>
        <v>512.5</v>
      </c>
    </row>
    <row r="223" spans="1:3" x14ac:dyDescent="0.25">
      <c r="A223" s="567">
        <f t="shared" si="3"/>
        <v>50860</v>
      </c>
      <c r="B223" s="571">
        <v>0</v>
      </c>
      <c r="C223" s="571">
        <f>+IFERROR(IF($A223&gt;=INDEX(asset_level_drivers!$7:$7,1,MATCH("Yes",asset_level_drivers!$5:$5,0)),SUMIFS(asset_level_drivers!$B$12:$XFD$12,asset_level_drivers!$B$4:$XFD$4,"Yes")/12,0),0)</f>
        <v>512.5</v>
      </c>
    </row>
    <row r="224" spans="1:3" x14ac:dyDescent="0.25">
      <c r="A224" s="575">
        <f t="shared" si="3"/>
        <v>50890</v>
      </c>
      <c r="B224" s="563">
        <v>0</v>
      </c>
      <c r="C224" s="563">
        <f>+IFERROR(IF($A224&gt;=INDEX(asset_level_drivers!$7:$7,1,MATCH("Yes",asset_level_drivers!$5:$5,0)),SUMIFS(asset_level_drivers!$B$12:$XFD$12,asset_level_drivers!$B$4:$XFD$4,"Yes")/12,0),0)</f>
        <v>512.5</v>
      </c>
    </row>
    <row r="225" spans="1:3" x14ac:dyDescent="0.25">
      <c r="A225" s="567">
        <f t="shared" si="3"/>
        <v>50921</v>
      </c>
      <c r="B225" s="571">
        <v>0</v>
      </c>
      <c r="C225" s="571">
        <f>+IFERROR(IF($A225&gt;=INDEX(asset_level_drivers!$7:$7,1,MATCH("Yes",asset_level_drivers!$5:$5,0)),SUMIFS(asset_level_drivers!$B$12:$XFD$12,asset_level_drivers!$B$4:$XFD$4,"Yes")/12,0),0)</f>
        <v>512.5</v>
      </c>
    </row>
    <row r="226" spans="1:3" x14ac:dyDescent="0.25">
      <c r="A226" s="575">
        <f t="shared" si="3"/>
        <v>50951</v>
      </c>
      <c r="B226" s="563">
        <v>0</v>
      </c>
      <c r="C226" s="563">
        <f>+IFERROR(IF($A226&gt;=INDEX(asset_level_drivers!$7:$7,1,MATCH("Yes",asset_level_drivers!$5:$5,0)),SUMIFS(asset_level_drivers!$B$12:$XFD$12,asset_level_drivers!$B$4:$XFD$4,"Yes")/12,0),0)</f>
        <v>512.5</v>
      </c>
    </row>
    <row r="227" spans="1:3" x14ac:dyDescent="0.25">
      <c r="A227" s="567">
        <f t="shared" si="3"/>
        <v>50982</v>
      </c>
      <c r="B227" s="571">
        <v>0</v>
      </c>
      <c r="C227" s="571">
        <f>+IFERROR(IF($A227&gt;=INDEX(asset_level_drivers!$7:$7,1,MATCH("Yes",asset_level_drivers!$5:$5,0)),SUMIFS(asset_level_drivers!$B$12:$XFD$12,asset_level_drivers!$B$4:$XFD$4,"Yes")/12,0),0)</f>
        <v>512.5</v>
      </c>
    </row>
    <row r="228" spans="1:3" x14ac:dyDescent="0.25">
      <c r="A228" s="575">
        <f t="shared" si="3"/>
        <v>51013</v>
      </c>
      <c r="B228" s="563">
        <v>0</v>
      </c>
      <c r="C228" s="563">
        <f>+IFERROR(IF($A228&gt;=INDEX(asset_level_drivers!$7:$7,1,MATCH("Yes",asset_level_drivers!$5:$5,0)),SUMIFS(asset_level_drivers!$B$12:$XFD$12,asset_level_drivers!$B$4:$XFD$4,"Yes")/12,0),0)</f>
        <v>512.5</v>
      </c>
    </row>
    <row r="229" spans="1:3" x14ac:dyDescent="0.25">
      <c r="A229" s="567">
        <f t="shared" si="3"/>
        <v>51043</v>
      </c>
      <c r="B229" s="571">
        <v>0</v>
      </c>
      <c r="C229" s="571">
        <f>+IFERROR(IF($A229&gt;=INDEX(asset_level_drivers!$7:$7,1,MATCH("Yes",asset_level_drivers!$5:$5,0)),SUMIFS(asset_level_drivers!$B$12:$XFD$12,asset_level_drivers!$B$4:$XFD$4,"Yes")/12,0),0)</f>
        <v>512.5</v>
      </c>
    </row>
    <row r="230" spans="1:3" x14ac:dyDescent="0.25">
      <c r="A230" s="575">
        <f t="shared" si="3"/>
        <v>51074</v>
      </c>
      <c r="B230" s="563">
        <v>0</v>
      </c>
      <c r="C230" s="563">
        <f>+IFERROR(IF($A230&gt;=INDEX(asset_level_drivers!$7:$7,1,MATCH("Yes",asset_level_drivers!$5:$5,0)),SUMIFS(asset_level_drivers!$B$12:$XFD$12,asset_level_drivers!$B$4:$XFD$4,"Yes")/12,0),0)</f>
        <v>512.5</v>
      </c>
    </row>
    <row r="231" spans="1:3" x14ac:dyDescent="0.25">
      <c r="A231" s="567">
        <f t="shared" si="3"/>
        <v>51104</v>
      </c>
      <c r="B231" s="571">
        <v>0</v>
      </c>
      <c r="C231" s="571">
        <f>+IFERROR(IF($A231&gt;=INDEX(asset_level_drivers!$7:$7,1,MATCH("Yes",asset_level_drivers!$5:$5,0)),SUMIFS(asset_level_drivers!$B$12:$XFD$12,asset_level_drivers!$B$4:$XFD$4,"Yes")/12,0),0)</f>
        <v>512.5</v>
      </c>
    </row>
    <row r="232" spans="1:3" x14ac:dyDescent="0.25">
      <c r="A232" s="575">
        <f t="shared" si="3"/>
        <v>51135</v>
      </c>
      <c r="B232" s="563">
        <v>0</v>
      </c>
      <c r="C232" s="563">
        <f>+IFERROR(IF($A232&gt;=INDEX(asset_level_drivers!$7:$7,1,MATCH("Yes",asset_level_drivers!$5:$5,0)),SUMIFS(asset_level_drivers!$B$12:$XFD$12,asset_level_drivers!$B$4:$XFD$4,"Yes")/12,0),0)</f>
        <v>512.5</v>
      </c>
    </row>
    <row r="233" spans="1:3" x14ac:dyDescent="0.25">
      <c r="A233" s="567">
        <f t="shared" si="3"/>
        <v>51166</v>
      </c>
      <c r="B233" s="571">
        <v>0</v>
      </c>
      <c r="C233" s="571">
        <f>+IFERROR(IF($A233&gt;=INDEX(asset_level_drivers!$7:$7,1,MATCH("Yes",asset_level_drivers!$5:$5,0)),SUMIFS(asset_level_drivers!$B$12:$XFD$12,asset_level_drivers!$B$4:$XFD$4,"Yes")/12,0),0)</f>
        <v>512.5</v>
      </c>
    </row>
    <row r="234" spans="1:3" x14ac:dyDescent="0.25">
      <c r="A234" s="575">
        <f t="shared" si="3"/>
        <v>51195</v>
      </c>
      <c r="B234" s="563">
        <v>0</v>
      </c>
      <c r="C234" s="563">
        <f>+IFERROR(IF($A234&gt;=INDEX(asset_level_drivers!$7:$7,1,MATCH("Yes",asset_level_drivers!$5:$5,0)),SUMIFS(asset_level_drivers!$B$12:$XFD$12,asset_level_drivers!$B$4:$XFD$4,"Yes")/12,0),0)</f>
        <v>512.5</v>
      </c>
    </row>
    <row r="235" spans="1:3" x14ac:dyDescent="0.25">
      <c r="A235" s="567">
        <f t="shared" si="3"/>
        <v>51226</v>
      </c>
      <c r="B235" s="571">
        <v>0</v>
      </c>
      <c r="C235" s="571">
        <f>+IFERROR(IF($A235&gt;=INDEX(asset_level_drivers!$7:$7,1,MATCH("Yes",asset_level_drivers!$5:$5,0)),SUMIFS(asset_level_drivers!$B$12:$XFD$12,asset_level_drivers!$B$4:$XFD$4,"Yes")/12,0),0)</f>
        <v>512.5</v>
      </c>
    </row>
    <row r="236" spans="1:3" x14ac:dyDescent="0.25">
      <c r="A236" s="575">
        <f t="shared" si="3"/>
        <v>51256</v>
      </c>
      <c r="B236" s="563">
        <v>0</v>
      </c>
      <c r="C236" s="563">
        <f>+IFERROR(IF($A236&gt;=INDEX(asset_level_drivers!$7:$7,1,MATCH("Yes",asset_level_drivers!$5:$5,0)),SUMIFS(asset_level_drivers!$B$12:$XFD$12,asset_level_drivers!$B$4:$XFD$4,"Yes")/12,0),0)</f>
        <v>512.5</v>
      </c>
    </row>
    <row r="237" spans="1:3" x14ac:dyDescent="0.25">
      <c r="A237" s="567">
        <f t="shared" si="3"/>
        <v>51287</v>
      </c>
      <c r="B237" s="571">
        <v>0</v>
      </c>
      <c r="C237" s="571">
        <f>+IFERROR(IF($A237&gt;=INDEX(asset_level_drivers!$7:$7,1,MATCH("Yes",asset_level_drivers!$5:$5,0)),SUMIFS(asset_level_drivers!$B$12:$XFD$12,asset_level_drivers!$B$4:$XFD$4,"Yes")/12,0),0)</f>
        <v>512.5</v>
      </c>
    </row>
    <row r="238" spans="1:3" x14ac:dyDescent="0.25">
      <c r="A238" s="575">
        <f t="shared" si="3"/>
        <v>51317</v>
      </c>
      <c r="B238" s="563">
        <v>0</v>
      </c>
      <c r="C238" s="563">
        <f>+IFERROR(IF($A238&gt;=INDEX(asset_level_drivers!$7:$7,1,MATCH("Yes",asset_level_drivers!$5:$5,0)),SUMIFS(asset_level_drivers!$B$12:$XFD$12,asset_level_drivers!$B$4:$XFD$4,"Yes")/12,0),0)</f>
        <v>512.5</v>
      </c>
    </row>
    <row r="239" spans="1:3" x14ac:dyDescent="0.25">
      <c r="A239" s="567">
        <f t="shared" si="3"/>
        <v>51348</v>
      </c>
      <c r="B239" s="571">
        <v>0</v>
      </c>
      <c r="C239" s="571">
        <f>+IFERROR(IF($A239&gt;=INDEX(asset_level_drivers!$7:$7,1,MATCH("Yes",asset_level_drivers!$5:$5,0)),SUMIFS(asset_level_drivers!$B$12:$XFD$12,asset_level_drivers!$B$4:$XFD$4,"Yes")/12,0),0)</f>
        <v>512.5</v>
      </c>
    </row>
    <row r="240" spans="1:3" x14ac:dyDescent="0.25">
      <c r="A240" s="575">
        <f t="shared" si="3"/>
        <v>51379</v>
      </c>
      <c r="B240" s="563">
        <v>0</v>
      </c>
      <c r="C240" s="563">
        <f>+IFERROR(IF($A240&gt;=INDEX(asset_level_drivers!$7:$7,1,MATCH("Yes",asset_level_drivers!$5:$5,0)),SUMIFS(asset_level_drivers!$B$12:$XFD$12,asset_level_drivers!$B$4:$XFD$4,"Yes")/12,0),0)</f>
        <v>512.5</v>
      </c>
    </row>
    <row r="241" spans="1:3" x14ac:dyDescent="0.25">
      <c r="A241" s="567">
        <f t="shared" si="3"/>
        <v>51409</v>
      </c>
      <c r="B241" s="571">
        <v>0</v>
      </c>
      <c r="C241" s="571">
        <f>+IFERROR(IF($A241&gt;=INDEX(asset_level_drivers!$7:$7,1,MATCH("Yes",asset_level_drivers!$5:$5,0)),SUMIFS(asset_level_drivers!$B$12:$XFD$12,asset_level_drivers!$B$4:$XFD$4,"Yes")/12,0),0)</f>
        <v>512.5</v>
      </c>
    </row>
    <row r="242" spans="1:3" x14ac:dyDescent="0.25">
      <c r="A242" s="575">
        <f t="shared" si="3"/>
        <v>51440</v>
      </c>
      <c r="B242" s="563">
        <v>0</v>
      </c>
      <c r="C242" s="563">
        <f>+IFERROR(IF($A242&gt;=INDEX(asset_level_drivers!$7:$7,1,MATCH("Yes",asset_level_drivers!$5:$5,0)),SUMIFS(asset_level_drivers!$B$12:$XFD$12,asset_level_drivers!$B$4:$XFD$4,"Yes")/12,0),0)</f>
        <v>512.5</v>
      </c>
    </row>
    <row r="243" spans="1:3" x14ac:dyDescent="0.25">
      <c r="A243" s="567">
        <f t="shared" si="3"/>
        <v>51470</v>
      </c>
      <c r="B243" s="571">
        <v>0</v>
      </c>
      <c r="C243" s="571">
        <f>+IFERROR(IF($A243&gt;=INDEX(asset_level_drivers!$7:$7,1,MATCH("Yes",asset_level_drivers!$5:$5,0)),SUMIFS(asset_level_drivers!$B$12:$XFD$12,asset_level_drivers!$B$4:$XFD$4,"Yes")/12,0),0)</f>
        <v>512.5</v>
      </c>
    </row>
    <row r="244" spans="1:3" x14ac:dyDescent="0.25">
      <c r="A244" s="575">
        <f t="shared" si="3"/>
        <v>51501</v>
      </c>
      <c r="B244" s="563">
        <v>0</v>
      </c>
      <c r="C244" s="563">
        <f>+IFERROR(IF($A244&gt;=INDEX(asset_level_drivers!$7:$7,1,MATCH("Yes",asset_level_drivers!$5:$5,0)),SUMIFS(asset_level_drivers!$B$12:$XFD$12,asset_level_drivers!$B$4:$XFD$4,"Yes")/12,0),0)</f>
        <v>512.5</v>
      </c>
    </row>
    <row r="245" spans="1:3" x14ac:dyDescent="0.25">
      <c r="A245" s="567">
        <f t="shared" si="3"/>
        <v>51532</v>
      </c>
      <c r="B245" s="571">
        <v>0</v>
      </c>
      <c r="C245" s="571">
        <f>+IFERROR(IF($A245&gt;=INDEX(asset_level_drivers!$7:$7,1,MATCH("Yes",asset_level_drivers!$5:$5,0)),SUMIFS(asset_level_drivers!$B$12:$XFD$12,asset_level_drivers!$B$4:$XFD$4,"Yes")/12,0),0)</f>
        <v>512.5</v>
      </c>
    </row>
    <row r="246" spans="1:3" x14ac:dyDescent="0.25">
      <c r="A246" s="575">
        <f t="shared" si="3"/>
        <v>51560</v>
      </c>
      <c r="B246" s="563">
        <v>0</v>
      </c>
      <c r="C246" s="563">
        <f>+IFERROR(IF($A246&gt;=INDEX(asset_level_drivers!$7:$7,1,MATCH("Yes",asset_level_drivers!$5:$5,0)),SUMIFS(asset_level_drivers!$B$12:$XFD$12,asset_level_drivers!$B$4:$XFD$4,"Yes")/12,0),0)</f>
        <v>512.5</v>
      </c>
    </row>
    <row r="247" spans="1:3" x14ac:dyDescent="0.25">
      <c r="A247" s="567">
        <f t="shared" si="3"/>
        <v>51591</v>
      </c>
      <c r="B247" s="571">
        <v>0</v>
      </c>
      <c r="C247" s="571">
        <f>+IFERROR(IF($A247&gt;=INDEX(asset_level_drivers!$7:$7,1,MATCH("Yes",asset_level_drivers!$5:$5,0)),SUMIFS(asset_level_drivers!$B$12:$XFD$12,asset_level_drivers!$B$4:$XFD$4,"Yes")/12,0),0)</f>
        <v>512.5</v>
      </c>
    </row>
    <row r="248" spans="1:3" x14ac:dyDescent="0.25">
      <c r="A248" s="575">
        <f t="shared" si="3"/>
        <v>51621</v>
      </c>
      <c r="B248" s="563">
        <v>0</v>
      </c>
      <c r="C248" s="563">
        <f>+IFERROR(IF($A248&gt;=INDEX(asset_level_drivers!$7:$7,1,MATCH("Yes",asset_level_drivers!$5:$5,0)),SUMIFS(asset_level_drivers!$B$12:$XFD$12,asset_level_drivers!$B$4:$XFD$4,"Yes")/12,0),0)</f>
        <v>512.5</v>
      </c>
    </row>
    <row r="249" spans="1:3" x14ac:dyDescent="0.25">
      <c r="A249" s="567">
        <f t="shared" si="3"/>
        <v>51652</v>
      </c>
      <c r="B249" s="571">
        <v>0</v>
      </c>
      <c r="C249" s="571">
        <f>+IFERROR(IF($A249&gt;=INDEX(asset_level_drivers!$7:$7,1,MATCH("Yes",asset_level_drivers!$5:$5,0)),SUMIFS(asset_level_drivers!$B$12:$XFD$12,asset_level_drivers!$B$4:$XFD$4,"Yes")/12,0),0)</f>
        <v>512.5</v>
      </c>
    </row>
    <row r="250" spans="1:3" x14ac:dyDescent="0.25">
      <c r="A250" s="575">
        <f t="shared" si="3"/>
        <v>51682</v>
      </c>
      <c r="B250" s="563">
        <v>0</v>
      </c>
      <c r="C250" s="563">
        <f>+IFERROR(IF($A250&gt;=INDEX(asset_level_drivers!$7:$7,1,MATCH("Yes",asset_level_drivers!$5:$5,0)),SUMIFS(asset_level_drivers!$B$12:$XFD$12,asset_level_drivers!$B$4:$XFD$4,"Yes")/12,0),0)</f>
        <v>512.5</v>
      </c>
    </row>
    <row r="251" spans="1:3" x14ac:dyDescent="0.25">
      <c r="A251" s="567">
        <f t="shared" si="3"/>
        <v>51713</v>
      </c>
      <c r="B251" s="571">
        <v>0</v>
      </c>
      <c r="C251" s="571">
        <f>+IFERROR(IF($A251&gt;=INDEX(asset_level_drivers!$7:$7,1,MATCH("Yes",asset_level_drivers!$5:$5,0)),SUMIFS(asset_level_drivers!$B$12:$XFD$12,asset_level_drivers!$B$4:$XFD$4,"Yes")/12,0),0)</f>
        <v>512.5</v>
      </c>
    </row>
    <row r="252" spans="1:3" x14ac:dyDescent="0.25">
      <c r="A252" s="575">
        <f t="shared" si="3"/>
        <v>51744</v>
      </c>
      <c r="B252" s="563">
        <v>0</v>
      </c>
      <c r="C252" s="563">
        <f>+IFERROR(IF($A252&gt;=INDEX(asset_level_drivers!$7:$7,1,MATCH("Yes",asset_level_drivers!$5:$5,0)),SUMIFS(asset_level_drivers!$B$12:$XFD$12,asset_level_drivers!$B$4:$XFD$4,"Yes")/12,0),0)</f>
        <v>512.5</v>
      </c>
    </row>
    <row r="253" spans="1:3" x14ac:dyDescent="0.25">
      <c r="A253" s="567">
        <f t="shared" si="3"/>
        <v>51774</v>
      </c>
      <c r="B253" s="571">
        <v>0</v>
      </c>
      <c r="C253" s="571">
        <f>+IFERROR(IF($A253&gt;=INDEX(asset_level_drivers!$7:$7,1,MATCH("Yes",asset_level_drivers!$5:$5,0)),SUMIFS(asset_level_drivers!$B$12:$XFD$12,asset_level_drivers!$B$4:$XFD$4,"Yes")/12,0),0)</f>
        <v>512.5</v>
      </c>
    </row>
    <row r="254" spans="1:3" x14ac:dyDescent="0.25">
      <c r="A254" s="575">
        <f t="shared" si="3"/>
        <v>51805</v>
      </c>
      <c r="B254" s="563">
        <v>0</v>
      </c>
      <c r="C254" s="563">
        <f>+IFERROR(IF($A254&gt;=INDEX(asset_level_drivers!$7:$7,1,MATCH("Yes",asset_level_drivers!$5:$5,0)),SUMIFS(asset_level_drivers!$B$12:$XFD$12,asset_level_drivers!$B$4:$XFD$4,"Yes")/12,0),0)</f>
        <v>512.5</v>
      </c>
    </row>
    <row r="255" spans="1:3" x14ac:dyDescent="0.25">
      <c r="A255" s="567">
        <f t="shared" si="3"/>
        <v>51835</v>
      </c>
      <c r="B255" s="571">
        <v>0</v>
      </c>
      <c r="C255" s="571">
        <f>+IFERROR(IF($A255&gt;=INDEX(asset_level_drivers!$7:$7,1,MATCH("Yes",asset_level_drivers!$5:$5,0)),SUMIFS(asset_level_drivers!$B$12:$XFD$12,asset_level_drivers!$B$4:$XFD$4,"Yes")/12,0),0)</f>
        <v>512.5</v>
      </c>
    </row>
    <row r="256" spans="1:3" x14ac:dyDescent="0.25">
      <c r="A256" s="575">
        <f t="shared" si="3"/>
        <v>51866</v>
      </c>
      <c r="B256" s="563">
        <v>0</v>
      </c>
      <c r="C256" s="563">
        <f>+IFERROR(IF($A256&gt;=INDEX(asset_level_drivers!$7:$7,1,MATCH("Yes",asset_level_drivers!$5:$5,0)),SUMIFS(asset_level_drivers!$B$12:$XFD$12,asset_level_drivers!$B$4:$XFD$4,"Yes")/12,0),0)</f>
        <v>512.5</v>
      </c>
    </row>
    <row r="257" spans="1:3" x14ac:dyDescent="0.25">
      <c r="A257" s="567">
        <f t="shared" si="3"/>
        <v>51897</v>
      </c>
      <c r="B257" s="571">
        <v>0</v>
      </c>
      <c r="C257" s="571">
        <f>+IFERROR(IF($A257&gt;=INDEX(asset_level_drivers!$7:$7,1,MATCH("Yes",asset_level_drivers!$5:$5,0)),SUMIFS(asset_level_drivers!$B$12:$XFD$12,asset_level_drivers!$B$4:$XFD$4,"Yes")/12,0),0)</f>
        <v>512.5</v>
      </c>
    </row>
    <row r="258" spans="1:3" x14ac:dyDescent="0.25">
      <c r="A258" s="575">
        <f t="shared" si="3"/>
        <v>51925</v>
      </c>
      <c r="B258" s="563">
        <v>0</v>
      </c>
      <c r="C258" s="563">
        <f>+IFERROR(IF($A258&gt;=INDEX(asset_level_drivers!$7:$7,1,MATCH("Yes",asset_level_drivers!$5:$5,0)),SUMIFS(asset_level_drivers!$B$12:$XFD$12,asset_level_drivers!$B$4:$XFD$4,"Yes")/12,0),0)</f>
        <v>512.5</v>
      </c>
    </row>
    <row r="259" spans="1:3" x14ac:dyDescent="0.25">
      <c r="A259" s="567">
        <f t="shared" ref="A259:A322" si="4">+EOMONTH(A258,1)</f>
        <v>51956</v>
      </c>
      <c r="B259" s="571">
        <v>0</v>
      </c>
      <c r="C259" s="571">
        <f>+IFERROR(IF($A259&gt;=INDEX(asset_level_drivers!$7:$7,1,MATCH("Yes",asset_level_drivers!$5:$5,0)),SUMIFS(asset_level_drivers!$B$12:$XFD$12,asset_level_drivers!$B$4:$XFD$4,"Yes")/12,0),0)</f>
        <v>512.5</v>
      </c>
    </row>
    <row r="260" spans="1:3" x14ac:dyDescent="0.25">
      <c r="A260" s="575">
        <f t="shared" si="4"/>
        <v>51986</v>
      </c>
      <c r="B260" s="563">
        <v>0</v>
      </c>
      <c r="C260" s="563">
        <f>+IFERROR(IF($A260&gt;=INDEX(asset_level_drivers!$7:$7,1,MATCH("Yes",asset_level_drivers!$5:$5,0)),SUMIFS(asset_level_drivers!$B$12:$XFD$12,asset_level_drivers!$B$4:$XFD$4,"Yes")/12,0),0)</f>
        <v>512.5</v>
      </c>
    </row>
    <row r="261" spans="1:3" x14ac:dyDescent="0.25">
      <c r="A261" s="567">
        <f t="shared" si="4"/>
        <v>52017</v>
      </c>
      <c r="B261" s="571">
        <v>0</v>
      </c>
      <c r="C261" s="571">
        <f>+IFERROR(IF($A261&gt;=INDEX(asset_level_drivers!$7:$7,1,MATCH("Yes",asset_level_drivers!$5:$5,0)),SUMIFS(asset_level_drivers!$B$12:$XFD$12,asset_level_drivers!$B$4:$XFD$4,"Yes")/12,0),0)</f>
        <v>512.5</v>
      </c>
    </row>
    <row r="262" spans="1:3" x14ac:dyDescent="0.25">
      <c r="A262" s="575">
        <f t="shared" si="4"/>
        <v>52047</v>
      </c>
      <c r="B262" s="563">
        <v>0</v>
      </c>
      <c r="C262" s="563">
        <f>+IFERROR(IF($A262&gt;=INDEX(asset_level_drivers!$7:$7,1,MATCH("Yes",asset_level_drivers!$5:$5,0)),SUMIFS(asset_level_drivers!$B$12:$XFD$12,asset_level_drivers!$B$4:$XFD$4,"Yes")/12,0),0)</f>
        <v>512.5</v>
      </c>
    </row>
    <row r="263" spans="1:3" x14ac:dyDescent="0.25">
      <c r="A263" s="567">
        <f t="shared" si="4"/>
        <v>52078</v>
      </c>
      <c r="B263" s="571">
        <v>0</v>
      </c>
      <c r="C263" s="571">
        <f>+IFERROR(IF($A263&gt;=INDEX(asset_level_drivers!$7:$7,1,MATCH("Yes",asset_level_drivers!$5:$5,0)),SUMIFS(asset_level_drivers!$B$12:$XFD$12,asset_level_drivers!$B$4:$XFD$4,"Yes")/12,0),0)</f>
        <v>512.5</v>
      </c>
    </row>
    <row r="264" spans="1:3" x14ac:dyDescent="0.25">
      <c r="A264" s="575">
        <f t="shared" si="4"/>
        <v>52109</v>
      </c>
      <c r="B264" s="563">
        <v>0</v>
      </c>
      <c r="C264" s="563">
        <f>+IFERROR(IF($A264&gt;=INDEX(asset_level_drivers!$7:$7,1,MATCH("Yes",asset_level_drivers!$5:$5,0)),SUMIFS(asset_level_drivers!$B$12:$XFD$12,asset_level_drivers!$B$4:$XFD$4,"Yes")/12,0),0)</f>
        <v>512.5</v>
      </c>
    </row>
    <row r="265" spans="1:3" x14ac:dyDescent="0.25">
      <c r="A265" s="567">
        <f t="shared" si="4"/>
        <v>52139</v>
      </c>
      <c r="B265" s="571">
        <v>0</v>
      </c>
      <c r="C265" s="571">
        <f>+IFERROR(IF($A265&gt;=INDEX(asset_level_drivers!$7:$7,1,MATCH("Yes",asset_level_drivers!$5:$5,0)),SUMIFS(asset_level_drivers!$B$12:$XFD$12,asset_level_drivers!$B$4:$XFD$4,"Yes")/12,0),0)</f>
        <v>512.5</v>
      </c>
    </row>
    <row r="266" spans="1:3" x14ac:dyDescent="0.25">
      <c r="A266" s="575">
        <f t="shared" si="4"/>
        <v>52170</v>
      </c>
      <c r="B266" s="563">
        <v>0</v>
      </c>
      <c r="C266" s="563">
        <f>+IFERROR(IF($A266&gt;=INDEX(asset_level_drivers!$7:$7,1,MATCH("Yes",asset_level_drivers!$5:$5,0)),SUMIFS(asset_level_drivers!$B$12:$XFD$12,asset_level_drivers!$B$4:$XFD$4,"Yes")/12,0),0)</f>
        <v>512.5</v>
      </c>
    </row>
    <row r="267" spans="1:3" x14ac:dyDescent="0.25">
      <c r="A267" s="567">
        <f t="shared" si="4"/>
        <v>52200</v>
      </c>
      <c r="B267" s="571">
        <v>0</v>
      </c>
      <c r="C267" s="571">
        <f>+IFERROR(IF($A267&gt;=INDEX(asset_level_drivers!$7:$7,1,MATCH("Yes",asset_level_drivers!$5:$5,0)),SUMIFS(asset_level_drivers!$B$12:$XFD$12,asset_level_drivers!$B$4:$XFD$4,"Yes")/12,0),0)</f>
        <v>512.5</v>
      </c>
    </row>
    <row r="268" spans="1:3" x14ac:dyDescent="0.25">
      <c r="A268" s="575">
        <f t="shared" si="4"/>
        <v>52231</v>
      </c>
      <c r="B268" s="563">
        <v>0</v>
      </c>
      <c r="C268" s="563">
        <f>+IFERROR(IF($A268&gt;=INDEX(asset_level_drivers!$7:$7,1,MATCH("Yes",asset_level_drivers!$5:$5,0)),SUMIFS(asset_level_drivers!$B$12:$XFD$12,asset_level_drivers!$B$4:$XFD$4,"Yes")/12,0),0)</f>
        <v>512.5</v>
      </c>
    </row>
    <row r="269" spans="1:3" x14ac:dyDescent="0.25">
      <c r="A269" s="567">
        <f t="shared" si="4"/>
        <v>52262</v>
      </c>
      <c r="B269" s="571">
        <v>0</v>
      </c>
      <c r="C269" s="571">
        <f>+IFERROR(IF($A269&gt;=INDEX(asset_level_drivers!$7:$7,1,MATCH("Yes",asset_level_drivers!$5:$5,0)),SUMIFS(asset_level_drivers!$B$12:$XFD$12,asset_level_drivers!$B$4:$XFD$4,"Yes")/12,0),0)</f>
        <v>512.5</v>
      </c>
    </row>
    <row r="270" spans="1:3" x14ac:dyDescent="0.25">
      <c r="A270" s="575">
        <f t="shared" si="4"/>
        <v>52290</v>
      </c>
      <c r="B270" s="563">
        <v>0</v>
      </c>
      <c r="C270" s="563">
        <f>+IFERROR(IF($A270&gt;=INDEX(asset_level_drivers!$7:$7,1,MATCH("Yes",asset_level_drivers!$5:$5,0)),SUMIFS(asset_level_drivers!$B$12:$XFD$12,asset_level_drivers!$B$4:$XFD$4,"Yes")/12,0),0)</f>
        <v>512.5</v>
      </c>
    </row>
    <row r="271" spans="1:3" x14ac:dyDescent="0.25">
      <c r="A271" s="567">
        <f t="shared" si="4"/>
        <v>52321</v>
      </c>
      <c r="B271" s="571">
        <v>0</v>
      </c>
      <c r="C271" s="571">
        <f>+IFERROR(IF($A271&gt;=INDEX(asset_level_drivers!$7:$7,1,MATCH("Yes",asset_level_drivers!$5:$5,0)),SUMIFS(asset_level_drivers!$B$12:$XFD$12,asset_level_drivers!$B$4:$XFD$4,"Yes")/12,0),0)</f>
        <v>512.5</v>
      </c>
    </row>
    <row r="272" spans="1:3" x14ac:dyDescent="0.25">
      <c r="A272" s="575">
        <f t="shared" si="4"/>
        <v>52351</v>
      </c>
      <c r="B272" s="563">
        <v>0</v>
      </c>
      <c r="C272" s="563">
        <f>+IFERROR(IF($A272&gt;=INDEX(asset_level_drivers!$7:$7,1,MATCH("Yes",asset_level_drivers!$5:$5,0)),SUMIFS(asset_level_drivers!$B$12:$XFD$12,asset_level_drivers!$B$4:$XFD$4,"Yes")/12,0),0)</f>
        <v>512.5</v>
      </c>
    </row>
    <row r="273" spans="1:3" x14ac:dyDescent="0.25">
      <c r="A273" s="567">
        <f t="shared" si="4"/>
        <v>52382</v>
      </c>
      <c r="B273" s="571">
        <v>0</v>
      </c>
      <c r="C273" s="571">
        <f>+IFERROR(IF($A273&gt;=INDEX(asset_level_drivers!$7:$7,1,MATCH("Yes",asset_level_drivers!$5:$5,0)),SUMIFS(asset_level_drivers!$B$12:$XFD$12,asset_level_drivers!$B$4:$XFD$4,"Yes")/12,0),0)</f>
        <v>512.5</v>
      </c>
    </row>
    <row r="274" spans="1:3" x14ac:dyDescent="0.25">
      <c r="A274" s="575">
        <f t="shared" si="4"/>
        <v>52412</v>
      </c>
      <c r="B274" s="563">
        <v>0</v>
      </c>
      <c r="C274" s="563">
        <f>+IFERROR(IF($A274&gt;=INDEX(asset_level_drivers!$7:$7,1,MATCH("Yes",asset_level_drivers!$5:$5,0)),SUMIFS(asset_level_drivers!$B$12:$XFD$12,asset_level_drivers!$B$4:$XFD$4,"Yes")/12,0),0)</f>
        <v>512.5</v>
      </c>
    </row>
    <row r="275" spans="1:3" x14ac:dyDescent="0.25">
      <c r="A275" s="567">
        <f t="shared" si="4"/>
        <v>52443</v>
      </c>
      <c r="B275" s="571">
        <v>0</v>
      </c>
      <c r="C275" s="571">
        <f>+IFERROR(IF($A275&gt;=INDEX(asset_level_drivers!$7:$7,1,MATCH("Yes",asset_level_drivers!$5:$5,0)),SUMIFS(asset_level_drivers!$B$12:$XFD$12,asset_level_drivers!$B$4:$XFD$4,"Yes")/12,0),0)</f>
        <v>512.5</v>
      </c>
    </row>
    <row r="276" spans="1:3" x14ac:dyDescent="0.25">
      <c r="A276" s="575">
        <f t="shared" si="4"/>
        <v>52474</v>
      </c>
      <c r="B276" s="563">
        <v>0</v>
      </c>
      <c r="C276" s="563">
        <f>+IFERROR(IF($A276&gt;=INDEX(asset_level_drivers!$7:$7,1,MATCH("Yes",asset_level_drivers!$5:$5,0)),SUMIFS(asset_level_drivers!$B$12:$XFD$12,asset_level_drivers!$B$4:$XFD$4,"Yes")/12,0),0)</f>
        <v>512.5</v>
      </c>
    </row>
    <row r="277" spans="1:3" x14ac:dyDescent="0.25">
      <c r="A277" s="567">
        <f t="shared" si="4"/>
        <v>52504</v>
      </c>
      <c r="B277" s="571">
        <v>0</v>
      </c>
      <c r="C277" s="571">
        <f>+IFERROR(IF($A277&gt;=INDEX(asset_level_drivers!$7:$7,1,MATCH("Yes",asset_level_drivers!$5:$5,0)),SUMIFS(asset_level_drivers!$B$12:$XFD$12,asset_level_drivers!$B$4:$XFD$4,"Yes")/12,0),0)</f>
        <v>512.5</v>
      </c>
    </row>
    <row r="278" spans="1:3" x14ac:dyDescent="0.25">
      <c r="A278" s="575">
        <f t="shared" si="4"/>
        <v>52535</v>
      </c>
      <c r="B278" s="563">
        <v>0</v>
      </c>
      <c r="C278" s="563">
        <f>+IFERROR(IF($A278&gt;=INDEX(asset_level_drivers!$7:$7,1,MATCH("Yes",asset_level_drivers!$5:$5,0)),SUMIFS(asset_level_drivers!$B$12:$XFD$12,asset_level_drivers!$B$4:$XFD$4,"Yes")/12,0),0)</f>
        <v>512.5</v>
      </c>
    </row>
    <row r="279" spans="1:3" x14ac:dyDescent="0.25">
      <c r="A279" s="567">
        <f t="shared" si="4"/>
        <v>52565</v>
      </c>
      <c r="B279" s="571">
        <v>0</v>
      </c>
      <c r="C279" s="571">
        <f>+IFERROR(IF($A279&gt;=INDEX(asset_level_drivers!$7:$7,1,MATCH("Yes",asset_level_drivers!$5:$5,0)),SUMIFS(asset_level_drivers!$B$12:$XFD$12,asset_level_drivers!$B$4:$XFD$4,"Yes")/12,0),0)</f>
        <v>512.5</v>
      </c>
    </row>
    <row r="280" spans="1:3" x14ac:dyDescent="0.25">
      <c r="A280" s="575">
        <f t="shared" si="4"/>
        <v>52596</v>
      </c>
      <c r="B280" s="563">
        <v>0</v>
      </c>
      <c r="C280" s="563">
        <f>+IFERROR(IF($A280&gt;=INDEX(asset_level_drivers!$7:$7,1,MATCH("Yes",asset_level_drivers!$5:$5,0)),SUMIFS(asset_level_drivers!$B$12:$XFD$12,asset_level_drivers!$B$4:$XFD$4,"Yes")/12,0),0)</f>
        <v>512.5</v>
      </c>
    </row>
    <row r="281" spans="1:3" x14ac:dyDescent="0.25">
      <c r="A281" s="567">
        <f t="shared" si="4"/>
        <v>52627</v>
      </c>
      <c r="B281" s="571">
        <v>0</v>
      </c>
      <c r="C281" s="571">
        <f>+IFERROR(IF($A281&gt;=INDEX(asset_level_drivers!$7:$7,1,MATCH("Yes",asset_level_drivers!$5:$5,0)),SUMIFS(asset_level_drivers!$B$12:$XFD$12,asset_level_drivers!$B$4:$XFD$4,"Yes")/12,0),0)</f>
        <v>512.5</v>
      </c>
    </row>
    <row r="282" spans="1:3" x14ac:dyDescent="0.25">
      <c r="A282" s="575">
        <f t="shared" si="4"/>
        <v>52656</v>
      </c>
      <c r="B282" s="563">
        <v>0</v>
      </c>
      <c r="C282" s="563">
        <f>+IFERROR(IF($A282&gt;=INDEX(asset_level_drivers!$7:$7,1,MATCH("Yes",asset_level_drivers!$5:$5,0)),SUMIFS(asset_level_drivers!$B$12:$XFD$12,asset_level_drivers!$B$4:$XFD$4,"Yes")/12,0),0)</f>
        <v>512.5</v>
      </c>
    </row>
    <row r="283" spans="1:3" x14ac:dyDescent="0.25">
      <c r="A283" s="567">
        <f t="shared" si="4"/>
        <v>52687</v>
      </c>
      <c r="B283" s="571">
        <v>0</v>
      </c>
      <c r="C283" s="571">
        <f>+IFERROR(IF($A283&gt;=INDEX(asset_level_drivers!$7:$7,1,MATCH("Yes",asset_level_drivers!$5:$5,0)),SUMIFS(asset_level_drivers!$B$12:$XFD$12,asset_level_drivers!$B$4:$XFD$4,"Yes")/12,0),0)</f>
        <v>512.5</v>
      </c>
    </row>
    <row r="284" spans="1:3" x14ac:dyDescent="0.25">
      <c r="A284" s="575">
        <f t="shared" si="4"/>
        <v>52717</v>
      </c>
      <c r="B284" s="563">
        <v>0</v>
      </c>
      <c r="C284" s="563">
        <f>+IFERROR(IF($A284&gt;=INDEX(asset_level_drivers!$7:$7,1,MATCH("Yes",asset_level_drivers!$5:$5,0)),SUMIFS(asset_level_drivers!$B$12:$XFD$12,asset_level_drivers!$B$4:$XFD$4,"Yes")/12,0),0)</f>
        <v>512.5</v>
      </c>
    </row>
    <row r="285" spans="1:3" x14ac:dyDescent="0.25">
      <c r="A285" s="567">
        <f t="shared" si="4"/>
        <v>52748</v>
      </c>
      <c r="B285" s="571">
        <v>0</v>
      </c>
      <c r="C285" s="571">
        <f>+IFERROR(IF($A285&gt;=INDEX(asset_level_drivers!$7:$7,1,MATCH("Yes",asset_level_drivers!$5:$5,0)),SUMIFS(asset_level_drivers!$B$12:$XFD$12,asset_level_drivers!$B$4:$XFD$4,"Yes")/12,0),0)</f>
        <v>512.5</v>
      </c>
    </row>
    <row r="286" spans="1:3" x14ac:dyDescent="0.25">
      <c r="A286" s="575">
        <f t="shared" si="4"/>
        <v>52778</v>
      </c>
      <c r="B286" s="563">
        <v>0</v>
      </c>
      <c r="C286" s="563">
        <f>+IFERROR(IF($A286&gt;=INDEX(asset_level_drivers!$7:$7,1,MATCH("Yes",asset_level_drivers!$5:$5,0)),SUMIFS(asset_level_drivers!$B$12:$XFD$12,asset_level_drivers!$B$4:$XFD$4,"Yes")/12,0),0)</f>
        <v>512.5</v>
      </c>
    </row>
    <row r="287" spans="1:3" x14ac:dyDescent="0.25">
      <c r="A287" s="567">
        <f t="shared" si="4"/>
        <v>52809</v>
      </c>
      <c r="B287" s="571">
        <v>0</v>
      </c>
      <c r="C287" s="571">
        <f>+IFERROR(IF($A287&gt;=INDEX(asset_level_drivers!$7:$7,1,MATCH("Yes",asset_level_drivers!$5:$5,0)),SUMIFS(asset_level_drivers!$B$12:$XFD$12,asset_level_drivers!$B$4:$XFD$4,"Yes")/12,0),0)</f>
        <v>512.5</v>
      </c>
    </row>
    <row r="288" spans="1:3" x14ac:dyDescent="0.25">
      <c r="A288" s="575">
        <f t="shared" si="4"/>
        <v>52840</v>
      </c>
      <c r="B288" s="563">
        <v>0</v>
      </c>
      <c r="C288" s="563">
        <f>+IFERROR(IF($A288&gt;=INDEX(asset_level_drivers!$7:$7,1,MATCH("Yes",asset_level_drivers!$5:$5,0)),SUMIFS(asset_level_drivers!$B$12:$XFD$12,asset_level_drivers!$B$4:$XFD$4,"Yes")/12,0),0)</f>
        <v>512.5</v>
      </c>
    </row>
    <row r="289" spans="1:3" x14ac:dyDescent="0.25">
      <c r="A289" s="567">
        <f t="shared" si="4"/>
        <v>52870</v>
      </c>
      <c r="B289" s="571">
        <v>0</v>
      </c>
      <c r="C289" s="571">
        <f>+IFERROR(IF($A289&gt;=INDEX(asset_level_drivers!$7:$7,1,MATCH("Yes",asset_level_drivers!$5:$5,0)),SUMIFS(asset_level_drivers!$B$12:$XFD$12,asset_level_drivers!$B$4:$XFD$4,"Yes")/12,0),0)</f>
        <v>512.5</v>
      </c>
    </row>
    <row r="290" spans="1:3" x14ac:dyDescent="0.25">
      <c r="A290" s="575">
        <f t="shared" si="4"/>
        <v>52901</v>
      </c>
      <c r="B290" s="563">
        <v>0</v>
      </c>
      <c r="C290" s="563">
        <f>+IFERROR(IF($A290&gt;=INDEX(asset_level_drivers!$7:$7,1,MATCH("Yes",asset_level_drivers!$5:$5,0)),SUMIFS(asset_level_drivers!$B$12:$XFD$12,asset_level_drivers!$B$4:$XFD$4,"Yes")/12,0),0)</f>
        <v>512.5</v>
      </c>
    </row>
    <row r="291" spans="1:3" x14ac:dyDescent="0.25">
      <c r="A291" s="567">
        <f t="shared" si="4"/>
        <v>52931</v>
      </c>
      <c r="B291" s="571">
        <v>0</v>
      </c>
      <c r="C291" s="571">
        <f>+IFERROR(IF($A291&gt;=INDEX(asset_level_drivers!$7:$7,1,MATCH("Yes",asset_level_drivers!$5:$5,0)),SUMIFS(asset_level_drivers!$B$12:$XFD$12,asset_level_drivers!$B$4:$XFD$4,"Yes")/12,0),0)</f>
        <v>512.5</v>
      </c>
    </row>
    <row r="292" spans="1:3" x14ac:dyDescent="0.25">
      <c r="A292" s="575">
        <f t="shared" si="4"/>
        <v>52962</v>
      </c>
      <c r="B292" s="563">
        <v>0</v>
      </c>
      <c r="C292" s="563">
        <f>+IFERROR(IF($A292&gt;=INDEX(asset_level_drivers!$7:$7,1,MATCH("Yes",asset_level_drivers!$5:$5,0)),SUMIFS(asset_level_drivers!$B$12:$XFD$12,asset_level_drivers!$B$4:$XFD$4,"Yes")/12,0),0)</f>
        <v>512.5</v>
      </c>
    </row>
    <row r="293" spans="1:3" x14ac:dyDescent="0.25">
      <c r="A293" s="567">
        <f t="shared" si="4"/>
        <v>52993</v>
      </c>
      <c r="B293" s="571">
        <v>0</v>
      </c>
      <c r="C293" s="571">
        <f>+IFERROR(IF($A293&gt;=INDEX(asset_level_drivers!$7:$7,1,MATCH("Yes",asset_level_drivers!$5:$5,0)),SUMIFS(asset_level_drivers!$B$12:$XFD$12,asset_level_drivers!$B$4:$XFD$4,"Yes")/12,0),0)</f>
        <v>512.5</v>
      </c>
    </row>
    <row r="294" spans="1:3" x14ac:dyDescent="0.25">
      <c r="A294" s="575">
        <f t="shared" si="4"/>
        <v>53021</v>
      </c>
      <c r="B294" s="563">
        <v>0</v>
      </c>
      <c r="C294" s="563">
        <f>+IFERROR(IF($A294&gt;=INDEX(asset_level_drivers!$7:$7,1,MATCH("Yes",asset_level_drivers!$5:$5,0)),SUMIFS(asset_level_drivers!$B$12:$XFD$12,asset_level_drivers!$B$4:$XFD$4,"Yes")/12,0),0)</f>
        <v>512.5</v>
      </c>
    </row>
    <row r="295" spans="1:3" x14ac:dyDescent="0.25">
      <c r="A295" s="567">
        <f t="shared" si="4"/>
        <v>53052</v>
      </c>
      <c r="B295" s="571">
        <v>0</v>
      </c>
      <c r="C295" s="571">
        <f>+IFERROR(IF($A295&gt;=INDEX(asset_level_drivers!$7:$7,1,MATCH("Yes",asset_level_drivers!$5:$5,0)),SUMIFS(asset_level_drivers!$B$12:$XFD$12,asset_level_drivers!$B$4:$XFD$4,"Yes")/12,0),0)</f>
        <v>512.5</v>
      </c>
    </row>
    <row r="296" spans="1:3" x14ac:dyDescent="0.25">
      <c r="A296" s="575">
        <f t="shared" si="4"/>
        <v>53082</v>
      </c>
      <c r="B296" s="563">
        <v>0</v>
      </c>
      <c r="C296" s="563">
        <f>+IFERROR(IF($A296&gt;=INDEX(asset_level_drivers!$7:$7,1,MATCH("Yes",asset_level_drivers!$5:$5,0)),SUMIFS(asset_level_drivers!$B$12:$XFD$12,asset_level_drivers!$B$4:$XFD$4,"Yes")/12,0),0)</f>
        <v>512.5</v>
      </c>
    </row>
    <row r="297" spans="1:3" x14ac:dyDescent="0.25">
      <c r="A297" s="567">
        <f t="shared" si="4"/>
        <v>53113</v>
      </c>
      <c r="B297" s="571">
        <v>0</v>
      </c>
      <c r="C297" s="571">
        <f>+IFERROR(IF($A297&gt;=INDEX(asset_level_drivers!$7:$7,1,MATCH("Yes",asset_level_drivers!$5:$5,0)),SUMIFS(asset_level_drivers!$B$12:$XFD$12,asset_level_drivers!$B$4:$XFD$4,"Yes")/12,0),0)</f>
        <v>512.5</v>
      </c>
    </row>
    <row r="298" spans="1:3" x14ac:dyDescent="0.25">
      <c r="A298" s="575">
        <f t="shared" si="4"/>
        <v>53143</v>
      </c>
      <c r="B298" s="563">
        <v>0</v>
      </c>
      <c r="C298" s="563">
        <f>+IFERROR(IF($A298&gt;=INDEX(asset_level_drivers!$7:$7,1,MATCH("Yes",asset_level_drivers!$5:$5,0)),SUMIFS(asset_level_drivers!$B$12:$XFD$12,asset_level_drivers!$B$4:$XFD$4,"Yes")/12,0),0)</f>
        <v>512.5</v>
      </c>
    </row>
    <row r="299" spans="1:3" x14ac:dyDescent="0.25">
      <c r="A299" s="567">
        <f t="shared" si="4"/>
        <v>53174</v>
      </c>
      <c r="B299" s="571">
        <v>0</v>
      </c>
      <c r="C299" s="571">
        <f>+IFERROR(IF($A299&gt;=INDEX(asset_level_drivers!$7:$7,1,MATCH("Yes",asset_level_drivers!$5:$5,0)),SUMIFS(asset_level_drivers!$B$12:$XFD$12,asset_level_drivers!$B$4:$XFD$4,"Yes")/12,0),0)</f>
        <v>512.5</v>
      </c>
    </row>
    <row r="300" spans="1:3" x14ac:dyDescent="0.25">
      <c r="A300" s="575">
        <f t="shared" si="4"/>
        <v>53205</v>
      </c>
      <c r="B300" s="563">
        <v>0</v>
      </c>
      <c r="C300" s="563">
        <f>+IFERROR(IF($A300&gt;=INDEX(asset_level_drivers!$7:$7,1,MATCH("Yes",asset_level_drivers!$5:$5,0)),SUMIFS(asset_level_drivers!$B$12:$XFD$12,asset_level_drivers!$B$4:$XFD$4,"Yes")/12,0),0)</f>
        <v>512.5</v>
      </c>
    </row>
    <row r="301" spans="1:3" x14ac:dyDescent="0.25">
      <c r="A301" s="567">
        <f t="shared" si="4"/>
        <v>53235</v>
      </c>
      <c r="B301" s="571">
        <v>0</v>
      </c>
      <c r="C301" s="571">
        <f>+IFERROR(IF($A301&gt;=INDEX(asset_level_drivers!$7:$7,1,MATCH("Yes",asset_level_drivers!$5:$5,0)),SUMIFS(asset_level_drivers!$B$12:$XFD$12,asset_level_drivers!$B$4:$XFD$4,"Yes")/12,0),0)</f>
        <v>512.5</v>
      </c>
    </row>
    <row r="302" spans="1:3" x14ac:dyDescent="0.25">
      <c r="A302" s="575">
        <f t="shared" si="4"/>
        <v>53266</v>
      </c>
      <c r="B302" s="563">
        <v>0</v>
      </c>
      <c r="C302" s="563">
        <f>+IFERROR(IF($A302&gt;=INDEX(asset_level_drivers!$7:$7,1,MATCH("Yes",asset_level_drivers!$5:$5,0)),SUMIFS(asset_level_drivers!$B$12:$XFD$12,asset_level_drivers!$B$4:$XFD$4,"Yes")/12,0),0)</f>
        <v>512.5</v>
      </c>
    </row>
    <row r="303" spans="1:3" x14ac:dyDescent="0.25">
      <c r="A303" s="567">
        <f t="shared" si="4"/>
        <v>53296</v>
      </c>
      <c r="B303" s="571">
        <v>0</v>
      </c>
      <c r="C303" s="571">
        <f>+IFERROR(IF($A303&gt;=INDEX(asset_level_drivers!$7:$7,1,MATCH("Yes",asset_level_drivers!$5:$5,0)),SUMIFS(asset_level_drivers!$B$12:$XFD$12,asset_level_drivers!$B$4:$XFD$4,"Yes")/12,0),0)</f>
        <v>512.5</v>
      </c>
    </row>
    <row r="304" spans="1:3" x14ac:dyDescent="0.25">
      <c r="A304" s="575">
        <f t="shared" si="4"/>
        <v>53327</v>
      </c>
      <c r="B304" s="563">
        <v>0</v>
      </c>
      <c r="C304" s="563">
        <f>+IFERROR(IF($A304&gt;=INDEX(asset_level_drivers!$7:$7,1,MATCH("Yes",asset_level_drivers!$5:$5,0)),SUMIFS(asset_level_drivers!$B$12:$XFD$12,asset_level_drivers!$B$4:$XFD$4,"Yes")/12,0),0)</f>
        <v>512.5</v>
      </c>
    </row>
    <row r="305" spans="1:3" x14ac:dyDescent="0.25">
      <c r="A305" s="567">
        <f t="shared" si="4"/>
        <v>53358</v>
      </c>
      <c r="B305" s="571">
        <v>0</v>
      </c>
      <c r="C305" s="571">
        <f>+IFERROR(IF($A305&gt;=INDEX(asset_level_drivers!$7:$7,1,MATCH("Yes",asset_level_drivers!$5:$5,0)),SUMIFS(asset_level_drivers!$B$12:$XFD$12,asset_level_drivers!$B$4:$XFD$4,"Yes")/12,0),0)</f>
        <v>512.5</v>
      </c>
    </row>
    <row r="306" spans="1:3" x14ac:dyDescent="0.25">
      <c r="A306" s="575">
        <f t="shared" si="4"/>
        <v>53386</v>
      </c>
      <c r="B306" s="563">
        <v>0</v>
      </c>
      <c r="C306" s="563">
        <f>+IFERROR(IF($A306&gt;=INDEX(asset_level_drivers!$7:$7,1,MATCH("Yes",asset_level_drivers!$5:$5,0)),SUMIFS(asset_level_drivers!$B$12:$XFD$12,asset_level_drivers!$B$4:$XFD$4,"Yes")/12,0),0)</f>
        <v>512.5</v>
      </c>
    </row>
    <row r="307" spans="1:3" x14ac:dyDescent="0.25">
      <c r="A307" s="567">
        <f t="shared" si="4"/>
        <v>53417</v>
      </c>
      <c r="B307" s="571">
        <v>0</v>
      </c>
      <c r="C307" s="571">
        <f>+IFERROR(IF($A307&gt;=INDEX(asset_level_drivers!$7:$7,1,MATCH("Yes",asset_level_drivers!$5:$5,0)),SUMIFS(asset_level_drivers!$B$12:$XFD$12,asset_level_drivers!$B$4:$XFD$4,"Yes")/12,0),0)</f>
        <v>512.5</v>
      </c>
    </row>
    <row r="308" spans="1:3" x14ac:dyDescent="0.25">
      <c r="A308" s="575">
        <f t="shared" si="4"/>
        <v>53447</v>
      </c>
      <c r="B308" s="563">
        <v>0</v>
      </c>
      <c r="C308" s="563">
        <f>+IFERROR(IF($A308&gt;=INDEX(asset_level_drivers!$7:$7,1,MATCH("Yes",asset_level_drivers!$5:$5,0)),SUMIFS(asset_level_drivers!$B$12:$XFD$12,asset_level_drivers!$B$4:$XFD$4,"Yes")/12,0),0)</f>
        <v>512.5</v>
      </c>
    </row>
    <row r="309" spans="1:3" x14ac:dyDescent="0.25">
      <c r="A309" s="567">
        <f t="shared" si="4"/>
        <v>53478</v>
      </c>
      <c r="B309" s="571">
        <v>0</v>
      </c>
      <c r="C309" s="571">
        <f>+IFERROR(IF($A309&gt;=INDEX(asset_level_drivers!$7:$7,1,MATCH("Yes",asset_level_drivers!$5:$5,0)),SUMIFS(asset_level_drivers!$B$12:$XFD$12,asset_level_drivers!$B$4:$XFD$4,"Yes")/12,0),0)</f>
        <v>512.5</v>
      </c>
    </row>
    <row r="310" spans="1:3" x14ac:dyDescent="0.25">
      <c r="A310" s="575">
        <f t="shared" si="4"/>
        <v>53508</v>
      </c>
      <c r="B310" s="563">
        <v>0</v>
      </c>
      <c r="C310" s="563">
        <f>+IFERROR(IF($A310&gt;=INDEX(asset_level_drivers!$7:$7,1,MATCH("Yes",asset_level_drivers!$5:$5,0)),SUMIFS(asset_level_drivers!$B$12:$XFD$12,asset_level_drivers!$B$4:$XFD$4,"Yes")/12,0),0)</f>
        <v>512.5</v>
      </c>
    </row>
    <row r="311" spans="1:3" x14ac:dyDescent="0.25">
      <c r="A311" s="567">
        <f t="shared" si="4"/>
        <v>53539</v>
      </c>
      <c r="B311" s="571">
        <v>0</v>
      </c>
      <c r="C311" s="571">
        <f>+IFERROR(IF($A311&gt;=INDEX(asset_level_drivers!$7:$7,1,MATCH("Yes",asset_level_drivers!$5:$5,0)),SUMIFS(asset_level_drivers!$B$12:$XFD$12,asset_level_drivers!$B$4:$XFD$4,"Yes")/12,0),0)</f>
        <v>512.5</v>
      </c>
    </row>
    <row r="312" spans="1:3" x14ac:dyDescent="0.25">
      <c r="A312" s="575">
        <f t="shared" si="4"/>
        <v>53570</v>
      </c>
      <c r="B312" s="563">
        <v>0</v>
      </c>
      <c r="C312" s="563">
        <f>+IFERROR(IF($A312&gt;=INDEX(asset_level_drivers!$7:$7,1,MATCH("Yes",asset_level_drivers!$5:$5,0)),SUMIFS(asset_level_drivers!$B$12:$XFD$12,asset_level_drivers!$B$4:$XFD$4,"Yes")/12,0),0)</f>
        <v>512.5</v>
      </c>
    </row>
    <row r="313" spans="1:3" x14ac:dyDescent="0.25">
      <c r="A313" s="567">
        <f t="shared" si="4"/>
        <v>53600</v>
      </c>
      <c r="B313" s="571">
        <v>0</v>
      </c>
      <c r="C313" s="571">
        <f>+IFERROR(IF($A313&gt;=INDEX(asset_level_drivers!$7:$7,1,MATCH("Yes",asset_level_drivers!$5:$5,0)),SUMIFS(asset_level_drivers!$B$12:$XFD$12,asset_level_drivers!$B$4:$XFD$4,"Yes")/12,0),0)</f>
        <v>512.5</v>
      </c>
    </row>
    <row r="314" spans="1:3" x14ac:dyDescent="0.25">
      <c r="A314" s="575">
        <f t="shared" si="4"/>
        <v>53631</v>
      </c>
      <c r="B314" s="563">
        <v>0</v>
      </c>
      <c r="C314" s="563">
        <f>+IFERROR(IF($A314&gt;=INDEX(asset_level_drivers!$7:$7,1,MATCH("Yes",asset_level_drivers!$5:$5,0)),SUMIFS(asset_level_drivers!$B$12:$XFD$12,asset_level_drivers!$B$4:$XFD$4,"Yes")/12,0),0)</f>
        <v>512.5</v>
      </c>
    </row>
    <row r="315" spans="1:3" x14ac:dyDescent="0.25">
      <c r="A315" s="567">
        <f t="shared" si="4"/>
        <v>53661</v>
      </c>
      <c r="B315" s="571">
        <v>0</v>
      </c>
      <c r="C315" s="571">
        <f>+IFERROR(IF($A315&gt;=INDEX(asset_level_drivers!$7:$7,1,MATCH("Yes",asset_level_drivers!$5:$5,0)),SUMIFS(asset_level_drivers!$B$12:$XFD$12,asset_level_drivers!$B$4:$XFD$4,"Yes")/12,0),0)</f>
        <v>512.5</v>
      </c>
    </row>
    <row r="316" spans="1:3" x14ac:dyDescent="0.25">
      <c r="A316" s="575">
        <f t="shared" si="4"/>
        <v>53692</v>
      </c>
      <c r="B316" s="563">
        <v>0</v>
      </c>
      <c r="C316" s="563">
        <f>+IFERROR(IF($A316&gt;=INDEX(asset_level_drivers!$7:$7,1,MATCH("Yes",asset_level_drivers!$5:$5,0)),SUMIFS(asset_level_drivers!$B$12:$XFD$12,asset_level_drivers!$B$4:$XFD$4,"Yes")/12,0),0)</f>
        <v>512.5</v>
      </c>
    </row>
    <row r="317" spans="1:3" x14ac:dyDescent="0.25">
      <c r="A317" s="567">
        <f t="shared" si="4"/>
        <v>53723</v>
      </c>
      <c r="B317" s="571">
        <v>0</v>
      </c>
      <c r="C317" s="571">
        <f>+IFERROR(IF($A317&gt;=INDEX(asset_level_drivers!$7:$7,1,MATCH("Yes",asset_level_drivers!$5:$5,0)),SUMIFS(asset_level_drivers!$B$12:$XFD$12,asset_level_drivers!$B$4:$XFD$4,"Yes")/12,0),0)</f>
        <v>512.5</v>
      </c>
    </row>
    <row r="318" spans="1:3" x14ac:dyDescent="0.25">
      <c r="A318" s="575">
        <f t="shared" si="4"/>
        <v>53751</v>
      </c>
      <c r="B318" s="563">
        <v>0</v>
      </c>
      <c r="C318" s="563">
        <f>+IFERROR(IF($A318&gt;=INDEX(asset_level_drivers!$7:$7,1,MATCH("Yes",asset_level_drivers!$5:$5,0)),SUMIFS(asset_level_drivers!$B$12:$XFD$12,asset_level_drivers!$B$4:$XFD$4,"Yes")/12,0),0)</f>
        <v>512.5</v>
      </c>
    </row>
    <row r="319" spans="1:3" x14ac:dyDescent="0.25">
      <c r="A319" s="567">
        <f t="shared" si="4"/>
        <v>53782</v>
      </c>
      <c r="B319" s="571">
        <v>0</v>
      </c>
      <c r="C319" s="571">
        <f>+IFERROR(IF($A319&gt;=INDEX(asset_level_drivers!$7:$7,1,MATCH("Yes",asset_level_drivers!$5:$5,0)),SUMIFS(asset_level_drivers!$B$12:$XFD$12,asset_level_drivers!$B$4:$XFD$4,"Yes")/12,0),0)</f>
        <v>512.5</v>
      </c>
    </row>
    <row r="320" spans="1:3" x14ac:dyDescent="0.25">
      <c r="A320" s="575">
        <f t="shared" si="4"/>
        <v>53812</v>
      </c>
      <c r="B320" s="563">
        <v>0</v>
      </c>
      <c r="C320" s="563">
        <f>+IFERROR(IF($A320&gt;=INDEX(asset_level_drivers!$7:$7,1,MATCH("Yes",asset_level_drivers!$5:$5,0)),SUMIFS(asset_level_drivers!$B$12:$XFD$12,asset_level_drivers!$B$4:$XFD$4,"Yes")/12,0),0)</f>
        <v>512.5</v>
      </c>
    </row>
    <row r="321" spans="1:3" x14ac:dyDescent="0.25">
      <c r="A321" s="567">
        <f t="shared" si="4"/>
        <v>53843</v>
      </c>
      <c r="B321" s="571">
        <v>0</v>
      </c>
      <c r="C321" s="571">
        <f>+IFERROR(IF($A321&gt;=INDEX(asset_level_drivers!$7:$7,1,MATCH("Yes",asset_level_drivers!$5:$5,0)),SUMIFS(asset_level_drivers!$B$12:$XFD$12,asset_level_drivers!$B$4:$XFD$4,"Yes")/12,0),0)</f>
        <v>512.5</v>
      </c>
    </row>
    <row r="322" spans="1:3" x14ac:dyDescent="0.25">
      <c r="A322" s="575">
        <f t="shared" si="4"/>
        <v>53873</v>
      </c>
      <c r="B322" s="563">
        <v>0</v>
      </c>
      <c r="C322" s="563">
        <f>+IFERROR(IF($A322&gt;=INDEX(asset_level_drivers!$7:$7,1,MATCH("Yes",asset_level_drivers!$5:$5,0)),SUMIFS(asset_level_drivers!$B$12:$XFD$12,asset_level_drivers!$B$4:$XFD$4,"Yes")/12,0),0)</f>
        <v>512.5</v>
      </c>
    </row>
    <row r="323" spans="1:3" x14ac:dyDescent="0.25">
      <c r="A323" s="567">
        <f t="shared" ref="A323:A386" si="5">+EOMONTH(A322,1)</f>
        <v>53904</v>
      </c>
      <c r="B323" s="571">
        <v>0</v>
      </c>
      <c r="C323" s="571">
        <f>+IFERROR(IF($A323&gt;=INDEX(asset_level_drivers!$7:$7,1,MATCH("Yes",asset_level_drivers!$5:$5,0)),SUMIFS(asset_level_drivers!$B$12:$XFD$12,asset_level_drivers!$B$4:$XFD$4,"Yes")/12,0),0)</f>
        <v>512.5</v>
      </c>
    </row>
    <row r="324" spans="1:3" x14ac:dyDescent="0.25">
      <c r="A324" s="575">
        <f t="shared" si="5"/>
        <v>53935</v>
      </c>
      <c r="B324" s="563">
        <v>0</v>
      </c>
      <c r="C324" s="563">
        <f>+IFERROR(IF($A324&gt;=INDEX(asset_level_drivers!$7:$7,1,MATCH("Yes",asset_level_drivers!$5:$5,0)),SUMIFS(asset_level_drivers!$B$12:$XFD$12,asset_level_drivers!$B$4:$XFD$4,"Yes")/12,0),0)</f>
        <v>512.5</v>
      </c>
    </row>
    <row r="325" spans="1:3" x14ac:dyDescent="0.25">
      <c r="A325" s="567">
        <f t="shared" si="5"/>
        <v>53965</v>
      </c>
      <c r="B325" s="571">
        <v>0</v>
      </c>
      <c r="C325" s="571">
        <f>+IFERROR(IF($A325&gt;=INDEX(asset_level_drivers!$7:$7,1,MATCH("Yes",asset_level_drivers!$5:$5,0)),SUMIFS(asset_level_drivers!$B$12:$XFD$12,asset_level_drivers!$B$4:$XFD$4,"Yes")/12,0),0)</f>
        <v>512.5</v>
      </c>
    </row>
    <row r="326" spans="1:3" x14ac:dyDescent="0.25">
      <c r="A326" s="575">
        <f t="shared" si="5"/>
        <v>53996</v>
      </c>
      <c r="B326" s="563">
        <v>0</v>
      </c>
      <c r="C326" s="563">
        <f>+IFERROR(IF($A326&gt;=INDEX(asset_level_drivers!$7:$7,1,MATCH("Yes",asset_level_drivers!$5:$5,0)),SUMIFS(asset_level_drivers!$B$12:$XFD$12,asset_level_drivers!$B$4:$XFD$4,"Yes")/12,0),0)</f>
        <v>512.5</v>
      </c>
    </row>
    <row r="327" spans="1:3" x14ac:dyDescent="0.25">
      <c r="A327" s="567">
        <f t="shared" si="5"/>
        <v>54026</v>
      </c>
      <c r="B327" s="571">
        <v>0</v>
      </c>
      <c r="C327" s="571">
        <f>+IFERROR(IF($A327&gt;=INDEX(asset_level_drivers!$7:$7,1,MATCH("Yes",asset_level_drivers!$5:$5,0)),SUMIFS(asset_level_drivers!$B$12:$XFD$12,asset_level_drivers!$B$4:$XFD$4,"Yes")/12,0),0)</f>
        <v>512.5</v>
      </c>
    </row>
    <row r="328" spans="1:3" x14ac:dyDescent="0.25">
      <c r="A328" s="575">
        <f t="shared" si="5"/>
        <v>54057</v>
      </c>
      <c r="B328" s="563">
        <v>0</v>
      </c>
      <c r="C328" s="563">
        <f>+IFERROR(IF($A328&gt;=INDEX(asset_level_drivers!$7:$7,1,MATCH("Yes",asset_level_drivers!$5:$5,0)),SUMIFS(asset_level_drivers!$B$12:$XFD$12,asset_level_drivers!$B$4:$XFD$4,"Yes")/12,0),0)</f>
        <v>512.5</v>
      </c>
    </row>
    <row r="329" spans="1:3" x14ac:dyDescent="0.25">
      <c r="A329" s="567">
        <f t="shared" si="5"/>
        <v>54088</v>
      </c>
      <c r="B329" s="571">
        <v>0</v>
      </c>
      <c r="C329" s="571">
        <f>+IFERROR(IF($A329&gt;=INDEX(asset_level_drivers!$7:$7,1,MATCH("Yes",asset_level_drivers!$5:$5,0)),SUMIFS(asset_level_drivers!$B$12:$XFD$12,asset_level_drivers!$B$4:$XFD$4,"Yes")/12,0),0)</f>
        <v>512.5</v>
      </c>
    </row>
    <row r="330" spans="1:3" x14ac:dyDescent="0.25">
      <c r="A330" s="575">
        <f t="shared" si="5"/>
        <v>54117</v>
      </c>
      <c r="B330" s="563">
        <v>0</v>
      </c>
      <c r="C330" s="563">
        <f>+IFERROR(IF($A330&gt;=INDEX(asset_level_drivers!$7:$7,1,MATCH("Yes",asset_level_drivers!$5:$5,0)),SUMIFS(asset_level_drivers!$B$12:$XFD$12,asset_level_drivers!$B$4:$XFD$4,"Yes")/12,0),0)</f>
        <v>512.5</v>
      </c>
    </row>
    <row r="331" spans="1:3" x14ac:dyDescent="0.25">
      <c r="A331" s="567">
        <f t="shared" si="5"/>
        <v>54148</v>
      </c>
      <c r="B331" s="571">
        <v>0</v>
      </c>
      <c r="C331" s="571">
        <f>+IFERROR(IF($A331&gt;=INDEX(asset_level_drivers!$7:$7,1,MATCH("Yes",asset_level_drivers!$5:$5,0)),SUMIFS(asset_level_drivers!$B$12:$XFD$12,asset_level_drivers!$B$4:$XFD$4,"Yes")/12,0),0)</f>
        <v>512.5</v>
      </c>
    </row>
    <row r="332" spans="1:3" x14ac:dyDescent="0.25">
      <c r="A332" s="575">
        <f t="shared" si="5"/>
        <v>54178</v>
      </c>
      <c r="B332" s="563">
        <v>0</v>
      </c>
      <c r="C332" s="563">
        <f>+IFERROR(IF($A332&gt;=INDEX(asset_level_drivers!$7:$7,1,MATCH("Yes",asset_level_drivers!$5:$5,0)),SUMIFS(asset_level_drivers!$B$12:$XFD$12,asset_level_drivers!$B$4:$XFD$4,"Yes")/12,0),0)</f>
        <v>512.5</v>
      </c>
    </row>
    <row r="333" spans="1:3" x14ac:dyDescent="0.25">
      <c r="A333" s="567">
        <f t="shared" si="5"/>
        <v>54209</v>
      </c>
      <c r="B333" s="571">
        <v>0</v>
      </c>
      <c r="C333" s="571">
        <f>+IFERROR(IF($A333&gt;=INDEX(asset_level_drivers!$7:$7,1,MATCH("Yes",asset_level_drivers!$5:$5,0)),SUMIFS(asset_level_drivers!$B$12:$XFD$12,asset_level_drivers!$B$4:$XFD$4,"Yes")/12,0),0)</f>
        <v>512.5</v>
      </c>
    </row>
    <row r="334" spans="1:3" x14ac:dyDescent="0.25">
      <c r="A334" s="575">
        <f t="shared" si="5"/>
        <v>54239</v>
      </c>
      <c r="B334" s="563">
        <v>0</v>
      </c>
      <c r="C334" s="563">
        <f>+IFERROR(IF($A334&gt;=INDEX(asset_level_drivers!$7:$7,1,MATCH("Yes",asset_level_drivers!$5:$5,0)),SUMIFS(asset_level_drivers!$B$12:$XFD$12,asset_level_drivers!$B$4:$XFD$4,"Yes")/12,0),0)</f>
        <v>512.5</v>
      </c>
    </row>
    <row r="335" spans="1:3" x14ac:dyDescent="0.25">
      <c r="A335" s="567">
        <f t="shared" si="5"/>
        <v>54270</v>
      </c>
      <c r="B335" s="571">
        <v>0</v>
      </c>
      <c r="C335" s="571">
        <f>+IFERROR(IF($A335&gt;=INDEX(asset_level_drivers!$7:$7,1,MATCH("Yes",asset_level_drivers!$5:$5,0)),SUMIFS(asset_level_drivers!$B$12:$XFD$12,asset_level_drivers!$B$4:$XFD$4,"Yes")/12,0),0)</f>
        <v>512.5</v>
      </c>
    </row>
    <row r="336" spans="1:3" x14ac:dyDescent="0.25">
      <c r="A336" s="575">
        <f t="shared" si="5"/>
        <v>54301</v>
      </c>
      <c r="B336" s="563">
        <v>0</v>
      </c>
      <c r="C336" s="563">
        <f>+IFERROR(IF($A336&gt;=INDEX(asset_level_drivers!$7:$7,1,MATCH("Yes",asset_level_drivers!$5:$5,0)),SUMIFS(asset_level_drivers!$B$12:$XFD$12,asset_level_drivers!$B$4:$XFD$4,"Yes")/12,0),0)</f>
        <v>512.5</v>
      </c>
    </row>
    <row r="337" spans="1:3" x14ac:dyDescent="0.25">
      <c r="A337" s="567">
        <f t="shared" si="5"/>
        <v>54331</v>
      </c>
      <c r="B337" s="571">
        <v>0</v>
      </c>
      <c r="C337" s="571">
        <f>+IFERROR(IF($A337&gt;=INDEX(asset_level_drivers!$7:$7,1,MATCH("Yes",asset_level_drivers!$5:$5,0)),SUMIFS(asset_level_drivers!$B$12:$XFD$12,asset_level_drivers!$B$4:$XFD$4,"Yes")/12,0),0)</f>
        <v>512.5</v>
      </c>
    </row>
    <row r="338" spans="1:3" x14ac:dyDescent="0.25">
      <c r="A338" s="575">
        <f t="shared" si="5"/>
        <v>54362</v>
      </c>
      <c r="B338" s="563">
        <v>0</v>
      </c>
      <c r="C338" s="563">
        <f>+IFERROR(IF($A338&gt;=INDEX(asset_level_drivers!$7:$7,1,MATCH("Yes",asset_level_drivers!$5:$5,0)),SUMIFS(asset_level_drivers!$B$12:$XFD$12,asset_level_drivers!$B$4:$XFD$4,"Yes")/12,0),0)</f>
        <v>512.5</v>
      </c>
    </row>
    <row r="339" spans="1:3" x14ac:dyDescent="0.25">
      <c r="A339" s="567">
        <f t="shared" si="5"/>
        <v>54392</v>
      </c>
      <c r="B339" s="571">
        <v>0</v>
      </c>
      <c r="C339" s="571">
        <f>+IFERROR(IF($A339&gt;=INDEX(asset_level_drivers!$7:$7,1,MATCH("Yes",asset_level_drivers!$5:$5,0)),SUMIFS(asset_level_drivers!$B$12:$XFD$12,asset_level_drivers!$B$4:$XFD$4,"Yes")/12,0),0)</f>
        <v>512.5</v>
      </c>
    </row>
    <row r="340" spans="1:3" x14ac:dyDescent="0.25">
      <c r="A340" s="575">
        <f t="shared" si="5"/>
        <v>54423</v>
      </c>
      <c r="B340" s="563">
        <v>0</v>
      </c>
      <c r="C340" s="563">
        <f>+IFERROR(IF($A340&gt;=INDEX(asset_level_drivers!$7:$7,1,MATCH("Yes",asset_level_drivers!$5:$5,0)),SUMIFS(asset_level_drivers!$B$12:$XFD$12,asset_level_drivers!$B$4:$XFD$4,"Yes")/12,0),0)</f>
        <v>512.5</v>
      </c>
    </row>
    <row r="341" spans="1:3" x14ac:dyDescent="0.25">
      <c r="A341" s="567">
        <f t="shared" si="5"/>
        <v>54454</v>
      </c>
      <c r="B341" s="571">
        <v>0</v>
      </c>
      <c r="C341" s="571">
        <f>+IFERROR(IF($A341&gt;=INDEX(asset_level_drivers!$7:$7,1,MATCH("Yes",asset_level_drivers!$5:$5,0)),SUMIFS(asset_level_drivers!$B$12:$XFD$12,asset_level_drivers!$B$4:$XFD$4,"Yes")/12,0),0)</f>
        <v>512.5</v>
      </c>
    </row>
    <row r="342" spans="1:3" x14ac:dyDescent="0.25">
      <c r="A342" s="575">
        <f t="shared" si="5"/>
        <v>54482</v>
      </c>
      <c r="B342" s="563">
        <v>0</v>
      </c>
      <c r="C342" s="563">
        <f>+IFERROR(IF($A342&gt;=INDEX(asset_level_drivers!$7:$7,1,MATCH("Yes",asset_level_drivers!$5:$5,0)),SUMIFS(asset_level_drivers!$B$12:$XFD$12,asset_level_drivers!$B$4:$XFD$4,"Yes")/12,0),0)</f>
        <v>512.5</v>
      </c>
    </row>
    <row r="343" spans="1:3" x14ac:dyDescent="0.25">
      <c r="A343" s="567">
        <f t="shared" si="5"/>
        <v>54513</v>
      </c>
      <c r="B343" s="571">
        <v>0</v>
      </c>
      <c r="C343" s="571">
        <f>+IFERROR(IF($A343&gt;=INDEX(asset_level_drivers!$7:$7,1,MATCH("Yes",asset_level_drivers!$5:$5,0)),SUMIFS(asset_level_drivers!$B$12:$XFD$12,asset_level_drivers!$B$4:$XFD$4,"Yes")/12,0),0)</f>
        <v>512.5</v>
      </c>
    </row>
    <row r="344" spans="1:3" x14ac:dyDescent="0.25">
      <c r="A344" s="575">
        <f t="shared" si="5"/>
        <v>54543</v>
      </c>
      <c r="B344" s="563">
        <v>0</v>
      </c>
      <c r="C344" s="563">
        <f>+IFERROR(IF($A344&gt;=INDEX(asset_level_drivers!$7:$7,1,MATCH("Yes",asset_level_drivers!$5:$5,0)),SUMIFS(asset_level_drivers!$B$12:$XFD$12,asset_level_drivers!$B$4:$XFD$4,"Yes")/12,0),0)</f>
        <v>512.5</v>
      </c>
    </row>
    <row r="345" spans="1:3" x14ac:dyDescent="0.25">
      <c r="A345" s="567">
        <f t="shared" si="5"/>
        <v>54574</v>
      </c>
      <c r="B345" s="571">
        <v>0</v>
      </c>
      <c r="C345" s="571">
        <f>+IFERROR(IF($A345&gt;=INDEX(asset_level_drivers!$7:$7,1,MATCH("Yes",asset_level_drivers!$5:$5,0)),SUMIFS(asset_level_drivers!$B$12:$XFD$12,asset_level_drivers!$B$4:$XFD$4,"Yes")/12,0),0)</f>
        <v>512.5</v>
      </c>
    </row>
    <row r="346" spans="1:3" x14ac:dyDescent="0.25">
      <c r="A346" s="575">
        <f t="shared" si="5"/>
        <v>54604</v>
      </c>
      <c r="B346" s="563">
        <v>0</v>
      </c>
      <c r="C346" s="563">
        <f>+IFERROR(IF($A346&gt;=INDEX(asset_level_drivers!$7:$7,1,MATCH("Yes",asset_level_drivers!$5:$5,0)),SUMIFS(asset_level_drivers!$B$12:$XFD$12,asset_level_drivers!$B$4:$XFD$4,"Yes")/12,0),0)</f>
        <v>512.5</v>
      </c>
    </row>
    <row r="347" spans="1:3" x14ac:dyDescent="0.25">
      <c r="A347" s="567">
        <f t="shared" si="5"/>
        <v>54635</v>
      </c>
      <c r="B347" s="571">
        <v>0</v>
      </c>
      <c r="C347" s="571">
        <f>+IFERROR(IF($A347&gt;=INDEX(asset_level_drivers!$7:$7,1,MATCH("Yes",asset_level_drivers!$5:$5,0)),SUMIFS(asset_level_drivers!$B$12:$XFD$12,asset_level_drivers!$B$4:$XFD$4,"Yes")/12,0),0)</f>
        <v>512.5</v>
      </c>
    </row>
    <row r="348" spans="1:3" x14ac:dyDescent="0.25">
      <c r="A348" s="575">
        <f t="shared" si="5"/>
        <v>54666</v>
      </c>
      <c r="B348" s="563">
        <v>0</v>
      </c>
      <c r="C348" s="563">
        <f>+IFERROR(IF($A348&gt;=INDEX(asset_level_drivers!$7:$7,1,MATCH("Yes",asset_level_drivers!$5:$5,0)),SUMIFS(asset_level_drivers!$B$12:$XFD$12,asset_level_drivers!$B$4:$XFD$4,"Yes")/12,0),0)</f>
        <v>512.5</v>
      </c>
    </row>
    <row r="349" spans="1:3" x14ac:dyDescent="0.25">
      <c r="A349" s="567">
        <f t="shared" si="5"/>
        <v>54696</v>
      </c>
      <c r="B349" s="571">
        <v>0</v>
      </c>
      <c r="C349" s="571">
        <f>+IFERROR(IF($A349&gt;=INDEX(asset_level_drivers!$7:$7,1,MATCH("Yes",asset_level_drivers!$5:$5,0)),SUMIFS(asset_level_drivers!$B$12:$XFD$12,asset_level_drivers!$B$4:$XFD$4,"Yes")/12,0),0)</f>
        <v>512.5</v>
      </c>
    </row>
    <row r="350" spans="1:3" x14ac:dyDescent="0.25">
      <c r="A350" s="575">
        <f t="shared" si="5"/>
        <v>54727</v>
      </c>
      <c r="B350" s="563">
        <v>0</v>
      </c>
      <c r="C350" s="563">
        <f>+IFERROR(IF($A350&gt;=INDEX(asset_level_drivers!$7:$7,1,MATCH("Yes",asset_level_drivers!$5:$5,0)),SUMIFS(asset_level_drivers!$B$12:$XFD$12,asset_level_drivers!$B$4:$XFD$4,"Yes")/12,0),0)</f>
        <v>512.5</v>
      </c>
    </row>
    <row r="351" spans="1:3" x14ac:dyDescent="0.25">
      <c r="A351" s="567">
        <f t="shared" si="5"/>
        <v>54757</v>
      </c>
      <c r="B351" s="571">
        <v>0</v>
      </c>
      <c r="C351" s="571">
        <f>+IFERROR(IF($A351&gt;=INDEX(asset_level_drivers!$7:$7,1,MATCH("Yes",asset_level_drivers!$5:$5,0)),SUMIFS(asset_level_drivers!$B$12:$XFD$12,asset_level_drivers!$B$4:$XFD$4,"Yes")/12,0),0)</f>
        <v>512.5</v>
      </c>
    </row>
    <row r="352" spans="1:3" x14ac:dyDescent="0.25">
      <c r="A352" s="575">
        <f t="shared" si="5"/>
        <v>54788</v>
      </c>
      <c r="B352" s="563">
        <v>0</v>
      </c>
      <c r="C352" s="563">
        <f>+IFERROR(IF($A352&gt;=INDEX(asset_level_drivers!$7:$7,1,MATCH("Yes",asset_level_drivers!$5:$5,0)),SUMIFS(asset_level_drivers!$B$12:$XFD$12,asset_level_drivers!$B$4:$XFD$4,"Yes")/12,0),0)</f>
        <v>512.5</v>
      </c>
    </row>
    <row r="353" spans="1:3" x14ac:dyDescent="0.25">
      <c r="A353" s="567">
        <f t="shared" si="5"/>
        <v>54819</v>
      </c>
      <c r="B353" s="571">
        <v>0</v>
      </c>
      <c r="C353" s="571">
        <f>+IFERROR(IF($A353&gt;=INDEX(asset_level_drivers!$7:$7,1,MATCH("Yes",asset_level_drivers!$5:$5,0)),SUMIFS(asset_level_drivers!$B$12:$XFD$12,asset_level_drivers!$B$4:$XFD$4,"Yes")/12,0),0)</f>
        <v>512.5</v>
      </c>
    </row>
    <row r="354" spans="1:3" x14ac:dyDescent="0.25">
      <c r="A354" s="575">
        <f t="shared" si="5"/>
        <v>54847</v>
      </c>
      <c r="B354" s="563">
        <v>0</v>
      </c>
      <c r="C354" s="563">
        <f>+IFERROR(IF($A354&gt;=INDEX(asset_level_drivers!$7:$7,1,MATCH("Yes",asset_level_drivers!$5:$5,0)),SUMIFS(asset_level_drivers!$B$12:$XFD$12,asset_level_drivers!$B$4:$XFD$4,"Yes")/12,0),0)</f>
        <v>512.5</v>
      </c>
    </row>
    <row r="355" spans="1:3" x14ac:dyDescent="0.25">
      <c r="A355" s="567">
        <f t="shared" si="5"/>
        <v>54878</v>
      </c>
      <c r="B355" s="571">
        <v>0</v>
      </c>
      <c r="C355" s="571">
        <f>+IFERROR(IF($A355&gt;=INDEX(asset_level_drivers!$7:$7,1,MATCH("Yes",asset_level_drivers!$5:$5,0)),SUMIFS(asset_level_drivers!$B$12:$XFD$12,asset_level_drivers!$B$4:$XFD$4,"Yes")/12,0),0)</f>
        <v>512.5</v>
      </c>
    </row>
    <row r="356" spans="1:3" x14ac:dyDescent="0.25">
      <c r="A356" s="575">
        <f t="shared" si="5"/>
        <v>54908</v>
      </c>
      <c r="B356" s="563">
        <v>0</v>
      </c>
      <c r="C356" s="563">
        <f>+IFERROR(IF($A356&gt;=INDEX(asset_level_drivers!$7:$7,1,MATCH("Yes",asset_level_drivers!$5:$5,0)),SUMIFS(asset_level_drivers!$B$12:$XFD$12,asset_level_drivers!$B$4:$XFD$4,"Yes")/12,0),0)</f>
        <v>512.5</v>
      </c>
    </row>
    <row r="357" spans="1:3" x14ac:dyDescent="0.25">
      <c r="A357" s="567">
        <f t="shared" si="5"/>
        <v>54939</v>
      </c>
      <c r="B357" s="571">
        <v>0</v>
      </c>
      <c r="C357" s="571">
        <f>+IFERROR(IF($A357&gt;=INDEX(asset_level_drivers!$7:$7,1,MATCH("Yes",asset_level_drivers!$5:$5,0)),SUMIFS(asset_level_drivers!$B$12:$XFD$12,asset_level_drivers!$B$4:$XFD$4,"Yes")/12,0),0)</f>
        <v>512.5</v>
      </c>
    </row>
    <row r="358" spans="1:3" x14ac:dyDescent="0.25">
      <c r="A358" s="575">
        <f t="shared" si="5"/>
        <v>54969</v>
      </c>
      <c r="B358" s="563">
        <v>0</v>
      </c>
      <c r="C358" s="563">
        <f>+IFERROR(IF($A358&gt;=INDEX(asset_level_drivers!$7:$7,1,MATCH("Yes",asset_level_drivers!$5:$5,0)),SUMIFS(asset_level_drivers!$B$12:$XFD$12,asset_level_drivers!$B$4:$XFD$4,"Yes")/12,0),0)</f>
        <v>512.5</v>
      </c>
    </row>
    <row r="359" spans="1:3" x14ac:dyDescent="0.25">
      <c r="A359" s="567">
        <f t="shared" si="5"/>
        <v>55000</v>
      </c>
      <c r="B359" s="571">
        <v>0</v>
      </c>
      <c r="C359" s="571">
        <f>+IFERROR(IF($A359&gt;=INDEX(asset_level_drivers!$7:$7,1,MATCH("Yes",asset_level_drivers!$5:$5,0)),SUMIFS(asset_level_drivers!$B$12:$XFD$12,asset_level_drivers!$B$4:$XFD$4,"Yes")/12,0),0)</f>
        <v>512.5</v>
      </c>
    </row>
    <row r="360" spans="1:3" x14ac:dyDescent="0.25">
      <c r="A360" s="575">
        <f t="shared" si="5"/>
        <v>55031</v>
      </c>
      <c r="B360" s="563">
        <v>0</v>
      </c>
      <c r="C360" s="563">
        <f>+IFERROR(IF($A360&gt;=INDEX(asset_level_drivers!$7:$7,1,MATCH("Yes",asset_level_drivers!$5:$5,0)),SUMIFS(asset_level_drivers!$B$12:$XFD$12,asset_level_drivers!$B$4:$XFD$4,"Yes")/12,0),0)</f>
        <v>512.5</v>
      </c>
    </row>
    <row r="361" spans="1:3" x14ac:dyDescent="0.25">
      <c r="A361" s="567">
        <f t="shared" si="5"/>
        <v>55061</v>
      </c>
      <c r="B361" s="571">
        <v>0</v>
      </c>
      <c r="C361" s="571">
        <f>+IFERROR(IF($A361&gt;=INDEX(asset_level_drivers!$7:$7,1,MATCH("Yes",asset_level_drivers!$5:$5,0)),SUMIFS(asset_level_drivers!$B$12:$XFD$12,asset_level_drivers!$B$4:$XFD$4,"Yes")/12,0),0)</f>
        <v>512.5</v>
      </c>
    </row>
    <row r="362" spans="1:3" x14ac:dyDescent="0.25">
      <c r="A362" s="575">
        <f t="shared" si="5"/>
        <v>55092</v>
      </c>
      <c r="B362" s="563">
        <v>0</v>
      </c>
      <c r="C362" s="563">
        <f>+IFERROR(IF($A362&gt;=INDEX(asset_level_drivers!$7:$7,1,MATCH("Yes",asset_level_drivers!$5:$5,0)),SUMIFS(asset_level_drivers!$B$12:$XFD$12,asset_level_drivers!$B$4:$XFD$4,"Yes")/12,0),0)</f>
        <v>512.5</v>
      </c>
    </row>
    <row r="363" spans="1:3" x14ac:dyDescent="0.25">
      <c r="A363" s="567">
        <f t="shared" si="5"/>
        <v>55122</v>
      </c>
      <c r="B363" s="571">
        <v>0</v>
      </c>
      <c r="C363" s="571">
        <f>+IFERROR(IF($A363&gt;=INDEX(asset_level_drivers!$7:$7,1,MATCH("Yes",asset_level_drivers!$5:$5,0)),SUMIFS(asset_level_drivers!$B$12:$XFD$12,asset_level_drivers!$B$4:$XFD$4,"Yes")/12,0),0)</f>
        <v>512.5</v>
      </c>
    </row>
    <row r="364" spans="1:3" x14ac:dyDescent="0.25">
      <c r="A364" s="575">
        <f t="shared" si="5"/>
        <v>55153</v>
      </c>
      <c r="B364" s="563">
        <v>0</v>
      </c>
      <c r="C364" s="563">
        <f>+IFERROR(IF($A364&gt;=INDEX(asset_level_drivers!$7:$7,1,MATCH("Yes",asset_level_drivers!$5:$5,0)),SUMIFS(asset_level_drivers!$B$12:$XFD$12,asset_level_drivers!$B$4:$XFD$4,"Yes")/12,0),0)</f>
        <v>512.5</v>
      </c>
    </row>
    <row r="365" spans="1:3" x14ac:dyDescent="0.25">
      <c r="A365" s="567">
        <f t="shared" si="5"/>
        <v>55184</v>
      </c>
      <c r="B365" s="571">
        <v>0</v>
      </c>
      <c r="C365" s="571">
        <f>+IFERROR(IF($A365&gt;=INDEX(asset_level_drivers!$7:$7,1,MATCH("Yes",asset_level_drivers!$5:$5,0)),SUMIFS(asset_level_drivers!$B$12:$XFD$12,asset_level_drivers!$B$4:$XFD$4,"Yes")/12,0),0)</f>
        <v>512.5</v>
      </c>
    </row>
    <row r="366" spans="1:3" x14ac:dyDescent="0.25">
      <c r="A366" s="575">
        <f t="shared" si="5"/>
        <v>55212</v>
      </c>
      <c r="B366" s="563">
        <v>0</v>
      </c>
      <c r="C366" s="563">
        <f>+IFERROR(IF($A366&gt;=INDEX(asset_level_drivers!$7:$7,1,MATCH("Yes",asset_level_drivers!$5:$5,0)),SUMIFS(asset_level_drivers!$B$12:$XFD$12,asset_level_drivers!$B$4:$XFD$4,"Yes")/12,0),0)</f>
        <v>512.5</v>
      </c>
    </row>
    <row r="367" spans="1:3" x14ac:dyDescent="0.25">
      <c r="A367" s="567">
        <f t="shared" si="5"/>
        <v>55243</v>
      </c>
      <c r="B367" s="571">
        <v>0</v>
      </c>
      <c r="C367" s="571">
        <f>+IFERROR(IF($A367&gt;=INDEX(asset_level_drivers!$7:$7,1,MATCH("Yes",asset_level_drivers!$5:$5,0)),SUMIFS(asset_level_drivers!$B$12:$XFD$12,asset_level_drivers!$B$4:$XFD$4,"Yes")/12,0),0)</f>
        <v>512.5</v>
      </c>
    </row>
    <row r="368" spans="1:3" x14ac:dyDescent="0.25">
      <c r="A368" s="575">
        <f t="shared" si="5"/>
        <v>55273</v>
      </c>
      <c r="B368" s="563">
        <v>0</v>
      </c>
      <c r="C368" s="563">
        <f>+IFERROR(IF($A368&gt;=INDEX(asset_level_drivers!$7:$7,1,MATCH("Yes",asset_level_drivers!$5:$5,0)),SUMIFS(asset_level_drivers!$B$12:$XFD$12,asset_level_drivers!$B$4:$XFD$4,"Yes")/12,0),0)</f>
        <v>512.5</v>
      </c>
    </row>
    <row r="369" spans="1:3" x14ac:dyDescent="0.25">
      <c r="A369" s="567">
        <f t="shared" si="5"/>
        <v>55304</v>
      </c>
      <c r="B369" s="571">
        <v>0</v>
      </c>
      <c r="C369" s="571">
        <f>+IFERROR(IF($A369&gt;=INDEX(asset_level_drivers!$7:$7,1,MATCH("Yes",asset_level_drivers!$5:$5,0)),SUMIFS(asset_level_drivers!$B$12:$XFD$12,asset_level_drivers!$B$4:$XFD$4,"Yes")/12,0),0)</f>
        <v>512.5</v>
      </c>
    </row>
    <row r="370" spans="1:3" x14ac:dyDescent="0.25">
      <c r="A370" s="575">
        <f t="shared" si="5"/>
        <v>55334</v>
      </c>
      <c r="B370" s="563">
        <v>0</v>
      </c>
      <c r="C370" s="563">
        <f>+IFERROR(IF($A370&gt;=INDEX(asset_level_drivers!$7:$7,1,MATCH("Yes",asset_level_drivers!$5:$5,0)),SUMIFS(asset_level_drivers!$B$12:$XFD$12,asset_level_drivers!$B$4:$XFD$4,"Yes")/12,0),0)</f>
        <v>512.5</v>
      </c>
    </row>
    <row r="371" spans="1:3" x14ac:dyDescent="0.25">
      <c r="A371" s="567">
        <f t="shared" si="5"/>
        <v>55365</v>
      </c>
      <c r="B371" s="571">
        <v>0</v>
      </c>
      <c r="C371" s="571">
        <f>+IFERROR(IF($A371&gt;=INDEX(asset_level_drivers!$7:$7,1,MATCH("Yes",asset_level_drivers!$5:$5,0)),SUMIFS(asset_level_drivers!$B$12:$XFD$12,asset_level_drivers!$B$4:$XFD$4,"Yes")/12,0),0)</f>
        <v>512.5</v>
      </c>
    </row>
    <row r="372" spans="1:3" x14ac:dyDescent="0.25">
      <c r="A372" s="575">
        <f t="shared" si="5"/>
        <v>55396</v>
      </c>
      <c r="B372" s="563">
        <v>0</v>
      </c>
      <c r="C372" s="563">
        <f>+IFERROR(IF($A372&gt;=INDEX(asset_level_drivers!$7:$7,1,MATCH("Yes",asset_level_drivers!$5:$5,0)),SUMIFS(asset_level_drivers!$B$12:$XFD$12,asset_level_drivers!$B$4:$XFD$4,"Yes")/12,0),0)</f>
        <v>512.5</v>
      </c>
    </row>
    <row r="373" spans="1:3" x14ac:dyDescent="0.25">
      <c r="A373" s="567">
        <f t="shared" si="5"/>
        <v>55426</v>
      </c>
      <c r="B373" s="571">
        <v>0</v>
      </c>
      <c r="C373" s="571">
        <f>+IFERROR(IF($A373&gt;=INDEX(asset_level_drivers!$7:$7,1,MATCH("Yes",asset_level_drivers!$5:$5,0)),SUMIFS(asset_level_drivers!$B$12:$XFD$12,asset_level_drivers!$B$4:$XFD$4,"Yes")/12,0),0)</f>
        <v>512.5</v>
      </c>
    </row>
    <row r="374" spans="1:3" x14ac:dyDescent="0.25">
      <c r="A374" s="575">
        <f t="shared" si="5"/>
        <v>55457</v>
      </c>
      <c r="B374" s="563">
        <v>0</v>
      </c>
      <c r="C374" s="563">
        <f>+IFERROR(IF($A374&gt;=INDEX(asset_level_drivers!$7:$7,1,MATCH("Yes",asset_level_drivers!$5:$5,0)),SUMIFS(asset_level_drivers!$B$12:$XFD$12,asset_level_drivers!$B$4:$XFD$4,"Yes")/12,0),0)</f>
        <v>512.5</v>
      </c>
    </row>
    <row r="375" spans="1:3" x14ac:dyDescent="0.25">
      <c r="A375" s="567">
        <f t="shared" si="5"/>
        <v>55487</v>
      </c>
      <c r="B375" s="571">
        <v>0</v>
      </c>
      <c r="C375" s="571">
        <f>+IFERROR(IF($A375&gt;=INDEX(asset_level_drivers!$7:$7,1,MATCH("Yes",asset_level_drivers!$5:$5,0)),SUMIFS(asset_level_drivers!$B$12:$XFD$12,asset_level_drivers!$B$4:$XFD$4,"Yes")/12,0),0)</f>
        <v>512.5</v>
      </c>
    </row>
    <row r="376" spans="1:3" x14ac:dyDescent="0.25">
      <c r="A376" s="575">
        <f t="shared" si="5"/>
        <v>55518</v>
      </c>
      <c r="B376" s="563">
        <v>0</v>
      </c>
      <c r="C376" s="563">
        <f>+IFERROR(IF($A376&gt;=INDEX(asset_level_drivers!$7:$7,1,MATCH("Yes",asset_level_drivers!$5:$5,0)),SUMIFS(asset_level_drivers!$B$12:$XFD$12,asset_level_drivers!$B$4:$XFD$4,"Yes")/12,0),0)</f>
        <v>512.5</v>
      </c>
    </row>
    <row r="377" spans="1:3" x14ac:dyDescent="0.25">
      <c r="A377" s="567">
        <f t="shared" si="5"/>
        <v>55549</v>
      </c>
      <c r="B377" s="571">
        <v>0</v>
      </c>
      <c r="C377" s="571">
        <f>+IFERROR(IF($A377&gt;=INDEX(asset_level_drivers!$7:$7,1,MATCH("Yes",asset_level_drivers!$5:$5,0)),SUMIFS(asset_level_drivers!$B$12:$XFD$12,asset_level_drivers!$B$4:$XFD$4,"Yes")/12,0),0)</f>
        <v>512.5</v>
      </c>
    </row>
    <row r="378" spans="1:3" x14ac:dyDescent="0.25">
      <c r="A378" s="575">
        <f t="shared" si="5"/>
        <v>55578</v>
      </c>
      <c r="B378" s="563">
        <v>0</v>
      </c>
      <c r="C378" s="563">
        <f>+IFERROR(IF($A378&gt;=INDEX(asset_level_drivers!$7:$7,1,MATCH("Yes",asset_level_drivers!$5:$5,0)),SUMIFS(asset_level_drivers!$B$12:$XFD$12,asset_level_drivers!$B$4:$XFD$4,"Yes")/12,0),0)</f>
        <v>512.5</v>
      </c>
    </row>
    <row r="379" spans="1:3" x14ac:dyDescent="0.25">
      <c r="A379" s="567">
        <f t="shared" si="5"/>
        <v>55609</v>
      </c>
      <c r="B379" s="571">
        <v>0</v>
      </c>
      <c r="C379" s="571">
        <f>+IFERROR(IF($A379&gt;=INDEX(asset_level_drivers!$7:$7,1,MATCH("Yes",asset_level_drivers!$5:$5,0)),SUMIFS(asset_level_drivers!$B$12:$XFD$12,asset_level_drivers!$B$4:$XFD$4,"Yes")/12,0),0)</f>
        <v>512.5</v>
      </c>
    </row>
    <row r="380" spans="1:3" x14ac:dyDescent="0.25">
      <c r="A380" s="575">
        <f t="shared" si="5"/>
        <v>55639</v>
      </c>
      <c r="B380" s="563">
        <v>0</v>
      </c>
      <c r="C380" s="563">
        <f>+IFERROR(IF($A380&gt;=INDEX(asset_level_drivers!$7:$7,1,MATCH("Yes",asset_level_drivers!$5:$5,0)),SUMIFS(asset_level_drivers!$B$12:$XFD$12,asset_level_drivers!$B$4:$XFD$4,"Yes")/12,0),0)</f>
        <v>512.5</v>
      </c>
    </row>
    <row r="381" spans="1:3" x14ac:dyDescent="0.25">
      <c r="A381" s="567">
        <f t="shared" si="5"/>
        <v>55670</v>
      </c>
      <c r="B381" s="571">
        <v>0</v>
      </c>
      <c r="C381" s="571">
        <f>+IFERROR(IF($A381&gt;=INDEX(asset_level_drivers!$7:$7,1,MATCH("Yes",asset_level_drivers!$5:$5,0)),SUMIFS(asset_level_drivers!$B$12:$XFD$12,asset_level_drivers!$B$4:$XFD$4,"Yes")/12,0),0)</f>
        <v>512.5</v>
      </c>
    </row>
    <row r="382" spans="1:3" x14ac:dyDescent="0.25">
      <c r="A382" s="575">
        <f t="shared" si="5"/>
        <v>55700</v>
      </c>
      <c r="B382" s="563">
        <v>0</v>
      </c>
      <c r="C382" s="563">
        <f>+IFERROR(IF($A382&gt;=INDEX(asset_level_drivers!$7:$7,1,MATCH("Yes",asset_level_drivers!$5:$5,0)),SUMIFS(asset_level_drivers!$B$12:$XFD$12,asset_level_drivers!$B$4:$XFD$4,"Yes")/12,0),0)</f>
        <v>512.5</v>
      </c>
    </row>
    <row r="383" spans="1:3" x14ac:dyDescent="0.25">
      <c r="A383" s="567">
        <f t="shared" si="5"/>
        <v>55731</v>
      </c>
      <c r="B383" s="571">
        <v>0</v>
      </c>
      <c r="C383" s="571">
        <f>+IFERROR(IF($A383&gt;=INDEX(asset_level_drivers!$7:$7,1,MATCH("Yes",asset_level_drivers!$5:$5,0)),SUMIFS(asset_level_drivers!$B$12:$XFD$12,asset_level_drivers!$B$4:$XFD$4,"Yes")/12,0),0)</f>
        <v>512.5</v>
      </c>
    </row>
    <row r="384" spans="1:3" x14ac:dyDescent="0.25">
      <c r="A384" s="575">
        <f t="shared" si="5"/>
        <v>55762</v>
      </c>
      <c r="B384" s="563">
        <v>0</v>
      </c>
      <c r="C384" s="563">
        <f>+IFERROR(IF($A384&gt;=INDEX(asset_level_drivers!$7:$7,1,MATCH("Yes",asset_level_drivers!$5:$5,0)),SUMIFS(asset_level_drivers!$B$12:$XFD$12,asset_level_drivers!$B$4:$XFD$4,"Yes")/12,0),0)</f>
        <v>512.5</v>
      </c>
    </row>
    <row r="385" spans="1:3" x14ac:dyDescent="0.25">
      <c r="A385" s="567">
        <f t="shared" si="5"/>
        <v>55792</v>
      </c>
      <c r="B385" s="571">
        <v>0</v>
      </c>
      <c r="C385" s="571">
        <f>+IFERROR(IF($A385&gt;=INDEX(asset_level_drivers!$7:$7,1,MATCH("Yes",asset_level_drivers!$5:$5,0)),SUMIFS(asset_level_drivers!$B$12:$XFD$12,asset_level_drivers!$B$4:$XFD$4,"Yes")/12,0),0)</f>
        <v>512.5</v>
      </c>
    </row>
    <row r="386" spans="1:3" x14ac:dyDescent="0.25">
      <c r="A386" s="575">
        <f t="shared" si="5"/>
        <v>55823</v>
      </c>
      <c r="B386" s="563">
        <v>0</v>
      </c>
      <c r="C386" s="563">
        <f>+IFERROR(IF($A386&gt;=INDEX(asset_level_drivers!$7:$7,1,MATCH("Yes",asset_level_drivers!$5:$5,0)),SUMIFS(asset_level_drivers!$B$12:$XFD$12,asset_level_drivers!$B$4:$XFD$4,"Yes")/12,0),0)</f>
        <v>512.5</v>
      </c>
    </row>
    <row r="387" spans="1:3" x14ac:dyDescent="0.25">
      <c r="A387" s="567">
        <f t="shared" ref="A387:A450" si="6">+EOMONTH(A386,1)</f>
        <v>55853</v>
      </c>
      <c r="B387" s="571">
        <v>0</v>
      </c>
      <c r="C387" s="571">
        <f>+IFERROR(IF($A387&gt;=INDEX(asset_level_drivers!$7:$7,1,MATCH("Yes",asset_level_drivers!$5:$5,0)),SUMIFS(asset_level_drivers!$B$12:$XFD$12,asset_level_drivers!$B$4:$XFD$4,"Yes")/12,0),0)</f>
        <v>512.5</v>
      </c>
    </row>
    <row r="388" spans="1:3" x14ac:dyDescent="0.25">
      <c r="A388" s="575">
        <f t="shared" si="6"/>
        <v>55884</v>
      </c>
      <c r="B388" s="563">
        <v>0</v>
      </c>
      <c r="C388" s="563">
        <f>+IFERROR(IF($A388&gt;=INDEX(asset_level_drivers!$7:$7,1,MATCH("Yes",asset_level_drivers!$5:$5,0)),SUMIFS(asset_level_drivers!$B$12:$XFD$12,asset_level_drivers!$B$4:$XFD$4,"Yes")/12,0),0)</f>
        <v>512.5</v>
      </c>
    </row>
    <row r="389" spans="1:3" x14ac:dyDescent="0.25">
      <c r="A389" s="567">
        <f t="shared" si="6"/>
        <v>55915</v>
      </c>
      <c r="B389" s="571">
        <v>0</v>
      </c>
      <c r="C389" s="571">
        <f>+IFERROR(IF($A389&gt;=INDEX(asset_level_drivers!$7:$7,1,MATCH("Yes",asset_level_drivers!$5:$5,0)),SUMIFS(asset_level_drivers!$B$12:$XFD$12,asset_level_drivers!$B$4:$XFD$4,"Yes")/12,0),0)</f>
        <v>512.5</v>
      </c>
    </row>
    <row r="390" spans="1:3" x14ac:dyDescent="0.25">
      <c r="A390" s="575">
        <f t="shared" si="6"/>
        <v>55943</v>
      </c>
      <c r="B390" s="563">
        <v>0</v>
      </c>
      <c r="C390" s="563">
        <f>+IFERROR(IF($A390&gt;=INDEX(asset_level_drivers!$7:$7,1,MATCH("Yes",asset_level_drivers!$5:$5,0)),SUMIFS(asset_level_drivers!$B$12:$XFD$12,asset_level_drivers!$B$4:$XFD$4,"Yes")/12,0),0)</f>
        <v>512.5</v>
      </c>
    </row>
    <row r="391" spans="1:3" x14ac:dyDescent="0.25">
      <c r="A391" s="567">
        <f t="shared" si="6"/>
        <v>55974</v>
      </c>
      <c r="B391" s="571">
        <v>0</v>
      </c>
      <c r="C391" s="571">
        <f>+IFERROR(IF($A391&gt;=INDEX(asset_level_drivers!$7:$7,1,MATCH("Yes",asset_level_drivers!$5:$5,0)),SUMIFS(asset_level_drivers!$B$12:$XFD$12,asset_level_drivers!$B$4:$XFD$4,"Yes")/12,0),0)</f>
        <v>512.5</v>
      </c>
    </row>
    <row r="392" spans="1:3" x14ac:dyDescent="0.25">
      <c r="A392" s="575">
        <f t="shared" si="6"/>
        <v>56004</v>
      </c>
      <c r="B392" s="563">
        <v>0</v>
      </c>
      <c r="C392" s="563">
        <f>+IFERROR(IF($A392&gt;=INDEX(asset_level_drivers!$7:$7,1,MATCH("Yes",asset_level_drivers!$5:$5,0)),SUMIFS(asset_level_drivers!$B$12:$XFD$12,asset_level_drivers!$B$4:$XFD$4,"Yes")/12,0),0)</f>
        <v>512.5</v>
      </c>
    </row>
    <row r="393" spans="1:3" x14ac:dyDescent="0.25">
      <c r="A393" s="567">
        <f t="shared" si="6"/>
        <v>56035</v>
      </c>
      <c r="B393" s="571">
        <v>0</v>
      </c>
      <c r="C393" s="571">
        <f>+IFERROR(IF($A393&gt;=INDEX(asset_level_drivers!$7:$7,1,MATCH("Yes",asset_level_drivers!$5:$5,0)),SUMIFS(asset_level_drivers!$B$12:$XFD$12,asset_level_drivers!$B$4:$XFD$4,"Yes")/12,0),0)</f>
        <v>512.5</v>
      </c>
    </row>
    <row r="394" spans="1:3" x14ac:dyDescent="0.25">
      <c r="A394" s="575">
        <f t="shared" si="6"/>
        <v>56065</v>
      </c>
      <c r="B394" s="563">
        <v>0</v>
      </c>
      <c r="C394" s="563">
        <f>+IFERROR(IF($A394&gt;=INDEX(asset_level_drivers!$7:$7,1,MATCH("Yes",asset_level_drivers!$5:$5,0)),SUMIFS(asset_level_drivers!$B$12:$XFD$12,asset_level_drivers!$B$4:$XFD$4,"Yes")/12,0),0)</f>
        <v>512.5</v>
      </c>
    </row>
    <row r="395" spans="1:3" x14ac:dyDescent="0.25">
      <c r="A395" s="567">
        <f t="shared" si="6"/>
        <v>56096</v>
      </c>
      <c r="B395" s="571">
        <v>0</v>
      </c>
      <c r="C395" s="571">
        <f>+IFERROR(IF($A395&gt;=INDEX(asset_level_drivers!$7:$7,1,MATCH("Yes",asset_level_drivers!$5:$5,0)),SUMIFS(asset_level_drivers!$B$12:$XFD$12,asset_level_drivers!$B$4:$XFD$4,"Yes")/12,0),0)</f>
        <v>512.5</v>
      </c>
    </row>
    <row r="396" spans="1:3" x14ac:dyDescent="0.25">
      <c r="A396" s="575">
        <f t="shared" si="6"/>
        <v>56127</v>
      </c>
      <c r="B396" s="563">
        <v>0</v>
      </c>
      <c r="C396" s="563">
        <f>+IFERROR(IF($A396&gt;=INDEX(asset_level_drivers!$7:$7,1,MATCH("Yes",asset_level_drivers!$5:$5,0)),SUMIFS(asset_level_drivers!$B$12:$XFD$12,asset_level_drivers!$B$4:$XFD$4,"Yes")/12,0),0)</f>
        <v>512.5</v>
      </c>
    </row>
    <row r="397" spans="1:3" x14ac:dyDescent="0.25">
      <c r="A397" s="567">
        <f t="shared" si="6"/>
        <v>56157</v>
      </c>
      <c r="B397" s="571">
        <v>0</v>
      </c>
      <c r="C397" s="571">
        <f>+IFERROR(IF($A397&gt;=INDEX(asset_level_drivers!$7:$7,1,MATCH("Yes",asset_level_drivers!$5:$5,0)),SUMIFS(asset_level_drivers!$B$12:$XFD$12,asset_level_drivers!$B$4:$XFD$4,"Yes")/12,0),0)</f>
        <v>512.5</v>
      </c>
    </row>
    <row r="398" spans="1:3" x14ac:dyDescent="0.25">
      <c r="A398" s="575">
        <f t="shared" si="6"/>
        <v>56188</v>
      </c>
      <c r="B398" s="563">
        <v>0</v>
      </c>
      <c r="C398" s="563">
        <f>+IFERROR(IF($A398&gt;=INDEX(asset_level_drivers!$7:$7,1,MATCH("Yes",asset_level_drivers!$5:$5,0)),SUMIFS(asset_level_drivers!$B$12:$XFD$12,asset_level_drivers!$B$4:$XFD$4,"Yes")/12,0),0)</f>
        <v>512.5</v>
      </c>
    </row>
    <row r="399" spans="1:3" x14ac:dyDescent="0.25">
      <c r="A399" s="567">
        <f t="shared" si="6"/>
        <v>56218</v>
      </c>
      <c r="B399" s="571">
        <v>0</v>
      </c>
      <c r="C399" s="571">
        <f>+IFERROR(IF($A399&gt;=INDEX(asset_level_drivers!$7:$7,1,MATCH("Yes",asset_level_drivers!$5:$5,0)),SUMIFS(asset_level_drivers!$B$12:$XFD$12,asset_level_drivers!$B$4:$XFD$4,"Yes")/12,0),0)</f>
        <v>512.5</v>
      </c>
    </row>
    <row r="400" spans="1:3" x14ac:dyDescent="0.25">
      <c r="A400" s="575">
        <f t="shared" si="6"/>
        <v>56249</v>
      </c>
      <c r="B400" s="563">
        <v>0</v>
      </c>
      <c r="C400" s="563">
        <f>+IFERROR(IF($A400&gt;=INDEX(asset_level_drivers!$7:$7,1,MATCH("Yes",asset_level_drivers!$5:$5,0)),SUMIFS(asset_level_drivers!$B$12:$XFD$12,asset_level_drivers!$B$4:$XFD$4,"Yes")/12,0),0)</f>
        <v>512.5</v>
      </c>
    </row>
    <row r="401" spans="1:3" x14ac:dyDescent="0.25">
      <c r="A401" s="567">
        <f t="shared" si="6"/>
        <v>56280</v>
      </c>
      <c r="B401" s="571">
        <v>0</v>
      </c>
      <c r="C401" s="571">
        <f>+IFERROR(IF($A401&gt;=INDEX(asset_level_drivers!$7:$7,1,MATCH("Yes",asset_level_drivers!$5:$5,0)),SUMIFS(asset_level_drivers!$B$12:$XFD$12,asset_level_drivers!$B$4:$XFD$4,"Yes")/12,0),0)</f>
        <v>512.5</v>
      </c>
    </row>
    <row r="402" spans="1:3" x14ac:dyDescent="0.25">
      <c r="A402" s="575">
        <f t="shared" si="6"/>
        <v>56308</v>
      </c>
      <c r="B402" s="563">
        <v>0</v>
      </c>
      <c r="C402" s="563">
        <f>+IFERROR(IF($A402&gt;=INDEX(asset_level_drivers!$7:$7,1,MATCH("Yes",asset_level_drivers!$5:$5,0)),SUMIFS(asset_level_drivers!$B$12:$XFD$12,asset_level_drivers!$B$4:$XFD$4,"Yes")/12,0),0)</f>
        <v>512.5</v>
      </c>
    </row>
    <row r="403" spans="1:3" x14ac:dyDescent="0.25">
      <c r="A403" s="567">
        <f t="shared" si="6"/>
        <v>56339</v>
      </c>
      <c r="B403" s="571">
        <v>0</v>
      </c>
      <c r="C403" s="571">
        <f>+IFERROR(IF($A403&gt;=INDEX(asset_level_drivers!$7:$7,1,MATCH("Yes",asset_level_drivers!$5:$5,0)),SUMIFS(asset_level_drivers!$B$12:$XFD$12,asset_level_drivers!$B$4:$XFD$4,"Yes")/12,0),0)</f>
        <v>512.5</v>
      </c>
    </row>
    <row r="404" spans="1:3" x14ac:dyDescent="0.25">
      <c r="A404" s="575">
        <f t="shared" si="6"/>
        <v>56369</v>
      </c>
      <c r="B404" s="563">
        <v>0</v>
      </c>
      <c r="C404" s="563">
        <f>+IFERROR(IF($A404&gt;=INDEX(asset_level_drivers!$7:$7,1,MATCH("Yes",asset_level_drivers!$5:$5,0)),SUMIFS(asset_level_drivers!$B$12:$XFD$12,asset_level_drivers!$B$4:$XFD$4,"Yes")/12,0),0)</f>
        <v>512.5</v>
      </c>
    </row>
    <row r="405" spans="1:3" x14ac:dyDescent="0.25">
      <c r="A405" s="567">
        <f t="shared" si="6"/>
        <v>56400</v>
      </c>
      <c r="B405" s="571">
        <v>0</v>
      </c>
      <c r="C405" s="571">
        <f>+IFERROR(IF($A405&gt;=INDEX(asset_level_drivers!$7:$7,1,MATCH("Yes",asset_level_drivers!$5:$5,0)),SUMIFS(asset_level_drivers!$B$12:$XFD$12,asset_level_drivers!$B$4:$XFD$4,"Yes")/12,0),0)</f>
        <v>512.5</v>
      </c>
    </row>
    <row r="406" spans="1:3" x14ac:dyDescent="0.25">
      <c r="A406" s="575">
        <f t="shared" si="6"/>
        <v>56430</v>
      </c>
      <c r="B406" s="563">
        <v>0</v>
      </c>
      <c r="C406" s="563">
        <f>+IFERROR(IF($A406&gt;=INDEX(asset_level_drivers!$7:$7,1,MATCH("Yes",asset_level_drivers!$5:$5,0)),SUMIFS(asset_level_drivers!$B$12:$XFD$12,asset_level_drivers!$B$4:$XFD$4,"Yes")/12,0),0)</f>
        <v>512.5</v>
      </c>
    </row>
    <row r="407" spans="1:3" x14ac:dyDescent="0.25">
      <c r="A407" s="567">
        <f t="shared" si="6"/>
        <v>56461</v>
      </c>
      <c r="B407" s="571">
        <v>0</v>
      </c>
      <c r="C407" s="571">
        <f>+IFERROR(IF($A407&gt;=INDEX(asset_level_drivers!$7:$7,1,MATCH("Yes",asset_level_drivers!$5:$5,0)),SUMIFS(asset_level_drivers!$B$12:$XFD$12,asset_level_drivers!$B$4:$XFD$4,"Yes")/12,0),0)</f>
        <v>512.5</v>
      </c>
    </row>
    <row r="408" spans="1:3" x14ac:dyDescent="0.25">
      <c r="A408" s="575">
        <f t="shared" si="6"/>
        <v>56492</v>
      </c>
      <c r="B408" s="563">
        <v>0</v>
      </c>
      <c r="C408" s="563">
        <f>+IFERROR(IF($A408&gt;=INDEX(asset_level_drivers!$7:$7,1,MATCH("Yes",asset_level_drivers!$5:$5,0)),SUMIFS(asset_level_drivers!$B$12:$XFD$12,asset_level_drivers!$B$4:$XFD$4,"Yes")/12,0),0)</f>
        <v>512.5</v>
      </c>
    </row>
    <row r="409" spans="1:3" x14ac:dyDescent="0.25">
      <c r="A409" s="567">
        <f t="shared" si="6"/>
        <v>56522</v>
      </c>
      <c r="B409" s="571">
        <v>0</v>
      </c>
      <c r="C409" s="571">
        <f>+IFERROR(IF($A409&gt;=INDEX(asset_level_drivers!$7:$7,1,MATCH("Yes",asset_level_drivers!$5:$5,0)),SUMIFS(asset_level_drivers!$B$12:$XFD$12,asset_level_drivers!$B$4:$XFD$4,"Yes")/12,0),0)</f>
        <v>512.5</v>
      </c>
    </row>
    <row r="410" spans="1:3" x14ac:dyDescent="0.25">
      <c r="A410" s="575">
        <f t="shared" si="6"/>
        <v>56553</v>
      </c>
      <c r="B410" s="563">
        <v>0</v>
      </c>
      <c r="C410" s="563">
        <f>+IFERROR(IF($A410&gt;=INDEX(asset_level_drivers!$7:$7,1,MATCH("Yes",asset_level_drivers!$5:$5,0)),SUMIFS(asset_level_drivers!$B$12:$XFD$12,asset_level_drivers!$B$4:$XFD$4,"Yes")/12,0),0)</f>
        <v>512.5</v>
      </c>
    </row>
    <row r="411" spans="1:3" x14ac:dyDescent="0.25">
      <c r="A411" s="567">
        <f t="shared" si="6"/>
        <v>56583</v>
      </c>
      <c r="B411" s="571">
        <v>0</v>
      </c>
      <c r="C411" s="571">
        <f>+IFERROR(IF($A411&gt;=INDEX(asset_level_drivers!$7:$7,1,MATCH("Yes",asset_level_drivers!$5:$5,0)),SUMIFS(asset_level_drivers!$B$12:$XFD$12,asset_level_drivers!$B$4:$XFD$4,"Yes")/12,0),0)</f>
        <v>512.5</v>
      </c>
    </row>
    <row r="412" spans="1:3" x14ac:dyDescent="0.25">
      <c r="A412" s="575">
        <f t="shared" si="6"/>
        <v>56614</v>
      </c>
      <c r="B412" s="563">
        <v>0</v>
      </c>
      <c r="C412" s="563">
        <f>+IFERROR(IF($A412&gt;=INDEX(asset_level_drivers!$7:$7,1,MATCH("Yes",asset_level_drivers!$5:$5,0)),SUMIFS(asset_level_drivers!$B$12:$XFD$12,asset_level_drivers!$B$4:$XFD$4,"Yes")/12,0),0)</f>
        <v>512.5</v>
      </c>
    </row>
    <row r="413" spans="1:3" x14ac:dyDescent="0.25">
      <c r="A413" s="567">
        <f t="shared" si="6"/>
        <v>56645</v>
      </c>
      <c r="B413" s="571">
        <v>0</v>
      </c>
      <c r="C413" s="571">
        <f>+IFERROR(IF($A413&gt;=INDEX(asset_level_drivers!$7:$7,1,MATCH("Yes",asset_level_drivers!$5:$5,0)),SUMIFS(asset_level_drivers!$B$12:$XFD$12,asset_level_drivers!$B$4:$XFD$4,"Yes")/12,0),0)</f>
        <v>512.5</v>
      </c>
    </row>
    <row r="414" spans="1:3" x14ac:dyDescent="0.25">
      <c r="A414" s="575">
        <f t="shared" si="6"/>
        <v>56673</v>
      </c>
      <c r="B414" s="563">
        <v>0</v>
      </c>
      <c r="C414" s="563">
        <f>+IFERROR(IF($A414&gt;=INDEX(asset_level_drivers!$7:$7,1,MATCH("Yes",asset_level_drivers!$5:$5,0)),SUMIFS(asset_level_drivers!$B$12:$XFD$12,asset_level_drivers!$B$4:$XFD$4,"Yes")/12,0),0)</f>
        <v>512.5</v>
      </c>
    </row>
    <row r="415" spans="1:3" x14ac:dyDescent="0.25">
      <c r="A415" s="567">
        <f t="shared" si="6"/>
        <v>56704</v>
      </c>
      <c r="B415" s="571">
        <v>0</v>
      </c>
      <c r="C415" s="571">
        <f>+IFERROR(IF($A415&gt;=INDEX(asset_level_drivers!$7:$7,1,MATCH("Yes",asset_level_drivers!$5:$5,0)),SUMIFS(asset_level_drivers!$B$12:$XFD$12,asset_level_drivers!$B$4:$XFD$4,"Yes")/12,0),0)</f>
        <v>512.5</v>
      </c>
    </row>
    <row r="416" spans="1:3" x14ac:dyDescent="0.25">
      <c r="A416" s="575">
        <f t="shared" si="6"/>
        <v>56734</v>
      </c>
      <c r="B416" s="563">
        <v>0</v>
      </c>
      <c r="C416" s="563">
        <f>+IFERROR(IF($A416&gt;=INDEX(asset_level_drivers!$7:$7,1,MATCH("Yes",asset_level_drivers!$5:$5,0)),SUMIFS(asset_level_drivers!$B$12:$XFD$12,asset_level_drivers!$B$4:$XFD$4,"Yes")/12,0),0)</f>
        <v>512.5</v>
      </c>
    </row>
    <row r="417" spans="1:3" x14ac:dyDescent="0.25">
      <c r="A417" s="567">
        <f t="shared" si="6"/>
        <v>56765</v>
      </c>
      <c r="B417" s="571">
        <v>0</v>
      </c>
      <c r="C417" s="571">
        <f>+IFERROR(IF($A417&gt;=INDEX(asset_level_drivers!$7:$7,1,MATCH("Yes",asset_level_drivers!$5:$5,0)),SUMIFS(asset_level_drivers!$B$12:$XFD$12,asset_level_drivers!$B$4:$XFD$4,"Yes")/12,0),0)</f>
        <v>512.5</v>
      </c>
    </row>
    <row r="418" spans="1:3" x14ac:dyDescent="0.25">
      <c r="A418" s="575">
        <f t="shared" si="6"/>
        <v>56795</v>
      </c>
      <c r="B418" s="563">
        <v>0</v>
      </c>
      <c r="C418" s="563">
        <f>+IFERROR(IF($A418&gt;=INDEX(asset_level_drivers!$7:$7,1,MATCH("Yes",asset_level_drivers!$5:$5,0)),SUMIFS(asset_level_drivers!$B$12:$XFD$12,asset_level_drivers!$B$4:$XFD$4,"Yes")/12,0),0)</f>
        <v>512.5</v>
      </c>
    </row>
    <row r="419" spans="1:3" x14ac:dyDescent="0.25">
      <c r="A419" s="567">
        <f t="shared" si="6"/>
        <v>56826</v>
      </c>
      <c r="B419" s="571">
        <v>0</v>
      </c>
      <c r="C419" s="571">
        <f>+IFERROR(IF($A419&gt;=INDEX(asset_level_drivers!$7:$7,1,MATCH("Yes",asset_level_drivers!$5:$5,0)),SUMIFS(asset_level_drivers!$B$12:$XFD$12,asset_level_drivers!$B$4:$XFD$4,"Yes")/12,0),0)</f>
        <v>512.5</v>
      </c>
    </row>
    <row r="420" spans="1:3" x14ac:dyDescent="0.25">
      <c r="A420" s="575">
        <f t="shared" si="6"/>
        <v>56857</v>
      </c>
      <c r="B420" s="563">
        <v>0</v>
      </c>
      <c r="C420" s="563">
        <f>+IFERROR(IF($A420&gt;=INDEX(asset_level_drivers!$7:$7,1,MATCH("Yes",asset_level_drivers!$5:$5,0)),SUMIFS(asset_level_drivers!$B$12:$XFD$12,asset_level_drivers!$B$4:$XFD$4,"Yes")/12,0),0)</f>
        <v>512.5</v>
      </c>
    </row>
    <row r="421" spans="1:3" x14ac:dyDescent="0.25">
      <c r="A421" s="567">
        <f t="shared" si="6"/>
        <v>56887</v>
      </c>
      <c r="B421" s="571">
        <v>0</v>
      </c>
      <c r="C421" s="571">
        <f>+IFERROR(IF($A421&gt;=INDEX(asset_level_drivers!$7:$7,1,MATCH("Yes",asset_level_drivers!$5:$5,0)),SUMIFS(asset_level_drivers!$B$12:$XFD$12,asset_level_drivers!$B$4:$XFD$4,"Yes")/12,0),0)</f>
        <v>512.5</v>
      </c>
    </row>
    <row r="422" spans="1:3" x14ac:dyDescent="0.25">
      <c r="A422" s="575">
        <f t="shared" si="6"/>
        <v>56918</v>
      </c>
      <c r="B422" s="563">
        <v>0</v>
      </c>
      <c r="C422" s="563">
        <f>+IFERROR(IF($A422&gt;=INDEX(asset_level_drivers!$7:$7,1,MATCH("Yes",asset_level_drivers!$5:$5,0)),SUMIFS(asset_level_drivers!$B$12:$XFD$12,asset_level_drivers!$B$4:$XFD$4,"Yes")/12,0),0)</f>
        <v>512.5</v>
      </c>
    </row>
    <row r="423" spans="1:3" x14ac:dyDescent="0.25">
      <c r="A423" s="567">
        <f t="shared" si="6"/>
        <v>56948</v>
      </c>
      <c r="B423" s="571">
        <v>0</v>
      </c>
      <c r="C423" s="571">
        <f>+IFERROR(IF($A423&gt;=INDEX(asset_level_drivers!$7:$7,1,MATCH("Yes",asset_level_drivers!$5:$5,0)),SUMIFS(asset_level_drivers!$B$12:$XFD$12,asset_level_drivers!$B$4:$XFD$4,"Yes")/12,0),0)</f>
        <v>512.5</v>
      </c>
    </row>
    <row r="424" spans="1:3" x14ac:dyDescent="0.25">
      <c r="A424" s="575">
        <f t="shared" si="6"/>
        <v>56979</v>
      </c>
      <c r="B424" s="563">
        <v>0</v>
      </c>
      <c r="C424" s="563">
        <f>+IFERROR(IF($A424&gt;=INDEX(asset_level_drivers!$7:$7,1,MATCH("Yes",asset_level_drivers!$5:$5,0)),SUMIFS(asset_level_drivers!$B$12:$XFD$12,asset_level_drivers!$B$4:$XFD$4,"Yes")/12,0),0)</f>
        <v>512.5</v>
      </c>
    </row>
    <row r="425" spans="1:3" x14ac:dyDescent="0.25">
      <c r="A425" s="567">
        <f t="shared" si="6"/>
        <v>57010</v>
      </c>
      <c r="B425" s="571">
        <v>0</v>
      </c>
      <c r="C425" s="571">
        <f>+IFERROR(IF($A425&gt;=INDEX(asset_level_drivers!$7:$7,1,MATCH("Yes",asset_level_drivers!$5:$5,0)),SUMIFS(asset_level_drivers!$B$12:$XFD$12,asset_level_drivers!$B$4:$XFD$4,"Yes")/12,0),0)</f>
        <v>512.5</v>
      </c>
    </row>
    <row r="426" spans="1:3" x14ac:dyDescent="0.25">
      <c r="A426" s="575">
        <f t="shared" si="6"/>
        <v>57039</v>
      </c>
      <c r="B426" s="563">
        <v>0</v>
      </c>
      <c r="C426" s="563">
        <f>+IFERROR(IF($A426&gt;=INDEX(asset_level_drivers!$7:$7,1,MATCH("Yes",asset_level_drivers!$5:$5,0)),SUMIFS(asset_level_drivers!$B$12:$XFD$12,asset_level_drivers!$B$4:$XFD$4,"Yes")/12,0),0)</f>
        <v>512.5</v>
      </c>
    </row>
    <row r="427" spans="1:3" x14ac:dyDescent="0.25">
      <c r="A427" s="567">
        <f t="shared" si="6"/>
        <v>57070</v>
      </c>
      <c r="B427" s="571">
        <v>0</v>
      </c>
      <c r="C427" s="571">
        <f>+IFERROR(IF($A427&gt;=INDEX(asset_level_drivers!$7:$7,1,MATCH("Yes",asset_level_drivers!$5:$5,0)),SUMIFS(asset_level_drivers!$B$12:$XFD$12,asset_level_drivers!$B$4:$XFD$4,"Yes")/12,0),0)</f>
        <v>512.5</v>
      </c>
    </row>
    <row r="428" spans="1:3" x14ac:dyDescent="0.25">
      <c r="A428" s="575">
        <f t="shared" si="6"/>
        <v>57100</v>
      </c>
      <c r="B428" s="563">
        <v>0</v>
      </c>
      <c r="C428" s="563">
        <f>+IFERROR(IF($A428&gt;=INDEX(asset_level_drivers!$7:$7,1,MATCH("Yes",asset_level_drivers!$5:$5,0)),SUMIFS(asset_level_drivers!$B$12:$XFD$12,asset_level_drivers!$B$4:$XFD$4,"Yes")/12,0),0)</f>
        <v>512.5</v>
      </c>
    </row>
    <row r="429" spans="1:3" x14ac:dyDescent="0.25">
      <c r="A429" s="567">
        <f t="shared" si="6"/>
        <v>57131</v>
      </c>
      <c r="B429" s="571">
        <v>0</v>
      </c>
      <c r="C429" s="571">
        <f>+IFERROR(IF($A429&gt;=INDEX(asset_level_drivers!$7:$7,1,MATCH("Yes",asset_level_drivers!$5:$5,0)),SUMIFS(asset_level_drivers!$B$12:$XFD$12,asset_level_drivers!$B$4:$XFD$4,"Yes")/12,0),0)</f>
        <v>512.5</v>
      </c>
    </row>
    <row r="430" spans="1:3" x14ac:dyDescent="0.25">
      <c r="A430" s="575">
        <f t="shared" si="6"/>
        <v>57161</v>
      </c>
      <c r="B430" s="563">
        <v>0</v>
      </c>
      <c r="C430" s="563">
        <f>+IFERROR(IF($A430&gt;=INDEX(asset_level_drivers!$7:$7,1,MATCH("Yes",asset_level_drivers!$5:$5,0)),SUMIFS(asset_level_drivers!$B$12:$XFD$12,asset_level_drivers!$B$4:$XFD$4,"Yes")/12,0),0)</f>
        <v>512.5</v>
      </c>
    </row>
    <row r="431" spans="1:3" x14ac:dyDescent="0.25">
      <c r="A431" s="567">
        <f t="shared" si="6"/>
        <v>57192</v>
      </c>
      <c r="B431" s="571">
        <v>0</v>
      </c>
      <c r="C431" s="571">
        <f>+IFERROR(IF($A431&gt;=INDEX(asset_level_drivers!$7:$7,1,MATCH("Yes",asset_level_drivers!$5:$5,0)),SUMIFS(asset_level_drivers!$B$12:$XFD$12,asset_level_drivers!$B$4:$XFD$4,"Yes")/12,0),0)</f>
        <v>512.5</v>
      </c>
    </row>
    <row r="432" spans="1:3" x14ac:dyDescent="0.25">
      <c r="A432" s="575">
        <f t="shared" si="6"/>
        <v>57223</v>
      </c>
      <c r="B432" s="563">
        <v>0</v>
      </c>
      <c r="C432" s="563">
        <f>+IFERROR(IF($A432&gt;=INDEX(asset_level_drivers!$7:$7,1,MATCH("Yes",asset_level_drivers!$5:$5,0)),SUMIFS(asset_level_drivers!$B$12:$XFD$12,asset_level_drivers!$B$4:$XFD$4,"Yes")/12,0),0)</f>
        <v>512.5</v>
      </c>
    </row>
    <row r="433" spans="1:3" x14ac:dyDescent="0.25">
      <c r="A433" s="567">
        <f t="shared" si="6"/>
        <v>57253</v>
      </c>
      <c r="B433" s="571">
        <v>0</v>
      </c>
      <c r="C433" s="571">
        <f>+IFERROR(IF($A433&gt;=INDEX(asset_level_drivers!$7:$7,1,MATCH("Yes",asset_level_drivers!$5:$5,0)),SUMIFS(asset_level_drivers!$B$12:$XFD$12,asset_level_drivers!$B$4:$XFD$4,"Yes")/12,0),0)</f>
        <v>512.5</v>
      </c>
    </row>
    <row r="434" spans="1:3" x14ac:dyDescent="0.25">
      <c r="A434" s="575">
        <f t="shared" si="6"/>
        <v>57284</v>
      </c>
      <c r="B434" s="563">
        <v>0</v>
      </c>
      <c r="C434" s="563">
        <f>+IFERROR(IF($A434&gt;=INDEX(asset_level_drivers!$7:$7,1,MATCH("Yes",asset_level_drivers!$5:$5,0)),SUMIFS(asset_level_drivers!$B$12:$XFD$12,asset_level_drivers!$B$4:$XFD$4,"Yes")/12,0),0)</f>
        <v>512.5</v>
      </c>
    </row>
    <row r="435" spans="1:3" x14ac:dyDescent="0.25">
      <c r="A435" s="567">
        <f t="shared" si="6"/>
        <v>57314</v>
      </c>
      <c r="B435" s="571">
        <v>0</v>
      </c>
      <c r="C435" s="571">
        <f>+IFERROR(IF($A435&gt;=INDEX(asset_level_drivers!$7:$7,1,MATCH("Yes",asset_level_drivers!$5:$5,0)),SUMIFS(asset_level_drivers!$B$12:$XFD$12,asset_level_drivers!$B$4:$XFD$4,"Yes")/12,0),0)</f>
        <v>512.5</v>
      </c>
    </row>
    <row r="436" spans="1:3" x14ac:dyDescent="0.25">
      <c r="A436" s="575">
        <f t="shared" si="6"/>
        <v>57345</v>
      </c>
      <c r="B436" s="563">
        <v>0</v>
      </c>
      <c r="C436" s="563">
        <f>+IFERROR(IF($A436&gt;=INDEX(asset_level_drivers!$7:$7,1,MATCH("Yes",asset_level_drivers!$5:$5,0)),SUMIFS(asset_level_drivers!$B$12:$XFD$12,asset_level_drivers!$B$4:$XFD$4,"Yes")/12,0),0)</f>
        <v>512.5</v>
      </c>
    </row>
    <row r="437" spans="1:3" x14ac:dyDescent="0.25">
      <c r="A437" s="567">
        <f t="shared" si="6"/>
        <v>57376</v>
      </c>
      <c r="B437" s="571">
        <v>0</v>
      </c>
      <c r="C437" s="571">
        <f>+IFERROR(IF($A437&gt;=INDEX(asset_level_drivers!$7:$7,1,MATCH("Yes",asset_level_drivers!$5:$5,0)),SUMIFS(asset_level_drivers!$B$12:$XFD$12,asset_level_drivers!$B$4:$XFD$4,"Yes")/12,0),0)</f>
        <v>512.5</v>
      </c>
    </row>
    <row r="438" spans="1:3" x14ac:dyDescent="0.25">
      <c r="A438" s="575">
        <f t="shared" si="6"/>
        <v>57404</v>
      </c>
      <c r="B438" s="563">
        <v>0</v>
      </c>
      <c r="C438" s="563">
        <f>+IFERROR(IF($A438&gt;=INDEX(asset_level_drivers!$7:$7,1,MATCH("Yes",asset_level_drivers!$5:$5,0)),SUMIFS(asset_level_drivers!$B$12:$XFD$12,asset_level_drivers!$B$4:$XFD$4,"Yes")/12,0),0)</f>
        <v>512.5</v>
      </c>
    </row>
    <row r="439" spans="1:3" x14ac:dyDescent="0.25">
      <c r="A439" s="567">
        <f t="shared" si="6"/>
        <v>57435</v>
      </c>
      <c r="B439" s="571">
        <v>0</v>
      </c>
      <c r="C439" s="571">
        <f>+IFERROR(IF($A439&gt;=INDEX(asset_level_drivers!$7:$7,1,MATCH("Yes",asset_level_drivers!$5:$5,0)),SUMIFS(asset_level_drivers!$B$12:$XFD$12,asset_level_drivers!$B$4:$XFD$4,"Yes")/12,0),0)</f>
        <v>512.5</v>
      </c>
    </row>
    <row r="440" spans="1:3" x14ac:dyDescent="0.25">
      <c r="A440" s="575">
        <f t="shared" si="6"/>
        <v>57465</v>
      </c>
      <c r="B440" s="563">
        <v>0</v>
      </c>
      <c r="C440" s="563">
        <f>+IFERROR(IF($A440&gt;=INDEX(asset_level_drivers!$7:$7,1,MATCH("Yes",asset_level_drivers!$5:$5,0)),SUMIFS(asset_level_drivers!$B$12:$XFD$12,asset_level_drivers!$B$4:$XFD$4,"Yes")/12,0),0)</f>
        <v>512.5</v>
      </c>
    </row>
    <row r="441" spans="1:3" x14ac:dyDescent="0.25">
      <c r="A441" s="567">
        <f t="shared" si="6"/>
        <v>57496</v>
      </c>
      <c r="B441" s="571">
        <v>0</v>
      </c>
      <c r="C441" s="571">
        <f>+IFERROR(IF($A441&gt;=INDEX(asset_level_drivers!$7:$7,1,MATCH("Yes",asset_level_drivers!$5:$5,0)),SUMIFS(asset_level_drivers!$B$12:$XFD$12,asset_level_drivers!$B$4:$XFD$4,"Yes")/12,0),0)</f>
        <v>512.5</v>
      </c>
    </row>
    <row r="442" spans="1:3" x14ac:dyDescent="0.25">
      <c r="A442" s="575">
        <f t="shared" si="6"/>
        <v>57526</v>
      </c>
      <c r="B442" s="563">
        <v>0</v>
      </c>
      <c r="C442" s="563">
        <f>+IFERROR(IF($A442&gt;=INDEX(asset_level_drivers!$7:$7,1,MATCH("Yes",asset_level_drivers!$5:$5,0)),SUMIFS(asset_level_drivers!$B$12:$XFD$12,asset_level_drivers!$B$4:$XFD$4,"Yes")/12,0),0)</f>
        <v>512.5</v>
      </c>
    </row>
    <row r="443" spans="1:3" x14ac:dyDescent="0.25">
      <c r="A443" s="567">
        <f t="shared" si="6"/>
        <v>57557</v>
      </c>
      <c r="B443" s="571">
        <v>0</v>
      </c>
      <c r="C443" s="571">
        <f>+IFERROR(IF($A443&gt;=INDEX(asset_level_drivers!$7:$7,1,MATCH("Yes",asset_level_drivers!$5:$5,0)),SUMIFS(asset_level_drivers!$B$12:$XFD$12,asset_level_drivers!$B$4:$XFD$4,"Yes")/12,0),0)</f>
        <v>512.5</v>
      </c>
    </row>
    <row r="444" spans="1:3" x14ac:dyDescent="0.25">
      <c r="A444" s="575">
        <f t="shared" si="6"/>
        <v>57588</v>
      </c>
      <c r="B444" s="563">
        <v>0</v>
      </c>
      <c r="C444" s="563">
        <f>+IFERROR(IF($A444&gt;=INDEX(asset_level_drivers!$7:$7,1,MATCH("Yes",asset_level_drivers!$5:$5,0)),SUMIFS(asset_level_drivers!$B$12:$XFD$12,asset_level_drivers!$B$4:$XFD$4,"Yes")/12,0),0)</f>
        <v>512.5</v>
      </c>
    </row>
    <row r="445" spans="1:3" x14ac:dyDescent="0.25">
      <c r="A445" s="567">
        <f t="shared" si="6"/>
        <v>57618</v>
      </c>
      <c r="B445" s="571">
        <v>0</v>
      </c>
      <c r="C445" s="571">
        <f>+IFERROR(IF($A445&gt;=INDEX(asset_level_drivers!$7:$7,1,MATCH("Yes",asset_level_drivers!$5:$5,0)),SUMIFS(asset_level_drivers!$B$12:$XFD$12,asset_level_drivers!$B$4:$XFD$4,"Yes")/12,0),0)</f>
        <v>512.5</v>
      </c>
    </row>
    <row r="446" spans="1:3" x14ac:dyDescent="0.25">
      <c r="A446" s="575">
        <f t="shared" si="6"/>
        <v>57649</v>
      </c>
      <c r="B446" s="563">
        <v>0</v>
      </c>
      <c r="C446" s="563">
        <f>+IFERROR(IF($A446&gt;=INDEX(asset_level_drivers!$7:$7,1,MATCH("Yes",asset_level_drivers!$5:$5,0)),SUMIFS(asset_level_drivers!$B$12:$XFD$12,asset_level_drivers!$B$4:$XFD$4,"Yes")/12,0),0)</f>
        <v>512.5</v>
      </c>
    </row>
    <row r="447" spans="1:3" x14ac:dyDescent="0.25">
      <c r="A447" s="567">
        <f t="shared" si="6"/>
        <v>57679</v>
      </c>
      <c r="B447" s="571">
        <v>0</v>
      </c>
      <c r="C447" s="571">
        <f>+IFERROR(IF($A447&gt;=INDEX(asset_level_drivers!$7:$7,1,MATCH("Yes",asset_level_drivers!$5:$5,0)),SUMIFS(asset_level_drivers!$B$12:$XFD$12,asset_level_drivers!$B$4:$XFD$4,"Yes")/12,0),0)</f>
        <v>512.5</v>
      </c>
    </row>
    <row r="448" spans="1:3" x14ac:dyDescent="0.25">
      <c r="A448" s="575">
        <f t="shared" si="6"/>
        <v>57710</v>
      </c>
      <c r="B448" s="563">
        <v>0</v>
      </c>
      <c r="C448" s="563">
        <f>+IFERROR(IF($A448&gt;=INDEX(asset_level_drivers!$7:$7,1,MATCH("Yes",asset_level_drivers!$5:$5,0)),SUMIFS(asset_level_drivers!$B$12:$XFD$12,asset_level_drivers!$B$4:$XFD$4,"Yes")/12,0),0)</f>
        <v>512.5</v>
      </c>
    </row>
    <row r="449" spans="1:3" x14ac:dyDescent="0.25">
      <c r="A449" s="567">
        <f t="shared" si="6"/>
        <v>57741</v>
      </c>
      <c r="B449" s="571">
        <v>0</v>
      </c>
      <c r="C449" s="571">
        <f>+IFERROR(IF($A449&gt;=INDEX(asset_level_drivers!$7:$7,1,MATCH("Yes",asset_level_drivers!$5:$5,0)),SUMIFS(asset_level_drivers!$B$12:$XFD$12,asset_level_drivers!$B$4:$XFD$4,"Yes")/12,0),0)</f>
        <v>512.5</v>
      </c>
    </row>
    <row r="450" spans="1:3" x14ac:dyDescent="0.25">
      <c r="A450" s="575">
        <f t="shared" si="6"/>
        <v>57769</v>
      </c>
      <c r="B450" s="563">
        <v>0</v>
      </c>
      <c r="C450" s="563">
        <f>+IFERROR(IF($A450&gt;=INDEX(asset_level_drivers!$7:$7,1,MATCH("Yes",asset_level_drivers!$5:$5,0)),SUMIFS(asset_level_drivers!$B$12:$XFD$12,asset_level_drivers!$B$4:$XFD$4,"Yes")/12,0),0)</f>
        <v>512.5</v>
      </c>
    </row>
    <row r="451" spans="1:3" x14ac:dyDescent="0.25">
      <c r="A451" s="567">
        <f t="shared" ref="A451:A514" si="7">+EOMONTH(A450,1)</f>
        <v>57800</v>
      </c>
      <c r="B451" s="571">
        <v>0</v>
      </c>
      <c r="C451" s="571">
        <f>+IFERROR(IF($A451&gt;=INDEX(asset_level_drivers!$7:$7,1,MATCH("Yes",asset_level_drivers!$5:$5,0)),SUMIFS(asset_level_drivers!$B$12:$XFD$12,asset_level_drivers!$B$4:$XFD$4,"Yes")/12,0),0)</f>
        <v>512.5</v>
      </c>
    </row>
    <row r="452" spans="1:3" x14ac:dyDescent="0.25">
      <c r="A452" s="575">
        <f t="shared" si="7"/>
        <v>57830</v>
      </c>
      <c r="B452" s="563">
        <v>0</v>
      </c>
      <c r="C452" s="563">
        <f>+IFERROR(IF($A452&gt;=INDEX(asset_level_drivers!$7:$7,1,MATCH("Yes",asset_level_drivers!$5:$5,0)),SUMIFS(asset_level_drivers!$B$12:$XFD$12,asset_level_drivers!$B$4:$XFD$4,"Yes")/12,0),0)</f>
        <v>512.5</v>
      </c>
    </row>
    <row r="453" spans="1:3" x14ac:dyDescent="0.25">
      <c r="A453" s="567">
        <f t="shared" si="7"/>
        <v>57861</v>
      </c>
      <c r="B453" s="571">
        <v>0</v>
      </c>
      <c r="C453" s="571">
        <f>+IFERROR(IF($A453&gt;=INDEX(asset_level_drivers!$7:$7,1,MATCH("Yes",asset_level_drivers!$5:$5,0)),SUMIFS(asset_level_drivers!$B$12:$XFD$12,asset_level_drivers!$B$4:$XFD$4,"Yes")/12,0),0)</f>
        <v>512.5</v>
      </c>
    </row>
    <row r="454" spans="1:3" x14ac:dyDescent="0.25">
      <c r="A454" s="575">
        <f t="shared" si="7"/>
        <v>57891</v>
      </c>
      <c r="B454" s="563">
        <v>0</v>
      </c>
      <c r="C454" s="563">
        <f>+IFERROR(IF($A454&gt;=INDEX(asset_level_drivers!$7:$7,1,MATCH("Yes",asset_level_drivers!$5:$5,0)),SUMIFS(asset_level_drivers!$B$12:$XFD$12,asset_level_drivers!$B$4:$XFD$4,"Yes")/12,0),0)</f>
        <v>512.5</v>
      </c>
    </row>
    <row r="455" spans="1:3" x14ac:dyDescent="0.25">
      <c r="A455" s="567">
        <f t="shared" si="7"/>
        <v>57922</v>
      </c>
      <c r="B455" s="571">
        <v>0</v>
      </c>
      <c r="C455" s="571">
        <f>+IFERROR(IF($A455&gt;=INDEX(asset_level_drivers!$7:$7,1,MATCH("Yes",asset_level_drivers!$5:$5,0)),SUMIFS(asset_level_drivers!$B$12:$XFD$12,asset_level_drivers!$B$4:$XFD$4,"Yes")/12,0),0)</f>
        <v>512.5</v>
      </c>
    </row>
    <row r="456" spans="1:3" x14ac:dyDescent="0.25">
      <c r="A456" s="575">
        <f t="shared" si="7"/>
        <v>57953</v>
      </c>
      <c r="B456" s="563">
        <v>0</v>
      </c>
      <c r="C456" s="563">
        <f>+IFERROR(IF($A456&gt;=INDEX(asset_level_drivers!$7:$7,1,MATCH("Yes",asset_level_drivers!$5:$5,0)),SUMIFS(asset_level_drivers!$B$12:$XFD$12,asset_level_drivers!$B$4:$XFD$4,"Yes")/12,0),0)</f>
        <v>512.5</v>
      </c>
    </row>
    <row r="457" spans="1:3" x14ac:dyDescent="0.25">
      <c r="A457" s="567">
        <f t="shared" si="7"/>
        <v>57983</v>
      </c>
      <c r="B457" s="571">
        <v>0</v>
      </c>
      <c r="C457" s="571">
        <f>+IFERROR(IF($A457&gt;=INDEX(asset_level_drivers!$7:$7,1,MATCH("Yes",asset_level_drivers!$5:$5,0)),SUMIFS(asset_level_drivers!$B$12:$XFD$12,asset_level_drivers!$B$4:$XFD$4,"Yes")/12,0),0)</f>
        <v>512.5</v>
      </c>
    </row>
    <row r="458" spans="1:3" x14ac:dyDescent="0.25">
      <c r="A458" s="575">
        <f t="shared" si="7"/>
        <v>58014</v>
      </c>
      <c r="B458" s="563">
        <v>0</v>
      </c>
      <c r="C458" s="563">
        <f>+IFERROR(IF($A458&gt;=INDEX(asset_level_drivers!$7:$7,1,MATCH("Yes",asset_level_drivers!$5:$5,0)),SUMIFS(asset_level_drivers!$B$12:$XFD$12,asset_level_drivers!$B$4:$XFD$4,"Yes")/12,0),0)</f>
        <v>512.5</v>
      </c>
    </row>
    <row r="459" spans="1:3" x14ac:dyDescent="0.25">
      <c r="A459" s="567">
        <f t="shared" si="7"/>
        <v>58044</v>
      </c>
      <c r="B459" s="571">
        <v>0</v>
      </c>
      <c r="C459" s="571">
        <f>+IFERROR(IF($A459&gt;=INDEX(asset_level_drivers!$7:$7,1,MATCH("Yes",asset_level_drivers!$5:$5,0)),SUMIFS(asset_level_drivers!$B$12:$XFD$12,asset_level_drivers!$B$4:$XFD$4,"Yes")/12,0),0)</f>
        <v>512.5</v>
      </c>
    </row>
    <row r="460" spans="1:3" x14ac:dyDescent="0.25">
      <c r="A460" s="575">
        <f t="shared" si="7"/>
        <v>58075</v>
      </c>
      <c r="B460" s="563">
        <v>0</v>
      </c>
      <c r="C460" s="563">
        <f>+IFERROR(IF($A460&gt;=INDEX(asset_level_drivers!$7:$7,1,MATCH("Yes",asset_level_drivers!$5:$5,0)),SUMIFS(asset_level_drivers!$B$12:$XFD$12,asset_level_drivers!$B$4:$XFD$4,"Yes")/12,0),0)</f>
        <v>512.5</v>
      </c>
    </row>
    <row r="461" spans="1:3" x14ac:dyDescent="0.25">
      <c r="A461" s="567">
        <f t="shared" si="7"/>
        <v>58106</v>
      </c>
      <c r="B461" s="571">
        <v>0</v>
      </c>
      <c r="C461" s="571">
        <f>+IFERROR(IF($A461&gt;=INDEX(asset_level_drivers!$7:$7,1,MATCH("Yes",asset_level_drivers!$5:$5,0)),SUMIFS(asset_level_drivers!$B$12:$XFD$12,asset_level_drivers!$B$4:$XFD$4,"Yes")/12,0),0)</f>
        <v>512.5</v>
      </c>
    </row>
    <row r="462" spans="1:3" x14ac:dyDescent="0.25">
      <c r="A462" s="575">
        <f t="shared" si="7"/>
        <v>58134</v>
      </c>
      <c r="B462" s="563">
        <v>0</v>
      </c>
      <c r="C462" s="563">
        <f>+IFERROR(IF($A462&gt;=INDEX(asset_level_drivers!$7:$7,1,MATCH("Yes",asset_level_drivers!$5:$5,0)),SUMIFS(asset_level_drivers!$B$12:$XFD$12,asset_level_drivers!$B$4:$XFD$4,"Yes")/12,0),0)</f>
        <v>512.5</v>
      </c>
    </row>
    <row r="463" spans="1:3" x14ac:dyDescent="0.25">
      <c r="A463" s="567">
        <f t="shared" si="7"/>
        <v>58165</v>
      </c>
      <c r="B463" s="571">
        <v>0</v>
      </c>
      <c r="C463" s="571">
        <f>+IFERROR(IF($A463&gt;=INDEX(asset_level_drivers!$7:$7,1,MATCH("Yes",asset_level_drivers!$5:$5,0)),SUMIFS(asset_level_drivers!$B$12:$XFD$12,asset_level_drivers!$B$4:$XFD$4,"Yes")/12,0),0)</f>
        <v>512.5</v>
      </c>
    </row>
    <row r="464" spans="1:3" x14ac:dyDescent="0.25">
      <c r="A464" s="575">
        <f t="shared" si="7"/>
        <v>58195</v>
      </c>
      <c r="B464" s="563">
        <v>0</v>
      </c>
      <c r="C464" s="563">
        <f>+IFERROR(IF($A464&gt;=INDEX(asset_level_drivers!$7:$7,1,MATCH("Yes",asset_level_drivers!$5:$5,0)),SUMIFS(asset_level_drivers!$B$12:$XFD$12,asset_level_drivers!$B$4:$XFD$4,"Yes")/12,0),0)</f>
        <v>512.5</v>
      </c>
    </row>
    <row r="465" spans="1:3" x14ac:dyDescent="0.25">
      <c r="A465" s="567">
        <f t="shared" si="7"/>
        <v>58226</v>
      </c>
      <c r="B465" s="571">
        <v>0</v>
      </c>
      <c r="C465" s="571">
        <f>+IFERROR(IF($A465&gt;=INDEX(asset_level_drivers!$7:$7,1,MATCH("Yes",asset_level_drivers!$5:$5,0)),SUMIFS(asset_level_drivers!$B$12:$XFD$12,asset_level_drivers!$B$4:$XFD$4,"Yes")/12,0),0)</f>
        <v>512.5</v>
      </c>
    </row>
    <row r="466" spans="1:3" x14ac:dyDescent="0.25">
      <c r="A466" s="575">
        <f t="shared" si="7"/>
        <v>58256</v>
      </c>
      <c r="B466" s="563">
        <v>0</v>
      </c>
      <c r="C466" s="563">
        <f>+IFERROR(IF($A466&gt;=INDEX(asset_level_drivers!$7:$7,1,MATCH("Yes",asset_level_drivers!$5:$5,0)),SUMIFS(asset_level_drivers!$B$12:$XFD$12,asset_level_drivers!$B$4:$XFD$4,"Yes")/12,0),0)</f>
        <v>512.5</v>
      </c>
    </row>
    <row r="467" spans="1:3" x14ac:dyDescent="0.25">
      <c r="A467" s="567">
        <f t="shared" si="7"/>
        <v>58287</v>
      </c>
      <c r="B467" s="571">
        <v>0</v>
      </c>
      <c r="C467" s="571">
        <f>+IFERROR(IF($A467&gt;=INDEX(asset_level_drivers!$7:$7,1,MATCH("Yes",asset_level_drivers!$5:$5,0)),SUMIFS(asset_level_drivers!$B$12:$XFD$12,asset_level_drivers!$B$4:$XFD$4,"Yes")/12,0),0)</f>
        <v>512.5</v>
      </c>
    </row>
    <row r="468" spans="1:3" x14ac:dyDescent="0.25">
      <c r="A468" s="575">
        <f t="shared" si="7"/>
        <v>58318</v>
      </c>
      <c r="B468" s="563">
        <v>0</v>
      </c>
      <c r="C468" s="563">
        <f>+IFERROR(IF($A468&gt;=INDEX(asset_level_drivers!$7:$7,1,MATCH("Yes",asset_level_drivers!$5:$5,0)),SUMIFS(asset_level_drivers!$B$12:$XFD$12,asset_level_drivers!$B$4:$XFD$4,"Yes")/12,0),0)</f>
        <v>512.5</v>
      </c>
    </row>
    <row r="469" spans="1:3" x14ac:dyDescent="0.25">
      <c r="A469" s="567">
        <f t="shared" si="7"/>
        <v>58348</v>
      </c>
      <c r="B469" s="571">
        <v>0</v>
      </c>
      <c r="C469" s="571">
        <f>+IFERROR(IF($A469&gt;=INDEX(asset_level_drivers!$7:$7,1,MATCH("Yes",asset_level_drivers!$5:$5,0)),SUMIFS(asset_level_drivers!$B$12:$XFD$12,asset_level_drivers!$B$4:$XFD$4,"Yes")/12,0),0)</f>
        <v>512.5</v>
      </c>
    </row>
    <row r="470" spans="1:3" x14ac:dyDescent="0.25">
      <c r="A470" s="575">
        <f t="shared" si="7"/>
        <v>58379</v>
      </c>
      <c r="B470" s="563">
        <v>0</v>
      </c>
      <c r="C470" s="563">
        <f>+IFERROR(IF($A470&gt;=INDEX(asset_level_drivers!$7:$7,1,MATCH("Yes",asset_level_drivers!$5:$5,0)),SUMIFS(asset_level_drivers!$B$12:$XFD$12,asset_level_drivers!$B$4:$XFD$4,"Yes")/12,0),0)</f>
        <v>512.5</v>
      </c>
    </row>
    <row r="471" spans="1:3" x14ac:dyDescent="0.25">
      <c r="A471" s="567">
        <f t="shared" si="7"/>
        <v>58409</v>
      </c>
      <c r="B471" s="571">
        <v>0</v>
      </c>
      <c r="C471" s="571">
        <f>+IFERROR(IF($A471&gt;=INDEX(asset_level_drivers!$7:$7,1,MATCH("Yes",asset_level_drivers!$5:$5,0)),SUMIFS(asset_level_drivers!$B$12:$XFD$12,asset_level_drivers!$B$4:$XFD$4,"Yes")/12,0),0)</f>
        <v>512.5</v>
      </c>
    </row>
    <row r="472" spans="1:3" x14ac:dyDescent="0.25">
      <c r="A472" s="575">
        <f t="shared" si="7"/>
        <v>58440</v>
      </c>
      <c r="B472" s="563">
        <v>0</v>
      </c>
      <c r="C472" s="563">
        <f>+IFERROR(IF($A472&gt;=INDEX(asset_level_drivers!$7:$7,1,MATCH("Yes",asset_level_drivers!$5:$5,0)),SUMIFS(asset_level_drivers!$B$12:$XFD$12,asset_level_drivers!$B$4:$XFD$4,"Yes")/12,0),0)</f>
        <v>512.5</v>
      </c>
    </row>
    <row r="473" spans="1:3" x14ac:dyDescent="0.25">
      <c r="A473" s="567">
        <f t="shared" si="7"/>
        <v>58471</v>
      </c>
      <c r="B473" s="571">
        <v>0</v>
      </c>
      <c r="C473" s="571">
        <f>+IFERROR(IF($A473&gt;=INDEX(asset_level_drivers!$7:$7,1,MATCH("Yes",asset_level_drivers!$5:$5,0)),SUMIFS(asset_level_drivers!$B$12:$XFD$12,asset_level_drivers!$B$4:$XFD$4,"Yes")/12,0),0)</f>
        <v>512.5</v>
      </c>
    </row>
    <row r="474" spans="1:3" x14ac:dyDescent="0.25">
      <c r="A474" s="575">
        <f t="shared" si="7"/>
        <v>58500</v>
      </c>
      <c r="B474" s="563">
        <v>0</v>
      </c>
      <c r="C474" s="563">
        <f>+IFERROR(IF($A474&gt;=INDEX(asset_level_drivers!$7:$7,1,MATCH("Yes",asset_level_drivers!$5:$5,0)),SUMIFS(asset_level_drivers!$B$12:$XFD$12,asset_level_drivers!$B$4:$XFD$4,"Yes")/12,0),0)</f>
        <v>512.5</v>
      </c>
    </row>
    <row r="475" spans="1:3" x14ac:dyDescent="0.25">
      <c r="A475" s="567">
        <f t="shared" si="7"/>
        <v>58531</v>
      </c>
      <c r="B475" s="571">
        <v>0</v>
      </c>
      <c r="C475" s="571">
        <f>+IFERROR(IF($A475&gt;=INDEX(asset_level_drivers!$7:$7,1,MATCH("Yes",asset_level_drivers!$5:$5,0)),SUMIFS(asset_level_drivers!$B$12:$XFD$12,asset_level_drivers!$B$4:$XFD$4,"Yes")/12,0),0)</f>
        <v>512.5</v>
      </c>
    </row>
    <row r="476" spans="1:3" x14ac:dyDescent="0.25">
      <c r="A476" s="575">
        <f t="shared" si="7"/>
        <v>58561</v>
      </c>
      <c r="B476" s="563">
        <v>0</v>
      </c>
      <c r="C476" s="563">
        <f>+IFERROR(IF($A476&gt;=INDEX(asset_level_drivers!$7:$7,1,MATCH("Yes",asset_level_drivers!$5:$5,0)),SUMIFS(asset_level_drivers!$B$12:$XFD$12,asset_level_drivers!$B$4:$XFD$4,"Yes")/12,0),0)</f>
        <v>512.5</v>
      </c>
    </row>
    <row r="477" spans="1:3" x14ac:dyDescent="0.25">
      <c r="A477" s="567">
        <f t="shared" si="7"/>
        <v>58592</v>
      </c>
      <c r="B477" s="571">
        <v>0</v>
      </c>
      <c r="C477" s="571">
        <f>+IFERROR(IF($A477&gt;=INDEX(asset_level_drivers!$7:$7,1,MATCH("Yes",asset_level_drivers!$5:$5,0)),SUMIFS(asset_level_drivers!$B$12:$XFD$12,asset_level_drivers!$B$4:$XFD$4,"Yes")/12,0),0)</f>
        <v>512.5</v>
      </c>
    </row>
    <row r="478" spans="1:3" x14ac:dyDescent="0.25">
      <c r="A478" s="575">
        <f t="shared" si="7"/>
        <v>58622</v>
      </c>
      <c r="B478" s="563">
        <v>0</v>
      </c>
      <c r="C478" s="563">
        <f>+IFERROR(IF($A478&gt;=INDEX(asset_level_drivers!$7:$7,1,MATCH("Yes",asset_level_drivers!$5:$5,0)),SUMIFS(asset_level_drivers!$B$12:$XFD$12,asset_level_drivers!$B$4:$XFD$4,"Yes")/12,0),0)</f>
        <v>512.5</v>
      </c>
    </row>
    <row r="479" spans="1:3" x14ac:dyDescent="0.25">
      <c r="A479" s="567">
        <f t="shared" si="7"/>
        <v>58653</v>
      </c>
      <c r="B479" s="571">
        <v>0</v>
      </c>
      <c r="C479" s="571">
        <f>+IFERROR(IF($A479&gt;=INDEX(asset_level_drivers!$7:$7,1,MATCH("Yes",asset_level_drivers!$5:$5,0)),SUMIFS(asset_level_drivers!$B$12:$XFD$12,asset_level_drivers!$B$4:$XFD$4,"Yes")/12,0),0)</f>
        <v>512.5</v>
      </c>
    </row>
    <row r="480" spans="1:3" x14ac:dyDescent="0.25">
      <c r="A480" s="575">
        <f t="shared" si="7"/>
        <v>58684</v>
      </c>
      <c r="B480" s="563">
        <v>0</v>
      </c>
      <c r="C480" s="563">
        <f>+IFERROR(IF($A480&gt;=INDEX(asset_level_drivers!$7:$7,1,MATCH("Yes",asset_level_drivers!$5:$5,0)),SUMIFS(asset_level_drivers!$B$12:$XFD$12,asset_level_drivers!$B$4:$XFD$4,"Yes")/12,0),0)</f>
        <v>512.5</v>
      </c>
    </row>
    <row r="481" spans="1:3" x14ac:dyDescent="0.25">
      <c r="A481" s="567">
        <f t="shared" si="7"/>
        <v>58714</v>
      </c>
      <c r="B481" s="571">
        <v>0</v>
      </c>
      <c r="C481" s="571">
        <f>+IFERROR(IF($A481&gt;=INDEX(asset_level_drivers!$7:$7,1,MATCH("Yes",asset_level_drivers!$5:$5,0)),SUMIFS(asset_level_drivers!$B$12:$XFD$12,asset_level_drivers!$B$4:$XFD$4,"Yes")/12,0),0)</f>
        <v>512.5</v>
      </c>
    </row>
    <row r="482" spans="1:3" x14ac:dyDescent="0.25">
      <c r="A482" s="575">
        <f t="shared" si="7"/>
        <v>58745</v>
      </c>
      <c r="B482" s="563">
        <v>0</v>
      </c>
      <c r="C482" s="563">
        <f>+IFERROR(IF($A482&gt;=INDEX(asset_level_drivers!$7:$7,1,MATCH("Yes",asset_level_drivers!$5:$5,0)),SUMIFS(asset_level_drivers!$B$12:$XFD$12,asset_level_drivers!$B$4:$XFD$4,"Yes")/12,0),0)</f>
        <v>512.5</v>
      </c>
    </row>
    <row r="483" spans="1:3" x14ac:dyDescent="0.25">
      <c r="A483" s="567">
        <f t="shared" si="7"/>
        <v>58775</v>
      </c>
      <c r="B483" s="571">
        <v>0</v>
      </c>
      <c r="C483" s="571">
        <f>+IFERROR(IF($A483&gt;=INDEX(asset_level_drivers!$7:$7,1,MATCH("Yes",asset_level_drivers!$5:$5,0)),SUMIFS(asset_level_drivers!$B$12:$XFD$12,asset_level_drivers!$B$4:$XFD$4,"Yes")/12,0),0)</f>
        <v>512.5</v>
      </c>
    </row>
    <row r="484" spans="1:3" x14ac:dyDescent="0.25">
      <c r="A484" s="575">
        <f t="shared" si="7"/>
        <v>58806</v>
      </c>
      <c r="B484" s="563">
        <v>0</v>
      </c>
      <c r="C484" s="563">
        <f>+IFERROR(IF($A484&gt;=INDEX(asset_level_drivers!$7:$7,1,MATCH("Yes",asset_level_drivers!$5:$5,0)),SUMIFS(asset_level_drivers!$B$12:$XFD$12,asset_level_drivers!$B$4:$XFD$4,"Yes")/12,0),0)</f>
        <v>512.5</v>
      </c>
    </row>
    <row r="485" spans="1:3" x14ac:dyDescent="0.25">
      <c r="A485" s="567">
        <f t="shared" si="7"/>
        <v>58837</v>
      </c>
      <c r="B485" s="571">
        <v>0</v>
      </c>
      <c r="C485" s="571">
        <f>+IFERROR(IF($A485&gt;=INDEX(asset_level_drivers!$7:$7,1,MATCH("Yes",asset_level_drivers!$5:$5,0)),SUMIFS(asset_level_drivers!$B$12:$XFD$12,asset_level_drivers!$B$4:$XFD$4,"Yes")/12,0),0)</f>
        <v>512.5</v>
      </c>
    </row>
    <row r="486" spans="1:3" x14ac:dyDescent="0.25">
      <c r="A486" s="575">
        <f t="shared" si="7"/>
        <v>58865</v>
      </c>
      <c r="B486" s="563">
        <v>0</v>
      </c>
      <c r="C486" s="563">
        <f>+IFERROR(IF($A486&gt;=INDEX(asset_level_drivers!$7:$7,1,MATCH("Yes",asset_level_drivers!$5:$5,0)),SUMIFS(asset_level_drivers!$B$12:$XFD$12,asset_level_drivers!$B$4:$XFD$4,"Yes")/12,0),0)</f>
        <v>512.5</v>
      </c>
    </row>
    <row r="487" spans="1:3" x14ac:dyDescent="0.25">
      <c r="A487" s="567">
        <f t="shared" si="7"/>
        <v>58896</v>
      </c>
      <c r="B487" s="571">
        <v>0</v>
      </c>
      <c r="C487" s="571">
        <f>+IFERROR(IF($A487&gt;=INDEX(asset_level_drivers!$7:$7,1,MATCH("Yes",asset_level_drivers!$5:$5,0)),SUMIFS(asset_level_drivers!$B$12:$XFD$12,asset_level_drivers!$B$4:$XFD$4,"Yes")/12,0),0)</f>
        <v>512.5</v>
      </c>
    </row>
    <row r="488" spans="1:3" x14ac:dyDescent="0.25">
      <c r="A488" s="575">
        <f t="shared" si="7"/>
        <v>58926</v>
      </c>
      <c r="B488" s="563">
        <v>0</v>
      </c>
      <c r="C488" s="563">
        <f>+IFERROR(IF($A488&gt;=INDEX(asset_level_drivers!$7:$7,1,MATCH("Yes",asset_level_drivers!$5:$5,0)),SUMIFS(asset_level_drivers!$B$12:$XFD$12,asset_level_drivers!$B$4:$XFD$4,"Yes")/12,0),0)</f>
        <v>512.5</v>
      </c>
    </row>
    <row r="489" spans="1:3" x14ac:dyDescent="0.25">
      <c r="A489" s="567">
        <f t="shared" si="7"/>
        <v>58957</v>
      </c>
      <c r="B489" s="571">
        <v>0</v>
      </c>
      <c r="C489" s="571">
        <f>+IFERROR(IF($A489&gt;=INDEX(asset_level_drivers!$7:$7,1,MATCH("Yes",asset_level_drivers!$5:$5,0)),SUMIFS(asset_level_drivers!$B$12:$XFD$12,asset_level_drivers!$B$4:$XFD$4,"Yes")/12,0),0)</f>
        <v>512.5</v>
      </c>
    </row>
    <row r="490" spans="1:3" x14ac:dyDescent="0.25">
      <c r="A490" s="575">
        <f t="shared" si="7"/>
        <v>58987</v>
      </c>
      <c r="B490" s="563">
        <v>0</v>
      </c>
      <c r="C490" s="563">
        <f>+IFERROR(IF($A490&gt;=INDEX(asset_level_drivers!$7:$7,1,MATCH("Yes",asset_level_drivers!$5:$5,0)),SUMIFS(asset_level_drivers!$B$12:$XFD$12,asset_level_drivers!$B$4:$XFD$4,"Yes")/12,0),0)</f>
        <v>512.5</v>
      </c>
    </row>
    <row r="491" spans="1:3" x14ac:dyDescent="0.25">
      <c r="A491" s="567">
        <f t="shared" si="7"/>
        <v>59018</v>
      </c>
      <c r="B491" s="571">
        <v>0</v>
      </c>
      <c r="C491" s="571">
        <f>+IFERROR(IF($A491&gt;=INDEX(asset_level_drivers!$7:$7,1,MATCH("Yes",asset_level_drivers!$5:$5,0)),SUMIFS(asset_level_drivers!$B$12:$XFD$12,asset_level_drivers!$B$4:$XFD$4,"Yes")/12,0),0)</f>
        <v>512.5</v>
      </c>
    </row>
    <row r="492" spans="1:3" x14ac:dyDescent="0.25">
      <c r="A492" s="575">
        <f t="shared" si="7"/>
        <v>59049</v>
      </c>
      <c r="B492" s="563">
        <v>0</v>
      </c>
      <c r="C492" s="563">
        <f>+IFERROR(IF($A492&gt;=INDEX(asset_level_drivers!$7:$7,1,MATCH("Yes",asset_level_drivers!$5:$5,0)),SUMIFS(asset_level_drivers!$B$12:$XFD$12,asset_level_drivers!$B$4:$XFD$4,"Yes")/12,0),0)</f>
        <v>512.5</v>
      </c>
    </row>
    <row r="493" spans="1:3" x14ac:dyDescent="0.25">
      <c r="A493" s="567">
        <f t="shared" si="7"/>
        <v>59079</v>
      </c>
      <c r="B493" s="571">
        <v>0</v>
      </c>
      <c r="C493" s="571">
        <f>+IFERROR(IF($A493&gt;=INDEX(asset_level_drivers!$7:$7,1,MATCH("Yes",asset_level_drivers!$5:$5,0)),SUMIFS(asset_level_drivers!$B$12:$XFD$12,asset_level_drivers!$B$4:$XFD$4,"Yes")/12,0),0)</f>
        <v>512.5</v>
      </c>
    </row>
    <row r="494" spans="1:3" x14ac:dyDescent="0.25">
      <c r="A494" s="575">
        <f t="shared" si="7"/>
        <v>59110</v>
      </c>
      <c r="B494" s="563">
        <v>0</v>
      </c>
      <c r="C494" s="563">
        <f>+IFERROR(IF($A494&gt;=INDEX(asset_level_drivers!$7:$7,1,MATCH("Yes",asset_level_drivers!$5:$5,0)),SUMIFS(asset_level_drivers!$B$12:$XFD$12,asset_level_drivers!$B$4:$XFD$4,"Yes")/12,0),0)</f>
        <v>512.5</v>
      </c>
    </row>
    <row r="495" spans="1:3" x14ac:dyDescent="0.25">
      <c r="A495" s="567">
        <f t="shared" si="7"/>
        <v>59140</v>
      </c>
      <c r="B495" s="571">
        <v>0</v>
      </c>
      <c r="C495" s="571">
        <f>+IFERROR(IF($A495&gt;=INDEX(asset_level_drivers!$7:$7,1,MATCH("Yes",asset_level_drivers!$5:$5,0)),SUMIFS(asset_level_drivers!$B$12:$XFD$12,asset_level_drivers!$B$4:$XFD$4,"Yes")/12,0),0)</f>
        <v>512.5</v>
      </c>
    </row>
    <row r="496" spans="1:3" x14ac:dyDescent="0.25">
      <c r="A496" s="575">
        <f t="shared" si="7"/>
        <v>59171</v>
      </c>
      <c r="B496" s="563">
        <v>0</v>
      </c>
      <c r="C496" s="563">
        <f>+IFERROR(IF($A496&gt;=INDEX(asset_level_drivers!$7:$7,1,MATCH("Yes",asset_level_drivers!$5:$5,0)),SUMIFS(asset_level_drivers!$B$12:$XFD$12,asset_level_drivers!$B$4:$XFD$4,"Yes")/12,0),0)</f>
        <v>512.5</v>
      </c>
    </row>
    <row r="497" spans="1:3" x14ac:dyDescent="0.25">
      <c r="A497" s="567">
        <f t="shared" si="7"/>
        <v>59202</v>
      </c>
      <c r="B497" s="571">
        <v>0</v>
      </c>
      <c r="C497" s="571">
        <f>+IFERROR(IF($A497&gt;=INDEX(asset_level_drivers!$7:$7,1,MATCH("Yes",asset_level_drivers!$5:$5,0)),SUMIFS(asset_level_drivers!$B$12:$XFD$12,asset_level_drivers!$B$4:$XFD$4,"Yes")/12,0),0)</f>
        <v>512.5</v>
      </c>
    </row>
    <row r="498" spans="1:3" x14ac:dyDescent="0.25">
      <c r="A498" s="575">
        <f t="shared" si="7"/>
        <v>59230</v>
      </c>
      <c r="B498" s="563">
        <v>0</v>
      </c>
      <c r="C498" s="563">
        <f>+IFERROR(IF($A498&gt;=INDEX(asset_level_drivers!$7:$7,1,MATCH("Yes",asset_level_drivers!$5:$5,0)),SUMIFS(asset_level_drivers!$B$12:$XFD$12,asset_level_drivers!$B$4:$XFD$4,"Yes")/12,0),0)</f>
        <v>512.5</v>
      </c>
    </row>
    <row r="499" spans="1:3" x14ac:dyDescent="0.25">
      <c r="A499" s="567">
        <f t="shared" si="7"/>
        <v>59261</v>
      </c>
      <c r="B499" s="571">
        <v>0</v>
      </c>
      <c r="C499" s="571">
        <f>+IFERROR(IF($A499&gt;=INDEX(asset_level_drivers!$7:$7,1,MATCH("Yes",asset_level_drivers!$5:$5,0)),SUMIFS(asset_level_drivers!$B$12:$XFD$12,asset_level_drivers!$B$4:$XFD$4,"Yes")/12,0),0)</f>
        <v>512.5</v>
      </c>
    </row>
    <row r="500" spans="1:3" x14ac:dyDescent="0.25">
      <c r="A500" s="575">
        <f t="shared" si="7"/>
        <v>59291</v>
      </c>
      <c r="B500" s="563">
        <v>0</v>
      </c>
      <c r="C500" s="563">
        <f>+IFERROR(IF($A500&gt;=INDEX(asset_level_drivers!$7:$7,1,MATCH("Yes",asset_level_drivers!$5:$5,0)),SUMIFS(asset_level_drivers!$B$12:$XFD$12,asset_level_drivers!$B$4:$XFD$4,"Yes")/12,0),0)</f>
        <v>512.5</v>
      </c>
    </row>
    <row r="501" spans="1:3" x14ac:dyDescent="0.25">
      <c r="A501" s="567">
        <f t="shared" si="7"/>
        <v>59322</v>
      </c>
      <c r="B501" s="571">
        <v>0</v>
      </c>
      <c r="C501" s="571">
        <f>+IFERROR(IF($A501&gt;=INDEX(asset_level_drivers!$7:$7,1,MATCH("Yes",asset_level_drivers!$5:$5,0)),SUMIFS(asset_level_drivers!$B$12:$XFD$12,asset_level_drivers!$B$4:$XFD$4,"Yes")/12,0),0)</f>
        <v>512.5</v>
      </c>
    </row>
    <row r="502" spans="1:3" x14ac:dyDescent="0.25">
      <c r="A502" s="575">
        <f t="shared" si="7"/>
        <v>59352</v>
      </c>
      <c r="B502" s="563">
        <v>0</v>
      </c>
      <c r="C502" s="563">
        <f>+IFERROR(IF($A502&gt;=INDEX(asset_level_drivers!$7:$7,1,MATCH("Yes",asset_level_drivers!$5:$5,0)),SUMIFS(asset_level_drivers!$B$12:$XFD$12,asset_level_drivers!$B$4:$XFD$4,"Yes")/12,0),0)</f>
        <v>512.5</v>
      </c>
    </row>
    <row r="503" spans="1:3" x14ac:dyDescent="0.25">
      <c r="A503" s="567">
        <f t="shared" si="7"/>
        <v>59383</v>
      </c>
      <c r="B503" s="571">
        <v>0</v>
      </c>
      <c r="C503" s="571">
        <f>+IFERROR(IF($A503&gt;=INDEX(asset_level_drivers!$7:$7,1,MATCH("Yes",asset_level_drivers!$5:$5,0)),SUMIFS(asset_level_drivers!$B$12:$XFD$12,asset_level_drivers!$B$4:$XFD$4,"Yes")/12,0),0)</f>
        <v>512.5</v>
      </c>
    </row>
    <row r="504" spans="1:3" x14ac:dyDescent="0.25">
      <c r="A504" s="575">
        <f t="shared" si="7"/>
        <v>59414</v>
      </c>
      <c r="B504" s="563">
        <v>0</v>
      </c>
      <c r="C504" s="563">
        <f>+IFERROR(IF($A504&gt;=INDEX(asset_level_drivers!$7:$7,1,MATCH("Yes",asset_level_drivers!$5:$5,0)),SUMIFS(asset_level_drivers!$B$12:$XFD$12,asset_level_drivers!$B$4:$XFD$4,"Yes")/12,0),0)</f>
        <v>512.5</v>
      </c>
    </row>
    <row r="505" spans="1:3" x14ac:dyDescent="0.25">
      <c r="A505" s="567">
        <f t="shared" si="7"/>
        <v>59444</v>
      </c>
      <c r="B505" s="571">
        <v>0</v>
      </c>
      <c r="C505" s="571">
        <f>+IFERROR(IF($A505&gt;=INDEX(asset_level_drivers!$7:$7,1,MATCH("Yes",asset_level_drivers!$5:$5,0)),SUMIFS(asset_level_drivers!$B$12:$XFD$12,asset_level_drivers!$B$4:$XFD$4,"Yes")/12,0),0)</f>
        <v>512.5</v>
      </c>
    </row>
    <row r="506" spans="1:3" x14ac:dyDescent="0.25">
      <c r="A506" s="575">
        <f t="shared" si="7"/>
        <v>59475</v>
      </c>
      <c r="B506" s="563">
        <v>0</v>
      </c>
      <c r="C506" s="563">
        <f>+IFERROR(IF($A506&gt;=INDEX(asset_level_drivers!$7:$7,1,MATCH("Yes",asset_level_drivers!$5:$5,0)),SUMIFS(asset_level_drivers!$B$12:$XFD$12,asset_level_drivers!$B$4:$XFD$4,"Yes")/12,0),0)</f>
        <v>512.5</v>
      </c>
    </row>
    <row r="507" spans="1:3" x14ac:dyDescent="0.25">
      <c r="A507" s="567">
        <f t="shared" si="7"/>
        <v>59505</v>
      </c>
      <c r="B507" s="571">
        <v>0</v>
      </c>
      <c r="C507" s="571">
        <f>+IFERROR(IF($A507&gt;=INDEX(asset_level_drivers!$7:$7,1,MATCH("Yes",asset_level_drivers!$5:$5,0)),SUMIFS(asset_level_drivers!$B$12:$XFD$12,asset_level_drivers!$B$4:$XFD$4,"Yes")/12,0),0)</f>
        <v>512.5</v>
      </c>
    </row>
    <row r="508" spans="1:3" x14ac:dyDescent="0.25">
      <c r="A508" s="575">
        <f t="shared" si="7"/>
        <v>59536</v>
      </c>
      <c r="B508" s="563">
        <v>0</v>
      </c>
      <c r="C508" s="563">
        <f>+IFERROR(IF($A508&gt;=INDEX(asset_level_drivers!$7:$7,1,MATCH("Yes",asset_level_drivers!$5:$5,0)),SUMIFS(asset_level_drivers!$B$12:$XFD$12,asset_level_drivers!$B$4:$XFD$4,"Yes")/12,0),0)</f>
        <v>512.5</v>
      </c>
    </row>
    <row r="509" spans="1:3" x14ac:dyDescent="0.25">
      <c r="A509" s="567">
        <f t="shared" si="7"/>
        <v>59567</v>
      </c>
      <c r="B509" s="571">
        <v>0</v>
      </c>
      <c r="C509" s="571">
        <f>+IFERROR(IF($A509&gt;=INDEX(asset_level_drivers!$7:$7,1,MATCH("Yes",asset_level_drivers!$5:$5,0)),SUMIFS(asset_level_drivers!$B$12:$XFD$12,asset_level_drivers!$B$4:$XFD$4,"Yes")/12,0),0)</f>
        <v>512.5</v>
      </c>
    </row>
    <row r="510" spans="1:3" x14ac:dyDescent="0.25">
      <c r="A510" s="575">
        <f t="shared" si="7"/>
        <v>59595</v>
      </c>
      <c r="B510" s="563">
        <v>0</v>
      </c>
      <c r="C510" s="563">
        <f>+IFERROR(IF($A510&gt;=INDEX(asset_level_drivers!$7:$7,1,MATCH("Yes",asset_level_drivers!$5:$5,0)),SUMIFS(asset_level_drivers!$B$12:$XFD$12,asset_level_drivers!$B$4:$XFD$4,"Yes")/12,0),0)</f>
        <v>512.5</v>
      </c>
    </row>
    <row r="511" spans="1:3" x14ac:dyDescent="0.25">
      <c r="A511" s="567">
        <f t="shared" si="7"/>
        <v>59626</v>
      </c>
      <c r="B511" s="571">
        <v>0</v>
      </c>
      <c r="C511" s="571">
        <f>+IFERROR(IF($A511&gt;=INDEX(asset_level_drivers!$7:$7,1,MATCH("Yes",asset_level_drivers!$5:$5,0)),SUMIFS(asset_level_drivers!$B$12:$XFD$12,asset_level_drivers!$B$4:$XFD$4,"Yes")/12,0),0)</f>
        <v>512.5</v>
      </c>
    </row>
    <row r="512" spans="1:3" x14ac:dyDescent="0.25">
      <c r="A512" s="575">
        <f t="shared" si="7"/>
        <v>59656</v>
      </c>
      <c r="B512" s="563">
        <v>0</v>
      </c>
      <c r="C512" s="563">
        <f>+IFERROR(IF($A512&gt;=INDEX(asset_level_drivers!$7:$7,1,MATCH("Yes",asset_level_drivers!$5:$5,0)),SUMIFS(asset_level_drivers!$B$12:$XFD$12,asset_level_drivers!$B$4:$XFD$4,"Yes")/12,0),0)</f>
        <v>512.5</v>
      </c>
    </row>
    <row r="513" spans="1:3" x14ac:dyDescent="0.25">
      <c r="A513" s="567">
        <f t="shared" si="7"/>
        <v>59687</v>
      </c>
      <c r="B513" s="571">
        <v>0</v>
      </c>
      <c r="C513" s="571">
        <f>+IFERROR(IF($A513&gt;=INDEX(asset_level_drivers!$7:$7,1,MATCH("Yes",asset_level_drivers!$5:$5,0)),SUMIFS(asset_level_drivers!$B$12:$XFD$12,asset_level_drivers!$B$4:$XFD$4,"Yes")/12,0),0)</f>
        <v>512.5</v>
      </c>
    </row>
    <row r="514" spans="1:3" x14ac:dyDescent="0.25">
      <c r="A514" s="575">
        <f t="shared" si="7"/>
        <v>59717</v>
      </c>
      <c r="B514" s="563">
        <v>0</v>
      </c>
      <c r="C514" s="563">
        <f>+IFERROR(IF($A514&gt;=INDEX(asset_level_drivers!$7:$7,1,MATCH("Yes",asset_level_drivers!$5:$5,0)),SUMIFS(asset_level_drivers!$B$12:$XFD$12,asset_level_drivers!$B$4:$XFD$4,"Yes")/12,0),0)</f>
        <v>512.5</v>
      </c>
    </row>
    <row r="515" spans="1:3" x14ac:dyDescent="0.25">
      <c r="A515" s="567">
        <f t="shared" ref="A515:A578" si="8">+EOMONTH(A514,1)</f>
        <v>59748</v>
      </c>
      <c r="B515" s="571">
        <v>0</v>
      </c>
      <c r="C515" s="571">
        <f>+IFERROR(IF($A515&gt;=INDEX(asset_level_drivers!$7:$7,1,MATCH("Yes",asset_level_drivers!$5:$5,0)),SUMIFS(asset_level_drivers!$B$12:$XFD$12,asset_level_drivers!$B$4:$XFD$4,"Yes")/12,0),0)</f>
        <v>512.5</v>
      </c>
    </row>
    <row r="516" spans="1:3" x14ac:dyDescent="0.25">
      <c r="A516" s="575">
        <f t="shared" si="8"/>
        <v>59779</v>
      </c>
      <c r="B516" s="563">
        <v>0</v>
      </c>
      <c r="C516" s="563">
        <f>+IFERROR(IF($A516&gt;=INDEX(asset_level_drivers!$7:$7,1,MATCH("Yes",asset_level_drivers!$5:$5,0)),SUMIFS(asset_level_drivers!$B$12:$XFD$12,asset_level_drivers!$B$4:$XFD$4,"Yes")/12,0),0)</f>
        <v>512.5</v>
      </c>
    </row>
    <row r="517" spans="1:3" x14ac:dyDescent="0.25">
      <c r="A517" s="567">
        <f t="shared" si="8"/>
        <v>59809</v>
      </c>
      <c r="B517" s="571">
        <v>0</v>
      </c>
      <c r="C517" s="571">
        <f>+IFERROR(IF($A517&gt;=INDEX(asset_level_drivers!$7:$7,1,MATCH("Yes",asset_level_drivers!$5:$5,0)),SUMIFS(asset_level_drivers!$B$12:$XFD$12,asset_level_drivers!$B$4:$XFD$4,"Yes")/12,0),0)</f>
        <v>512.5</v>
      </c>
    </row>
    <row r="518" spans="1:3" x14ac:dyDescent="0.25">
      <c r="A518" s="575">
        <f t="shared" si="8"/>
        <v>59840</v>
      </c>
      <c r="B518" s="563">
        <v>0</v>
      </c>
      <c r="C518" s="563">
        <f>+IFERROR(IF($A518&gt;=INDEX(asset_level_drivers!$7:$7,1,MATCH("Yes",asset_level_drivers!$5:$5,0)),SUMIFS(asset_level_drivers!$B$12:$XFD$12,asset_level_drivers!$B$4:$XFD$4,"Yes")/12,0),0)</f>
        <v>512.5</v>
      </c>
    </row>
    <row r="519" spans="1:3" x14ac:dyDescent="0.25">
      <c r="A519" s="567">
        <f t="shared" si="8"/>
        <v>59870</v>
      </c>
      <c r="B519" s="571">
        <v>0</v>
      </c>
      <c r="C519" s="571">
        <f>+IFERROR(IF($A519&gt;=INDEX(asset_level_drivers!$7:$7,1,MATCH("Yes",asset_level_drivers!$5:$5,0)),SUMIFS(asset_level_drivers!$B$12:$XFD$12,asset_level_drivers!$B$4:$XFD$4,"Yes")/12,0),0)</f>
        <v>512.5</v>
      </c>
    </row>
    <row r="520" spans="1:3" x14ac:dyDescent="0.25">
      <c r="A520" s="575">
        <f t="shared" si="8"/>
        <v>59901</v>
      </c>
      <c r="B520" s="563">
        <v>0</v>
      </c>
      <c r="C520" s="563">
        <f>+IFERROR(IF($A520&gt;=INDEX(asset_level_drivers!$7:$7,1,MATCH("Yes",asset_level_drivers!$5:$5,0)),SUMIFS(asset_level_drivers!$B$12:$XFD$12,asset_level_drivers!$B$4:$XFD$4,"Yes")/12,0),0)</f>
        <v>512.5</v>
      </c>
    </row>
    <row r="521" spans="1:3" x14ac:dyDescent="0.25">
      <c r="A521" s="567">
        <f t="shared" si="8"/>
        <v>59932</v>
      </c>
      <c r="B521" s="571">
        <v>0</v>
      </c>
      <c r="C521" s="571">
        <f>+IFERROR(IF($A521&gt;=INDEX(asset_level_drivers!$7:$7,1,MATCH("Yes",asset_level_drivers!$5:$5,0)),SUMIFS(asset_level_drivers!$B$12:$XFD$12,asset_level_drivers!$B$4:$XFD$4,"Yes")/12,0),0)</f>
        <v>512.5</v>
      </c>
    </row>
    <row r="522" spans="1:3" x14ac:dyDescent="0.25">
      <c r="A522" s="575">
        <f t="shared" si="8"/>
        <v>59961</v>
      </c>
      <c r="B522" s="563">
        <v>0</v>
      </c>
      <c r="C522" s="563">
        <f>+IFERROR(IF($A522&gt;=INDEX(asset_level_drivers!$7:$7,1,MATCH("Yes",asset_level_drivers!$5:$5,0)),SUMIFS(asset_level_drivers!$B$12:$XFD$12,asset_level_drivers!$B$4:$XFD$4,"Yes")/12,0),0)</f>
        <v>512.5</v>
      </c>
    </row>
    <row r="523" spans="1:3" x14ac:dyDescent="0.25">
      <c r="A523" s="567">
        <f t="shared" si="8"/>
        <v>59992</v>
      </c>
      <c r="B523" s="571">
        <v>0</v>
      </c>
      <c r="C523" s="571">
        <f>+IFERROR(IF($A523&gt;=INDEX(asset_level_drivers!$7:$7,1,MATCH("Yes",asset_level_drivers!$5:$5,0)),SUMIFS(asset_level_drivers!$B$12:$XFD$12,asset_level_drivers!$B$4:$XFD$4,"Yes")/12,0),0)</f>
        <v>512.5</v>
      </c>
    </row>
    <row r="524" spans="1:3" x14ac:dyDescent="0.25">
      <c r="A524" s="575">
        <f t="shared" si="8"/>
        <v>60022</v>
      </c>
      <c r="B524" s="563">
        <v>0</v>
      </c>
      <c r="C524" s="563">
        <f>+IFERROR(IF($A524&gt;=INDEX(asset_level_drivers!$7:$7,1,MATCH("Yes",asset_level_drivers!$5:$5,0)),SUMIFS(asset_level_drivers!$B$12:$XFD$12,asset_level_drivers!$B$4:$XFD$4,"Yes")/12,0),0)</f>
        <v>512.5</v>
      </c>
    </row>
    <row r="525" spans="1:3" x14ac:dyDescent="0.25">
      <c r="A525" s="567">
        <f t="shared" si="8"/>
        <v>60053</v>
      </c>
      <c r="B525" s="571">
        <v>0</v>
      </c>
      <c r="C525" s="571">
        <f>+IFERROR(IF($A525&gt;=INDEX(asset_level_drivers!$7:$7,1,MATCH("Yes",asset_level_drivers!$5:$5,0)),SUMIFS(asset_level_drivers!$B$12:$XFD$12,asset_level_drivers!$B$4:$XFD$4,"Yes")/12,0),0)</f>
        <v>512.5</v>
      </c>
    </row>
    <row r="526" spans="1:3" x14ac:dyDescent="0.25">
      <c r="A526" s="575">
        <f t="shared" si="8"/>
        <v>60083</v>
      </c>
      <c r="B526" s="563">
        <v>0</v>
      </c>
      <c r="C526" s="563">
        <f>+IFERROR(IF($A526&gt;=INDEX(asset_level_drivers!$7:$7,1,MATCH("Yes",asset_level_drivers!$5:$5,0)),SUMIFS(asset_level_drivers!$B$12:$XFD$12,asset_level_drivers!$B$4:$XFD$4,"Yes")/12,0),0)</f>
        <v>512.5</v>
      </c>
    </row>
    <row r="527" spans="1:3" x14ac:dyDescent="0.25">
      <c r="A527" s="567">
        <f t="shared" si="8"/>
        <v>60114</v>
      </c>
      <c r="B527" s="571">
        <v>0</v>
      </c>
      <c r="C527" s="571">
        <f>+IFERROR(IF($A527&gt;=INDEX(asset_level_drivers!$7:$7,1,MATCH("Yes",asset_level_drivers!$5:$5,0)),SUMIFS(asset_level_drivers!$B$12:$XFD$12,asset_level_drivers!$B$4:$XFD$4,"Yes")/12,0),0)</f>
        <v>512.5</v>
      </c>
    </row>
    <row r="528" spans="1:3" x14ac:dyDescent="0.25">
      <c r="A528" s="575">
        <f t="shared" si="8"/>
        <v>60145</v>
      </c>
      <c r="B528" s="563">
        <v>0</v>
      </c>
      <c r="C528" s="563">
        <f>+IFERROR(IF($A528&gt;=INDEX(asset_level_drivers!$7:$7,1,MATCH("Yes",asset_level_drivers!$5:$5,0)),SUMIFS(asset_level_drivers!$B$12:$XFD$12,asset_level_drivers!$B$4:$XFD$4,"Yes")/12,0),0)</f>
        <v>512.5</v>
      </c>
    </row>
    <row r="529" spans="1:3" x14ac:dyDescent="0.25">
      <c r="A529" s="567">
        <f t="shared" si="8"/>
        <v>60175</v>
      </c>
      <c r="B529" s="571">
        <v>0</v>
      </c>
      <c r="C529" s="571">
        <f>+IFERROR(IF($A529&gt;=INDEX(asset_level_drivers!$7:$7,1,MATCH("Yes",asset_level_drivers!$5:$5,0)),SUMIFS(asset_level_drivers!$B$12:$XFD$12,asset_level_drivers!$B$4:$XFD$4,"Yes")/12,0),0)</f>
        <v>512.5</v>
      </c>
    </row>
    <row r="530" spans="1:3" x14ac:dyDescent="0.25">
      <c r="A530" s="575">
        <f t="shared" si="8"/>
        <v>60206</v>
      </c>
      <c r="B530" s="563">
        <v>0</v>
      </c>
      <c r="C530" s="563">
        <f>+IFERROR(IF($A530&gt;=INDEX(asset_level_drivers!$7:$7,1,MATCH("Yes",asset_level_drivers!$5:$5,0)),SUMIFS(asset_level_drivers!$B$12:$XFD$12,asset_level_drivers!$B$4:$XFD$4,"Yes")/12,0),0)</f>
        <v>512.5</v>
      </c>
    </row>
    <row r="531" spans="1:3" x14ac:dyDescent="0.25">
      <c r="A531" s="567">
        <f t="shared" si="8"/>
        <v>60236</v>
      </c>
      <c r="B531" s="571">
        <v>0</v>
      </c>
      <c r="C531" s="571">
        <f>+IFERROR(IF($A531&gt;=INDEX(asset_level_drivers!$7:$7,1,MATCH("Yes",asset_level_drivers!$5:$5,0)),SUMIFS(asset_level_drivers!$B$12:$XFD$12,asset_level_drivers!$B$4:$XFD$4,"Yes")/12,0),0)</f>
        <v>512.5</v>
      </c>
    </row>
    <row r="532" spans="1:3" x14ac:dyDescent="0.25">
      <c r="A532" s="575">
        <f t="shared" si="8"/>
        <v>60267</v>
      </c>
      <c r="B532" s="563">
        <v>0</v>
      </c>
      <c r="C532" s="563">
        <f>+IFERROR(IF($A532&gt;=INDEX(asset_level_drivers!$7:$7,1,MATCH("Yes",asset_level_drivers!$5:$5,0)),SUMIFS(asset_level_drivers!$B$12:$XFD$12,asset_level_drivers!$B$4:$XFD$4,"Yes")/12,0),0)</f>
        <v>512.5</v>
      </c>
    </row>
    <row r="533" spans="1:3" x14ac:dyDescent="0.25">
      <c r="A533" s="567">
        <f t="shared" si="8"/>
        <v>60298</v>
      </c>
      <c r="B533" s="571">
        <v>0</v>
      </c>
      <c r="C533" s="571">
        <f>+IFERROR(IF($A533&gt;=INDEX(asset_level_drivers!$7:$7,1,MATCH("Yes",asset_level_drivers!$5:$5,0)),SUMIFS(asset_level_drivers!$B$12:$XFD$12,asset_level_drivers!$B$4:$XFD$4,"Yes")/12,0),0)</f>
        <v>512.5</v>
      </c>
    </row>
    <row r="534" spans="1:3" x14ac:dyDescent="0.25">
      <c r="A534" s="575">
        <f t="shared" si="8"/>
        <v>60326</v>
      </c>
      <c r="B534" s="563">
        <v>0</v>
      </c>
      <c r="C534" s="563">
        <f>+IFERROR(IF($A534&gt;=INDEX(asset_level_drivers!$7:$7,1,MATCH("Yes",asset_level_drivers!$5:$5,0)),SUMIFS(asset_level_drivers!$B$12:$XFD$12,asset_level_drivers!$B$4:$XFD$4,"Yes")/12,0),0)</f>
        <v>512.5</v>
      </c>
    </row>
    <row r="535" spans="1:3" x14ac:dyDescent="0.25">
      <c r="A535" s="567">
        <f t="shared" si="8"/>
        <v>60357</v>
      </c>
      <c r="B535" s="571">
        <v>0</v>
      </c>
      <c r="C535" s="571">
        <f>+IFERROR(IF($A535&gt;=INDEX(asset_level_drivers!$7:$7,1,MATCH("Yes",asset_level_drivers!$5:$5,0)),SUMIFS(asset_level_drivers!$B$12:$XFD$12,asset_level_drivers!$B$4:$XFD$4,"Yes")/12,0),0)</f>
        <v>512.5</v>
      </c>
    </row>
    <row r="536" spans="1:3" x14ac:dyDescent="0.25">
      <c r="A536" s="575">
        <f t="shared" si="8"/>
        <v>60387</v>
      </c>
      <c r="B536" s="563">
        <v>0</v>
      </c>
      <c r="C536" s="563">
        <f>+IFERROR(IF($A536&gt;=INDEX(asset_level_drivers!$7:$7,1,MATCH("Yes",asset_level_drivers!$5:$5,0)),SUMIFS(asset_level_drivers!$B$12:$XFD$12,asset_level_drivers!$B$4:$XFD$4,"Yes")/12,0),0)</f>
        <v>512.5</v>
      </c>
    </row>
    <row r="537" spans="1:3" x14ac:dyDescent="0.25">
      <c r="A537" s="567">
        <f t="shared" si="8"/>
        <v>60418</v>
      </c>
      <c r="B537" s="571">
        <v>0</v>
      </c>
      <c r="C537" s="571">
        <f>+IFERROR(IF($A537&gt;=INDEX(asset_level_drivers!$7:$7,1,MATCH("Yes",asset_level_drivers!$5:$5,0)),SUMIFS(asset_level_drivers!$B$12:$XFD$12,asset_level_drivers!$B$4:$XFD$4,"Yes")/12,0),0)</f>
        <v>512.5</v>
      </c>
    </row>
    <row r="538" spans="1:3" x14ac:dyDescent="0.25">
      <c r="A538" s="575">
        <f t="shared" si="8"/>
        <v>60448</v>
      </c>
      <c r="B538" s="563">
        <v>0</v>
      </c>
      <c r="C538" s="563">
        <f>+IFERROR(IF($A538&gt;=INDEX(asset_level_drivers!$7:$7,1,MATCH("Yes",asset_level_drivers!$5:$5,0)),SUMIFS(asset_level_drivers!$B$12:$XFD$12,asset_level_drivers!$B$4:$XFD$4,"Yes")/12,0),0)</f>
        <v>512.5</v>
      </c>
    </row>
    <row r="539" spans="1:3" x14ac:dyDescent="0.25">
      <c r="A539" s="567">
        <f t="shared" si="8"/>
        <v>60479</v>
      </c>
      <c r="B539" s="571">
        <v>0</v>
      </c>
      <c r="C539" s="571">
        <f>+IFERROR(IF($A539&gt;=INDEX(asset_level_drivers!$7:$7,1,MATCH("Yes",asset_level_drivers!$5:$5,0)),SUMIFS(asset_level_drivers!$B$12:$XFD$12,asset_level_drivers!$B$4:$XFD$4,"Yes")/12,0),0)</f>
        <v>512.5</v>
      </c>
    </row>
    <row r="540" spans="1:3" x14ac:dyDescent="0.25">
      <c r="A540" s="575">
        <f t="shared" si="8"/>
        <v>60510</v>
      </c>
      <c r="B540" s="563">
        <v>0</v>
      </c>
      <c r="C540" s="563">
        <f>+IFERROR(IF($A540&gt;=INDEX(asset_level_drivers!$7:$7,1,MATCH("Yes",asset_level_drivers!$5:$5,0)),SUMIFS(asset_level_drivers!$B$12:$XFD$12,asset_level_drivers!$B$4:$XFD$4,"Yes")/12,0),0)</f>
        <v>512.5</v>
      </c>
    </row>
    <row r="541" spans="1:3" x14ac:dyDescent="0.25">
      <c r="A541" s="567">
        <f t="shared" si="8"/>
        <v>60540</v>
      </c>
      <c r="B541" s="571">
        <v>0</v>
      </c>
      <c r="C541" s="571">
        <f>+IFERROR(IF($A541&gt;=INDEX(asset_level_drivers!$7:$7,1,MATCH("Yes",asset_level_drivers!$5:$5,0)),SUMIFS(asset_level_drivers!$B$12:$XFD$12,asset_level_drivers!$B$4:$XFD$4,"Yes")/12,0),0)</f>
        <v>512.5</v>
      </c>
    </row>
    <row r="542" spans="1:3" x14ac:dyDescent="0.25">
      <c r="A542" s="575">
        <f t="shared" si="8"/>
        <v>60571</v>
      </c>
      <c r="B542" s="563">
        <v>0</v>
      </c>
      <c r="C542" s="563">
        <f>+IFERROR(IF($A542&gt;=INDEX(asset_level_drivers!$7:$7,1,MATCH("Yes",asset_level_drivers!$5:$5,0)),SUMIFS(asset_level_drivers!$B$12:$XFD$12,asset_level_drivers!$B$4:$XFD$4,"Yes")/12,0),0)</f>
        <v>512.5</v>
      </c>
    </row>
    <row r="543" spans="1:3" x14ac:dyDescent="0.25">
      <c r="A543" s="567">
        <f t="shared" si="8"/>
        <v>60601</v>
      </c>
      <c r="B543" s="571">
        <v>0</v>
      </c>
      <c r="C543" s="571">
        <f>+IFERROR(IF($A543&gt;=INDEX(asset_level_drivers!$7:$7,1,MATCH("Yes",asset_level_drivers!$5:$5,0)),SUMIFS(asset_level_drivers!$B$12:$XFD$12,asset_level_drivers!$B$4:$XFD$4,"Yes")/12,0),0)</f>
        <v>512.5</v>
      </c>
    </row>
    <row r="544" spans="1:3" x14ac:dyDescent="0.25">
      <c r="A544" s="575">
        <f t="shared" si="8"/>
        <v>60632</v>
      </c>
      <c r="B544" s="563">
        <v>0</v>
      </c>
      <c r="C544" s="563">
        <f>+IFERROR(IF($A544&gt;=INDEX(asset_level_drivers!$7:$7,1,MATCH("Yes",asset_level_drivers!$5:$5,0)),SUMIFS(asset_level_drivers!$B$12:$XFD$12,asset_level_drivers!$B$4:$XFD$4,"Yes")/12,0),0)</f>
        <v>512.5</v>
      </c>
    </row>
    <row r="545" spans="1:3" x14ac:dyDescent="0.25">
      <c r="A545" s="567">
        <f t="shared" si="8"/>
        <v>60663</v>
      </c>
      <c r="B545" s="571">
        <v>0</v>
      </c>
      <c r="C545" s="571">
        <f>+IFERROR(IF($A545&gt;=INDEX(asset_level_drivers!$7:$7,1,MATCH("Yes",asset_level_drivers!$5:$5,0)),SUMIFS(asset_level_drivers!$B$12:$XFD$12,asset_level_drivers!$B$4:$XFD$4,"Yes")/12,0),0)</f>
        <v>512.5</v>
      </c>
    </row>
    <row r="546" spans="1:3" x14ac:dyDescent="0.25">
      <c r="A546" s="575">
        <f t="shared" si="8"/>
        <v>60691</v>
      </c>
      <c r="B546" s="563">
        <v>0</v>
      </c>
      <c r="C546" s="563">
        <f>+IFERROR(IF($A546&gt;=INDEX(asset_level_drivers!$7:$7,1,MATCH("Yes",asset_level_drivers!$5:$5,0)),SUMIFS(asset_level_drivers!$B$12:$XFD$12,asset_level_drivers!$B$4:$XFD$4,"Yes")/12,0),0)</f>
        <v>512.5</v>
      </c>
    </row>
    <row r="547" spans="1:3" x14ac:dyDescent="0.25">
      <c r="A547" s="567">
        <f t="shared" si="8"/>
        <v>60722</v>
      </c>
      <c r="B547" s="571">
        <v>0</v>
      </c>
      <c r="C547" s="571">
        <f>+IFERROR(IF($A547&gt;=INDEX(asset_level_drivers!$7:$7,1,MATCH("Yes",asset_level_drivers!$5:$5,0)),SUMIFS(asset_level_drivers!$B$12:$XFD$12,asset_level_drivers!$B$4:$XFD$4,"Yes")/12,0),0)</f>
        <v>512.5</v>
      </c>
    </row>
    <row r="548" spans="1:3" x14ac:dyDescent="0.25">
      <c r="A548" s="575">
        <f t="shared" si="8"/>
        <v>60752</v>
      </c>
      <c r="B548" s="563">
        <v>0</v>
      </c>
      <c r="C548" s="563">
        <f>+IFERROR(IF($A548&gt;=INDEX(asset_level_drivers!$7:$7,1,MATCH("Yes",asset_level_drivers!$5:$5,0)),SUMIFS(asset_level_drivers!$B$12:$XFD$12,asset_level_drivers!$B$4:$XFD$4,"Yes")/12,0),0)</f>
        <v>512.5</v>
      </c>
    </row>
    <row r="549" spans="1:3" x14ac:dyDescent="0.25">
      <c r="A549" s="567">
        <f t="shared" si="8"/>
        <v>60783</v>
      </c>
      <c r="B549" s="571">
        <v>0</v>
      </c>
      <c r="C549" s="571">
        <f>+IFERROR(IF($A549&gt;=INDEX(asset_level_drivers!$7:$7,1,MATCH("Yes",asset_level_drivers!$5:$5,0)),SUMIFS(asset_level_drivers!$B$12:$XFD$12,asset_level_drivers!$B$4:$XFD$4,"Yes")/12,0),0)</f>
        <v>512.5</v>
      </c>
    </row>
    <row r="550" spans="1:3" x14ac:dyDescent="0.25">
      <c r="A550" s="575">
        <f t="shared" si="8"/>
        <v>60813</v>
      </c>
      <c r="B550" s="563">
        <v>0</v>
      </c>
      <c r="C550" s="563">
        <f>+IFERROR(IF($A550&gt;=INDEX(asset_level_drivers!$7:$7,1,MATCH("Yes",asset_level_drivers!$5:$5,0)),SUMIFS(asset_level_drivers!$B$12:$XFD$12,asset_level_drivers!$B$4:$XFD$4,"Yes")/12,0),0)</f>
        <v>512.5</v>
      </c>
    </row>
    <row r="551" spans="1:3" x14ac:dyDescent="0.25">
      <c r="A551" s="567">
        <f t="shared" si="8"/>
        <v>60844</v>
      </c>
      <c r="B551" s="571">
        <v>0</v>
      </c>
      <c r="C551" s="571">
        <f>+IFERROR(IF($A551&gt;=INDEX(asset_level_drivers!$7:$7,1,MATCH("Yes",asset_level_drivers!$5:$5,0)),SUMIFS(asset_level_drivers!$B$12:$XFD$12,asset_level_drivers!$B$4:$XFD$4,"Yes")/12,0),0)</f>
        <v>512.5</v>
      </c>
    </row>
    <row r="552" spans="1:3" x14ac:dyDescent="0.25">
      <c r="A552" s="575">
        <f t="shared" si="8"/>
        <v>60875</v>
      </c>
      <c r="B552" s="563">
        <v>0</v>
      </c>
      <c r="C552" s="563">
        <f>+IFERROR(IF($A552&gt;=INDEX(asset_level_drivers!$7:$7,1,MATCH("Yes",asset_level_drivers!$5:$5,0)),SUMIFS(asset_level_drivers!$B$12:$XFD$12,asset_level_drivers!$B$4:$XFD$4,"Yes")/12,0),0)</f>
        <v>512.5</v>
      </c>
    </row>
    <row r="553" spans="1:3" x14ac:dyDescent="0.25">
      <c r="A553" s="567">
        <f t="shared" si="8"/>
        <v>60905</v>
      </c>
      <c r="B553" s="571">
        <v>0</v>
      </c>
      <c r="C553" s="571">
        <f>+IFERROR(IF($A553&gt;=INDEX(asset_level_drivers!$7:$7,1,MATCH("Yes",asset_level_drivers!$5:$5,0)),SUMIFS(asset_level_drivers!$B$12:$XFD$12,asset_level_drivers!$B$4:$XFD$4,"Yes")/12,0),0)</f>
        <v>512.5</v>
      </c>
    </row>
    <row r="554" spans="1:3" x14ac:dyDescent="0.25">
      <c r="A554" s="575">
        <f t="shared" si="8"/>
        <v>60936</v>
      </c>
      <c r="B554" s="563">
        <v>0</v>
      </c>
      <c r="C554" s="563">
        <f>+IFERROR(IF($A554&gt;=INDEX(asset_level_drivers!$7:$7,1,MATCH("Yes",asset_level_drivers!$5:$5,0)),SUMIFS(asset_level_drivers!$B$12:$XFD$12,asset_level_drivers!$B$4:$XFD$4,"Yes")/12,0),0)</f>
        <v>512.5</v>
      </c>
    </row>
    <row r="555" spans="1:3" x14ac:dyDescent="0.25">
      <c r="A555" s="567">
        <f t="shared" si="8"/>
        <v>60966</v>
      </c>
      <c r="B555" s="571">
        <v>0</v>
      </c>
      <c r="C555" s="571">
        <f>+IFERROR(IF($A555&gt;=INDEX(asset_level_drivers!$7:$7,1,MATCH("Yes",asset_level_drivers!$5:$5,0)),SUMIFS(asset_level_drivers!$B$12:$XFD$12,asset_level_drivers!$B$4:$XFD$4,"Yes")/12,0),0)</f>
        <v>512.5</v>
      </c>
    </row>
    <row r="556" spans="1:3" x14ac:dyDescent="0.25">
      <c r="A556" s="575">
        <f t="shared" si="8"/>
        <v>60997</v>
      </c>
      <c r="B556" s="563">
        <v>0</v>
      </c>
      <c r="C556" s="563">
        <f>+IFERROR(IF($A556&gt;=INDEX(asset_level_drivers!$7:$7,1,MATCH("Yes",asset_level_drivers!$5:$5,0)),SUMIFS(asset_level_drivers!$B$12:$XFD$12,asset_level_drivers!$B$4:$XFD$4,"Yes")/12,0),0)</f>
        <v>512.5</v>
      </c>
    </row>
    <row r="557" spans="1:3" x14ac:dyDescent="0.25">
      <c r="A557" s="567">
        <f t="shared" si="8"/>
        <v>61028</v>
      </c>
      <c r="B557" s="571">
        <v>0</v>
      </c>
      <c r="C557" s="571">
        <f>+IFERROR(IF($A557&gt;=INDEX(asset_level_drivers!$7:$7,1,MATCH("Yes",asset_level_drivers!$5:$5,0)),SUMIFS(asset_level_drivers!$B$12:$XFD$12,asset_level_drivers!$B$4:$XFD$4,"Yes")/12,0),0)</f>
        <v>512.5</v>
      </c>
    </row>
    <row r="558" spans="1:3" x14ac:dyDescent="0.25">
      <c r="A558" s="575">
        <f t="shared" si="8"/>
        <v>61056</v>
      </c>
      <c r="B558" s="563">
        <v>0</v>
      </c>
      <c r="C558" s="563">
        <f>+IFERROR(IF($A558&gt;=INDEX(asset_level_drivers!$7:$7,1,MATCH("Yes",asset_level_drivers!$5:$5,0)),SUMIFS(asset_level_drivers!$B$12:$XFD$12,asset_level_drivers!$B$4:$XFD$4,"Yes")/12,0),0)</f>
        <v>512.5</v>
      </c>
    </row>
    <row r="559" spans="1:3" x14ac:dyDescent="0.25">
      <c r="A559" s="567">
        <f t="shared" si="8"/>
        <v>61087</v>
      </c>
      <c r="B559" s="571">
        <v>0</v>
      </c>
      <c r="C559" s="571">
        <f>+IFERROR(IF($A559&gt;=INDEX(asset_level_drivers!$7:$7,1,MATCH("Yes",asset_level_drivers!$5:$5,0)),SUMIFS(asset_level_drivers!$B$12:$XFD$12,asset_level_drivers!$B$4:$XFD$4,"Yes")/12,0),0)</f>
        <v>512.5</v>
      </c>
    </row>
    <row r="560" spans="1:3" x14ac:dyDescent="0.25">
      <c r="A560" s="575">
        <f t="shared" si="8"/>
        <v>61117</v>
      </c>
      <c r="B560" s="563">
        <v>0</v>
      </c>
      <c r="C560" s="563">
        <f>+IFERROR(IF($A560&gt;=INDEX(asset_level_drivers!$7:$7,1,MATCH("Yes",asset_level_drivers!$5:$5,0)),SUMIFS(asset_level_drivers!$B$12:$XFD$12,asset_level_drivers!$B$4:$XFD$4,"Yes")/12,0),0)</f>
        <v>512.5</v>
      </c>
    </row>
    <row r="561" spans="1:3" x14ac:dyDescent="0.25">
      <c r="A561" s="567">
        <f t="shared" si="8"/>
        <v>61148</v>
      </c>
      <c r="B561" s="571">
        <v>0</v>
      </c>
      <c r="C561" s="571">
        <f>+IFERROR(IF($A561&gt;=INDEX(asset_level_drivers!$7:$7,1,MATCH("Yes",asset_level_drivers!$5:$5,0)),SUMIFS(asset_level_drivers!$B$12:$XFD$12,asset_level_drivers!$B$4:$XFD$4,"Yes")/12,0),0)</f>
        <v>512.5</v>
      </c>
    </row>
    <row r="562" spans="1:3" x14ac:dyDescent="0.25">
      <c r="A562" s="575">
        <f t="shared" si="8"/>
        <v>61178</v>
      </c>
      <c r="B562" s="563">
        <v>0</v>
      </c>
      <c r="C562" s="563">
        <f>+IFERROR(IF($A562&gt;=INDEX(asset_level_drivers!$7:$7,1,MATCH("Yes",asset_level_drivers!$5:$5,0)),SUMIFS(asset_level_drivers!$B$12:$XFD$12,asset_level_drivers!$B$4:$XFD$4,"Yes")/12,0),0)</f>
        <v>512.5</v>
      </c>
    </row>
    <row r="563" spans="1:3" x14ac:dyDescent="0.25">
      <c r="A563" s="567">
        <f t="shared" si="8"/>
        <v>61209</v>
      </c>
      <c r="B563" s="571">
        <v>0</v>
      </c>
      <c r="C563" s="571">
        <f>+IFERROR(IF($A563&gt;=INDEX(asset_level_drivers!$7:$7,1,MATCH("Yes",asset_level_drivers!$5:$5,0)),SUMIFS(asset_level_drivers!$B$12:$XFD$12,asset_level_drivers!$B$4:$XFD$4,"Yes")/12,0),0)</f>
        <v>512.5</v>
      </c>
    </row>
    <row r="564" spans="1:3" x14ac:dyDescent="0.25">
      <c r="A564" s="575">
        <f t="shared" si="8"/>
        <v>61240</v>
      </c>
      <c r="B564" s="563">
        <v>0</v>
      </c>
      <c r="C564" s="563">
        <f>+IFERROR(IF($A564&gt;=INDEX(asset_level_drivers!$7:$7,1,MATCH("Yes",asset_level_drivers!$5:$5,0)),SUMIFS(asset_level_drivers!$B$12:$XFD$12,asset_level_drivers!$B$4:$XFD$4,"Yes")/12,0),0)</f>
        <v>512.5</v>
      </c>
    </row>
    <row r="565" spans="1:3" x14ac:dyDescent="0.25">
      <c r="A565" s="567">
        <f t="shared" si="8"/>
        <v>61270</v>
      </c>
      <c r="B565" s="571">
        <v>0</v>
      </c>
      <c r="C565" s="571">
        <f>+IFERROR(IF($A565&gt;=INDEX(asset_level_drivers!$7:$7,1,MATCH("Yes",asset_level_drivers!$5:$5,0)),SUMIFS(asset_level_drivers!$B$12:$XFD$12,asset_level_drivers!$B$4:$XFD$4,"Yes")/12,0),0)</f>
        <v>512.5</v>
      </c>
    </row>
    <row r="566" spans="1:3" x14ac:dyDescent="0.25">
      <c r="A566" s="575">
        <f t="shared" si="8"/>
        <v>61301</v>
      </c>
      <c r="B566" s="563">
        <v>0</v>
      </c>
      <c r="C566" s="563">
        <f>+IFERROR(IF($A566&gt;=INDEX(asset_level_drivers!$7:$7,1,MATCH("Yes",asset_level_drivers!$5:$5,0)),SUMIFS(asset_level_drivers!$B$12:$XFD$12,asset_level_drivers!$B$4:$XFD$4,"Yes")/12,0),0)</f>
        <v>512.5</v>
      </c>
    </row>
    <row r="567" spans="1:3" x14ac:dyDescent="0.25">
      <c r="A567" s="567">
        <f t="shared" si="8"/>
        <v>61331</v>
      </c>
      <c r="B567" s="571">
        <v>0</v>
      </c>
      <c r="C567" s="571">
        <f>+IFERROR(IF($A567&gt;=INDEX(asset_level_drivers!$7:$7,1,MATCH("Yes",asset_level_drivers!$5:$5,0)),SUMIFS(asset_level_drivers!$B$12:$XFD$12,asset_level_drivers!$B$4:$XFD$4,"Yes")/12,0),0)</f>
        <v>512.5</v>
      </c>
    </row>
    <row r="568" spans="1:3" x14ac:dyDescent="0.25">
      <c r="A568" s="575">
        <f t="shared" si="8"/>
        <v>61362</v>
      </c>
      <c r="B568" s="563">
        <v>0</v>
      </c>
      <c r="C568" s="563">
        <f>+IFERROR(IF($A568&gt;=INDEX(asset_level_drivers!$7:$7,1,MATCH("Yes",asset_level_drivers!$5:$5,0)),SUMIFS(asset_level_drivers!$B$12:$XFD$12,asset_level_drivers!$B$4:$XFD$4,"Yes")/12,0),0)</f>
        <v>512.5</v>
      </c>
    </row>
    <row r="569" spans="1:3" x14ac:dyDescent="0.25">
      <c r="A569" s="567">
        <f t="shared" si="8"/>
        <v>61393</v>
      </c>
      <c r="B569" s="571">
        <v>0</v>
      </c>
      <c r="C569" s="571">
        <f>+IFERROR(IF($A569&gt;=INDEX(asset_level_drivers!$7:$7,1,MATCH("Yes",asset_level_drivers!$5:$5,0)),SUMIFS(asset_level_drivers!$B$12:$XFD$12,asset_level_drivers!$B$4:$XFD$4,"Yes")/12,0),0)</f>
        <v>512.5</v>
      </c>
    </row>
    <row r="570" spans="1:3" x14ac:dyDescent="0.25">
      <c r="A570" s="575">
        <f t="shared" si="8"/>
        <v>61422</v>
      </c>
      <c r="B570" s="563">
        <v>0</v>
      </c>
      <c r="C570" s="563">
        <f>+IFERROR(IF($A570&gt;=INDEX(asset_level_drivers!$7:$7,1,MATCH("Yes",asset_level_drivers!$5:$5,0)),SUMIFS(asset_level_drivers!$B$12:$XFD$12,asset_level_drivers!$B$4:$XFD$4,"Yes")/12,0),0)</f>
        <v>512.5</v>
      </c>
    </row>
    <row r="571" spans="1:3" x14ac:dyDescent="0.25">
      <c r="A571" s="567">
        <f t="shared" si="8"/>
        <v>61453</v>
      </c>
      <c r="B571" s="571">
        <v>0</v>
      </c>
      <c r="C571" s="571">
        <f>+IFERROR(IF($A571&gt;=INDEX(asset_level_drivers!$7:$7,1,MATCH("Yes",asset_level_drivers!$5:$5,0)),SUMIFS(asset_level_drivers!$B$12:$XFD$12,asset_level_drivers!$B$4:$XFD$4,"Yes")/12,0),0)</f>
        <v>512.5</v>
      </c>
    </row>
    <row r="572" spans="1:3" x14ac:dyDescent="0.25">
      <c r="A572" s="575">
        <f t="shared" si="8"/>
        <v>61483</v>
      </c>
      <c r="B572" s="563">
        <v>0</v>
      </c>
      <c r="C572" s="563">
        <f>+IFERROR(IF($A572&gt;=INDEX(asset_level_drivers!$7:$7,1,MATCH("Yes",asset_level_drivers!$5:$5,0)),SUMIFS(asset_level_drivers!$B$12:$XFD$12,asset_level_drivers!$B$4:$XFD$4,"Yes")/12,0),0)</f>
        <v>512.5</v>
      </c>
    </row>
    <row r="573" spans="1:3" x14ac:dyDescent="0.25">
      <c r="A573" s="567">
        <f t="shared" si="8"/>
        <v>61514</v>
      </c>
      <c r="B573" s="571">
        <v>0</v>
      </c>
      <c r="C573" s="571">
        <f>+IFERROR(IF($A573&gt;=INDEX(asset_level_drivers!$7:$7,1,MATCH("Yes",asset_level_drivers!$5:$5,0)),SUMIFS(asset_level_drivers!$B$12:$XFD$12,asset_level_drivers!$B$4:$XFD$4,"Yes")/12,0),0)</f>
        <v>512.5</v>
      </c>
    </row>
    <row r="574" spans="1:3" x14ac:dyDescent="0.25">
      <c r="A574" s="575">
        <f t="shared" si="8"/>
        <v>61544</v>
      </c>
      <c r="B574" s="563">
        <v>0</v>
      </c>
      <c r="C574" s="563">
        <f>+IFERROR(IF($A574&gt;=INDEX(asset_level_drivers!$7:$7,1,MATCH("Yes",asset_level_drivers!$5:$5,0)),SUMIFS(asset_level_drivers!$B$12:$XFD$12,asset_level_drivers!$B$4:$XFD$4,"Yes")/12,0),0)</f>
        <v>512.5</v>
      </c>
    </row>
    <row r="575" spans="1:3" x14ac:dyDescent="0.25">
      <c r="A575" s="567">
        <f t="shared" si="8"/>
        <v>61575</v>
      </c>
      <c r="B575" s="571">
        <v>0</v>
      </c>
      <c r="C575" s="571">
        <f>+IFERROR(IF($A575&gt;=INDEX(asset_level_drivers!$7:$7,1,MATCH("Yes",asset_level_drivers!$5:$5,0)),SUMIFS(asset_level_drivers!$B$12:$XFD$12,asset_level_drivers!$B$4:$XFD$4,"Yes")/12,0),0)</f>
        <v>512.5</v>
      </c>
    </row>
    <row r="576" spans="1:3" x14ac:dyDescent="0.25">
      <c r="A576" s="575">
        <f t="shared" si="8"/>
        <v>61606</v>
      </c>
      <c r="B576" s="563">
        <v>0</v>
      </c>
      <c r="C576" s="563">
        <f>+IFERROR(IF($A576&gt;=INDEX(asset_level_drivers!$7:$7,1,MATCH("Yes",asset_level_drivers!$5:$5,0)),SUMIFS(asset_level_drivers!$B$12:$XFD$12,asset_level_drivers!$B$4:$XFD$4,"Yes")/12,0),0)</f>
        <v>512.5</v>
      </c>
    </row>
    <row r="577" spans="1:3" x14ac:dyDescent="0.25">
      <c r="A577" s="567">
        <f t="shared" si="8"/>
        <v>61636</v>
      </c>
      <c r="B577" s="571">
        <v>0</v>
      </c>
      <c r="C577" s="571">
        <f>+IFERROR(IF($A577&gt;=INDEX(asset_level_drivers!$7:$7,1,MATCH("Yes",asset_level_drivers!$5:$5,0)),SUMIFS(asset_level_drivers!$B$12:$XFD$12,asset_level_drivers!$B$4:$XFD$4,"Yes")/12,0),0)</f>
        <v>512.5</v>
      </c>
    </row>
    <row r="578" spans="1:3" x14ac:dyDescent="0.25">
      <c r="A578" s="575">
        <f t="shared" si="8"/>
        <v>61667</v>
      </c>
      <c r="B578" s="563">
        <v>0</v>
      </c>
      <c r="C578" s="563">
        <f>+IFERROR(IF($A578&gt;=INDEX(asset_level_drivers!$7:$7,1,MATCH("Yes",asset_level_drivers!$5:$5,0)),SUMIFS(asset_level_drivers!$B$12:$XFD$12,asset_level_drivers!$B$4:$XFD$4,"Yes")/12,0),0)</f>
        <v>512.5</v>
      </c>
    </row>
    <row r="579" spans="1:3" x14ac:dyDescent="0.25">
      <c r="A579" s="567">
        <f t="shared" ref="A579:A642" si="9">+EOMONTH(A578,1)</f>
        <v>61697</v>
      </c>
      <c r="B579" s="571">
        <v>0</v>
      </c>
      <c r="C579" s="571">
        <f>+IFERROR(IF($A579&gt;=INDEX(asset_level_drivers!$7:$7,1,MATCH("Yes",asset_level_drivers!$5:$5,0)),SUMIFS(asset_level_drivers!$B$12:$XFD$12,asset_level_drivers!$B$4:$XFD$4,"Yes")/12,0),0)</f>
        <v>512.5</v>
      </c>
    </row>
    <row r="580" spans="1:3" x14ac:dyDescent="0.25">
      <c r="A580" s="575">
        <f t="shared" si="9"/>
        <v>61728</v>
      </c>
      <c r="B580" s="563">
        <v>0</v>
      </c>
      <c r="C580" s="563">
        <f>+IFERROR(IF($A580&gt;=INDEX(asset_level_drivers!$7:$7,1,MATCH("Yes",asset_level_drivers!$5:$5,0)),SUMIFS(asset_level_drivers!$B$12:$XFD$12,asset_level_drivers!$B$4:$XFD$4,"Yes")/12,0),0)</f>
        <v>512.5</v>
      </c>
    </row>
    <row r="581" spans="1:3" x14ac:dyDescent="0.25">
      <c r="A581" s="567">
        <f t="shared" si="9"/>
        <v>61759</v>
      </c>
      <c r="B581" s="571">
        <v>0</v>
      </c>
      <c r="C581" s="571">
        <f>+IFERROR(IF($A581&gt;=INDEX(asset_level_drivers!$7:$7,1,MATCH("Yes",asset_level_drivers!$5:$5,0)),SUMIFS(asset_level_drivers!$B$12:$XFD$12,asset_level_drivers!$B$4:$XFD$4,"Yes")/12,0),0)</f>
        <v>512.5</v>
      </c>
    </row>
    <row r="582" spans="1:3" x14ac:dyDescent="0.25">
      <c r="A582" s="575">
        <f t="shared" si="9"/>
        <v>61787</v>
      </c>
      <c r="B582" s="563">
        <v>0</v>
      </c>
      <c r="C582" s="563">
        <f>+IFERROR(IF($A582&gt;=INDEX(asset_level_drivers!$7:$7,1,MATCH("Yes",asset_level_drivers!$5:$5,0)),SUMIFS(asset_level_drivers!$B$12:$XFD$12,asset_level_drivers!$B$4:$XFD$4,"Yes")/12,0),0)</f>
        <v>512.5</v>
      </c>
    </row>
    <row r="583" spans="1:3" x14ac:dyDescent="0.25">
      <c r="A583" s="567">
        <f t="shared" si="9"/>
        <v>61818</v>
      </c>
      <c r="B583" s="571">
        <v>0</v>
      </c>
      <c r="C583" s="571">
        <f>+IFERROR(IF($A583&gt;=INDEX(asset_level_drivers!$7:$7,1,MATCH("Yes",asset_level_drivers!$5:$5,0)),SUMIFS(asset_level_drivers!$B$12:$XFD$12,asset_level_drivers!$B$4:$XFD$4,"Yes")/12,0),0)</f>
        <v>512.5</v>
      </c>
    </row>
    <row r="584" spans="1:3" x14ac:dyDescent="0.25">
      <c r="A584" s="575">
        <f t="shared" si="9"/>
        <v>61848</v>
      </c>
      <c r="B584" s="563">
        <v>0</v>
      </c>
      <c r="C584" s="563">
        <f>+IFERROR(IF($A584&gt;=INDEX(asset_level_drivers!$7:$7,1,MATCH("Yes",asset_level_drivers!$5:$5,0)),SUMIFS(asset_level_drivers!$B$12:$XFD$12,asset_level_drivers!$B$4:$XFD$4,"Yes")/12,0),0)</f>
        <v>512.5</v>
      </c>
    </row>
    <row r="585" spans="1:3" x14ac:dyDescent="0.25">
      <c r="A585" s="567">
        <f t="shared" si="9"/>
        <v>61879</v>
      </c>
      <c r="B585" s="571">
        <v>0</v>
      </c>
      <c r="C585" s="571">
        <f>+IFERROR(IF($A585&gt;=INDEX(asset_level_drivers!$7:$7,1,MATCH("Yes",asset_level_drivers!$5:$5,0)),SUMIFS(asset_level_drivers!$B$12:$XFD$12,asset_level_drivers!$B$4:$XFD$4,"Yes")/12,0),0)</f>
        <v>512.5</v>
      </c>
    </row>
    <row r="586" spans="1:3" x14ac:dyDescent="0.25">
      <c r="A586" s="575">
        <f t="shared" si="9"/>
        <v>61909</v>
      </c>
      <c r="B586" s="563">
        <v>0</v>
      </c>
      <c r="C586" s="563">
        <f>+IFERROR(IF($A586&gt;=INDEX(asset_level_drivers!$7:$7,1,MATCH("Yes",asset_level_drivers!$5:$5,0)),SUMIFS(asset_level_drivers!$B$12:$XFD$12,asset_level_drivers!$B$4:$XFD$4,"Yes")/12,0),0)</f>
        <v>512.5</v>
      </c>
    </row>
    <row r="587" spans="1:3" x14ac:dyDescent="0.25">
      <c r="A587" s="567">
        <f t="shared" si="9"/>
        <v>61940</v>
      </c>
      <c r="B587" s="571">
        <v>0</v>
      </c>
      <c r="C587" s="571">
        <f>+IFERROR(IF($A587&gt;=INDEX(asset_level_drivers!$7:$7,1,MATCH("Yes",asset_level_drivers!$5:$5,0)),SUMIFS(asset_level_drivers!$B$12:$XFD$12,asset_level_drivers!$B$4:$XFD$4,"Yes")/12,0),0)</f>
        <v>512.5</v>
      </c>
    </row>
    <row r="588" spans="1:3" x14ac:dyDescent="0.25">
      <c r="A588" s="575">
        <f t="shared" si="9"/>
        <v>61971</v>
      </c>
      <c r="B588" s="563">
        <v>0</v>
      </c>
      <c r="C588" s="563">
        <f>+IFERROR(IF($A588&gt;=INDEX(asset_level_drivers!$7:$7,1,MATCH("Yes",asset_level_drivers!$5:$5,0)),SUMIFS(asset_level_drivers!$B$12:$XFD$12,asset_level_drivers!$B$4:$XFD$4,"Yes")/12,0),0)</f>
        <v>512.5</v>
      </c>
    </row>
    <row r="589" spans="1:3" x14ac:dyDescent="0.25">
      <c r="A589" s="567">
        <f t="shared" si="9"/>
        <v>62001</v>
      </c>
      <c r="B589" s="571">
        <v>0</v>
      </c>
      <c r="C589" s="571">
        <f>+IFERROR(IF($A589&gt;=INDEX(asset_level_drivers!$7:$7,1,MATCH("Yes",asset_level_drivers!$5:$5,0)),SUMIFS(asset_level_drivers!$B$12:$XFD$12,asset_level_drivers!$B$4:$XFD$4,"Yes")/12,0),0)</f>
        <v>512.5</v>
      </c>
    </row>
    <row r="590" spans="1:3" x14ac:dyDescent="0.25">
      <c r="A590" s="575">
        <f t="shared" si="9"/>
        <v>62032</v>
      </c>
      <c r="B590" s="563">
        <v>0</v>
      </c>
      <c r="C590" s="563">
        <f>+IFERROR(IF($A590&gt;=INDEX(asset_level_drivers!$7:$7,1,MATCH("Yes",asset_level_drivers!$5:$5,0)),SUMIFS(asset_level_drivers!$B$12:$XFD$12,asset_level_drivers!$B$4:$XFD$4,"Yes")/12,0),0)</f>
        <v>512.5</v>
      </c>
    </row>
    <row r="591" spans="1:3" x14ac:dyDescent="0.25">
      <c r="A591" s="567">
        <f t="shared" si="9"/>
        <v>62062</v>
      </c>
      <c r="B591" s="571">
        <v>0</v>
      </c>
      <c r="C591" s="571">
        <f>+IFERROR(IF($A591&gt;=INDEX(asset_level_drivers!$7:$7,1,MATCH("Yes",asset_level_drivers!$5:$5,0)),SUMIFS(asset_level_drivers!$B$12:$XFD$12,asset_level_drivers!$B$4:$XFD$4,"Yes")/12,0),0)</f>
        <v>512.5</v>
      </c>
    </row>
    <row r="592" spans="1:3" x14ac:dyDescent="0.25">
      <c r="A592" s="575">
        <f t="shared" si="9"/>
        <v>62093</v>
      </c>
      <c r="B592" s="563">
        <v>0</v>
      </c>
      <c r="C592" s="563">
        <f>+IFERROR(IF($A592&gt;=INDEX(asset_level_drivers!$7:$7,1,MATCH("Yes",asset_level_drivers!$5:$5,0)),SUMIFS(asset_level_drivers!$B$12:$XFD$12,asset_level_drivers!$B$4:$XFD$4,"Yes")/12,0),0)</f>
        <v>512.5</v>
      </c>
    </row>
    <row r="593" spans="1:3" x14ac:dyDescent="0.25">
      <c r="A593" s="567">
        <f t="shared" si="9"/>
        <v>62124</v>
      </c>
      <c r="B593" s="571">
        <v>0</v>
      </c>
      <c r="C593" s="571">
        <f>+IFERROR(IF($A593&gt;=INDEX(asset_level_drivers!$7:$7,1,MATCH("Yes",asset_level_drivers!$5:$5,0)),SUMIFS(asset_level_drivers!$B$12:$XFD$12,asset_level_drivers!$B$4:$XFD$4,"Yes")/12,0),0)</f>
        <v>512.5</v>
      </c>
    </row>
    <row r="594" spans="1:3" x14ac:dyDescent="0.25">
      <c r="A594" s="575">
        <f t="shared" si="9"/>
        <v>62152</v>
      </c>
      <c r="B594" s="563">
        <v>0</v>
      </c>
      <c r="C594" s="563">
        <f>+IFERROR(IF($A594&gt;=INDEX(asset_level_drivers!$7:$7,1,MATCH("Yes",asset_level_drivers!$5:$5,0)),SUMIFS(asset_level_drivers!$B$12:$XFD$12,asset_level_drivers!$B$4:$XFD$4,"Yes")/12,0),0)</f>
        <v>512.5</v>
      </c>
    </row>
    <row r="595" spans="1:3" x14ac:dyDescent="0.25">
      <c r="A595" s="567">
        <f t="shared" si="9"/>
        <v>62183</v>
      </c>
      <c r="B595" s="571">
        <v>0</v>
      </c>
      <c r="C595" s="571">
        <f>+IFERROR(IF($A595&gt;=INDEX(asset_level_drivers!$7:$7,1,MATCH("Yes",asset_level_drivers!$5:$5,0)),SUMIFS(asset_level_drivers!$B$12:$XFD$12,asset_level_drivers!$B$4:$XFD$4,"Yes")/12,0),0)</f>
        <v>512.5</v>
      </c>
    </row>
    <row r="596" spans="1:3" x14ac:dyDescent="0.25">
      <c r="A596" s="575">
        <f t="shared" si="9"/>
        <v>62213</v>
      </c>
      <c r="B596" s="563">
        <v>0</v>
      </c>
      <c r="C596" s="563">
        <f>+IFERROR(IF($A596&gt;=INDEX(asset_level_drivers!$7:$7,1,MATCH("Yes",asset_level_drivers!$5:$5,0)),SUMIFS(asset_level_drivers!$B$12:$XFD$12,asset_level_drivers!$B$4:$XFD$4,"Yes")/12,0),0)</f>
        <v>512.5</v>
      </c>
    </row>
    <row r="597" spans="1:3" x14ac:dyDescent="0.25">
      <c r="A597" s="567">
        <f t="shared" si="9"/>
        <v>62244</v>
      </c>
      <c r="B597" s="571">
        <v>0</v>
      </c>
      <c r="C597" s="571">
        <f>+IFERROR(IF($A597&gt;=INDEX(asset_level_drivers!$7:$7,1,MATCH("Yes",asset_level_drivers!$5:$5,0)),SUMIFS(asset_level_drivers!$B$12:$XFD$12,asset_level_drivers!$B$4:$XFD$4,"Yes")/12,0),0)</f>
        <v>512.5</v>
      </c>
    </row>
    <row r="598" spans="1:3" x14ac:dyDescent="0.25">
      <c r="A598" s="575">
        <f t="shared" si="9"/>
        <v>62274</v>
      </c>
      <c r="B598" s="563">
        <v>0</v>
      </c>
      <c r="C598" s="563">
        <f>+IFERROR(IF($A598&gt;=INDEX(asset_level_drivers!$7:$7,1,MATCH("Yes",asset_level_drivers!$5:$5,0)),SUMIFS(asset_level_drivers!$B$12:$XFD$12,asset_level_drivers!$B$4:$XFD$4,"Yes")/12,0),0)</f>
        <v>512.5</v>
      </c>
    </row>
    <row r="599" spans="1:3" x14ac:dyDescent="0.25">
      <c r="A599" s="567">
        <f t="shared" si="9"/>
        <v>62305</v>
      </c>
      <c r="B599" s="571">
        <v>0</v>
      </c>
      <c r="C599" s="571">
        <f>+IFERROR(IF($A599&gt;=INDEX(asset_level_drivers!$7:$7,1,MATCH("Yes",asset_level_drivers!$5:$5,0)),SUMIFS(asset_level_drivers!$B$12:$XFD$12,asset_level_drivers!$B$4:$XFD$4,"Yes")/12,0),0)</f>
        <v>512.5</v>
      </c>
    </row>
    <row r="600" spans="1:3" x14ac:dyDescent="0.25">
      <c r="A600" s="575">
        <f t="shared" si="9"/>
        <v>62336</v>
      </c>
      <c r="B600" s="563">
        <v>0</v>
      </c>
      <c r="C600" s="563">
        <f>+IFERROR(IF($A600&gt;=INDEX(asset_level_drivers!$7:$7,1,MATCH("Yes",asset_level_drivers!$5:$5,0)),SUMIFS(asset_level_drivers!$B$12:$XFD$12,asset_level_drivers!$B$4:$XFD$4,"Yes")/12,0),0)</f>
        <v>512.5</v>
      </c>
    </row>
    <row r="601" spans="1:3" x14ac:dyDescent="0.25">
      <c r="A601" s="567">
        <f t="shared" si="9"/>
        <v>62366</v>
      </c>
      <c r="B601" s="571">
        <v>0</v>
      </c>
      <c r="C601" s="571">
        <f>+IFERROR(IF($A601&gt;=INDEX(asset_level_drivers!$7:$7,1,MATCH("Yes",asset_level_drivers!$5:$5,0)),SUMIFS(asset_level_drivers!$B$12:$XFD$12,asset_level_drivers!$B$4:$XFD$4,"Yes")/12,0),0)</f>
        <v>512.5</v>
      </c>
    </row>
    <row r="602" spans="1:3" x14ac:dyDescent="0.25">
      <c r="A602" s="575">
        <f t="shared" si="9"/>
        <v>62397</v>
      </c>
      <c r="B602" s="563">
        <v>0</v>
      </c>
      <c r="C602" s="563">
        <f>+IFERROR(IF($A602&gt;=INDEX(asset_level_drivers!$7:$7,1,MATCH("Yes",asset_level_drivers!$5:$5,0)),SUMIFS(asset_level_drivers!$B$12:$XFD$12,asset_level_drivers!$B$4:$XFD$4,"Yes")/12,0),0)</f>
        <v>512.5</v>
      </c>
    </row>
    <row r="603" spans="1:3" x14ac:dyDescent="0.25">
      <c r="A603" s="567">
        <f t="shared" si="9"/>
        <v>62427</v>
      </c>
      <c r="B603" s="571">
        <v>0</v>
      </c>
      <c r="C603" s="571">
        <f>+IFERROR(IF($A603&gt;=INDEX(asset_level_drivers!$7:$7,1,MATCH("Yes",asset_level_drivers!$5:$5,0)),SUMIFS(asset_level_drivers!$B$12:$XFD$12,asset_level_drivers!$B$4:$XFD$4,"Yes")/12,0),0)</f>
        <v>512.5</v>
      </c>
    </row>
    <row r="604" spans="1:3" x14ac:dyDescent="0.25">
      <c r="A604" s="575">
        <f t="shared" si="9"/>
        <v>62458</v>
      </c>
      <c r="B604" s="563">
        <v>0</v>
      </c>
      <c r="C604" s="563">
        <f>+IFERROR(IF($A604&gt;=INDEX(asset_level_drivers!$7:$7,1,MATCH("Yes",asset_level_drivers!$5:$5,0)),SUMIFS(asset_level_drivers!$B$12:$XFD$12,asset_level_drivers!$B$4:$XFD$4,"Yes")/12,0),0)</f>
        <v>512.5</v>
      </c>
    </row>
    <row r="605" spans="1:3" x14ac:dyDescent="0.25">
      <c r="A605" s="567">
        <f t="shared" si="9"/>
        <v>62489</v>
      </c>
      <c r="B605" s="571">
        <v>0</v>
      </c>
      <c r="C605" s="571">
        <f>+IFERROR(IF($A605&gt;=INDEX(asset_level_drivers!$7:$7,1,MATCH("Yes",asset_level_drivers!$5:$5,0)),SUMIFS(asset_level_drivers!$B$12:$XFD$12,asset_level_drivers!$B$4:$XFD$4,"Yes")/12,0),0)</f>
        <v>512.5</v>
      </c>
    </row>
    <row r="606" spans="1:3" x14ac:dyDescent="0.25">
      <c r="A606" s="575">
        <f t="shared" si="9"/>
        <v>62517</v>
      </c>
      <c r="B606" s="563">
        <v>0</v>
      </c>
      <c r="C606" s="563">
        <f>+IFERROR(IF($A606&gt;=INDEX(asset_level_drivers!$7:$7,1,MATCH("Yes",asset_level_drivers!$5:$5,0)),SUMIFS(asset_level_drivers!$B$12:$XFD$12,asset_level_drivers!$B$4:$XFD$4,"Yes")/12,0),0)</f>
        <v>512.5</v>
      </c>
    </row>
    <row r="607" spans="1:3" x14ac:dyDescent="0.25">
      <c r="A607" s="567">
        <f t="shared" si="9"/>
        <v>62548</v>
      </c>
      <c r="B607" s="571">
        <v>0</v>
      </c>
      <c r="C607" s="571">
        <f>+IFERROR(IF($A607&gt;=INDEX(asset_level_drivers!$7:$7,1,MATCH("Yes",asset_level_drivers!$5:$5,0)),SUMIFS(asset_level_drivers!$B$12:$XFD$12,asset_level_drivers!$B$4:$XFD$4,"Yes")/12,0),0)</f>
        <v>512.5</v>
      </c>
    </row>
    <row r="608" spans="1:3" x14ac:dyDescent="0.25">
      <c r="A608" s="575">
        <f t="shared" si="9"/>
        <v>62578</v>
      </c>
      <c r="B608" s="563">
        <v>0</v>
      </c>
      <c r="C608" s="563">
        <f>+IFERROR(IF($A608&gt;=INDEX(asset_level_drivers!$7:$7,1,MATCH("Yes",asset_level_drivers!$5:$5,0)),SUMIFS(asset_level_drivers!$B$12:$XFD$12,asset_level_drivers!$B$4:$XFD$4,"Yes")/12,0),0)</f>
        <v>512.5</v>
      </c>
    </row>
    <row r="609" spans="1:3" x14ac:dyDescent="0.25">
      <c r="A609" s="567">
        <f t="shared" si="9"/>
        <v>62609</v>
      </c>
      <c r="B609" s="571">
        <v>0</v>
      </c>
      <c r="C609" s="571">
        <f>+IFERROR(IF($A609&gt;=INDEX(asset_level_drivers!$7:$7,1,MATCH("Yes",asset_level_drivers!$5:$5,0)),SUMIFS(asset_level_drivers!$B$12:$XFD$12,asset_level_drivers!$B$4:$XFD$4,"Yes")/12,0),0)</f>
        <v>512.5</v>
      </c>
    </row>
    <row r="610" spans="1:3" x14ac:dyDescent="0.25">
      <c r="A610" s="575">
        <f t="shared" si="9"/>
        <v>62639</v>
      </c>
      <c r="B610" s="563">
        <v>0</v>
      </c>
      <c r="C610" s="563">
        <f>+IFERROR(IF($A610&gt;=INDEX(asset_level_drivers!$7:$7,1,MATCH("Yes",asset_level_drivers!$5:$5,0)),SUMIFS(asset_level_drivers!$B$12:$XFD$12,asset_level_drivers!$B$4:$XFD$4,"Yes")/12,0),0)</f>
        <v>512.5</v>
      </c>
    </row>
    <row r="611" spans="1:3" x14ac:dyDescent="0.25">
      <c r="A611" s="567">
        <f t="shared" si="9"/>
        <v>62670</v>
      </c>
      <c r="B611" s="571">
        <v>0</v>
      </c>
      <c r="C611" s="571">
        <f>+IFERROR(IF($A611&gt;=INDEX(asset_level_drivers!$7:$7,1,MATCH("Yes",asset_level_drivers!$5:$5,0)),SUMIFS(asset_level_drivers!$B$12:$XFD$12,asset_level_drivers!$B$4:$XFD$4,"Yes")/12,0),0)</f>
        <v>512.5</v>
      </c>
    </row>
    <row r="612" spans="1:3" x14ac:dyDescent="0.25">
      <c r="A612" s="575">
        <f t="shared" si="9"/>
        <v>62701</v>
      </c>
      <c r="B612" s="563">
        <v>0</v>
      </c>
      <c r="C612" s="563">
        <f>+IFERROR(IF($A612&gt;=INDEX(asset_level_drivers!$7:$7,1,MATCH("Yes",asset_level_drivers!$5:$5,0)),SUMIFS(asset_level_drivers!$B$12:$XFD$12,asset_level_drivers!$B$4:$XFD$4,"Yes")/12,0),0)</f>
        <v>512.5</v>
      </c>
    </row>
    <row r="613" spans="1:3" x14ac:dyDescent="0.25">
      <c r="A613" s="567">
        <f t="shared" si="9"/>
        <v>62731</v>
      </c>
      <c r="B613" s="571">
        <v>0</v>
      </c>
      <c r="C613" s="571">
        <f>+IFERROR(IF($A613&gt;=INDEX(asset_level_drivers!$7:$7,1,MATCH("Yes",asset_level_drivers!$5:$5,0)),SUMIFS(asset_level_drivers!$B$12:$XFD$12,asset_level_drivers!$B$4:$XFD$4,"Yes")/12,0),0)</f>
        <v>512.5</v>
      </c>
    </row>
    <row r="614" spans="1:3" x14ac:dyDescent="0.25">
      <c r="A614" s="575">
        <f t="shared" si="9"/>
        <v>62762</v>
      </c>
      <c r="B614" s="563">
        <v>0</v>
      </c>
      <c r="C614" s="563">
        <f>+IFERROR(IF($A614&gt;=INDEX(asset_level_drivers!$7:$7,1,MATCH("Yes",asset_level_drivers!$5:$5,0)),SUMIFS(asset_level_drivers!$B$12:$XFD$12,asset_level_drivers!$B$4:$XFD$4,"Yes")/12,0),0)</f>
        <v>512.5</v>
      </c>
    </row>
    <row r="615" spans="1:3" x14ac:dyDescent="0.25">
      <c r="A615" s="567">
        <f t="shared" si="9"/>
        <v>62792</v>
      </c>
      <c r="B615" s="571">
        <v>0</v>
      </c>
      <c r="C615" s="571">
        <f>+IFERROR(IF($A615&gt;=INDEX(asset_level_drivers!$7:$7,1,MATCH("Yes",asset_level_drivers!$5:$5,0)),SUMIFS(asset_level_drivers!$B$12:$XFD$12,asset_level_drivers!$B$4:$XFD$4,"Yes")/12,0),0)</f>
        <v>512.5</v>
      </c>
    </row>
    <row r="616" spans="1:3" x14ac:dyDescent="0.25">
      <c r="A616" s="575">
        <f t="shared" si="9"/>
        <v>62823</v>
      </c>
      <c r="B616" s="563">
        <v>0</v>
      </c>
      <c r="C616" s="563">
        <f>+IFERROR(IF($A616&gt;=INDEX(asset_level_drivers!$7:$7,1,MATCH("Yes",asset_level_drivers!$5:$5,0)),SUMIFS(asset_level_drivers!$B$12:$XFD$12,asset_level_drivers!$B$4:$XFD$4,"Yes")/12,0),0)</f>
        <v>512.5</v>
      </c>
    </row>
    <row r="617" spans="1:3" x14ac:dyDescent="0.25">
      <c r="A617" s="567">
        <f t="shared" si="9"/>
        <v>62854</v>
      </c>
      <c r="B617" s="571">
        <v>0</v>
      </c>
      <c r="C617" s="571">
        <f>+IFERROR(IF($A617&gt;=INDEX(asset_level_drivers!$7:$7,1,MATCH("Yes",asset_level_drivers!$5:$5,0)),SUMIFS(asset_level_drivers!$B$12:$XFD$12,asset_level_drivers!$B$4:$XFD$4,"Yes")/12,0),0)</f>
        <v>512.5</v>
      </c>
    </row>
    <row r="618" spans="1:3" x14ac:dyDescent="0.25">
      <c r="A618" s="575">
        <f t="shared" si="9"/>
        <v>62883</v>
      </c>
      <c r="B618" s="563">
        <v>0</v>
      </c>
      <c r="C618" s="563">
        <f>+IFERROR(IF($A618&gt;=INDEX(asset_level_drivers!$7:$7,1,MATCH("Yes",asset_level_drivers!$5:$5,0)),SUMIFS(asset_level_drivers!$B$12:$XFD$12,asset_level_drivers!$B$4:$XFD$4,"Yes")/12,0),0)</f>
        <v>512.5</v>
      </c>
    </row>
    <row r="619" spans="1:3" x14ac:dyDescent="0.25">
      <c r="A619" s="567">
        <f t="shared" si="9"/>
        <v>62914</v>
      </c>
      <c r="B619" s="571">
        <v>0</v>
      </c>
      <c r="C619" s="571">
        <f>+IFERROR(IF($A619&gt;=INDEX(asset_level_drivers!$7:$7,1,MATCH("Yes",asset_level_drivers!$5:$5,0)),SUMIFS(asset_level_drivers!$B$12:$XFD$12,asset_level_drivers!$B$4:$XFD$4,"Yes")/12,0),0)</f>
        <v>512.5</v>
      </c>
    </row>
    <row r="620" spans="1:3" x14ac:dyDescent="0.25">
      <c r="A620" s="575">
        <f t="shared" si="9"/>
        <v>62944</v>
      </c>
      <c r="B620" s="563">
        <v>0</v>
      </c>
      <c r="C620" s="563">
        <f>+IFERROR(IF($A620&gt;=INDEX(asset_level_drivers!$7:$7,1,MATCH("Yes",asset_level_drivers!$5:$5,0)),SUMIFS(asset_level_drivers!$B$12:$XFD$12,asset_level_drivers!$B$4:$XFD$4,"Yes")/12,0),0)</f>
        <v>512.5</v>
      </c>
    </row>
    <row r="621" spans="1:3" x14ac:dyDescent="0.25">
      <c r="A621" s="567">
        <f t="shared" si="9"/>
        <v>62975</v>
      </c>
      <c r="B621" s="571">
        <v>0</v>
      </c>
      <c r="C621" s="571">
        <f>+IFERROR(IF($A621&gt;=INDEX(asset_level_drivers!$7:$7,1,MATCH("Yes",asset_level_drivers!$5:$5,0)),SUMIFS(asset_level_drivers!$B$12:$XFD$12,asset_level_drivers!$B$4:$XFD$4,"Yes")/12,0),0)</f>
        <v>512.5</v>
      </c>
    </row>
    <row r="622" spans="1:3" x14ac:dyDescent="0.25">
      <c r="A622" s="575">
        <f t="shared" si="9"/>
        <v>63005</v>
      </c>
      <c r="B622" s="563">
        <v>0</v>
      </c>
      <c r="C622" s="563">
        <f>+IFERROR(IF($A622&gt;=INDEX(asset_level_drivers!$7:$7,1,MATCH("Yes",asset_level_drivers!$5:$5,0)),SUMIFS(asset_level_drivers!$B$12:$XFD$12,asset_level_drivers!$B$4:$XFD$4,"Yes")/12,0),0)</f>
        <v>512.5</v>
      </c>
    </row>
    <row r="623" spans="1:3" x14ac:dyDescent="0.25">
      <c r="A623" s="567">
        <f t="shared" si="9"/>
        <v>63036</v>
      </c>
      <c r="B623" s="571">
        <v>0</v>
      </c>
      <c r="C623" s="571">
        <f>+IFERROR(IF($A623&gt;=INDEX(asset_level_drivers!$7:$7,1,MATCH("Yes",asset_level_drivers!$5:$5,0)),SUMIFS(asset_level_drivers!$B$12:$XFD$12,asset_level_drivers!$B$4:$XFD$4,"Yes")/12,0),0)</f>
        <v>512.5</v>
      </c>
    </row>
    <row r="624" spans="1:3" x14ac:dyDescent="0.25">
      <c r="A624" s="575">
        <f t="shared" si="9"/>
        <v>63067</v>
      </c>
      <c r="B624" s="563">
        <v>0</v>
      </c>
      <c r="C624" s="563">
        <f>+IFERROR(IF($A624&gt;=INDEX(asset_level_drivers!$7:$7,1,MATCH("Yes",asset_level_drivers!$5:$5,0)),SUMIFS(asset_level_drivers!$B$12:$XFD$12,asset_level_drivers!$B$4:$XFD$4,"Yes")/12,0),0)</f>
        <v>512.5</v>
      </c>
    </row>
    <row r="625" spans="1:3" x14ac:dyDescent="0.25">
      <c r="A625" s="567">
        <f t="shared" si="9"/>
        <v>63097</v>
      </c>
      <c r="B625" s="571">
        <v>0</v>
      </c>
      <c r="C625" s="571">
        <f>+IFERROR(IF($A625&gt;=INDEX(asset_level_drivers!$7:$7,1,MATCH("Yes",asset_level_drivers!$5:$5,0)),SUMIFS(asset_level_drivers!$B$12:$XFD$12,asset_level_drivers!$B$4:$XFD$4,"Yes")/12,0),0)</f>
        <v>512.5</v>
      </c>
    </row>
    <row r="626" spans="1:3" x14ac:dyDescent="0.25">
      <c r="A626" s="575">
        <f t="shared" si="9"/>
        <v>63128</v>
      </c>
      <c r="B626" s="563">
        <v>0</v>
      </c>
      <c r="C626" s="563">
        <f>+IFERROR(IF($A626&gt;=INDEX(asset_level_drivers!$7:$7,1,MATCH("Yes",asset_level_drivers!$5:$5,0)),SUMIFS(asset_level_drivers!$B$12:$XFD$12,asset_level_drivers!$B$4:$XFD$4,"Yes")/12,0),0)</f>
        <v>512.5</v>
      </c>
    </row>
    <row r="627" spans="1:3" x14ac:dyDescent="0.25">
      <c r="A627" s="567">
        <f t="shared" si="9"/>
        <v>63158</v>
      </c>
      <c r="B627" s="571">
        <v>0</v>
      </c>
      <c r="C627" s="571">
        <f>+IFERROR(IF($A627&gt;=INDEX(asset_level_drivers!$7:$7,1,MATCH("Yes",asset_level_drivers!$5:$5,0)),SUMIFS(asset_level_drivers!$B$12:$XFD$12,asset_level_drivers!$B$4:$XFD$4,"Yes")/12,0),0)</f>
        <v>512.5</v>
      </c>
    </row>
    <row r="628" spans="1:3" x14ac:dyDescent="0.25">
      <c r="A628" s="575">
        <f t="shared" si="9"/>
        <v>63189</v>
      </c>
      <c r="B628" s="563">
        <v>0</v>
      </c>
      <c r="C628" s="563">
        <f>+IFERROR(IF($A628&gt;=INDEX(asset_level_drivers!$7:$7,1,MATCH("Yes",asset_level_drivers!$5:$5,0)),SUMIFS(asset_level_drivers!$B$12:$XFD$12,asset_level_drivers!$B$4:$XFD$4,"Yes")/12,0),0)</f>
        <v>512.5</v>
      </c>
    </row>
    <row r="629" spans="1:3" x14ac:dyDescent="0.25">
      <c r="A629" s="567">
        <f t="shared" si="9"/>
        <v>63220</v>
      </c>
      <c r="B629" s="571">
        <v>0</v>
      </c>
      <c r="C629" s="571">
        <f>+IFERROR(IF($A629&gt;=INDEX(asset_level_drivers!$7:$7,1,MATCH("Yes",asset_level_drivers!$5:$5,0)),SUMIFS(asset_level_drivers!$B$12:$XFD$12,asset_level_drivers!$B$4:$XFD$4,"Yes")/12,0),0)</f>
        <v>512.5</v>
      </c>
    </row>
    <row r="630" spans="1:3" x14ac:dyDescent="0.25">
      <c r="A630" s="575">
        <f t="shared" si="9"/>
        <v>63248</v>
      </c>
      <c r="B630" s="563">
        <v>0</v>
      </c>
      <c r="C630" s="563">
        <f>+IFERROR(IF($A630&gt;=INDEX(asset_level_drivers!$7:$7,1,MATCH("Yes",asset_level_drivers!$5:$5,0)),SUMIFS(asset_level_drivers!$B$12:$XFD$12,asset_level_drivers!$B$4:$XFD$4,"Yes")/12,0),0)</f>
        <v>512.5</v>
      </c>
    </row>
    <row r="631" spans="1:3" x14ac:dyDescent="0.25">
      <c r="A631" s="567">
        <f t="shared" si="9"/>
        <v>63279</v>
      </c>
      <c r="B631" s="571">
        <v>0</v>
      </c>
      <c r="C631" s="571">
        <f>+IFERROR(IF($A631&gt;=INDEX(asset_level_drivers!$7:$7,1,MATCH("Yes",asset_level_drivers!$5:$5,0)),SUMIFS(asset_level_drivers!$B$12:$XFD$12,asset_level_drivers!$B$4:$XFD$4,"Yes")/12,0),0)</f>
        <v>512.5</v>
      </c>
    </row>
    <row r="632" spans="1:3" x14ac:dyDescent="0.25">
      <c r="A632" s="575">
        <f t="shared" si="9"/>
        <v>63309</v>
      </c>
      <c r="B632" s="563">
        <v>0</v>
      </c>
      <c r="C632" s="563">
        <f>+IFERROR(IF($A632&gt;=INDEX(asset_level_drivers!$7:$7,1,MATCH("Yes",asset_level_drivers!$5:$5,0)),SUMIFS(asset_level_drivers!$B$12:$XFD$12,asset_level_drivers!$B$4:$XFD$4,"Yes")/12,0),0)</f>
        <v>512.5</v>
      </c>
    </row>
    <row r="633" spans="1:3" x14ac:dyDescent="0.25">
      <c r="A633" s="567">
        <f t="shared" si="9"/>
        <v>63340</v>
      </c>
      <c r="B633" s="571">
        <v>0</v>
      </c>
      <c r="C633" s="571">
        <f>+IFERROR(IF($A633&gt;=INDEX(asset_level_drivers!$7:$7,1,MATCH("Yes",asset_level_drivers!$5:$5,0)),SUMIFS(asset_level_drivers!$B$12:$XFD$12,asset_level_drivers!$B$4:$XFD$4,"Yes")/12,0),0)</f>
        <v>512.5</v>
      </c>
    </row>
    <row r="634" spans="1:3" x14ac:dyDescent="0.25">
      <c r="A634" s="575">
        <f t="shared" si="9"/>
        <v>63370</v>
      </c>
      <c r="B634" s="563">
        <v>0</v>
      </c>
      <c r="C634" s="563">
        <f>+IFERROR(IF($A634&gt;=INDEX(asset_level_drivers!$7:$7,1,MATCH("Yes",asset_level_drivers!$5:$5,0)),SUMIFS(asset_level_drivers!$B$12:$XFD$12,asset_level_drivers!$B$4:$XFD$4,"Yes")/12,0),0)</f>
        <v>512.5</v>
      </c>
    </row>
    <row r="635" spans="1:3" x14ac:dyDescent="0.25">
      <c r="A635" s="567">
        <f t="shared" si="9"/>
        <v>63401</v>
      </c>
      <c r="B635" s="571">
        <v>0</v>
      </c>
      <c r="C635" s="571">
        <f>+IFERROR(IF($A635&gt;=INDEX(asset_level_drivers!$7:$7,1,MATCH("Yes",asset_level_drivers!$5:$5,0)),SUMIFS(asset_level_drivers!$B$12:$XFD$12,asset_level_drivers!$B$4:$XFD$4,"Yes")/12,0),0)</f>
        <v>512.5</v>
      </c>
    </row>
    <row r="636" spans="1:3" x14ac:dyDescent="0.25">
      <c r="A636" s="575">
        <f t="shared" si="9"/>
        <v>63432</v>
      </c>
      <c r="B636" s="563">
        <v>0</v>
      </c>
      <c r="C636" s="563">
        <f>+IFERROR(IF($A636&gt;=INDEX(asset_level_drivers!$7:$7,1,MATCH("Yes",asset_level_drivers!$5:$5,0)),SUMIFS(asset_level_drivers!$B$12:$XFD$12,asset_level_drivers!$B$4:$XFD$4,"Yes")/12,0),0)</f>
        <v>512.5</v>
      </c>
    </row>
    <row r="637" spans="1:3" x14ac:dyDescent="0.25">
      <c r="A637" s="567">
        <f t="shared" si="9"/>
        <v>63462</v>
      </c>
      <c r="B637" s="571">
        <v>0</v>
      </c>
      <c r="C637" s="571">
        <f>+IFERROR(IF($A637&gt;=INDEX(asset_level_drivers!$7:$7,1,MATCH("Yes",asset_level_drivers!$5:$5,0)),SUMIFS(asset_level_drivers!$B$12:$XFD$12,asset_level_drivers!$B$4:$XFD$4,"Yes")/12,0),0)</f>
        <v>512.5</v>
      </c>
    </row>
    <row r="638" spans="1:3" x14ac:dyDescent="0.25">
      <c r="A638" s="575">
        <f t="shared" si="9"/>
        <v>63493</v>
      </c>
      <c r="B638" s="563">
        <v>0</v>
      </c>
      <c r="C638" s="563">
        <f>+IFERROR(IF($A638&gt;=INDEX(asset_level_drivers!$7:$7,1,MATCH("Yes",asset_level_drivers!$5:$5,0)),SUMIFS(asset_level_drivers!$B$12:$XFD$12,asset_level_drivers!$B$4:$XFD$4,"Yes")/12,0),0)</f>
        <v>512.5</v>
      </c>
    </row>
    <row r="639" spans="1:3" x14ac:dyDescent="0.25">
      <c r="A639" s="567">
        <f t="shared" si="9"/>
        <v>63523</v>
      </c>
      <c r="B639" s="571">
        <v>0</v>
      </c>
      <c r="C639" s="571">
        <f>+IFERROR(IF($A639&gt;=INDEX(asset_level_drivers!$7:$7,1,MATCH("Yes",asset_level_drivers!$5:$5,0)),SUMIFS(asset_level_drivers!$B$12:$XFD$12,asset_level_drivers!$B$4:$XFD$4,"Yes")/12,0),0)</f>
        <v>512.5</v>
      </c>
    </row>
    <row r="640" spans="1:3" x14ac:dyDescent="0.25">
      <c r="A640" s="575">
        <f t="shared" si="9"/>
        <v>63554</v>
      </c>
      <c r="B640" s="563">
        <v>0</v>
      </c>
      <c r="C640" s="563">
        <f>+IFERROR(IF($A640&gt;=INDEX(asset_level_drivers!$7:$7,1,MATCH("Yes",asset_level_drivers!$5:$5,0)),SUMIFS(asset_level_drivers!$B$12:$XFD$12,asset_level_drivers!$B$4:$XFD$4,"Yes")/12,0),0)</f>
        <v>512.5</v>
      </c>
    </row>
    <row r="641" spans="1:3" x14ac:dyDescent="0.25">
      <c r="A641" s="567">
        <f t="shared" si="9"/>
        <v>63585</v>
      </c>
      <c r="B641" s="571">
        <v>0</v>
      </c>
      <c r="C641" s="571">
        <f>+IFERROR(IF($A641&gt;=INDEX(asset_level_drivers!$7:$7,1,MATCH("Yes",asset_level_drivers!$5:$5,0)),SUMIFS(asset_level_drivers!$B$12:$XFD$12,asset_level_drivers!$B$4:$XFD$4,"Yes")/12,0),0)</f>
        <v>512.5</v>
      </c>
    </row>
    <row r="642" spans="1:3" x14ac:dyDescent="0.25">
      <c r="A642" s="575">
        <f t="shared" si="9"/>
        <v>63613</v>
      </c>
      <c r="B642" s="563">
        <v>0</v>
      </c>
      <c r="C642" s="563">
        <f>+IFERROR(IF($A642&gt;=INDEX(asset_level_drivers!$7:$7,1,MATCH("Yes",asset_level_drivers!$5:$5,0)),SUMIFS(asset_level_drivers!$B$12:$XFD$12,asset_level_drivers!$B$4:$XFD$4,"Yes")/12,0),0)</f>
        <v>512.5</v>
      </c>
    </row>
    <row r="643" spans="1:3" x14ac:dyDescent="0.25">
      <c r="A643" s="567">
        <f t="shared" ref="A643:A706" si="10">+EOMONTH(A642,1)</f>
        <v>63644</v>
      </c>
      <c r="B643" s="571">
        <v>0</v>
      </c>
      <c r="C643" s="571">
        <f>+IFERROR(IF($A643&gt;=INDEX(asset_level_drivers!$7:$7,1,MATCH("Yes",asset_level_drivers!$5:$5,0)),SUMIFS(asset_level_drivers!$B$12:$XFD$12,asset_level_drivers!$B$4:$XFD$4,"Yes")/12,0),0)</f>
        <v>512.5</v>
      </c>
    </row>
    <row r="644" spans="1:3" x14ac:dyDescent="0.25">
      <c r="A644" s="575">
        <f t="shared" si="10"/>
        <v>63674</v>
      </c>
      <c r="B644" s="563">
        <v>0</v>
      </c>
      <c r="C644" s="563">
        <f>+IFERROR(IF($A644&gt;=INDEX(asset_level_drivers!$7:$7,1,MATCH("Yes",asset_level_drivers!$5:$5,0)),SUMIFS(asset_level_drivers!$B$12:$XFD$12,asset_level_drivers!$B$4:$XFD$4,"Yes")/12,0),0)</f>
        <v>512.5</v>
      </c>
    </row>
    <row r="645" spans="1:3" x14ac:dyDescent="0.25">
      <c r="A645" s="567">
        <f t="shared" si="10"/>
        <v>63705</v>
      </c>
      <c r="B645" s="571">
        <v>0</v>
      </c>
      <c r="C645" s="571">
        <f>+IFERROR(IF($A645&gt;=INDEX(asset_level_drivers!$7:$7,1,MATCH("Yes",asset_level_drivers!$5:$5,0)),SUMIFS(asset_level_drivers!$B$12:$XFD$12,asset_level_drivers!$B$4:$XFD$4,"Yes")/12,0),0)</f>
        <v>512.5</v>
      </c>
    </row>
    <row r="646" spans="1:3" x14ac:dyDescent="0.25">
      <c r="A646" s="575">
        <f t="shared" si="10"/>
        <v>63735</v>
      </c>
      <c r="B646" s="563">
        <v>0</v>
      </c>
      <c r="C646" s="563">
        <f>+IFERROR(IF($A646&gt;=INDEX(asset_level_drivers!$7:$7,1,MATCH("Yes",asset_level_drivers!$5:$5,0)),SUMIFS(asset_level_drivers!$B$12:$XFD$12,asset_level_drivers!$B$4:$XFD$4,"Yes")/12,0),0)</f>
        <v>512.5</v>
      </c>
    </row>
    <row r="647" spans="1:3" x14ac:dyDescent="0.25">
      <c r="A647" s="567">
        <f t="shared" si="10"/>
        <v>63766</v>
      </c>
      <c r="B647" s="571">
        <v>0</v>
      </c>
      <c r="C647" s="571">
        <f>+IFERROR(IF($A647&gt;=INDEX(asset_level_drivers!$7:$7,1,MATCH("Yes",asset_level_drivers!$5:$5,0)),SUMIFS(asset_level_drivers!$B$12:$XFD$12,asset_level_drivers!$B$4:$XFD$4,"Yes")/12,0),0)</f>
        <v>512.5</v>
      </c>
    </row>
    <row r="648" spans="1:3" x14ac:dyDescent="0.25">
      <c r="A648" s="575">
        <f t="shared" si="10"/>
        <v>63797</v>
      </c>
      <c r="B648" s="563">
        <v>0</v>
      </c>
      <c r="C648" s="563">
        <f>+IFERROR(IF($A648&gt;=INDEX(asset_level_drivers!$7:$7,1,MATCH("Yes",asset_level_drivers!$5:$5,0)),SUMIFS(asset_level_drivers!$B$12:$XFD$12,asset_level_drivers!$B$4:$XFD$4,"Yes")/12,0),0)</f>
        <v>512.5</v>
      </c>
    </row>
    <row r="649" spans="1:3" x14ac:dyDescent="0.25">
      <c r="A649" s="567">
        <f t="shared" si="10"/>
        <v>63827</v>
      </c>
      <c r="B649" s="571">
        <v>0</v>
      </c>
      <c r="C649" s="571">
        <f>+IFERROR(IF($A649&gt;=INDEX(asset_level_drivers!$7:$7,1,MATCH("Yes",asset_level_drivers!$5:$5,0)),SUMIFS(asset_level_drivers!$B$12:$XFD$12,asset_level_drivers!$B$4:$XFD$4,"Yes")/12,0),0)</f>
        <v>512.5</v>
      </c>
    </row>
    <row r="650" spans="1:3" x14ac:dyDescent="0.25">
      <c r="A650" s="575">
        <f t="shared" si="10"/>
        <v>63858</v>
      </c>
      <c r="B650" s="563">
        <v>0</v>
      </c>
      <c r="C650" s="563">
        <f>+IFERROR(IF($A650&gt;=INDEX(asset_level_drivers!$7:$7,1,MATCH("Yes",asset_level_drivers!$5:$5,0)),SUMIFS(asset_level_drivers!$B$12:$XFD$12,asset_level_drivers!$B$4:$XFD$4,"Yes")/12,0),0)</f>
        <v>512.5</v>
      </c>
    </row>
    <row r="651" spans="1:3" x14ac:dyDescent="0.25">
      <c r="A651" s="567">
        <f t="shared" si="10"/>
        <v>63888</v>
      </c>
      <c r="B651" s="571">
        <v>0</v>
      </c>
      <c r="C651" s="571">
        <f>+IFERROR(IF($A651&gt;=INDEX(asset_level_drivers!$7:$7,1,MATCH("Yes",asset_level_drivers!$5:$5,0)),SUMIFS(asset_level_drivers!$B$12:$XFD$12,asset_level_drivers!$B$4:$XFD$4,"Yes")/12,0),0)</f>
        <v>512.5</v>
      </c>
    </row>
    <row r="652" spans="1:3" x14ac:dyDescent="0.25">
      <c r="A652" s="575">
        <f t="shared" si="10"/>
        <v>63919</v>
      </c>
      <c r="B652" s="563">
        <v>0</v>
      </c>
      <c r="C652" s="563">
        <f>+IFERROR(IF($A652&gt;=INDEX(asset_level_drivers!$7:$7,1,MATCH("Yes",asset_level_drivers!$5:$5,0)),SUMIFS(asset_level_drivers!$B$12:$XFD$12,asset_level_drivers!$B$4:$XFD$4,"Yes")/12,0),0)</f>
        <v>512.5</v>
      </c>
    </row>
    <row r="653" spans="1:3" x14ac:dyDescent="0.25">
      <c r="A653" s="567">
        <f t="shared" si="10"/>
        <v>63950</v>
      </c>
      <c r="B653" s="571">
        <v>0</v>
      </c>
      <c r="C653" s="571">
        <f>+IFERROR(IF($A653&gt;=INDEX(asset_level_drivers!$7:$7,1,MATCH("Yes",asset_level_drivers!$5:$5,0)),SUMIFS(asset_level_drivers!$B$12:$XFD$12,asset_level_drivers!$B$4:$XFD$4,"Yes")/12,0),0)</f>
        <v>512.5</v>
      </c>
    </row>
    <row r="654" spans="1:3" x14ac:dyDescent="0.25">
      <c r="A654" s="575">
        <f t="shared" si="10"/>
        <v>63978</v>
      </c>
      <c r="B654" s="563">
        <v>0</v>
      </c>
      <c r="C654" s="563">
        <f>+IFERROR(IF($A654&gt;=INDEX(asset_level_drivers!$7:$7,1,MATCH("Yes",asset_level_drivers!$5:$5,0)),SUMIFS(asset_level_drivers!$B$12:$XFD$12,asset_level_drivers!$B$4:$XFD$4,"Yes")/12,0),0)</f>
        <v>512.5</v>
      </c>
    </row>
    <row r="655" spans="1:3" x14ac:dyDescent="0.25">
      <c r="A655" s="567">
        <f t="shared" si="10"/>
        <v>64009</v>
      </c>
      <c r="B655" s="571">
        <v>0</v>
      </c>
      <c r="C655" s="571">
        <f>+IFERROR(IF($A655&gt;=INDEX(asset_level_drivers!$7:$7,1,MATCH("Yes",asset_level_drivers!$5:$5,0)),SUMIFS(asset_level_drivers!$B$12:$XFD$12,asset_level_drivers!$B$4:$XFD$4,"Yes")/12,0),0)</f>
        <v>512.5</v>
      </c>
    </row>
    <row r="656" spans="1:3" x14ac:dyDescent="0.25">
      <c r="A656" s="575">
        <f t="shared" si="10"/>
        <v>64039</v>
      </c>
      <c r="B656" s="563">
        <v>0</v>
      </c>
      <c r="C656" s="563">
        <f>+IFERROR(IF($A656&gt;=INDEX(asset_level_drivers!$7:$7,1,MATCH("Yes",asset_level_drivers!$5:$5,0)),SUMIFS(asset_level_drivers!$B$12:$XFD$12,asset_level_drivers!$B$4:$XFD$4,"Yes")/12,0),0)</f>
        <v>512.5</v>
      </c>
    </row>
    <row r="657" spans="1:3" x14ac:dyDescent="0.25">
      <c r="A657" s="567">
        <f t="shared" si="10"/>
        <v>64070</v>
      </c>
      <c r="B657" s="571">
        <v>0</v>
      </c>
      <c r="C657" s="571">
        <f>+IFERROR(IF($A657&gt;=INDEX(asset_level_drivers!$7:$7,1,MATCH("Yes",asset_level_drivers!$5:$5,0)),SUMIFS(asset_level_drivers!$B$12:$XFD$12,asset_level_drivers!$B$4:$XFD$4,"Yes")/12,0),0)</f>
        <v>512.5</v>
      </c>
    </row>
    <row r="658" spans="1:3" x14ac:dyDescent="0.25">
      <c r="A658" s="575">
        <f t="shared" si="10"/>
        <v>64100</v>
      </c>
      <c r="B658" s="563">
        <v>0</v>
      </c>
      <c r="C658" s="563">
        <f>+IFERROR(IF($A658&gt;=INDEX(asset_level_drivers!$7:$7,1,MATCH("Yes",asset_level_drivers!$5:$5,0)),SUMIFS(asset_level_drivers!$B$12:$XFD$12,asset_level_drivers!$B$4:$XFD$4,"Yes")/12,0),0)</f>
        <v>512.5</v>
      </c>
    </row>
    <row r="659" spans="1:3" x14ac:dyDescent="0.25">
      <c r="A659" s="567">
        <f t="shared" si="10"/>
        <v>64131</v>
      </c>
      <c r="B659" s="571">
        <v>0</v>
      </c>
      <c r="C659" s="571">
        <f>+IFERROR(IF($A659&gt;=INDEX(asset_level_drivers!$7:$7,1,MATCH("Yes",asset_level_drivers!$5:$5,0)),SUMIFS(asset_level_drivers!$B$12:$XFD$12,asset_level_drivers!$B$4:$XFD$4,"Yes")/12,0),0)</f>
        <v>512.5</v>
      </c>
    </row>
    <row r="660" spans="1:3" x14ac:dyDescent="0.25">
      <c r="A660" s="575">
        <f t="shared" si="10"/>
        <v>64162</v>
      </c>
      <c r="B660" s="563">
        <v>0</v>
      </c>
      <c r="C660" s="563">
        <f>+IFERROR(IF($A660&gt;=INDEX(asset_level_drivers!$7:$7,1,MATCH("Yes",asset_level_drivers!$5:$5,0)),SUMIFS(asset_level_drivers!$B$12:$XFD$12,asset_level_drivers!$B$4:$XFD$4,"Yes")/12,0),0)</f>
        <v>512.5</v>
      </c>
    </row>
    <row r="661" spans="1:3" x14ac:dyDescent="0.25">
      <c r="A661" s="567">
        <f t="shared" si="10"/>
        <v>64192</v>
      </c>
      <c r="B661" s="571">
        <v>0</v>
      </c>
      <c r="C661" s="571">
        <f>+IFERROR(IF($A661&gt;=INDEX(asset_level_drivers!$7:$7,1,MATCH("Yes",asset_level_drivers!$5:$5,0)),SUMIFS(asset_level_drivers!$B$12:$XFD$12,asset_level_drivers!$B$4:$XFD$4,"Yes")/12,0),0)</f>
        <v>512.5</v>
      </c>
    </row>
    <row r="662" spans="1:3" x14ac:dyDescent="0.25">
      <c r="A662" s="575">
        <f t="shared" si="10"/>
        <v>64223</v>
      </c>
      <c r="B662" s="563">
        <v>0</v>
      </c>
      <c r="C662" s="563">
        <f>+IFERROR(IF($A662&gt;=INDEX(asset_level_drivers!$7:$7,1,MATCH("Yes",asset_level_drivers!$5:$5,0)),SUMIFS(asset_level_drivers!$B$12:$XFD$12,asset_level_drivers!$B$4:$XFD$4,"Yes")/12,0),0)</f>
        <v>512.5</v>
      </c>
    </row>
    <row r="663" spans="1:3" x14ac:dyDescent="0.25">
      <c r="A663" s="567">
        <f t="shared" si="10"/>
        <v>64253</v>
      </c>
      <c r="B663" s="571">
        <v>0</v>
      </c>
      <c r="C663" s="571">
        <f>+IFERROR(IF($A663&gt;=INDEX(asset_level_drivers!$7:$7,1,MATCH("Yes",asset_level_drivers!$5:$5,0)),SUMIFS(asset_level_drivers!$B$12:$XFD$12,asset_level_drivers!$B$4:$XFD$4,"Yes")/12,0),0)</f>
        <v>512.5</v>
      </c>
    </row>
    <row r="664" spans="1:3" x14ac:dyDescent="0.25">
      <c r="A664" s="575">
        <f t="shared" si="10"/>
        <v>64284</v>
      </c>
      <c r="B664" s="563">
        <v>0</v>
      </c>
      <c r="C664" s="563">
        <f>+IFERROR(IF($A664&gt;=INDEX(asset_level_drivers!$7:$7,1,MATCH("Yes",asset_level_drivers!$5:$5,0)),SUMIFS(asset_level_drivers!$B$12:$XFD$12,asset_level_drivers!$B$4:$XFD$4,"Yes")/12,0),0)</f>
        <v>512.5</v>
      </c>
    </row>
    <row r="665" spans="1:3" x14ac:dyDescent="0.25">
      <c r="A665" s="567">
        <f t="shared" si="10"/>
        <v>64315</v>
      </c>
      <c r="B665" s="571">
        <v>0</v>
      </c>
      <c r="C665" s="571">
        <f>+IFERROR(IF($A665&gt;=INDEX(asset_level_drivers!$7:$7,1,MATCH("Yes",asset_level_drivers!$5:$5,0)),SUMIFS(asset_level_drivers!$B$12:$XFD$12,asset_level_drivers!$B$4:$XFD$4,"Yes")/12,0),0)</f>
        <v>512.5</v>
      </c>
    </row>
    <row r="666" spans="1:3" x14ac:dyDescent="0.25">
      <c r="A666" s="575">
        <f t="shared" si="10"/>
        <v>64344</v>
      </c>
      <c r="B666" s="563">
        <v>0</v>
      </c>
      <c r="C666" s="563">
        <f>+IFERROR(IF($A666&gt;=INDEX(asset_level_drivers!$7:$7,1,MATCH("Yes",asset_level_drivers!$5:$5,0)),SUMIFS(asset_level_drivers!$B$12:$XFD$12,asset_level_drivers!$B$4:$XFD$4,"Yes")/12,0),0)</f>
        <v>512.5</v>
      </c>
    </row>
    <row r="667" spans="1:3" x14ac:dyDescent="0.25">
      <c r="A667" s="567">
        <f t="shared" si="10"/>
        <v>64375</v>
      </c>
      <c r="B667" s="571">
        <v>0</v>
      </c>
      <c r="C667" s="571">
        <f>+IFERROR(IF($A667&gt;=INDEX(asset_level_drivers!$7:$7,1,MATCH("Yes",asset_level_drivers!$5:$5,0)),SUMIFS(asset_level_drivers!$B$12:$XFD$12,asset_level_drivers!$B$4:$XFD$4,"Yes")/12,0),0)</f>
        <v>512.5</v>
      </c>
    </row>
    <row r="668" spans="1:3" x14ac:dyDescent="0.25">
      <c r="A668" s="575">
        <f t="shared" si="10"/>
        <v>64405</v>
      </c>
      <c r="B668" s="563">
        <v>0</v>
      </c>
      <c r="C668" s="563">
        <f>+IFERROR(IF($A668&gt;=INDEX(asset_level_drivers!$7:$7,1,MATCH("Yes",asset_level_drivers!$5:$5,0)),SUMIFS(asset_level_drivers!$B$12:$XFD$12,asset_level_drivers!$B$4:$XFD$4,"Yes")/12,0),0)</f>
        <v>512.5</v>
      </c>
    </row>
    <row r="669" spans="1:3" x14ac:dyDescent="0.25">
      <c r="A669" s="567">
        <f t="shared" si="10"/>
        <v>64436</v>
      </c>
      <c r="B669" s="571">
        <v>0</v>
      </c>
      <c r="C669" s="571">
        <f>+IFERROR(IF($A669&gt;=INDEX(asset_level_drivers!$7:$7,1,MATCH("Yes",asset_level_drivers!$5:$5,0)),SUMIFS(asset_level_drivers!$B$12:$XFD$12,asset_level_drivers!$B$4:$XFD$4,"Yes")/12,0),0)</f>
        <v>512.5</v>
      </c>
    </row>
    <row r="670" spans="1:3" x14ac:dyDescent="0.25">
      <c r="A670" s="575">
        <f t="shared" si="10"/>
        <v>64466</v>
      </c>
      <c r="B670" s="563">
        <v>0</v>
      </c>
      <c r="C670" s="563">
        <f>+IFERROR(IF($A670&gt;=INDEX(asset_level_drivers!$7:$7,1,MATCH("Yes",asset_level_drivers!$5:$5,0)),SUMIFS(asset_level_drivers!$B$12:$XFD$12,asset_level_drivers!$B$4:$XFD$4,"Yes")/12,0),0)</f>
        <v>512.5</v>
      </c>
    </row>
    <row r="671" spans="1:3" x14ac:dyDescent="0.25">
      <c r="A671" s="567">
        <f t="shared" si="10"/>
        <v>64497</v>
      </c>
      <c r="B671" s="571">
        <v>0</v>
      </c>
      <c r="C671" s="571">
        <f>+IFERROR(IF($A671&gt;=INDEX(asset_level_drivers!$7:$7,1,MATCH("Yes",asset_level_drivers!$5:$5,0)),SUMIFS(asset_level_drivers!$B$12:$XFD$12,asset_level_drivers!$B$4:$XFD$4,"Yes")/12,0),0)</f>
        <v>512.5</v>
      </c>
    </row>
    <row r="672" spans="1:3" x14ac:dyDescent="0.25">
      <c r="A672" s="575">
        <f t="shared" si="10"/>
        <v>64528</v>
      </c>
      <c r="B672" s="563">
        <v>0</v>
      </c>
      <c r="C672" s="563">
        <f>+IFERROR(IF($A672&gt;=INDEX(asset_level_drivers!$7:$7,1,MATCH("Yes",asset_level_drivers!$5:$5,0)),SUMIFS(asset_level_drivers!$B$12:$XFD$12,asset_level_drivers!$B$4:$XFD$4,"Yes")/12,0),0)</f>
        <v>512.5</v>
      </c>
    </row>
    <row r="673" spans="1:3" x14ac:dyDescent="0.25">
      <c r="A673" s="567">
        <f t="shared" si="10"/>
        <v>64558</v>
      </c>
      <c r="B673" s="571">
        <v>0</v>
      </c>
      <c r="C673" s="571">
        <f>+IFERROR(IF($A673&gt;=INDEX(asset_level_drivers!$7:$7,1,MATCH("Yes",asset_level_drivers!$5:$5,0)),SUMIFS(asset_level_drivers!$B$12:$XFD$12,asset_level_drivers!$B$4:$XFD$4,"Yes")/12,0),0)</f>
        <v>512.5</v>
      </c>
    </row>
    <row r="674" spans="1:3" x14ac:dyDescent="0.25">
      <c r="A674" s="575">
        <f t="shared" si="10"/>
        <v>64589</v>
      </c>
      <c r="B674" s="563">
        <v>0</v>
      </c>
      <c r="C674" s="563">
        <f>+IFERROR(IF($A674&gt;=INDEX(asset_level_drivers!$7:$7,1,MATCH("Yes",asset_level_drivers!$5:$5,0)),SUMIFS(asset_level_drivers!$B$12:$XFD$12,asset_level_drivers!$B$4:$XFD$4,"Yes")/12,0),0)</f>
        <v>512.5</v>
      </c>
    </row>
    <row r="675" spans="1:3" x14ac:dyDescent="0.25">
      <c r="A675" s="567">
        <f t="shared" si="10"/>
        <v>64619</v>
      </c>
      <c r="B675" s="571">
        <v>0</v>
      </c>
      <c r="C675" s="571">
        <f>+IFERROR(IF($A675&gt;=INDEX(asset_level_drivers!$7:$7,1,MATCH("Yes",asset_level_drivers!$5:$5,0)),SUMIFS(asset_level_drivers!$B$12:$XFD$12,asset_level_drivers!$B$4:$XFD$4,"Yes")/12,0),0)</f>
        <v>512.5</v>
      </c>
    </row>
    <row r="676" spans="1:3" x14ac:dyDescent="0.25">
      <c r="A676" s="575">
        <f t="shared" si="10"/>
        <v>64650</v>
      </c>
      <c r="B676" s="563">
        <v>0</v>
      </c>
      <c r="C676" s="563">
        <f>+IFERROR(IF($A676&gt;=INDEX(asset_level_drivers!$7:$7,1,MATCH("Yes",asset_level_drivers!$5:$5,0)),SUMIFS(asset_level_drivers!$B$12:$XFD$12,asset_level_drivers!$B$4:$XFD$4,"Yes")/12,0),0)</f>
        <v>512.5</v>
      </c>
    </row>
    <row r="677" spans="1:3" x14ac:dyDescent="0.25">
      <c r="A677" s="567">
        <f t="shared" si="10"/>
        <v>64681</v>
      </c>
      <c r="B677" s="571">
        <v>0</v>
      </c>
      <c r="C677" s="571">
        <f>+IFERROR(IF($A677&gt;=INDEX(asset_level_drivers!$7:$7,1,MATCH("Yes",asset_level_drivers!$5:$5,0)),SUMIFS(asset_level_drivers!$B$12:$XFD$12,asset_level_drivers!$B$4:$XFD$4,"Yes")/12,0),0)</f>
        <v>512.5</v>
      </c>
    </row>
    <row r="678" spans="1:3" x14ac:dyDescent="0.25">
      <c r="A678" s="575">
        <f t="shared" si="10"/>
        <v>64709</v>
      </c>
      <c r="B678" s="563">
        <v>0</v>
      </c>
      <c r="C678" s="563">
        <f>+IFERROR(IF($A678&gt;=INDEX(asset_level_drivers!$7:$7,1,MATCH("Yes",asset_level_drivers!$5:$5,0)),SUMIFS(asset_level_drivers!$B$12:$XFD$12,asset_level_drivers!$B$4:$XFD$4,"Yes")/12,0),0)</f>
        <v>512.5</v>
      </c>
    </row>
    <row r="679" spans="1:3" x14ac:dyDescent="0.25">
      <c r="A679" s="567">
        <f t="shared" si="10"/>
        <v>64740</v>
      </c>
      <c r="B679" s="571">
        <v>0</v>
      </c>
      <c r="C679" s="571">
        <f>+IFERROR(IF($A679&gt;=INDEX(asset_level_drivers!$7:$7,1,MATCH("Yes",asset_level_drivers!$5:$5,0)),SUMIFS(asset_level_drivers!$B$12:$XFD$12,asset_level_drivers!$B$4:$XFD$4,"Yes")/12,0),0)</f>
        <v>512.5</v>
      </c>
    </row>
    <row r="680" spans="1:3" x14ac:dyDescent="0.25">
      <c r="A680" s="575">
        <f t="shared" si="10"/>
        <v>64770</v>
      </c>
      <c r="B680" s="563">
        <v>0</v>
      </c>
      <c r="C680" s="563">
        <f>+IFERROR(IF($A680&gt;=INDEX(asset_level_drivers!$7:$7,1,MATCH("Yes",asset_level_drivers!$5:$5,0)),SUMIFS(asset_level_drivers!$B$12:$XFD$12,asset_level_drivers!$B$4:$XFD$4,"Yes")/12,0),0)</f>
        <v>512.5</v>
      </c>
    </row>
    <row r="681" spans="1:3" x14ac:dyDescent="0.25">
      <c r="A681" s="567">
        <f t="shared" si="10"/>
        <v>64801</v>
      </c>
      <c r="B681" s="571">
        <v>0</v>
      </c>
      <c r="C681" s="571">
        <f>+IFERROR(IF($A681&gt;=INDEX(asset_level_drivers!$7:$7,1,MATCH("Yes",asset_level_drivers!$5:$5,0)),SUMIFS(asset_level_drivers!$B$12:$XFD$12,asset_level_drivers!$B$4:$XFD$4,"Yes")/12,0),0)</f>
        <v>512.5</v>
      </c>
    </row>
    <row r="682" spans="1:3" x14ac:dyDescent="0.25">
      <c r="A682" s="575">
        <f t="shared" si="10"/>
        <v>64831</v>
      </c>
      <c r="B682" s="563">
        <v>0</v>
      </c>
      <c r="C682" s="563">
        <f>+IFERROR(IF($A682&gt;=INDEX(asset_level_drivers!$7:$7,1,MATCH("Yes",asset_level_drivers!$5:$5,0)),SUMIFS(asset_level_drivers!$B$12:$XFD$12,asset_level_drivers!$B$4:$XFD$4,"Yes")/12,0),0)</f>
        <v>512.5</v>
      </c>
    </row>
    <row r="683" spans="1:3" x14ac:dyDescent="0.25">
      <c r="A683" s="567">
        <f t="shared" si="10"/>
        <v>64862</v>
      </c>
      <c r="B683" s="571">
        <v>0</v>
      </c>
      <c r="C683" s="571">
        <f>+IFERROR(IF($A683&gt;=INDEX(asset_level_drivers!$7:$7,1,MATCH("Yes",asset_level_drivers!$5:$5,0)),SUMIFS(asset_level_drivers!$B$12:$XFD$12,asset_level_drivers!$B$4:$XFD$4,"Yes")/12,0),0)</f>
        <v>512.5</v>
      </c>
    </row>
    <row r="684" spans="1:3" x14ac:dyDescent="0.25">
      <c r="A684" s="575">
        <f t="shared" si="10"/>
        <v>64893</v>
      </c>
      <c r="B684" s="563">
        <v>0</v>
      </c>
      <c r="C684" s="563">
        <f>+IFERROR(IF($A684&gt;=INDEX(asset_level_drivers!$7:$7,1,MATCH("Yes",asset_level_drivers!$5:$5,0)),SUMIFS(asset_level_drivers!$B$12:$XFD$12,asset_level_drivers!$B$4:$XFD$4,"Yes")/12,0),0)</f>
        <v>512.5</v>
      </c>
    </row>
    <row r="685" spans="1:3" x14ac:dyDescent="0.25">
      <c r="A685" s="567">
        <f t="shared" si="10"/>
        <v>64923</v>
      </c>
      <c r="B685" s="571">
        <v>0</v>
      </c>
      <c r="C685" s="571">
        <f>+IFERROR(IF($A685&gt;=INDEX(asset_level_drivers!$7:$7,1,MATCH("Yes",asset_level_drivers!$5:$5,0)),SUMIFS(asset_level_drivers!$B$12:$XFD$12,asset_level_drivers!$B$4:$XFD$4,"Yes")/12,0),0)</f>
        <v>512.5</v>
      </c>
    </row>
    <row r="686" spans="1:3" x14ac:dyDescent="0.25">
      <c r="A686" s="575">
        <f t="shared" si="10"/>
        <v>64954</v>
      </c>
      <c r="B686" s="563">
        <v>0</v>
      </c>
      <c r="C686" s="563">
        <f>+IFERROR(IF($A686&gt;=INDEX(asset_level_drivers!$7:$7,1,MATCH("Yes",asset_level_drivers!$5:$5,0)),SUMIFS(asset_level_drivers!$B$12:$XFD$12,asset_level_drivers!$B$4:$XFD$4,"Yes")/12,0),0)</f>
        <v>512.5</v>
      </c>
    </row>
    <row r="687" spans="1:3" x14ac:dyDescent="0.25">
      <c r="A687" s="567">
        <f t="shared" si="10"/>
        <v>64984</v>
      </c>
      <c r="B687" s="571">
        <v>0</v>
      </c>
      <c r="C687" s="571">
        <f>+IFERROR(IF($A687&gt;=INDEX(asset_level_drivers!$7:$7,1,MATCH("Yes",asset_level_drivers!$5:$5,0)),SUMIFS(asset_level_drivers!$B$12:$XFD$12,asset_level_drivers!$B$4:$XFD$4,"Yes")/12,0),0)</f>
        <v>512.5</v>
      </c>
    </row>
    <row r="688" spans="1:3" x14ac:dyDescent="0.25">
      <c r="A688" s="575">
        <f t="shared" si="10"/>
        <v>65015</v>
      </c>
      <c r="B688" s="563">
        <v>0</v>
      </c>
      <c r="C688" s="563">
        <f>+IFERROR(IF($A688&gt;=INDEX(asset_level_drivers!$7:$7,1,MATCH("Yes",asset_level_drivers!$5:$5,0)),SUMIFS(asset_level_drivers!$B$12:$XFD$12,asset_level_drivers!$B$4:$XFD$4,"Yes")/12,0),0)</f>
        <v>512.5</v>
      </c>
    </row>
    <row r="689" spans="1:3" x14ac:dyDescent="0.25">
      <c r="A689" s="567">
        <f t="shared" si="10"/>
        <v>65046</v>
      </c>
      <c r="B689" s="571">
        <v>0</v>
      </c>
      <c r="C689" s="571">
        <f>+IFERROR(IF($A689&gt;=INDEX(asset_level_drivers!$7:$7,1,MATCH("Yes",asset_level_drivers!$5:$5,0)),SUMIFS(asset_level_drivers!$B$12:$XFD$12,asset_level_drivers!$B$4:$XFD$4,"Yes")/12,0),0)</f>
        <v>512.5</v>
      </c>
    </row>
    <row r="690" spans="1:3" x14ac:dyDescent="0.25">
      <c r="A690" s="575">
        <f t="shared" si="10"/>
        <v>65074</v>
      </c>
      <c r="B690" s="563">
        <v>0</v>
      </c>
      <c r="C690" s="563">
        <f>+IFERROR(IF($A690&gt;=INDEX(asset_level_drivers!$7:$7,1,MATCH("Yes",asset_level_drivers!$5:$5,0)),SUMIFS(asset_level_drivers!$B$12:$XFD$12,asset_level_drivers!$B$4:$XFD$4,"Yes")/12,0),0)</f>
        <v>512.5</v>
      </c>
    </row>
    <row r="691" spans="1:3" x14ac:dyDescent="0.25">
      <c r="A691" s="567">
        <f t="shared" si="10"/>
        <v>65105</v>
      </c>
      <c r="B691" s="571">
        <v>0</v>
      </c>
      <c r="C691" s="571">
        <f>+IFERROR(IF($A691&gt;=INDEX(asset_level_drivers!$7:$7,1,MATCH("Yes",asset_level_drivers!$5:$5,0)),SUMIFS(asset_level_drivers!$B$12:$XFD$12,asset_level_drivers!$B$4:$XFD$4,"Yes")/12,0),0)</f>
        <v>512.5</v>
      </c>
    </row>
    <row r="692" spans="1:3" x14ac:dyDescent="0.25">
      <c r="A692" s="575">
        <f t="shared" si="10"/>
        <v>65135</v>
      </c>
      <c r="B692" s="563">
        <v>0</v>
      </c>
      <c r="C692" s="563">
        <f>+IFERROR(IF($A692&gt;=INDEX(asset_level_drivers!$7:$7,1,MATCH("Yes",asset_level_drivers!$5:$5,0)),SUMIFS(asset_level_drivers!$B$12:$XFD$12,asset_level_drivers!$B$4:$XFD$4,"Yes")/12,0),0)</f>
        <v>512.5</v>
      </c>
    </row>
    <row r="693" spans="1:3" x14ac:dyDescent="0.25">
      <c r="A693" s="567">
        <f t="shared" si="10"/>
        <v>65166</v>
      </c>
      <c r="B693" s="571">
        <v>0</v>
      </c>
      <c r="C693" s="571">
        <f>+IFERROR(IF($A693&gt;=INDEX(asset_level_drivers!$7:$7,1,MATCH("Yes",asset_level_drivers!$5:$5,0)),SUMIFS(asset_level_drivers!$B$12:$XFD$12,asset_level_drivers!$B$4:$XFD$4,"Yes")/12,0),0)</f>
        <v>512.5</v>
      </c>
    </row>
    <row r="694" spans="1:3" x14ac:dyDescent="0.25">
      <c r="A694" s="575">
        <f t="shared" si="10"/>
        <v>65196</v>
      </c>
      <c r="B694" s="563">
        <v>0</v>
      </c>
      <c r="C694" s="563">
        <f>+IFERROR(IF($A694&gt;=INDEX(asset_level_drivers!$7:$7,1,MATCH("Yes",asset_level_drivers!$5:$5,0)),SUMIFS(asset_level_drivers!$B$12:$XFD$12,asset_level_drivers!$B$4:$XFD$4,"Yes")/12,0),0)</f>
        <v>512.5</v>
      </c>
    </row>
    <row r="695" spans="1:3" x14ac:dyDescent="0.25">
      <c r="A695" s="567">
        <f t="shared" si="10"/>
        <v>65227</v>
      </c>
      <c r="B695" s="571">
        <v>0</v>
      </c>
      <c r="C695" s="571">
        <f>+IFERROR(IF($A695&gt;=INDEX(asset_level_drivers!$7:$7,1,MATCH("Yes",asset_level_drivers!$5:$5,0)),SUMIFS(asset_level_drivers!$B$12:$XFD$12,asset_level_drivers!$B$4:$XFD$4,"Yes")/12,0),0)</f>
        <v>512.5</v>
      </c>
    </row>
    <row r="696" spans="1:3" x14ac:dyDescent="0.25">
      <c r="A696" s="575">
        <f t="shared" si="10"/>
        <v>65258</v>
      </c>
      <c r="B696" s="563">
        <v>0</v>
      </c>
      <c r="C696" s="563">
        <f>+IFERROR(IF($A696&gt;=INDEX(asset_level_drivers!$7:$7,1,MATCH("Yes",asset_level_drivers!$5:$5,0)),SUMIFS(asset_level_drivers!$B$12:$XFD$12,asset_level_drivers!$B$4:$XFD$4,"Yes")/12,0),0)</f>
        <v>512.5</v>
      </c>
    </row>
    <row r="697" spans="1:3" x14ac:dyDescent="0.25">
      <c r="A697" s="567">
        <f t="shared" si="10"/>
        <v>65288</v>
      </c>
      <c r="B697" s="571">
        <v>0</v>
      </c>
      <c r="C697" s="571">
        <f>+IFERROR(IF($A697&gt;=INDEX(asset_level_drivers!$7:$7,1,MATCH("Yes",asset_level_drivers!$5:$5,0)),SUMIFS(asset_level_drivers!$B$12:$XFD$12,asset_level_drivers!$B$4:$XFD$4,"Yes")/12,0),0)</f>
        <v>512.5</v>
      </c>
    </row>
    <row r="698" spans="1:3" x14ac:dyDescent="0.25">
      <c r="A698" s="575">
        <f t="shared" si="10"/>
        <v>65319</v>
      </c>
      <c r="B698" s="563">
        <v>0</v>
      </c>
      <c r="C698" s="563">
        <f>+IFERROR(IF($A698&gt;=INDEX(asset_level_drivers!$7:$7,1,MATCH("Yes",asset_level_drivers!$5:$5,0)),SUMIFS(asset_level_drivers!$B$12:$XFD$12,asset_level_drivers!$B$4:$XFD$4,"Yes")/12,0),0)</f>
        <v>512.5</v>
      </c>
    </row>
    <row r="699" spans="1:3" x14ac:dyDescent="0.25">
      <c r="A699" s="567">
        <f t="shared" si="10"/>
        <v>65349</v>
      </c>
      <c r="B699" s="571">
        <v>0</v>
      </c>
      <c r="C699" s="571">
        <f>+IFERROR(IF($A699&gt;=INDEX(asset_level_drivers!$7:$7,1,MATCH("Yes",asset_level_drivers!$5:$5,0)),SUMIFS(asset_level_drivers!$B$12:$XFD$12,asset_level_drivers!$B$4:$XFD$4,"Yes")/12,0),0)</f>
        <v>512.5</v>
      </c>
    </row>
    <row r="700" spans="1:3" x14ac:dyDescent="0.25">
      <c r="A700" s="575">
        <f t="shared" si="10"/>
        <v>65380</v>
      </c>
      <c r="B700" s="563">
        <v>0</v>
      </c>
      <c r="C700" s="563">
        <f>+IFERROR(IF($A700&gt;=INDEX(asset_level_drivers!$7:$7,1,MATCH("Yes",asset_level_drivers!$5:$5,0)),SUMIFS(asset_level_drivers!$B$12:$XFD$12,asset_level_drivers!$B$4:$XFD$4,"Yes")/12,0),0)</f>
        <v>512.5</v>
      </c>
    </row>
    <row r="701" spans="1:3" x14ac:dyDescent="0.25">
      <c r="A701" s="567">
        <f t="shared" si="10"/>
        <v>65411</v>
      </c>
      <c r="B701" s="571">
        <v>0</v>
      </c>
      <c r="C701" s="571">
        <f>+IFERROR(IF($A701&gt;=INDEX(asset_level_drivers!$7:$7,1,MATCH("Yes",asset_level_drivers!$5:$5,0)),SUMIFS(asset_level_drivers!$B$12:$XFD$12,asset_level_drivers!$B$4:$XFD$4,"Yes")/12,0),0)</f>
        <v>512.5</v>
      </c>
    </row>
    <row r="702" spans="1:3" x14ac:dyDescent="0.25">
      <c r="A702" s="575">
        <f t="shared" si="10"/>
        <v>65439</v>
      </c>
      <c r="B702" s="563">
        <v>0</v>
      </c>
      <c r="C702" s="563">
        <f>+IFERROR(IF($A702&gt;=INDEX(asset_level_drivers!$7:$7,1,MATCH("Yes",asset_level_drivers!$5:$5,0)),SUMIFS(asset_level_drivers!$B$12:$XFD$12,asset_level_drivers!$B$4:$XFD$4,"Yes")/12,0),0)</f>
        <v>512.5</v>
      </c>
    </row>
    <row r="703" spans="1:3" x14ac:dyDescent="0.25">
      <c r="A703" s="567">
        <f t="shared" si="10"/>
        <v>65470</v>
      </c>
      <c r="B703" s="571">
        <v>0</v>
      </c>
      <c r="C703" s="571">
        <f>+IFERROR(IF($A703&gt;=INDEX(asset_level_drivers!$7:$7,1,MATCH("Yes",asset_level_drivers!$5:$5,0)),SUMIFS(asset_level_drivers!$B$12:$XFD$12,asset_level_drivers!$B$4:$XFD$4,"Yes")/12,0),0)</f>
        <v>512.5</v>
      </c>
    </row>
    <row r="704" spans="1:3" x14ac:dyDescent="0.25">
      <c r="A704" s="575">
        <f t="shared" si="10"/>
        <v>65500</v>
      </c>
      <c r="B704" s="563">
        <v>0</v>
      </c>
      <c r="C704" s="563">
        <f>+IFERROR(IF($A704&gt;=INDEX(asset_level_drivers!$7:$7,1,MATCH("Yes",asset_level_drivers!$5:$5,0)),SUMIFS(asset_level_drivers!$B$12:$XFD$12,asset_level_drivers!$B$4:$XFD$4,"Yes")/12,0),0)</f>
        <v>512.5</v>
      </c>
    </row>
    <row r="705" spans="1:3" x14ac:dyDescent="0.25">
      <c r="A705" s="567">
        <f t="shared" si="10"/>
        <v>65531</v>
      </c>
      <c r="B705" s="571">
        <v>0</v>
      </c>
      <c r="C705" s="571">
        <f>+IFERROR(IF($A705&gt;=INDEX(asset_level_drivers!$7:$7,1,MATCH("Yes",asset_level_drivers!$5:$5,0)),SUMIFS(asset_level_drivers!$B$12:$XFD$12,asset_level_drivers!$B$4:$XFD$4,"Yes")/12,0),0)</f>
        <v>512.5</v>
      </c>
    </row>
    <row r="706" spans="1:3" x14ac:dyDescent="0.25">
      <c r="A706" s="575">
        <f t="shared" si="10"/>
        <v>65561</v>
      </c>
      <c r="B706" s="563">
        <v>0</v>
      </c>
      <c r="C706" s="563">
        <f>+IFERROR(IF($A706&gt;=INDEX(asset_level_drivers!$7:$7,1,MATCH("Yes",asset_level_drivers!$5:$5,0)),SUMIFS(asset_level_drivers!$B$12:$XFD$12,asset_level_drivers!$B$4:$XFD$4,"Yes")/12,0),0)</f>
        <v>512.5</v>
      </c>
    </row>
    <row r="707" spans="1:3" x14ac:dyDescent="0.25">
      <c r="A707" s="567">
        <f t="shared" ref="A707:A721" si="11">+EOMONTH(A706,1)</f>
        <v>65592</v>
      </c>
      <c r="B707" s="571">
        <v>0</v>
      </c>
      <c r="C707" s="571">
        <f>+IFERROR(IF($A707&gt;=INDEX(asset_level_drivers!$7:$7,1,MATCH("Yes",asset_level_drivers!$5:$5,0)),SUMIFS(asset_level_drivers!$B$12:$XFD$12,asset_level_drivers!$B$4:$XFD$4,"Yes")/12,0),0)</f>
        <v>512.5</v>
      </c>
    </row>
    <row r="708" spans="1:3" x14ac:dyDescent="0.25">
      <c r="A708" s="575">
        <f t="shared" si="11"/>
        <v>65623</v>
      </c>
      <c r="B708" s="563">
        <v>0</v>
      </c>
      <c r="C708" s="563">
        <f>+IFERROR(IF($A708&gt;=INDEX(asset_level_drivers!$7:$7,1,MATCH("Yes",asset_level_drivers!$5:$5,0)),SUMIFS(asset_level_drivers!$B$12:$XFD$12,asset_level_drivers!$B$4:$XFD$4,"Yes")/12,0),0)</f>
        <v>512.5</v>
      </c>
    </row>
    <row r="709" spans="1:3" x14ac:dyDescent="0.25">
      <c r="A709" s="567">
        <f t="shared" si="11"/>
        <v>65653</v>
      </c>
      <c r="B709" s="571">
        <v>0</v>
      </c>
      <c r="C709" s="571">
        <f>+IFERROR(IF($A709&gt;=INDEX(asset_level_drivers!$7:$7,1,MATCH("Yes",asset_level_drivers!$5:$5,0)),SUMIFS(asset_level_drivers!$B$12:$XFD$12,asset_level_drivers!$B$4:$XFD$4,"Yes")/12,0),0)</f>
        <v>512.5</v>
      </c>
    </row>
    <row r="710" spans="1:3" x14ac:dyDescent="0.25">
      <c r="A710" s="575">
        <f t="shared" si="11"/>
        <v>65684</v>
      </c>
      <c r="B710" s="563">
        <v>0</v>
      </c>
      <c r="C710" s="563">
        <f>+IFERROR(IF($A710&gt;=INDEX(asset_level_drivers!$7:$7,1,MATCH("Yes",asset_level_drivers!$5:$5,0)),SUMIFS(asset_level_drivers!$B$12:$XFD$12,asset_level_drivers!$B$4:$XFD$4,"Yes")/12,0),0)</f>
        <v>512.5</v>
      </c>
    </row>
    <row r="711" spans="1:3" x14ac:dyDescent="0.25">
      <c r="A711" s="567">
        <f t="shared" si="11"/>
        <v>65714</v>
      </c>
      <c r="B711" s="571">
        <v>0</v>
      </c>
      <c r="C711" s="571">
        <f>+IFERROR(IF($A711&gt;=INDEX(asset_level_drivers!$7:$7,1,MATCH("Yes",asset_level_drivers!$5:$5,0)),SUMIFS(asset_level_drivers!$B$12:$XFD$12,asset_level_drivers!$B$4:$XFD$4,"Yes")/12,0),0)</f>
        <v>512.5</v>
      </c>
    </row>
    <row r="712" spans="1:3" x14ac:dyDescent="0.25">
      <c r="A712" s="575">
        <f t="shared" si="11"/>
        <v>65745</v>
      </c>
      <c r="B712" s="563">
        <v>0</v>
      </c>
      <c r="C712" s="563">
        <f>+IFERROR(IF($A712&gt;=INDEX(asset_level_drivers!$7:$7,1,MATCH("Yes",asset_level_drivers!$5:$5,0)),SUMIFS(asset_level_drivers!$B$12:$XFD$12,asset_level_drivers!$B$4:$XFD$4,"Yes")/12,0),0)</f>
        <v>512.5</v>
      </c>
    </row>
    <row r="713" spans="1:3" x14ac:dyDescent="0.25">
      <c r="A713" s="567">
        <f t="shared" si="11"/>
        <v>65776</v>
      </c>
      <c r="B713" s="571">
        <v>0</v>
      </c>
      <c r="C713" s="571">
        <f>+IFERROR(IF($A713&gt;=INDEX(asset_level_drivers!$7:$7,1,MATCH("Yes",asset_level_drivers!$5:$5,0)),SUMIFS(asset_level_drivers!$B$12:$XFD$12,asset_level_drivers!$B$4:$XFD$4,"Yes")/12,0),0)</f>
        <v>512.5</v>
      </c>
    </row>
    <row r="714" spans="1:3" x14ac:dyDescent="0.25">
      <c r="A714" s="575">
        <f t="shared" si="11"/>
        <v>65805</v>
      </c>
      <c r="B714" s="563">
        <v>0</v>
      </c>
      <c r="C714" s="563">
        <f>+IFERROR(IF($A714&gt;=INDEX(asset_level_drivers!$7:$7,1,MATCH("Yes",asset_level_drivers!$5:$5,0)),SUMIFS(asset_level_drivers!$B$12:$XFD$12,asset_level_drivers!$B$4:$XFD$4,"Yes")/12,0),0)</f>
        <v>512.5</v>
      </c>
    </row>
    <row r="715" spans="1:3" x14ac:dyDescent="0.25">
      <c r="A715" s="567">
        <f t="shared" si="11"/>
        <v>65836</v>
      </c>
      <c r="B715" s="571">
        <v>0</v>
      </c>
      <c r="C715" s="571">
        <f>+IFERROR(IF($A715&gt;=INDEX(asset_level_drivers!$7:$7,1,MATCH("Yes",asset_level_drivers!$5:$5,0)),SUMIFS(asset_level_drivers!$B$12:$XFD$12,asset_level_drivers!$B$4:$XFD$4,"Yes")/12,0),0)</f>
        <v>512.5</v>
      </c>
    </row>
    <row r="716" spans="1:3" x14ac:dyDescent="0.25">
      <c r="A716" s="575">
        <f t="shared" si="11"/>
        <v>65866</v>
      </c>
      <c r="B716" s="563">
        <v>0</v>
      </c>
      <c r="C716" s="563">
        <f>+IFERROR(IF($A716&gt;=INDEX(asset_level_drivers!$7:$7,1,MATCH("Yes",asset_level_drivers!$5:$5,0)),SUMIFS(asset_level_drivers!$B$12:$XFD$12,asset_level_drivers!$B$4:$XFD$4,"Yes")/12,0),0)</f>
        <v>512.5</v>
      </c>
    </row>
    <row r="717" spans="1:3" x14ac:dyDescent="0.25">
      <c r="A717" s="567">
        <f t="shared" si="11"/>
        <v>65897</v>
      </c>
      <c r="B717" s="571">
        <v>0</v>
      </c>
      <c r="C717" s="571">
        <f>+IFERROR(IF($A717&gt;=INDEX(asset_level_drivers!$7:$7,1,MATCH("Yes",asset_level_drivers!$5:$5,0)),SUMIFS(asset_level_drivers!$B$12:$XFD$12,asset_level_drivers!$B$4:$XFD$4,"Yes")/12,0),0)</f>
        <v>512.5</v>
      </c>
    </row>
    <row r="718" spans="1:3" x14ac:dyDescent="0.25">
      <c r="A718" s="575">
        <f t="shared" si="11"/>
        <v>65927</v>
      </c>
      <c r="B718" s="563">
        <v>0</v>
      </c>
      <c r="C718" s="563">
        <f>+IFERROR(IF($A718&gt;=INDEX(asset_level_drivers!$7:$7,1,MATCH("Yes",asset_level_drivers!$5:$5,0)),SUMIFS(asset_level_drivers!$B$12:$XFD$12,asset_level_drivers!$B$4:$XFD$4,"Yes")/12,0),0)</f>
        <v>512.5</v>
      </c>
    </row>
    <row r="719" spans="1:3" x14ac:dyDescent="0.25">
      <c r="A719" s="567">
        <f t="shared" si="11"/>
        <v>65958</v>
      </c>
      <c r="B719" s="571">
        <v>0</v>
      </c>
      <c r="C719" s="571">
        <f>+IFERROR(IF($A719&gt;=INDEX(asset_level_drivers!$7:$7,1,MATCH("Yes",asset_level_drivers!$5:$5,0)),SUMIFS(asset_level_drivers!$B$12:$XFD$12,asset_level_drivers!$B$4:$XFD$4,"Yes")/12,0),0)</f>
        <v>512.5</v>
      </c>
    </row>
    <row r="720" spans="1:3" x14ac:dyDescent="0.25">
      <c r="A720" s="575">
        <f t="shared" si="11"/>
        <v>65989</v>
      </c>
      <c r="B720" s="563">
        <v>0</v>
      </c>
      <c r="C720" s="563">
        <f>+IFERROR(IF($A720&gt;=INDEX(asset_level_drivers!$7:$7,1,MATCH("Yes",asset_level_drivers!$5:$5,0)),SUMIFS(asset_level_drivers!$B$12:$XFD$12,asset_level_drivers!$B$4:$XFD$4,"Yes")/12,0),0)</f>
        <v>512.5</v>
      </c>
    </row>
    <row r="721" spans="1:3" x14ac:dyDescent="0.25">
      <c r="A721" s="567">
        <f t="shared" si="11"/>
        <v>66019</v>
      </c>
      <c r="B721" s="571">
        <v>0</v>
      </c>
      <c r="C721" s="571">
        <f>+IFERROR(IF($A721&gt;=INDEX(asset_level_drivers!$7:$7,1,MATCH("Yes",asset_level_drivers!$5:$5,0)),SUMIFS(asset_level_drivers!$B$12:$XFD$12,asset_level_drivers!$B$4:$XFD$4,"Yes")/12,0),0)</f>
        <v>512.5</v>
      </c>
    </row>
  </sheetData>
  <conditionalFormatting sqref="B2:B721">
    <cfRule type="expression" dxfId="64" priority="2">
      <formula>_xlfn.ISFORMULA(B2)</formula>
    </cfRule>
  </conditionalFormatting>
  <conditionalFormatting sqref="C2:C721">
    <cfRule type="expression" dxfId="63" priority="1">
      <formula>_xlfn.ISFORMULA(C2)</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06DCB-0DD8-43EC-98F2-DF5A9631313A}">
  <sheetPr codeName="Sheet11"/>
  <dimension ref="A1:M721"/>
  <sheetViews>
    <sheetView workbookViewId="0"/>
  </sheetViews>
  <sheetFormatPr defaultRowHeight="15" x14ac:dyDescent="0.25"/>
  <sheetData>
    <row r="1" spans="1:13" ht="23.25" x14ac:dyDescent="0.25">
      <c r="A1" s="557" t="s">
        <v>827</v>
      </c>
      <c r="B1" s="609" t="s">
        <v>868</v>
      </c>
      <c r="C1" s="610" t="s">
        <v>869</v>
      </c>
      <c r="D1" s="611" t="s">
        <v>870</v>
      </c>
      <c r="E1" s="612" t="s">
        <v>871</v>
      </c>
      <c r="F1" s="613" t="s">
        <v>872</v>
      </c>
      <c r="G1" s="614" t="s">
        <v>873</v>
      </c>
      <c r="H1" s="615" t="s">
        <v>874</v>
      </c>
      <c r="I1" s="616" t="s">
        <v>875</v>
      </c>
      <c r="J1" s="616" t="s">
        <v>876</v>
      </c>
      <c r="K1" s="616" t="s">
        <v>877</v>
      </c>
      <c r="L1" s="616" t="s">
        <v>878</v>
      </c>
      <c r="M1" s="617" t="s">
        <v>879</v>
      </c>
    </row>
    <row r="2" spans="1:13" x14ac:dyDescent="0.25">
      <c r="A2" s="618">
        <f>+monthly_drivers_0!$A$2</f>
        <v>44135</v>
      </c>
      <c r="B2" s="619">
        <v>0.476391330509087</v>
      </c>
      <c r="C2" s="620">
        <v>0.523608669490913</v>
      </c>
      <c r="D2" s="621">
        <f t="shared" ref="D2:D65" si="0">+B2+C2</f>
        <v>1</v>
      </c>
      <c r="E2" s="619">
        <v>1</v>
      </c>
      <c r="F2" s="620">
        <v>0</v>
      </c>
      <c r="G2" s="622">
        <f>+E2+F2</f>
        <v>1</v>
      </c>
      <c r="H2" s="619">
        <v>1</v>
      </c>
      <c r="I2" s="623">
        <v>1</v>
      </c>
      <c r="J2" s="623">
        <v>1</v>
      </c>
      <c r="K2" s="623">
        <v>1</v>
      </c>
      <c r="L2" s="623">
        <v>1</v>
      </c>
      <c r="M2" s="622">
        <v>1</v>
      </c>
    </row>
    <row r="3" spans="1:13" x14ac:dyDescent="0.25">
      <c r="A3" s="575">
        <f t="shared" ref="A3:A66" si="1">+EOMONTH(A2,1)</f>
        <v>44165</v>
      </c>
      <c r="B3" s="624">
        <v>0.46958912626011062</v>
      </c>
      <c r="C3" s="625">
        <v>0.53041087373988938</v>
      </c>
      <c r="D3" s="626">
        <f t="shared" si="0"/>
        <v>1</v>
      </c>
      <c r="E3" s="627">
        <f t="shared" ref="E3:M18" si="2">+E2</f>
        <v>1</v>
      </c>
      <c r="F3" s="625">
        <f t="shared" si="2"/>
        <v>0</v>
      </c>
      <c r="G3" s="626">
        <f t="shared" si="2"/>
        <v>1</v>
      </c>
      <c r="H3" s="627">
        <f t="shared" si="2"/>
        <v>1</v>
      </c>
      <c r="I3" s="625">
        <f t="shared" si="2"/>
        <v>1</v>
      </c>
      <c r="J3" s="625">
        <f t="shared" si="2"/>
        <v>1</v>
      </c>
      <c r="K3" s="625">
        <f t="shared" si="2"/>
        <v>1</v>
      </c>
      <c r="L3" s="625">
        <f t="shared" si="2"/>
        <v>1</v>
      </c>
      <c r="M3" s="626">
        <f t="shared" si="2"/>
        <v>1</v>
      </c>
    </row>
    <row r="4" spans="1:13" x14ac:dyDescent="0.25">
      <c r="A4" s="567">
        <f t="shared" si="1"/>
        <v>44196</v>
      </c>
      <c r="B4" s="619">
        <v>0.45957667679568309</v>
      </c>
      <c r="C4" s="620">
        <v>0.54042332320431696</v>
      </c>
      <c r="D4" s="621">
        <f t="shared" si="0"/>
        <v>1</v>
      </c>
      <c r="E4" s="628">
        <f t="shared" si="2"/>
        <v>1</v>
      </c>
      <c r="F4" s="620">
        <f t="shared" si="2"/>
        <v>0</v>
      </c>
      <c r="G4" s="621">
        <f t="shared" si="2"/>
        <v>1</v>
      </c>
      <c r="H4" s="628">
        <f t="shared" si="2"/>
        <v>1</v>
      </c>
      <c r="I4" s="620">
        <f t="shared" si="2"/>
        <v>1</v>
      </c>
      <c r="J4" s="620">
        <f t="shared" si="2"/>
        <v>1</v>
      </c>
      <c r="K4" s="620">
        <f t="shared" si="2"/>
        <v>1</v>
      </c>
      <c r="L4" s="620">
        <f t="shared" si="2"/>
        <v>1</v>
      </c>
      <c r="M4" s="621">
        <f t="shared" si="2"/>
        <v>1</v>
      </c>
    </row>
    <row r="5" spans="1:13" x14ac:dyDescent="0.25">
      <c r="A5" s="575">
        <f t="shared" si="1"/>
        <v>44227</v>
      </c>
      <c r="B5" s="624">
        <v>0.45567831485812271</v>
      </c>
      <c r="C5" s="625">
        <v>0.54432168514187729</v>
      </c>
      <c r="D5" s="626">
        <f t="shared" si="0"/>
        <v>1</v>
      </c>
      <c r="E5" s="627">
        <f t="shared" si="2"/>
        <v>1</v>
      </c>
      <c r="F5" s="625">
        <f t="shared" si="2"/>
        <v>0</v>
      </c>
      <c r="G5" s="626">
        <f t="shared" si="2"/>
        <v>1</v>
      </c>
      <c r="H5" s="627">
        <f t="shared" si="2"/>
        <v>1</v>
      </c>
      <c r="I5" s="625">
        <f t="shared" si="2"/>
        <v>1</v>
      </c>
      <c r="J5" s="625">
        <f t="shared" si="2"/>
        <v>1</v>
      </c>
      <c r="K5" s="625">
        <f t="shared" si="2"/>
        <v>1</v>
      </c>
      <c r="L5" s="625">
        <f t="shared" si="2"/>
        <v>1</v>
      </c>
      <c r="M5" s="626">
        <f t="shared" si="2"/>
        <v>1</v>
      </c>
    </row>
    <row r="6" spans="1:13" x14ac:dyDescent="0.25">
      <c r="A6" s="567">
        <f t="shared" si="1"/>
        <v>44255</v>
      </c>
      <c r="B6" s="619">
        <v>0.44970976414411534</v>
      </c>
      <c r="C6" s="620">
        <v>0.55029023585588466</v>
      </c>
      <c r="D6" s="621">
        <f t="shared" si="0"/>
        <v>1</v>
      </c>
      <c r="E6" s="628">
        <f t="shared" si="2"/>
        <v>1</v>
      </c>
      <c r="F6" s="620">
        <f t="shared" si="2"/>
        <v>0</v>
      </c>
      <c r="G6" s="621">
        <f t="shared" si="2"/>
        <v>1</v>
      </c>
      <c r="H6" s="628">
        <f t="shared" si="2"/>
        <v>1</v>
      </c>
      <c r="I6" s="620">
        <f t="shared" si="2"/>
        <v>1</v>
      </c>
      <c r="J6" s="620">
        <f t="shared" si="2"/>
        <v>1</v>
      </c>
      <c r="K6" s="620">
        <f t="shared" si="2"/>
        <v>1</v>
      </c>
      <c r="L6" s="620">
        <f t="shared" si="2"/>
        <v>1</v>
      </c>
      <c r="M6" s="621">
        <f t="shared" si="2"/>
        <v>1</v>
      </c>
    </row>
    <row r="7" spans="1:13" x14ac:dyDescent="0.25">
      <c r="A7" s="575">
        <f t="shared" si="1"/>
        <v>44286</v>
      </c>
      <c r="B7" s="624">
        <v>0.44447119328250817</v>
      </c>
      <c r="C7" s="625">
        <v>0.55552880671749183</v>
      </c>
      <c r="D7" s="626">
        <f t="shared" si="0"/>
        <v>1</v>
      </c>
      <c r="E7" s="627">
        <f t="shared" si="2"/>
        <v>1</v>
      </c>
      <c r="F7" s="625">
        <f t="shared" si="2"/>
        <v>0</v>
      </c>
      <c r="G7" s="626">
        <f t="shared" si="2"/>
        <v>1</v>
      </c>
      <c r="H7" s="627">
        <f t="shared" si="2"/>
        <v>1</v>
      </c>
      <c r="I7" s="625">
        <f t="shared" si="2"/>
        <v>1</v>
      </c>
      <c r="J7" s="625">
        <f t="shared" si="2"/>
        <v>1</v>
      </c>
      <c r="K7" s="625">
        <f t="shared" si="2"/>
        <v>1</v>
      </c>
      <c r="L7" s="625">
        <f t="shared" si="2"/>
        <v>1</v>
      </c>
      <c r="M7" s="626">
        <f t="shared" si="2"/>
        <v>1</v>
      </c>
    </row>
    <row r="8" spans="1:13" x14ac:dyDescent="0.25">
      <c r="A8" s="567">
        <f t="shared" si="1"/>
        <v>44316</v>
      </c>
      <c r="B8" s="619">
        <v>0.44921386010481812</v>
      </c>
      <c r="C8" s="620">
        <v>0.55078613989518188</v>
      </c>
      <c r="D8" s="621">
        <f t="shared" si="0"/>
        <v>1</v>
      </c>
      <c r="E8" s="628">
        <f t="shared" si="2"/>
        <v>1</v>
      </c>
      <c r="F8" s="620">
        <f t="shared" si="2"/>
        <v>0</v>
      </c>
      <c r="G8" s="621">
        <f t="shared" si="2"/>
        <v>1</v>
      </c>
      <c r="H8" s="628">
        <f t="shared" si="2"/>
        <v>1</v>
      </c>
      <c r="I8" s="620">
        <f t="shared" si="2"/>
        <v>1</v>
      </c>
      <c r="J8" s="620">
        <f t="shared" si="2"/>
        <v>1</v>
      </c>
      <c r="K8" s="620">
        <f t="shared" si="2"/>
        <v>1</v>
      </c>
      <c r="L8" s="620">
        <f t="shared" si="2"/>
        <v>1</v>
      </c>
      <c r="M8" s="621">
        <f t="shared" si="2"/>
        <v>1</v>
      </c>
    </row>
    <row r="9" spans="1:13" x14ac:dyDescent="0.25">
      <c r="A9" s="575">
        <f t="shared" si="1"/>
        <v>44347</v>
      </c>
      <c r="B9" s="624">
        <v>0.44563497638673777</v>
      </c>
      <c r="C9" s="625">
        <v>0.55436502361326223</v>
      </c>
      <c r="D9" s="626">
        <f t="shared" si="0"/>
        <v>1</v>
      </c>
      <c r="E9" s="627">
        <f t="shared" si="2"/>
        <v>1</v>
      </c>
      <c r="F9" s="625">
        <f t="shared" si="2"/>
        <v>0</v>
      </c>
      <c r="G9" s="626">
        <f t="shared" si="2"/>
        <v>1</v>
      </c>
      <c r="H9" s="627">
        <f t="shared" si="2"/>
        <v>1</v>
      </c>
      <c r="I9" s="625">
        <f t="shared" si="2"/>
        <v>1</v>
      </c>
      <c r="J9" s="625">
        <f t="shared" si="2"/>
        <v>1</v>
      </c>
      <c r="K9" s="625">
        <f t="shared" si="2"/>
        <v>1</v>
      </c>
      <c r="L9" s="625">
        <f t="shared" si="2"/>
        <v>1</v>
      </c>
      <c r="M9" s="626">
        <f t="shared" si="2"/>
        <v>1</v>
      </c>
    </row>
    <row r="10" spans="1:13" x14ac:dyDescent="0.25">
      <c r="A10" s="567">
        <f t="shared" si="1"/>
        <v>44377</v>
      </c>
      <c r="B10" s="619">
        <v>0.43915155176119264</v>
      </c>
      <c r="C10" s="620">
        <v>0.56084844823880742</v>
      </c>
      <c r="D10" s="621">
        <f t="shared" si="0"/>
        <v>1</v>
      </c>
      <c r="E10" s="628">
        <f t="shared" si="2"/>
        <v>1</v>
      </c>
      <c r="F10" s="620">
        <f t="shared" si="2"/>
        <v>0</v>
      </c>
      <c r="G10" s="621">
        <f t="shared" si="2"/>
        <v>1</v>
      </c>
      <c r="H10" s="628">
        <f t="shared" si="2"/>
        <v>1</v>
      </c>
      <c r="I10" s="620">
        <f t="shared" si="2"/>
        <v>1</v>
      </c>
      <c r="J10" s="620">
        <f t="shared" si="2"/>
        <v>1</v>
      </c>
      <c r="K10" s="620">
        <f t="shared" si="2"/>
        <v>1</v>
      </c>
      <c r="L10" s="620">
        <f t="shared" si="2"/>
        <v>1</v>
      </c>
      <c r="M10" s="621">
        <f t="shared" si="2"/>
        <v>1</v>
      </c>
    </row>
    <row r="11" spans="1:13" x14ac:dyDescent="0.25">
      <c r="A11" s="575">
        <f t="shared" si="1"/>
        <v>44408</v>
      </c>
      <c r="B11" s="624">
        <v>0.43569294968876948</v>
      </c>
      <c r="C11" s="625">
        <v>0.56430705031123052</v>
      </c>
      <c r="D11" s="626">
        <f t="shared" si="0"/>
        <v>1</v>
      </c>
      <c r="E11" s="627">
        <f t="shared" si="2"/>
        <v>1</v>
      </c>
      <c r="F11" s="625">
        <f t="shared" si="2"/>
        <v>0</v>
      </c>
      <c r="G11" s="626">
        <f t="shared" si="2"/>
        <v>1</v>
      </c>
      <c r="H11" s="627">
        <f t="shared" si="2"/>
        <v>1</v>
      </c>
      <c r="I11" s="625">
        <f t="shared" si="2"/>
        <v>1</v>
      </c>
      <c r="J11" s="625">
        <f t="shared" si="2"/>
        <v>1</v>
      </c>
      <c r="K11" s="625">
        <f t="shared" si="2"/>
        <v>1</v>
      </c>
      <c r="L11" s="625">
        <f t="shared" si="2"/>
        <v>1</v>
      </c>
      <c r="M11" s="626">
        <f t="shared" si="2"/>
        <v>1</v>
      </c>
    </row>
    <row r="12" spans="1:13" x14ac:dyDescent="0.25">
      <c r="A12" s="567">
        <f t="shared" si="1"/>
        <v>44439</v>
      </c>
      <c r="B12" s="619">
        <v>0.4307493066644969</v>
      </c>
      <c r="C12" s="620">
        <v>0.56925069333550304</v>
      </c>
      <c r="D12" s="621">
        <f t="shared" si="0"/>
        <v>1</v>
      </c>
      <c r="E12" s="628">
        <f t="shared" si="2"/>
        <v>1</v>
      </c>
      <c r="F12" s="620">
        <f t="shared" si="2"/>
        <v>0</v>
      </c>
      <c r="G12" s="621">
        <f t="shared" si="2"/>
        <v>1</v>
      </c>
      <c r="H12" s="628">
        <f t="shared" si="2"/>
        <v>1</v>
      </c>
      <c r="I12" s="620">
        <f t="shared" si="2"/>
        <v>1</v>
      </c>
      <c r="J12" s="620">
        <f t="shared" si="2"/>
        <v>1</v>
      </c>
      <c r="K12" s="620">
        <f t="shared" si="2"/>
        <v>1</v>
      </c>
      <c r="L12" s="620">
        <f t="shared" si="2"/>
        <v>1</v>
      </c>
      <c r="M12" s="621">
        <f t="shared" si="2"/>
        <v>1</v>
      </c>
    </row>
    <row r="13" spans="1:13" x14ac:dyDescent="0.25">
      <c r="A13" s="575">
        <f t="shared" si="1"/>
        <v>44469</v>
      </c>
      <c r="B13" s="624">
        <v>0.43066270003646995</v>
      </c>
      <c r="C13" s="625">
        <v>0.56933729996353</v>
      </c>
      <c r="D13" s="626">
        <f t="shared" si="0"/>
        <v>1</v>
      </c>
      <c r="E13" s="627">
        <f t="shared" si="2"/>
        <v>1</v>
      </c>
      <c r="F13" s="625">
        <f t="shared" si="2"/>
        <v>0</v>
      </c>
      <c r="G13" s="626">
        <f t="shared" si="2"/>
        <v>1</v>
      </c>
      <c r="H13" s="627">
        <f t="shared" si="2"/>
        <v>1</v>
      </c>
      <c r="I13" s="625">
        <f t="shared" si="2"/>
        <v>1</v>
      </c>
      <c r="J13" s="625">
        <f t="shared" si="2"/>
        <v>1</v>
      </c>
      <c r="K13" s="625">
        <f t="shared" si="2"/>
        <v>1</v>
      </c>
      <c r="L13" s="625">
        <f t="shared" si="2"/>
        <v>1</v>
      </c>
      <c r="M13" s="626">
        <f t="shared" si="2"/>
        <v>1</v>
      </c>
    </row>
    <row r="14" spans="1:13" x14ac:dyDescent="0.25">
      <c r="A14" s="567">
        <f t="shared" si="1"/>
        <v>44500</v>
      </c>
      <c r="B14" s="619">
        <v>0.42749507717456531</v>
      </c>
      <c r="C14" s="620">
        <v>0.57250492282543464</v>
      </c>
      <c r="D14" s="621">
        <f t="shared" si="0"/>
        <v>1</v>
      </c>
      <c r="E14" s="628">
        <f t="shared" si="2"/>
        <v>1</v>
      </c>
      <c r="F14" s="620">
        <f t="shared" si="2"/>
        <v>0</v>
      </c>
      <c r="G14" s="621">
        <f t="shared" si="2"/>
        <v>1</v>
      </c>
      <c r="H14" s="628">
        <f t="shared" si="2"/>
        <v>1</v>
      </c>
      <c r="I14" s="620">
        <f t="shared" si="2"/>
        <v>1</v>
      </c>
      <c r="J14" s="620">
        <f t="shared" si="2"/>
        <v>1</v>
      </c>
      <c r="K14" s="620">
        <f t="shared" si="2"/>
        <v>1</v>
      </c>
      <c r="L14" s="620">
        <f t="shared" si="2"/>
        <v>1</v>
      </c>
      <c r="M14" s="621">
        <f t="shared" si="2"/>
        <v>1</v>
      </c>
    </row>
    <row r="15" spans="1:13" x14ac:dyDescent="0.25">
      <c r="A15" s="575">
        <f t="shared" si="1"/>
        <v>44530</v>
      </c>
      <c r="B15" s="624">
        <v>0.42385053978301507</v>
      </c>
      <c r="C15" s="625">
        <v>0.57614946021698499</v>
      </c>
      <c r="D15" s="626">
        <f t="shared" si="0"/>
        <v>1</v>
      </c>
      <c r="E15" s="627">
        <f t="shared" si="2"/>
        <v>1</v>
      </c>
      <c r="F15" s="625">
        <f t="shared" si="2"/>
        <v>0</v>
      </c>
      <c r="G15" s="626">
        <f t="shared" si="2"/>
        <v>1</v>
      </c>
      <c r="H15" s="627">
        <f t="shared" si="2"/>
        <v>1</v>
      </c>
      <c r="I15" s="625">
        <f t="shared" si="2"/>
        <v>1</v>
      </c>
      <c r="J15" s="625">
        <f t="shared" si="2"/>
        <v>1</v>
      </c>
      <c r="K15" s="625">
        <f t="shared" si="2"/>
        <v>1</v>
      </c>
      <c r="L15" s="625">
        <f t="shared" si="2"/>
        <v>1</v>
      </c>
      <c r="M15" s="626">
        <f t="shared" si="2"/>
        <v>1</v>
      </c>
    </row>
    <row r="16" spans="1:13" x14ac:dyDescent="0.25">
      <c r="A16" s="567">
        <f t="shared" si="1"/>
        <v>44561</v>
      </c>
      <c r="B16" s="619">
        <v>0.42017349122117525</v>
      </c>
      <c r="C16" s="620">
        <v>0.5798265087788248</v>
      </c>
      <c r="D16" s="621">
        <f t="shared" si="0"/>
        <v>1</v>
      </c>
      <c r="E16" s="628">
        <f t="shared" si="2"/>
        <v>1</v>
      </c>
      <c r="F16" s="620">
        <f t="shared" si="2"/>
        <v>0</v>
      </c>
      <c r="G16" s="621">
        <f t="shared" si="2"/>
        <v>1</v>
      </c>
      <c r="H16" s="628">
        <f t="shared" si="2"/>
        <v>1</v>
      </c>
      <c r="I16" s="620">
        <f t="shared" si="2"/>
        <v>1</v>
      </c>
      <c r="J16" s="620">
        <f t="shared" si="2"/>
        <v>1</v>
      </c>
      <c r="K16" s="620">
        <f t="shared" si="2"/>
        <v>1</v>
      </c>
      <c r="L16" s="620">
        <f t="shared" si="2"/>
        <v>1</v>
      </c>
      <c r="M16" s="621">
        <f t="shared" si="2"/>
        <v>1</v>
      </c>
    </row>
    <row r="17" spans="1:13" x14ac:dyDescent="0.25">
      <c r="A17" s="575">
        <f t="shared" si="1"/>
        <v>44592</v>
      </c>
      <c r="B17" s="627">
        <v>0.4162790573483654</v>
      </c>
      <c r="C17" s="625">
        <v>0.58372094265163454</v>
      </c>
      <c r="D17" s="626">
        <f t="shared" si="0"/>
        <v>1</v>
      </c>
      <c r="E17" s="627">
        <f t="shared" si="2"/>
        <v>1</v>
      </c>
      <c r="F17" s="625">
        <f t="shared" si="2"/>
        <v>0</v>
      </c>
      <c r="G17" s="626">
        <f t="shared" si="2"/>
        <v>1</v>
      </c>
      <c r="H17" s="627">
        <f t="shared" si="2"/>
        <v>1</v>
      </c>
      <c r="I17" s="625">
        <f t="shared" si="2"/>
        <v>1</v>
      </c>
      <c r="J17" s="625">
        <f t="shared" si="2"/>
        <v>1</v>
      </c>
      <c r="K17" s="625">
        <f t="shared" si="2"/>
        <v>1</v>
      </c>
      <c r="L17" s="625">
        <f t="shared" si="2"/>
        <v>1</v>
      </c>
      <c r="M17" s="626">
        <f t="shared" si="2"/>
        <v>1</v>
      </c>
    </row>
    <row r="18" spans="1:13" x14ac:dyDescent="0.25">
      <c r="A18" s="567">
        <f t="shared" si="1"/>
        <v>44620</v>
      </c>
      <c r="B18" s="628">
        <v>0.41323463802959054</v>
      </c>
      <c r="C18" s="620">
        <v>0.5867653619704094</v>
      </c>
      <c r="D18" s="621">
        <f t="shared" si="0"/>
        <v>1</v>
      </c>
      <c r="E18" s="628">
        <f t="shared" si="2"/>
        <v>1</v>
      </c>
      <c r="F18" s="620">
        <f t="shared" si="2"/>
        <v>0</v>
      </c>
      <c r="G18" s="621">
        <f t="shared" si="2"/>
        <v>1</v>
      </c>
      <c r="H18" s="628">
        <f t="shared" si="2"/>
        <v>1</v>
      </c>
      <c r="I18" s="620">
        <f t="shared" si="2"/>
        <v>1</v>
      </c>
      <c r="J18" s="620">
        <f t="shared" si="2"/>
        <v>1</v>
      </c>
      <c r="K18" s="620">
        <f t="shared" si="2"/>
        <v>1</v>
      </c>
      <c r="L18" s="620">
        <f t="shared" si="2"/>
        <v>1</v>
      </c>
      <c r="M18" s="621">
        <f t="shared" si="2"/>
        <v>1</v>
      </c>
    </row>
    <row r="19" spans="1:13" x14ac:dyDescent="0.25">
      <c r="A19" s="575">
        <f t="shared" si="1"/>
        <v>44651</v>
      </c>
      <c r="B19" s="627">
        <v>0.40310380782175909</v>
      </c>
      <c r="C19" s="625">
        <v>0.59689619217824097</v>
      </c>
      <c r="D19" s="626">
        <f t="shared" si="0"/>
        <v>1</v>
      </c>
      <c r="E19" s="627">
        <f t="shared" ref="E19:M34" si="3">+E18</f>
        <v>1</v>
      </c>
      <c r="F19" s="625">
        <f t="shared" si="3"/>
        <v>0</v>
      </c>
      <c r="G19" s="626">
        <f t="shared" si="3"/>
        <v>1</v>
      </c>
      <c r="H19" s="627">
        <f t="shared" si="3"/>
        <v>1</v>
      </c>
      <c r="I19" s="625">
        <f t="shared" si="3"/>
        <v>1</v>
      </c>
      <c r="J19" s="625">
        <f t="shared" si="3"/>
        <v>1</v>
      </c>
      <c r="K19" s="625">
        <f t="shared" si="3"/>
        <v>1</v>
      </c>
      <c r="L19" s="625">
        <f t="shared" si="3"/>
        <v>1</v>
      </c>
      <c r="M19" s="626">
        <f t="shared" si="3"/>
        <v>1</v>
      </c>
    </row>
    <row r="20" spans="1:13" x14ac:dyDescent="0.25">
      <c r="A20" s="567">
        <f t="shared" si="1"/>
        <v>44681</v>
      </c>
      <c r="B20" s="628">
        <v>0.39954770444582416</v>
      </c>
      <c r="C20" s="620">
        <v>0.60045229555417579</v>
      </c>
      <c r="D20" s="621">
        <f t="shared" si="0"/>
        <v>1</v>
      </c>
      <c r="E20" s="628">
        <f t="shared" si="3"/>
        <v>1</v>
      </c>
      <c r="F20" s="620">
        <f t="shared" si="3"/>
        <v>0</v>
      </c>
      <c r="G20" s="621">
        <f t="shared" si="3"/>
        <v>1</v>
      </c>
      <c r="H20" s="628">
        <f t="shared" si="3"/>
        <v>1</v>
      </c>
      <c r="I20" s="620">
        <f t="shared" si="3"/>
        <v>1</v>
      </c>
      <c r="J20" s="620">
        <f t="shared" si="3"/>
        <v>1</v>
      </c>
      <c r="K20" s="620">
        <f t="shared" si="3"/>
        <v>1</v>
      </c>
      <c r="L20" s="620">
        <f t="shared" si="3"/>
        <v>1</v>
      </c>
      <c r="M20" s="621">
        <f t="shared" si="3"/>
        <v>1</v>
      </c>
    </row>
    <row r="21" spans="1:13" x14ac:dyDescent="0.25">
      <c r="A21" s="575">
        <f t="shared" si="1"/>
        <v>44712</v>
      </c>
      <c r="B21" s="627">
        <v>0.39725564889687748</v>
      </c>
      <c r="C21" s="625">
        <v>0.60274435110312252</v>
      </c>
      <c r="D21" s="626">
        <f t="shared" si="0"/>
        <v>1</v>
      </c>
      <c r="E21" s="627">
        <f t="shared" si="3"/>
        <v>1</v>
      </c>
      <c r="F21" s="625">
        <f t="shared" si="3"/>
        <v>0</v>
      </c>
      <c r="G21" s="626">
        <f t="shared" si="3"/>
        <v>1</v>
      </c>
      <c r="H21" s="627">
        <f t="shared" si="3"/>
        <v>1</v>
      </c>
      <c r="I21" s="625">
        <f t="shared" si="3"/>
        <v>1</v>
      </c>
      <c r="J21" s="625">
        <f t="shared" si="3"/>
        <v>1</v>
      </c>
      <c r="K21" s="625">
        <f t="shared" si="3"/>
        <v>1</v>
      </c>
      <c r="L21" s="625">
        <f t="shared" si="3"/>
        <v>1</v>
      </c>
      <c r="M21" s="626">
        <f t="shared" si="3"/>
        <v>1</v>
      </c>
    </row>
    <row r="22" spans="1:13" x14ac:dyDescent="0.25">
      <c r="A22" s="567">
        <f t="shared" si="1"/>
        <v>44742</v>
      </c>
      <c r="B22" s="628">
        <v>0.3927463508198405</v>
      </c>
      <c r="C22" s="620">
        <v>0.60725364918015945</v>
      </c>
      <c r="D22" s="621">
        <f t="shared" si="0"/>
        <v>1</v>
      </c>
      <c r="E22" s="628">
        <f t="shared" si="3"/>
        <v>1</v>
      </c>
      <c r="F22" s="620">
        <f t="shared" si="3"/>
        <v>0</v>
      </c>
      <c r="G22" s="621">
        <f t="shared" si="3"/>
        <v>1</v>
      </c>
      <c r="H22" s="628">
        <f t="shared" si="3"/>
        <v>1</v>
      </c>
      <c r="I22" s="620">
        <f t="shared" si="3"/>
        <v>1</v>
      </c>
      <c r="J22" s="620">
        <f t="shared" si="3"/>
        <v>1</v>
      </c>
      <c r="K22" s="620">
        <f t="shared" si="3"/>
        <v>1</v>
      </c>
      <c r="L22" s="620">
        <f t="shared" si="3"/>
        <v>1</v>
      </c>
      <c r="M22" s="621">
        <f t="shared" si="3"/>
        <v>1</v>
      </c>
    </row>
    <row r="23" spans="1:13" x14ac:dyDescent="0.25">
      <c r="A23" s="575">
        <f t="shared" si="1"/>
        <v>44773</v>
      </c>
      <c r="B23" s="627">
        <v>0.38980780673351573</v>
      </c>
      <c r="C23" s="625">
        <v>0.61019219326648422</v>
      </c>
      <c r="D23" s="626">
        <f t="shared" si="0"/>
        <v>1</v>
      </c>
      <c r="E23" s="627">
        <f t="shared" si="3"/>
        <v>1</v>
      </c>
      <c r="F23" s="625">
        <f t="shared" si="3"/>
        <v>0</v>
      </c>
      <c r="G23" s="626">
        <f t="shared" si="3"/>
        <v>1</v>
      </c>
      <c r="H23" s="627">
        <f t="shared" si="3"/>
        <v>1</v>
      </c>
      <c r="I23" s="625">
        <f t="shared" si="3"/>
        <v>1</v>
      </c>
      <c r="J23" s="625">
        <f t="shared" si="3"/>
        <v>1</v>
      </c>
      <c r="K23" s="625">
        <f t="shared" si="3"/>
        <v>1</v>
      </c>
      <c r="L23" s="625">
        <f t="shared" si="3"/>
        <v>1</v>
      </c>
      <c r="M23" s="626">
        <f t="shared" si="3"/>
        <v>1</v>
      </c>
    </row>
    <row r="24" spans="1:13" x14ac:dyDescent="0.25">
      <c r="A24" s="567">
        <f t="shared" si="1"/>
        <v>44804</v>
      </c>
      <c r="B24" s="628">
        <v>0.38628817117932485</v>
      </c>
      <c r="C24" s="620">
        <v>0.6137118288206751</v>
      </c>
      <c r="D24" s="621">
        <f t="shared" si="0"/>
        <v>1</v>
      </c>
      <c r="E24" s="628">
        <f t="shared" si="3"/>
        <v>1</v>
      </c>
      <c r="F24" s="620">
        <f t="shared" si="3"/>
        <v>0</v>
      </c>
      <c r="G24" s="621">
        <f t="shared" si="3"/>
        <v>1</v>
      </c>
      <c r="H24" s="628">
        <f t="shared" si="3"/>
        <v>1</v>
      </c>
      <c r="I24" s="620">
        <f t="shared" si="3"/>
        <v>1</v>
      </c>
      <c r="J24" s="620">
        <f t="shared" si="3"/>
        <v>1</v>
      </c>
      <c r="K24" s="620">
        <f t="shared" si="3"/>
        <v>1</v>
      </c>
      <c r="L24" s="620">
        <f t="shared" si="3"/>
        <v>1</v>
      </c>
      <c r="M24" s="621">
        <f t="shared" si="3"/>
        <v>1</v>
      </c>
    </row>
    <row r="25" spans="1:13" x14ac:dyDescent="0.25">
      <c r="A25" s="575">
        <f t="shared" si="1"/>
        <v>44834</v>
      </c>
      <c r="B25" s="627">
        <v>0.38350053329821726</v>
      </c>
      <c r="C25" s="625">
        <v>0.61649946670178268</v>
      </c>
      <c r="D25" s="626">
        <f t="shared" si="0"/>
        <v>1</v>
      </c>
      <c r="E25" s="627">
        <f t="shared" si="3"/>
        <v>1</v>
      </c>
      <c r="F25" s="625">
        <f t="shared" si="3"/>
        <v>0</v>
      </c>
      <c r="G25" s="626">
        <f t="shared" si="3"/>
        <v>1</v>
      </c>
      <c r="H25" s="627">
        <f t="shared" si="3"/>
        <v>1</v>
      </c>
      <c r="I25" s="625">
        <f t="shared" si="3"/>
        <v>1</v>
      </c>
      <c r="J25" s="625">
        <f t="shared" si="3"/>
        <v>1</v>
      </c>
      <c r="K25" s="625">
        <f t="shared" si="3"/>
        <v>1</v>
      </c>
      <c r="L25" s="625">
        <f t="shared" si="3"/>
        <v>1</v>
      </c>
      <c r="M25" s="626">
        <f t="shared" si="3"/>
        <v>1</v>
      </c>
    </row>
    <row r="26" spans="1:13" x14ac:dyDescent="0.25">
      <c r="A26" s="567">
        <f t="shared" si="1"/>
        <v>44865</v>
      </c>
      <c r="B26" s="628">
        <v>0.3801458594143805</v>
      </c>
      <c r="C26" s="620">
        <v>0.6198541405856195</v>
      </c>
      <c r="D26" s="621">
        <f t="shared" si="0"/>
        <v>1</v>
      </c>
      <c r="E26" s="628">
        <f t="shared" si="3"/>
        <v>1</v>
      </c>
      <c r="F26" s="620">
        <f t="shared" si="3"/>
        <v>0</v>
      </c>
      <c r="G26" s="621">
        <f t="shared" si="3"/>
        <v>1</v>
      </c>
      <c r="H26" s="628">
        <f t="shared" si="3"/>
        <v>1</v>
      </c>
      <c r="I26" s="620">
        <f t="shared" si="3"/>
        <v>1</v>
      </c>
      <c r="J26" s="620">
        <f t="shared" si="3"/>
        <v>1</v>
      </c>
      <c r="K26" s="620">
        <f t="shared" si="3"/>
        <v>1</v>
      </c>
      <c r="L26" s="620">
        <f t="shared" si="3"/>
        <v>1</v>
      </c>
      <c r="M26" s="621">
        <f t="shared" si="3"/>
        <v>1</v>
      </c>
    </row>
    <row r="27" spans="1:13" x14ac:dyDescent="0.25">
      <c r="A27" s="575">
        <f t="shared" si="1"/>
        <v>44895</v>
      </c>
      <c r="B27" s="627">
        <v>0.37713257828827346</v>
      </c>
      <c r="C27" s="625">
        <v>0.62286742171172649</v>
      </c>
      <c r="D27" s="626">
        <f t="shared" si="0"/>
        <v>1</v>
      </c>
      <c r="E27" s="627">
        <f t="shared" si="3"/>
        <v>1</v>
      </c>
      <c r="F27" s="625">
        <f t="shared" si="3"/>
        <v>0</v>
      </c>
      <c r="G27" s="626">
        <f t="shared" si="3"/>
        <v>1</v>
      </c>
      <c r="H27" s="627">
        <f t="shared" si="3"/>
        <v>1</v>
      </c>
      <c r="I27" s="625">
        <f t="shared" si="3"/>
        <v>1</v>
      </c>
      <c r="J27" s="625">
        <f t="shared" si="3"/>
        <v>1</v>
      </c>
      <c r="K27" s="625">
        <f t="shared" si="3"/>
        <v>1</v>
      </c>
      <c r="L27" s="625">
        <f t="shared" si="3"/>
        <v>1</v>
      </c>
      <c r="M27" s="626">
        <f t="shared" si="3"/>
        <v>1</v>
      </c>
    </row>
    <row r="28" spans="1:13" x14ac:dyDescent="0.25">
      <c r="A28" s="567">
        <f t="shared" si="1"/>
        <v>44926</v>
      </c>
      <c r="B28" s="628">
        <v>0.37448327167945811</v>
      </c>
      <c r="C28" s="620">
        <v>0.62551672832054184</v>
      </c>
      <c r="D28" s="621">
        <f t="shared" si="0"/>
        <v>1</v>
      </c>
      <c r="E28" s="628">
        <f t="shared" si="3"/>
        <v>1</v>
      </c>
      <c r="F28" s="620">
        <f t="shared" si="3"/>
        <v>0</v>
      </c>
      <c r="G28" s="621">
        <f t="shared" si="3"/>
        <v>1</v>
      </c>
      <c r="H28" s="628">
        <f t="shared" si="3"/>
        <v>1</v>
      </c>
      <c r="I28" s="620">
        <f t="shared" si="3"/>
        <v>1</v>
      </c>
      <c r="J28" s="620">
        <f t="shared" si="3"/>
        <v>1</v>
      </c>
      <c r="K28" s="620">
        <f t="shared" si="3"/>
        <v>1</v>
      </c>
      <c r="L28" s="620">
        <f t="shared" si="3"/>
        <v>1</v>
      </c>
      <c r="M28" s="621">
        <f t="shared" si="3"/>
        <v>1</v>
      </c>
    </row>
    <row r="29" spans="1:13" x14ac:dyDescent="0.25">
      <c r="A29" s="575">
        <f t="shared" si="1"/>
        <v>44957</v>
      </c>
      <c r="B29" s="627">
        <v>0.37129968143170006</v>
      </c>
      <c r="C29" s="625">
        <v>0.6287003185683</v>
      </c>
      <c r="D29" s="626">
        <f t="shared" si="0"/>
        <v>1</v>
      </c>
      <c r="E29" s="627">
        <f t="shared" si="3"/>
        <v>1</v>
      </c>
      <c r="F29" s="625">
        <f t="shared" si="3"/>
        <v>0</v>
      </c>
      <c r="G29" s="626">
        <f t="shared" si="3"/>
        <v>1</v>
      </c>
      <c r="H29" s="627">
        <f t="shared" si="3"/>
        <v>1</v>
      </c>
      <c r="I29" s="625">
        <f t="shared" si="3"/>
        <v>1</v>
      </c>
      <c r="J29" s="625">
        <f t="shared" si="3"/>
        <v>1</v>
      </c>
      <c r="K29" s="625">
        <f t="shared" si="3"/>
        <v>1</v>
      </c>
      <c r="L29" s="625">
        <f t="shared" si="3"/>
        <v>1</v>
      </c>
      <c r="M29" s="626">
        <f t="shared" si="3"/>
        <v>1</v>
      </c>
    </row>
    <row r="30" spans="1:13" x14ac:dyDescent="0.25">
      <c r="A30" s="567">
        <f t="shared" si="1"/>
        <v>44985</v>
      </c>
      <c r="B30" s="628">
        <v>0.36879163242661195</v>
      </c>
      <c r="C30" s="620">
        <v>0.63120836757338805</v>
      </c>
      <c r="D30" s="621">
        <f t="shared" si="0"/>
        <v>1</v>
      </c>
      <c r="E30" s="628">
        <f t="shared" si="3"/>
        <v>1</v>
      </c>
      <c r="F30" s="620">
        <f t="shared" si="3"/>
        <v>0</v>
      </c>
      <c r="G30" s="621">
        <f t="shared" si="3"/>
        <v>1</v>
      </c>
      <c r="H30" s="628">
        <f t="shared" si="3"/>
        <v>1</v>
      </c>
      <c r="I30" s="620">
        <f t="shared" si="3"/>
        <v>1</v>
      </c>
      <c r="J30" s="620">
        <f t="shared" si="3"/>
        <v>1</v>
      </c>
      <c r="K30" s="620">
        <f t="shared" si="3"/>
        <v>1</v>
      </c>
      <c r="L30" s="620">
        <f t="shared" si="3"/>
        <v>1</v>
      </c>
      <c r="M30" s="621">
        <f t="shared" si="3"/>
        <v>1</v>
      </c>
    </row>
    <row r="31" spans="1:13" x14ac:dyDescent="0.25">
      <c r="A31" s="575">
        <f t="shared" si="1"/>
        <v>45016</v>
      </c>
      <c r="B31" s="627">
        <v>0.36033024982333545</v>
      </c>
      <c r="C31" s="625">
        <v>0.63966975017666461</v>
      </c>
      <c r="D31" s="626">
        <f t="shared" si="0"/>
        <v>1</v>
      </c>
      <c r="E31" s="627">
        <f t="shared" si="3"/>
        <v>1</v>
      </c>
      <c r="F31" s="625">
        <f t="shared" si="3"/>
        <v>0</v>
      </c>
      <c r="G31" s="626">
        <f t="shared" si="3"/>
        <v>1</v>
      </c>
      <c r="H31" s="627">
        <f t="shared" si="3"/>
        <v>1</v>
      </c>
      <c r="I31" s="625">
        <f t="shared" si="3"/>
        <v>1</v>
      </c>
      <c r="J31" s="625">
        <f t="shared" si="3"/>
        <v>1</v>
      </c>
      <c r="K31" s="625">
        <f t="shared" si="3"/>
        <v>1</v>
      </c>
      <c r="L31" s="625">
        <f t="shared" si="3"/>
        <v>1</v>
      </c>
      <c r="M31" s="626">
        <f t="shared" si="3"/>
        <v>1</v>
      </c>
    </row>
    <row r="32" spans="1:13" x14ac:dyDescent="0.25">
      <c r="A32" s="567">
        <f t="shared" si="1"/>
        <v>45046</v>
      </c>
      <c r="B32" s="628">
        <v>0.36033024982333545</v>
      </c>
      <c r="C32" s="620">
        <v>0.63966975017666461</v>
      </c>
      <c r="D32" s="621">
        <f t="shared" si="0"/>
        <v>1</v>
      </c>
      <c r="E32" s="628">
        <f t="shared" si="3"/>
        <v>1</v>
      </c>
      <c r="F32" s="620">
        <f t="shared" si="3"/>
        <v>0</v>
      </c>
      <c r="G32" s="621">
        <f t="shared" si="3"/>
        <v>1</v>
      </c>
      <c r="H32" s="628">
        <f t="shared" si="3"/>
        <v>1</v>
      </c>
      <c r="I32" s="620">
        <f t="shared" si="3"/>
        <v>1</v>
      </c>
      <c r="J32" s="620">
        <f t="shared" si="3"/>
        <v>1</v>
      </c>
      <c r="K32" s="620">
        <f t="shared" si="3"/>
        <v>1</v>
      </c>
      <c r="L32" s="620">
        <f t="shared" si="3"/>
        <v>1</v>
      </c>
      <c r="M32" s="621">
        <f t="shared" si="3"/>
        <v>1</v>
      </c>
    </row>
    <row r="33" spans="1:13" x14ac:dyDescent="0.25">
      <c r="A33" s="575">
        <f t="shared" si="1"/>
        <v>45077</v>
      </c>
      <c r="B33" s="627">
        <v>0.36033024982333545</v>
      </c>
      <c r="C33" s="625">
        <v>0.63966975017666461</v>
      </c>
      <c r="D33" s="626">
        <f t="shared" si="0"/>
        <v>1</v>
      </c>
      <c r="E33" s="627">
        <f t="shared" si="3"/>
        <v>1</v>
      </c>
      <c r="F33" s="625">
        <f t="shared" si="3"/>
        <v>0</v>
      </c>
      <c r="G33" s="626">
        <f t="shared" si="3"/>
        <v>1</v>
      </c>
      <c r="H33" s="627">
        <f t="shared" si="3"/>
        <v>1</v>
      </c>
      <c r="I33" s="625">
        <f t="shared" si="3"/>
        <v>1</v>
      </c>
      <c r="J33" s="625">
        <f t="shared" si="3"/>
        <v>1</v>
      </c>
      <c r="K33" s="625">
        <f t="shared" si="3"/>
        <v>1</v>
      </c>
      <c r="L33" s="625">
        <f t="shared" si="3"/>
        <v>1</v>
      </c>
      <c r="M33" s="626">
        <f t="shared" si="3"/>
        <v>1</v>
      </c>
    </row>
    <row r="34" spans="1:13" x14ac:dyDescent="0.25">
      <c r="A34" s="567">
        <f t="shared" si="1"/>
        <v>45107</v>
      </c>
      <c r="B34" s="628">
        <v>0.36033024982333545</v>
      </c>
      <c r="C34" s="620">
        <v>0.63966975017666461</v>
      </c>
      <c r="D34" s="621">
        <f t="shared" si="0"/>
        <v>1</v>
      </c>
      <c r="E34" s="628">
        <f t="shared" si="3"/>
        <v>1</v>
      </c>
      <c r="F34" s="620">
        <f t="shared" si="3"/>
        <v>0</v>
      </c>
      <c r="G34" s="621">
        <f t="shared" si="3"/>
        <v>1</v>
      </c>
      <c r="H34" s="628">
        <f t="shared" si="3"/>
        <v>1</v>
      </c>
      <c r="I34" s="620">
        <f t="shared" si="3"/>
        <v>1</v>
      </c>
      <c r="J34" s="620">
        <f t="shared" si="3"/>
        <v>1</v>
      </c>
      <c r="K34" s="620">
        <f t="shared" si="3"/>
        <v>1</v>
      </c>
      <c r="L34" s="620">
        <f t="shared" si="3"/>
        <v>1</v>
      </c>
      <c r="M34" s="621">
        <f t="shared" si="3"/>
        <v>1</v>
      </c>
    </row>
    <row r="35" spans="1:13" x14ac:dyDescent="0.25">
      <c r="A35" s="575">
        <f t="shared" si="1"/>
        <v>45138</v>
      </c>
      <c r="B35" s="627">
        <v>0.36033024982333545</v>
      </c>
      <c r="C35" s="625">
        <v>0.63966975017666461</v>
      </c>
      <c r="D35" s="626">
        <f t="shared" si="0"/>
        <v>1</v>
      </c>
      <c r="E35" s="627">
        <f t="shared" ref="E35:M50" si="4">+E34</f>
        <v>1</v>
      </c>
      <c r="F35" s="625">
        <f t="shared" si="4"/>
        <v>0</v>
      </c>
      <c r="G35" s="626">
        <f t="shared" si="4"/>
        <v>1</v>
      </c>
      <c r="H35" s="627">
        <f t="shared" si="4"/>
        <v>1</v>
      </c>
      <c r="I35" s="625">
        <f t="shared" si="4"/>
        <v>1</v>
      </c>
      <c r="J35" s="625">
        <f t="shared" si="4"/>
        <v>1</v>
      </c>
      <c r="K35" s="625">
        <f t="shared" si="4"/>
        <v>1</v>
      </c>
      <c r="L35" s="625">
        <f t="shared" si="4"/>
        <v>1</v>
      </c>
      <c r="M35" s="626">
        <f t="shared" si="4"/>
        <v>1</v>
      </c>
    </row>
    <row r="36" spans="1:13" x14ac:dyDescent="0.25">
      <c r="A36" s="567">
        <f t="shared" si="1"/>
        <v>45169</v>
      </c>
      <c r="B36" s="628">
        <v>0.36033024982333545</v>
      </c>
      <c r="C36" s="620">
        <v>0.63966975017666461</v>
      </c>
      <c r="D36" s="621">
        <f t="shared" si="0"/>
        <v>1</v>
      </c>
      <c r="E36" s="628">
        <f t="shared" si="4"/>
        <v>1</v>
      </c>
      <c r="F36" s="620">
        <f t="shared" si="4"/>
        <v>0</v>
      </c>
      <c r="G36" s="621">
        <f t="shared" si="4"/>
        <v>1</v>
      </c>
      <c r="H36" s="628">
        <f t="shared" si="4"/>
        <v>1</v>
      </c>
      <c r="I36" s="620">
        <f t="shared" si="4"/>
        <v>1</v>
      </c>
      <c r="J36" s="620">
        <f t="shared" si="4"/>
        <v>1</v>
      </c>
      <c r="K36" s="620">
        <f t="shared" si="4"/>
        <v>1</v>
      </c>
      <c r="L36" s="620">
        <f t="shared" si="4"/>
        <v>1</v>
      </c>
      <c r="M36" s="621">
        <f t="shared" si="4"/>
        <v>1</v>
      </c>
    </row>
    <row r="37" spans="1:13" x14ac:dyDescent="0.25">
      <c r="A37" s="575">
        <f t="shared" si="1"/>
        <v>45199</v>
      </c>
      <c r="B37" s="627">
        <v>0.36033024982333545</v>
      </c>
      <c r="C37" s="625">
        <v>0.63966975017666461</v>
      </c>
      <c r="D37" s="626">
        <f t="shared" si="0"/>
        <v>1</v>
      </c>
      <c r="E37" s="627">
        <f t="shared" si="4"/>
        <v>1</v>
      </c>
      <c r="F37" s="625">
        <f t="shared" si="4"/>
        <v>0</v>
      </c>
      <c r="G37" s="626">
        <f t="shared" si="4"/>
        <v>1</v>
      </c>
      <c r="H37" s="627">
        <f t="shared" si="4"/>
        <v>1</v>
      </c>
      <c r="I37" s="625">
        <f t="shared" si="4"/>
        <v>1</v>
      </c>
      <c r="J37" s="625">
        <f t="shared" si="4"/>
        <v>1</v>
      </c>
      <c r="K37" s="625">
        <f t="shared" si="4"/>
        <v>1</v>
      </c>
      <c r="L37" s="625">
        <f t="shared" si="4"/>
        <v>1</v>
      </c>
      <c r="M37" s="626">
        <f t="shared" si="4"/>
        <v>1</v>
      </c>
    </row>
    <row r="38" spans="1:13" x14ac:dyDescent="0.25">
      <c r="A38" s="567">
        <f t="shared" si="1"/>
        <v>45230</v>
      </c>
      <c r="B38" s="628">
        <v>0.36033024982333545</v>
      </c>
      <c r="C38" s="620">
        <v>0.63966975017666461</v>
      </c>
      <c r="D38" s="621">
        <f t="shared" si="0"/>
        <v>1</v>
      </c>
      <c r="E38" s="628">
        <f t="shared" si="4"/>
        <v>1</v>
      </c>
      <c r="F38" s="620">
        <f t="shared" si="4"/>
        <v>0</v>
      </c>
      <c r="G38" s="621">
        <f t="shared" si="4"/>
        <v>1</v>
      </c>
      <c r="H38" s="628">
        <f t="shared" si="4"/>
        <v>1</v>
      </c>
      <c r="I38" s="620">
        <f t="shared" si="4"/>
        <v>1</v>
      </c>
      <c r="J38" s="620">
        <f t="shared" si="4"/>
        <v>1</v>
      </c>
      <c r="K38" s="620">
        <f t="shared" si="4"/>
        <v>1</v>
      </c>
      <c r="L38" s="620">
        <f t="shared" si="4"/>
        <v>1</v>
      </c>
      <c r="M38" s="621">
        <f t="shared" si="4"/>
        <v>1</v>
      </c>
    </row>
    <row r="39" spans="1:13" x14ac:dyDescent="0.25">
      <c r="A39" s="575">
        <f t="shared" si="1"/>
        <v>45260</v>
      </c>
      <c r="B39" s="627">
        <v>0.36033024982333545</v>
      </c>
      <c r="C39" s="625">
        <v>0.63966975017666461</v>
      </c>
      <c r="D39" s="626">
        <f t="shared" si="0"/>
        <v>1</v>
      </c>
      <c r="E39" s="627">
        <f t="shared" si="4"/>
        <v>1</v>
      </c>
      <c r="F39" s="625">
        <f t="shared" si="4"/>
        <v>0</v>
      </c>
      <c r="G39" s="626">
        <f t="shared" si="4"/>
        <v>1</v>
      </c>
      <c r="H39" s="627">
        <f t="shared" si="4"/>
        <v>1</v>
      </c>
      <c r="I39" s="625">
        <f t="shared" si="4"/>
        <v>1</v>
      </c>
      <c r="J39" s="625">
        <f t="shared" si="4"/>
        <v>1</v>
      </c>
      <c r="K39" s="625">
        <f t="shared" si="4"/>
        <v>1</v>
      </c>
      <c r="L39" s="625">
        <f t="shared" si="4"/>
        <v>1</v>
      </c>
      <c r="M39" s="626">
        <f t="shared" si="4"/>
        <v>1</v>
      </c>
    </row>
    <row r="40" spans="1:13" x14ac:dyDescent="0.25">
      <c r="A40" s="567">
        <f t="shared" si="1"/>
        <v>45291</v>
      </c>
      <c r="B40" s="628">
        <v>0.36033024982333545</v>
      </c>
      <c r="C40" s="620">
        <v>0.63966975017666461</v>
      </c>
      <c r="D40" s="621">
        <f t="shared" si="0"/>
        <v>1</v>
      </c>
      <c r="E40" s="628">
        <f t="shared" si="4"/>
        <v>1</v>
      </c>
      <c r="F40" s="620">
        <f t="shared" si="4"/>
        <v>0</v>
      </c>
      <c r="G40" s="621">
        <f t="shared" si="4"/>
        <v>1</v>
      </c>
      <c r="H40" s="628">
        <f t="shared" si="4"/>
        <v>1</v>
      </c>
      <c r="I40" s="620">
        <f t="shared" si="4"/>
        <v>1</v>
      </c>
      <c r="J40" s="620">
        <f t="shared" si="4"/>
        <v>1</v>
      </c>
      <c r="K40" s="620">
        <f t="shared" si="4"/>
        <v>1</v>
      </c>
      <c r="L40" s="620">
        <f t="shared" si="4"/>
        <v>1</v>
      </c>
      <c r="M40" s="621">
        <f t="shared" si="4"/>
        <v>1</v>
      </c>
    </row>
    <row r="41" spans="1:13" x14ac:dyDescent="0.25">
      <c r="A41" s="575">
        <f t="shared" si="1"/>
        <v>45322</v>
      </c>
      <c r="B41" s="627">
        <v>0.36033024982333545</v>
      </c>
      <c r="C41" s="625">
        <v>0.63966975017666461</v>
      </c>
      <c r="D41" s="626">
        <f t="shared" si="0"/>
        <v>1</v>
      </c>
      <c r="E41" s="627">
        <f t="shared" si="4"/>
        <v>1</v>
      </c>
      <c r="F41" s="625">
        <f t="shared" si="4"/>
        <v>0</v>
      </c>
      <c r="G41" s="626">
        <f t="shared" si="4"/>
        <v>1</v>
      </c>
      <c r="H41" s="627">
        <f t="shared" si="4"/>
        <v>1</v>
      </c>
      <c r="I41" s="625">
        <f t="shared" si="4"/>
        <v>1</v>
      </c>
      <c r="J41" s="625">
        <f t="shared" si="4"/>
        <v>1</v>
      </c>
      <c r="K41" s="625">
        <f t="shared" si="4"/>
        <v>1</v>
      </c>
      <c r="L41" s="625">
        <f t="shared" si="4"/>
        <v>1</v>
      </c>
      <c r="M41" s="626">
        <f t="shared" si="4"/>
        <v>1</v>
      </c>
    </row>
    <row r="42" spans="1:13" x14ac:dyDescent="0.25">
      <c r="A42" s="567">
        <f t="shared" si="1"/>
        <v>45351</v>
      </c>
      <c r="B42" s="628">
        <v>0.36033024982333545</v>
      </c>
      <c r="C42" s="620">
        <v>0.63966975017666461</v>
      </c>
      <c r="D42" s="621">
        <f t="shared" si="0"/>
        <v>1</v>
      </c>
      <c r="E42" s="628">
        <f t="shared" si="4"/>
        <v>1</v>
      </c>
      <c r="F42" s="620">
        <f t="shared" si="4"/>
        <v>0</v>
      </c>
      <c r="G42" s="621">
        <f t="shared" si="4"/>
        <v>1</v>
      </c>
      <c r="H42" s="628">
        <f t="shared" si="4"/>
        <v>1</v>
      </c>
      <c r="I42" s="620">
        <f t="shared" si="4"/>
        <v>1</v>
      </c>
      <c r="J42" s="620">
        <f t="shared" si="4"/>
        <v>1</v>
      </c>
      <c r="K42" s="620">
        <f t="shared" si="4"/>
        <v>1</v>
      </c>
      <c r="L42" s="620">
        <f t="shared" si="4"/>
        <v>1</v>
      </c>
      <c r="M42" s="621">
        <f t="shared" si="4"/>
        <v>1</v>
      </c>
    </row>
    <row r="43" spans="1:13" x14ac:dyDescent="0.25">
      <c r="A43" s="575">
        <f t="shared" si="1"/>
        <v>45382</v>
      </c>
      <c r="B43" s="627">
        <v>0.36033024982333545</v>
      </c>
      <c r="C43" s="625">
        <v>0.63966975017666461</v>
      </c>
      <c r="D43" s="626">
        <f t="shared" si="0"/>
        <v>1</v>
      </c>
      <c r="E43" s="627">
        <f t="shared" si="4"/>
        <v>1</v>
      </c>
      <c r="F43" s="625">
        <f t="shared" si="4"/>
        <v>0</v>
      </c>
      <c r="G43" s="626">
        <f t="shared" si="4"/>
        <v>1</v>
      </c>
      <c r="H43" s="627">
        <f t="shared" si="4"/>
        <v>1</v>
      </c>
      <c r="I43" s="625">
        <f t="shared" si="4"/>
        <v>1</v>
      </c>
      <c r="J43" s="625">
        <f t="shared" si="4"/>
        <v>1</v>
      </c>
      <c r="K43" s="625">
        <f t="shared" si="4"/>
        <v>1</v>
      </c>
      <c r="L43" s="625">
        <f t="shared" si="4"/>
        <v>1</v>
      </c>
      <c r="M43" s="626">
        <f t="shared" si="4"/>
        <v>1</v>
      </c>
    </row>
    <row r="44" spans="1:13" x14ac:dyDescent="0.25">
      <c r="A44" s="567">
        <f t="shared" si="1"/>
        <v>45412</v>
      </c>
      <c r="B44" s="628">
        <v>0.36033024982333545</v>
      </c>
      <c r="C44" s="620">
        <v>0.63966975017666461</v>
      </c>
      <c r="D44" s="621">
        <f t="shared" si="0"/>
        <v>1</v>
      </c>
      <c r="E44" s="628">
        <f t="shared" si="4"/>
        <v>1</v>
      </c>
      <c r="F44" s="620">
        <f t="shared" si="4"/>
        <v>0</v>
      </c>
      <c r="G44" s="621">
        <f t="shared" si="4"/>
        <v>1</v>
      </c>
      <c r="H44" s="628">
        <f t="shared" si="4"/>
        <v>1</v>
      </c>
      <c r="I44" s="620">
        <f t="shared" si="4"/>
        <v>1</v>
      </c>
      <c r="J44" s="620">
        <f t="shared" si="4"/>
        <v>1</v>
      </c>
      <c r="K44" s="620">
        <f t="shared" si="4"/>
        <v>1</v>
      </c>
      <c r="L44" s="620">
        <f t="shared" si="4"/>
        <v>1</v>
      </c>
      <c r="M44" s="621">
        <f t="shared" si="4"/>
        <v>1</v>
      </c>
    </row>
    <row r="45" spans="1:13" x14ac:dyDescent="0.25">
      <c r="A45" s="575">
        <f t="shared" si="1"/>
        <v>45443</v>
      </c>
      <c r="B45" s="627">
        <v>0.36033024982333545</v>
      </c>
      <c r="C45" s="625">
        <v>0.63966975017666461</v>
      </c>
      <c r="D45" s="626">
        <f t="shared" si="0"/>
        <v>1</v>
      </c>
      <c r="E45" s="627">
        <f t="shared" si="4"/>
        <v>1</v>
      </c>
      <c r="F45" s="625">
        <f t="shared" si="4"/>
        <v>0</v>
      </c>
      <c r="G45" s="626">
        <f t="shared" si="4"/>
        <v>1</v>
      </c>
      <c r="H45" s="627">
        <f t="shared" si="4"/>
        <v>1</v>
      </c>
      <c r="I45" s="625">
        <f t="shared" si="4"/>
        <v>1</v>
      </c>
      <c r="J45" s="625">
        <f t="shared" si="4"/>
        <v>1</v>
      </c>
      <c r="K45" s="625">
        <f t="shared" si="4"/>
        <v>1</v>
      </c>
      <c r="L45" s="625">
        <f t="shared" si="4"/>
        <v>1</v>
      </c>
      <c r="M45" s="626">
        <f t="shared" si="4"/>
        <v>1</v>
      </c>
    </row>
    <row r="46" spans="1:13" x14ac:dyDescent="0.25">
      <c r="A46" s="567">
        <f t="shared" si="1"/>
        <v>45473</v>
      </c>
      <c r="B46" s="628">
        <v>0.36033024982333545</v>
      </c>
      <c r="C46" s="620">
        <v>0.63966975017666461</v>
      </c>
      <c r="D46" s="621">
        <f t="shared" si="0"/>
        <v>1</v>
      </c>
      <c r="E46" s="628">
        <f t="shared" si="4"/>
        <v>1</v>
      </c>
      <c r="F46" s="620">
        <f t="shared" si="4"/>
        <v>0</v>
      </c>
      <c r="G46" s="621">
        <f t="shared" si="4"/>
        <v>1</v>
      </c>
      <c r="H46" s="628">
        <f t="shared" si="4"/>
        <v>1</v>
      </c>
      <c r="I46" s="620">
        <f t="shared" si="4"/>
        <v>1</v>
      </c>
      <c r="J46" s="620">
        <f t="shared" si="4"/>
        <v>1</v>
      </c>
      <c r="K46" s="620">
        <f t="shared" si="4"/>
        <v>1</v>
      </c>
      <c r="L46" s="620">
        <f t="shared" si="4"/>
        <v>1</v>
      </c>
      <c r="M46" s="621">
        <f t="shared" si="4"/>
        <v>1</v>
      </c>
    </row>
    <row r="47" spans="1:13" x14ac:dyDescent="0.25">
      <c r="A47" s="575">
        <f t="shared" si="1"/>
        <v>45504</v>
      </c>
      <c r="B47" s="627">
        <v>0.36033024982333545</v>
      </c>
      <c r="C47" s="625">
        <v>0.63966975017666461</v>
      </c>
      <c r="D47" s="626">
        <f t="shared" si="0"/>
        <v>1</v>
      </c>
      <c r="E47" s="627">
        <f t="shared" si="4"/>
        <v>1</v>
      </c>
      <c r="F47" s="625">
        <f t="shared" si="4"/>
        <v>0</v>
      </c>
      <c r="G47" s="626">
        <f t="shared" si="4"/>
        <v>1</v>
      </c>
      <c r="H47" s="627">
        <f t="shared" si="4"/>
        <v>1</v>
      </c>
      <c r="I47" s="625">
        <f t="shared" si="4"/>
        <v>1</v>
      </c>
      <c r="J47" s="625">
        <f t="shared" si="4"/>
        <v>1</v>
      </c>
      <c r="K47" s="625">
        <f t="shared" si="4"/>
        <v>1</v>
      </c>
      <c r="L47" s="625">
        <f t="shared" si="4"/>
        <v>1</v>
      </c>
      <c r="M47" s="626">
        <f t="shared" si="4"/>
        <v>1</v>
      </c>
    </row>
    <row r="48" spans="1:13" x14ac:dyDescent="0.25">
      <c r="A48" s="567">
        <f t="shared" si="1"/>
        <v>45535</v>
      </c>
      <c r="B48" s="628">
        <v>0.36033024982333545</v>
      </c>
      <c r="C48" s="620">
        <v>0.63966975017666461</v>
      </c>
      <c r="D48" s="621">
        <f t="shared" si="0"/>
        <v>1</v>
      </c>
      <c r="E48" s="628">
        <f t="shared" si="4"/>
        <v>1</v>
      </c>
      <c r="F48" s="620">
        <f t="shared" si="4"/>
        <v>0</v>
      </c>
      <c r="G48" s="621">
        <f t="shared" si="4"/>
        <v>1</v>
      </c>
      <c r="H48" s="628">
        <f t="shared" si="4"/>
        <v>1</v>
      </c>
      <c r="I48" s="620">
        <f t="shared" si="4"/>
        <v>1</v>
      </c>
      <c r="J48" s="620">
        <f t="shared" si="4"/>
        <v>1</v>
      </c>
      <c r="K48" s="620">
        <f t="shared" si="4"/>
        <v>1</v>
      </c>
      <c r="L48" s="620">
        <f t="shared" si="4"/>
        <v>1</v>
      </c>
      <c r="M48" s="621">
        <f t="shared" si="4"/>
        <v>1</v>
      </c>
    </row>
    <row r="49" spans="1:13" x14ac:dyDescent="0.25">
      <c r="A49" s="575">
        <f t="shared" si="1"/>
        <v>45565</v>
      </c>
      <c r="B49" s="627">
        <v>0.36033024982333545</v>
      </c>
      <c r="C49" s="625">
        <v>0.63966975017666461</v>
      </c>
      <c r="D49" s="626">
        <f t="shared" si="0"/>
        <v>1</v>
      </c>
      <c r="E49" s="627">
        <f t="shared" si="4"/>
        <v>1</v>
      </c>
      <c r="F49" s="625">
        <f t="shared" si="4"/>
        <v>0</v>
      </c>
      <c r="G49" s="626">
        <f t="shared" si="4"/>
        <v>1</v>
      </c>
      <c r="H49" s="627">
        <f t="shared" si="4"/>
        <v>1</v>
      </c>
      <c r="I49" s="625">
        <f t="shared" si="4"/>
        <v>1</v>
      </c>
      <c r="J49" s="625">
        <f t="shared" si="4"/>
        <v>1</v>
      </c>
      <c r="K49" s="625">
        <f t="shared" si="4"/>
        <v>1</v>
      </c>
      <c r="L49" s="625">
        <f t="shared" si="4"/>
        <v>1</v>
      </c>
      <c r="M49" s="626">
        <f t="shared" si="4"/>
        <v>1</v>
      </c>
    </row>
    <row r="50" spans="1:13" x14ac:dyDescent="0.25">
      <c r="A50" s="567">
        <f t="shared" si="1"/>
        <v>45596</v>
      </c>
      <c r="B50" s="628">
        <v>0.36033024982333545</v>
      </c>
      <c r="C50" s="620">
        <v>0.63966975017666461</v>
      </c>
      <c r="D50" s="621">
        <f t="shared" si="0"/>
        <v>1</v>
      </c>
      <c r="E50" s="628">
        <f t="shared" si="4"/>
        <v>1</v>
      </c>
      <c r="F50" s="620">
        <f t="shared" si="4"/>
        <v>0</v>
      </c>
      <c r="G50" s="621">
        <f t="shared" si="4"/>
        <v>1</v>
      </c>
      <c r="H50" s="628">
        <f t="shared" si="4"/>
        <v>1</v>
      </c>
      <c r="I50" s="620">
        <f t="shared" si="4"/>
        <v>1</v>
      </c>
      <c r="J50" s="620">
        <f t="shared" si="4"/>
        <v>1</v>
      </c>
      <c r="K50" s="620">
        <f t="shared" si="4"/>
        <v>1</v>
      </c>
      <c r="L50" s="620">
        <f t="shared" si="4"/>
        <v>1</v>
      </c>
      <c r="M50" s="621">
        <f t="shared" si="4"/>
        <v>1</v>
      </c>
    </row>
    <row r="51" spans="1:13" x14ac:dyDescent="0.25">
      <c r="A51" s="575">
        <f t="shared" si="1"/>
        <v>45626</v>
      </c>
      <c r="B51" s="627">
        <v>0.36033024982333545</v>
      </c>
      <c r="C51" s="625">
        <v>0.63966975017666461</v>
      </c>
      <c r="D51" s="626">
        <f t="shared" si="0"/>
        <v>1</v>
      </c>
      <c r="E51" s="627">
        <f t="shared" ref="E51:M66" si="5">+E50</f>
        <v>1</v>
      </c>
      <c r="F51" s="625">
        <f t="shared" si="5"/>
        <v>0</v>
      </c>
      <c r="G51" s="626">
        <f t="shared" si="5"/>
        <v>1</v>
      </c>
      <c r="H51" s="627">
        <f t="shared" si="5"/>
        <v>1</v>
      </c>
      <c r="I51" s="625">
        <f t="shared" si="5"/>
        <v>1</v>
      </c>
      <c r="J51" s="625">
        <f t="shared" si="5"/>
        <v>1</v>
      </c>
      <c r="K51" s="625">
        <f t="shared" si="5"/>
        <v>1</v>
      </c>
      <c r="L51" s="625">
        <f t="shared" si="5"/>
        <v>1</v>
      </c>
      <c r="M51" s="626">
        <f t="shared" si="5"/>
        <v>1</v>
      </c>
    </row>
    <row r="52" spans="1:13" x14ac:dyDescent="0.25">
      <c r="A52" s="567">
        <f t="shared" si="1"/>
        <v>45657</v>
      </c>
      <c r="B52" s="628">
        <v>0.36033024982333545</v>
      </c>
      <c r="C52" s="620">
        <v>0.63966975017666461</v>
      </c>
      <c r="D52" s="621">
        <f t="shared" si="0"/>
        <v>1</v>
      </c>
      <c r="E52" s="628">
        <f t="shared" si="5"/>
        <v>1</v>
      </c>
      <c r="F52" s="620">
        <f t="shared" si="5"/>
        <v>0</v>
      </c>
      <c r="G52" s="621">
        <f t="shared" si="5"/>
        <v>1</v>
      </c>
      <c r="H52" s="628">
        <f t="shared" si="5"/>
        <v>1</v>
      </c>
      <c r="I52" s="620">
        <f t="shared" si="5"/>
        <v>1</v>
      </c>
      <c r="J52" s="620">
        <f t="shared" si="5"/>
        <v>1</v>
      </c>
      <c r="K52" s="620">
        <f t="shared" si="5"/>
        <v>1</v>
      </c>
      <c r="L52" s="620">
        <f t="shared" si="5"/>
        <v>1</v>
      </c>
      <c r="M52" s="621">
        <f t="shared" si="5"/>
        <v>1</v>
      </c>
    </row>
    <row r="53" spans="1:13" x14ac:dyDescent="0.25">
      <c r="A53" s="575">
        <f t="shared" si="1"/>
        <v>45688</v>
      </c>
      <c r="B53" s="627">
        <v>0.36033024982333545</v>
      </c>
      <c r="C53" s="625">
        <v>0.63966975017666461</v>
      </c>
      <c r="D53" s="626">
        <f t="shared" si="0"/>
        <v>1</v>
      </c>
      <c r="E53" s="627">
        <f t="shared" si="5"/>
        <v>1</v>
      </c>
      <c r="F53" s="625">
        <f t="shared" si="5"/>
        <v>0</v>
      </c>
      <c r="G53" s="626">
        <f t="shared" si="5"/>
        <v>1</v>
      </c>
      <c r="H53" s="627">
        <f t="shared" si="5"/>
        <v>1</v>
      </c>
      <c r="I53" s="625">
        <f t="shared" si="5"/>
        <v>1</v>
      </c>
      <c r="J53" s="625">
        <f t="shared" si="5"/>
        <v>1</v>
      </c>
      <c r="K53" s="625">
        <f t="shared" si="5"/>
        <v>1</v>
      </c>
      <c r="L53" s="625">
        <f t="shared" si="5"/>
        <v>1</v>
      </c>
      <c r="M53" s="626">
        <f t="shared" si="5"/>
        <v>1</v>
      </c>
    </row>
    <row r="54" spans="1:13" x14ac:dyDescent="0.25">
      <c r="A54" s="567">
        <f t="shared" si="1"/>
        <v>45716</v>
      </c>
      <c r="B54" s="628">
        <v>0.36033024982333545</v>
      </c>
      <c r="C54" s="620">
        <v>0.63966975017666461</v>
      </c>
      <c r="D54" s="621">
        <f t="shared" si="0"/>
        <v>1</v>
      </c>
      <c r="E54" s="628">
        <f t="shared" si="5"/>
        <v>1</v>
      </c>
      <c r="F54" s="620">
        <f t="shared" si="5"/>
        <v>0</v>
      </c>
      <c r="G54" s="621">
        <f t="shared" si="5"/>
        <v>1</v>
      </c>
      <c r="H54" s="628">
        <f t="shared" si="5"/>
        <v>1</v>
      </c>
      <c r="I54" s="620">
        <f t="shared" si="5"/>
        <v>1</v>
      </c>
      <c r="J54" s="620">
        <f t="shared" si="5"/>
        <v>1</v>
      </c>
      <c r="K54" s="620">
        <f t="shared" si="5"/>
        <v>1</v>
      </c>
      <c r="L54" s="620">
        <f t="shared" si="5"/>
        <v>1</v>
      </c>
      <c r="M54" s="621">
        <f t="shared" si="5"/>
        <v>1</v>
      </c>
    </row>
    <row r="55" spans="1:13" x14ac:dyDescent="0.25">
      <c r="A55" s="575">
        <f t="shared" si="1"/>
        <v>45747</v>
      </c>
      <c r="B55" s="627">
        <v>0.36033024982333545</v>
      </c>
      <c r="C55" s="625">
        <v>0.63966975017666461</v>
      </c>
      <c r="D55" s="626">
        <f t="shared" si="0"/>
        <v>1</v>
      </c>
      <c r="E55" s="627">
        <f t="shared" si="5"/>
        <v>1</v>
      </c>
      <c r="F55" s="625">
        <f t="shared" si="5"/>
        <v>0</v>
      </c>
      <c r="G55" s="626">
        <f t="shared" si="5"/>
        <v>1</v>
      </c>
      <c r="H55" s="627">
        <f t="shared" si="5"/>
        <v>1</v>
      </c>
      <c r="I55" s="625">
        <f t="shared" si="5"/>
        <v>1</v>
      </c>
      <c r="J55" s="625">
        <f t="shared" si="5"/>
        <v>1</v>
      </c>
      <c r="K55" s="625">
        <f t="shared" si="5"/>
        <v>1</v>
      </c>
      <c r="L55" s="625">
        <f t="shared" si="5"/>
        <v>1</v>
      </c>
      <c r="M55" s="626">
        <f t="shared" si="5"/>
        <v>1</v>
      </c>
    </row>
    <row r="56" spans="1:13" x14ac:dyDescent="0.25">
      <c r="A56" s="567">
        <f t="shared" si="1"/>
        <v>45777</v>
      </c>
      <c r="B56" s="628">
        <v>0.36033024982333545</v>
      </c>
      <c r="C56" s="620">
        <v>0.63966975017666461</v>
      </c>
      <c r="D56" s="621">
        <f t="shared" si="0"/>
        <v>1</v>
      </c>
      <c r="E56" s="628">
        <f t="shared" si="5"/>
        <v>1</v>
      </c>
      <c r="F56" s="620">
        <f t="shared" si="5"/>
        <v>0</v>
      </c>
      <c r="G56" s="621">
        <f t="shared" si="5"/>
        <v>1</v>
      </c>
      <c r="H56" s="628">
        <f t="shared" si="5"/>
        <v>1</v>
      </c>
      <c r="I56" s="620">
        <f t="shared" si="5"/>
        <v>1</v>
      </c>
      <c r="J56" s="620">
        <f t="shared" si="5"/>
        <v>1</v>
      </c>
      <c r="K56" s="620">
        <f t="shared" si="5"/>
        <v>1</v>
      </c>
      <c r="L56" s="620">
        <f t="shared" si="5"/>
        <v>1</v>
      </c>
      <c r="M56" s="621">
        <f t="shared" si="5"/>
        <v>1</v>
      </c>
    </row>
    <row r="57" spans="1:13" x14ac:dyDescent="0.25">
      <c r="A57" s="575">
        <f t="shared" si="1"/>
        <v>45808</v>
      </c>
      <c r="B57" s="627">
        <v>0.36033024982333545</v>
      </c>
      <c r="C57" s="625">
        <v>0.63966975017666461</v>
      </c>
      <c r="D57" s="626">
        <f t="shared" si="0"/>
        <v>1</v>
      </c>
      <c r="E57" s="627">
        <f t="shared" si="5"/>
        <v>1</v>
      </c>
      <c r="F57" s="625">
        <f t="shared" si="5"/>
        <v>0</v>
      </c>
      <c r="G57" s="626">
        <f t="shared" si="5"/>
        <v>1</v>
      </c>
      <c r="H57" s="627">
        <f t="shared" si="5"/>
        <v>1</v>
      </c>
      <c r="I57" s="625">
        <f t="shared" si="5"/>
        <v>1</v>
      </c>
      <c r="J57" s="625">
        <f t="shared" si="5"/>
        <v>1</v>
      </c>
      <c r="K57" s="625">
        <f t="shared" si="5"/>
        <v>1</v>
      </c>
      <c r="L57" s="625">
        <f t="shared" si="5"/>
        <v>1</v>
      </c>
      <c r="M57" s="626">
        <f t="shared" si="5"/>
        <v>1</v>
      </c>
    </row>
    <row r="58" spans="1:13" x14ac:dyDescent="0.25">
      <c r="A58" s="567">
        <f t="shared" si="1"/>
        <v>45838</v>
      </c>
      <c r="B58" s="628">
        <v>0.36033024982333545</v>
      </c>
      <c r="C58" s="620">
        <v>0.63966975017666461</v>
      </c>
      <c r="D58" s="621">
        <f t="shared" si="0"/>
        <v>1</v>
      </c>
      <c r="E58" s="628">
        <f t="shared" si="5"/>
        <v>1</v>
      </c>
      <c r="F58" s="620">
        <f t="shared" si="5"/>
        <v>0</v>
      </c>
      <c r="G58" s="621">
        <f t="shared" si="5"/>
        <v>1</v>
      </c>
      <c r="H58" s="628">
        <f t="shared" si="5"/>
        <v>1</v>
      </c>
      <c r="I58" s="620">
        <f t="shared" si="5"/>
        <v>1</v>
      </c>
      <c r="J58" s="620">
        <f t="shared" si="5"/>
        <v>1</v>
      </c>
      <c r="K58" s="620">
        <f t="shared" si="5"/>
        <v>1</v>
      </c>
      <c r="L58" s="620">
        <f t="shared" si="5"/>
        <v>1</v>
      </c>
      <c r="M58" s="621">
        <f t="shared" si="5"/>
        <v>1</v>
      </c>
    </row>
    <row r="59" spans="1:13" x14ac:dyDescent="0.25">
      <c r="A59" s="575">
        <f t="shared" si="1"/>
        <v>45869</v>
      </c>
      <c r="B59" s="627">
        <v>0.36033024982333545</v>
      </c>
      <c r="C59" s="625">
        <v>0.63966975017666461</v>
      </c>
      <c r="D59" s="626">
        <f t="shared" si="0"/>
        <v>1</v>
      </c>
      <c r="E59" s="627">
        <f t="shared" si="5"/>
        <v>1</v>
      </c>
      <c r="F59" s="625">
        <f t="shared" si="5"/>
        <v>0</v>
      </c>
      <c r="G59" s="626">
        <f t="shared" si="5"/>
        <v>1</v>
      </c>
      <c r="H59" s="627">
        <f t="shared" si="5"/>
        <v>1</v>
      </c>
      <c r="I59" s="625">
        <f t="shared" si="5"/>
        <v>1</v>
      </c>
      <c r="J59" s="625">
        <f t="shared" si="5"/>
        <v>1</v>
      </c>
      <c r="K59" s="625">
        <f t="shared" si="5"/>
        <v>1</v>
      </c>
      <c r="L59" s="625">
        <f t="shared" si="5"/>
        <v>1</v>
      </c>
      <c r="M59" s="626">
        <f t="shared" si="5"/>
        <v>1</v>
      </c>
    </row>
    <row r="60" spans="1:13" x14ac:dyDescent="0.25">
      <c r="A60" s="567">
        <f t="shared" si="1"/>
        <v>45900</v>
      </c>
      <c r="B60" s="628">
        <v>0.36033024982333545</v>
      </c>
      <c r="C60" s="620">
        <v>0.63966975017666461</v>
      </c>
      <c r="D60" s="621">
        <f t="shared" si="0"/>
        <v>1</v>
      </c>
      <c r="E60" s="628">
        <f t="shared" si="5"/>
        <v>1</v>
      </c>
      <c r="F60" s="620">
        <f t="shared" si="5"/>
        <v>0</v>
      </c>
      <c r="G60" s="621">
        <f t="shared" si="5"/>
        <v>1</v>
      </c>
      <c r="H60" s="628">
        <f t="shared" si="5"/>
        <v>1</v>
      </c>
      <c r="I60" s="620">
        <f t="shared" si="5"/>
        <v>1</v>
      </c>
      <c r="J60" s="620">
        <f t="shared" si="5"/>
        <v>1</v>
      </c>
      <c r="K60" s="620">
        <f t="shared" si="5"/>
        <v>1</v>
      </c>
      <c r="L60" s="620">
        <f t="shared" si="5"/>
        <v>1</v>
      </c>
      <c r="M60" s="621">
        <f t="shared" si="5"/>
        <v>1</v>
      </c>
    </row>
    <row r="61" spans="1:13" x14ac:dyDescent="0.25">
      <c r="A61" s="575">
        <f t="shared" si="1"/>
        <v>45930</v>
      </c>
      <c r="B61" s="627">
        <v>0.36033024982333545</v>
      </c>
      <c r="C61" s="625">
        <v>0.63966975017666461</v>
      </c>
      <c r="D61" s="626">
        <f t="shared" si="0"/>
        <v>1</v>
      </c>
      <c r="E61" s="627">
        <f t="shared" si="5"/>
        <v>1</v>
      </c>
      <c r="F61" s="625">
        <f t="shared" si="5"/>
        <v>0</v>
      </c>
      <c r="G61" s="626">
        <f t="shared" si="5"/>
        <v>1</v>
      </c>
      <c r="H61" s="627">
        <f t="shared" si="5"/>
        <v>1</v>
      </c>
      <c r="I61" s="625">
        <f t="shared" si="5"/>
        <v>1</v>
      </c>
      <c r="J61" s="625">
        <f t="shared" si="5"/>
        <v>1</v>
      </c>
      <c r="K61" s="625">
        <f t="shared" si="5"/>
        <v>1</v>
      </c>
      <c r="L61" s="625">
        <f t="shared" si="5"/>
        <v>1</v>
      </c>
      <c r="M61" s="626">
        <f t="shared" si="5"/>
        <v>1</v>
      </c>
    </row>
    <row r="62" spans="1:13" x14ac:dyDescent="0.25">
      <c r="A62" s="567">
        <f t="shared" si="1"/>
        <v>45961</v>
      </c>
      <c r="B62" s="628">
        <v>0.36033024982333545</v>
      </c>
      <c r="C62" s="620">
        <v>0.63966975017666461</v>
      </c>
      <c r="D62" s="621">
        <f t="shared" si="0"/>
        <v>1</v>
      </c>
      <c r="E62" s="628">
        <f t="shared" si="5"/>
        <v>1</v>
      </c>
      <c r="F62" s="620">
        <f t="shared" si="5"/>
        <v>0</v>
      </c>
      <c r="G62" s="621">
        <f t="shared" si="5"/>
        <v>1</v>
      </c>
      <c r="H62" s="628">
        <f t="shared" si="5"/>
        <v>1</v>
      </c>
      <c r="I62" s="620">
        <f t="shared" si="5"/>
        <v>1</v>
      </c>
      <c r="J62" s="620">
        <f t="shared" si="5"/>
        <v>1</v>
      </c>
      <c r="K62" s="620">
        <f t="shared" si="5"/>
        <v>1</v>
      </c>
      <c r="L62" s="620">
        <f t="shared" si="5"/>
        <v>1</v>
      </c>
      <c r="M62" s="621">
        <f t="shared" si="5"/>
        <v>1</v>
      </c>
    </row>
    <row r="63" spans="1:13" x14ac:dyDescent="0.25">
      <c r="A63" s="575">
        <f t="shared" si="1"/>
        <v>45991</v>
      </c>
      <c r="B63" s="627">
        <v>0.36033024982333545</v>
      </c>
      <c r="C63" s="625">
        <v>0.63966975017666461</v>
      </c>
      <c r="D63" s="626">
        <f t="shared" si="0"/>
        <v>1</v>
      </c>
      <c r="E63" s="627">
        <f t="shared" si="5"/>
        <v>1</v>
      </c>
      <c r="F63" s="625">
        <f t="shared" si="5"/>
        <v>0</v>
      </c>
      <c r="G63" s="626">
        <f t="shared" si="5"/>
        <v>1</v>
      </c>
      <c r="H63" s="627">
        <f t="shared" si="5"/>
        <v>1</v>
      </c>
      <c r="I63" s="625">
        <f t="shared" si="5"/>
        <v>1</v>
      </c>
      <c r="J63" s="625">
        <f t="shared" si="5"/>
        <v>1</v>
      </c>
      <c r="K63" s="625">
        <f t="shared" si="5"/>
        <v>1</v>
      </c>
      <c r="L63" s="625">
        <f t="shared" si="5"/>
        <v>1</v>
      </c>
      <c r="M63" s="626">
        <f t="shared" si="5"/>
        <v>1</v>
      </c>
    </row>
    <row r="64" spans="1:13" x14ac:dyDescent="0.25">
      <c r="A64" s="567">
        <f t="shared" si="1"/>
        <v>46022</v>
      </c>
      <c r="B64" s="628">
        <v>0.36033024982333545</v>
      </c>
      <c r="C64" s="620">
        <v>0.63966975017666461</v>
      </c>
      <c r="D64" s="621">
        <f t="shared" si="0"/>
        <v>1</v>
      </c>
      <c r="E64" s="628">
        <f t="shared" si="5"/>
        <v>1</v>
      </c>
      <c r="F64" s="620">
        <f t="shared" si="5"/>
        <v>0</v>
      </c>
      <c r="G64" s="621">
        <f t="shared" si="5"/>
        <v>1</v>
      </c>
      <c r="H64" s="628">
        <f t="shared" si="5"/>
        <v>1</v>
      </c>
      <c r="I64" s="620">
        <f t="shared" si="5"/>
        <v>1</v>
      </c>
      <c r="J64" s="620">
        <f t="shared" si="5"/>
        <v>1</v>
      </c>
      <c r="K64" s="620">
        <f t="shared" si="5"/>
        <v>1</v>
      </c>
      <c r="L64" s="620">
        <f t="shared" si="5"/>
        <v>1</v>
      </c>
      <c r="M64" s="621">
        <f t="shared" si="5"/>
        <v>1</v>
      </c>
    </row>
    <row r="65" spans="1:13" x14ac:dyDescent="0.25">
      <c r="A65" s="575">
        <f t="shared" si="1"/>
        <v>46053</v>
      </c>
      <c r="B65" s="627">
        <v>0.36033024982333545</v>
      </c>
      <c r="C65" s="625">
        <v>0.63966975017666461</v>
      </c>
      <c r="D65" s="626">
        <f t="shared" si="0"/>
        <v>1</v>
      </c>
      <c r="E65" s="627">
        <f t="shared" si="5"/>
        <v>1</v>
      </c>
      <c r="F65" s="625">
        <f t="shared" si="5"/>
        <v>0</v>
      </c>
      <c r="G65" s="626">
        <f t="shared" si="5"/>
        <v>1</v>
      </c>
      <c r="H65" s="627">
        <f t="shared" si="5"/>
        <v>1</v>
      </c>
      <c r="I65" s="625">
        <f t="shared" si="5"/>
        <v>1</v>
      </c>
      <c r="J65" s="625">
        <f t="shared" si="5"/>
        <v>1</v>
      </c>
      <c r="K65" s="625">
        <f t="shared" si="5"/>
        <v>1</v>
      </c>
      <c r="L65" s="625">
        <f t="shared" si="5"/>
        <v>1</v>
      </c>
      <c r="M65" s="626">
        <f t="shared" si="5"/>
        <v>1</v>
      </c>
    </row>
    <row r="66" spans="1:13" x14ac:dyDescent="0.25">
      <c r="A66" s="567">
        <f t="shared" si="1"/>
        <v>46081</v>
      </c>
      <c r="B66" s="628">
        <v>0.36033024982333545</v>
      </c>
      <c r="C66" s="620">
        <v>0.63966975017666461</v>
      </c>
      <c r="D66" s="621">
        <f t="shared" ref="D66:D129" si="6">+B66+C66</f>
        <v>1</v>
      </c>
      <c r="E66" s="628">
        <f t="shared" si="5"/>
        <v>1</v>
      </c>
      <c r="F66" s="620">
        <f t="shared" si="5"/>
        <v>0</v>
      </c>
      <c r="G66" s="621">
        <f t="shared" si="5"/>
        <v>1</v>
      </c>
      <c r="H66" s="628">
        <f t="shared" si="5"/>
        <v>1</v>
      </c>
      <c r="I66" s="620">
        <f t="shared" si="5"/>
        <v>1</v>
      </c>
      <c r="J66" s="620">
        <f t="shared" si="5"/>
        <v>1</v>
      </c>
      <c r="K66" s="620">
        <f t="shared" si="5"/>
        <v>1</v>
      </c>
      <c r="L66" s="620">
        <f t="shared" si="5"/>
        <v>1</v>
      </c>
      <c r="M66" s="621">
        <f t="shared" si="5"/>
        <v>1</v>
      </c>
    </row>
    <row r="67" spans="1:13" x14ac:dyDescent="0.25">
      <c r="A67" s="575">
        <f t="shared" ref="A67:A130" si="7">+EOMONTH(A66,1)</f>
        <v>46112</v>
      </c>
      <c r="B67" s="627">
        <v>0.36033024982333545</v>
      </c>
      <c r="C67" s="625">
        <v>0.63966975017666461</v>
      </c>
      <c r="D67" s="626">
        <f t="shared" si="6"/>
        <v>1</v>
      </c>
      <c r="E67" s="627">
        <f t="shared" ref="E67:M82" si="8">+E66</f>
        <v>1</v>
      </c>
      <c r="F67" s="625">
        <f t="shared" si="8"/>
        <v>0</v>
      </c>
      <c r="G67" s="626">
        <f t="shared" si="8"/>
        <v>1</v>
      </c>
      <c r="H67" s="627">
        <f t="shared" si="8"/>
        <v>1</v>
      </c>
      <c r="I67" s="625">
        <f t="shared" si="8"/>
        <v>1</v>
      </c>
      <c r="J67" s="625">
        <f t="shared" si="8"/>
        <v>1</v>
      </c>
      <c r="K67" s="625">
        <f t="shared" si="8"/>
        <v>1</v>
      </c>
      <c r="L67" s="625">
        <f t="shared" si="8"/>
        <v>1</v>
      </c>
      <c r="M67" s="626">
        <f t="shared" si="8"/>
        <v>1</v>
      </c>
    </row>
    <row r="68" spans="1:13" x14ac:dyDescent="0.25">
      <c r="A68" s="567">
        <f t="shared" si="7"/>
        <v>46142</v>
      </c>
      <c r="B68" s="628">
        <v>0.36033024982333545</v>
      </c>
      <c r="C68" s="620">
        <v>0.63966975017666461</v>
      </c>
      <c r="D68" s="621">
        <f t="shared" si="6"/>
        <v>1</v>
      </c>
      <c r="E68" s="628">
        <f t="shared" si="8"/>
        <v>1</v>
      </c>
      <c r="F68" s="620">
        <f t="shared" si="8"/>
        <v>0</v>
      </c>
      <c r="G68" s="621">
        <f t="shared" si="8"/>
        <v>1</v>
      </c>
      <c r="H68" s="628">
        <f t="shared" si="8"/>
        <v>1</v>
      </c>
      <c r="I68" s="620">
        <f t="shared" si="8"/>
        <v>1</v>
      </c>
      <c r="J68" s="620">
        <f t="shared" si="8"/>
        <v>1</v>
      </c>
      <c r="K68" s="620">
        <f t="shared" si="8"/>
        <v>1</v>
      </c>
      <c r="L68" s="620">
        <f t="shared" si="8"/>
        <v>1</v>
      </c>
      <c r="M68" s="621">
        <f t="shared" si="8"/>
        <v>1</v>
      </c>
    </row>
    <row r="69" spans="1:13" x14ac:dyDescent="0.25">
      <c r="A69" s="575">
        <f t="shared" si="7"/>
        <v>46173</v>
      </c>
      <c r="B69" s="627">
        <v>0.36033024982333545</v>
      </c>
      <c r="C69" s="625">
        <v>0.63966975017666461</v>
      </c>
      <c r="D69" s="626">
        <f t="shared" si="6"/>
        <v>1</v>
      </c>
      <c r="E69" s="627">
        <f t="shared" si="8"/>
        <v>1</v>
      </c>
      <c r="F69" s="625">
        <f t="shared" si="8"/>
        <v>0</v>
      </c>
      <c r="G69" s="626">
        <f t="shared" si="8"/>
        <v>1</v>
      </c>
      <c r="H69" s="627">
        <f t="shared" si="8"/>
        <v>1</v>
      </c>
      <c r="I69" s="625">
        <f t="shared" si="8"/>
        <v>1</v>
      </c>
      <c r="J69" s="625">
        <f t="shared" si="8"/>
        <v>1</v>
      </c>
      <c r="K69" s="625">
        <f t="shared" si="8"/>
        <v>1</v>
      </c>
      <c r="L69" s="625">
        <f t="shared" si="8"/>
        <v>1</v>
      </c>
      <c r="M69" s="626">
        <f t="shared" si="8"/>
        <v>1</v>
      </c>
    </row>
    <row r="70" spans="1:13" x14ac:dyDescent="0.25">
      <c r="A70" s="567">
        <f t="shared" si="7"/>
        <v>46203</v>
      </c>
      <c r="B70" s="628">
        <v>0.36033024982333545</v>
      </c>
      <c r="C70" s="620">
        <v>0.63966975017666461</v>
      </c>
      <c r="D70" s="621">
        <f t="shared" si="6"/>
        <v>1</v>
      </c>
      <c r="E70" s="628">
        <f t="shared" si="8"/>
        <v>1</v>
      </c>
      <c r="F70" s="620">
        <f t="shared" si="8"/>
        <v>0</v>
      </c>
      <c r="G70" s="621">
        <f t="shared" si="8"/>
        <v>1</v>
      </c>
      <c r="H70" s="628">
        <f t="shared" si="8"/>
        <v>1</v>
      </c>
      <c r="I70" s="620">
        <f t="shared" si="8"/>
        <v>1</v>
      </c>
      <c r="J70" s="620">
        <f t="shared" si="8"/>
        <v>1</v>
      </c>
      <c r="K70" s="620">
        <f t="shared" si="8"/>
        <v>1</v>
      </c>
      <c r="L70" s="620">
        <f t="shared" si="8"/>
        <v>1</v>
      </c>
      <c r="M70" s="621">
        <f t="shared" si="8"/>
        <v>1</v>
      </c>
    </row>
    <row r="71" spans="1:13" x14ac:dyDescent="0.25">
      <c r="A71" s="575">
        <f t="shared" si="7"/>
        <v>46234</v>
      </c>
      <c r="B71" s="627">
        <v>0.36033024982333545</v>
      </c>
      <c r="C71" s="625">
        <v>0.63966975017666461</v>
      </c>
      <c r="D71" s="626">
        <f t="shared" si="6"/>
        <v>1</v>
      </c>
      <c r="E71" s="627">
        <f t="shared" si="8"/>
        <v>1</v>
      </c>
      <c r="F71" s="625">
        <f t="shared" si="8"/>
        <v>0</v>
      </c>
      <c r="G71" s="626">
        <f t="shared" si="8"/>
        <v>1</v>
      </c>
      <c r="H71" s="627">
        <f t="shared" si="8"/>
        <v>1</v>
      </c>
      <c r="I71" s="625">
        <f t="shared" si="8"/>
        <v>1</v>
      </c>
      <c r="J71" s="625">
        <f t="shared" si="8"/>
        <v>1</v>
      </c>
      <c r="K71" s="625">
        <f t="shared" si="8"/>
        <v>1</v>
      </c>
      <c r="L71" s="625">
        <f t="shared" si="8"/>
        <v>1</v>
      </c>
      <c r="M71" s="626">
        <f t="shared" si="8"/>
        <v>1</v>
      </c>
    </row>
    <row r="72" spans="1:13" x14ac:dyDescent="0.25">
      <c r="A72" s="567">
        <f t="shared" si="7"/>
        <v>46265</v>
      </c>
      <c r="B72" s="628">
        <v>0.36033024982333545</v>
      </c>
      <c r="C72" s="620">
        <v>0.63966975017666461</v>
      </c>
      <c r="D72" s="621">
        <f t="shared" si="6"/>
        <v>1</v>
      </c>
      <c r="E72" s="628">
        <f t="shared" si="8"/>
        <v>1</v>
      </c>
      <c r="F72" s="620">
        <f t="shared" si="8"/>
        <v>0</v>
      </c>
      <c r="G72" s="621">
        <f t="shared" si="8"/>
        <v>1</v>
      </c>
      <c r="H72" s="628">
        <f t="shared" si="8"/>
        <v>1</v>
      </c>
      <c r="I72" s="620">
        <f t="shared" si="8"/>
        <v>1</v>
      </c>
      <c r="J72" s="620">
        <f t="shared" si="8"/>
        <v>1</v>
      </c>
      <c r="K72" s="620">
        <f t="shared" si="8"/>
        <v>1</v>
      </c>
      <c r="L72" s="620">
        <f t="shared" si="8"/>
        <v>1</v>
      </c>
      <c r="M72" s="621">
        <f t="shared" si="8"/>
        <v>1</v>
      </c>
    </row>
    <row r="73" spans="1:13" x14ac:dyDescent="0.25">
      <c r="A73" s="575">
        <f t="shared" si="7"/>
        <v>46295</v>
      </c>
      <c r="B73" s="627">
        <v>0.36033024982333545</v>
      </c>
      <c r="C73" s="625">
        <v>0.63966975017666461</v>
      </c>
      <c r="D73" s="626">
        <f t="shared" si="6"/>
        <v>1</v>
      </c>
      <c r="E73" s="627">
        <f t="shared" si="8"/>
        <v>1</v>
      </c>
      <c r="F73" s="625">
        <f t="shared" si="8"/>
        <v>0</v>
      </c>
      <c r="G73" s="626">
        <f t="shared" si="8"/>
        <v>1</v>
      </c>
      <c r="H73" s="627">
        <f t="shared" si="8"/>
        <v>1</v>
      </c>
      <c r="I73" s="625">
        <f t="shared" si="8"/>
        <v>1</v>
      </c>
      <c r="J73" s="625">
        <f t="shared" si="8"/>
        <v>1</v>
      </c>
      <c r="K73" s="625">
        <f t="shared" si="8"/>
        <v>1</v>
      </c>
      <c r="L73" s="625">
        <f t="shared" si="8"/>
        <v>1</v>
      </c>
      <c r="M73" s="626">
        <f t="shared" si="8"/>
        <v>1</v>
      </c>
    </row>
    <row r="74" spans="1:13" x14ac:dyDescent="0.25">
      <c r="A74" s="567">
        <f t="shared" si="7"/>
        <v>46326</v>
      </c>
      <c r="B74" s="628">
        <v>0.36033024982333545</v>
      </c>
      <c r="C74" s="620">
        <v>0.63966975017666461</v>
      </c>
      <c r="D74" s="621">
        <f t="shared" si="6"/>
        <v>1</v>
      </c>
      <c r="E74" s="628">
        <f t="shared" si="8"/>
        <v>1</v>
      </c>
      <c r="F74" s="620">
        <f t="shared" si="8"/>
        <v>0</v>
      </c>
      <c r="G74" s="621">
        <f t="shared" si="8"/>
        <v>1</v>
      </c>
      <c r="H74" s="628">
        <f t="shared" si="8"/>
        <v>1</v>
      </c>
      <c r="I74" s="620">
        <f t="shared" si="8"/>
        <v>1</v>
      </c>
      <c r="J74" s="620">
        <f t="shared" si="8"/>
        <v>1</v>
      </c>
      <c r="K74" s="620">
        <f t="shared" si="8"/>
        <v>1</v>
      </c>
      <c r="L74" s="620">
        <f t="shared" si="8"/>
        <v>1</v>
      </c>
      <c r="M74" s="621">
        <f t="shared" si="8"/>
        <v>1</v>
      </c>
    </row>
    <row r="75" spans="1:13" x14ac:dyDescent="0.25">
      <c r="A75" s="575">
        <f t="shared" si="7"/>
        <v>46356</v>
      </c>
      <c r="B75" s="627">
        <v>0.36033024982333545</v>
      </c>
      <c r="C75" s="625">
        <v>0.63966975017666461</v>
      </c>
      <c r="D75" s="626">
        <f t="shared" si="6"/>
        <v>1</v>
      </c>
      <c r="E75" s="627">
        <f t="shared" si="8"/>
        <v>1</v>
      </c>
      <c r="F75" s="625">
        <f t="shared" si="8"/>
        <v>0</v>
      </c>
      <c r="G75" s="626">
        <f t="shared" si="8"/>
        <v>1</v>
      </c>
      <c r="H75" s="627">
        <f t="shared" si="8"/>
        <v>1</v>
      </c>
      <c r="I75" s="625">
        <f t="shared" si="8"/>
        <v>1</v>
      </c>
      <c r="J75" s="625">
        <f t="shared" si="8"/>
        <v>1</v>
      </c>
      <c r="K75" s="625">
        <f t="shared" si="8"/>
        <v>1</v>
      </c>
      <c r="L75" s="625">
        <f t="shared" si="8"/>
        <v>1</v>
      </c>
      <c r="M75" s="626">
        <f t="shared" si="8"/>
        <v>1</v>
      </c>
    </row>
    <row r="76" spans="1:13" x14ac:dyDescent="0.25">
      <c r="A76" s="567">
        <f t="shared" si="7"/>
        <v>46387</v>
      </c>
      <c r="B76" s="628">
        <v>0.36033024982333545</v>
      </c>
      <c r="C76" s="620">
        <v>0.63966975017666461</v>
      </c>
      <c r="D76" s="621">
        <f t="shared" si="6"/>
        <v>1</v>
      </c>
      <c r="E76" s="628">
        <f t="shared" si="8"/>
        <v>1</v>
      </c>
      <c r="F76" s="620">
        <f t="shared" si="8"/>
        <v>0</v>
      </c>
      <c r="G76" s="621">
        <f t="shared" si="8"/>
        <v>1</v>
      </c>
      <c r="H76" s="628">
        <f t="shared" si="8"/>
        <v>1</v>
      </c>
      <c r="I76" s="620">
        <f t="shared" si="8"/>
        <v>1</v>
      </c>
      <c r="J76" s="620">
        <f t="shared" si="8"/>
        <v>1</v>
      </c>
      <c r="K76" s="620">
        <f t="shared" si="8"/>
        <v>1</v>
      </c>
      <c r="L76" s="620">
        <f t="shared" si="8"/>
        <v>1</v>
      </c>
      <c r="M76" s="621">
        <f t="shared" si="8"/>
        <v>1</v>
      </c>
    </row>
    <row r="77" spans="1:13" x14ac:dyDescent="0.25">
      <c r="A77" s="575">
        <f t="shared" si="7"/>
        <v>46418</v>
      </c>
      <c r="B77" s="627">
        <v>0.36033024982333545</v>
      </c>
      <c r="C77" s="625">
        <v>0.63966975017666461</v>
      </c>
      <c r="D77" s="626">
        <f t="shared" si="6"/>
        <v>1</v>
      </c>
      <c r="E77" s="627">
        <f t="shared" si="8"/>
        <v>1</v>
      </c>
      <c r="F77" s="625">
        <f t="shared" si="8"/>
        <v>0</v>
      </c>
      <c r="G77" s="626">
        <f t="shared" si="8"/>
        <v>1</v>
      </c>
      <c r="H77" s="627">
        <f t="shared" si="8"/>
        <v>1</v>
      </c>
      <c r="I77" s="625">
        <f t="shared" si="8"/>
        <v>1</v>
      </c>
      <c r="J77" s="625">
        <f t="shared" si="8"/>
        <v>1</v>
      </c>
      <c r="K77" s="625">
        <f t="shared" si="8"/>
        <v>1</v>
      </c>
      <c r="L77" s="625">
        <f t="shared" si="8"/>
        <v>1</v>
      </c>
      <c r="M77" s="626">
        <f t="shared" si="8"/>
        <v>1</v>
      </c>
    </row>
    <row r="78" spans="1:13" x14ac:dyDescent="0.25">
      <c r="A78" s="567">
        <f t="shared" si="7"/>
        <v>46446</v>
      </c>
      <c r="B78" s="628">
        <v>0.36033024982333545</v>
      </c>
      <c r="C78" s="620">
        <v>0.63966975017666461</v>
      </c>
      <c r="D78" s="621">
        <f t="shared" si="6"/>
        <v>1</v>
      </c>
      <c r="E78" s="628">
        <f t="shared" si="8"/>
        <v>1</v>
      </c>
      <c r="F78" s="620">
        <f t="shared" si="8"/>
        <v>0</v>
      </c>
      <c r="G78" s="621">
        <f t="shared" si="8"/>
        <v>1</v>
      </c>
      <c r="H78" s="628">
        <f t="shared" si="8"/>
        <v>1</v>
      </c>
      <c r="I78" s="620">
        <f t="shared" si="8"/>
        <v>1</v>
      </c>
      <c r="J78" s="620">
        <f t="shared" si="8"/>
        <v>1</v>
      </c>
      <c r="K78" s="620">
        <f t="shared" si="8"/>
        <v>1</v>
      </c>
      <c r="L78" s="620">
        <f t="shared" si="8"/>
        <v>1</v>
      </c>
      <c r="M78" s="621">
        <f t="shared" si="8"/>
        <v>1</v>
      </c>
    </row>
    <row r="79" spans="1:13" x14ac:dyDescent="0.25">
      <c r="A79" s="575">
        <f t="shared" si="7"/>
        <v>46477</v>
      </c>
      <c r="B79" s="627">
        <v>0.36033024982333545</v>
      </c>
      <c r="C79" s="625">
        <v>0.63966975017666461</v>
      </c>
      <c r="D79" s="626">
        <f t="shared" si="6"/>
        <v>1</v>
      </c>
      <c r="E79" s="627">
        <f t="shared" si="8"/>
        <v>1</v>
      </c>
      <c r="F79" s="625">
        <f t="shared" si="8"/>
        <v>0</v>
      </c>
      <c r="G79" s="626">
        <f t="shared" si="8"/>
        <v>1</v>
      </c>
      <c r="H79" s="627">
        <f t="shared" si="8"/>
        <v>1</v>
      </c>
      <c r="I79" s="625">
        <f t="shared" si="8"/>
        <v>1</v>
      </c>
      <c r="J79" s="625">
        <f t="shared" si="8"/>
        <v>1</v>
      </c>
      <c r="K79" s="625">
        <f t="shared" si="8"/>
        <v>1</v>
      </c>
      <c r="L79" s="625">
        <f t="shared" si="8"/>
        <v>1</v>
      </c>
      <c r="M79" s="626">
        <f t="shared" si="8"/>
        <v>1</v>
      </c>
    </row>
    <row r="80" spans="1:13" x14ac:dyDescent="0.25">
      <c r="A80" s="567">
        <f t="shared" si="7"/>
        <v>46507</v>
      </c>
      <c r="B80" s="628">
        <v>0.36033024982333545</v>
      </c>
      <c r="C80" s="620">
        <v>0.63966975017666461</v>
      </c>
      <c r="D80" s="621">
        <f t="shared" si="6"/>
        <v>1</v>
      </c>
      <c r="E80" s="628">
        <f t="shared" si="8"/>
        <v>1</v>
      </c>
      <c r="F80" s="620">
        <f t="shared" si="8"/>
        <v>0</v>
      </c>
      <c r="G80" s="621">
        <f t="shared" si="8"/>
        <v>1</v>
      </c>
      <c r="H80" s="628">
        <f t="shared" si="8"/>
        <v>1</v>
      </c>
      <c r="I80" s="620">
        <f t="shared" si="8"/>
        <v>1</v>
      </c>
      <c r="J80" s="620">
        <f t="shared" si="8"/>
        <v>1</v>
      </c>
      <c r="K80" s="620">
        <f t="shared" si="8"/>
        <v>1</v>
      </c>
      <c r="L80" s="620">
        <f t="shared" si="8"/>
        <v>1</v>
      </c>
      <c r="M80" s="621">
        <f t="shared" si="8"/>
        <v>1</v>
      </c>
    </row>
    <row r="81" spans="1:13" x14ac:dyDescent="0.25">
      <c r="A81" s="575">
        <f t="shared" si="7"/>
        <v>46538</v>
      </c>
      <c r="B81" s="627">
        <v>0.36033024982333545</v>
      </c>
      <c r="C81" s="625">
        <v>0.63966975017666461</v>
      </c>
      <c r="D81" s="626">
        <f t="shared" si="6"/>
        <v>1</v>
      </c>
      <c r="E81" s="627">
        <f t="shared" si="8"/>
        <v>1</v>
      </c>
      <c r="F81" s="625">
        <f t="shared" si="8"/>
        <v>0</v>
      </c>
      <c r="G81" s="626">
        <f t="shared" si="8"/>
        <v>1</v>
      </c>
      <c r="H81" s="627">
        <f t="shared" si="8"/>
        <v>1</v>
      </c>
      <c r="I81" s="625">
        <f t="shared" si="8"/>
        <v>1</v>
      </c>
      <c r="J81" s="625">
        <f t="shared" si="8"/>
        <v>1</v>
      </c>
      <c r="K81" s="625">
        <f t="shared" si="8"/>
        <v>1</v>
      </c>
      <c r="L81" s="625">
        <f t="shared" si="8"/>
        <v>1</v>
      </c>
      <c r="M81" s="626">
        <f t="shared" si="8"/>
        <v>1</v>
      </c>
    </row>
    <row r="82" spans="1:13" x14ac:dyDescent="0.25">
      <c r="A82" s="567">
        <f t="shared" si="7"/>
        <v>46568</v>
      </c>
      <c r="B82" s="628">
        <v>0.36033024982333545</v>
      </c>
      <c r="C82" s="620">
        <v>0.63966975017666461</v>
      </c>
      <c r="D82" s="621">
        <f t="shared" si="6"/>
        <v>1</v>
      </c>
      <c r="E82" s="628">
        <f t="shared" si="8"/>
        <v>1</v>
      </c>
      <c r="F82" s="620">
        <f t="shared" si="8"/>
        <v>0</v>
      </c>
      <c r="G82" s="621">
        <f t="shared" si="8"/>
        <v>1</v>
      </c>
      <c r="H82" s="628">
        <f t="shared" si="8"/>
        <v>1</v>
      </c>
      <c r="I82" s="620">
        <f t="shared" si="8"/>
        <v>1</v>
      </c>
      <c r="J82" s="620">
        <f t="shared" si="8"/>
        <v>1</v>
      </c>
      <c r="K82" s="620">
        <f t="shared" si="8"/>
        <v>1</v>
      </c>
      <c r="L82" s="620">
        <f t="shared" si="8"/>
        <v>1</v>
      </c>
      <c r="M82" s="621">
        <f t="shared" si="8"/>
        <v>1</v>
      </c>
    </row>
    <row r="83" spans="1:13" x14ac:dyDescent="0.25">
      <c r="A83" s="575">
        <f t="shared" si="7"/>
        <v>46599</v>
      </c>
      <c r="B83" s="627">
        <v>0.36033024982333545</v>
      </c>
      <c r="C83" s="625">
        <v>0.63966975017666461</v>
      </c>
      <c r="D83" s="626">
        <f t="shared" si="6"/>
        <v>1</v>
      </c>
      <c r="E83" s="627">
        <f t="shared" ref="E83:M98" si="9">+E82</f>
        <v>1</v>
      </c>
      <c r="F83" s="625">
        <f t="shared" si="9"/>
        <v>0</v>
      </c>
      <c r="G83" s="626">
        <f t="shared" si="9"/>
        <v>1</v>
      </c>
      <c r="H83" s="627">
        <f t="shared" si="9"/>
        <v>1</v>
      </c>
      <c r="I83" s="625">
        <f t="shared" si="9"/>
        <v>1</v>
      </c>
      <c r="J83" s="625">
        <f t="shared" si="9"/>
        <v>1</v>
      </c>
      <c r="K83" s="625">
        <f t="shared" si="9"/>
        <v>1</v>
      </c>
      <c r="L83" s="625">
        <f t="shared" si="9"/>
        <v>1</v>
      </c>
      <c r="M83" s="626">
        <f t="shared" si="9"/>
        <v>1</v>
      </c>
    </row>
    <row r="84" spans="1:13" x14ac:dyDescent="0.25">
      <c r="A84" s="567">
        <f t="shared" si="7"/>
        <v>46630</v>
      </c>
      <c r="B84" s="628">
        <v>0.36033024982333545</v>
      </c>
      <c r="C84" s="620">
        <v>0.63966975017666461</v>
      </c>
      <c r="D84" s="621">
        <f t="shared" si="6"/>
        <v>1</v>
      </c>
      <c r="E84" s="628">
        <f t="shared" si="9"/>
        <v>1</v>
      </c>
      <c r="F84" s="620">
        <f t="shared" si="9"/>
        <v>0</v>
      </c>
      <c r="G84" s="621">
        <f t="shared" si="9"/>
        <v>1</v>
      </c>
      <c r="H84" s="628">
        <f t="shared" si="9"/>
        <v>1</v>
      </c>
      <c r="I84" s="620">
        <f t="shared" si="9"/>
        <v>1</v>
      </c>
      <c r="J84" s="620">
        <f t="shared" si="9"/>
        <v>1</v>
      </c>
      <c r="K84" s="620">
        <f t="shared" si="9"/>
        <v>1</v>
      </c>
      <c r="L84" s="620">
        <f t="shared" si="9"/>
        <v>1</v>
      </c>
      <c r="M84" s="621">
        <f t="shared" si="9"/>
        <v>1</v>
      </c>
    </row>
    <row r="85" spans="1:13" x14ac:dyDescent="0.25">
      <c r="A85" s="575">
        <f t="shared" si="7"/>
        <v>46660</v>
      </c>
      <c r="B85" s="627">
        <v>0.36033024982333545</v>
      </c>
      <c r="C85" s="625">
        <v>0.63966975017666461</v>
      </c>
      <c r="D85" s="626">
        <f t="shared" si="6"/>
        <v>1</v>
      </c>
      <c r="E85" s="627">
        <f t="shared" si="9"/>
        <v>1</v>
      </c>
      <c r="F85" s="625">
        <f t="shared" si="9"/>
        <v>0</v>
      </c>
      <c r="G85" s="626">
        <f t="shared" si="9"/>
        <v>1</v>
      </c>
      <c r="H85" s="627">
        <f t="shared" si="9"/>
        <v>1</v>
      </c>
      <c r="I85" s="625">
        <f t="shared" si="9"/>
        <v>1</v>
      </c>
      <c r="J85" s="625">
        <f t="shared" si="9"/>
        <v>1</v>
      </c>
      <c r="K85" s="625">
        <f t="shared" si="9"/>
        <v>1</v>
      </c>
      <c r="L85" s="625">
        <f t="shared" si="9"/>
        <v>1</v>
      </c>
      <c r="M85" s="626">
        <f t="shared" si="9"/>
        <v>1</v>
      </c>
    </row>
    <row r="86" spans="1:13" x14ac:dyDescent="0.25">
      <c r="A86" s="567">
        <f t="shared" si="7"/>
        <v>46691</v>
      </c>
      <c r="B86" s="628">
        <v>0.36033024982333545</v>
      </c>
      <c r="C86" s="620">
        <v>0.63966975017666461</v>
      </c>
      <c r="D86" s="621">
        <f t="shared" si="6"/>
        <v>1</v>
      </c>
      <c r="E86" s="628">
        <f t="shared" si="9"/>
        <v>1</v>
      </c>
      <c r="F86" s="620">
        <f t="shared" si="9"/>
        <v>0</v>
      </c>
      <c r="G86" s="621">
        <f t="shared" si="9"/>
        <v>1</v>
      </c>
      <c r="H86" s="628">
        <f t="shared" si="9"/>
        <v>1</v>
      </c>
      <c r="I86" s="620">
        <f t="shared" si="9"/>
        <v>1</v>
      </c>
      <c r="J86" s="620">
        <f t="shared" si="9"/>
        <v>1</v>
      </c>
      <c r="K86" s="620">
        <f t="shared" si="9"/>
        <v>1</v>
      </c>
      <c r="L86" s="620">
        <f t="shared" si="9"/>
        <v>1</v>
      </c>
      <c r="M86" s="621">
        <f t="shared" si="9"/>
        <v>1</v>
      </c>
    </row>
    <row r="87" spans="1:13" x14ac:dyDescent="0.25">
      <c r="A87" s="575">
        <f t="shared" si="7"/>
        <v>46721</v>
      </c>
      <c r="B87" s="627">
        <v>0.36033024982333545</v>
      </c>
      <c r="C87" s="625">
        <v>0.63966975017666461</v>
      </c>
      <c r="D87" s="626">
        <f t="shared" si="6"/>
        <v>1</v>
      </c>
      <c r="E87" s="627">
        <f t="shared" si="9"/>
        <v>1</v>
      </c>
      <c r="F87" s="625">
        <f t="shared" si="9"/>
        <v>0</v>
      </c>
      <c r="G87" s="626">
        <f t="shared" si="9"/>
        <v>1</v>
      </c>
      <c r="H87" s="627">
        <f t="shared" si="9"/>
        <v>1</v>
      </c>
      <c r="I87" s="625">
        <f t="shared" si="9"/>
        <v>1</v>
      </c>
      <c r="J87" s="625">
        <f t="shared" si="9"/>
        <v>1</v>
      </c>
      <c r="K87" s="625">
        <f t="shared" si="9"/>
        <v>1</v>
      </c>
      <c r="L87" s="625">
        <f t="shared" si="9"/>
        <v>1</v>
      </c>
      <c r="M87" s="626">
        <f t="shared" si="9"/>
        <v>1</v>
      </c>
    </row>
    <row r="88" spans="1:13" x14ac:dyDescent="0.25">
      <c r="A88" s="567">
        <f t="shared" si="7"/>
        <v>46752</v>
      </c>
      <c r="B88" s="628">
        <v>0.36033024982333545</v>
      </c>
      <c r="C88" s="620">
        <v>0.63966975017666461</v>
      </c>
      <c r="D88" s="621">
        <f t="shared" si="6"/>
        <v>1</v>
      </c>
      <c r="E88" s="628">
        <f t="shared" si="9"/>
        <v>1</v>
      </c>
      <c r="F88" s="620">
        <f t="shared" si="9"/>
        <v>0</v>
      </c>
      <c r="G88" s="621">
        <f t="shared" si="9"/>
        <v>1</v>
      </c>
      <c r="H88" s="628">
        <f t="shared" si="9"/>
        <v>1</v>
      </c>
      <c r="I88" s="620">
        <f t="shared" si="9"/>
        <v>1</v>
      </c>
      <c r="J88" s="620">
        <f t="shared" si="9"/>
        <v>1</v>
      </c>
      <c r="K88" s="620">
        <f t="shared" si="9"/>
        <v>1</v>
      </c>
      <c r="L88" s="620">
        <f t="shared" si="9"/>
        <v>1</v>
      </c>
      <c r="M88" s="621">
        <f t="shared" si="9"/>
        <v>1</v>
      </c>
    </row>
    <row r="89" spans="1:13" x14ac:dyDescent="0.25">
      <c r="A89" s="575">
        <f t="shared" si="7"/>
        <v>46783</v>
      </c>
      <c r="B89" s="627">
        <v>0.36033024982333545</v>
      </c>
      <c r="C89" s="625">
        <v>0.63966975017666461</v>
      </c>
      <c r="D89" s="626">
        <f t="shared" si="6"/>
        <v>1</v>
      </c>
      <c r="E89" s="627">
        <f t="shared" si="9"/>
        <v>1</v>
      </c>
      <c r="F89" s="625">
        <f t="shared" si="9"/>
        <v>0</v>
      </c>
      <c r="G89" s="626">
        <f t="shared" si="9"/>
        <v>1</v>
      </c>
      <c r="H89" s="627">
        <f t="shared" si="9"/>
        <v>1</v>
      </c>
      <c r="I89" s="625">
        <f t="shared" si="9"/>
        <v>1</v>
      </c>
      <c r="J89" s="625">
        <f t="shared" si="9"/>
        <v>1</v>
      </c>
      <c r="K89" s="625">
        <f t="shared" si="9"/>
        <v>1</v>
      </c>
      <c r="L89" s="625">
        <f t="shared" si="9"/>
        <v>1</v>
      </c>
      <c r="M89" s="626">
        <f t="shared" si="9"/>
        <v>1</v>
      </c>
    </row>
    <row r="90" spans="1:13" x14ac:dyDescent="0.25">
      <c r="A90" s="567">
        <f t="shared" si="7"/>
        <v>46812</v>
      </c>
      <c r="B90" s="628">
        <v>0.36033024982333545</v>
      </c>
      <c r="C90" s="620">
        <v>0.63966975017666461</v>
      </c>
      <c r="D90" s="621">
        <f t="shared" si="6"/>
        <v>1</v>
      </c>
      <c r="E90" s="628">
        <f t="shared" si="9"/>
        <v>1</v>
      </c>
      <c r="F90" s="620">
        <f t="shared" si="9"/>
        <v>0</v>
      </c>
      <c r="G90" s="621">
        <f t="shared" si="9"/>
        <v>1</v>
      </c>
      <c r="H90" s="628">
        <f t="shared" si="9"/>
        <v>1</v>
      </c>
      <c r="I90" s="620">
        <f t="shared" si="9"/>
        <v>1</v>
      </c>
      <c r="J90" s="620">
        <f t="shared" si="9"/>
        <v>1</v>
      </c>
      <c r="K90" s="620">
        <f t="shared" si="9"/>
        <v>1</v>
      </c>
      <c r="L90" s="620">
        <f t="shared" si="9"/>
        <v>1</v>
      </c>
      <c r="M90" s="621">
        <f t="shared" si="9"/>
        <v>1</v>
      </c>
    </row>
    <row r="91" spans="1:13" x14ac:dyDescent="0.25">
      <c r="A91" s="575">
        <f t="shared" si="7"/>
        <v>46843</v>
      </c>
      <c r="B91" s="627">
        <v>0.36033024982333545</v>
      </c>
      <c r="C91" s="625">
        <v>0.63966975017666461</v>
      </c>
      <c r="D91" s="626">
        <f t="shared" si="6"/>
        <v>1</v>
      </c>
      <c r="E91" s="627">
        <f t="shared" si="9"/>
        <v>1</v>
      </c>
      <c r="F91" s="625">
        <f t="shared" si="9"/>
        <v>0</v>
      </c>
      <c r="G91" s="626">
        <f t="shared" si="9"/>
        <v>1</v>
      </c>
      <c r="H91" s="627">
        <f t="shared" si="9"/>
        <v>1</v>
      </c>
      <c r="I91" s="625">
        <f t="shared" si="9"/>
        <v>1</v>
      </c>
      <c r="J91" s="625">
        <f t="shared" si="9"/>
        <v>1</v>
      </c>
      <c r="K91" s="625">
        <f t="shared" si="9"/>
        <v>1</v>
      </c>
      <c r="L91" s="625">
        <f t="shared" si="9"/>
        <v>1</v>
      </c>
      <c r="M91" s="626">
        <f t="shared" si="9"/>
        <v>1</v>
      </c>
    </row>
    <row r="92" spans="1:13" x14ac:dyDescent="0.25">
      <c r="A92" s="567">
        <f t="shared" si="7"/>
        <v>46873</v>
      </c>
      <c r="B92" s="628">
        <v>0.36033024982333545</v>
      </c>
      <c r="C92" s="620">
        <v>0.63966975017666461</v>
      </c>
      <c r="D92" s="621">
        <f t="shared" si="6"/>
        <v>1</v>
      </c>
      <c r="E92" s="628">
        <f t="shared" si="9"/>
        <v>1</v>
      </c>
      <c r="F92" s="620">
        <f t="shared" si="9"/>
        <v>0</v>
      </c>
      <c r="G92" s="621">
        <f t="shared" si="9"/>
        <v>1</v>
      </c>
      <c r="H92" s="628">
        <f t="shared" si="9"/>
        <v>1</v>
      </c>
      <c r="I92" s="620">
        <f t="shared" si="9"/>
        <v>1</v>
      </c>
      <c r="J92" s="620">
        <f t="shared" si="9"/>
        <v>1</v>
      </c>
      <c r="K92" s="620">
        <f t="shared" si="9"/>
        <v>1</v>
      </c>
      <c r="L92" s="620">
        <f t="shared" si="9"/>
        <v>1</v>
      </c>
      <c r="M92" s="621">
        <f t="shared" si="9"/>
        <v>1</v>
      </c>
    </row>
    <row r="93" spans="1:13" x14ac:dyDescent="0.25">
      <c r="A93" s="575">
        <f t="shared" si="7"/>
        <v>46904</v>
      </c>
      <c r="B93" s="627">
        <v>0.36033024982333545</v>
      </c>
      <c r="C93" s="625">
        <v>0.63966975017666461</v>
      </c>
      <c r="D93" s="626">
        <f t="shared" si="6"/>
        <v>1</v>
      </c>
      <c r="E93" s="627">
        <f t="shared" si="9"/>
        <v>1</v>
      </c>
      <c r="F93" s="625">
        <f t="shared" si="9"/>
        <v>0</v>
      </c>
      <c r="G93" s="626">
        <f t="shared" si="9"/>
        <v>1</v>
      </c>
      <c r="H93" s="627">
        <f t="shared" si="9"/>
        <v>1</v>
      </c>
      <c r="I93" s="625">
        <f t="shared" si="9"/>
        <v>1</v>
      </c>
      <c r="J93" s="625">
        <f t="shared" si="9"/>
        <v>1</v>
      </c>
      <c r="K93" s="625">
        <f t="shared" si="9"/>
        <v>1</v>
      </c>
      <c r="L93" s="625">
        <f t="shared" si="9"/>
        <v>1</v>
      </c>
      <c r="M93" s="626">
        <f t="shared" si="9"/>
        <v>1</v>
      </c>
    </row>
    <row r="94" spans="1:13" x14ac:dyDescent="0.25">
      <c r="A94" s="567">
        <f t="shared" si="7"/>
        <v>46934</v>
      </c>
      <c r="B94" s="628">
        <v>0.36033024982333545</v>
      </c>
      <c r="C94" s="620">
        <v>0.63966975017666461</v>
      </c>
      <c r="D94" s="621">
        <f t="shared" si="6"/>
        <v>1</v>
      </c>
      <c r="E94" s="628">
        <f t="shared" si="9"/>
        <v>1</v>
      </c>
      <c r="F94" s="620">
        <f t="shared" si="9"/>
        <v>0</v>
      </c>
      <c r="G94" s="621">
        <f t="shared" si="9"/>
        <v>1</v>
      </c>
      <c r="H94" s="628">
        <f t="shared" si="9"/>
        <v>1</v>
      </c>
      <c r="I94" s="620">
        <f t="shared" si="9"/>
        <v>1</v>
      </c>
      <c r="J94" s="620">
        <f t="shared" si="9"/>
        <v>1</v>
      </c>
      <c r="K94" s="620">
        <f t="shared" si="9"/>
        <v>1</v>
      </c>
      <c r="L94" s="620">
        <f t="shared" si="9"/>
        <v>1</v>
      </c>
      <c r="M94" s="621">
        <f t="shared" si="9"/>
        <v>1</v>
      </c>
    </row>
    <row r="95" spans="1:13" x14ac:dyDescent="0.25">
      <c r="A95" s="575">
        <f t="shared" si="7"/>
        <v>46965</v>
      </c>
      <c r="B95" s="627">
        <v>0.36033024982333545</v>
      </c>
      <c r="C95" s="625">
        <v>0.63966975017666461</v>
      </c>
      <c r="D95" s="626">
        <f t="shared" si="6"/>
        <v>1</v>
      </c>
      <c r="E95" s="627">
        <f t="shared" si="9"/>
        <v>1</v>
      </c>
      <c r="F95" s="625">
        <f t="shared" si="9"/>
        <v>0</v>
      </c>
      <c r="G95" s="626">
        <f t="shared" si="9"/>
        <v>1</v>
      </c>
      <c r="H95" s="627">
        <f t="shared" si="9"/>
        <v>1</v>
      </c>
      <c r="I95" s="625">
        <f t="shared" si="9"/>
        <v>1</v>
      </c>
      <c r="J95" s="625">
        <f t="shared" si="9"/>
        <v>1</v>
      </c>
      <c r="K95" s="625">
        <f t="shared" si="9"/>
        <v>1</v>
      </c>
      <c r="L95" s="625">
        <f t="shared" si="9"/>
        <v>1</v>
      </c>
      <c r="M95" s="626">
        <f t="shared" si="9"/>
        <v>1</v>
      </c>
    </row>
    <row r="96" spans="1:13" x14ac:dyDescent="0.25">
      <c r="A96" s="567">
        <f t="shared" si="7"/>
        <v>46996</v>
      </c>
      <c r="B96" s="628">
        <v>0.36033024982333545</v>
      </c>
      <c r="C96" s="620">
        <v>0.63966975017666461</v>
      </c>
      <c r="D96" s="621">
        <f t="shared" si="6"/>
        <v>1</v>
      </c>
      <c r="E96" s="628">
        <f t="shared" si="9"/>
        <v>1</v>
      </c>
      <c r="F96" s="620">
        <f t="shared" si="9"/>
        <v>0</v>
      </c>
      <c r="G96" s="621">
        <f t="shared" si="9"/>
        <v>1</v>
      </c>
      <c r="H96" s="628">
        <f t="shared" si="9"/>
        <v>1</v>
      </c>
      <c r="I96" s="620">
        <f t="shared" si="9"/>
        <v>1</v>
      </c>
      <c r="J96" s="620">
        <f t="shared" si="9"/>
        <v>1</v>
      </c>
      <c r="K96" s="620">
        <f t="shared" si="9"/>
        <v>1</v>
      </c>
      <c r="L96" s="620">
        <f t="shared" si="9"/>
        <v>1</v>
      </c>
      <c r="M96" s="621">
        <f t="shared" si="9"/>
        <v>1</v>
      </c>
    </row>
    <row r="97" spans="1:13" x14ac:dyDescent="0.25">
      <c r="A97" s="575">
        <f t="shared" si="7"/>
        <v>47026</v>
      </c>
      <c r="B97" s="627">
        <v>0.36033024982333545</v>
      </c>
      <c r="C97" s="625">
        <v>0.63966975017666461</v>
      </c>
      <c r="D97" s="626">
        <f t="shared" si="6"/>
        <v>1</v>
      </c>
      <c r="E97" s="627">
        <f t="shared" si="9"/>
        <v>1</v>
      </c>
      <c r="F97" s="625">
        <f t="shared" si="9"/>
        <v>0</v>
      </c>
      <c r="G97" s="626">
        <f t="shared" si="9"/>
        <v>1</v>
      </c>
      <c r="H97" s="627">
        <f t="shared" si="9"/>
        <v>1</v>
      </c>
      <c r="I97" s="625">
        <f t="shared" si="9"/>
        <v>1</v>
      </c>
      <c r="J97" s="625">
        <f t="shared" si="9"/>
        <v>1</v>
      </c>
      <c r="K97" s="625">
        <f t="shared" si="9"/>
        <v>1</v>
      </c>
      <c r="L97" s="625">
        <f t="shared" si="9"/>
        <v>1</v>
      </c>
      <c r="M97" s="626">
        <f t="shared" si="9"/>
        <v>1</v>
      </c>
    </row>
    <row r="98" spans="1:13" x14ac:dyDescent="0.25">
      <c r="A98" s="567">
        <f t="shared" si="7"/>
        <v>47057</v>
      </c>
      <c r="B98" s="628">
        <v>0.36033024982333545</v>
      </c>
      <c r="C98" s="620">
        <v>0.63966975017666461</v>
      </c>
      <c r="D98" s="621">
        <f t="shared" si="6"/>
        <v>1</v>
      </c>
      <c r="E98" s="628">
        <f t="shared" si="9"/>
        <v>1</v>
      </c>
      <c r="F98" s="620">
        <f t="shared" si="9"/>
        <v>0</v>
      </c>
      <c r="G98" s="621">
        <f t="shared" si="9"/>
        <v>1</v>
      </c>
      <c r="H98" s="628">
        <f t="shared" si="9"/>
        <v>1</v>
      </c>
      <c r="I98" s="620">
        <f t="shared" si="9"/>
        <v>1</v>
      </c>
      <c r="J98" s="620">
        <f t="shared" si="9"/>
        <v>1</v>
      </c>
      <c r="K98" s="620">
        <f t="shared" si="9"/>
        <v>1</v>
      </c>
      <c r="L98" s="620">
        <f t="shared" si="9"/>
        <v>1</v>
      </c>
      <c r="M98" s="621">
        <f t="shared" si="9"/>
        <v>1</v>
      </c>
    </row>
    <row r="99" spans="1:13" x14ac:dyDescent="0.25">
      <c r="A99" s="575">
        <f t="shared" si="7"/>
        <v>47087</v>
      </c>
      <c r="B99" s="627">
        <v>0.36033024982333545</v>
      </c>
      <c r="C99" s="625">
        <v>0.63966975017666461</v>
      </c>
      <c r="D99" s="626">
        <f t="shared" si="6"/>
        <v>1</v>
      </c>
      <c r="E99" s="627">
        <f t="shared" ref="E99:M114" si="10">+E98</f>
        <v>1</v>
      </c>
      <c r="F99" s="625">
        <f t="shared" si="10"/>
        <v>0</v>
      </c>
      <c r="G99" s="626">
        <f t="shared" si="10"/>
        <v>1</v>
      </c>
      <c r="H99" s="627">
        <f t="shared" si="10"/>
        <v>1</v>
      </c>
      <c r="I99" s="625">
        <f t="shared" si="10"/>
        <v>1</v>
      </c>
      <c r="J99" s="625">
        <f t="shared" si="10"/>
        <v>1</v>
      </c>
      <c r="K99" s="625">
        <f t="shared" si="10"/>
        <v>1</v>
      </c>
      <c r="L99" s="625">
        <f t="shared" si="10"/>
        <v>1</v>
      </c>
      <c r="M99" s="626">
        <f t="shared" si="10"/>
        <v>1</v>
      </c>
    </row>
    <row r="100" spans="1:13" x14ac:dyDescent="0.25">
      <c r="A100" s="567">
        <f t="shared" si="7"/>
        <v>47118</v>
      </c>
      <c r="B100" s="628">
        <v>0.36033024982333545</v>
      </c>
      <c r="C100" s="620">
        <v>0.63966975017666461</v>
      </c>
      <c r="D100" s="621">
        <f t="shared" si="6"/>
        <v>1</v>
      </c>
      <c r="E100" s="628">
        <f t="shared" si="10"/>
        <v>1</v>
      </c>
      <c r="F100" s="620">
        <f t="shared" si="10"/>
        <v>0</v>
      </c>
      <c r="G100" s="621">
        <f t="shared" si="10"/>
        <v>1</v>
      </c>
      <c r="H100" s="628">
        <f t="shared" si="10"/>
        <v>1</v>
      </c>
      <c r="I100" s="620">
        <f t="shared" si="10"/>
        <v>1</v>
      </c>
      <c r="J100" s="620">
        <f t="shared" si="10"/>
        <v>1</v>
      </c>
      <c r="K100" s="620">
        <f t="shared" si="10"/>
        <v>1</v>
      </c>
      <c r="L100" s="620">
        <f t="shared" si="10"/>
        <v>1</v>
      </c>
      <c r="M100" s="621">
        <f t="shared" si="10"/>
        <v>1</v>
      </c>
    </row>
    <row r="101" spans="1:13" x14ac:dyDescent="0.25">
      <c r="A101" s="575">
        <f t="shared" si="7"/>
        <v>47149</v>
      </c>
      <c r="B101" s="627">
        <v>0.36033024982333545</v>
      </c>
      <c r="C101" s="625">
        <v>0.63966975017666461</v>
      </c>
      <c r="D101" s="626">
        <f t="shared" si="6"/>
        <v>1</v>
      </c>
      <c r="E101" s="627">
        <f t="shared" si="10"/>
        <v>1</v>
      </c>
      <c r="F101" s="625">
        <f t="shared" si="10"/>
        <v>0</v>
      </c>
      <c r="G101" s="626">
        <f t="shared" si="10"/>
        <v>1</v>
      </c>
      <c r="H101" s="627">
        <f t="shared" si="10"/>
        <v>1</v>
      </c>
      <c r="I101" s="625">
        <f t="shared" si="10"/>
        <v>1</v>
      </c>
      <c r="J101" s="625">
        <f t="shared" si="10"/>
        <v>1</v>
      </c>
      <c r="K101" s="625">
        <f t="shared" si="10"/>
        <v>1</v>
      </c>
      <c r="L101" s="625">
        <f t="shared" si="10"/>
        <v>1</v>
      </c>
      <c r="M101" s="626">
        <f t="shared" si="10"/>
        <v>1</v>
      </c>
    </row>
    <row r="102" spans="1:13" x14ac:dyDescent="0.25">
      <c r="A102" s="567">
        <f t="shared" si="7"/>
        <v>47177</v>
      </c>
      <c r="B102" s="628">
        <v>0.36033024982333545</v>
      </c>
      <c r="C102" s="620">
        <v>0.63966975017666461</v>
      </c>
      <c r="D102" s="621">
        <f t="shared" si="6"/>
        <v>1</v>
      </c>
      <c r="E102" s="628">
        <f t="shared" si="10"/>
        <v>1</v>
      </c>
      <c r="F102" s="620">
        <f t="shared" si="10"/>
        <v>0</v>
      </c>
      <c r="G102" s="621">
        <f t="shared" si="10"/>
        <v>1</v>
      </c>
      <c r="H102" s="628">
        <f t="shared" si="10"/>
        <v>1</v>
      </c>
      <c r="I102" s="620">
        <f t="shared" si="10"/>
        <v>1</v>
      </c>
      <c r="J102" s="620">
        <f t="shared" si="10"/>
        <v>1</v>
      </c>
      <c r="K102" s="620">
        <f t="shared" si="10"/>
        <v>1</v>
      </c>
      <c r="L102" s="620">
        <f t="shared" si="10"/>
        <v>1</v>
      </c>
      <c r="M102" s="621">
        <f t="shared" si="10"/>
        <v>1</v>
      </c>
    </row>
    <row r="103" spans="1:13" x14ac:dyDescent="0.25">
      <c r="A103" s="575">
        <f t="shared" si="7"/>
        <v>47208</v>
      </c>
      <c r="B103" s="627">
        <v>0.36033024982333545</v>
      </c>
      <c r="C103" s="625">
        <v>0.63966975017666461</v>
      </c>
      <c r="D103" s="626">
        <f t="shared" si="6"/>
        <v>1</v>
      </c>
      <c r="E103" s="627">
        <f t="shared" si="10"/>
        <v>1</v>
      </c>
      <c r="F103" s="625">
        <f t="shared" si="10"/>
        <v>0</v>
      </c>
      <c r="G103" s="626">
        <f t="shared" si="10"/>
        <v>1</v>
      </c>
      <c r="H103" s="627">
        <f t="shared" si="10"/>
        <v>1</v>
      </c>
      <c r="I103" s="625">
        <f t="shared" si="10"/>
        <v>1</v>
      </c>
      <c r="J103" s="625">
        <f t="shared" si="10"/>
        <v>1</v>
      </c>
      <c r="K103" s="625">
        <f t="shared" si="10"/>
        <v>1</v>
      </c>
      <c r="L103" s="625">
        <f t="shared" si="10"/>
        <v>1</v>
      </c>
      <c r="M103" s="626">
        <f t="shared" si="10"/>
        <v>1</v>
      </c>
    </row>
    <row r="104" spans="1:13" x14ac:dyDescent="0.25">
      <c r="A104" s="567">
        <f t="shared" si="7"/>
        <v>47238</v>
      </c>
      <c r="B104" s="628">
        <v>0.36033024982333545</v>
      </c>
      <c r="C104" s="620">
        <v>0.63966975017666461</v>
      </c>
      <c r="D104" s="621">
        <f t="shared" si="6"/>
        <v>1</v>
      </c>
      <c r="E104" s="628">
        <f t="shared" si="10"/>
        <v>1</v>
      </c>
      <c r="F104" s="620">
        <f t="shared" si="10"/>
        <v>0</v>
      </c>
      <c r="G104" s="621">
        <f t="shared" si="10"/>
        <v>1</v>
      </c>
      <c r="H104" s="628">
        <f t="shared" si="10"/>
        <v>1</v>
      </c>
      <c r="I104" s="620">
        <f t="shared" si="10"/>
        <v>1</v>
      </c>
      <c r="J104" s="620">
        <f t="shared" si="10"/>
        <v>1</v>
      </c>
      <c r="K104" s="620">
        <f t="shared" si="10"/>
        <v>1</v>
      </c>
      <c r="L104" s="620">
        <f t="shared" si="10"/>
        <v>1</v>
      </c>
      <c r="M104" s="621">
        <f t="shared" si="10"/>
        <v>1</v>
      </c>
    </row>
    <row r="105" spans="1:13" x14ac:dyDescent="0.25">
      <c r="A105" s="575">
        <f t="shared" si="7"/>
        <v>47269</v>
      </c>
      <c r="B105" s="627">
        <v>0.36033024982333545</v>
      </c>
      <c r="C105" s="625">
        <v>0.63966975017666461</v>
      </c>
      <c r="D105" s="626">
        <f t="shared" si="6"/>
        <v>1</v>
      </c>
      <c r="E105" s="627">
        <f t="shared" si="10"/>
        <v>1</v>
      </c>
      <c r="F105" s="625">
        <f t="shared" si="10"/>
        <v>0</v>
      </c>
      <c r="G105" s="626">
        <f t="shared" si="10"/>
        <v>1</v>
      </c>
      <c r="H105" s="627">
        <f t="shared" si="10"/>
        <v>1</v>
      </c>
      <c r="I105" s="625">
        <f t="shared" si="10"/>
        <v>1</v>
      </c>
      <c r="J105" s="625">
        <f t="shared" si="10"/>
        <v>1</v>
      </c>
      <c r="K105" s="625">
        <f t="shared" si="10"/>
        <v>1</v>
      </c>
      <c r="L105" s="625">
        <f t="shared" si="10"/>
        <v>1</v>
      </c>
      <c r="M105" s="626">
        <f t="shared" si="10"/>
        <v>1</v>
      </c>
    </row>
    <row r="106" spans="1:13" x14ac:dyDescent="0.25">
      <c r="A106" s="567">
        <f t="shared" si="7"/>
        <v>47299</v>
      </c>
      <c r="B106" s="628">
        <v>0.36033024982333545</v>
      </c>
      <c r="C106" s="620">
        <v>0.63966975017666461</v>
      </c>
      <c r="D106" s="621">
        <f t="shared" si="6"/>
        <v>1</v>
      </c>
      <c r="E106" s="628">
        <f t="shared" si="10"/>
        <v>1</v>
      </c>
      <c r="F106" s="620">
        <f t="shared" si="10"/>
        <v>0</v>
      </c>
      <c r="G106" s="621">
        <f t="shared" si="10"/>
        <v>1</v>
      </c>
      <c r="H106" s="628">
        <f t="shared" si="10"/>
        <v>1</v>
      </c>
      <c r="I106" s="620">
        <f t="shared" si="10"/>
        <v>1</v>
      </c>
      <c r="J106" s="620">
        <f t="shared" si="10"/>
        <v>1</v>
      </c>
      <c r="K106" s="620">
        <f t="shared" si="10"/>
        <v>1</v>
      </c>
      <c r="L106" s="620">
        <f t="shared" si="10"/>
        <v>1</v>
      </c>
      <c r="M106" s="621">
        <f t="shared" si="10"/>
        <v>1</v>
      </c>
    </row>
    <row r="107" spans="1:13" x14ac:dyDescent="0.25">
      <c r="A107" s="575">
        <f t="shared" si="7"/>
        <v>47330</v>
      </c>
      <c r="B107" s="627">
        <v>0.36033024982333545</v>
      </c>
      <c r="C107" s="625">
        <v>0.63966975017666461</v>
      </c>
      <c r="D107" s="626">
        <f t="shared" si="6"/>
        <v>1</v>
      </c>
      <c r="E107" s="627">
        <f t="shared" si="10"/>
        <v>1</v>
      </c>
      <c r="F107" s="625">
        <f t="shared" si="10"/>
        <v>0</v>
      </c>
      <c r="G107" s="626">
        <f t="shared" si="10"/>
        <v>1</v>
      </c>
      <c r="H107" s="627">
        <f t="shared" si="10"/>
        <v>1</v>
      </c>
      <c r="I107" s="625">
        <f t="shared" si="10"/>
        <v>1</v>
      </c>
      <c r="J107" s="625">
        <f t="shared" si="10"/>
        <v>1</v>
      </c>
      <c r="K107" s="625">
        <f t="shared" si="10"/>
        <v>1</v>
      </c>
      <c r="L107" s="625">
        <f t="shared" si="10"/>
        <v>1</v>
      </c>
      <c r="M107" s="626">
        <f t="shared" si="10"/>
        <v>1</v>
      </c>
    </row>
    <row r="108" spans="1:13" x14ac:dyDescent="0.25">
      <c r="A108" s="567">
        <f t="shared" si="7"/>
        <v>47361</v>
      </c>
      <c r="B108" s="628">
        <v>0.36033024982333545</v>
      </c>
      <c r="C108" s="620">
        <v>0.63966975017666461</v>
      </c>
      <c r="D108" s="621">
        <f t="shared" si="6"/>
        <v>1</v>
      </c>
      <c r="E108" s="628">
        <f t="shared" si="10"/>
        <v>1</v>
      </c>
      <c r="F108" s="620">
        <f t="shared" si="10"/>
        <v>0</v>
      </c>
      <c r="G108" s="621">
        <f t="shared" si="10"/>
        <v>1</v>
      </c>
      <c r="H108" s="628">
        <f t="shared" si="10"/>
        <v>1</v>
      </c>
      <c r="I108" s="620">
        <f t="shared" si="10"/>
        <v>1</v>
      </c>
      <c r="J108" s="620">
        <f t="shared" si="10"/>
        <v>1</v>
      </c>
      <c r="K108" s="620">
        <f t="shared" si="10"/>
        <v>1</v>
      </c>
      <c r="L108" s="620">
        <f t="shared" si="10"/>
        <v>1</v>
      </c>
      <c r="M108" s="621">
        <f t="shared" si="10"/>
        <v>1</v>
      </c>
    </row>
    <row r="109" spans="1:13" x14ac:dyDescent="0.25">
      <c r="A109" s="575">
        <f t="shared" si="7"/>
        <v>47391</v>
      </c>
      <c r="B109" s="627">
        <v>0.36033024982333545</v>
      </c>
      <c r="C109" s="625">
        <v>0.63966975017666461</v>
      </c>
      <c r="D109" s="626">
        <f t="shared" si="6"/>
        <v>1</v>
      </c>
      <c r="E109" s="627">
        <f t="shared" si="10"/>
        <v>1</v>
      </c>
      <c r="F109" s="625">
        <f t="shared" si="10"/>
        <v>0</v>
      </c>
      <c r="G109" s="626">
        <f t="shared" si="10"/>
        <v>1</v>
      </c>
      <c r="H109" s="627">
        <f t="shared" si="10"/>
        <v>1</v>
      </c>
      <c r="I109" s="625">
        <f t="shared" si="10"/>
        <v>1</v>
      </c>
      <c r="J109" s="625">
        <f t="shared" si="10"/>
        <v>1</v>
      </c>
      <c r="K109" s="625">
        <f t="shared" si="10"/>
        <v>1</v>
      </c>
      <c r="L109" s="625">
        <f t="shared" si="10"/>
        <v>1</v>
      </c>
      <c r="M109" s="626">
        <f t="shared" si="10"/>
        <v>1</v>
      </c>
    </row>
    <row r="110" spans="1:13" x14ac:dyDescent="0.25">
      <c r="A110" s="567">
        <f t="shared" si="7"/>
        <v>47422</v>
      </c>
      <c r="B110" s="628">
        <v>0.36033024982333545</v>
      </c>
      <c r="C110" s="620">
        <v>0.63966975017666461</v>
      </c>
      <c r="D110" s="621">
        <f t="shared" si="6"/>
        <v>1</v>
      </c>
      <c r="E110" s="628">
        <f t="shared" si="10"/>
        <v>1</v>
      </c>
      <c r="F110" s="620">
        <f t="shared" si="10"/>
        <v>0</v>
      </c>
      <c r="G110" s="621">
        <f t="shared" si="10"/>
        <v>1</v>
      </c>
      <c r="H110" s="628">
        <f t="shared" si="10"/>
        <v>1</v>
      </c>
      <c r="I110" s="620">
        <f t="shared" si="10"/>
        <v>1</v>
      </c>
      <c r="J110" s="620">
        <f t="shared" si="10"/>
        <v>1</v>
      </c>
      <c r="K110" s="620">
        <f t="shared" si="10"/>
        <v>1</v>
      </c>
      <c r="L110" s="620">
        <f t="shared" si="10"/>
        <v>1</v>
      </c>
      <c r="M110" s="621">
        <f t="shared" si="10"/>
        <v>1</v>
      </c>
    </row>
    <row r="111" spans="1:13" x14ac:dyDescent="0.25">
      <c r="A111" s="575">
        <f t="shared" si="7"/>
        <v>47452</v>
      </c>
      <c r="B111" s="627">
        <v>0.36033024982333545</v>
      </c>
      <c r="C111" s="625">
        <v>0.63966975017666461</v>
      </c>
      <c r="D111" s="626">
        <f t="shared" si="6"/>
        <v>1</v>
      </c>
      <c r="E111" s="627">
        <f t="shared" si="10"/>
        <v>1</v>
      </c>
      <c r="F111" s="625">
        <f t="shared" si="10"/>
        <v>0</v>
      </c>
      <c r="G111" s="626">
        <f t="shared" si="10"/>
        <v>1</v>
      </c>
      <c r="H111" s="627">
        <f t="shared" si="10"/>
        <v>1</v>
      </c>
      <c r="I111" s="625">
        <f t="shared" si="10"/>
        <v>1</v>
      </c>
      <c r="J111" s="625">
        <f t="shared" si="10"/>
        <v>1</v>
      </c>
      <c r="K111" s="625">
        <f t="shared" si="10"/>
        <v>1</v>
      </c>
      <c r="L111" s="625">
        <f t="shared" si="10"/>
        <v>1</v>
      </c>
      <c r="M111" s="626">
        <f t="shared" si="10"/>
        <v>1</v>
      </c>
    </row>
    <row r="112" spans="1:13" x14ac:dyDescent="0.25">
      <c r="A112" s="567">
        <f t="shared" si="7"/>
        <v>47483</v>
      </c>
      <c r="B112" s="628">
        <v>0.36033024982333545</v>
      </c>
      <c r="C112" s="620">
        <v>0.63966975017666461</v>
      </c>
      <c r="D112" s="621">
        <f t="shared" si="6"/>
        <v>1</v>
      </c>
      <c r="E112" s="628">
        <f t="shared" si="10"/>
        <v>1</v>
      </c>
      <c r="F112" s="620">
        <f t="shared" si="10"/>
        <v>0</v>
      </c>
      <c r="G112" s="621">
        <f t="shared" si="10"/>
        <v>1</v>
      </c>
      <c r="H112" s="628">
        <f t="shared" si="10"/>
        <v>1</v>
      </c>
      <c r="I112" s="620">
        <f t="shared" si="10"/>
        <v>1</v>
      </c>
      <c r="J112" s="620">
        <f t="shared" si="10"/>
        <v>1</v>
      </c>
      <c r="K112" s="620">
        <f t="shared" si="10"/>
        <v>1</v>
      </c>
      <c r="L112" s="620">
        <f t="shared" si="10"/>
        <v>1</v>
      </c>
      <c r="M112" s="621">
        <f t="shared" si="10"/>
        <v>1</v>
      </c>
    </row>
    <row r="113" spans="1:13" x14ac:dyDescent="0.25">
      <c r="A113" s="575">
        <f t="shared" si="7"/>
        <v>47514</v>
      </c>
      <c r="B113" s="627">
        <v>0.36033024982333545</v>
      </c>
      <c r="C113" s="625">
        <v>0.63966975017666461</v>
      </c>
      <c r="D113" s="626">
        <f t="shared" si="6"/>
        <v>1</v>
      </c>
      <c r="E113" s="627">
        <f t="shared" si="10"/>
        <v>1</v>
      </c>
      <c r="F113" s="625">
        <f t="shared" si="10"/>
        <v>0</v>
      </c>
      <c r="G113" s="626">
        <f t="shared" si="10"/>
        <v>1</v>
      </c>
      <c r="H113" s="627">
        <f t="shared" si="10"/>
        <v>1</v>
      </c>
      <c r="I113" s="625">
        <f t="shared" si="10"/>
        <v>1</v>
      </c>
      <c r="J113" s="625">
        <f t="shared" si="10"/>
        <v>1</v>
      </c>
      <c r="K113" s="625">
        <f t="shared" si="10"/>
        <v>1</v>
      </c>
      <c r="L113" s="625">
        <f t="shared" si="10"/>
        <v>1</v>
      </c>
      <c r="M113" s="626">
        <f t="shared" si="10"/>
        <v>1</v>
      </c>
    </row>
    <row r="114" spans="1:13" x14ac:dyDescent="0.25">
      <c r="A114" s="567">
        <f t="shared" si="7"/>
        <v>47542</v>
      </c>
      <c r="B114" s="628">
        <v>0.36033024982333545</v>
      </c>
      <c r="C114" s="620">
        <v>0.63966975017666461</v>
      </c>
      <c r="D114" s="621">
        <f t="shared" si="6"/>
        <v>1</v>
      </c>
      <c r="E114" s="628">
        <f t="shared" si="10"/>
        <v>1</v>
      </c>
      <c r="F114" s="620">
        <f t="shared" si="10"/>
        <v>0</v>
      </c>
      <c r="G114" s="621">
        <f t="shared" si="10"/>
        <v>1</v>
      </c>
      <c r="H114" s="628">
        <f t="shared" si="10"/>
        <v>1</v>
      </c>
      <c r="I114" s="620">
        <f t="shared" si="10"/>
        <v>1</v>
      </c>
      <c r="J114" s="620">
        <f t="shared" si="10"/>
        <v>1</v>
      </c>
      <c r="K114" s="620">
        <f t="shared" si="10"/>
        <v>1</v>
      </c>
      <c r="L114" s="620">
        <f t="shared" si="10"/>
        <v>1</v>
      </c>
      <c r="M114" s="621">
        <f t="shared" si="10"/>
        <v>1</v>
      </c>
    </row>
    <row r="115" spans="1:13" x14ac:dyDescent="0.25">
      <c r="A115" s="575">
        <f t="shared" si="7"/>
        <v>47573</v>
      </c>
      <c r="B115" s="627">
        <v>0.36033024982333545</v>
      </c>
      <c r="C115" s="625">
        <v>0.63966975017666461</v>
      </c>
      <c r="D115" s="626">
        <f t="shared" si="6"/>
        <v>1</v>
      </c>
      <c r="E115" s="627">
        <f t="shared" ref="E115:M130" si="11">+E114</f>
        <v>1</v>
      </c>
      <c r="F115" s="625">
        <f t="shared" si="11"/>
        <v>0</v>
      </c>
      <c r="G115" s="626">
        <f t="shared" si="11"/>
        <v>1</v>
      </c>
      <c r="H115" s="627">
        <f t="shared" si="11"/>
        <v>1</v>
      </c>
      <c r="I115" s="625">
        <f t="shared" si="11"/>
        <v>1</v>
      </c>
      <c r="J115" s="625">
        <f t="shared" si="11"/>
        <v>1</v>
      </c>
      <c r="K115" s="625">
        <f t="shared" si="11"/>
        <v>1</v>
      </c>
      <c r="L115" s="625">
        <f t="shared" si="11"/>
        <v>1</v>
      </c>
      <c r="M115" s="626">
        <f t="shared" si="11"/>
        <v>1</v>
      </c>
    </row>
    <row r="116" spans="1:13" x14ac:dyDescent="0.25">
      <c r="A116" s="567">
        <f t="shared" si="7"/>
        <v>47603</v>
      </c>
      <c r="B116" s="628">
        <v>0.36033024982333545</v>
      </c>
      <c r="C116" s="620">
        <v>0.63966975017666461</v>
      </c>
      <c r="D116" s="621">
        <f t="shared" si="6"/>
        <v>1</v>
      </c>
      <c r="E116" s="628">
        <f t="shared" si="11"/>
        <v>1</v>
      </c>
      <c r="F116" s="620">
        <f t="shared" si="11"/>
        <v>0</v>
      </c>
      <c r="G116" s="621">
        <f t="shared" si="11"/>
        <v>1</v>
      </c>
      <c r="H116" s="628">
        <f t="shared" si="11"/>
        <v>1</v>
      </c>
      <c r="I116" s="620">
        <f t="shared" si="11"/>
        <v>1</v>
      </c>
      <c r="J116" s="620">
        <f t="shared" si="11"/>
        <v>1</v>
      </c>
      <c r="K116" s="620">
        <f t="shared" si="11"/>
        <v>1</v>
      </c>
      <c r="L116" s="620">
        <f t="shared" si="11"/>
        <v>1</v>
      </c>
      <c r="M116" s="621">
        <f t="shared" si="11"/>
        <v>1</v>
      </c>
    </row>
    <row r="117" spans="1:13" x14ac:dyDescent="0.25">
      <c r="A117" s="575">
        <f t="shared" si="7"/>
        <v>47634</v>
      </c>
      <c r="B117" s="627">
        <v>0.36033024982333545</v>
      </c>
      <c r="C117" s="625">
        <v>0.63966975017666461</v>
      </c>
      <c r="D117" s="626">
        <f t="shared" si="6"/>
        <v>1</v>
      </c>
      <c r="E117" s="627">
        <f t="shared" si="11"/>
        <v>1</v>
      </c>
      <c r="F117" s="625">
        <f t="shared" si="11"/>
        <v>0</v>
      </c>
      <c r="G117" s="626">
        <f t="shared" si="11"/>
        <v>1</v>
      </c>
      <c r="H117" s="627">
        <f t="shared" si="11"/>
        <v>1</v>
      </c>
      <c r="I117" s="625">
        <f t="shared" si="11"/>
        <v>1</v>
      </c>
      <c r="J117" s="625">
        <f t="shared" si="11"/>
        <v>1</v>
      </c>
      <c r="K117" s="625">
        <f t="shared" si="11"/>
        <v>1</v>
      </c>
      <c r="L117" s="625">
        <f t="shared" si="11"/>
        <v>1</v>
      </c>
      <c r="M117" s="626">
        <f t="shared" si="11"/>
        <v>1</v>
      </c>
    </row>
    <row r="118" spans="1:13" x14ac:dyDescent="0.25">
      <c r="A118" s="567">
        <f t="shared" si="7"/>
        <v>47664</v>
      </c>
      <c r="B118" s="628">
        <v>0.36033024982333545</v>
      </c>
      <c r="C118" s="620">
        <v>0.63966975017666461</v>
      </c>
      <c r="D118" s="621">
        <f t="shared" si="6"/>
        <v>1</v>
      </c>
      <c r="E118" s="628">
        <f t="shared" si="11"/>
        <v>1</v>
      </c>
      <c r="F118" s="620">
        <f t="shared" si="11"/>
        <v>0</v>
      </c>
      <c r="G118" s="621">
        <f t="shared" si="11"/>
        <v>1</v>
      </c>
      <c r="H118" s="628">
        <f t="shared" si="11"/>
        <v>1</v>
      </c>
      <c r="I118" s="620">
        <f t="shared" si="11"/>
        <v>1</v>
      </c>
      <c r="J118" s="620">
        <f t="shared" si="11"/>
        <v>1</v>
      </c>
      <c r="K118" s="620">
        <f t="shared" si="11"/>
        <v>1</v>
      </c>
      <c r="L118" s="620">
        <f t="shared" si="11"/>
        <v>1</v>
      </c>
      <c r="M118" s="621">
        <f t="shared" si="11"/>
        <v>1</v>
      </c>
    </row>
    <row r="119" spans="1:13" x14ac:dyDescent="0.25">
      <c r="A119" s="575">
        <f t="shared" si="7"/>
        <v>47695</v>
      </c>
      <c r="B119" s="627">
        <v>0.36033024982333545</v>
      </c>
      <c r="C119" s="625">
        <v>0.63966975017666461</v>
      </c>
      <c r="D119" s="626">
        <f t="shared" si="6"/>
        <v>1</v>
      </c>
      <c r="E119" s="627">
        <f t="shared" si="11"/>
        <v>1</v>
      </c>
      <c r="F119" s="625">
        <f t="shared" si="11"/>
        <v>0</v>
      </c>
      <c r="G119" s="626">
        <f t="shared" si="11"/>
        <v>1</v>
      </c>
      <c r="H119" s="627">
        <f t="shared" si="11"/>
        <v>1</v>
      </c>
      <c r="I119" s="625">
        <f t="shared" si="11"/>
        <v>1</v>
      </c>
      <c r="J119" s="625">
        <f t="shared" si="11"/>
        <v>1</v>
      </c>
      <c r="K119" s="625">
        <f t="shared" si="11"/>
        <v>1</v>
      </c>
      <c r="L119" s="625">
        <f t="shared" si="11"/>
        <v>1</v>
      </c>
      <c r="M119" s="626">
        <f t="shared" si="11"/>
        <v>1</v>
      </c>
    </row>
    <row r="120" spans="1:13" x14ac:dyDescent="0.25">
      <c r="A120" s="567">
        <f t="shared" si="7"/>
        <v>47726</v>
      </c>
      <c r="B120" s="628">
        <v>0.36033024982333545</v>
      </c>
      <c r="C120" s="620">
        <v>0.63966975017666461</v>
      </c>
      <c r="D120" s="621">
        <f t="shared" si="6"/>
        <v>1</v>
      </c>
      <c r="E120" s="628">
        <f t="shared" si="11"/>
        <v>1</v>
      </c>
      <c r="F120" s="620">
        <f t="shared" si="11"/>
        <v>0</v>
      </c>
      <c r="G120" s="621">
        <f t="shared" si="11"/>
        <v>1</v>
      </c>
      <c r="H120" s="628">
        <f t="shared" si="11"/>
        <v>1</v>
      </c>
      <c r="I120" s="620">
        <f t="shared" si="11"/>
        <v>1</v>
      </c>
      <c r="J120" s="620">
        <f t="shared" si="11"/>
        <v>1</v>
      </c>
      <c r="K120" s="620">
        <f t="shared" si="11"/>
        <v>1</v>
      </c>
      <c r="L120" s="620">
        <f t="shared" si="11"/>
        <v>1</v>
      </c>
      <c r="M120" s="621">
        <f t="shared" si="11"/>
        <v>1</v>
      </c>
    </row>
    <row r="121" spans="1:13" x14ac:dyDescent="0.25">
      <c r="A121" s="575">
        <f t="shared" si="7"/>
        <v>47756</v>
      </c>
      <c r="B121" s="627">
        <v>0.36033024982333545</v>
      </c>
      <c r="C121" s="625">
        <v>0.63966975017666461</v>
      </c>
      <c r="D121" s="626">
        <f t="shared" si="6"/>
        <v>1</v>
      </c>
      <c r="E121" s="627">
        <f t="shared" si="11"/>
        <v>1</v>
      </c>
      <c r="F121" s="625">
        <f t="shared" si="11"/>
        <v>0</v>
      </c>
      <c r="G121" s="626">
        <f t="shared" si="11"/>
        <v>1</v>
      </c>
      <c r="H121" s="627">
        <f t="shared" si="11"/>
        <v>1</v>
      </c>
      <c r="I121" s="625">
        <f t="shared" si="11"/>
        <v>1</v>
      </c>
      <c r="J121" s="625">
        <f t="shared" si="11"/>
        <v>1</v>
      </c>
      <c r="K121" s="625">
        <f t="shared" si="11"/>
        <v>1</v>
      </c>
      <c r="L121" s="625">
        <f t="shared" si="11"/>
        <v>1</v>
      </c>
      <c r="M121" s="626">
        <f t="shared" si="11"/>
        <v>1</v>
      </c>
    </row>
    <row r="122" spans="1:13" x14ac:dyDescent="0.25">
      <c r="A122" s="567">
        <f t="shared" si="7"/>
        <v>47787</v>
      </c>
      <c r="B122" s="628">
        <v>0.36033024982333545</v>
      </c>
      <c r="C122" s="620">
        <v>0.63966975017666461</v>
      </c>
      <c r="D122" s="621">
        <f t="shared" si="6"/>
        <v>1</v>
      </c>
      <c r="E122" s="628">
        <f t="shared" si="11"/>
        <v>1</v>
      </c>
      <c r="F122" s="620">
        <f t="shared" si="11"/>
        <v>0</v>
      </c>
      <c r="G122" s="621">
        <f t="shared" si="11"/>
        <v>1</v>
      </c>
      <c r="H122" s="628">
        <f t="shared" si="11"/>
        <v>1</v>
      </c>
      <c r="I122" s="620">
        <f t="shared" si="11"/>
        <v>1</v>
      </c>
      <c r="J122" s="620">
        <f t="shared" si="11"/>
        <v>1</v>
      </c>
      <c r="K122" s="620">
        <f t="shared" si="11"/>
        <v>1</v>
      </c>
      <c r="L122" s="620">
        <f t="shared" si="11"/>
        <v>1</v>
      </c>
      <c r="M122" s="621">
        <f t="shared" si="11"/>
        <v>1</v>
      </c>
    </row>
    <row r="123" spans="1:13" x14ac:dyDescent="0.25">
      <c r="A123" s="575">
        <f t="shared" si="7"/>
        <v>47817</v>
      </c>
      <c r="B123" s="627">
        <v>0.36033024982333545</v>
      </c>
      <c r="C123" s="625">
        <v>0.63966975017666461</v>
      </c>
      <c r="D123" s="626">
        <f t="shared" si="6"/>
        <v>1</v>
      </c>
      <c r="E123" s="627">
        <f t="shared" si="11"/>
        <v>1</v>
      </c>
      <c r="F123" s="625">
        <f t="shared" si="11"/>
        <v>0</v>
      </c>
      <c r="G123" s="626">
        <f t="shared" si="11"/>
        <v>1</v>
      </c>
      <c r="H123" s="627">
        <f t="shared" si="11"/>
        <v>1</v>
      </c>
      <c r="I123" s="625">
        <f t="shared" si="11"/>
        <v>1</v>
      </c>
      <c r="J123" s="625">
        <f t="shared" si="11"/>
        <v>1</v>
      </c>
      <c r="K123" s="625">
        <f t="shared" si="11"/>
        <v>1</v>
      </c>
      <c r="L123" s="625">
        <f t="shared" si="11"/>
        <v>1</v>
      </c>
      <c r="M123" s="626">
        <f t="shared" si="11"/>
        <v>1</v>
      </c>
    </row>
    <row r="124" spans="1:13" x14ac:dyDescent="0.25">
      <c r="A124" s="567">
        <f t="shared" si="7"/>
        <v>47848</v>
      </c>
      <c r="B124" s="628">
        <v>0.36033024982333545</v>
      </c>
      <c r="C124" s="620">
        <v>0.63966975017666461</v>
      </c>
      <c r="D124" s="621">
        <f t="shared" si="6"/>
        <v>1</v>
      </c>
      <c r="E124" s="628">
        <f t="shared" si="11"/>
        <v>1</v>
      </c>
      <c r="F124" s="620">
        <f t="shared" si="11"/>
        <v>0</v>
      </c>
      <c r="G124" s="621">
        <f t="shared" si="11"/>
        <v>1</v>
      </c>
      <c r="H124" s="628">
        <f t="shared" si="11"/>
        <v>1</v>
      </c>
      <c r="I124" s="620">
        <f t="shared" si="11"/>
        <v>1</v>
      </c>
      <c r="J124" s="620">
        <f t="shared" si="11"/>
        <v>1</v>
      </c>
      <c r="K124" s="620">
        <f t="shared" si="11"/>
        <v>1</v>
      </c>
      <c r="L124" s="620">
        <f t="shared" si="11"/>
        <v>1</v>
      </c>
      <c r="M124" s="621">
        <f t="shared" si="11"/>
        <v>1</v>
      </c>
    </row>
    <row r="125" spans="1:13" x14ac:dyDescent="0.25">
      <c r="A125" s="575">
        <f t="shared" si="7"/>
        <v>47879</v>
      </c>
      <c r="B125" s="627">
        <v>0.36033024982333545</v>
      </c>
      <c r="C125" s="625">
        <v>0.63966975017666461</v>
      </c>
      <c r="D125" s="626">
        <f t="shared" si="6"/>
        <v>1</v>
      </c>
      <c r="E125" s="627">
        <f t="shared" si="11"/>
        <v>1</v>
      </c>
      <c r="F125" s="625">
        <f t="shared" si="11"/>
        <v>0</v>
      </c>
      <c r="G125" s="626">
        <f t="shared" si="11"/>
        <v>1</v>
      </c>
      <c r="H125" s="627">
        <f t="shared" si="11"/>
        <v>1</v>
      </c>
      <c r="I125" s="625">
        <f t="shared" si="11"/>
        <v>1</v>
      </c>
      <c r="J125" s="625">
        <f t="shared" si="11"/>
        <v>1</v>
      </c>
      <c r="K125" s="625">
        <f t="shared" si="11"/>
        <v>1</v>
      </c>
      <c r="L125" s="625">
        <f t="shared" si="11"/>
        <v>1</v>
      </c>
      <c r="M125" s="626">
        <f t="shared" si="11"/>
        <v>1</v>
      </c>
    </row>
    <row r="126" spans="1:13" x14ac:dyDescent="0.25">
      <c r="A126" s="567">
        <f t="shared" si="7"/>
        <v>47907</v>
      </c>
      <c r="B126" s="628">
        <v>0.36033024982333545</v>
      </c>
      <c r="C126" s="620">
        <v>0.63966975017666461</v>
      </c>
      <c r="D126" s="621">
        <f t="shared" si="6"/>
        <v>1</v>
      </c>
      <c r="E126" s="628">
        <f t="shared" si="11"/>
        <v>1</v>
      </c>
      <c r="F126" s="620">
        <f t="shared" si="11"/>
        <v>0</v>
      </c>
      <c r="G126" s="621">
        <f t="shared" si="11"/>
        <v>1</v>
      </c>
      <c r="H126" s="628">
        <f t="shared" si="11"/>
        <v>1</v>
      </c>
      <c r="I126" s="620">
        <f t="shared" si="11"/>
        <v>1</v>
      </c>
      <c r="J126" s="620">
        <f t="shared" si="11"/>
        <v>1</v>
      </c>
      <c r="K126" s="620">
        <f t="shared" si="11"/>
        <v>1</v>
      </c>
      <c r="L126" s="620">
        <f t="shared" si="11"/>
        <v>1</v>
      </c>
      <c r="M126" s="621">
        <f t="shared" si="11"/>
        <v>1</v>
      </c>
    </row>
    <row r="127" spans="1:13" x14ac:dyDescent="0.25">
      <c r="A127" s="575">
        <f t="shared" si="7"/>
        <v>47938</v>
      </c>
      <c r="B127" s="627">
        <v>0.36033024982333545</v>
      </c>
      <c r="C127" s="625">
        <v>0.63966975017666461</v>
      </c>
      <c r="D127" s="626">
        <f t="shared" si="6"/>
        <v>1</v>
      </c>
      <c r="E127" s="627">
        <f t="shared" si="11"/>
        <v>1</v>
      </c>
      <c r="F127" s="625">
        <f t="shared" si="11"/>
        <v>0</v>
      </c>
      <c r="G127" s="626">
        <f t="shared" si="11"/>
        <v>1</v>
      </c>
      <c r="H127" s="627">
        <f t="shared" si="11"/>
        <v>1</v>
      </c>
      <c r="I127" s="625">
        <f t="shared" si="11"/>
        <v>1</v>
      </c>
      <c r="J127" s="625">
        <f t="shared" si="11"/>
        <v>1</v>
      </c>
      <c r="K127" s="625">
        <f t="shared" si="11"/>
        <v>1</v>
      </c>
      <c r="L127" s="625">
        <f t="shared" si="11"/>
        <v>1</v>
      </c>
      <c r="M127" s="626">
        <f t="shared" si="11"/>
        <v>1</v>
      </c>
    </row>
    <row r="128" spans="1:13" x14ac:dyDescent="0.25">
      <c r="A128" s="567">
        <f t="shared" si="7"/>
        <v>47968</v>
      </c>
      <c r="B128" s="628">
        <v>0.36033024982333545</v>
      </c>
      <c r="C128" s="620">
        <v>0.63966975017666461</v>
      </c>
      <c r="D128" s="621">
        <f t="shared" si="6"/>
        <v>1</v>
      </c>
      <c r="E128" s="628">
        <f t="shared" si="11"/>
        <v>1</v>
      </c>
      <c r="F128" s="620">
        <f t="shared" si="11"/>
        <v>0</v>
      </c>
      <c r="G128" s="621">
        <f t="shared" si="11"/>
        <v>1</v>
      </c>
      <c r="H128" s="628">
        <f t="shared" si="11"/>
        <v>1</v>
      </c>
      <c r="I128" s="620">
        <f t="shared" si="11"/>
        <v>1</v>
      </c>
      <c r="J128" s="620">
        <f t="shared" si="11"/>
        <v>1</v>
      </c>
      <c r="K128" s="620">
        <f t="shared" si="11"/>
        <v>1</v>
      </c>
      <c r="L128" s="620">
        <f t="shared" si="11"/>
        <v>1</v>
      </c>
      <c r="M128" s="621">
        <f t="shared" si="11"/>
        <v>1</v>
      </c>
    </row>
    <row r="129" spans="1:13" x14ac:dyDescent="0.25">
      <c r="A129" s="575">
        <f t="shared" si="7"/>
        <v>47999</v>
      </c>
      <c r="B129" s="627">
        <v>0.36033024982333545</v>
      </c>
      <c r="C129" s="625">
        <v>0.63966975017666461</v>
      </c>
      <c r="D129" s="626">
        <f t="shared" si="6"/>
        <v>1</v>
      </c>
      <c r="E129" s="627">
        <f t="shared" si="11"/>
        <v>1</v>
      </c>
      <c r="F129" s="625">
        <f t="shared" si="11"/>
        <v>0</v>
      </c>
      <c r="G129" s="626">
        <f t="shared" si="11"/>
        <v>1</v>
      </c>
      <c r="H129" s="627">
        <f t="shared" si="11"/>
        <v>1</v>
      </c>
      <c r="I129" s="625">
        <f t="shared" si="11"/>
        <v>1</v>
      </c>
      <c r="J129" s="625">
        <f t="shared" si="11"/>
        <v>1</v>
      </c>
      <c r="K129" s="625">
        <f t="shared" si="11"/>
        <v>1</v>
      </c>
      <c r="L129" s="625">
        <f t="shared" si="11"/>
        <v>1</v>
      </c>
      <c r="M129" s="626">
        <f t="shared" si="11"/>
        <v>1</v>
      </c>
    </row>
    <row r="130" spans="1:13" x14ac:dyDescent="0.25">
      <c r="A130" s="567">
        <f t="shared" si="7"/>
        <v>48029</v>
      </c>
      <c r="B130" s="628">
        <v>0.36033024982333545</v>
      </c>
      <c r="C130" s="620">
        <v>0.63966975017666461</v>
      </c>
      <c r="D130" s="621">
        <f t="shared" ref="D130:D193" si="12">+B130+C130</f>
        <v>1</v>
      </c>
      <c r="E130" s="628">
        <f t="shared" si="11"/>
        <v>1</v>
      </c>
      <c r="F130" s="620">
        <f t="shared" si="11"/>
        <v>0</v>
      </c>
      <c r="G130" s="621">
        <f t="shared" si="11"/>
        <v>1</v>
      </c>
      <c r="H130" s="628">
        <f t="shared" si="11"/>
        <v>1</v>
      </c>
      <c r="I130" s="620">
        <f t="shared" si="11"/>
        <v>1</v>
      </c>
      <c r="J130" s="620">
        <f t="shared" si="11"/>
        <v>1</v>
      </c>
      <c r="K130" s="620">
        <f t="shared" si="11"/>
        <v>1</v>
      </c>
      <c r="L130" s="620">
        <f t="shared" si="11"/>
        <v>1</v>
      </c>
      <c r="M130" s="621">
        <f t="shared" si="11"/>
        <v>1</v>
      </c>
    </row>
    <row r="131" spans="1:13" x14ac:dyDescent="0.25">
      <c r="A131" s="575">
        <f t="shared" ref="A131:A194" si="13">+EOMONTH(A130,1)</f>
        <v>48060</v>
      </c>
      <c r="B131" s="627">
        <v>0.36033024982333545</v>
      </c>
      <c r="C131" s="625">
        <v>0.63966975017666461</v>
      </c>
      <c r="D131" s="626">
        <f t="shared" si="12"/>
        <v>1</v>
      </c>
      <c r="E131" s="627">
        <f t="shared" ref="E131:M146" si="14">+E130</f>
        <v>1</v>
      </c>
      <c r="F131" s="625">
        <f t="shared" si="14"/>
        <v>0</v>
      </c>
      <c r="G131" s="626">
        <f t="shared" si="14"/>
        <v>1</v>
      </c>
      <c r="H131" s="627">
        <f t="shared" si="14"/>
        <v>1</v>
      </c>
      <c r="I131" s="625">
        <f t="shared" si="14"/>
        <v>1</v>
      </c>
      <c r="J131" s="625">
        <f t="shared" si="14"/>
        <v>1</v>
      </c>
      <c r="K131" s="625">
        <f t="shared" si="14"/>
        <v>1</v>
      </c>
      <c r="L131" s="625">
        <f t="shared" si="14"/>
        <v>1</v>
      </c>
      <c r="M131" s="626">
        <f t="shared" si="14"/>
        <v>1</v>
      </c>
    </row>
    <row r="132" spans="1:13" x14ac:dyDescent="0.25">
      <c r="A132" s="567">
        <f t="shared" si="13"/>
        <v>48091</v>
      </c>
      <c r="B132" s="628">
        <v>0.36033024982333545</v>
      </c>
      <c r="C132" s="620">
        <v>0.63966975017666461</v>
      </c>
      <c r="D132" s="621">
        <f t="shared" si="12"/>
        <v>1</v>
      </c>
      <c r="E132" s="628">
        <f t="shared" si="14"/>
        <v>1</v>
      </c>
      <c r="F132" s="620">
        <f t="shared" si="14"/>
        <v>0</v>
      </c>
      <c r="G132" s="621">
        <f t="shared" si="14"/>
        <v>1</v>
      </c>
      <c r="H132" s="628">
        <f t="shared" si="14"/>
        <v>1</v>
      </c>
      <c r="I132" s="620">
        <f t="shared" si="14"/>
        <v>1</v>
      </c>
      <c r="J132" s="620">
        <f t="shared" si="14"/>
        <v>1</v>
      </c>
      <c r="K132" s="620">
        <f t="shared" si="14"/>
        <v>1</v>
      </c>
      <c r="L132" s="620">
        <f t="shared" si="14"/>
        <v>1</v>
      </c>
      <c r="M132" s="621">
        <f t="shared" si="14"/>
        <v>1</v>
      </c>
    </row>
    <row r="133" spans="1:13" x14ac:dyDescent="0.25">
      <c r="A133" s="575">
        <f t="shared" si="13"/>
        <v>48121</v>
      </c>
      <c r="B133" s="627">
        <v>0.36033024982333545</v>
      </c>
      <c r="C133" s="625">
        <v>0.63966975017666461</v>
      </c>
      <c r="D133" s="626">
        <f t="shared" si="12"/>
        <v>1</v>
      </c>
      <c r="E133" s="627">
        <f t="shared" si="14"/>
        <v>1</v>
      </c>
      <c r="F133" s="625">
        <f t="shared" si="14"/>
        <v>0</v>
      </c>
      <c r="G133" s="626">
        <f t="shared" si="14"/>
        <v>1</v>
      </c>
      <c r="H133" s="627">
        <f t="shared" si="14"/>
        <v>1</v>
      </c>
      <c r="I133" s="625">
        <f t="shared" si="14"/>
        <v>1</v>
      </c>
      <c r="J133" s="625">
        <f t="shared" si="14"/>
        <v>1</v>
      </c>
      <c r="K133" s="625">
        <f t="shared" si="14"/>
        <v>1</v>
      </c>
      <c r="L133" s="625">
        <f t="shared" si="14"/>
        <v>1</v>
      </c>
      <c r="M133" s="626">
        <f t="shared" si="14"/>
        <v>1</v>
      </c>
    </row>
    <row r="134" spans="1:13" x14ac:dyDescent="0.25">
      <c r="A134" s="567">
        <f t="shared" si="13"/>
        <v>48152</v>
      </c>
      <c r="B134" s="628">
        <v>0.36033024982333545</v>
      </c>
      <c r="C134" s="620">
        <v>0.63966975017666461</v>
      </c>
      <c r="D134" s="621">
        <f t="shared" si="12"/>
        <v>1</v>
      </c>
      <c r="E134" s="628">
        <f t="shared" si="14"/>
        <v>1</v>
      </c>
      <c r="F134" s="620">
        <f t="shared" si="14"/>
        <v>0</v>
      </c>
      <c r="G134" s="621">
        <f t="shared" si="14"/>
        <v>1</v>
      </c>
      <c r="H134" s="628">
        <f t="shared" si="14"/>
        <v>1</v>
      </c>
      <c r="I134" s="620">
        <f t="shared" si="14"/>
        <v>1</v>
      </c>
      <c r="J134" s="620">
        <f t="shared" si="14"/>
        <v>1</v>
      </c>
      <c r="K134" s="620">
        <f t="shared" si="14"/>
        <v>1</v>
      </c>
      <c r="L134" s="620">
        <f t="shared" si="14"/>
        <v>1</v>
      </c>
      <c r="M134" s="621">
        <f t="shared" si="14"/>
        <v>1</v>
      </c>
    </row>
    <row r="135" spans="1:13" x14ac:dyDescent="0.25">
      <c r="A135" s="575">
        <f t="shared" si="13"/>
        <v>48182</v>
      </c>
      <c r="B135" s="627">
        <v>0.36033024982333545</v>
      </c>
      <c r="C135" s="625">
        <v>0.63966975017666461</v>
      </c>
      <c r="D135" s="626">
        <f t="shared" si="12"/>
        <v>1</v>
      </c>
      <c r="E135" s="627">
        <f t="shared" si="14"/>
        <v>1</v>
      </c>
      <c r="F135" s="625">
        <f t="shared" si="14"/>
        <v>0</v>
      </c>
      <c r="G135" s="626">
        <f t="shared" si="14"/>
        <v>1</v>
      </c>
      <c r="H135" s="627">
        <f t="shared" si="14"/>
        <v>1</v>
      </c>
      <c r="I135" s="625">
        <f t="shared" si="14"/>
        <v>1</v>
      </c>
      <c r="J135" s="625">
        <f t="shared" si="14"/>
        <v>1</v>
      </c>
      <c r="K135" s="625">
        <f t="shared" si="14"/>
        <v>1</v>
      </c>
      <c r="L135" s="625">
        <f t="shared" si="14"/>
        <v>1</v>
      </c>
      <c r="M135" s="626">
        <f t="shared" si="14"/>
        <v>1</v>
      </c>
    </row>
    <row r="136" spans="1:13" x14ac:dyDescent="0.25">
      <c r="A136" s="567">
        <f t="shared" si="13"/>
        <v>48213</v>
      </c>
      <c r="B136" s="628">
        <v>0.36033024982333545</v>
      </c>
      <c r="C136" s="620">
        <v>0.63966975017666461</v>
      </c>
      <c r="D136" s="621">
        <f t="shared" si="12"/>
        <v>1</v>
      </c>
      <c r="E136" s="628">
        <f t="shared" si="14"/>
        <v>1</v>
      </c>
      <c r="F136" s="620">
        <f t="shared" si="14"/>
        <v>0</v>
      </c>
      <c r="G136" s="621">
        <f t="shared" si="14"/>
        <v>1</v>
      </c>
      <c r="H136" s="628">
        <f t="shared" si="14"/>
        <v>1</v>
      </c>
      <c r="I136" s="620">
        <f t="shared" si="14"/>
        <v>1</v>
      </c>
      <c r="J136" s="620">
        <f t="shared" si="14"/>
        <v>1</v>
      </c>
      <c r="K136" s="620">
        <f t="shared" si="14"/>
        <v>1</v>
      </c>
      <c r="L136" s="620">
        <f t="shared" si="14"/>
        <v>1</v>
      </c>
      <c r="M136" s="621">
        <f t="shared" si="14"/>
        <v>1</v>
      </c>
    </row>
    <row r="137" spans="1:13" x14ac:dyDescent="0.25">
      <c r="A137" s="575">
        <f t="shared" si="13"/>
        <v>48244</v>
      </c>
      <c r="B137" s="627">
        <v>0.36033024982333545</v>
      </c>
      <c r="C137" s="625">
        <v>0.63966975017666461</v>
      </c>
      <c r="D137" s="626">
        <f t="shared" si="12"/>
        <v>1</v>
      </c>
      <c r="E137" s="627">
        <f t="shared" si="14"/>
        <v>1</v>
      </c>
      <c r="F137" s="625">
        <f t="shared" si="14"/>
        <v>0</v>
      </c>
      <c r="G137" s="626">
        <f t="shared" si="14"/>
        <v>1</v>
      </c>
      <c r="H137" s="627">
        <f t="shared" si="14"/>
        <v>1</v>
      </c>
      <c r="I137" s="625">
        <f t="shared" si="14"/>
        <v>1</v>
      </c>
      <c r="J137" s="625">
        <f t="shared" si="14"/>
        <v>1</v>
      </c>
      <c r="K137" s="625">
        <f t="shared" si="14"/>
        <v>1</v>
      </c>
      <c r="L137" s="625">
        <f t="shared" si="14"/>
        <v>1</v>
      </c>
      <c r="M137" s="626">
        <f t="shared" si="14"/>
        <v>1</v>
      </c>
    </row>
    <row r="138" spans="1:13" x14ac:dyDescent="0.25">
      <c r="A138" s="567">
        <f t="shared" si="13"/>
        <v>48273</v>
      </c>
      <c r="B138" s="628">
        <v>0.36033024982333545</v>
      </c>
      <c r="C138" s="620">
        <v>0.63966975017666461</v>
      </c>
      <c r="D138" s="621">
        <f t="shared" si="12"/>
        <v>1</v>
      </c>
      <c r="E138" s="628">
        <f t="shared" si="14"/>
        <v>1</v>
      </c>
      <c r="F138" s="620">
        <f t="shared" si="14"/>
        <v>0</v>
      </c>
      <c r="G138" s="621">
        <f t="shared" si="14"/>
        <v>1</v>
      </c>
      <c r="H138" s="628">
        <f t="shared" si="14"/>
        <v>1</v>
      </c>
      <c r="I138" s="620">
        <f t="shared" si="14"/>
        <v>1</v>
      </c>
      <c r="J138" s="620">
        <f t="shared" si="14"/>
        <v>1</v>
      </c>
      <c r="K138" s="620">
        <f t="shared" si="14"/>
        <v>1</v>
      </c>
      <c r="L138" s="620">
        <f t="shared" si="14"/>
        <v>1</v>
      </c>
      <c r="M138" s="621">
        <f t="shared" si="14"/>
        <v>1</v>
      </c>
    </row>
    <row r="139" spans="1:13" x14ac:dyDescent="0.25">
      <c r="A139" s="575">
        <f t="shared" si="13"/>
        <v>48304</v>
      </c>
      <c r="B139" s="627">
        <v>0.36033024982333545</v>
      </c>
      <c r="C139" s="625">
        <v>0.63966975017666461</v>
      </c>
      <c r="D139" s="626">
        <f t="shared" si="12"/>
        <v>1</v>
      </c>
      <c r="E139" s="627">
        <f t="shared" si="14"/>
        <v>1</v>
      </c>
      <c r="F139" s="625">
        <f t="shared" si="14"/>
        <v>0</v>
      </c>
      <c r="G139" s="626">
        <f t="shared" si="14"/>
        <v>1</v>
      </c>
      <c r="H139" s="627">
        <f t="shared" si="14"/>
        <v>1</v>
      </c>
      <c r="I139" s="625">
        <f t="shared" si="14"/>
        <v>1</v>
      </c>
      <c r="J139" s="625">
        <f t="shared" si="14"/>
        <v>1</v>
      </c>
      <c r="K139" s="625">
        <f t="shared" si="14"/>
        <v>1</v>
      </c>
      <c r="L139" s="625">
        <f t="shared" si="14"/>
        <v>1</v>
      </c>
      <c r="M139" s="626">
        <f t="shared" si="14"/>
        <v>1</v>
      </c>
    </row>
    <row r="140" spans="1:13" x14ac:dyDescent="0.25">
      <c r="A140" s="567">
        <f t="shared" si="13"/>
        <v>48334</v>
      </c>
      <c r="B140" s="628">
        <v>0.36033024982333545</v>
      </c>
      <c r="C140" s="620">
        <v>0.63966975017666461</v>
      </c>
      <c r="D140" s="621">
        <f t="shared" si="12"/>
        <v>1</v>
      </c>
      <c r="E140" s="628">
        <f t="shared" si="14"/>
        <v>1</v>
      </c>
      <c r="F140" s="620">
        <f t="shared" si="14"/>
        <v>0</v>
      </c>
      <c r="G140" s="621">
        <f t="shared" si="14"/>
        <v>1</v>
      </c>
      <c r="H140" s="628">
        <f t="shared" si="14"/>
        <v>1</v>
      </c>
      <c r="I140" s="620">
        <f t="shared" si="14"/>
        <v>1</v>
      </c>
      <c r="J140" s="620">
        <f t="shared" si="14"/>
        <v>1</v>
      </c>
      <c r="K140" s="620">
        <f t="shared" si="14"/>
        <v>1</v>
      </c>
      <c r="L140" s="620">
        <f t="shared" si="14"/>
        <v>1</v>
      </c>
      <c r="M140" s="621">
        <f t="shared" si="14"/>
        <v>1</v>
      </c>
    </row>
    <row r="141" spans="1:13" x14ac:dyDescent="0.25">
      <c r="A141" s="575">
        <f t="shared" si="13"/>
        <v>48365</v>
      </c>
      <c r="B141" s="627">
        <v>0.36033024982333545</v>
      </c>
      <c r="C141" s="625">
        <v>0.63966975017666461</v>
      </c>
      <c r="D141" s="626">
        <f t="shared" si="12"/>
        <v>1</v>
      </c>
      <c r="E141" s="627">
        <f t="shared" si="14"/>
        <v>1</v>
      </c>
      <c r="F141" s="625">
        <f t="shared" si="14"/>
        <v>0</v>
      </c>
      <c r="G141" s="626">
        <f t="shared" si="14"/>
        <v>1</v>
      </c>
      <c r="H141" s="627">
        <f t="shared" si="14"/>
        <v>1</v>
      </c>
      <c r="I141" s="625">
        <f t="shared" si="14"/>
        <v>1</v>
      </c>
      <c r="J141" s="625">
        <f t="shared" si="14"/>
        <v>1</v>
      </c>
      <c r="K141" s="625">
        <f t="shared" si="14"/>
        <v>1</v>
      </c>
      <c r="L141" s="625">
        <f t="shared" si="14"/>
        <v>1</v>
      </c>
      <c r="M141" s="626">
        <f t="shared" si="14"/>
        <v>1</v>
      </c>
    </row>
    <row r="142" spans="1:13" x14ac:dyDescent="0.25">
      <c r="A142" s="567">
        <f t="shared" si="13"/>
        <v>48395</v>
      </c>
      <c r="B142" s="628">
        <v>0.36033024982333545</v>
      </c>
      <c r="C142" s="620">
        <v>0.63966975017666461</v>
      </c>
      <c r="D142" s="621">
        <f t="shared" si="12"/>
        <v>1</v>
      </c>
      <c r="E142" s="628">
        <f t="shared" si="14"/>
        <v>1</v>
      </c>
      <c r="F142" s="620">
        <f t="shared" si="14"/>
        <v>0</v>
      </c>
      <c r="G142" s="621">
        <f t="shared" si="14"/>
        <v>1</v>
      </c>
      <c r="H142" s="628">
        <f t="shared" si="14"/>
        <v>1</v>
      </c>
      <c r="I142" s="620">
        <f t="shared" si="14"/>
        <v>1</v>
      </c>
      <c r="J142" s="620">
        <f t="shared" si="14"/>
        <v>1</v>
      </c>
      <c r="K142" s="620">
        <f t="shared" si="14"/>
        <v>1</v>
      </c>
      <c r="L142" s="620">
        <f t="shared" si="14"/>
        <v>1</v>
      </c>
      <c r="M142" s="621">
        <f t="shared" si="14"/>
        <v>1</v>
      </c>
    </row>
    <row r="143" spans="1:13" x14ac:dyDescent="0.25">
      <c r="A143" s="575">
        <f t="shared" si="13"/>
        <v>48426</v>
      </c>
      <c r="B143" s="627">
        <v>0.36033024982333545</v>
      </c>
      <c r="C143" s="625">
        <v>0.63966975017666461</v>
      </c>
      <c r="D143" s="626">
        <f t="shared" si="12"/>
        <v>1</v>
      </c>
      <c r="E143" s="627">
        <f t="shared" si="14"/>
        <v>1</v>
      </c>
      <c r="F143" s="625">
        <f t="shared" si="14"/>
        <v>0</v>
      </c>
      <c r="G143" s="626">
        <f t="shared" si="14"/>
        <v>1</v>
      </c>
      <c r="H143" s="627">
        <f t="shared" si="14"/>
        <v>1</v>
      </c>
      <c r="I143" s="625">
        <f t="shared" si="14"/>
        <v>1</v>
      </c>
      <c r="J143" s="625">
        <f t="shared" si="14"/>
        <v>1</v>
      </c>
      <c r="K143" s="625">
        <f t="shared" si="14"/>
        <v>1</v>
      </c>
      <c r="L143" s="625">
        <f t="shared" si="14"/>
        <v>1</v>
      </c>
      <c r="M143" s="626">
        <f t="shared" si="14"/>
        <v>1</v>
      </c>
    </row>
    <row r="144" spans="1:13" x14ac:dyDescent="0.25">
      <c r="A144" s="567">
        <f t="shared" si="13"/>
        <v>48457</v>
      </c>
      <c r="B144" s="628">
        <v>0.36033024982333545</v>
      </c>
      <c r="C144" s="620">
        <v>0.63966975017666461</v>
      </c>
      <c r="D144" s="621">
        <f t="shared" si="12"/>
        <v>1</v>
      </c>
      <c r="E144" s="628">
        <f t="shared" si="14"/>
        <v>1</v>
      </c>
      <c r="F144" s="620">
        <f t="shared" si="14"/>
        <v>0</v>
      </c>
      <c r="G144" s="621">
        <f t="shared" si="14"/>
        <v>1</v>
      </c>
      <c r="H144" s="628">
        <f t="shared" si="14"/>
        <v>1</v>
      </c>
      <c r="I144" s="620">
        <f t="shared" si="14"/>
        <v>1</v>
      </c>
      <c r="J144" s="620">
        <f t="shared" si="14"/>
        <v>1</v>
      </c>
      <c r="K144" s="620">
        <f t="shared" si="14"/>
        <v>1</v>
      </c>
      <c r="L144" s="620">
        <f t="shared" si="14"/>
        <v>1</v>
      </c>
      <c r="M144" s="621">
        <f t="shared" si="14"/>
        <v>1</v>
      </c>
    </row>
    <row r="145" spans="1:13" x14ac:dyDescent="0.25">
      <c r="A145" s="575">
        <f t="shared" si="13"/>
        <v>48487</v>
      </c>
      <c r="B145" s="627">
        <v>0.36033024982333545</v>
      </c>
      <c r="C145" s="625">
        <v>0.63966975017666461</v>
      </c>
      <c r="D145" s="626">
        <f t="shared" si="12"/>
        <v>1</v>
      </c>
      <c r="E145" s="627">
        <f t="shared" si="14"/>
        <v>1</v>
      </c>
      <c r="F145" s="625">
        <f t="shared" si="14"/>
        <v>0</v>
      </c>
      <c r="G145" s="626">
        <f t="shared" si="14"/>
        <v>1</v>
      </c>
      <c r="H145" s="627">
        <f t="shared" si="14"/>
        <v>1</v>
      </c>
      <c r="I145" s="625">
        <f t="shared" si="14"/>
        <v>1</v>
      </c>
      <c r="J145" s="625">
        <f t="shared" si="14"/>
        <v>1</v>
      </c>
      <c r="K145" s="625">
        <f t="shared" si="14"/>
        <v>1</v>
      </c>
      <c r="L145" s="625">
        <f t="shared" si="14"/>
        <v>1</v>
      </c>
      <c r="M145" s="626">
        <f t="shared" si="14"/>
        <v>1</v>
      </c>
    </row>
    <row r="146" spans="1:13" x14ac:dyDescent="0.25">
      <c r="A146" s="567">
        <f t="shared" si="13"/>
        <v>48518</v>
      </c>
      <c r="B146" s="628">
        <v>0.36033024982333545</v>
      </c>
      <c r="C146" s="620">
        <v>0.63966975017666461</v>
      </c>
      <c r="D146" s="621">
        <f t="shared" si="12"/>
        <v>1</v>
      </c>
      <c r="E146" s="628">
        <f t="shared" si="14"/>
        <v>1</v>
      </c>
      <c r="F146" s="620">
        <f t="shared" si="14"/>
        <v>0</v>
      </c>
      <c r="G146" s="621">
        <f t="shared" si="14"/>
        <v>1</v>
      </c>
      <c r="H146" s="628">
        <f t="shared" si="14"/>
        <v>1</v>
      </c>
      <c r="I146" s="620">
        <f t="shared" si="14"/>
        <v>1</v>
      </c>
      <c r="J146" s="620">
        <f t="shared" si="14"/>
        <v>1</v>
      </c>
      <c r="K146" s="620">
        <f t="shared" si="14"/>
        <v>1</v>
      </c>
      <c r="L146" s="620">
        <f t="shared" si="14"/>
        <v>1</v>
      </c>
      <c r="M146" s="621">
        <f t="shared" si="14"/>
        <v>1</v>
      </c>
    </row>
    <row r="147" spans="1:13" x14ac:dyDescent="0.25">
      <c r="A147" s="575">
        <f t="shared" si="13"/>
        <v>48548</v>
      </c>
      <c r="B147" s="627">
        <v>0.36033024982333545</v>
      </c>
      <c r="C147" s="625">
        <v>0.63966975017666461</v>
      </c>
      <c r="D147" s="626">
        <f t="shared" si="12"/>
        <v>1</v>
      </c>
      <c r="E147" s="627">
        <f t="shared" ref="E147:M162" si="15">+E146</f>
        <v>1</v>
      </c>
      <c r="F147" s="625">
        <f t="shared" si="15"/>
        <v>0</v>
      </c>
      <c r="G147" s="626">
        <f t="shared" si="15"/>
        <v>1</v>
      </c>
      <c r="H147" s="627">
        <f t="shared" si="15"/>
        <v>1</v>
      </c>
      <c r="I147" s="625">
        <f t="shared" si="15"/>
        <v>1</v>
      </c>
      <c r="J147" s="625">
        <f t="shared" si="15"/>
        <v>1</v>
      </c>
      <c r="K147" s="625">
        <f t="shared" si="15"/>
        <v>1</v>
      </c>
      <c r="L147" s="625">
        <f t="shared" si="15"/>
        <v>1</v>
      </c>
      <c r="M147" s="626">
        <f t="shared" si="15"/>
        <v>1</v>
      </c>
    </row>
    <row r="148" spans="1:13" x14ac:dyDescent="0.25">
      <c r="A148" s="567">
        <f t="shared" si="13"/>
        <v>48579</v>
      </c>
      <c r="B148" s="628">
        <v>0.36033024982333545</v>
      </c>
      <c r="C148" s="620">
        <v>0.63966975017666461</v>
      </c>
      <c r="D148" s="621">
        <f t="shared" si="12"/>
        <v>1</v>
      </c>
      <c r="E148" s="628">
        <f t="shared" si="15"/>
        <v>1</v>
      </c>
      <c r="F148" s="620">
        <f t="shared" si="15"/>
        <v>0</v>
      </c>
      <c r="G148" s="621">
        <f t="shared" si="15"/>
        <v>1</v>
      </c>
      <c r="H148" s="628">
        <f t="shared" si="15"/>
        <v>1</v>
      </c>
      <c r="I148" s="620">
        <f t="shared" si="15"/>
        <v>1</v>
      </c>
      <c r="J148" s="620">
        <f t="shared" si="15"/>
        <v>1</v>
      </c>
      <c r="K148" s="620">
        <f t="shared" si="15"/>
        <v>1</v>
      </c>
      <c r="L148" s="620">
        <f t="shared" si="15"/>
        <v>1</v>
      </c>
      <c r="M148" s="621">
        <f t="shared" si="15"/>
        <v>1</v>
      </c>
    </row>
    <row r="149" spans="1:13" x14ac:dyDescent="0.25">
      <c r="A149" s="575">
        <f t="shared" si="13"/>
        <v>48610</v>
      </c>
      <c r="B149" s="627">
        <v>0.36033024982333545</v>
      </c>
      <c r="C149" s="625">
        <v>0.63966975017666461</v>
      </c>
      <c r="D149" s="626">
        <f t="shared" si="12"/>
        <v>1</v>
      </c>
      <c r="E149" s="627">
        <f t="shared" si="15"/>
        <v>1</v>
      </c>
      <c r="F149" s="625">
        <f t="shared" si="15"/>
        <v>0</v>
      </c>
      <c r="G149" s="626">
        <f t="shared" si="15"/>
        <v>1</v>
      </c>
      <c r="H149" s="627">
        <f t="shared" si="15"/>
        <v>1</v>
      </c>
      <c r="I149" s="625">
        <f t="shared" si="15"/>
        <v>1</v>
      </c>
      <c r="J149" s="625">
        <f t="shared" si="15"/>
        <v>1</v>
      </c>
      <c r="K149" s="625">
        <f t="shared" si="15"/>
        <v>1</v>
      </c>
      <c r="L149" s="625">
        <f t="shared" si="15"/>
        <v>1</v>
      </c>
      <c r="M149" s="626">
        <f t="shared" si="15"/>
        <v>1</v>
      </c>
    </row>
    <row r="150" spans="1:13" x14ac:dyDescent="0.25">
      <c r="A150" s="567">
        <f t="shared" si="13"/>
        <v>48638</v>
      </c>
      <c r="B150" s="628">
        <v>0.36033024982333545</v>
      </c>
      <c r="C150" s="620">
        <v>0.63966975017666461</v>
      </c>
      <c r="D150" s="621">
        <f t="shared" si="12"/>
        <v>1</v>
      </c>
      <c r="E150" s="628">
        <f t="shared" si="15"/>
        <v>1</v>
      </c>
      <c r="F150" s="620">
        <f t="shared" si="15"/>
        <v>0</v>
      </c>
      <c r="G150" s="621">
        <f t="shared" si="15"/>
        <v>1</v>
      </c>
      <c r="H150" s="628">
        <f t="shared" si="15"/>
        <v>1</v>
      </c>
      <c r="I150" s="620">
        <f t="shared" si="15"/>
        <v>1</v>
      </c>
      <c r="J150" s="620">
        <f t="shared" si="15"/>
        <v>1</v>
      </c>
      <c r="K150" s="620">
        <f t="shared" si="15"/>
        <v>1</v>
      </c>
      <c r="L150" s="620">
        <f t="shared" si="15"/>
        <v>1</v>
      </c>
      <c r="M150" s="621">
        <f t="shared" si="15"/>
        <v>1</v>
      </c>
    </row>
    <row r="151" spans="1:13" x14ac:dyDescent="0.25">
      <c r="A151" s="575">
        <f t="shared" si="13"/>
        <v>48669</v>
      </c>
      <c r="B151" s="627">
        <v>0.36033024982333545</v>
      </c>
      <c r="C151" s="625">
        <v>0.63966975017666461</v>
      </c>
      <c r="D151" s="626">
        <f t="shared" si="12"/>
        <v>1</v>
      </c>
      <c r="E151" s="627">
        <f t="shared" si="15"/>
        <v>1</v>
      </c>
      <c r="F151" s="625">
        <f t="shared" si="15"/>
        <v>0</v>
      </c>
      <c r="G151" s="626">
        <f t="shared" si="15"/>
        <v>1</v>
      </c>
      <c r="H151" s="627">
        <f t="shared" si="15"/>
        <v>1</v>
      </c>
      <c r="I151" s="625">
        <f t="shared" si="15"/>
        <v>1</v>
      </c>
      <c r="J151" s="625">
        <f t="shared" si="15"/>
        <v>1</v>
      </c>
      <c r="K151" s="625">
        <f t="shared" si="15"/>
        <v>1</v>
      </c>
      <c r="L151" s="625">
        <f t="shared" si="15"/>
        <v>1</v>
      </c>
      <c r="M151" s="626">
        <f t="shared" si="15"/>
        <v>1</v>
      </c>
    </row>
    <row r="152" spans="1:13" x14ac:dyDescent="0.25">
      <c r="A152" s="567">
        <f t="shared" si="13"/>
        <v>48699</v>
      </c>
      <c r="B152" s="628">
        <v>0.36033024982333545</v>
      </c>
      <c r="C152" s="620">
        <v>0.63966975017666461</v>
      </c>
      <c r="D152" s="621">
        <f t="shared" si="12"/>
        <v>1</v>
      </c>
      <c r="E152" s="628">
        <f t="shared" si="15"/>
        <v>1</v>
      </c>
      <c r="F152" s="620">
        <f t="shared" si="15"/>
        <v>0</v>
      </c>
      <c r="G152" s="621">
        <f t="shared" si="15"/>
        <v>1</v>
      </c>
      <c r="H152" s="628">
        <f t="shared" si="15"/>
        <v>1</v>
      </c>
      <c r="I152" s="620">
        <f t="shared" si="15"/>
        <v>1</v>
      </c>
      <c r="J152" s="620">
        <f t="shared" si="15"/>
        <v>1</v>
      </c>
      <c r="K152" s="620">
        <f t="shared" si="15"/>
        <v>1</v>
      </c>
      <c r="L152" s="620">
        <f t="shared" si="15"/>
        <v>1</v>
      </c>
      <c r="M152" s="621">
        <f t="shared" si="15"/>
        <v>1</v>
      </c>
    </row>
    <row r="153" spans="1:13" x14ac:dyDescent="0.25">
      <c r="A153" s="575">
        <f t="shared" si="13"/>
        <v>48730</v>
      </c>
      <c r="B153" s="627">
        <v>0.36033024982333545</v>
      </c>
      <c r="C153" s="625">
        <v>0.63966975017666461</v>
      </c>
      <c r="D153" s="626">
        <f t="shared" si="12"/>
        <v>1</v>
      </c>
      <c r="E153" s="627">
        <f t="shared" si="15"/>
        <v>1</v>
      </c>
      <c r="F153" s="625">
        <f t="shared" si="15"/>
        <v>0</v>
      </c>
      <c r="G153" s="626">
        <f t="shared" si="15"/>
        <v>1</v>
      </c>
      <c r="H153" s="627">
        <f t="shared" si="15"/>
        <v>1</v>
      </c>
      <c r="I153" s="625">
        <f t="shared" si="15"/>
        <v>1</v>
      </c>
      <c r="J153" s="625">
        <f t="shared" si="15"/>
        <v>1</v>
      </c>
      <c r="K153" s="625">
        <f t="shared" si="15"/>
        <v>1</v>
      </c>
      <c r="L153" s="625">
        <f t="shared" si="15"/>
        <v>1</v>
      </c>
      <c r="M153" s="626">
        <f t="shared" si="15"/>
        <v>1</v>
      </c>
    </row>
    <row r="154" spans="1:13" x14ac:dyDescent="0.25">
      <c r="A154" s="567">
        <f t="shared" si="13"/>
        <v>48760</v>
      </c>
      <c r="B154" s="628">
        <v>0.36033024982333545</v>
      </c>
      <c r="C154" s="620">
        <v>0.63966975017666461</v>
      </c>
      <c r="D154" s="621">
        <f t="shared" si="12"/>
        <v>1</v>
      </c>
      <c r="E154" s="628">
        <f t="shared" si="15"/>
        <v>1</v>
      </c>
      <c r="F154" s="620">
        <f t="shared" si="15"/>
        <v>0</v>
      </c>
      <c r="G154" s="621">
        <f t="shared" si="15"/>
        <v>1</v>
      </c>
      <c r="H154" s="628">
        <f t="shared" si="15"/>
        <v>1</v>
      </c>
      <c r="I154" s="620">
        <f t="shared" si="15"/>
        <v>1</v>
      </c>
      <c r="J154" s="620">
        <f t="shared" si="15"/>
        <v>1</v>
      </c>
      <c r="K154" s="620">
        <f t="shared" si="15"/>
        <v>1</v>
      </c>
      <c r="L154" s="620">
        <f t="shared" si="15"/>
        <v>1</v>
      </c>
      <c r="M154" s="621">
        <f t="shared" si="15"/>
        <v>1</v>
      </c>
    </row>
    <row r="155" spans="1:13" x14ac:dyDescent="0.25">
      <c r="A155" s="575">
        <f t="shared" si="13"/>
        <v>48791</v>
      </c>
      <c r="B155" s="627">
        <v>0.36033024982333545</v>
      </c>
      <c r="C155" s="625">
        <v>0.63966975017666461</v>
      </c>
      <c r="D155" s="626">
        <f t="shared" si="12"/>
        <v>1</v>
      </c>
      <c r="E155" s="627">
        <f t="shared" si="15"/>
        <v>1</v>
      </c>
      <c r="F155" s="625">
        <f t="shared" si="15"/>
        <v>0</v>
      </c>
      <c r="G155" s="626">
        <f t="shared" si="15"/>
        <v>1</v>
      </c>
      <c r="H155" s="627">
        <f t="shared" si="15"/>
        <v>1</v>
      </c>
      <c r="I155" s="625">
        <f t="shared" si="15"/>
        <v>1</v>
      </c>
      <c r="J155" s="625">
        <f t="shared" si="15"/>
        <v>1</v>
      </c>
      <c r="K155" s="625">
        <f t="shared" si="15"/>
        <v>1</v>
      </c>
      <c r="L155" s="625">
        <f t="shared" si="15"/>
        <v>1</v>
      </c>
      <c r="M155" s="626">
        <f t="shared" si="15"/>
        <v>1</v>
      </c>
    </row>
    <row r="156" spans="1:13" x14ac:dyDescent="0.25">
      <c r="A156" s="567">
        <f t="shared" si="13"/>
        <v>48822</v>
      </c>
      <c r="B156" s="628">
        <v>0.36033024982333545</v>
      </c>
      <c r="C156" s="620">
        <v>0.63966975017666461</v>
      </c>
      <c r="D156" s="621">
        <f t="shared" si="12"/>
        <v>1</v>
      </c>
      <c r="E156" s="628">
        <f t="shared" si="15"/>
        <v>1</v>
      </c>
      <c r="F156" s="620">
        <f t="shared" si="15"/>
        <v>0</v>
      </c>
      <c r="G156" s="621">
        <f t="shared" si="15"/>
        <v>1</v>
      </c>
      <c r="H156" s="628">
        <f t="shared" si="15"/>
        <v>1</v>
      </c>
      <c r="I156" s="620">
        <f t="shared" si="15"/>
        <v>1</v>
      </c>
      <c r="J156" s="620">
        <f t="shared" si="15"/>
        <v>1</v>
      </c>
      <c r="K156" s="620">
        <f t="shared" si="15"/>
        <v>1</v>
      </c>
      <c r="L156" s="620">
        <f t="shared" si="15"/>
        <v>1</v>
      </c>
      <c r="M156" s="621">
        <f t="shared" si="15"/>
        <v>1</v>
      </c>
    </row>
    <row r="157" spans="1:13" x14ac:dyDescent="0.25">
      <c r="A157" s="575">
        <f t="shared" si="13"/>
        <v>48852</v>
      </c>
      <c r="B157" s="627">
        <v>0.36033024982333545</v>
      </c>
      <c r="C157" s="625">
        <v>0.63966975017666461</v>
      </c>
      <c r="D157" s="626">
        <f t="shared" si="12"/>
        <v>1</v>
      </c>
      <c r="E157" s="627">
        <f t="shared" si="15"/>
        <v>1</v>
      </c>
      <c r="F157" s="625">
        <f t="shared" si="15"/>
        <v>0</v>
      </c>
      <c r="G157" s="626">
        <f t="shared" si="15"/>
        <v>1</v>
      </c>
      <c r="H157" s="627">
        <f t="shared" si="15"/>
        <v>1</v>
      </c>
      <c r="I157" s="625">
        <f t="shared" si="15"/>
        <v>1</v>
      </c>
      <c r="J157" s="625">
        <f t="shared" si="15"/>
        <v>1</v>
      </c>
      <c r="K157" s="625">
        <f t="shared" si="15"/>
        <v>1</v>
      </c>
      <c r="L157" s="625">
        <f t="shared" si="15"/>
        <v>1</v>
      </c>
      <c r="M157" s="626">
        <f t="shared" si="15"/>
        <v>1</v>
      </c>
    </row>
    <row r="158" spans="1:13" x14ac:dyDescent="0.25">
      <c r="A158" s="567">
        <f t="shared" si="13"/>
        <v>48883</v>
      </c>
      <c r="B158" s="628">
        <v>0.36033024982333545</v>
      </c>
      <c r="C158" s="620">
        <v>0.63966975017666461</v>
      </c>
      <c r="D158" s="621">
        <f t="shared" si="12"/>
        <v>1</v>
      </c>
      <c r="E158" s="628">
        <f t="shared" si="15"/>
        <v>1</v>
      </c>
      <c r="F158" s="620">
        <f t="shared" si="15"/>
        <v>0</v>
      </c>
      <c r="G158" s="621">
        <f t="shared" si="15"/>
        <v>1</v>
      </c>
      <c r="H158" s="628">
        <f t="shared" si="15"/>
        <v>1</v>
      </c>
      <c r="I158" s="620">
        <f t="shared" si="15"/>
        <v>1</v>
      </c>
      <c r="J158" s="620">
        <f t="shared" si="15"/>
        <v>1</v>
      </c>
      <c r="K158" s="620">
        <f t="shared" si="15"/>
        <v>1</v>
      </c>
      <c r="L158" s="620">
        <f t="shared" si="15"/>
        <v>1</v>
      </c>
      <c r="M158" s="621">
        <f t="shared" si="15"/>
        <v>1</v>
      </c>
    </row>
    <row r="159" spans="1:13" x14ac:dyDescent="0.25">
      <c r="A159" s="575">
        <f t="shared" si="13"/>
        <v>48913</v>
      </c>
      <c r="B159" s="627">
        <v>0.36033024982333545</v>
      </c>
      <c r="C159" s="625">
        <v>0.63966975017666461</v>
      </c>
      <c r="D159" s="626">
        <f t="shared" si="12"/>
        <v>1</v>
      </c>
      <c r="E159" s="627">
        <f t="shared" si="15"/>
        <v>1</v>
      </c>
      <c r="F159" s="625">
        <f t="shared" si="15"/>
        <v>0</v>
      </c>
      <c r="G159" s="626">
        <f t="shared" si="15"/>
        <v>1</v>
      </c>
      <c r="H159" s="627">
        <f t="shared" si="15"/>
        <v>1</v>
      </c>
      <c r="I159" s="625">
        <f t="shared" si="15"/>
        <v>1</v>
      </c>
      <c r="J159" s="625">
        <f t="shared" si="15"/>
        <v>1</v>
      </c>
      <c r="K159" s="625">
        <f t="shared" si="15"/>
        <v>1</v>
      </c>
      <c r="L159" s="625">
        <f t="shared" si="15"/>
        <v>1</v>
      </c>
      <c r="M159" s="626">
        <f t="shared" si="15"/>
        <v>1</v>
      </c>
    </row>
    <row r="160" spans="1:13" x14ac:dyDescent="0.25">
      <c r="A160" s="567">
        <f t="shared" si="13"/>
        <v>48944</v>
      </c>
      <c r="B160" s="628">
        <v>0.36033024982333545</v>
      </c>
      <c r="C160" s="620">
        <v>0.63966975017666461</v>
      </c>
      <c r="D160" s="621">
        <f t="shared" si="12"/>
        <v>1</v>
      </c>
      <c r="E160" s="628">
        <f t="shared" si="15"/>
        <v>1</v>
      </c>
      <c r="F160" s="620">
        <f t="shared" si="15"/>
        <v>0</v>
      </c>
      <c r="G160" s="621">
        <f t="shared" si="15"/>
        <v>1</v>
      </c>
      <c r="H160" s="628">
        <f t="shared" si="15"/>
        <v>1</v>
      </c>
      <c r="I160" s="620">
        <f t="shared" si="15"/>
        <v>1</v>
      </c>
      <c r="J160" s="620">
        <f t="shared" si="15"/>
        <v>1</v>
      </c>
      <c r="K160" s="620">
        <f t="shared" si="15"/>
        <v>1</v>
      </c>
      <c r="L160" s="620">
        <f t="shared" si="15"/>
        <v>1</v>
      </c>
      <c r="M160" s="621">
        <f t="shared" si="15"/>
        <v>1</v>
      </c>
    </row>
    <row r="161" spans="1:13" x14ac:dyDescent="0.25">
      <c r="A161" s="575">
        <f t="shared" si="13"/>
        <v>48975</v>
      </c>
      <c r="B161" s="627">
        <v>0.36033024982333545</v>
      </c>
      <c r="C161" s="625">
        <v>0.63966975017666461</v>
      </c>
      <c r="D161" s="626">
        <f t="shared" si="12"/>
        <v>1</v>
      </c>
      <c r="E161" s="627">
        <f t="shared" si="15"/>
        <v>1</v>
      </c>
      <c r="F161" s="625">
        <f t="shared" si="15"/>
        <v>0</v>
      </c>
      <c r="G161" s="626">
        <f t="shared" si="15"/>
        <v>1</v>
      </c>
      <c r="H161" s="627">
        <f t="shared" si="15"/>
        <v>1</v>
      </c>
      <c r="I161" s="625">
        <f t="shared" si="15"/>
        <v>1</v>
      </c>
      <c r="J161" s="625">
        <f t="shared" si="15"/>
        <v>1</v>
      </c>
      <c r="K161" s="625">
        <f t="shared" si="15"/>
        <v>1</v>
      </c>
      <c r="L161" s="625">
        <f t="shared" si="15"/>
        <v>1</v>
      </c>
      <c r="M161" s="626">
        <f t="shared" si="15"/>
        <v>1</v>
      </c>
    </row>
    <row r="162" spans="1:13" x14ac:dyDescent="0.25">
      <c r="A162" s="567">
        <f t="shared" si="13"/>
        <v>49003</v>
      </c>
      <c r="B162" s="628">
        <v>0.36033024982333545</v>
      </c>
      <c r="C162" s="620">
        <v>0.63966975017666461</v>
      </c>
      <c r="D162" s="621">
        <f t="shared" si="12"/>
        <v>1</v>
      </c>
      <c r="E162" s="628">
        <f t="shared" si="15"/>
        <v>1</v>
      </c>
      <c r="F162" s="620">
        <f t="shared" si="15"/>
        <v>0</v>
      </c>
      <c r="G162" s="621">
        <f t="shared" si="15"/>
        <v>1</v>
      </c>
      <c r="H162" s="628">
        <f t="shared" si="15"/>
        <v>1</v>
      </c>
      <c r="I162" s="620">
        <f t="shared" si="15"/>
        <v>1</v>
      </c>
      <c r="J162" s="620">
        <f t="shared" si="15"/>
        <v>1</v>
      </c>
      <c r="K162" s="620">
        <f t="shared" si="15"/>
        <v>1</v>
      </c>
      <c r="L162" s="620">
        <f t="shared" si="15"/>
        <v>1</v>
      </c>
      <c r="M162" s="621">
        <f t="shared" si="15"/>
        <v>1</v>
      </c>
    </row>
    <row r="163" spans="1:13" x14ac:dyDescent="0.25">
      <c r="A163" s="575">
        <f t="shared" si="13"/>
        <v>49034</v>
      </c>
      <c r="B163" s="627">
        <v>0.36033024982333545</v>
      </c>
      <c r="C163" s="625">
        <v>0.63966975017666461</v>
      </c>
      <c r="D163" s="626">
        <f t="shared" si="12"/>
        <v>1</v>
      </c>
      <c r="E163" s="627">
        <f t="shared" ref="E163:M178" si="16">+E162</f>
        <v>1</v>
      </c>
      <c r="F163" s="625">
        <f t="shared" si="16"/>
        <v>0</v>
      </c>
      <c r="G163" s="626">
        <f t="shared" si="16"/>
        <v>1</v>
      </c>
      <c r="H163" s="627">
        <f t="shared" si="16"/>
        <v>1</v>
      </c>
      <c r="I163" s="625">
        <f t="shared" si="16"/>
        <v>1</v>
      </c>
      <c r="J163" s="625">
        <f t="shared" si="16"/>
        <v>1</v>
      </c>
      <c r="K163" s="625">
        <f t="shared" si="16"/>
        <v>1</v>
      </c>
      <c r="L163" s="625">
        <f t="shared" si="16"/>
        <v>1</v>
      </c>
      <c r="M163" s="626">
        <f t="shared" si="16"/>
        <v>1</v>
      </c>
    </row>
    <row r="164" spans="1:13" x14ac:dyDescent="0.25">
      <c r="A164" s="567">
        <f t="shared" si="13"/>
        <v>49064</v>
      </c>
      <c r="B164" s="628">
        <v>0.36033024982333545</v>
      </c>
      <c r="C164" s="620">
        <v>0.63966975017666461</v>
      </c>
      <c r="D164" s="621">
        <f t="shared" si="12"/>
        <v>1</v>
      </c>
      <c r="E164" s="628">
        <f t="shared" si="16"/>
        <v>1</v>
      </c>
      <c r="F164" s="620">
        <f t="shared" si="16"/>
        <v>0</v>
      </c>
      <c r="G164" s="621">
        <f t="shared" si="16"/>
        <v>1</v>
      </c>
      <c r="H164" s="628">
        <f t="shared" si="16"/>
        <v>1</v>
      </c>
      <c r="I164" s="620">
        <f t="shared" si="16"/>
        <v>1</v>
      </c>
      <c r="J164" s="620">
        <f t="shared" si="16"/>
        <v>1</v>
      </c>
      <c r="K164" s="620">
        <f t="shared" si="16"/>
        <v>1</v>
      </c>
      <c r="L164" s="620">
        <f t="shared" si="16"/>
        <v>1</v>
      </c>
      <c r="M164" s="621">
        <f t="shared" si="16"/>
        <v>1</v>
      </c>
    </row>
    <row r="165" spans="1:13" x14ac:dyDescent="0.25">
      <c r="A165" s="575">
        <f t="shared" si="13"/>
        <v>49095</v>
      </c>
      <c r="B165" s="627">
        <v>0.36033024982333545</v>
      </c>
      <c r="C165" s="625">
        <v>0.63966975017666461</v>
      </c>
      <c r="D165" s="626">
        <f t="shared" si="12"/>
        <v>1</v>
      </c>
      <c r="E165" s="627">
        <f t="shared" si="16"/>
        <v>1</v>
      </c>
      <c r="F165" s="625">
        <f t="shared" si="16"/>
        <v>0</v>
      </c>
      <c r="G165" s="626">
        <f t="shared" si="16"/>
        <v>1</v>
      </c>
      <c r="H165" s="627">
        <f t="shared" si="16"/>
        <v>1</v>
      </c>
      <c r="I165" s="625">
        <f t="shared" si="16"/>
        <v>1</v>
      </c>
      <c r="J165" s="625">
        <f t="shared" si="16"/>
        <v>1</v>
      </c>
      <c r="K165" s="625">
        <f t="shared" si="16"/>
        <v>1</v>
      </c>
      <c r="L165" s="625">
        <f t="shared" si="16"/>
        <v>1</v>
      </c>
      <c r="M165" s="626">
        <f t="shared" si="16"/>
        <v>1</v>
      </c>
    </row>
    <row r="166" spans="1:13" x14ac:dyDescent="0.25">
      <c r="A166" s="567">
        <f t="shared" si="13"/>
        <v>49125</v>
      </c>
      <c r="B166" s="628">
        <v>0.36033024982333545</v>
      </c>
      <c r="C166" s="620">
        <v>0.63966975017666461</v>
      </c>
      <c r="D166" s="621">
        <f t="shared" si="12"/>
        <v>1</v>
      </c>
      <c r="E166" s="628">
        <f t="shared" si="16"/>
        <v>1</v>
      </c>
      <c r="F166" s="620">
        <f t="shared" si="16"/>
        <v>0</v>
      </c>
      <c r="G166" s="621">
        <f t="shared" si="16"/>
        <v>1</v>
      </c>
      <c r="H166" s="628">
        <f t="shared" si="16"/>
        <v>1</v>
      </c>
      <c r="I166" s="620">
        <f t="shared" si="16"/>
        <v>1</v>
      </c>
      <c r="J166" s="620">
        <f t="shared" si="16"/>
        <v>1</v>
      </c>
      <c r="K166" s="620">
        <f t="shared" si="16"/>
        <v>1</v>
      </c>
      <c r="L166" s="620">
        <f t="shared" si="16"/>
        <v>1</v>
      </c>
      <c r="M166" s="621">
        <f t="shared" si="16"/>
        <v>1</v>
      </c>
    </row>
    <row r="167" spans="1:13" x14ac:dyDescent="0.25">
      <c r="A167" s="575">
        <f t="shared" si="13"/>
        <v>49156</v>
      </c>
      <c r="B167" s="627">
        <v>0.36033024982333545</v>
      </c>
      <c r="C167" s="625">
        <v>0.63966975017666461</v>
      </c>
      <c r="D167" s="626">
        <f t="shared" si="12"/>
        <v>1</v>
      </c>
      <c r="E167" s="627">
        <f t="shared" si="16"/>
        <v>1</v>
      </c>
      <c r="F167" s="625">
        <f t="shared" si="16"/>
        <v>0</v>
      </c>
      <c r="G167" s="626">
        <f t="shared" si="16"/>
        <v>1</v>
      </c>
      <c r="H167" s="627">
        <f t="shared" si="16"/>
        <v>1</v>
      </c>
      <c r="I167" s="625">
        <f t="shared" si="16"/>
        <v>1</v>
      </c>
      <c r="J167" s="625">
        <f t="shared" si="16"/>
        <v>1</v>
      </c>
      <c r="K167" s="625">
        <f t="shared" si="16"/>
        <v>1</v>
      </c>
      <c r="L167" s="625">
        <f t="shared" si="16"/>
        <v>1</v>
      </c>
      <c r="M167" s="626">
        <f t="shared" si="16"/>
        <v>1</v>
      </c>
    </row>
    <row r="168" spans="1:13" x14ac:dyDescent="0.25">
      <c r="A168" s="567">
        <f t="shared" si="13"/>
        <v>49187</v>
      </c>
      <c r="B168" s="628">
        <v>0.36033024982333545</v>
      </c>
      <c r="C168" s="620">
        <v>0.63966975017666461</v>
      </c>
      <c r="D168" s="621">
        <f t="shared" si="12"/>
        <v>1</v>
      </c>
      <c r="E168" s="628">
        <f t="shared" si="16"/>
        <v>1</v>
      </c>
      <c r="F168" s="620">
        <f t="shared" si="16"/>
        <v>0</v>
      </c>
      <c r="G168" s="621">
        <f t="shared" si="16"/>
        <v>1</v>
      </c>
      <c r="H168" s="628">
        <f t="shared" si="16"/>
        <v>1</v>
      </c>
      <c r="I168" s="620">
        <f t="shared" si="16"/>
        <v>1</v>
      </c>
      <c r="J168" s="620">
        <f t="shared" si="16"/>
        <v>1</v>
      </c>
      <c r="K168" s="620">
        <f t="shared" si="16"/>
        <v>1</v>
      </c>
      <c r="L168" s="620">
        <f t="shared" si="16"/>
        <v>1</v>
      </c>
      <c r="M168" s="621">
        <f t="shared" si="16"/>
        <v>1</v>
      </c>
    </row>
    <row r="169" spans="1:13" x14ac:dyDescent="0.25">
      <c r="A169" s="575">
        <f t="shared" si="13"/>
        <v>49217</v>
      </c>
      <c r="B169" s="627">
        <v>0.36033024982333545</v>
      </c>
      <c r="C169" s="625">
        <v>0.63966975017666461</v>
      </c>
      <c r="D169" s="626">
        <f t="shared" si="12"/>
        <v>1</v>
      </c>
      <c r="E169" s="627">
        <f t="shared" si="16"/>
        <v>1</v>
      </c>
      <c r="F169" s="625">
        <f t="shared" si="16"/>
        <v>0</v>
      </c>
      <c r="G169" s="626">
        <f t="shared" si="16"/>
        <v>1</v>
      </c>
      <c r="H169" s="627">
        <f t="shared" si="16"/>
        <v>1</v>
      </c>
      <c r="I169" s="625">
        <f t="shared" si="16"/>
        <v>1</v>
      </c>
      <c r="J169" s="625">
        <f t="shared" si="16"/>
        <v>1</v>
      </c>
      <c r="K169" s="625">
        <f t="shared" si="16"/>
        <v>1</v>
      </c>
      <c r="L169" s="625">
        <f t="shared" si="16"/>
        <v>1</v>
      </c>
      <c r="M169" s="626">
        <f t="shared" si="16"/>
        <v>1</v>
      </c>
    </row>
    <row r="170" spans="1:13" x14ac:dyDescent="0.25">
      <c r="A170" s="567">
        <f t="shared" si="13"/>
        <v>49248</v>
      </c>
      <c r="B170" s="628">
        <v>0.36033024982333545</v>
      </c>
      <c r="C170" s="620">
        <v>0.63966975017666461</v>
      </c>
      <c r="D170" s="621">
        <f t="shared" si="12"/>
        <v>1</v>
      </c>
      <c r="E170" s="628">
        <f t="shared" si="16"/>
        <v>1</v>
      </c>
      <c r="F170" s="620">
        <f t="shared" si="16"/>
        <v>0</v>
      </c>
      <c r="G170" s="621">
        <f t="shared" si="16"/>
        <v>1</v>
      </c>
      <c r="H170" s="628">
        <f t="shared" si="16"/>
        <v>1</v>
      </c>
      <c r="I170" s="620">
        <f t="shared" si="16"/>
        <v>1</v>
      </c>
      <c r="J170" s="620">
        <f t="shared" si="16"/>
        <v>1</v>
      </c>
      <c r="K170" s="620">
        <f t="shared" si="16"/>
        <v>1</v>
      </c>
      <c r="L170" s="620">
        <f t="shared" si="16"/>
        <v>1</v>
      </c>
      <c r="M170" s="621">
        <f t="shared" si="16"/>
        <v>1</v>
      </c>
    </row>
    <row r="171" spans="1:13" x14ac:dyDescent="0.25">
      <c r="A171" s="575">
        <f t="shared" si="13"/>
        <v>49278</v>
      </c>
      <c r="B171" s="627">
        <v>0.36033024982333545</v>
      </c>
      <c r="C171" s="625">
        <v>0.63966975017666461</v>
      </c>
      <c r="D171" s="626">
        <f t="shared" si="12"/>
        <v>1</v>
      </c>
      <c r="E171" s="627">
        <f t="shared" si="16"/>
        <v>1</v>
      </c>
      <c r="F171" s="625">
        <f t="shared" si="16"/>
        <v>0</v>
      </c>
      <c r="G171" s="626">
        <f t="shared" si="16"/>
        <v>1</v>
      </c>
      <c r="H171" s="627">
        <f t="shared" si="16"/>
        <v>1</v>
      </c>
      <c r="I171" s="625">
        <f t="shared" si="16"/>
        <v>1</v>
      </c>
      <c r="J171" s="625">
        <f t="shared" si="16"/>
        <v>1</v>
      </c>
      <c r="K171" s="625">
        <f t="shared" si="16"/>
        <v>1</v>
      </c>
      <c r="L171" s="625">
        <f t="shared" si="16"/>
        <v>1</v>
      </c>
      <c r="M171" s="626">
        <f t="shared" si="16"/>
        <v>1</v>
      </c>
    </row>
    <row r="172" spans="1:13" x14ac:dyDescent="0.25">
      <c r="A172" s="567">
        <f t="shared" si="13"/>
        <v>49309</v>
      </c>
      <c r="B172" s="628">
        <v>0.36033024982333545</v>
      </c>
      <c r="C172" s="620">
        <v>0.63966975017666461</v>
      </c>
      <c r="D172" s="621">
        <f t="shared" si="12"/>
        <v>1</v>
      </c>
      <c r="E172" s="628">
        <f t="shared" si="16"/>
        <v>1</v>
      </c>
      <c r="F172" s="620">
        <f t="shared" si="16"/>
        <v>0</v>
      </c>
      <c r="G172" s="621">
        <f t="shared" si="16"/>
        <v>1</v>
      </c>
      <c r="H172" s="628">
        <f t="shared" si="16"/>
        <v>1</v>
      </c>
      <c r="I172" s="620">
        <f t="shared" si="16"/>
        <v>1</v>
      </c>
      <c r="J172" s="620">
        <f t="shared" si="16"/>
        <v>1</v>
      </c>
      <c r="K172" s="620">
        <f t="shared" si="16"/>
        <v>1</v>
      </c>
      <c r="L172" s="620">
        <f t="shared" si="16"/>
        <v>1</v>
      </c>
      <c r="M172" s="621">
        <f t="shared" si="16"/>
        <v>1</v>
      </c>
    </row>
    <row r="173" spans="1:13" x14ac:dyDescent="0.25">
      <c r="A173" s="575">
        <f t="shared" si="13"/>
        <v>49340</v>
      </c>
      <c r="B173" s="627">
        <v>0.36033024982333545</v>
      </c>
      <c r="C173" s="625">
        <v>0.63966975017666461</v>
      </c>
      <c r="D173" s="626">
        <f t="shared" si="12"/>
        <v>1</v>
      </c>
      <c r="E173" s="627">
        <f t="shared" si="16"/>
        <v>1</v>
      </c>
      <c r="F173" s="625">
        <f t="shared" si="16"/>
        <v>0</v>
      </c>
      <c r="G173" s="626">
        <f t="shared" si="16"/>
        <v>1</v>
      </c>
      <c r="H173" s="627">
        <f t="shared" si="16"/>
        <v>1</v>
      </c>
      <c r="I173" s="625">
        <f t="shared" si="16"/>
        <v>1</v>
      </c>
      <c r="J173" s="625">
        <f t="shared" si="16"/>
        <v>1</v>
      </c>
      <c r="K173" s="625">
        <f t="shared" si="16"/>
        <v>1</v>
      </c>
      <c r="L173" s="625">
        <f t="shared" si="16"/>
        <v>1</v>
      </c>
      <c r="M173" s="626">
        <f t="shared" si="16"/>
        <v>1</v>
      </c>
    </row>
    <row r="174" spans="1:13" x14ac:dyDescent="0.25">
      <c r="A174" s="567">
        <f t="shared" si="13"/>
        <v>49368</v>
      </c>
      <c r="B174" s="628">
        <v>0.36033024982333545</v>
      </c>
      <c r="C174" s="620">
        <v>0.63966975017666461</v>
      </c>
      <c r="D174" s="621">
        <f t="shared" si="12"/>
        <v>1</v>
      </c>
      <c r="E174" s="628">
        <f t="shared" si="16"/>
        <v>1</v>
      </c>
      <c r="F174" s="620">
        <f t="shared" si="16"/>
        <v>0</v>
      </c>
      <c r="G174" s="621">
        <f t="shared" si="16"/>
        <v>1</v>
      </c>
      <c r="H174" s="628">
        <f t="shared" si="16"/>
        <v>1</v>
      </c>
      <c r="I174" s="620">
        <f t="shared" si="16"/>
        <v>1</v>
      </c>
      <c r="J174" s="620">
        <f t="shared" si="16"/>
        <v>1</v>
      </c>
      <c r="K174" s="620">
        <f t="shared" si="16"/>
        <v>1</v>
      </c>
      <c r="L174" s="620">
        <f t="shared" si="16"/>
        <v>1</v>
      </c>
      <c r="M174" s="621">
        <f t="shared" si="16"/>
        <v>1</v>
      </c>
    </row>
    <row r="175" spans="1:13" x14ac:dyDescent="0.25">
      <c r="A175" s="575">
        <f t="shared" si="13"/>
        <v>49399</v>
      </c>
      <c r="B175" s="627">
        <v>0.36033024982333545</v>
      </c>
      <c r="C175" s="625">
        <v>0.63966975017666461</v>
      </c>
      <c r="D175" s="626">
        <f t="shared" si="12"/>
        <v>1</v>
      </c>
      <c r="E175" s="627">
        <f t="shared" si="16"/>
        <v>1</v>
      </c>
      <c r="F175" s="625">
        <f t="shared" si="16"/>
        <v>0</v>
      </c>
      <c r="G175" s="626">
        <f t="shared" si="16"/>
        <v>1</v>
      </c>
      <c r="H175" s="627">
        <f t="shared" si="16"/>
        <v>1</v>
      </c>
      <c r="I175" s="625">
        <f t="shared" si="16"/>
        <v>1</v>
      </c>
      <c r="J175" s="625">
        <f t="shared" si="16"/>
        <v>1</v>
      </c>
      <c r="K175" s="625">
        <f t="shared" si="16"/>
        <v>1</v>
      </c>
      <c r="L175" s="625">
        <f t="shared" si="16"/>
        <v>1</v>
      </c>
      <c r="M175" s="626">
        <f t="shared" si="16"/>
        <v>1</v>
      </c>
    </row>
    <row r="176" spans="1:13" x14ac:dyDescent="0.25">
      <c r="A176" s="567">
        <f t="shared" si="13"/>
        <v>49429</v>
      </c>
      <c r="B176" s="628">
        <v>0.36033024982333545</v>
      </c>
      <c r="C176" s="620">
        <v>0.63966975017666461</v>
      </c>
      <c r="D176" s="621">
        <f t="shared" si="12"/>
        <v>1</v>
      </c>
      <c r="E176" s="628">
        <f t="shared" si="16"/>
        <v>1</v>
      </c>
      <c r="F176" s="620">
        <f t="shared" si="16"/>
        <v>0</v>
      </c>
      <c r="G176" s="621">
        <f t="shared" si="16"/>
        <v>1</v>
      </c>
      <c r="H176" s="628">
        <f t="shared" si="16"/>
        <v>1</v>
      </c>
      <c r="I176" s="620">
        <f t="shared" si="16"/>
        <v>1</v>
      </c>
      <c r="J176" s="620">
        <f t="shared" si="16"/>
        <v>1</v>
      </c>
      <c r="K176" s="620">
        <f t="shared" si="16"/>
        <v>1</v>
      </c>
      <c r="L176" s="620">
        <f t="shared" si="16"/>
        <v>1</v>
      </c>
      <c r="M176" s="621">
        <f t="shared" si="16"/>
        <v>1</v>
      </c>
    </row>
    <row r="177" spans="1:13" x14ac:dyDescent="0.25">
      <c r="A177" s="575">
        <f t="shared" si="13"/>
        <v>49460</v>
      </c>
      <c r="B177" s="627">
        <v>0.36033024982333545</v>
      </c>
      <c r="C177" s="625">
        <v>0.63966975017666461</v>
      </c>
      <c r="D177" s="626">
        <f t="shared" si="12"/>
        <v>1</v>
      </c>
      <c r="E177" s="627">
        <f t="shared" si="16"/>
        <v>1</v>
      </c>
      <c r="F177" s="625">
        <f t="shared" si="16"/>
        <v>0</v>
      </c>
      <c r="G177" s="626">
        <f t="shared" si="16"/>
        <v>1</v>
      </c>
      <c r="H177" s="627">
        <f t="shared" si="16"/>
        <v>1</v>
      </c>
      <c r="I177" s="625">
        <f t="shared" si="16"/>
        <v>1</v>
      </c>
      <c r="J177" s="625">
        <f t="shared" si="16"/>
        <v>1</v>
      </c>
      <c r="K177" s="625">
        <f t="shared" si="16"/>
        <v>1</v>
      </c>
      <c r="L177" s="625">
        <f t="shared" si="16"/>
        <v>1</v>
      </c>
      <c r="M177" s="626">
        <f t="shared" si="16"/>
        <v>1</v>
      </c>
    </row>
    <row r="178" spans="1:13" x14ac:dyDescent="0.25">
      <c r="A178" s="567">
        <f t="shared" si="13"/>
        <v>49490</v>
      </c>
      <c r="B178" s="628">
        <v>0.36033024982333545</v>
      </c>
      <c r="C178" s="620">
        <v>0.63966975017666461</v>
      </c>
      <c r="D178" s="621">
        <f t="shared" si="12"/>
        <v>1</v>
      </c>
      <c r="E178" s="628">
        <f t="shared" si="16"/>
        <v>1</v>
      </c>
      <c r="F178" s="620">
        <f t="shared" si="16"/>
        <v>0</v>
      </c>
      <c r="G178" s="621">
        <f t="shared" si="16"/>
        <v>1</v>
      </c>
      <c r="H178" s="628">
        <f t="shared" si="16"/>
        <v>1</v>
      </c>
      <c r="I178" s="620">
        <f t="shared" si="16"/>
        <v>1</v>
      </c>
      <c r="J178" s="620">
        <f t="shared" si="16"/>
        <v>1</v>
      </c>
      <c r="K178" s="620">
        <f t="shared" si="16"/>
        <v>1</v>
      </c>
      <c r="L178" s="620">
        <f t="shared" si="16"/>
        <v>1</v>
      </c>
      <c r="M178" s="621">
        <f t="shared" si="16"/>
        <v>1</v>
      </c>
    </row>
    <row r="179" spans="1:13" x14ac:dyDescent="0.25">
      <c r="A179" s="575">
        <f t="shared" si="13"/>
        <v>49521</v>
      </c>
      <c r="B179" s="627">
        <v>0.36033024982333545</v>
      </c>
      <c r="C179" s="625">
        <v>0.63966975017666461</v>
      </c>
      <c r="D179" s="626">
        <f t="shared" si="12"/>
        <v>1</v>
      </c>
      <c r="E179" s="627">
        <f t="shared" ref="E179:M194" si="17">+E178</f>
        <v>1</v>
      </c>
      <c r="F179" s="625">
        <f t="shared" si="17"/>
        <v>0</v>
      </c>
      <c r="G179" s="626">
        <f t="shared" si="17"/>
        <v>1</v>
      </c>
      <c r="H179" s="627">
        <f t="shared" si="17"/>
        <v>1</v>
      </c>
      <c r="I179" s="625">
        <f t="shared" si="17"/>
        <v>1</v>
      </c>
      <c r="J179" s="625">
        <f t="shared" si="17"/>
        <v>1</v>
      </c>
      <c r="K179" s="625">
        <f t="shared" si="17"/>
        <v>1</v>
      </c>
      <c r="L179" s="625">
        <f t="shared" si="17"/>
        <v>1</v>
      </c>
      <c r="M179" s="626">
        <f t="shared" si="17"/>
        <v>1</v>
      </c>
    </row>
    <row r="180" spans="1:13" x14ac:dyDescent="0.25">
      <c r="A180" s="567">
        <f t="shared" si="13"/>
        <v>49552</v>
      </c>
      <c r="B180" s="628">
        <v>0.36033024982333545</v>
      </c>
      <c r="C180" s="620">
        <v>0.63966975017666461</v>
      </c>
      <c r="D180" s="621">
        <f t="shared" si="12"/>
        <v>1</v>
      </c>
      <c r="E180" s="628">
        <f t="shared" si="17"/>
        <v>1</v>
      </c>
      <c r="F180" s="620">
        <f t="shared" si="17"/>
        <v>0</v>
      </c>
      <c r="G180" s="621">
        <f t="shared" si="17"/>
        <v>1</v>
      </c>
      <c r="H180" s="628">
        <f t="shared" si="17"/>
        <v>1</v>
      </c>
      <c r="I180" s="620">
        <f t="shared" si="17"/>
        <v>1</v>
      </c>
      <c r="J180" s="620">
        <f t="shared" si="17"/>
        <v>1</v>
      </c>
      <c r="K180" s="620">
        <f t="shared" si="17"/>
        <v>1</v>
      </c>
      <c r="L180" s="620">
        <f t="shared" si="17"/>
        <v>1</v>
      </c>
      <c r="M180" s="621">
        <f t="shared" si="17"/>
        <v>1</v>
      </c>
    </row>
    <row r="181" spans="1:13" x14ac:dyDescent="0.25">
      <c r="A181" s="575">
        <f t="shared" si="13"/>
        <v>49582</v>
      </c>
      <c r="B181" s="627">
        <v>0.36033024982333545</v>
      </c>
      <c r="C181" s="625">
        <v>0.63966975017666461</v>
      </c>
      <c r="D181" s="626">
        <f t="shared" si="12"/>
        <v>1</v>
      </c>
      <c r="E181" s="627">
        <f t="shared" si="17"/>
        <v>1</v>
      </c>
      <c r="F181" s="625">
        <f t="shared" si="17"/>
        <v>0</v>
      </c>
      <c r="G181" s="626">
        <f t="shared" si="17"/>
        <v>1</v>
      </c>
      <c r="H181" s="627">
        <f t="shared" si="17"/>
        <v>1</v>
      </c>
      <c r="I181" s="625">
        <f t="shared" si="17"/>
        <v>1</v>
      </c>
      <c r="J181" s="625">
        <f t="shared" si="17"/>
        <v>1</v>
      </c>
      <c r="K181" s="625">
        <f t="shared" si="17"/>
        <v>1</v>
      </c>
      <c r="L181" s="625">
        <f t="shared" si="17"/>
        <v>1</v>
      </c>
      <c r="M181" s="626">
        <f t="shared" si="17"/>
        <v>1</v>
      </c>
    </row>
    <row r="182" spans="1:13" x14ac:dyDescent="0.25">
      <c r="A182" s="567">
        <f t="shared" si="13"/>
        <v>49613</v>
      </c>
      <c r="B182" s="628">
        <v>0.36033024982333545</v>
      </c>
      <c r="C182" s="620">
        <v>0.63966975017666461</v>
      </c>
      <c r="D182" s="621">
        <f t="shared" si="12"/>
        <v>1</v>
      </c>
      <c r="E182" s="628">
        <f t="shared" si="17"/>
        <v>1</v>
      </c>
      <c r="F182" s="620">
        <f t="shared" si="17"/>
        <v>0</v>
      </c>
      <c r="G182" s="621">
        <f t="shared" si="17"/>
        <v>1</v>
      </c>
      <c r="H182" s="628">
        <f t="shared" si="17"/>
        <v>1</v>
      </c>
      <c r="I182" s="620">
        <f t="shared" si="17"/>
        <v>1</v>
      </c>
      <c r="J182" s="620">
        <f t="shared" si="17"/>
        <v>1</v>
      </c>
      <c r="K182" s="620">
        <f t="shared" si="17"/>
        <v>1</v>
      </c>
      <c r="L182" s="620">
        <f t="shared" si="17"/>
        <v>1</v>
      </c>
      <c r="M182" s="621">
        <f t="shared" si="17"/>
        <v>1</v>
      </c>
    </row>
    <row r="183" spans="1:13" x14ac:dyDescent="0.25">
      <c r="A183" s="575">
        <f t="shared" si="13"/>
        <v>49643</v>
      </c>
      <c r="B183" s="627">
        <v>0.36033024982333545</v>
      </c>
      <c r="C183" s="625">
        <v>0.63966975017666461</v>
      </c>
      <c r="D183" s="626">
        <f t="shared" si="12"/>
        <v>1</v>
      </c>
      <c r="E183" s="627">
        <f t="shared" si="17"/>
        <v>1</v>
      </c>
      <c r="F183" s="625">
        <f t="shared" si="17"/>
        <v>0</v>
      </c>
      <c r="G183" s="626">
        <f t="shared" si="17"/>
        <v>1</v>
      </c>
      <c r="H183" s="627">
        <f t="shared" si="17"/>
        <v>1</v>
      </c>
      <c r="I183" s="625">
        <f t="shared" si="17"/>
        <v>1</v>
      </c>
      <c r="J183" s="625">
        <f t="shared" si="17"/>
        <v>1</v>
      </c>
      <c r="K183" s="625">
        <f t="shared" si="17"/>
        <v>1</v>
      </c>
      <c r="L183" s="625">
        <f t="shared" si="17"/>
        <v>1</v>
      </c>
      <c r="M183" s="626">
        <f t="shared" si="17"/>
        <v>1</v>
      </c>
    </row>
    <row r="184" spans="1:13" x14ac:dyDescent="0.25">
      <c r="A184" s="567">
        <f t="shared" si="13"/>
        <v>49674</v>
      </c>
      <c r="B184" s="628">
        <v>0.36033024982333545</v>
      </c>
      <c r="C184" s="620">
        <v>0.63966975017666461</v>
      </c>
      <c r="D184" s="621">
        <f t="shared" si="12"/>
        <v>1</v>
      </c>
      <c r="E184" s="628">
        <f t="shared" si="17"/>
        <v>1</v>
      </c>
      <c r="F184" s="620">
        <f t="shared" si="17"/>
        <v>0</v>
      </c>
      <c r="G184" s="621">
        <f t="shared" si="17"/>
        <v>1</v>
      </c>
      <c r="H184" s="628">
        <f t="shared" si="17"/>
        <v>1</v>
      </c>
      <c r="I184" s="620">
        <f t="shared" si="17"/>
        <v>1</v>
      </c>
      <c r="J184" s="620">
        <f t="shared" si="17"/>
        <v>1</v>
      </c>
      <c r="K184" s="620">
        <f t="shared" si="17"/>
        <v>1</v>
      </c>
      <c r="L184" s="620">
        <f t="shared" si="17"/>
        <v>1</v>
      </c>
      <c r="M184" s="621">
        <f t="shared" si="17"/>
        <v>1</v>
      </c>
    </row>
    <row r="185" spans="1:13" x14ac:dyDescent="0.25">
      <c r="A185" s="575">
        <f t="shared" si="13"/>
        <v>49705</v>
      </c>
      <c r="B185" s="627">
        <v>0.36033024982333545</v>
      </c>
      <c r="C185" s="625">
        <v>0.63966975017666461</v>
      </c>
      <c r="D185" s="626">
        <f t="shared" si="12"/>
        <v>1</v>
      </c>
      <c r="E185" s="627">
        <f t="shared" si="17"/>
        <v>1</v>
      </c>
      <c r="F185" s="625">
        <f t="shared" si="17"/>
        <v>0</v>
      </c>
      <c r="G185" s="626">
        <f t="shared" si="17"/>
        <v>1</v>
      </c>
      <c r="H185" s="627">
        <f t="shared" si="17"/>
        <v>1</v>
      </c>
      <c r="I185" s="625">
        <f t="shared" si="17"/>
        <v>1</v>
      </c>
      <c r="J185" s="625">
        <f t="shared" si="17"/>
        <v>1</v>
      </c>
      <c r="K185" s="625">
        <f t="shared" si="17"/>
        <v>1</v>
      </c>
      <c r="L185" s="625">
        <f t="shared" si="17"/>
        <v>1</v>
      </c>
      <c r="M185" s="626">
        <f t="shared" si="17"/>
        <v>1</v>
      </c>
    </row>
    <row r="186" spans="1:13" x14ac:dyDescent="0.25">
      <c r="A186" s="567">
        <f t="shared" si="13"/>
        <v>49734</v>
      </c>
      <c r="B186" s="628">
        <v>0.36033024982333545</v>
      </c>
      <c r="C186" s="620">
        <v>0.63966975017666461</v>
      </c>
      <c r="D186" s="621">
        <f t="shared" si="12"/>
        <v>1</v>
      </c>
      <c r="E186" s="628">
        <f t="shared" si="17"/>
        <v>1</v>
      </c>
      <c r="F186" s="620">
        <f t="shared" si="17"/>
        <v>0</v>
      </c>
      <c r="G186" s="621">
        <f t="shared" si="17"/>
        <v>1</v>
      </c>
      <c r="H186" s="628">
        <f t="shared" si="17"/>
        <v>1</v>
      </c>
      <c r="I186" s="620">
        <f t="shared" si="17"/>
        <v>1</v>
      </c>
      <c r="J186" s="620">
        <f t="shared" si="17"/>
        <v>1</v>
      </c>
      <c r="K186" s="620">
        <f t="shared" si="17"/>
        <v>1</v>
      </c>
      <c r="L186" s="620">
        <f t="shared" si="17"/>
        <v>1</v>
      </c>
      <c r="M186" s="621">
        <f t="shared" si="17"/>
        <v>1</v>
      </c>
    </row>
    <row r="187" spans="1:13" x14ac:dyDescent="0.25">
      <c r="A187" s="575">
        <f t="shared" si="13"/>
        <v>49765</v>
      </c>
      <c r="B187" s="627">
        <v>0.36033024982333545</v>
      </c>
      <c r="C187" s="625">
        <v>0.63966975017666461</v>
      </c>
      <c r="D187" s="626">
        <f t="shared" si="12"/>
        <v>1</v>
      </c>
      <c r="E187" s="627">
        <f t="shared" si="17"/>
        <v>1</v>
      </c>
      <c r="F187" s="625">
        <f t="shared" si="17"/>
        <v>0</v>
      </c>
      <c r="G187" s="626">
        <f t="shared" si="17"/>
        <v>1</v>
      </c>
      <c r="H187" s="627">
        <f t="shared" si="17"/>
        <v>1</v>
      </c>
      <c r="I187" s="625">
        <f t="shared" si="17"/>
        <v>1</v>
      </c>
      <c r="J187" s="625">
        <f t="shared" si="17"/>
        <v>1</v>
      </c>
      <c r="K187" s="625">
        <f t="shared" si="17"/>
        <v>1</v>
      </c>
      <c r="L187" s="625">
        <f t="shared" si="17"/>
        <v>1</v>
      </c>
      <c r="M187" s="626">
        <f t="shared" si="17"/>
        <v>1</v>
      </c>
    </row>
    <row r="188" spans="1:13" x14ac:dyDescent="0.25">
      <c r="A188" s="567">
        <f t="shared" si="13"/>
        <v>49795</v>
      </c>
      <c r="B188" s="628">
        <v>0.36033024982333545</v>
      </c>
      <c r="C188" s="620">
        <v>0.63966975017666461</v>
      </c>
      <c r="D188" s="621">
        <f t="shared" si="12"/>
        <v>1</v>
      </c>
      <c r="E188" s="628">
        <f t="shared" si="17"/>
        <v>1</v>
      </c>
      <c r="F188" s="620">
        <f t="shared" si="17"/>
        <v>0</v>
      </c>
      <c r="G188" s="621">
        <f t="shared" si="17"/>
        <v>1</v>
      </c>
      <c r="H188" s="628">
        <f t="shared" si="17"/>
        <v>1</v>
      </c>
      <c r="I188" s="620">
        <f t="shared" si="17"/>
        <v>1</v>
      </c>
      <c r="J188" s="620">
        <f t="shared" si="17"/>
        <v>1</v>
      </c>
      <c r="K188" s="620">
        <f t="shared" si="17"/>
        <v>1</v>
      </c>
      <c r="L188" s="620">
        <f t="shared" si="17"/>
        <v>1</v>
      </c>
      <c r="M188" s="621">
        <f t="shared" si="17"/>
        <v>1</v>
      </c>
    </row>
    <row r="189" spans="1:13" x14ac:dyDescent="0.25">
      <c r="A189" s="575">
        <f t="shared" si="13"/>
        <v>49826</v>
      </c>
      <c r="B189" s="627">
        <v>0.36033024982333545</v>
      </c>
      <c r="C189" s="625">
        <v>0.63966975017666461</v>
      </c>
      <c r="D189" s="626">
        <f t="shared" si="12"/>
        <v>1</v>
      </c>
      <c r="E189" s="627">
        <f t="shared" si="17"/>
        <v>1</v>
      </c>
      <c r="F189" s="625">
        <f t="shared" si="17"/>
        <v>0</v>
      </c>
      <c r="G189" s="626">
        <f t="shared" si="17"/>
        <v>1</v>
      </c>
      <c r="H189" s="627">
        <f t="shared" si="17"/>
        <v>1</v>
      </c>
      <c r="I189" s="625">
        <f t="shared" si="17"/>
        <v>1</v>
      </c>
      <c r="J189" s="625">
        <f t="shared" si="17"/>
        <v>1</v>
      </c>
      <c r="K189" s="625">
        <f t="shared" si="17"/>
        <v>1</v>
      </c>
      <c r="L189" s="625">
        <f t="shared" si="17"/>
        <v>1</v>
      </c>
      <c r="M189" s="626">
        <f t="shared" si="17"/>
        <v>1</v>
      </c>
    </row>
    <row r="190" spans="1:13" x14ac:dyDescent="0.25">
      <c r="A190" s="567">
        <f t="shared" si="13"/>
        <v>49856</v>
      </c>
      <c r="B190" s="628">
        <v>0.36033024982333545</v>
      </c>
      <c r="C190" s="620">
        <v>0.63966975017666461</v>
      </c>
      <c r="D190" s="621">
        <f t="shared" si="12"/>
        <v>1</v>
      </c>
      <c r="E190" s="628">
        <f t="shared" si="17"/>
        <v>1</v>
      </c>
      <c r="F190" s="620">
        <f t="shared" si="17"/>
        <v>0</v>
      </c>
      <c r="G190" s="621">
        <f t="shared" si="17"/>
        <v>1</v>
      </c>
      <c r="H190" s="628">
        <f t="shared" si="17"/>
        <v>1</v>
      </c>
      <c r="I190" s="620">
        <f t="shared" si="17"/>
        <v>1</v>
      </c>
      <c r="J190" s="620">
        <f t="shared" si="17"/>
        <v>1</v>
      </c>
      <c r="K190" s="620">
        <f t="shared" si="17"/>
        <v>1</v>
      </c>
      <c r="L190" s="620">
        <f t="shared" si="17"/>
        <v>1</v>
      </c>
      <c r="M190" s="621">
        <f t="shared" si="17"/>
        <v>1</v>
      </c>
    </row>
    <row r="191" spans="1:13" x14ac:dyDescent="0.25">
      <c r="A191" s="575">
        <f t="shared" si="13"/>
        <v>49887</v>
      </c>
      <c r="B191" s="627">
        <v>0.36033024982333545</v>
      </c>
      <c r="C191" s="625">
        <v>0.63966975017666461</v>
      </c>
      <c r="D191" s="626">
        <f t="shared" si="12"/>
        <v>1</v>
      </c>
      <c r="E191" s="627">
        <f t="shared" si="17"/>
        <v>1</v>
      </c>
      <c r="F191" s="625">
        <f t="shared" si="17"/>
        <v>0</v>
      </c>
      <c r="G191" s="626">
        <f t="shared" si="17"/>
        <v>1</v>
      </c>
      <c r="H191" s="627">
        <f t="shared" si="17"/>
        <v>1</v>
      </c>
      <c r="I191" s="625">
        <f t="shared" si="17"/>
        <v>1</v>
      </c>
      <c r="J191" s="625">
        <f t="shared" si="17"/>
        <v>1</v>
      </c>
      <c r="K191" s="625">
        <f t="shared" si="17"/>
        <v>1</v>
      </c>
      <c r="L191" s="625">
        <f t="shared" si="17"/>
        <v>1</v>
      </c>
      <c r="M191" s="626">
        <f t="shared" si="17"/>
        <v>1</v>
      </c>
    </row>
    <row r="192" spans="1:13" x14ac:dyDescent="0.25">
      <c r="A192" s="567">
        <f t="shared" si="13"/>
        <v>49918</v>
      </c>
      <c r="B192" s="628">
        <v>0.36033024982333545</v>
      </c>
      <c r="C192" s="620">
        <v>0.63966975017666461</v>
      </c>
      <c r="D192" s="621">
        <f t="shared" si="12"/>
        <v>1</v>
      </c>
      <c r="E192" s="628">
        <f t="shared" si="17"/>
        <v>1</v>
      </c>
      <c r="F192" s="620">
        <f t="shared" si="17"/>
        <v>0</v>
      </c>
      <c r="G192" s="621">
        <f t="shared" si="17"/>
        <v>1</v>
      </c>
      <c r="H192" s="628">
        <f t="shared" si="17"/>
        <v>1</v>
      </c>
      <c r="I192" s="620">
        <f t="shared" si="17"/>
        <v>1</v>
      </c>
      <c r="J192" s="620">
        <f t="shared" si="17"/>
        <v>1</v>
      </c>
      <c r="K192" s="620">
        <f t="shared" si="17"/>
        <v>1</v>
      </c>
      <c r="L192" s="620">
        <f t="shared" si="17"/>
        <v>1</v>
      </c>
      <c r="M192" s="621">
        <f t="shared" si="17"/>
        <v>1</v>
      </c>
    </row>
    <row r="193" spans="1:13" x14ac:dyDescent="0.25">
      <c r="A193" s="575">
        <f t="shared" si="13"/>
        <v>49948</v>
      </c>
      <c r="B193" s="627">
        <v>0.36033024982333545</v>
      </c>
      <c r="C193" s="625">
        <v>0.63966975017666461</v>
      </c>
      <c r="D193" s="626">
        <f t="shared" si="12"/>
        <v>1</v>
      </c>
      <c r="E193" s="627">
        <f t="shared" si="17"/>
        <v>1</v>
      </c>
      <c r="F193" s="625">
        <f t="shared" si="17"/>
        <v>0</v>
      </c>
      <c r="G193" s="626">
        <f t="shared" si="17"/>
        <v>1</v>
      </c>
      <c r="H193" s="627">
        <f t="shared" si="17"/>
        <v>1</v>
      </c>
      <c r="I193" s="625">
        <f t="shared" si="17"/>
        <v>1</v>
      </c>
      <c r="J193" s="625">
        <f t="shared" si="17"/>
        <v>1</v>
      </c>
      <c r="K193" s="625">
        <f t="shared" si="17"/>
        <v>1</v>
      </c>
      <c r="L193" s="625">
        <f t="shared" si="17"/>
        <v>1</v>
      </c>
      <c r="M193" s="626">
        <f t="shared" si="17"/>
        <v>1</v>
      </c>
    </row>
    <row r="194" spans="1:13" x14ac:dyDescent="0.25">
      <c r="A194" s="567">
        <f t="shared" si="13"/>
        <v>49979</v>
      </c>
      <c r="B194" s="628">
        <v>0.36033024982333545</v>
      </c>
      <c r="C194" s="620">
        <v>0.63966975017666461</v>
      </c>
      <c r="D194" s="621">
        <f t="shared" ref="D194:D257" si="18">+B194+C194</f>
        <v>1</v>
      </c>
      <c r="E194" s="628">
        <f t="shared" si="17"/>
        <v>1</v>
      </c>
      <c r="F194" s="620">
        <f t="shared" si="17"/>
        <v>0</v>
      </c>
      <c r="G194" s="621">
        <f t="shared" si="17"/>
        <v>1</v>
      </c>
      <c r="H194" s="628">
        <f t="shared" si="17"/>
        <v>1</v>
      </c>
      <c r="I194" s="620">
        <f t="shared" si="17"/>
        <v>1</v>
      </c>
      <c r="J194" s="620">
        <f t="shared" si="17"/>
        <v>1</v>
      </c>
      <c r="K194" s="620">
        <f t="shared" si="17"/>
        <v>1</v>
      </c>
      <c r="L194" s="620">
        <f t="shared" si="17"/>
        <v>1</v>
      </c>
      <c r="M194" s="621">
        <f t="shared" si="17"/>
        <v>1</v>
      </c>
    </row>
    <row r="195" spans="1:13" x14ac:dyDescent="0.25">
      <c r="A195" s="575">
        <f t="shared" ref="A195:A258" si="19">+EOMONTH(A194,1)</f>
        <v>50009</v>
      </c>
      <c r="B195" s="627">
        <v>0.36033024982333545</v>
      </c>
      <c r="C195" s="625">
        <v>0.63966975017666461</v>
      </c>
      <c r="D195" s="626">
        <f t="shared" si="18"/>
        <v>1</v>
      </c>
      <c r="E195" s="627">
        <f t="shared" ref="E195:M210" si="20">+E194</f>
        <v>1</v>
      </c>
      <c r="F195" s="625">
        <f t="shared" si="20"/>
        <v>0</v>
      </c>
      <c r="G195" s="626">
        <f t="shared" si="20"/>
        <v>1</v>
      </c>
      <c r="H195" s="627">
        <f t="shared" si="20"/>
        <v>1</v>
      </c>
      <c r="I195" s="625">
        <f t="shared" si="20"/>
        <v>1</v>
      </c>
      <c r="J195" s="625">
        <f t="shared" si="20"/>
        <v>1</v>
      </c>
      <c r="K195" s="625">
        <f t="shared" si="20"/>
        <v>1</v>
      </c>
      <c r="L195" s="625">
        <f t="shared" si="20"/>
        <v>1</v>
      </c>
      <c r="M195" s="626">
        <f t="shared" si="20"/>
        <v>1</v>
      </c>
    </row>
    <row r="196" spans="1:13" x14ac:dyDescent="0.25">
      <c r="A196" s="567">
        <f t="shared" si="19"/>
        <v>50040</v>
      </c>
      <c r="B196" s="628">
        <v>0.36033024982333545</v>
      </c>
      <c r="C196" s="620">
        <v>0.63966975017666461</v>
      </c>
      <c r="D196" s="621">
        <f t="shared" si="18"/>
        <v>1</v>
      </c>
      <c r="E196" s="628">
        <f t="shared" si="20"/>
        <v>1</v>
      </c>
      <c r="F196" s="620">
        <f t="shared" si="20"/>
        <v>0</v>
      </c>
      <c r="G196" s="621">
        <f t="shared" si="20"/>
        <v>1</v>
      </c>
      <c r="H196" s="628">
        <f t="shared" si="20"/>
        <v>1</v>
      </c>
      <c r="I196" s="620">
        <f t="shared" si="20"/>
        <v>1</v>
      </c>
      <c r="J196" s="620">
        <f t="shared" si="20"/>
        <v>1</v>
      </c>
      <c r="K196" s="620">
        <f t="shared" si="20"/>
        <v>1</v>
      </c>
      <c r="L196" s="620">
        <f t="shared" si="20"/>
        <v>1</v>
      </c>
      <c r="M196" s="621">
        <f t="shared" si="20"/>
        <v>1</v>
      </c>
    </row>
    <row r="197" spans="1:13" x14ac:dyDescent="0.25">
      <c r="A197" s="575">
        <f t="shared" si="19"/>
        <v>50071</v>
      </c>
      <c r="B197" s="627">
        <v>0.36033024982333545</v>
      </c>
      <c r="C197" s="625">
        <v>0.63966975017666461</v>
      </c>
      <c r="D197" s="626">
        <f t="shared" si="18"/>
        <v>1</v>
      </c>
      <c r="E197" s="627">
        <f t="shared" si="20"/>
        <v>1</v>
      </c>
      <c r="F197" s="625">
        <f t="shared" si="20"/>
        <v>0</v>
      </c>
      <c r="G197" s="626">
        <f t="shared" si="20"/>
        <v>1</v>
      </c>
      <c r="H197" s="627">
        <f t="shared" si="20"/>
        <v>1</v>
      </c>
      <c r="I197" s="625">
        <f t="shared" si="20"/>
        <v>1</v>
      </c>
      <c r="J197" s="625">
        <f t="shared" si="20"/>
        <v>1</v>
      </c>
      <c r="K197" s="625">
        <f t="shared" si="20"/>
        <v>1</v>
      </c>
      <c r="L197" s="625">
        <f t="shared" si="20"/>
        <v>1</v>
      </c>
      <c r="M197" s="626">
        <f t="shared" si="20"/>
        <v>1</v>
      </c>
    </row>
    <row r="198" spans="1:13" x14ac:dyDescent="0.25">
      <c r="A198" s="567">
        <f t="shared" si="19"/>
        <v>50099</v>
      </c>
      <c r="B198" s="628">
        <v>0.36033024982333545</v>
      </c>
      <c r="C198" s="620">
        <v>0.63966975017666461</v>
      </c>
      <c r="D198" s="621">
        <f t="shared" si="18"/>
        <v>1</v>
      </c>
      <c r="E198" s="628">
        <f t="shared" si="20"/>
        <v>1</v>
      </c>
      <c r="F198" s="620">
        <f t="shared" si="20"/>
        <v>0</v>
      </c>
      <c r="G198" s="621">
        <f t="shared" si="20"/>
        <v>1</v>
      </c>
      <c r="H198" s="628">
        <f t="shared" si="20"/>
        <v>1</v>
      </c>
      <c r="I198" s="620">
        <f t="shared" si="20"/>
        <v>1</v>
      </c>
      <c r="J198" s="620">
        <f t="shared" si="20"/>
        <v>1</v>
      </c>
      <c r="K198" s="620">
        <f t="shared" si="20"/>
        <v>1</v>
      </c>
      <c r="L198" s="620">
        <f t="shared" si="20"/>
        <v>1</v>
      </c>
      <c r="M198" s="621">
        <f t="shared" si="20"/>
        <v>1</v>
      </c>
    </row>
    <row r="199" spans="1:13" x14ac:dyDescent="0.25">
      <c r="A199" s="575">
        <f t="shared" si="19"/>
        <v>50130</v>
      </c>
      <c r="B199" s="627">
        <v>0.36033024982333545</v>
      </c>
      <c r="C199" s="625">
        <v>0.63966975017666461</v>
      </c>
      <c r="D199" s="626">
        <f t="shared" si="18"/>
        <v>1</v>
      </c>
      <c r="E199" s="627">
        <f t="shared" si="20"/>
        <v>1</v>
      </c>
      <c r="F199" s="625">
        <f t="shared" si="20"/>
        <v>0</v>
      </c>
      <c r="G199" s="626">
        <f t="shared" si="20"/>
        <v>1</v>
      </c>
      <c r="H199" s="627">
        <f t="shared" si="20"/>
        <v>1</v>
      </c>
      <c r="I199" s="625">
        <f t="shared" si="20"/>
        <v>1</v>
      </c>
      <c r="J199" s="625">
        <f t="shared" si="20"/>
        <v>1</v>
      </c>
      <c r="K199" s="625">
        <f t="shared" si="20"/>
        <v>1</v>
      </c>
      <c r="L199" s="625">
        <f t="shared" si="20"/>
        <v>1</v>
      </c>
      <c r="M199" s="626">
        <f t="shared" si="20"/>
        <v>1</v>
      </c>
    </row>
    <row r="200" spans="1:13" x14ac:dyDescent="0.25">
      <c r="A200" s="567">
        <f t="shared" si="19"/>
        <v>50160</v>
      </c>
      <c r="B200" s="628">
        <v>0.36033024982333545</v>
      </c>
      <c r="C200" s="620">
        <v>0.63966975017666461</v>
      </c>
      <c r="D200" s="621">
        <f t="shared" si="18"/>
        <v>1</v>
      </c>
      <c r="E200" s="628">
        <f t="shared" si="20"/>
        <v>1</v>
      </c>
      <c r="F200" s="620">
        <f t="shared" si="20"/>
        <v>0</v>
      </c>
      <c r="G200" s="621">
        <f t="shared" si="20"/>
        <v>1</v>
      </c>
      <c r="H200" s="628">
        <f t="shared" si="20"/>
        <v>1</v>
      </c>
      <c r="I200" s="620">
        <f t="shared" si="20"/>
        <v>1</v>
      </c>
      <c r="J200" s="620">
        <f t="shared" si="20"/>
        <v>1</v>
      </c>
      <c r="K200" s="620">
        <f t="shared" si="20"/>
        <v>1</v>
      </c>
      <c r="L200" s="620">
        <f t="shared" si="20"/>
        <v>1</v>
      </c>
      <c r="M200" s="621">
        <f t="shared" si="20"/>
        <v>1</v>
      </c>
    </row>
    <row r="201" spans="1:13" x14ac:dyDescent="0.25">
      <c r="A201" s="575">
        <f t="shared" si="19"/>
        <v>50191</v>
      </c>
      <c r="B201" s="627">
        <v>0.36033024982333545</v>
      </c>
      <c r="C201" s="625">
        <v>0.63966975017666461</v>
      </c>
      <c r="D201" s="626">
        <f t="shared" si="18"/>
        <v>1</v>
      </c>
      <c r="E201" s="627">
        <f t="shared" si="20"/>
        <v>1</v>
      </c>
      <c r="F201" s="625">
        <f t="shared" si="20"/>
        <v>0</v>
      </c>
      <c r="G201" s="626">
        <f t="shared" si="20"/>
        <v>1</v>
      </c>
      <c r="H201" s="627">
        <f t="shared" si="20"/>
        <v>1</v>
      </c>
      <c r="I201" s="625">
        <f t="shared" si="20"/>
        <v>1</v>
      </c>
      <c r="J201" s="625">
        <f t="shared" si="20"/>
        <v>1</v>
      </c>
      <c r="K201" s="625">
        <f t="shared" si="20"/>
        <v>1</v>
      </c>
      <c r="L201" s="625">
        <f t="shared" si="20"/>
        <v>1</v>
      </c>
      <c r="M201" s="626">
        <f t="shared" si="20"/>
        <v>1</v>
      </c>
    </row>
    <row r="202" spans="1:13" x14ac:dyDescent="0.25">
      <c r="A202" s="567">
        <f t="shared" si="19"/>
        <v>50221</v>
      </c>
      <c r="B202" s="628">
        <v>0.36033024982333545</v>
      </c>
      <c r="C202" s="620">
        <v>0.63966975017666461</v>
      </c>
      <c r="D202" s="621">
        <f t="shared" si="18"/>
        <v>1</v>
      </c>
      <c r="E202" s="628">
        <f t="shared" si="20"/>
        <v>1</v>
      </c>
      <c r="F202" s="620">
        <f t="shared" si="20"/>
        <v>0</v>
      </c>
      <c r="G202" s="621">
        <f t="shared" si="20"/>
        <v>1</v>
      </c>
      <c r="H202" s="628">
        <f t="shared" si="20"/>
        <v>1</v>
      </c>
      <c r="I202" s="620">
        <f t="shared" si="20"/>
        <v>1</v>
      </c>
      <c r="J202" s="620">
        <f t="shared" si="20"/>
        <v>1</v>
      </c>
      <c r="K202" s="620">
        <f t="shared" si="20"/>
        <v>1</v>
      </c>
      <c r="L202" s="620">
        <f t="shared" si="20"/>
        <v>1</v>
      </c>
      <c r="M202" s="621">
        <f t="shared" si="20"/>
        <v>1</v>
      </c>
    </row>
    <row r="203" spans="1:13" x14ac:dyDescent="0.25">
      <c r="A203" s="575">
        <f t="shared" si="19"/>
        <v>50252</v>
      </c>
      <c r="B203" s="627">
        <v>0.36033024982333545</v>
      </c>
      <c r="C203" s="625">
        <v>0.63966975017666461</v>
      </c>
      <c r="D203" s="626">
        <f t="shared" si="18"/>
        <v>1</v>
      </c>
      <c r="E203" s="627">
        <f t="shared" si="20"/>
        <v>1</v>
      </c>
      <c r="F203" s="625">
        <f t="shared" si="20"/>
        <v>0</v>
      </c>
      <c r="G203" s="626">
        <f t="shared" si="20"/>
        <v>1</v>
      </c>
      <c r="H203" s="627">
        <f t="shared" si="20"/>
        <v>1</v>
      </c>
      <c r="I203" s="625">
        <f t="shared" si="20"/>
        <v>1</v>
      </c>
      <c r="J203" s="625">
        <f t="shared" si="20"/>
        <v>1</v>
      </c>
      <c r="K203" s="625">
        <f t="shared" si="20"/>
        <v>1</v>
      </c>
      <c r="L203" s="625">
        <f t="shared" si="20"/>
        <v>1</v>
      </c>
      <c r="M203" s="626">
        <f t="shared" si="20"/>
        <v>1</v>
      </c>
    </row>
    <row r="204" spans="1:13" x14ac:dyDescent="0.25">
      <c r="A204" s="567">
        <f t="shared" si="19"/>
        <v>50283</v>
      </c>
      <c r="B204" s="628">
        <v>0.36033024982333545</v>
      </c>
      <c r="C204" s="620">
        <v>0.63966975017666461</v>
      </c>
      <c r="D204" s="621">
        <f t="shared" si="18"/>
        <v>1</v>
      </c>
      <c r="E204" s="628">
        <f t="shared" si="20"/>
        <v>1</v>
      </c>
      <c r="F204" s="620">
        <f t="shared" si="20"/>
        <v>0</v>
      </c>
      <c r="G204" s="621">
        <f t="shared" si="20"/>
        <v>1</v>
      </c>
      <c r="H204" s="628">
        <f t="shared" si="20"/>
        <v>1</v>
      </c>
      <c r="I204" s="620">
        <f t="shared" si="20"/>
        <v>1</v>
      </c>
      <c r="J204" s="620">
        <f t="shared" si="20"/>
        <v>1</v>
      </c>
      <c r="K204" s="620">
        <f t="shared" si="20"/>
        <v>1</v>
      </c>
      <c r="L204" s="620">
        <f t="shared" si="20"/>
        <v>1</v>
      </c>
      <c r="M204" s="621">
        <f t="shared" si="20"/>
        <v>1</v>
      </c>
    </row>
    <row r="205" spans="1:13" x14ac:dyDescent="0.25">
      <c r="A205" s="575">
        <f t="shared" si="19"/>
        <v>50313</v>
      </c>
      <c r="B205" s="627">
        <v>0.36033024982333545</v>
      </c>
      <c r="C205" s="625">
        <v>0.63966975017666461</v>
      </c>
      <c r="D205" s="626">
        <f t="shared" si="18"/>
        <v>1</v>
      </c>
      <c r="E205" s="627">
        <f t="shared" si="20"/>
        <v>1</v>
      </c>
      <c r="F205" s="625">
        <f t="shared" si="20"/>
        <v>0</v>
      </c>
      <c r="G205" s="626">
        <f t="shared" si="20"/>
        <v>1</v>
      </c>
      <c r="H205" s="627">
        <f t="shared" si="20"/>
        <v>1</v>
      </c>
      <c r="I205" s="625">
        <f t="shared" si="20"/>
        <v>1</v>
      </c>
      <c r="J205" s="625">
        <f t="shared" si="20"/>
        <v>1</v>
      </c>
      <c r="K205" s="625">
        <f t="shared" si="20"/>
        <v>1</v>
      </c>
      <c r="L205" s="625">
        <f t="shared" si="20"/>
        <v>1</v>
      </c>
      <c r="M205" s="626">
        <f t="shared" si="20"/>
        <v>1</v>
      </c>
    </row>
    <row r="206" spans="1:13" x14ac:dyDescent="0.25">
      <c r="A206" s="567">
        <f t="shared" si="19"/>
        <v>50344</v>
      </c>
      <c r="B206" s="628">
        <v>0.36033024982333545</v>
      </c>
      <c r="C206" s="620">
        <v>0.63966975017666461</v>
      </c>
      <c r="D206" s="621">
        <f t="shared" si="18"/>
        <v>1</v>
      </c>
      <c r="E206" s="628">
        <f t="shared" si="20"/>
        <v>1</v>
      </c>
      <c r="F206" s="620">
        <f t="shared" si="20"/>
        <v>0</v>
      </c>
      <c r="G206" s="621">
        <f t="shared" si="20"/>
        <v>1</v>
      </c>
      <c r="H206" s="628">
        <f t="shared" si="20"/>
        <v>1</v>
      </c>
      <c r="I206" s="620">
        <f t="shared" si="20"/>
        <v>1</v>
      </c>
      <c r="J206" s="620">
        <f t="shared" si="20"/>
        <v>1</v>
      </c>
      <c r="K206" s="620">
        <f t="shared" si="20"/>
        <v>1</v>
      </c>
      <c r="L206" s="620">
        <f t="shared" si="20"/>
        <v>1</v>
      </c>
      <c r="M206" s="621">
        <f t="shared" si="20"/>
        <v>1</v>
      </c>
    </row>
    <row r="207" spans="1:13" x14ac:dyDescent="0.25">
      <c r="A207" s="575">
        <f t="shared" si="19"/>
        <v>50374</v>
      </c>
      <c r="B207" s="627">
        <v>0.36033024982333545</v>
      </c>
      <c r="C207" s="625">
        <v>0.63966975017666461</v>
      </c>
      <c r="D207" s="626">
        <f t="shared" si="18"/>
        <v>1</v>
      </c>
      <c r="E207" s="627">
        <f t="shared" si="20"/>
        <v>1</v>
      </c>
      <c r="F207" s="625">
        <f t="shared" si="20"/>
        <v>0</v>
      </c>
      <c r="G207" s="626">
        <f t="shared" si="20"/>
        <v>1</v>
      </c>
      <c r="H207" s="627">
        <f t="shared" si="20"/>
        <v>1</v>
      </c>
      <c r="I207" s="625">
        <f t="shared" si="20"/>
        <v>1</v>
      </c>
      <c r="J207" s="625">
        <f t="shared" si="20"/>
        <v>1</v>
      </c>
      <c r="K207" s="625">
        <f t="shared" si="20"/>
        <v>1</v>
      </c>
      <c r="L207" s="625">
        <f t="shared" si="20"/>
        <v>1</v>
      </c>
      <c r="M207" s="626">
        <f t="shared" si="20"/>
        <v>1</v>
      </c>
    </row>
    <row r="208" spans="1:13" x14ac:dyDescent="0.25">
      <c r="A208" s="567">
        <f t="shared" si="19"/>
        <v>50405</v>
      </c>
      <c r="B208" s="628">
        <v>0.36033024982333545</v>
      </c>
      <c r="C208" s="620">
        <v>0.63966975017666461</v>
      </c>
      <c r="D208" s="621">
        <f t="shared" si="18"/>
        <v>1</v>
      </c>
      <c r="E208" s="628">
        <f t="shared" si="20"/>
        <v>1</v>
      </c>
      <c r="F208" s="620">
        <f t="shared" si="20"/>
        <v>0</v>
      </c>
      <c r="G208" s="621">
        <f t="shared" si="20"/>
        <v>1</v>
      </c>
      <c r="H208" s="628">
        <f t="shared" si="20"/>
        <v>1</v>
      </c>
      <c r="I208" s="620">
        <f t="shared" si="20"/>
        <v>1</v>
      </c>
      <c r="J208" s="620">
        <f t="shared" si="20"/>
        <v>1</v>
      </c>
      <c r="K208" s="620">
        <f t="shared" si="20"/>
        <v>1</v>
      </c>
      <c r="L208" s="620">
        <f t="shared" si="20"/>
        <v>1</v>
      </c>
      <c r="M208" s="621">
        <f t="shared" si="20"/>
        <v>1</v>
      </c>
    </row>
    <row r="209" spans="1:13" x14ac:dyDescent="0.25">
      <c r="A209" s="575">
        <f t="shared" si="19"/>
        <v>50436</v>
      </c>
      <c r="B209" s="627">
        <v>0.36033024982333545</v>
      </c>
      <c r="C209" s="625">
        <v>0.63966975017666461</v>
      </c>
      <c r="D209" s="626">
        <f t="shared" si="18"/>
        <v>1</v>
      </c>
      <c r="E209" s="627">
        <f t="shared" si="20"/>
        <v>1</v>
      </c>
      <c r="F209" s="625">
        <f t="shared" si="20"/>
        <v>0</v>
      </c>
      <c r="G209" s="626">
        <f t="shared" si="20"/>
        <v>1</v>
      </c>
      <c r="H209" s="627">
        <f t="shared" si="20"/>
        <v>1</v>
      </c>
      <c r="I209" s="625">
        <f t="shared" si="20"/>
        <v>1</v>
      </c>
      <c r="J209" s="625">
        <f t="shared" si="20"/>
        <v>1</v>
      </c>
      <c r="K209" s="625">
        <f t="shared" si="20"/>
        <v>1</v>
      </c>
      <c r="L209" s="625">
        <f t="shared" si="20"/>
        <v>1</v>
      </c>
      <c r="M209" s="626">
        <f t="shared" si="20"/>
        <v>1</v>
      </c>
    </row>
    <row r="210" spans="1:13" x14ac:dyDescent="0.25">
      <c r="A210" s="567">
        <f t="shared" si="19"/>
        <v>50464</v>
      </c>
      <c r="B210" s="628">
        <v>0.36033024982333545</v>
      </c>
      <c r="C210" s="620">
        <v>0.63966975017666461</v>
      </c>
      <c r="D210" s="621">
        <f t="shared" si="18"/>
        <v>1</v>
      </c>
      <c r="E210" s="628">
        <f t="shared" si="20"/>
        <v>1</v>
      </c>
      <c r="F210" s="620">
        <f t="shared" si="20"/>
        <v>0</v>
      </c>
      <c r="G210" s="621">
        <f t="shared" si="20"/>
        <v>1</v>
      </c>
      <c r="H210" s="628">
        <f t="shared" si="20"/>
        <v>1</v>
      </c>
      <c r="I210" s="620">
        <f t="shared" si="20"/>
        <v>1</v>
      </c>
      <c r="J210" s="620">
        <f t="shared" si="20"/>
        <v>1</v>
      </c>
      <c r="K210" s="620">
        <f t="shared" si="20"/>
        <v>1</v>
      </c>
      <c r="L210" s="620">
        <f t="shared" si="20"/>
        <v>1</v>
      </c>
      <c r="M210" s="621">
        <f t="shared" si="20"/>
        <v>1</v>
      </c>
    </row>
    <row r="211" spans="1:13" x14ac:dyDescent="0.25">
      <c r="A211" s="575">
        <f t="shared" si="19"/>
        <v>50495</v>
      </c>
      <c r="B211" s="627">
        <v>0.36033024982333545</v>
      </c>
      <c r="C211" s="625">
        <v>0.63966975017666461</v>
      </c>
      <c r="D211" s="626">
        <f t="shared" si="18"/>
        <v>1</v>
      </c>
      <c r="E211" s="627">
        <f t="shared" ref="E211:M226" si="21">+E210</f>
        <v>1</v>
      </c>
      <c r="F211" s="625">
        <f t="shared" si="21"/>
        <v>0</v>
      </c>
      <c r="G211" s="626">
        <f t="shared" si="21"/>
        <v>1</v>
      </c>
      <c r="H211" s="627">
        <f t="shared" si="21"/>
        <v>1</v>
      </c>
      <c r="I211" s="625">
        <f t="shared" si="21"/>
        <v>1</v>
      </c>
      <c r="J211" s="625">
        <f t="shared" si="21"/>
        <v>1</v>
      </c>
      <c r="K211" s="625">
        <f t="shared" si="21"/>
        <v>1</v>
      </c>
      <c r="L211" s="625">
        <f t="shared" si="21"/>
        <v>1</v>
      </c>
      <c r="M211" s="626">
        <f t="shared" si="21"/>
        <v>1</v>
      </c>
    </row>
    <row r="212" spans="1:13" x14ac:dyDescent="0.25">
      <c r="A212" s="567">
        <f t="shared" si="19"/>
        <v>50525</v>
      </c>
      <c r="B212" s="628">
        <v>0.36033024982333545</v>
      </c>
      <c r="C212" s="620">
        <v>0.63966975017666461</v>
      </c>
      <c r="D212" s="621">
        <f t="shared" si="18"/>
        <v>1</v>
      </c>
      <c r="E212" s="628">
        <f t="shared" si="21"/>
        <v>1</v>
      </c>
      <c r="F212" s="620">
        <f t="shared" si="21"/>
        <v>0</v>
      </c>
      <c r="G212" s="621">
        <f t="shared" si="21"/>
        <v>1</v>
      </c>
      <c r="H212" s="628">
        <f t="shared" si="21"/>
        <v>1</v>
      </c>
      <c r="I212" s="620">
        <f t="shared" si="21"/>
        <v>1</v>
      </c>
      <c r="J212" s="620">
        <f t="shared" si="21"/>
        <v>1</v>
      </c>
      <c r="K212" s="620">
        <f t="shared" si="21"/>
        <v>1</v>
      </c>
      <c r="L212" s="620">
        <f t="shared" si="21"/>
        <v>1</v>
      </c>
      <c r="M212" s="621">
        <f t="shared" si="21"/>
        <v>1</v>
      </c>
    </row>
    <row r="213" spans="1:13" x14ac:dyDescent="0.25">
      <c r="A213" s="575">
        <f t="shared" si="19"/>
        <v>50556</v>
      </c>
      <c r="B213" s="627">
        <v>0.36033024982333545</v>
      </c>
      <c r="C213" s="625">
        <v>0.63966975017666461</v>
      </c>
      <c r="D213" s="626">
        <f t="shared" si="18"/>
        <v>1</v>
      </c>
      <c r="E213" s="627">
        <f t="shared" si="21"/>
        <v>1</v>
      </c>
      <c r="F213" s="625">
        <f t="shared" si="21"/>
        <v>0</v>
      </c>
      <c r="G213" s="626">
        <f t="shared" si="21"/>
        <v>1</v>
      </c>
      <c r="H213" s="627">
        <f t="shared" si="21"/>
        <v>1</v>
      </c>
      <c r="I213" s="625">
        <f t="shared" si="21"/>
        <v>1</v>
      </c>
      <c r="J213" s="625">
        <f t="shared" si="21"/>
        <v>1</v>
      </c>
      <c r="K213" s="625">
        <f t="shared" si="21"/>
        <v>1</v>
      </c>
      <c r="L213" s="625">
        <f t="shared" si="21"/>
        <v>1</v>
      </c>
      <c r="M213" s="626">
        <f t="shared" si="21"/>
        <v>1</v>
      </c>
    </row>
    <row r="214" spans="1:13" x14ac:dyDescent="0.25">
      <c r="A214" s="567">
        <f t="shared" si="19"/>
        <v>50586</v>
      </c>
      <c r="B214" s="628">
        <v>0.36033024982333545</v>
      </c>
      <c r="C214" s="620">
        <v>0.63966975017666461</v>
      </c>
      <c r="D214" s="621">
        <f t="shared" si="18"/>
        <v>1</v>
      </c>
      <c r="E214" s="628">
        <f t="shared" si="21"/>
        <v>1</v>
      </c>
      <c r="F214" s="620">
        <f t="shared" si="21"/>
        <v>0</v>
      </c>
      <c r="G214" s="621">
        <f t="shared" si="21"/>
        <v>1</v>
      </c>
      <c r="H214" s="628">
        <f t="shared" si="21"/>
        <v>1</v>
      </c>
      <c r="I214" s="620">
        <f t="shared" si="21"/>
        <v>1</v>
      </c>
      <c r="J214" s="620">
        <f t="shared" si="21"/>
        <v>1</v>
      </c>
      <c r="K214" s="620">
        <f t="shared" si="21"/>
        <v>1</v>
      </c>
      <c r="L214" s="620">
        <f t="shared" si="21"/>
        <v>1</v>
      </c>
      <c r="M214" s="621">
        <f t="shared" si="21"/>
        <v>1</v>
      </c>
    </row>
    <row r="215" spans="1:13" x14ac:dyDescent="0.25">
      <c r="A215" s="575">
        <f t="shared" si="19"/>
        <v>50617</v>
      </c>
      <c r="B215" s="627">
        <v>0.36033024982333545</v>
      </c>
      <c r="C215" s="625">
        <v>0.63966975017666461</v>
      </c>
      <c r="D215" s="626">
        <f t="shared" si="18"/>
        <v>1</v>
      </c>
      <c r="E215" s="627">
        <f t="shared" si="21"/>
        <v>1</v>
      </c>
      <c r="F215" s="625">
        <f t="shared" si="21"/>
        <v>0</v>
      </c>
      <c r="G215" s="626">
        <f t="shared" si="21"/>
        <v>1</v>
      </c>
      <c r="H215" s="627">
        <f t="shared" si="21"/>
        <v>1</v>
      </c>
      <c r="I215" s="625">
        <f t="shared" si="21"/>
        <v>1</v>
      </c>
      <c r="J215" s="625">
        <f t="shared" si="21"/>
        <v>1</v>
      </c>
      <c r="K215" s="625">
        <f t="shared" si="21"/>
        <v>1</v>
      </c>
      <c r="L215" s="625">
        <f t="shared" si="21"/>
        <v>1</v>
      </c>
      <c r="M215" s="626">
        <f t="shared" si="21"/>
        <v>1</v>
      </c>
    </row>
    <row r="216" spans="1:13" x14ac:dyDescent="0.25">
      <c r="A216" s="567">
        <f t="shared" si="19"/>
        <v>50648</v>
      </c>
      <c r="B216" s="628">
        <v>0.36033024982333545</v>
      </c>
      <c r="C216" s="620">
        <v>0.63966975017666461</v>
      </c>
      <c r="D216" s="621">
        <f t="shared" si="18"/>
        <v>1</v>
      </c>
      <c r="E216" s="628">
        <f t="shared" si="21"/>
        <v>1</v>
      </c>
      <c r="F216" s="620">
        <f t="shared" si="21"/>
        <v>0</v>
      </c>
      <c r="G216" s="621">
        <f t="shared" si="21"/>
        <v>1</v>
      </c>
      <c r="H216" s="628">
        <f t="shared" si="21"/>
        <v>1</v>
      </c>
      <c r="I216" s="620">
        <f t="shared" si="21"/>
        <v>1</v>
      </c>
      <c r="J216" s="620">
        <f t="shared" si="21"/>
        <v>1</v>
      </c>
      <c r="K216" s="620">
        <f t="shared" si="21"/>
        <v>1</v>
      </c>
      <c r="L216" s="620">
        <f t="shared" si="21"/>
        <v>1</v>
      </c>
      <c r="M216" s="621">
        <f t="shared" si="21"/>
        <v>1</v>
      </c>
    </row>
    <row r="217" spans="1:13" x14ac:dyDescent="0.25">
      <c r="A217" s="575">
        <f t="shared" si="19"/>
        <v>50678</v>
      </c>
      <c r="B217" s="627">
        <v>0.36033024982333545</v>
      </c>
      <c r="C217" s="625">
        <v>0.63966975017666461</v>
      </c>
      <c r="D217" s="626">
        <f t="shared" si="18"/>
        <v>1</v>
      </c>
      <c r="E217" s="627">
        <f t="shared" si="21"/>
        <v>1</v>
      </c>
      <c r="F217" s="625">
        <f t="shared" si="21"/>
        <v>0</v>
      </c>
      <c r="G217" s="626">
        <f t="shared" si="21"/>
        <v>1</v>
      </c>
      <c r="H217" s="627">
        <f t="shared" si="21"/>
        <v>1</v>
      </c>
      <c r="I217" s="625">
        <f t="shared" si="21"/>
        <v>1</v>
      </c>
      <c r="J217" s="625">
        <f t="shared" si="21"/>
        <v>1</v>
      </c>
      <c r="K217" s="625">
        <f t="shared" si="21"/>
        <v>1</v>
      </c>
      <c r="L217" s="625">
        <f t="shared" si="21"/>
        <v>1</v>
      </c>
      <c r="M217" s="626">
        <f t="shared" si="21"/>
        <v>1</v>
      </c>
    </row>
    <row r="218" spans="1:13" x14ac:dyDescent="0.25">
      <c r="A218" s="567">
        <f t="shared" si="19"/>
        <v>50709</v>
      </c>
      <c r="B218" s="628">
        <v>0.36033024982333545</v>
      </c>
      <c r="C218" s="620">
        <v>0.63966975017666461</v>
      </c>
      <c r="D218" s="621">
        <f t="shared" si="18"/>
        <v>1</v>
      </c>
      <c r="E218" s="628">
        <f t="shared" si="21"/>
        <v>1</v>
      </c>
      <c r="F218" s="620">
        <f t="shared" si="21"/>
        <v>0</v>
      </c>
      <c r="G218" s="621">
        <f t="shared" si="21"/>
        <v>1</v>
      </c>
      <c r="H218" s="628">
        <f t="shared" si="21"/>
        <v>1</v>
      </c>
      <c r="I218" s="620">
        <f t="shared" si="21"/>
        <v>1</v>
      </c>
      <c r="J218" s="620">
        <f t="shared" si="21"/>
        <v>1</v>
      </c>
      <c r="K218" s="620">
        <f t="shared" si="21"/>
        <v>1</v>
      </c>
      <c r="L218" s="620">
        <f t="shared" si="21"/>
        <v>1</v>
      </c>
      <c r="M218" s="621">
        <f t="shared" si="21"/>
        <v>1</v>
      </c>
    </row>
    <row r="219" spans="1:13" x14ac:dyDescent="0.25">
      <c r="A219" s="575">
        <f t="shared" si="19"/>
        <v>50739</v>
      </c>
      <c r="B219" s="627">
        <v>0.36033024982333545</v>
      </c>
      <c r="C219" s="625">
        <v>0.63966975017666461</v>
      </c>
      <c r="D219" s="626">
        <f t="shared" si="18"/>
        <v>1</v>
      </c>
      <c r="E219" s="627">
        <f t="shared" si="21"/>
        <v>1</v>
      </c>
      <c r="F219" s="625">
        <f t="shared" si="21"/>
        <v>0</v>
      </c>
      <c r="G219" s="626">
        <f t="shared" si="21"/>
        <v>1</v>
      </c>
      <c r="H219" s="627">
        <f t="shared" si="21"/>
        <v>1</v>
      </c>
      <c r="I219" s="625">
        <f t="shared" si="21"/>
        <v>1</v>
      </c>
      <c r="J219" s="625">
        <f t="shared" si="21"/>
        <v>1</v>
      </c>
      <c r="K219" s="625">
        <f t="shared" si="21"/>
        <v>1</v>
      </c>
      <c r="L219" s="625">
        <f t="shared" si="21"/>
        <v>1</v>
      </c>
      <c r="M219" s="626">
        <f t="shared" si="21"/>
        <v>1</v>
      </c>
    </row>
    <row r="220" spans="1:13" x14ac:dyDescent="0.25">
      <c r="A220" s="567">
        <f t="shared" si="19"/>
        <v>50770</v>
      </c>
      <c r="B220" s="628">
        <v>0.36033024982333545</v>
      </c>
      <c r="C220" s="620">
        <v>0.63966975017666461</v>
      </c>
      <c r="D220" s="621">
        <f t="shared" si="18"/>
        <v>1</v>
      </c>
      <c r="E220" s="628">
        <f t="shared" si="21"/>
        <v>1</v>
      </c>
      <c r="F220" s="620">
        <f t="shared" si="21"/>
        <v>0</v>
      </c>
      <c r="G220" s="621">
        <f t="shared" si="21"/>
        <v>1</v>
      </c>
      <c r="H220" s="628">
        <f t="shared" si="21"/>
        <v>1</v>
      </c>
      <c r="I220" s="620">
        <f t="shared" si="21"/>
        <v>1</v>
      </c>
      <c r="J220" s="620">
        <f t="shared" si="21"/>
        <v>1</v>
      </c>
      <c r="K220" s="620">
        <f t="shared" si="21"/>
        <v>1</v>
      </c>
      <c r="L220" s="620">
        <f t="shared" si="21"/>
        <v>1</v>
      </c>
      <c r="M220" s="621">
        <f t="shared" si="21"/>
        <v>1</v>
      </c>
    </row>
    <row r="221" spans="1:13" x14ac:dyDescent="0.25">
      <c r="A221" s="575">
        <f t="shared" si="19"/>
        <v>50801</v>
      </c>
      <c r="B221" s="627">
        <v>0.36033024982333545</v>
      </c>
      <c r="C221" s="625">
        <v>0.63966975017666461</v>
      </c>
      <c r="D221" s="626">
        <f t="shared" si="18"/>
        <v>1</v>
      </c>
      <c r="E221" s="627">
        <f t="shared" si="21"/>
        <v>1</v>
      </c>
      <c r="F221" s="625">
        <f t="shared" si="21"/>
        <v>0</v>
      </c>
      <c r="G221" s="626">
        <f t="shared" si="21"/>
        <v>1</v>
      </c>
      <c r="H221" s="627">
        <f t="shared" si="21"/>
        <v>1</v>
      </c>
      <c r="I221" s="625">
        <f t="shared" si="21"/>
        <v>1</v>
      </c>
      <c r="J221" s="625">
        <f t="shared" si="21"/>
        <v>1</v>
      </c>
      <c r="K221" s="625">
        <f t="shared" si="21"/>
        <v>1</v>
      </c>
      <c r="L221" s="625">
        <f t="shared" si="21"/>
        <v>1</v>
      </c>
      <c r="M221" s="626">
        <f t="shared" si="21"/>
        <v>1</v>
      </c>
    </row>
    <row r="222" spans="1:13" x14ac:dyDescent="0.25">
      <c r="A222" s="567">
        <f t="shared" si="19"/>
        <v>50829</v>
      </c>
      <c r="B222" s="628">
        <v>0.36033024982333545</v>
      </c>
      <c r="C222" s="620">
        <v>0.63966975017666461</v>
      </c>
      <c r="D222" s="621">
        <f t="shared" si="18"/>
        <v>1</v>
      </c>
      <c r="E222" s="628">
        <f t="shared" si="21"/>
        <v>1</v>
      </c>
      <c r="F222" s="620">
        <f t="shared" si="21"/>
        <v>0</v>
      </c>
      <c r="G222" s="621">
        <f t="shared" si="21"/>
        <v>1</v>
      </c>
      <c r="H222" s="628">
        <f t="shared" si="21"/>
        <v>1</v>
      </c>
      <c r="I222" s="620">
        <f t="shared" si="21"/>
        <v>1</v>
      </c>
      <c r="J222" s="620">
        <f t="shared" si="21"/>
        <v>1</v>
      </c>
      <c r="K222" s="620">
        <f t="shared" si="21"/>
        <v>1</v>
      </c>
      <c r="L222" s="620">
        <f t="shared" si="21"/>
        <v>1</v>
      </c>
      <c r="M222" s="621">
        <f t="shared" si="21"/>
        <v>1</v>
      </c>
    </row>
    <row r="223" spans="1:13" x14ac:dyDescent="0.25">
      <c r="A223" s="575">
        <f t="shared" si="19"/>
        <v>50860</v>
      </c>
      <c r="B223" s="627">
        <v>0.36033024982333545</v>
      </c>
      <c r="C223" s="625">
        <v>0.63966975017666461</v>
      </c>
      <c r="D223" s="626">
        <f t="shared" si="18"/>
        <v>1</v>
      </c>
      <c r="E223" s="627">
        <f t="shared" si="21"/>
        <v>1</v>
      </c>
      <c r="F223" s="625">
        <f t="shared" si="21"/>
        <v>0</v>
      </c>
      <c r="G223" s="626">
        <f t="shared" si="21"/>
        <v>1</v>
      </c>
      <c r="H223" s="627">
        <f t="shared" si="21"/>
        <v>1</v>
      </c>
      <c r="I223" s="625">
        <f t="shared" si="21"/>
        <v>1</v>
      </c>
      <c r="J223" s="625">
        <f t="shared" si="21"/>
        <v>1</v>
      </c>
      <c r="K223" s="625">
        <f t="shared" si="21"/>
        <v>1</v>
      </c>
      <c r="L223" s="625">
        <f t="shared" si="21"/>
        <v>1</v>
      </c>
      <c r="M223" s="626">
        <f t="shared" si="21"/>
        <v>1</v>
      </c>
    </row>
    <row r="224" spans="1:13" x14ac:dyDescent="0.25">
      <c r="A224" s="567">
        <f t="shared" si="19"/>
        <v>50890</v>
      </c>
      <c r="B224" s="628">
        <v>0.36033024982333545</v>
      </c>
      <c r="C224" s="620">
        <v>0.63966975017666461</v>
      </c>
      <c r="D224" s="621">
        <f t="shared" si="18"/>
        <v>1</v>
      </c>
      <c r="E224" s="628">
        <f t="shared" si="21"/>
        <v>1</v>
      </c>
      <c r="F224" s="620">
        <f t="shared" si="21"/>
        <v>0</v>
      </c>
      <c r="G224" s="621">
        <f t="shared" si="21"/>
        <v>1</v>
      </c>
      <c r="H224" s="628">
        <f t="shared" si="21"/>
        <v>1</v>
      </c>
      <c r="I224" s="620">
        <f t="shared" si="21"/>
        <v>1</v>
      </c>
      <c r="J224" s="620">
        <f t="shared" si="21"/>
        <v>1</v>
      </c>
      <c r="K224" s="620">
        <f t="shared" si="21"/>
        <v>1</v>
      </c>
      <c r="L224" s="620">
        <f t="shared" si="21"/>
        <v>1</v>
      </c>
      <c r="M224" s="621">
        <f t="shared" si="21"/>
        <v>1</v>
      </c>
    </row>
    <row r="225" spans="1:13" x14ac:dyDescent="0.25">
      <c r="A225" s="575">
        <f t="shared" si="19"/>
        <v>50921</v>
      </c>
      <c r="B225" s="627">
        <v>0.36033024982333545</v>
      </c>
      <c r="C225" s="625">
        <v>0.63966975017666461</v>
      </c>
      <c r="D225" s="626">
        <f t="shared" si="18"/>
        <v>1</v>
      </c>
      <c r="E225" s="627">
        <f t="shared" si="21"/>
        <v>1</v>
      </c>
      <c r="F225" s="625">
        <f t="shared" si="21"/>
        <v>0</v>
      </c>
      <c r="G225" s="626">
        <f t="shared" si="21"/>
        <v>1</v>
      </c>
      <c r="H225" s="627">
        <f t="shared" si="21"/>
        <v>1</v>
      </c>
      <c r="I225" s="625">
        <f t="shared" si="21"/>
        <v>1</v>
      </c>
      <c r="J225" s="625">
        <f t="shared" si="21"/>
        <v>1</v>
      </c>
      <c r="K225" s="625">
        <f t="shared" si="21"/>
        <v>1</v>
      </c>
      <c r="L225" s="625">
        <f t="shared" si="21"/>
        <v>1</v>
      </c>
      <c r="M225" s="626">
        <f t="shared" si="21"/>
        <v>1</v>
      </c>
    </row>
    <row r="226" spans="1:13" x14ac:dyDescent="0.25">
      <c r="A226" s="567">
        <f t="shared" si="19"/>
        <v>50951</v>
      </c>
      <c r="B226" s="628">
        <v>0.36033024982333545</v>
      </c>
      <c r="C226" s="620">
        <v>0.63966975017666461</v>
      </c>
      <c r="D226" s="621">
        <f t="shared" si="18"/>
        <v>1</v>
      </c>
      <c r="E226" s="628">
        <f t="shared" si="21"/>
        <v>1</v>
      </c>
      <c r="F226" s="620">
        <f t="shared" si="21"/>
        <v>0</v>
      </c>
      <c r="G226" s="621">
        <f t="shared" si="21"/>
        <v>1</v>
      </c>
      <c r="H226" s="628">
        <f t="shared" si="21"/>
        <v>1</v>
      </c>
      <c r="I226" s="620">
        <f t="shared" si="21"/>
        <v>1</v>
      </c>
      <c r="J226" s="620">
        <f t="shared" si="21"/>
        <v>1</v>
      </c>
      <c r="K226" s="620">
        <f t="shared" si="21"/>
        <v>1</v>
      </c>
      <c r="L226" s="620">
        <f t="shared" si="21"/>
        <v>1</v>
      </c>
      <c r="M226" s="621">
        <f t="shared" si="21"/>
        <v>1</v>
      </c>
    </row>
    <row r="227" spans="1:13" x14ac:dyDescent="0.25">
      <c r="A227" s="575">
        <f t="shared" si="19"/>
        <v>50982</v>
      </c>
      <c r="B227" s="627">
        <v>0.36033024982333545</v>
      </c>
      <c r="C227" s="625">
        <v>0.63966975017666461</v>
      </c>
      <c r="D227" s="626">
        <f t="shared" si="18"/>
        <v>1</v>
      </c>
      <c r="E227" s="627">
        <f t="shared" ref="E227:M242" si="22">+E226</f>
        <v>1</v>
      </c>
      <c r="F227" s="625">
        <f t="shared" si="22"/>
        <v>0</v>
      </c>
      <c r="G227" s="626">
        <f t="shared" si="22"/>
        <v>1</v>
      </c>
      <c r="H227" s="627">
        <f t="shared" si="22"/>
        <v>1</v>
      </c>
      <c r="I227" s="625">
        <f t="shared" si="22"/>
        <v>1</v>
      </c>
      <c r="J227" s="625">
        <f t="shared" si="22"/>
        <v>1</v>
      </c>
      <c r="K227" s="625">
        <f t="shared" si="22"/>
        <v>1</v>
      </c>
      <c r="L227" s="625">
        <f t="shared" si="22"/>
        <v>1</v>
      </c>
      <c r="M227" s="626">
        <f t="shared" si="22"/>
        <v>1</v>
      </c>
    </row>
    <row r="228" spans="1:13" x14ac:dyDescent="0.25">
      <c r="A228" s="567">
        <f t="shared" si="19"/>
        <v>51013</v>
      </c>
      <c r="B228" s="628">
        <v>0.36033024982333545</v>
      </c>
      <c r="C228" s="620">
        <v>0.63966975017666461</v>
      </c>
      <c r="D228" s="621">
        <f t="shared" si="18"/>
        <v>1</v>
      </c>
      <c r="E228" s="628">
        <f t="shared" si="22"/>
        <v>1</v>
      </c>
      <c r="F228" s="620">
        <f t="shared" si="22"/>
        <v>0</v>
      </c>
      <c r="G228" s="621">
        <f t="shared" si="22"/>
        <v>1</v>
      </c>
      <c r="H228" s="628">
        <f t="shared" si="22"/>
        <v>1</v>
      </c>
      <c r="I228" s="620">
        <f t="shared" si="22"/>
        <v>1</v>
      </c>
      <c r="J228" s="620">
        <f t="shared" si="22"/>
        <v>1</v>
      </c>
      <c r="K228" s="620">
        <f t="shared" si="22"/>
        <v>1</v>
      </c>
      <c r="L228" s="620">
        <f t="shared" si="22"/>
        <v>1</v>
      </c>
      <c r="M228" s="621">
        <f t="shared" si="22"/>
        <v>1</v>
      </c>
    </row>
    <row r="229" spans="1:13" x14ac:dyDescent="0.25">
      <c r="A229" s="575">
        <f t="shared" si="19"/>
        <v>51043</v>
      </c>
      <c r="B229" s="627">
        <v>0.36033024982333545</v>
      </c>
      <c r="C229" s="625">
        <v>0.63966975017666461</v>
      </c>
      <c r="D229" s="626">
        <f t="shared" si="18"/>
        <v>1</v>
      </c>
      <c r="E229" s="627">
        <f t="shared" si="22"/>
        <v>1</v>
      </c>
      <c r="F229" s="625">
        <f t="shared" si="22"/>
        <v>0</v>
      </c>
      <c r="G229" s="626">
        <f t="shared" si="22"/>
        <v>1</v>
      </c>
      <c r="H229" s="627">
        <f t="shared" si="22"/>
        <v>1</v>
      </c>
      <c r="I229" s="625">
        <f t="shared" si="22"/>
        <v>1</v>
      </c>
      <c r="J229" s="625">
        <f t="shared" si="22"/>
        <v>1</v>
      </c>
      <c r="K229" s="625">
        <f t="shared" si="22"/>
        <v>1</v>
      </c>
      <c r="L229" s="625">
        <f t="shared" si="22"/>
        <v>1</v>
      </c>
      <c r="M229" s="626">
        <f t="shared" si="22"/>
        <v>1</v>
      </c>
    </row>
    <row r="230" spans="1:13" x14ac:dyDescent="0.25">
      <c r="A230" s="567">
        <f t="shared" si="19"/>
        <v>51074</v>
      </c>
      <c r="B230" s="628">
        <v>0.36033024982333545</v>
      </c>
      <c r="C230" s="620">
        <v>0.63966975017666461</v>
      </c>
      <c r="D230" s="621">
        <f t="shared" si="18"/>
        <v>1</v>
      </c>
      <c r="E230" s="628">
        <f t="shared" si="22"/>
        <v>1</v>
      </c>
      <c r="F230" s="620">
        <f t="shared" si="22"/>
        <v>0</v>
      </c>
      <c r="G230" s="621">
        <f t="shared" si="22"/>
        <v>1</v>
      </c>
      <c r="H230" s="628">
        <f t="shared" si="22"/>
        <v>1</v>
      </c>
      <c r="I230" s="620">
        <f t="shared" si="22"/>
        <v>1</v>
      </c>
      <c r="J230" s="620">
        <f t="shared" si="22"/>
        <v>1</v>
      </c>
      <c r="K230" s="620">
        <f t="shared" si="22"/>
        <v>1</v>
      </c>
      <c r="L230" s="620">
        <f t="shared" si="22"/>
        <v>1</v>
      </c>
      <c r="M230" s="621">
        <f t="shared" si="22"/>
        <v>1</v>
      </c>
    </row>
    <row r="231" spans="1:13" x14ac:dyDescent="0.25">
      <c r="A231" s="575">
        <f t="shared" si="19"/>
        <v>51104</v>
      </c>
      <c r="B231" s="627">
        <v>0.36033024982333545</v>
      </c>
      <c r="C231" s="625">
        <v>0.63966975017666461</v>
      </c>
      <c r="D231" s="626">
        <f t="shared" si="18"/>
        <v>1</v>
      </c>
      <c r="E231" s="627">
        <f t="shared" si="22"/>
        <v>1</v>
      </c>
      <c r="F231" s="625">
        <f t="shared" si="22"/>
        <v>0</v>
      </c>
      <c r="G231" s="626">
        <f t="shared" si="22"/>
        <v>1</v>
      </c>
      <c r="H231" s="627">
        <f t="shared" si="22"/>
        <v>1</v>
      </c>
      <c r="I231" s="625">
        <f t="shared" si="22"/>
        <v>1</v>
      </c>
      <c r="J231" s="625">
        <f t="shared" si="22"/>
        <v>1</v>
      </c>
      <c r="K231" s="625">
        <f t="shared" si="22"/>
        <v>1</v>
      </c>
      <c r="L231" s="625">
        <f t="shared" si="22"/>
        <v>1</v>
      </c>
      <c r="M231" s="626">
        <f t="shared" si="22"/>
        <v>1</v>
      </c>
    </row>
    <row r="232" spans="1:13" x14ac:dyDescent="0.25">
      <c r="A232" s="567">
        <f t="shared" si="19"/>
        <v>51135</v>
      </c>
      <c r="B232" s="628">
        <v>0.36033024982333545</v>
      </c>
      <c r="C232" s="620">
        <v>0.63966975017666461</v>
      </c>
      <c r="D232" s="621">
        <f t="shared" si="18"/>
        <v>1</v>
      </c>
      <c r="E232" s="628">
        <f t="shared" si="22"/>
        <v>1</v>
      </c>
      <c r="F232" s="620">
        <f t="shared" si="22"/>
        <v>0</v>
      </c>
      <c r="G232" s="621">
        <f t="shared" si="22"/>
        <v>1</v>
      </c>
      <c r="H232" s="628">
        <f t="shared" si="22"/>
        <v>1</v>
      </c>
      <c r="I232" s="620">
        <f t="shared" si="22"/>
        <v>1</v>
      </c>
      <c r="J232" s="620">
        <f t="shared" si="22"/>
        <v>1</v>
      </c>
      <c r="K232" s="620">
        <f t="shared" si="22"/>
        <v>1</v>
      </c>
      <c r="L232" s="620">
        <f t="shared" si="22"/>
        <v>1</v>
      </c>
      <c r="M232" s="621">
        <f t="shared" si="22"/>
        <v>1</v>
      </c>
    </row>
    <row r="233" spans="1:13" x14ac:dyDescent="0.25">
      <c r="A233" s="575">
        <f t="shared" si="19"/>
        <v>51166</v>
      </c>
      <c r="B233" s="627">
        <v>0.36033024982333545</v>
      </c>
      <c r="C233" s="625">
        <v>0.63966975017666461</v>
      </c>
      <c r="D233" s="626">
        <f t="shared" si="18"/>
        <v>1</v>
      </c>
      <c r="E233" s="627">
        <f t="shared" si="22"/>
        <v>1</v>
      </c>
      <c r="F233" s="625">
        <f t="shared" si="22"/>
        <v>0</v>
      </c>
      <c r="G233" s="626">
        <f t="shared" si="22"/>
        <v>1</v>
      </c>
      <c r="H233" s="627">
        <f t="shared" si="22"/>
        <v>1</v>
      </c>
      <c r="I233" s="625">
        <f t="shared" si="22"/>
        <v>1</v>
      </c>
      <c r="J233" s="625">
        <f t="shared" si="22"/>
        <v>1</v>
      </c>
      <c r="K233" s="625">
        <f t="shared" si="22"/>
        <v>1</v>
      </c>
      <c r="L233" s="625">
        <f t="shared" si="22"/>
        <v>1</v>
      </c>
      <c r="M233" s="626">
        <f t="shared" si="22"/>
        <v>1</v>
      </c>
    </row>
    <row r="234" spans="1:13" x14ac:dyDescent="0.25">
      <c r="A234" s="567">
        <f t="shared" si="19"/>
        <v>51195</v>
      </c>
      <c r="B234" s="628">
        <v>0.36033024982333545</v>
      </c>
      <c r="C234" s="620">
        <v>0.63966975017666461</v>
      </c>
      <c r="D234" s="621">
        <f t="shared" si="18"/>
        <v>1</v>
      </c>
      <c r="E234" s="628">
        <f t="shared" si="22"/>
        <v>1</v>
      </c>
      <c r="F234" s="620">
        <f t="shared" si="22"/>
        <v>0</v>
      </c>
      <c r="G234" s="621">
        <f t="shared" si="22"/>
        <v>1</v>
      </c>
      <c r="H234" s="628">
        <f t="shared" si="22"/>
        <v>1</v>
      </c>
      <c r="I234" s="620">
        <f t="shared" si="22"/>
        <v>1</v>
      </c>
      <c r="J234" s="620">
        <f t="shared" si="22"/>
        <v>1</v>
      </c>
      <c r="K234" s="620">
        <f t="shared" si="22"/>
        <v>1</v>
      </c>
      <c r="L234" s="620">
        <f t="shared" si="22"/>
        <v>1</v>
      </c>
      <c r="M234" s="621">
        <f t="shared" si="22"/>
        <v>1</v>
      </c>
    </row>
    <row r="235" spans="1:13" x14ac:dyDescent="0.25">
      <c r="A235" s="575">
        <f t="shared" si="19"/>
        <v>51226</v>
      </c>
      <c r="B235" s="627">
        <v>0.36033024982333545</v>
      </c>
      <c r="C235" s="625">
        <v>0.63966975017666461</v>
      </c>
      <c r="D235" s="626">
        <f t="shared" si="18"/>
        <v>1</v>
      </c>
      <c r="E235" s="627">
        <f t="shared" si="22"/>
        <v>1</v>
      </c>
      <c r="F235" s="625">
        <f t="shared" si="22"/>
        <v>0</v>
      </c>
      <c r="G235" s="626">
        <f t="shared" si="22"/>
        <v>1</v>
      </c>
      <c r="H235" s="627">
        <f t="shared" si="22"/>
        <v>1</v>
      </c>
      <c r="I235" s="625">
        <f t="shared" si="22"/>
        <v>1</v>
      </c>
      <c r="J235" s="625">
        <f t="shared" si="22"/>
        <v>1</v>
      </c>
      <c r="K235" s="625">
        <f t="shared" si="22"/>
        <v>1</v>
      </c>
      <c r="L235" s="625">
        <f t="shared" si="22"/>
        <v>1</v>
      </c>
      <c r="M235" s="626">
        <f t="shared" si="22"/>
        <v>1</v>
      </c>
    </row>
    <row r="236" spans="1:13" x14ac:dyDescent="0.25">
      <c r="A236" s="567">
        <f t="shared" si="19"/>
        <v>51256</v>
      </c>
      <c r="B236" s="628">
        <v>0.36033024982333545</v>
      </c>
      <c r="C236" s="620">
        <v>0.63966975017666461</v>
      </c>
      <c r="D236" s="621">
        <f t="shared" si="18"/>
        <v>1</v>
      </c>
      <c r="E236" s="628">
        <f t="shared" si="22"/>
        <v>1</v>
      </c>
      <c r="F236" s="620">
        <f t="shared" si="22"/>
        <v>0</v>
      </c>
      <c r="G236" s="621">
        <f t="shared" si="22"/>
        <v>1</v>
      </c>
      <c r="H236" s="628">
        <f t="shared" si="22"/>
        <v>1</v>
      </c>
      <c r="I236" s="620">
        <f t="shared" si="22"/>
        <v>1</v>
      </c>
      <c r="J236" s="620">
        <f t="shared" si="22"/>
        <v>1</v>
      </c>
      <c r="K236" s="620">
        <f t="shared" si="22"/>
        <v>1</v>
      </c>
      <c r="L236" s="620">
        <f t="shared" si="22"/>
        <v>1</v>
      </c>
      <c r="M236" s="621">
        <f t="shared" si="22"/>
        <v>1</v>
      </c>
    </row>
    <row r="237" spans="1:13" x14ac:dyDescent="0.25">
      <c r="A237" s="575">
        <f t="shared" si="19"/>
        <v>51287</v>
      </c>
      <c r="B237" s="627">
        <v>0.36033024982333545</v>
      </c>
      <c r="C237" s="625">
        <v>0.63966975017666461</v>
      </c>
      <c r="D237" s="626">
        <f t="shared" si="18"/>
        <v>1</v>
      </c>
      <c r="E237" s="627">
        <f t="shared" si="22"/>
        <v>1</v>
      </c>
      <c r="F237" s="625">
        <f t="shared" si="22"/>
        <v>0</v>
      </c>
      <c r="G237" s="626">
        <f t="shared" si="22"/>
        <v>1</v>
      </c>
      <c r="H237" s="627">
        <f t="shared" si="22"/>
        <v>1</v>
      </c>
      <c r="I237" s="625">
        <f t="shared" si="22"/>
        <v>1</v>
      </c>
      <c r="J237" s="625">
        <f t="shared" si="22"/>
        <v>1</v>
      </c>
      <c r="K237" s="625">
        <f t="shared" si="22"/>
        <v>1</v>
      </c>
      <c r="L237" s="625">
        <f t="shared" si="22"/>
        <v>1</v>
      </c>
      <c r="M237" s="626">
        <f t="shared" si="22"/>
        <v>1</v>
      </c>
    </row>
    <row r="238" spans="1:13" x14ac:dyDescent="0.25">
      <c r="A238" s="567">
        <f t="shared" si="19"/>
        <v>51317</v>
      </c>
      <c r="B238" s="628">
        <v>0.36033024982333545</v>
      </c>
      <c r="C238" s="620">
        <v>0.63966975017666461</v>
      </c>
      <c r="D238" s="621">
        <f t="shared" si="18"/>
        <v>1</v>
      </c>
      <c r="E238" s="628">
        <f t="shared" si="22"/>
        <v>1</v>
      </c>
      <c r="F238" s="620">
        <f t="shared" si="22"/>
        <v>0</v>
      </c>
      <c r="G238" s="621">
        <f t="shared" si="22"/>
        <v>1</v>
      </c>
      <c r="H238" s="628">
        <f t="shared" si="22"/>
        <v>1</v>
      </c>
      <c r="I238" s="620">
        <f t="shared" si="22"/>
        <v>1</v>
      </c>
      <c r="J238" s="620">
        <f t="shared" si="22"/>
        <v>1</v>
      </c>
      <c r="K238" s="620">
        <f t="shared" si="22"/>
        <v>1</v>
      </c>
      <c r="L238" s="620">
        <f t="shared" si="22"/>
        <v>1</v>
      </c>
      <c r="M238" s="621">
        <f t="shared" si="22"/>
        <v>1</v>
      </c>
    </row>
    <row r="239" spans="1:13" x14ac:dyDescent="0.25">
      <c r="A239" s="575">
        <f t="shared" si="19"/>
        <v>51348</v>
      </c>
      <c r="B239" s="627">
        <v>0.36033024982333545</v>
      </c>
      <c r="C239" s="625">
        <v>0.63966975017666461</v>
      </c>
      <c r="D239" s="626">
        <f t="shared" si="18"/>
        <v>1</v>
      </c>
      <c r="E239" s="627">
        <f t="shared" si="22"/>
        <v>1</v>
      </c>
      <c r="F239" s="625">
        <f t="shared" si="22"/>
        <v>0</v>
      </c>
      <c r="G239" s="626">
        <f t="shared" si="22"/>
        <v>1</v>
      </c>
      <c r="H239" s="627">
        <f t="shared" si="22"/>
        <v>1</v>
      </c>
      <c r="I239" s="625">
        <f t="shared" si="22"/>
        <v>1</v>
      </c>
      <c r="J239" s="625">
        <f t="shared" si="22"/>
        <v>1</v>
      </c>
      <c r="K239" s="625">
        <f t="shared" si="22"/>
        <v>1</v>
      </c>
      <c r="L239" s="625">
        <f t="shared" si="22"/>
        <v>1</v>
      </c>
      <c r="M239" s="626">
        <f t="shared" si="22"/>
        <v>1</v>
      </c>
    </row>
    <row r="240" spans="1:13" x14ac:dyDescent="0.25">
      <c r="A240" s="567">
        <f t="shared" si="19"/>
        <v>51379</v>
      </c>
      <c r="B240" s="628">
        <v>0.36033024982333545</v>
      </c>
      <c r="C240" s="620">
        <v>0.63966975017666461</v>
      </c>
      <c r="D240" s="621">
        <f t="shared" si="18"/>
        <v>1</v>
      </c>
      <c r="E240" s="628">
        <f t="shared" si="22"/>
        <v>1</v>
      </c>
      <c r="F240" s="620">
        <f t="shared" si="22"/>
        <v>0</v>
      </c>
      <c r="G240" s="621">
        <f t="shared" si="22"/>
        <v>1</v>
      </c>
      <c r="H240" s="628">
        <f t="shared" si="22"/>
        <v>1</v>
      </c>
      <c r="I240" s="620">
        <f t="shared" si="22"/>
        <v>1</v>
      </c>
      <c r="J240" s="620">
        <f t="shared" si="22"/>
        <v>1</v>
      </c>
      <c r="K240" s="620">
        <f t="shared" si="22"/>
        <v>1</v>
      </c>
      <c r="L240" s="620">
        <f t="shared" si="22"/>
        <v>1</v>
      </c>
      <c r="M240" s="621">
        <f t="shared" si="22"/>
        <v>1</v>
      </c>
    </row>
    <row r="241" spans="1:13" x14ac:dyDescent="0.25">
      <c r="A241" s="575">
        <f t="shared" si="19"/>
        <v>51409</v>
      </c>
      <c r="B241" s="627">
        <v>0.36033024982333545</v>
      </c>
      <c r="C241" s="625">
        <v>0.63966975017666461</v>
      </c>
      <c r="D241" s="626">
        <f t="shared" si="18"/>
        <v>1</v>
      </c>
      <c r="E241" s="627">
        <f t="shared" si="22"/>
        <v>1</v>
      </c>
      <c r="F241" s="625">
        <f t="shared" si="22"/>
        <v>0</v>
      </c>
      <c r="G241" s="626">
        <f t="shared" si="22"/>
        <v>1</v>
      </c>
      <c r="H241" s="627">
        <f t="shared" si="22"/>
        <v>1</v>
      </c>
      <c r="I241" s="625">
        <f t="shared" si="22"/>
        <v>1</v>
      </c>
      <c r="J241" s="625">
        <f t="shared" si="22"/>
        <v>1</v>
      </c>
      <c r="K241" s="625">
        <f t="shared" si="22"/>
        <v>1</v>
      </c>
      <c r="L241" s="625">
        <f t="shared" si="22"/>
        <v>1</v>
      </c>
      <c r="M241" s="626">
        <f t="shared" si="22"/>
        <v>1</v>
      </c>
    </row>
    <row r="242" spans="1:13" x14ac:dyDescent="0.25">
      <c r="A242" s="567">
        <f t="shared" si="19"/>
        <v>51440</v>
      </c>
      <c r="B242" s="628">
        <v>0.36033024982333545</v>
      </c>
      <c r="C242" s="620">
        <v>0.63966975017666461</v>
      </c>
      <c r="D242" s="621">
        <f t="shared" si="18"/>
        <v>1</v>
      </c>
      <c r="E242" s="628">
        <f t="shared" si="22"/>
        <v>1</v>
      </c>
      <c r="F242" s="620">
        <f t="shared" si="22"/>
        <v>0</v>
      </c>
      <c r="G242" s="621">
        <f t="shared" si="22"/>
        <v>1</v>
      </c>
      <c r="H242" s="628">
        <f t="shared" si="22"/>
        <v>1</v>
      </c>
      <c r="I242" s="620">
        <f t="shared" si="22"/>
        <v>1</v>
      </c>
      <c r="J242" s="620">
        <f t="shared" si="22"/>
        <v>1</v>
      </c>
      <c r="K242" s="620">
        <f t="shared" si="22"/>
        <v>1</v>
      </c>
      <c r="L242" s="620">
        <f t="shared" si="22"/>
        <v>1</v>
      </c>
      <c r="M242" s="621">
        <f t="shared" si="22"/>
        <v>1</v>
      </c>
    </row>
    <row r="243" spans="1:13" x14ac:dyDescent="0.25">
      <c r="A243" s="575">
        <f t="shared" si="19"/>
        <v>51470</v>
      </c>
      <c r="B243" s="627">
        <v>0.36033024982333545</v>
      </c>
      <c r="C243" s="625">
        <v>0.63966975017666461</v>
      </c>
      <c r="D243" s="626">
        <f t="shared" si="18"/>
        <v>1</v>
      </c>
      <c r="E243" s="627">
        <f t="shared" ref="E243:M258" si="23">+E242</f>
        <v>1</v>
      </c>
      <c r="F243" s="625">
        <f t="shared" si="23"/>
        <v>0</v>
      </c>
      <c r="G243" s="626">
        <f t="shared" si="23"/>
        <v>1</v>
      </c>
      <c r="H243" s="627">
        <f t="shared" si="23"/>
        <v>1</v>
      </c>
      <c r="I243" s="625">
        <f t="shared" si="23"/>
        <v>1</v>
      </c>
      <c r="J243" s="625">
        <f t="shared" si="23"/>
        <v>1</v>
      </c>
      <c r="K243" s="625">
        <f t="shared" si="23"/>
        <v>1</v>
      </c>
      <c r="L243" s="625">
        <f t="shared" si="23"/>
        <v>1</v>
      </c>
      <c r="M243" s="626">
        <f t="shared" si="23"/>
        <v>1</v>
      </c>
    </row>
    <row r="244" spans="1:13" x14ac:dyDescent="0.25">
      <c r="A244" s="567">
        <f t="shared" si="19"/>
        <v>51501</v>
      </c>
      <c r="B244" s="628">
        <v>0.36033024982333545</v>
      </c>
      <c r="C244" s="620">
        <v>0.63966975017666461</v>
      </c>
      <c r="D244" s="621">
        <f t="shared" si="18"/>
        <v>1</v>
      </c>
      <c r="E244" s="628">
        <f t="shared" si="23"/>
        <v>1</v>
      </c>
      <c r="F244" s="620">
        <f t="shared" si="23"/>
        <v>0</v>
      </c>
      <c r="G244" s="621">
        <f t="shared" si="23"/>
        <v>1</v>
      </c>
      <c r="H244" s="628">
        <f t="shared" si="23"/>
        <v>1</v>
      </c>
      <c r="I244" s="620">
        <f t="shared" si="23"/>
        <v>1</v>
      </c>
      <c r="J244" s="620">
        <f t="shared" si="23"/>
        <v>1</v>
      </c>
      <c r="K244" s="620">
        <f t="shared" si="23"/>
        <v>1</v>
      </c>
      <c r="L244" s="620">
        <f t="shared" si="23"/>
        <v>1</v>
      </c>
      <c r="M244" s="621">
        <f t="shared" si="23"/>
        <v>1</v>
      </c>
    </row>
    <row r="245" spans="1:13" x14ac:dyDescent="0.25">
      <c r="A245" s="575">
        <f t="shared" si="19"/>
        <v>51532</v>
      </c>
      <c r="B245" s="627">
        <v>0.36033024982333545</v>
      </c>
      <c r="C245" s="625">
        <v>0.63966975017666461</v>
      </c>
      <c r="D245" s="626">
        <f t="shared" si="18"/>
        <v>1</v>
      </c>
      <c r="E245" s="627">
        <f t="shared" si="23"/>
        <v>1</v>
      </c>
      <c r="F245" s="625">
        <f t="shared" si="23"/>
        <v>0</v>
      </c>
      <c r="G245" s="626">
        <f t="shared" si="23"/>
        <v>1</v>
      </c>
      <c r="H245" s="627">
        <f t="shared" si="23"/>
        <v>1</v>
      </c>
      <c r="I245" s="625">
        <f t="shared" si="23"/>
        <v>1</v>
      </c>
      <c r="J245" s="625">
        <f t="shared" si="23"/>
        <v>1</v>
      </c>
      <c r="K245" s="625">
        <f t="shared" si="23"/>
        <v>1</v>
      </c>
      <c r="L245" s="625">
        <f t="shared" si="23"/>
        <v>1</v>
      </c>
      <c r="M245" s="626">
        <f t="shared" si="23"/>
        <v>1</v>
      </c>
    </row>
    <row r="246" spans="1:13" x14ac:dyDescent="0.25">
      <c r="A246" s="567">
        <f t="shared" si="19"/>
        <v>51560</v>
      </c>
      <c r="B246" s="628">
        <v>0.36033024982333545</v>
      </c>
      <c r="C246" s="620">
        <v>0.63966975017666461</v>
      </c>
      <c r="D246" s="621">
        <f t="shared" si="18"/>
        <v>1</v>
      </c>
      <c r="E246" s="628">
        <f t="shared" si="23"/>
        <v>1</v>
      </c>
      <c r="F246" s="620">
        <f t="shared" si="23"/>
        <v>0</v>
      </c>
      <c r="G246" s="621">
        <f t="shared" si="23"/>
        <v>1</v>
      </c>
      <c r="H246" s="628">
        <f t="shared" si="23"/>
        <v>1</v>
      </c>
      <c r="I246" s="620">
        <f t="shared" si="23"/>
        <v>1</v>
      </c>
      <c r="J246" s="620">
        <f t="shared" si="23"/>
        <v>1</v>
      </c>
      <c r="K246" s="620">
        <f t="shared" si="23"/>
        <v>1</v>
      </c>
      <c r="L246" s="620">
        <f t="shared" si="23"/>
        <v>1</v>
      </c>
      <c r="M246" s="621">
        <f t="shared" si="23"/>
        <v>1</v>
      </c>
    </row>
    <row r="247" spans="1:13" x14ac:dyDescent="0.25">
      <c r="A247" s="575">
        <f t="shared" si="19"/>
        <v>51591</v>
      </c>
      <c r="B247" s="627">
        <v>0.36033024982333545</v>
      </c>
      <c r="C247" s="625">
        <v>0.63966975017666461</v>
      </c>
      <c r="D247" s="626">
        <f t="shared" si="18"/>
        <v>1</v>
      </c>
      <c r="E247" s="627">
        <f t="shared" si="23"/>
        <v>1</v>
      </c>
      <c r="F247" s="625">
        <f t="shared" si="23"/>
        <v>0</v>
      </c>
      <c r="G247" s="626">
        <f t="shared" si="23"/>
        <v>1</v>
      </c>
      <c r="H247" s="627">
        <f t="shared" si="23"/>
        <v>1</v>
      </c>
      <c r="I247" s="625">
        <f t="shared" si="23"/>
        <v>1</v>
      </c>
      <c r="J247" s="625">
        <f t="shared" si="23"/>
        <v>1</v>
      </c>
      <c r="K247" s="625">
        <f t="shared" si="23"/>
        <v>1</v>
      </c>
      <c r="L247" s="625">
        <f t="shared" si="23"/>
        <v>1</v>
      </c>
      <c r="M247" s="626">
        <f t="shared" si="23"/>
        <v>1</v>
      </c>
    </row>
    <row r="248" spans="1:13" x14ac:dyDescent="0.25">
      <c r="A248" s="567">
        <f t="shared" si="19"/>
        <v>51621</v>
      </c>
      <c r="B248" s="628">
        <v>0.36033024982333545</v>
      </c>
      <c r="C248" s="620">
        <v>0.63966975017666461</v>
      </c>
      <c r="D248" s="621">
        <f t="shared" si="18"/>
        <v>1</v>
      </c>
      <c r="E248" s="628">
        <f t="shared" si="23"/>
        <v>1</v>
      </c>
      <c r="F248" s="620">
        <f t="shared" si="23"/>
        <v>0</v>
      </c>
      <c r="G248" s="621">
        <f t="shared" si="23"/>
        <v>1</v>
      </c>
      <c r="H248" s="628">
        <f t="shared" si="23"/>
        <v>1</v>
      </c>
      <c r="I248" s="620">
        <f t="shared" si="23"/>
        <v>1</v>
      </c>
      <c r="J248" s="620">
        <f t="shared" si="23"/>
        <v>1</v>
      </c>
      <c r="K248" s="620">
        <f t="shared" si="23"/>
        <v>1</v>
      </c>
      <c r="L248" s="620">
        <f t="shared" si="23"/>
        <v>1</v>
      </c>
      <c r="M248" s="621">
        <f t="shared" si="23"/>
        <v>1</v>
      </c>
    </row>
    <row r="249" spans="1:13" x14ac:dyDescent="0.25">
      <c r="A249" s="575">
        <f t="shared" si="19"/>
        <v>51652</v>
      </c>
      <c r="B249" s="627">
        <v>0.36033024982333545</v>
      </c>
      <c r="C249" s="625">
        <v>0.63966975017666461</v>
      </c>
      <c r="D249" s="626">
        <f t="shared" si="18"/>
        <v>1</v>
      </c>
      <c r="E249" s="627">
        <f t="shared" si="23"/>
        <v>1</v>
      </c>
      <c r="F249" s="625">
        <f t="shared" si="23"/>
        <v>0</v>
      </c>
      <c r="G249" s="626">
        <f t="shared" si="23"/>
        <v>1</v>
      </c>
      <c r="H249" s="627">
        <f t="shared" si="23"/>
        <v>1</v>
      </c>
      <c r="I249" s="625">
        <f t="shared" si="23"/>
        <v>1</v>
      </c>
      <c r="J249" s="625">
        <f t="shared" si="23"/>
        <v>1</v>
      </c>
      <c r="K249" s="625">
        <f t="shared" si="23"/>
        <v>1</v>
      </c>
      <c r="L249" s="625">
        <f t="shared" si="23"/>
        <v>1</v>
      </c>
      <c r="M249" s="626">
        <f t="shared" si="23"/>
        <v>1</v>
      </c>
    </row>
    <row r="250" spans="1:13" x14ac:dyDescent="0.25">
      <c r="A250" s="567">
        <f t="shared" si="19"/>
        <v>51682</v>
      </c>
      <c r="B250" s="628">
        <v>0.36033024982333545</v>
      </c>
      <c r="C250" s="620">
        <v>0.63966975017666461</v>
      </c>
      <c r="D250" s="621">
        <f t="shared" si="18"/>
        <v>1</v>
      </c>
      <c r="E250" s="628">
        <f t="shared" si="23"/>
        <v>1</v>
      </c>
      <c r="F250" s="620">
        <f t="shared" si="23"/>
        <v>0</v>
      </c>
      <c r="G250" s="621">
        <f t="shared" si="23"/>
        <v>1</v>
      </c>
      <c r="H250" s="628">
        <f t="shared" si="23"/>
        <v>1</v>
      </c>
      <c r="I250" s="620">
        <f t="shared" si="23"/>
        <v>1</v>
      </c>
      <c r="J250" s="620">
        <f t="shared" si="23"/>
        <v>1</v>
      </c>
      <c r="K250" s="620">
        <f t="shared" si="23"/>
        <v>1</v>
      </c>
      <c r="L250" s="620">
        <f t="shared" si="23"/>
        <v>1</v>
      </c>
      <c r="M250" s="621">
        <f t="shared" si="23"/>
        <v>1</v>
      </c>
    </row>
    <row r="251" spans="1:13" x14ac:dyDescent="0.25">
      <c r="A251" s="575">
        <f t="shared" si="19"/>
        <v>51713</v>
      </c>
      <c r="B251" s="627">
        <v>0.36033024982333545</v>
      </c>
      <c r="C251" s="625">
        <v>0.63966975017666461</v>
      </c>
      <c r="D251" s="626">
        <f t="shared" si="18"/>
        <v>1</v>
      </c>
      <c r="E251" s="627">
        <f t="shared" si="23"/>
        <v>1</v>
      </c>
      <c r="F251" s="625">
        <f t="shared" si="23"/>
        <v>0</v>
      </c>
      <c r="G251" s="626">
        <f t="shared" si="23"/>
        <v>1</v>
      </c>
      <c r="H251" s="627">
        <f t="shared" si="23"/>
        <v>1</v>
      </c>
      <c r="I251" s="625">
        <f t="shared" si="23"/>
        <v>1</v>
      </c>
      <c r="J251" s="625">
        <f t="shared" si="23"/>
        <v>1</v>
      </c>
      <c r="K251" s="625">
        <f t="shared" si="23"/>
        <v>1</v>
      </c>
      <c r="L251" s="625">
        <f t="shared" si="23"/>
        <v>1</v>
      </c>
      <c r="M251" s="626">
        <f t="shared" si="23"/>
        <v>1</v>
      </c>
    </row>
    <row r="252" spans="1:13" x14ac:dyDescent="0.25">
      <c r="A252" s="567">
        <f t="shared" si="19"/>
        <v>51744</v>
      </c>
      <c r="B252" s="628">
        <v>0.36033024982333545</v>
      </c>
      <c r="C252" s="620">
        <v>0.63966975017666461</v>
      </c>
      <c r="D252" s="621">
        <f t="shared" si="18"/>
        <v>1</v>
      </c>
      <c r="E252" s="628">
        <f t="shared" si="23"/>
        <v>1</v>
      </c>
      <c r="F252" s="620">
        <f t="shared" si="23"/>
        <v>0</v>
      </c>
      <c r="G252" s="621">
        <f t="shared" si="23"/>
        <v>1</v>
      </c>
      <c r="H252" s="628">
        <f t="shared" si="23"/>
        <v>1</v>
      </c>
      <c r="I252" s="620">
        <f t="shared" si="23"/>
        <v>1</v>
      </c>
      <c r="J252" s="620">
        <f t="shared" si="23"/>
        <v>1</v>
      </c>
      <c r="K252" s="620">
        <f t="shared" si="23"/>
        <v>1</v>
      </c>
      <c r="L252" s="620">
        <f t="shared" si="23"/>
        <v>1</v>
      </c>
      <c r="M252" s="621">
        <f t="shared" si="23"/>
        <v>1</v>
      </c>
    </row>
    <row r="253" spans="1:13" x14ac:dyDescent="0.25">
      <c r="A253" s="575">
        <f t="shared" si="19"/>
        <v>51774</v>
      </c>
      <c r="B253" s="627">
        <v>0.36033024982333545</v>
      </c>
      <c r="C253" s="625">
        <v>0.63966975017666461</v>
      </c>
      <c r="D253" s="626">
        <f t="shared" si="18"/>
        <v>1</v>
      </c>
      <c r="E253" s="627">
        <f t="shared" si="23"/>
        <v>1</v>
      </c>
      <c r="F253" s="625">
        <f t="shared" si="23"/>
        <v>0</v>
      </c>
      <c r="G253" s="626">
        <f t="shared" si="23"/>
        <v>1</v>
      </c>
      <c r="H253" s="627">
        <f t="shared" si="23"/>
        <v>1</v>
      </c>
      <c r="I253" s="625">
        <f t="shared" si="23"/>
        <v>1</v>
      </c>
      <c r="J253" s="625">
        <f t="shared" si="23"/>
        <v>1</v>
      </c>
      <c r="K253" s="625">
        <f t="shared" si="23"/>
        <v>1</v>
      </c>
      <c r="L253" s="625">
        <f t="shared" si="23"/>
        <v>1</v>
      </c>
      <c r="M253" s="626">
        <f t="shared" si="23"/>
        <v>1</v>
      </c>
    </row>
    <row r="254" spans="1:13" x14ac:dyDescent="0.25">
      <c r="A254" s="567">
        <f t="shared" si="19"/>
        <v>51805</v>
      </c>
      <c r="B254" s="628">
        <v>0.36033024982333545</v>
      </c>
      <c r="C254" s="620">
        <v>0.63966975017666461</v>
      </c>
      <c r="D254" s="621">
        <f t="shared" si="18"/>
        <v>1</v>
      </c>
      <c r="E254" s="628">
        <f t="shared" si="23"/>
        <v>1</v>
      </c>
      <c r="F254" s="620">
        <f t="shared" si="23"/>
        <v>0</v>
      </c>
      <c r="G254" s="621">
        <f t="shared" si="23"/>
        <v>1</v>
      </c>
      <c r="H254" s="628">
        <f t="shared" si="23"/>
        <v>1</v>
      </c>
      <c r="I254" s="620">
        <f t="shared" si="23"/>
        <v>1</v>
      </c>
      <c r="J254" s="620">
        <f t="shared" si="23"/>
        <v>1</v>
      </c>
      <c r="K254" s="620">
        <f t="shared" si="23"/>
        <v>1</v>
      </c>
      <c r="L254" s="620">
        <f t="shared" si="23"/>
        <v>1</v>
      </c>
      <c r="M254" s="621">
        <f t="shared" si="23"/>
        <v>1</v>
      </c>
    </row>
    <row r="255" spans="1:13" x14ac:dyDescent="0.25">
      <c r="A255" s="575">
        <f t="shared" si="19"/>
        <v>51835</v>
      </c>
      <c r="B255" s="627">
        <v>0.36033024982333545</v>
      </c>
      <c r="C255" s="625">
        <v>0.63966975017666461</v>
      </c>
      <c r="D255" s="626">
        <f t="shared" si="18"/>
        <v>1</v>
      </c>
      <c r="E255" s="627">
        <f t="shared" si="23"/>
        <v>1</v>
      </c>
      <c r="F255" s="625">
        <f t="shared" si="23"/>
        <v>0</v>
      </c>
      <c r="G255" s="626">
        <f t="shared" si="23"/>
        <v>1</v>
      </c>
      <c r="H255" s="627">
        <f t="shared" si="23"/>
        <v>1</v>
      </c>
      <c r="I255" s="625">
        <f t="shared" si="23"/>
        <v>1</v>
      </c>
      <c r="J255" s="625">
        <f t="shared" si="23"/>
        <v>1</v>
      </c>
      <c r="K255" s="625">
        <f t="shared" si="23"/>
        <v>1</v>
      </c>
      <c r="L255" s="625">
        <f t="shared" si="23"/>
        <v>1</v>
      </c>
      <c r="M255" s="626">
        <f t="shared" si="23"/>
        <v>1</v>
      </c>
    </row>
    <row r="256" spans="1:13" x14ac:dyDescent="0.25">
      <c r="A256" s="567">
        <f t="shared" si="19"/>
        <v>51866</v>
      </c>
      <c r="B256" s="628">
        <v>0.36033024982333545</v>
      </c>
      <c r="C256" s="620">
        <v>0.63966975017666461</v>
      </c>
      <c r="D256" s="621">
        <f t="shared" si="18"/>
        <v>1</v>
      </c>
      <c r="E256" s="628">
        <f t="shared" si="23"/>
        <v>1</v>
      </c>
      <c r="F256" s="620">
        <f t="shared" si="23"/>
        <v>0</v>
      </c>
      <c r="G256" s="621">
        <f t="shared" si="23"/>
        <v>1</v>
      </c>
      <c r="H256" s="628">
        <f t="shared" si="23"/>
        <v>1</v>
      </c>
      <c r="I256" s="620">
        <f t="shared" si="23"/>
        <v>1</v>
      </c>
      <c r="J256" s="620">
        <f t="shared" si="23"/>
        <v>1</v>
      </c>
      <c r="K256" s="620">
        <f t="shared" si="23"/>
        <v>1</v>
      </c>
      <c r="L256" s="620">
        <f t="shared" si="23"/>
        <v>1</v>
      </c>
      <c r="M256" s="621">
        <f t="shared" si="23"/>
        <v>1</v>
      </c>
    </row>
    <row r="257" spans="1:13" x14ac:dyDescent="0.25">
      <c r="A257" s="575">
        <f t="shared" si="19"/>
        <v>51897</v>
      </c>
      <c r="B257" s="627">
        <v>0.36033024982333545</v>
      </c>
      <c r="C257" s="625">
        <v>0.63966975017666461</v>
      </c>
      <c r="D257" s="626">
        <f t="shared" si="18"/>
        <v>1</v>
      </c>
      <c r="E257" s="627">
        <f t="shared" si="23"/>
        <v>1</v>
      </c>
      <c r="F257" s="625">
        <f t="shared" si="23"/>
        <v>0</v>
      </c>
      <c r="G257" s="626">
        <f t="shared" si="23"/>
        <v>1</v>
      </c>
      <c r="H257" s="627">
        <f t="shared" si="23"/>
        <v>1</v>
      </c>
      <c r="I257" s="625">
        <f t="shared" si="23"/>
        <v>1</v>
      </c>
      <c r="J257" s="625">
        <f t="shared" si="23"/>
        <v>1</v>
      </c>
      <c r="K257" s="625">
        <f t="shared" si="23"/>
        <v>1</v>
      </c>
      <c r="L257" s="625">
        <f t="shared" si="23"/>
        <v>1</v>
      </c>
      <c r="M257" s="626">
        <f t="shared" si="23"/>
        <v>1</v>
      </c>
    </row>
    <row r="258" spans="1:13" x14ac:dyDescent="0.25">
      <c r="A258" s="567">
        <f t="shared" si="19"/>
        <v>51925</v>
      </c>
      <c r="B258" s="628">
        <v>0.36033024982333545</v>
      </c>
      <c r="C258" s="620">
        <v>0.63966975017666461</v>
      </c>
      <c r="D258" s="621">
        <f t="shared" ref="D258:D321" si="24">+B258+C258</f>
        <v>1</v>
      </c>
      <c r="E258" s="628">
        <f t="shared" si="23"/>
        <v>1</v>
      </c>
      <c r="F258" s="620">
        <f t="shared" si="23"/>
        <v>0</v>
      </c>
      <c r="G258" s="621">
        <f t="shared" si="23"/>
        <v>1</v>
      </c>
      <c r="H258" s="628">
        <f t="shared" si="23"/>
        <v>1</v>
      </c>
      <c r="I258" s="620">
        <f t="shared" si="23"/>
        <v>1</v>
      </c>
      <c r="J258" s="620">
        <f t="shared" si="23"/>
        <v>1</v>
      </c>
      <c r="K258" s="620">
        <f t="shared" si="23"/>
        <v>1</v>
      </c>
      <c r="L258" s="620">
        <f t="shared" si="23"/>
        <v>1</v>
      </c>
      <c r="M258" s="621">
        <f t="shared" si="23"/>
        <v>1</v>
      </c>
    </row>
    <row r="259" spans="1:13" x14ac:dyDescent="0.25">
      <c r="A259" s="575">
        <f t="shared" ref="A259:A322" si="25">+EOMONTH(A258,1)</f>
        <v>51956</v>
      </c>
      <c r="B259" s="627">
        <v>0.36033024982333545</v>
      </c>
      <c r="C259" s="625">
        <v>0.63966975017666461</v>
      </c>
      <c r="D259" s="626">
        <f t="shared" si="24"/>
        <v>1</v>
      </c>
      <c r="E259" s="627">
        <f t="shared" ref="E259:M274" si="26">+E258</f>
        <v>1</v>
      </c>
      <c r="F259" s="625">
        <f t="shared" si="26"/>
        <v>0</v>
      </c>
      <c r="G259" s="626">
        <f t="shared" si="26"/>
        <v>1</v>
      </c>
      <c r="H259" s="627">
        <f t="shared" si="26"/>
        <v>1</v>
      </c>
      <c r="I259" s="625">
        <f t="shared" si="26"/>
        <v>1</v>
      </c>
      <c r="J259" s="625">
        <f t="shared" si="26"/>
        <v>1</v>
      </c>
      <c r="K259" s="625">
        <f t="shared" si="26"/>
        <v>1</v>
      </c>
      <c r="L259" s="625">
        <f t="shared" si="26"/>
        <v>1</v>
      </c>
      <c r="M259" s="626">
        <f t="shared" si="26"/>
        <v>1</v>
      </c>
    </row>
    <row r="260" spans="1:13" x14ac:dyDescent="0.25">
      <c r="A260" s="567">
        <f t="shared" si="25"/>
        <v>51986</v>
      </c>
      <c r="B260" s="628">
        <v>0.36033024982333545</v>
      </c>
      <c r="C260" s="620">
        <v>0.63966975017666461</v>
      </c>
      <c r="D260" s="621">
        <f t="shared" si="24"/>
        <v>1</v>
      </c>
      <c r="E260" s="628">
        <f t="shared" si="26"/>
        <v>1</v>
      </c>
      <c r="F260" s="620">
        <f t="shared" si="26"/>
        <v>0</v>
      </c>
      <c r="G260" s="621">
        <f t="shared" si="26"/>
        <v>1</v>
      </c>
      <c r="H260" s="628">
        <f t="shared" si="26"/>
        <v>1</v>
      </c>
      <c r="I260" s="620">
        <f t="shared" si="26"/>
        <v>1</v>
      </c>
      <c r="J260" s="620">
        <f t="shared" si="26"/>
        <v>1</v>
      </c>
      <c r="K260" s="620">
        <f t="shared" si="26"/>
        <v>1</v>
      </c>
      <c r="L260" s="620">
        <f t="shared" si="26"/>
        <v>1</v>
      </c>
      <c r="M260" s="621">
        <f t="shared" si="26"/>
        <v>1</v>
      </c>
    </row>
    <row r="261" spans="1:13" x14ac:dyDescent="0.25">
      <c r="A261" s="575">
        <f t="shared" si="25"/>
        <v>52017</v>
      </c>
      <c r="B261" s="627">
        <v>0.36033024982333545</v>
      </c>
      <c r="C261" s="625">
        <v>0.63966975017666461</v>
      </c>
      <c r="D261" s="626">
        <f t="shared" si="24"/>
        <v>1</v>
      </c>
      <c r="E261" s="627">
        <f t="shared" si="26"/>
        <v>1</v>
      </c>
      <c r="F261" s="625">
        <f t="shared" si="26"/>
        <v>0</v>
      </c>
      <c r="G261" s="626">
        <f t="shared" si="26"/>
        <v>1</v>
      </c>
      <c r="H261" s="627">
        <f t="shared" si="26"/>
        <v>1</v>
      </c>
      <c r="I261" s="625">
        <f t="shared" si="26"/>
        <v>1</v>
      </c>
      <c r="J261" s="625">
        <f t="shared" si="26"/>
        <v>1</v>
      </c>
      <c r="K261" s="625">
        <f t="shared" si="26"/>
        <v>1</v>
      </c>
      <c r="L261" s="625">
        <f t="shared" si="26"/>
        <v>1</v>
      </c>
      <c r="M261" s="626">
        <f t="shared" si="26"/>
        <v>1</v>
      </c>
    </row>
    <row r="262" spans="1:13" x14ac:dyDescent="0.25">
      <c r="A262" s="567">
        <f t="shared" si="25"/>
        <v>52047</v>
      </c>
      <c r="B262" s="628">
        <v>0.36033024982333545</v>
      </c>
      <c r="C262" s="620">
        <v>0.63966975017666461</v>
      </c>
      <c r="D262" s="621">
        <f t="shared" si="24"/>
        <v>1</v>
      </c>
      <c r="E262" s="628">
        <f t="shared" si="26"/>
        <v>1</v>
      </c>
      <c r="F262" s="620">
        <f t="shared" si="26"/>
        <v>0</v>
      </c>
      <c r="G262" s="621">
        <f t="shared" si="26"/>
        <v>1</v>
      </c>
      <c r="H262" s="628">
        <f t="shared" si="26"/>
        <v>1</v>
      </c>
      <c r="I262" s="620">
        <f t="shared" si="26"/>
        <v>1</v>
      </c>
      <c r="J262" s="620">
        <f t="shared" si="26"/>
        <v>1</v>
      </c>
      <c r="K262" s="620">
        <f t="shared" si="26"/>
        <v>1</v>
      </c>
      <c r="L262" s="620">
        <f t="shared" si="26"/>
        <v>1</v>
      </c>
      <c r="M262" s="621">
        <f t="shared" si="26"/>
        <v>1</v>
      </c>
    </row>
    <row r="263" spans="1:13" x14ac:dyDescent="0.25">
      <c r="A263" s="575">
        <f t="shared" si="25"/>
        <v>52078</v>
      </c>
      <c r="B263" s="627">
        <v>0.36033024982333545</v>
      </c>
      <c r="C263" s="625">
        <v>0.63966975017666461</v>
      </c>
      <c r="D263" s="626">
        <f t="shared" si="24"/>
        <v>1</v>
      </c>
      <c r="E263" s="627">
        <f t="shared" si="26"/>
        <v>1</v>
      </c>
      <c r="F263" s="625">
        <f t="shared" si="26"/>
        <v>0</v>
      </c>
      <c r="G263" s="626">
        <f t="shared" si="26"/>
        <v>1</v>
      </c>
      <c r="H263" s="627">
        <f t="shared" si="26"/>
        <v>1</v>
      </c>
      <c r="I263" s="625">
        <f t="shared" si="26"/>
        <v>1</v>
      </c>
      <c r="J263" s="625">
        <f t="shared" si="26"/>
        <v>1</v>
      </c>
      <c r="K263" s="625">
        <f t="shared" si="26"/>
        <v>1</v>
      </c>
      <c r="L263" s="625">
        <f t="shared" si="26"/>
        <v>1</v>
      </c>
      <c r="M263" s="626">
        <f t="shared" si="26"/>
        <v>1</v>
      </c>
    </row>
    <row r="264" spans="1:13" x14ac:dyDescent="0.25">
      <c r="A264" s="567">
        <f t="shared" si="25"/>
        <v>52109</v>
      </c>
      <c r="B264" s="628">
        <v>0.36033024982333545</v>
      </c>
      <c r="C264" s="620">
        <v>0.63966975017666461</v>
      </c>
      <c r="D264" s="621">
        <f t="shared" si="24"/>
        <v>1</v>
      </c>
      <c r="E264" s="628">
        <f t="shared" si="26"/>
        <v>1</v>
      </c>
      <c r="F264" s="620">
        <f t="shared" si="26"/>
        <v>0</v>
      </c>
      <c r="G264" s="621">
        <f t="shared" si="26"/>
        <v>1</v>
      </c>
      <c r="H264" s="628">
        <f t="shared" si="26"/>
        <v>1</v>
      </c>
      <c r="I264" s="620">
        <f t="shared" si="26"/>
        <v>1</v>
      </c>
      <c r="J264" s="620">
        <f t="shared" si="26"/>
        <v>1</v>
      </c>
      <c r="K264" s="620">
        <f t="shared" si="26"/>
        <v>1</v>
      </c>
      <c r="L264" s="620">
        <f t="shared" si="26"/>
        <v>1</v>
      </c>
      <c r="M264" s="621">
        <f t="shared" si="26"/>
        <v>1</v>
      </c>
    </row>
    <row r="265" spans="1:13" x14ac:dyDescent="0.25">
      <c r="A265" s="575">
        <f t="shared" si="25"/>
        <v>52139</v>
      </c>
      <c r="B265" s="627">
        <v>0.36033024982333545</v>
      </c>
      <c r="C265" s="625">
        <v>0.63966975017666461</v>
      </c>
      <c r="D265" s="626">
        <f t="shared" si="24"/>
        <v>1</v>
      </c>
      <c r="E265" s="627">
        <f t="shared" si="26"/>
        <v>1</v>
      </c>
      <c r="F265" s="625">
        <f t="shared" si="26"/>
        <v>0</v>
      </c>
      <c r="G265" s="626">
        <f t="shared" si="26"/>
        <v>1</v>
      </c>
      <c r="H265" s="627">
        <f t="shared" si="26"/>
        <v>1</v>
      </c>
      <c r="I265" s="625">
        <f t="shared" si="26"/>
        <v>1</v>
      </c>
      <c r="J265" s="625">
        <f t="shared" si="26"/>
        <v>1</v>
      </c>
      <c r="K265" s="625">
        <f t="shared" si="26"/>
        <v>1</v>
      </c>
      <c r="L265" s="625">
        <f t="shared" si="26"/>
        <v>1</v>
      </c>
      <c r="M265" s="626">
        <f t="shared" si="26"/>
        <v>1</v>
      </c>
    </row>
    <row r="266" spans="1:13" x14ac:dyDescent="0.25">
      <c r="A266" s="567">
        <f t="shared" si="25"/>
        <v>52170</v>
      </c>
      <c r="B266" s="628">
        <v>0.36033024982333545</v>
      </c>
      <c r="C266" s="620">
        <v>0.63966975017666461</v>
      </c>
      <c r="D266" s="621">
        <f t="shared" si="24"/>
        <v>1</v>
      </c>
      <c r="E266" s="628">
        <f t="shared" si="26"/>
        <v>1</v>
      </c>
      <c r="F266" s="620">
        <f t="shared" si="26"/>
        <v>0</v>
      </c>
      <c r="G266" s="621">
        <f t="shared" si="26"/>
        <v>1</v>
      </c>
      <c r="H266" s="628">
        <f t="shared" si="26"/>
        <v>1</v>
      </c>
      <c r="I266" s="620">
        <f t="shared" si="26"/>
        <v>1</v>
      </c>
      <c r="J266" s="620">
        <f t="shared" si="26"/>
        <v>1</v>
      </c>
      <c r="K266" s="620">
        <f t="shared" si="26"/>
        <v>1</v>
      </c>
      <c r="L266" s="620">
        <f t="shared" si="26"/>
        <v>1</v>
      </c>
      <c r="M266" s="621">
        <f t="shared" si="26"/>
        <v>1</v>
      </c>
    </row>
    <row r="267" spans="1:13" x14ac:dyDescent="0.25">
      <c r="A267" s="575">
        <f t="shared" si="25"/>
        <v>52200</v>
      </c>
      <c r="B267" s="627">
        <v>0.36033024982333545</v>
      </c>
      <c r="C267" s="625">
        <v>0.63966975017666461</v>
      </c>
      <c r="D267" s="626">
        <f t="shared" si="24"/>
        <v>1</v>
      </c>
      <c r="E267" s="627">
        <f t="shared" si="26"/>
        <v>1</v>
      </c>
      <c r="F267" s="625">
        <f t="shared" si="26"/>
        <v>0</v>
      </c>
      <c r="G267" s="626">
        <f t="shared" si="26"/>
        <v>1</v>
      </c>
      <c r="H267" s="627">
        <f t="shared" si="26"/>
        <v>1</v>
      </c>
      <c r="I267" s="625">
        <f t="shared" si="26"/>
        <v>1</v>
      </c>
      <c r="J267" s="625">
        <f t="shared" si="26"/>
        <v>1</v>
      </c>
      <c r="K267" s="625">
        <f t="shared" si="26"/>
        <v>1</v>
      </c>
      <c r="L267" s="625">
        <f t="shared" si="26"/>
        <v>1</v>
      </c>
      <c r="M267" s="626">
        <f t="shared" si="26"/>
        <v>1</v>
      </c>
    </row>
    <row r="268" spans="1:13" x14ac:dyDescent="0.25">
      <c r="A268" s="567">
        <f t="shared" si="25"/>
        <v>52231</v>
      </c>
      <c r="B268" s="628">
        <v>0.36033024982333545</v>
      </c>
      <c r="C268" s="620">
        <v>0.63966975017666461</v>
      </c>
      <c r="D268" s="621">
        <f t="shared" si="24"/>
        <v>1</v>
      </c>
      <c r="E268" s="628">
        <f t="shared" si="26"/>
        <v>1</v>
      </c>
      <c r="F268" s="620">
        <f t="shared" si="26"/>
        <v>0</v>
      </c>
      <c r="G268" s="621">
        <f t="shared" si="26"/>
        <v>1</v>
      </c>
      <c r="H268" s="628">
        <f t="shared" si="26"/>
        <v>1</v>
      </c>
      <c r="I268" s="620">
        <f t="shared" si="26"/>
        <v>1</v>
      </c>
      <c r="J268" s="620">
        <f t="shared" si="26"/>
        <v>1</v>
      </c>
      <c r="K268" s="620">
        <f t="shared" si="26"/>
        <v>1</v>
      </c>
      <c r="L268" s="620">
        <f t="shared" si="26"/>
        <v>1</v>
      </c>
      <c r="M268" s="621">
        <f t="shared" si="26"/>
        <v>1</v>
      </c>
    </row>
    <row r="269" spans="1:13" x14ac:dyDescent="0.25">
      <c r="A269" s="575">
        <f t="shared" si="25"/>
        <v>52262</v>
      </c>
      <c r="B269" s="627">
        <v>0.36033024982333545</v>
      </c>
      <c r="C269" s="625">
        <v>0.63966975017666461</v>
      </c>
      <c r="D269" s="626">
        <f t="shared" si="24"/>
        <v>1</v>
      </c>
      <c r="E269" s="627">
        <f t="shared" si="26"/>
        <v>1</v>
      </c>
      <c r="F269" s="625">
        <f t="shared" si="26"/>
        <v>0</v>
      </c>
      <c r="G269" s="626">
        <f t="shared" si="26"/>
        <v>1</v>
      </c>
      <c r="H269" s="627">
        <f t="shared" si="26"/>
        <v>1</v>
      </c>
      <c r="I269" s="625">
        <f t="shared" si="26"/>
        <v>1</v>
      </c>
      <c r="J269" s="625">
        <f t="shared" si="26"/>
        <v>1</v>
      </c>
      <c r="K269" s="625">
        <f t="shared" si="26"/>
        <v>1</v>
      </c>
      <c r="L269" s="625">
        <f t="shared" si="26"/>
        <v>1</v>
      </c>
      <c r="M269" s="626">
        <f t="shared" si="26"/>
        <v>1</v>
      </c>
    </row>
    <row r="270" spans="1:13" x14ac:dyDescent="0.25">
      <c r="A270" s="567">
        <f t="shared" si="25"/>
        <v>52290</v>
      </c>
      <c r="B270" s="628">
        <v>0.36033024982333545</v>
      </c>
      <c r="C270" s="620">
        <v>0.63966975017666461</v>
      </c>
      <c r="D270" s="621">
        <f t="shared" si="24"/>
        <v>1</v>
      </c>
      <c r="E270" s="628">
        <f t="shared" si="26"/>
        <v>1</v>
      </c>
      <c r="F270" s="620">
        <f t="shared" si="26"/>
        <v>0</v>
      </c>
      <c r="G270" s="621">
        <f t="shared" si="26"/>
        <v>1</v>
      </c>
      <c r="H270" s="628">
        <f t="shared" si="26"/>
        <v>1</v>
      </c>
      <c r="I270" s="620">
        <f t="shared" si="26"/>
        <v>1</v>
      </c>
      <c r="J270" s="620">
        <f t="shared" si="26"/>
        <v>1</v>
      </c>
      <c r="K270" s="620">
        <f t="shared" si="26"/>
        <v>1</v>
      </c>
      <c r="L270" s="620">
        <f t="shared" si="26"/>
        <v>1</v>
      </c>
      <c r="M270" s="621">
        <f t="shared" si="26"/>
        <v>1</v>
      </c>
    </row>
    <row r="271" spans="1:13" x14ac:dyDescent="0.25">
      <c r="A271" s="575">
        <f t="shared" si="25"/>
        <v>52321</v>
      </c>
      <c r="B271" s="627">
        <v>0.36033024982333545</v>
      </c>
      <c r="C271" s="625">
        <v>0.63966975017666461</v>
      </c>
      <c r="D271" s="626">
        <f t="shared" si="24"/>
        <v>1</v>
      </c>
      <c r="E271" s="627">
        <f t="shared" si="26"/>
        <v>1</v>
      </c>
      <c r="F271" s="625">
        <f t="shared" si="26"/>
        <v>0</v>
      </c>
      <c r="G271" s="626">
        <f t="shared" si="26"/>
        <v>1</v>
      </c>
      <c r="H271" s="627">
        <f t="shared" si="26"/>
        <v>1</v>
      </c>
      <c r="I271" s="625">
        <f t="shared" si="26"/>
        <v>1</v>
      </c>
      <c r="J271" s="625">
        <f t="shared" si="26"/>
        <v>1</v>
      </c>
      <c r="K271" s="625">
        <f t="shared" si="26"/>
        <v>1</v>
      </c>
      <c r="L271" s="625">
        <f t="shared" si="26"/>
        <v>1</v>
      </c>
      <c r="M271" s="626">
        <f t="shared" si="26"/>
        <v>1</v>
      </c>
    </row>
    <row r="272" spans="1:13" x14ac:dyDescent="0.25">
      <c r="A272" s="567">
        <f t="shared" si="25"/>
        <v>52351</v>
      </c>
      <c r="B272" s="628">
        <v>0.36033024982333545</v>
      </c>
      <c r="C272" s="620">
        <v>0.63966975017666461</v>
      </c>
      <c r="D272" s="621">
        <f t="shared" si="24"/>
        <v>1</v>
      </c>
      <c r="E272" s="628">
        <f t="shared" si="26"/>
        <v>1</v>
      </c>
      <c r="F272" s="620">
        <f t="shared" si="26"/>
        <v>0</v>
      </c>
      <c r="G272" s="621">
        <f t="shared" si="26"/>
        <v>1</v>
      </c>
      <c r="H272" s="628">
        <f t="shared" si="26"/>
        <v>1</v>
      </c>
      <c r="I272" s="620">
        <f t="shared" si="26"/>
        <v>1</v>
      </c>
      <c r="J272" s="620">
        <f t="shared" si="26"/>
        <v>1</v>
      </c>
      <c r="K272" s="620">
        <f t="shared" si="26"/>
        <v>1</v>
      </c>
      <c r="L272" s="620">
        <f t="shared" si="26"/>
        <v>1</v>
      </c>
      <c r="M272" s="621">
        <f t="shared" si="26"/>
        <v>1</v>
      </c>
    </row>
    <row r="273" spans="1:13" x14ac:dyDescent="0.25">
      <c r="A273" s="575">
        <f t="shared" si="25"/>
        <v>52382</v>
      </c>
      <c r="B273" s="627">
        <v>0.36033024982333545</v>
      </c>
      <c r="C273" s="625">
        <v>0.63966975017666461</v>
      </c>
      <c r="D273" s="626">
        <f t="shared" si="24"/>
        <v>1</v>
      </c>
      <c r="E273" s="627">
        <f t="shared" si="26"/>
        <v>1</v>
      </c>
      <c r="F273" s="625">
        <f t="shared" si="26"/>
        <v>0</v>
      </c>
      <c r="G273" s="626">
        <f t="shared" si="26"/>
        <v>1</v>
      </c>
      <c r="H273" s="627">
        <f t="shared" si="26"/>
        <v>1</v>
      </c>
      <c r="I273" s="625">
        <f t="shared" si="26"/>
        <v>1</v>
      </c>
      <c r="J273" s="625">
        <f t="shared" si="26"/>
        <v>1</v>
      </c>
      <c r="K273" s="625">
        <f t="shared" si="26"/>
        <v>1</v>
      </c>
      <c r="L273" s="625">
        <f t="shared" si="26"/>
        <v>1</v>
      </c>
      <c r="M273" s="626">
        <f t="shared" si="26"/>
        <v>1</v>
      </c>
    </row>
    <row r="274" spans="1:13" x14ac:dyDescent="0.25">
      <c r="A274" s="567">
        <f t="shared" si="25"/>
        <v>52412</v>
      </c>
      <c r="B274" s="628">
        <v>0.36033024982333545</v>
      </c>
      <c r="C274" s="620">
        <v>0.63966975017666461</v>
      </c>
      <c r="D274" s="621">
        <f t="shared" si="24"/>
        <v>1</v>
      </c>
      <c r="E274" s="628">
        <f t="shared" si="26"/>
        <v>1</v>
      </c>
      <c r="F274" s="620">
        <f t="shared" si="26"/>
        <v>0</v>
      </c>
      <c r="G274" s="621">
        <f t="shared" si="26"/>
        <v>1</v>
      </c>
      <c r="H274" s="628">
        <f t="shared" si="26"/>
        <v>1</v>
      </c>
      <c r="I274" s="620">
        <f t="shared" si="26"/>
        <v>1</v>
      </c>
      <c r="J274" s="620">
        <f t="shared" si="26"/>
        <v>1</v>
      </c>
      <c r="K274" s="620">
        <f t="shared" si="26"/>
        <v>1</v>
      </c>
      <c r="L274" s="620">
        <f t="shared" si="26"/>
        <v>1</v>
      </c>
      <c r="M274" s="621">
        <f t="shared" si="26"/>
        <v>1</v>
      </c>
    </row>
    <row r="275" spans="1:13" x14ac:dyDescent="0.25">
      <c r="A275" s="575">
        <f t="shared" si="25"/>
        <v>52443</v>
      </c>
      <c r="B275" s="627">
        <v>0.36033024982333545</v>
      </c>
      <c r="C275" s="625">
        <v>0.63966975017666461</v>
      </c>
      <c r="D275" s="626">
        <f t="shared" si="24"/>
        <v>1</v>
      </c>
      <c r="E275" s="627">
        <f t="shared" ref="E275:M290" si="27">+E274</f>
        <v>1</v>
      </c>
      <c r="F275" s="625">
        <f t="shared" si="27"/>
        <v>0</v>
      </c>
      <c r="G275" s="626">
        <f t="shared" si="27"/>
        <v>1</v>
      </c>
      <c r="H275" s="627">
        <f t="shared" si="27"/>
        <v>1</v>
      </c>
      <c r="I275" s="625">
        <f t="shared" si="27"/>
        <v>1</v>
      </c>
      <c r="J275" s="625">
        <f t="shared" si="27"/>
        <v>1</v>
      </c>
      <c r="K275" s="625">
        <f t="shared" si="27"/>
        <v>1</v>
      </c>
      <c r="L275" s="625">
        <f t="shared" si="27"/>
        <v>1</v>
      </c>
      <c r="M275" s="626">
        <f t="shared" si="27"/>
        <v>1</v>
      </c>
    </row>
    <row r="276" spans="1:13" x14ac:dyDescent="0.25">
      <c r="A276" s="567">
        <f t="shared" si="25"/>
        <v>52474</v>
      </c>
      <c r="B276" s="628">
        <v>0.36033024982333545</v>
      </c>
      <c r="C276" s="620">
        <v>0.63966975017666461</v>
      </c>
      <c r="D276" s="621">
        <f t="shared" si="24"/>
        <v>1</v>
      </c>
      <c r="E276" s="628">
        <f t="shared" si="27"/>
        <v>1</v>
      </c>
      <c r="F276" s="620">
        <f t="shared" si="27"/>
        <v>0</v>
      </c>
      <c r="G276" s="621">
        <f t="shared" si="27"/>
        <v>1</v>
      </c>
      <c r="H276" s="628">
        <f t="shared" si="27"/>
        <v>1</v>
      </c>
      <c r="I276" s="620">
        <f t="shared" si="27"/>
        <v>1</v>
      </c>
      <c r="J276" s="620">
        <f t="shared" si="27"/>
        <v>1</v>
      </c>
      <c r="K276" s="620">
        <f t="shared" si="27"/>
        <v>1</v>
      </c>
      <c r="L276" s="620">
        <f t="shared" si="27"/>
        <v>1</v>
      </c>
      <c r="M276" s="621">
        <f t="shared" si="27"/>
        <v>1</v>
      </c>
    </row>
    <row r="277" spans="1:13" x14ac:dyDescent="0.25">
      <c r="A277" s="575">
        <f t="shared" si="25"/>
        <v>52504</v>
      </c>
      <c r="B277" s="627">
        <v>0.36033024982333545</v>
      </c>
      <c r="C277" s="625">
        <v>0.63966975017666461</v>
      </c>
      <c r="D277" s="626">
        <f t="shared" si="24"/>
        <v>1</v>
      </c>
      <c r="E277" s="627">
        <f t="shared" si="27"/>
        <v>1</v>
      </c>
      <c r="F277" s="625">
        <f t="shared" si="27"/>
        <v>0</v>
      </c>
      <c r="G277" s="626">
        <f t="shared" si="27"/>
        <v>1</v>
      </c>
      <c r="H277" s="627">
        <f t="shared" si="27"/>
        <v>1</v>
      </c>
      <c r="I277" s="625">
        <f t="shared" si="27"/>
        <v>1</v>
      </c>
      <c r="J277" s="625">
        <f t="shared" si="27"/>
        <v>1</v>
      </c>
      <c r="K277" s="625">
        <f t="shared" si="27"/>
        <v>1</v>
      </c>
      <c r="L277" s="625">
        <f t="shared" si="27"/>
        <v>1</v>
      </c>
      <c r="M277" s="626">
        <f t="shared" si="27"/>
        <v>1</v>
      </c>
    </row>
    <row r="278" spans="1:13" x14ac:dyDescent="0.25">
      <c r="A278" s="567">
        <f t="shared" si="25"/>
        <v>52535</v>
      </c>
      <c r="B278" s="628">
        <v>0.36033024982333545</v>
      </c>
      <c r="C278" s="620">
        <v>0.63966975017666461</v>
      </c>
      <c r="D278" s="621">
        <f t="shared" si="24"/>
        <v>1</v>
      </c>
      <c r="E278" s="628">
        <f t="shared" si="27"/>
        <v>1</v>
      </c>
      <c r="F278" s="620">
        <f t="shared" si="27"/>
        <v>0</v>
      </c>
      <c r="G278" s="621">
        <f t="shared" si="27"/>
        <v>1</v>
      </c>
      <c r="H278" s="628">
        <f t="shared" si="27"/>
        <v>1</v>
      </c>
      <c r="I278" s="620">
        <f t="shared" si="27"/>
        <v>1</v>
      </c>
      <c r="J278" s="620">
        <f t="shared" si="27"/>
        <v>1</v>
      </c>
      <c r="K278" s="620">
        <f t="shared" si="27"/>
        <v>1</v>
      </c>
      <c r="L278" s="620">
        <f t="shared" si="27"/>
        <v>1</v>
      </c>
      <c r="M278" s="621">
        <f t="shared" si="27"/>
        <v>1</v>
      </c>
    </row>
    <row r="279" spans="1:13" x14ac:dyDescent="0.25">
      <c r="A279" s="575">
        <f t="shared" si="25"/>
        <v>52565</v>
      </c>
      <c r="B279" s="627">
        <v>0.36033024982333545</v>
      </c>
      <c r="C279" s="625">
        <v>0.63966975017666461</v>
      </c>
      <c r="D279" s="626">
        <f t="shared" si="24"/>
        <v>1</v>
      </c>
      <c r="E279" s="627">
        <f t="shared" si="27"/>
        <v>1</v>
      </c>
      <c r="F279" s="625">
        <f t="shared" si="27"/>
        <v>0</v>
      </c>
      <c r="G279" s="626">
        <f t="shared" si="27"/>
        <v>1</v>
      </c>
      <c r="H279" s="627">
        <f t="shared" si="27"/>
        <v>1</v>
      </c>
      <c r="I279" s="625">
        <f t="shared" si="27"/>
        <v>1</v>
      </c>
      <c r="J279" s="625">
        <f t="shared" si="27"/>
        <v>1</v>
      </c>
      <c r="K279" s="625">
        <f t="shared" si="27"/>
        <v>1</v>
      </c>
      <c r="L279" s="625">
        <f t="shared" si="27"/>
        <v>1</v>
      </c>
      <c r="M279" s="626">
        <f t="shared" si="27"/>
        <v>1</v>
      </c>
    </row>
    <row r="280" spans="1:13" x14ac:dyDescent="0.25">
      <c r="A280" s="567">
        <f t="shared" si="25"/>
        <v>52596</v>
      </c>
      <c r="B280" s="628">
        <v>0.36033024982333545</v>
      </c>
      <c r="C280" s="620">
        <v>0.63966975017666461</v>
      </c>
      <c r="D280" s="621">
        <f t="shared" si="24"/>
        <v>1</v>
      </c>
      <c r="E280" s="628">
        <f t="shared" si="27"/>
        <v>1</v>
      </c>
      <c r="F280" s="620">
        <f t="shared" si="27"/>
        <v>0</v>
      </c>
      <c r="G280" s="621">
        <f t="shared" si="27"/>
        <v>1</v>
      </c>
      <c r="H280" s="628">
        <f t="shared" si="27"/>
        <v>1</v>
      </c>
      <c r="I280" s="620">
        <f t="shared" si="27"/>
        <v>1</v>
      </c>
      <c r="J280" s="620">
        <f t="shared" si="27"/>
        <v>1</v>
      </c>
      <c r="K280" s="620">
        <f t="shared" si="27"/>
        <v>1</v>
      </c>
      <c r="L280" s="620">
        <f t="shared" si="27"/>
        <v>1</v>
      </c>
      <c r="M280" s="621">
        <f t="shared" si="27"/>
        <v>1</v>
      </c>
    </row>
    <row r="281" spans="1:13" x14ac:dyDescent="0.25">
      <c r="A281" s="575">
        <f t="shared" si="25"/>
        <v>52627</v>
      </c>
      <c r="B281" s="627">
        <v>0.36033024982333545</v>
      </c>
      <c r="C281" s="625">
        <v>0.63966975017666461</v>
      </c>
      <c r="D281" s="626">
        <f t="shared" si="24"/>
        <v>1</v>
      </c>
      <c r="E281" s="627">
        <f t="shared" si="27"/>
        <v>1</v>
      </c>
      <c r="F281" s="625">
        <f t="shared" si="27"/>
        <v>0</v>
      </c>
      <c r="G281" s="626">
        <f t="shared" si="27"/>
        <v>1</v>
      </c>
      <c r="H281" s="627">
        <f t="shared" si="27"/>
        <v>1</v>
      </c>
      <c r="I281" s="625">
        <f t="shared" si="27"/>
        <v>1</v>
      </c>
      <c r="J281" s="625">
        <f t="shared" si="27"/>
        <v>1</v>
      </c>
      <c r="K281" s="625">
        <f t="shared" si="27"/>
        <v>1</v>
      </c>
      <c r="L281" s="625">
        <f t="shared" si="27"/>
        <v>1</v>
      </c>
      <c r="M281" s="626">
        <f t="shared" si="27"/>
        <v>1</v>
      </c>
    </row>
    <row r="282" spans="1:13" x14ac:dyDescent="0.25">
      <c r="A282" s="567">
        <f t="shared" si="25"/>
        <v>52656</v>
      </c>
      <c r="B282" s="628">
        <v>0.36033024982333545</v>
      </c>
      <c r="C282" s="620">
        <v>0.63966975017666461</v>
      </c>
      <c r="D282" s="621">
        <f t="shared" si="24"/>
        <v>1</v>
      </c>
      <c r="E282" s="628">
        <f t="shared" si="27"/>
        <v>1</v>
      </c>
      <c r="F282" s="620">
        <f t="shared" si="27"/>
        <v>0</v>
      </c>
      <c r="G282" s="621">
        <f t="shared" si="27"/>
        <v>1</v>
      </c>
      <c r="H282" s="628">
        <f t="shared" si="27"/>
        <v>1</v>
      </c>
      <c r="I282" s="620">
        <f t="shared" si="27"/>
        <v>1</v>
      </c>
      <c r="J282" s="620">
        <f t="shared" si="27"/>
        <v>1</v>
      </c>
      <c r="K282" s="620">
        <f t="shared" si="27"/>
        <v>1</v>
      </c>
      <c r="L282" s="620">
        <f t="shared" si="27"/>
        <v>1</v>
      </c>
      <c r="M282" s="621">
        <f t="shared" si="27"/>
        <v>1</v>
      </c>
    </row>
    <row r="283" spans="1:13" x14ac:dyDescent="0.25">
      <c r="A283" s="575">
        <f t="shared" si="25"/>
        <v>52687</v>
      </c>
      <c r="B283" s="627">
        <v>0.36033024982333545</v>
      </c>
      <c r="C283" s="625">
        <v>0.63966975017666461</v>
      </c>
      <c r="D283" s="626">
        <f t="shared" si="24"/>
        <v>1</v>
      </c>
      <c r="E283" s="627">
        <f t="shared" si="27"/>
        <v>1</v>
      </c>
      <c r="F283" s="625">
        <f t="shared" si="27"/>
        <v>0</v>
      </c>
      <c r="G283" s="626">
        <f t="shared" si="27"/>
        <v>1</v>
      </c>
      <c r="H283" s="627">
        <f t="shared" si="27"/>
        <v>1</v>
      </c>
      <c r="I283" s="625">
        <f t="shared" si="27"/>
        <v>1</v>
      </c>
      <c r="J283" s="625">
        <f t="shared" si="27"/>
        <v>1</v>
      </c>
      <c r="K283" s="625">
        <f t="shared" si="27"/>
        <v>1</v>
      </c>
      <c r="L283" s="625">
        <f t="shared" si="27"/>
        <v>1</v>
      </c>
      <c r="M283" s="626">
        <f t="shared" si="27"/>
        <v>1</v>
      </c>
    </row>
    <row r="284" spans="1:13" x14ac:dyDescent="0.25">
      <c r="A284" s="567">
        <f t="shared" si="25"/>
        <v>52717</v>
      </c>
      <c r="B284" s="628">
        <v>0.36033024982333545</v>
      </c>
      <c r="C284" s="620">
        <v>0.63966975017666461</v>
      </c>
      <c r="D284" s="621">
        <f t="shared" si="24"/>
        <v>1</v>
      </c>
      <c r="E284" s="628">
        <f t="shared" si="27"/>
        <v>1</v>
      </c>
      <c r="F284" s="620">
        <f t="shared" si="27"/>
        <v>0</v>
      </c>
      <c r="G284" s="621">
        <f t="shared" si="27"/>
        <v>1</v>
      </c>
      <c r="H284" s="628">
        <f t="shared" si="27"/>
        <v>1</v>
      </c>
      <c r="I284" s="620">
        <f t="shared" si="27"/>
        <v>1</v>
      </c>
      <c r="J284" s="620">
        <f t="shared" si="27"/>
        <v>1</v>
      </c>
      <c r="K284" s="620">
        <f t="shared" si="27"/>
        <v>1</v>
      </c>
      <c r="L284" s="620">
        <f t="shared" si="27"/>
        <v>1</v>
      </c>
      <c r="M284" s="621">
        <f t="shared" si="27"/>
        <v>1</v>
      </c>
    </row>
    <row r="285" spans="1:13" x14ac:dyDescent="0.25">
      <c r="A285" s="575">
        <f t="shared" si="25"/>
        <v>52748</v>
      </c>
      <c r="B285" s="627">
        <v>0.36033024982333545</v>
      </c>
      <c r="C285" s="625">
        <v>0.63966975017666461</v>
      </c>
      <c r="D285" s="626">
        <f t="shared" si="24"/>
        <v>1</v>
      </c>
      <c r="E285" s="627">
        <f t="shared" si="27"/>
        <v>1</v>
      </c>
      <c r="F285" s="625">
        <f t="shared" si="27"/>
        <v>0</v>
      </c>
      <c r="G285" s="626">
        <f t="shared" si="27"/>
        <v>1</v>
      </c>
      <c r="H285" s="627">
        <f t="shared" si="27"/>
        <v>1</v>
      </c>
      <c r="I285" s="625">
        <f t="shared" si="27"/>
        <v>1</v>
      </c>
      <c r="J285" s="625">
        <f t="shared" si="27"/>
        <v>1</v>
      </c>
      <c r="K285" s="625">
        <f t="shared" si="27"/>
        <v>1</v>
      </c>
      <c r="L285" s="625">
        <f t="shared" si="27"/>
        <v>1</v>
      </c>
      <c r="M285" s="626">
        <f t="shared" si="27"/>
        <v>1</v>
      </c>
    </row>
    <row r="286" spans="1:13" x14ac:dyDescent="0.25">
      <c r="A286" s="567">
        <f t="shared" si="25"/>
        <v>52778</v>
      </c>
      <c r="B286" s="628">
        <v>0.36033024982333545</v>
      </c>
      <c r="C286" s="620">
        <v>0.63966975017666461</v>
      </c>
      <c r="D286" s="621">
        <f t="shared" si="24"/>
        <v>1</v>
      </c>
      <c r="E286" s="628">
        <f t="shared" si="27"/>
        <v>1</v>
      </c>
      <c r="F286" s="620">
        <f t="shared" si="27"/>
        <v>0</v>
      </c>
      <c r="G286" s="621">
        <f t="shared" si="27"/>
        <v>1</v>
      </c>
      <c r="H286" s="628">
        <f t="shared" si="27"/>
        <v>1</v>
      </c>
      <c r="I286" s="620">
        <f t="shared" si="27"/>
        <v>1</v>
      </c>
      <c r="J286" s="620">
        <f t="shared" si="27"/>
        <v>1</v>
      </c>
      <c r="K286" s="620">
        <f t="shared" si="27"/>
        <v>1</v>
      </c>
      <c r="L286" s="620">
        <f t="shared" si="27"/>
        <v>1</v>
      </c>
      <c r="M286" s="621">
        <f t="shared" si="27"/>
        <v>1</v>
      </c>
    </row>
    <row r="287" spans="1:13" x14ac:dyDescent="0.25">
      <c r="A287" s="575">
        <f t="shared" si="25"/>
        <v>52809</v>
      </c>
      <c r="B287" s="627">
        <v>0.36033024982333545</v>
      </c>
      <c r="C287" s="625">
        <v>0.63966975017666461</v>
      </c>
      <c r="D287" s="626">
        <f t="shared" si="24"/>
        <v>1</v>
      </c>
      <c r="E287" s="627">
        <f t="shared" si="27"/>
        <v>1</v>
      </c>
      <c r="F287" s="625">
        <f t="shared" si="27"/>
        <v>0</v>
      </c>
      <c r="G287" s="626">
        <f t="shared" si="27"/>
        <v>1</v>
      </c>
      <c r="H287" s="627">
        <f t="shared" si="27"/>
        <v>1</v>
      </c>
      <c r="I287" s="625">
        <f t="shared" si="27"/>
        <v>1</v>
      </c>
      <c r="J287" s="625">
        <f t="shared" si="27"/>
        <v>1</v>
      </c>
      <c r="K287" s="625">
        <f t="shared" si="27"/>
        <v>1</v>
      </c>
      <c r="L287" s="625">
        <f t="shared" si="27"/>
        <v>1</v>
      </c>
      <c r="M287" s="626">
        <f t="shared" si="27"/>
        <v>1</v>
      </c>
    </row>
    <row r="288" spans="1:13" x14ac:dyDescent="0.25">
      <c r="A288" s="567">
        <f t="shared" si="25"/>
        <v>52840</v>
      </c>
      <c r="B288" s="628">
        <v>0.36033024982333545</v>
      </c>
      <c r="C288" s="620">
        <v>0.63966975017666461</v>
      </c>
      <c r="D288" s="621">
        <f t="shared" si="24"/>
        <v>1</v>
      </c>
      <c r="E288" s="628">
        <f t="shared" si="27"/>
        <v>1</v>
      </c>
      <c r="F288" s="620">
        <f t="shared" si="27"/>
        <v>0</v>
      </c>
      <c r="G288" s="621">
        <f t="shared" si="27"/>
        <v>1</v>
      </c>
      <c r="H288" s="628">
        <f t="shared" si="27"/>
        <v>1</v>
      </c>
      <c r="I288" s="620">
        <f t="shared" si="27"/>
        <v>1</v>
      </c>
      <c r="J288" s="620">
        <f t="shared" si="27"/>
        <v>1</v>
      </c>
      <c r="K288" s="620">
        <f t="shared" si="27"/>
        <v>1</v>
      </c>
      <c r="L288" s="620">
        <f t="shared" si="27"/>
        <v>1</v>
      </c>
      <c r="M288" s="621">
        <f t="shared" si="27"/>
        <v>1</v>
      </c>
    </row>
    <row r="289" spans="1:13" x14ac:dyDescent="0.25">
      <c r="A289" s="575">
        <f t="shared" si="25"/>
        <v>52870</v>
      </c>
      <c r="B289" s="627">
        <v>0.36033024982333545</v>
      </c>
      <c r="C289" s="625">
        <v>0.63966975017666461</v>
      </c>
      <c r="D289" s="626">
        <f t="shared" si="24"/>
        <v>1</v>
      </c>
      <c r="E289" s="627">
        <f t="shared" si="27"/>
        <v>1</v>
      </c>
      <c r="F289" s="625">
        <f t="shared" si="27"/>
        <v>0</v>
      </c>
      <c r="G289" s="626">
        <f t="shared" si="27"/>
        <v>1</v>
      </c>
      <c r="H289" s="627">
        <f t="shared" si="27"/>
        <v>1</v>
      </c>
      <c r="I289" s="625">
        <f t="shared" si="27"/>
        <v>1</v>
      </c>
      <c r="J289" s="625">
        <f t="shared" si="27"/>
        <v>1</v>
      </c>
      <c r="K289" s="625">
        <f t="shared" si="27"/>
        <v>1</v>
      </c>
      <c r="L289" s="625">
        <f t="shared" si="27"/>
        <v>1</v>
      </c>
      <c r="M289" s="626">
        <f t="shared" si="27"/>
        <v>1</v>
      </c>
    </row>
    <row r="290" spans="1:13" x14ac:dyDescent="0.25">
      <c r="A290" s="567">
        <f t="shared" si="25"/>
        <v>52901</v>
      </c>
      <c r="B290" s="628">
        <v>0.36033024982333545</v>
      </c>
      <c r="C290" s="620">
        <v>0.63966975017666461</v>
      </c>
      <c r="D290" s="621">
        <f t="shared" si="24"/>
        <v>1</v>
      </c>
      <c r="E290" s="628">
        <f t="shared" si="27"/>
        <v>1</v>
      </c>
      <c r="F290" s="620">
        <f t="shared" si="27"/>
        <v>0</v>
      </c>
      <c r="G290" s="621">
        <f t="shared" si="27"/>
        <v>1</v>
      </c>
      <c r="H290" s="628">
        <f t="shared" si="27"/>
        <v>1</v>
      </c>
      <c r="I290" s="620">
        <f t="shared" si="27"/>
        <v>1</v>
      </c>
      <c r="J290" s="620">
        <f t="shared" si="27"/>
        <v>1</v>
      </c>
      <c r="K290" s="620">
        <f t="shared" si="27"/>
        <v>1</v>
      </c>
      <c r="L290" s="620">
        <f t="shared" si="27"/>
        <v>1</v>
      </c>
      <c r="M290" s="621">
        <f t="shared" si="27"/>
        <v>1</v>
      </c>
    </row>
    <row r="291" spans="1:13" x14ac:dyDescent="0.25">
      <c r="A291" s="575">
        <f t="shared" si="25"/>
        <v>52931</v>
      </c>
      <c r="B291" s="627">
        <v>0.36033024982333545</v>
      </c>
      <c r="C291" s="625">
        <v>0.63966975017666461</v>
      </c>
      <c r="D291" s="626">
        <f t="shared" si="24"/>
        <v>1</v>
      </c>
      <c r="E291" s="627">
        <f t="shared" ref="E291:M306" si="28">+E290</f>
        <v>1</v>
      </c>
      <c r="F291" s="625">
        <f t="shared" si="28"/>
        <v>0</v>
      </c>
      <c r="G291" s="626">
        <f t="shared" si="28"/>
        <v>1</v>
      </c>
      <c r="H291" s="627">
        <f t="shared" si="28"/>
        <v>1</v>
      </c>
      <c r="I291" s="625">
        <f t="shared" si="28"/>
        <v>1</v>
      </c>
      <c r="J291" s="625">
        <f t="shared" si="28"/>
        <v>1</v>
      </c>
      <c r="K291" s="625">
        <f t="shared" si="28"/>
        <v>1</v>
      </c>
      <c r="L291" s="625">
        <f t="shared" si="28"/>
        <v>1</v>
      </c>
      <c r="M291" s="626">
        <f t="shared" si="28"/>
        <v>1</v>
      </c>
    </row>
    <row r="292" spans="1:13" x14ac:dyDescent="0.25">
      <c r="A292" s="567">
        <f t="shared" si="25"/>
        <v>52962</v>
      </c>
      <c r="B292" s="628">
        <v>0.36033024982333545</v>
      </c>
      <c r="C292" s="620">
        <v>0.63966975017666461</v>
      </c>
      <c r="D292" s="621">
        <f t="shared" si="24"/>
        <v>1</v>
      </c>
      <c r="E292" s="628">
        <f t="shared" si="28"/>
        <v>1</v>
      </c>
      <c r="F292" s="620">
        <f t="shared" si="28"/>
        <v>0</v>
      </c>
      <c r="G292" s="621">
        <f t="shared" si="28"/>
        <v>1</v>
      </c>
      <c r="H292" s="628">
        <f t="shared" si="28"/>
        <v>1</v>
      </c>
      <c r="I292" s="620">
        <f t="shared" si="28"/>
        <v>1</v>
      </c>
      <c r="J292" s="620">
        <f t="shared" si="28"/>
        <v>1</v>
      </c>
      <c r="K292" s="620">
        <f t="shared" si="28"/>
        <v>1</v>
      </c>
      <c r="L292" s="620">
        <f t="shared" si="28"/>
        <v>1</v>
      </c>
      <c r="M292" s="621">
        <f t="shared" si="28"/>
        <v>1</v>
      </c>
    </row>
    <row r="293" spans="1:13" x14ac:dyDescent="0.25">
      <c r="A293" s="575">
        <f t="shared" si="25"/>
        <v>52993</v>
      </c>
      <c r="B293" s="627">
        <v>0.36033024982333545</v>
      </c>
      <c r="C293" s="625">
        <v>0.63966975017666461</v>
      </c>
      <c r="D293" s="626">
        <f t="shared" si="24"/>
        <v>1</v>
      </c>
      <c r="E293" s="627">
        <f t="shared" si="28"/>
        <v>1</v>
      </c>
      <c r="F293" s="625">
        <f t="shared" si="28"/>
        <v>0</v>
      </c>
      <c r="G293" s="626">
        <f t="shared" si="28"/>
        <v>1</v>
      </c>
      <c r="H293" s="627">
        <f t="shared" si="28"/>
        <v>1</v>
      </c>
      <c r="I293" s="625">
        <f t="shared" si="28"/>
        <v>1</v>
      </c>
      <c r="J293" s="625">
        <f t="shared" si="28"/>
        <v>1</v>
      </c>
      <c r="K293" s="625">
        <f t="shared" si="28"/>
        <v>1</v>
      </c>
      <c r="L293" s="625">
        <f t="shared" si="28"/>
        <v>1</v>
      </c>
      <c r="M293" s="626">
        <f t="shared" si="28"/>
        <v>1</v>
      </c>
    </row>
    <row r="294" spans="1:13" x14ac:dyDescent="0.25">
      <c r="A294" s="567">
        <f t="shared" si="25"/>
        <v>53021</v>
      </c>
      <c r="B294" s="628">
        <v>0.36033024982333545</v>
      </c>
      <c r="C294" s="620">
        <v>0.63966975017666461</v>
      </c>
      <c r="D294" s="621">
        <f t="shared" si="24"/>
        <v>1</v>
      </c>
      <c r="E294" s="628">
        <f t="shared" si="28"/>
        <v>1</v>
      </c>
      <c r="F294" s="620">
        <f t="shared" si="28"/>
        <v>0</v>
      </c>
      <c r="G294" s="621">
        <f t="shared" si="28"/>
        <v>1</v>
      </c>
      <c r="H294" s="628">
        <f t="shared" si="28"/>
        <v>1</v>
      </c>
      <c r="I294" s="620">
        <f t="shared" si="28"/>
        <v>1</v>
      </c>
      <c r="J294" s="620">
        <f t="shared" si="28"/>
        <v>1</v>
      </c>
      <c r="K294" s="620">
        <f t="shared" si="28"/>
        <v>1</v>
      </c>
      <c r="L294" s="620">
        <f t="shared" si="28"/>
        <v>1</v>
      </c>
      <c r="M294" s="621">
        <f t="shared" si="28"/>
        <v>1</v>
      </c>
    </row>
    <row r="295" spans="1:13" x14ac:dyDescent="0.25">
      <c r="A295" s="575">
        <f t="shared" si="25"/>
        <v>53052</v>
      </c>
      <c r="B295" s="627">
        <v>0.36033024982333545</v>
      </c>
      <c r="C295" s="625">
        <v>0.63966975017666461</v>
      </c>
      <c r="D295" s="626">
        <f t="shared" si="24"/>
        <v>1</v>
      </c>
      <c r="E295" s="627">
        <f t="shared" si="28"/>
        <v>1</v>
      </c>
      <c r="F295" s="625">
        <f t="shared" si="28"/>
        <v>0</v>
      </c>
      <c r="G295" s="626">
        <f t="shared" si="28"/>
        <v>1</v>
      </c>
      <c r="H295" s="627">
        <f t="shared" si="28"/>
        <v>1</v>
      </c>
      <c r="I295" s="625">
        <f t="shared" si="28"/>
        <v>1</v>
      </c>
      <c r="J295" s="625">
        <f t="shared" si="28"/>
        <v>1</v>
      </c>
      <c r="K295" s="625">
        <f t="shared" si="28"/>
        <v>1</v>
      </c>
      <c r="L295" s="625">
        <f t="shared" si="28"/>
        <v>1</v>
      </c>
      <c r="M295" s="626">
        <f t="shared" si="28"/>
        <v>1</v>
      </c>
    </row>
    <row r="296" spans="1:13" x14ac:dyDescent="0.25">
      <c r="A296" s="567">
        <f t="shared" si="25"/>
        <v>53082</v>
      </c>
      <c r="B296" s="628">
        <v>0.36033024982333545</v>
      </c>
      <c r="C296" s="620">
        <v>0.63966975017666461</v>
      </c>
      <c r="D296" s="621">
        <f t="shared" si="24"/>
        <v>1</v>
      </c>
      <c r="E296" s="628">
        <f t="shared" si="28"/>
        <v>1</v>
      </c>
      <c r="F296" s="620">
        <f t="shared" si="28"/>
        <v>0</v>
      </c>
      <c r="G296" s="621">
        <f t="shared" si="28"/>
        <v>1</v>
      </c>
      <c r="H296" s="628">
        <f t="shared" si="28"/>
        <v>1</v>
      </c>
      <c r="I296" s="620">
        <f t="shared" si="28"/>
        <v>1</v>
      </c>
      <c r="J296" s="620">
        <f t="shared" si="28"/>
        <v>1</v>
      </c>
      <c r="K296" s="620">
        <f t="shared" si="28"/>
        <v>1</v>
      </c>
      <c r="L296" s="620">
        <f t="shared" si="28"/>
        <v>1</v>
      </c>
      <c r="M296" s="621">
        <f t="shared" si="28"/>
        <v>1</v>
      </c>
    </row>
    <row r="297" spans="1:13" x14ac:dyDescent="0.25">
      <c r="A297" s="575">
        <f t="shared" si="25"/>
        <v>53113</v>
      </c>
      <c r="B297" s="627">
        <v>0.36033024982333545</v>
      </c>
      <c r="C297" s="625">
        <v>0.63966975017666461</v>
      </c>
      <c r="D297" s="626">
        <f t="shared" si="24"/>
        <v>1</v>
      </c>
      <c r="E297" s="627">
        <f t="shared" si="28"/>
        <v>1</v>
      </c>
      <c r="F297" s="625">
        <f t="shared" si="28"/>
        <v>0</v>
      </c>
      <c r="G297" s="626">
        <f t="shared" si="28"/>
        <v>1</v>
      </c>
      <c r="H297" s="627">
        <f t="shared" si="28"/>
        <v>1</v>
      </c>
      <c r="I297" s="625">
        <f t="shared" si="28"/>
        <v>1</v>
      </c>
      <c r="J297" s="625">
        <f t="shared" si="28"/>
        <v>1</v>
      </c>
      <c r="K297" s="625">
        <f t="shared" si="28"/>
        <v>1</v>
      </c>
      <c r="L297" s="625">
        <f t="shared" si="28"/>
        <v>1</v>
      </c>
      <c r="M297" s="626">
        <f t="shared" si="28"/>
        <v>1</v>
      </c>
    </row>
    <row r="298" spans="1:13" x14ac:dyDescent="0.25">
      <c r="A298" s="567">
        <f t="shared" si="25"/>
        <v>53143</v>
      </c>
      <c r="B298" s="628">
        <v>0.36033024982333545</v>
      </c>
      <c r="C298" s="620">
        <v>0.63966975017666461</v>
      </c>
      <c r="D298" s="621">
        <f t="shared" si="24"/>
        <v>1</v>
      </c>
      <c r="E298" s="628">
        <f t="shared" si="28"/>
        <v>1</v>
      </c>
      <c r="F298" s="620">
        <f t="shared" si="28"/>
        <v>0</v>
      </c>
      <c r="G298" s="621">
        <f t="shared" si="28"/>
        <v>1</v>
      </c>
      <c r="H298" s="628">
        <f t="shared" si="28"/>
        <v>1</v>
      </c>
      <c r="I298" s="620">
        <f t="shared" si="28"/>
        <v>1</v>
      </c>
      <c r="J298" s="620">
        <f t="shared" si="28"/>
        <v>1</v>
      </c>
      <c r="K298" s="620">
        <f t="shared" si="28"/>
        <v>1</v>
      </c>
      <c r="L298" s="620">
        <f t="shared" si="28"/>
        <v>1</v>
      </c>
      <c r="M298" s="621">
        <f t="shared" si="28"/>
        <v>1</v>
      </c>
    </row>
    <row r="299" spans="1:13" x14ac:dyDescent="0.25">
      <c r="A299" s="575">
        <f t="shared" si="25"/>
        <v>53174</v>
      </c>
      <c r="B299" s="627">
        <v>0.36033024982333545</v>
      </c>
      <c r="C299" s="625">
        <v>0.63966975017666461</v>
      </c>
      <c r="D299" s="626">
        <f t="shared" si="24"/>
        <v>1</v>
      </c>
      <c r="E299" s="627">
        <f t="shared" si="28"/>
        <v>1</v>
      </c>
      <c r="F299" s="625">
        <f t="shared" si="28"/>
        <v>0</v>
      </c>
      <c r="G299" s="626">
        <f t="shared" si="28"/>
        <v>1</v>
      </c>
      <c r="H299" s="627">
        <f t="shared" si="28"/>
        <v>1</v>
      </c>
      <c r="I299" s="625">
        <f t="shared" si="28"/>
        <v>1</v>
      </c>
      <c r="J299" s="625">
        <f t="shared" si="28"/>
        <v>1</v>
      </c>
      <c r="K299" s="625">
        <f t="shared" si="28"/>
        <v>1</v>
      </c>
      <c r="L299" s="625">
        <f t="shared" si="28"/>
        <v>1</v>
      </c>
      <c r="M299" s="626">
        <f t="shared" si="28"/>
        <v>1</v>
      </c>
    </row>
    <row r="300" spans="1:13" x14ac:dyDescent="0.25">
      <c r="A300" s="567">
        <f t="shared" si="25"/>
        <v>53205</v>
      </c>
      <c r="B300" s="628">
        <v>0.36033024982333545</v>
      </c>
      <c r="C300" s="620">
        <v>0.63966975017666461</v>
      </c>
      <c r="D300" s="621">
        <f t="shared" si="24"/>
        <v>1</v>
      </c>
      <c r="E300" s="628">
        <f t="shared" si="28"/>
        <v>1</v>
      </c>
      <c r="F300" s="620">
        <f t="shared" si="28"/>
        <v>0</v>
      </c>
      <c r="G300" s="621">
        <f t="shared" si="28"/>
        <v>1</v>
      </c>
      <c r="H300" s="628">
        <f t="shared" si="28"/>
        <v>1</v>
      </c>
      <c r="I300" s="620">
        <f t="shared" si="28"/>
        <v>1</v>
      </c>
      <c r="J300" s="620">
        <f t="shared" si="28"/>
        <v>1</v>
      </c>
      <c r="K300" s="620">
        <f t="shared" si="28"/>
        <v>1</v>
      </c>
      <c r="L300" s="620">
        <f t="shared" si="28"/>
        <v>1</v>
      </c>
      <c r="M300" s="621">
        <f t="shared" si="28"/>
        <v>1</v>
      </c>
    </row>
    <row r="301" spans="1:13" x14ac:dyDescent="0.25">
      <c r="A301" s="575">
        <f t="shared" si="25"/>
        <v>53235</v>
      </c>
      <c r="B301" s="627">
        <v>0.36033024982333545</v>
      </c>
      <c r="C301" s="625">
        <v>0.63966975017666461</v>
      </c>
      <c r="D301" s="626">
        <f t="shared" si="24"/>
        <v>1</v>
      </c>
      <c r="E301" s="627">
        <f t="shared" si="28"/>
        <v>1</v>
      </c>
      <c r="F301" s="625">
        <f t="shared" si="28"/>
        <v>0</v>
      </c>
      <c r="G301" s="626">
        <f t="shared" si="28"/>
        <v>1</v>
      </c>
      <c r="H301" s="627">
        <f t="shared" si="28"/>
        <v>1</v>
      </c>
      <c r="I301" s="625">
        <f t="shared" si="28"/>
        <v>1</v>
      </c>
      <c r="J301" s="625">
        <f t="shared" si="28"/>
        <v>1</v>
      </c>
      <c r="K301" s="625">
        <f t="shared" si="28"/>
        <v>1</v>
      </c>
      <c r="L301" s="625">
        <f t="shared" si="28"/>
        <v>1</v>
      </c>
      <c r="M301" s="626">
        <f t="shared" si="28"/>
        <v>1</v>
      </c>
    </row>
    <row r="302" spans="1:13" x14ac:dyDescent="0.25">
      <c r="A302" s="567">
        <f t="shared" si="25"/>
        <v>53266</v>
      </c>
      <c r="B302" s="628">
        <v>0.36033024982333545</v>
      </c>
      <c r="C302" s="620">
        <v>0.63966975017666461</v>
      </c>
      <c r="D302" s="621">
        <f t="shared" si="24"/>
        <v>1</v>
      </c>
      <c r="E302" s="628">
        <f t="shared" si="28"/>
        <v>1</v>
      </c>
      <c r="F302" s="620">
        <f t="shared" si="28"/>
        <v>0</v>
      </c>
      <c r="G302" s="621">
        <f t="shared" si="28"/>
        <v>1</v>
      </c>
      <c r="H302" s="628">
        <f t="shared" si="28"/>
        <v>1</v>
      </c>
      <c r="I302" s="620">
        <f t="shared" si="28"/>
        <v>1</v>
      </c>
      <c r="J302" s="620">
        <f t="shared" si="28"/>
        <v>1</v>
      </c>
      <c r="K302" s="620">
        <f t="shared" si="28"/>
        <v>1</v>
      </c>
      <c r="L302" s="620">
        <f t="shared" si="28"/>
        <v>1</v>
      </c>
      <c r="M302" s="621">
        <f t="shared" si="28"/>
        <v>1</v>
      </c>
    </row>
    <row r="303" spans="1:13" x14ac:dyDescent="0.25">
      <c r="A303" s="575">
        <f t="shared" si="25"/>
        <v>53296</v>
      </c>
      <c r="B303" s="627">
        <v>0.36033024982333545</v>
      </c>
      <c r="C303" s="625">
        <v>0.63966975017666461</v>
      </c>
      <c r="D303" s="626">
        <f t="shared" si="24"/>
        <v>1</v>
      </c>
      <c r="E303" s="627">
        <f t="shared" si="28"/>
        <v>1</v>
      </c>
      <c r="F303" s="625">
        <f t="shared" si="28"/>
        <v>0</v>
      </c>
      <c r="G303" s="626">
        <f t="shared" si="28"/>
        <v>1</v>
      </c>
      <c r="H303" s="627">
        <f t="shared" si="28"/>
        <v>1</v>
      </c>
      <c r="I303" s="625">
        <f t="shared" si="28"/>
        <v>1</v>
      </c>
      <c r="J303" s="625">
        <f t="shared" si="28"/>
        <v>1</v>
      </c>
      <c r="K303" s="625">
        <f t="shared" si="28"/>
        <v>1</v>
      </c>
      <c r="L303" s="625">
        <f t="shared" si="28"/>
        <v>1</v>
      </c>
      <c r="M303" s="626">
        <f t="shared" si="28"/>
        <v>1</v>
      </c>
    </row>
    <row r="304" spans="1:13" x14ac:dyDescent="0.25">
      <c r="A304" s="567">
        <f t="shared" si="25"/>
        <v>53327</v>
      </c>
      <c r="B304" s="628">
        <v>0.36033024982333545</v>
      </c>
      <c r="C304" s="620">
        <v>0.63966975017666461</v>
      </c>
      <c r="D304" s="621">
        <f t="shared" si="24"/>
        <v>1</v>
      </c>
      <c r="E304" s="628">
        <f t="shared" si="28"/>
        <v>1</v>
      </c>
      <c r="F304" s="620">
        <f t="shared" si="28"/>
        <v>0</v>
      </c>
      <c r="G304" s="621">
        <f t="shared" si="28"/>
        <v>1</v>
      </c>
      <c r="H304" s="628">
        <f t="shared" si="28"/>
        <v>1</v>
      </c>
      <c r="I304" s="620">
        <f t="shared" si="28"/>
        <v>1</v>
      </c>
      <c r="J304" s="620">
        <f t="shared" si="28"/>
        <v>1</v>
      </c>
      <c r="K304" s="620">
        <f t="shared" si="28"/>
        <v>1</v>
      </c>
      <c r="L304" s="620">
        <f t="shared" si="28"/>
        <v>1</v>
      </c>
      <c r="M304" s="621">
        <f t="shared" si="28"/>
        <v>1</v>
      </c>
    </row>
    <row r="305" spans="1:13" x14ac:dyDescent="0.25">
      <c r="A305" s="575">
        <f t="shared" si="25"/>
        <v>53358</v>
      </c>
      <c r="B305" s="627">
        <v>0.36033024982333545</v>
      </c>
      <c r="C305" s="625">
        <v>0.63966975017666461</v>
      </c>
      <c r="D305" s="626">
        <f t="shared" si="24"/>
        <v>1</v>
      </c>
      <c r="E305" s="627">
        <f t="shared" si="28"/>
        <v>1</v>
      </c>
      <c r="F305" s="625">
        <f t="shared" si="28"/>
        <v>0</v>
      </c>
      <c r="G305" s="626">
        <f t="shared" si="28"/>
        <v>1</v>
      </c>
      <c r="H305" s="627">
        <f t="shared" si="28"/>
        <v>1</v>
      </c>
      <c r="I305" s="625">
        <f t="shared" si="28"/>
        <v>1</v>
      </c>
      <c r="J305" s="625">
        <f t="shared" si="28"/>
        <v>1</v>
      </c>
      <c r="K305" s="625">
        <f t="shared" si="28"/>
        <v>1</v>
      </c>
      <c r="L305" s="625">
        <f t="shared" si="28"/>
        <v>1</v>
      </c>
      <c r="M305" s="626">
        <f t="shared" si="28"/>
        <v>1</v>
      </c>
    </row>
    <row r="306" spans="1:13" x14ac:dyDescent="0.25">
      <c r="A306" s="567">
        <f t="shared" si="25"/>
        <v>53386</v>
      </c>
      <c r="B306" s="628">
        <v>0.36033024982333545</v>
      </c>
      <c r="C306" s="620">
        <v>0.63966975017666461</v>
      </c>
      <c r="D306" s="621">
        <f t="shared" si="24"/>
        <v>1</v>
      </c>
      <c r="E306" s="628">
        <f t="shared" si="28"/>
        <v>1</v>
      </c>
      <c r="F306" s="620">
        <f t="shared" si="28"/>
        <v>0</v>
      </c>
      <c r="G306" s="621">
        <f t="shared" si="28"/>
        <v>1</v>
      </c>
      <c r="H306" s="628">
        <f t="shared" si="28"/>
        <v>1</v>
      </c>
      <c r="I306" s="620">
        <f t="shared" si="28"/>
        <v>1</v>
      </c>
      <c r="J306" s="620">
        <f t="shared" si="28"/>
        <v>1</v>
      </c>
      <c r="K306" s="620">
        <f t="shared" si="28"/>
        <v>1</v>
      </c>
      <c r="L306" s="620">
        <f t="shared" si="28"/>
        <v>1</v>
      </c>
      <c r="M306" s="621">
        <f t="shared" si="28"/>
        <v>1</v>
      </c>
    </row>
    <row r="307" spans="1:13" x14ac:dyDescent="0.25">
      <c r="A307" s="575">
        <f t="shared" si="25"/>
        <v>53417</v>
      </c>
      <c r="B307" s="627">
        <v>0.36033024982333545</v>
      </c>
      <c r="C307" s="625">
        <v>0.63966975017666461</v>
      </c>
      <c r="D307" s="626">
        <f t="shared" si="24"/>
        <v>1</v>
      </c>
      <c r="E307" s="627">
        <f t="shared" ref="E307:M322" si="29">+E306</f>
        <v>1</v>
      </c>
      <c r="F307" s="625">
        <f t="shared" si="29"/>
        <v>0</v>
      </c>
      <c r="G307" s="626">
        <f t="shared" si="29"/>
        <v>1</v>
      </c>
      <c r="H307" s="627">
        <f t="shared" si="29"/>
        <v>1</v>
      </c>
      <c r="I307" s="625">
        <f t="shared" si="29"/>
        <v>1</v>
      </c>
      <c r="J307" s="625">
        <f t="shared" si="29"/>
        <v>1</v>
      </c>
      <c r="K307" s="625">
        <f t="shared" si="29"/>
        <v>1</v>
      </c>
      <c r="L307" s="625">
        <f t="shared" si="29"/>
        <v>1</v>
      </c>
      <c r="M307" s="626">
        <f t="shared" si="29"/>
        <v>1</v>
      </c>
    </row>
    <row r="308" spans="1:13" x14ac:dyDescent="0.25">
      <c r="A308" s="567">
        <f t="shared" si="25"/>
        <v>53447</v>
      </c>
      <c r="B308" s="628">
        <v>0.36033024982333545</v>
      </c>
      <c r="C308" s="620">
        <v>0.63966975017666461</v>
      </c>
      <c r="D308" s="621">
        <f t="shared" si="24"/>
        <v>1</v>
      </c>
      <c r="E308" s="628">
        <f t="shared" si="29"/>
        <v>1</v>
      </c>
      <c r="F308" s="620">
        <f t="shared" si="29"/>
        <v>0</v>
      </c>
      <c r="G308" s="621">
        <f t="shared" si="29"/>
        <v>1</v>
      </c>
      <c r="H308" s="628">
        <f t="shared" si="29"/>
        <v>1</v>
      </c>
      <c r="I308" s="620">
        <f t="shared" si="29"/>
        <v>1</v>
      </c>
      <c r="J308" s="620">
        <f t="shared" si="29"/>
        <v>1</v>
      </c>
      <c r="K308" s="620">
        <f t="shared" si="29"/>
        <v>1</v>
      </c>
      <c r="L308" s="620">
        <f t="shared" si="29"/>
        <v>1</v>
      </c>
      <c r="M308" s="621">
        <f t="shared" si="29"/>
        <v>1</v>
      </c>
    </row>
    <row r="309" spans="1:13" x14ac:dyDescent="0.25">
      <c r="A309" s="575">
        <f t="shared" si="25"/>
        <v>53478</v>
      </c>
      <c r="B309" s="627">
        <v>0.36033024982333545</v>
      </c>
      <c r="C309" s="625">
        <v>0.63966975017666461</v>
      </c>
      <c r="D309" s="626">
        <f t="shared" si="24"/>
        <v>1</v>
      </c>
      <c r="E309" s="627">
        <f t="shared" si="29"/>
        <v>1</v>
      </c>
      <c r="F309" s="625">
        <f t="shared" si="29"/>
        <v>0</v>
      </c>
      <c r="G309" s="626">
        <f t="shared" si="29"/>
        <v>1</v>
      </c>
      <c r="H309" s="627">
        <f t="shared" si="29"/>
        <v>1</v>
      </c>
      <c r="I309" s="625">
        <f t="shared" si="29"/>
        <v>1</v>
      </c>
      <c r="J309" s="625">
        <f t="shared" si="29"/>
        <v>1</v>
      </c>
      <c r="K309" s="625">
        <f t="shared" si="29"/>
        <v>1</v>
      </c>
      <c r="L309" s="625">
        <f t="shared" si="29"/>
        <v>1</v>
      </c>
      <c r="M309" s="626">
        <f t="shared" si="29"/>
        <v>1</v>
      </c>
    </row>
    <row r="310" spans="1:13" x14ac:dyDescent="0.25">
      <c r="A310" s="567">
        <f t="shared" si="25"/>
        <v>53508</v>
      </c>
      <c r="B310" s="628">
        <v>0.36033024982333545</v>
      </c>
      <c r="C310" s="620">
        <v>0.63966975017666461</v>
      </c>
      <c r="D310" s="621">
        <f t="shared" si="24"/>
        <v>1</v>
      </c>
      <c r="E310" s="628">
        <f t="shared" si="29"/>
        <v>1</v>
      </c>
      <c r="F310" s="620">
        <f t="shared" si="29"/>
        <v>0</v>
      </c>
      <c r="G310" s="621">
        <f t="shared" si="29"/>
        <v>1</v>
      </c>
      <c r="H310" s="628">
        <f t="shared" si="29"/>
        <v>1</v>
      </c>
      <c r="I310" s="620">
        <f t="shared" si="29"/>
        <v>1</v>
      </c>
      <c r="J310" s="620">
        <f t="shared" si="29"/>
        <v>1</v>
      </c>
      <c r="K310" s="620">
        <f t="shared" si="29"/>
        <v>1</v>
      </c>
      <c r="L310" s="620">
        <f t="shared" si="29"/>
        <v>1</v>
      </c>
      <c r="M310" s="621">
        <f t="shared" si="29"/>
        <v>1</v>
      </c>
    </row>
    <row r="311" spans="1:13" x14ac:dyDescent="0.25">
      <c r="A311" s="575">
        <f t="shared" si="25"/>
        <v>53539</v>
      </c>
      <c r="B311" s="627">
        <v>0.36033024982333545</v>
      </c>
      <c r="C311" s="625">
        <v>0.63966975017666461</v>
      </c>
      <c r="D311" s="626">
        <f t="shared" si="24"/>
        <v>1</v>
      </c>
      <c r="E311" s="627">
        <f t="shared" si="29"/>
        <v>1</v>
      </c>
      <c r="F311" s="625">
        <f t="shared" si="29"/>
        <v>0</v>
      </c>
      <c r="G311" s="626">
        <f t="shared" si="29"/>
        <v>1</v>
      </c>
      <c r="H311" s="627">
        <f t="shared" si="29"/>
        <v>1</v>
      </c>
      <c r="I311" s="625">
        <f t="shared" si="29"/>
        <v>1</v>
      </c>
      <c r="J311" s="625">
        <f t="shared" si="29"/>
        <v>1</v>
      </c>
      <c r="K311" s="625">
        <f t="shared" si="29"/>
        <v>1</v>
      </c>
      <c r="L311" s="625">
        <f t="shared" si="29"/>
        <v>1</v>
      </c>
      <c r="M311" s="626">
        <f t="shared" si="29"/>
        <v>1</v>
      </c>
    </row>
    <row r="312" spans="1:13" x14ac:dyDescent="0.25">
      <c r="A312" s="567">
        <f t="shared" si="25"/>
        <v>53570</v>
      </c>
      <c r="B312" s="628">
        <v>0.36033024982333545</v>
      </c>
      <c r="C312" s="620">
        <v>0.63966975017666461</v>
      </c>
      <c r="D312" s="621">
        <f t="shared" si="24"/>
        <v>1</v>
      </c>
      <c r="E312" s="628">
        <f t="shared" si="29"/>
        <v>1</v>
      </c>
      <c r="F312" s="620">
        <f t="shared" si="29"/>
        <v>0</v>
      </c>
      <c r="G312" s="621">
        <f t="shared" si="29"/>
        <v>1</v>
      </c>
      <c r="H312" s="628">
        <f t="shared" si="29"/>
        <v>1</v>
      </c>
      <c r="I312" s="620">
        <f t="shared" si="29"/>
        <v>1</v>
      </c>
      <c r="J312" s="620">
        <f t="shared" si="29"/>
        <v>1</v>
      </c>
      <c r="K312" s="620">
        <f t="shared" si="29"/>
        <v>1</v>
      </c>
      <c r="L312" s="620">
        <f t="shared" si="29"/>
        <v>1</v>
      </c>
      <c r="M312" s="621">
        <f t="shared" si="29"/>
        <v>1</v>
      </c>
    </row>
    <row r="313" spans="1:13" x14ac:dyDescent="0.25">
      <c r="A313" s="575">
        <f t="shared" si="25"/>
        <v>53600</v>
      </c>
      <c r="B313" s="627">
        <v>0.36033024982333545</v>
      </c>
      <c r="C313" s="625">
        <v>0.63966975017666461</v>
      </c>
      <c r="D313" s="626">
        <f t="shared" si="24"/>
        <v>1</v>
      </c>
      <c r="E313" s="627">
        <f t="shared" si="29"/>
        <v>1</v>
      </c>
      <c r="F313" s="625">
        <f t="shared" si="29"/>
        <v>0</v>
      </c>
      <c r="G313" s="626">
        <f t="shared" si="29"/>
        <v>1</v>
      </c>
      <c r="H313" s="627">
        <f t="shared" si="29"/>
        <v>1</v>
      </c>
      <c r="I313" s="625">
        <f t="shared" si="29"/>
        <v>1</v>
      </c>
      <c r="J313" s="625">
        <f t="shared" si="29"/>
        <v>1</v>
      </c>
      <c r="K313" s="625">
        <f t="shared" si="29"/>
        <v>1</v>
      </c>
      <c r="L313" s="625">
        <f t="shared" si="29"/>
        <v>1</v>
      </c>
      <c r="M313" s="626">
        <f t="shared" si="29"/>
        <v>1</v>
      </c>
    </row>
    <row r="314" spans="1:13" x14ac:dyDescent="0.25">
      <c r="A314" s="567">
        <f t="shared" si="25"/>
        <v>53631</v>
      </c>
      <c r="B314" s="628">
        <v>0.36033024982333545</v>
      </c>
      <c r="C314" s="620">
        <v>0.63966975017666461</v>
      </c>
      <c r="D314" s="621">
        <f t="shared" si="24"/>
        <v>1</v>
      </c>
      <c r="E314" s="628">
        <f t="shared" si="29"/>
        <v>1</v>
      </c>
      <c r="F314" s="620">
        <f t="shared" si="29"/>
        <v>0</v>
      </c>
      <c r="G314" s="621">
        <f t="shared" si="29"/>
        <v>1</v>
      </c>
      <c r="H314" s="628">
        <f t="shared" si="29"/>
        <v>1</v>
      </c>
      <c r="I314" s="620">
        <f t="shared" si="29"/>
        <v>1</v>
      </c>
      <c r="J314" s="620">
        <f t="shared" si="29"/>
        <v>1</v>
      </c>
      <c r="K314" s="620">
        <f t="shared" si="29"/>
        <v>1</v>
      </c>
      <c r="L314" s="620">
        <f t="shared" si="29"/>
        <v>1</v>
      </c>
      <c r="M314" s="621">
        <f t="shared" si="29"/>
        <v>1</v>
      </c>
    </row>
    <row r="315" spans="1:13" x14ac:dyDescent="0.25">
      <c r="A315" s="575">
        <f t="shared" si="25"/>
        <v>53661</v>
      </c>
      <c r="B315" s="627">
        <v>0.36033024982333545</v>
      </c>
      <c r="C315" s="625">
        <v>0.63966975017666461</v>
      </c>
      <c r="D315" s="626">
        <f t="shared" si="24"/>
        <v>1</v>
      </c>
      <c r="E315" s="627">
        <f t="shared" si="29"/>
        <v>1</v>
      </c>
      <c r="F315" s="625">
        <f t="shared" si="29"/>
        <v>0</v>
      </c>
      <c r="G315" s="626">
        <f t="shared" si="29"/>
        <v>1</v>
      </c>
      <c r="H315" s="627">
        <f t="shared" si="29"/>
        <v>1</v>
      </c>
      <c r="I315" s="625">
        <f t="shared" si="29"/>
        <v>1</v>
      </c>
      <c r="J315" s="625">
        <f t="shared" si="29"/>
        <v>1</v>
      </c>
      <c r="K315" s="625">
        <f t="shared" si="29"/>
        <v>1</v>
      </c>
      <c r="L315" s="625">
        <f t="shared" si="29"/>
        <v>1</v>
      </c>
      <c r="M315" s="626">
        <f t="shared" si="29"/>
        <v>1</v>
      </c>
    </row>
    <row r="316" spans="1:13" x14ac:dyDescent="0.25">
      <c r="A316" s="567">
        <f t="shared" si="25"/>
        <v>53692</v>
      </c>
      <c r="B316" s="628">
        <v>0.36033024982333545</v>
      </c>
      <c r="C316" s="620">
        <v>0.63966975017666461</v>
      </c>
      <c r="D316" s="621">
        <f t="shared" si="24"/>
        <v>1</v>
      </c>
      <c r="E316" s="628">
        <f t="shared" si="29"/>
        <v>1</v>
      </c>
      <c r="F316" s="620">
        <f t="shared" si="29"/>
        <v>0</v>
      </c>
      <c r="G316" s="621">
        <f t="shared" si="29"/>
        <v>1</v>
      </c>
      <c r="H316" s="628">
        <f t="shared" si="29"/>
        <v>1</v>
      </c>
      <c r="I316" s="620">
        <f t="shared" si="29"/>
        <v>1</v>
      </c>
      <c r="J316" s="620">
        <f t="shared" si="29"/>
        <v>1</v>
      </c>
      <c r="K316" s="620">
        <f t="shared" si="29"/>
        <v>1</v>
      </c>
      <c r="L316" s="620">
        <f t="shared" si="29"/>
        <v>1</v>
      </c>
      <c r="M316" s="621">
        <f t="shared" si="29"/>
        <v>1</v>
      </c>
    </row>
    <row r="317" spans="1:13" x14ac:dyDescent="0.25">
      <c r="A317" s="575">
        <f t="shared" si="25"/>
        <v>53723</v>
      </c>
      <c r="B317" s="627">
        <v>0.36033024982333545</v>
      </c>
      <c r="C317" s="625">
        <v>0.63966975017666461</v>
      </c>
      <c r="D317" s="626">
        <f t="shared" si="24"/>
        <v>1</v>
      </c>
      <c r="E317" s="627">
        <f t="shared" si="29"/>
        <v>1</v>
      </c>
      <c r="F317" s="625">
        <f t="shared" si="29"/>
        <v>0</v>
      </c>
      <c r="G317" s="626">
        <f t="shared" si="29"/>
        <v>1</v>
      </c>
      <c r="H317" s="627">
        <f t="shared" si="29"/>
        <v>1</v>
      </c>
      <c r="I317" s="625">
        <f t="shared" si="29"/>
        <v>1</v>
      </c>
      <c r="J317" s="625">
        <f t="shared" si="29"/>
        <v>1</v>
      </c>
      <c r="K317" s="625">
        <f t="shared" si="29"/>
        <v>1</v>
      </c>
      <c r="L317" s="625">
        <f t="shared" si="29"/>
        <v>1</v>
      </c>
      <c r="M317" s="626">
        <f t="shared" si="29"/>
        <v>1</v>
      </c>
    </row>
    <row r="318" spans="1:13" x14ac:dyDescent="0.25">
      <c r="A318" s="567">
        <f t="shared" si="25"/>
        <v>53751</v>
      </c>
      <c r="B318" s="628">
        <v>0.36033024982333545</v>
      </c>
      <c r="C318" s="620">
        <v>0.63966975017666461</v>
      </c>
      <c r="D318" s="621">
        <f t="shared" si="24"/>
        <v>1</v>
      </c>
      <c r="E318" s="628">
        <f t="shared" si="29"/>
        <v>1</v>
      </c>
      <c r="F318" s="620">
        <f t="shared" si="29"/>
        <v>0</v>
      </c>
      <c r="G318" s="621">
        <f t="shared" si="29"/>
        <v>1</v>
      </c>
      <c r="H318" s="628">
        <f t="shared" si="29"/>
        <v>1</v>
      </c>
      <c r="I318" s="620">
        <f t="shared" si="29"/>
        <v>1</v>
      </c>
      <c r="J318" s="620">
        <f t="shared" si="29"/>
        <v>1</v>
      </c>
      <c r="K318" s="620">
        <f t="shared" si="29"/>
        <v>1</v>
      </c>
      <c r="L318" s="620">
        <f t="shared" si="29"/>
        <v>1</v>
      </c>
      <c r="M318" s="621">
        <f t="shared" si="29"/>
        <v>1</v>
      </c>
    </row>
    <row r="319" spans="1:13" x14ac:dyDescent="0.25">
      <c r="A319" s="575">
        <f t="shared" si="25"/>
        <v>53782</v>
      </c>
      <c r="B319" s="627">
        <v>0.36033024982333545</v>
      </c>
      <c r="C319" s="625">
        <v>0.63966975017666461</v>
      </c>
      <c r="D319" s="626">
        <f t="shared" si="24"/>
        <v>1</v>
      </c>
      <c r="E319" s="627">
        <f t="shared" si="29"/>
        <v>1</v>
      </c>
      <c r="F319" s="625">
        <f t="shared" si="29"/>
        <v>0</v>
      </c>
      <c r="G319" s="626">
        <f t="shared" si="29"/>
        <v>1</v>
      </c>
      <c r="H319" s="627">
        <f t="shared" si="29"/>
        <v>1</v>
      </c>
      <c r="I319" s="625">
        <f t="shared" si="29"/>
        <v>1</v>
      </c>
      <c r="J319" s="625">
        <f t="shared" si="29"/>
        <v>1</v>
      </c>
      <c r="K319" s="625">
        <f t="shared" si="29"/>
        <v>1</v>
      </c>
      <c r="L319" s="625">
        <f t="shared" si="29"/>
        <v>1</v>
      </c>
      <c r="M319" s="626">
        <f t="shared" si="29"/>
        <v>1</v>
      </c>
    </row>
    <row r="320" spans="1:13" x14ac:dyDescent="0.25">
      <c r="A320" s="567">
        <f t="shared" si="25"/>
        <v>53812</v>
      </c>
      <c r="B320" s="628">
        <v>0.36033024982333545</v>
      </c>
      <c r="C320" s="620">
        <v>0.63966975017666461</v>
      </c>
      <c r="D320" s="621">
        <f t="shared" si="24"/>
        <v>1</v>
      </c>
      <c r="E320" s="628">
        <f t="shared" si="29"/>
        <v>1</v>
      </c>
      <c r="F320" s="620">
        <f t="shared" si="29"/>
        <v>0</v>
      </c>
      <c r="G320" s="621">
        <f t="shared" si="29"/>
        <v>1</v>
      </c>
      <c r="H320" s="628">
        <f t="shared" si="29"/>
        <v>1</v>
      </c>
      <c r="I320" s="620">
        <f t="shared" si="29"/>
        <v>1</v>
      </c>
      <c r="J320" s="620">
        <f t="shared" si="29"/>
        <v>1</v>
      </c>
      <c r="K320" s="620">
        <f t="shared" si="29"/>
        <v>1</v>
      </c>
      <c r="L320" s="620">
        <f t="shared" si="29"/>
        <v>1</v>
      </c>
      <c r="M320" s="621">
        <f t="shared" si="29"/>
        <v>1</v>
      </c>
    </row>
    <row r="321" spans="1:13" x14ac:dyDescent="0.25">
      <c r="A321" s="575">
        <f t="shared" si="25"/>
        <v>53843</v>
      </c>
      <c r="B321" s="627">
        <v>0.36033024982333545</v>
      </c>
      <c r="C321" s="625">
        <v>0.63966975017666461</v>
      </c>
      <c r="D321" s="626">
        <f t="shared" si="24"/>
        <v>1</v>
      </c>
      <c r="E321" s="627">
        <f t="shared" si="29"/>
        <v>1</v>
      </c>
      <c r="F321" s="625">
        <f t="shared" si="29"/>
        <v>0</v>
      </c>
      <c r="G321" s="626">
        <f t="shared" si="29"/>
        <v>1</v>
      </c>
      <c r="H321" s="627">
        <f t="shared" si="29"/>
        <v>1</v>
      </c>
      <c r="I321" s="625">
        <f t="shared" si="29"/>
        <v>1</v>
      </c>
      <c r="J321" s="625">
        <f t="shared" si="29"/>
        <v>1</v>
      </c>
      <c r="K321" s="625">
        <f t="shared" si="29"/>
        <v>1</v>
      </c>
      <c r="L321" s="625">
        <f t="shared" si="29"/>
        <v>1</v>
      </c>
      <c r="M321" s="626">
        <f t="shared" si="29"/>
        <v>1</v>
      </c>
    </row>
    <row r="322" spans="1:13" x14ac:dyDescent="0.25">
      <c r="A322" s="567">
        <f t="shared" si="25"/>
        <v>53873</v>
      </c>
      <c r="B322" s="628">
        <v>0.36033024982333545</v>
      </c>
      <c r="C322" s="620">
        <v>0.63966975017666461</v>
      </c>
      <c r="D322" s="621">
        <f t="shared" ref="D322:D385" si="30">+B322+C322</f>
        <v>1</v>
      </c>
      <c r="E322" s="628">
        <f t="shared" si="29"/>
        <v>1</v>
      </c>
      <c r="F322" s="620">
        <f t="shared" si="29"/>
        <v>0</v>
      </c>
      <c r="G322" s="621">
        <f t="shared" si="29"/>
        <v>1</v>
      </c>
      <c r="H322" s="628">
        <f t="shared" si="29"/>
        <v>1</v>
      </c>
      <c r="I322" s="620">
        <f t="shared" si="29"/>
        <v>1</v>
      </c>
      <c r="J322" s="620">
        <f t="shared" si="29"/>
        <v>1</v>
      </c>
      <c r="K322" s="620">
        <f t="shared" si="29"/>
        <v>1</v>
      </c>
      <c r="L322" s="620">
        <f t="shared" si="29"/>
        <v>1</v>
      </c>
      <c r="M322" s="621">
        <f t="shared" si="29"/>
        <v>1</v>
      </c>
    </row>
    <row r="323" spans="1:13" x14ac:dyDescent="0.25">
      <c r="A323" s="575">
        <f t="shared" ref="A323:A386" si="31">+EOMONTH(A322,1)</f>
        <v>53904</v>
      </c>
      <c r="B323" s="627">
        <v>0.36033024982333545</v>
      </c>
      <c r="C323" s="625">
        <v>0.63966975017666461</v>
      </c>
      <c r="D323" s="626">
        <f t="shared" si="30"/>
        <v>1</v>
      </c>
      <c r="E323" s="627">
        <f t="shared" ref="E323:M338" si="32">+E322</f>
        <v>1</v>
      </c>
      <c r="F323" s="625">
        <f t="shared" si="32"/>
        <v>0</v>
      </c>
      <c r="G323" s="626">
        <f t="shared" si="32"/>
        <v>1</v>
      </c>
      <c r="H323" s="627">
        <f t="shared" si="32"/>
        <v>1</v>
      </c>
      <c r="I323" s="625">
        <f t="shared" si="32"/>
        <v>1</v>
      </c>
      <c r="J323" s="625">
        <f t="shared" si="32"/>
        <v>1</v>
      </c>
      <c r="K323" s="625">
        <f t="shared" si="32"/>
        <v>1</v>
      </c>
      <c r="L323" s="625">
        <f t="shared" si="32"/>
        <v>1</v>
      </c>
      <c r="M323" s="626">
        <f t="shared" si="32"/>
        <v>1</v>
      </c>
    </row>
    <row r="324" spans="1:13" x14ac:dyDescent="0.25">
      <c r="A324" s="567">
        <f t="shared" si="31"/>
        <v>53935</v>
      </c>
      <c r="B324" s="628">
        <v>0.36033024982333545</v>
      </c>
      <c r="C324" s="620">
        <v>0.63966975017666461</v>
      </c>
      <c r="D324" s="621">
        <f t="shared" si="30"/>
        <v>1</v>
      </c>
      <c r="E324" s="628">
        <f t="shared" si="32"/>
        <v>1</v>
      </c>
      <c r="F324" s="620">
        <f t="shared" si="32"/>
        <v>0</v>
      </c>
      <c r="G324" s="621">
        <f t="shared" si="32"/>
        <v>1</v>
      </c>
      <c r="H324" s="628">
        <f t="shared" si="32"/>
        <v>1</v>
      </c>
      <c r="I324" s="620">
        <f t="shared" si="32"/>
        <v>1</v>
      </c>
      <c r="J324" s="620">
        <f t="shared" si="32"/>
        <v>1</v>
      </c>
      <c r="K324" s="620">
        <f t="shared" si="32"/>
        <v>1</v>
      </c>
      <c r="L324" s="620">
        <f t="shared" si="32"/>
        <v>1</v>
      </c>
      <c r="M324" s="621">
        <f t="shared" si="32"/>
        <v>1</v>
      </c>
    </row>
    <row r="325" spans="1:13" x14ac:dyDescent="0.25">
      <c r="A325" s="575">
        <f t="shared" si="31"/>
        <v>53965</v>
      </c>
      <c r="B325" s="627">
        <v>0.36033024982333545</v>
      </c>
      <c r="C325" s="625">
        <v>0.63966975017666461</v>
      </c>
      <c r="D325" s="626">
        <f t="shared" si="30"/>
        <v>1</v>
      </c>
      <c r="E325" s="627">
        <f t="shared" si="32"/>
        <v>1</v>
      </c>
      <c r="F325" s="625">
        <f t="shared" si="32"/>
        <v>0</v>
      </c>
      <c r="G325" s="626">
        <f t="shared" si="32"/>
        <v>1</v>
      </c>
      <c r="H325" s="627">
        <f t="shared" si="32"/>
        <v>1</v>
      </c>
      <c r="I325" s="625">
        <f t="shared" si="32"/>
        <v>1</v>
      </c>
      <c r="J325" s="625">
        <f t="shared" si="32"/>
        <v>1</v>
      </c>
      <c r="K325" s="625">
        <f t="shared" si="32"/>
        <v>1</v>
      </c>
      <c r="L325" s="625">
        <f t="shared" si="32"/>
        <v>1</v>
      </c>
      <c r="M325" s="626">
        <f t="shared" si="32"/>
        <v>1</v>
      </c>
    </row>
    <row r="326" spans="1:13" x14ac:dyDescent="0.25">
      <c r="A326" s="567">
        <f t="shared" si="31"/>
        <v>53996</v>
      </c>
      <c r="B326" s="628">
        <v>0.36033024982333545</v>
      </c>
      <c r="C326" s="620">
        <v>0.63966975017666461</v>
      </c>
      <c r="D326" s="621">
        <f t="shared" si="30"/>
        <v>1</v>
      </c>
      <c r="E326" s="628">
        <f t="shared" si="32"/>
        <v>1</v>
      </c>
      <c r="F326" s="620">
        <f t="shared" si="32"/>
        <v>0</v>
      </c>
      <c r="G326" s="621">
        <f t="shared" si="32"/>
        <v>1</v>
      </c>
      <c r="H326" s="628">
        <f t="shared" si="32"/>
        <v>1</v>
      </c>
      <c r="I326" s="620">
        <f t="shared" si="32"/>
        <v>1</v>
      </c>
      <c r="J326" s="620">
        <f t="shared" si="32"/>
        <v>1</v>
      </c>
      <c r="K326" s="620">
        <f t="shared" si="32"/>
        <v>1</v>
      </c>
      <c r="L326" s="620">
        <f t="shared" si="32"/>
        <v>1</v>
      </c>
      <c r="M326" s="621">
        <f t="shared" si="32"/>
        <v>1</v>
      </c>
    </row>
    <row r="327" spans="1:13" x14ac:dyDescent="0.25">
      <c r="A327" s="575">
        <f t="shared" si="31"/>
        <v>54026</v>
      </c>
      <c r="B327" s="627">
        <v>0.36033024982333545</v>
      </c>
      <c r="C327" s="625">
        <v>0.63966975017666461</v>
      </c>
      <c r="D327" s="626">
        <f t="shared" si="30"/>
        <v>1</v>
      </c>
      <c r="E327" s="627">
        <f t="shared" si="32"/>
        <v>1</v>
      </c>
      <c r="F327" s="625">
        <f t="shared" si="32"/>
        <v>0</v>
      </c>
      <c r="G327" s="626">
        <f t="shared" si="32"/>
        <v>1</v>
      </c>
      <c r="H327" s="627">
        <f t="shared" si="32"/>
        <v>1</v>
      </c>
      <c r="I327" s="625">
        <f t="shared" si="32"/>
        <v>1</v>
      </c>
      <c r="J327" s="625">
        <f t="shared" si="32"/>
        <v>1</v>
      </c>
      <c r="K327" s="625">
        <f t="shared" si="32"/>
        <v>1</v>
      </c>
      <c r="L327" s="625">
        <f t="shared" si="32"/>
        <v>1</v>
      </c>
      <c r="M327" s="626">
        <f t="shared" si="32"/>
        <v>1</v>
      </c>
    </row>
    <row r="328" spans="1:13" x14ac:dyDescent="0.25">
      <c r="A328" s="567">
        <f t="shared" si="31"/>
        <v>54057</v>
      </c>
      <c r="B328" s="628">
        <v>0.36033024982333545</v>
      </c>
      <c r="C328" s="620">
        <v>0.63966975017666461</v>
      </c>
      <c r="D328" s="621">
        <f t="shared" si="30"/>
        <v>1</v>
      </c>
      <c r="E328" s="628">
        <f t="shared" si="32"/>
        <v>1</v>
      </c>
      <c r="F328" s="620">
        <f t="shared" si="32"/>
        <v>0</v>
      </c>
      <c r="G328" s="621">
        <f t="shared" si="32"/>
        <v>1</v>
      </c>
      <c r="H328" s="628">
        <f t="shared" si="32"/>
        <v>1</v>
      </c>
      <c r="I328" s="620">
        <f t="shared" si="32"/>
        <v>1</v>
      </c>
      <c r="J328" s="620">
        <f t="shared" si="32"/>
        <v>1</v>
      </c>
      <c r="K328" s="620">
        <f t="shared" si="32"/>
        <v>1</v>
      </c>
      <c r="L328" s="620">
        <f t="shared" si="32"/>
        <v>1</v>
      </c>
      <c r="M328" s="621">
        <f t="shared" si="32"/>
        <v>1</v>
      </c>
    </row>
    <row r="329" spans="1:13" x14ac:dyDescent="0.25">
      <c r="A329" s="575">
        <f t="shared" si="31"/>
        <v>54088</v>
      </c>
      <c r="B329" s="627">
        <v>0.36033024982333545</v>
      </c>
      <c r="C329" s="625">
        <v>0.63966975017666461</v>
      </c>
      <c r="D329" s="626">
        <f t="shared" si="30"/>
        <v>1</v>
      </c>
      <c r="E329" s="627">
        <f t="shared" si="32"/>
        <v>1</v>
      </c>
      <c r="F329" s="625">
        <f t="shared" si="32"/>
        <v>0</v>
      </c>
      <c r="G329" s="626">
        <f t="shared" si="32"/>
        <v>1</v>
      </c>
      <c r="H329" s="627">
        <f t="shared" si="32"/>
        <v>1</v>
      </c>
      <c r="I329" s="625">
        <f t="shared" si="32"/>
        <v>1</v>
      </c>
      <c r="J329" s="625">
        <f t="shared" si="32"/>
        <v>1</v>
      </c>
      <c r="K329" s="625">
        <f t="shared" si="32"/>
        <v>1</v>
      </c>
      <c r="L329" s="625">
        <f t="shared" si="32"/>
        <v>1</v>
      </c>
      <c r="M329" s="626">
        <f t="shared" si="32"/>
        <v>1</v>
      </c>
    </row>
    <row r="330" spans="1:13" x14ac:dyDescent="0.25">
      <c r="A330" s="567">
        <f t="shared" si="31"/>
        <v>54117</v>
      </c>
      <c r="B330" s="628">
        <v>0.36033024982333545</v>
      </c>
      <c r="C330" s="620">
        <v>0.63966975017666461</v>
      </c>
      <c r="D330" s="621">
        <f t="shared" si="30"/>
        <v>1</v>
      </c>
      <c r="E330" s="628">
        <f t="shared" si="32"/>
        <v>1</v>
      </c>
      <c r="F330" s="620">
        <f t="shared" si="32"/>
        <v>0</v>
      </c>
      <c r="G330" s="621">
        <f t="shared" si="32"/>
        <v>1</v>
      </c>
      <c r="H330" s="628">
        <f t="shared" si="32"/>
        <v>1</v>
      </c>
      <c r="I330" s="620">
        <f t="shared" si="32"/>
        <v>1</v>
      </c>
      <c r="J330" s="620">
        <f t="shared" si="32"/>
        <v>1</v>
      </c>
      <c r="K330" s="620">
        <f t="shared" si="32"/>
        <v>1</v>
      </c>
      <c r="L330" s="620">
        <f t="shared" si="32"/>
        <v>1</v>
      </c>
      <c r="M330" s="621">
        <f t="shared" si="32"/>
        <v>1</v>
      </c>
    </row>
    <row r="331" spans="1:13" x14ac:dyDescent="0.25">
      <c r="A331" s="575">
        <f t="shared" si="31"/>
        <v>54148</v>
      </c>
      <c r="B331" s="627">
        <v>0.36033024982333545</v>
      </c>
      <c r="C331" s="625">
        <v>0.63966975017666461</v>
      </c>
      <c r="D331" s="626">
        <f t="shared" si="30"/>
        <v>1</v>
      </c>
      <c r="E331" s="627">
        <f t="shared" si="32"/>
        <v>1</v>
      </c>
      <c r="F331" s="625">
        <f t="shared" si="32"/>
        <v>0</v>
      </c>
      <c r="G331" s="626">
        <f t="shared" si="32"/>
        <v>1</v>
      </c>
      <c r="H331" s="627">
        <f t="shared" si="32"/>
        <v>1</v>
      </c>
      <c r="I331" s="625">
        <f t="shared" si="32"/>
        <v>1</v>
      </c>
      <c r="J331" s="625">
        <f t="shared" si="32"/>
        <v>1</v>
      </c>
      <c r="K331" s="625">
        <f t="shared" si="32"/>
        <v>1</v>
      </c>
      <c r="L331" s="625">
        <f t="shared" si="32"/>
        <v>1</v>
      </c>
      <c r="M331" s="626">
        <f t="shared" si="32"/>
        <v>1</v>
      </c>
    </row>
    <row r="332" spans="1:13" x14ac:dyDescent="0.25">
      <c r="A332" s="567">
        <f t="shared" si="31"/>
        <v>54178</v>
      </c>
      <c r="B332" s="628">
        <v>0.36033024982333545</v>
      </c>
      <c r="C332" s="620">
        <v>0.63966975017666461</v>
      </c>
      <c r="D332" s="621">
        <f t="shared" si="30"/>
        <v>1</v>
      </c>
      <c r="E332" s="628">
        <f t="shared" si="32"/>
        <v>1</v>
      </c>
      <c r="F332" s="620">
        <f t="shared" si="32"/>
        <v>0</v>
      </c>
      <c r="G332" s="621">
        <f t="shared" si="32"/>
        <v>1</v>
      </c>
      <c r="H332" s="628">
        <f t="shared" si="32"/>
        <v>1</v>
      </c>
      <c r="I332" s="620">
        <f t="shared" si="32"/>
        <v>1</v>
      </c>
      <c r="J332" s="620">
        <f t="shared" si="32"/>
        <v>1</v>
      </c>
      <c r="K332" s="620">
        <f t="shared" si="32"/>
        <v>1</v>
      </c>
      <c r="L332" s="620">
        <f t="shared" si="32"/>
        <v>1</v>
      </c>
      <c r="M332" s="621">
        <f t="shared" si="32"/>
        <v>1</v>
      </c>
    </row>
    <row r="333" spans="1:13" x14ac:dyDescent="0.25">
      <c r="A333" s="575">
        <f t="shared" si="31"/>
        <v>54209</v>
      </c>
      <c r="B333" s="627">
        <v>0.36033024982333545</v>
      </c>
      <c r="C333" s="625">
        <v>0.63966975017666461</v>
      </c>
      <c r="D333" s="626">
        <f t="shared" si="30"/>
        <v>1</v>
      </c>
      <c r="E333" s="627">
        <f t="shared" si="32"/>
        <v>1</v>
      </c>
      <c r="F333" s="625">
        <f t="shared" si="32"/>
        <v>0</v>
      </c>
      <c r="G333" s="626">
        <f t="shared" si="32"/>
        <v>1</v>
      </c>
      <c r="H333" s="627">
        <f t="shared" si="32"/>
        <v>1</v>
      </c>
      <c r="I333" s="625">
        <f t="shared" si="32"/>
        <v>1</v>
      </c>
      <c r="J333" s="625">
        <f t="shared" si="32"/>
        <v>1</v>
      </c>
      <c r="K333" s="625">
        <f t="shared" si="32"/>
        <v>1</v>
      </c>
      <c r="L333" s="625">
        <f t="shared" si="32"/>
        <v>1</v>
      </c>
      <c r="M333" s="626">
        <f t="shared" si="32"/>
        <v>1</v>
      </c>
    </row>
    <row r="334" spans="1:13" x14ac:dyDescent="0.25">
      <c r="A334" s="567">
        <f t="shared" si="31"/>
        <v>54239</v>
      </c>
      <c r="B334" s="628">
        <v>0.36033024982333545</v>
      </c>
      <c r="C334" s="620">
        <v>0.63966975017666461</v>
      </c>
      <c r="D334" s="621">
        <f t="shared" si="30"/>
        <v>1</v>
      </c>
      <c r="E334" s="628">
        <f t="shared" si="32"/>
        <v>1</v>
      </c>
      <c r="F334" s="620">
        <f t="shared" si="32"/>
        <v>0</v>
      </c>
      <c r="G334" s="621">
        <f t="shared" si="32"/>
        <v>1</v>
      </c>
      <c r="H334" s="628">
        <f t="shared" si="32"/>
        <v>1</v>
      </c>
      <c r="I334" s="620">
        <f t="shared" si="32"/>
        <v>1</v>
      </c>
      <c r="J334" s="620">
        <f t="shared" si="32"/>
        <v>1</v>
      </c>
      <c r="K334" s="620">
        <f t="shared" si="32"/>
        <v>1</v>
      </c>
      <c r="L334" s="620">
        <f t="shared" si="32"/>
        <v>1</v>
      </c>
      <c r="M334" s="621">
        <f t="shared" si="32"/>
        <v>1</v>
      </c>
    </row>
    <row r="335" spans="1:13" x14ac:dyDescent="0.25">
      <c r="A335" s="575">
        <f t="shared" si="31"/>
        <v>54270</v>
      </c>
      <c r="B335" s="627">
        <v>0.36033024982333545</v>
      </c>
      <c r="C335" s="625">
        <v>0.63966975017666461</v>
      </c>
      <c r="D335" s="626">
        <f t="shared" si="30"/>
        <v>1</v>
      </c>
      <c r="E335" s="627">
        <f t="shared" si="32"/>
        <v>1</v>
      </c>
      <c r="F335" s="625">
        <f t="shared" si="32"/>
        <v>0</v>
      </c>
      <c r="G335" s="626">
        <f t="shared" si="32"/>
        <v>1</v>
      </c>
      <c r="H335" s="627">
        <f t="shared" si="32"/>
        <v>1</v>
      </c>
      <c r="I335" s="625">
        <f t="shared" si="32"/>
        <v>1</v>
      </c>
      <c r="J335" s="625">
        <f t="shared" si="32"/>
        <v>1</v>
      </c>
      <c r="K335" s="625">
        <f t="shared" si="32"/>
        <v>1</v>
      </c>
      <c r="L335" s="625">
        <f t="shared" si="32"/>
        <v>1</v>
      </c>
      <c r="M335" s="626">
        <f t="shared" si="32"/>
        <v>1</v>
      </c>
    </row>
    <row r="336" spans="1:13" x14ac:dyDescent="0.25">
      <c r="A336" s="567">
        <f t="shared" si="31"/>
        <v>54301</v>
      </c>
      <c r="B336" s="628">
        <v>0.36033024982333545</v>
      </c>
      <c r="C336" s="620">
        <v>0.63966975017666461</v>
      </c>
      <c r="D336" s="621">
        <f t="shared" si="30"/>
        <v>1</v>
      </c>
      <c r="E336" s="628">
        <f t="shared" si="32"/>
        <v>1</v>
      </c>
      <c r="F336" s="620">
        <f t="shared" si="32"/>
        <v>0</v>
      </c>
      <c r="G336" s="621">
        <f t="shared" si="32"/>
        <v>1</v>
      </c>
      <c r="H336" s="628">
        <f t="shared" si="32"/>
        <v>1</v>
      </c>
      <c r="I336" s="620">
        <f t="shared" si="32"/>
        <v>1</v>
      </c>
      <c r="J336" s="620">
        <f t="shared" si="32"/>
        <v>1</v>
      </c>
      <c r="K336" s="620">
        <f t="shared" si="32"/>
        <v>1</v>
      </c>
      <c r="L336" s="620">
        <f t="shared" si="32"/>
        <v>1</v>
      </c>
      <c r="M336" s="621">
        <f t="shared" si="32"/>
        <v>1</v>
      </c>
    </row>
    <row r="337" spans="1:13" x14ac:dyDescent="0.25">
      <c r="A337" s="575">
        <f t="shared" si="31"/>
        <v>54331</v>
      </c>
      <c r="B337" s="627">
        <v>0.36033024982333545</v>
      </c>
      <c r="C337" s="625">
        <v>0.63966975017666461</v>
      </c>
      <c r="D337" s="626">
        <f t="shared" si="30"/>
        <v>1</v>
      </c>
      <c r="E337" s="627">
        <f t="shared" si="32"/>
        <v>1</v>
      </c>
      <c r="F337" s="625">
        <f t="shared" si="32"/>
        <v>0</v>
      </c>
      <c r="G337" s="626">
        <f t="shared" si="32"/>
        <v>1</v>
      </c>
      <c r="H337" s="627">
        <f t="shared" si="32"/>
        <v>1</v>
      </c>
      <c r="I337" s="625">
        <f t="shared" si="32"/>
        <v>1</v>
      </c>
      <c r="J337" s="625">
        <f t="shared" si="32"/>
        <v>1</v>
      </c>
      <c r="K337" s="625">
        <f t="shared" si="32"/>
        <v>1</v>
      </c>
      <c r="L337" s="625">
        <f t="shared" si="32"/>
        <v>1</v>
      </c>
      <c r="M337" s="626">
        <f t="shared" si="32"/>
        <v>1</v>
      </c>
    </row>
    <row r="338" spans="1:13" x14ac:dyDescent="0.25">
      <c r="A338" s="567">
        <f t="shared" si="31"/>
        <v>54362</v>
      </c>
      <c r="B338" s="628">
        <v>0.36033024982333545</v>
      </c>
      <c r="C338" s="620">
        <v>0.63966975017666461</v>
      </c>
      <c r="D338" s="621">
        <f t="shared" si="30"/>
        <v>1</v>
      </c>
      <c r="E338" s="628">
        <f t="shared" si="32"/>
        <v>1</v>
      </c>
      <c r="F338" s="620">
        <f t="shared" si="32"/>
        <v>0</v>
      </c>
      <c r="G338" s="621">
        <f t="shared" si="32"/>
        <v>1</v>
      </c>
      <c r="H338" s="628">
        <f t="shared" si="32"/>
        <v>1</v>
      </c>
      <c r="I338" s="620">
        <f t="shared" si="32"/>
        <v>1</v>
      </c>
      <c r="J338" s="620">
        <f t="shared" si="32"/>
        <v>1</v>
      </c>
      <c r="K338" s="620">
        <f t="shared" si="32"/>
        <v>1</v>
      </c>
      <c r="L338" s="620">
        <f t="shared" si="32"/>
        <v>1</v>
      </c>
      <c r="M338" s="621">
        <f t="shared" si="32"/>
        <v>1</v>
      </c>
    </row>
    <row r="339" spans="1:13" x14ac:dyDescent="0.25">
      <c r="A339" s="575">
        <f t="shared" si="31"/>
        <v>54392</v>
      </c>
      <c r="B339" s="627">
        <v>0.36033024982333545</v>
      </c>
      <c r="C339" s="625">
        <v>0.63966975017666461</v>
      </c>
      <c r="D339" s="626">
        <f t="shared" si="30"/>
        <v>1</v>
      </c>
      <c r="E339" s="627">
        <f t="shared" ref="E339:M354" si="33">+E338</f>
        <v>1</v>
      </c>
      <c r="F339" s="625">
        <f t="shared" si="33"/>
        <v>0</v>
      </c>
      <c r="G339" s="626">
        <f t="shared" si="33"/>
        <v>1</v>
      </c>
      <c r="H339" s="627">
        <f t="shared" si="33"/>
        <v>1</v>
      </c>
      <c r="I339" s="625">
        <f t="shared" si="33"/>
        <v>1</v>
      </c>
      <c r="J339" s="625">
        <f t="shared" si="33"/>
        <v>1</v>
      </c>
      <c r="K339" s="625">
        <f t="shared" si="33"/>
        <v>1</v>
      </c>
      <c r="L339" s="625">
        <f t="shared" si="33"/>
        <v>1</v>
      </c>
      <c r="M339" s="626">
        <f t="shared" si="33"/>
        <v>1</v>
      </c>
    </row>
    <row r="340" spans="1:13" x14ac:dyDescent="0.25">
      <c r="A340" s="567">
        <f t="shared" si="31"/>
        <v>54423</v>
      </c>
      <c r="B340" s="628">
        <v>0.36033024982333545</v>
      </c>
      <c r="C340" s="620">
        <v>0.63966975017666461</v>
      </c>
      <c r="D340" s="621">
        <f t="shared" si="30"/>
        <v>1</v>
      </c>
      <c r="E340" s="628">
        <f t="shared" si="33"/>
        <v>1</v>
      </c>
      <c r="F340" s="620">
        <f t="shared" si="33"/>
        <v>0</v>
      </c>
      <c r="G340" s="621">
        <f t="shared" si="33"/>
        <v>1</v>
      </c>
      <c r="H340" s="628">
        <f t="shared" si="33"/>
        <v>1</v>
      </c>
      <c r="I340" s="620">
        <f t="shared" si="33"/>
        <v>1</v>
      </c>
      <c r="J340" s="620">
        <f t="shared" si="33"/>
        <v>1</v>
      </c>
      <c r="K340" s="620">
        <f t="shared" si="33"/>
        <v>1</v>
      </c>
      <c r="L340" s="620">
        <f t="shared" si="33"/>
        <v>1</v>
      </c>
      <c r="M340" s="621">
        <f t="shared" si="33"/>
        <v>1</v>
      </c>
    </row>
    <row r="341" spans="1:13" x14ac:dyDescent="0.25">
      <c r="A341" s="575">
        <f t="shared" si="31"/>
        <v>54454</v>
      </c>
      <c r="B341" s="627">
        <v>0.36033024982333545</v>
      </c>
      <c r="C341" s="625">
        <v>0.63966975017666461</v>
      </c>
      <c r="D341" s="626">
        <f t="shared" si="30"/>
        <v>1</v>
      </c>
      <c r="E341" s="627">
        <f t="shared" si="33"/>
        <v>1</v>
      </c>
      <c r="F341" s="625">
        <f t="shared" si="33"/>
        <v>0</v>
      </c>
      <c r="G341" s="626">
        <f t="shared" si="33"/>
        <v>1</v>
      </c>
      <c r="H341" s="627">
        <f t="shared" si="33"/>
        <v>1</v>
      </c>
      <c r="I341" s="625">
        <f t="shared" si="33"/>
        <v>1</v>
      </c>
      <c r="J341" s="625">
        <f t="shared" si="33"/>
        <v>1</v>
      </c>
      <c r="K341" s="625">
        <f t="shared" si="33"/>
        <v>1</v>
      </c>
      <c r="L341" s="625">
        <f t="shared" si="33"/>
        <v>1</v>
      </c>
      <c r="M341" s="626">
        <f t="shared" si="33"/>
        <v>1</v>
      </c>
    </row>
    <row r="342" spans="1:13" x14ac:dyDescent="0.25">
      <c r="A342" s="567">
        <f t="shared" si="31"/>
        <v>54482</v>
      </c>
      <c r="B342" s="628">
        <v>0.36033024982333545</v>
      </c>
      <c r="C342" s="620">
        <v>0.63966975017666461</v>
      </c>
      <c r="D342" s="621">
        <f t="shared" si="30"/>
        <v>1</v>
      </c>
      <c r="E342" s="628">
        <f t="shared" si="33"/>
        <v>1</v>
      </c>
      <c r="F342" s="620">
        <f t="shared" si="33"/>
        <v>0</v>
      </c>
      <c r="G342" s="621">
        <f t="shared" si="33"/>
        <v>1</v>
      </c>
      <c r="H342" s="628">
        <f t="shared" si="33"/>
        <v>1</v>
      </c>
      <c r="I342" s="620">
        <f t="shared" si="33"/>
        <v>1</v>
      </c>
      <c r="J342" s="620">
        <f t="shared" si="33"/>
        <v>1</v>
      </c>
      <c r="K342" s="620">
        <f t="shared" si="33"/>
        <v>1</v>
      </c>
      <c r="L342" s="620">
        <f t="shared" si="33"/>
        <v>1</v>
      </c>
      <c r="M342" s="621">
        <f t="shared" si="33"/>
        <v>1</v>
      </c>
    </row>
    <row r="343" spans="1:13" x14ac:dyDescent="0.25">
      <c r="A343" s="575">
        <f t="shared" si="31"/>
        <v>54513</v>
      </c>
      <c r="B343" s="627">
        <v>0.36033024982333545</v>
      </c>
      <c r="C343" s="625">
        <v>0.63966975017666461</v>
      </c>
      <c r="D343" s="626">
        <f t="shared" si="30"/>
        <v>1</v>
      </c>
      <c r="E343" s="627">
        <f t="shared" si="33"/>
        <v>1</v>
      </c>
      <c r="F343" s="625">
        <f t="shared" si="33"/>
        <v>0</v>
      </c>
      <c r="G343" s="626">
        <f t="shared" si="33"/>
        <v>1</v>
      </c>
      <c r="H343" s="627">
        <f t="shared" si="33"/>
        <v>1</v>
      </c>
      <c r="I343" s="625">
        <f t="shared" si="33"/>
        <v>1</v>
      </c>
      <c r="J343" s="625">
        <f t="shared" si="33"/>
        <v>1</v>
      </c>
      <c r="K343" s="625">
        <f t="shared" si="33"/>
        <v>1</v>
      </c>
      <c r="L343" s="625">
        <f t="shared" si="33"/>
        <v>1</v>
      </c>
      <c r="M343" s="626">
        <f t="shared" si="33"/>
        <v>1</v>
      </c>
    </row>
    <row r="344" spans="1:13" x14ac:dyDescent="0.25">
      <c r="A344" s="567">
        <f t="shared" si="31"/>
        <v>54543</v>
      </c>
      <c r="B344" s="628">
        <v>0.36033024982333545</v>
      </c>
      <c r="C344" s="620">
        <v>0.63966975017666461</v>
      </c>
      <c r="D344" s="621">
        <f t="shared" si="30"/>
        <v>1</v>
      </c>
      <c r="E344" s="628">
        <f t="shared" si="33"/>
        <v>1</v>
      </c>
      <c r="F344" s="620">
        <f t="shared" si="33"/>
        <v>0</v>
      </c>
      <c r="G344" s="621">
        <f t="shared" si="33"/>
        <v>1</v>
      </c>
      <c r="H344" s="628">
        <f t="shared" si="33"/>
        <v>1</v>
      </c>
      <c r="I344" s="620">
        <f t="shared" si="33"/>
        <v>1</v>
      </c>
      <c r="J344" s="620">
        <f t="shared" si="33"/>
        <v>1</v>
      </c>
      <c r="K344" s="620">
        <f t="shared" si="33"/>
        <v>1</v>
      </c>
      <c r="L344" s="620">
        <f t="shared" si="33"/>
        <v>1</v>
      </c>
      <c r="M344" s="621">
        <f t="shared" si="33"/>
        <v>1</v>
      </c>
    </row>
    <row r="345" spans="1:13" x14ac:dyDescent="0.25">
      <c r="A345" s="575">
        <f t="shared" si="31"/>
        <v>54574</v>
      </c>
      <c r="B345" s="627">
        <v>0.36033024982333545</v>
      </c>
      <c r="C345" s="625">
        <v>0.63966975017666461</v>
      </c>
      <c r="D345" s="626">
        <f t="shared" si="30"/>
        <v>1</v>
      </c>
      <c r="E345" s="627">
        <f t="shared" si="33"/>
        <v>1</v>
      </c>
      <c r="F345" s="625">
        <f t="shared" si="33"/>
        <v>0</v>
      </c>
      <c r="G345" s="626">
        <f t="shared" si="33"/>
        <v>1</v>
      </c>
      <c r="H345" s="627">
        <f t="shared" si="33"/>
        <v>1</v>
      </c>
      <c r="I345" s="625">
        <f t="shared" si="33"/>
        <v>1</v>
      </c>
      <c r="J345" s="625">
        <f t="shared" si="33"/>
        <v>1</v>
      </c>
      <c r="K345" s="625">
        <f t="shared" si="33"/>
        <v>1</v>
      </c>
      <c r="L345" s="625">
        <f t="shared" si="33"/>
        <v>1</v>
      </c>
      <c r="M345" s="626">
        <f t="shared" si="33"/>
        <v>1</v>
      </c>
    </row>
    <row r="346" spans="1:13" x14ac:dyDescent="0.25">
      <c r="A346" s="567">
        <f t="shared" si="31"/>
        <v>54604</v>
      </c>
      <c r="B346" s="628">
        <v>0.36033024982333545</v>
      </c>
      <c r="C346" s="620">
        <v>0.63966975017666461</v>
      </c>
      <c r="D346" s="621">
        <f t="shared" si="30"/>
        <v>1</v>
      </c>
      <c r="E346" s="628">
        <f t="shared" si="33"/>
        <v>1</v>
      </c>
      <c r="F346" s="620">
        <f t="shared" si="33"/>
        <v>0</v>
      </c>
      <c r="G346" s="621">
        <f t="shared" si="33"/>
        <v>1</v>
      </c>
      <c r="H346" s="628">
        <f t="shared" si="33"/>
        <v>1</v>
      </c>
      <c r="I346" s="620">
        <f t="shared" si="33"/>
        <v>1</v>
      </c>
      <c r="J346" s="620">
        <f t="shared" si="33"/>
        <v>1</v>
      </c>
      <c r="K346" s="620">
        <f t="shared" si="33"/>
        <v>1</v>
      </c>
      <c r="L346" s="620">
        <f t="shared" si="33"/>
        <v>1</v>
      </c>
      <c r="M346" s="621">
        <f t="shared" si="33"/>
        <v>1</v>
      </c>
    </row>
    <row r="347" spans="1:13" x14ac:dyDescent="0.25">
      <c r="A347" s="575">
        <f t="shared" si="31"/>
        <v>54635</v>
      </c>
      <c r="B347" s="627">
        <v>0.36033024982333545</v>
      </c>
      <c r="C347" s="625">
        <v>0.63966975017666461</v>
      </c>
      <c r="D347" s="626">
        <f t="shared" si="30"/>
        <v>1</v>
      </c>
      <c r="E347" s="627">
        <f t="shared" si="33"/>
        <v>1</v>
      </c>
      <c r="F347" s="625">
        <f t="shared" si="33"/>
        <v>0</v>
      </c>
      <c r="G347" s="626">
        <f t="shared" si="33"/>
        <v>1</v>
      </c>
      <c r="H347" s="627">
        <f t="shared" si="33"/>
        <v>1</v>
      </c>
      <c r="I347" s="625">
        <f t="shared" si="33"/>
        <v>1</v>
      </c>
      <c r="J347" s="625">
        <f t="shared" si="33"/>
        <v>1</v>
      </c>
      <c r="K347" s="625">
        <f t="shared" si="33"/>
        <v>1</v>
      </c>
      <c r="L347" s="625">
        <f t="shared" si="33"/>
        <v>1</v>
      </c>
      <c r="M347" s="626">
        <f t="shared" si="33"/>
        <v>1</v>
      </c>
    </row>
    <row r="348" spans="1:13" x14ac:dyDescent="0.25">
      <c r="A348" s="567">
        <f t="shared" si="31"/>
        <v>54666</v>
      </c>
      <c r="B348" s="628">
        <v>0.36033024982333545</v>
      </c>
      <c r="C348" s="620">
        <v>0.63966975017666461</v>
      </c>
      <c r="D348" s="621">
        <f t="shared" si="30"/>
        <v>1</v>
      </c>
      <c r="E348" s="628">
        <f t="shared" si="33"/>
        <v>1</v>
      </c>
      <c r="F348" s="620">
        <f t="shared" si="33"/>
        <v>0</v>
      </c>
      <c r="G348" s="621">
        <f t="shared" si="33"/>
        <v>1</v>
      </c>
      <c r="H348" s="628">
        <f t="shared" si="33"/>
        <v>1</v>
      </c>
      <c r="I348" s="620">
        <f t="shared" si="33"/>
        <v>1</v>
      </c>
      <c r="J348" s="620">
        <f t="shared" si="33"/>
        <v>1</v>
      </c>
      <c r="K348" s="620">
        <f t="shared" si="33"/>
        <v>1</v>
      </c>
      <c r="L348" s="620">
        <f t="shared" si="33"/>
        <v>1</v>
      </c>
      <c r="M348" s="621">
        <f t="shared" si="33"/>
        <v>1</v>
      </c>
    </row>
    <row r="349" spans="1:13" x14ac:dyDescent="0.25">
      <c r="A349" s="575">
        <f t="shared" si="31"/>
        <v>54696</v>
      </c>
      <c r="B349" s="627">
        <v>0.36033024982333545</v>
      </c>
      <c r="C349" s="625">
        <v>0.63966975017666461</v>
      </c>
      <c r="D349" s="626">
        <f t="shared" si="30"/>
        <v>1</v>
      </c>
      <c r="E349" s="627">
        <f t="shared" si="33"/>
        <v>1</v>
      </c>
      <c r="F349" s="625">
        <f t="shared" si="33"/>
        <v>0</v>
      </c>
      <c r="G349" s="626">
        <f t="shared" si="33"/>
        <v>1</v>
      </c>
      <c r="H349" s="627">
        <f t="shared" si="33"/>
        <v>1</v>
      </c>
      <c r="I349" s="625">
        <f t="shared" si="33"/>
        <v>1</v>
      </c>
      <c r="J349" s="625">
        <f t="shared" si="33"/>
        <v>1</v>
      </c>
      <c r="K349" s="625">
        <f t="shared" si="33"/>
        <v>1</v>
      </c>
      <c r="L349" s="625">
        <f t="shared" si="33"/>
        <v>1</v>
      </c>
      <c r="M349" s="626">
        <f t="shared" si="33"/>
        <v>1</v>
      </c>
    </row>
    <row r="350" spans="1:13" x14ac:dyDescent="0.25">
      <c r="A350" s="567">
        <f t="shared" si="31"/>
        <v>54727</v>
      </c>
      <c r="B350" s="628">
        <v>0.36033024982333545</v>
      </c>
      <c r="C350" s="620">
        <v>0.63966975017666461</v>
      </c>
      <c r="D350" s="621">
        <f t="shared" si="30"/>
        <v>1</v>
      </c>
      <c r="E350" s="628">
        <f t="shared" si="33"/>
        <v>1</v>
      </c>
      <c r="F350" s="620">
        <f t="shared" si="33"/>
        <v>0</v>
      </c>
      <c r="G350" s="621">
        <f t="shared" si="33"/>
        <v>1</v>
      </c>
      <c r="H350" s="628">
        <f t="shared" si="33"/>
        <v>1</v>
      </c>
      <c r="I350" s="620">
        <f t="shared" si="33"/>
        <v>1</v>
      </c>
      <c r="J350" s="620">
        <f t="shared" si="33"/>
        <v>1</v>
      </c>
      <c r="K350" s="620">
        <f t="shared" si="33"/>
        <v>1</v>
      </c>
      <c r="L350" s="620">
        <f t="shared" si="33"/>
        <v>1</v>
      </c>
      <c r="M350" s="621">
        <f t="shared" si="33"/>
        <v>1</v>
      </c>
    </row>
    <row r="351" spans="1:13" x14ac:dyDescent="0.25">
      <c r="A351" s="575">
        <f t="shared" si="31"/>
        <v>54757</v>
      </c>
      <c r="B351" s="627">
        <v>0.36033024982333545</v>
      </c>
      <c r="C351" s="625">
        <v>0.63966975017666461</v>
      </c>
      <c r="D351" s="626">
        <f t="shared" si="30"/>
        <v>1</v>
      </c>
      <c r="E351" s="627">
        <f t="shared" si="33"/>
        <v>1</v>
      </c>
      <c r="F351" s="625">
        <f t="shared" si="33"/>
        <v>0</v>
      </c>
      <c r="G351" s="626">
        <f t="shared" si="33"/>
        <v>1</v>
      </c>
      <c r="H351" s="627">
        <f t="shared" si="33"/>
        <v>1</v>
      </c>
      <c r="I351" s="625">
        <f t="shared" si="33"/>
        <v>1</v>
      </c>
      <c r="J351" s="625">
        <f t="shared" si="33"/>
        <v>1</v>
      </c>
      <c r="K351" s="625">
        <f t="shared" si="33"/>
        <v>1</v>
      </c>
      <c r="L351" s="625">
        <f t="shared" si="33"/>
        <v>1</v>
      </c>
      <c r="M351" s="626">
        <f t="shared" si="33"/>
        <v>1</v>
      </c>
    </row>
    <row r="352" spans="1:13" x14ac:dyDescent="0.25">
      <c r="A352" s="567">
        <f t="shared" si="31"/>
        <v>54788</v>
      </c>
      <c r="B352" s="628">
        <v>0.36033024982333545</v>
      </c>
      <c r="C352" s="620">
        <v>0.63966975017666461</v>
      </c>
      <c r="D352" s="621">
        <f t="shared" si="30"/>
        <v>1</v>
      </c>
      <c r="E352" s="628">
        <f t="shared" si="33"/>
        <v>1</v>
      </c>
      <c r="F352" s="620">
        <f t="shared" si="33"/>
        <v>0</v>
      </c>
      <c r="G352" s="621">
        <f t="shared" si="33"/>
        <v>1</v>
      </c>
      <c r="H352" s="628">
        <f t="shared" si="33"/>
        <v>1</v>
      </c>
      <c r="I352" s="620">
        <f t="shared" si="33"/>
        <v>1</v>
      </c>
      <c r="J352" s="620">
        <f t="shared" si="33"/>
        <v>1</v>
      </c>
      <c r="K352" s="620">
        <f t="shared" si="33"/>
        <v>1</v>
      </c>
      <c r="L352" s="620">
        <f t="shared" si="33"/>
        <v>1</v>
      </c>
      <c r="M352" s="621">
        <f t="shared" si="33"/>
        <v>1</v>
      </c>
    </row>
    <row r="353" spans="1:13" x14ac:dyDescent="0.25">
      <c r="A353" s="575">
        <f t="shared" si="31"/>
        <v>54819</v>
      </c>
      <c r="B353" s="627">
        <v>0.36033024982333545</v>
      </c>
      <c r="C353" s="625">
        <v>0.63966975017666461</v>
      </c>
      <c r="D353" s="626">
        <f t="shared" si="30"/>
        <v>1</v>
      </c>
      <c r="E353" s="627">
        <f t="shared" si="33"/>
        <v>1</v>
      </c>
      <c r="F353" s="625">
        <f t="shared" si="33"/>
        <v>0</v>
      </c>
      <c r="G353" s="626">
        <f t="shared" si="33"/>
        <v>1</v>
      </c>
      <c r="H353" s="627">
        <f t="shared" si="33"/>
        <v>1</v>
      </c>
      <c r="I353" s="625">
        <f t="shared" si="33"/>
        <v>1</v>
      </c>
      <c r="J353" s="625">
        <f t="shared" si="33"/>
        <v>1</v>
      </c>
      <c r="K353" s="625">
        <f t="shared" si="33"/>
        <v>1</v>
      </c>
      <c r="L353" s="625">
        <f t="shared" si="33"/>
        <v>1</v>
      </c>
      <c r="M353" s="626">
        <f t="shared" si="33"/>
        <v>1</v>
      </c>
    </row>
    <row r="354" spans="1:13" x14ac:dyDescent="0.25">
      <c r="A354" s="567">
        <f t="shared" si="31"/>
        <v>54847</v>
      </c>
      <c r="B354" s="628">
        <v>0.36033024982333545</v>
      </c>
      <c r="C354" s="620">
        <v>0.63966975017666461</v>
      </c>
      <c r="D354" s="621">
        <f t="shared" si="30"/>
        <v>1</v>
      </c>
      <c r="E354" s="628">
        <f t="shared" si="33"/>
        <v>1</v>
      </c>
      <c r="F354" s="620">
        <f t="shared" si="33"/>
        <v>0</v>
      </c>
      <c r="G354" s="621">
        <f t="shared" si="33"/>
        <v>1</v>
      </c>
      <c r="H354" s="628">
        <f t="shared" si="33"/>
        <v>1</v>
      </c>
      <c r="I354" s="620">
        <f t="shared" si="33"/>
        <v>1</v>
      </c>
      <c r="J354" s="620">
        <f t="shared" si="33"/>
        <v>1</v>
      </c>
      <c r="K354" s="620">
        <f t="shared" si="33"/>
        <v>1</v>
      </c>
      <c r="L354" s="620">
        <f t="shared" si="33"/>
        <v>1</v>
      </c>
      <c r="M354" s="621">
        <f t="shared" si="33"/>
        <v>1</v>
      </c>
    </row>
    <row r="355" spans="1:13" x14ac:dyDescent="0.25">
      <c r="A355" s="575">
        <f t="shared" si="31"/>
        <v>54878</v>
      </c>
      <c r="B355" s="627">
        <v>0.36033024982333545</v>
      </c>
      <c r="C355" s="625">
        <v>0.63966975017666461</v>
      </c>
      <c r="D355" s="626">
        <f t="shared" si="30"/>
        <v>1</v>
      </c>
      <c r="E355" s="627">
        <f t="shared" ref="E355:M370" si="34">+E354</f>
        <v>1</v>
      </c>
      <c r="F355" s="625">
        <f t="shared" si="34"/>
        <v>0</v>
      </c>
      <c r="G355" s="626">
        <f t="shared" si="34"/>
        <v>1</v>
      </c>
      <c r="H355" s="627">
        <f t="shared" si="34"/>
        <v>1</v>
      </c>
      <c r="I355" s="625">
        <f t="shared" si="34"/>
        <v>1</v>
      </c>
      <c r="J355" s="625">
        <f t="shared" si="34"/>
        <v>1</v>
      </c>
      <c r="K355" s="625">
        <f t="shared" si="34"/>
        <v>1</v>
      </c>
      <c r="L355" s="625">
        <f t="shared" si="34"/>
        <v>1</v>
      </c>
      <c r="M355" s="626">
        <f t="shared" si="34"/>
        <v>1</v>
      </c>
    </row>
    <row r="356" spans="1:13" x14ac:dyDescent="0.25">
      <c r="A356" s="567">
        <f t="shared" si="31"/>
        <v>54908</v>
      </c>
      <c r="B356" s="628">
        <v>0.36033024982333545</v>
      </c>
      <c r="C356" s="620">
        <v>0.63966975017666461</v>
      </c>
      <c r="D356" s="621">
        <f t="shared" si="30"/>
        <v>1</v>
      </c>
      <c r="E356" s="628">
        <f t="shared" si="34"/>
        <v>1</v>
      </c>
      <c r="F356" s="620">
        <f t="shared" si="34"/>
        <v>0</v>
      </c>
      <c r="G356" s="621">
        <f t="shared" si="34"/>
        <v>1</v>
      </c>
      <c r="H356" s="628">
        <f t="shared" si="34"/>
        <v>1</v>
      </c>
      <c r="I356" s="620">
        <f t="shared" si="34"/>
        <v>1</v>
      </c>
      <c r="J356" s="620">
        <f t="shared" si="34"/>
        <v>1</v>
      </c>
      <c r="K356" s="620">
        <f t="shared" si="34"/>
        <v>1</v>
      </c>
      <c r="L356" s="620">
        <f t="shared" si="34"/>
        <v>1</v>
      </c>
      <c r="M356" s="621">
        <f t="shared" si="34"/>
        <v>1</v>
      </c>
    </row>
    <row r="357" spans="1:13" x14ac:dyDescent="0.25">
      <c r="A357" s="575">
        <f t="shared" si="31"/>
        <v>54939</v>
      </c>
      <c r="B357" s="627">
        <v>0.36033024982333545</v>
      </c>
      <c r="C357" s="625">
        <v>0.63966975017666461</v>
      </c>
      <c r="D357" s="626">
        <f t="shared" si="30"/>
        <v>1</v>
      </c>
      <c r="E357" s="627">
        <f t="shared" si="34"/>
        <v>1</v>
      </c>
      <c r="F357" s="625">
        <f t="shared" si="34"/>
        <v>0</v>
      </c>
      <c r="G357" s="626">
        <f t="shared" si="34"/>
        <v>1</v>
      </c>
      <c r="H357" s="627">
        <f t="shared" si="34"/>
        <v>1</v>
      </c>
      <c r="I357" s="625">
        <f t="shared" si="34"/>
        <v>1</v>
      </c>
      <c r="J357" s="625">
        <f t="shared" si="34"/>
        <v>1</v>
      </c>
      <c r="K357" s="625">
        <f t="shared" si="34"/>
        <v>1</v>
      </c>
      <c r="L357" s="625">
        <f t="shared" si="34"/>
        <v>1</v>
      </c>
      <c r="M357" s="626">
        <f t="shared" si="34"/>
        <v>1</v>
      </c>
    </row>
    <row r="358" spans="1:13" x14ac:dyDescent="0.25">
      <c r="A358" s="567">
        <f t="shared" si="31"/>
        <v>54969</v>
      </c>
      <c r="B358" s="628">
        <v>0.36033024982333545</v>
      </c>
      <c r="C358" s="620">
        <v>0.63966975017666461</v>
      </c>
      <c r="D358" s="621">
        <f t="shared" si="30"/>
        <v>1</v>
      </c>
      <c r="E358" s="628">
        <f t="shared" si="34"/>
        <v>1</v>
      </c>
      <c r="F358" s="620">
        <f t="shared" si="34"/>
        <v>0</v>
      </c>
      <c r="G358" s="621">
        <f t="shared" si="34"/>
        <v>1</v>
      </c>
      <c r="H358" s="628">
        <f t="shared" si="34"/>
        <v>1</v>
      </c>
      <c r="I358" s="620">
        <f t="shared" si="34"/>
        <v>1</v>
      </c>
      <c r="J358" s="620">
        <f t="shared" si="34"/>
        <v>1</v>
      </c>
      <c r="K358" s="620">
        <f t="shared" si="34"/>
        <v>1</v>
      </c>
      <c r="L358" s="620">
        <f t="shared" si="34"/>
        <v>1</v>
      </c>
      <c r="M358" s="621">
        <f t="shared" si="34"/>
        <v>1</v>
      </c>
    </row>
    <row r="359" spans="1:13" x14ac:dyDescent="0.25">
      <c r="A359" s="575">
        <f t="shared" si="31"/>
        <v>55000</v>
      </c>
      <c r="B359" s="627">
        <v>0.36033024982333545</v>
      </c>
      <c r="C359" s="625">
        <v>0.63966975017666461</v>
      </c>
      <c r="D359" s="626">
        <f t="shared" si="30"/>
        <v>1</v>
      </c>
      <c r="E359" s="627">
        <f t="shared" si="34"/>
        <v>1</v>
      </c>
      <c r="F359" s="625">
        <f t="shared" si="34"/>
        <v>0</v>
      </c>
      <c r="G359" s="626">
        <f t="shared" si="34"/>
        <v>1</v>
      </c>
      <c r="H359" s="627">
        <f t="shared" si="34"/>
        <v>1</v>
      </c>
      <c r="I359" s="625">
        <f t="shared" si="34"/>
        <v>1</v>
      </c>
      <c r="J359" s="625">
        <f t="shared" si="34"/>
        <v>1</v>
      </c>
      <c r="K359" s="625">
        <f t="shared" si="34"/>
        <v>1</v>
      </c>
      <c r="L359" s="625">
        <f t="shared" si="34"/>
        <v>1</v>
      </c>
      <c r="M359" s="626">
        <f t="shared" si="34"/>
        <v>1</v>
      </c>
    </row>
    <row r="360" spans="1:13" x14ac:dyDescent="0.25">
      <c r="A360" s="567">
        <f t="shared" si="31"/>
        <v>55031</v>
      </c>
      <c r="B360" s="628">
        <v>0.36033024982333545</v>
      </c>
      <c r="C360" s="620">
        <v>0.63966975017666461</v>
      </c>
      <c r="D360" s="621">
        <f t="shared" si="30"/>
        <v>1</v>
      </c>
      <c r="E360" s="628">
        <f t="shared" si="34"/>
        <v>1</v>
      </c>
      <c r="F360" s="620">
        <f t="shared" si="34"/>
        <v>0</v>
      </c>
      <c r="G360" s="621">
        <f t="shared" si="34"/>
        <v>1</v>
      </c>
      <c r="H360" s="628">
        <f t="shared" si="34"/>
        <v>1</v>
      </c>
      <c r="I360" s="620">
        <f t="shared" si="34"/>
        <v>1</v>
      </c>
      <c r="J360" s="620">
        <f t="shared" si="34"/>
        <v>1</v>
      </c>
      <c r="K360" s="620">
        <f t="shared" si="34"/>
        <v>1</v>
      </c>
      <c r="L360" s="620">
        <f t="shared" si="34"/>
        <v>1</v>
      </c>
      <c r="M360" s="621">
        <f t="shared" si="34"/>
        <v>1</v>
      </c>
    </row>
    <row r="361" spans="1:13" x14ac:dyDescent="0.25">
      <c r="A361" s="575">
        <f t="shared" si="31"/>
        <v>55061</v>
      </c>
      <c r="B361" s="627">
        <v>0.36033024982333545</v>
      </c>
      <c r="C361" s="625">
        <v>0.63966975017666461</v>
      </c>
      <c r="D361" s="626">
        <f t="shared" si="30"/>
        <v>1</v>
      </c>
      <c r="E361" s="627">
        <f t="shared" si="34"/>
        <v>1</v>
      </c>
      <c r="F361" s="625">
        <f t="shared" si="34"/>
        <v>0</v>
      </c>
      <c r="G361" s="626">
        <f t="shared" si="34"/>
        <v>1</v>
      </c>
      <c r="H361" s="627">
        <f t="shared" si="34"/>
        <v>1</v>
      </c>
      <c r="I361" s="625">
        <f t="shared" si="34"/>
        <v>1</v>
      </c>
      <c r="J361" s="625">
        <f t="shared" si="34"/>
        <v>1</v>
      </c>
      <c r="K361" s="625">
        <f t="shared" si="34"/>
        <v>1</v>
      </c>
      <c r="L361" s="625">
        <f t="shared" si="34"/>
        <v>1</v>
      </c>
      <c r="M361" s="626">
        <f t="shared" si="34"/>
        <v>1</v>
      </c>
    </row>
    <row r="362" spans="1:13" x14ac:dyDescent="0.25">
      <c r="A362" s="567">
        <f t="shared" si="31"/>
        <v>55092</v>
      </c>
      <c r="B362" s="628">
        <v>0.36033024982333545</v>
      </c>
      <c r="C362" s="620">
        <v>0.63966975017666461</v>
      </c>
      <c r="D362" s="621">
        <f t="shared" si="30"/>
        <v>1</v>
      </c>
      <c r="E362" s="628">
        <f t="shared" si="34"/>
        <v>1</v>
      </c>
      <c r="F362" s="620">
        <f t="shared" si="34"/>
        <v>0</v>
      </c>
      <c r="G362" s="621">
        <f t="shared" si="34"/>
        <v>1</v>
      </c>
      <c r="H362" s="628">
        <f t="shared" si="34"/>
        <v>1</v>
      </c>
      <c r="I362" s="620">
        <f t="shared" si="34"/>
        <v>1</v>
      </c>
      <c r="J362" s="620">
        <f t="shared" si="34"/>
        <v>1</v>
      </c>
      <c r="K362" s="620">
        <f t="shared" si="34"/>
        <v>1</v>
      </c>
      <c r="L362" s="620">
        <f t="shared" si="34"/>
        <v>1</v>
      </c>
      <c r="M362" s="621">
        <f t="shared" si="34"/>
        <v>1</v>
      </c>
    </row>
    <row r="363" spans="1:13" x14ac:dyDescent="0.25">
      <c r="A363" s="575">
        <f t="shared" si="31"/>
        <v>55122</v>
      </c>
      <c r="B363" s="627">
        <v>0.36033024982333545</v>
      </c>
      <c r="C363" s="625">
        <v>0.63966975017666461</v>
      </c>
      <c r="D363" s="626">
        <f t="shared" si="30"/>
        <v>1</v>
      </c>
      <c r="E363" s="627">
        <f t="shared" si="34"/>
        <v>1</v>
      </c>
      <c r="F363" s="625">
        <f t="shared" si="34"/>
        <v>0</v>
      </c>
      <c r="G363" s="626">
        <f t="shared" si="34"/>
        <v>1</v>
      </c>
      <c r="H363" s="627">
        <f t="shared" si="34"/>
        <v>1</v>
      </c>
      <c r="I363" s="625">
        <f t="shared" si="34"/>
        <v>1</v>
      </c>
      <c r="J363" s="625">
        <f t="shared" si="34"/>
        <v>1</v>
      </c>
      <c r="K363" s="625">
        <f t="shared" si="34"/>
        <v>1</v>
      </c>
      <c r="L363" s="625">
        <f t="shared" si="34"/>
        <v>1</v>
      </c>
      <c r="M363" s="626">
        <f t="shared" si="34"/>
        <v>1</v>
      </c>
    </row>
    <row r="364" spans="1:13" x14ac:dyDescent="0.25">
      <c r="A364" s="567">
        <f t="shared" si="31"/>
        <v>55153</v>
      </c>
      <c r="B364" s="628">
        <v>0.36033024982333545</v>
      </c>
      <c r="C364" s="620">
        <v>0.63966975017666461</v>
      </c>
      <c r="D364" s="621">
        <f t="shared" si="30"/>
        <v>1</v>
      </c>
      <c r="E364" s="628">
        <f t="shared" si="34"/>
        <v>1</v>
      </c>
      <c r="F364" s="620">
        <f t="shared" si="34"/>
        <v>0</v>
      </c>
      <c r="G364" s="621">
        <f t="shared" si="34"/>
        <v>1</v>
      </c>
      <c r="H364" s="628">
        <f t="shared" si="34"/>
        <v>1</v>
      </c>
      <c r="I364" s="620">
        <f t="shared" si="34"/>
        <v>1</v>
      </c>
      <c r="J364" s="620">
        <f t="shared" si="34"/>
        <v>1</v>
      </c>
      <c r="K364" s="620">
        <f t="shared" si="34"/>
        <v>1</v>
      </c>
      <c r="L364" s="620">
        <f t="shared" si="34"/>
        <v>1</v>
      </c>
      <c r="M364" s="621">
        <f t="shared" si="34"/>
        <v>1</v>
      </c>
    </row>
    <row r="365" spans="1:13" x14ac:dyDescent="0.25">
      <c r="A365" s="575">
        <f t="shared" si="31"/>
        <v>55184</v>
      </c>
      <c r="B365" s="627">
        <v>0.36033024982333545</v>
      </c>
      <c r="C365" s="625">
        <v>0.63966975017666461</v>
      </c>
      <c r="D365" s="626">
        <f t="shared" si="30"/>
        <v>1</v>
      </c>
      <c r="E365" s="627">
        <f t="shared" si="34"/>
        <v>1</v>
      </c>
      <c r="F365" s="625">
        <f t="shared" si="34"/>
        <v>0</v>
      </c>
      <c r="G365" s="626">
        <f t="shared" si="34"/>
        <v>1</v>
      </c>
      <c r="H365" s="627">
        <f t="shared" si="34"/>
        <v>1</v>
      </c>
      <c r="I365" s="625">
        <f t="shared" si="34"/>
        <v>1</v>
      </c>
      <c r="J365" s="625">
        <f t="shared" si="34"/>
        <v>1</v>
      </c>
      <c r="K365" s="625">
        <f t="shared" si="34"/>
        <v>1</v>
      </c>
      <c r="L365" s="625">
        <f t="shared" si="34"/>
        <v>1</v>
      </c>
      <c r="M365" s="626">
        <f t="shared" si="34"/>
        <v>1</v>
      </c>
    </row>
    <row r="366" spans="1:13" x14ac:dyDescent="0.25">
      <c r="A366" s="567">
        <f t="shared" si="31"/>
        <v>55212</v>
      </c>
      <c r="B366" s="628">
        <v>0.36033024982333545</v>
      </c>
      <c r="C366" s="620">
        <v>0.63966975017666461</v>
      </c>
      <c r="D366" s="621">
        <f t="shared" si="30"/>
        <v>1</v>
      </c>
      <c r="E366" s="628">
        <f t="shared" si="34"/>
        <v>1</v>
      </c>
      <c r="F366" s="620">
        <f t="shared" si="34"/>
        <v>0</v>
      </c>
      <c r="G366" s="621">
        <f t="shared" si="34"/>
        <v>1</v>
      </c>
      <c r="H366" s="628">
        <f t="shared" si="34"/>
        <v>1</v>
      </c>
      <c r="I366" s="620">
        <f t="shared" si="34"/>
        <v>1</v>
      </c>
      <c r="J366" s="620">
        <f t="shared" si="34"/>
        <v>1</v>
      </c>
      <c r="K366" s="620">
        <f t="shared" si="34"/>
        <v>1</v>
      </c>
      <c r="L366" s="620">
        <f t="shared" si="34"/>
        <v>1</v>
      </c>
      <c r="M366" s="621">
        <f t="shared" si="34"/>
        <v>1</v>
      </c>
    </row>
    <row r="367" spans="1:13" x14ac:dyDescent="0.25">
      <c r="A367" s="575">
        <f t="shared" si="31"/>
        <v>55243</v>
      </c>
      <c r="B367" s="627">
        <v>0.36033024982333545</v>
      </c>
      <c r="C367" s="625">
        <v>0.63966975017666461</v>
      </c>
      <c r="D367" s="626">
        <f t="shared" si="30"/>
        <v>1</v>
      </c>
      <c r="E367" s="627">
        <f t="shared" si="34"/>
        <v>1</v>
      </c>
      <c r="F367" s="625">
        <f t="shared" si="34"/>
        <v>0</v>
      </c>
      <c r="G367" s="626">
        <f t="shared" si="34"/>
        <v>1</v>
      </c>
      <c r="H367" s="627">
        <f t="shared" si="34"/>
        <v>1</v>
      </c>
      <c r="I367" s="625">
        <f t="shared" si="34"/>
        <v>1</v>
      </c>
      <c r="J367" s="625">
        <f t="shared" si="34"/>
        <v>1</v>
      </c>
      <c r="K367" s="625">
        <f t="shared" si="34"/>
        <v>1</v>
      </c>
      <c r="L367" s="625">
        <f t="shared" si="34"/>
        <v>1</v>
      </c>
      <c r="M367" s="626">
        <f t="shared" si="34"/>
        <v>1</v>
      </c>
    </row>
    <row r="368" spans="1:13" x14ac:dyDescent="0.25">
      <c r="A368" s="567">
        <f t="shared" si="31"/>
        <v>55273</v>
      </c>
      <c r="B368" s="628">
        <v>0.36033024982333545</v>
      </c>
      <c r="C368" s="620">
        <v>0.63966975017666461</v>
      </c>
      <c r="D368" s="621">
        <f t="shared" si="30"/>
        <v>1</v>
      </c>
      <c r="E368" s="628">
        <f t="shared" si="34"/>
        <v>1</v>
      </c>
      <c r="F368" s="620">
        <f t="shared" si="34"/>
        <v>0</v>
      </c>
      <c r="G368" s="621">
        <f t="shared" si="34"/>
        <v>1</v>
      </c>
      <c r="H368" s="628">
        <f t="shared" si="34"/>
        <v>1</v>
      </c>
      <c r="I368" s="620">
        <f t="shared" si="34"/>
        <v>1</v>
      </c>
      <c r="J368" s="620">
        <f t="shared" si="34"/>
        <v>1</v>
      </c>
      <c r="K368" s="620">
        <f t="shared" si="34"/>
        <v>1</v>
      </c>
      <c r="L368" s="620">
        <f t="shared" si="34"/>
        <v>1</v>
      </c>
      <c r="M368" s="621">
        <f t="shared" si="34"/>
        <v>1</v>
      </c>
    </row>
    <row r="369" spans="1:13" x14ac:dyDescent="0.25">
      <c r="A369" s="575">
        <f t="shared" si="31"/>
        <v>55304</v>
      </c>
      <c r="B369" s="627">
        <v>0.36033024982333545</v>
      </c>
      <c r="C369" s="625">
        <v>0.63966975017666461</v>
      </c>
      <c r="D369" s="626">
        <f t="shared" si="30"/>
        <v>1</v>
      </c>
      <c r="E369" s="627">
        <f t="shared" si="34"/>
        <v>1</v>
      </c>
      <c r="F369" s="625">
        <f t="shared" si="34"/>
        <v>0</v>
      </c>
      <c r="G369" s="626">
        <f t="shared" si="34"/>
        <v>1</v>
      </c>
      <c r="H369" s="627">
        <f t="shared" si="34"/>
        <v>1</v>
      </c>
      <c r="I369" s="625">
        <f t="shared" si="34"/>
        <v>1</v>
      </c>
      <c r="J369" s="625">
        <f t="shared" si="34"/>
        <v>1</v>
      </c>
      <c r="K369" s="625">
        <f t="shared" si="34"/>
        <v>1</v>
      </c>
      <c r="L369" s="625">
        <f t="shared" si="34"/>
        <v>1</v>
      </c>
      <c r="M369" s="626">
        <f t="shared" si="34"/>
        <v>1</v>
      </c>
    </row>
    <row r="370" spans="1:13" x14ac:dyDescent="0.25">
      <c r="A370" s="567">
        <f t="shared" si="31"/>
        <v>55334</v>
      </c>
      <c r="B370" s="628">
        <v>0.36033024982333545</v>
      </c>
      <c r="C370" s="620">
        <v>0.63966975017666461</v>
      </c>
      <c r="D370" s="621">
        <f t="shared" si="30"/>
        <v>1</v>
      </c>
      <c r="E370" s="628">
        <f t="shared" si="34"/>
        <v>1</v>
      </c>
      <c r="F370" s="620">
        <f t="shared" si="34"/>
        <v>0</v>
      </c>
      <c r="G370" s="621">
        <f t="shared" si="34"/>
        <v>1</v>
      </c>
      <c r="H370" s="628">
        <f t="shared" si="34"/>
        <v>1</v>
      </c>
      <c r="I370" s="620">
        <f t="shared" si="34"/>
        <v>1</v>
      </c>
      <c r="J370" s="620">
        <f t="shared" si="34"/>
        <v>1</v>
      </c>
      <c r="K370" s="620">
        <f t="shared" si="34"/>
        <v>1</v>
      </c>
      <c r="L370" s="620">
        <f t="shared" si="34"/>
        <v>1</v>
      </c>
      <c r="M370" s="621">
        <f t="shared" si="34"/>
        <v>1</v>
      </c>
    </row>
    <row r="371" spans="1:13" x14ac:dyDescent="0.25">
      <c r="A371" s="575">
        <f t="shared" si="31"/>
        <v>55365</v>
      </c>
      <c r="B371" s="627">
        <v>0.36033024982333545</v>
      </c>
      <c r="C371" s="625">
        <v>0.63966975017666461</v>
      </c>
      <c r="D371" s="626">
        <f t="shared" si="30"/>
        <v>1</v>
      </c>
      <c r="E371" s="627">
        <f t="shared" ref="E371:M386" si="35">+E370</f>
        <v>1</v>
      </c>
      <c r="F371" s="625">
        <f t="shared" si="35"/>
        <v>0</v>
      </c>
      <c r="G371" s="626">
        <f t="shared" si="35"/>
        <v>1</v>
      </c>
      <c r="H371" s="627">
        <f t="shared" si="35"/>
        <v>1</v>
      </c>
      <c r="I371" s="625">
        <f t="shared" si="35"/>
        <v>1</v>
      </c>
      <c r="J371" s="625">
        <f t="shared" si="35"/>
        <v>1</v>
      </c>
      <c r="K371" s="625">
        <f t="shared" si="35"/>
        <v>1</v>
      </c>
      <c r="L371" s="625">
        <f t="shared" si="35"/>
        <v>1</v>
      </c>
      <c r="M371" s="626">
        <f t="shared" si="35"/>
        <v>1</v>
      </c>
    </row>
    <row r="372" spans="1:13" x14ac:dyDescent="0.25">
      <c r="A372" s="567">
        <f t="shared" si="31"/>
        <v>55396</v>
      </c>
      <c r="B372" s="628">
        <v>0.36033024982333545</v>
      </c>
      <c r="C372" s="620">
        <v>0.63966975017666461</v>
      </c>
      <c r="D372" s="621">
        <f t="shared" si="30"/>
        <v>1</v>
      </c>
      <c r="E372" s="628">
        <f t="shared" si="35"/>
        <v>1</v>
      </c>
      <c r="F372" s="620">
        <f t="shared" si="35"/>
        <v>0</v>
      </c>
      <c r="G372" s="621">
        <f t="shared" si="35"/>
        <v>1</v>
      </c>
      <c r="H372" s="628">
        <f t="shared" si="35"/>
        <v>1</v>
      </c>
      <c r="I372" s="620">
        <f t="shared" si="35"/>
        <v>1</v>
      </c>
      <c r="J372" s="620">
        <f t="shared" si="35"/>
        <v>1</v>
      </c>
      <c r="K372" s="620">
        <f t="shared" si="35"/>
        <v>1</v>
      </c>
      <c r="L372" s="620">
        <f t="shared" si="35"/>
        <v>1</v>
      </c>
      <c r="M372" s="621">
        <f t="shared" si="35"/>
        <v>1</v>
      </c>
    </row>
    <row r="373" spans="1:13" x14ac:dyDescent="0.25">
      <c r="A373" s="575">
        <f t="shared" si="31"/>
        <v>55426</v>
      </c>
      <c r="B373" s="627">
        <v>0.36033024982333545</v>
      </c>
      <c r="C373" s="625">
        <v>0.63966975017666461</v>
      </c>
      <c r="D373" s="626">
        <f t="shared" si="30"/>
        <v>1</v>
      </c>
      <c r="E373" s="627">
        <f t="shared" si="35"/>
        <v>1</v>
      </c>
      <c r="F373" s="625">
        <f t="shared" si="35"/>
        <v>0</v>
      </c>
      <c r="G373" s="626">
        <f t="shared" si="35"/>
        <v>1</v>
      </c>
      <c r="H373" s="627">
        <f t="shared" si="35"/>
        <v>1</v>
      </c>
      <c r="I373" s="625">
        <f t="shared" si="35"/>
        <v>1</v>
      </c>
      <c r="J373" s="625">
        <f t="shared" si="35"/>
        <v>1</v>
      </c>
      <c r="K373" s="625">
        <f t="shared" si="35"/>
        <v>1</v>
      </c>
      <c r="L373" s="625">
        <f t="shared" si="35"/>
        <v>1</v>
      </c>
      <c r="M373" s="626">
        <f t="shared" si="35"/>
        <v>1</v>
      </c>
    </row>
    <row r="374" spans="1:13" x14ac:dyDescent="0.25">
      <c r="A374" s="567">
        <f t="shared" si="31"/>
        <v>55457</v>
      </c>
      <c r="B374" s="628">
        <v>0.36033024982333545</v>
      </c>
      <c r="C374" s="620">
        <v>0.63966975017666461</v>
      </c>
      <c r="D374" s="621">
        <f t="shared" si="30"/>
        <v>1</v>
      </c>
      <c r="E374" s="628">
        <f t="shared" si="35"/>
        <v>1</v>
      </c>
      <c r="F374" s="620">
        <f t="shared" si="35"/>
        <v>0</v>
      </c>
      <c r="G374" s="621">
        <f t="shared" si="35"/>
        <v>1</v>
      </c>
      <c r="H374" s="628">
        <f t="shared" si="35"/>
        <v>1</v>
      </c>
      <c r="I374" s="620">
        <f t="shared" si="35"/>
        <v>1</v>
      </c>
      <c r="J374" s="620">
        <f t="shared" si="35"/>
        <v>1</v>
      </c>
      <c r="K374" s="620">
        <f t="shared" si="35"/>
        <v>1</v>
      </c>
      <c r="L374" s="620">
        <f t="shared" si="35"/>
        <v>1</v>
      </c>
      <c r="M374" s="621">
        <f t="shared" si="35"/>
        <v>1</v>
      </c>
    </row>
    <row r="375" spans="1:13" x14ac:dyDescent="0.25">
      <c r="A375" s="575">
        <f t="shared" si="31"/>
        <v>55487</v>
      </c>
      <c r="B375" s="627">
        <v>0.36033024982333545</v>
      </c>
      <c r="C375" s="625">
        <v>0.63966975017666461</v>
      </c>
      <c r="D375" s="626">
        <f t="shared" si="30"/>
        <v>1</v>
      </c>
      <c r="E375" s="627">
        <f t="shared" si="35"/>
        <v>1</v>
      </c>
      <c r="F375" s="625">
        <f t="shared" si="35"/>
        <v>0</v>
      </c>
      <c r="G375" s="626">
        <f t="shared" si="35"/>
        <v>1</v>
      </c>
      <c r="H375" s="627">
        <f t="shared" si="35"/>
        <v>1</v>
      </c>
      <c r="I375" s="625">
        <f t="shared" si="35"/>
        <v>1</v>
      </c>
      <c r="J375" s="625">
        <f t="shared" si="35"/>
        <v>1</v>
      </c>
      <c r="K375" s="625">
        <f t="shared" si="35"/>
        <v>1</v>
      </c>
      <c r="L375" s="625">
        <f t="shared" si="35"/>
        <v>1</v>
      </c>
      <c r="M375" s="626">
        <f t="shared" si="35"/>
        <v>1</v>
      </c>
    </row>
    <row r="376" spans="1:13" x14ac:dyDescent="0.25">
      <c r="A376" s="567">
        <f t="shared" si="31"/>
        <v>55518</v>
      </c>
      <c r="B376" s="628">
        <v>0.36033024982333545</v>
      </c>
      <c r="C376" s="620">
        <v>0.63966975017666461</v>
      </c>
      <c r="D376" s="621">
        <f t="shared" si="30"/>
        <v>1</v>
      </c>
      <c r="E376" s="628">
        <f t="shared" si="35"/>
        <v>1</v>
      </c>
      <c r="F376" s="620">
        <f t="shared" si="35"/>
        <v>0</v>
      </c>
      <c r="G376" s="621">
        <f t="shared" si="35"/>
        <v>1</v>
      </c>
      <c r="H376" s="628">
        <f t="shared" si="35"/>
        <v>1</v>
      </c>
      <c r="I376" s="620">
        <f t="shared" si="35"/>
        <v>1</v>
      </c>
      <c r="J376" s="620">
        <f t="shared" si="35"/>
        <v>1</v>
      </c>
      <c r="K376" s="620">
        <f t="shared" si="35"/>
        <v>1</v>
      </c>
      <c r="L376" s="620">
        <f t="shared" si="35"/>
        <v>1</v>
      </c>
      <c r="M376" s="621">
        <f t="shared" si="35"/>
        <v>1</v>
      </c>
    </row>
    <row r="377" spans="1:13" x14ac:dyDescent="0.25">
      <c r="A377" s="575">
        <f t="shared" si="31"/>
        <v>55549</v>
      </c>
      <c r="B377" s="627">
        <v>0.36033024982333545</v>
      </c>
      <c r="C377" s="625">
        <v>0.63966975017666461</v>
      </c>
      <c r="D377" s="626">
        <f t="shared" si="30"/>
        <v>1</v>
      </c>
      <c r="E377" s="627">
        <f t="shared" si="35"/>
        <v>1</v>
      </c>
      <c r="F377" s="625">
        <f t="shared" si="35"/>
        <v>0</v>
      </c>
      <c r="G377" s="626">
        <f t="shared" si="35"/>
        <v>1</v>
      </c>
      <c r="H377" s="627">
        <f t="shared" si="35"/>
        <v>1</v>
      </c>
      <c r="I377" s="625">
        <f t="shared" si="35"/>
        <v>1</v>
      </c>
      <c r="J377" s="625">
        <f t="shared" si="35"/>
        <v>1</v>
      </c>
      <c r="K377" s="625">
        <f t="shared" si="35"/>
        <v>1</v>
      </c>
      <c r="L377" s="625">
        <f t="shared" si="35"/>
        <v>1</v>
      </c>
      <c r="M377" s="626">
        <f t="shared" si="35"/>
        <v>1</v>
      </c>
    </row>
    <row r="378" spans="1:13" x14ac:dyDescent="0.25">
      <c r="A378" s="567">
        <f t="shared" si="31"/>
        <v>55578</v>
      </c>
      <c r="B378" s="628">
        <v>0.36033024982333545</v>
      </c>
      <c r="C378" s="620">
        <v>0.63966975017666461</v>
      </c>
      <c r="D378" s="621">
        <f t="shared" si="30"/>
        <v>1</v>
      </c>
      <c r="E378" s="628">
        <f t="shared" si="35"/>
        <v>1</v>
      </c>
      <c r="F378" s="620">
        <f t="shared" si="35"/>
        <v>0</v>
      </c>
      <c r="G378" s="621">
        <f t="shared" si="35"/>
        <v>1</v>
      </c>
      <c r="H378" s="628">
        <f t="shared" si="35"/>
        <v>1</v>
      </c>
      <c r="I378" s="620">
        <f t="shared" si="35"/>
        <v>1</v>
      </c>
      <c r="J378" s="620">
        <f t="shared" si="35"/>
        <v>1</v>
      </c>
      <c r="K378" s="620">
        <f t="shared" si="35"/>
        <v>1</v>
      </c>
      <c r="L378" s="620">
        <f t="shared" si="35"/>
        <v>1</v>
      </c>
      <c r="M378" s="621">
        <f t="shared" si="35"/>
        <v>1</v>
      </c>
    </row>
    <row r="379" spans="1:13" x14ac:dyDescent="0.25">
      <c r="A379" s="575">
        <f t="shared" si="31"/>
        <v>55609</v>
      </c>
      <c r="B379" s="627">
        <v>0.36033024982333545</v>
      </c>
      <c r="C379" s="625">
        <v>0.63966975017666461</v>
      </c>
      <c r="D379" s="626">
        <f t="shared" si="30"/>
        <v>1</v>
      </c>
      <c r="E379" s="627">
        <f t="shared" si="35"/>
        <v>1</v>
      </c>
      <c r="F379" s="625">
        <f t="shared" si="35"/>
        <v>0</v>
      </c>
      <c r="G379" s="626">
        <f t="shared" si="35"/>
        <v>1</v>
      </c>
      <c r="H379" s="627">
        <f t="shared" si="35"/>
        <v>1</v>
      </c>
      <c r="I379" s="625">
        <f t="shared" si="35"/>
        <v>1</v>
      </c>
      <c r="J379" s="625">
        <f t="shared" si="35"/>
        <v>1</v>
      </c>
      <c r="K379" s="625">
        <f t="shared" si="35"/>
        <v>1</v>
      </c>
      <c r="L379" s="625">
        <f t="shared" si="35"/>
        <v>1</v>
      </c>
      <c r="M379" s="626">
        <f t="shared" si="35"/>
        <v>1</v>
      </c>
    </row>
    <row r="380" spans="1:13" x14ac:dyDescent="0.25">
      <c r="A380" s="567">
        <f t="shared" si="31"/>
        <v>55639</v>
      </c>
      <c r="B380" s="628">
        <v>0.36033024982333545</v>
      </c>
      <c r="C380" s="620">
        <v>0.63966975017666461</v>
      </c>
      <c r="D380" s="621">
        <f t="shared" si="30"/>
        <v>1</v>
      </c>
      <c r="E380" s="628">
        <f t="shared" si="35"/>
        <v>1</v>
      </c>
      <c r="F380" s="620">
        <f t="shared" si="35"/>
        <v>0</v>
      </c>
      <c r="G380" s="621">
        <f t="shared" si="35"/>
        <v>1</v>
      </c>
      <c r="H380" s="628">
        <f t="shared" si="35"/>
        <v>1</v>
      </c>
      <c r="I380" s="620">
        <f t="shared" si="35"/>
        <v>1</v>
      </c>
      <c r="J380" s="620">
        <f t="shared" si="35"/>
        <v>1</v>
      </c>
      <c r="K380" s="620">
        <f t="shared" si="35"/>
        <v>1</v>
      </c>
      <c r="L380" s="620">
        <f t="shared" si="35"/>
        <v>1</v>
      </c>
      <c r="M380" s="621">
        <f t="shared" si="35"/>
        <v>1</v>
      </c>
    </row>
    <row r="381" spans="1:13" x14ac:dyDescent="0.25">
      <c r="A381" s="575">
        <f t="shared" si="31"/>
        <v>55670</v>
      </c>
      <c r="B381" s="627">
        <v>0.36033024982333545</v>
      </c>
      <c r="C381" s="625">
        <v>0.63966975017666461</v>
      </c>
      <c r="D381" s="626">
        <f t="shared" si="30"/>
        <v>1</v>
      </c>
      <c r="E381" s="627">
        <f t="shared" si="35"/>
        <v>1</v>
      </c>
      <c r="F381" s="625">
        <f t="shared" si="35"/>
        <v>0</v>
      </c>
      <c r="G381" s="626">
        <f t="shared" si="35"/>
        <v>1</v>
      </c>
      <c r="H381" s="627">
        <f t="shared" si="35"/>
        <v>1</v>
      </c>
      <c r="I381" s="625">
        <f t="shared" si="35"/>
        <v>1</v>
      </c>
      <c r="J381" s="625">
        <f t="shared" si="35"/>
        <v>1</v>
      </c>
      <c r="K381" s="625">
        <f t="shared" si="35"/>
        <v>1</v>
      </c>
      <c r="L381" s="625">
        <f t="shared" si="35"/>
        <v>1</v>
      </c>
      <c r="M381" s="626">
        <f t="shared" si="35"/>
        <v>1</v>
      </c>
    </row>
    <row r="382" spans="1:13" x14ac:dyDescent="0.25">
      <c r="A382" s="567">
        <f t="shared" si="31"/>
        <v>55700</v>
      </c>
      <c r="B382" s="628">
        <v>0.36033024982333545</v>
      </c>
      <c r="C382" s="620">
        <v>0.63966975017666461</v>
      </c>
      <c r="D382" s="621">
        <f t="shared" si="30"/>
        <v>1</v>
      </c>
      <c r="E382" s="628">
        <f t="shared" si="35"/>
        <v>1</v>
      </c>
      <c r="F382" s="620">
        <f t="shared" si="35"/>
        <v>0</v>
      </c>
      <c r="G382" s="621">
        <f t="shared" si="35"/>
        <v>1</v>
      </c>
      <c r="H382" s="628">
        <f t="shared" si="35"/>
        <v>1</v>
      </c>
      <c r="I382" s="620">
        <f t="shared" si="35"/>
        <v>1</v>
      </c>
      <c r="J382" s="620">
        <f t="shared" si="35"/>
        <v>1</v>
      </c>
      <c r="K382" s="620">
        <f t="shared" si="35"/>
        <v>1</v>
      </c>
      <c r="L382" s="620">
        <f t="shared" si="35"/>
        <v>1</v>
      </c>
      <c r="M382" s="621">
        <f t="shared" si="35"/>
        <v>1</v>
      </c>
    </row>
    <row r="383" spans="1:13" x14ac:dyDescent="0.25">
      <c r="A383" s="575">
        <f t="shared" si="31"/>
        <v>55731</v>
      </c>
      <c r="B383" s="627">
        <v>0.36033024982333545</v>
      </c>
      <c r="C383" s="625">
        <v>0.63966975017666461</v>
      </c>
      <c r="D383" s="626">
        <f t="shared" si="30"/>
        <v>1</v>
      </c>
      <c r="E383" s="627">
        <f t="shared" si="35"/>
        <v>1</v>
      </c>
      <c r="F383" s="625">
        <f t="shared" si="35"/>
        <v>0</v>
      </c>
      <c r="G383" s="626">
        <f t="shared" si="35"/>
        <v>1</v>
      </c>
      <c r="H383" s="627">
        <f t="shared" si="35"/>
        <v>1</v>
      </c>
      <c r="I383" s="625">
        <f t="shared" si="35"/>
        <v>1</v>
      </c>
      <c r="J383" s="625">
        <f t="shared" si="35"/>
        <v>1</v>
      </c>
      <c r="K383" s="625">
        <f t="shared" si="35"/>
        <v>1</v>
      </c>
      <c r="L383" s="625">
        <f t="shared" si="35"/>
        <v>1</v>
      </c>
      <c r="M383" s="626">
        <f t="shared" si="35"/>
        <v>1</v>
      </c>
    </row>
    <row r="384" spans="1:13" x14ac:dyDescent="0.25">
      <c r="A384" s="567">
        <f t="shared" si="31"/>
        <v>55762</v>
      </c>
      <c r="B384" s="628">
        <v>0.36033024982333545</v>
      </c>
      <c r="C384" s="620">
        <v>0.63966975017666461</v>
      </c>
      <c r="D384" s="621">
        <f t="shared" si="30"/>
        <v>1</v>
      </c>
      <c r="E384" s="628">
        <f t="shared" si="35"/>
        <v>1</v>
      </c>
      <c r="F384" s="620">
        <f t="shared" si="35"/>
        <v>0</v>
      </c>
      <c r="G384" s="621">
        <f t="shared" si="35"/>
        <v>1</v>
      </c>
      <c r="H384" s="628">
        <f t="shared" si="35"/>
        <v>1</v>
      </c>
      <c r="I384" s="620">
        <f t="shared" si="35"/>
        <v>1</v>
      </c>
      <c r="J384" s="620">
        <f t="shared" si="35"/>
        <v>1</v>
      </c>
      <c r="K384" s="620">
        <f t="shared" si="35"/>
        <v>1</v>
      </c>
      <c r="L384" s="620">
        <f t="shared" si="35"/>
        <v>1</v>
      </c>
      <c r="M384" s="621">
        <f t="shared" si="35"/>
        <v>1</v>
      </c>
    </row>
    <row r="385" spans="1:13" x14ac:dyDescent="0.25">
      <c r="A385" s="575">
        <f t="shared" si="31"/>
        <v>55792</v>
      </c>
      <c r="B385" s="627">
        <v>0.36033024982333545</v>
      </c>
      <c r="C385" s="625">
        <v>0.63966975017666461</v>
      </c>
      <c r="D385" s="626">
        <f t="shared" si="30"/>
        <v>1</v>
      </c>
      <c r="E385" s="627">
        <f t="shared" si="35"/>
        <v>1</v>
      </c>
      <c r="F385" s="625">
        <f t="shared" si="35"/>
        <v>0</v>
      </c>
      <c r="G385" s="626">
        <f t="shared" si="35"/>
        <v>1</v>
      </c>
      <c r="H385" s="627">
        <f t="shared" si="35"/>
        <v>1</v>
      </c>
      <c r="I385" s="625">
        <f t="shared" si="35"/>
        <v>1</v>
      </c>
      <c r="J385" s="625">
        <f t="shared" si="35"/>
        <v>1</v>
      </c>
      <c r="K385" s="625">
        <f t="shared" si="35"/>
        <v>1</v>
      </c>
      <c r="L385" s="625">
        <f t="shared" si="35"/>
        <v>1</v>
      </c>
      <c r="M385" s="626">
        <f t="shared" si="35"/>
        <v>1</v>
      </c>
    </row>
    <row r="386" spans="1:13" x14ac:dyDescent="0.25">
      <c r="A386" s="567">
        <f t="shared" si="31"/>
        <v>55823</v>
      </c>
      <c r="B386" s="628">
        <v>0.36033024982333545</v>
      </c>
      <c r="C386" s="620">
        <v>0.63966975017666461</v>
      </c>
      <c r="D386" s="621">
        <f t="shared" ref="D386:D449" si="36">+B386+C386</f>
        <v>1</v>
      </c>
      <c r="E386" s="628">
        <f t="shared" si="35"/>
        <v>1</v>
      </c>
      <c r="F386" s="620">
        <f t="shared" si="35"/>
        <v>0</v>
      </c>
      <c r="G386" s="621">
        <f t="shared" si="35"/>
        <v>1</v>
      </c>
      <c r="H386" s="628">
        <f t="shared" si="35"/>
        <v>1</v>
      </c>
      <c r="I386" s="620">
        <f t="shared" si="35"/>
        <v>1</v>
      </c>
      <c r="J386" s="620">
        <f t="shared" si="35"/>
        <v>1</v>
      </c>
      <c r="K386" s="620">
        <f t="shared" si="35"/>
        <v>1</v>
      </c>
      <c r="L386" s="620">
        <f t="shared" si="35"/>
        <v>1</v>
      </c>
      <c r="M386" s="621">
        <f t="shared" si="35"/>
        <v>1</v>
      </c>
    </row>
    <row r="387" spans="1:13" x14ac:dyDescent="0.25">
      <c r="A387" s="575">
        <f t="shared" ref="A387:A450" si="37">+EOMONTH(A386,1)</f>
        <v>55853</v>
      </c>
      <c r="B387" s="627">
        <v>0.36033024982333545</v>
      </c>
      <c r="C387" s="625">
        <v>0.63966975017666461</v>
      </c>
      <c r="D387" s="626">
        <f t="shared" si="36"/>
        <v>1</v>
      </c>
      <c r="E387" s="627">
        <f t="shared" ref="E387:M402" si="38">+E386</f>
        <v>1</v>
      </c>
      <c r="F387" s="625">
        <f t="shared" si="38"/>
        <v>0</v>
      </c>
      <c r="G387" s="626">
        <f t="shared" si="38"/>
        <v>1</v>
      </c>
      <c r="H387" s="627">
        <f t="shared" si="38"/>
        <v>1</v>
      </c>
      <c r="I387" s="625">
        <f t="shared" si="38"/>
        <v>1</v>
      </c>
      <c r="J387" s="625">
        <f t="shared" si="38"/>
        <v>1</v>
      </c>
      <c r="K387" s="625">
        <f t="shared" si="38"/>
        <v>1</v>
      </c>
      <c r="L387" s="625">
        <f t="shared" si="38"/>
        <v>1</v>
      </c>
      <c r="M387" s="626">
        <f t="shared" si="38"/>
        <v>1</v>
      </c>
    </row>
    <row r="388" spans="1:13" x14ac:dyDescent="0.25">
      <c r="A388" s="567">
        <f t="shared" si="37"/>
        <v>55884</v>
      </c>
      <c r="B388" s="628">
        <v>0.36033024982333545</v>
      </c>
      <c r="C388" s="620">
        <v>0.63966975017666461</v>
      </c>
      <c r="D388" s="621">
        <f t="shared" si="36"/>
        <v>1</v>
      </c>
      <c r="E388" s="628">
        <f t="shared" si="38"/>
        <v>1</v>
      </c>
      <c r="F388" s="620">
        <f t="shared" si="38"/>
        <v>0</v>
      </c>
      <c r="G388" s="621">
        <f t="shared" si="38"/>
        <v>1</v>
      </c>
      <c r="H388" s="628">
        <f t="shared" si="38"/>
        <v>1</v>
      </c>
      <c r="I388" s="620">
        <f t="shared" si="38"/>
        <v>1</v>
      </c>
      <c r="J388" s="620">
        <f t="shared" si="38"/>
        <v>1</v>
      </c>
      <c r="K388" s="620">
        <f t="shared" si="38"/>
        <v>1</v>
      </c>
      <c r="L388" s="620">
        <f t="shared" si="38"/>
        <v>1</v>
      </c>
      <c r="M388" s="621">
        <f t="shared" si="38"/>
        <v>1</v>
      </c>
    </row>
    <row r="389" spans="1:13" x14ac:dyDescent="0.25">
      <c r="A389" s="575">
        <f t="shared" si="37"/>
        <v>55915</v>
      </c>
      <c r="B389" s="627">
        <v>0.36033024982333545</v>
      </c>
      <c r="C389" s="625">
        <v>0.63966975017666461</v>
      </c>
      <c r="D389" s="626">
        <f t="shared" si="36"/>
        <v>1</v>
      </c>
      <c r="E389" s="627">
        <f t="shared" si="38"/>
        <v>1</v>
      </c>
      <c r="F389" s="625">
        <f t="shared" si="38"/>
        <v>0</v>
      </c>
      <c r="G389" s="626">
        <f t="shared" si="38"/>
        <v>1</v>
      </c>
      <c r="H389" s="627">
        <f t="shared" si="38"/>
        <v>1</v>
      </c>
      <c r="I389" s="625">
        <f t="shared" si="38"/>
        <v>1</v>
      </c>
      <c r="J389" s="625">
        <f t="shared" si="38"/>
        <v>1</v>
      </c>
      <c r="K389" s="625">
        <f t="shared" si="38"/>
        <v>1</v>
      </c>
      <c r="L389" s="625">
        <f t="shared" si="38"/>
        <v>1</v>
      </c>
      <c r="M389" s="626">
        <f t="shared" si="38"/>
        <v>1</v>
      </c>
    </row>
    <row r="390" spans="1:13" x14ac:dyDescent="0.25">
      <c r="A390" s="567">
        <f t="shared" si="37"/>
        <v>55943</v>
      </c>
      <c r="B390" s="628">
        <v>0.36033024982333545</v>
      </c>
      <c r="C390" s="620">
        <v>0.63966975017666461</v>
      </c>
      <c r="D390" s="621">
        <f t="shared" si="36"/>
        <v>1</v>
      </c>
      <c r="E390" s="628">
        <f t="shared" si="38"/>
        <v>1</v>
      </c>
      <c r="F390" s="620">
        <f t="shared" si="38"/>
        <v>0</v>
      </c>
      <c r="G390" s="621">
        <f t="shared" si="38"/>
        <v>1</v>
      </c>
      <c r="H390" s="628">
        <f t="shared" si="38"/>
        <v>1</v>
      </c>
      <c r="I390" s="620">
        <f t="shared" si="38"/>
        <v>1</v>
      </c>
      <c r="J390" s="620">
        <f t="shared" si="38"/>
        <v>1</v>
      </c>
      <c r="K390" s="620">
        <f t="shared" si="38"/>
        <v>1</v>
      </c>
      <c r="L390" s="620">
        <f t="shared" si="38"/>
        <v>1</v>
      </c>
      <c r="M390" s="621">
        <f t="shared" si="38"/>
        <v>1</v>
      </c>
    </row>
    <row r="391" spans="1:13" x14ac:dyDescent="0.25">
      <c r="A391" s="575">
        <f t="shared" si="37"/>
        <v>55974</v>
      </c>
      <c r="B391" s="627">
        <v>0.36033024982333545</v>
      </c>
      <c r="C391" s="625">
        <v>0.63966975017666461</v>
      </c>
      <c r="D391" s="626">
        <f t="shared" si="36"/>
        <v>1</v>
      </c>
      <c r="E391" s="627">
        <f t="shared" si="38"/>
        <v>1</v>
      </c>
      <c r="F391" s="625">
        <f t="shared" si="38"/>
        <v>0</v>
      </c>
      <c r="G391" s="626">
        <f t="shared" si="38"/>
        <v>1</v>
      </c>
      <c r="H391" s="627">
        <f t="shared" si="38"/>
        <v>1</v>
      </c>
      <c r="I391" s="625">
        <f t="shared" si="38"/>
        <v>1</v>
      </c>
      <c r="J391" s="625">
        <f t="shared" si="38"/>
        <v>1</v>
      </c>
      <c r="K391" s="625">
        <f t="shared" si="38"/>
        <v>1</v>
      </c>
      <c r="L391" s="625">
        <f t="shared" si="38"/>
        <v>1</v>
      </c>
      <c r="M391" s="626">
        <f t="shared" si="38"/>
        <v>1</v>
      </c>
    </row>
    <row r="392" spans="1:13" x14ac:dyDescent="0.25">
      <c r="A392" s="567">
        <f t="shared" si="37"/>
        <v>56004</v>
      </c>
      <c r="B392" s="628">
        <v>0.36033024982333545</v>
      </c>
      <c r="C392" s="620">
        <v>0.63966975017666461</v>
      </c>
      <c r="D392" s="621">
        <f t="shared" si="36"/>
        <v>1</v>
      </c>
      <c r="E392" s="628">
        <f t="shared" si="38"/>
        <v>1</v>
      </c>
      <c r="F392" s="620">
        <f t="shared" si="38"/>
        <v>0</v>
      </c>
      <c r="G392" s="621">
        <f t="shared" si="38"/>
        <v>1</v>
      </c>
      <c r="H392" s="628">
        <f t="shared" si="38"/>
        <v>1</v>
      </c>
      <c r="I392" s="620">
        <f t="shared" si="38"/>
        <v>1</v>
      </c>
      <c r="J392" s="620">
        <f t="shared" si="38"/>
        <v>1</v>
      </c>
      <c r="K392" s="620">
        <f t="shared" si="38"/>
        <v>1</v>
      </c>
      <c r="L392" s="620">
        <f t="shared" si="38"/>
        <v>1</v>
      </c>
      <c r="M392" s="621">
        <f t="shared" si="38"/>
        <v>1</v>
      </c>
    </row>
    <row r="393" spans="1:13" x14ac:dyDescent="0.25">
      <c r="A393" s="575">
        <f t="shared" si="37"/>
        <v>56035</v>
      </c>
      <c r="B393" s="627">
        <v>0.36033024982333545</v>
      </c>
      <c r="C393" s="625">
        <v>0.63966975017666461</v>
      </c>
      <c r="D393" s="626">
        <f t="shared" si="36"/>
        <v>1</v>
      </c>
      <c r="E393" s="627">
        <f t="shared" si="38"/>
        <v>1</v>
      </c>
      <c r="F393" s="625">
        <f t="shared" si="38"/>
        <v>0</v>
      </c>
      <c r="G393" s="626">
        <f t="shared" si="38"/>
        <v>1</v>
      </c>
      <c r="H393" s="627">
        <f t="shared" si="38"/>
        <v>1</v>
      </c>
      <c r="I393" s="625">
        <f t="shared" si="38"/>
        <v>1</v>
      </c>
      <c r="J393" s="625">
        <f t="shared" si="38"/>
        <v>1</v>
      </c>
      <c r="K393" s="625">
        <f t="shared" si="38"/>
        <v>1</v>
      </c>
      <c r="L393" s="625">
        <f t="shared" si="38"/>
        <v>1</v>
      </c>
      <c r="M393" s="626">
        <f t="shared" si="38"/>
        <v>1</v>
      </c>
    </row>
    <row r="394" spans="1:13" x14ac:dyDescent="0.25">
      <c r="A394" s="567">
        <f t="shared" si="37"/>
        <v>56065</v>
      </c>
      <c r="B394" s="628">
        <v>0.36033024982333545</v>
      </c>
      <c r="C394" s="620">
        <v>0.63966975017666461</v>
      </c>
      <c r="D394" s="621">
        <f t="shared" si="36"/>
        <v>1</v>
      </c>
      <c r="E394" s="628">
        <f t="shared" si="38"/>
        <v>1</v>
      </c>
      <c r="F394" s="620">
        <f t="shared" si="38"/>
        <v>0</v>
      </c>
      <c r="G394" s="621">
        <f t="shared" si="38"/>
        <v>1</v>
      </c>
      <c r="H394" s="628">
        <f t="shared" si="38"/>
        <v>1</v>
      </c>
      <c r="I394" s="620">
        <f t="shared" si="38"/>
        <v>1</v>
      </c>
      <c r="J394" s="620">
        <f t="shared" si="38"/>
        <v>1</v>
      </c>
      <c r="K394" s="620">
        <f t="shared" si="38"/>
        <v>1</v>
      </c>
      <c r="L394" s="620">
        <f t="shared" si="38"/>
        <v>1</v>
      </c>
      <c r="M394" s="621">
        <f t="shared" si="38"/>
        <v>1</v>
      </c>
    </row>
    <row r="395" spans="1:13" x14ac:dyDescent="0.25">
      <c r="A395" s="575">
        <f t="shared" si="37"/>
        <v>56096</v>
      </c>
      <c r="B395" s="627">
        <v>0.36033024982333545</v>
      </c>
      <c r="C395" s="625">
        <v>0.63966975017666461</v>
      </c>
      <c r="D395" s="626">
        <f t="shared" si="36"/>
        <v>1</v>
      </c>
      <c r="E395" s="627">
        <f t="shared" si="38"/>
        <v>1</v>
      </c>
      <c r="F395" s="625">
        <f t="shared" si="38"/>
        <v>0</v>
      </c>
      <c r="G395" s="626">
        <f t="shared" si="38"/>
        <v>1</v>
      </c>
      <c r="H395" s="627">
        <f t="shared" si="38"/>
        <v>1</v>
      </c>
      <c r="I395" s="625">
        <f t="shared" si="38"/>
        <v>1</v>
      </c>
      <c r="J395" s="625">
        <f t="shared" si="38"/>
        <v>1</v>
      </c>
      <c r="K395" s="625">
        <f t="shared" si="38"/>
        <v>1</v>
      </c>
      <c r="L395" s="625">
        <f t="shared" si="38"/>
        <v>1</v>
      </c>
      <c r="M395" s="626">
        <f t="shared" si="38"/>
        <v>1</v>
      </c>
    </row>
    <row r="396" spans="1:13" x14ac:dyDescent="0.25">
      <c r="A396" s="567">
        <f t="shared" si="37"/>
        <v>56127</v>
      </c>
      <c r="B396" s="628">
        <v>0.36033024982333545</v>
      </c>
      <c r="C396" s="620">
        <v>0.63966975017666461</v>
      </c>
      <c r="D396" s="621">
        <f t="shared" si="36"/>
        <v>1</v>
      </c>
      <c r="E396" s="628">
        <f t="shared" si="38"/>
        <v>1</v>
      </c>
      <c r="F396" s="620">
        <f t="shared" si="38"/>
        <v>0</v>
      </c>
      <c r="G396" s="621">
        <f t="shared" si="38"/>
        <v>1</v>
      </c>
      <c r="H396" s="628">
        <f t="shared" si="38"/>
        <v>1</v>
      </c>
      <c r="I396" s="620">
        <f t="shared" si="38"/>
        <v>1</v>
      </c>
      <c r="J396" s="620">
        <f t="shared" si="38"/>
        <v>1</v>
      </c>
      <c r="K396" s="620">
        <f t="shared" si="38"/>
        <v>1</v>
      </c>
      <c r="L396" s="620">
        <f t="shared" si="38"/>
        <v>1</v>
      </c>
      <c r="M396" s="621">
        <f t="shared" si="38"/>
        <v>1</v>
      </c>
    </row>
    <row r="397" spans="1:13" x14ac:dyDescent="0.25">
      <c r="A397" s="575">
        <f t="shared" si="37"/>
        <v>56157</v>
      </c>
      <c r="B397" s="627">
        <v>0.36033024982333545</v>
      </c>
      <c r="C397" s="625">
        <v>0.63966975017666461</v>
      </c>
      <c r="D397" s="626">
        <f t="shared" si="36"/>
        <v>1</v>
      </c>
      <c r="E397" s="627">
        <f t="shared" si="38"/>
        <v>1</v>
      </c>
      <c r="F397" s="625">
        <f t="shared" si="38"/>
        <v>0</v>
      </c>
      <c r="G397" s="626">
        <f t="shared" si="38"/>
        <v>1</v>
      </c>
      <c r="H397" s="627">
        <f t="shared" si="38"/>
        <v>1</v>
      </c>
      <c r="I397" s="625">
        <f t="shared" si="38"/>
        <v>1</v>
      </c>
      <c r="J397" s="625">
        <f t="shared" si="38"/>
        <v>1</v>
      </c>
      <c r="K397" s="625">
        <f t="shared" si="38"/>
        <v>1</v>
      </c>
      <c r="L397" s="625">
        <f t="shared" si="38"/>
        <v>1</v>
      </c>
      <c r="M397" s="626">
        <f t="shared" si="38"/>
        <v>1</v>
      </c>
    </row>
    <row r="398" spans="1:13" x14ac:dyDescent="0.25">
      <c r="A398" s="567">
        <f t="shared" si="37"/>
        <v>56188</v>
      </c>
      <c r="B398" s="628">
        <v>0.36033024982333545</v>
      </c>
      <c r="C398" s="620">
        <v>0.63966975017666461</v>
      </c>
      <c r="D398" s="621">
        <f t="shared" si="36"/>
        <v>1</v>
      </c>
      <c r="E398" s="628">
        <f t="shared" si="38"/>
        <v>1</v>
      </c>
      <c r="F398" s="620">
        <f t="shared" si="38"/>
        <v>0</v>
      </c>
      <c r="G398" s="621">
        <f t="shared" si="38"/>
        <v>1</v>
      </c>
      <c r="H398" s="628">
        <f t="shared" si="38"/>
        <v>1</v>
      </c>
      <c r="I398" s="620">
        <f t="shared" si="38"/>
        <v>1</v>
      </c>
      <c r="J398" s="620">
        <f t="shared" si="38"/>
        <v>1</v>
      </c>
      <c r="K398" s="620">
        <f t="shared" si="38"/>
        <v>1</v>
      </c>
      <c r="L398" s="620">
        <f t="shared" si="38"/>
        <v>1</v>
      </c>
      <c r="M398" s="621">
        <f t="shared" si="38"/>
        <v>1</v>
      </c>
    </row>
    <row r="399" spans="1:13" x14ac:dyDescent="0.25">
      <c r="A399" s="575">
        <f t="shared" si="37"/>
        <v>56218</v>
      </c>
      <c r="B399" s="627">
        <v>0.36033024982333545</v>
      </c>
      <c r="C399" s="625">
        <v>0.63966975017666461</v>
      </c>
      <c r="D399" s="626">
        <f t="shared" si="36"/>
        <v>1</v>
      </c>
      <c r="E399" s="627">
        <f t="shared" si="38"/>
        <v>1</v>
      </c>
      <c r="F399" s="625">
        <f t="shared" si="38"/>
        <v>0</v>
      </c>
      <c r="G399" s="626">
        <f t="shared" si="38"/>
        <v>1</v>
      </c>
      <c r="H399" s="627">
        <f t="shared" si="38"/>
        <v>1</v>
      </c>
      <c r="I399" s="625">
        <f t="shared" si="38"/>
        <v>1</v>
      </c>
      <c r="J399" s="625">
        <f t="shared" si="38"/>
        <v>1</v>
      </c>
      <c r="K399" s="625">
        <f t="shared" si="38"/>
        <v>1</v>
      </c>
      <c r="L399" s="625">
        <f t="shared" si="38"/>
        <v>1</v>
      </c>
      <c r="M399" s="626">
        <f t="shared" si="38"/>
        <v>1</v>
      </c>
    </row>
    <row r="400" spans="1:13" x14ac:dyDescent="0.25">
      <c r="A400" s="567">
        <f t="shared" si="37"/>
        <v>56249</v>
      </c>
      <c r="B400" s="628">
        <v>0.36033024982333545</v>
      </c>
      <c r="C400" s="620">
        <v>0.63966975017666461</v>
      </c>
      <c r="D400" s="621">
        <f t="shared" si="36"/>
        <v>1</v>
      </c>
      <c r="E400" s="628">
        <f t="shared" si="38"/>
        <v>1</v>
      </c>
      <c r="F400" s="620">
        <f t="shared" si="38"/>
        <v>0</v>
      </c>
      <c r="G400" s="621">
        <f t="shared" si="38"/>
        <v>1</v>
      </c>
      <c r="H400" s="628">
        <f t="shared" si="38"/>
        <v>1</v>
      </c>
      <c r="I400" s="620">
        <f t="shared" si="38"/>
        <v>1</v>
      </c>
      <c r="J400" s="620">
        <f t="shared" si="38"/>
        <v>1</v>
      </c>
      <c r="K400" s="620">
        <f t="shared" si="38"/>
        <v>1</v>
      </c>
      <c r="L400" s="620">
        <f t="shared" si="38"/>
        <v>1</v>
      </c>
      <c r="M400" s="621">
        <f t="shared" si="38"/>
        <v>1</v>
      </c>
    </row>
    <row r="401" spans="1:13" x14ac:dyDescent="0.25">
      <c r="A401" s="575">
        <f t="shared" si="37"/>
        <v>56280</v>
      </c>
      <c r="B401" s="627">
        <v>0.36033024982333545</v>
      </c>
      <c r="C401" s="625">
        <v>0.63966975017666461</v>
      </c>
      <c r="D401" s="626">
        <f t="shared" si="36"/>
        <v>1</v>
      </c>
      <c r="E401" s="627">
        <f t="shared" si="38"/>
        <v>1</v>
      </c>
      <c r="F401" s="625">
        <f t="shared" si="38"/>
        <v>0</v>
      </c>
      <c r="G401" s="626">
        <f t="shared" si="38"/>
        <v>1</v>
      </c>
      <c r="H401" s="627">
        <f t="shared" si="38"/>
        <v>1</v>
      </c>
      <c r="I401" s="625">
        <f t="shared" si="38"/>
        <v>1</v>
      </c>
      <c r="J401" s="625">
        <f t="shared" si="38"/>
        <v>1</v>
      </c>
      <c r="K401" s="625">
        <f t="shared" si="38"/>
        <v>1</v>
      </c>
      <c r="L401" s="625">
        <f t="shared" si="38"/>
        <v>1</v>
      </c>
      <c r="M401" s="626">
        <f t="shared" si="38"/>
        <v>1</v>
      </c>
    </row>
    <row r="402" spans="1:13" x14ac:dyDescent="0.25">
      <c r="A402" s="567">
        <f t="shared" si="37"/>
        <v>56308</v>
      </c>
      <c r="B402" s="628">
        <v>0.36033024982333545</v>
      </c>
      <c r="C402" s="620">
        <v>0.63966975017666461</v>
      </c>
      <c r="D402" s="621">
        <f t="shared" si="36"/>
        <v>1</v>
      </c>
      <c r="E402" s="628">
        <f t="shared" si="38"/>
        <v>1</v>
      </c>
      <c r="F402" s="620">
        <f t="shared" si="38"/>
        <v>0</v>
      </c>
      <c r="G402" s="621">
        <f t="shared" si="38"/>
        <v>1</v>
      </c>
      <c r="H402" s="628">
        <f t="shared" si="38"/>
        <v>1</v>
      </c>
      <c r="I402" s="620">
        <f t="shared" si="38"/>
        <v>1</v>
      </c>
      <c r="J402" s="620">
        <f t="shared" si="38"/>
        <v>1</v>
      </c>
      <c r="K402" s="620">
        <f t="shared" si="38"/>
        <v>1</v>
      </c>
      <c r="L402" s="620">
        <f t="shared" si="38"/>
        <v>1</v>
      </c>
      <c r="M402" s="621">
        <f t="shared" si="38"/>
        <v>1</v>
      </c>
    </row>
    <row r="403" spans="1:13" x14ac:dyDescent="0.25">
      <c r="A403" s="575">
        <f t="shared" si="37"/>
        <v>56339</v>
      </c>
      <c r="B403" s="627">
        <v>0.36033024982333545</v>
      </c>
      <c r="C403" s="625">
        <v>0.63966975017666461</v>
      </c>
      <c r="D403" s="626">
        <f t="shared" si="36"/>
        <v>1</v>
      </c>
      <c r="E403" s="627">
        <f t="shared" ref="E403:M418" si="39">+E402</f>
        <v>1</v>
      </c>
      <c r="F403" s="625">
        <f t="shared" si="39"/>
        <v>0</v>
      </c>
      <c r="G403" s="626">
        <f t="shared" si="39"/>
        <v>1</v>
      </c>
      <c r="H403" s="627">
        <f t="shared" si="39"/>
        <v>1</v>
      </c>
      <c r="I403" s="625">
        <f t="shared" si="39"/>
        <v>1</v>
      </c>
      <c r="J403" s="625">
        <f t="shared" si="39"/>
        <v>1</v>
      </c>
      <c r="K403" s="625">
        <f t="shared" si="39"/>
        <v>1</v>
      </c>
      <c r="L403" s="625">
        <f t="shared" si="39"/>
        <v>1</v>
      </c>
      <c r="M403" s="626">
        <f t="shared" si="39"/>
        <v>1</v>
      </c>
    </row>
    <row r="404" spans="1:13" x14ac:dyDescent="0.25">
      <c r="A404" s="567">
        <f t="shared" si="37"/>
        <v>56369</v>
      </c>
      <c r="B404" s="628">
        <v>0.36033024982333545</v>
      </c>
      <c r="C404" s="620">
        <v>0.63966975017666461</v>
      </c>
      <c r="D404" s="621">
        <f t="shared" si="36"/>
        <v>1</v>
      </c>
      <c r="E404" s="628">
        <f t="shared" si="39"/>
        <v>1</v>
      </c>
      <c r="F404" s="620">
        <f t="shared" si="39"/>
        <v>0</v>
      </c>
      <c r="G404" s="621">
        <f t="shared" si="39"/>
        <v>1</v>
      </c>
      <c r="H404" s="628">
        <f t="shared" si="39"/>
        <v>1</v>
      </c>
      <c r="I404" s="620">
        <f t="shared" si="39"/>
        <v>1</v>
      </c>
      <c r="J404" s="620">
        <f t="shared" si="39"/>
        <v>1</v>
      </c>
      <c r="K404" s="620">
        <f t="shared" si="39"/>
        <v>1</v>
      </c>
      <c r="L404" s="620">
        <f t="shared" si="39"/>
        <v>1</v>
      </c>
      <c r="M404" s="621">
        <f t="shared" si="39"/>
        <v>1</v>
      </c>
    </row>
    <row r="405" spans="1:13" x14ac:dyDescent="0.25">
      <c r="A405" s="575">
        <f t="shared" si="37"/>
        <v>56400</v>
      </c>
      <c r="B405" s="627">
        <v>0.36033024982333545</v>
      </c>
      <c r="C405" s="625">
        <v>0.63966975017666461</v>
      </c>
      <c r="D405" s="626">
        <f t="shared" si="36"/>
        <v>1</v>
      </c>
      <c r="E405" s="627">
        <f t="shared" si="39"/>
        <v>1</v>
      </c>
      <c r="F405" s="625">
        <f t="shared" si="39"/>
        <v>0</v>
      </c>
      <c r="G405" s="626">
        <f t="shared" si="39"/>
        <v>1</v>
      </c>
      <c r="H405" s="627">
        <f t="shared" si="39"/>
        <v>1</v>
      </c>
      <c r="I405" s="625">
        <f t="shared" si="39"/>
        <v>1</v>
      </c>
      <c r="J405" s="625">
        <f t="shared" si="39"/>
        <v>1</v>
      </c>
      <c r="K405" s="625">
        <f t="shared" si="39"/>
        <v>1</v>
      </c>
      <c r="L405" s="625">
        <f t="shared" si="39"/>
        <v>1</v>
      </c>
      <c r="M405" s="626">
        <f t="shared" si="39"/>
        <v>1</v>
      </c>
    </row>
    <row r="406" spans="1:13" x14ac:dyDescent="0.25">
      <c r="A406" s="567">
        <f t="shared" si="37"/>
        <v>56430</v>
      </c>
      <c r="B406" s="628">
        <v>0.36033024982333545</v>
      </c>
      <c r="C406" s="620">
        <v>0.63966975017666461</v>
      </c>
      <c r="D406" s="621">
        <f t="shared" si="36"/>
        <v>1</v>
      </c>
      <c r="E406" s="628">
        <f t="shared" si="39"/>
        <v>1</v>
      </c>
      <c r="F406" s="620">
        <f t="shared" si="39"/>
        <v>0</v>
      </c>
      <c r="G406" s="621">
        <f t="shared" si="39"/>
        <v>1</v>
      </c>
      <c r="H406" s="628">
        <f t="shared" si="39"/>
        <v>1</v>
      </c>
      <c r="I406" s="620">
        <f t="shared" si="39"/>
        <v>1</v>
      </c>
      <c r="J406" s="620">
        <f t="shared" si="39"/>
        <v>1</v>
      </c>
      <c r="K406" s="620">
        <f t="shared" si="39"/>
        <v>1</v>
      </c>
      <c r="L406" s="620">
        <f t="shared" si="39"/>
        <v>1</v>
      </c>
      <c r="M406" s="621">
        <f t="shared" si="39"/>
        <v>1</v>
      </c>
    </row>
    <row r="407" spans="1:13" x14ac:dyDescent="0.25">
      <c r="A407" s="575">
        <f t="shared" si="37"/>
        <v>56461</v>
      </c>
      <c r="B407" s="627">
        <v>0.36033024982333545</v>
      </c>
      <c r="C407" s="625">
        <v>0.63966975017666461</v>
      </c>
      <c r="D407" s="626">
        <f t="shared" si="36"/>
        <v>1</v>
      </c>
      <c r="E407" s="627">
        <f t="shared" si="39"/>
        <v>1</v>
      </c>
      <c r="F407" s="625">
        <f t="shared" si="39"/>
        <v>0</v>
      </c>
      <c r="G407" s="626">
        <f t="shared" si="39"/>
        <v>1</v>
      </c>
      <c r="H407" s="627">
        <f t="shared" si="39"/>
        <v>1</v>
      </c>
      <c r="I407" s="625">
        <f t="shared" si="39"/>
        <v>1</v>
      </c>
      <c r="J407" s="625">
        <f t="shared" si="39"/>
        <v>1</v>
      </c>
      <c r="K407" s="625">
        <f t="shared" si="39"/>
        <v>1</v>
      </c>
      <c r="L407" s="625">
        <f t="shared" si="39"/>
        <v>1</v>
      </c>
      <c r="M407" s="626">
        <f t="shared" si="39"/>
        <v>1</v>
      </c>
    </row>
    <row r="408" spans="1:13" x14ac:dyDescent="0.25">
      <c r="A408" s="567">
        <f t="shared" si="37"/>
        <v>56492</v>
      </c>
      <c r="B408" s="628">
        <v>0.36033024982333545</v>
      </c>
      <c r="C408" s="620">
        <v>0.63966975017666461</v>
      </c>
      <c r="D408" s="621">
        <f t="shared" si="36"/>
        <v>1</v>
      </c>
      <c r="E408" s="628">
        <f t="shared" si="39"/>
        <v>1</v>
      </c>
      <c r="F408" s="620">
        <f t="shared" si="39"/>
        <v>0</v>
      </c>
      <c r="G408" s="621">
        <f t="shared" si="39"/>
        <v>1</v>
      </c>
      <c r="H408" s="628">
        <f t="shared" si="39"/>
        <v>1</v>
      </c>
      <c r="I408" s="620">
        <f t="shared" si="39"/>
        <v>1</v>
      </c>
      <c r="J408" s="620">
        <f t="shared" si="39"/>
        <v>1</v>
      </c>
      <c r="K408" s="620">
        <f t="shared" si="39"/>
        <v>1</v>
      </c>
      <c r="L408" s="620">
        <f t="shared" si="39"/>
        <v>1</v>
      </c>
      <c r="M408" s="621">
        <f t="shared" si="39"/>
        <v>1</v>
      </c>
    </row>
    <row r="409" spans="1:13" x14ac:dyDescent="0.25">
      <c r="A409" s="575">
        <f t="shared" si="37"/>
        <v>56522</v>
      </c>
      <c r="B409" s="627">
        <v>0.36033024982333545</v>
      </c>
      <c r="C409" s="625">
        <v>0.63966975017666461</v>
      </c>
      <c r="D409" s="626">
        <f t="shared" si="36"/>
        <v>1</v>
      </c>
      <c r="E409" s="627">
        <f t="shared" si="39"/>
        <v>1</v>
      </c>
      <c r="F409" s="625">
        <f t="shared" si="39"/>
        <v>0</v>
      </c>
      <c r="G409" s="626">
        <f t="shared" si="39"/>
        <v>1</v>
      </c>
      <c r="H409" s="627">
        <f t="shared" si="39"/>
        <v>1</v>
      </c>
      <c r="I409" s="625">
        <f t="shared" si="39"/>
        <v>1</v>
      </c>
      <c r="J409" s="625">
        <f t="shared" si="39"/>
        <v>1</v>
      </c>
      <c r="K409" s="625">
        <f t="shared" si="39"/>
        <v>1</v>
      </c>
      <c r="L409" s="625">
        <f t="shared" si="39"/>
        <v>1</v>
      </c>
      <c r="M409" s="626">
        <f t="shared" si="39"/>
        <v>1</v>
      </c>
    </row>
    <row r="410" spans="1:13" x14ac:dyDescent="0.25">
      <c r="A410" s="567">
        <f t="shared" si="37"/>
        <v>56553</v>
      </c>
      <c r="B410" s="628">
        <v>0.36033024982333545</v>
      </c>
      <c r="C410" s="620">
        <v>0.63966975017666461</v>
      </c>
      <c r="D410" s="621">
        <f t="shared" si="36"/>
        <v>1</v>
      </c>
      <c r="E410" s="628">
        <f t="shared" si="39"/>
        <v>1</v>
      </c>
      <c r="F410" s="620">
        <f t="shared" si="39"/>
        <v>0</v>
      </c>
      <c r="G410" s="621">
        <f t="shared" si="39"/>
        <v>1</v>
      </c>
      <c r="H410" s="628">
        <f t="shared" si="39"/>
        <v>1</v>
      </c>
      <c r="I410" s="620">
        <f t="shared" si="39"/>
        <v>1</v>
      </c>
      <c r="J410" s="620">
        <f t="shared" si="39"/>
        <v>1</v>
      </c>
      <c r="K410" s="620">
        <f t="shared" si="39"/>
        <v>1</v>
      </c>
      <c r="L410" s="620">
        <f t="shared" si="39"/>
        <v>1</v>
      </c>
      <c r="M410" s="621">
        <f t="shared" si="39"/>
        <v>1</v>
      </c>
    </row>
    <row r="411" spans="1:13" x14ac:dyDescent="0.25">
      <c r="A411" s="575">
        <f t="shared" si="37"/>
        <v>56583</v>
      </c>
      <c r="B411" s="627">
        <v>0.36033024982333545</v>
      </c>
      <c r="C411" s="625">
        <v>0.63966975017666461</v>
      </c>
      <c r="D411" s="626">
        <f t="shared" si="36"/>
        <v>1</v>
      </c>
      <c r="E411" s="627">
        <f t="shared" si="39"/>
        <v>1</v>
      </c>
      <c r="F411" s="625">
        <f t="shared" si="39"/>
        <v>0</v>
      </c>
      <c r="G411" s="626">
        <f t="shared" si="39"/>
        <v>1</v>
      </c>
      <c r="H411" s="627">
        <f t="shared" si="39"/>
        <v>1</v>
      </c>
      <c r="I411" s="625">
        <f t="shared" si="39"/>
        <v>1</v>
      </c>
      <c r="J411" s="625">
        <f t="shared" si="39"/>
        <v>1</v>
      </c>
      <c r="K411" s="625">
        <f t="shared" si="39"/>
        <v>1</v>
      </c>
      <c r="L411" s="625">
        <f t="shared" si="39"/>
        <v>1</v>
      </c>
      <c r="M411" s="626">
        <f t="shared" si="39"/>
        <v>1</v>
      </c>
    </row>
    <row r="412" spans="1:13" x14ac:dyDescent="0.25">
      <c r="A412" s="567">
        <f t="shared" si="37"/>
        <v>56614</v>
      </c>
      <c r="B412" s="628">
        <v>0.36033024982333545</v>
      </c>
      <c r="C412" s="620">
        <v>0.63966975017666461</v>
      </c>
      <c r="D412" s="621">
        <f t="shared" si="36"/>
        <v>1</v>
      </c>
      <c r="E412" s="628">
        <f t="shared" si="39"/>
        <v>1</v>
      </c>
      <c r="F412" s="620">
        <f t="shared" si="39"/>
        <v>0</v>
      </c>
      <c r="G412" s="621">
        <f t="shared" si="39"/>
        <v>1</v>
      </c>
      <c r="H412" s="628">
        <f t="shared" si="39"/>
        <v>1</v>
      </c>
      <c r="I412" s="620">
        <f t="shared" si="39"/>
        <v>1</v>
      </c>
      <c r="J412" s="620">
        <f t="shared" si="39"/>
        <v>1</v>
      </c>
      <c r="K412" s="620">
        <f t="shared" si="39"/>
        <v>1</v>
      </c>
      <c r="L412" s="620">
        <f t="shared" si="39"/>
        <v>1</v>
      </c>
      <c r="M412" s="621">
        <f t="shared" si="39"/>
        <v>1</v>
      </c>
    </row>
    <row r="413" spans="1:13" x14ac:dyDescent="0.25">
      <c r="A413" s="575">
        <f t="shared" si="37"/>
        <v>56645</v>
      </c>
      <c r="B413" s="627">
        <v>0.36033024982333545</v>
      </c>
      <c r="C413" s="625">
        <v>0.63966975017666461</v>
      </c>
      <c r="D413" s="626">
        <f t="shared" si="36"/>
        <v>1</v>
      </c>
      <c r="E413" s="627">
        <f t="shared" si="39"/>
        <v>1</v>
      </c>
      <c r="F413" s="625">
        <f t="shared" si="39"/>
        <v>0</v>
      </c>
      <c r="G413" s="626">
        <f t="shared" si="39"/>
        <v>1</v>
      </c>
      <c r="H413" s="627">
        <f t="shared" si="39"/>
        <v>1</v>
      </c>
      <c r="I413" s="625">
        <f t="shared" si="39"/>
        <v>1</v>
      </c>
      <c r="J413" s="625">
        <f t="shared" si="39"/>
        <v>1</v>
      </c>
      <c r="K413" s="625">
        <f t="shared" si="39"/>
        <v>1</v>
      </c>
      <c r="L413" s="625">
        <f t="shared" si="39"/>
        <v>1</v>
      </c>
      <c r="M413" s="626">
        <f t="shared" si="39"/>
        <v>1</v>
      </c>
    </row>
    <row r="414" spans="1:13" x14ac:dyDescent="0.25">
      <c r="A414" s="567">
        <f t="shared" si="37"/>
        <v>56673</v>
      </c>
      <c r="B414" s="628">
        <v>0.36033024982333545</v>
      </c>
      <c r="C414" s="620">
        <v>0.63966975017666461</v>
      </c>
      <c r="D414" s="621">
        <f t="shared" si="36"/>
        <v>1</v>
      </c>
      <c r="E414" s="628">
        <f t="shared" si="39"/>
        <v>1</v>
      </c>
      <c r="F414" s="620">
        <f t="shared" si="39"/>
        <v>0</v>
      </c>
      <c r="G414" s="621">
        <f t="shared" si="39"/>
        <v>1</v>
      </c>
      <c r="H414" s="628">
        <f t="shared" si="39"/>
        <v>1</v>
      </c>
      <c r="I414" s="620">
        <f t="shared" si="39"/>
        <v>1</v>
      </c>
      <c r="J414" s="620">
        <f t="shared" si="39"/>
        <v>1</v>
      </c>
      <c r="K414" s="620">
        <f t="shared" si="39"/>
        <v>1</v>
      </c>
      <c r="L414" s="620">
        <f t="shared" si="39"/>
        <v>1</v>
      </c>
      <c r="M414" s="621">
        <f t="shared" si="39"/>
        <v>1</v>
      </c>
    </row>
    <row r="415" spans="1:13" x14ac:dyDescent="0.25">
      <c r="A415" s="575">
        <f t="shared" si="37"/>
        <v>56704</v>
      </c>
      <c r="B415" s="627">
        <v>0.36033024982333545</v>
      </c>
      <c r="C415" s="625">
        <v>0.63966975017666461</v>
      </c>
      <c r="D415" s="626">
        <f t="shared" si="36"/>
        <v>1</v>
      </c>
      <c r="E415" s="627">
        <f t="shared" si="39"/>
        <v>1</v>
      </c>
      <c r="F415" s="625">
        <f t="shared" si="39"/>
        <v>0</v>
      </c>
      <c r="G415" s="626">
        <f t="shared" si="39"/>
        <v>1</v>
      </c>
      <c r="H415" s="627">
        <f t="shared" si="39"/>
        <v>1</v>
      </c>
      <c r="I415" s="625">
        <f t="shared" si="39"/>
        <v>1</v>
      </c>
      <c r="J415" s="625">
        <f t="shared" si="39"/>
        <v>1</v>
      </c>
      <c r="K415" s="625">
        <f t="shared" si="39"/>
        <v>1</v>
      </c>
      <c r="L415" s="625">
        <f t="shared" si="39"/>
        <v>1</v>
      </c>
      <c r="M415" s="626">
        <f t="shared" si="39"/>
        <v>1</v>
      </c>
    </row>
    <row r="416" spans="1:13" x14ac:dyDescent="0.25">
      <c r="A416" s="567">
        <f t="shared" si="37"/>
        <v>56734</v>
      </c>
      <c r="B416" s="628">
        <v>0.36033024982333545</v>
      </c>
      <c r="C416" s="620">
        <v>0.63966975017666461</v>
      </c>
      <c r="D416" s="621">
        <f t="shared" si="36"/>
        <v>1</v>
      </c>
      <c r="E416" s="628">
        <f t="shared" si="39"/>
        <v>1</v>
      </c>
      <c r="F416" s="620">
        <f t="shared" si="39"/>
        <v>0</v>
      </c>
      <c r="G416" s="621">
        <f t="shared" si="39"/>
        <v>1</v>
      </c>
      <c r="H416" s="628">
        <f t="shared" si="39"/>
        <v>1</v>
      </c>
      <c r="I416" s="620">
        <f t="shared" si="39"/>
        <v>1</v>
      </c>
      <c r="J416" s="620">
        <f t="shared" si="39"/>
        <v>1</v>
      </c>
      <c r="K416" s="620">
        <f t="shared" si="39"/>
        <v>1</v>
      </c>
      <c r="L416" s="620">
        <f t="shared" si="39"/>
        <v>1</v>
      </c>
      <c r="M416" s="621">
        <f t="shared" si="39"/>
        <v>1</v>
      </c>
    </row>
    <row r="417" spans="1:13" x14ac:dyDescent="0.25">
      <c r="A417" s="575">
        <f t="shared" si="37"/>
        <v>56765</v>
      </c>
      <c r="B417" s="627">
        <v>0.36033024982333545</v>
      </c>
      <c r="C417" s="625">
        <v>0.63966975017666461</v>
      </c>
      <c r="D417" s="626">
        <f t="shared" si="36"/>
        <v>1</v>
      </c>
      <c r="E417" s="627">
        <f t="shared" si="39"/>
        <v>1</v>
      </c>
      <c r="F417" s="625">
        <f t="shared" si="39"/>
        <v>0</v>
      </c>
      <c r="G417" s="626">
        <f t="shared" si="39"/>
        <v>1</v>
      </c>
      <c r="H417" s="627">
        <f t="shared" si="39"/>
        <v>1</v>
      </c>
      <c r="I417" s="625">
        <f t="shared" si="39"/>
        <v>1</v>
      </c>
      <c r="J417" s="625">
        <f t="shared" si="39"/>
        <v>1</v>
      </c>
      <c r="K417" s="625">
        <f t="shared" si="39"/>
        <v>1</v>
      </c>
      <c r="L417" s="625">
        <f t="shared" si="39"/>
        <v>1</v>
      </c>
      <c r="M417" s="626">
        <f t="shared" si="39"/>
        <v>1</v>
      </c>
    </row>
    <row r="418" spans="1:13" x14ac:dyDescent="0.25">
      <c r="A418" s="567">
        <f t="shared" si="37"/>
        <v>56795</v>
      </c>
      <c r="B418" s="628">
        <v>0.36033024982333545</v>
      </c>
      <c r="C418" s="620">
        <v>0.63966975017666461</v>
      </c>
      <c r="D418" s="621">
        <f t="shared" si="36"/>
        <v>1</v>
      </c>
      <c r="E418" s="628">
        <f t="shared" si="39"/>
        <v>1</v>
      </c>
      <c r="F418" s="620">
        <f t="shared" si="39"/>
        <v>0</v>
      </c>
      <c r="G418" s="621">
        <f t="shared" si="39"/>
        <v>1</v>
      </c>
      <c r="H418" s="628">
        <f t="shared" si="39"/>
        <v>1</v>
      </c>
      <c r="I418" s="620">
        <f t="shared" si="39"/>
        <v>1</v>
      </c>
      <c r="J418" s="620">
        <f t="shared" si="39"/>
        <v>1</v>
      </c>
      <c r="K418" s="620">
        <f t="shared" si="39"/>
        <v>1</v>
      </c>
      <c r="L418" s="620">
        <f t="shared" si="39"/>
        <v>1</v>
      </c>
      <c r="M418" s="621">
        <f t="shared" si="39"/>
        <v>1</v>
      </c>
    </row>
    <row r="419" spans="1:13" x14ac:dyDescent="0.25">
      <c r="A419" s="575">
        <f t="shared" si="37"/>
        <v>56826</v>
      </c>
      <c r="B419" s="627">
        <v>0.36033024982333545</v>
      </c>
      <c r="C419" s="625">
        <v>0.63966975017666461</v>
      </c>
      <c r="D419" s="626">
        <f t="shared" si="36"/>
        <v>1</v>
      </c>
      <c r="E419" s="627">
        <f t="shared" ref="E419:M434" si="40">+E418</f>
        <v>1</v>
      </c>
      <c r="F419" s="625">
        <f t="shared" si="40"/>
        <v>0</v>
      </c>
      <c r="G419" s="626">
        <f t="shared" si="40"/>
        <v>1</v>
      </c>
      <c r="H419" s="627">
        <f t="shared" si="40"/>
        <v>1</v>
      </c>
      <c r="I419" s="625">
        <f t="shared" si="40"/>
        <v>1</v>
      </c>
      <c r="J419" s="625">
        <f t="shared" si="40"/>
        <v>1</v>
      </c>
      <c r="K419" s="625">
        <f t="shared" si="40"/>
        <v>1</v>
      </c>
      <c r="L419" s="625">
        <f t="shared" si="40"/>
        <v>1</v>
      </c>
      <c r="M419" s="626">
        <f t="shared" si="40"/>
        <v>1</v>
      </c>
    </row>
    <row r="420" spans="1:13" x14ac:dyDescent="0.25">
      <c r="A420" s="567">
        <f t="shared" si="37"/>
        <v>56857</v>
      </c>
      <c r="B420" s="628">
        <v>0.36033024982333545</v>
      </c>
      <c r="C420" s="620">
        <v>0.63966975017666461</v>
      </c>
      <c r="D420" s="621">
        <f t="shared" si="36"/>
        <v>1</v>
      </c>
      <c r="E420" s="628">
        <f t="shared" si="40"/>
        <v>1</v>
      </c>
      <c r="F420" s="620">
        <f t="shared" si="40"/>
        <v>0</v>
      </c>
      <c r="G420" s="621">
        <f t="shared" si="40"/>
        <v>1</v>
      </c>
      <c r="H420" s="628">
        <f t="shared" si="40"/>
        <v>1</v>
      </c>
      <c r="I420" s="620">
        <f t="shared" si="40"/>
        <v>1</v>
      </c>
      <c r="J420" s="620">
        <f t="shared" si="40"/>
        <v>1</v>
      </c>
      <c r="K420" s="620">
        <f t="shared" si="40"/>
        <v>1</v>
      </c>
      <c r="L420" s="620">
        <f t="shared" si="40"/>
        <v>1</v>
      </c>
      <c r="M420" s="621">
        <f t="shared" si="40"/>
        <v>1</v>
      </c>
    </row>
    <row r="421" spans="1:13" x14ac:dyDescent="0.25">
      <c r="A421" s="575">
        <f t="shared" si="37"/>
        <v>56887</v>
      </c>
      <c r="B421" s="627">
        <v>0.36033024982333545</v>
      </c>
      <c r="C421" s="625">
        <v>0.63966975017666461</v>
      </c>
      <c r="D421" s="626">
        <f t="shared" si="36"/>
        <v>1</v>
      </c>
      <c r="E421" s="627">
        <f t="shared" si="40"/>
        <v>1</v>
      </c>
      <c r="F421" s="625">
        <f t="shared" si="40"/>
        <v>0</v>
      </c>
      <c r="G421" s="626">
        <f t="shared" si="40"/>
        <v>1</v>
      </c>
      <c r="H421" s="627">
        <f t="shared" si="40"/>
        <v>1</v>
      </c>
      <c r="I421" s="625">
        <f t="shared" si="40"/>
        <v>1</v>
      </c>
      <c r="J421" s="625">
        <f t="shared" si="40"/>
        <v>1</v>
      </c>
      <c r="K421" s="625">
        <f t="shared" si="40"/>
        <v>1</v>
      </c>
      <c r="L421" s="625">
        <f t="shared" si="40"/>
        <v>1</v>
      </c>
      <c r="M421" s="626">
        <f t="shared" si="40"/>
        <v>1</v>
      </c>
    </row>
    <row r="422" spans="1:13" x14ac:dyDescent="0.25">
      <c r="A422" s="567">
        <f t="shared" si="37"/>
        <v>56918</v>
      </c>
      <c r="B422" s="628">
        <v>0.36033024982333545</v>
      </c>
      <c r="C422" s="620">
        <v>0.63966975017666461</v>
      </c>
      <c r="D422" s="621">
        <f t="shared" si="36"/>
        <v>1</v>
      </c>
      <c r="E422" s="628">
        <f t="shared" si="40"/>
        <v>1</v>
      </c>
      <c r="F422" s="620">
        <f t="shared" si="40"/>
        <v>0</v>
      </c>
      <c r="G422" s="621">
        <f t="shared" si="40"/>
        <v>1</v>
      </c>
      <c r="H422" s="628">
        <f t="shared" si="40"/>
        <v>1</v>
      </c>
      <c r="I422" s="620">
        <f t="shared" si="40"/>
        <v>1</v>
      </c>
      <c r="J422" s="620">
        <f t="shared" si="40"/>
        <v>1</v>
      </c>
      <c r="K422" s="620">
        <f t="shared" si="40"/>
        <v>1</v>
      </c>
      <c r="L422" s="620">
        <f t="shared" si="40"/>
        <v>1</v>
      </c>
      <c r="M422" s="621">
        <f t="shared" si="40"/>
        <v>1</v>
      </c>
    </row>
    <row r="423" spans="1:13" x14ac:dyDescent="0.25">
      <c r="A423" s="575">
        <f t="shared" si="37"/>
        <v>56948</v>
      </c>
      <c r="B423" s="627">
        <v>0.36033024982333545</v>
      </c>
      <c r="C423" s="625">
        <v>0.63966975017666461</v>
      </c>
      <c r="D423" s="626">
        <f t="shared" si="36"/>
        <v>1</v>
      </c>
      <c r="E423" s="627">
        <f t="shared" si="40"/>
        <v>1</v>
      </c>
      <c r="F423" s="625">
        <f t="shared" si="40"/>
        <v>0</v>
      </c>
      <c r="G423" s="626">
        <f t="shared" si="40"/>
        <v>1</v>
      </c>
      <c r="H423" s="627">
        <f t="shared" si="40"/>
        <v>1</v>
      </c>
      <c r="I423" s="625">
        <f t="shared" si="40"/>
        <v>1</v>
      </c>
      <c r="J423" s="625">
        <f t="shared" si="40"/>
        <v>1</v>
      </c>
      <c r="K423" s="625">
        <f t="shared" si="40"/>
        <v>1</v>
      </c>
      <c r="L423" s="625">
        <f t="shared" si="40"/>
        <v>1</v>
      </c>
      <c r="M423" s="626">
        <f t="shared" si="40"/>
        <v>1</v>
      </c>
    </row>
    <row r="424" spans="1:13" x14ac:dyDescent="0.25">
      <c r="A424" s="567">
        <f t="shared" si="37"/>
        <v>56979</v>
      </c>
      <c r="B424" s="628">
        <v>0.36033024982333545</v>
      </c>
      <c r="C424" s="620">
        <v>0.63966975017666461</v>
      </c>
      <c r="D424" s="621">
        <f t="shared" si="36"/>
        <v>1</v>
      </c>
      <c r="E424" s="628">
        <f t="shared" si="40"/>
        <v>1</v>
      </c>
      <c r="F424" s="620">
        <f t="shared" si="40"/>
        <v>0</v>
      </c>
      <c r="G424" s="621">
        <f t="shared" si="40"/>
        <v>1</v>
      </c>
      <c r="H424" s="628">
        <f t="shared" si="40"/>
        <v>1</v>
      </c>
      <c r="I424" s="620">
        <f t="shared" si="40"/>
        <v>1</v>
      </c>
      <c r="J424" s="620">
        <f t="shared" si="40"/>
        <v>1</v>
      </c>
      <c r="K424" s="620">
        <f t="shared" si="40"/>
        <v>1</v>
      </c>
      <c r="L424" s="620">
        <f t="shared" si="40"/>
        <v>1</v>
      </c>
      <c r="M424" s="621">
        <f t="shared" si="40"/>
        <v>1</v>
      </c>
    </row>
    <row r="425" spans="1:13" x14ac:dyDescent="0.25">
      <c r="A425" s="575">
        <f t="shared" si="37"/>
        <v>57010</v>
      </c>
      <c r="B425" s="627">
        <v>0.36033024982333545</v>
      </c>
      <c r="C425" s="625">
        <v>0.63966975017666461</v>
      </c>
      <c r="D425" s="626">
        <f t="shared" si="36"/>
        <v>1</v>
      </c>
      <c r="E425" s="627">
        <f t="shared" si="40"/>
        <v>1</v>
      </c>
      <c r="F425" s="625">
        <f t="shared" si="40"/>
        <v>0</v>
      </c>
      <c r="G425" s="626">
        <f t="shared" si="40"/>
        <v>1</v>
      </c>
      <c r="H425" s="627">
        <f t="shared" si="40"/>
        <v>1</v>
      </c>
      <c r="I425" s="625">
        <f t="shared" si="40"/>
        <v>1</v>
      </c>
      <c r="J425" s="625">
        <f t="shared" si="40"/>
        <v>1</v>
      </c>
      <c r="K425" s="625">
        <f t="shared" si="40"/>
        <v>1</v>
      </c>
      <c r="L425" s="625">
        <f t="shared" si="40"/>
        <v>1</v>
      </c>
      <c r="M425" s="626">
        <f t="shared" si="40"/>
        <v>1</v>
      </c>
    </row>
    <row r="426" spans="1:13" x14ac:dyDescent="0.25">
      <c r="A426" s="567">
        <f t="shared" si="37"/>
        <v>57039</v>
      </c>
      <c r="B426" s="628">
        <v>0.36033024982333545</v>
      </c>
      <c r="C426" s="620">
        <v>0.63966975017666461</v>
      </c>
      <c r="D426" s="621">
        <f t="shared" si="36"/>
        <v>1</v>
      </c>
      <c r="E426" s="628">
        <f t="shared" si="40"/>
        <v>1</v>
      </c>
      <c r="F426" s="620">
        <f t="shared" si="40"/>
        <v>0</v>
      </c>
      <c r="G426" s="621">
        <f t="shared" si="40"/>
        <v>1</v>
      </c>
      <c r="H426" s="628">
        <f t="shared" si="40"/>
        <v>1</v>
      </c>
      <c r="I426" s="620">
        <f t="shared" si="40"/>
        <v>1</v>
      </c>
      <c r="J426" s="620">
        <f t="shared" si="40"/>
        <v>1</v>
      </c>
      <c r="K426" s="620">
        <f t="shared" si="40"/>
        <v>1</v>
      </c>
      <c r="L426" s="620">
        <f t="shared" si="40"/>
        <v>1</v>
      </c>
      <c r="M426" s="621">
        <f t="shared" si="40"/>
        <v>1</v>
      </c>
    </row>
    <row r="427" spans="1:13" x14ac:dyDescent="0.25">
      <c r="A427" s="575">
        <f t="shared" si="37"/>
        <v>57070</v>
      </c>
      <c r="B427" s="627">
        <v>0.36033024982333545</v>
      </c>
      <c r="C427" s="625">
        <v>0.63966975017666461</v>
      </c>
      <c r="D427" s="626">
        <f t="shared" si="36"/>
        <v>1</v>
      </c>
      <c r="E427" s="627">
        <f t="shared" si="40"/>
        <v>1</v>
      </c>
      <c r="F427" s="625">
        <f t="shared" si="40"/>
        <v>0</v>
      </c>
      <c r="G427" s="626">
        <f t="shared" si="40"/>
        <v>1</v>
      </c>
      <c r="H427" s="627">
        <f t="shared" si="40"/>
        <v>1</v>
      </c>
      <c r="I427" s="625">
        <f t="shared" si="40"/>
        <v>1</v>
      </c>
      <c r="J427" s="625">
        <f t="shared" si="40"/>
        <v>1</v>
      </c>
      <c r="K427" s="625">
        <f t="shared" si="40"/>
        <v>1</v>
      </c>
      <c r="L427" s="625">
        <f t="shared" si="40"/>
        <v>1</v>
      </c>
      <c r="M427" s="626">
        <f t="shared" si="40"/>
        <v>1</v>
      </c>
    </row>
    <row r="428" spans="1:13" x14ac:dyDescent="0.25">
      <c r="A428" s="567">
        <f t="shared" si="37"/>
        <v>57100</v>
      </c>
      <c r="B428" s="628">
        <v>0.36033024982333545</v>
      </c>
      <c r="C428" s="620">
        <v>0.63966975017666461</v>
      </c>
      <c r="D428" s="621">
        <f t="shared" si="36"/>
        <v>1</v>
      </c>
      <c r="E428" s="628">
        <f t="shared" si="40"/>
        <v>1</v>
      </c>
      <c r="F428" s="620">
        <f t="shared" si="40"/>
        <v>0</v>
      </c>
      <c r="G428" s="621">
        <f t="shared" si="40"/>
        <v>1</v>
      </c>
      <c r="H428" s="628">
        <f t="shared" si="40"/>
        <v>1</v>
      </c>
      <c r="I428" s="620">
        <f t="shared" si="40"/>
        <v>1</v>
      </c>
      <c r="J428" s="620">
        <f t="shared" si="40"/>
        <v>1</v>
      </c>
      <c r="K428" s="620">
        <f t="shared" si="40"/>
        <v>1</v>
      </c>
      <c r="L428" s="620">
        <f t="shared" si="40"/>
        <v>1</v>
      </c>
      <c r="M428" s="621">
        <f t="shared" si="40"/>
        <v>1</v>
      </c>
    </row>
    <row r="429" spans="1:13" x14ac:dyDescent="0.25">
      <c r="A429" s="575">
        <f t="shared" si="37"/>
        <v>57131</v>
      </c>
      <c r="B429" s="627">
        <v>0.36033024982333545</v>
      </c>
      <c r="C429" s="625">
        <v>0.63966975017666461</v>
      </c>
      <c r="D429" s="626">
        <f t="shared" si="36"/>
        <v>1</v>
      </c>
      <c r="E429" s="627">
        <f t="shared" si="40"/>
        <v>1</v>
      </c>
      <c r="F429" s="625">
        <f t="shared" si="40"/>
        <v>0</v>
      </c>
      <c r="G429" s="626">
        <f t="shared" si="40"/>
        <v>1</v>
      </c>
      <c r="H429" s="627">
        <f t="shared" si="40"/>
        <v>1</v>
      </c>
      <c r="I429" s="625">
        <f t="shared" si="40"/>
        <v>1</v>
      </c>
      <c r="J429" s="625">
        <f t="shared" si="40"/>
        <v>1</v>
      </c>
      <c r="K429" s="625">
        <f t="shared" si="40"/>
        <v>1</v>
      </c>
      <c r="L429" s="625">
        <f t="shared" si="40"/>
        <v>1</v>
      </c>
      <c r="M429" s="626">
        <f t="shared" si="40"/>
        <v>1</v>
      </c>
    </row>
    <row r="430" spans="1:13" x14ac:dyDescent="0.25">
      <c r="A430" s="567">
        <f t="shared" si="37"/>
        <v>57161</v>
      </c>
      <c r="B430" s="628">
        <v>0.36033024982333545</v>
      </c>
      <c r="C430" s="620">
        <v>0.63966975017666461</v>
      </c>
      <c r="D430" s="621">
        <f t="shared" si="36"/>
        <v>1</v>
      </c>
      <c r="E430" s="628">
        <f t="shared" si="40"/>
        <v>1</v>
      </c>
      <c r="F430" s="620">
        <f t="shared" si="40"/>
        <v>0</v>
      </c>
      <c r="G430" s="621">
        <f t="shared" si="40"/>
        <v>1</v>
      </c>
      <c r="H430" s="628">
        <f t="shared" si="40"/>
        <v>1</v>
      </c>
      <c r="I430" s="620">
        <f t="shared" si="40"/>
        <v>1</v>
      </c>
      <c r="J430" s="620">
        <f t="shared" si="40"/>
        <v>1</v>
      </c>
      <c r="K430" s="620">
        <f t="shared" si="40"/>
        <v>1</v>
      </c>
      <c r="L430" s="620">
        <f t="shared" si="40"/>
        <v>1</v>
      </c>
      <c r="M430" s="621">
        <f t="shared" si="40"/>
        <v>1</v>
      </c>
    </row>
    <row r="431" spans="1:13" x14ac:dyDescent="0.25">
      <c r="A431" s="575">
        <f t="shared" si="37"/>
        <v>57192</v>
      </c>
      <c r="B431" s="627">
        <v>0.36033024982333545</v>
      </c>
      <c r="C431" s="625">
        <v>0.63966975017666461</v>
      </c>
      <c r="D431" s="626">
        <f t="shared" si="36"/>
        <v>1</v>
      </c>
      <c r="E431" s="627">
        <f t="shared" si="40"/>
        <v>1</v>
      </c>
      <c r="F431" s="625">
        <f t="shared" si="40"/>
        <v>0</v>
      </c>
      <c r="G431" s="626">
        <f t="shared" si="40"/>
        <v>1</v>
      </c>
      <c r="H431" s="627">
        <f t="shared" si="40"/>
        <v>1</v>
      </c>
      <c r="I431" s="625">
        <f t="shared" si="40"/>
        <v>1</v>
      </c>
      <c r="J431" s="625">
        <f t="shared" si="40"/>
        <v>1</v>
      </c>
      <c r="K431" s="625">
        <f t="shared" si="40"/>
        <v>1</v>
      </c>
      <c r="L431" s="625">
        <f t="shared" si="40"/>
        <v>1</v>
      </c>
      <c r="M431" s="626">
        <f t="shared" si="40"/>
        <v>1</v>
      </c>
    </row>
    <row r="432" spans="1:13" x14ac:dyDescent="0.25">
      <c r="A432" s="567">
        <f t="shared" si="37"/>
        <v>57223</v>
      </c>
      <c r="B432" s="628">
        <v>0.36033024982333545</v>
      </c>
      <c r="C432" s="620">
        <v>0.63966975017666461</v>
      </c>
      <c r="D432" s="621">
        <f t="shared" si="36"/>
        <v>1</v>
      </c>
      <c r="E432" s="628">
        <f t="shared" si="40"/>
        <v>1</v>
      </c>
      <c r="F432" s="620">
        <f t="shared" si="40"/>
        <v>0</v>
      </c>
      <c r="G432" s="621">
        <f t="shared" si="40"/>
        <v>1</v>
      </c>
      <c r="H432" s="628">
        <f t="shared" si="40"/>
        <v>1</v>
      </c>
      <c r="I432" s="620">
        <f t="shared" si="40"/>
        <v>1</v>
      </c>
      <c r="J432" s="620">
        <f t="shared" si="40"/>
        <v>1</v>
      </c>
      <c r="K432" s="620">
        <f t="shared" si="40"/>
        <v>1</v>
      </c>
      <c r="L432" s="620">
        <f t="shared" si="40"/>
        <v>1</v>
      </c>
      <c r="M432" s="621">
        <f t="shared" si="40"/>
        <v>1</v>
      </c>
    </row>
    <row r="433" spans="1:13" x14ac:dyDescent="0.25">
      <c r="A433" s="575">
        <f t="shared" si="37"/>
        <v>57253</v>
      </c>
      <c r="B433" s="627">
        <v>0.36033024982333545</v>
      </c>
      <c r="C433" s="625">
        <v>0.63966975017666461</v>
      </c>
      <c r="D433" s="626">
        <f t="shared" si="36"/>
        <v>1</v>
      </c>
      <c r="E433" s="627">
        <f t="shared" si="40"/>
        <v>1</v>
      </c>
      <c r="F433" s="625">
        <f t="shared" si="40"/>
        <v>0</v>
      </c>
      <c r="G433" s="626">
        <f t="shared" si="40"/>
        <v>1</v>
      </c>
      <c r="H433" s="627">
        <f t="shared" si="40"/>
        <v>1</v>
      </c>
      <c r="I433" s="625">
        <f t="shared" si="40"/>
        <v>1</v>
      </c>
      <c r="J433" s="625">
        <f t="shared" si="40"/>
        <v>1</v>
      </c>
      <c r="K433" s="625">
        <f t="shared" si="40"/>
        <v>1</v>
      </c>
      <c r="L433" s="625">
        <f t="shared" si="40"/>
        <v>1</v>
      </c>
      <c r="M433" s="626">
        <f t="shared" si="40"/>
        <v>1</v>
      </c>
    </row>
    <row r="434" spans="1:13" x14ac:dyDescent="0.25">
      <c r="A434" s="567">
        <f t="shared" si="37"/>
        <v>57284</v>
      </c>
      <c r="B434" s="628">
        <v>0.36033024982333545</v>
      </c>
      <c r="C434" s="620">
        <v>0.63966975017666461</v>
      </c>
      <c r="D434" s="621">
        <f t="shared" si="36"/>
        <v>1</v>
      </c>
      <c r="E434" s="628">
        <f t="shared" si="40"/>
        <v>1</v>
      </c>
      <c r="F434" s="620">
        <f t="shared" si="40"/>
        <v>0</v>
      </c>
      <c r="G434" s="621">
        <f t="shared" si="40"/>
        <v>1</v>
      </c>
      <c r="H434" s="628">
        <f t="shared" si="40"/>
        <v>1</v>
      </c>
      <c r="I434" s="620">
        <f t="shared" si="40"/>
        <v>1</v>
      </c>
      <c r="J434" s="620">
        <f t="shared" si="40"/>
        <v>1</v>
      </c>
      <c r="K434" s="620">
        <f t="shared" si="40"/>
        <v>1</v>
      </c>
      <c r="L434" s="620">
        <f t="shared" si="40"/>
        <v>1</v>
      </c>
      <c r="M434" s="621">
        <f t="shared" si="40"/>
        <v>1</v>
      </c>
    </row>
    <row r="435" spans="1:13" x14ac:dyDescent="0.25">
      <c r="A435" s="575">
        <f t="shared" si="37"/>
        <v>57314</v>
      </c>
      <c r="B435" s="627">
        <v>0.36033024982333545</v>
      </c>
      <c r="C435" s="625">
        <v>0.63966975017666461</v>
      </c>
      <c r="D435" s="626">
        <f t="shared" si="36"/>
        <v>1</v>
      </c>
      <c r="E435" s="627">
        <f t="shared" ref="E435:M450" si="41">+E434</f>
        <v>1</v>
      </c>
      <c r="F435" s="625">
        <f t="shared" si="41"/>
        <v>0</v>
      </c>
      <c r="G435" s="626">
        <f t="shared" si="41"/>
        <v>1</v>
      </c>
      <c r="H435" s="627">
        <f t="shared" si="41"/>
        <v>1</v>
      </c>
      <c r="I435" s="625">
        <f t="shared" si="41"/>
        <v>1</v>
      </c>
      <c r="J435" s="625">
        <f t="shared" si="41"/>
        <v>1</v>
      </c>
      <c r="K435" s="625">
        <f t="shared" si="41"/>
        <v>1</v>
      </c>
      <c r="L435" s="625">
        <f t="shared" si="41"/>
        <v>1</v>
      </c>
      <c r="M435" s="626">
        <f t="shared" si="41"/>
        <v>1</v>
      </c>
    </row>
    <row r="436" spans="1:13" x14ac:dyDescent="0.25">
      <c r="A436" s="567">
        <f t="shared" si="37"/>
        <v>57345</v>
      </c>
      <c r="B436" s="628">
        <v>0.36033024982333545</v>
      </c>
      <c r="C436" s="620">
        <v>0.63966975017666461</v>
      </c>
      <c r="D436" s="621">
        <f t="shared" si="36"/>
        <v>1</v>
      </c>
      <c r="E436" s="628">
        <f t="shared" si="41"/>
        <v>1</v>
      </c>
      <c r="F436" s="620">
        <f t="shared" si="41"/>
        <v>0</v>
      </c>
      <c r="G436" s="621">
        <f t="shared" si="41"/>
        <v>1</v>
      </c>
      <c r="H436" s="628">
        <f t="shared" si="41"/>
        <v>1</v>
      </c>
      <c r="I436" s="620">
        <f t="shared" si="41"/>
        <v>1</v>
      </c>
      <c r="J436" s="620">
        <f t="shared" si="41"/>
        <v>1</v>
      </c>
      <c r="K436" s="620">
        <f t="shared" si="41"/>
        <v>1</v>
      </c>
      <c r="L436" s="620">
        <f t="shared" si="41"/>
        <v>1</v>
      </c>
      <c r="M436" s="621">
        <f t="shared" si="41"/>
        <v>1</v>
      </c>
    </row>
    <row r="437" spans="1:13" x14ac:dyDescent="0.25">
      <c r="A437" s="575">
        <f t="shared" si="37"/>
        <v>57376</v>
      </c>
      <c r="B437" s="627">
        <v>0.36033024982333545</v>
      </c>
      <c r="C437" s="625">
        <v>0.63966975017666461</v>
      </c>
      <c r="D437" s="626">
        <f t="shared" si="36"/>
        <v>1</v>
      </c>
      <c r="E437" s="627">
        <f t="shared" si="41"/>
        <v>1</v>
      </c>
      <c r="F437" s="625">
        <f t="shared" si="41"/>
        <v>0</v>
      </c>
      <c r="G437" s="626">
        <f t="shared" si="41"/>
        <v>1</v>
      </c>
      <c r="H437" s="627">
        <f t="shared" si="41"/>
        <v>1</v>
      </c>
      <c r="I437" s="625">
        <f t="shared" si="41"/>
        <v>1</v>
      </c>
      <c r="J437" s="625">
        <f t="shared" si="41"/>
        <v>1</v>
      </c>
      <c r="K437" s="625">
        <f t="shared" si="41"/>
        <v>1</v>
      </c>
      <c r="L437" s="625">
        <f t="shared" si="41"/>
        <v>1</v>
      </c>
      <c r="M437" s="626">
        <f t="shared" si="41"/>
        <v>1</v>
      </c>
    </row>
    <row r="438" spans="1:13" x14ac:dyDescent="0.25">
      <c r="A438" s="567">
        <f t="shared" si="37"/>
        <v>57404</v>
      </c>
      <c r="B438" s="628">
        <v>0.36033024982333545</v>
      </c>
      <c r="C438" s="620">
        <v>0.63966975017666461</v>
      </c>
      <c r="D438" s="621">
        <f t="shared" si="36"/>
        <v>1</v>
      </c>
      <c r="E438" s="628">
        <f t="shared" si="41"/>
        <v>1</v>
      </c>
      <c r="F438" s="620">
        <f t="shared" si="41"/>
        <v>0</v>
      </c>
      <c r="G438" s="621">
        <f t="shared" si="41"/>
        <v>1</v>
      </c>
      <c r="H438" s="628">
        <f t="shared" si="41"/>
        <v>1</v>
      </c>
      <c r="I438" s="620">
        <f t="shared" si="41"/>
        <v>1</v>
      </c>
      <c r="J438" s="620">
        <f t="shared" si="41"/>
        <v>1</v>
      </c>
      <c r="K438" s="620">
        <f t="shared" si="41"/>
        <v>1</v>
      </c>
      <c r="L438" s="620">
        <f t="shared" si="41"/>
        <v>1</v>
      </c>
      <c r="M438" s="621">
        <f t="shared" si="41"/>
        <v>1</v>
      </c>
    </row>
    <row r="439" spans="1:13" x14ac:dyDescent="0.25">
      <c r="A439" s="575">
        <f t="shared" si="37"/>
        <v>57435</v>
      </c>
      <c r="B439" s="627">
        <v>0.36033024982333545</v>
      </c>
      <c r="C439" s="625">
        <v>0.63966975017666461</v>
      </c>
      <c r="D439" s="626">
        <f t="shared" si="36"/>
        <v>1</v>
      </c>
      <c r="E439" s="627">
        <f t="shared" si="41"/>
        <v>1</v>
      </c>
      <c r="F439" s="625">
        <f t="shared" si="41"/>
        <v>0</v>
      </c>
      <c r="G439" s="626">
        <f t="shared" si="41"/>
        <v>1</v>
      </c>
      <c r="H439" s="627">
        <f t="shared" si="41"/>
        <v>1</v>
      </c>
      <c r="I439" s="625">
        <f t="shared" si="41"/>
        <v>1</v>
      </c>
      <c r="J439" s="625">
        <f t="shared" si="41"/>
        <v>1</v>
      </c>
      <c r="K439" s="625">
        <f t="shared" si="41"/>
        <v>1</v>
      </c>
      <c r="L439" s="625">
        <f t="shared" si="41"/>
        <v>1</v>
      </c>
      <c r="M439" s="626">
        <f t="shared" si="41"/>
        <v>1</v>
      </c>
    </row>
    <row r="440" spans="1:13" x14ac:dyDescent="0.25">
      <c r="A440" s="567">
        <f t="shared" si="37"/>
        <v>57465</v>
      </c>
      <c r="B440" s="628">
        <v>0.36033024982333545</v>
      </c>
      <c r="C440" s="620">
        <v>0.63966975017666461</v>
      </c>
      <c r="D440" s="621">
        <f t="shared" si="36"/>
        <v>1</v>
      </c>
      <c r="E440" s="628">
        <f t="shared" si="41"/>
        <v>1</v>
      </c>
      <c r="F440" s="620">
        <f t="shared" si="41"/>
        <v>0</v>
      </c>
      <c r="G440" s="621">
        <f t="shared" si="41"/>
        <v>1</v>
      </c>
      <c r="H440" s="628">
        <f t="shared" si="41"/>
        <v>1</v>
      </c>
      <c r="I440" s="620">
        <f t="shared" si="41"/>
        <v>1</v>
      </c>
      <c r="J440" s="620">
        <f t="shared" si="41"/>
        <v>1</v>
      </c>
      <c r="K440" s="620">
        <f t="shared" si="41"/>
        <v>1</v>
      </c>
      <c r="L440" s="620">
        <f t="shared" si="41"/>
        <v>1</v>
      </c>
      <c r="M440" s="621">
        <f t="shared" si="41"/>
        <v>1</v>
      </c>
    </row>
    <row r="441" spans="1:13" x14ac:dyDescent="0.25">
      <c r="A441" s="575">
        <f t="shared" si="37"/>
        <v>57496</v>
      </c>
      <c r="B441" s="627">
        <v>0.36033024982333545</v>
      </c>
      <c r="C441" s="625">
        <v>0.63966975017666461</v>
      </c>
      <c r="D441" s="626">
        <f t="shared" si="36"/>
        <v>1</v>
      </c>
      <c r="E441" s="627">
        <f t="shared" si="41"/>
        <v>1</v>
      </c>
      <c r="F441" s="625">
        <f t="shared" si="41"/>
        <v>0</v>
      </c>
      <c r="G441" s="626">
        <f t="shared" si="41"/>
        <v>1</v>
      </c>
      <c r="H441" s="627">
        <f t="shared" si="41"/>
        <v>1</v>
      </c>
      <c r="I441" s="625">
        <f t="shared" si="41"/>
        <v>1</v>
      </c>
      <c r="J441" s="625">
        <f t="shared" si="41"/>
        <v>1</v>
      </c>
      <c r="K441" s="625">
        <f t="shared" si="41"/>
        <v>1</v>
      </c>
      <c r="L441" s="625">
        <f t="shared" si="41"/>
        <v>1</v>
      </c>
      <c r="M441" s="626">
        <f t="shared" si="41"/>
        <v>1</v>
      </c>
    </row>
    <row r="442" spans="1:13" x14ac:dyDescent="0.25">
      <c r="A442" s="567">
        <f t="shared" si="37"/>
        <v>57526</v>
      </c>
      <c r="B442" s="628">
        <v>0.36033024982333545</v>
      </c>
      <c r="C442" s="620">
        <v>0.63966975017666461</v>
      </c>
      <c r="D442" s="621">
        <f t="shared" si="36"/>
        <v>1</v>
      </c>
      <c r="E442" s="628">
        <f t="shared" si="41"/>
        <v>1</v>
      </c>
      <c r="F442" s="620">
        <f t="shared" si="41"/>
        <v>0</v>
      </c>
      <c r="G442" s="621">
        <f t="shared" si="41"/>
        <v>1</v>
      </c>
      <c r="H442" s="628">
        <f t="shared" si="41"/>
        <v>1</v>
      </c>
      <c r="I442" s="620">
        <f t="shared" si="41"/>
        <v>1</v>
      </c>
      <c r="J442" s="620">
        <f t="shared" si="41"/>
        <v>1</v>
      </c>
      <c r="K442" s="620">
        <f t="shared" si="41"/>
        <v>1</v>
      </c>
      <c r="L442" s="620">
        <f t="shared" si="41"/>
        <v>1</v>
      </c>
      <c r="M442" s="621">
        <f t="shared" si="41"/>
        <v>1</v>
      </c>
    </row>
    <row r="443" spans="1:13" x14ac:dyDescent="0.25">
      <c r="A443" s="575">
        <f t="shared" si="37"/>
        <v>57557</v>
      </c>
      <c r="B443" s="627">
        <v>0.36033024982333545</v>
      </c>
      <c r="C443" s="625">
        <v>0.63966975017666461</v>
      </c>
      <c r="D443" s="626">
        <f t="shared" si="36"/>
        <v>1</v>
      </c>
      <c r="E443" s="627">
        <f t="shared" si="41"/>
        <v>1</v>
      </c>
      <c r="F443" s="625">
        <f t="shared" si="41"/>
        <v>0</v>
      </c>
      <c r="G443" s="626">
        <f t="shared" si="41"/>
        <v>1</v>
      </c>
      <c r="H443" s="627">
        <f t="shared" si="41"/>
        <v>1</v>
      </c>
      <c r="I443" s="625">
        <f t="shared" si="41"/>
        <v>1</v>
      </c>
      <c r="J443" s="625">
        <f t="shared" si="41"/>
        <v>1</v>
      </c>
      <c r="K443" s="625">
        <f t="shared" si="41"/>
        <v>1</v>
      </c>
      <c r="L443" s="625">
        <f t="shared" si="41"/>
        <v>1</v>
      </c>
      <c r="M443" s="626">
        <f t="shared" si="41"/>
        <v>1</v>
      </c>
    </row>
    <row r="444" spans="1:13" x14ac:dyDescent="0.25">
      <c r="A444" s="567">
        <f t="shared" si="37"/>
        <v>57588</v>
      </c>
      <c r="B444" s="628">
        <v>0.36033024982333545</v>
      </c>
      <c r="C444" s="620">
        <v>0.63966975017666461</v>
      </c>
      <c r="D444" s="621">
        <f t="shared" si="36"/>
        <v>1</v>
      </c>
      <c r="E444" s="628">
        <f t="shared" si="41"/>
        <v>1</v>
      </c>
      <c r="F444" s="620">
        <f t="shared" si="41"/>
        <v>0</v>
      </c>
      <c r="G444" s="621">
        <f t="shared" si="41"/>
        <v>1</v>
      </c>
      <c r="H444" s="628">
        <f t="shared" si="41"/>
        <v>1</v>
      </c>
      <c r="I444" s="620">
        <f t="shared" si="41"/>
        <v>1</v>
      </c>
      <c r="J444" s="620">
        <f t="shared" si="41"/>
        <v>1</v>
      </c>
      <c r="K444" s="620">
        <f t="shared" si="41"/>
        <v>1</v>
      </c>
      <c r="L444" s="620">
        <f t="shared" si="41"/>
        <v>1</v>
      </c>
      <c r="M444" s="621">
        <f t="shared" si="41"/>
        <v>1</v>
      </c>
    </row>
    <row r="445" spans="1:13" x14ac:dyDescent="0.25">
      <c r="A445" s="575">
        <f t="shared" si="37"/>
        <v>57618</v>
      </c>
      <c r="B445" s="627">
        <v>0.36033024982333545</v>
      </c>
      <c r="C445" s="625">
        <v>0.63966975017666461</v>
      </c>
      <c r="D445" s="626">
        <f t="shared" si="36"/>
        <v>1</v>
      </c>
      <c r="E445" s="627">
        <f t="shared" si="41"/>
        <v>1</v>
      </c>
      <c r="F445" s="625">
        <f t="shared" si="41"/>
        <v>0</v>
      </c>
      <c r="G445" s="626">
        <f t="shared" si="41"/>
        <v>1</v>
      </c>
      <c r="H445" s="627">
        <f t="shared" si="41"/>
        <v>1</v>
      </c>
      <c r="I445" s="625">
        <f t="shared" si="41"/>
        <v>1</v>
      </c>
      <c r="J445" s="625">
        <f t="shared" si="41"/>
        <v>1</v>
      </c>
      <c r="K445" s="625">
        <f t="shared" si="41"/>
        <v>1</v>
      </c>
      <c r="L445" s="625">
        <f t="shared" si="41"/>
        <v>1</v>
      </c>
      <c r="M445" s="626">
        <f t="shared" si="41"/>
        <v>1</v>
      </c>
    </row>
    <row r="446" spans="1:13" x14ac:dyDescent="0.25">
      <c r="A446" s="567">
        <f t="shared" si="37"/>
        <v>57649</v>
      </c>
      <c r="B446" s="628">
        <v>0.36033024982333545</v>
      </c>
      <c r="C446" s="620">
        <v>0.63966975017666461</v>
      </c>
      <c r="D446" s="621">
        <f t="shared" si="36"/>
        <v>1</v>
      </c>
      <c r="E446" s="628">
        <f t="shared" si="41"/>
        <v>1</v>
      </c>
      <c r="F446" s="620">
        <f t="shared" si="41"/>
        <v>0</v>
      </c>
      <c r="G446" s="621">
        <f t="shared" si="41"/>
        <v>1</v>
      </c>
      <c r="H446" s="628">
        <f t="shared" si="41"/>
        <v>1</v>
      </c>
      <c r="I446" s="620">
        <f t="shared" si="41"/>
        <v>1</v>
      </c>
      <c r="J446" s="620">
        <f t="shared" si="41"/>
        <v>1</v>
      </c>
      <c r="K446" s="620">
        <f t="shared" si="41"/>
        <v>1</v>
      </c>
      <c r="L446" s="620">
        <f t="shared" si="41"/>
        <v>1</v>
      </c>
      <c r="M446" s="621">
        <f t="shared" si="41"/>
        <v>1</v>
      </c>
    </row>
    <row r="447" spans="1:13" x14ac:dyDescent="0.25">
      <c r="A447" s="575">
        <f t="shared" si="37"/>
        <v>57679</v>
      </c>
      <c r="B447" s="627">
        <v>0.36033024982333545</v>
      </c>
      <c r="C447" s="625">
        <v>0.63966975017666461</v>
      </c>
      <c r="D447" s="626">
        <f t="shared" si="36"/>
        <v>1</v>
      </c>
      <c r="E447" s="627">
        <f t="shared" si="41"/>
        <v>1</v>
      </c>
      <c r="F447" s="625">
        <f t="shared" si="41"/>
        <v>0</v>
      </c>
      <c r="G447" s="626">
        <f t="shared" si="41"/>
        <v>1</v>
      </c>
      <c r="H447" s="627">
        <f t="shared" si="41"/>
        <v>1</v>
      </c>
      <c r="I447" s="625">
        <f t="shared" si="41"/>
        <v>1</v>
      </c>
      <c r="J447" s="625">
        <f t="shared" si="41"/>
        <v>1</v>
      </c>
      <c r="K447" s="625">
        <f t="shared" si="41"/>
        <v>1</v>
      </c>
      <c r="L447" s="625">
        <f t="shared" si="41"/>
        <v>1</v>
      </c>
      <c r="M447" s="626">
        <f t="shared" si="41"/>
        <v>1</v>
      </c>
    </row>
    <row r="448" spans="1:13" x14ac:dyDescent="0.25">
      <c r="A448" s="567">
        <f t="shared" si="37"/>
        <v>57710</v>
      </c>
      <c r="B448" s="628">
        <v>0.36033024982333545</v>
      </c>
      <c r="C448" s="620">
        <v>0.63966975017666461</v>
      </c>
      <c r="D448" s="621">
        <f t="shared" si="36"/>
        <v>1</v>
      </c>
      <c r="E448" s="628">
        <f t="shared" si="41"/>
        <v>1</v>
      </c>
      <c r="F448" s="620">
        <f t="shared" si="41"/>
        <v>0</v>
      </c>
      <c r="G448" s="621">
        <f t="shared" si="41"/>
        <v>1</v>
      </c>
      <c r="H448" s="628">
        <f t="shared" si="41"/>
        <v>1</v>
      </c>
      <c r="I448" s="620">
        <f t="shared" si="41"/>
        <v>1</v>
      </c>
      <c r="J448" s="620">
        <f t="shared" si="41"/>
        <v>1</v>
      </c>
      <c r="K448" s="620">
        <f t="shared" si="41"/>
        <v>1</v>
      </c>
      <c r="L448" s="620">
        <f t="shared" si="41"/>
        <v>1</v>
      </c>
      <c r="M448" s="621">
        <f t="shared" si="41"/>
        <v>1</v>
      </c>
    </row>
    <row r="449" spans="1:13" x14ac:dyDescent="0.25">
      <c r="A449" s="575">
        <f t="shared" si="37"/>
        <v>57741</v>
      </c>
      <c r="B449" s="627">
        <v>0.36033024982333545</v>
      </c>
      <c r="C449" s="625">
        <v>0.63966975017666461</v>
      </c>
      <c r="D449" s="626">
        <f t="shared" si="36"/>
        <v>1</v>
      </c>
      <c r="E449" s="627">
        <f t="shared" si="41"/>
        <v>1</v>
      </c>
      <c r="F449" s="625">
        <f t="shared" si="41"/>
        <v>0</v>
      </c>
      <c r="G449" s="626">
        <f t="shared" si="41"/>
        <v>1</v>
      </c>
      <c r="H449" s="627">
        <f t="shared" si="41"/>
        <v>1</v>
      </c>
      <c r="I449" s="625">
        <f t="shared" si="41"/>
        <v>1</v>
      </c>
      <c r="J449" s="625">
        <f t="shared" si="41"/>
        <v>1</v>
      </c>
      <c r="K449" s="625">
        <f t="shared" si="41"/>
        <v>1</v>
      </c>
      <c r="L449" s="625">
        <f t="shared" si="41"/>
        <v>1</v>
      </c>
      <c r="M449" s="626">
        <f t="shared" si="41"/>
        <v>1</v>
      </c>
    </row>
    <row r="450" spans="1:13" x14ac:dyDescent="0.25">
      <c r="A450" s="567">
        <f t="shared" si="37"/>
        <v>57769</v>
      </c>
      <c r="B450" s="628">
        <v>0.36033024982333545</v>
      </c>
      <c r="C450" s="620">
        <v>0.63966975017666461</v>
      </c>
      <c r="D450" s="621">
        <f t="shared" ref="D450:D513" si="42">+B450+C450</f>
        <v>1</v>
      </c>
      <c r="E450" s="628">
        <f t="shared" si="41"/>
        <v>1</v>
      </c>
      <c r="F450" s="620">
        <f t="shared" si="41"/>
        <v>0</v>
      </c>
      <c r="G450" s="621">
        <f t="shared" si="41"/>
        <v>1</v>
      </c>
      <c r="H450" s="628">
        <f t="shared" si="41"/>
        <v>1</v>
      </c>
      <c r="I450" s="620">
        <f t="shared" si="41"/>
        <v>1</v>
      </c>
      <c r="J450" s="620">
        <f t="shared" si="41"/>
        <v>1</v>
      </c>
      <c r="K450" s="620">
        <f t="shared" si="41"/>
        <v>1</v>
      </c>
      <c r="L450" s="620">
        <f t="shared" si="41"/>
        <v>1</v>
      </c>
      <c r="M450" s="621">
        <f t="shared" si="41"/>
        <v>1</v>
      </c>
    </row>
    <row r="451" spans="1:13" x14ac:dyDescent="0.25">
      <c r="A451" s="575">
        <f t="shared" ref="A451:A514" si="43">+EOMONTH(A450,1)</f>
        <v>57800</v>
      </c>
      <c r="B451" s="627">
        <v>0.36033024982333545</v>
      </c>
      <c r="C451" s="625">
        <v>0.63966975017666461</v>
      </c>
      <c r="D451" s="626">
        <f t="shared" si="42"/>
        <v>1</v>
      </c>
      <c r="E451" s="627">
        <f t="shared" ref="E451:M466" si="44">+E450</f>
        <v>1</v>
      </c>
      <c r="F451" s="625">
        <f t="shared" si="44"/>
        <v>0</v>
      </c>
      <c r="G451" s="626">
        <f t="shared" si="44"/>
        <v>1</v>
      </c>
      <c r="H451" s="627">
        <f t="shared" si="44"/>
        <v>1</v>
      </c>
      <c r="I451" s="625">
        <f t="shared" si="44"/>
        <v>1</v>
      </c>
      <c r="J451" s="625">
        <f t="shared" si="44"/>
        <v>1</v>
      </c>
      <c r="K451" s="625">
        <f t="shared" si="44"/>
        <v>1</v>
      </c>
      <c r="L451" s="625">
        <f t="shared" si="44"/>
        <v>1</v>
      </c>
      <c r="M451" s="626">
        <f t="shared" si="44"/>
        <v>1</v>
      </c>
    </row>
    <row r="452" spans="1:13" x14ac:dyDescent="0.25">
      <c r="A452" s="567">
        <f t="shared" si="43"/>
        <v>57830</v>
      </c>
      <c r="B452" s="628">
        <v>0.36033024982333545</v>
      </c>
      <c r="C452" s="620">
        <v>0.63966975017666461</v>
      </c>
      <c r="D452" s="621">
        <f t="shared" si="42"/>
        <v>1</v>
      </c>
      <c r="E452" s="628">
        <f t="shared" si="44"/>
        <v>1</v>
      </c>
      <c r="F452" s="620">
        <f t="shared" si="44"/>
        <v>0</v>
      </c>
      <c r="G452" s="621">
        <f t="shared" si="44"/>
        <v>1</v>
      </c>
      <c r="H452" s="628">
        <f t="shared" si="44"/>
        <v>1</v>
      </c>
      <c r="I452" s="620">
        <f t="shared" si="44"/>
        <v>1</v>
      </c>
      <c r="J452" s="620">
        <f t="shared" si="44"/>
        <v>1</v>
      </c>
      <c r="K452" s="620">
        <f t="shared" si="44"/>
        <v>1</v>
      </c>
      <c r="L452" s="620">
        <f t="shared" si="44"/>
        <v>1</v>
      </c>
      <c r="M452" s="621">
        <f t="shared" si="44"/>
        <v>1</v>
      </c>
    </row>
    <row r="453" spans="1:13" x14ac:dyDescent="0.25">
      <c r="A453" s="575">
        <f t="shared" si="43"/>
        <v>57861</v>
      </c>
      <c r="B453" s="627">
        <v>0.36033024982333545</v>
      </c>
      <c r="C453" s="625">
        <v>0.63966975017666461</v>
      </c>
      <c r="D453" s="626">
        <f t="shared" si="42"/>
        <v>1</v>
      </c>
      <c r="E453" s="627">
        <f t="shared" si="44"/>
        <v>1</v>
      </c>
      <c r="F453" s="625">
        <f t="shared" si="44"/>
        <v>0</v>
      </c>
      <c r="G453" s="626">
        <f t="shared" si="44"/>
        <v>1</v>
      </c>
      <c r="H453" s="627">
        <f t="shared" si="44"/>
        <v>1</v>
      </c>
      <c r="I453" s="625">
        <f t="shared" si="44"/>
        <v>1</v>
      </c>
      <c r="J453" s="625">
        <f t="shared" si="44"/>
        <v>1</v>
      </c>
      <c r="K453" s="625">
        <f t="shared" si="44"/>
        <v>1</v>
      </c>
      <c r="L453" s="625">
        <f t="shared" si="44"/>
        <v>1</v>
      </c>
      <c r="M453" s="626">
        <f t="shared" si="44"/>
        <v>1</v>
      </c>
    </row>
    <row r="454" spans="1:13" x14ac:dyDescent="0.25">
      <c r="A454" s="567">
        <f t="shared" si="43"/>
        <v>57891</v>
      </c>
      <c r="B454" s="628">
        <v>0.36033024982333545</v>
      </c>
      <c r="C454" s="620">
        <v>0.63966975017666461</v>
      </c>
      <c r="D454" s="621">
        <f t="shared" si="42"/>
        <v>1</v>
      </c>
      <c r="E454" s="628">
        <f t="shared" si="44"/>
        <v>1</v>
      </c>
      <c r="F454" s="620">
        <f t="shared" si="44"/>
        <v>0</v>
      </c>
      <c r="G454" s="621">
        <f t="shared" si="44"/>
        <v>1</v>
      </c>
      <c r="H454" s="628">
        <f t="shared" si="44"/>
        <v>1</v>
      </c>
      <c r="I454" s="620">
        <f t="shared" si="44"/>
        <v>1</v>
      </c>
      <c r="J454" s="620">
        <f t="shared" si="44"/>
        <v>1</v>
      </c>
      <c r="K454" s="620">
        <f t="shared" si="44"/>
        <v>1</v>
      </c>
      <c r="L454" s="620">
        <f t="shared" si="44"/>
        <v>1</v>
      </c>
      <c r="M454" s="621">
        <f t="shared" si="44"/>
        <v>1</v>
      </c>
    </row>
    <row r="455" spans="1:13" x14ac:dyDescent="0.25">
      <c r="A455" s="575">
        <f t="shared" si="43"/>
        <v>57922</v>
      </c>
      <c r="B455" s="627">
        <v>0.36033024982333545</v>
      </c>
      <c r="C455" s="625">
        <v>0.63966975017666461</v>
      </c>
      <c r="D455" s="626">
        <f t="shared" si="42"/>
        <v>1</v>
      </c>
      <c r="E455" s="627">
        <f t="shared" si="44"/>
        <v>1</v>
      </c>
      <c r="F455" s="625">
        <f t="shared" si="44"/>
        <v>0</v>
      </c>
      <c r="G455" s="626">
        <f t="shared" si="44"/>
        <v>1</v>
      </c>
      <c r="H455" s="627">
        <f t="shared" si="44"/>
        <v>1</v>
      </c>
      <c r="I455" s="625">
        <f t="shared" si="44"/>
        <v>1</v>
      </c>
      <c r="J455" s="625">
        <f t="shared" si="44"/>
        <v>1</v>
      </c>
      <c r="K455" s="625">
        <f t="shared" si="44"/>
        <v>1</v>
      </c>
      <c r="L455" s="625">
        <f t="shared" si="44"/>
        <v>1</v>
      </c>
      <c r="M455" s="626">
        <f t="shared" si="44"/>
        <v>1</v>
      </c>
    </row>
    <row r="456" spans="1:13" x14ac:dyDescent="0.25">
      <c r="A456" s="567">
        <f t="shared" si="43"/>
        <v>57953</v>
      </c>
      <c r="B456" s="628">
        <v>0.36033024982333545</v>
      </c>
      <c r="C456" s="620">
        <v>0.63966975017666461</v>
      </c>
      <c r="D456" s="621">
        <f t="shared" si="42"/>
        <v>1</v>
      </c>
      <c r="E456" s="628">
        <f t="shared" si="44"/>
        <v>1</v>
      </c>
      <c r="F456" s="620">
        <f t="shared" si="44"/>
        <v>0</v>
      </c>
      <c r="G456" s="621">
        <f t="shared" si="44"/>
        <v>1</v>
      </c>
      <c r="H456" s="628">
        <f t="shared" si="44"/>
        <v>1</v>
      </c>
      <c r="I456" s="620">
        <f t="shared" si="44"/>
        <v>1</v>
      </c>
      <c r="J456" s="620">
        <f t="shared" si="44"/>
        <v>1</v>
      </c>
      <c r="K456" s="620">
        <f t="shared" si="44"/>
        <v>1</v>
      </c>
      <c r="L456" s="620">
        <f t="shared" si="44"/>
        <v>1</v>
      </c>
      <c r="M456" s="621">
        <f t="shared" si="44"/>
        <v>1</v>
      </c>
    </row>
    <row r="457" spans="1:13" x14ac:dyDescent="0.25">
      <c r="A457" s="575">
        <f t="shared" si="43"/>
        <v>57983</v>
      </c>
      <c r="B457" s="627">
        <v>0.36033024982333545</v>
      </c>
      <c r="C457" s="625">
        <v>0.63966975017666461</v>
      </c>
      <c r="D457" s="626">
        <f t="shared" si="42"/>
        <v>1</v>
      </c>
      <c r="E457" s="627">
        <f t="shared" si="44"/>
        <v>1</v>
      </c>
      <c r="F457" s="625">
        <f t="shared" si="44"/>
        <v>0</v>
      </c>
      <c r="G457" s="626">
        <f t="shared" si="44"/>
        <v>1</v>
      </c>
      <c r="H457" s="627">
        <f t="shared" si="44"/>
        <v>1</v>
      </c>
      <c r="I457" s="625">
        <f t="shared" si="44"/>
        <v>1</v>
      </c>
      <c r="J457" s="625">
        <f t="shared" si="44"/>
        <v>1</v>
      </c>
      <c r="K457" s="625">
        <f t="shared" si="44"/>
        <v>1</v>
      </c>
      <c r="L457" s="625">
        <f t="shared" si="44"/>
        <v>1</v>
      </c>
      <c r="M457" s="626">
        <f t="shared" si="44"/>
        <v>1</v>
      </c>
    </row>
    <row r="458" spans="1:13" x14ac:dyDescent="0.25">
      <c r="A458" s="567">
        <f t="shared" si="43"/>
        <v>58014</v>
      </c>
      <c r="B458" s="628">
        <v>0.36033024982333545</v>
      </c>
      <c r="C458" s="620">
        <v>0.63966975017666461</v>
      </c>
      <c r="D458" s="621">
        <f t="shared" si="42"/>
        <v>1</v>
      </c>
      <c r="E458" s="628">
        <f t="shared" si="44"/>
        <v>1</v>
      </c>
      <c r="F458" s="620">
        <f t="shared" si="44"/>
        <v>0</v>
      </c>
      <c r="G458" s="621">
        <f t="shared" si="44"/>
        <v>1</v>
      </c>
      <c r="H458" s="628">
        <f t="shared" si="44"/>
        <v>1</v>
      </c>
      <c r="I458" s="620">
        <f t="shared" si="44"/>
        <v>1</v>
      </c>
      <c r="J458" s="620">
        <f t="shared" si="44"/>
        <v>1</v>
      </c>
      <c r="K458" s="620">
        <f t="shared" si="44"/>
        <v>1</v>
      </c>
      <c r="L458" s="620">
        <f t="shared" si="44"/>
        <v>1</v>
      </c>
      <c r="M458" s="621">
        <f t="shared" si="44"/>
        <v>1</v>
      </c>
    </row>
    <row r="459" spans="1:13" x14ac:dyDescent="0.25">
      <c r="A459" s="575">
        <f t="shared" si="43"/>
        <v>58044</v>
      </c>
      <c r="B459" s="627">
        <v>0.36033024982333545</v>
      </c>
      <c r="C459" s="625">
        <v>0.63966975017666461</v>
      </c>
      <c r="D459" s="626">
        <f t="shared" si="42"/>
        <v>1</v>
      </c>
      <c r="E459" s="627">
        <f t="shared" si="44"/>
        <v>1</v>
      </c>
      <c r="F459" s="625">
        <f t="shared" si="44"/>
        <v>0</v>
      </c>
      <c r="G459" s="626">
        <f t="shared" si="44"/>
        <v>1</v>
      </c>
      <c r="H459" s="627">
        <f t="shared" si="44"/>
        <v>1</v>
      </c>
      <c r="I459" s="625">
        <f t="shared" si="44"/>
        <v>1</v>
      </c>
      <c r="J459" s="625">
        <f t="shared" si="44"/>
        <v>1</v>
      </c>
      <c r="K459" s="625">
        <f t="shared" si="44"/>
        <v>1</v>
      </c>
      <c r="L459" s="625">
        <f t="shared" si="44"/>
        <v>1</v>
      </c>
      <c r="M459" s="626">
        <f t="shared" si="44"/>
        <v>1</v>
      </c>
    </row>
    <row r="460" spans="1:13" x14ac:dyDescent="0.25">
      <c r="A460" s="567">
        <f t="shared" si="43"/>
        <v>58075</v>
      </c>
      <c r="B460" s="628">
        <v>0.36033024982333545</v>
      </c>
      <c r="C460" s="620">
        <v>0.63966975017666461</v>
      </c>
      <c r="D460" s="621">
        <f t="shared" si="42"/>
        <v>1</v>
      </c>
      <c r="E460" s="628">
        <f t="shared" si="44"/>
        <v>1</v>
      </c>
      <c r="F460" s="620">
        <f t="shared" si="44"/>
        <v>0</v>
      </c>
      <c r="G460" s="621">
        <f t="shared" si="44"/>
        <v>1</v>
      </c>
      <c r="H460" s="628">
        <f t="shared" si="44"/>
        <v>1</v>
      </c>
      <c r="I460" s="620">
        <f t="shared" si="44"/>
        <v>1</v>
      </c>
      <c r="J460" s="620">
        <f t="shared" si="44"/>
        <v>1</v>
      </c>
      <c r="K460" s="620">
        <f t="shared" si="44"/>
        <v>1</v>
      </c>
      <c r="L460" s="620">
        <f t="shared" si="44"/>
        <v>1</v>
      </c>
      <c r="M460" s="621">
        <f t="shared" si="44"/>
        <v>1</v>
      </c>
    </row>
    <row r="461" spans="1:13" x14ac:dyDescent="0.25">
      <c r="A461" s="575">
        <f t="shared" si="43"/>
        <v>58106</v>
      </c>
      <c r="B461" s="627">
        <v>0.36033024982333545</v>
      </c>
      <c r="C461" s="625">
        <v>0.63966975017666461</v>
      </c>
      <c r="D461" s="626">
        <f t="shared" si="42"/>
        <v>1</v>
      </c>
      <c r="E461" s="627">
        <f t="shared" si="44"/>
        <v>1</v>
      </c>
      <c r="F461" s="625">
        <f t="shared" si="44"/>
        <v>0</v>
      </c>
      <c r="G461" s="626">
        <f t="shared" si="44"/>
        <v>1</v>
      </c>
      <c r="H461" s="627">
        <f t="shared" si="44"/>
        <v>1</v>
      </c>
      <c r="I461" s="625">
        <f t="shared" si="44"/>
        <v>1</v>
      </c>
      <c r="J461" s="625">
        <f t="shared" si="44"/>
        <v>1</v>
      </c>
      <c r="K461" s="625">
        <f t="shared" si="44"/>
        <v>1</v>
      </c>
      <c r="L461" s="625">
        <f t="shared" si="44"/>
        <v>1</v>
      </c>
      <c r="M461" s="626">
        <f t="shared" si="44"/>
        <v>1</v>
      </c>
    </row>
    <row r="462" spans="1:13" x14ac:dyDescent="0.25">
      <c r="A462" s="567">
        <f t="shared" si="43"/>
        <v>58134</v>
      </c>
      <c r="B462" s="628">
        <v>0.36033024982333545</v>
      </c>
      <c r="C462" s="620">
        <v>0.63966975017666461</v>
      </c>
      <c r="D462" s="621">
        <f t="shared" si="42"/>
        <v>1</v>
      </c>
      <c r="E462" s="628">
        <f t="shared" si="44"/>
        <v>1</v>
      </c>
      <c r="F462" s="620">
        <f t="shared" si="44"/>
        <v>0</v>
      </c>
      <c r="G462" s="621">
        <f t="shared" si="44"/>
        <v>1</v>
      </c>
      <c r="H462" s="628">
        <f t="shared" si="44"/>
        <v>1</v>
      </c>
      <c r="I462" s="620">
        <f t="shared" si="44"/>
        <v>1</v>
      </c>
      <c r="J462" s="620">
        <f t="shared" si="44"/>
        <v>1</v>
      </c>
      <c r="K462" s="620">
        <f t="shared" si="44"/>
        <v>1</v>
      </c>
      <c r="L462" s="620">
        <f t="shared" si="44"/>
        <v>1</v>
      </c>
      <c r="M462" s="621">
        <f t="shared" si="44"/>
        <v>1</v>
      </c>
    </row>
    <row r="463" spans="1:13" x14ac:dyDescent="0.25">
      <c r="A463" s="575">
        <f t="shared" si="43"/>
        <v>58165</v>
      </c>
      <c r="B463" s="627">
        <v>0.36033024982333545</v>
      </c>
      <c r="C463" s="625">
        <v>0.63966975017666461</v>
      </c>
      <c r="D463" s="626">
        <f t="shared" si="42"/>
        <v>1</v>
      </c>
      <c r="E463" s="627">
        <f t="shared" si="44"/>
        <v>1</v>
      </c>
      <c r="F463" s="625">
        <f t="shared" si="44"/>
        <v>0</v>
      </c>
      <c r="G463" s="626">
        <f t="shared" si="44"/>
        <v>1</v>
      </c>
      <c r="H463" s="627">
        <f t="shared" si="44"/>
        <v>1</v>
      </c>
      <c r="I463" s="625">
        <f t="shared" si="44"/>
        <v>1</v>
      </c>
      <c r="J463" s="625">
        <f t="shared" si="44"/>
        <v>1</v>
      </c>
      <c r="K463" s="625">
        <f t="shared" si="44"/>
        <v>1</v>
      </c>
      <c r="L463" s="625">
        <f t="shared" si="44"/>
        <v>1</v>
      </c>
      <c r="M463" s="626">
        <f t="shared" si="44"/>
        <v>1</v>
      </c>
    </row>
    <row r="464" spans="1:13" x14ac:dyDescent="0.25">
      <c r="A464" s="567">
        <f t="shared" si="43"/>
        <v>58195</v>
      </c>
      <c r="B464" s="628">
        <v>0.36033024982333545</v>
      </c>
      <c r="C464" s="620">
        <v>0.63966975017666461</v>
      </c>
      <c r="D464" s="621">
        <f t="shared" si="42"/>
        <v>1</v>
      </c>
      <c r="E464" s="628">
        <f t="shared" si="44"/>
        <v>1</v>
      </c>
      <c r="F464" s="620">
        <f t="shared" si="44"/>
        <v>0</v>
      </c>
      <c r="G464" s="621">
        <f t="shared" si="44"/>
        <v>1</v>
      </c>
      <c r="H464" s="628">
        <f t="shared" si="44"/>
        <v>1</v>
      </c>
      <c r="I464" s="620">
        <f t="shared" si="44"/>
        <v>1</v>
      </c>
      <c r="J464" s="620">
        <f t="shared" si="44"/>
        <v>1</v>
      </c>
      <c r="K464" s="620">
        <f t="shared" si="44"/>
        <v>1</v>
      </c>
      <c r="L464" s="620">
        <f t="shared" si="44"/>
        <v>1</v>
      </c>
      <c r="M464" s="621">
        <f t="shared" si="44"/>
        <v>1</v>
      </c>
    </row>
    <row r="465" spans="1:13" x14ac:dyDescent="0.25">
      <c r="A465" s="575">
        <f t="shared" si="43"/>
        <v>58226</v>
      </c>
      <c r="B465" s="627">
        <v>0.36033024982333545</v>
      </c>
      <c r="C465" s="625">
        <v>0.63966975017666461</v>
      </c>
      <c r="D465" s="626">
        <f t="shared" si="42"/>
        <v>1</v>
      </c>
      <c r="E465" s="627">
        <f t="shared" si="44"/>
        <v>1</v>
      </c>
      <c r="F465" s="625">
        <f t="shared" si="44"/>
        <v>0</v>
      </c>
      <c r="G465" s="626">
        <f t="shared" si="44"/>
        <v>1</v>
      </c>
      <c r="H465" s="627">
        <f t="shared" si="44"/>
        <v>1</v>
      </c>
      <c r="I465" s="625">
        <f t="shared" si="44"/>
        <v>1</v>
      </c>
      <c r="J465" s="625">
        <f t="shared" si="44"/>
        <v>1</v>
      </c>
      <c r="K465" s="625">
        <f t="shared" si="44"/>
        <v>1</v>
      </c>
      <c r="L465" s="625">
        <f t="shared" si="44"/>
        <v>1</v>
      </c>
      <c r="M465" s="626">
        <f t="shared" si="44"/>
        <v>1</v>
      </c>
    </row>
    <row r="466" spans="1:13" x14ac:dyDescent="0.25">
      <c r="A466" s="567">
        <f t="shared" si="43"/>
        <v>58256</v>
      </c>
      <c r="B466" s="628">
        <v>0.36033024982333545</v>
      </c>
      <c r="C466" s="620">
        <v>0.63966975017666461</v>
      </c>
      <c r="D466" s="621">
        <f t="shared" si="42"/>
        <v>1</v>
      </c>
      <c r="E466" s="628">
        <f t="shared" si="44"/>
        <v>1</v>
      </c>
      <c r="F466" s="620">
        <f t="shared" si="44"/>
        <v>0</v>
      </c>
      <c r="G466" s="621">
        <f t="shared" si="44"/>
        <v>1</v>
      </c>
      <c r="H466" s="628">
        <f t="shared" si="44"/>
        <v>1</v>
      </c>
      <c r="I466" s="620">
        <f t="shared" si="44"/>
        <v>1</v>
      </c>
      <c r="J466" s="620">
        <f t="shared" si="44"/>
        <v>1</v>
      </c>
      <c r="K466" s="620">
        <f t="shared" si="44"/>
        <v>1</v>
      </c>
      <c r="L466" s="620">
        <f t="shared" si="44"/>
        <v>1</v>
      </c>
      <c r="M466" s="621">
        <f t="shared" si="44"/>
        <v>1</v>
      </c>
    </row>
    <row r="467" spans="1:13" x14ac:dyDescent="0.25">
      <c r="A467" s="575">
        <f t="shared" si="43"/>
        <v>58287</v>
      </c>
      <c r="B467" s="627">
        <v>0.36033024982333545</v>
      </c>
      <c r="C467" s="625">
        <v>0.63966975017666461</v>
      </c>
      <c r="D467" s="626">
        <f t="shared" si="42"/>
        <v>1</v>
      </c>
      <c r="E467" s="627">
        <f t="shared" ref="E467:M482" si="45">+E466</f>
        <v>1</v>
      </c>
      <c r="F467" s="625">
        <f t="shared" si="45"/>
        <v>0</v>
      </c>
      <c r="G467" s="626">
        <f t="shared" si="45"/>
        <v>1</v>
      </c>
      <c r="H467" s="627">
        <f t="shared" si="45"/>
        <v>1</v>
      </c>
      <c r="I467" s="625">
        <f t="shared" si="45"/>
        <v>1</v>
      </c>
      <c r="J467" s="625">
        <f t="shared" si="45"/>
        <v>1</v>
      </c>
      <c r="K467" s="625">
        <f t="shared" si="45"/>
        <v>1</v>
      </c>
      <c r="L467" s="625">
        <f t="shared" si="45"/>
        <v>1</v>
      </c>
      <c r="M467" s="626">
        <f t="shared" si="45"/>
        <v>1</v>
      </c>
    </row>
    <row r="468" spans="1:13" x14ac:dyDescent="0.25">
      <c r="A468" s="567">
        <f t="shared" si="43"/>
        <v>58318</v>
      </c>
      <c r="B468" s="628">
        <v>0.36033024982333545</v>
      </c>
      <c r="C468" s="620">
        <v>0.63966975017666461</v>
      </c>
      <c r="D468" s="621">
        <f t="shared" si="42"/>
        <v>1</v>
      </c>
      <c r="E468" s="628">
        <f t="shared" si="45"/>
        <v>1</v>
      </c>
      <c r="F468" s="620">
        <f t="shared" si="45"/>
        <v>0</v>
      </c>
      <c r="G468" s="621">
        <f t="shared" si="45"/>
        <v>1</v>
      </c>
      <c r="H468" s="628">
        <f t="shared" si="45"/>
        <v>1</v>
      </c>
      <c r="I468" s="620">
        <f t="shared" si="45"/>
        <v>1</v>
      </c>
      <c r="J468" s="620">
        <f t="shared" si="45"/>
        <v>1</v>
      </c>
      <c r="K468" s="620">
        <f t="shared" si="45"/>
        <v>1</v>
      </c>
      <c r="L468" s="620">
        <f t="shared" si="45"/>
        <v>1</v>
      </c>
      <c r="M468" s="621">
        <f t="shared" si="45"/>
        <v>1</v>
      </c>
    </row>
    <row r="469" spans="1:13" x14ac:dyDescent="0.25">
      <c r="A469" s="575">
        <f t="shared" si="43"/>
        <v>58348</v>
      </c>
      <c r="B469" s="627">
        <v>0.36033024982333545</v>
      </c>
      <c r="C469" s="625">
        <v>0.63966975017666461</v>
      </c>
      <c r="D469" s="626">
        <f t="shared" si="42"/>
        <v>1</v>
      </c>
      <c r="E469" s="627">
        <f t="shared" si="45"/>
        <v>1</v>
      </c>
      <c r="F469" s="625">
        <f t="shared" si="45"/>
        <v>0</v>
      </c>
      <c r="G469" s="626">
        <f t="shared" si="45"/>
        <v>1</v>
      </c>
      <c r="H469" s="627">
        <f t="shared" si="45"/>
        <v>1</v>
      </c>
      <c r="I469" s="625">
        <f t="shared" si="45"/>
        <v>1</v>
      </c>
      <c r="J469" s="625">
        <f t="shared" si="45"/>
        <v>1</v>
      </c>
      <c r="K469" s="625">
        <f t="shared" si="45"/>
        <v>1</v>
      </c>
      <c r="L469" s="625">
        <f t="shared" si="45"/>
        <v>1</v>
      </c>
      <c r="M469" s="626">
        <f t="shared" si="45"/>
        <v>1</v>
      </c>
    </row>
    <row r="470" spans="1:13" x14ac:dyDescent="0.25">
      <c r="A470" s="567">
        <f t="shared" si="43"/>
        <v>58379</v>
      </c>
      <c r="B470" s="628">
        <v>0.36033024982333545</v>
      </c>
      <c r="C470" s="620">
        <v>0.63966975017666461</v>
      </c>
      <c r="D470" s="621">
        <f t="shared" si="42"/>
        <v>1</v>
      </c>
      <c r="E470" s="628">
        <f t="shared" si="45"/>
        <v>1</v>
      </c>
      <c r="F470" s="620">
        <f t="shared" si="45"/>
        <v>0</v>
      </c>
      <c r="G470" s="621">
        <f t="shared" si="45"/>
        <v>1</v>
      </c>
      <c r="H470" s="628">
        <f t="shared" si="45"/>
        <v>1</v>
      </c>
      <c r="I470" s="620">
        <f t="shared" si="45"/>
        <v>1</v>
      </c>
      <c r="J470" s="620">
        <f t="shared" si="45"/>
        <v>1</v>
      </c>
      <c r="K470" s="620">
        <f t="shared" si="45"/>
        <v>1</v>
      </c>
      <c r="L470" s="620">
        <f t="shared" si="45"/>
        <v>1</v>
      </c>
      <c r="M470" s="621">
        <f t="shared" si="45"/>
        <v>1</v>
      </c>
    </row>
    <row r="471" spans="1:13" x14ac:dyDescent="0.25">
      <c r="A471" s="575">
        <f t="shared" si="43"/>
        <v>58409</v>
      </c>
      <c r="B471" s="627">
        <v>0.36033024982333545</v>
      </c>
      <c r="C471" s="625">
        <v>0.63966975017666461</v>
      </c>
      <c r="D471" s="626">
        <f t="shared" si="42"/>
        <v>1</v>
      </c>
      <c r="E471" s="627">
        <f t="shared" si="45"/>
        <v>1</v>
      </c>
      <c r="F471" s="625">
        <f t="shared" si="45"/>
        <v>0</v>
      </c>
      <c r="G471" s="626">
        <f t="shared" si="45"/>
        <v>1</v>
      </c>
      <c r="H471" s="627">
        <f t="shared" si="45"/>
        <v>1</v>
      </c>
      <c r="I471" s="625">
        <f t="shared" si="45"/>
        <v>1</v>
      </c>
      <c r="J471" s="625">
        <f t="shared" si="45"/>
        <v>1</v>
      </c>
      <c r="K471" s="625">
        <f t="shared" si="45"/>
        <v>1</v>
      </c>
      <c r="L471" s="625">
        <f t="shared" si="45"/>
        <v>1</v>
      </c>
      <c r="M471" s="626">
        <f t="shared" si="45"/>
        <v>1</v>
      </c>
    </row>
    <row r="472" spans="1:13" x14ac:dyDescent="0.25">
      <c r="A472" s="567">
        <f t="shared" si="43"/>
        <v>58440</v>
      </c>
      <c r="B472" s="628">
        <v>0.36033024982333545</v>
      </c>
      <c r="C472" s="620">
        <v>0.63966975017666461</v>
      </c>
      <c r="D472" s="621">
        <f t="shared" si="42"/>
        <v>1</v>
      </c>
      <c r="E472" s="628">
        <f t="shared" si="45"/>
        <v>1</v>
      </c>
      <c r="F472" s="620">
        <f t="shared" si="45"/>
        <v>0</v>
      </c>
      <c r="G472" s="621">
        <f t="shared" si="45"/>
        <v>1</v>
      </c>
      <c r="H472" s="628">
        <f t="shared" si="45"/>
        <v>1</v>
      </c>
      <c r="I472" s="620">
        <f t="shared" si="45"/>
        <v>1</v>
      </c>
      <c r="J472" s="620">
        <f t="shared" si="45"/>
        <v>1</v>
      </c>
      <c r="K472" s="620">
        <f t="shared" si="45"/>
        <v>1</v>
      </c>
      <c r="L472" s="620">
        <f t="shared" si="45"/>
        <v>1</v>
      </c>
      <c r="M472" s="621">
        <f t="shared" si="45"/>
        <v>1</v>
      </c>
    </row>
    <row r="473" spans="1:13" x14ac:dyDescent="0.25">
      <c r="A473" s="575">
        <f t="shared" si="43"/>
        <v>58471</v>
      </c>
      <c r="B473" s="627">
        <v>0.36033024982333545</v>
      </c>
      <c r="C473" s="625">
        <v>0.63966975017666461</v>
      </c>
      <c r="D473" s="626">
        <f t="shared" si="42"/>
        <v>1</v>
      </c>
      <c r="E473" s="627">
        <f t="shared" si="45"/>
        <v>1</v>
      </c>
      <c r="F473" s="625">
        <f t="shared" si="45"/>
        <v>0</v>
      </c>
      <c r="G473" s="626">
        <f t="shared" si="45"/>
        <v>1</v>
      </c>
      <c r="H473" s="627">
        <f t="shared" si="45"/>
        <v>1</v>
      </c>
      <c r="I473" s="625">
        <f t="shared" si="45"/>
        <v>1</v>
      </c>
      <c r="J473" s="625">
        <f t="shared" si="45"/>
        <v>1</v>
      </c>
      <c r="K473" s="625">
        <f t="shared" si="45"/>
        <v>1</v>
      </c>
      <c r="L473" s="625">
        <f t="shared" si="45"/>
        <v>1</v>
      </c>
      <c r="M473" s="626">
        <f t="shared" si="45"/>
        <v>1</v>
      </c>
    </row>
    <row r="474" spans="1:13" x14ac:dyDescent="0.25">
      <c r="A474" s="567">
        <f t="shared" si="43"/>
        <v>58500</v>
      </c>
      <c r="B474" s="628">
        <v>0.36033024982333545</v>
      </c>
      <c r="C474" s="620">
        <v>0.63966975017666461</v>
      </c>
      <c r="D474" s="621">
        <f t="shared" si="42"/>
        <v>1</v>
      </c>
      <c r="E474" s="628">
        <f t="shared" si="45"/>
        <v>1</v>
      </c>
      <c r="F474" s="620">
        <f t="shared" si="45"/>
        <v>0</v>
      </c>
      <c r="G474" s="621">
        <f t="shared" si="45"/>
        <v>1</v>
      </c>
      <c r="H474" s="628">
        <f t="shared" si="45"/>
        <v>1</v>
      </c>
      <c r="I474" s="620">
        <f t="shared" si="45"/>
        <v>1</v>
      </c>
      <c r="J474" s="620">
        <f t="shared" si="45"/>
        <v>1</v>
      </c>
      <c r="K474" s="620">
        <f t="shared" si="45"/>
        <v>1</v>
      </c>
      <c r="L474" s="620">
        <f t="shared" si="45"/>
        <v>1</v>
      </c>
      <c r="M474" s="621">
        <f t="shared" si="45"/>
        <v>1</v>
      </c>
    </row>
    <row r="475" spans="1:13" x14ac:dyDescent="0.25">
      <c r="A475" s="575">
        <f t="shared" si="43"/>
        <v>58531</v>
      </c>
      <c r="B475" s="627">
        <v>0.36033024982333545</v>
      </c>
      <c r="C475" s="625">
        <v>0.63966975017666461</v>
      </c>
      <c r="D475" s="626">
        <f t="shared" si="42"/>
        <v>1</v>
      </c>
      <c r="E475" s="627">
        <f t="shared" si="45"/>
        <v>1</v>
      </c>
      <c r="F475" s="625">
        <f t="shared" si="45"/>
        <v>0</v>
      </c>
      <c r="G475" s="626">
        <f t="shared" si="45"/>
        <v>1</v>
      </c>
      <c r="H475" s="627">
        <f t="shared" si="45"/>
        <v>1</v>
      </c>
      <c r="I475" s="625">
        <f t="shared" si="45"/>
        <v>1</v>
      </c>
      <c r="J475" s="625">
        <f t="shared" si="45"/>
        <v>1</v>
      </c>
      <c r="K475" s="625">
        <f t="shared" si="45"/>
        <v>1</v>
      </c>
      <c r="L475" s="625">
        <f t="shared" si="45"/>
        <v>1</v>
      </c>
      <c r="M475" s="626">
        <f t="shared" si="45"/>
        <v>1</v>
      </c>
    </row>
    <row r="476" spans="1:13" x14ac:dyDescent="0.25">
      <c r="A476" s="567">
        <f t="shared" si="43"/>
        <v>58561</v>
      </c>
      <c r="B476" s="628">
        <v>0.36033024982333545</v>
      </c>
      <c r="C476" s="620">
        <v>0.63966975017666461</v>
      </c>
      <c r="D476" s="621">
        <f t="shared" si="42"/>
        <v>1</v>
      </c>
      <c r="E476" s="628">
        <f t="shared" si="45"/>
        <v>1</v>
      </c>
      <c r="F476" s="620">
        <f t="shared" si="45"/>
        <v>0</v>
      </c>
      <c r="G476" s="621">
        <f t="shared" si="45"/>
        <v>1</v>
      </c>
      <c r="H476" s="628">
        <f t="shared" si="45"/>
        <v>1</v>
      </c>
      <c r="I476" s="620">
        <f t="shared" si="45"/>
        <v>1</v>
      </c>
      <c r="J476" s="620">
        <f t="shared" si="45"/>
        <v>1</v>
      </c>
      <c r="K476" s="620">
        <f t="shared" si="45"/>
        <v>1</v>
      </c>
      <c r="L476" s="620">
        <f t="shared" si="45"/>
        <v>1</v>
      </c>
      <c r="M476" s="621">
        <f t="shared" si="45"/>
        <v>1</v>
      </c>
    </row>
    <row r="477" spans="1:13" x14ac:dyDescent="0.25">
      <c r="A477" s="575">
        <f t="shared" si="43"/>
        <v>58592</v>
      </c>
      <c r="B477" s="627">
        <v>0.36033024982333545</v>
      </c>
      <c r="C477" s="625">
        <v>0.63966975017666461</v>
      </c>
      <c r="D477" s="626">
        <f t="shared" si="42"/>
        <v>1</v>
      </c>
      <c r="E477" s="627">
        <f t="shared" si="45"/>
        <v>1</v>
      </c>
      <c r="F477" s="625">
        <f t="shared" si="45"/>
        <v>0</v>
      </c>
      <c r="G477" s="626">
        <f t="shared" si="45"/>
        <v>1</v>
      </c>
      <c r="H477" s="627">
        <f t="shared" si="45"/>
        <v>1</v>
      </c>
      <c r="I477" s="625">
        <f t="shared" si="45"/>
        <v>1</v>
      </c>
      <c r="J477" s="625">
        <f t="shared" si="45"/>
        <v>1</v>
      </c>
      <c r="K477" s="625">
        <f t="shared" si="45"/>
        <v>1</v>
      </c>
      <c r="L477" s="625">
        <f t="shared" si="45"/>
        <v>1</v>
      </c>
      <c r="M477" s="626">
        <f t="shared" si="45"/>
        <v>1</v>
      </c>
    </row>
    <row r="478" spans="1:13" x14ac:dyDescent="0.25">
      <c r="A478" s="567">
        <f t="shared" si="43"/>
        <v>58622</v>
      </c>
      <c r="B478" s="628">
        <v>0.36033024982333545</v>
      </c>
      <c r="C478" s="620">
        <v>0.63966975017666461</v>
      </c>
      <c r="D478" s="621">
        <f t="shared" si="42"/>
        <v>1</v>
      </c>
      <c r="E478" s="628">
        <f t="shared" si="45"/>
        <v>1</v>
      </c>
      <c r="F478" s="620">
        <f t="shared" si="45"/>
        <v>0</v>
      </c>
      <c r="G478" s="621">
        <f t="shared" si="45"/>
        <v>1</v>
      </c>
      <c r="H478" s="628">
        <f t="shared" si="45"/>
        <v>1</v>
      </c>
      <c r="I478" s="620">
        <f t="shared" si="45"/>
        <v>1</v>
      </c>
      <c r="J478" s="620">
        <f t="shared" si="45"/>
        <v>1</v>
      </c>
      <c r="K478" s="620">
        <f t="shared" si="45"/>
        <v>1</v>
      </c>
      <c r="L478" s="620">
        <f t="shared" si="45"/>
        <v>1</v>
      </c>
      <c r="M478" s="621">
        <f t="shared" si="45"/>
        <v>1</v>
      </c>
    </row>
    <row r="479" spans="1:13" x14ac:dyDescent="0.25">
      <c r="A479" s="575">
        <f t="shared" si="43"/>
        <v>58653</v>
      </c>
      <c r="B479" s="627">
        <v>0.36033024982333545</v>
      </c>
      <c r="C479" s="625">
        <v>0.63966975017666461</v>
      </c>
      <c r="D479" s="626">
        <f t="shared" si="42"/>
        <v>1</v>
      </c>
      <c r="E479" s="627">
        <f t="shared" si="45"/>
        <v>1</v>
      </c>
      <c r="F479" s="625">
        <f t="shared" si="45"/>
        <v>0</v>
      </c>
      <c r="G479" s="626">
        <f t="shared" si="45"/>
        <v>1</v>
      </c>
      <c r="H479" s="627">
        <f t="shared" si="45"/>
        <v>1</v>
      </c>
      <c r="I479" s="625">
        <f t="shared" si="45"/>
        <v>1</v>
      </c>
      <c r="J479" s="625">
        <f t="shared" si="45"/>
        <v>1</v>
      </c>
      <c r="K479" s="625">
        <f t="shared" si="45"/>
        <v>1</v>
      </c>
      <c r="L479" s="625">
        <f t="shared" si="45"/>
        <v>1</v>
      </c>
      <c r="M479" s="626">
        <f t="shared" si="45"/>
        <v>1</v>
      </c>
    </row>
    <row r="480" spans="1:13" x14ac:dyDescent="0.25">
      <c r="A480" s="567">
        <f t="shared" si="43"/>
        <v>58684</v>
      </c>
      <c r="B480" s="628">
        <v>0.36033024982333545</v>
      </c>
      <c r="C480" s="620">
        <v>0.63966975017666461</v>
      </c>
      <c r="D480" s="621">
        <f t="shared" si="42"/>
        <v>1</v>
      </c>
      <c r="E480" s="628">
        <f t="shared" si="45"/>
        <v>1</v>
      </c>
      <c r="F480" s="620">
        <f t="shared" si="45"/>
        <v>0</v>
      </c>
      <c r="G480" s="621">
        <f t="shared" si="45"/>
        <v>1</v>
      </c>
      <c r="H480" s="628">
        <f t="shared" si="45"/>
        <v>1</v>
      </c>
      <c r="I480" s="620">
        <f t="shared" si="45"/>
        <v>1</v>
      </c>
      <c r="J480" s="620">
        <f t="shared" si="45"/>
        <v>1</v>
      </c>
      <c r="K480" s="620">
        <f t="shared" si="45"/>
        <v>1</v>
      </c>
      <c r="L480" s="620">
        <f t="shared" si="45"/>
        <v>1</v>
      </c>
      <c r="M480" s="621">
        <f t="shared" si="45"/>
        <v>1</v>
      </c>
    </row>
    <row r="481" spans="1:13" x14ac:dyDescent="0.25">
      <c r="A481" s="575">
        <f t="shared" si="43"/>
        <v>58714</v>
      </c>
      <c r="B481" s="627">
        <v>0.36033024982333545</v>
      </c>
      <c r="C481" s="625">
        <v>0.63966975017666461</v>
      </c>
      <c r="D481" s="626">
        <f t="shared" si="42"/>
        <v>1</v>
      </c>
      <c r="E481" s="627">
        <f t="shared" si="45"/>
        <v>1</v>
      </c>
      <c r="F481" s="625">
        <f t="shared" si="45"/>
        <v>0</v>
      </c>
      <c r="G481" s="626">
        <f t="shared" si="45"/>
        <v>1</v>
      </c>
      <c r="H481" s="627">
        <f t="shared" si="45"/>
        <v>1</v>
      </c>
      <c r="I481" s="625">
        <f t="shared" si="45"/>
        <v>1</v>
      </c>
      <c r="J481" s="625">
        <f t="shared" si="45"/>
        <v>1</v>
      </c>
      <c r="K481" s="625">
        <f t="shared" si="45"/>
        <v>1</v>
      </c>
      <c r="L481" s="625">
        <f t="shared" si="45"/>
        <v>1</v>
      </c>
      <c r="M481" s="626">
        <f t="shared" si="45"/>
        <v>1</v>
      </c>
    </row>
    <row r="482" spans="1:13" x14ac:dyDescent="0.25">
      <c r="A482" s="567">
        <f t="shared" si="43"/>
        <v>58745</v>
      </c>
      <c r="B482" s="628">
        <v>0.36033024982333545</v>
      </c>
      <c r="C482" s="620">
        <v>0.63966975017666461</v>
      </c>
      <c r="D482" s="621">
        <f t="shared" si="42"/>
        <v>1</v>
      </c>
      <c r="E482" s="628">
        <f t="shared" si="45"/>
        <v>1</v>
      </c>
      <c r="F482" s="620">
        <f t="shared" si="45"/>
        <v>0</v>
      </c>
      <c r="G482" s="621">
        <f t="shared" si="45"/>
        <v>1</v>
      </c>
      <c r="H482" s="628">
        <f t="shared" si="45"/>
        <v>1</v>
      </c>
      <c r="I482" s="620">
        <f t="shared" si="45"/>
        <v>1</v>
      </c>
      <c r="J482" s="620">
        <f t="shared" si="45"/>
        <v>1</v>
      </c>
      <c r="K482" s="620">
        <f t="shared" si="45"/>
        <v>1</v>
      </c>
      <c r="L482" s="620">
        <f t="shared" si="45"/>
        <v>1</v>
      </c>
      <c r="M482" s="621">
        <f t="shared" si="45"/>
        <v>1</v>
      </c>
    </row>
    <row r="483" spans="1:13" x14ac:dyDescent="0.25">
      <c r="A483" s="575">
        <f t="shared" si="43"/>
        <v>58775</v>
      </c>
      <c r="B483" s="627">
        <v>0.36033024982333545</v>
      </c>
      <c r="C483" s="625">
        <v>0.63966975017666461</v>
      </c>
      <c r="D483" s="626">
        <f t="shared" si="42"/>
        <v>1</v>
      </c>
      <c r="E483" s="627">
        <f t="shared" ref="E483:M498" si="46">+E482</f>
        <v>1</v>
      </c>
      <c r="F483" s="625">
        <f t="shared" si="46"/>
        <v>0</v>
      </c>
      <c r="G483" s="626">
        <f t="shared" si="46"/>
        <v>1</v>
      </c>
      <c r="H483" s="627">
        <f t="shared" si="46"/>
        <v>1</v>
      </c>
      <c r="I483" s="625">
        <f t="shared" si="46"/>
        <v>1</v>
      </c>
      <c r="J483" s="625">
        <f t="shared" si="46"/>
        <v>1</v>
      </c>
      <c r="K483" s="625">
        <f t="shared" si="46"/>
        <v>1</v>
      </c>
      <c r="L483" s="625">
        <f t="shared" si="46"/>
        <v>1</v>
      </c>
      <c r="M483" s="626">
        <f t="shared" si="46"/>
        <v>1</v>
      </c>
    </row>
    <row r="484" spans="1:13" x14ac:dyDescent="0.25">
      <c r="A484" s="567">
        <f t="shared" si="43"/>
        <v>58806</v>
      </c>
      <c r="B484" s="628">
        <v>0.36033024982333545</v>
      </c>
      <c r="C484" s="620">
        <v>0.63966975017666461</v>
      </c>
      <c r="D484" s="621">
        <f t="shared" si="42"/>
        <v>1</v>
      </c>
      <c r="E484" s="628">
        <f t="shared" si="46"/>
        <v>1</v>
      </c>
      <c r="F484" s="620">
        <f t="shared" si="46"/>
        <v>0</v>
      </c>
      <c r="G484" s="621">
        <f t="shared" si="46"/>
        <v>1</v>
      </c>
      <c r="H484" s="628">
        <f t="shared" si="46"/>
        <v>1</v>
      </c>
      <c r="I484" s="620">
        <f t="shared" si="46"/>
        <v>1</v>
      </c>
      <c r="J484" s="620">
        <f t="shared" si="46"/>
        <v>1</v>
      </c>
      <c r="K484" s="620">
        <f t="shared" si="46"/>
        <v>1</v>
      </c>
      <c r="L484" s="620">
        <f t="shared" si="46"/>
        <v>1</v>
      </c>
      <c r="M484" s="621">
        <f t="shared" si="46"/>
        <v>1</v>
      </c>
    </row>
    <row r="485" spans="1:13" x14ac:dyDescent="0.25">
      <c r="A485" s="575">
        <f t="shared" si="43"/>
        <v>58837</v>
      </c>
      <c r="B485" s="627">
        <v>0.36033024982333545</v>
      </c>
      <c r="C485" s="625">
        <v>0.63966975017666461</v>
      </c>
      <c r="D485" s="626">
        <f t="shared" si="42"/>
        <v>1</v>
      </c>
      <c r="E485" s="627">
        <f t="shared" si="46"/>
        <v>1</v>
      </c>
      <c r="F485" s="625">
        <f t="shared" si="46"/>
        <v>0</v>
      </c>
      <c r="G485" s="626">
        <f t="shared" si="46"/>
        <v>1</v>
      </c>
      <c r="H485" s="627">
        <f t="shared" si="46"/>
        <v>1</v>
      </c>
      <c r="I485" s="625">
        <f t="shared" si="46"/>
        <v>1</v>
      </c>
      <c r="J485" s="625">
        <f t="shared" si="46"/>
        <v>1</v>
      </c>
      <c r="K485" s="625">
        <f t="shared" si="46"/>
        <v>1</v>
      </c>
      <c r="L485" s="625">
        <f t="shared" si="46"/>
        <v>1</v>
      </c>
      <c r="M485" s="626">
        <f t="shared" si="46"/>
        <v>1</v>
      </c>
    </row>
    <row r="486" spans="1:13" x14ac:dyDescent="0.25">
      <c r="A486" s="567">
        <f t="shared" si="43"/>
        <v>58865</v>
      </c>
      <c r="B486" s="628">
        <v>0.36033024982333545</v>
      </c>
      <c r="C486" s="620">
        <v>0.63966975017666461</v>
      </c>
      <c r="D486" s="621">
        <f t="shared" si="42"/>
        <v>1</v>
      </c>
      <c r="E486" s="628">
        <f t="shared" si="46"/>
        <v>1</v>
      </c>
      <c r="F486" s="620">
        <f t="shared" si="46"/>
        <v>0</v>
      </c>
      <c r="G486" s="621">
        <f t="shared" si="46"/>
        <v>1</v>
      </c>
      <c r="H486" s="628">
        <f t="shared" si="46"/>
        <v>1</v>
      </c>
      <c r="I486" s="620">
        <f t="shared" si="46"/>
        <v>1</v>
      </c>
      <c r="J486" s="620">
        <f t="shared" si="46"/>
        <v>1</v>
      </c>
      <c r="K486" s="620">
        <f t="shared" si="46"/>
        <v>1</v>
      </c>
      <c r="L486" s="620">
        <f t="shared" si="46"/>
        <v>1</v>
      </c>
      <c r="M486" s="621">
        <f t="shared" si="46"/>
        <v>1</v>
      </c>
    </row>
    <row r="487" spans="1:13" x14ac:dyDescent="0.25">
      <c r="A487" s="575">
        <f t="shared" si="43"/>
        <v>58896</v>
      </c>
      <c r="B487" s="627">
        <v>0.36033024982333545</v>
      </c>
      <c r="C487" s="625">
        <v>0.63966975017666461</v>
      </c>
      <c r="D487" s="626">
        <f t="shared" si="42"/>
        <v>1</v>
      </c>
      <c r="E487" s="627">
        <f t="shared" si="46"/>
        <v>1</v>
      </c>
      <c r="F487" s="625">
        <f t="shared" si="46"/>
        <v>0</v>
      </c>
      <c r="G487" s="626">
        <f t="shared" si="46"/>
        <v>1</v>
      </c>
      <c r="H487" s="627">
        <f t="shared" si="46"/>
        <v>1</v>
      </c>
      <c r="I487" s="625">
        <f t="shared" si="46"/>
        <v>1</v>
      </c>
      <c r="J487" s="625">
        <f t="shared" si="46"/>
        <v>1</v>
      </c>
      <c r="K487" s="625">
        <f t="shared" si="46"/>
        <v>1</v>
      </c>
      <c r="L487" s="625">
        <f t="shared" si="46"/>
        <v>1</v>
      </c>
      <c r="M487" s="626">
        <f t="shared" si="46"/>
        <v>1</v>
      </c>
    </row>
    <row r="488" spans="1:13" x14ac:dyDescent="0.25">
      <c r="A488" s="567">
        <f t="shared" si="43"/>
        <v>58926</v>
      </c>
      <c r="B488" s="628">
        <v>0.36033024982333545</v>
      </c>
      <c r="C488" s="620">
        <v>0.63966975017666461</v>
      </c>
      <c r="D488" s="621">
        <f t="shared" si="42"/>
        <v>1</v>
      </c>
      <c r="E488" s="628">
        <f t="shared" si="46"/>
        <v>1</v>
      </c>
      <c r="F488" s="620">
        <f t="shared" si="46"/>
        <v>0</v>
      </c>
      <c r="G488" s="621">
        <f t="shared" si="46"/>
        <v>1</v>
      </c>
      <c r="H488" s="628">
        <f t="shared" si="46"/>
        <v>1</v>
      </c>
      <c r="I488" s="620">
        <f t="shared" si="46"/>
        <v>1</v>
      </c>
      <c r="J488" s="620">
        <f t="shared" si="46"/>
        <v>1</v>
      </c>
      <c r="K488" s="620">
        <f t="shared" si="46"/>
        <v>1</v>
      </c>
      <c r="L488" s="620">
        <f t="shared" si="46"/>
        <v>1</v>
      </c>
      <c r="M488" s="621">
        <f t="shared" si="46"/>
        <v>1</v>
      </c>
    </row>
    <row r="489" spans="1:13" x14ac:dyDescent="0.25">
      <c r="A489" s="575">
        <f t="shared" si="43"/>
        <v>58957</v>
      </c>
      <c r="B489" s="627">
        <v>0.36033024982333545</v>
      </c>
      <c r="C489" s="625">
        <v>0.63966975017666461</v>
      </c>
      <c r="D489" s="626">
        <f t="shared" si="42"/>
        <v>1</v>
      </c>
      <c r="E489" s="627">
        <f t="shared" si="46"/>
        <v>1</v>
      </c>
      <c r="F489" s="625">
        <f t="shared" si="46"/>
        <v>0</v>
      </c>
      <c r="G489" s="626">
        <f t="shared" si="46"/>
        <v>1</v>
      </c>
      <c r="H489" s="627">
        <f t="shared" si="46"/>
        <v>1</v>
      </c>
      <c r="I489" s="625">
        <f t="shared" si="46"/>
        <v>1</v>
      </c>
      <c r="J489" s="625">
        <f t="shared" si="46"/>
        <v>1</v>
      </c>
      <c r="K489" s="625">
        <f t="shared" si="46"/>
        <v>1</v>
      </c>
      <c r="L489" s="625">
        <f t="shared" si="46"/>
        <v>1</v>
      </c>
      <c r="M489" s="626">
        <f t="shared" si="46"/>
        <v>1</v>
      </c>
    </row>
    <row r="490" spans="1:13" x14ac:dyDescent="0.25">
      <c r="A490" s="567">
        <f t="shared" si="43"/>
        <v>58987</v>
      </c>
      <c r="B490" s="628">
        <v>0.36033024982333545</v>
      </c>
      <c r="C490" s="620">
        <v>0.63966975017666461</v>
      </c>
      <c r="D490" s="621">
        <f t="shared" si="42"/>
        <v>1</v>
      </c>
      <c r="E490" s="628">
        <f t="shared" si="46"/>
        <v>1</v>
      </c>
      <c r="F490" s="620">
        <f t="shared" si="46"/>
        <v>0</v>
      </c>
      <c r="G490" s="621">
        <f t="shared" si="46"/>
        <v>1</v>
      </c>
      <c r="H490" s="628">
        <f t="shared" si="46"/>
        <v>1</v>
      </c>
      <c r="I490" s="620">
        <f t="shared" si="46"/>
        <v>1</v>
      </c>
      <c r="J490" s="620">
        <f t="shared" si="46"/>
        <v>1</v>
      </c>
      <c r="K490" s="620">
        <f t="shared" si="46"/>
        <v>1</v>
      </c>
      <c r="L490" s="620">
        <f t="shared" si="46"/>
        <v>1</v>
      </c>
      <c r="M490" s="621">
        <f t="shared" si="46"/>
        <v>1</v>
      </c>
    </row>
    <row r="491" spans="1:13" x14ac:dyDescent="0.25">
      <c r="A491" s="575">
        <f t="shared" si="43"/>
        <v>59018</v>
      </c>
      <c r="B491" s="627">
        <v>0.36033024982333545</v>
      </c>
      <c r="C491" s="625">
        <v>0.63966975017666461</v>
      </c>
      <c r="D491" s="626">
        <f t="shared" si="42"/>
        <v>1</v>
      </c>
      <c r="E491" s="627">
        <f t="shared" si="46"/>
        <v>1</v>
      </c>
      <c r="F491" s="625">
        <f t="shared" si="46"/>
        <v>0</v>
      </c>
      <c r="G491" s="626">
        <f t="shared" si="46"/>
        <v>1</v>
      </c>
      <c r="H491" s="627">
        <f t="shared" si="46"/>
        <v>1</v>
      </c>
      <c r="I491" s="625">
        <f t="shared" si="46"/>
        <v>1</v>
      </c>
      <c r="J491" s="625">
        <f t="shared" si="46"/>
        <v>1</v>
      </c>
      <c r="K491" s="625">
        <f t="shared" si="46"/>
        <v>1</v>
      </c>
      <c r="L491" s="625">
        <f t="shared" si="46"/>
        <v>1</v>
      </c>
      <c r="M491" s="626">
        <f t="shared" si="46"/>
        <v>1</v>
      </c>
    </row>
    <row r="492" spans="1:13" x14ac:dyDescent="0.25">
      <c r="A492" s="567">
        <f t="shared" si="43"/>
        <v>59049</v>
      </c>
      <c r="B492" s="628">
        <v>0.36033024982333545</v>
      </c>
      <c r="C492" s="620">
        <v>0.63966975017666461</v>
      </c>
      <c r="D492" s="621">
        <f t="shared" si="42"/>
        <v>1</v>
      </c>
      <c r="E492" s="628">
        <f t="shared" si="46"/>
        <v>1</v>
      </c>
      <c r="F492" s="620">
        <f t="shared" si="46"/>
        <v>0</v>
      </c>
      <c r="G492" s="621">
        <f t="shared" si="46"/>
        <v>1</v>
      </c>
      <c r="H492" s="628">
        <f t="shared" si="46"/>
        <v>1</v>
      </c>
      <c r="I492" s="620">
        <f t="shared" si="46"/>
        <v>1</v>
      </c>
      <c r="J492" s="620">
        <f t="shared" si="46"/>
        <v>1</v>
      </c>
      <c r="K492" s="620">
        <f t="shared" si="46"/>
        <v>1</v>
      </c>
      <c r="L492" s="620">
        <f t="shared" si="46"/>
        <v>1</v>
      </c>
      <c r="M492" s="621">
        <f t="shared" si="46"/>
        <v>1</v>
      </c>
    </row>
    <row r="493" spans="1:13" x14ac:dyDescent="0.25">
      <c r="A493" s="575">
        <f t="shared" si="43"/>
        <v>59079</v>
      </c>
      <c r="B493" s="627">
        <v>0.36033024982333545</v>
      </c>
      <c r="C493" s="625">
        <v>0.63966975017666461</v>
      </c>
      <c r="D493" s="626">
        <f t="shared" si="42"/>
        <v>1</v>
      </c>
      <c r="E493" s="627">
        <f t="shared" si="46"/>
        <v>1</v>
      </c>
      <c r="F493" s="625">
        <f t="shared" si="46"/>
        <v>0</v>
      </c>
      <c r="G493" s="626">
        <f t="shared" si="46"/>
        <v>1</v>
      </c>
      <c r="H493" s="627">
        <f t="shared" si="46"/>
        <v>1</v>
      </c>
      <c r="I493" s="625">
        <f t="shared" si="46"/>
        <v>1</v>
      </c>
      <c r="J493" s="625">
        <f t="shared" si="46"/>
        <v>1</v>
      </c>
      <c r="K493" s="625">
        <f t="shared" si="46"/>
        <v>1</v>
      </c>
      <c r="L493" s="625">
        <f t="shared" si="46"/>
        <v>1</v>
      </c>
      <c r="M493" s="626">
        <f t="shared" si="46"/>
        <v>1</v>
      </c>
    </row>
    <row r="494" spans="1:13" x14ac:dyDescent="0.25">
      <c r="A494" s="567">
        <f t="shared" si="43"/>
        <v>59110</v>
      </c>
      <c r="B494" s="628">
        <v>0.36033024982333545</v>
      </c>
      <c r="C494" s="620">
        <v>0.63966975017666461</v>
      </c>
      <c r="D494" s="621">
        <f t="shared" si="42"/>
        <v>1</v>
      </c>
      <c r="E494" s="628">
        <f t="shared" si="46"/>
        <v>1</v>
      </c>
      <c r="F494" s="620">
        <f t="shared" si="46"/>
        <v>0</v>
      </c>
      <c r="G494" s="621">
        <f t="shared" si="46"/>
        <v>1</v>
      </c>
      <c r="H494" s="628">
        <f t="shared" si="46"/>
        <v>1</v>
      </c>
      <c r="I494" s="620">
        <f t="shared" si="46"/>
        <v>1</v>
      </c>
      <c r="J494" s="620">
        <f t="shared" si="46"/>
        <v>1</v>
      </c>
      <c r="K494" s="620">
        <f t="shared" si="46"/>
        <v>1</v>
      </c>
      <c r="L494" s="620">
        <f t="shared" si="46"/>
        <v>1</v>
      </c>
      <c r="M494" s="621">
        <f t="shared" si="46"/>
        <v>1</v>
      </c>
    </row>
    <row r="495" spans="1:13" x14ac:dyDescent="0.25">
      <c r="A495" s="575">
        <f t="shared" si="43"/>
        <v>59140</v>
      </c>
      <c r="B495" s="627">
        <v>0.36033024982333545</v>
      </c>
      <c r="C495" s="625">
        <v>0.63966975017666461</v>
      </c>
      <c r="D495" s="626">
        <f t="shared" si="42"/>
        <v>1</v>
      </c>
      <c r="E495" s="627">
        <f t="shared" si="46"/>
        <v>1</v>
      </c>
      <c r="F495" s="625">
        <f t="shared" si="46"/>
        <v>0</v>
      </c>
      <c r="G495" s="626">
        <f t="shared" si="46"/>
        <v>1</v>
      </c>
      <c r="H495" s="627">
        <f t="shared" si="46"/>
        <v>1</v>
      </c>
      <c r="I495" s="625">
        <f t="shared" si="46"/>
        <v>1</v>
      </c>
      <c r="J495" s="625">
        <f t="shared" si="46"/>
        <v>1</v>
      </c>
      <c r="K495" s="625">
        <f t="shared" si="46"/>
        <v>1</v>
      </c>
      <c r="L495" s="625">
        <f t="shared" si="46"/>
        <v>1</v>
      </c>
      <c r="M495" s="626">
        <f t="shared" si="46"/>
        <v>1</v>
      </c>
    </row>
    <row r="496" spans="1:13" x14ac:dyDescent="0.25">
      <c r="A496" s="567">
        <f t="shared" si="43"/>
        <v>59171</v>
      </c>
      <c r="B496" s="628">
        <v>0.36033024982333545</v>
      </c>
      <c r="C496" s="620">
        <v>0.63966975017666461</v>
      </c>
      <c r="D496" s="621">
        <f t="shared" si="42"/>
        <v>1</v>
      </c>
      <c r="E496" s="628">
        <f t="shared" si="46"/>
        <v>1</v>
      </c>
      <c r="F496" s="620">
        <f t="shared" si="46"/>
        <v>0</v>
      </c>
      <c r="G496" s="621">
        <f t="shared" si="46"/>
        <v>1</v>
      </c>
      <c r="H496" s="628">
        <f t="shared" si="46"/>
        <v>1</v>
      </c>
      <c r="I496" s="620">
        <f t="shared" si="46"/>
        <v>1</v>
      </c>
      <c r="J496" s="620">
        <f t="shared" si="46"/>
        <v>1</v>
      </c>
      <c r="K496" s="620">
        <f t="shared" si="46"/>
        <v>1</v>
      </c>
      <c r="L496" s="620">
        <f t="shared" si="46"/>
        <v>1</v>
      </c>
      <c r="M496" s="621">
        <f t="shared" si="46"/>
        <v>1</v>
      </c>
    </row>
    <row r="497" spans="1:13" x14ac:dyDescent="0.25">
      <c r="A497" s="575">
        <f t="shared" si="43"/>
        <v>59202</v>
      </c>
      <c r="B497" s="627">
        <v>0.36033024982333545</v>
      </c>
      <c r="C497" s="625">
        <v>0.63966975017666461</v>
      </c>
      <c r="D497" s="626">
        <f t="shared" si="42"/>
        <v>1</v>
      </c>
      <c r="E497" s="627">
        <f t="shared" si="46"/>
        <v>1</v>
      </c>
      <c r="F497" s="625">
        <f t="shared" si="46"/>
        <v>0</v>
      </c>
      <c r="G497" s="626">
        <f t="shared" si="46"/>
        <v>1</v>
      </c>
      <c r="H497" s="627">
        <f t="shared" si="46"/>
        <v>1</v>
      </c>
      <c r="I497" s="625">
        <f t="shared" si="46"/>
        <v>1</v>
      </c>
      <c r="J497" s="625">
        <f t="shared" si="46"/>
        <v>1</v>
      </c>
      <c r="K497" s="625">
        <f t="shared" si="46"/>
        <v>1</v>
      </c>
      <c r="L497" s="625">
        <f t="shared" si="46"/>
        <v>1</v>
      </c>
      <c r="M497" s="626">
        <f t="shared" si="46"/>
        <v>1</v>
      </c>
    </row>
    <row r="498" spans="1:13" x14ac:dyDescent="0.25">
      <c r="A498" s="567">
        <f t="shared" si="43"/>
        <v>59230</v>
      </c>
      <c r="B498" s="628">
        <v>0.36033024982333545</v>
      </c>
      <c r="C498" s="620">
        <v>0.63966975017666461</v>
      </c>
      <c r="D498" s="621">
        <f t="shared" si="42"/>
        <v>1</v>
      </c>
      <c r="E498" s="628">
        <f t="shared" si="46"/>
        <v>1</v>
      </c>
      <c r="F498" s="620">
        <f t="shared" si="46"/>
        <v>0</v>
      </c>
      <c r="G498" s="621">
        <f t="shared" si="46"/>
        <v>1</v>
      </c>
      <c r="H498" s="628">
        <f t="shared" si="46"/>
        <v>1</v>
      </c>
      <c r="I498" s="620">
        <f t="shared" si="46"/>
        <v>1</v>
      </c>
      <c r="J498" s="620">
        <f t="shared" si="46"/>
        <v>1</v>
      </c>
      <c r="K498" s="620">
        <f t="shared" si="46"/>
        <v>1</v>
      </c>
      <c r="L498" s="620">
        <f t="shared" si="46"/>
        <v>1</v>
      </c>
      <c r="M498" s="621">
        <f t="shared" si="46"/>
        <v>1</v>
      </c>
    </row>
    <row r="499" spans="1:13" x14ac:dyDescent="0.25">
      <c r="A499" s="575">
        <f t="shared" si="43"/>
        <v>59261</v>
      </c>
      <c r="B499" s="627">
        <v>0.36033024982333545</v>
      </c>
      <c r="C499" s="625">
        <v>0.63966975017666461</v>
      </c>
      <c r="D499" s="626">
        <f t="shared" si="42"/>
        <v>1</v>
      </c>
      <c r="E499" s="627">
        <f t="shared" ref="E499:M514" si="47">+E498</f>
        <v>1</v>
      </c>
      <c r="F499" s="625">
        <f t="shared" si="47"/>
        <v>0</v>
      </c>
      <c r="G499" s="626">
        <f t="shared" si="47"/>
        <v>1</v>
      </c>
      <c r="H499" s="627">
        <f t="shared" si="47"/>
        <v>1</v>
      </c>
      <c r="I499" s="625">
        <f t="shared" si="47"/>
        <v>1</v>
      </c>
      <c r="J499" s="625">
        <f t="shared" si="47"/>
        <v>1</v>
      </c>
      <c r="K499" s="625">
        <f t="shared" si="47"/>
        <v>1</v>
      </c>
      <c r="L499" s="625">
        <f t="shared" si="47"/>
        <v>1</v>
      </c>
      <c r="M499" s="626">
        <f t="shared" si="47"/>
        <v>1</v>
      </c>
    </row>
    <row r="500" spans="1:13" x14ac:dyDescent="0.25">
      <c r="A500" s="567">
        <f t="shared" si="43"/>
        <v>59291</v>
      </c>
      <c r="B500" s="628">
        <v>0.36033024982333545</v>
      </c>
      <c r="C500" s="620">
        <v>0.63966975017666461</v>
      </c>
      <c r="D500" s="621">
        <f t="shared" si="42"/>
        <v>1</v>
      </c>
      <c r="E500" s="628">
        <f t="shared" si="47"/>
        <v>1</v>
      </c>
      <c r="F500" s="620">
        <f t="shared" si="47"/>
        <v>0</v>
      </c>
      <c r="G500" s="621">
        <f t="shared" si="47"/>
        <v>1</v>
      </c>
      <c r="H500" s="628">
        <f t="shared" si="47"/>
        <v>1</v>
      </c>
      <c r="I500" s="620">
        <f t="shared" si="47"/>
        <v>1</v>
      </c>
      <c r="J500" s="620">
        <f t="shared" si="47"/>
        <v>1</v>
      </c>
      <c r="K500" s="620">
        <f t="shared" si="47"/>
        <v>1</v>
      </c>
      <c r="L500" s="620">
        <f t="shared" si="47"/>
        <v>1</v>
      </c>
      <c r="M500" s="621">
        <f t="shared" si="47"/>
        <v>1</v>
      </c>
    </row>
    <row r="501" spans="1:13" x14ac:dyDescent="0.25">
      <c r="A501" s="575">
        <f t="shared" si="43"/>
        <v>59322</v>
      </c>
      <c r="B501" s="627">
        <v>0.36033024982333545</v>
      </c>
      <c r="C501" s="625">
        <v>0.63966975017666461</v>
      </c>
      <c r="D501" s="626">
        <f t="shared" si="42"/>
        <v>1</v>
      </c>
      <c r="E501" s="627">
        <f t="shared" si="47"/>
        <v>1</v>
      </c>
      <c r="F501" s="625">
        <f t="shared" si="47"/>
        <v>0</v>
      </c>
      <c r="G501" s="626">
        <f t="shared" si="47"/>
        <v>1</v>
      </c>
      <c r="H501" s="627">
        <f t="shared" si="47"/>
        <v>1</v>
      </c>
      <c r="I501" s="625">
        <f t="shared" si="47"/>
        <v>1</v>
      </c>
      <c r="J501" s="625">
        <f t="shared" si="47"/>
        <v>1</v>
      </c>
      <c r="K501" s="625">
        <f t="shared" si="47"/>
        <v>1</v>
      </c>
      <c r="L501" s="625">
        <f t="shared" si="47"/>
        <v>1</v>
      </c>
      <c r="M501" s="626">
        <f t="shared" si="47"/>
        <v>1</v>
      </c>
    </row>
    <row r="502" spans="1:13" x14ac:dyDescent="0.25">
      <c r="A502" s="567">
        <f t="shared" si="43"/>
        <v>59352</v>
      </c>
      <c r="B502" s="628">
        <v>0.36033024982333545</v>
      </c>
      <c r="C502" s="620">
        <v>0.63966975017666461</v>
      </c>
      <c r="D502" s="621">
        <f t="shared" si="42"/>
        <v>1</v>
      </c>
      <c r="E502" s="628">
        <f t="shared" si="47"/>
        <v>1</v>
      </c>
      <c r="F502" s="620">
        <f t="shared" si="47"/>
        <v>0</v>
      </c>
      <c r="G502" s="621">
        <f t="shared" si="47"/>
        <v>1</v>
      </c>
      <c r="H502" s="628">
        <f t="shared" si="47"/>
        <v>1</v>
      </c>
      <c r="I502" s="620">
        <f t="shared" si="47"/>
        <v>1</v>
      </c>
      <c r="J502" s="620">
        <f t="shared" si="47"/>
        <v>1</v>
      </c>
      <c r="K502" s="620">
        <f t="shared" si="47"/>
        <v>1</v>
      </c>
      <c r="L502" s="620">
        <f t="shared" si="47"/>
        <v>1</v>
      </c>
      <c r="M502" s="621">
        <f t="shared" si="47"/>
        <v>1</v>
      </c>
    </row>
    <row r="503" spans="1:13" x14ac:dyDescent="0.25">
      <c r="A503" s="575">
        <f t="shared" si="43"/>
        <v>59383</v>
      </c>
      <c r="B503" s="627">
        <v>0.36033024982333545</v>
      </c>
      <c r="C503" s="625">
        <v>0.63966975017666461</v>
      </c>
      <c r="D503" s="626">
        <f t="shared" si="42"/>
        <v>1</v>
      </c>
      <c r="E503" s="627">
        <f t="shared" si="47"/>
        <v>1</v>
      </c>
      <c r="F503" s="625">
        <f t="shared" si="47"/>
        <v>0</v>
      </c>
      <c r="G503" s="626">
        <f t="shared" si="47"/>
        <v>1</v>
      </c>
      <c r="H503" s="627">
        <f t="shared" si="47"/>
        <v>1</v>
      </c>
      <c r="I503" s="625">
        <f t="shared" si="47"/>
        <v>1</v>
      </c>
      <c r="J503" s="625">
        <f t="shared" si="47"/>
        <v>1</v>
      </c>
      <c r="K503" s="625">
        <f t="shared" si="47"/>
        <v>1</v>
      </c>
      <c r="L503" s="625">
        <f t="shared" si="47"/>
        <v>1</v>
      </c>
      <c r="M503" s="626">
        <f t="shared" si="47"/>
        <v>1</v>
      </c>
    </row>
    <row r="504" spans="1:13" x14ac:dyDescent="0.25">
      <c r="A504" s="567">
        <f t="shared" si="43"/>
        <v>59414</v>
      </c>
      <c r="B504" s="628">
        <v>0.36033024982333545</v>
      </c>
      <c r="C504" s="620">
        <v>0.63966975017666461</v>
      </c>
      <c r="D504" s="621">
        <f t="shared" si="42"/>
        <v>1</v>
      </c>
      <c r="E504" s="628">
        <f t="shared" si="47"/>
        <v>1</v>
      </c>
      <c r="F504" s="620">
        <f t="shared" si="47"/>
        <v>0</v>
      </c>
      <c r="G504" s="621">
        <f t="shared" si="47"/>
        <v>1</v>
      </c>
      <c r="H504" s="628">
        <f t="shared" si="47"/>
        <v>1</v>
      </c>
      <c r="I504" s="620">
        <f t="shared" si="47"/>
        <v>1</v>
      </c>
      <c r="J504" s="620">
        <f t="shared" si="47"/>
        <v>1</v>
      </c>
      <c r="K504" s="620">
        <f t="shared" si="47"/>
        <v>1</v>
      </c>
      <c r="L504" s="620">
        <f t="shared" si="47"/>
        <v>1</v>
      </c>
      <c r="M504" s="621">
        <f t="shared" si="47"/>
        <v>1</v>
      </c>
    </row>
    <row r="505" spans="1:13" x14ac:dyDescent="0.25">
      <c r="A505" s="575">
        <f t="shared" si="43"/>
        <v>59444</v>
      </c>
      <c r="B505" s="627">
        <v>0.36033024982333545</v>
      </c>
      <c r="C505" s="625">
        <v>0.63966975017666461</v>
      </c>
      <c r="D505" s="626">
        <f t="shared" si="42"/>
        <v>1</v>
      </c>
      <c r="E505" s="627">
        <f t="shared" si="47"/>
        <v>1</v>
      </c>
      <c r="F505" s="625">
        <f t="shared" si="47"/>
        <v>0</v>
      </c>
      <c r="G505" s="626">
        <f t="shared" si="47"/>
        <v>1</v>
      </c>
      <c r="H505" s="627">
        <f t="shared" si="47"/>
        <v>1</v>
      </c>
      <c r="I505" s="625">
        <f t="shared" si="47"/>
        <v>1</v>
      </c>
      <c r="J505" s="625">
        <f t="shared" si="47"/>
        <v>1</v>
      </c>
      <c r="K505" s="625">
        <f t="shared" si="47"/>
        <v>1</v>
      </c>
      <c r="L505" s="625">
        <f t="shared" si="47"/>
        <v>1</v>
      </c>
      <c r="M505" s="626">
        <f t="shared" si="47"/>
        <v>1</v>
      </c>
    </row>
    <row r="506" spans="1:13" x14ac:dyDescent="0.25">
      <c r="A506" s="567">
        <f t="shared" si="43"/>
        <v>59475</v>
      </c>
      <c r="B506" s="628">
        <v>0.36033024982333545</v>
      </c>
      <c r="C506" s="620">
        <v>0.63966975017666461</v>
      </c>
      <c r="D506" s="621">
        <f t="shared" si="42"/>
        <v>1</v>
      </c>
      <c r="E506" s="628">
        <f t="shared" si="47"/>
        <v>1</v>
      </c>
      <c r="F506" s="620">
        <f t="shared" si="47"/>
        <v>0</v>
      </c>
      <c r="G506" s="621">
        <f t="shared" si="47"/>
        <v>1</v>
      </c>
      <c r="H506" s="628">
        <f t="shared" si="47"/>
        <v>1</v>
      </c>
      <c r="I506" s="620">
        <f t="shared" si="47"/>
        <v>1</v>
      </c>
      <c r="J506" s="620">
        <f t="shared" si="47"/>
        <v>1</v>
      </c>
      <c r="K506" s="620">
        <f t="shared" si="47"/>
        <v>1</v>
      </c>
      <c r="L506" s="620">
        <f t="shared" si="47"/>
        <v>1</v>
      </c>
      <c r="M506" s="621">
        <f t="shared" si="47"/>
        <v>1</v>
      </c>
    </row>
    <row r="507" spans="1:13" x14ac:dyDescent="0.25">
      <c r="A507" s="575">
        <f t="shared" si="43"/>
        <v>59505</v>
      </c>
      <c r="B507" s="627">
        <v>0.36033024982333545</v>
      </c>
      <c r="C507" s="625">
        <v>0.63966975017666461</v>
      </c>
      <c r="D507" s="626">
        <f t="shared" si="42"/>
        <v>1</v>
      </c>
      <c r="E507" s="627">
        <f t="shared" si="47"/>
        <v>1</v>
      </c>
      <c r="F507" s="625">
        <f t="shared" si="47"/>
        <v>0</v>
      </c>
      <c r="G507" s="626">
        <f t="shared" si="47"/>
        <v>1</v>
      </c>
      <c r="H507" s="627">
        <f t="shared" si="47"/>
        <v>1</v>
      </c>
      <c r="I507" s="625">
        <f t="shared" si="47"/>
        <v>1</v>
      </c>
      <c r="J507" s="625">
        <f t="shared" si="47"/>
        <v>1</v>
      </c>
      <c r="K507" s="625">
        <f t="shared" si="47"/>
        <v>1</v>
      </c>
      <c r="L507" s="625">
        <f t="shared" si="47"/>
        <v>1</v>
      </c>
      <c r="M507" s="626">
        <f t="shared" si="47"/>
        <v>1</v>
      </c>
    </row>
    <row r="508" spans="1:13" x14ac:dyDescent="0.25">
      <c r="A508" s="567">
        <f t="shared" si="43"/>
        <v>59536</v>
      </c>
      <c r="B508" s="628">
        <v>0.36033024982333545</v>
      </c>
      <c r="C508" s="620">
        <v>0.63966975017666461</v>
      </c>
      <c r="D508" s="621">
        <f t="shared" si="42"/>
        <v>1</v>
      </c>
      <c r="E508" s="628">
        <f t="shared" si="47"/>
        <v>1</v>
      </c>
      <c r="F508" s="620">
        <f t="shared" si="47"/>
        <v>0</v>
      </c>
      <c r="G508" s="621">
        <f t="shared" si="47"/>
        <v>1</v>
      </c>
      <c r="H508" s="628">
        <f t="shared" si="47"/>
        <v>1</v>
      </c>
      <c r="I508" s="620">
        <f t="shared" si="47"/>
        <v>1</v>
      </c>
      <c r="J508" s="620">
        <f t="shared" si="47"/>
        <v>1</v>
      </c>
      <c r="K508" s="620">
        <f t="shared" si="47"/>
        <v>1</v>
      </c>
      <c r="L508" s="620">
        <f t="shared" si="47"/>
        <v>1</v>
      </c>
      <c r="M508" s="621">
        <f t="shared" si="47"/>
        <v>1</v>
      </c>
    </row>
    <row r="509" spans="1:13" x14ac:dyDescent="0.25">
      <c r="A509" s="575">
        <f t="shared" si="43"/>
        <v>59567</v>
      </c>
      <c r="B509" s="627">
        <v>0.36033024982333545</v>
      </c>
      <c r="C509" s="625">
        <v>0.63966975017666461</v>
      </c>
      <c r="D509" s="626">
        <f t="shared" si="42"/>
        <v>1</v>
      </c>
      <c r="E509" s="627">
        <f t="shared" si="47"/>
        <v>1</v>
      </c>
      <c r="F509" s="625">
        <f t="shared" si="47"/>
        <v>0</v>
      </c>
      <c r="G509" s="626">
        <f t="shared" si="47"/>
        <v>1</v>
      </c>
      <c r="H509" s="627">
        <f t="shared" si="47"/>
        <v>1</v>
      </c>
      <c r="I509" s="625">
        <f t="shared" si="47"/>
        <v>1</v>
      </c>
      <c r="J509" s="625">
        <f t="shared" si="47"/>
        <v>1</v>
      </c>
      <c r="K509" s="625">
        <f t="shared" si="47"/>
        <v>1</v>
      </c>
      <c r="L509" s="625">
        <f t="shared" si="47"/>
        <v>1</v>
      </c>
      <c r="M509" s="626">
        <f t="shared" si="47"/>
        <v>1</v>
      </c>
    </row>
    <row r="510" spans="1:13" x14ac:dyDescent="0.25">
      <c r="A510" s="567">
        <f t="shared" si="43"/>
        <v>59595</v>
      </c>
      <c r="B510" s="628">
        <v>0.36033024982333545</v>
      </c>
      <c r="C510" s="620">
        <v>0.63966975017666461</v>
      </c>
      <c r="D510" s="621">
        <f t="shared" si="42"/>
        <v>1</v>
      </c>
      <c r="E510" s="628">
        <f t="shared" si="47"/>
        <v>1</v>
      </c>
      <c r="F510" s="620">
        <f t="shared" si="47"/>
        <v>0</v>
      </c>
      <c r="G510" s="621">
        <f t="shared" si="47"/>
        <v>1</v>
      </c>
      <c r="H510" s="628">
        <f t="shared" si="47"/>
        <v>1</v>
      </c>
      <c r="I510" s="620">
        <f t="shared" si="47"/>
        <v>1</v>
      </c>
      <c r="J510" s="620">
        <f t="shared" si="47"/>
        <v>1</v>
      </c>
      <c r="K510" s="620">
        <f t="shared" si="47"/>
        <v>1</v>
      </c>
      <c r="L510" s="620">
        <f t="shared" si="47"/>
        <v>1</v>
      </c>
      <c r="M510" s="621">
        <f t="shared" si="47"/>
        <v>1</v>
      </c>
    </row>
    <row r="511" spans="1:13" x14ac:dyDescent="0.25">
      <c r="A511" s="575">
        <f t="shared" si="43"/>
        <v>59626</v>
      </c>
      <c r="B511" s="627">
        <v>0.36033024982333545</v>
      </c>
      <c r="C511" s="625">
        <v>0.63966975017666461</v>
      </c>
      <c r="D511" s="626">
        <f t="shared" si="42"/>
        <v>1</v>
      </c>
      <c r="E511" s="627">
        <f t="shared" si="47"/>
        <v>1</v>
      </c>
      <c r="F511" s="625">
        <f t="shared" si="47"/>
        <v>0</v>
      </c>
      <c r="G511" s="626">
        <f t="shared" si="47"/>
        <v>1</v>
      </c>
      <c r="H511" s="627">
        <f t="shared" si="47"/>
        <v>1</v>
      </c>
      <c r="I511" s="625">
        <f t="shared" si="47"/>
        <v>1</v>
      </c>
      <c r="J511" s="625">
        <f t="shared" si="47"/>
        <v>1</v>
      </c>
      <c r="K511" s="625">
        <f t="shared" si="47"/>
        <v>1</v>
      </c>
      <c r="L511" s="625">
        <f t="shared" si="47"/>
        <v>1</v>
      </c>
      <c r="M511" s="626">
        <f t="shared" si="47"/>
        <v>1</v>
      </c>
    </row>
    <row r="512" spans="1:13" x14ac:dyDescent="0.25">
      <c r="A512" s="567">
        <f t="shared" si="43"/>
        <v>59656</v>
      </c>
      <c r="B512" s="628">
        <v>0.36033024982333545</v>
      </c>
      <c r="C512" s="620">
        <v>0.63966975017666461</v>
      </c>
      <c r="D512" s="621">
        <f t="shared" si="42"/>
        <v>1</v>
      </c>
      <c r="E512" s="628">
        <f t="shared" si="47"/>
        <v>1</v>
      </c>
      <c r="F512" s="620">
        <f t="shared" si="47"/>
        <v>0</v>
      </c>
      <c r="G512" s="621">
        <f t="shared" si="47"/>
        <v>1</v>
      </c>
      <c r="H512" s="628">
        <f t="shared" si="47"/>
        <v>1</v>
      </c>
      <c r="I512" s="620">
        <f t="shared" si="47"/>
        <v>1</v>
      </c>
      <c r="J512" s="620">
        <f t="shared" si="47"/>
        <v>1</v>
      </c>
      <c r="K512" s="620">
        <f t="shared" si="47"/>
        <v>1</v>
      </c>
      <c r="L512" s="620">
        <f t="shared" si="47"/>
        <v>1</v>
      </c>
      <c r="M512" s="621">
        <f t="shared" si="47"/>
        <v>1</v>
      </c>
    </row>
    <row r="513" spans="1:13" x14ac:dyDescent="0.25">
      <c r="A513" s="575">
        <f t="shared" si="43"/>
        <v>59687</v>
      </c>
      <c r="B513" s="627">
        <v>0.36033024982333545</v>
      </c>
      <c r="C513" s="625">
        <v>0.63966975017666461</v>
      </c>
      <c r="D513" s="626">
        <f t="shared" si="42"/>
        <v>1</v>
      </c>
      <c r="E513" s="627">
        <f t="shared" si="47"/>
        <v>1</v>
      </c>
      <c r="F513" s="625">
        <f t="shared" si="47"/>
        <v>0</v>
      </c>
      <c r="G513" s="626">
        <f t="shared" si="47"/>
        <v>1</v>
      </c>
      <c r="H513" s="627">
        <f t="shared" si="47"/>
        <v>1</v>
      </c>
      <c r="I513" s="625">
        <f t="shared" si="47"/>
        <v>1</v>
      </c>
      <c r="J513" s="625">
        <f t="shared" si="47"/>
        <v>1</v>
      </c>
      <c r="K513" s="625">
        <f t="shared" si="47"/>
        <v>1</v>
      </c>
      <c r="L513" s="625">
        <f t="shared" si="47"/>
        <v>1</v>
      </c>
      <c r="M513" s="626">
        <f t="shared" si="47"/>
        <v>1</v>
      </c>
    </row>
    <row r="514" spans="1:13" x14ac:dyDescent="0.25">
      <c r="A514" s="567">
        <f t="shared" si="43"/>
        <v>59717</v>
      </c>
      <c r="B514" s="628">
        <v>0.36033024982333545</v>
      </c>
      <c r="C514" s="620">
        <v>0.63966975017666461</v>
      </c>
      <c r="D514" s="621">
        <f t="shared" ref="D514:D577" si="48">+B514+C514</f>
        <v>1</v>
      </c>
      <c r="E514" s="628">
        <f t="shared" si="47"/>
        <v>1</v>
      </c>
      <c r="F514" s="620">
        <f t="shared" si="47"/>
        <v>0</v>
      </c>
      <c r="G514" s="621">
        <f t="shared" si="47"/>
        <v>1</v>
      </c>
      <c r="H514" s="628">
        <f t="shared" si="47"/>
        <v>1</v>
      </c>
      <c r="I514" s="620">
        <f t="shared" si="47"/>
        <v>1</v>
      </c>
      <c r="J514" s="620">
        <f t="shared" si="47"/>
        <v>1</v>
      </c>
      <c r="K514" s="620">
        <f t="shared" si="47"/>
        <v>1</v>
      </c>
      <c r="L514" s="620">
        <f t="shared" si="47"/>
        <v>1</v>
      </c>
      <c r="M514" s="621">
        <f t="shared" si="47"/>
        <v>1</v>
      </c>
    </row>
    <row r="515" spans="1:13" x14ac:dyDescent="0.25">
      <c r="A515" s="575">
        <f t="shared" ref="A515:A578" si="49">+EOMONTH(A514,1)</f>
        <v>59748</v>
      </c>
      <c r="B515" s="627">
        <v>0.36033024982333545</v>
      </c>
      <c r="C515" s="625">
        <v>0.63966975017666461</v>
      </c>
      <c r="D515" s="626">
        <f t="shared" si="48"/>
        <v>1</v>
      </c>
      <c r="E515" s="627">
        <f t="shared" ref="E515:M530" si="50">+E514</f>
        <v>1</v>
      </c>
      <c r="F515" s="625">
        <f t="shared" si="50"/>
        <v>0</v>
      </c>
      <c r="G515" s="626">
        <f t="shared" si="50"/>
        <v>1</v>
      </c>
      <c r="H515" s="627">
        <f t="shared" si="50"/>
        <v>1</v>
      </c>
      <c r="I515" s="625">
        <f t="shared" si="50"/>
        <v>1</v>
      </c>
      <c r="J515" s="625">
        <f t="shared" si="50"/>
        <v>1</v>
      </c>
      <c r="K515" s="625">
        <f t="shared" si="50"/>
        <v>1</v>
      </c>
      <c r="L515" s="625">
        <f t="shared" si="50"/>
        <v>1</v>
      </c>
      <c r="M515" s="626">
        <f t="shared" si="50"/>
        <v>1</v>
      </c>
    </row>
    <row r="516" spans="1:13" x14ac:dyDescent="0.25">
      <c r="A516" s="567">
        <f t="shared" si="49"/>
        <v>59779</v>
      </c>
      <c r="B516" s="628">
        <v>0.36033024982333545</v>
      </c>
      <c r="C516" s="620">
        <v>0.63966975017666461</v>
      </c>
      <c r="D516" s="621">
        <f t="shared" si="48"/>
        <v>1</v>
      </c>
      <c r="E516" s="628">
        <f t="shared" si="50"/>
        <v>1</v>
      </c>
      <c r="F516" s="620">
        <f t="shared" si="50"/>
        <v>0</v>
      </c>
      <c r="G516" s="621">
        <f t="shared" si="50"/>
        <v>1</v>
      </c>
      <c r="H516" s="628">
        <f t="shared" si="50"/>
        <v>1</v>
      </c>
      <c r="I516" s="620">
        <f t="shared" si="50"/>
        <v>1</v>
      </c>
      <c r="J516" s="620">
        <f t="shared" si="50"/>
        <v>1</v>
      </c>
      <c r="K516" s="620">
        <f t="shared" si="50"/>
        <v>1</v>
      </c>
      <c r="L516" s="620">
        <f t="shared" si="50"/>
        <v>1</v>
      </c>
      <c r="M516" s="621">
        <f t="shared" si="50"/>
        <v>1</v>
      </c>
    </row>
    <row r="517" spans="1:13" x14ac:dyDescent="0.25">
      <c r="A517" s="575">
        <f t="shared" si="49"/>
        <v>59809</v>
      </c>
      <c r="B517" s="627">
        <v>0.36033024982333545</v>
      </c>
      <c r="C517" s="625">
        <v>0.63966975017666461</v>
      </c>
      <c r="D517" s="626">
        <f t="shared" si="48"/>
        <v>1</v>
      </c>
      <c r="E517" s="627">
        <f t="shared" si="50"/>
        <v>1</v>
      </c>
      <c r="F517" s="625">
        <f t="shared" si="50"/>
        <v>0</v>
      </c>
      <c r="G517" s="626">
        <f t="shared" si="50"/>
        <v>1</v>
      </c>
      <c r="H517" s="627">
        <f t="shared" si="50"/>
        <v>1</v>
      </c>
      <c r="I517" s="625">
        <f t="shared" si="50"/>
        <v>1</v>
      </c>
      <c r="J517" s="625">
        <f t="shared" si="50"/>
        <v>1</v>
      </c>
      <c r="K517" s="625">
        <f t="shared" si="50"/>
        <v>1</v>
      </c>
      <c r="L517" s="625">
        <f t="shared" si="50"/>
        <v>1</v>
      </c>
      <c r="M517" s="626">
        <f t="shared" si="50"/>
        <v>1</v>
      </c>
    </row>
    <row r="518" spans="1:13" x14ac:dyDescent="0.25">
      <c r="A518" s="567">
        <f t="shared" si="49"/>
        <v>59840</v>
      </c>
      <c r="B518" s="628">
        <v>0.36033024982333545</v>
      </c>
      <c r="C518" s="620">
        <v>0.63966975017666461</v>
      </c>
      <c r="D518" s="621">
        <f t="shared" si="48"/>
        <v>1</v>
      </c>
      <c r="E518" s="628">
        <f t="shared" si="50"/>
        <v>1</v>
      </c>
      <c r="F518" s="620">
        <f t="shared" si="50"/>
        <v>0</v>
      </c>
      <c r="G518" s="621">
        <f t="shared" si="50"/>
        <v>1</v>
      </c>
      <c r="H518" s="628">
        <f t="shared" si="50"/>
        <v>1</v>
      </c>
      <c r="I518" s="620">
        <f t="shared" si="50"/>
        <v>1</v>
      </c>
      <c r="J518" s="620">
        <f t="shared" si="50"/>
        <v>1</v>
      </c>
      <c r="K518" s="620">
        <f t="shared" si="50"/>
        <v>1</v>
      </c>
      <c r="L518" s="620">
        <f t="shared" si="50"/>
        <v>1</v>
      </c>
      <c r="M518" s="621">
        <f t="shared" si="50"/>
        <v>1</v>
      </c>
    </row>
    <row r="519" spans="1:13" x14ac:dyDescent="0.25">
      <c r="A519" s="575">
        <f t="shared" si="49"/>
        <v>59870</v>
      </c>
      <c r="B519" s="627">
        <v>0.36033024982333545</v>
      </c>
      <c r="C519" s="625">
        <v>0.63966975017666461</v>
      </c>
      <c r="D519" s="626">
        <f t="shared" si="48"/>
        <v>1</v>
      </c>
      <c r="E519" s="627">
        <f t="shared" si="50"/>
        <v>1</v>
      </c>
      <c r="F519" s="625">
        <f t="shared" si="50"/>
        <v>0</v>
      </c>
      <c r="G519" s="626">
        <f t="shared" si="50"/>
        <v>1</v>
      </c>
      <c r="H519" s="627">
        <f t="shared" si="50"/>
        <v>1</v>
      </c>
      <c r="I519" s="625">
        <f t="shared" si="50"/>
        <v>1</v>
      </c>
      <c r="J519" s="625">
        <f t="shared" si="50"/>
        <v>1</v>
      </c>
      <c r="K519" s="625">
        <f t="shared" si="50"/>
        <v>1</v>
      </c>
      <c r="L519" s="625">
        <f t="shared" si="50"/>
        <v>1</v>
      </c>
      <c r="M519" s="626">
        <f t="shared" si="50"/>
        <v>1</v>
      </c>
    </row>
    <row r="520" spans="1:13" x14ac:dyDescent="0.25">
      <c r="A520" s="567">
        <f t="shared" si="49"/>
        <v>59901</v>
      </c>
      <c r="B520" s="628">
        <v>0.36033024982333545</v>
      </c>
      <c r="C520" s="620">
        <v>0.63966975017666461</v>
      </c>
      <c r="D520" s="621">
        <f t="shared" si="48"/>
        <v>1</v>
      </c>
      <c r="E520" s="628">
        <f t="shared" si="50"/>
        <v>1</v>
      </c>
      <c r="F520" s="620">
        <f t="shared" si="50"/>
        <v>0</v>
      </c>
      <c r="G520" s="621">
        <f t="shared" si="50"/>
        <v>1</v>
      </c>
      <c r="H520" s="628">
        <f t="shared" si="50"/>
        <v>1</v>
      </c>
      <c r="I520" s="620">
        <f t="shared" si="50"/>
        <v>1</v>
      </c>
      <c r="J520" s="620">
        <f t="shared" si="50"/>
        <v>1</v>
      </c>
      <c r="K520" s="620">
        <f t="shared" si="50"/>
        <v>1</v>
      </c>
      <c r="L520" s="620">
        <f t="shared" si="50"/>
        <v>1</v>
      </c>
      <c r="M520" s="621">
        <f t="shared" si="50"/>
        <v>1</v>
      </c>
    </row>
    <row r="521" spans="1:13" x14ac:dyDescent="0.25">
      <c r="A521" s="575">
        <f t="shared" si="49"/>
        <v>59932</v>
      </c>
      <c r="B521" s="627">
        <v>0.36033024982333545</v>
      </c>
      <c r="C521" s="625">
        <v>0.63966975017666461</v>
      </c>
      <c r="D521" s="626">
        <f t="shared" si="48"/>
        <v>1</v>
      </c>
      <c r="E521" s="627">
        <f t="shared" si="50"/>
        <v>1</v>
      </c>
      <c r="F521" s="625">
        <f t="shared" si="50"/>
        <v>0</v>
      </c>
      <c r="G521" s="626">
        <f t="shared" si="50"/>
        <v>1</v>
      </c>
      <c r="H521" s="627">
        <f t="shared" si="50"/>
        <v>1</v>
      </c>
      <c r="I521" s="625">
        <f t="shared" si="50"/>
        <v>1</v>
      </c>
      <c r="J521" s="625">
        <f t="shared" si="50"/>
        <v>1</v>
      </c>
      <c r="K521" s="625">
        <f t="shared" si="50"/>
        <v>1</v>
      </c>
      <c r="L521" s="625">
        <f t="shared" si="50"/>
        <v>1</v>
      </c>
      <c r="M521" s="626">
        <f t="shared" si="50"/>
        <v>1</v>
      </c>
    </row>
    <row r="522" spans="1:13" x14ac:dyDescent="0.25">
      <c r="A522" s="567">
        <f t="shared" si="49"/>
        <v>59961</v>
      </c>
      <c r="B522" s="628">
        <v>0.36033024982333545</v>
      </c>
      <c r="C522" s="620">
        <v>0.63966975017666461</v>
      </c>
      <c r="D522" s="621">
        <f t="shared" si="48"/>
        <v>1</v>
      </c>
      <c r="E522" s="628">
        <f t="shared" si="50"/>
        <v>1</v>
      </c>
      <c r="F522" s="620">
        <f t="shared" si="50"/>
        <v>0</v>
      </c>
      <c r="G522" s="621">
        <f t="shared" si="50"/>
        <v>1</v>
      </c>
      <c r="H522" s="628">
        <f t="shared" si="50"/>
        <v>1</v>
      </c>
      <c r="I522" s="620">
        <f t="shared" si="50"/>
        <v>1</v>
      </c>
      <c r="J522" s="620">
        <f t="shared" si="50"/>
        <v>1</v>
      </c>
      <c r="K522" s="620">
        <f t="shared" si="50"/>
        <v>1</v>
      </c>
      <c r="L522" s="620">
        <f t="shared" si="50"/>
        <v>1</v>
      </c>
      <c r="M522" s="621">
        <f t="shared" si="50"/>
        <v>1</v>
      </c>
    </row>
    <row r="523" spans="1:13" x14ac:dyDescent="0.25">
      <c r="A523" s="575">
        <f t="shared" si="49"/>
        <v>59992</v>
      </c>
      <c r="B523" s="627">
        <v>0.36033024982333545</v>
      </c>
      <c r="C523" s="625">
        <v>0.63966975017666461</v>
      </c>
      <c r="D523" s="626">
        <f t="shared" si="48"/>
        <v>1</v>
      </c>
      <c r="E523" s="627">
        <f t="shared" si="50"/>
        <v>1</v>
      </c>
      <c r="F523" s="625">
        <f t="shared" si="50"/>
        <v>0</v>
      </c>
      <c r="G523" s="626">
        <f t="shared" si="50"/>
        <v>1</v>
      </c>
      <c r="H523" s="627">
        <f t="shared" si="50"/>
        <v>1</v>
      </c>
      <c r="I523" s="625">
        <f t="shared" si="50"/>
        <v>1</v>
      </c>
      <c r="J523" s="625">
        <f t="shared" si="50"/>
        <v>1</v>
      </c>
      <c r="K523" s="625">
        <f t="shared" si="50"/>
        <v>1</v>
      </c>
      <c r="L523" s="625">
        <f t="shared" si="50"/>
        <v>1</v>
      </c>
      <c r="M523" s="626">
        <f t="shared" si="50"/>
        <v>1</v>
      </c>
    </row>
    <row r="524" spans="1:13" x14ac:dyDescent="0.25">
      <c r="A524" s="567">
        <f t="shared" si="49"/>
        <v>60022</v>
      </c>
      <c r="B524" s="628">
        <v>0.36033024982333545</v>
      </c>
      <c r="C524" s="620">
        <v>0.63966975017666461</v>
      </c>
      <c r="D524" s="621">
        <f t="shared" si="48"/>
        <v>1</v>
      </c>
      <c r="E524" s="628">
        <f t="shared" si="50"/>
        <v>1</v>
      </c>
      <c r="F524" s="620">
        <f t="shared" si="50"/>
        <v>0</v>
      </c>
      <c r="G524" s="621">
        <f t="shared" si="50"/>
        <v>1</v>
      </c>
      <c r="H524" s="628">
        <f t="shared" si="50"/>
        <v>1</v>
      </c>
      <c r="I524" s="620">
        <f t="shared" si="50"/>
        <v>1</v>
      </c>
      <c r="J524" s="620">
        <f t="shared" si="50"/>
        <v>1</v>
      </c>
      <c r="K524" s="620">
        <f t="shared" si="50"/>
        <v>1</v>
      </c>
      <c r="L524" s="620">
        <f t="shared" si="50"/>
        <v>1</v>
      </c>
      <c r="M524" s="621">
        <f t="shared" si="50"/>
        <v>1</v>
      </c>
    </row>
    <row r="525" spans="1:13" x14ac:dyDescent="0.25">
      <c r="A525" s="575">
        <f t="shared" si="49"/>
        <v>60053</v>
      </c>
      <c r="B525" s="627">
        <v>0.36033024982333545</v>
      </c>
      <c r="C525" s="625">
        <v>0.63966975017666461</v>
      </c>
      <c r="D525" s="626">
        <f t="shared" si="48"/>
        <v>1</v>
      </c>
      <c r="E525" s="627">
        <f t="shared" si="50"/>
        <v>1</v>
      </c>
      <c r="F525" s="625">
        <f t="shared" si="50"/>
        <v>0</v>
      </c>
      <c r="G525" s="626">
        <f t="shared" si="50"/>
        <v>1</v>
      </c>
      <c r="H525" s="627">
        <f t="shared" si="50"/>
        <v>1</v>
      </c>
      <c r="I525" s="625">
        <f t="shared" si="50"/>
        <v>1</v>
      </c>
      <c r="J525" s="625">
        <f t="shared" si="50"/>
        <v>1</v>
      </c>
      <c r="K525" s="625">
        <f t="shared" si="50"/>
        <v>1</v>
      </c>
      <c r="L525" s="625">
        <f t="shared" si="50"/>
        <v>1</v>
      </c>
      <c r="M525" s="626">
        <f t="shared" si="50"/>
        <v>1</v>
      </c>
    </row>
    <row r="526" spans="1:13" x14ac:dyDescent="0.25">
      <c r="A526" s="567">
        <f t="shared" si="49"/>
        <v>60083</v>
      </c>
      <c r="B526" s="628">
        <v>0.36033024982333545</v>
      </c>
      <c r="C526" s="620">
        <v>0.63966975017666461</v>
      </c>
      <c r="D526" s="621">
        <f t="shared" si="48"/>
        <v>1</v>
      </c>
      <c r="E526" s="628">
        <f t="shared" si="50"/>
        <v>1</v>
      </c>
      <c r="F526" s="620">
        <f t="shared" si="50"/>
        <v>0</v>
      </c>
      <c r="G526" s="621">
        <f t="shared" si="50"/>
        <v>1</v>
      </c>
      <c r="H526" s="628">
        <f t="shared" si="50"/>
        <v>1</v>
      </c>
      <c r="I526" s="620">
        <f t="shared" si="50"/>
        <v>1</v>
      </c>
      <c r="J526" s="620">
        <f t="shared" si="50"/>
        <v>1</v>
      </c>
      <c r="K526" s="620">
        <f t="shared" si="50"/>
        <v>1</v>
      </c>
      <c r="L526" s="620">
        <f t="shared" si="50"/>
        <v>1</v>
      </c>
      <c r="M526" s="621">
        <f t="shared" si="50"/>
        <v>1</v>
      </c>
    </row>
    <row r="527" spans="1:13" x14ac:dyDescent="0.25">
      <c r="A527" s="575">
        <f t="shared" si="49"/>
        <v>60114</v>
      </c>
      <c r="B527" s="627">
        <v>0.36033024982333545</v>
      </c>
      <c r="C527" s="625">
        <v>0.63966975017666461</v>
      </c>
      <c r="D527" s="626">
        <f t="shared" si="48"/>
        <v>1</v>
      </c>
      <c r="E527" s="627">
        <f t="shared" si="50"/>
        <v>1</v>
      </c>
      <c r="F527" s="625">
        <f t="shared" si="50"/>
        <v>0</v>
      </c>
      <c r="G527" s="626">
        <f t="shared" si="50"/>
        <v>1</v>
      </c>
      <c r="H527" s="627">
        <f t="shared" si="50"/>
        <v>1</v>
      </c>
      <c r="I527" s="625">
        <f t="shared" si="50"/>
        <v>1</v>
      </c>
      <c r="J527" s="625">
        <f t="shared" si="50"/>
        <v>1</v>
      </c>
      <c r="K527" s="625">
        <f t="shared" si="50"/>
        <v>1</v>
      </c>
      <c r="L527" s="625">
        <f t="shared" si="50"/>
        <v>1</v>
      </c>
      <c r="M527" s="626">
        <f t="shared" si="50"/>
        <v>1</v>
      </c>
    </row>
    <row r="528" spans="1:13" x14ac:dyDescent="0.25">
      <c r="A528" s="567">
        <f t="shared" si="49"/>
        <v>60145</v>
      </c>
      <c r="B528" s="628">
        <v>0.36033024982333545</v>
      </c>
      <c r="C528" s="620">
        <v>0.63966975017666461</v>
      </c>
      <c r="D528" s="621">
        <f t="shared" si="48"/>
        <v>1</v>
      </c>
      <c r="E528" s="628">
        <f t="shared" si="50"/>
        <v>1</v>
      </c>
      <c r="F528" s="620">
        <f t="shared" si="50"/>
        <v>0</v>
      </c>
      <c r="G528" s="621">
        <f t="shared" si="50"/>
        <v>1</v>
      </c>
      <c r="H528" s="628">
        <f t="shared" si="50"/>
        <v>1</v>
      </c>
      <c r="I528" s="620">
        <f t="shared" si="50"/>
        <v>1</v>
      </c>
      <c r="J528" s="620">
        <f t="shared" si="50"/>
        <v>1</v>
      </c>
      <c r="K528" s="620">
        <f t="shared" si="50"/>
        <v>1</v>
      </c>
      <c r="L528" s="620">
        <f t="shared" si="50"/>
        <v>1</v>
      </c>
      <c r="M528" s="621">
        <f t="shared" si="50"/>
        <v>1</v>
      </c>
    </row>
    <row r="529" spans="1:13" x14ac:dyDescent="0.25">
      <c r="A529" s="575">
        <f t="shared" si="49"/>
        <v>60175</v>
      </c>
      <c r="B529" s="627">
        <v>0.36033024982333545</v>
      </c>
      <c r="C529" s="625">
        <v>0.63966975017666461</v>
      </c>
      <c r="D529" s="626">
        <f t="shared" si="48"/>
        <v>1</v>
      </c>
      <c r="E529" s="627">
        <f t="shared" si="50"/>
        <v>1</v>
      </c>
      <c r="F529" s="625">
        <f t="shared" si="50"/>
        <v>0</v>
      </c>
      <c r="G529" s="626">
        <f t="shared" si="50"/>
        <v>1</v>
      </c>
      <c r="H529" s="627">
        <f t="shared" si="50"/>
        <v>1</v>
      </c>
      <c r="I529" s="625">
        <f t="shared" si="50"/>
        <v>1</v>
      </c>
      <c r="J529" s="625">
        <f t="shared" si="50"/>
        <v>1</v>
      </c>
      <c r="K529" s="625">
        <f t="shared" si="50"/>
        <v>1</v>
      </c>
      <c r="L529" s="625">
        <f t="shared" si="50"/>
        <v>1</v>
      </c>
      <c r="M529" s="626">
        <f t="shared" si="50"/>
        <v>1</v>
      </c>
    </row>
    <row r="530" spans="1:13" x14ac:dyDescent="0.25">
      <c r="A530" s="567">
        <f t="shared" si="49"/>
        <v>60206</v>
      </c>
      <c r="B530" s="628">
        <v>0.36033024982333545</v>
      </c>
      <c r="C530" s="620">
        <v>0.63966975017666461</v>
      </c>
      <c r="D530" s="621">
        <f t="shared" si="48"/>
        <v>1</v>
      </c>
      <c r="E530" s="628">
        <f t="shared" si="50"/>
        <v>1</v>
      </c>
      <c r="F530" s="620">
        <f t="shared" si="50"/>
        <v>0</v>
      </c>
      <c r="G530" s="621">
        <f t="shared" si="50"/>
        <v>1</v>
      </c>
      <c r="H530" s="628">
        <f t="shared" si="50"/>
        <v>1</v>
      </c>
      <c r="I530" s="620">
        <f t="shared" si="50"/>
        <v>1</v>
      </c>
      <c r="J530" s="620">
        <f t="shared" si="50"/>
        <v>1</v>
      </c>
      <c r="K530" s="620">
        <f t="shared" si="50"/>
        <v>1</v>
      </c>
      <c r="L530" s="620">
        <f t="shared" si="50"/>
        <v>1</v>
      </c>
      <c r="M530" s="621">
        <f t="shared" si="50"/>
        <v>1</v>
      </c>
    </row>
    <row r="531" spans="1:13" x14ac:dyDescent="0.25">
      <c r="A531" s="575">
        <f t="shared" si="49"/>
        <v>60236</v>
      </c>
      <c r="B531" s="627">
        <v>0.36033024982333545</v>
      </c>
      <c r="C531" s="625">
        <v>0.63966975017666461</v>
      </c>
      <c r="D531" s="626">
        <f t="shared" si="48"/>
        <v>1</v>
      </c>
      <c r="E531" s="627">
        <f t="shared" ref="E531:M546" si="51">+E530</f>
        <v>1</v>
      </c>
      <c r="F531" s="625">
        <f t="shared" si="51"/>
        <v>0</v>
      </c>
      <c r="G531" s="626">
        <f t="shared" si="51"/>
        <v>1</v>
      </c>
      <c r="H531" s="627">
        <f t="shared" si="51"/>
        <v>1</v>
      </c>
      <c r="I531" s="625">
        <f t="shared" si="51"/>
        <v>1</v>
      </c>
      <c r="J531" s="625">
        <f t="shared" si="51"/>
        <v>1</v>
      </c>
      <c r="K531" s="625">
        <f t="shared" si="51"/>
        <v>1</v>
      </c>
      <c r="L531" s="625">
        <f t="shared" si="51"/>
        <v>1</v>
      </c>
      <c r="M531" s="626">
        <f t="shared" si="51"/>
        <v>1</v>
      </c>
    </row>
    <row r="532" spans="1:13" x14ac:dyDescent="0.25">
      <c r="A532" s="567">
        <f t="shared" si="49"/>
        <v>60267</v>
      </c>
      <c r="B532" s="628">
        <v>0.36033024982333545</v>
      </c>
      <c r="C532" s="620">
        <v>0.63966975017666461</v>
      </c>
      <c r="D532" s="621">
        <f t="shared" si="48"/>
        <v>1</v>
      </c>
      <c r="E532" s="628">
        <f t="shared" si="51"/>
        <v>1</v>
      </c>
      <c r="F532" s="620">
        <f t="shared" si="51"/>
        <v>0</v>
      </c>
      <c r="G532" s="621">
        <f t="shared" si="51"/>
        <v>1</v>
      </c>
      <c r="H532" s="628">
        <f t="shared" si="51"/>
        <v>1</v>
      </c>
      <c r="I532" s="620">
        <f t="shared" si="51"/>
        <v>1</v>
      </c>
      <c r="J532" s="620">
        <f t="shared" si="51"/>
        <v>1</v>
      </c>
      <c r="K532" s="620">
        <f t="shared" si="51"/>
        <v>1</v>
      </c>
      <c r="L532" s="620">
        <f t="shared" si="51"/>
        <v>1</v>
      </c>
      <c r="M532" s="621">
        <f t="shared" si="51"/>
        <v>1</v>
      </c>
    </row>
    <row r="533" spans="1:13" x14ac:dyDescent="0.25">
      <c r="A533" s="575">
        <f t="shared" si="49"/>
        <v>60298</v>
      </c>
      <c r="B533" s="627">
        <v>0.36033024982333545</v>
      </c>
      <c r="C533" s="625">
        <v>0.63966975017666461</v>
      </c>
      <c r="D533" s="626">
        <f t="shared" si="48"/>
        <v>1</v>
      </c>
      <c r="E533" s="627">
        <f t="shared" si="51"/>
        <v>1</v>
      </c>
      <c r="F533" s="625">
        <f t="shared" si="51"/>
        <v>0</v>
      </c>
      <c r="G533" s="626">
        <f t="shared" si="51"/>
        <v>1</v>
      </c>
      <c r="H533" s="627">
        <f t="shared" si="51"/>
        <v>1</v>
      </c>
      <c r="I533" s="625">
        <f t="shared" si="51"/>
        <v>1</v>
      </c>
      <c r="J533" s="625">
        <f t="shared" si="51"/>
        <v>1</v>
      </c>
      <c r="K533" s="625">
        <f t="shared" si="51"/>
        <v>1</v>
      </c>
      <c r="L533" s="625">
        <f t="shared" si="51"/>
        <v>1</v>
      </c>
      <c r="M533" s="626">
        <f t="shared" si="51"/>
        <v>1</v>
      </c>
    </row>
    <row r="534" spans="1:13" x14ac:dyDescent="0.25">
      <c r="A534" s="567">
        <f t="shared" si="49"/>
        <v>60326</v>
      </c>
      <c r="B534" s="628">
        <v>0.36033024982333545</v>
      </c>
      <c r="C534" s="620">
        <v>0.63966975017666461</v>
      </c>
      <c r="D534" s="621">
        <f t="shared" si="48"/>
        <v>1</v>
      </c>
      <c r="E534" s="628">
        <f t="shared" si="51"/>
        <v>1</v>
      </c>
      <c r="F534" s="620">
        <f t="shared" si="51"/>
        <v>0</v>
      </c>
      <c r="G534" s="621">
        <f t="shared" si="51"/>
        <v>1</v>
      </c>
      <c r="H534" s="628">
        <f t="shared" si="51"/>
        <v>1</v>
      </c>
      <c r="I534" s="620">
        <f t="shared" si="51"/>
        <v>1</v>
      </c>
      <c r="J534" s="620">
        <f t="shared" si="51"/>
        <v>1</v>
      </c>
      <c r="K534" s="620">
        <f t="shared" si="51"/>
        <v>1</v>
      </c>
      <c r="L534" s="620">
        <f t="shared" si="51"/>
        <v>1</v>
      </c>
      <c r="M534" s="621">
        <f t="shared" si="51"/>
        <v>1</v>
      </c>
    </row>
    <row r="535" spans="1:13" x14ac:dyDescent="0.25">
      <c r="A535" s="575">
        <f t="shared" si="49"/>
        <v>60357</v>
      </c>
      <c r="B535" s="627">
        <v>0.36033024982333545</v>
      </c>
      <c r="C535" s="625">
        <v>0.63966975017666461</v>
      </c>
      <c r="D535" s="626">
        <f t="shared" si="48"/>
        <v>1</v>
      </c>
      <c r="E535" s="627">
        <f t="shared" si="51"/>
        <v>1</v>
      </c>
      <c r="F535" s="625">
        <f t="shared" si="51"/>
        <v>0</v>
      </c>
      <c r="G535" s="626">
        <f t="shared" si="51"/>
        <v>1</v>
      </c>
      <c r="H535" s="627">
        <f t="shared" si="51"/>
        <v>1</v>
      </c>
      <c r="I535" s="625">
        <f t="shared" si="51"/>
        <v>1</v>
      </c>
      <c r="J535" s="625">
        <f t="shared" si="51"/>
        <v>1</v>
      </c>
      <c r="K535" s="625">
        <f t="shared" si="51"/>
        <v>1</v>
      </c>
      <c r="L535" s="625">
        <f t="shared" si="51"/>
        <v>1</v>
      </c>
      <c r="M535" s="626">
        <f t="shared" si="51"/>
        <v>1</v>
      </c>
    </row>
    <row r="536" spans="1:13" x14ac:dyDescent="0.25">
      <c r="A536" s="567">
        <f t="shared" si="49"/>
        <v>60387</v>
      </c>
      <c r="B536" s="628">
        <v>0.36033024982333545</v>
      </c>
      <c r="C536" s="620">
        <v>0.63966975017666461</v>
      </c>
      <c r="D536" s="621">
        <f t="shared" si="48"/>
        <v>1</v>
      </c>
      <c r="E536" s="628">
        <f t="shared" si="51"/>
        <v>1</v>
      </c>
      <c r="F536" s="620">
        <f t="shared" si="51"/>
        <v>0</v>
      </c>
      <c r="G536" s="621">
        <f t="shared" si="51"/>
        <v>1</v>
      </c>
      <c r="H536" s="628">
        <f t="shared" si="51"/>
        <v>1</v>
      </c>
      <c r="I536" s="620">
        <f t="shared" si="51"/>
        <v>1</v>
      </c>
      <c r="J536" s="620">
        <f t="shared" si="51"/>
        <v>1</v>
      </c>
      <c r="K536" s="620">
        <f t="shared" si="51"/>
        <v>1</v>
      </c>
      <c r="L536" s="620">
        <f t="shared" si="51"/>
        <v>1</v>
      </c>
      <c r="M536" s="621">
        <f t="shared" si="51"/>
        <v>1</v>
      </c>
    </row>
    <row r="537" spans="1:13" x14ac:dyDescent="0.25">
      <c r="A537" s="575">
        <f t="shared" si="49"/>
        <v>60418</v>
      </c>
      <c r="B537" s="627">
        <v>0.36033024982333545</v>
      </c>
      <c r="C537" s="625">
        <v>0.63966975017666461</v>
      </c>
      <c r="D537" s="626">
        <f t="shared" si="48"/>
        <v>1</v>
      </c>
      <c r="E537" s="627">
        <f t="shared" si="51"/>
        <v>1</v>
      </c>
      <c r="F537" s="625">
        <f t="shared" si="51"/>
        <v>0</v>
      </c>
      <c r="G537" s="626">
        <f t="shared" si="51"/>
        <v>1</v>
      </c>
      <c r="H537" s="627">
        <f t="shared" si="51"/>
        <v>1</v>
      </c>
      <c r="I537" s="625">
        <f t="shared" si="51"/>
        <v>1</v>
      </c>
      <c r="J537" s="625">
        <f t="shared" si="51"/>
        <v>1</v>
      </c>
      <c r="K537" s="625">
        <f t="shared" si="51"/>
        <v>1</v>
      </c>
      <c r="L537" s="625">
        <f t="shared" si="51"/>
        <v>1</v>
      </c>
      <c r="M537" s="626">
        <f t="shared" si="51"/>
        <v>1</v>
      </c>
    </row>
    <row r="538" spans="1:13" x14ac:dyDescent="0.25">
      <c r="A538" s="567">
        <f t="shared" si="49"/>
        <v>60448</v>
      </c>
      <c r="B538" s="628">
        <v>0.36033024982333545</v>
      </c>
      <c r="C538" s="620">
        <v>0.63966975017666461</v>
      </c>
      <c r="D538" s="621">
        <f t="shared" si="48"/>
        <v>1</v>
      </c>
      <c r="E538" s="628">
        <f t="shared" si="51"/>
        <v>1</v>
      </c>
      <c r="F538" s="620">
        <f t="shared" si="51"/>
        <v>0</v>
      </c>
      <c r="G538" s="621">
        <f t="shared" si="51"/>
        <v>1</v>
      </c>
      <c r="H538" s="628">
        <f t="shared" si="51"/>
        <v>1</v>
      </c>
      <c r="I538" s="620">
        <f t="shared" si="51"/>
        <v>1</v>
      </c>
      <c r="J538" s="620">
        <f t="shared" si="51"/>
        <v>1</v>
      </c>
      <c r="K538" s="620">
        <f t="shared" si="51"/>
        <v>1</v>
      </c>
      <c r="L538" s="620">
        <f t="shared" si="51"/>
        <v>1</v>
      </c>
      <c r="M538" s="621">
        <f t="shared" si="51"/>
        <v>1</v>
      </c>
    </row>
    <row r="539" spans="1:13" x14ac:dyDescent="0.25">
      <c r="A539" s="575">
        <f t="shared" si="49"/>
        <v>60479</v>
      </c>
      <c r="B539" s="627">
        <v>0.36033024982333545</v>
      </c>
      <c r="C539" s="625">
        <v>0.63966975017666461</v>
      </c>
      <c r="D539" s="626">
        <f t="shared" si="48"/>
        <v>1</v>
      </c>
      <c r="E539" s="627">
        <f t="shared" si="51"/>
        <v>1</v>
      </c>
      <c r="F539" s="625">
        <f t="shared" si="51"/>
        <v>0</v>
      </c>
      <c r="G539" s="626">
        <f t="shared" si="51"/>
        <v>1</v>
      </c>
      <c r="H539" s="627">
        <f t="shared" si="51"/>
        <v>1</v>
      </c>
      <c r="I539" s="625">
        <f t="shared" si="51"/>
        <v>1</v>
      </c>
      <c r="J539" s="625">
        <f t="shared" si="51"/>
        <v>1</v>
      </c>
      <c r="K539" s="625">
        <f t="shared" si="51"/>
        <v>1</v>
      </c>
      <c r="L539" s="625">
        <f t="shared" si="51"/>
        <v>1</v>
      </c>
      <c r="M539" s="626">
        <f t="shared" si="51"/>
        <v>1</v>
      </c>
    </row>
    <row r="540" spans="1:13" x14ac:dyDescent="0.25">
      <c r="A540" s="567">
        <f t="shared" si="49"/>
        <v>60510</v>
      </c>
      <c r="B540" s="628">
        <v>0.36033024982333545</v>
      </c>
      <c r="C540" s="620">
        <v>0.63966975017666461</v>
      </c>
      <c r="D540" s="621">
        <f t="shared" si="48"/>
        <v>1</v>
      </c>
      <c r="E540" s="628">
        <f t="shared" si="51"/>
        <v>1</v>
      </c>
      <c r="F540" s="620">
        <f t="shared" si="51"/>
        <v>0</v>
      </c>
      <c r="G540" s="621">
        <f t="shared" si="51"/>
        <v>1</v>
      </c>
      <c r="H540" s="628">
        <f t="shared" si="51"/>
        <v>1</v>
      </c>
      <c r="I540" s="620">
        <f t="shared" si="51"/>
        <v>1</v>
      </c>
      <c r="J540" s="620">
        <f t="shared" si="51"/>
        <v>1</v>
      </c>
      <c r="K540" s="620">
        <f t="shared" si="51"/>
        <v>1</v>
      </c>
      <c r="L540" s="620">
        <f t="shared" si="51"/>
        <v>1</v>
      </c>
      <c r="M540" s="621">
        <f t="shared" si="51"/>
        <v>1</v>
      </c>
    </row>
    <row r="541" spans="1:13" x14ac:dyDescent="0.25">
      <c r="A541" s="575">
        <f t="shared" si="49"/>
        <v>60540</v>
      </c>
      <c r="B541" s="627">
        <v>0.36033024982333545</v>
      </c>
      <c r="C541" s="625">
        <v>0.63966975017666461</v>
      </c>
      <c r="D541" s="626">
        <f t="shared" si="48"/>
        <v>1</v>
      </c>
      <c r="E541" s="627">
        <f t="shared" si="51"/>
        <v>1</v>
      </c>
      <c r="F541" s="625">
        <f t="shared" si="51"/>
        <v>0</v>
      </c>
      <c r="G541" s="626">
        <f t="shared" si="51"/>
        <v>1</v>
      </c>
      <c r="H541" s="627">
        <f t="shared" si="51"/>
        <v>1</v>
      </c>
      <c r="I541" s="625">
        <f t="shared" si="51"/>
        <v>1</v>
      </c>
      <c r="J541" s="625">
        <f t="shared" si="51"/>
        <v>1</v>
      </c>
      <c r="K541" s="625">
        <f t="shared" si="51"/>
        <v>1</v>
      </c>
      <c r="L541" s="625">
        <f t="shared" si="51"/>
        <v>1</v>
      </c>
      <c r="M541" s="626">
        <f t="shared" si="51"/>
        <v>1</v>
      </c>
    </row>
    <row r="542" spans="1:13" x14ac:dyDescent="0.25">
      <c r="A542" s="567">
        <f t="shared" si="49"/>
        <v>60571</v>
      </c>
      <c r="B542" s="628">
        <v>0.36033024982333545</v>
      </c>
      <c r="C542" s="620">
        <v>0.63966975017666461</v>
      </c>
      <c r="D542" s="621">
        <f t="shared" si="48"/>
        <v>1</v>
      </c>
      <c r="E542" s="628">
        <f t="shared" si="51"/>
        <v>1</v>
      </c>
      <c r="F542" s="620">
        <f t="shared" si="51"/>
        <v>0</v>
      </c>
      <c r="G542" s="621">
        <f t="shared" si="51"/>
        <v>1</v>
      </c>
      <c r="H542" s="628">
        <f t="shared" si="51"/>
        <v>1</v>
      </c>
      <c r="I542" s="620">
        <f t="shared" si="51"/>
        <v>1</v>
      </c>
      <c r="J542" s="620">
        <f t="shared" si="51"/>
        <v>1</v>
      </c>
      <c r="K542" s="620">
        <f t="shared" si="51"/>
        <v>1</v>
      </c>
      <c r="L542" s="620">
        <f t="shared" si="51"/>
        <v>1</v>
      </c>
      <c r="M542" s="621">
        <f t="shared" si="51"/>
        <v>1</v>
      </c>
    </row>
    <row r="543" spans="1:13" x14ac:dyDescent="0.25">
      <c r="A543" s="575">
        <f t="shared" si="49"/>
        <v>60601</v>
      </c>
      <c r="B543" s="627">
        <v>0.36033024982333545</v>
      </c>
      <c r="C543" s="625">
        <v>0.63966975017666461</v>
      </c>
      <c r="D543" s="626">
        <f t="shared" si="48"/>
        <v>1</v>
      </c>
      <c r="E543" s="627">
        <f t="shared" si="51"/>
        <v>1</v>
      </c>
      <c r="F543" s="625">
        <f t="shared" si="51"/>
        <v>0</v>
      </c>
      <c r="G543" s="626">
        <f t="shared" si="51"/>
        <v>1</v>
      </c>
      <c r="H543" s="627">
        <f t="shared" si="51"/>
        <v>1</v>
      </c>
      <c r="I543" s="625">
        <f t="shared" si="51"/>
        <v>1</v>
      </c>
      <c r="J543" s="625">
        <f t="shared" si="51"/>
        <v>1</v>
      </c>
      <c r="K543" s="625">
        <f t="shared" si="51"/>
        <v>1</v>
      </c>
      <c r="L543" s="625">
        <f t="shared" si="51"/>
        <v>1</v>
      </c>
      <c r="M543" s="626">
        <f t="shared" si="51"/>
        <v>1</v>
      </c>
    </row>
    <row r="544" spans="1:13" x14ac:dyDescent="0.25">
      <c r="A544" s="567">
        <f t="shared" si="49"/>
        <v>60632</v>
      </c>
      <c r="B544" s="628">
        <v>0.36033024982333545</v>
      </c>
      <c r="C544" s="620">
        <v>0.63966975017666461</v>
      </c>
      <c r="D544" s="621">
        <f t="shared" si="48"/>
        <v>1</v>
      </c>
      <c r="E544" s="628">
        <f t="shared" si="51"/>
        <v>1</v>
      </c>
      <c r="F544" s="620">
        <f t="shared" si="51"/>
        <v>0</v>
      </c>
      <c r="G544" s="621">
        <f t="shared" si="51"/>
        <v>1</v>
      </c>
      <c r="H544" s="628">
        <f t="shared" si="51"/>
        <v>1</v>
      </c>
      <c r="I544" s="620">
        <f t="shared" si="51"/>
        <v>1</v>
      </c>
      <c r="J544" s="620">
        <f t="shared" si="51"/>
        <v>1</v>
      </c>
      <c r="K544" s="620">
        <f t="shared" si="51"/>
        <v>1</v>
      </c>
      <c r="L544" s="620">
        <f t="shared" si="51"/>
        <v>1</v>
      </c>
      <c r="M544" s="621">
        <f t="shared" si="51"/>
        <v>1</v>
      </c>
    </row>
    <row r="545" spans="1:13" x14ac:dyDescent="0.25">
      <c r="A545" s="575">
        <f t="shared" si="49"/>
        <v>60663</v>
      </c>
      <c r="B545" s="627">
        <v>0.36033024982333545</v>
      </c>
      <c r="C545" s="625">
        <v>0.63966975017666461</v>
      </c>
      <c r="D545" s="626">
        <f t="shared" si="48"/>
        <v>1</v>
      </c>
      <c r="E545" s="627">
        <f t="shared" si="51"/>
        <v>1</v>
      </c>
      <c r="F545" s="625">
        <f t="shared" si="51"/>
        <v>0</v>
      </c>
      <c r="G545" s="626">
        <f t="shared" si="51"/>
        <v>1</v>
      </c>
      <c r="H545" s="627">
        <f t="shared" si="51"/>
        <v>1</v>
      </c>
      <c r="I545" s="625">
        <f t="shared" si="51"/>
        <v>1</v>
      </c>
      <c r="J545" s="625">
        <f t="shared" si="51"/>
        <v>1</v>
      </c>
      <c r="K545" s="625">
        <f t="shared" si="51"/>
        <v>1</v>
      </c>
      <c r="L545" s="625">
        <f t="shared" si="51"/>
        <v>1</v>
      </c>
      <c r="M545" s="626">
        <f t="shared" si="51"/>
        <v>1</v>
      </c>
    </row>
    <row r="546" spans="1:13" x14ac:dyDescent="0.25">
      <c r="A546" s="567">
        <f t="shared" si="49"/>
        <v>60691</v>
      </c>
      <c r="B546" s="628">
        <v>0.36033024982333545</v>
      </c>
      <c r="C546" s="620">
        <v>0.63966975017666461</v>
      </c>
      <c r="D546" s="621">
        <f t="shared" si="48"/>
        <v>1</v>
      </c>
      <c r="E546" s="628">
        <f t="shared" si="51"/>
        <v>1</v>
      </c>
      <c r="F546" s="620">
        <f t="shared" si="51"/>
        <v>0</v>
      </c>
      <c r="G546" s="621">
        <f t="shared" si="51"/>
        <v>1</v>
      </c>
      <c r="H546" s="628">
        <f t="shared" si="51"/>
        <v>1</v>
      </c>
      <c r="I546" s="620">
        <f t="shared" si="51"/>
        <v>1</v>
      </c>
      <c r="J546" s="620">
        <f t="shared" si="51"/>
        <v>1</v>
      </c>
      <c r="K546" s="620">
        <f t="shared" si="51"/>
        <v>1</v>
      </c>
      <c r="L546" s="620">
        <f t="shared" si="51"/>
        <v>1</v>
      </c>
      <c r="M546" s="621">
        <f t="shared" si="51"/>
        <v>1</v>
      </c>
    </row>
    <row r="547" spans="1:13" x14ac:dyDescent="0.25">
      <c r="A547" s="575">
        <f t="shared" si="49"/>
        <v>60722</v>
      </c>
      <c r="B547" s="627">
        <v>0.36033024982333545</v>
      </c>
      <c r="C547" s="625">
        <v>0.63966975017666461</v>
      </c>
      <c r="D547" s="626">
        <f t="shared" si="48"/>
        <v>1</v>
      </c>
      <c r="E547" s="627">
        <f t="shared" ref="E547:M562" si="52">+E546</f>
        <v>1</v>
      </c>
      <c r="F547" s="625">
        <f t="shared" si="52"/>
        <v>0</v>
      </c>
      <c r="G547" s="626">
        <f t="shared" si="52"/>
        <v>1</v>
      </c>
      <c r="H547" s="627">
        <f t="shared" si="52"/>
        <v>1</v>
      </c>
      <c r="I547" s="625">
        <f t="shared" si="52"/>
        <v>1</v>
      </c>
      <c r="J547" s="625">
        <f t="shared" si="52"/>
        <v>1</v>
      </c>
      <c r="K547" s="625">
        <f t="shared" si="52"/>
        <v>1</v>
      </c>
      <c r="L547" s="625">
        <f t="shared" si="52"/>
        <v>1</v>
      </c>
      <c r="M547" s="626">
        <f t="shared" si="52"/>
        <v>1</v>
      </c>
    </row>
    <row r="548" spans="1:13" x14ac:dyDescent="0.25">
      <c r="A548" s="567">
        <f t="shared" si="49"/>
        <v>60752</v>
      </c>
      <c r="B548" s="628">
        <v>0.36033024982333545</v>
      </c>
      <c r="C548" s="620">
        <v>0.63966975017666461</v>
      </c>
      <c r="D548" s="621">
        <f t="shared" si="48"/>
        <v>1</v>
      </c>
      <c r="E548" s="628">
        <f t="shared" si="52"/>
        <v>1</v>
      </c>
      <c r="F548" s="620">
        <f t="shared" si="52"/>
        <v>0</v>
      </c>
      <c r="G548" s="621">
        <f t="shared" si="52"/>
        <v>1</v>
      </c>
      <c r="H548" s="628">
        <f t="shared" si="52"/>
        <v>1</v>
      </c>
      <c r="I548" s="620">
        <f t="shared" si="52"/>
        <v>1</v>
      </c>
      <c r="J548" s="620">
        <f t="shared" si="52"/>
        <v>1</v>
      </c>
      <c r="K548" s="620">
        <f t="shared" si="52"/>
        <v>1</v>
      </c>
      <c r="L548" s="620">
        <f t="shared" si="52"/>
        <v>1</v>
      </c>
      <c r="M548" s="621">
        <f t="shared" si="52"/>
        <v>1</v>
      </c>
    </row>
    <row r="549" spans="1:13" x14ac:dyDescent="0.25">
      <c r="A549" s="575">
        <f t="shared" si="49"/>
        <v>60783</v>
      </c>
      <c r="B549" s="627">
        <v>0.36033024982333545</v>
      </c>
      <c r="C549" s="625">
        <v>0.63966975017666461</v>
      </c>
      <c r="D549" s="626">
        <f t="shared" si="48"/>
        <v>1</v>
      </c>
      <c r="E549" s="627">
        <f t="shared" si="52"/>
        <v>1</v>
      </c>
      <c r="F549" s="625">
        <f t="shared" si="52"/>
        <v>0</v>
      </c>
      <c r="G549" s="626">
        <f t="shared" si="52"/>
        <v>1</v>
      </c>
      <c r="H549" s="627">
        <f t="shared" si="52"/>
        <v>1</v>
      </c>
      <c r="I549" s="625">
        <f t="shared" si="52"/>
        <v>1</v>
      </c>
      <c r="J549" s="625">
        <f t="shared" si="52"/>
        <v>1</v>
      </c>
      <c r="K549" s="625">
        <f t="shared" si="52"/>
        <v>1</v>
      </c>
      <c r="L549" s="625">
        <f t="shared" si="52"/>
        <v>1</v>
      </c>
      <c r="M549" s="626">
        <f t="shared" si="52"/>
        <v>1</v>
      </c>
    </row>
    <row r="550" spans="1:13" x14ac:dyDescent="0.25">
      <c r="A550" s="567">
        <f t="shared" si="49"/>
        <v>60813</v>
      </c>
      <c r="B550" s="628">
        <v>0.36033024982333545</v>
      </c>
      <c r="C550" s="620">
        <v>0.63966975017666461</v>
      </c>
      <c r="D550" s="621">
        <f t="shared" si="48"/>
        <v>1</v>
      </c>
      <c r="E550" s="628">
        <f t="shared" si="52"/>
        <v>1</v>
      </c>
      <c r="F550" s="620">
        <f t="shared" si="52"/>
        <v>0</v>
      </c>
      <c r="G550" s="621">
        <f t="shared" si="52"/>
        <v>1</v>
      </c>
      <c r="H550" s="628">
        <f t="shared" si="52"/>
        <v>1</v>
      </c>
      <c r="I550" s="620">
        <f t="shared" si="52"/>
        <v>1</v>
      </c>
      <c r="J550" s="620">
        <f t="shared" si="52"/>
        <v>1</v>
      </c>
      <c r="K550" s="620">
        <f t="shared" si="52"/>
        <v>1</v>
      </c>
      <c r="L550" s="620">
        <f t="shared" si="52"/>
        <v>1</v>
      </c>
      <c r="M550" s="621">
        <f t="shared" si="52"/>
        <v>1</v>
      </c>
    </row>
    <row r="551" spans="1:13" x14ac:dyDescent="0.25">
      <c r="A551" s="575">
        <f t="shared" si="49"/>
        <v>60844</v>
      </c>
      <c r="B551" s="627">
        <v>0.36033024982333545</v>
      </c>
      <c r="C551" s="625">
        <v>0.63966975017666461</v>
      </c>
      <c r="D551" s="626">
        <f t="shared" si="48"/>
        <v>1</v>
      </c>
      <c r="E551" s="627">
        <f t="shared" si="52"/>
        <v>1</v>
      </c>
      <c r="F551" s="625">
        <f t="shared" si="52"/>
        <v>0</v>
      </c>
      <c r="G551" s="626">
        <f t="shared" si="52"/>
        <v>1</v>
      </c>
      <c r="H551" s="627">
        <f t="shared" si="52"/>
        <v>1</v>
      </c>
      <c r="I551" s="625">
        <f t="shared" si="52"/>
        <v>1</v>
      </c>
      <c r="J551" s="625">
        <f t="shared" si="52"/>
        <v>1</v>
      </c>
      <c r="K551" s="625">
        <f t="shared" si="52"/>
        <v>1</v>
      </c>
      <c r="L551" s="625">
        <f t="shared" si="52"/>
        <v>1</v>
      </c>
      <c r="M551" s="626">
        <f t="shared" si="52"/>
        <v>1</v>
      </c>
    </row>
    <row r="552" spans="1:13" x14ac:dyDescent="0.25">
      <c r="A552" s="567">
        <f t="shared" si="49"/>
        <v>60875</v>
      </c>
      <c r="B552" s="628">
        <v>0.36033024982333545</v>
      </c>
      <c r="C552" s="620">
        <v>0.63966975017666461</v>
      </c>
      <c r="D552" s="621">
        <f t="shared" si="48"/>
        <v>1</v>
      </c>
      <c r="E552" s="628">
        <f t="shared" si="52"/>
        <v>1</v>
      </c>
      <c r="F552" s="620">
        <f t="shared" si="52"/>
        <v>0</v>
      </c>
      <c r="G552" s="621">
        <f t="shared" si="52"/>
        <v>1</v>
      </c>
      <c r="H552" s="628">
        <f t="shared" si="52"/>
        <v>1</v>
      </c>
      <c r="I552" s="620">
        <f t="shared" si="52"/>
        <v>1</v>
      </c>
      <c r="J552" s="620">
        <f t="shared" si="52"/>
        <v>1</v>
      </c>
      <c r="K552" s="620">
        <f t="shared" si="52"/>
        <v>1</v>
      </c>
      <c r="L552" s="620">
        <f t="shared" si="52"/>
        <v>1</v>
      </c>
      <c r="M552" s="621">
        <f t="shared" si="52"/>
        <v>1</v>
      </c>
    </row>
    <row r="553" spans="1:13" x14ac:dyDescent="0.25">
      <c r="A553" s="575">
        <f t="shared" si="49"/>
        <v>60905</v>
      </c>
      <c r="B553" s="627">
        <v>0.36033024982333545</v>
      </c>
      <c r="C553" s="625">
        <v>0.63966975017666461</v>
      </c>
      <c r="D553" s="626">
        <f t="shared" si="48"/>
        <v>1</v>
      </c>
      <c r="E553" s="627">
        <f t="shared" si="52"/>
        <v>1</v>
      </c>
      <c r="F553" s="625">
        <f t="shared" si="52"/>
        <v>0</v>
      </c>
      <c r="G553" s="626">
        <f t="shared" si="52"/>
        <v>1</v>
      </c>
      <c r="H553" s="627">
        <f t="shared" si="52"/>
        <v>1</v>
      </c>
      <c r="I553" s="625">
        <f t="shared" si="52"/>
        <v>1</v>
      </c>
      <c r="J553" s="625">
        <f t="shared" si="52"/>
        <v>1</v>
      </c>
      <c r="K553" s="625">
        <f t="shared" si="52"/>
        <v>1</v>
      </c>
      <c r="L553" s="625">
        <f t="shared" si="52"/>
        <v>1</v>
      </c>
      <c r="M553" s="626">
        <f t="shared" si="52"/>
        <v>1</v>
      </c>
    </row>
    <row r="554" spans="1:13" x14ac:dyDescent="0.25">
      <c r="A554" s="567">
        <f t="shared" si="49"/>
        <v>60936</v>
      </c>
      <c r="B554" s="628">
        <v>0.36033024982333545</v>
      </c>
      <c r="C554" s="620">
        <v>0.63966975017666461</v>
      </c>
      <c r="D554" s="621">
        <f t="shared" si="48"/>
        <v>1</v>
      </c>
      <c r="E554" s="628">
        <f t="shared" si="52"/>
        <v>1</v>
      </c>
      <c r="F554" s="620">
        <f t="shared" si="52"/>
        <v>0</v>
      </c>
      <c r="G554" s="621">
        <f t="shared" si="52"/>
        <v>1</v>
      </c>
      <c r="H554" s="628">
        <f t="shared" si="52"/>
        <v>1</v>
      </c>
      <c r="I554" s="620">
        <f t="shared" si="52"/>
        <v>1</v>
      </c>
      <c r="J554" s="620">
        <f t="shared" si="52"/>
        <v>1</v>
      </c>
      <c r="K554" s="620">
        <f t="shared" si="52"/>
        <v>1</v>
      </c>
      <c r="L554" s="620">
        <f t="shared" si="52"/>
        <v>1</v>
      </c>
      <c r="M554" s="621">
        <f t="shared" si="52"/>
        <v>1</v>
      </c>
    </row>
    <row r="555" spans="1:13" x14ac:dyDescent="0.25">
      <c r="A555" s="575">
        <f t="shared" si="49"/>
        <v>60966</v>
      </c>
      <c r="B555" s="627">
        <v>0.36033024982333545</v>
      </c>
      <c r="C555" s="625">
        <v>0.63966975017666461</v>
      </c>
      <c r="D555" s="626">
        <f t="shared" si="48"/>
        <v>1</v>
      </c>
      <c r="E555" s="627">
        <f t="shared" si="52"/>
        <v>1</v>
      </c>
      <c r="F555" s="625">
        <f t="shared" si="52"/>
        <v>0</v>
      </c>
      <c r="G555" s="626">
        <f t="shared" si="52"/>
        <v>1</v>
      </c>
      <c r="H555" s="627">
        <f t="shared" si="52"/>
        <v>1</v>
      </c>
      <c r="I555" s="625">
        <f t="shared" si="52"/>
        <v>1</v>
      </c>
      <c r="J555" s="625">
        <f t="shared" si="52"/>
        <v>1</v>
      </c>
      <c r="K555" s="625">
        <f t="shared" si="52"/>
        <v>1</v>
      </c>
      <c r="L555" s="625">
        <f t="shared" si="52"/>
        <v>1</v>
      </c>
      <c r="M555" s="626">
        <f t="shared" si="52"/>
        <v>1</v>
      </c>
    </row>
    <row r="556" spans="1:13" x14ac:dyDescent="0.25">
      <c r="A556" s="567">
        <f t="shared" si="49"/>
        <v>60997</v>
      </c>
      <c r="B556" s="628">
        <v>0.36033024982333545</v>
      </c>
      <c r="C556" s="620">
        <v>0.63966975017666461</v>
      </c>
      <c r="D556" s="621">
        <f t="shared" si="48"/>
        <v>1</v>
      </c>
      <c r="E556" s="628">
        <f t="shared" si="52"/>
        <v>1</v>
      </c>
      <c r="F556" s="620">
        <f t="shared" si="52"/>
        <v>0</v>
      </c>
      <c r="G556" s="621">
        <f t="shared" si="52"/>
        <v>1</v>
      </c>
      <c r="H556" s="628">
        <f t="shared" si="52"/>
        <v>1</v>
      </c>
      <c r="I556" s="620">
        <f t="shared" si="52"/>
        <v>1</v>
      </c>
      <c r="J556" s="620">
        <f t="shared" si="52"/>
        <v>1</v>
      </c>
      <c r="K556" s="620">
        <f t="shared" si="52"/>
        <v>1</v>
      </c>
      <c r="L556" s="620">
        <f t="shared" si="52"/>
        <v>1</v>
      </c>
      <c r="M556" s="621">
        <f t="shared" si="52"/>
        <v>1</v>
      </c>
    </row>
    <row r="557" spans="1:13" x14ac:dyDescent="0.25">
      <c r="A557" s="575">
        <f t="shared" si="49"/>
        <v>61028</v>
      </c>
      <c r="B557" s="627">
        <v>0.36033024982333545</v>
      </c>
      <c r="C557" s="625">
        <v>0.63966975017666461</v>
      </c>
      <c r="D557" s="626">
        <f t="shared" si="48"/>
        <v>1</v>
      </c>
      <c r="E557" s="627">
        <f t="shared" si="52"/>
        <v>1</v>
      </c>
      <c r="F557" s="625">
        <f t="shared" si="52"/>
        <v>0</v>
      </c>
      <c r="G557" s="626">
        <f t="shared" si="52"/>
        <v>1</v>
      </c>
      <c r="H557" s="627">
        <f t="shared" si="52"/>
        <v>1</v>
      </c>
      <c r="I557" s="625">
        <f t="shared" si="52"/>
        <v>1</v>
      </c>
      <c r="J557" s="625">
        <f t="shared" si="52"/>
        <v>1</v>
      </c>
      <c r="K557" s="625">
        <f t="shared" si="52"/>
        <v>1</v>
      </c>
      <c r="L557" s="625">
        <f t="shared" si="52"/>
        <v>1</v>
      </c>
      <c r="M557" s="626">
        <f t="shared" si="52"/>
        <v>1</v>
      </c>
    </row>
    <row r="558" spans="1:13" x14ac:dyDescent="0.25">
      <c r="A558" s="567">
        <f t="shared" si="49"/>
        <v>61056</v>
      </c>
      <c r="B558" s="628">
        <v>0.36033024982333545</v>
      </c>
      <c r="C558" s="620">
        <v>0.63966975017666461</v>
      </c>
      <c r="D558" s="621">
        <f t="shared" si="48"/>
        <v>1</v>
      </c>
      <c r="E558" s="628">
        <f t="shared" si="52"/>
        <v>1</v>
      </c>
      <c r="F558" s="620">
        <f t="shared" si="52"/>
        <v>0</v>
      </c>
      <c r="G558" s="621">
        <f t="shared" si="52"/>
        <v>1</v>
      </c>
      <c r="H558" s="628">
        <f t="shared" si="52"/>
        <v>1</v>
      </c>
      <c r="I558" s="620">
        <f t="shared" si="52"/>
        <v>1</v>
      </c>
      <c r="J558" s="620">
        <f t="shared" si="52"/>
        <v>1</v>
      </c>
      <c r="K558" s="620">
        <f t="shared" si="52"/>
        <v>1</v>
      </c>
      <c r="L558" s="620">
        <f t="shared" si="52"/>
        <v>1</v>
      </c>
      <c r="M558" s="621">
        <f t="shared" si="52"/>
        <v>1</v>
      </c>
    </row>
    <row r="559" spans="1:13" x14ac:dyDescent="0.25">
      <c r="A559" s="575">
        <f t="shared" si="49"/>
        <v>61087</v>
      </c>
      <c r="B559" s="627">
        <v>0.36033024982333545</v>
      </c>
      <c r="C559" s="625">
        <v>0.63966975017666461</v>
      </c>
      <c r="D559" s="626">
        <f t="shared" si="48"/>
        <v>1</v>
      </c>
      <c r="E559" s="627">
        <f t="shared" si="52"/>
        <v>1</v>
      </c>
      <c r="F559" s="625">
        <f t="shared" si="52"/>
        <v>0</v>
      </c>
      <c r="G559" s="626">
        <f t="shared" si="52"/>
        <v>1</v>
      </c>
      <c r="H559" s="627">
        <f t="shared" si="52"/>
        <v>1</v>
      </c>
      <c r="I559" s="625">
        <f t="shared" si="52"/>
        <v>1</v>
      </c>
      <c r="J559" s="625">
        <f t="shared" si="52"/>
        <v>1</v>
      </c>
      <c r="K559" s="625">
        <f t="shared" si="52"/>
        <v>1</v>
      </c>
      <c r="L559" s="625">
        <f t="shared" si="52"/>
        <v>1</v>
      </c>
      <c r="M559" s="626">
        <f t="shared" si="52"/>
        <v>1</v>
      </c>
    </row>
    <row r="560" spans="1:13" x14ac:dyDescent="0.25">
      <c r="A560" s="567">
        <f t="shared" si="49"/>
        <v>61117</v>
      </c>
      <c r="B560" s="628">
        <v>0.36033024982333545</v>
      </c>
      <c r="C560" s="620">
        <v>0.63966975017666461</v>
      </c>
      <c r="D560" s="621">
        <f t="shared" si="48"/>
        <v>1</v>
      </c>
      <c r="E560" s="628">
        <f t="shared" si="52"/>
        <v>1</v>
      </c>
      <c r="F560" s="620">
        <f t="shared" si="52"/>
        <v>0</v>
      </c>
      <c r="G560" s="621">
        <f t="shared" si="52"/>
        <v>1</v>
      </c>
      <c r="H560" s="628">
        <f t="shared" si="52"/>
        <v>1</v>
      </c>
      <c r="I560" s="620">
        <f t="shared" si="52"/>
        <v>1</v>
      </c>
      <c r="J560" s="620">
        <f t="shared" si="52"/>
        <v>1</v>
      </c>
      <c r="K560" s="620">
        <f t="shared" si="52"/>
        <v>1</v>
      </c>
      <c r="L560" s="620">
        <f t="shared" si="52"/>
        <v>1</v>
      </c>
      <c r="M560" s="621">
        <f t="shared" si="52"/>
        <v>1</v>
      </c>
    </row>
    <row r="561" spans="1:13" x14ac:dyDescent="0.25">
      <c r="A561" s="575">
        <f t="shared" si="49"/>
        <v>61148</v>
      </c>
      <c r="B561" s="627">
        <v>0.36033024982333545</v>
      </c>
      <c r="C561" s="625">
        <v>0.63966975017666461</v>
      </c>
      <c r="D561" s="626">
        <f t="shared" si="48"/>
        <v>1</v>
      </c>
      <c r="E561" s="627">
        <f t="shared" si="52"/>
        <v>1</v>
      </c>
      <c r="F561" s="625">
        <f t="shared" si="52"/>
        <v>0</v>
      </c>
      <c r="G561" s="626">
        <f t="shared" si="52"/>
        <v>1</v>
      </c>
      <c r="H561" s="627">
        <f t="shared" si="52"/>
        <v>1</v>
      </c>
      <c r="I561" s="625">
        <f t="shared" si="52"/>
        <v>1</v>
      </c>
      <c r="J561" s="625">
        <f t="shared" si="52"/>
        <v>1</v>
      </c>
      <c r="K561" s="625">
        <f t="shared" si="52"/>
        <v>1</v>
      </c>
      <c r="L561" s="625">
        <f t="shared" si="52"/>
        <v>1</v>
      </c>
      <c r="M561" s="626">
        <f t="shared" si="52"/>
        <v>1</v>
      </c>
    </row>
    <row r="562" spans="1:13" x14ac:dyDescent="0.25">
      <c r="A562" s="567">
        <f t="shared" si="49"/>
        <v>61178</v>
      </c>
      <c r="B562" s="628">
        <v>0.36033024982333545</v>
      </c>
      <c r="C562" s="620">
        <v>0.63966975017666461</v>
      </c>
      <c r="D562" s="621">
        <f t="shared" si="48"/>
        <v>1</v>
      </c>
      <c r="E562" s="628">
        <f t="shared" si="52"/>
        <v>1</v>
      </c>
      <c r="F562" s="620">
        <f t="shared" si="52"/>
        <v>0</v>
      </c>
      <c r="G562" s="621">
        <f t="shared" si="52"/>
        <v>1</v>
      </c>
      <c r="H562" s="628">
        <f t="shared" si="52"/>
        <v>1</v>
      </c>
      <c r="I562" s="620">
        <f t="shared" si="52"/>
        <v>1</v>
      </c>
      <c r="J562" s="620">
        <f t="shared" si="52"/>
        <v>1</v>
      </c>
      <c r="K562" s="620">
        <f t="shared" si="52"/>
        <v>1</v>
      </c>
      <c r="L562" s="620">
        <f t="shared" si="52"/>
        <v>1</v>
      </c>
      <c r="M562" s="621">
        <f t="shared" si="52"/>
        <v>1</v>
      </c>
    </row>
    <row r="563" spans="1:13" x14ac:dyDescent="0.25">
      <c r="A563" s="575">
        <f t="shared" si="49"/>
        <v>61209</v>
      </c>
      <c r="B563" s="627">
        <v>0.36033024982333545</v>
      </c>
      <c r="C563" s="625">
        <v>0.63966975017666461</v>
      </c>
      <c r="D563" s="626">
        <f t="shared" si="48"/>
        <v>1</v>
      </c>
      <c r="E563" s="627">
        <f t="shared" ref="E563:M578" si="53">+E562</f>
        <v>1</v>
      </c>
      <c r="F563" s="625">
        <f t="shared" si="53"/>
        <v>0</v>
      </c>
      <c r="G563" s="626">
        <f t="shared" si="53"/>
        <v>1</v>
      </c>
      <c r="H563" s="627">
        <f t="shared" si="53"/>
        <v>1</v>
      </c>
      <c r="I563" s="625">
        <f t="shared" si="53"/>
        <v>1</v>
      </c>
      <c r="J563" s="625">
        <f t="shared" si="53"/>
        <v>1</v>
      </c>
      <c r="K563" s="625">
        <f t="shared" si="53"/>
        <v>1</v>
      </c>
      <c r="L563" s="625">
        <f t="shared" si="53"/>
        <v>1</v>
      </c>
      <c r="M563" s="626">
        <f t="shared" si="53"/>
        <v>1</v>
      </c>
    </row>
    <row r="564" spans="1:13" x14ac:dyDescent="0.25">
      <c r="A564" s="567">
        <f t="shared" si="49"/>
        <v>61240</v>
      </c>
      <c r="B564" s="628">
        <v>0.36033024982333545</v>
      </c>
      <c r="C564" s="620">
        <v>0.63966975017666461</v>
      </c>
      <c r="D564" s="621">
        <f t="shared" si="48"/>
        <v>1</v>
      </c>
      <c r="E564" s="628">
        <f t="shared" si="53"/>
        <v>1</v>
      </c>
      <c r="F564" s="620">
        <f t="shared" si="53"/>
        <v>0</v>
      </c>
      <c r="G564" s="621">
        <f t="shared" si="53"/>
        <v>1</v>
      </c>
      <c r="H564" s="628">
        <f t="shared" si="53"/>
        <v>1</v>
      </c>
      <c r="I564" s="620">
        <f t="shared" si="53"/>
        <v>1</v>
      </c>
      <c r="J564" s="620">
        <f t="shared" si="53"/>
        <v>1</v>
      </c>
      <c r="K564" s="620">
        <f t="shared" si="53"/>
        <v>1</v>
      </c>
      <c r="L564" s="620">
        <f t="shared" si="53"/>
        <v>1</v>
      </c>
      <c r="M564" s="621">
        <f t="shared" si="53"/>
        <v>1</v>
      </c>
    </row>
    <row r="565" spans="1:13" x14ac:dyDescent="0.25">
      <c r="A565" s="575">
        <f t="shared" si="49"/>
        <v>61270</v>
      </c>
      <c r="B565" s="627">
        <v>0.36033024982333545</v>
      </c>
      <c r="C565" s="625">
        <v>0.63966975017666461</v>
      </c>
      <c r="D565" s="626">
        <f t="shared" si="48"/>
        <v>1</v>
      </c>
      <c r="E565" s="627">
        <f t="shared" si="53"/>
        <v>1</v>
      </c>
      <c r="F565" s="625">
        <f t="shared" si="53"/>
        <v>0</v>
      </c>
      <c r="G565" s="626">
        <f t="shared" si="53"/>
        <v>1</v>
      </c>
      <c r="H565" s="627">
        <f t="shared" si="53"/>
        <v>1</v>
      </c>
      <c r="I565" s="625">
        <f t="shared" si="53"/>
        <v>1</v>
      </c>
      <c r="J565" s="625">
        <f t="shared" si="53"/>
        <v>1</v>
      </c>
      <c r="K565" s="625">
        <f t="shared" si="53"/>
        <v>1</v>
      </c>
      <c r="L565" s="625">
        <f t="shared" si="53"/>
        <v>1</v>
      </c>
      <c r="M565" s="626">
        <f t="shared" si="53"/>
        <v>1</v>
      </c>
    </row>
    <row r="566" spans="1:13" x14ac:dyDescent="0.25">
      <c r="A566" s="567">
        <f t="shared" si="49"/>
        <v>61301</v>
      </c>
      <c r="B566" s="628">
        <v>0.36033024982333545</v>
      </c>
      <c r="C566" s="620">
        <v>0.63966975017666461</v>
      </c>
      <c r="D566" s="621">
        <f t="shared" si="48"/>
        <v>1</v>
      </c>
      <c r="E566" s="628">
        <f t="shared" si="53"/>
        <v>1</v>
      </c>
      <c r="F566" s="620">
        <f t="shared" si="53"/>
        <v>0</v>
      </c>
      <c r="G566" s="621">
        <f t="shared" si="53"/>
        <v>1</v>
      </c>
      <c r="H566" s="628">
        <f t="shared" si="53"/>
        <v>1</v>
      </c>
      <c r="I566" s="620">
        <f t="shared" si="53"/>
        <v>1</v>
      </c>
      <c r="J566" s="620">
        <f t="shared" si="53"/>
        <v>1</v>
      </c>
      <c r="K566" s="620">
        <f t="shared" si="53"/>
        <v>1</v>
      </c>
      <c r="L566" s="620">
        <f t="shared" si="53"/>
        <v>1</v>
      </c>
      <c r="M566" s="621">
        <f t="shared" si="53"/>
        <v>1</v>
      </c>
    </row>
    <row r="567" spans="1:13" x14ac:dyDescent="0.25">
      <c r="A567" s="575">
        <f t="shared" si="49"/>
        <v>61331</v>
      </c>
      <c r="B567" s="627">
        <v>0.36033024982333545</v>
      </c>
      <c r="C567" s="625">
        <v>0.63966975017666461</v>
      </c>
      <c r="D567" s="626">
        <f t="shared" si="48"/>
        <v>1</v>
      </c>
      <c r="E567" s="627">
        <f t="shared" si="53"/>
        <v>1</v>
      </c>
      <c r="F567" s="625">
        <f t="shared" si="53"/>
        <v>0</v>
      </c>
      <c r="G567" s="626">
        <f t="shared" si="53"/>
        <v>1</v>
      </c>
      <c r="H567" s="627">
        <f t="shared" si="53"/>
        <v>1</v>
      </c>
      <c r="I567" s="625">
        <f t="shared" si="53"/>
        <v>1</v>
      </c>
      <c r="J567" s="625">
        <f t="shared" si="53"/>
        <v>1</v>
      </c>
      <c r="K567" s="625">
        <f t="shared" si="53"/>
        <v>1</v>
      </c>
      <c r="L567" s="625">
        <f t="shared" si="53"/>
        <v>1</v>
      </c>
      <c r="M567" s="626">
        <f t="shared" si="53"/>
        <v>1</v>
      </c>
    </row>
    <row r="568" spans="1:13" x14ac:dyDescent="0.25">
      <c r="A568" s="567">
        <f t="shared" si="49"/>
        <v>61362</v>
      </c>
      <c r="B568" s="628">
        <v>0.36033024982333545</v>
      </c>
      <c r="C568" s="620">
        <v>0.63966975017666461</v>
      </c>
      <c r="D568" s="621">
        <f t="shared" si="48"/>
        <v>1</v>
      </c>
      <c r="E568" s="628">
        <f t="shared" si="53"/>
        <v>1</v>
      </c>
      <c r="F568" s="620">
        <f t="shared" si="53"/>
        <v>0</v>
      </c>
      <c r="G568" s="621">
        <f t="shared" si="53"/>
        <v>1</v>
      </c>
      <c r="H568" s="628">
        <f t="shared" si="53"/>
        <v>1</v>
      </c>
      <c r="I568" s="620">
        <f t="shared" si="53"/>
        <v>1</v>
      </c>
      <c r="J568" s="620">
        <f t="shared" si="53"/>
        <v>1</v>
      </c>
      <c r="K568" s="620">
        <f t="shared" si="53"/>
        <v>1</v>
      </c>
      <c r="L568" s="620">
        <f t="shared" si="53"/>
        <v>1</v>
      </c>
      <c r="M568" s="621">
        <f t="shared" si="53"/>
        <v>1</v>
      </c>
    </row>
    <row r="569" spans="1:13" x14ac:dyDescent="0.25">
      <c r="A569" s="575">
        <f t="shared" si="49"/>
        <v>61393</v>
      </c>
      <c r="B569" s="627">
        <v>0.36033024982333545</v>
      </c>
      <c r="C569" s="625">
        <v>0.63966975017666461</v>
      </c>
      <c r="D569" s="626">
        <f t="shared" si="48"/>
        <v>1</v>
      </c>
      <c r="E569" s="627">
        <f t="shared" si="53"/>
        <v>1</v>
      </c>
      <c r="F569" s="625">
        <f t="shared" si="53"/>
        <v>0</v>
      </c>
      <c r="G569" s="626">
        <f t="shared" si="53"/>
        <v>1</v>
      </c>
      <c r="H569" s="627">
        <f t="shared" si="53"/>
        <v>1</v>
      </c>
      <c r="I569" s="625">
        <f t="shared" si="53"/>
        <v>1</v>
      </c>
      <c r="J569" s="625">
        <f t="shared" si="53"/>
        <v>1</v>
      </c>
      <c r="K569" s="625">
        <f t="shared" si="53"/>
        <v>1</v>
      </c>
      <c r="L569" s="625">
        <f t="shared" si="53"/>
        <v>1</v>
      </c>
      <c r="M569" s="626">
        <f t="shared" si="53"/>
        <v>1</v>
      </c>
    </row>
    <row r="570" spans="1:13" x14ac:dyDescent="0.25">
      <c r="A570" s="567">
        <f t="shared" si="49"/>
        <v>61422</v>
      </c>
      <c r="B570" s="628">
        <v>0.36033024982333545</v>
      </c>
      <c r="C570" s="620">
        <v>0.63966975017666461</v>
      </c>
      <c r="D570" s="621">
        <f t="shared" si="48"/>
        <v>1</v>
      </c>
      <c r="E570" s="628">
        <f t="shared" si="53"/>
        <v>1</v>
      </c>
      <c r="F570" s="620">
        <f t="shared" si="53"/>
        <v>0</v>
      </c>
      <c r="G570" s="621">
        <f t="shared" si="53"/>
        <v>1</v>
      </c>
      <c r="H570" s="628">
        <f t="shared" si="53"/>
        <v>1</v>
      </c>
      <c r="I570" s="620">
        <f t="shared" si="53"/>
        <v>1</v>
      </c>
      <c r="J570" s="620">
        <f t="shared" si="53"/>
        <v>1</v>
      </c>
      <c r="K570" s="620">
        <f t="shared" si="53"/>
        <v>1</v>
      </c>
      <c r="L570" s="620">
        <f t="shared" si="53"/>
        <v>1</v>
      </c>
      <c r="M570" s="621">
        <f t="shared" si="53"/>
        <v>1</v>
      </c>
    </row>
    <row r="571" spans="1:13" x14ac:dyDescent="0.25">
      <c r="A571" s="575">
        <f t="shared" si="49"/>
        <v>61453</v>
      </c>
      <c r="B571" s="627">
        <v>0.36033024982333545</v>
      </c>
      <c r="C571" s="625">
        <v>0.63966975017666461</v>
      </c>
      <c r="D571" s="626">
        <f t="shared" si="48"/>
        <v>1</v>
      </c>
      <c r="E571" s="627">
        <f t="shared" si="53"/>
        <v>1</v>
      </c>
      <c r="F571" s="625">
        <f t="shared" si="53"/>
        <v>0</v>
      </c>
      <c r="G571" s="626">
        <f t="shared" si="53"/>
        <v>1</v>
      </c>
      <c r="H571" s="627">
        <f t="shared" si="53"/>
        <v>1</v>
      </c>
      <c r="I571" s="625">
        <f t="shared" si="53"/>
        <v>1</v>
      </c>
      <c r="J571" s="625">
        <f t="shared" si="53"/>
        <v>1</v>
      </c>
      <c r="K571" s="625">
        <f t="shared" si="53"/>
        <v>1</v>
      </c>
      <c r="L571" s="625">
        <f t="shared" si="53"/>
        <v>1</v>
      </c>
      <c r="M571" s="626">
        <f t="shared" si="53"/>
        <v>1</v>
      </c>
    </row>
    <row r="572" spans="1:13" x14ac:dyDescent="0.25">
      <c r="A572" s="567">
        <f t="shared" si="49"/>
        <v>61483</v>
      </c>
      <c r="B572" s="628">
        <v>0.36033024982333545</v>
      </c>
      <c r="C572" s="620">
        <v>0.63966975017666461</v>
      </c>
      <c r="D572" s="621">
        <f t="shared" si="48"/>
        <v>1</v>
      </c>
      <c r="E572" s="628">
        <f t="shared" si="53"/>
        <v>1</v>
      </c>
      <c r="F572" s="620">
        <f t="shared" si="53"/>
        <v>0</v>
      </c>
      <c r="G572" s="621">
        <f t="shared" si="53"/>
        <v>1</v>
      </c>
      <c r="H572" s="628">
        <f t="shared" si="53"/>
        <v>1</v>
      </c>
      <c r="I572" s="620">
        <f t="shared" si="53"/>
        <v>1</v>
      </c>
      <c r="J572" s="620">
        <f t="shared" si="53"/>
        <v>1</v>
      </c>
      <c r="K572" s="620">
        <f t="shared" si="53"/>
        <v>1</v>
      </c>
      <c r="L572" s="620">
        <f t="shared" si="53"/>
        <v>1</v>
      </c>
      <c r="M572" s="621">
        <f t="shared" si="53"/>
        <v>1</v>
      </c>
    </row>
    <row r="573" spans="1:13" x14ac:dyDescent="0.25">
      <c r="A573" s="575">
        <f t="shared" si="49"/>
        <v>61514</v>
      </c>
      <c r="B573" s="627">
        <v>0.36033024982333545</v>
      </c>
      <c r="C573" s="625">
        <v>0.63966975017666461</v>
      </c>
      <c r="D573" s="626">
        <f t="shared" si="48"/>
        <v>1</v>
      </c>
      <c r="E573" s="627">
        <f t="shared" si="53"/>
        <v>1</v>
      </c>
      <c r="F573" s="625">
        <f t="shared" si="53"/>
        <v>0</v>
      </c>
      <c r="G573" s="626">
        <f t="shared" si="53"/>
        <v>1</v>
      </c>
      <c r="H573" s="627">
        <f t="shared" si="53"/>
        <v>1</v>
      </c>
      <c r="I573" s="625">
        <f t="shared" si="53"/>
        <v>1</v>
      </c>
      <c r="J573" s="625">
        <f t="shared" si="53"/>
        <v>1</v>
      </c>
      <c r="K573" s="625">
        <f t="shared" si="53"/>
        <v>1</v>
      </c>
      <c r="L573" s="625">
        <f t="shared" si="53"/>
        <v>1</v>
      </c>
      <c r="M573" s="626">
        <f t="shared" si="53"/>
        <v>1</v>
      </c>
    </row>
    <row r="574" spans="1:13" x14ac:dyDescent="0.25">
      <c r="A574" s="567">
        <f t="shared" si="49"/>
        <v>61544</v>
      </c>
      <c r="B574" s="628">
        <v>0.36033024982333545</v>
      </c>
      <c r="C574" s="620">
        <v>0.63966975017666461</v>
      </c>
      <c r="D574" s="621">
        <f t="shared" si="48"/>
        <v>1</v>
      </c>
      <c r="E574" s="628">
        <f t="shared" si="53"/>
        <v>1</v>
      </c>
      <c r="F574" s="620">
        <f t="shared" si="53"/>
        <v>0</v>
      </c>
      <c r="G574" s="621">
        <f t="shared" si="53"/>
        <v>1</v>
      </c>
      <c r="H574" s="628">
        <f t="shared" si="53"/>
        <v>1</v>
      </c>
      <c r="I574" s="620">
        <f t="shared" si="53"/>
        <v>1</v>
      </c>
      <c r="J574" s="620">
        <f t="shared" si="53"/>
        <v>1</v>
      </c>
      <c r="K574" s="620">
        <f t="shared" si="53"/>
        <v>1</v>
      </c>
      <c r="L574" s="620">
        <f t="shared" si="53"/>
        <v>1</v>
      </c>
      <c r="M574" s="621">
        <f t="shared" si="53"/>
        <v>1</v>
      </c>
    </row>
    <row r="575" spans="1:13" x14ac:dyDescent="0.25">
      <c r="A575" s="575">
        <f t="shared" si="49"/>
        <v>61575</v>
      </c>
      <c r="B575" s="627">
        <v>0.36033024982333545</v>
      </c>
      <c r="C575" s="625">
        <v>0.63966975017666461</v>
      </c>
      <c r="D575" s="626">
        <f t="shared" si="48"/>
        <v>1</v>
      </c>
      <c r="E575" s="627">
        <f t="shared" si="53"/>
        <v>1</v>
      </c>
      <c r="F575" s="625">
        <f t="shared" si="53"/>
        <v>0</v>
      </c>
      <c r="G575" s="626">
        <f t="shared" si="53"/>
        <v>1</v>
      </c>
      <c r="H575" s="627">
        <f t="shared" si="53"/>
        <v>1</v>
      </c>
      <c r="I575" s="625">
        <f t="shared" si="53"/>
        <v>1</v>
      </c>
      <c r="J575" s="625">
        <f t="shared" si="53"/>
        <v>1</v>
      </c>
      <c r="K575" s="625">
        <f t="shared" si="53"/>
        <v>1</v>
      </c>
      <c r="L575" s="625">
        <f t="shared" si="53"/>
        <v>1</v>
      </c>
      <c r="M575" s="626">
        <f t="shared" si="53"/>
        <v>1</v>
      </c>
    </row>
    <row r="576" spans="1:13" x14ac:dyDescent="0.25">
      <c r="A576" s="567">
        <f t="shared" si="49"/>
        <v>61606</v>
      </c>
      <c r="B576" s="628">
        <v>0.36033024982333545</v>
      </c>
      <c r="C576" s="620">
        <v>0.63966975017666461</v>
      </c>
      <c r="D576" s="621">
        <f t="shared" si="48"/>
        <v>1</v>
      </c>
      <c r="E576" s="628">
        <f t="shared" si="53"/>
        <v>1</v>
      </c>
      <c r="F576" s="620">
        <f t="shared" si="53"/>
        <v>0</v>
      </c>
      <c r="G576" s="621">
        <f t="shared" si="53"/>
        <v>1</v>
      </c>
      <c r="H576" s="628">
        <f t="shared" si="53"/>
        <v>1</v>
      </c>
      <c r="I576" s="620">
        <f t="shared" si="53"/>
        <v>1</v>
      </c>
      <c r="J576" s="620">
        <f t="shared" si="53"/>
        <v>1</v>
      </c>
      <c r="K576" s="620">
        <f t="shared" si="53"/>
        <v>1</v>
      </c>
      <c r="L576" s="620">
        <f t="shared" si="53"/>
        <v>1</v>
      </c>
      <c r="M576" s="621">
        <f t="shared" si="53"/>
        <v>1</v>
      </c>
    </row>
    <row r="577" spans="1:13" x14ac:dyDescent="0.25">
      <c r="A577" s="575">
        <f t="shared" si="49"/>
        <v>61636</v>
      </c>
      <c r="B577" s="627">
        <v>0.36033024982333545</v>
      </c>
      <c r="C577" s="625">
        <v>0.63966975017666461</v>
      </c>
      <c r="D577" s="626">
        <f t="shared" si="48"/>
        <v>1</v>
      </c>
      <c r="E577" s="627">
        <f t="shared" si="53"/>
        <v>1</v>
      </c>
      <c r="F577" s="625">
        <f t="shared" si="53"/>
        <v>0</v>
      </c>
      <c r="G577" s="626">
        <f t="shared" si="53"/>
        <v>1</v>
      </c>
      <c r="H577" s="627">
        <f t="shared" si="53"/>
        <v>1</v>
      </c>
      <c r="I577" s="625">
        <f t="shared" si="53"/>
        <v>1</v>
      </c>
      <c r="J577" s="625">
        <f t="shared" si="53"/>
        <v>1</v>
      </c>
      <c r="K577" s="625">
        <f t="shared" si="53"/>
        <v>1</v>
      </c>
      <c r="L577" s="625">
        <f t="shared" si="53"/>
        <v>1</v>
      </c>
      <c r="M577" s="626">
        <f t="shared" si="53"/>
        <v>1</v>
      </c>
    </row>
    <row r="578" spans="1:13" x14ac:dyDescent="0.25">
      <c r="A578" s="567">
        <f t="shared" si="49"/>
        <v>61667</v>
      </c>
      <c r="B578" s="628">
        <v>0.36033024982333545</v>
      </c>
      <c r="C578" s="620">
        <v>0.63966975017666461</v>
      </c>
      <c r="D578" s="621">
        <f t="shared" ref="D578:D641" si="54">+B578+C578</f>
        <v>1</v>
      </c>
      <c r="E578" s="628">
        <f t="shared" si="53"/>
        <v>1</v>
      </c>
      <c r="F578" s="620">
        <f t="shared" si="53"/>
        <v>0</v>
      </c>
      <c r="G578" s="621">
        <f t="shared" si="53"/>
        <v>1</v>
      </c>
      <c r="H578" s="628">
        <f t="shared" si="53"/>
        <v>1</v>
      </c>
      <c r="I578" s="620">
        <f t="shared" si="53"/>
        <v>1</v>
      </c>
      <c r="J578" s="620">
        <f t="shared" si="53"/>
        <v>1</v>
      </c>
      <c r="K578" s="620">
        <f t="shared" si="53"/>
        <v>1</v>
      </c>
      <c r="L578" s="620">
        <f t="shared" si="53"/>
        <v>1</v>
      </c>
      <c r="M578" s="621">
        <f t="shared" si="53"/>
        <v>1</v>
      </c>
    </row>
    <row r="579" spans="1:13" x14ac:dyDescent="0.25">
      <c r="A579" s="575">
        <f t="shared" ref="A579:A642" si="55">+EOMONTH(A578,1)</f>
        <v>61697</v>
      </c>
      <c r="B579" s="627">
        <v>0.36033024982333545</v>
      </c>
      <c r="C579" s="625">
        <v>0.63966975017666461</v>
      </c>
      <c r="D579" s="626">
        <f t="shared" si="54"/>
        <v>1</v>
      </c>
      <c r="E579" s="627">
        <f t="shared" ref="E579:M594" si="56">+E578</f>
        <v>1</v>
      </c>
      <c r="F579" s="625">
        <f t="shared" si="56"/>
        <v>0</v>
      </c>
      <c r="G579" s="626">
        <f t="shared" si="56"/>
        <v>1</v>
      </c>
      <c r="H579" s="627">
        <f t="shared" si="56"/>
        <v>1</v>
      </c>
      <c r="I579" s="625">
        <f t="shared" si="56"/>
        <v>1</v>
      </c>
      <c r="J579" s="625">
        <f t="shared" si="56"/>
        <v>1</v>
      </c>
      <c r="K579" s="625">
        <f t="shared" si="56"/>
        <v>1</v>
      </c>
      <c r="L579" s="625">
        <f t="shared" si="56"/>
        <v>1</v>
      </c>
      <c r="M579" s="626">
        <f t="shared" si="56"/>
        <v>1</v>
      </c>
    </row>
    <row r="580" spans="1:13" x14ac:dyDescent="0.25">
      <c r="A580" s="567">
        <f t="shared" si="55"/>
        <v>61728</v>
      </c>
      <c r="B580" s="628">
        <v>0.36033024982333545</v>
      </c>
      <c r="C580" s="620">
        <v>0.63966975017666461</v>
      </c>
      <c r="D580" s="621">
        <f t="shared" si="54"/>
        <v>1</v>
      </c>
      <c r="E580" s="628">
        <f t="shared" si="56"/>
        <v>1</v>
      </c>
      <c r="F580" s="620">
        <f t="shared" si="56"/>
        <v>0</v>
      </c>
      <c r="G580" s="621">
        <f t="shared" si="56"/>
        <v>1</v>
      </c>
      <c r="H580" s="628">
        <f t="shared" si="56"/>
        <v>1</v>
      </c>
      <c r="I580" s="620">
        <f t="shared" si="56"/>
        <v>1</v>
      </c>
      <c r="J580" s="620">
        <f t="shared" si="56"/>
        <v>1</v>
      </c>
      <c r="K580" s="620">
        <f t="shared" si="56"/>
        <v>1</v>
      </c>
      <c r="L580" s="620">
        <f t="shared" si="56"/>
        <v>1</v>
      </c>
      <c r="M580" s="621">
        <f t="shared" si="56"/>
        <v>1</v>
      </c>
    </row>
    <row r="581" spans="1:13" x14ac:dyDescent="0.25">
      <c r="A581" s="575">
        <f t="shared" si="55"/>
        <v>61759</v>
      </c>
      <c r="B581" s="627">
        <v>0.36033024982333545</v>
      </c>
      <c r="C581" s="625">
        <v>0.63966975017666461</v>
      </c>
      <c r="D581" s="626">
        <f t="shared" si="54"/>
        <v>1</v>
      </c>
      <c r="E581" s="627">
        <f t="shared" si="56"/>
        <v>1</v>
      </c>
      <c r="F581" s="625">
        <f t="shared" si="56"/>
        <v>0</v>
      </c>
      <c r="G581" s="626">
        <f t="shared" si="56"/>
        <v>1</v>
      </c>
      <c r="H581" s="627">
        <f t="shared" si="56"/>
        <v>1</v>
      </c>
      <c r="I581" s="625">
        <f t="shared" si="56"/>
        <v>1</v>
      </c>
      <c r="J581" s="625">
        <f t="shared" si="56"/>
        <v>1</v>
      </c>
      <c r="K581" s="625">
        <f t="shared" si="56"/>
        <v>1</v>
      </c>
      <c r="L581" s="625">
        <f t="shared" si="56"/>
        <v>1</v>
      </c>
      <c r="M581" s="626">
        <f t="shared" si="56"/>
        <v>1</v>
      </c>
    </row>
    <row r="582" spans="1:13" x14ac:dyDescent="0.25">
      <c r="A582" s="567">
        <f t="shared" si="55"/>
        <v>61787</v>
      </c>
      <c r="B582" s="628">
        <v>0.36033024982333545</v>
      </c>
      <c r="C582" s="620">
        <v>0.63966975017666461</v>
      </c>
      <c r="D582" s="621">
        <f t="shared" si="54"/>
        <v>1</v>
      </c>
      <c r="E582" s="628">
        <f t="shared" si="56"/>
        <v>1</v>
      </c>
      <c r="F582" s="620">
        <f t="shared" si="56"/>
        <v>0</v>
      </c>
      <c r="G582" s="621">
        <f t="shared" si="56"/>
        <v>1</v>
      </c>
      <c r="H582" s="628">
        <f t="shared" si="56"/>
        <v>1</v>
      </c>
      <c r="I582" s="620">
        <f t="shared" si="56"/>
        <v>1</v>
      </c>
      <c r="J582" s="620">
        <f t="shared" si="56"/>
        <v>1</v>
      </c>
      <c r="K582" s="620">
        <f t="shared" si="56"/>
        <v>1</v>
      </c>
      <c r="L582" s="620">
        <f t="shared" si="56"/>
        <v>1</v>
      </c>
      <c r="M582" s="621">
        <f t="shared" si="56"/>
        <v>1</v>
      </c>
    </row>
    <row r="583" spans="1:13" x14ac:dyDescent="0.25">
      <c r="A583" s="575">
        <f t="shared" si="55"/>
        <v>61818</v>
      </c>
      <c r="B583" s="627">
        <v>0.36033024982333545</v>
      </c>
      <c r="C583" s="625">
        <v>0.63966975017666461</v>
      </c>
      <c r="D583" s="626">
        <f t="shared" si="54"/>
        <v>1</v>
      </c>
      <c r="E583" s="627">
        <f t="shared" si="56"/>
        <v>1</v>
      </c>
      <c r="F583" s="625">
        <f t="shared" si="56"/>
        <v>0</v>
      </c>
      <c r="G583" s="626">
        <f t="shared" si="56"/>
        <v>1</v>
      </c>
      <c r="H583" s="627">
        <f t="shared" si="56"/>
        <v>1</v>
      </c>
      <c r="I583" s="625">
        <f t="shared" si="56"/>
        <v>1</v>
      </c>
      <c r="J583" s="625">
        <f t="shared" si="56"/>
        <v>1</v>
      </c>
      <c r="K583" s="625">
        <f t="shared" si="56"/>
        <v>1</v>
      </c>
      <c r="L583" s="625">
        <f t="shared" si="56"/>
        <v>1</v>
      </c>
      <c r="M583" s="626">
        <f t="shared" si="56"/>
        <v>1</v>
      </c>
    </row>
    <row r="584" spans="1:13" x14ac:dyDescent="0.25">
      <c r="A584" s="567">
        <f t="shared" si="55"/>
        <v>61848</v>
      </c>
      <c r="B584" s="628">
        <v>0.36033024982333545</v>
      </c>
      <c r="C584" s="620">
        <v>0.63966975017666461</v>
      </c>
      <c r="D584" s="621">
        <f t="shared" si="54"/>
        <v>1</v>
      </c>
      <c r="E584" s="628">
        <f t="shared" si="56"/>
        <v>1</v>
      </c>
      <c r="F584" s="620">
        <f t="shared" si="56"/>
        <v>0</v>
      </c>
      <c r="G584" s="621">
        <f t="shared" si="56"/>
        <v>1</v>
      </c>
      <c r="H584" s="628">
        <f t="shared" si="56"/>
        <v>1</v>
      </c>
      <c r="I584" s="620">
        <f t="shared" si="56"/>
        <v>1</v>
      </c>
      <c r="J584" s="620">
        <f t="shared" si="56"/>
        <v>1</v>
      </c>
      <c r="K584" s="620">
        <f t="shared" si="56"/>
        <v>1</v>
      </c>
      <c r="L584" s="620">
        <f t="shared" si="56"/>
        <v>1</v>
      </c>
      <c r="M584" s="621">
        <f t="shared" si="56"/>
        <v>1</v>
      </c>
    </row>
    <row r="585" spans="1:13" x14ac:dyDescent="0.25">
      <c r="A585" s="575">
        <f t="shared" si="55"/>
        <v>61879</v>
      </c>
      <c r="B585" s="627">
        <v>0.36033024982333545</v>
      </c>
      <c r="C585" s="625">
        <v>0.63966975017666461</v>
      </c>
      <c r="D585" s="626">
        <f t="shared" si="54"/>
        <v>1</v>
      </c>
      <c r="E585" s="627">
        <f t="shared" si="56"/>
        <v>1</v>
      </c>
      <c r="F585" s="625">
        <f t="shared" si="56"/>
        <v>0</v>
      </c>
      <c r="G585" s="626">
        <f t="shared" si="56"/>
        <v>1</v>
      </c>
      <c r="H585" s="627">
        <f t="shared" si="56"/>
        <v>1</v>
      </c>
      <c r="I585" s="625">
        <f t="shared" si="56"/>
        <v>1</v>
      </c>
      <c r="J585" s="625">
        <f t="shared" si="56"/>
        <v>1</v>
      </c>
      <c r="K585" s="625">
        <f t="shared" si="56"/>
        <v>1</v>
      </c>
      <c r="L585" s="625">
        <f t="shared" si="56"/>
        <v>1</v>
      </c>
      <c r="M585" s="626">
        <f t="shared" si="56"/>
        <v>1</v>
      </c>
    </row>
    <row r="586" spans="1:13" x14ac:dyDescent="0.25">
      <c r="A586" s="567">
        <f t="shared" si="55"/>
        <v>61909</v>
      </c>
      <c r="B586" s="628">
        <v>0.36033024982333545</v>
      </c>
      <c r="C586" s="620">
        <v>0.63966975017666461</v>
      </c>
      <c r="D586" s="621">
        <f t="shared" si="54"/>
        <v>1</v>
      </c>
      <c r="E586" s="628">
        <f t="shared" si="56"/>
        <v>1</v>
      </c>
      <c r="F586" s="620">
        <f t="shared" si="56"/>
        <v>0</v>
      </c>
      <c r="G586" s="621">
        <f t="shared" si="56"/>
        <v>1</v>
      </c>
      <c r="H586" s="628">
        <f t="shared" si="56"/>
        <v>1</v>
      </c>
      <c r="I586" s="620">
        <f t="shared" si="56"/>
        <v>1</v>
      </c>
      <c r="J586" s="620">
        <f t="shared" si="56"/>
        <v>1</v>
      </c>
      <c r="K586" s="620">
        <f t="shared" si="56"/>
        <v>1</v>
      </c>
      <c r="L586" s="620">
        <f t="shared" si="56"/>
        <v>1</v>
      </c>
      <c r="M586" s="621">
        <f t="shared" si="56"/>
        <v>1</v>
      </c>
    </row>
    <row r="587" spans="1:13" x14ac:dyDescent="0.25">
      <c r="A587" s="575">
        <f t="shared" si="55"/>
        <v>61940</v>
      </c>
      <c r="B587" s="627">
        <v>0.36033024982333545</v>
      </c>
      <c r="C587" s="625">
        <v>0.63966975017666461</v>
      </c>
      <c r="D587" s="626">
        <f t="shared" si="54"/>
        <v>1</v>
      </c>
      <c r="E587" s="627">
        <f t="shared" si="56"/>
        <v>1</v>
      </c>
      <c r="F587" s="625">
        <f t="shared" si="56"/>
        <v>0</v>
      </c>
      <c r="G587" s="626">
        <f t="shared" si="56"/>
        <v>1</v>
      </c>
      <c r="H587" s="627">
        <f t="shared" si="56"/>
        <v>1</v>
      </c>
      <c r="I587" s="625">
        <f t="shared" si="56"/>
        <v>1</v>
      </c>
      <c r="J587" s="625">
        <f t="shared" si="56"/>
        <v>1</v>
      </c>
      <c r="K587" s="625">
        <f t="shared" si="56"/>
        <v>1</v>
      </c>
      <c r="L587" s="625">
        <f t="shared" si="56"/>
        <v>1</v>
      </c>
      <c r="M587" s="626">
        <f t="shared" si="56"/>
        <v>1</v>
      </c>
    </row>
    <row r="588" spans="1:13" x14ac:dyDescent="0.25">
      <c r="A588" s="567">
        <f t="shared" si="55"/>
        <v>61971</v>
      </c>
      <c r="B588" s="628">
        <v>0.36033024982333545</v>
      </c>
      <c r="C588" s="620">
        <v>0.63966975017666461</v>
      </c>
      <c r="D588" s="621">
        <f t="shared" si="54"/>
        <v>1</v>
      </c>
      <c r="E588" s="628">
        <f t="shared" si="56"/>
        <v>1</v>
      </c>
      <c r="F588" s="620">
        <f t="shared" si="56"/>
        <v>0</v>
      </c>
      <c r="G588" s="621">
        <f t="shared" si="56"/>
        <v>1</v>
      </c>
      <c r="H588" s="628">
        <f t="shared" si="56"/>
        <v>1</v>
      </c>
      <c r="I588" s="620">
        <f t="shared" si="56"/>
        <v>1</v>
      </c>
      <c r="J588" s="620">
        <f t="shared" si="56"/>
        <v>1</v>
      </c>
      <c r="K588" s="620">
        <f t="shared" si="56"/>
        <v>1</v>
      </c>
      <c r="L588" s="620">
        <f t="shared" si="56"/>
        <v>1</v>
      </c>
      <c r="M588" s="621">
        <f t="shared" si="56"/>
        <v>1</v>
      </c>
    </row>
    <row r="589" spans="1:13" x14ac:dyDescent="0.25">
      <c r="A589" s="575">
        <f t="shared" si="55"/>
        <v>62001</v>
      </c>
      <c r="B589" s="627">
        <v>0.36033024982333545</v>
      </c>
      <c r="C589" s="625">
        <v>0.63966975017666461</v>
      </c>
      <c r="D589" s="626">
        <f t="shared" si="54"/>
        <v>1</v>
      </c>
      <c r="E589" s="627">
        <f t="shared" si="56"/>
        <v>1</v>
      </c>
      <c r="F589" s="625">
        <f t="shared" si="56"/>
        <v>0</v>
      </c>
      <c r="G589" s="626">
        <f t="shared" si="56"/>
        <v>1</v>
      </c>
      <c r="H589" s="627">
        <f t="shared" si="56"/>
        <v>1</v>
      </c>
      <c r="I589" s="625">
        <f t="shared" si="56"/>
        <v>1</v>
      </c>
      <c r="J589" s="625">
        <f t="shared" si="56"/>
        <v>1</v>
      </c>
      <c r="K589" s="625">
        <f t="shared" si="56"/>
        <v>1</v>
      </c>
      <c r="L589" s="625">
        <f t="shared" si="56"/>
        <v>1</v>
      </c>
      <c r="M589" s="626">
        <f t="shared" si="56"/>
        <v>1</v>
      </c>
    </row>
    <row r="590" spans="1:13" x14ac:dyDescent="0.25">
      <c r="A590" s="567">
        <f t="shared" si="55"/>
        <v>62032</v>
      </c>
      <c r="B590" s="628">
        <v>0.36033024982333545</v>
      </c>
      <c r="C590" s="620">
        <v>0.63966975017666461</v>
      </c>
      <c r="D590" s="621">
        <f t="shared" si="54"/>
        <v>1</v>
      </c>
      <c r="E590" s="628">
        <f t="shared" si="56"/>
        <v>1</v>
      </c>
      <c r="F590" s="620">
        <f t="shared" si="56"/>
        <v>0</v>
      </c>
      <c r="G590" s="621">
        <f t="shared" si="56"/>
        <v>1</v>
      </c>
      <c r="H590" s="628">
        <f t="shared" si="56"/>
        <v>1</v>
      </c>
      <c r="I590" s="620">
        <f t="shared" si="56"/>
        <v>1</v>
      </c>
      <c r="J590" s="620">
        <f t="shared" si="56"/>
        <v>1</v>
      </c>
      <c r="K590" s="620">
        <f t="shared" si="56"/>
        <v>1</v>
      </c>
      <c r="L590" s="620">
        <f t="shared" si="56"/>
        <v>1</v>
      </c>
      <c r="M590" s="621">
        <f t="shared" si="56"/>
        <v>1</v>
      </c>
    </row>
    <row r="591" spans="1:13" x14ac:dyDescent="0.25">
      <c r="A591" s="575">
        <f t="shared" si="55"/>
        <v>62062</v>
      </c>
      <c r="B591" s="627">
        <v>0.36033024982333545</v>
      </c>
      <c r="C591" s="625">
        <v>0.63966975017666461</v>
      </c>
      <c r="D591" s="626">
        <f t="shared" si="54"/>
        <v>1</v>
      </c>
      <c r="E591" s="627">
        <f t="shared" si="56"/>
        <v>1</v>
      </c>
      <c r="F591" s="625">
        <f t="shared" si="56"/>
        <v>0</v>
      </c>
      <c r="G591" s="626">
        <f t="shared" si="56"/>
        <v>1</v>
      </c>
      <c r="H591" s="627">
        <f t="shared" si="56"/>
        <v>1</v>
      </c>
      <c r="I591" s="625">
        <f t="shared" si="56"/>
        <v>1</v>
      </c>
      <c r="J591" s="625">
        <f t="shared" si="56"/>
        <v>1</v>
      </c>
      <c r="K591" s="625">
        <f t="shared" si="56"/>
        <v>1</v>
      </c>
      <c r="L591" s="625">
        <f t="shared" si="56"/>
        <v>1</v>
      </c>
      <c r="M591" s="626">
        <f t="shared" si="56"/>
        <v>1</v>
      </c>
    </row>
    <row r="592" spans="1:13" x14ac:dyDescent="0.25">
      <c r="A592" s="567">
        <f t="shared" si="55"/>
        <v>62093</v>
      </c>
      <c r="B592" s="628">
        <v>0.36033024982333545</v>
      </c>
      <c r="C592" s="620">
        <v>0.63966975017666461</v>
      </c>
      <c r="D592" s="621">
        <f t="shared" si="54"/>
        <v>1</v>
      </c>
      <c r="E592" s="628">
        <f t="shared" si="56"/>
        <v>1</v>
      </c>
      <c r="F592" s="620">
        <f t="shared" si="56"/>
        <v>0</v>
      </c>
      <c r="G592" s="621">
        <f t="shared" si="56"/>
        <v>1</v>
      </c>
      <c r="H592" s="628">
        <f t="shared" si="56"/>
        <v>1</v>
      </c>
      <c r="I592" s="620">
        <f t="shared" si="56"/>
        <v>1</v>
      </c>
      <c r="J592" s="620">
        <f t="shared" si="56"/>
        <v>1</v>
      </c>
      <c r="K592" s="620">
        <f t="shared" si="56"/>
        <v>1</v>
      </c>
      <c r="L592" s="620">
        <f t="shared" si="56"/>
        <v>1</v>
      </c>
      <c r="M592" s="621">
        <f t="shared" si="56"/>
        <v>1</v>
      </c>
    </row>
    <row r="593" spans="1:13" x14ac:dyDescent="0.25">
      <c r="A593" s="575">
        <f t="shared" si="55"/>
        <v>62124</v>
      </c>
      <c r="B593" s="627">
        <v>0.36033024982333545</v>
      </c>
      <c r="C593" s="625">
        <v>0.63966975017666461</v>
      </c>
      <c r="D593" s="626">
        <f t="shared" si="54"/>
        <v>1</v>
      </c>
      <c r="E593" s="627">
        <f t="shared" si="56"/>
        <v>1</v>
      </c>
      <c r="F593" s="625">
        <f t="shared" si="56"/>
        <v>0</v>
      </c>
      <c r="G593" s="626">
        <f t="shared" si="56"/>
        <v>1</v>
      </c>
      <c r="H593" s="627">
        <f t="shared" si="56"/>
        <v>1</v>
      </c>
      <c r="I593" s="625">
        <f t="shared" si="56"/>
        <v>1</v>
      </c>
      <c r="J593" s="625">
        <f t="shared" si="56"/>
        <v>1</v>
      </c>
      <c r="K593" s="625">
        <f t="shared" si="56"/>
        <v>1</v>
      </c>
      <c r="L593" s="625">
        <f t="shared" si="56"/>
        <v>1</v>
      </c>
      <c r="M593" s="626">
        <f t="shared" si="56"/>
        <v>1</v>
      </c>
    </row>
    <row r="594" spans="1:13" x14ac:dyDescent="0.25">
      <c r="A594" s="567">
        <f t="shared" si="55"/>
        <v>62152</v>
      </c>
      <c r="B594" s="628">
        <v>0.36033024982333545</v>
      </c>
      <c r="C594" s="620">
        <v>0.63966975017666461</v>
      </c>
      <c r="D594" s="621">
        <f t="shared" si="54"/>
        <v>1</v>
      </c>
      <c r="E594" s="628">
        <f t="shared" si="56"/>
        <v>1</v>
      </c>
      <c r="F594" s="620">
        <f t="shared" si="56"/>
        <v>0</v>
      </c>
      <c r="G594" s="621">
        <f t="shared" si="56"/>
        <v>1</v>
      </c>
      <c r="H594" s="628">
        <f t="shared" si="56"/>
        <v>1</v>
      </c>
      <c r="I594" s="620">
        <f t="shared" si="56"/>
        <v>1</v>
      </c>
      <c r="J594" s="620">
        <f t="shared" si="56"/>
        <v>1</v>
      </c>
      <c r="K594" s="620">
        <f t="shared" si="56"/>
        <v>1</v>
      </c>
      <c r="L594" s="620">
        <f t="shared" si="56"/>
        <v>1</v>
      </c>
      <c r="M594" s="621">
        <f t="shared" si="56"/>
        <v>1</v>
      </c>
    </row>
    <row r="595" spans="1:13" x14ac:dyDescent="0.25">
      <c r="A595" s="575">
        <f t="shared" si="55"/>
        <v>62183</v>
      </c>
      <c r="B595" s="627">
        <v>0.36033024982333545</v>
      </c>
      <c r="C595" s="625">
        <v>0.63966975017666461</v>
      </c>
      <c r="D595" s="626">
        <f t="shared" si="54"/>
        <v>1</v>
      </c>
      <c r="E595" s="627">
        <f t="shared" ref="E595:M610" si="57">+E594</f>
        <v>1</v>
      </c>
      <c r="F595" s="625">
        <f t="shared" si="57"/>
        <v>0</v>
      </c>
      <c r="G595" s="626">
        <f t="shared" si="57"/>
        <v>1</v>
      </c>
      <c r="H595" s="627">
        <f t="shared" si="57"/>
        <v>1</v>
      </c>
      <c r="I595" s="625">
        <f t="shared" si="57"/>
        <v>1</v>
      </c>
      <c r="J595" s="625">
        <f t="shared" si="57"/>
        <v>1</v>
      </c>
      <c r="K595" s="625">
        <f t="shared" si="57"/>
        <v>1</v>
      </c>
      <c r="L595" s="625">
        <f t="shared" si="57"/>
        <v>1</v>
      </c>
      <c r="M595" s="626">
        <f t="shared" si="57"/>
        <v>1</v>
      </c>
    </row>
    <row r="596" spans="1:13" x14ac:dyDescent="0.25">
      <c r="A596" s="567">
        <f t="shared" si="55"/>
        <v>62213</v>
      </c>
      <c r="B596" s="628">
        <v>0.36033024982333545</v>
      </c>
      <c r="C596" s="620">
        <v>0.63966975017666461</v>
      </c>
      <c r="D596" s="621">
        <f t="shared" si="54"/>
        <v>1</v>
      </c>
      <c r="E596" s="628">
        <f t="shared" si="57"/>
        <v>1</v>
      </c>
      <c r="F596" s="620">
        <f t="shared" si="57"/>
        <v>0</v>
      </c>
      <c r="G596" s="621">
        <f t="shared" si="57"/>
        <v>1</v>
      </c>
      <c r="H596" s="628">
        <f t="shared" si="57"/>
        <v>1</v>
      </c>
      <c r="I596" s="620">
        <f t="shared" si="57"/>
        <v>1</v>
      </c>
      <c r="J596" s="620">
        <f t="shared" si="57"/>
        <v>1</v>
      </c>
      <c r="K596" s="620">
        <f t="shared" si="57"/>
        <v>1</v>
      </c>
      <c r="L596" s="620">
        <f t="shared" si="57"/>
        <v>1</v>
      </c>
      <c r="M596" s="621">
        <f t="shared" si="57"/>
        <v>1</v>
      </c>
    </row>
    <row r="597" spans="1:13" x14ac:dyDescent="0.25">
      <c r="A597" s="575">
        <f t="shared" si="55"/>
        <v>62244</v>
      </c>
      <c r="B597" s="627">
        <v>0.36033024982333545</v>
      </c>
      <c r="C597" s="625">
        <v>0.63966975017666461</v>
      </c>
      <c r="D597" s="626">
        <f t="shared" si="54"/>
        <v>1</v>
      </c>
      <c r="E597" s="627">
        <f t="shared" si="57"/>
        <v>1</v>
      </c>
      <c r="F597" s="625">
        <f t="shared" si="57"/>
        <v>0</v>
      </c>
      <c r="G597" s="626">
        <f t="shared" si="57"/>
        <v>1</v>
      </c>
      <c r="H597" s="627">
        <f t="shared" si="57"/>
        <v>1</v>
      </c>
      <c r="I597" s="625">
        <f t="shared" si="57"/>
        <v>1</v>
      </c>
      <c r="J597" s="625">
        <f t="shared" si="57"/>
        <v>1</v>
      </c>
      <c r="K597" s="625">
        <f t="shared" si="57"/>
        <v>1</v>
      </c>
      <c r="L597" s="625">
        <f t="shared" si="57"/>
        <v>1</v>
      </c>
      <c r="M597" s="626">
        <f t="shared" si="57"/>
        <v>1</v>
      </c>
    </row>
    <row r="598" spans="1:13" x14ac:dyDescent="0.25">
      <c r="A598" s="567">
        <f t="shared" si="55"/>
        <v>62274</v>
      </c>
      <c r="B598" s="628">
        <v>0.36033024982333545</v>
      </c>
      <c r="C598" s="620">
        <v>0.63966975017666461</v>
      </c>
      <c r="D598" s="621">
        <f t="shared" si="54"/>
        <v>1</v>
      </c>
      <c r="E598" s="628">
        <f t="shared" si="57"/>
        <v>1</v>
      </c>
      <c r="F598" s="620">
        <f t="shared" si="57"/>
        <v>0</v>
      </c>
      <c r="G598" s="621">
        <f t="shared" si="57"/>
        <v>1</v>
      </c>
      <c r="H598" s="628">
        <f t="shared" si="57"/>
        <v>1</v>
      </c>
      <c r="I598" s="620">
        <f t="shared" si="57"/>
        <v>1</v>
      </c>
      <c r="J598" s="620">
        <f t="shared" si="57"/>
        <v>1</v>
      </c>
      <c r="K598" s="620">
        <f t="shared" si="57"/>
        <v>1</v>
      </c>
      <c r="L598" s="620">
        <f t="shared" si="57"/>
        <v>1</v>
      </c>
      <c r="M598" s="621">
        <f t="shared" si="57"/>
        <v>1</v>
      </c>
    </row>
    <row r="599" spans="1:13" x14ac:dyDescent="0.25">
      <c r="A599" s="575">
        <f t="shared" si="55"/>
        <v>62305</v>
      </c>
      <c r="B599" s="627">
        <v>0.36033024982333545</v>
      </c>
      <c r="C599" s="625">
        <v>0.63966975017666461</v>
      </c>
      <c r="D599" s="626">
        <f t="shared" si="54"/>
        <v>1</v>
      </c>
      <c r="E599" s="627">
        <f t="shared" si="57"/>
        <v>1</v>
      </c>
      <c r="F599" s="625">
        <f t="shared" si="57"/>
        <v>0</v>
      </c>
      <c r="G599" s="626">
        <f t="shared" si="57"/>
        <v>1</v>
      </c>
      <c r="H599" s="627">
        <f t="shared" si="57"/>
        <v>1</v>
      </c>
      <c r="I599" s="625">
        <f t="shared" si="57"/>
        <v>1</v>
      </c>
      <c r="J599" s="625">
        <f t="shared" si="57"/>
        <v>1</v>
      </c>
      <c r="K599" s="625">
        <f t="shared" si="57"/>
        <v>1</v>
      </c>
      <c r="L599" s="625">
        <f t="shared" si="57"/>
        <v>1</v>
      </c>
      <c r="M599" s="626">
        <f t="shared" si="57"/>
        <v>1</v>
      </c>
    </row>
    <row r="600" spans="1:13" x14ac:dyDescent="0.25">
      <c r="A600" s="567">
        <f t="shared" si="55"/>
        <v>62336</v>
      </c>
      <c r="B600" s="628">
        <v>0.36033024982333545</v>
      </c>
      <c r="C600" s="620">
        <v>0.63966975017666461</v>
      </c>
      <c r="D600" s="621">
        <f t="shared" si="54"/>
        <v>1</v>
      </c>
      <c r="E600" s="628">
        <f t="shared" si="57"/>
        <v>1</v>
      </c>
      <c r="F600" s="620">
        <f t="shared" si="57"/>
        <v>0</v>
      </c>
      <c r="G600" s="621">
        <f t="shared" si="57"/>
        <v>1</v>
      </c>
      <c r="H600" s="628">
        <f t="shared" si="57"/>
        <v>1</v>
      </c>
      <c r="I600" s="620">
        <f t="shared" si="57"/>
        <v>1</v>
      </c>
      <c r="J600" s="620">
        <f t="shared" si="57"/>
        <v>1</v>
      </c>
      <c r="K600" s="620">
        <f t="shared" si="57"/>
        <v>1</v>
      </c>
      <c r="L600" s="620">
        <f t="shared" si="57"/>
        <v>1</v>
      </c>
      <c r="M600" s="621">
        <f t="shared" si="57"/>
        <v>1</v>
      </c>
    </row>
    <row r="601" spans="1:13" x14ac:dyDescent="0.25">
      <c r="A601" s="575">
        <f t="shared" si="55"/>
        <v>62366</v>
      </c>
      <c r="B601" s="627">
        <v>0.36033024982333545</v>
      </c>
      <c r="C601" s="625">
        <v>0.63966975017666461</v>
      </c>
      <c r="D601" s="626">
        <f t="shared" si="54"/>
        <v>1</v>
      </c>
      <c r="E601" s="627">
        <f t="shared" si="57"/>
        <v>1</v>
      </c>
      <c r="F601" s="625">
        <f t="shared" si="57"/>
        <v>0</v>
      </c>
      <c r="G601" s="626">
        <f t="shared" si="57"/>
        <v>1</v>
      </c>
      <c r="H601" s="627">
        <f t="shared" si="57"/>
        <v>1</v>
      </c>
      <c r="I601" s="625">
        <f t="shared" si="57"/>
        <v>1</v>
      </c>
      <c r="J601" s="625">
        <f t="shared" si="57"/>
        <v>1</v>
      </c>
      <c r="K601" s="625">
        <f t="shared" si="57"/>
        <v>1</v>
      </c>
      <c r="L601" s="625">
        <f t="shared" si="57"/>
        <v>1</v>
      </c>
      <c r="M601" s="626">
        <f t="shared" si="57"/>
        <v>1</v>
      </c>
    </row>
    <row r="602" spans="1:13" x14ac:dyDescent="0.25">
      <c r="A602" s="567">
        <f t="shared" si="55"/>
        <v>62397</v>
      </c>
      <c r="B602" s="628">
        <v>0.36033024982333545</v>
      </c>
      <c r="C602" s="620">
        <v>0.63966975017666461</v>
      </c>
      <c r="D602" s="621">
        <f t="shared" si="54"/>
        <v>1</v>
      </c>
      <c r="E602" s="628">
        <f t="shared" si="57"/>
        <v>1</v>
      </c>
      <c r="F602" s="620">
        <f t="shared" si="57"/>
        <v>0</v>
      </c>
      <c r="G602" s="621">
        <f t="shared" si="57"/>
        <v>1</v>
      </c>
      <c r="H602" s="628">
        <f t="shared" si="57"/>
        <v>1</v>
      </c>
      <c r="I602" s="620">
        <f t="shared" si="57"/>
        <v>1</v>
      </c>
      <c r="J602" s="620">
        <f t="shared" si="57"/>
        <v>1</v>
      </c>
      <c r="K602" s="620">
        <f t="shared" si="57"/>
        <v>1</v>
      </c>
      <c r="L602" s="620">
        <f t="shared" si="57"/>
        <v>1</v>
      </c>
      <c r="M602" s="621">
        <f t="shared" si="57"/>
        <v>1</v>
      </c>
    </row>
    <row r="603" spans="1:13" x14ac:dyDescent="0.25">
      <c r="A603" s="575">
        <f t="shared" si="55"/>
        <v>62427</v>
      </c>
      <c r="B603" s="627">
        <v>0.36033024982333545</v>
      </c>
      <c r="C603" s="625">
        <v>0.63966975017666461</v>
      </c>
      <c r="D603" s="626">
        <f t="shared" si="54"/>
        <v>1</v>
      </c>
      <c r="E603" s="627">
        <f t="shared" si="57"/>
        <v>1</v>
      </c>
      <c r="F603" s="625">
        <f t="shared" si="57"/>
        <v>0</v>
      </c>
      <c r="G603" s="626">
        <f t="shared" si="57"/>
        <v>1</v>
      </c>
      <c r="H603" s="627">
        <f t="shared" si="57"/>
        <v>1</v>
      </c>
      <c r="I603" s="625">
        <f t="shared" si="57"/>
        <v>1</v>
      </c>
      <c r="J603" s="625">
        <f t="shared" si="57"/>
        <v>1</v>
      </c>
      <c r="K603" s="625">
        <f t="shared" si="57"/>
        <v>1</v>
      </c>
      <c r="L603" s="625">
        <f t="shared" si="57"/>
        <v>1</v>
      </c>
      <c r="M603" s="626">
        <f t="shared" si="57"/>
        <v>1</v>
      </c>
    </row>
    <row r="604" spans="1:13" x14ac:dyDescent="0.25">
      <c r="A604" s="567">
        <f t="shared" si="55"/>
        <v>62458</v>
      </c>
      <c r="B604" s="628">
        <v>0.36033024982333545</v>
      </c>
      <c r="C604" s="620">
        <v>0.63966975017666461</v>
      </c>
      <c r="D604" s="621">
        <f t="shared" si="54"/>
        <v>1</v>
      </c>
      <c r="E604" s="628">
        <f t="shared" si="57"/>
        <v>1</v>
      </c>
      <c r="F604" s="620">
        <f t="shared" si="57"/>
        <v>0</v>
      </c>
      <c r="G604" s="621">
        <f t="shared" si="57"/>
        <v>1</v>
      </c>
      <c r="H604" s="628">
        <f t="shared" si="57"/>
        <v>1</v>
      </c>
      <c r="I604" s="620">
        <f t="shared" si="57"/>
        <v>1</v>
      </c>
      <c r="J604" s="620">
        <f t="shared" si="57"/>
        <v>1</v>
      </c>
      <c r="K604" s="620">
        <f t="shared" si="57"/>
        <v>1</v>
      </c>
      <c r="L604" s="620">
        <f t="shared" si="57"/>
        <v>1</v>
      </c>
      <c r="M604" s="621">
        <f t="shared" si="57"/>
        <v>1</v>
      </c>
    </row>
    <row r="605" spans="1:13" x14ac:dyDescent="0.25">
      <c r="A605" s="575">
        <f t="shared" si="55"/>
        <v>62489</v>
      </c>
      <c r="B605" s="627">
        <v>0.36033024982333545</v>
      </c>
      <c r="C605" s="625">
        <v>0.63966975017666461</v>
      </c>
      <c r="D605" s="626">
        <f t="shared" si="54"/>
        <v>1</v>
      </c>
      <c r="E605" s="627">
        <f t="shared" si="57"/>
        <v>1</v>
      </c>
      <c r="F605" s="625">
        <f t="shared" si="57"/>
        <v>0</v>
      </c>
      <c r="G605" s="626">
        <f t="shared" si="57"/>
        <v>1</v>
      </c>
      <c r="H605" s="627">
        <f t="shared" si="57"/>
        <v>1</v>
      </c>
      <c r="I605" s="625">
        <f t="shared" si="57"/>
        <v>1</v>
      </c>
      <c r="J605" s="625">
        <f t="shared" si="57"/>
        <v>1</v>
      </c>
      <c r="K605" s="625">
        <f t="shared" si="57"/>
        <v>1</v>
      </c>
      <c r="L605" s="625">
        <f t="shared" si="57"/>
        <v>1</v>
      </c>
      <c r="M605" s="626">
        <f t="shared" si="57"/>
        <v>1</v>
      </c>
    </row>
    <row r="606" spans="1:13" x14ac:dyDescent="0.25">
      <c r="A606" s="567">
        <f t="shared" si="55"/>
        <v>62517</v>
      </c>
      <c r="B606" s="628">
        <v>0.36033024982333545</v>
      </c>
      <c r="C606" s="620">
        <v>0.63966975017666461</v>
      </c>
      <c r="D606" s="621">
        <f t="shared" si="54"/>
        <v>1</v>
      </c>
      <c r="E606" s="628">
        <f t="shared" si="57"/>
        <v>1</v>
      </c>
      <c r="F606" s="620">
        <f t="shared" si="57"/>
        <v>0</v>
      </c>
      <c r="G606" s="621">
        <f t="shared" si="57"/>
        <v>1</v>
      </c>
      <c r="H606" s="628">
        <f t="shared" si="57"/>
        <v>1</v>
      </c>
      <c r="I606" s="620">
        <f t="shared" si="57"/>
        <v>1</v>
      </c>
      <c r="J606" s="620">
        <f t="shared" si="57"/>
        <v>1</v>
      </c>
      <c r="K606" s="620">
        <f t="shared" si="57"/>
        <v>1</v>
      </c>
      <c r="L606" s="620">
        <f t="shared" si="57"/>
        <v>1</v>
      </c>
      <c r="M606" s="621">
        <f t="shared" si="57"/>
        <v>1</v>
      </c>
    </row>
    <row r="607" spans="1:13" x14ac:dyDescent="0.25">
      <c r="A607" s="575">
        <f t="shared" si="55"/>
        <v>62548</v>
      </c>
      <c r="B607" s="627">
        <v>0.36033024982333545</v>
      </c>
      <c r="C607" s="625">
        <v>0.63966975017666461</v>
      </c>
      <c r="D607" s="626">
        <f t="shared" si="54"/>
        <v>1</v>
      </c>
      <c r="E607" s="627">
        <f t="shared" si="57"/>
        <v>1</v>
      </c>
      <c r="F607" s="625">
        <f t="shared" si="57"/>
        <v>0</v>
      </c>
      <c r="G607" s="626">
        <f t="shared" si="57"/>
        <v>1</v>
      </c>
      <c r="H607" s="627">
        <f t="shared" si="57"/>
        <v>1</v>
      </c>
      <c r="I607" s="625">
        <f t="shared" si="57"/>
        <v>1</v>
      </c>
      <c r="J607" s="625">
        <f t="shared" si="57"/>
        <v>1</v>
      </c>
      <c r="K607" s="625">
        <f t="shared" si="57"/>
        <v>1</v>
      </c>
      <c r="L607" s="625">
        <f t="shared" si="57"/>
        <v>1</v>
      </c>
      <c r="M607" s="626">
        <f t="shared" si="57"/>
        <v>1</v>
      </c>
    </row>
    <row r="608" spans="1:13" x14ac:dyDescent="0.25">
      <c r="A608" s="567">
        <f t="shared" si="55"/>
        <v>62578</v>
      </c>
      <c r="B608" s="628">
        <v>0.36033024982333545</v>
      </c>
      <c r="C608" s="620">
        <v>0.63966975017666461</v>
      </c>
      <c r="D608" s="621">
        <f t="shared" si="54"/>
        <v>1</v>
      </c>
      <c r="E608" s="628">
        <f t="shared" si="57"/>
        <v>1</v>
      </c>
      <c r="F608" s="620">
        <f t="shared" si="57"/>
        <v>0</v>
      </c>
      <c r="G608" s="621">
        <f t="shared" si="57"/>
        <v>1</v>
      </c>
      <c r="H608" s="628">
        <f t="shared" si="57"/>
        <v>1</v>
      </c>
      <c r="I608" s="620">
        <f t="shared" si="57"/>
        <v>1</v>
      </c>
      <c r="J608" s="620">
        <f t="shared" si="57"/>
        <v>1</v>
      </c>
      <c r="K608" s="620">
        <f t="shared" si="57"/>
        <v>1</v>
      </c>
      <c r="L608" s="620">
        <f t="shared" si="57"/>
        <v>1</v>
      </c>
      <c r="M608" s="621">
        <f t="shared" si="57"/>
        <v>1</v>
      </c>
    </row>
    <row r="609" spans="1:13" x14ac:dyDescent="0.25">
      <c r="A609" s="575">
        <f t="shared" si="55"/>
        <v>62609</v>
      </c>
      <c r="B609" s="627">
        <v>0.36033024982333545</v>
      </c>
      <c r="C609" s="625">
        <v>0.63966975017666461</v>
      </c>
      <c r="D609" s="626">
        <f t="shared" si="54"/>
        <v>1</v>
      </c>
      <c r="E609" s="627">
        <f t="shared" si="57"/>
        <v>1</v>
      </c>
      <c r="F609" s="625">
        <f t="shared" si="57"/>
        <v>0</v>
      </c>
      <c r="G609" s="626">
        <f t="shared" si="57"/>
        <v>1</v>
      </c>
      <c r="H609" s="627">
        <f t="shared" si="57"/>
        <v>1</v>
      </c>
      <c r="I609" s="625">
        <f t="shared" si="57"/>
        <v>1</v>
      </c>
      <c r="J609" s="625">
        <f t="shared" si="57"/>
        <v>1</v>
      </c>
      <c r="K609" s="625">
        <f t="shared" si="57"/>
        <v>1</v>
      </c>
      <c r="L609" s="625">
        <f t="shared" si="57"/>
        <v>1</v>
      </c>
      <c r="M609" s="626">
        <f t="shared" si="57"/>
        <v>1</v>
      </c>
    </row>
    <row r="610" spans="1:13" x14ac:dyDescent="0.25">
      <c r="A610" s="567">
        <f t="shared" si="55"/>
        <v>62639</v>
      </c>
      <c r="B610" s="628">
        <v>0.36033024982333545</v>
      </c>
      <c r="C610" s="620">
        <v>0.63966975017666461</v>
      </c>
      <c r="D610" s="621">
        <f t="shared" si="54"/>
        <v>1</v>
      </c>
      <c r="E610" s="628">
        <f t="shared" si="57"/>
        <v>1</v>
      </c>
      <c r="F610" s="620">
        <f t="shared" si="57"/>
        <v>0</v>
      </c>
      <c r="G610" s="621">
        <f t="shared" si="57"/>
        <v>1</v>
      </c>
      <c r="H610" s="628">
        <f t="shared" si="57"/>
        <v>1</v>
      </c>
      <c r="I610" s="620">
        <f t="shared" si="57"/>
        <v>1</v>
      </c>
      <c r="J610" s="620">
        <f t="shared" si="57"/>
        <v>1</v>
      </c>
      <c r="K610" s="620">
        <f t="shared" si="57"/>
        <v>1</v>
      </c>
      <c r="L610" s="620">
        <f t="shared" si="57"/>
        <v>1</v>
      </c>
      <c r="M610" s="621">
        <f t="shared" si="57"/>
        <v>1</v>
      </c>
    </row>
    <row r="611" spans="1:13" x14ac:dyDescent="0.25">
      <c r="A611" s="575">
        <f t="shared" si="55"/>
        <v>62670</v>
      </c>
      <c r="B611" s="627">
        <v>0.36033024982333545</v>
      </c>
      <c r="C611" s="625">
        <v>0.63966975017666461</v>
      </c>
      <c r="D611" s="626">
        <f t="shared" si="54"/>
        <v>1</v>
      </c>
      <c r="E611" s="627">
        <f t="shared" ref="E611:M626" si="58">+E610</f>
        <v>1</v>
      </c>
      <c r="F611" s="625">
        <f t="shared" si="58"/>
        <v>0</v>
      </c>
      <c r="G611" s="626">
        <f t="shared" si="58"/>
        <v>1</v>
      </c>
      <c r="H611" s="627">
        <f t="shared" si="58"/>
        <v>1</v>
      </c>
      <c r="I611" s="625">
        <f t="shared" si="58"/>
        <v>1</v>
      </c>
      <c r="J611" s="625">
        <f t="shared" si="58"/>
        <v>1</v>
      </c>
      <c r="K611" s="625">
        <f t="shared" si="58"/>
        <v>1</v>
      </c>
      <c r="L611" s="625">
        <f t="shared" si="58"/>
        <v>1</v>
      </c>
      <c r="M611" s="626">
        <f t="shared" si="58"/>
        <v>1</v>
      </c>
    </row>
    <row r="612" spans="1:13" x14ac:dyDescent="0.25">
      <c r="A612" s="567">
        <f t="shared" si="55"/>
        <v>62701</v>
      </c>
      <c r="B612" s="628">
        <v>0.36033024982333545</v>
      </c>
      <c r="C612" s="620">
        <v>0.63966975017666461</v>
      </c>
      <c r="D612" s="621">
        <f t="shared" si="54"/>
        <v>1</v>
      </c>
      <c r="E612" s="628">
        <f t="shared" si="58"/>
        <v>1</v>
      </c>
      <c r="F612" s="620">
        <f t="shared" si="58"/>
        <v>0</v>
      </c>
      <c r="G612" s="621">
        <f t="shared" si="58"/>
        <v>1</v>
      </c>
      <c r="H612" s="628">
        <f t="shared" si="58"/>
        <v>1</v>
      </c>
      <c r="I612" s="620">
        <f t="shared" si="58"/>
        <v>1</v>
      </c>
      <c r="J612" s="620">
        <f t="shared" si="58"/>
        <v>1</v>
      </c>
      <c r="K612" s="620">
        <f t="shared" si="58"/>
        <v>1</v>
      </c>
      <c r="L612" s="620">
        <f t="shared" si="58"/>
        <v>1</v>
      </c>
      <c r="M612" s="621">
        <f t="shared" si="58"/>
        <v>1</v>
      </c>
    </row>
    <row r="613" spans="1:13" x14ac:dyDescent="0.25">
      <c r="A613" s="575">
        <f t="shared" si="55"/>
        <v>62731</v>
      </c>
      <c r="B613" s="627">
        <v>0.36033024982333545</v>
      </c>
      <c r="C613" s="625">
        <v>0.63966975017666461</v>
      </c>
      <c r="D613" s="626">
        <f t="shared" si="54"/>
        <v>1</v>
      </c>
      <c r="E613" s="627">
        <f t="shared" si="58"/>
        <v>1</v>
      </c>
      <c r="F613" s="625">
        <f t="shared" si="58"/>
        <v>0</v>
      </c>
      <c r="G613" s="626">
        <f t="shared" si="58"/>
        <v>1</v>
      </c>
      <c r="H613" s="627">
        <f t="shared" si="58"/>
        <v>1</v>
      </c>
      <c r="I613" s="625">
        <f t="shared" si="58"/>
        <v>1</v>
      </c>
      <c r="J613" s="625">
        <f t="shared" si="58"/>
        <v>1</v>
      </c>
      <c r="K613" s="625">
        <f t="shared" si="58"/>
        <v>1</v>
      </c>
      <c r="L613" s="625">
        <f t="shared" si="58"/>
        <v>1</v>
      </c>
      <c r="M613" s="626">
        <f t="shared" si="58"/>
        <v>1</v>
      </c>
    </row>
    <row r="614" spans="1:13" x14ac:dyDescent="0.25">
      <c r="A614" s="567">
        <f t="shared" si="55"/>
        <v>62762</v>
      </c>
      <c r="B614" s="628">
        <v>0.36033024982333545</v>
      </c>
      <c r="C614" s="620">
        <v>0.63966975017666461</v>
      </c>
      <c r="D614" s="621">
        <f t="shared" si="54"/>
        <v>1</v>
      </c>
      <c r="E614" s="628">
        <f t="shared" si="58"/>
        <v>1</v>
      </c>
      <c r="F614" s="620">
        <f t="shared" si="58"/>
        <v>0</v>
      </c>
      <c r="G614" s="621">
        <f t="shared" si="58"/>
        <v>1</v>
      </c>
      <c r="H614" s="628">
        <f t="shared" si="58"/>
        <v>1</v>
      </c>
      <c r="I614" s="620">
        <f t="shared" si="58"/>
        <v>1</v>
      </c>
      <c r="J614" s="620">
        <f t="shared" si="58"/>
        <v>1</v>
      </c>
      <c r="K614" s="620">
        <f t="shared" si="58"/>
        <v>1</v>
      </c>
      <c r="L614" s="620">
        <f t="shared" si="58"/>
        <v>1</v>
      </c>
      <c r="M614" s="621">
        <f t="shared" si="58"/>
        <v>1</v>
      </c>
    </row>
    <row r="615" spans="1:13" x14ac:dyDescent="0.25">
      <c r="A615" s="575">
        <f t="shared" si="55"/>
        <v>62792</v>
      </c>
      <c r="B615" s="627">
        <v>0.36033024982333545</v>
      </c>
      <c r="C615" s="625">
        <v>0.63966975017666461</v>
      </c>
      <c r="D615" s="626">
        <f t="shared" si="54"/>
        <v>1</v>
      </c>
      <c r="E615" s="627">
        <f t="shared" si="58"/>
        <v>1</v>
      </c>
      <c r="F615" s="625">
        <f t="shared" si="58"/>
        <v>0</v>
      </c>
      <c r="G615" s="626">
        <f t="shared" si="58"/>
        <v>1</v>
      </c>
      <c r="H615" s="627">
        <f t="shared" si="58"/>
        <v>1</v>
      </c>
      <c r="I615" s="625">
        <f t="shared" si="58"/>
        <v>1</v>
      </c>
      <c r="J615" s="625">
        <f t="shared" si="58"/>
        <v>1</v>
      </c>
      <c r="K615" s="625">
        <f t="shared" si="58"/>
        <v>1</v>
      </c>
      <c r="L615" s="625">
        <f t="shared" si="58"/>
        <v>1</v>
      </c>
      <c r="M615" s="626">
        <f t="shared" si="58"/>
        <v>1</v>
      </c>
    </row>
    <row r="616" spans="1:13" x14ac:dyDescent="0.25">
      <c r="A616" s="567">
        <f t="shared" si="55"/>
        <v>62823</v>
      </c>
      <c r="B616" s="628">
        <v>0.36033024982333545</v>
      </c>
      <c r="C616" s="620">
        <v>0.63966975017666461</v>
      </c>
      <c r="D616" s="621">
        <f t="shared" si="54"/>
        <v>1</v>
      </c>
      <c r="E616" s="628">
        <f t="shared" si="58"/>
        <v>1</v>
      </c>
      <c r="F616" s="620">
        <f t="shared" si="58"/>
        <v>0</v>
      </c>
      <c r="G616" s="621">
        <f t="shared" si="58"/>
        <v>1</v>
      </c>
      <c r="H616" s="628">
        <f t="shared" si="58"/>
        <v>1</v>
      </c>
      <c r="I616" s="620">
        <f t="shared" si="58"/>
        <v>1</v>
      </c>
      <c r="J616" s="620">
        <f t="shared" si="58"/>
        <v>1</v>
      </c>
      <c r="K616" s="620">
        <f t="shared" si="58"/>
        <v>1</v>
      </c>
      <c r="L616" s="620">
        <f t="shared" si="58"/>
        <v>1</v>
      </c>
      <c r="M616" s="621">
        <f t="shared" si="58"/>
        <v>1</v>
      </c>
    </row>
    <row r="617" spans="1:13" x14ac:dyDescent="0.25">
      <c r="A617" s="575">
        <f t="shared" si="55"/>
        <v>62854</v>
      </c>
      <c r="B617" s="627">
        <v>0.36033024982333545</v>
      </c>
      <c r="C617" s="625">
        <v>0.63966975017666461</v>
      </c>
      <c r="D617" s="626">
        <f t="shared" si="54"/>
        <v>1</v>
      </c>
      <c r="E617" s="627">
        <f t="shared" si="58"/>
        <v>1</v>
      </c>
      <c r="F617" s="625">
        <f t="shared" si="58"/>
        <v>0</v>
      </c>
      <c r="G617" s="626">
        <f t="shared" si="58"/>
        <v>1</v>
      </c>
      <c r="H617" s="627">
        <f t="shared" si="58"/>
        <v>1</v>
      </c>
      <c r="I617" s="625">
        <f t="shared" si="58"/>
        <v>1</v>
      </c>
      <c r="J617" s="625">
        <f t="shared" si="58"/>
        <v>1</v>
      </c>
      <c r="K617" s="625">
        <f t="shared" si="58"/>
        <v>1</v>
      </c>
      <c r="L617" s="625">
        <f t="shared" si="58"/>
        <v>1</v>
      </c>
      <c r="M617" s="626">
        <f t="shared" si="58"/>
        <v>1</v>
      </c>
    </row>
    <row r="618" spans="1:13" x14ac:dyDescent="0.25">
      <c r="A618" s="567">
        <f t="shared" si="55"/>
        <v>62883</v>
      </c>
      <c r="B618" s="628">
        <v>0.36033024982333545</v>
      </c>
      <c r="C618" s="620">
        <v>0.63966975017666461</v>
      </c>
      <c r="D618" s="621">
        <f t="shared" si="54"/>
        <v>1</v>
      </c>
      <c r="E618" s="628">
        <f t="shared" si="58"/>
        <v>1</v>
      </c>
      <c r="F618" s="620">
        <f t="shared" si="58"/>
        <v>0</v>
      </c>
      <c r="G618" s="621">
        <f t="shared" si="58"/>
        <v>1</v>
      </c>
      <c r="H618" s="628">
        <f t="shared" si="58"/>
        <v>1</v>
      </c>
      <c r="I618" s="620">
        <f t="shared" si="58"/>
        <v>1</v>
      </c>
      <c r="J618" s="620">
        <f t="shared" si="58"/>
        <v>1</v>
      </c>
      <c r="K618" s="620">
        <f t="shared" si="58"/>
        <v>1</v>
      </c>
      <c r="L618" s="620">
        <f t="shared" si="58"/>
        <v>1</v>
      </c>
      <c r="M618" s="621">
        <f t="shared" si="58"/>
        <v>1</v>
      </c>
    </row>
    <row r="619" spans="1:13" x14ac:dyDescent="0.25">
      <c r="A619" s="575">
        <f t="shared" si="55"/>
        <v>62914</v>
      </c>
      <c r="B619" s="627">
        <v>0.36033024982333545</v>
      </c>
      <c r="C619" s="625">
        <v>0.63966975017666461</v>
      </c>
      <c r="D619" s="626">
        <f t="shared" si="54"/>
        <v>1</v>
      </c>
      <c r="E619" s="627">
        <f t="shared" si="58"/>
        <v>1</v>
      </c>
      <c r="F619" s="625">
        <f t="shared" si="58"/>
        <v>0</v>
      </c>
      <c r="G619" s="626">
        <f t="shared" si="58"/>
        <v>1</v>
      </c>
      <c r="H619" s="627">
        <f t="shared" si="58"/>
        <v>1</v>
      </c>
      <c r="I619" s="625">
        <f t="shared" si="58"/>
        <v>1</v>
      </c>
      <c r="J619" s="625">
        <f t="shared" si="58"/>
        <v>1</v>
      </c>
      <c r="K619" s="625">
        <f t="shared" si="58"/>
        <v>1</v>
      </c>
      <c r="L619" s="625">
        <f t="shared" si="58"/>
        <v>1</v>
      </c>
      <c r="M619" s="626">
        <f t="shared" si="58"/>
        <v>1</v>
      </c>
    </row>
    <row r="620" spans="1:13" x14ac:dyDescent="0.25">
      <c r="A620" s="567">
        <f t="shared" si="55"/>
        <v>62944</v>
      </c>
      <c r="B620" s="628">
        <v>0.36033024982333545</v>
      </c>
      <c r="C620" s="620">
        <v>0.63966975017666461</v>
      </c>
      <c r="D620" s="621">
        <f t="shared" si="54"/>
        <v>1</v>
      </c>
      <c r="E620" s="628">
        <f t="shared" si="58"/>
        <v>1</v>
      </c>
      <c r="F620" s="620">
        <f t="shared" si="58"/>
        <v>0</v>
      </c>
      <c r="G620" s="621">
        <f t="shared" si="58"/>
        <v>1</v>
      </c>
      <c r="H620" s="628">
        <f t="shared" si="58"/>
        <v>1</v>
      </c>
      <c r="I620" s="620">
        <f t="shared" si="58"/>
        <v>1</v>
      </c>
      <c r="J620" s="620">
        <f t="shared" si="58"/>
        <v>1</v>
      </c>
      <c r="K620" s="620">
        <f t="shared" si="58"/>
        <v>1</v>
      </c>
      <c r="L620" s="620">
        <f t="shared" si="58"/>
        <v>1</v>
      </c>
      <c r="M620" s="621">
        <f t="shared" si="58"/>
        <v>1</v>
      </c>
    </row>
    <row r="621" spans="1:13" x14ac:dyDescent="0.25">
      <c r="A621" s="575">
        <f t="shared" si="55"/>
        <v>62975</v>
      </c>
      <c r="B621" s="627">
        <v>0.36033024982333545</v>
      </c>
      <c r="C621" s="625">
        <v>0.63966975017666461</v>
      </c>
      <c r="D621" s="626">
        <f t="shared" si="54"/>
        <v>1</v>
      </c>
      <c r="E621" s="627">
        <f t="shared" si="58"/>
        <v>1</v>
      </c>
      <c r="F621" s="625">
        <f t="shared" si="58"/>
        <v>0</v>
      </c>
      <c r="G621" s="626">
        <f t="shared" si="58"/>
        <v>1</v>
      </c>
      <c r="H621" s="627">
        <f t="shared" si="58"/>
        <v>1</v>
      </c>
      <c r="I621" s="625">
        <f t="shared" si="58"/>
        <v>1</v>
      </c>
      <c r="J621" s="625">
        <f t="shared" si="58"/>
        <v>1</v>
      </c>
      <c r="K621" s="625">
        <f t="shared" si="58"/>
        <v>1</v>
      </c>
      <c r="L621" s="625">
        <f t="shared" si="58"/>
        <v>1</v>
      </c>
      <c r="M621" s="626">
        <f t="shared" si="58"/>
        <v>1</v>
      </c>
    </row>
    <row r="622" spans="1:13" x14ac:dyDescent="0.25">
      <c r="A622" s="567">
        <f t="shared" si="55"/>
        <v>63005</v>
      </c>
      <c r="B622" s="628">
        <v>0.36033024982333545</v>
      </c>
      <c r="C622" s="620">
        <v>0.63966975017666461</v>
      </c>
      <c r="D622" s="621">
        <f t="shared" si="54"/>
        <v>1</v>
      </c>
      <c r="E622" s="628">
        <f t="shared" si="58"/>
        <v>1</v>
      </c>
      <c r="F622" s="620">
        <f t="shared" si="58"/>
        <v>0</v>
      </c>
      <c r="G622" s="621">
        <f t="shared" si="58"/>
        <v>1</v>
      </c>
      <c r="H622" s="628">
        <f t="shared" si="58"/>
        <v>1</v>
      </c>
      <c r="I622" s="620">
        <f t="shared" si="58"/>
        <v>1</v>
      </c>
      <c r="J622" s="620">
        <f t="shared" si="58"/>
        <v>1</v>
      </c>
      <c r="K622" s="620">
        <f t="shared" si="58"/>
        <v>1</v>
      </c>
      <c r="L622" s="620">
        <f t="shared" si="58"/>
        <v>1</v>
      </c>
      <c r="M622" s="621">
        <f t="shared" si="58"/>
        <v>1</v>
      </c>
    </row>
    <row r="623" spans="1:13" x14ac:dyDescent="0.25">
      <c r="A623" s="575">
        <f t="shared" si="55"/>
        <v>63036</v>
      </c>
      <c r="B623" s="627">
        <v>0.36033024982333545</v>
      </c>
      <c r="C623" s="625">
        <v>0.63966975017666461</v>
      </c>
      <c r="D623" s="626">
        <f t="shared" si="54"/>
        <v>1</v>
      </c>
      <c r="E623" s="627">
        <f t="shared" si="58"/>
        <v>1</v>
      </c>
      <c r="F623" s="625">
        <f t="shared" si="58"/>
        <v>0</v>
      </c>
      <c r="G623" s="626">
        <f t="shared" si="58"/>
        <v>1</v>
      </c>
      <c r="H623" s="627">
        <f t="shared" si="58"/>
        <v>1</v>
      </c>
      <c r="I623" s="625">
        <f t="shared" si="58"/>
        <v>1</v>
      </c>
      <c r="J623" s="625">
        <f t="shared" si="58"/>
        <v>1</v>
      </c>
      <c r="K623" s="625">
        <f t="shared" si="58"/>
        <v>1</v>
      </c>
      <c r="L623" s="625">
        <f t="shared" si="58"/>
        <v>1</v>
      </c>
      <c r="M623" s="626">
        <f t="shared" si="58"/>
        <v>1</v>
      </c>
    </row>
    <row r="624" spans="1:13" x14ac:dyDescent="0.25">
      <c r="A624" s="567">
        <f t="shared" si="55"/>
        <v>63067</v>
      </c>
      <c r="B624" s="628">
        <v>0.36033024982333545</v>
      </c>
      <c r="C624" s="620">
        <v>0.63966975017666461</v>
      </c>
      <c r="D624" s="621">
        <f t="shared" si="54"/>
        <v>1</v>
      </c>
      <c r="E624" s="628">
        <f t="shared" si="58"/>
        <v>1</v>
      </c>
      <c r="F624" s="620">
        <f t="shared" si="58"/>
        <v>0</v>
      </c>
      <c r="G624" s="621">
        <f t="shared" si="58"/>
        <v>1</v>
      </c>
      <c r="H624" s="628">
        <f t="shared" si="58"/>
        <v>1</v>
      </c>
      <c r="I624" s="620">
        <f t="shared" si="58"/>
        <v>1</v>
      </c>
      <c r="J624" s="620">
        <f t="shared" si="58"/>
        <v>1</v>
      </c>
      <c r="K624" s="620">
        <f t="shared" si="58"/>
        <v>1</v>
      </c>
      <c r="L624" s="620">
        <f t="shared" si="58"/>
        <v>1</v>
      </c>
      <c r="M624" s="621">
        <f t="shared" si="58"/>
        <v>1</v>
      </c>
    </row>
    <row r="625" spans="1:13" x14ac:dyDescent="0.25">
      <c r="A625" s="575">
        <f t="shared" si="55"/>
        <v>63097</v>
      </c>
      <c r="B625" s="627">
        <v>0.36033024982333545</v>
      </c>
      <c r="C625" s="625">
        <v>0.63966975017666461</v>
      </c>
      <c r="D625" s="626">
        <f t="shared" si="54"/>
        <v>1</v>
      </c>
      <c r="E625" s="627">
        <f t="shared" si="58"/>
        <v>1</v>
      </c>
      <c r="F625" s="625">
        <f t="shared" si="58"/>
        <v>0</v>
      </c>
      <c r="G625" s="626">
        <f t="shared" si="58"/>
        <v>1</v>
      </c>
      <c r="H625" s="627">
        <f t="shared" si="58"/>
        <v>1</v>
      </c>
      <c r="I625" s="625">
        <f t="shared" si="58"/>
        <v>1</v>
      </c>
      <c r="J625" s="625">
        <f t="shared" si="58"/>
        <v>1</v>
      </c>
      <c r="K625" s="625">
        <f t="shared" si="58"/>
        <v>1</v>
      </c>
      <c r="L625" s="625">
        <f t="shared" si="58"/>
        <v>1</v>
      </c>
      <c r="M625" s="626">
        <f t="shared" si="58"/>
        <v>1</v>
      </c>
    </row>
    <row r="626" spans="1:13" x14ac:dyDescent="0.25">
      <c r="A626" s="567">
        <f t="shared" si="55"/>
        <v>63128</v>
      </c>
      <c r="B626" s="628">
        <v>0.36033024982333545</v>
      </c>
      <c r="C626" s="620">
        <v>0.63966975017666461</v>
      </c>
      <c r="D626" s="621">
        <f t="shared" si="54"/>
        <v>1</v>
      </c>
      <c r="E626" s="628">
        <f t="shared" si="58"/>
        <v>1</v>
      </c>
      <c r="F626" s="620">
        <f t="shared" si="58"/>
        <v>0</v>
      </c>
      <c r="G626" s="621">
        <f t="shared" si="58"/>
        <v>1</v>
      </c>
      <c r="H626" s="628">
        <f t="shared" si="58"/>
        <v>1</v>
      </c>
      <c r="I626" s="620">
        <f t="shared" si="58"/>
        <v>1</v>
      </c>
      <c r="J626" s="620">
        <f t="shared" si="58"/>
        <v>1</v>
      </c>
      <c r="K626" s="620">
        <f t="shared" si="58"/>
        <v>1</v>
      </c>
      <c r="L626" s="620">
        <f t="shared" si="58"/>
        <v>1</v>
      </c>
      <c r="M626" s="621">
        <f t="shared" si="58"/>
        <v>1</v>
      </c>
    </row>
    <row r="627" spans="1:13" x14ac:dyDescent="0.25">
      <c r="A627" s="575">
        <f t="shared" si="55"/>
        <v>63158</v>
      </c>
      <c r="B627" s="627">
        <v>0.36033024982333545</v>
      </c>
      <c r="C627" s="625">
        <v>0.63966975017666461</v>
      </c>
      <c r="D627" s="626">
        <f t="shared" si="54"/>
        <v>1</v>
      </c>
      <c r="E627" s="627">
        <f t="shared" ref="E627:M642" si="59">+E626</f>
        <v>1</v>
      </c>
      <c r="F627" s="625">
        <f t="shared" si="59"/>
        <v>0</v>
      </c>
      <c r="G627" s="626">
        <f t="shared" si="59"/>
        <v>1</v>
      </c>
      <c r="H627" s="627">
        <f t="shared" si="59"/>
        <v>1</v>
      </c>
      <c r="I627" s="625">
        <f t="shared" si="59"/>
        <v>1</v>
      </c>
      <c r="J627" s="625">
        <f t="shared" si="59"/>
        <v>1</v>
      </c>
      <c r="K627" s="625">
        <f t="shared" si="59"/>
        <v>1</v>
      </c>
      <c r="L627" s="625">
        <f t="shared" si="59"/>
        <v>1</v>
      </c>
      <c r="M627" s="626">
        <f t="shared" si="59"/>
        <v>1</v>
      </c>
    </row>
    <row r="628" spans="1:13" x14ac:dyDescent="0.25">
      <c r="A628" s="567">
        <f t="shared" si="55"/>
        <v>63189</v>
      </c>
      <c r="B628" s="628">
        <v>0.36033024982333545</v>
      </c>
      <c r="C628" s="620">
        <v>0.63966975017666461</v>
      </c>
      <c r="D628" s="621">
        <f t="shared" si="54"/>
        <v>1</v>
      </c>
      <c r="E628" s="628">
        <f t="shared" si="59"/>
        <v>1</v>
      </c>
      <c r="F628" s="620">
        <f t="shared" si="59"/>
        <v>0</v>
      </c>
      <c r="G628" s="621">
        <f t="shared" si="59"/>
        <v>1</v>
      </c>
      <c r="H628" s="628">
        <f t="shared" si="59"/>
        <v>1</v>
      </c>
      <c r="I628" s="620">
        <f t="shared" si="59"/>
        <v>1</v>
      </c>
      <c r="J628" s="620">
        <f t="shared" si="59"/>
        <v>1</v>
      </c>
      <c r="K628" s="620">
        <f t="shared" si="59"/>
        <v>1</v>
      </c>
      <c r="L628" s="620">
        <f t="shared" si="59"/>
        <v>1</v>
      </c>
      <c r="M628" s="621">
        <f t="shared" si="59"/>
        <v>1</v>
      </c>
    </row>
    <row r="629" spans="1:13" x14ac:dyDescent="0.25">
      <c r="A629" s="575">
        <f t="shared" si="55"/>
        <v>63220</v>
      </c>
      <c r="B629" s="627">
        <v>0.36033024982333545</v>
      </c>
      <c r="C629" s="625">
        <v>0.63966975017666461</v>
      </c>
      <c r="D629" s="626">
        <f t="shared" si="54"/>
        <v>1</v>
      </c>
      <c r="E629" s="627">
        <f t="shared" si="59"/>
        <v>1</v>
      </c>
      <c r="F629" s="625">
        <f t="shared" si="59"/>
        <v>0</v>
      </c>
      <c r="G629" s="626">
        <f t="shared" si="59"/>
        <v>1</v>
      </c>
      <c r="H629" s="627">
        <f t="shared" si="59"/>
        <v>1</v>
      </c>
      <c r="I629" s="625">
        <f t="shared" si="59"/>
        <v>1</v>
      </c>
      <c r="J629" s="625">
        <f t="shared" si="59"/>
        <v>1</v>
      </c>
      <c r="K629" s="625">
        <f t="shared" si="59"/>
        <v>1</v>
      </c>
      <c r="L629" s="625">
        <f t="shared" si="59"/>
        <v>1</v>
      </c>
      <c r="M629" s="626">
        <f t="shared" si="59"/>
        <v>1</v>
      </c>
    </row>
    <row r="630" spans="1:13" x14ac:dyDescent="0.25">
      <c r="A630" s="567">
        <f t="shared" si="55"/>
        <v>63248</v>
      </c>
      <c r="B630" s="628">
        <v>0.36033024982333545</v>
      </c>
      <c r="C630" s="620">
        <v>0.63966975017666461</v>
      </c>
      <c r="D630" s="621">
        <f t="shared" si="54"/>
        <v>1</v>
      </c>
      <c r="E630" s="628">
        <f t="shared" si="59"/>
        <v>1</v>
      </c>
      <c r="F630" s="620">
        <f t="shared" si="59"/>
        <v>0</v>
      </c>
      <c r="G630" s="621">
        <f t="shared" si="59"/>
        <v>1</v>
      </c>
      <c r="H630" s="628">
        <f t="shared" si="59"/>
        <v>1</v>
      </c>
      <c r="I630" s="620">
        <f t="shared" si="59"/>
        <v>1</v>
      </c>
      <c r="J630" s="620">
        <f t="shared" si="59"/>
        <v>1</v>
      </c>
      <c r="K630" s="620">
        <f t="shared" si="59"/>
        <v>1</v>
      </c>
      <c r="L630" s="620">
        <f t="shared" si="59"/>
        <v>1</v>
      </c>
      <c r="M630" s="621">
        <f t="shared" si="59"/>
        <v>1</v>
      </c>
    </row>
    <row r="631" spans="1:13" x14ac:dyDescent="0.25">
      <c r="A631" s="575">
        <f t="shared" si="55"/>
        <v>63279</v>
      </c>
      <c r="B631" s="627">
        <v>0.36033024982333545</v>
      </c>
      <c r="C631" s="625">
        <v>0.63966975017666461</v>
      </c>
      <c r="D631" s="626">
        <f t="shared" si="54"/>
        <v>1</v>
      </c>
      <c r="E631" s="627">
        <f t="shared" si="59"/>
        <v>1</v>
      </c>
      <c r="F631" s="625">
        <f t="shared" si="59"/>
        <v>0</v>
      </c>
      <c r="G631" s="626">
        <f t="shared" si="59"/>
        <v>1</v>
      </c>
      <c r="H631" s="627">
        <f t="shared" si="59"/>
        <v>1</v>
      </c>
      <c r="I631" s="625">
        <f t="shared" si="59"/>
        <v>1</v>
      </c>
      <c r="J631" s="625">
        <f t="shared" si="59"/>
        <v>1</v>
      </c>
      <c r="K631" s="625">
        <f t="shared" si="59"/>
        <v>1</v>
      </c>
      <c r="L631" s="625">
        <f t="shared" si="59"/>
        <v>1</v>
      </c>
      <c r="M631" s="626">
        <f t="shared" si="59"/>
        <v>1</v>
      </c>
    </row>
    <row r="632" spans="1:13" x14ac:dyDescent="0.25">
      <c r="A632" s="567">
        <f t="shared" si="55"/>
        <v>63309</v>
      </c>
      <c r="B632" s="628">
        <v>0.36033024982333545</v>
      </c>
      <c r="C632" s="620">
        <v>0.63966975017666461</v>
      </c>
      <c r="D632" s="621">
        <f t="shared" si="54"/>
        <v>1</v>
      </c>
      <c r="E632" s="628">
        <f t="shared" si="59"/>
        <v>1</v>
      </c>
      <c r="F632" s="620">
        <f t="shared" si="59"/>
        <v>0</v>
      </c>
      <c r="G632" s="621">
        <f t="shared" si="59"/>
        <v>1</v>
      </c>
      <c r="H632" s="628">
        <f t="shared" si="59"/>
        <v>1</v>
      </c>
      <c r="I632" s="620">
        <f t="shared" si="59"/>
        <v>1</v>
      </c>
      <c r="J632" s="620">
        <f t="shared" si="59"/>
        <v>1</v>
      </c>
      <c r="K632" s="620">
        <f t="shared" si="59"/>
        <v>1</v>
      </c>
      <c r="L632" s="620">
        <f t="shared" si="59"/>
        <v>1</v>
      </c>
      <c r="M632" s="621">
        <f t="shared" si="59"/>
        <v>1</v>
      </c>
    </row>
    <row r="633" spans="1:13" x14ac:dyDescent="0.25">
      <c r="A633" s="575">
        <f t="shared" si="55"/>
        <v>63340</v>
      </c>
      <c r="B633" s="627">
        <v>0.36033024982333545</v>
      </c>
      <c r="C633" s="625">
        <v>0.63966975017666461</v>
      </c>
      <c r="D633" s="626">
        <f t="shared" si="54"/>
        <v>1</v>
      </c>
      <c r="E633" s="627">
        <f t="shared" si="59"/>
        <v>1</v>
      </c>
      <c r="F633" s="625">
        <f t="shared" si="59"/>
        <v>0</v>
      </c>
      <c r="G633" s="626">
        <f t="shared" si="59"/>
        <v>1</v>
      </c>
      <c r="H633" s="627">
        <f t="shared" si="59"/>
        <v>1</v>
      </c>
      <c r="I633" s="625">
        <f t="shared" si="59"/>
        <v>1</v>
      </c>
      <c r="J633" s="625">
        <f t="shared" si="59"/>
        <v>1</v>
      </c>
      <c r="K633" s="625">
        <f t="shared" si="59"/>
        <v>1</v>
      </c>
      <c r="L633" s="625">
        <f t="shared" si="59"/>
        <v>1</v>
      </c>
      <c r="M633" s="626">
        <f t="shared" si="59"/>
        <v>1</v>
      </c>
    </row>
    <row r="634" spans="1:13" x14ac:dyDescent="0.25">
      <c r="A634" s="567">
        <f t="shared" si="55"/>
        <v>63370</v>
      </c>
      <c r="B634" s="628">
        <v>0.36033024982333545</v>
      </c>
      <c r="C634" s="620">
        <v>0.63966975017666461</v>
      </c>
      <c r="D634" s="621">
        <f t="shared" si="54"/>
        <v>1</v>
      </c>
      <c r="E634" s="628">
        <f t="shared" si="59"/>
        <v>1</v>
      </c>
      <c r="F634" s="620">
        <f t="shared" si="59"/>
        <v>0</v>
      </c>
      <c r="G634" s="621">
        <f t="shared" si="59"/>
        <v>1</v>
      </c>
      <c r="H634" s="628">
        <f t="shared" si="59"/>
        <v>1</v>
      </c>
      <c r="I634" s="620">
        <f t="shared" si="59"/>
        <v>1</v>
      </c>
      <c r="J634" s="620">
        <f t="shared" si="59"/>
        <v>1</v>
      </c>
      <c r="K634" s="620">
        <f t="shared" si="59"/>
        <v>1</v>
      </c>
      <c r="L634" s="620">
        <f t="shared" si="59"/>
        <v>1</v>
      </c>
      <c r="M634" s="621">
        <f t="shared" si="59"/>
        <v>1</v>
      </c>
    </row>
    <row r="635" spans="1:13" x14ac:dyDescent="0.25">
      <c r="A635" s="575">
        <f t="shared" si="55"/>
        <v>63401</v>
      </c>
      <c r="B635" s="627">
        <v>0.36033024982333545</v>
      </c>
      <c r="C635" s="625">
        <v>0.63966975017666461</v>
      </c>
      <c r="D635" s="626">
        <f t="shared" si="54"/>
        <v>1</v>
      </c>
      <c r="E635" s="627">
        <f t="shared" si="59"/>
        <v>1</v>
      </c>
      <c r="F635" s="625">
        <f t="shared" si="59"/>
        <v>0</v>
      </c>
      <c r="G635" s="626">
        <f t="shared" si="59"/>
        <v>1</v>
      </c>
      <c r="H635" s="627">
        <f t="shared" si="59"/>
        <v>1</v>
      </c>
      <c r="I635" s="625">
        <f t="shared" si="59"/>
        <v>1</v>
      </c>
      <c r="J635" s="625">
        <f t="shared" si="59"/>
        <v>1</v>
      </c>
      <c r="K635" s="625">
        <f t="shared" si="59"/>
        <v>1</v>
      </c>
      <c r="L635" s="625">
        <f t="shared" si="59"/>
        <v>1</v>
      </c>
      <c r="M635" s="626">
        <f t="shared" si="59"/>
        <v>1</v>
      </c>
    </row>
    <row r="636" spans="1:13" x14ac:dyDescent="0.25">
      <c r="A636" s="567">
        <f t="shared" si="55"/>
        <v>63432</v>
      </c>
      <c r="B636" s="628">
        <v>0.36033024982333545</v>
      </c>
      <c r="C636" s="620">
        <v>0.63966975017666461</v>
      </c>
      <c r="D636" s="621">
        <f t="shared" si="54"/>
        <v>1</v>
      </c>
      <c r="E636" s="628">
        <f t="shared" si="59"/>
        <v>1</v>
      </c>
      <c r="F636" s="620">
        <f t="shared" si="59"/>
        <v>0</v>
      </c>
      <c r="G636" s="621">
        <f t="shared" si="59"/>
        <v>1</v>
      </c>
      <c r="H636" s="628">
        <f t="shared" si="59"/>
        <v>1</v>
      </c>
      <c r="I636" s="620">
        <f t="shared" si="59"/>
        <v>1</v>
      </c>
      <c r="J636" s="620">
        <f t="shared" si="59"/>
        <v>1</v>
      </c>
      <c r="K636" s="620">
        <f t="shared" si="59"/>
        <v>1</v>
      </c>
      <c r="L636" s="620">
        <f t="shared" si="59"/>
        <v>1</v>
      </c>
      <c r="M636" s="621">
        <f t="shared" si="59"/>
        <v>1</v>
      </c>
    </row>
    <row r="637" spans="1:13" x14ac:dyDescent="0.25">
      <c r="A637" s="575">
        <f t="shared" si="55"/>
        <v>63462</v>
      </c>
      <c r="B637" s="627">
        <v>0.36033024982333545</v>
      </c>
      <c r="C637" s="625">
        <v>0.63966975017666461</v>
      </c>
      <c r="D637" s="626">
        <f t="shared" si="54"/>
        <v>1</v>
      </c>
      <c r="E637" s="627">
        <f t="shared" si="59"/>
        <v>1</v>
      </c>
      <c r="F637" s="625">
        <f t="shared" si="59"/>
        <v>0</v>
      </c>
      <c r="G637" s="626">
        <f t="shared" si="59"/>
        <v>1</v>
      </c>
      <c r="H637" s="627">
        <f t="shared" si="59"/>
        <v>1</v>
      </c>
      <c r="I637" s="625">
        <f t="shared" si="59"/>
        <v>1</v>
      </c>
      <c r="J637" s="625">
        <f t="shared" si="59"/>
        <v>1</v>
      </c>
      <c r="K637" s="625">
        <f t="shared" si="59"/>
        <v>1</v>
      </c>
      <c r="L637" s="625">
        <f t="shared" si="59"/>
        <v>1</v>
      </c>
      <c r="M637" s="626">
        <f t="shared" si="59"/>
        <v>1</v>
      </c>
    </row>
    <row r="638" spans="1:13" x14ac:dyDescent="0.25">
      <c r="A638" s="567">
        <f t="shared" si="55"/>
        <v>63493</v>
      </c>
      <c r="B638" s="628">
        <v>0.36033024982333545</v>
      </c>
      <c r="C638" s="620">
        <v>0.63966975017666461</v>
      </c>
      <c r="D638" s="621">
        <f t="shared" si="54"/>
        <v>1</v>
      </c>
      <c r="E638" s="628">
        <f t="shared" si="59"/>
        <v>1</v>
      </c>
      <c r="F638" s="620">
        <f t="shared" si="59"/>
        <v>0</v>
      </c>
      <c r="G638" s="621">
        <f t="shared" si="59"/>
        <v>1</v>
      </c>
      <c r="H638" s="628">
        <f t="shared" si="59"/>
        <v>1</v>
      </c>
      <c r="I638" s="620">
        <f t="shared" si="59"/>
        <v>1</v>
      </c>
      <c r="J638" s="620">
        <f t="shared" si="59"/>
        <v>1</v>
      </c>
      <c r="K638" s="620">
        <f t="shared" si="59"/>
        <v>1</v>
      </c>
      <c r="L638" s="620">
        <f t="shared" si="59"/>
        <v>1</v>
      </c>
      <c r="M638" s="621">
        <f t="shared" si="59"/>
        <v>1</v>
      </c>
    </row>
    <row r="639" spans="1:13" x14ac:dyDescent="0.25">
      <c r="A639" s="575">
        <f t="shared" si="55"/>
        <v>63523</v>
      </c>
      <c r="B639" s="627">
        <v>0.36033024982333545</v>
      </c>
      <c r="C639" s="625">
        <v>0.63966975017666461</v>
      </c>
      <c r="D639" s="626">
        <f t="shared" si="54"/>
        <v>1</v>
      </c>
      <c r="E639" s="627">
        <f t="shared" si="59"/>
        <v>1</v>
      </c>
      <c r="F639" s="625">
        <f t="shared" si="59"/>
        <v>0</v>
      </c>
      <c r="G639" s="626">
        <f t="shared" si="59"/>
        <v>1</v>
      </c>
      <c r="H639" s="627">
        <f t="shared" si="59"/>
        <v>1</v>
      </c>
      <c r="I639" s="625">
        <f t="shared" si="59"/>
        <v>1</v>
      </c>
      <c r="J639" s="625">
        <f t="shared" si="59"/>
        <v>1</v>
      </c>
      <c r="K639" s="625">
        <f t="shared" si="59"/>
        <v>1</v>
      </c>
      <c r="L639" s="625">
        <f t="shared" si="59"/>
        <v>1</v>
      </c>
      <c r="M639" s="626">
        <f t="shared" si="59"/>
        <v>1</v>
      </c>
    </row>
    <row r="640" spans="1:13" x14ac:dyDescent="0.25">
      <c r="A640" s="567">
        <f t="shared" si="55"/>
        <v>63554</v>
      </c>
      <c r="B640" s="628">
        <v>0.36033024982333545</v>
      </c>
      <c r="C640" s="620">
        <v>0.63966975017666461</v>
      </c>
      <c r="D640" s="621">
        <f t="shared" si="54"/>
        <v>1</v>
      </c>
      <c r="E640" s="628">
        <f t="shared" si="59"/>
        <v>1</v>
      </c>
      <c r="F640" s="620">
        <f t="shared" si="59"/>
        <v>0</v>
      </c>
      <c r="G640" s="621">
        <f t="shared" si="59"/>
        <v>1</v>
      </c>
      <c r="H640" s="628">
        <f t="shared" si="59"/>
        <v>1</v>
      </c>
      <c r="I640" s="620">
        <f t="shared" si="59"/>
        <v>1</v>
      </c>
      <c r="J640" s="620">
        <f t="shared" si="59"/>
        <v>1</v>
      </c>
      <c r="K640" s="620">
        <f t="shared" si="59"/>
        <v>1</v>
      </c>
      <c r="L640" s="620">
        <f t="shared" si="59"/>
        <v>1</v>
      </c>
      <c r="M640" s="621">
        <f t="shared" si="59"/>
        <v>1</v>
      </c>
    </row>
    <row r="641" spans="1:13" x14ac:dyDescent="0.25">
      <c r="A641" s="575">
        <f t="shared" si="55"/>
        <v>63585</v>
      </c>
      <c r="B641" s="627">
        <v>0.36033024982333545</v>
      </c>
      <c r="C641" s="625">
        <v>0.63966975017666461</v>
      </c>
      <c r="D641" s="626">
        <f t="shared" si="54"/>
        <v>1</v>
      </c>
      <c r="E641" s="627">
        <f t="shared" si="59"/>
        <v>1</v>
      </c>
      <c r="F641" s="625">
        <f t="shared" si="59"/>
        <v>0</v>
      </c>
      <c r="G641" s="626">
        <f t="shared" si="59"/>
        <v>1</v>
      </c>
      <c r="H641" s="627">
        <f t="shared" si="59"/>
        <v>1</v>
      </c>
      <c r="I641" s="625">
        <f t="shared" si="59"/>
        <v>1</v>
      </c>
      <c r="J641" s="625">
        <f t="shared" si="59"/>
        <v>1</v>
      </c>
      <c r="K641" s="625">
        <f t="shared" si="59"/>
        <v>1</v>
      </c>
      <c r="L641" s="625">
        <f t="shared" si="59"/>
        <v>1</v>
      </c>
      <c r="M641" s="626">
        <f t="shared" si="59"/>
        <v>1</v>
      </c>
    </row>
    <row r="642" spans="1:13" x14ac:dyDescent="0.25">
      <c r="A642" s="567">
        <f t="shared" si="55"/>
        <v>63613</v>
      </c>
      <c r="B642" s="628">
        <v>0.36033024982333545</v>
      </c>
      <c r="C642" s="620">
        <v>0.63966975017666461</v>
      </c>
      <c r="D642" s="621">
        <f t="shared" ref="D642:D705" si="60">+B642+C642</f>
        <v>1</v>
      </c>
      <c r="E642" s="628">
        <f t="shared" si="59"/>
        <v>1</v>
      </c>
      <c r="F642" s="620">
        <f t="shared" si="59"/>
        <v>0</v>
      </c>
      <c r="G642" s="621">
        <f t="shared" si="59"/>
        <v>1</v>
      </c>
      <c r="H642" s="628">
        <f t="shared" si="59"/>
        <v>1</v>
      </c>
      <c r="I642" s="620">
        <f t="shared" si="59"/>
        <v>1</v>
      </c>
      <c r="J642" s="620">
        <f t="shared" si="59"/>
        <v>1</v>
      </c>
      <c r="K642" s="620">
        <f t="shared" si="59"/>
        <v>1</v>
      </c>
      <c r="L642" s="620">
        <f t="shared" si="59"/>
        <v>1</v>
      </c>
      <c r="M642" s="621">
        <f t="shared" si="59"/>
        <v>1</v>
      </c>
    </row>
    <row r="643" spans="1:13" x14ac:dyDescent="0.25">
      <c r="A643" s="575">
        <f t="shared" ref="A643:A706" si="61">+EOMONTH(A642,1)</f>
        <v>63644</v>
      </c>
      <c r="B643" s="627">
        <v>0.36033024982333545</v>
      </c>
      <c r="C643" s="625">
        <v>0.63966975017666461</v>
      </c>
      <c r="D643" s="626">
        <f t="shared" si="60"/>
        <v>1</v>
      </c>
      <c r="E643" s="627">
        <f t="shared" ref="E643:M658" si="62">+E642</f>
        <v>1</v>
      </c>
      <c r="F643" s="625">
        <f t="shared" si="62"/>
        <v>0</v>
      </c>
      <c r="G643" s="626">
        <f t="shared" si="62"/>
        <v>1</v>
      </c>
      <c r="H643" s="627">
        <f t="shared" si="62"/>
        <v>1</v>
      </c>
      <c r="I643" s="625">
        <f t="shared" si="62"/>
        <v>1</v>
      </c>
      <c r="J643" s="625">
        <f t="shared" si="62"/>
        <v>1</v>
      </c>
      <c r="K643" s="625">
        <f t="shared" si="62"/>
        <v>1</v>
      </c>
      <c r="L643" s="625">
        <f t="shared" si="62"/>
        <v>1</v>
      </c>
      <c r="M643" s="626">
        <f t="shared" si="62"/>
        <v>1</v>
      </c>
    </row>
    <row r="644" spans="1:13" x14ac:dyDescent="0.25">
      <c r="A644" s="567">
        <f t="shared" si="61"/>
        <v>63674</v>
      </c>
      <c r="B644" s="628">
        <v>0.36033024982333545</v>
      </c>
      <c r="C644" s="620">
        <v>0.63966975017666461</v>
      </c>
      <c r="D644" s="621">
        <f t="shared" si="60"/>
        <v>1</v>
      </c>
      <c r="E644" s="628">
        <f t="shared" si="62"/>
        <v>1</v>
      </c>
      <c r="F644" s="620">
        <f t="shared" si="62"/>
        <v>0</v>
      </c>
      <c r="G644" s="621">
        <f t="shared" si="62"/>
        <v>1</v>
      </c>
      <c r="H644" s="628">
        <f t="shared" si="62"/>
        <v>1</v>
      </c>
      <c r="I644" s="620">
        <f t="shared" si="62"/>
        <v>1</v>
      </c>
      <c r="J644" s="620">
        <f t="shared" si="62"/>
        <v>1</v>
      </c>
      <c r="K644" s="620">
        <f t="shared" si="62"/>
        <v>1</v>
      </c>
      <c r="L644" s="620">
        <f t="shared" si="62"/>
        <v>1</v>
      </c>
      <c r="M644" s="621">
        <f t="shared" si="62"/>
        <v>1</v>
      </c>
    </row>
    <row r="645" spans="1:13" x14ac:dyDescent="0.25">
      <c r="A645" s="575">
        <f t="shared" si="61"/>
        <v>63705</v>
      </c>
      <c r="B645" s="627">
        <v>0.36033024982333545</v>
      </c>
      <c r="C645" s="625">
        <v>0.63966975017666461</v>
      </c>
      <c r="D645" s="626">
        <f t="shared" si="60"/>
        <v>1</v>
      </c>
      <c r="E645" s="627">
        <f t="shared" si="62"/>
        <v>1</v>
      </c>
      <c r="F645" s="625">
        <f t="shared" si="62"/>
        <v>0</v>
      </c>
      <c r="G645" s="626">
        <f t="shared" si="62"/>
        <v>1</v>
      </c>
      <c r="H645" s="627">
        <f t="shared" si="62"/>
        <v>1</v>
      </c>
      <c r="I645" s="625">
        <f t="shared" si="62"/>
        <v>1</v>
      </c>
      <c r="J645" s="625">
        <f t="shared" si="62"/>
        <v>1</v>
      </c>
      <c r="K645" s="625">
        <f t="shared" si="62"/>
        <v>1</v>
      </c>
      <c r="L645" s="625">
        <f t="shared" si="62"/>
        <v>1</v>
      </c>
      <c r="M645" s="626">
        <f t="shared" si="62"/>
        <v>1</v>
      </c>
    </row>
    <row r="646" spans="1:13" x14ac:dyDescent="0.25">
      <c r="A646" s="567">
        <f t="shared" si="61"/>
        <v>63735</v>
      </c>
      <c r="B646" s="628">
        <v>0.36033024982333545</v>
      </c>
      <c r="C646" s="620">
        <v>0.63966975017666461</v>
      </c>
      <c r="D646" s="621">
        <f t="shared" si="60"/>
        <v>1</v>
      </c>
      <c r="E646" s="628">
        <f t="shared" si="62"/>
        <v>1</v>
      </c>
      <c r="F646" s="620">
        <f t="shared" si="62"/>
        <v>0</v>
      </c>
      <c r="G646" s="621">
        <f t="shared" si="62"/>
        <v>1</v>
      </c>
      <c r="H646" s="628">
        <f t="shared" si="62"/>
        <v>1</v>
      </c>
      <c r="I646" s="620">
        <f t="shared" si="62"/>
        <v>1</v>
      </c>
      <c r="J646" s="620">
        <f t="shared" si="62"/>
        <v>1</v>
      </c>
      <c r="K646" s="620">
        <f t="shared" si="62"/>
        <v>1</v>
      </c>
      <c r="L646" s="620">
        <f t="shared" si="62"/>
        <v>1</v>
      </c>
      <c r="M646" s="621">
        <f t="shared" si="62"/>
        <v>1</v>
      </c>
    </row>
    <row r="647" spans="1:13" x14ac:dyDescent="0.25">
      <c r="A647" s="575">
        <f t="shared" si="61"/>
        <v>63766</v>
      </c>
      <c r="B647" s="627">
        <v>0.36033024982333545</v>
      </c>
      <c r="C647" s="625">
        <v>0.63966975017666461</v>
      </c>
      <c r="D647" s="626">
        <f t="shared" si="60"/>
        <v>1</v>
      </c>
      <c r="E647" s="627">
        <f t="shared" si="62"/>
        <v>1</v>
      </c>
      <c r="F647" s="625">
        <f t="shared" si="62"/>
        <v>0</v>
      </c>
      <c r="G647" s="626">
        <f t="shared" si="62"/>
        <v>1</v>
      </c>
      <c r="H647" s="627">
        <f t="shared" si="62"/>
        <v>1</v>
      </c>
      <c r="I647" s="625">
        <f t="shared" si="62"/>
        <v>1</v>
      </c>
      <c r="J647" s="625">
        <f t="shared" si="62"/>
        <v>1</v>
      </c>
      <c r="K647" s="625">
        <f t="shared" si="62"/>
        <v>1</v>
      </c>
      <c r="L647" s="625">
        <f t="shared" si="62"/>
        <v>1</v>
      </c>
      <c r="M647" s="626">
        <f t="shared" si="62"/>
        <v>1</v>
      </c>
    </row>
    <row r="648" spans="1:13" x14ac:dyDescent="0.25">
      <c r="A648" s="567">
        <f t="shared" si="61"/>
        <v>63797</v>
      </c>
      <c r="B648" s="628">
        <v>0.36033024982333545</v>
      </c>
      <c r="C648" s="620">
        <v>0.63966975017666461</v>
      </c>
      <c r="D648" s="621">
        <f t="shared" si="60"/>
        <v>1</v>
      </c>
      <c r="E648" s="628">
        <f t="shared" si="62"/>
        <v>1</v>
      </c>
      <c r="F648" s="620">
        <f t="shared" si="62"/>
        <v>0</v>
      </c>
      <c r="G648" s="621">
        <f t="shared" si="62"/>
        <v>1</v>
      </c>
      <c r="H648" s="628">
        <f t="shared" si="62"/>
        <v>1</v>
      </c>
      <c r="I648" s="620">
        <f t="shared" si="62"/>
        <v>1</v>
      </c>
      <c r="J648" s="620">
        <f t="shared" si="62"/>
        <v>1</v>
      </c>
      <c r="K648" s="620">
        <f t="shared" si="62"/>
        <v>1</v>
      </c>
      <c r="L648" s="620">
        <f t="shared" si="62"/>
        <v>1</v>
      </c>
      <c r="M648" s="621">
        <f t="shared" si="62"/>
        <v>1</v>
      </c>
    </row>
    <row r="649" spans="1:13" x14ac:dyDescent="0.25">
      <c r="A649" s="575">
        <f t="shared" si="61"/>
        <v>63827</v>
      </c>
      <c r="B649" s="627">
        <v>0.36033024982333545</v>
      </c>
      <c r="C649" s="625">
        <v>0.63966975017666461</v>
      </c>
      <c r="D649" s="626">
        <f t="shared" si="60"/>
        <v>1</v>
      </c>
      <c r="E649" s="627">
        <f t="shared" si="62"/>
        <v>1</v>
      </c>
      <c r="F649" s="625">
        <f t="shared" si="62"/>
        <v>0</v>
      </c>
      <c r="G649" s="626">
        <f t="shared" si="62"/>
        <v>1</v>
      </c>
      <c r="H649" s="627">
        <f t="shared" si="62"/>
        <v>1</v>
      </c>
      <c r="I649" s="625">
        <f t="shared" si="62"/>
        <v>1</v>
      </c>
      <c r="J649" s="625">
        <f t="shared" si="62"/>
        <v>1</v>
      </c>
      <c r="K649" s="625">
        <f t="shared" si="62"/>
        <v>1</v>
      </c>
      <c r="L649" s="625">
        <f t="shared" si="62"/>
        <v>1</v>
      </c>
      <c r="M649" s="626">
        <f t="shared" si="62"/>
        <v>1</v>
      </c>
    </row>
    <row r="650" spans="1:13" x14ac:dyDescent="0.25">
      <c r="A650" s="567">
        <f t="shared" si="61"/>
        <v>63858</v>
      </c>
      <c r="B650" s="628">
        <v>0.36033024982333545</v>
      </c>
      <c r="C650" s="620">
        <v>0.63966975017666461</v>
      </c>
      <c r="D650" s="621">
        <f t="shared" si="60"/>
        <v>1</v>
      </c>
      <c r="E650" s="628">
        <f t="shared" si="62"/>
        <v>1</v>
      </c>
      <c r="F650" s="620">
        <f t="shared" si="62"/>
        <v>0</v>
      </c>
      <c r="G650" s="621">
        <f t="shared" si="62"/>
        <v>1</v>
      </c>
      <c r="H650" s="628">
        <f t="shared" si="62"/>
        <v>1</v>
      </c>
      <c r="I650" s="620">
        <f t="shared" si="62"/>
        <v>1</v>
      </c>
      <c r="J650" s="620">
        <f t="shared" si="62"/>
        <v>1</v>
      </c>
      <c r="K650" s="620">
        <f t="shared" si="62"/>
        <v>1</v>
      </c>
      <c r="L650" s="620">
        <f t="shared" si="62"/>
        <v>1</v>
      </c>
      <c r="M650" s="621">
        <f t="shared" si="62"/>
        <v>1</v>
      </c>
    </row>
    <row r="651" spans="1:13" x14ac:dyDescent="0.25">
      <c r="A651" s="575">
        <f t="shared" si="61"/>
        <v>63888</v>
      </c>
      <c r="B651" s="627">
        <v>0.36033024982333545</v>
      </c>
      <c r="C651" s="625">
        <v>0.63966975017666461</v>
      </c>
      <c r="D651" s="626">
        <f t="shared" si="60"/>
        <v>1</v>
      </c>
      <c r="E651" s="627">
        <f t="shared" si="62"/>
        <v>1</v>
      </c>
      <c r="F651" s="625">
        <f t="shared" si="62"/>
        <v>0</v>
      </c>
      <c r="G651" s="626">
        <f t="shared" si="62"/>
        <v>1</v>
      </c>
      <c r="H651" s="627">
        <f t="shared" si="62"/>
        <v>1</v>
      </c>
      <c r="I651" s="625">
        <f t="shared" si="62"/>
        <v>1</v>
      </c>
      <c r="J651" s="625">
        <f t="shared" si="62"/>
        <v>1</v>
      </c>
      <c r="K651" s="625">
        <f t="shared" si="62"/>
        <v>1</v>
      </c>
      <c r="L651" s="625">
        <f t="shared" si="62"/>
        <v>1</v>
      </c>
      <c r="M651" s="626">
        <f t="shared" si="62"/>
        <v>1</v>
      </c>
    </row>
    <row r="652" spans="1:13" x14ac:dyDescent="0.25">
      <c r="A652" s="567">
        <f t="shared" si="61"/>
        <v>63919</v>
      </c>
      <c r="B652" s="628">
        <v>0.36033024982333545</v>
      </c>
      <c r="C652" s="620">
        <v>0.63966975017666461</v>
      </c>
      <c r="D652" s="621">
        <f t="shared" si="60"/>
        <v>1</v>
      </c>
      <c r="E652" s="628">
        <f t="shared" si="62"/>
        <v>1</v>
      </c>
      <c r="F652" s="620">
        <f t="shared" si="62"/>
        <v>0</v>
      </c>
      <c r="G652" s="621">
        <f t="shared" si="62"/>
        <v>1</v>
      </c>
      <c r="H652" s="628">
        <f t="shared" si="62"/>
        <v>1</v>
      </c>
      <c r="I652" s="620">
        <f t="shared" si="62"/>
        <v>1</v>
      </c>
      <c r="J652" s="620">
        <f t="shared" si="62"/>
        <v>1</v>
      </c>
      <c r="K652" s="620">
        <f t="shared" si="62"/>
        <v>1</v>
      </c>
      <c r="L652" s="620">
        <f t="shared" si="62"/>
        <v>1</v>
      </c>
      <c r="M652" s="621">
        <f t="shared" si="62"/>
        <v>1</v>
      </c>
    </row>
    <row r="653" spans="1:13" x14ac:dyDescent="0.25">
      <c r="A653" s="575">
        <f t="shared" si="61"/>
        <v>63950</v>
      </c>
      <c r="B653" s="627">
        <v>0.36033024982333545</v>
      </c>
      <c r="C653" s="625">
        <v>0.63966975017666461</v>
      </c>
      <c r="D653" s="626">
        <f t="shared" si="60"/>
        <v>1</v>
      </c>
      <c r="E653" s="627">
        <f t="shared" si="62"/>
        <v>1</v>
      </c>
      <c r="F653" s="625">
        <f t="shared" si="62"/>
        <v>0</v>
      </c>
      <c r="G653" s="626">
        <f t="shared" si="62"/>
        <v>1</v>
      </c>
      <c r="H653" s="627">
        <f t="shared" si="62"/>
        <v>1</v>
      </c>
      <c r="I653" s="625">
        <f t="shared" si="62"/>
        <v>1</v>
      </c>
      <c r="J653" s="625">
        <f t="shared" si="62"/>
        <v>1</v>
      </c>
      <c r="K653" s="625">
        <f t="shared" si="62"/>
        <v>1</v>
      </c>
      <c r="L653" s="625">
        <f t="shared" si="62"/>
        <v>1</v>
      </c>
      <c r="M653" s="626">
        <f t="shared" si="62"/>
        <v>1</v>
      </c>
    </row>
    <row r="654" spans="1:13" x14ac:dyDescent="0.25">
      <c r="A654" s="567">
        <f t="shared" si="61"/>
        <v>63978</v>
      </c>
      <c r="B654" s="628">
        <v>0.36033024982333545</v>
      </c>
      <c r="C654" s="620">
        <v>0.63966975017666461</v>
      </c>
      <c r="D654" s="621">
        <f t="shared" si="60"/>
        <v>1</v>
      </c>
      <c r="E654" s="628">
        <f t="shared" si="62"/>
        <v>1</v>
      </c>
      <c r="F654" s="620">
        <f t="shared" si="62"/>
        <v>0</v>
      </c>
      <c r="G654" s="621">
        <f t="shared" si="62"/>
        <v>1</v>
      </c>
      <c r="H654" s="628">
        <f t="shared" si="62"/>
        <v>1</v>
      </c>
      <c r="I654" s="620">
        <f t="shared" si="62"/>
        <v>1</v>
      </c>
      <c r="J654" s="620">
        <f t="shared" si="62"/>
        <v>1</v>
      </c>
      <c r="K654" s="620">
        <f t="shared" si="62"/>
        <v>1</v>
      </c>
      <c r="L654" s="620">
        <f t="shared" si="62"/>
        <v>1</v>
      </c>
      <c r="M654" s="621">
        <f t="shared" si="62"/>
        <v>1</v>
      </c>
    </row>
    <row r="655" spans="1:13" x14ac:dyDescent="0.25">
      <c r="A655" s="575">
        <f t="shared" si="61"/>
        <v>64009</v>
      </c>
      <c r="B655" s="627">
        <v>0.36033024982333545</v>
      </c>
      <c r="C655" s="625">
        <v>0.63966975017666461</v>
      </c>
      <c r="D655" s="626">
        <f t="shared" si="60"/>
        <v>1</v>
      </c>
      <c r="E655" s="627">
        <f t="shared" si="62"/>
        <v>1</v>
      </c>
      <c r="F655" s="625">
        <f t="shared" si="62"/>
        <v>0</v>
      </c>
      <c r="G655" s="626">
        <f t="shared" si="62"/>
        <v>1</v>
      </c>
      <c r="H655" s="627">
        <f t="shared" si="62"/>
        <v>1</v>
      </c>
      <c r="I655" s="625">
        <f t="shared" si="62"/>
        <v>1</v>
      </c>
      <c r="J655" s="625">
        <f t="shared" si="62"/>
        <v>1</v>
      </c>
      <c r="K655" s="625">
        <f t="shared" si="62"/>
        <v>1</v>
      </c>
      <c r="L655" s="625">
        <f t="shared" si="62"/>
        <v>1</v>
      </c>
      <c r="M655" s="626">
        <f t="shared" si="62"/>
        <v>1</v>
      </c>
    </row>
    <row r="656" spans="1:13" x14ac:dyDescent="0.25">
      <c r="A656" s="567">
        <f t="shared" si="61"/>
        <v>64039</v>
      </c>
      <c r="B656" s="628">
        <v>0.36033024982333545</v>
      </c>
      <c r="C656" s="620">
        <v>0.63966975017666461</v>
      </c>
      <c r="D656" s="621">
        <f t="shared" si="60"/>
        <v>1</v>
      </c>
      <c r="E656" s="628">
        <f t="shared" si="62"/>
        <v>1</v>
      </c>
      <c r="F656" s="620">
        <f t="shared" si="62"/>
        <v>0</v>
      </c>
      <c r="G656" s="621">
        <f t="shared" si="62"/>
        <v>1</v>
      </c>
      <c r="H656" s="628">
        <f t="shared" si="62"/>
        <v>1</v>
      </c>
      <c r="I656" s="620">
        <f t="shared" si="62"/>
        <v>1</v>
      </c>
      <c r="J656" s="620">
        <f t="shared" si="62"/>
        <v>1</v>
      </c>
      <c r="K656" s="620">
        <f t="shared" si="62"/>
        <v>1</v>
      </c>
      <c r="L656" s="620">
        <f t="shared" si="62"/>
        <v>1</v>
      </c>
      <c r="M656" s="621">
        <f t="shared" si="62"/>
        <v>1</v>
      </c>
    </row>
    <row r="657" spans="1:13" x14ac:dyDescent="0.25">
      <c r="A657" s="575">
        <f t="shared" si="61"/>
        <v>64070</v>
      </c>
      <c r="B657" s="627">
        <v>0.36033024982333545</v>
      </c>
      <c r="C657" s="625">
        <v>0.63966975017666461</v>
      </c>
      <c r="D657" s="626">
        <f t="shared" si="60"/>
        <v>1</v>
      </c>
      <c r="E657" s="627">
        <f t="shared" si="62"/>
        <v>1</v>
      </c>
      <c r="F657" s="625">
        <f t="shared" si="62"/>
        <v>0</v>
      </c>
      <c r="G657" s="626">
        <f t="shared" si="62"/>
        <v>1</v>
      </c>
      <c r="H657" s="627">
        <f t="shared" si="62"/>
        <v>1</v>
      </c>
      <c r="I657" s="625">
        <f t="shared" si="62"/>
        <v>1</v>
      </c>
      <c r="J657" s="625">
        <f t="shared" si="62"/>
        <v>1</v>
      </c>
      <c r="K657" s="625">
        <f t="shared" si="62"/>
        <v>1</v>
      </c>
      <c r="L657" s="625">
        <f t="shared" si="62"/>
        <v>1</v>
      </c>
      <c r="M657" s="626">
        <f t="shared" si="62"/>
        <v>1</v>
      </c>
    </row>
    <row r="658" spans="1:13" x14ac:dyDescent="0.25">
      <c r="A658" s="567">
        <f t="shared" si="61"/>
        <v>64100</v>
      </c>
      <c r="B658" s="628">
        <v>0.36033024982333545</v>
      </c>
      <c r="C658" s="620">
        <v>0.63966975017666461</v>
      </c>
      <c r="D658" s="621">
        <f t="shared" si="60"/>
        <v>1</v>
      </c>
      <c r="E658" s="628">
        <f t="shared" si="62"/>
        <v>1</v>
      </c>
      <c r="F658" s="620">
        <f t="shared" si="62"/>
        <v>0</v>
      </c>
      <c r="G658" s="621">
        <f t="shared" si="62"/>
        <v>1</v>
      </c>
      <c r="H658" s="628">
        <f t="shared" si="62"/>
        <v>1</v>
      </c>
      <c r="I658" s="620">
        <f t="shared" si="62"/>
        <v>1</v>
      </c>
      <c r="J658" s="620">
        <f t="shared" si="62"/>
        <v>1</v>
      </c>
      <c r="K658" s="620">
        <f t="shared" si="62"/>
        <v>1</v>
      </c>
      <c r="L658" s="620">
        <f t="shared" si="62"/>
        <v>1</v>
      </c>
      <c r="M658" s="621">
        <f t="shared" si="62"/>
        <v>1</v>
      </c>
    </row>
    <row r="659" spans="1:13" x14ac:dyDescent="0.25">
      <c r="A659" s="575">
        <f t="shared" si="61"/>
        <v>64131</v>
      </c>
      <c r="B659" s="627">
        <v>0.36033024982333545</v>
      </c>
      <c r="C659" s="625">
        <v>0.63966975017666461</v>
      </c>
      <c r="D659" s="626">
        <f t="shared" si="60"/>
        <v>1</v>
      </c>
      <c r="E659" s="627">
        <f t="shared" ref="E659:M674" si="63">+E658</f>
        <v>1</v>
      </c>
      <c r="F659" s="625">
        <f t="shared" si="63"/>
        <v>0</v>
      </c>
      <c r="G659" s="626">
        <f t="shared" si="63"/>
        <v>1</v>
      </c>
      <c r="H659" s="627">
        <f t="shared" si="63"/>
        <v>1</v>
      </c>
      <c r="I659" s="625">
        <f t="shared" si="63"/>
        <v>1</v>
      </c>
      <c r="J659" s="625">
        <f t="shared" si="63"/>
        <v>1</v>
      </c>
      <c r="K659" s="625">
        <f t="shared" si="63"/>
        <v>1</v>
      </c>
      <c r="L659" s="625">
        <f t="shared" si="63"/>
        <v>1</v>
      </c>
      <c r="M659" s="626">
        <f t="shared" si="63"/>
        <v>1</v>
      </c>
    </row>
    <row r="660" spans="1:13" x14ac:dyDescent="0.25">
      <c r="A660" s="567">
        <f t="shared" si="61"/>
        <v>64162</v>
      </c>
      <c r="B660" s="628">
        <v>0.36033024982333545</v>
      </c>
      <c r="C660" s="620">
        <v>0.63966975017666461</v>
      </c>
      <c r="D660" s="621">
        <f t="shared" si="60"/>
        <v>1</v>
      </c>
      <c r="E660" s="628">
        <f t="shared" si="63"/>
        <v>1</v>
      </c>
      <c r="F660" s="620">
        <f t="shared" si="63"/>
        <v>0</v>
      </c>
      <c r="G660" s="621">
        <f t="shared" si="63"/>
        <v>1</v>
      </c>
      <c r="H660" s="628">
        <f t="shared" si="63"/>
        <v>1</v>
      </c>
      <c r="I660" s="620">
        <f t="shared" si="63"/>
        <v>1</v>
      </c>
      <c r="J660" s="620">
        <f t="shared" si="63"/>
        <v>1</v>
      </c>
      <c r="K660" s="620">
        <f t="shared" si="63"/>
        <v>1</v>
      </c>
      <c r="L660" s="620">
        <f t="shared" si="63"/>
        <v>1</v>
      </c>
      <c r="M660" s="621">
        <f t="shared" si="63"/>
        <v>1</v>
      </c>
    </row>
    <row r="661" spans="1:13" x14ac:dyDescent="0.25">
      <c r="A661" s="575">
        <f t="shared" si="61"/>
        <v>64192</v>
      </c>
      <c r="B661" s="627">
        <v>0.36033024982333545</v>
      </c>
      <c r="C661" s="625">
        <v>0.63966975017666461</v>
      </c>
      <c r="D661" s="626">
        <f t="shared" si="60"/>
        <v>1</v>
      </c>
      <c r="E661" s="627">
        <f t="shared" si="63"/>
        <v>1</v>
      </c>
      <c r="F661" s="625">
        <f t="shared" si="63"/>
        <v>0</v>
      </c>
      <c r="G661" s="626">
        <f t="shared" si="63"/>
        <v>1</v>
      </c>
      <c r="H661" s="627">
        <f t="shared" si="63"/>
        <v>1</v>
      </c>
      <c r="I661" s="625">
        <f t="shared" si="63"/>
        <v>1</v>
      </c>
      <c r="J661" s="625">
        <f t="shared" si="63"/>
        <v>1</v>
      </c>
      <c r="K661" s="625">
        <f t="shared" si="63"/>
        <v>1</v>
      </c>
      <c r="L661" s="625">
        <f t="shared" si="63"/>
        <v>1</v>
      </c>
      <c r="M661" s="626">
        <f t="shared" si="63"/>
        <v>1</v>
      </c>
    </row>
    <row r="662" spans="1:13" x14ac:dyDescent="0.25">
      <c r="A662" s="567">
        <f t="shared" si="61"/>
        <v>64223</v>
      </c>
      <c r="B662" s="628">
        <v>0.36033024982333545</v>
      </c>
      <c r="C662" s="620">
        <v>0.63966975017666461</v>
      </c>
      <c r="D662" s="621">
        <f t="shared" si="60"/>
        <v>1</v>
      </c>
      <c r="E662" s="628">
        <f t="shared" si="63"/>
        <v>1</v>
      </c>
      <c r="F662" s="620">
        <f t="shared" si="63"/>
        <v>0</v>
      </c>
      <c r="G662" s="621">
        <f t="shared" si="63"/>
        <v>1</v>
      </c>
      <c r="H662" s="628">
        <f t="shared" si="63"/>
        <v>1</v>
      </c>
      <c r="I662" s="620">
        <f t="shared" si="63"/>
        <v>1</v>
      </c>
      <c r="J662" s="620">
        <f t="shared" si="63"/>
        <v>1</v>
      </c>
      <c r="K662" s="620">
        <f t="shared" si="63"/>
        <v>1</v>
      </c>
      <c r="L662" s="620">
        <f t="shared" si="63"/>
        <v>1</v>
      </c>
      <c r="M662" s="621">
        <f t="shared" si="63"/>
        <v>1</v>
      </c>
    </row>
    <row r="663" spans="1:13" x14ac:dyDescent="0.25">
      <c r="A663" s="575">
        <f t="shared" si="61"/>
        <v>64253</v>
      </c>
      <c r="B663" s="627">
        <v>0.36033024982333545</v>
      </c>
      <c r="C663" s="625">
        <v>0.63966975017666461</v>
      </c>
      <c r="D663" s="626">
        <f t="shared" si="60"/>
        <v>1</v>
      </c>
      <c r="E663" s="627">
        <f t="shared" si="63"/>
        <v>1</v>
      </c>
      <c r="F663" s="625">
        <f t="shared" si="63"/>
        <v>0</v>
      </c>
      <c r="G663" s="626">
        <f t="shared" si="63"/>
        <v>1</v>
      </c>
      <c r="H663" s="627">
        <f t="shared" si="63"/>
        <v>1</v>
      </c>
      <c r="I663" s="625">
        <f t="shared" si="63"/>
        <v>1</v>
      </c>
      <c r="J663" s="625">
        <f t="shared" si="63"/>
        <v>1</v>
      </c>
      <c r="K663" s="625">
        <f t="shared" si="63"/>
        <v>1</v>
      </c>
      <c r="L663" s="625">
        <f t="shared" si="63"/>
        <v>1</v>
      </c>
      <c r="M663" s="626">
        <f t="shared" si="63"/>
        <v>1</v>
      </c>
    </row>
    <row r="664" spans="1:13" x14ac:dyDescent="0.25">
      <c r="A664" s="567">
        <f t="shared" si="61"/>
        <v>64284</v>
      </c>
      <c r="B664" s="628">
        <v>0.36033024982333545</v>
      </c>
      <c r="C664" s="620">
        <v>0.63966975017666461</v>
      </c>
      <c r="D664" s="621">
        <f t="shared" si="60"/>
        <v>1</v>
      </c>
      <c r="E664" s="628">
        <f t="shared" si="63"/>
        <v>1</v>
      </c>
      <c r="F664" s="620">
        <f t="shared" si="63"/>
        <v>0</v>
      </c>
      <c r="G664" s="621">
        <f t="shared" si="63"/>
        <v>1</v>
      </c>
      <c r="H664" s="628">
        <f t="shared" si="63"/>
        <v>1</v>
      </c>
      <c r="I664" s="620">
        <f t="shared" si="63"/>
        <v>1</v>
      </c>
      <c r="J664" s="620">
        <f t="shared" si="63"/>
        <v>1</v>
      </c>
      <c r="K664" s="620">
        <f t="shared" si="63"/>
        <v>1</v>
      </c>
      <c r="L664" s="620">
        <f t="shared" si="63"/>
        <v>1</v>
      </c>
      <c r="M664" s="621">
        <f t="shared" si="63"/>
        <v>1</v>
      </c>
    </row>
    <row r="665" spans="1:13" x14ac:dyDescent="0.25">
      <c r="A665" s="575">
        <f t="shared" si="61"/>
        <v>64315</v>
      </c>
      <c r="B665" s="627">
        <v>0.36033024982333545</v>
      </c>
      <c r="C665" s="625">
        <v>0.63966975017666461</v>
      </c>
      <c r="D665" s="626">
        <f t="shared" si="60"/>
        <v>1</v>
      </c>
      <c r="E665" s="627">
        <f t="shared" si="63"/>
        <v>1</v>
      </c>
      <c r="F665" s="625">
        <f t="shared" si="63"/>
        <v>0</v>
      </c>
      <c r="G665" s="626">
        <f t="shared" si="63"/>
        <v>1</v>
      </c>
      <c r="H665" s="627">
        <f t="shared" si="63"/>
        <v>1</v>
      </c>
      <c r="I665" s="625">
        <f t="shared" si="63"/>
        <v>1</v>
      </c>
      <c r="J665" s="625">
        <f t="shared" si="63"/>
        <v>1</v>
      </c>
      <c r="K665" s="625">
        <f t="shared" si="63"/>
        <v>1</v>
      </c>
      <c r="L665" s="625">
        <f t="shared" si="63"/>
        <v>1</v>
      </c>
      <c r="M665" s="626">
        <f t="shared" si="63"/>
        <v>1</v>
      </c>
    </row>
    <row r="666" spans="1:13" x14ac:dyDescent="0.25">
      <c r="A666" s="567">
        <f t="shared" si="61"/>
        <v>64344</v>
      </c>
      <c r="B666" s="628">
        <v>0.36033024982333545</v>
      </c>
      <c r="C666" s="620">
        <v>0.63966975017666461</v>
      </c>
      <c r="D666" s="621">
        <f t="shared" si="60"/>
        <v>1</v>
      </c>
      <c r="E666" s="628">
        <f t="shared" si="63"/>
        <v>1</v>
      </c>
      <c r="F666" s="620">
        <f t="shared" si="63"/>
        <v>0</v>
      </c>
      <c r="G666" s="621">
        <f t="shared" si="63"/>
        <v>1</v>
      </c>
      <c r="H666" s="628">
        <f t="shared" si="63"/>
        <v>1</v>
      </c>
      <c r="I666" s="620">
        <f t="shared" si="63"/>
        <v>1</v>
      </c>
      <c r="J666" s="620">
        <f t="shared" si="63"/>
        <v>1</v>
      </c>
      <c r="K666" s="620">
        <f t="shared" si="63"/>
        <v>1</v>
      </c>
      <c r="L666" s="620">
        <f t="shared" si="63"/>
        <v>1</v>
      </c>
      <c r="M666" s="621">
        <f t="shared" si="63"/>
        <v>1</v>
      </c>
    </row>
    <row r="667" spans="1:13" x14ac:dyDescent="0.25">
      <c r="A667" s="575">
        <f t="shared" si="61"/>
        <v>64375</v>
      </c>
      <c r="B667" s="627">
        <v>0.36033024982333545</v>
      </c>
      <c r="C667" s="625">
        <v>0.63966975017666461</v>
      </c>
      <c r="D667" s="626">
        <f t="shared" si="60"/>
        <v>1</v>
      </c>
      <c r="E667" s="627">
        <f t="shared" si="63"/>
        <v>1</v>
      </c>
      <c r="F667" s="625">
        <f t="shared" si="63"/>
        <v>0</v>
      </c>
      <c r="G667" s="626">
        <f t="shared" si="63"/>
        <v>1</v>
      </c>
      <c r="H667" s="627">
        <f t="shared" si="63"/>
        <v>1</v>
      </c>
      <c r="I667" s="625">
        <f t="shared" si="63"/>
        <v>1</v>
      </c>
      <c r="J667" s="625">
        <f t="shared" si="63"/>
        <v>1</v>
      </c>
      <c r="K667" s="625">
        <f t="shared" si="63"/>
        <v>1</v>
      </c>
      <c r="L667" s="625">
        <f t="shared" si="63"/>
        <v>1</v>
      </c>
      <c r="M667" s="626">
        <f t="shared" si="63"/>
        <v>1</v>
      </c>
    </row>
    <row r="668" spans="1:13" x14ac:dyDescent="0.25">
      <c r="A668" s="567">
        <f t="shared" si="61"/>
        <v>64405</v>
      </c>
      <c r="B668" s="628">
        <v>0.36033024982333545</v>
      </c>
      <c r="C668" s="620">
        <v>0.63966975017666461</v>
      </c>
      <c r="D668" s="621">
        <f t="shared" si="60"/>
        <v>1</v>
      </c>
      <c r="E668" s="628">
        <f t="shared" si="63"/>
        <v>1</v>
      </c>
      <c r="F668" s="620">
        <f t="shared" si="63"/>
        <v>0</v>
      </c>
      <c r="G668" s="621">
        <f t="shared" si="63"/>
        <v>1</v>
      </c>
      <c r="H668" s="628">
        <f t="shared" si="63"/>
        <v>1</v>
      </c>
      <c r="I668" s="620">
        <f t="shared" si="63"/>
        <v>1</v>
      </c>
      <c r="J668" s="620">
        <f t="shared" si="63"/>
        <v>1</v>
      </c>
      <c r="K668" s="620">
        <f t="shared" si="63"/>
        <v>1</v>
      </c>
      <c r="L668" s="620">
        <f t="shared" si="63"/>
        <v>1</v>
      </c>
      <c r="M668" s="621">
        <f t="shared" si="63"/>
        <v>1</v>
      </c>
    </row>
    <row r="669" spans="1:13" x14ac:dyDescent="0.25">
      <c r="A669" s="575">
        <f t="shared" si="61"/>
        <v>64436</v>
      </c>
      <c r="B669" s="627">
        <v>0.36033024982333545</v>
      </c>
      <c r="C669" s="625">
        <v>0.63966975017666461</v>
      </c>
      <c r="D669" s="626">
        <f t="shared" si="60"/>
        <v>1</v>
      </c>
      <c r="E669" s="627">
        <f t="shared" si="63"/>
        <v>1</v>
      </c>
      <c r="F669" s="625">
        <f t="shared" si="63"/>
        <v>0</v>
      </c>
      <c r="G669" s="626">
        <f t="shared" si="63"/>
        <v>1</v>
      </c>
      <c r="H669" s="627">
        <f t="shared" si="63"/>
        <v>1</v>
      </c>
      <c r="I669" s="625">
        <f t="shared" si="63"/>
        <v>1</v>
      </c>
      <c r="J669" s="625">
        <f t="shared" si="63"/>
        <v>1</v>
      </c>
      <c r="K669" s="625">
        <f t="shared" si="63"/>
        <v>1</v>
      </c>
      <c r="L669" s="625">
        <f t="shared" si="63"/>
        <v>1</v>
      </c>
      <c r="M669" s="626">
        <f t="shared" si="63"/>
        <v>1</v>
      </c>
    </row>
    <row r="670" spans="1:13" x14ac:dyDescent="0.25">
      <c r="A670" s="567">
        <f t="shared" si="61"/>
        <v>64466</v>
      </c>
      <c r="B670" s="628">
        <v>0.36033024982333545</v>
      </c>
      <c r="C670" s="620">
        <v>0.63966975017666461</v>
      </c>
      <c r="D670" s="621">
        <f t="shared" si="60"/>
        <v>1</v>
      </c>
      <c r="E670" s="628">
        <f t="shared" si="63"/>
        <v>1</v>
      </c>
      <c r="F670" s="620">
        <f t="shared" si="63"/>
        <v>0</v>
      </c>
      <c r="G670" s="621">
        <f t="shared" si="63"/>
        <v>1</v>
      </c>
      <c r="H670" s="628">
        <f t="shared" si="63"/>
        <v>1</v>
      </c>
      <c r="I670" s="620">
        <f t="shared" si="63"/>
        <v>1</v>
      </c>
      <c r="J670" s="620">
        <f t="shared" si="63"/>
        <v>1</v>
      </c>
      <c r="K670" s="620">
        <f t="shared" si="63"/>
        <v>1</v>
      </c>
      <c r="L670" s="620">
        <f t="shared" si="63"/>
        <v>1</v>
      </c>
      <c r="M670" s="621">
        <f t="shared" si="63"/>
        <v>1</v>
      </c>
    </row>
    <row r="671" spans="1:13" x14ac:dyDescent="0.25">
      <c r="A671" s="575">
        <f t="shared" si="61"/>
        <v>64497</v>
      </c>
      <c r="B671" s="627">
        <v>0.36033024982333545</v>
      </c>
      <c r="C671" s="625">
        <v>0.63966975017666461</v>
      </c>
      <c r="D671" s="626">
        <f t="shared" si="60"/>
        <v>1</v>
      </c>
      <c r="E671" s="627">
        <f t="shared" si="63"/>
        <v>1</v>
      </c>
      <c r="F671" s="625">
        <f t="shared" si="63"/>
        <v>0</v>
      </c>
      <c r="G671" s="626">
        <f t="shared" si="63"/>
        <v>1</v>
      </c>
      <c r="H671" s="627">
        <f t="shared" si="63"/>
        <v>1</v>
      </c>
      <c r="I671" s="625">
        <f t="shared" si="63"/>
        <v>1</v>
      </c>
      <c r="J671" s="625">
        <f t="shared" si="63"/>
        <v>1</v>
      </c>
      <c r="K671" s="625">
        <f t="shared" si="63"/>
        <v>1</v>
      </c>
      <c r="L671" s="625">
        <f t="shared" si="63"/>
        <v>1</v>
      </c>
      <c r="M671" s="626">
        <f t="shared" si="63"/>
        <v>1</v>
      </c>
    </row>
    <row r="672" spans="1:13" x14ac:dyDescent="0.25">
      <c r="A672" s="567">
        <f t="shared" si="61"/>
        <v>64528</v>
      </c>
      <c r="B672" s="628">
        <v>0.36033024982333545</v>
      </c>
      <c r="C672" s="620">
        <v>0.63966975017666461</v>
      </c>
      <c r="D672" s="621">
        <f t="shared" si="60"/>
        <v>1</v>
      </c>
      <c r="E672" s="628">
        <f t="shared" si="63"/>
        <v>1</v>
      </c>
      <c r="F672" s="620">
        <f t="shared" si="63"/>
        <v>0</v>
      </c>
      <c r="G672" s="621">
        <f t="shared" si="63"/>
        <v>1</v>
      </c>
      <c r="H672" s="628">
        <f t="shared" si="63"/>
        <v>1</v>
      </c>
      <c r="I672" s="620">
        <f t="shared" si="63"/>
        <v>1</v>
      </c>
      <c r="J672" s="620">
        <f t="shared" si="63"/>
        <v>1</v>
      </c>
      <c r="K672" s="620">
        <f t="shared" si="63"/>
        <v>1</v>
      </c>
      <c r="L672" s="620">
        <f t="shared" si="63"/>
        <v>1</v>
      </c>
      <c r="M672" s="621">
        <f t="shared" si="63"/>
        <v>1</v>
      </c>
    </row>
    <row r="673" spans="1:13" x14ac:dyDescent="0.25">
      <c r="A673" s="575">
        <f t="shared" si="61"/>
        <v>64558</v>
      </c>
      <c r="B673" s="627">
        <v>0.36033024982333545</v>
      </c>
      <c r="C673" s="625">
        <v>0.63966975017666461</v>
      </c>
      <c r="D673" s="626">
        <f t="shared" si="60"/>
        <v>1</v>
      </c>
      <c r="E673" s="627">
        <f t="shared" si="63"/>
        <v>1</v>
      </c>
      <c r="F673" s="625">
        <f t="shared" si="63"/>
        <v>0</v>
      </c>
      <c r="G673" s="626">
        <f t="shared" si="63"/>
        <v>1</v>
      </c>
      <c r="H673" s="627">
        <f t="shared" si="63"/>
        <v>1</v>
      </c>
      <c r="I673" s="625">
        <f t="shared" si="63"/>
        <v>1</v>
      </c>
      <c r="J673" s="625">
        <f t="shared" si="63"/>
        <v>1</v>
      </c>
      <c r="K673" s="625">
        <f t="shared" si="63"/>
        <v>1</v>
      </c>
      <c r="L673" s="625">
        <f t="shared" si="63"/>
        <v>1</v>
      </c>
      <c r="M673" s="626">
        <f t="shared" si="63"/>
        <v>1</v>
      </c>
    </row>
    <row r="674" spans="1:13" x14ac:dyDescent="0.25">
      <c r="A674" s="567">
        <f t="shared" si="61"/>
        <v>64589</v>
      </c>
      <c r="B674" s="628">
        <v>0.36033024982333545</v>
      </c>
      <c r="C674" s="620">
        <v>0.63966975017666461</v>
      </c>
      <c r="D674" s="621">
        <f t="shared" si="60"/>
        <v>1</v>
      </c>
      <c r="E674" s="628">
        <f t="shared" si="63"/>
        <v>1</v>
      </c>
      <c r="F674" s="620">
        <f t="shared" si="63"/>
        <v>0</v>
      </c>
      <c r="G674" s="621">
        <f t="shared" si="63"/>
        <v>1</v>
      </c>
      <c r="H674" s="628">
        <f t="shared" si="63"/>
        <v>1</v>
      </c>
      <c r="I674" s="620">
        <f t="shared" si="63"/>
        <v>1</v>
      </c>
      <c r="J674" s="620">
        <f t="shared" si="63"/>
        <v>1</v>
      </c>
      <c r="K674" s="620">
        <f t="shared" si="63"/>
        <v>1</v>
      </c>
      <c r="L674" s="620">
        <f t="shared" si="63"/>
        <v>1</v>
      </c>
      <c r="M674" s="621">
        <f t="shared" si="63"/>
        <v>1</v>
      </c>
    </row>
    <row r="675" spans="1:13" x14ac:dyDescent="0.25">
      <c r="A675" s="575">
        <f t="shared" si="61"/>
        <v>64619</v>
      </c>
      <c r="B675" s="627">
        <v>0.36033024982333545</v>
      </c>
      <c r="C675" s="625">
        <v>0.63966975017666461</v>
      </c>
      <c r="D675" s="626">
        <f t="shared" si="60"/>
        <v>1</v>
      </c>
      <c r="E675" s="627">
        <f t="shared" ref="E675:M690" si="64">+E674</f>
        <v>1</v>
      </c>
      <c r="F675" s="625">
        <f t="shared" si="64"/>
        <v>0</v>
      </c>
      <c r="G675" s="626">
        <f t="shared" si="64"/>
        <v>1</v>
      </c>
      <c r="H675" s="627">
        <f t="shared" si="64"/>
        <v>1</v>
      </c>
      <c r="I675" s="625">
        <f t="shared" si="64"/>
        <v>1</v>
      </c>
      <c r="J675" s="625">
        <f t="shared" si="64"/>
        <v>1</v>
      </c>
      <c r="K675" s="625">
        <f t="shared" si="64"/>
        <v>1</v>
      </c>
      <c r="L675" s="625">
        <f t="shared" si="64"/>
        <v>1</v>
      </c>
      <c r="M675" s="626">
        <f t="shared" si="64"/>
        <v>1</v>
      </c>
    </row>
    <row r="676" spans="1:13" x14ac:dyDescent="0.25">
      <c r="A676" s="567">
        <f t="shared" si="61"/>
        <v>64650</v>
      </c>
      <c r="B676" s="628">
        <v>0.36033024982333545</v>
      </c>
      <c r="C676" s="620">
        <v>0.63966975017666461</v>
      </c>
      <c r="D676" s="621">
        <f t="shared" si="60"/>
        <v>1</v>
      </c>
      <c r="E676" s="628">
        <f t="shared" si="64"/>
        <v>1</v>
      </c>
      <c r="F676" s="620">
        <f t="shared" si="64"/>
        <v>0</v>
      </c>
      <c r="G676" s="621">
        <f t="shared" si="64"/>
        <v>1</v>
      </c>
      <c r="H676" s="628">
        <f t="shared" si="64"/>
        <v>1</v>
      </c>
      <c r="I676" s="620">
        <f t="shared" si="64"/>
        <v>1</v>
      </c>
      <c r="J676" s="620">
        <f t="shared" si="64"/>
        <v>1</v>
      </c>
      <c r="K676" s="620">
        <f t="shared" si="64"/>
        <v>1</v>
      </c>
      <c r="L676" s="620">
        <f t="shared" si="64"/>
        <v>1</v>
      </c>
      <c r="M676" s="621">
        <f t="shared" si="64"/>
        <v>1</v>
      </c>
    </row>
    <row r="677" spans="1:13" x14ac:dyDescent="0.25">
      <c r="A677" s="575">
        <f t="shared" si="61"/>
        <v>64681</v>
      </c>
      <c r="B677" s="627">
        <v>0.36033024982333545</v>
      </c>
      <c r="C677" s="625">
        <v>0.63966975017666461</v>
      </c>
      <c r="D677" s="626">
        <f t="shared" si="60"/>
        <v>1</v>
      </c>
      <c r="E677" s="627">
        <f t="shared" si="64"/>
        <v>1</v>
      </c>
      <c r="F677" s="625">
        <f t="shared" si="64"/>
        <v>0</v>
      </c>
      <c r="G677" s="626">
        <f t="shared" si="64"/>
        <v>1</v>
      </c>
      <c r="H677" s="627">
        <f t="shared" si="64"/>
        <v>1</v>
      </c>
      <c r="I677" s="625">
        <f t="shared" si="64"/>
        <v>1</v>
      </c>
      <c r="J677" s="625">
        <f t="shared" si="64"/>
        <v>1</v>
      </c>
      <c r="K677" s="625">
        <f t="shared" si="64"/>
        <v>1</v>
      </c>
      <c r="L677" s="625">
        <f t="shared" si="64"/>
        <v>1</v>
      </c>
      <c r="M677" s="626">
        <f t="shared" si="64"/>
        <v>1</v>
      </c>
    </row>
    <row r="678" spans="1:13" x14ac:dyDescent="0.25">
      <c r="A678" s="567">
        <f t="shared" si="61"/>
        <v>64709</v>
      </c>
      <c r="B678" s="628">
        <v>0.36033024982333545</v>
      </c>
      <c r="C678" s="620">
        <v>0.63966975017666461</v>
      </c>
      <c r="D678" s="621">
        <f t="shared" si="60"/>
        <v>1</v>
      </c>
      <c r="E678" s="628">
        <f t="shared" si="64"/>
        <v>1</v>
      </c>
      <c r="F678" s="620">
        <f t="shared" si="64"/>
        <v>0</v>
      </c>
      <c r="G678" s="621">
        <f t="shared" si="64"/>
        <v>1</v>
      </c>
      <c r="H678" s="628">
        <f t="shared" si="64"/>
        <v>1</v>
      </c>
      <c r="I678" s="620">
        <f t="shared" si="64"/>
        <v>1</v>
      </c>
      <c r="J678" s="620">
        <f t="shared" si="64"/>
        <v>1</v>
      </c>
      <c r="K678" s="620">
        <f t="shared" si="64"/>
        <v>1</v>
      </c>
      <c r="L678" s="620">
        <f t="shared" si="64"/>
        <v>1</v>
      </c>
      <c r="M678" s="621">
        <f t="shared" si="64"/>
        <v>1</v>
      </c>
    </row>
    <row r="679" spans="1:13" x14ac:dyDescent="0.25">
      <c r="A679" s="575">
        <f t="shared" si="61"/>
        <v>64740</v>
      </c>
      <c r="B679" s="627">
        <v>0.36033024982333545</v>
      </c>
      <c r="C679" s="625">
        <v>0.63966975017666461</v>
      </c>
      <c r="D679" s="626">
        <f t="shared" si="60"/>
        <v>1</v>
      </c>
      <c r="E679" s="627">
        <f t="shared" si="64"/>
        <v>1</v>
      </c>
      <c r="F679" s="625">
        <f t="shared" si="64"/>
        <v>0</v>
      </c>
      <c r="G679" s="626">
        <f t="shared" si="64"/>
        <v>1</v>
      </c>
      <c r="H679" s="627">
        <f t="shared" si="64"/>
        <v>1</v>
      </c>
      <c r="I679" s="625">
        <f t="shared" si="64"/>
        <v>1</v>
      </c>
      <c r="J679" s="625">
        <f t="shared" si="64"/>
        <v>1</v>
      </c>
      <c r="K679" s="625">
        <f t="shared" si="64"/>
        <v>1</v>
      </c>
      <c r="L679" s="625">
        <f t="shared" si="64"/>
        <v>1</v>
      </c>
      <c r="M679" s="626">
        <f t="shared" si="64"/>
        <v>1</v>
      </c>
    </row>
    <row r="680" spans="1:13" x14ac:dyDescent="0.25">
      <c r="A680" s="567">
        <f t="shared" si="61"/>
        <v>64770</v>
      </c>
      <c r="B680" s="628">
        <v>0.36033024982333545</v>
      </c>
      <c r="C680" s="620">
        <v>0.63966975017666461</v>
      </c>
      <c r="D680" s="621">
        <f t="shared" si="60"/>
        <v>1</v>
      </c>
      <c r="E680" s="628">
        <f t="shared" si="64"/>
        <v>1</v>
      </c>
      <c r="F680" s="620">
        <f t="shared" si="64"/>
        <v>0</v>
      </c>
      <c r="G680" s="621">
        <f t="shared" si="64"/>
        <v>1</v>
      </c>
      <c r="H680" s="628">
        <f t="shared" si="64"/>
        <v>1</v>
      </c>
      <c r="I680" s="620">
        <f t="shared" si="64"/>
        <v>1</v>
      </c>
      <c r="J680" s="620">
        <f t="shared" si="64"/>
        <v>1</v>
      </c>
      <c r="K680" s="620">
        <f t="shared" si="64"/>
        <v>1</v>
      </c>
      <c r="L680" s="620">
        <f t="shared" si="64"/>
        <v>1</v>
      </c>
      <c r="M680" s="621">
        <f t="shared" si="64"/>
        <v>1</v>
      </c>
    </row>
    <row r="681" spans="1:13" x14ac:dyDescent="0.25">
      <c r="A681" s="575">
        <f t="shared" si="61"/>
        <v>64801</v>
      </c>
      <c r="B681" s="627">
        <v>0.36033024982333545</v>
      </c>
      <c r="C681" s="625">
        <v>0.63966975017666461</v>
      </c>
      <c r="D681" s="626">
        <f t="shared" si="60"/>
        <v>1</v>
      </c>
      <c r="E681" s="627">
        <f t="shared" si="64"/>
        <v>1</v>
      </c>
      <c r="F681" s="625">
        <f t="shared" si="64"/>
        <v>0</v>
      </c>
      <c r="G681" s="626">
        <f t="shared" si="64"/>
        <v>1</v>
      </c>
      <c r="H681" s="627">
        <f t="shared" si="64"/>
        <v>1</v>
      </c>
      <c r="I681" s="625">
        <f t="shared" si="64"/>
        <v>1</v>
      </c>
      <c r="J681" s="625">
        <f t="shared" si="64"/>
        <v>1</v>
      </c>
      <c r="K681" s="625">
        <f t="shared" si="64"/>
        <v>1</v>
      </c>
      <c r="L681" s="625">
        <f t="shared" si="64"/>
        <v>1</v>
      </c>
      <c r="M681" s="626">
        <f t="shared" si="64"/>
        <v>1</v>
      </c>
    </row>
    <row r="682" spans="1:13" x14ac:dyDescent="0.25">
      <c r="A682" s="567">
        <f t="shared" si="61"/>
        <v>64831</v>
      </c>
      <c r="B682" s="628">
        <v>0.36033024982333545</v>
      </c>
      <c r="C682" s="620">
        <v>0.63966975017666461</v>
      </c>
      <c r="D682" s="621">
        <f t="shared" si="60"/>
        <v>1</v>
      </c>
      <c r="E682" s="628">
        <f t="shared" si="64"/>
        <v>1</v>
      </c>
      <c r="F682" s="620">
        <f t="shared" si="64"/>
        <v>0</v>
      </c>
      <c r="G682" s="621">
        <f t="shared" si="64"/>
        <v>1</v>
      </c>
      <c r="H682" s="628">
        <f t="shared" si="64"/>
        <v>1</v>
      </c>
      <c r="I682" s="620">
        <f t="shared" si="64"/>
        <v>1</v>
      </c>
      <c r="J682" s="620">
        <f t="shared" si="64"/>
        <v>1</v>
      </c>
      <c r="K682" s="620">
        <f t="shared" si="64"/>
        <v>1</v>
      </c>
      <c r="L682" s="620">
        <f t="shared" si="64"/>
        <v>1</v>
      </c>
      <c r="M682" s="621">
        <f t="shared" si="64"/>
        <v>1</v>
      </c>
    </row>
    <row r="683" spans="1:13" x14ac:dyDescent="0.25">
      <c r="A683" s="575">
        <f t="shared" si="61"/>
        <v>64862</v>
      </c>
      <c r="B683" s="627">
        <v>0.36033024982333545</v>
      </c>
      <c r="C683" s="625">
        <v>0.63966975017666461</v>
      </c>
      <c r="D683" s="626">
        <f t="shared" si="60"/>
        <v>1</v>
      </c>
      <c r="E683" s="627">
        <f t="shared" si="64"/>
        <v>1</v>
      </c>
      <c r="F683" s="625">
        <f t="shared" si="64"/>
        <v>0</v>
      </c>
      <c r="G683" s="626">
        <f t="shared" si="64"/>
        <v>1</v>
      </c>
      <c r="H683" s="627">
        <f t="shared" si="64"/>
        <v>1</v>
      </c>
      <c r="I683" s="625">
        <f t="shared" si="64"/>
        <v>1</v>
      </c>
      <c r="J683" s="625">
        <f t="shared" si="64"/>
        <v>1</v>
      </c>
      <c r="K683" s="625">
        <f t="shared" si="64"/>
        <v>1</v>
      </c>
      <c r="L683" s="625">
        <f t="shared" si="64"/>
        <v>1</v>
      </c>
      <c r="M683" s="626">
        <f t="shared" si="64"/>
        <v>1</v>
      </c>
    </row>
    <row r="684" spans="1:13" x14ac:dyDescent="0.25">
      <c r="A684" s="567">
        <f t="shared" si="61"/>
        <v>64893</v>
      </c>
      <c r="B684" s="628">
        <v>0.36033024982333545</v>
      </c>
      <c r="C684" s="620">
        <v>0.63966975017666461</v>
      </c>
      <c r="D684" s="621">
        <f t="shared" si="60"/>
        <v>1</v>
      </c>
      <c r="E684" s="628">
        <f t="shared" si="64"/>
        <v>1</v>
      </c>
      <c r="F684" s="620">
        <f t="shared" si="64"/>
        <v>0</v>
      </c>
      <c r="G684" s="621">
        <f t="shared" si="64"/>
        <v>1</v>
      </c>
      <c r="H684" s="628">
        <f t="shared" si="64"/>
        <v>1</v>
      </c>
      <c r="I684" s="620">
        <f t="shared" si="64"/>
        <v>1</v>
      </c>
      <c r="J684" s="620">
        <f t="shared" si="64"/>
        <v>1</v>
      </c>
      <c r="K684" s="620">
        <f t="shared" si="64"/>
        <v>1</v>
      </c>
      <c r="L684" s="620">
        <f t="shared" si="64"/>
        <v>1</v>
      </c>
      <c r="M684" s="621">
        <f t="shared" si="64"/>
        <v>1</v>
      </c>
    </row>
    <row r="685" spans="1:13" x14ac:dyDescent="0.25">
      <c r="A685" s="575">
        <f t="shared" si="61"/>
        <v>64923</v>
      </c>
      <c r="B685" s="627">
        <v>0.36033024982333545</v>
      </c>
      <c r="C685" s="625">
        <v>0.63966975017666461</v>
      </c>
      <c r="D685" s="626">
        <f t="shared" si="60"/>
        <v>1</v>
      </c>
      <c r="E685" s="627">
        <f t="shared" si="64"/>
        <v>1</v>
      </c>
      <c r="F685" s="625">
        <f t="shared" si="64"/>
        <v>0</v>
      </c>
      <c r="G685" s="626">
        <f t="shared" si="64"/>
        <v>1</v>
      </c>
      <c r="H685" s="627">
        <f t="shared" si="64"/>
        <v>1</v>
      </c>
      <c r="I685" s="625">
        <f t="shared" si="64"/>
        <v>1</v>
      </c>
      <c r="J685" s="625">
        <f t="shared" si="64"/>
        <v>1</v>
      </c>
      <c r="K685" s="625">
        <f t="shared" si="64"/>
        <v>1</v>
      </c>
      <c r="L685" s="625">
        <f t="shared" si="64"/>
        <v>1</v>
      </c>
      <c r="M685" s="626">
        <f t="shared" si="64"/>
        <v>1</v>
      </c>
    </row>
    <row r="686" spans="1:13" x14ac:dyDescent="0.25">
      <c r="A686" s="567">
        <f t="shared" si="61"/>
        <v>64954</v>
      </c>
      <c r="B686" s="628">
        <v>0.36033024982333545</v>
      </c>
      <c r="C686" s="620">
        <v>0.63966975017666461</v>
      </c>
      <c r="D686" s="621">
        <f t="shared" si="60"/>
        <v>1</v>
      </c>
      <c r="E686" s="628">
        <f t="shared" si="64"/>
        <v>1</v>
      </c>
      <c r="F686" s="620">
        <f t="shared" si="64"/>
        <v>0</v>
      </c>
      <c r="G686" s="621">
        <f t="shared" si="64"/>
        <v>1</v>
      </c>
      <c r="H686" s="628">
        <f t="shared" si="64"/>
        <v>1</v>
      </c>
      <c r="I686" s="620">
        <f t="shared" si="64"/>
        <v>1</v>
      </c>
      <c r="J686" s="620">
        <f t="shared" si="64"/>
        <v>1</v>
      </c>
      <c r="K686" s="620">
        <f t="shared" si="64"/>
        <v>1</v>
      </c>
      <c r="L686" s="620">
        <f t="shared" si="64"/>
        <v>1</v>
      </c>
      <c r="M686" s="621">
        <f t="shared" si="64"/>
        <v>1</v>
      </c>
    </row>
    <row r="687" spans="1:13" x14ac:dyDescent="0.25">
      <c r="A687" s="575">
        <f t="shared" si="61"/>
        <v>64984</v>
      </c>
      <c r="B687" s="627">
        <v>0.36033024982333545</v>
      </c>
      <c r="C687" s="625">
        <v>0.63966975017666461</v>
      </c>
      <c r="D687" s="626">
        <f t="shared" si="60"/>
        <v>1</v>
      </c>
      <c r="E687" s="627">
        <f t="shared" si="64"/>
        <v>1</v>
      </c>
      <c r="F687" s="625">
        <f t="shared" si="64"/>
        <v>0</v>
      </c>
      <c r="G687" s="626">
        <f t="shared" si="64"/>
        <v>1</v>
      </c>
      <c r="H687" s="627">
        <f t="shared" si="64"/>
        <v>1</v>
      </c>
      <c r="I687" s="625">
        <f t="shared" si="64"/>
        <v>1</v>
      </c>
      <c r="J687" s="625">
        <f t="shared" si="64"/>
        <v>1</v>
      </c>
      <c r="K687" s="625">
        <f t="shared" si="64"/>
        <v>1</v>
      </c>
      <c r="L687" s="625">
        <f t="shared" si="64"/>
        <v>1</v>
      </c>
      <c r="M687" s="626">
        <f t="shared" si="64"/>
        <v>1</v>
      </c>
    </row>
    <row r="688" spans="1:13" x14ac:dyDescent="0.25">
      <c r="A688" s="567">
        <f t="shared" si="61"/>
        <v>65015</v>
      </c>
      <c r="B688" s="628">
        <v>0.36033024982333545</v>
      </c>
      <c r="C688" s="620">
        <v>0.63966975017666461</v>
      </c>
      <c r="D688" s="621">
        <f t="shared" si="60"/>
        <v>1</v>
      </c>
      <c r="E688" s="628">
        <f t="shared" si="64"/>
        <v>1</v>
      </c>
      <c r="F688" s="620">
        <f t="shared" si="64"/>
        <v>0</v>
      </c>
      <c r="G688" s="621">
        <f t="shared" si="64"/>
        <v>1</v>
      </c>
      <c r="H688" s="628">
        <f t="shared" si="64"/>
        <v>1</v>
      </c>
      <c r="I688" s="620">
        <f t="shared" si="64"/>
        <v>1</v>
      </c>
      <c r="J688" s="620">
        <f t="shared" si="64"/>
        <v>1</v>
      </c>
      <c r="K688" s="620">
        <f t="shared" si="64"/>
        <v>1</v>
      </c>
      <c r="L688" s="620">
        <f t="shared" si="64"/>
        <v>1</v>
      </c>
      <c r="M688" s="621">
        <f t="shared" si="64"/>
        <v>1</v>
      </c>
    </row>
    <row r="689" spans="1:13" x14ac:dyDescent="0.25">
      <c r="A689" s="575">
        <f t="shared" si="61"/>
        <v>65046</v>
      </c>
      <c r="B689" s="627">
        <v>0.36033024982333545</v>
      </c>
      <c r="C689" s="625">
        <v>0.63966975017666461</v>
      </c>
      <c r="D689" s="626">
        <f t="shared" si="60"/>
        <v>1</v>
      </c>
      <c r="E689" s="627">
        <f t="shared" si="64"/>
        <v>1</v>
      </c>
      <c r="F689" s="625">
        <f t="shared" si="64"/>
        <v>0</v>
      </c>
      <c r="G689" s="626">
        <f t="shared" si="64"/>
        <v>1</v>
      </c>
      <c r="H689" s="627">
        <f t="shared" si="64"/>
        <v>1</v>
      </c>
      <c r="I689" s="625">
        <f t="shared" si="64"/>
        <v>1</v>
      </c>
      <c r="J689" s="625">
        <f t="shared" si="64"/>
        <v>1</v>
      </c>
      <c r="K689" s="625">
        <f t="shared" si="64"/>
        <v>1</v>
      </c>
      <c r="L689" s="625">
        <f t="shared" si="64"/>
        <v>1</v>
      </c>
      <c r="M689" s="626">
        <f t="shared" si="64"/>
        <v>1</v>
      </c>
    </row>
    <row r="690" spans="1:13" x14ac:dyDescent="0.25">
      <c r="A690" s="567">
        <f t="shared" si="61"/>
        <v>65074</v>
      </c>
      <c r="B690" s="628">
        <v>0.36033024982333545</v>
      </c>
      <c r="C690" s="620">
        <v>0.63966975017666461</v>
      </c>
      <c r="D690" s="621">
        <f t="shared" si="60"/>
        <v>1</v>
      </c>
      <c r="E690" s="628">
        <f t="shared" si="64"/>
        <v>1</v>
      </c>
      <c r="F690" s="620">
        <f t="shared" si="64"/>
        <v>0</v>
      </c>
      <c r="G690" s="621">
        <f t="shared" si="64"/>
        <v>1</v>
      </c>
      <c r="H690" s="628">
        <f t="shared" si="64"/>
        <v>1</v>
      </c>
      <c r="I690" s="620">
        <f t="shared" si="64"/>
        <v>1</v>
      </c>
      <c r="J690" s="620">
        <f t="shared" si="64"/>
        <v>1</v>
      </c>
      <c r="K690" s="620">
        <f t="shared" si="64"/>
        <v>1</v>
      </c>
      <c r="L690" s="620">
        <f t="shared" si="64"/>
        <v>1</v>
      </c>
      <c r="M690" s="621">
        <f t="shared" si="64"/>
        <v>1</v>
      </c>
    </row>
    <row r="691" spans="1:13" x14ac:dyDescent="0.25">
      <c r="A691" s="575">
        <f t="shared" si="61"/>
        <v>65105</v>
      </c>
      <c r="B691" s="627">
        <v>0.36033024982333545</v>
      </c>
      <c r="C691" s="625">
        <v>0.63966975017666461</v>
      </c>
      <c r="D691" s="626">
        <f t="shared" si="60"/>
        <v>1</v>
      </c>
      <c r="E691" s="627">
        <f t="shared" ref="E691:M706" si="65">+E690</f>
        <v>1</v>
      </c>
      <c r="F691" s="625">
        <f t="shared" si="65"/>
        <v>0</v>
      </c>
      <c r="G691" s="626">
        <f t="shared" si="65"/>
        <v>1</v>
      </c>
      <c r="H691" s="627">
        <f t="shared" si="65"/>
        <v>1</v>
      </c>
      <c r="I691" s="625">
        <f t="shared" si="65"/>
        <v>1</v>
      </c>
      <c r="J691" s="625">
        <f t="shared" si="65"/>
        <v>1</v>
      </c>
      <c r="K691" s="625">
        <f t="shared" si="65"/>
        <v>1</v>
      </c>
      <c r="L691" s="625">
        <f t="shared" si="65"/>
        <v>1</v>
      </c>
      <c r="M691" s="626">
        <f t="shared" si="65"/>
        <v>1</v>
      </c>
    </row>
    <row r="692" spans="1:13" x14ac:dyDescent="0.25">
      <c r="A692" s="567">
        <f t="shared" si="61"/>
        <v>65135</v>
      </c>
      <c r="B692" s="628">
        <v>0.36033024982333545</v>
      </c>
      <c r="C692" s="620">
        <v>0.63966975017666461</v>
      </c>
      <c r="D692" s="621">
        <f t="shared" si="60"/>
        <v>1</v>
      </c>
      <c r="E692" s="628">
        <f t="shared" si="65"/>
        <v>1</v>
      </c>
      <c r="F692" s="620">
        <f t="shared" si="65"/>
        <v>0</v>
      </c>
      <c r="G692" s="621">
        <f t="shared" si="65"/>
        <v>1</v>
      </c>
      <c r="H692" s="628">
        <f t="shared" si="65"/>
        <v>1</v>
      </c>
      <c r="I692" s="620">
        <f t="shared" si="65"/>
        <v>1</v>
      </c>
      <c r="J692" s="620">
        <f t="shared" si="65"/>
        <v>1</v>
      </c>
      <c r="K692" s="620">
        <f t="shared" si="65"/>
        <v>1</v>
      </c>
      <c r="L692" s="620">
        <f t="shared" si="65"/>
        <v>1</v>
      </c>
      <c r="M692" s="621">
        <f t="shared" si="65"/>
        <v>1</v>
      </c>
    </row>
    <row r="693" spans="1:13" x14ac:dyDescent="0.25">
      <c r="A693" s="575">
        <f t="shared" si="61"/>
        <v>65166</v>
      </c>
      <c r="B693" s="627">
        <v>0.36033024982333545</v>
      </c>
      <c r="C693" s="625">
        <v>0.63966975017666461</v>
      </c>
      <c r="D693" s="626">
        <f t="shared" si="60"/>
        <v>1</v>
      </c>
      <c r="E693" s="627">
        <f t="shared" si="65"/>
        <v>1</v>
      </c>
      <c r="F693" s="625">
        <f t="shared" si="65"/>
        <v>0</v>
      </c>
      <c r="G693" s="626">
        <f t="shared" si="65"/>
        <v>1</v>
      </c>
      <c r="H693" s="627">
        <f t="shared" si="65"/>
        <v>1</v>
      </c>
      <c r="I693" s="625">
        <f t="shared" si="65"/>
        <v>1</v>
      </c>
      <c r="J693" s="625">
        <f t="shared" si="65"/>
        <v>1</v>
      </c>
      <c r="K693" s="625">
        <f t="shared" si="65"/>
        <v>1</v>
      </c>
      <c r="L693" s="625">
        <f t="shared" si="65"/>
        <v>1</v>
      </c>
      <c r="M693" s="626">
        <f t="shared" si="65"/>
        <v>1</v>
      </c>
    </row>
    <row r="694" spans="1:13" x14ac:dyDescent="0.25">
      <c r="A694" s="567">
        <f t="shared" si="61"/>
        <v>65196</v>
      </c>
      <c r="B694" s="628">
        <v>0.36033024982333545</v>
      </c>
      <c r="C694" s="620">
        <v>0.63966975017666461</v>
      </c>
      <c r="D694" s="621">
        <f t="shared" si="60"/>
        <v>1</v>
      </c>
      <c r="E694" s="628">
        <f t="shared" si="65"/>
        <v>1</v>
      </c>
      <c r="F694" s="620">
        <f t="shared" si="65"/>
        <v>0</v>
      </c>
      <c r="G694" s="621">
        <f t="shared" si="65"/>
        <v>1</v>
      </c>
      <c r="H694" s="628">
        <f t="shared" si="65"/>
        <v>1</v>
      </c>
      <c r="I694" s="620">
        <f t="shared" si="65"/>
        <v>1</v>
      </c>
      <c r="J694" s="620">
        <f t="shared" si="65"/>
        <v>1</v>
      </c>
      <c r="K694" s="620">
        <f t="shared" si="65"/>
        <v>1</v>
      </c>
      <c r="L694" s="620">
        <f t="shared" si="65"/>
        <v>1</v>
      </c>
      <c r="M694" s="621">
        <f t="shared" si="65"/>
        <v>1</v>
      </c>
    </row>
    <row r="695" spans="1:13" x14ac:dyDescent="0.25">
      <c r="A695" s="575">
        <f t="shared" si="61"/>
        <v>65227</v>
      </c>
      <c r="B695" s="627">
        <v>0.36033024982333545</v>
      </c>
      <c r="C695" s="625">
        <v>0.63966975017666461</v>
      </c>
      <c r="D695" s="626">
        <f t="shared" si="60"/>
        <v>1</v>
      </c>
      <c r="E695" s="627">
        <f t="shared" si="65"/>
        <v>1</v>
      </c>
      <c r="F695" s="625">
        <f t="shared" si="65"/>
        <v>0</v>
      </c>
      <c r="G695" s="626">
        <f t="shared" si="65"/>
        <v>1</v>
      </c>
      <c r="H695" s="627">
        <f t="shared" si="65"/>
        <v>1</v>
      </c>
      <c r="I695" s="625">
        <f t="shared" si="65"/>
        <v>1</v>
      </c>
      <c r="J695" s="625">
        <f t="shared" si="65"/>
        <v>1</v>
      </c>
      <c r="K695" s="625">
        <f t="shared" si="65"/>
        <v>1</v>
      </c>
      <c r="L695" s="625">
        <f t="shared" si="65"/>
        <v>1</v>
      </c>
      <c r="M695" s="626">
        <f t="shared" si="65"/>
        <v>1</v>
      </c>
    </row>
    <row r="696" spans="1:13" x14ac:dyDescent="0.25">
      <c r="A696" s="567">
        <f t="shared" si="61"/>
        <v>65258</v>
      </c>
      <c r="B696" s="628">
        <v>0.36033024982333545</v>
      </c>
      <c r="C696" s="620">
        <v>0.63966975017666461</v>
      </c>
      <c r="D696" s="621">
        <f t="shared" si="60"/>
        <v>1</v>
      </c>
      <c r="E696" s="628">
        <f t="shared" si="65"/>
        <v>1</v>
      </c>
      <c r="F696" s="620">
        <f t="shared" si="65"/>
        <v>0</v>
      </c>
      <c r="G696" s="621">
        <f t="shared" si="65"/>
        <v>1</v>
      </c>
      <c r="H696" s="628">
        <f t="shared" si="65"/>
        <v>1</v>
      </c>
      <c r="I696" s="620">
        <f t="shared" si="65"/>
        <v>1</v>
      </c>
      <c r="J696" s="620">
        <f t="shared" si="65"/>
        <v>1</v>
      </c>
      <c r="K696" s="620">
        <f t="shared" si="65"/>
        <v>1</v>
      </c>
      <c r="L696" s="620">
        <f t="shared" si="65"/>
        <v>1</v>
      </c>
      <c r="M696" s="621">
        <f t="shared" si="65"/>
        <v>1</v>
      </c>
    </row>
    <row r="697" spans="1:13" x14ac:dyDescent="0.25">
      <c r="A697" s="575">
        <f t="shared" si="61"/>
        <v>65288</v>
      </c>
      <c r="B697" s="627">
        <v>0.36033024982333545</v>
      </c>
      <c r="C697" s="625">
        <v>0.63966975017666461</v>
      </c>
      <c r="D697" s="626">
        <f t="shared" si="60"/>
        <v>1</v>
      </c>
      <c r="E697" s="627">
        <f t="shared" si="65"/>
        <v>1</v>
      </c>
      <c r="F697" s="625">
        <f t="shared" si="65"/>
        <v>0</v>
      </c>
      <c r="G697" s="626">
        <f t="shared" si="65"/>
        <v>1</v>
      </c>
      <c r="H697" s="627">
        <f t="shared" si="65"/>
        <v>1</v>
      </c>
      <c r="I697" s="625">
        <f t="shared" si="65"/>
        <v>1</v>
      </c>
      <c r="J697" s="625">
        <f t="shared" si="65"/>
        <v>1</v>
      </c>
      <c r="K697" s="625">
        <f t="shared" si="65"/>
        <v>1</v>
      </c>
      <c r="L697" s="625">
        <f t="shared" si="65"/>
        <v>1</v>
      </c>
      <c r="M697" s="626">
        <f t="shared" si="65"/>
        <v>1</v>
      </c>
    </row>
    <row r="698" spans="1:13" x14ac:dyDescent="0.25">
      <c r="A698" s="567">
        <f t="shared" si="61"/>
        <v>65319</v>
      </c>
      <c r="B698" s="628">
        <v>0.36033024982333545</v>
      </c>
      <c r="C698" s="620">
        <v>0.63966975017666461</v>
      </c>
      <c r="D698" s="621">
        <f t="shared" si="60"/>
        <v>1</v>
      </c>
      <c r="E698" s="628">
        <f t="shared" si="65"/>
        <v>1</v>
      </c>
      <c r="F698" s="620">
        <f t="shared" si="65"/>
        <v>0</v>
      </c>
      <c r="G698" s="621">
        <f t="shared" si="65"/>
        <v>1</v>
      </c>
      <c r="H698" s="628">
        <f t="shared" si="65"/>
        <v>1</v>
      </c>
      <c r="I698" s="620">
        <f t="shared" si="65"/>
        <v>1</v>
      </c>
      <c r="J698" s="620">
        <f t="shared" si="65"/>
        <v>1</v>
      </c>
      <c r="K698" s="620">
        <f t="shared" si="65"/>
        <v>1</v>
      </c>
      <c r="L698" s="620">
        <f t="shared" si="65"/>
        <v>1</v>
      </c>
      <c r="M698" s="621">
        <f t="shared" si="65"/>
        <v>1</v>
      </c>
    </row>
    <row r="699" spans="1:13" x14ac:dyDescent="0.25">
      <c r="A699" s="575">
        <f t="shared" si="61"/>
        <v>65349</v>
      </c>
      <c r="B699" s="627">
        <v>0.36033024982333545</v>
      </c>
      <c r="C699" s="625">
        <v>0.63966975017666461</v>
      </c>
      <c r="D699" s="626">
        <f t="shared" si="60"/>
        <v>1</v>
      </c>
      <c r="E699" s="627">
        <f t="shared" si="65"/>
        <v>1</v>
      </c>
      <c r="F699" s="625">
        <f t="shared" si="65"/>
        <v>0</v>
      </c>
      <c r="G699" s="626">
        <f t="shared" si="65"/>
        <v>1</v>
      </c>
      <c r="H699" s="627">
        <f t="shared" si="65"/>
        <v>1</v>
      </c>
      <c r="I699" s="625">
        <f t="shared" si="65"/>
        <v>1</v>
      </c>
      <c r="J699" s="625">
        <f t="shared" si="65"/>
        <v>1</v>
      </c>
      <c r="K699" s="625">
        <f t="shared" si="65"/>
        <v>1</v>
      </c>
      <c r="L699" s="625">
        <f t="shared" si="65"/>
        <v>1</v>
      </c>
      <c r="M699" s="626">
        <f t="shared" si="65"/>
        <v>1</v>
      </c>
    </row>
    <row r="700" spans="1:13" x14ac:dyDescent="0.25">
      <c r="A700" s="567">
        <f t="shared" si="61"/>
        <v>65380</v>
      </c>
      <c r="B700" s="628">
        <v>0.36033024982333545</v>
      </c>
      <c r="C700" s="620">
        <v>0.63966975017666461</v>
      </c>
      <c r="D700" s="621">
        <f t="shared" si="60"/>
        <v>1</v>
      </c>
      <c r="E700" s="628">
        <f t="shared" si="65"/>
        <v>1</v>
      </c>
      <c r="F700" s="620">
        <f t="shared" si="65"/>
        <v>0</v>
      </c>
      <c r="G700" s="621">
        <f t="shared" si="65"/>
        <v>1</v>
      </c>
      <c r="H700" s="628">
        <f t="shared" si="65"/>
        <v>1</v>
      </c>
      <c r="I700" s="620">
        <f t="shared" si="65"/>
        <v>1</v>
      </c>
      <c r="J700" s="620">
        <f t="shared" si="65"/>
        <v>1</v>
      </c>
      <c r="K700" s="620">
        <f t="shared" si="65"/>
        <v>1</v>
      </c>
      <c r="L700" s="620">
        <f t="shared" si="65"/>
        <v>1</v>
      </c>
      <c r="M700" s="621">
        <f t="shared" si="65"/>
        <v>1</v>
      </c>
    </row>
    <row r="701" spans="1:13" x14ac:dyDescent="0.25">
      <c r="A701" s="575">
        <f t="shared" si="61"/>
        <v>65411</v>
      </c>
      <c r="B701" s="627">
        <v>0.36033024982333545</v>
      </c>
      <c r="C701" s="625">
        <v>0.63966975017666461</v>
      </c>
      <c r="D701" s="626">
        <f t="shared" si="60"/>
        <v>1</v>
      </c>
      <c r="E701" s="627">
        <f t="shared" si="65"/>
        <v>1</v>
      </c>
      <c r="F701" s="625">
        <f t="shared" si="65"/>
        <v>0</v>
      </c>
      <c r="G701" s="626">
        <f t="shared" si="65"/>
        <v>1</v>
      </c>
      <c r="H701" s="627">
        <f t="shared" si="65"/>
        <v>1</v>
      </c>
      <c r="I701" s="625">
        <f t="shared" si="65"/>
        <v>1</v>
      </c>
      <c r="J701" s="625">
        <f t="shared" si="65"/>
        <v>1</v>
      </c>
      <c r="K701" s="625">
        <f t="shared" si="65"/>
        <v>1</v>
      </c>
      <c r="L701" s="625">
        <f t="shared" si="65"/>
        <v>1</v>
      </c>
      <c r="M701" s="626">
        <f t="shared" si="65"/>
        <v>1</v>
      </c>
    </row>
    <row r="702" spans="1:13" x14ac:dyDescent="0.25">
      <c r="A702" s="567">
        <f t="shared" si="61"/>
        <v>65439</v>
      </c>
      <c r="B702" s="628">
        <v>0.36033024982333545</v>
      </c>
      <c r="C702" s="620">
        <v>0.63966975017666461</v>
      </c>
      <c r="D702" s="621">
        <f t="shared" si="60"/>
        <v>1</v>
      </c>
      <c r="E702" s="628">
        <f t="shared" si="65"/>
        <v>1</v>
      </c>
      <c r="F702" s="620">
        <f t="shared" si="65"/>
        <v>0</v>
      </c>
      <c r="G702" s="621">
        <f t="shared" si="65"/>
        <v>1</v>
      </c>
      <c r="H702" s="628">
        <f t="shared" si="65"/>
        <v>1</v>
      </c>
      <c r="I702" s="620">
        <f t="shared" si="65"/>
        <v>1</v>
      </c>
      <c r="J702" s="620">
        <f t="shared" si="65"/>
        <v>1</v>
      </c>
      <c r="K702" s="620">
        <f t="shared" si="65"/>
        <v>1</v>
      </c>
      <c r="L702" s="620">
        <f t="shared" si="65"/>
        <v>1</v>
      </c>
      <c r="M702" s="621">
        <f t="shared" si="65"/>
        <v>1</v>
      </c>
    </row>
    <row r="703" spans="1:13" x14ac:dyDescent="0.25">
      <c r="A703" s="575">
        <f t="shared" si="61"/>
        <v>65470</v>
      </c>
      <c r="B703" s="627">
        <v>0.36033024982333545</v>
      </c>
      <c r="C703" s="625">
        <v>0.63966975017666461</v>
      </c>
      <c r="D703" s="626">
        <f t="shared" si="60"/>
        <v>1</v>
      </c>
      <c r="E703" s="627">
        <f t="shared" si="65"/>
        <v>1</v>
      </c>
      <c r="F703" s="625">
        <f t="shared" si="65"/>
        <v>0</v>
      </c>
      <c r="G703" s="626">
        <f t="shared" si="65"/>
        <v>1</v>
      </c>
      <c r="H703" s="627">
        <f t="shared" si="65"/>
        <v>1</v>
      </c>
      <c r="I703" s="625">
        <f t="shared" si="65"/>
        <v>1</v>
      </c>
      <c r="J703" s="625">
        <f t="shared" si="65"/>
        <v>1</v>
      </c>
      <c r="K703" s="625">
        <f t="shared" si="65"/>
        <v>1</v>
      </c>
      <c r="L703" s="625">
        <f t="shared" si="65"/>
        <v>1</v>
      </c>
      <c r="M703" s="626">
        <f t="shared" si="65"/>
        <v>1</v>
      </c>
    </row>
    <row r="704" spans="1:13" x14ac:dyDescent="0.25">
      <c r="A704" s="567">
        <f t="shared" si="61"/>
        <v>65500</v>
      </c>
      <c r="B704" s="628">
        <v>0.36033024982333545</v>
      </c>
      <c r="C704" s="620">
        <v>0.63966975017666461</v>
      </c>
      <c r="D704" s="621">
        <f t="shared" si="60"/>
        <v>1</v>
      </c>
      <c r="E704" s="628">
        <f t="shared" si="65"/>
        <v>1</v>
      </c>
      <c r="F704" s="620">
        <f t="shared" si="65"/>
        <v>0</v>
      </c>
      <c r="G704" s="621">
        <f t="shared" si="65"/>
        <v>1</v>
      </c>
      <c r="H704" s="628">
        <f t="shared" si="65"/>
        <v>1</v>
      </c>
      <c r="I704" s="620">
        <f t="shared" si="65"/>
        <v>1</v>
      </c>
      <c r="J704" s="620">
        <f t="shared" si="65"/>
        <v>1</v>
      </c>
      <c r="K704" s="620">
        <f t="shared" si="65"/>
        <v>1</v>
      </c>
      <c r="L704" s="620">
        <f t="shared" si="65"/>
        <v>1</v>
      </c>
      <c r="M704" s="621">
        <f t="shared" si="65"/>
        <v>1</v>
      </c>
    </row>
    <row r="705" spans="1:13" x14ac:dyDescent="0.25">
      <c r="A705" s="575">
        <f t="shared" si="61"/>
        <v>65531</v>
      </c>
      <c r="B705" s="627">
        <v>0.36033024982333545</v>
      </c>
      <c r="C705" s="625">
        <v>0.63966975017666461</v>
      </c>
      <c r="D705" s="626">
        <f t="shared" si="60"/>
        <v>1</v>
      </c>
      <c r="E705" s="627">
        <f t="shared" si="65"/>
        <v>1</v>
      </c>
      <c r="F705" s="625">
        <f t="shared" si="65"/>
        <v>0</v>
      </c>
      <c r="G705" s="626">
        <f t="shared" si="65"/>
        <v>1</v>
      </c>
      <c r="H705" s="627">
        <f t="shared" si="65"/>
        <v>1</v>
      </c>
      <c r="I705" s="625">
        <f t="shared" si="65"/>
        <v>1</v>
      </c>
      <c r="J705" s="625">
        <f t="shared" si="65"/>
        <v>1</v>
      </c>
      <c r="K705" s="625">
        <f t="shared" si="65"/>
        <v>1</v>
      </c>
      <c r="L705" s="625">
        <f t="shared" si="65"/>
        <v>1</v>
      </c>
      <c r="M705" s="626">
        <f t="shared" si="65"/>
        <v>1</v>
      </c>
    </row>
    <row r="706" spans="1:13" x14ac:dyDescent="0.25">
      <c r="A706" s="567">
        <f t="shared" si="61"/>
        <v>65561</v>
      </c>
      <c r="B706" s="628">
        <v>0.36033024982333545</v>
      </c>
      <c r="C706" s="620">
        <v>0.63966975017666461</v>
      </c>
      <c r="D706" s="621">
        <f t="shared" ref="D706:D721" si="66">+B706+C706</f>
        <v>1</v>
      </c>
      <c r="E706" s="628">
        <f t="shared" si="65"/>
        <v>1</v>
      </c>
      <c r="F706" s="620">
        <f t="shared" si="65"/>
        <v>0</v>
      </c>
      <c r="G706" s="621">
        <f t="shared" si="65"/>
        <v>1</v>
      </c>
      <c r="H706" s="628">
        <f t="shared" si="65"/>
        <v>1</v>
      </c>
      <c r="I706" s="620">
        <f t="shared" si="65"/>
        <v>1</v>
      </c>
      <c r="J706" s="620">
        <f t="shared" si="65"/>
        <v>1</v>
      </c>
      <c r="K706" s="620">
        <f t="shared" si="65"/>
        <v>1</v>
      </c>
      <c r="L706" s="620">
        <f t="shared" si="65"/>
        <v>1</v>
      </c>
      <c r="M706" s="621">
        <f t="shared" si="65"/>
        <v>1</v>
      </c>
    </row>
    <row r="707" spans="1:13" x14ac:dyDescent="0.25">
      <c r="A707" s="575">
        <f t="shared" ref="A707:A721" si="67">+EOMONTH(A706,1)</f>
        <v>65592</v>
      </c>
      <c r="B707" s="627">
        <v>0.36033024982333545</v>
      </c>
      <c r="C707" s="625">
        <v>0.63966975017666461</v>
      </c>
      <c r="D707" s="626">
        <f t="shared" si="66"/>
        <v>1</v>
      </c>
      <c r="E707" s="627">
        <f t="shared" ref="E707:M721" si="68">+E706</f>
        <v>1</v>
      </c>
      <c r="F707" s="625">
        <f t="shared" si="68"/>
        <v>0</v>
      </c>
      <c r="G707" s="626">
        <f t="shared" si="68"/>
        <v>1</v>
      </c>
      <c r="H707" s="627">
        <f t="shared" si="68"/>
        <v>1</v>
      </c>
      <c r="I707" s="625">
        <f t="shared" si="68"/>
        <v>1</v>
      </c>
      <c r="J707" s="625">
        <f t="shared" si="68"/>
        <v>1</v>
      </c>
      <c r="K707" s="625">
        <f t="shared" si="68"/>
        <v>1</v>
      </c>
      <c r="L707" s="625">
        <f t="shared" si="68"/>
        <v>1</v>
      </c>
      <c r="M707" s="626">
        <f t="shared" si="68"/>
        <v>1</v>
      </c>
    </row>
    <row r="708" spans="1:13" x14ac:dyDescent="0.25">
      <c r="A708" s="567">
        <f t="shared" si="67"/>
        <v>65623</v>
      </c>
      <c r="B708" s="628">
        <v>0.36033024982333545</v>
      </c>
      <c r="C708" s="620">
        <v>0.63966975017666461</v>
      </c>
      <c r="D708" s="621">
        <f t="shared" si="66"/>
        <v>1</v>
      </c>
      <c r="E708" s="628">
        <f t="shared" si="68"/>
        <v>1</v>
      </c>
      <c r="F708" s="620">
        <f t="shared" si="68"/>
        <v>0</v>
      </c>
      <c r="G708" s="621">
        <f t="shared" si="68"/>
        <v>1</v>
      </c>
      <c r="H708" s="628">
        <f t="shared" si="68"/>
        <v>1</v>
      </c>
      <c r="I708" s="620">
        <f t="shared" si="68"/>
        <v>1</v>
      </c>
      <c r="J708" s="620">
        <f t="shared" si="68"/>
        <v>1</v>
      </c>
      <c r="K708" s="620">
        <f t="shared" si="68"/>
        <v>1</v>
      </c>
      <c r="L708" s="620">
        <f t="shared" si="68"/>
        <v>1</v>
      </c>
      <c r="M708" s="621">
        <f t="shared" si="68"/>
        <v>1</v>
      </c>
    </row>
    <row r="709" spans="1:13" x14ac:dyDescent="0.25">
      <c r="A709" s="575">
        <f t="shared" si="67"/>
        <v>65653</v>
      </c>
      <c r="B709" s="627">
        <v>0.36033024982333545</v>
      </c>
      <c r="C709" s="625">
        <v>0.63966975017666461</v>
      </c>
      <c r="D709" s="626">
        <f t="shared" si="66"/>
        <v>1</v>
      </c>
      <c r="E709" s="627">
        <f t="shared" si="68"/>
        <v>1</v>
      </c>
      <c r="F709" s="625">
        <f t="shared" si="68"/>
        <v>0</v>
      </c>
      <c r="G709" s="626">
        <f t="shared" si="68"/>
        <v>1</v>
      </c>
      <c r="H709" s="627">
        <f t="shared" si="68"/>
        <v>1</v>
      </c>
      <c r="I709" s="625">
        <f t="shared" si="68"/>
        <v>1</v>
      </c>
      <c r="J709" s="625">
        <f t="shared" si="68"/>
        <v>1</v>
      </c>
      <c r="K709" s="625">
        <f t="shared" si="68"/>
        <v>1</v>
      </c>
      <c r="L709" s="625">
        <f t="shared" si="68"/>
        <v>1</v>
      </c>
      <c r="M709" s="626">
        <f t="shared" si="68"/>
        <v>1</v>
      </c>
    </row>
    <row r="710" spans="1:13" x14ac:dyDescent="0.25">
      <c r="A710" s="567">
        <f t="shared" si="67"/>
        <v>65684</v>
      </c>
      <c r="B710" s="628">
        <v>0.36033024982333545</v>
      </c>
      <c r="C710" s="620">
        <v>0.63966975017666461</v>
      </c>
      <c r="D710" s="621">
        <f t="shared" si="66"/>
        <v>1</v>
      </c>
      <c r="E710" s="628">
        <f t="shared" si="68"/>
        <v>1</v>
      </c>
      <c r="F710" s="620">
        <f t="shared" si="68"/>
        <v>0</v>
      </c>
      <c r="G710" s="621">
        <f t="shared" si="68"/>
        <v>1</v>
      </c>
      <c r="H710" s="628">
        <f t="shared" si="68"/>
        <v>1</v>
      </c>
      <c r="I710" s="620">
        <f t="shared" si="68"/>
        <v>1</v>
      </c>
      <c r="J710" s="620">
        <f t="shared" si="68"/>
        <v>1</v>
      </c>
      <c r="K710" s="620">
        <f t="shared" si="68"/>
        <v>1</v>
      </c>
      <c r="L710" s="620">
        <f t="shared" si="68"/>
        <v>1</v>
      </c>
      <c r="M710" s="621">
        <f t="shared" si="68"/>
        <v>1</v>
      </c>
    </row>
    <row r="711" spans="1:13" x14ac:dyDescent="0.25">
      <c r="A711" s="575">
        <f t="shared" si="67"/>
        <v>65714</v>
      </c>
      <c r="B711" s="627">
        <v>0.36033024982333545</v>
      </c>
      <c r="C711" s="625">
        <v>0.63966975017666461</v>
      </c>
      <c r="D711" s="626">
        <f t="shared" si="66"/>
        <v>1</v>
      </c>
      <c r="E711" s="627">
        <f t="shared" si="68"/>
        <v>1</v>
      </c>
      <c r="F711" s="625">
        <f t="shared" si="68"/>
        <v>0</v>
      </c>
      <c r="G711" s="626">
        <f t="shared" si="68"/>
        <v>1</v>
      </c>
      <c r="H711" s="627">
        <f t="shared" si="68"/>
        <v>1</v>
      </c>
      <c r="I711" s="625">
        <f t="shared" si="68"/>
        <v>1</v>
      </c>
      <c r="J711" s="625">
        <f t="shared" si="68"/>
        <v>1</v>
      </c>
      <c r="K711" s="625">
        <f t="shared" si="68"/>
        <v>1</v>
      </c>
      <c r="L711" s="625">
        <f t="shared" si="68"/>
        <v>1</v>
      </c>
      <c r="M711" s="626">
        <f t="shared" si="68"/>
        <v>1</v>
      </c>
    </row>
    <row r="712" spans="1:13" x14ac:dyDescent="0.25">
      <c r="A712" s="567">
        <f t="shared" si="67"/>
        <v>65745</v>
      </c>
      <c r="B712" s="628">
        <v>0.36033024982333545</v>
      </c>
      <c r="C712" s="620">
        <v>0.63966975017666461</v>
      </c>
      <c r="D712" s="621">
        <f t="shared" si="66"/>
        <v>1</v>
      </c>
      <c r="E712" s="628">
        <f t="shared" si="68"/>
        <v>1</v>
      </c>
      <c r="F712" s="620">
        <f t="shared" si="68"/>
        <v>0</v>
      </c>
      <c r="G712" s="621">
        <f t="shared" si="68"/>
        <v>1</v>
      </c>
      <c r="H712" s="628">
        <f t="shared" si="68"/>
        <v>1</v>
      </c>
      <c r="I712" s="620">
        <f t="shared" si="68"/>
        <v>1</v>
      </c>
      <c r="J712" s="620">
        <f t="shared" si="68"/>
        <v>1</v>
      </c>
      <c r="K712" s="620">
        <f t="shared" si="68"/>
        <v>1</v>
      </c>
      <c r="L712" s="620">
        <f t="shared" si="68"/>
        <v>1</v>
      </c>
      <c r="M712" s="621">
        <f t="shared" si="68"/>
        <v>1</v>
      </c>
    </row>
    <row r="713" spans="1:13" x14ac:dyDescent="0.25">
      <c r="A713" s="575">
        <f t="shared" si="67"/>
        <v>65776</v>
      </c>
      <c r="B713" s="627">
        <v>0.36033024982333545</v>
      </c>
      <c r="C713" s="625">
        <v>0.63966975017666461</v>
      </c>
      <c r="D713" s="626">
        <f t="shared" si="66"/>
        <v>1</v>
      </c>
      <c r="E713" s="627">
        <f t="shared" si="68"/>
        <v>1</v>
      </c>
      <c r="F713" s="625">
        <f t="shared" si="68"/>
        <v>0</v>
      </c>
      <c r="G713" s="626">
        <f t="shared" si="68"/>
        <v>1</v>
      </c>
      <c r="H713" s="627">
        <f t="shared" si="68"/>
        <v>1</v>
      </c>
      <c r="I713" s="625">
        <f t="shared" si="68"/>
        <v>1</v>
      </c>
      <c r="J713" s="625">
        <f t="shared" si="68"/>
        <v>1</v>
      </c>
      <c r="K713" s="625">
        <f t="shared" si="68"/>
        <v>1</v>
      </c>
      <c r="L713" s="625">
        <f t="shared" si="68"/>
        <v>1</v>
      </c>
      <c r="M713" s="626">
        <f t="shared" si="68"/>
        <v>1</v>
      </c>
    </row>
    <row r="714" spans="1:13" x14ac:dyDescent="0.25">
      <c r="A714" s="567">
        <f t="shared" si="67"/>
        <v>65805</v>
      </c>
      <c r="B714" s="628">
        <v>0.36033024982333545</v>
      </c>
      <c r="C714" s="620">
        <v>0.63966975017666461</v>
      </c>
      <c r="D714" s="621">
        <f t="shared" si="66"/>
        <v>1</v>
      </c>
      <c r="E714" s="628">
        <f t="shared" si="68"/>
        <v>1</v>
      </c>
      <c r="F714" s="620">
        <f t="shared" si="68"/>
        <v>0</v>
      </c>
      <c r="G714" s="621">
        <f t="shared" si="68"/>
        <v>1</v>
      </c>
      <c r="H714" s="628">
        <f t="shared" si="68"/>
        <v>1</v>
      </c>
      <c r="I714" s="620">
        <f t="shared" si="68"/>
        <v>1</v>
      </c>
      <c r="J714" s="620">
        <f t="shared" si="68"/>
        <v>1</v>
      </c>
      <c r="K714" s="620">
        <f t="shared" si="68"/>
        <v>1</v>
      </c>
      <c r="L714" s="620">
        <f t="shared" si="68"/>
        <v>1</v>
      </c>
      <c r="M714" s="621">
        <f t="shared" si="68"/>
        <v>1</v>
      </c>
    </row>
    <row r="715" spans="1:13" x14ac:dyDescent="0.25">
      <c r="A715" s="575">
        <f t="shared" si="67"/>
        <v>65836</v>
      </c>
      <c r="B715" s="627">
        <v>0.36033024982333545</v>
      </c>
      <c r="C715" s="625">
        <v>0.63966975017666461</v>
      </c>
      <c r="D715" s="626">
        <f t="shared" si="66"/>
        <v>1</v>
      </c>
      <c r="E715" s="627">
        <f t="shared" si="68"/>
        <v>1</v>
      </c>
      <c r="F715" s="625">
        <f t="shared" si="68"/>
        <v>0</v>
      </c>
      <c r="G715" s="626">
        <f t="shared" si="68"/>
        <v>1</v>
      </c>
      <c r="H715" s="627">
        <f t="shared" si="68"/>
        <v>1</v>
      </c>
      <c r="I715" s="625">
        <f t="shared" si="68"/>
        <v>1</v>
      </c>
      <c r="J715" s="625">
        <f t="shared" si="68"/>
        <v>1</v>
      </c>
      <c r="K715" s="625">
        <f t="shared" si="68"/>
        <v>1</v>
      </c>
      <c r="L715" s="625">
        <f t="shared" si="68"/>
        <v>1</v>
      </c>
      <c r="M715" s="626">
        <f t="shared" si="68"/>
        <v>1</v>
      </c>
    </row>
    <row r="716" spans="1:13" x14ac:dyDescent="0.25">
      <c r="A716" s="567">
        <f t="shared" si="67"/>
        <v>65866</v>
      </c>
      <c r="B716" s="628">
        <v>0.36033024982333545</v>
      </c>
      <c r="C716" s="620">
        <v>0.63966975017666461</v>
      </c>
      <c r="D716" s="621">
        <f t="shared" si="66"/>
        <v>1</v>
      </c>
      <c r="E716" s="628">
        <f t="shared" si="68"/>
        <v>1</v>
      </c>
      <c r="F716" s="620">
        <f t="shared" si="68"/>
        <v>0</v>
      </c>
      <c r="G716" s="621">
        <f t="shared" si="68"/>
        <v>1</v>
      </c>
      <c r="H716" s="628">
        <f t="shared" si="68"/>
        <v>1</v>
      </c>
      <c r="I716" s="620">
        <f t="shared" si="68"/>
        <v>1</v>
      </c>
      <c r="J716" s="620">
        <f t="shared" si="68"/>
        <v>1</v>
      </c>
      <c r="K716" s="620">
        <f t="shared" si="68"/>
        <v>1</v>
      </c>
      <c r="L716" s="620">
        <f t="shared" si="68"/>
        <v>1</v>
      </c>
      <c r="M716" s="621">
        <f t="shared" si="68"/>
        <v>1</v>
      </c>
    </row>
    <row r="717" spans="1:13" x14ac:dyDescent="0.25">
      <c r="A717" s="575">
        <f t="shared" si="67"/>
        <v>65897</v>
      </c>
      <c r="B717" s="627">
        <v>0.36033024982333545</v>
      </c>
      <c r="C717" s="625">
        <v>0.63966975017666461</v>
      </c>
      <c r="D717" s="626">
        <f t="shared" si="66"/>
        <v>1</v>
      </c>
      <c r="E717" s="627">
        <f t="shared" si="68"/>
        <v>1</v>
      </c>
      <c r="F717" s="625">
        <f t="shared" si="68"/>
        <v>0</v>
      </c>
      <c r="G717" s="626">
        <f t="shared" si="68"/>
        <v>1</v>
      </c>
      <c r="H717" s="627">
        <f t="shared" si="68"/>
        <v>1</v>
      </c>
      <c r="I717" s="625">
        <f t="shared" si="68"/>
        <v>1</v>
      </c>
      <c r="J717" s="625">
        <f t="shared" si="68"/>
        <v>1</v>
      </c>
      <c r="K717" s="625">
        <f t="shared" si="68"/>
        <v>1</v>
      </c>
      <c r="L717" s="625">
        <f t="shared" si="68"/>
        <v>1</v>
      </c>
      <c r="M717" s="626">
        <f t="shared" si="68"/>
        <v>1</v>
      </c>
    </row>
    <row r="718" spans="1:13" x14ac:dyDescent="0.25">
      <c r="A718" s="567">
        <f t="shared" si="67"/>
        <v>65927</v>
      </c>
      <c r="B718" s="628">
        <v>0.36033024982333545</v>
      </c>
      <c r="C718" s="620">
        <v>0.63966975017666461</v>
      </c>
      <c r="D718" s="621">
        <f t="shared" si="66"/>
        <v>1</v>
      </c>
      <c r="E718" s="628">
        <f t="shared" si="68"/>
        <v>1</v>
      </c>
      <c r="F718" s="620">
        <f t="shared" si="68"/>
        <v>0</v>
      </c>
      <c r="G718" s="621">
        <f t="shared" si="68"/>
        <v>1</v>
      </c>
      <c r="H718" s="628">
        <f t="shared" si="68"/>
        <v>1</v>
      </c>
      <c r="I718" s="620">
        <f t="shared" si="68"/>
        <v>1</v>
      </c>
      <c r="J718" s="620">
        <f t="shared" si="68"/>
        <v>1</v>
      </c>
      <c r="K718" s="620">
        <f t="shared" si="68"/>
        <v>1</v>
      </c>
      <c r="L718" s="620">
        <f t="shared" si="68"/>
        <v>1</v>
      </c>
      <c r="M718" s="621">
        <f t="shared" si="68"/>
        <v>1</v>
      </c>
    </row>
    <row r="719" spans="1:13" x14ac:dyDescent="0.25">
      <c r="A719" s="575">
        <f t="shared" si="67"/>
        <v>65958</v>
      </c>
      <c r="B719" s="627">
        <v>0.36033024982333545</v>
      </c>
      <c r="C719" s="625">
        <v>0.63966975017666461</v>
      </c>
      <c r="D719" s="626">
        <f t="shared" si="66"/>
        <v>1</v>
      </c>
      <c r="E719" s="627">
        <f t="shared" si="68"/>
        <v>1</v>
      </c>
      <c r="F719" s="625">
        <f t="shared" si="68"/>
        <v>0</v>
      </c>
      <c r="G719" s="626">
        <f t="shared" si="68"/>
        <v>1</v>
      </c>
      <c r="H719" s="627">
        <f t="shared" si="68"/>
        <v>1</v>
      </c>
      <c r="I719" s="625">
        <f t="shared" si="68"/>
        <v>1</v>
      </c>
      <c r="J719" s="625">
        <f t="shared" si="68"/>
        <v>1</v>
      </c>
      <c r="K719" s="625">
        <f t="shared" si="68"/>
        <v>1</v>
      </c>
      <c r="L719" s="625">
        <f t="shared" si="68"/>
        <v>1</v>
      </c>
      <c r="M719" s="626">
        <f t="shared" si="68"/>
        <v>1</v>
      </c>
    </row>
    <row r="720" spans="1:13" x14ac:dyDescent="0.25">
      <c r="A720" s="567">
        <f t="shared" si="67"/>
        <v>65989</v>
      </c>
      <c r="B720" s="628">
        <v>0.36033024982333545</v>
      </c>
      <c r="C720" s="620">
        <v>0.63966975017666461</v>
      </c>
      <c r="D720" s="621">
        <f t="shared" si="66"/>
        <v>1</v>
      </c>
      <c r="E720" s="628">
        <f t="shared" si="68"/>
        <v>1</v>
      </c>
      <c r="F720" s="620">
        <f t="shared" si="68"/>
        <v>0</v>
      </c>
      <c r="G720" s="621">
        <f t="shared" si="68"/>
        <v>1</v>
      </c>
      <c r="H720" s="628">
        <f t="shared" si="68"/>
        <v>1</v>
      </c>
      <c r="I720" s="620">
        <f t="shared" si="68"/>
        <v>1</v>
      </c>
      <c r="J720" s="620">
        <f t="shared" si="68"/>
        <v>1</v>
      </c>
      <c r="K720" s="620">
        <f t="shared" si="68"/>
        <v>1</v>
      </c>
      <c r="L720" s="620">
        <f t="shared" si="68"/>
        <v>1</v>
      </c>
      <c r="M720" s="621">
        <f t="shared" si="68"/>
        <v>1</v>
      </c>
    </row>
    <row r="721" spans="1:13" x14ac:dyDescent="0.25">
      <c r="A721" s="575">
        <f t="shared" si="67"/>
        <v>66019</v>
      </c>
      <c r="B721" s="627">
        <v>0.36033024982333545</v>
      </c>
      <c r="C721" s="625">
        <v>0.63966975017666461</v>
      </c>
      <c r="D721" s="626">
        <f t="shared" si="66"/>
        <v>1</v>
      </c>
      <c r="E721" s="627">
        <f t="shared" si="68"/>
        <v>1</v>
      </c>
      <c r="F721" s="625">
        <f t="shared" si="68"/>
        <v>0</v>
      </c>
      <c r="G721" s="626">
        <f t="shared" si="68"/>
        <v>1</v>
      </c>
      <c r="H721" s="627">
        <f t="shared" si="68"/>
        <v>1</v>
      </c>
      <c r="I721" s="625">
        <f t="shared" si="68"/>
        <v>1</v>
      </c>
      <c r="J721" s="625">
        <f t="shared" si="68"/>
        <v>1</v>
      </c>
      <c r="K721" s="625">
        <f t="shared" si="68"/>
        <v>1</v>
      </c>
      <c r="L721" s="625">
        <f t="shared" si="68"/>
        <v>1</v>
      </c>
      <c r="M721" s="626">
        <f t="shared" si="68"/>
        <v>1</v>
      </c>
    </row>
  </sheetData>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0173F-F180-4DAB-8A49-DF62E7D91A07}">
  <sheetPr codeName="Sheet12">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85546875" bestFit="1" customWidth="1"/>
    <col min="2" max="2" width="7.85546875" bestFit="1" customWidth="1"/>
    <col min="3" max="3" width="7.7109375" bestFit="1" customWidth="1"/>
    <col min="4" max="4" width="7.42578125" bestFit="1" customWidth="1"/>
    <col min="5" max="5" width="8.7109375" bestFit="1" customWidth="1"/>
    <col min="6" max="6" width="8.5703125" bestFit="1" customWidth="1"/>
    <col min="7" max="8" width="7.42578125" bestFit="1" customWidth="1"/>
    <col min="10" max="10" width="8.5703125" bestFit="1" customWidth="1"/>
    <col min="11"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44135</v>
      </c>
      <c r="B2" s="595" t="str">
        <f>+asset_level_drivers!$B$1</f>
        <v>Farmar</v>
      </c>
      <c r="C2" s="568">
        <v>109</v>
      </c>
      <c r="D2" s="579">
        <v>181.65614050000002</v>
      </c>
      <c r="E2" s="579">
        <v>983.07058329999995</v>
      </c>
      <c r="F2" s="579">
        <v>132.71452874549999</v>
      </c>
      <c r="G2" s="579">
        <v>498.40301460000001</v>
      </c>
      <c r="H2" s="579">
        <v>136.13561572987518</v>
      </c>
      <c r="I2" s="579">
        <v>552.54498469653868</v>
      </c>
      <c r="J2" s="579">
        <v>99.458097245376962</v>
      </c>
      <c r="K2" s="580">
        <v>1102.3670678397102</v>
      </c>
      <c r="L2" s="581">
        <f t="shared" ref="L2:L65" si="0">+P2+O2</f>
        <v>0</v>
      </c>
      <c r="M2" s="571">
        <f>(+-9082.39353/2-400-700-100-2000-1395.23885-1000)*-1</f>
        <v>10136.435615</v>
      </c>
      <c r="N2" s="571">
        <v>0</v>
      </c>
      <c r="O2" s="582">
        <v>0</v>
      </c>
      <c r="P2" s="581">
        <v>0</v>
      </c>
      <c r="Q2" s="566">
        <f t="shared" ref="Q2:Q4" si="1">2.5+9.12</f>
        <v>11.62</v>
      </c>
    </row>
    <row r="3" spans="1:17" x14ac:dyDescent="0.25">
      <c r="A3" s="567">
        <f t="shared" ref="A3:A66" si="2">+EOMONTH(A2,1)</f>
        <v>44165</v>
      </c>
      <c r="B3" s="596" t="str">
        <f>+asset_level_drivers!$B$1</f>
        <v>Farmar</v>
      </c>
      <c r="C3" s="562">
        <v>109</v>
      </c>
      <c r="D3" s="583">
        <v>194.706153</v>
      </c>
      <c r="E3" s="583">
        <v>976.06752900000015</v>
      </c>
      <c r="F3" s="583">
        <v>131.76911641500001</v>
      </c>
      <c r="G3" s="583">
        <v>366.50244600000002</v>
      </c>
      <c r="H3" s="583">
        <v>145.91547498528013</v>
      </c>
      <c r="I3" s="583">
        <v>548.60884562701915</v>
      </c>
      <c r="J3" s="583">
        <v>98.749592212863476</v>
      </c>
      <c r="K3" s="481">
        <v>1023.7544061841591</v>
      </c>
      <c r="L3" s="581">
        <f t="shared" si="0"/>
        <v>500</v>
      </c>
      <c r="M3" s="563">
        <v>0</v>
      </c>
      <c r="N3" s="563">
        <v>0</v>
      </c>
      <c r="O3" s="584">
        <v>0</v>
      </c>
      <c r="P3" s="581">
        <v>500</v>
      </c>
      <c r="Q3" s="574">
        <f t="shared" si="1"/>
        <v>11.62</v>
      </c>
    </row>
    <row r="4" spans="1:17" x14ac:dyDescent="0.25">
      <c r="A4" s="560">
        <f t="shared" si="2"/>
        <v>44196</v>
      </c>
      <c r="B4" s="597" t="str">
        <f>+asset_level_drivers!$B$1</f>
        <v>Farmar</v>
      </c>
      <c r="C4" s="568">
        <v>109</v>
      </c>
      <c r="D4" s="579">
        <v>200.5704154</v>
      </c>
      <c r="E4" s="579">
        <v>1016.8515034</v>
      </c>
      <c r="F4" s="579">
        <v>137.27495295899999</v>
      </c>
      <c r="G4" s="579">
        <v>306.20198229999994</v>
      </c>
      <c r="H4" s="579">
        <v>150.3102340637686</v>
      </c>
      <c r="I4" s="579">
        <v>571.53190007857836</v>
      </c>
      <c r="J4" s="579">
        <v>102.87574201414409</v>
      </c>
      <c r="K4" s="580">
        <v>1010.6459285230623</v>
      </c>
      <c r="L4" s="581">
        <f t="shared" si="0"/>
        <v>500</v>
      </c>
      <c r="M4" s="571">
        <v>0</v>
      </c>
      <c r="N4" s="571">
        <v>0</v>
      </c>
      <c r="O4" s="582">
        <v>0</v>
      </c>
      <c r="P4" s="581">
        <v>500</v>
      </c>
      <c r="Q4" s="566">
        <f t="shared" si="1"/>
        <v>11.62</v>
      </c>
    </row>
    <row r="5" spans="1:17" x14ac:dyDescent="0.25">
      <c r="A5" s="586">
        <f t="shared" si="2"/>
        <v>44227</v>
      </c>
      <c r="B5" s="598" t="str">
        <f>+asset_level_drivers!$B$1</f>
        <v>Farmar</v>
      </c>
      <c r="C5" s="562">
        <v>109</v>
      </c>
      <c r="D5" s="583">
        <v>179.01653699999997</v>
      </c>
      <c r="E5" s="583">
        <v>979.27434499999981</v>
      </c>
      <c r="F5" s="583">
        <v>132.20203657499997</v>
      </c>
      <c r="G5" s="583">
        <v>318.30266799999998</v>
      </c>
      <c r="H5" s="583">
        <v>134.15746048135918</v>
      </c>
      <c r="I5" s="583">
        <v>550.41126971308688</v>
      </c>
      <c r="J5" s="583">
        <v>99.074028548355628</v>
      </c>
      <c r="K5" s="481">
        <v>910.3224891903526</v>
      </c>
      <c r="L5" s="581">
        <f t="shared" si="0"/>
        <v>437.5</v>
      </c>
      <c r="M5" s="563">
        <v>0</v>
      </c>
      <c r="N5" s="563">
        <v>0</v>
      </c>
      <c r="O5" s="584">
        <v>0</v>
      </c>
      <c r="P5" s="599">
        <f t="shared" ref="P5:P8" si="3">1000/4+2250/12</f>
        <v>437.5</v>
      </c>
      <c r="Q5" s="574">
        <f t="shared" ref="Q5:Q25" si="4">2.5+4.75</f>
        <v>7.25</v>
      </c>
    </row>
    <row r="6" spans="1:17" x14ac:dyDescent="0.25">
      <c r="A6" s="560">
        <f t="shared" si="2"/>
        <v>44255</v>
      </c>
      <c r="B6" s="597" t="str">
        <f>+asset_level_drivers!$B$1</f>
        <v>Farmar</v>
      </c>
      <c r="C6" s="568">
        <v>109</v>
      </c>
      <c r="D6" s="579">
        <v>136</v>
      </c>
      <c r="E6" s="579">
        <v>799.76900000000001</v>
      </c>
      <c r="F6" s="579">
        <v>107.96881500000001</v>
      </c>
      <c r="G6" s="579">
        <v>259.14464800000002</v>
      </c>
      <c r="H6" s="579">
        <v>101.9202746920797</v>
      </c>
      <c r="I6" s="579">
        <v>449.51843476218687</v>
      </c>
      <c r="J6" s="579">
        <v>80.913318257193652</v>
      </c>
      <c r="K6" s="580">
        <v>811.27855022229653</v>
      </c>
      <c r="L6" s="581">
        <f t="shared" si="0"/>
        <v>437.5</v>
      </c>
      <c r="M6" s="571"/>
      <c r="N6" s="571">
        <v>0</v>
      </c>
      <c r="O6" s="582">
        <v>0</v>
      </c>
      <c r="P6" s="599">
        <f t="shared" si="3"/>
        <v>437.5</v>
      </c>
      <c r="Q6" s="566">
        <f t="shared" si="4"/>
        <v>7.25</v>
      </c>
    </row>
    <row r="7" spans="1:17" x14ac:dyDescent="0.25">
      <c r="A7" s="586">
        <f t="shared" si="2"/>
        <v>44286</v>
      </c>
      <c r="B7" s="598" t="str">
        <f>+asset_level_drivers!$B$1</f>
        <v>Farmar</v>
      </c>
      <c r="C7" s="562">
        <v>109</v>
      </c>
      <c r="D7" s="583">
        <v>165.858</v>
      </c>
      <c r="E7" s="583">
        <v>1076.0219366442811</v>
      </c>
      <c r="F7" s="583">
        <v>145.26296144697795</v>
      </c>
      <c r="G7" s="583">
        <v>262.90869050000003</v>
      </c>
      <c r="H7" s="583">
        <v>124.2962714696982</v>
      </c>
      <c r="I7" s="583">
        <v>604.7892538096803</v>
      </c>
      <c r="J7" s="583">
        <v>108.86206568574248</v>
      </c>
      <c r="K7" s="481">
        <v>888.88212698685493</v>
      </c>
      <c r="L7" s="581">
        <f t="shared" si="0"/>
        <v>437.5</v>
      </c>
      <c r="M7" s="563"/>
      <c r="N7" s="563">
        <v>0</v>
      </c>
      <c r="O7" s="584">
        <v>0</v>
      </c>
      <c r="P7" s="599">
        <f t="shared" si="3"/>
        <v>437.5</v>
      </c>
      <c r="Q7" s="574">
        <f t="shared" si="4"/>
        <v>7.25</v>
      </c>
    </row>
    <row r="8" spans="1:17" x14ac:dyDescent="0.25">
      <c r="A8" s="575">
        <f t="shared" si="2"/>
        <v>44316</v>
      </c>
      <c r="B8" s="600" t="str">
        <f>+asset_level_drivers!$B$1</f>
        <v>Farmar</v>
      </c>
      <c r="C8" s="588">
        <v>113</v>
      </c>
      <c r="D8" s="589">
        <v>147.98112</v>
      </c>
      <c r="E8" s="589">
        <v>981.42419999999993</v>
      </c>
      <c r="F8" s="589">
        <v>132.492267</v>
      </c>
      <c r="G8" s="589">
        <v>380.12729999999993</v>
      </c>
      <c r="H8" s="589">
        <v>110.89909117383536</v>
      </c>
      <c r="I8" s="589">
        <v>551.61961794184492</v>
      </c>
      <c r="J8" s="589">
        <v>99.291531229532112</v>
      </c>
      <c r="K8" s="590">
        <v>983.69881366930531</v>
      </c>
      <c r="L8" s="581">
        <f t="shared" si="0"/>
        <v>437.5</v>
      </c>
      <c r="M8" s="581">
        <v>0</v>
      </c>
      <c r="N8" s="571">
        <v>0</v>
      </c>
      <c r="O8" s="582">
        <v>0</v>
      </c>
      <c r="P8" s="599">
        <f t="shared" si="3"/>
        <v>437.5</v>
      </c>
      <c r="Q8" s="566">
        <f t="shared" si="4"/>
        <v>7.25</v>
      </c>
    </row>
    <row r="9" spans="1:17" x14ac:dyDescent="0.25">
      <c r="A9" s="567">
        <f t="shared" si="2"/>
        <v>44347</v>
      </c>
      <c r="B9" s="596" t="str">
        <f>+asset_level_drivers!$B$1</f>
        <v>Farmar</v>
      </c>
      <c r="C9" s="591">
        <v>113</v>
      </c>
      <c r="D9" s="592">
        <v>181.04358049999999</v>
      </c>
      <c r="E9" s="592">
        <v>997.04773000000012</v>
      </c>
      <c r="F9" s="592">
        <v>134.60144355000003</v>
      </c>
      <c r="G9" s="592">
        <v>390.79561000000001</v>
      </c>
      <c r="H9" s="592">
        <v>135.67655482204148</v>
      </c>
      <c r="I9" s="592">
        <v>560.40098450026392</v>
      </c>
      <c r="J9" s="592">
        <v>100.87217721004752</v>
      </c>
      <c r="K9" s="484">
        <v>976.32693676597194</v>
      </c>
      <c r="L9" s="581">
        <f t="shared" si="0"/>
        <v>187.5</v>
      </c>
      <c r="M9" s="581">
        <v>0</v>
      </c>
      <c r="N9" s="563">
        <v>0</v>
      </c>
      <c r="O9" s="584">
        <v>0</v>
      </c>
      <c r="P9" s="599">
        <f t="shared" ref="P9:P16" si="5">2250/12</f>
        <v>187.5</v>
      </c>
      <c r="Q9" s="574">
        <f t="shared" si="4"/>
        <v>7.25</v>
      </c>
    </row>
    <row r="10" spans="1:17" x14ac:dyDescent="0.25">
      <c r="A10" s="575">
        <f t="shared" si="2"/>
        <v>44377</v>
      </c>
      <c r="B10" s="600" t="str">
        <f>+asset_level_drivers!$B$1</f>
        <v>Farmar</v>
      </c>
      <c r="C10" s="588">
        <v>113</v>
      </c>
      <c r="D10" s="589">
        <v>184.55516999999998</v>
      </c>
      <c r="E10" s="589">
        <v>964.15410000000008</v>
      </c>
      <c r="F10" s="589">
        <v>130.16080350000001</v>
      </c>
      <c r="G10" s="589">
        <v>312.98101500000001</v>
      </c>
      <c r="H10" s="589">
        <v>138.30818839884901</v>
      </c>
      <c r="I10" s="589">
        <v>541.91277969206737</v>
      </c>
      <c r="J10" s="589">
        <v>97.544300344572136</v>
      </c>
      <c r="K10" s="590">
        <v>926.21624860261625</v>
      </c>
      <c r="L10" s="581">
        <f t="shared" si="0"/>
        <v>187.5</v>
      </c>
      <c r="M10" s="581">
        <v>0</v>
      </c>
      <c r="N10" s="571">
        <v>0</v>
      </c>
      <c r="O10" s="601">
        <v>0</v>
      </c>
      <c r="P10" s="599">
        <f t="shared" si="5"/>
        <v>187.5</v>
      </c>
      <c r="Q10" s="566">
        <f t="shared" si="4"/>
        <v>7.25</v>
      </c>
    </row>
    <row r="11" spans="1:17" x14ac:dyDescent="0.25">
      <c r="A11" s="567">
        <f t="shared" si="2"/>
        <v>44408</v>
      </c>
      <c r="B11" s="596" t="str">
        <f>+asset_level_drivers!$B$1</f>
        <v>Farmar</v>
      </c>
      <c r="C11" s="602">
        <v>113</v>
      </c>
      <c r="D11" s="603">
        <v>160.46378579394408</v>
      </c>
      <c r="E11" s="603">
        <v>1192.4144714254953</v>
      </c>
      <c r="F11" s="603">
        <v>149.05180892818692</v>
      </c>
      <c r="G11" s="603">
        <v>261.16294206824199</v>
      </c>
      <c r="H11" s="603">
        <v>120.25377298713101</v>
      </c>
      <c r="I11" s="603">
        <v>643.40052604145728</v>
      </c>
      <c r="J11" s="603">
        <v>111.70148021553079</v>
      </c>
      <c r="K11" s="604">
        <v>960.92946050061687</v>
      </c>
      <c r="L11" s="581">
        <f t="shared" si="0"/>
        <v>187.5</v>
      </c>
      <c r="M11" s="581">
        <v>0</v>
      </c>
      <c r="N11" s="563">
        <v>0</v>
      </c>
      <c r="O11" s="584">
        <v>0</v>
      </c>
      <c r="P11" s="599">
        <f t="shared" si="5"/>
        <v>187.5</v>
      </c>
      <c r="Q11" s="574">
        <f t="shared" si="4"/>
        <v>7.25</v>
      </c>
    </row>
    <row r="12" spans="1:17" x14ac:dyDescent="0.25">
      <c r="A12" s="575">
        <f t="shared" si="2"/>
        <v>44439</v>
      </c>
      <c r="B12" s="600" t="str">
        <f>+asset_level_drivers!$B$1</f>
        <v>Farmar</v>
      </c>
      <c r="C12" s="588">
        <v>113</v>
      </c>
      <c r="D12" s="589">
        <v>150.38121753486922</v>
      </c>
      <c r="E12" s="589">
        <v>1161.3860951241031</v>
      </c>
      <c r="F12" s="589">
        <v>145.17326189051289</v>
      </c>
      <c r="G12" s="589">
        <v>234.06401084602709</v>
      </c>
      <c r="H12" s="589">
        <v>112.69775735061222</v>
      </c>
      <c r="I12" s="589">
        <v>626.65829914558446</v>
      </c>
      <c r="J12" s="589">
        <v>108.79484360166397</v>
      </c>
      <c r="K12" s="590">
        <v>949.19585145649148</v>
      </c>
      <c r="L12" s="593">
        <f t="shared" si="0"/>
        <v>187.5</v>
      </c>
      <c r="M12" s="581">
        <v>0</v>
      </c>
      <c r="N12" s="571">
        <v>0</v>
      </c>
      <c r="O12" s="582">
        <v>0</v>
      </c>
      <c r="P12" s="599">
        <f t="shared" si="5"/>
        <v>187.5</v>
      </c>
      <c r="Q12" s="566">
        <f t="shared" si="4"/>
        <v>7.25</v>
      </c>
    </row>
    <row r="13" spans="1:17" x14ac:dyDescent="0.25">
      <c r="A13" s="567">
        <f t="shared" si="2"/>
        <v>44469</v>
      </c>
      <c r="B13" s="596" t="str">
        <f>+asset_level_drivers!$B$1</f>
        <v>Farmar</v>
      </c>
      <c r="C13" s="591">
        <v>113</v>
      </c>
      <c r="D13" s="592">
        <v>138.5907085539464</v>
      </c>
      <c r="E13" s="592">
        <v>1136.7026647877437</v>
      </c>
      <c r="F13" s="592">
        <v>142.08783309846797</v>
      </c>
      <c r="G13" s="592">
        <v>207.27068213507951</v>
      </c>
      <c r="H13" s="592">
        <v>103.86178739403071</v>
      </c>
      <c r="I13" s="592">
        <v>613.33966502674843</v>
      </c>
      <c r="J13" s="592">
        <v>106.48258073381051</v>
      </c>
      <c r="K13" s="484">
        <v>910.1168241721706</v>
      </c>
      <c r="L13" s="581">
        <f t="shared" si="0"/>
        <v>187.5</v>
      </c>
      <c r="M13" s="581">
        <v>0</v>
      </c>
      <c r="N13" s="563">
        <v>0</v>
      </c>
      <c r="O13" s="584">
        <v>0</v>
      </c>
      <c r="P13" s="599">
        <f t="shared" si="5"/>
        <v>187.5</v>
      </c>
      <c r="Q13" s="574">
        <f t="shared" si="4"/>
        <v>7.25</v>
      </c>
    </row>
    <row r="14" spans="1:17" x14ac:dyDescent="0.25">
      <c r="A14" s="575">
        <f t="shared" si="2"/>
        <v>44500</v>
      </c>
      <c r="B14" s="600" t="str">
        <f>+asset_level_drivers!$B$1</f>
        <v>Farmar</v>
      </c>
      <c r="C14" s="588">
        <v>113</v>
      </c>
      <c r="D14" s="589">
        <v>137.30290819172643</v>
      </c>
      <c r="E14" s="589">
        <v>1157.4713175425582</v>
      </c>
      <c r="F14" s="589">
        <v>144.68391469281977</v>
      </c>
      <c r="G14" s="589">
        <v>198.5321083563434</v>
      </c>
      <c r="H14" s="589">
        <v>102.89669205089821</v>
      </c>
      <c r="I14" s="589">
        <v>624.54597158192257</v>
      </c>
      <c r="J14" s="589">
        <v>108.42812006630601</v>
      </c>
      <c r="K14" s="590">
        <v>923.27645130880251</v>
      </c>
      <c r="L14" s="594">
        <f t="shared" si="0"/>
        <v>187.5</v>
      </c>
      <c r="M14" s="571">
        <v>0</v>
      </c>
      <c r="N14" s="571">
        <v>0</v>
      </c>
      <c r="O14" s="582">
        <v>0</v>
      </c>
      <c r="P14" s="599">
        <f t="shared" si="5"/>
        <v>187.5</v>
      </c>
      <c r="Q14" s="566">
        <f t="shared" si="4"/>
        <v>7.25</v>
      </c>
    </row>
    <row r="15" spans="1:17" x14ac:dyDescent="0.25">
      <c r="A15" s="567">
        <f t="shared" si="2"/>
        <v>44530</v>
      </c>
      <c r="B15" s="596" t="str">
        <f>+asset_level_drivers!$B$1</f>
        <v>Farmar</v>
      </c>
      <c r="C15" s="591">
        <v>113</v>
      </c>
      <c r="D15" s="592">
        <v>127.66919512152937</v>
      </c>
      <c r="E15" s="592">
        <v>1098.6732418547667</v>
      </c>
      <c r="F15" s="592">
        <v>137.33415523184584</v>
      </c>
      <c r="G15" s="592">
        <v>179.76352355430507</v>
      </c>
      <c r="H15" s="592">
        <v>95.677054680169078</v>
      </c>
      <c r="I15" s="592">
        <v>592.81982791769394</v>
      </c>
      <c r="J15" s="592">
        <v>102.92010901348854</v>
      </c>
      <c r="K15" s="484">
        <v>887.94524561028732</v>
      </c>
      <c r="L15" s="594">
        <f t="shared" si="0"/>
        <v>187.5</v>
      </c>
      <c r="M15" s="563">
        <v>0</v>
      </c>
      <c r="N15" s="563">
        <v>0</v>
      </c>
      <c r="O15" s="601">
        <v>0</v>
      </c>
      <c r="P15" s="605">
        <f t="shared" si="5"/>
        <v>187.5</v>
      </c>
      <c r="Q15" s="574">
        <f t="shared" si="4"/>
        <v>7.25</v>
      </c>
    </row>
    <row r="16" spans="1:17" x14ac:dyDescent="0.25">
      <c r="A16" s="575">
        <f t="shared" si="2"/>
        <v>44561</v>
      </c>
      <c r="B16" s="600" t="str">
        <f>+asset_level_drivers!$B$1</f>
        <v>Farmar</v>
      </c>
      <c r="C16" s="588">
        <v>113</v>
      </c>
      <c r="D16" s="589">
        <v>127.26357257793211</v>
      </c>
      <c r="E16" s="589">
        <v>1115.8665146931169</v>
      </c>
      <c r="F16" s="589">
        <v>139.48331433663961</v>
      </c>
      <c r="G16" s="589">
        <v>175.07431595807992</v>
      </c>
      <c r="H16" s="589">
        <v>95.373075554693102</v>
      </c>
      <c r="I16" s="589">
        <v>602.09693839702618</v>
      </c>
      <c r="J16" s="589">
        <v>104.53071847170592</v>
      </c>
      <c r="K16" s="590">
        <v>912.71980297209075</v>
      </c>
      <c r="L16" s="594">
        <f t="shared" si="0"/>
        <v>187.5</v>
      </c>
      <c r="M16" s="571">
        <v>0</v>
      </c>
      <c r="N16" s="571">
        <v>0</v>
      </c>
      <c r="O16" s="582">
        <v>0</v>
      </c>
      <c r="P16" s="599">
        <f t="shared" si="5"/>
        <v>187.5</v>
      </c>
      <c r="Q16" s="566">
        <f t="shared" si="4"/>
        <v>7.25</v>
      </c>
    </row>
    <row r="17" spans="1:17" x14ac:dyDescent="0.25">
      <c r="A17" s="567">
        <f t="shared" si="2"/>
        <v>44592</v>
      </c>
      <c r="B17" s="596" t="str">
        <f>+asset_level_drivers!$B$1</f>
        <v>Farmar</v>
      </c>
      <c r="C17" s="591">
        <v>113</v>
      </c>
      <c r="D17" s="592">
        <v>123.0586314671468</v>
      </c>
      <c r="E17" s="592">
        <v>1034.389648181766</v>
      </c>
      <c r="F17" s="592">
        <v>129.29870602272075</v>
      </c>
      <c r="G17" s="592">
        <v>166.44378329164454</v>
      </c>
      <c r="H17" s="592">
        <v>92.221834723257388</v>
      </c>
      <c r="I17" s="592">
        <v>558.13381984233149</v>
      </c>
      <c r="J17" s="592">
        <v>96.89823261151588</v>
      </c>
      <c r="K17" s="484">
        <v>903.24465817782743</v>
      </c>
      <c r="L17" s="594">
        <f t="shared" si="0"/>
        <v>2110.833333333333</v>
      </c>
      <c r="M17" s="563">
        <v>0</v>
      </c>
      <c r="N17" s="563">
        <v>0</v>
      </c>
      <c r="O17" s="584">
        <v>0</v>
      </c>
      <c r="P17" s="606">
        <f>(2250/12)+(5.77/3*1000)</f>
        <v>2110.833333333333</v>
      </c>
      <c r="Q17" s="574">
        <f t="shared" si="4"/>
        <v>7.25</v>
      </c>
    </row>
    <row r="18" spans="1:17" x14ac:dyDescent="0.25">
      <c r="A18" s="575">
        <f t="shared" si="2"/>
        <v>44620</v>
      </c>
      <c r="B18" s="600" t="str">
        <f>+asset_level_drivers!$B$1</f>
        <v>Farmar</v>
      </c>
      <c r="C18" s="588">
        <v>113</v>
      </c>
      <c r="D18" s="589">
        <v>107.88253592312113</v>
      </c>
      <c r="E18" s="589">
        <v>917.32535360943893</v>
      </c>
      <c r="F18" s="589">
        <v>114.66566920117987</v>
      </c>
      <c r="G18" s="589">
        <v>144.28315172805634</v>
      </c>
      <c r="H18" s="589">
        <v>80.848659527666626</v>
      </c>
      <c r="I18" s="589">
        <v>494.96851070408735</v>
      </c>
      <c r="J18" s="589">
        <v>85.932033108348492</v>
      </c>
      <c r="K18" s="590">
        <v>812.91679729421514</v>
      </c>
      <c r="L18" s="594">
        <f t="shared" si="0"/>
        <v>2110.833333333333</v>
      </c>
      <c r="M18" s="571">
        <v>0</v>
      </c>
      <c r="N18" s="571">
        <v>0</v>
      </c>
      <c r="O18" s="582">
        <v>0</v>
      </c>
      <c r="P18" s="606">
        <f>(2250/12)+(5.77/3*1000)</f>
        <v>2110.833333333333</v>
      </c>
      <c r="Q18" s="566">
        <f t="shared" si="4"/>
        <v>7.25</v>
      </c>
    </row>
    <row r="19" spans="1:17" x14ac:dyDescent="0.25">
      <c r="A19" s="567">
        <f t="shared" si="2"/>
        <v>44651</v>
      </c>
      <c r="B19" s="596" t="str">
        <f>+asset_level_drivers!$B$1</f>
        <v>Farmar</v>
      </c>
      <c r="C19" s="591">
        <v>113</v>
      </c>
      <c r="D19" s="592">
        <v>116.1534849781431</v>
      </c>
      <c r="E19" s="592">
        <v>998.13090373836565</v>
      </c>
      <c r="F19" s="592">
        <v>124.76636296729571</v>
      </c>
      <c r="G19" s="592">
        <v>153.83875179136874</v>
      </c>
      <c r="H19" s="592">
        <v>87.0470227604022</v>
      </c>
      <c r="I19" s="592">
        <v>538.56940175824229</v>
      </c>
      <c r="J19" s="592">
        <v>93.501632249694836</v>
      </c>
      <c r="K19" s="484">
        <v>897.15756921185948</v>
      </c>
      <c r="L19" s="594">
        <f t="shared" si="0"/>
        <v>2110.833333333333</v>
      </c>
      <c r="M19" s="563">
        <v>0</v>
      </c>
      <c r="N19" s="563">
        <v>0</v>
      </c>
      <c r="O19" s="584">
        <v>0</v>
      </c>
      <c r="P19" s="606">
        <f>(2250/12)+(5.77/3*1000)</f>
        <v>2110.833333333333</v>
      </c>
      <c r="Q19" s="574">
        <f t="shared" si="4"/>
        <v>7.25</v>
      </c>
    </row>
    <row r="20" spans="1:17" x14ac:dyDescent="0.25">
      <c r="A20" s="575">
        <f t="shared" si="2"/>
        <v>44681</v>
      </c>
      <c r="B20" s="600" t="str">
        <f>+asset_level_drivers!$B$1</f>
        <v>Farmar</v>
      </c>
      <c r="C20" s="588">
        <v>113</v>
      </c>
      <c r="D20" s="589">
        <v>109.38852867568451</v>
      </c>
      <c r="E20" s="589">
        <v>949.08587457408737</v>
      </c>
      <c r="F20" s="589">
        <v>118.63573432176092</v>
      </c>
      <c r="G20" s="589">
        <v>143.89966157832058</v>
      </c>
      <c r="H20" s="589">
        <v>81.977271255795614</v>
      </c>
      <c r="I20" s="589">
        <v>512.10578669804306</v>
      </c>
      <c r="J20" s="589">
        <v>88.90725463507691</v>
      </c>
      <c r="K20" s="590">
        <v>865.85835466485275</v>
      </c>
      <c r="L20" s="594">
        <f t="shared" si="0"/>
        <v>1562.5</v>
      </c>
      <c r="M20" s="571">
        <v>0</v>
      </c>
      <c r="N20" s="571">
        <v>0</v>
      </c>
      <c r="O20" s="582">
        <v>175</v>
      </c>
      <c r="P20" s="606">
        <f>(2250/12)+(+(1500+2100)/3)</f>
        <v>1387.5</v>
      </c>
      <c r="Q20" s="566">
        <f t="shared" si="4"/>
        <v>7.25</v>
      </c>
    </row>
    <row r="21" spans="1:17" x14ac:dyDescent="0.25">
      <c r="A21" s="567">
        <f t="shared" si="2"/>
        <v>44712</v>
      </c>
      <c r="B21" s="596" t="str">
        <f>+asset_level_drivers!$B$1</f>
        <v>Farmar</v>
      </c>
      <c r="C21" s="591">
        <v>113</v>
      </c>
      <c r="D21" s="592">
        <v>110.16230525383961</v>
      </c>
      <c r="E21" s="592">
        <v>963.92704320115274</v>
      </c>
      <c r="F21" s="592">
        <v>120.49088040014409</v>
      </c>
      <c r="G21" s="592">
        <v>144.29087806601086</v>
      </c>
      <c r="H21" s="592">
        <v>82.557150089588731</v>
      </c>
      <c r="I21" s="592">
        <v>520.11375366804168</v>
      </c>
      <c r="J21" s="592">
        <v>90.297526678479471</v>
      </c>
      <c r="K21" s="484">
        <v>892.60165711372781</v>
      </c>
      <c r="L21" s="594">
        <f t="shared" si="0"/>
        <v>1387.5</v>
      </c>
      <c r="M21" s="563">
        <v>0</v>
      </c>
      <c r="N21" s="563">
        <v>0</v>
      </c>
      <c r="O21" s="584">
        <v>0</v>
      </c>
      <c r="P21" s="606">
        <f>(2250/12)+(+(1500+2100)/3)</f>
        <v>1387.5</v>
      </c>
      <c r="Q21" s="574">
        <f t="shared" si="4"/>
        <v>7.25</v>
      </c>
    </row>
    <row r="22" spans="1:17" x14ac:dyDescent="0.25">
      <c r="A22" s="575">
        <f t="shared" si="2"/>
        <v>44742</v>
      </c>
      <c r="B22" s="600" t="str">
        <f>+asset_level_drivers!$B$1</f>
        <v>Farmar</v>
      </c>
      <c r="C22" s="588">
        <v>113</v>
      </c>
      <c r="D22" s="589">
        <v>104.03107339690045</v>
      </c>
      <c r="E22" s="589">
        <v>917.51029571237439</v>
      </c>
      <c r="F22" s="589">
        <v>114.6887869640468</v>
      </c>
      <c r="G22" s="589">
        <v>135.70777560142523</v>
      </c>
      <c r="H22" s="589">
        <v>77.9623204200294</v>
      </c>
      <c r="I22" s="589">
        <v>495.06830138020484</v>
      </c>
      <c r="J22" s="589">
        <v>85.949357878507783</v>
      </c>
      <c r="K22" s="590">
        <v>861.91672916613129</v>
      </c>
      <c r="L22" s="594">
        <f t="shared" si="0"/>
        <v>1387.5</v>
      </c>
      <c r="M22" s="571">
        <v>0</v>
      </c>
      <c r="N22" s="571">
        <v>0</v>
      </c>
      <c r="O22" s="582">
        <v>0</v>
      </c>
      <c r="P22" s="606">
        <f>(2250/12)+(+(1500+2100)/3)</f>
        <v>1387.5</v>
      </c>
      <c r="Q22" s="566">
        <f t="shared" si="4"/>
        <v>7.25</v>
      </c>
    </row>
    <row r="23" spans="1:17" x14ac:dyDescent="0.25">
      <c r="A23" s="567">
        <f t="shared" si="2"/>
        <v>44773</v>
      </c>
      <c r="B23" s="596" t="str">
        <f>+asset_level_drivers!$B$1</f>
        <v>Farmar</v>
      </c>
      <c r="C23" s="591">
        <v>113</v>
      </c>
      <c r="D23" s="592">
        <v>105.01882954950374</v>
      </c>
      <c r="E23" s="592">
        <v>932.24937876197441</v>
      </c>
      <c r="F23" s="592">
        <v>116.5311723452468</v>
      </c>
      <c r="G23" s="592">
        <v>136.62235306366475</v>
      </c>
      <c r="H23" s="592">
        <v>78.702558496515579</v>
      </c>
      <c r="I23" s="592">
        <v>503.02118522615865</v>
      </c>
      <c r="J23" s="592">
        <v>87.330066879541434</v>
      </c>
      <c r="K23" s="484">
        <v>888.89027579458138</v>
      </c>
      <c r="L23" s="594">
        <f t="shared" si="0"/>
        <v>1387.5</v>
      </c>
      <c r="M23" s="563">
        <v>0</v>
      </c>
      <c r="N23" s="563">
        <v>0</v>
      </c>
      <c r="O23" s="584">
        <v>400</v>
      </c>
      <c r="P23" s="599">
        <f>(2250/12)+(2400/3)</f>
        <v>987.5</v>
      </c>
      <c r="Q23" s="574">
        <f t="shared" si="4"/>
        <v>7.25</v>
      </c>
    </row>
    <row r="24" spans="1:17" x14ac:dyDescent="0.25">
      <c r="A24" s="575">
        <f t="shared" si="2"/>
        <v>44804</v>
      </c>
      <c r="B24" s="600" t="str">
        <f>+asset_level_drivers!$B$1</f>
        <v>Farmar</v>
      </c>
      <c r="C24" s="588">
        <v>113</v>
      </c>
      <c r="D24" s="589">
        <v>102.66186687770283</v>
      </c>
      <c r="E24" s="589">
        <v>916.22238113411402</v>
      </c>
      <c r="F24" s="589">
        <v>114.52779764176425</v>
      </c>
      <c r="G24" s="589">
        <v>133.33737316365571</v>
      </c>
      <c r="H24" s="589">
        <v>76.936218180714647</v>
      </c>
      <c r="I24" s="589">
        <v>494.37337110469537</v>
      </c>
      <c r="J24" s="589">
        <v>85.828710261231848</v>
      </c>
      <c r="K24" s="590">
        <v>887.30360279886327</v>
      </c>
      <c r="L24" s="594">
        <f t="shared" si="0"/>
        <v>987.5</v>
      </c>
      <c r="M24" s="571">
        <v>0</v>
      </c>
      <c r="N24" s="571">
        <v>0</v>
      </c>
      <c r="O24" s="582">
        <v>0</v>
      </c>
      <c r="P24" s="599">
        <f>(2250/12)+(2400/3)</f>
        <v>987.5</v>
      </c>
      <c r="Q24" s="566">
        <f t="shared" si="4"/>
        <v>7.25</v>
      </c>
    </row>
    <row r="25" spans="1:17" x14ac:dyDescent="0.25">
      <c r="A25" s="567">
        <f t="shared" si="2"/>
        <v>44834</v>
      </c>
      <c r="B25" s="596" t="str">
        <f>+asset_level_drivers!$B$1</f>
        <v>Farmar</v>
      </c>
      <c r="C25" s="591">
        <v>113</v>
      </c>
      <c r="D25" s="592">
        <v>97.24404220852476</v>
      </c>
      <c r="E25" s="592">
        <v>872.20547703761372</v>
      </c>
      <c r="F25" s="592">
        <v>109.02568462970171</v>
      </c>
      <c r="G25" s="592">
        <v>126.11085566096395</v>
      </c>
      <c r="H25" s="592">
        <v>72.876025691625273</v>
      </c>
      <c r="I25" s="592">
        <v>470.6228213344059</v>
      </c>
      <c r="J25" s="592">
        <v>81.705350926112132</v>
      </c>
      <c r="K25" s="484">
        <v>857.24298192877507</v>
      </c>
      <c r="L25" s="594">
        <f t="shared" si="0"/>
        <v>987.5</v>
      </c>
      <c r="M25" s="563">
        <v>0</v>
      </c>
      <c r="N25" s="563">
        <v>0</v>
      </c>
      <c r="O25" s="584">
        <v>0</v>
      </c>
      <c r="P25" s="599">
        <f>(2250/12)+(2400/3)</f>
        <v>987.5</v>
      </c>
      <c r="Q25" s="574">
        <f t="shared" si="4"/>
        <v>7.25</v>
      </c>
    </row>
    <row r="26" spans="1:17" x14ac:dyDescent="0.25">
      <c r="A26" s="575">
        <f t="shared" si="2"/>
        <v>44865</v>
      </c>
      <c r="B26" s="600" t="str">
        <f>+asset_level_drivers!$B$1</f>
        <v>Farmar</v>
      </c>
      <c r="C26" s="588">
        <v>113</v>
      </c>
      <c r="D26" s="589">
        <v>98.436279954052353</v>
      </c>
      <c r="E26" s="589">
        <v>887.07965735940206</v>
      </c>
      <c r="F26" s="589">
        <v>110.88495716992526</v>
      </c>
      <c r="G26" s="589">
        <v>127.53574933066237</v>
      </c>
      <c r="H26" s="589">
        <v>73.769505092525549</v>
      </c>
      <c r="I26" s="589">
        <v>478.64860068613865</v>
      </c>
      <c r="J26" s="589">
        <v>83.098715396899081</v>
      </c>
      <c r="K26" s="590">
        <v>884.44327596042024</v>
      </c>
      <c r="L26" s="594">
        <f t="shared" si="0"/>
        <v>187.5</v>
      </c>
      <c r="M26" s="571">
        <v>0</v>
      </c>
      <c r="N26" s="571">
        <v>0</v>
      </c>
      <c r="O26" s="582">
        <v>0</v>
      </c>
      <c r="P26" s="599">
        <f>(2250/12)+0</f>
        <v>187.5</v>
      </c>
      <c r="Q26" s="566">
        <f t="shared" ref="Q26:Q37" si="6">2.5+3</f>
        <v>5.5</v>
      </c>
    </row>
    <row r="27" spans="1:17" x14ac:dyDescent="0.25">
      <c r="A27" s="567">
        <f t="shared" si="2"/>
        <v>44895</v>
      </c>
      <c r="B27" s="596" t="str">
        <f>+asset_level_drivers!$B$1</f>
        <v>Farmar</v>
      </c>
      <c r="C27" s="591">
        <v>113</v>
      </c>
      <c r="D27" s="592">
        <v>93.387100150310133</v>
      </c>
      <c r="E27" s="592">
        <v>845.36971374923019</v>
      </c>
      <c r="F27" s="592">
        <v>105.67121421865377</v>
      </c>
      <c r="G27" s="592">
        <v>120.93769959053094</v>
      </c>
      <c r="H27" s="592">
        <v>69.985580147179164</v>
      </c>
      <c r="I27" s="592">
        <v>456.1428358677511</v>
      </c>
      <c r="J27" s="592">
        <v>79.191464560373447</v>
      </c>
      <c r="K27" s="484">
        <v>854.6791595619602</v>
      </c>
      <c r="L27" s="594">
        <f t="shared" si="0"/>
        <v>187.5</v>
      </c>
      <c r="M27" s="563">
        <v>0</v>
      </c>
      <c r="N27" s="563">
        <v>0</v>
      </c>
      <c r="O27" s="584">
        <v>0</v>
      </c>
      <c r="P27" s="605">
        <f>(2250/12)+0</f>
        <v>187.5</v>
      </c>
      <c r="Q27" s="574">
        <f t="shared" si="6"/>
        <v>5.5</v>
      </c>
    </row>
    <row r="28" spans="1:17" x14ac:dyDescent="0.25">
      <c r="A28" s="575">
        <f t="shared" si="2"/>
        <v>44926</v>
      </c>
      <c r="B28" s="600" t="str">
        <f>+asset_level_drivers!$B$1</f>
        <v>Farmar</v>
      </c>
      <c r="C28" s="588">
        <v>113</v>
      </c>
      <c r="D28" s="589">
        <v>94.666906156142559</v>
      </c>
      <c r="E28" s="589">
        <v>860.63478771453197</v>
      </c>
      <c r="F28" s="589">
        <v>107.5793484643165</v>
      </c>
      <c r="G28" s="589">
        <v>122.54675595326196</v>
      </c>
      <c r="H28" s="589">
        <v>70.944684409436618</v>
      </c>
      <c r="I28" s="589">
        <v>464.37953280048424</v>
      </c>
      <c r="J28" s="589">
        <v>80.621446666750742</v>
      </c>
      <c r="K28" s="590">
        <v>881.96413102320616</v>
      </c>
      <c r="L28" s="594">
        <f t="shared" si="0"/>
        <v>187.5</v>
      </c>
      <c r="M28" s="571">
        <v>0</v>
      </c>
      <c r="N28" s="571">
        <v>0</v>
      </c>
      <c r="O28" s="582">
        <v>0</v>
      </c>
      <c r="P28" s="599">
        <f>(2250/12)+0</f>
        <v>187.5</v>
      </c>
      <c r="Q28" s="566">
        <f t="shared" si="6"/>
        <v>5.5</v>
      </c>
    </row>
    <row r="29" spans="1:17" x14ac:dyDescent="0.25">
      <c r="A29" s="567">
        <f t="shared" si="2"/>
        <v>44957</v>
      </c>
      <c r="B29" s="596" t="str">
        <f>+asset_level_drivers!$B$1</f>
        <v>Farmar</v>
      </c>
      <c r="C29" s="591">
        <v>113</v>
      </c>
      <c r="D29" s="592">
        <v>92.898923552326266</v>
      </c>
      <c r="E29" s="592">
        <v>847.78565168719774</v>
      </c>
      <c r="F29" s="592">
        <v>105.97320646089972</v>
      </c>
      <c r="G29" s="592">
        <v>120.22864010175311</v>
      </c>
      <c r="H29" s="592">
        <v>69.619733875379453</v>
      </c>
      <c r="I29" s="592">
        <v>457.44642264686286</v>
      </c>
      <c r="J29" s="592">
        <v>79.417781709524817</v>
      </c>
      <c r="K29" s="484">
        <v>763.55808020662016</v>
      </c>
      <c r="L29" s="594">
        <f t="shared" si="0"/>
        <v>125</v>
      </c>
      <c r="M29" s="563">
        <v>0</v>
      </c>
      <c r="N29" s="563">
        <v>0</v>
      </c>
      <c r="O29" s="584">
        <v>0</v>
      </c>
      <c r="P29" s="606">
        <f t="shared" ref="P29:P76" si="7">1500/12</f>
        <v>125</v>
      </c>
      <c r="Q29" s="574">
        <f t="shared" si="6"/>
        <v>5.5</v>
      </c>
    </row>
    <row r="30" spans="1:17" x14ac:dyDescent="0.25">
      <c r="A30" s="575">
        <f t="shared" si="2"/>
        <v>44985</v>
      </c>
      <c r="B30" s="600" t="str">
        <f>+asset_level_drivers!$B$1</f>
        <v>Farmar</v>
      </c>
      <c r="C30" s="588">
        <v>113</v>
      </c>
      <c r="D30" s="589">
        <v>82.462193656458581</v>
      </c>
      <c r="E30" s="589">
        <v>754.91740241294133</v>
      </c>
      <c r="F30" s="589">
        <v>94.364675301617666</v>
      </c>
      <c r="G30" s="589">
        <v>106.70612474789169</v>
      </c>
      <c r="H30" s="589">
        <v>61.798304626306837</v>
      </c>
      <c r="I30" s="589">
        <v>407.33676541989655</v>
      </c>
      <c r="J30" s="589">
        <v>70.718188440954265</v>
      </c>
      <c r="K30" s="590">
        <v>688.69268736186791</v>
      </c>
      <c r="L30" s="594">
        <f t="shared" si="0"/>
        <v>125</v>
      </c>
      <c r="M30" s="571">
        <v>0</v>
      </c>
      <c r="N30" s="571">
        <v>0</v>
      </c>
      <c r="O30" s="582">
        <v>0</v>
      </c>
      <c r="P30" s="606">
        <f t="shared" si="7"/>
        <v>125</v>
      </c>
      <c r="Q30" s="566">
        <f t="shared" si="6"/>
        <v>5.5</v>
      </c>
    </row>
    <row r="31" spans="1:17" x14ac:dyDescent="0.25">
      <c r="A31" s="567">
        <f t="shared" si="2"/>
        <v>45016</v>
      </c>
      <c r="B31" s="596" t="str">
        <f>+asset_level_drivers!$B$1</f>
        <v>Farmar</v>
      </c>
      <c r="C31" s="591">
        <v>113</v>
      </c>
      <c r="D31" s="592">
        <v>89.770128035614675</v>
      </c>
      <c r="E31" s="592">
        <v>824.29632900697482</v>
      </c>
      <c r="F31" s="592">
        <v>103.03704112587185</v>
      </c>
      <c r="G31" s="592">
        <v>116.15038104171086</v>
      </c>
      <c r="H31" s="592">
        <v>67.274971386272156</v>
      </c>
      <c r="I31" s="592">
        <v>444.77210265916119</v>
      </c>
      <c r="J31" s="592">
        <v>77.217378933882145</v>
      </c>
      <c r="K31" s="484">
        <v>761.45645048723702</v>
      </c>
      <c r="L31" s="594">
        <f t="shared" si="0"/>
        <v>125</v>
      </c>
      <c r="M31" s="563">
        <v>0</v>
      </c>
      <c r="N31" s="563">
        <v>0</v>
      </c>
      <c r="O31" s="584">
        <v>0</v>
      </c>
      <c r="P31" s="606">
        <f t="shared" si="7"/>
        <v>125</v>
      </c>
      <c r="Q31" s="574">
        <f t="shared" si="6"/>
        <v>5.5</v>
      </c>
    </row>
    <row r="32" spans="1:17" x14ac:dyDescent="0.25">
      <c r="A32" s="575">
        <f t="shared" si="2"/>
        <v>45046</v>
      </c>
      <c r="B32" s="600" t="str">
        <f>+asset_level_drivers!$B$1</f>
        <v>Farmar</v>
      </c>
      <c r="C32" s="588">
        <v>113</v>
      </c>
      <c r="D32" s="589">
        <v>85.413767524867652</v>
      </c>
      <c r="E32" s="589">
        <v>786.63520725251317</v>
      </c>
      <c r="F32" s="589">
        <v>98.329400906564146</v>
      </c>
      <c r="G32" s="589">
        <v>110.51162068165031</v>
      </c>
      <c r="H32" s="589">
        <v>64.010254769264321</v>
      </c>
      <c r="I32" s="589">
        <v>424.45099273572623</v>
      </c>
      <c r="J32" s="589">
        <v>73.689408461063593</v>
      </c>
      <c r="K32" s="590">
        <v>735.95047326338909</v>
      </c>
      <c r="L32" s="594">
        <f t="shared" si="0"/>
        <v>300</v>
      </c>
      <c r="M32" s="571">
        <v>0</v>
      </c>
      <c r="N32" s="571">
        <v>0</v>
      </c>
      <c r="O32" s="582">
        <v>175</v>
      </c>
      <c r="P32" s="606">
        <f t="shared" si="7"/>
        <v>125</v>
      </c>
      <c r="Q32" s="566">
        <f t="shared" si="6"/>
        <v>5.5</v>
      </c>
    </row>
    <row r="33" spans="1:17" x14ac:dyDescent="0.25">
      <c r="A33" s="567">
        <f t="shared" si="2"/>
        <v>45077</v>
      </c>
      <c r="B33" s="596" t="str">
        <f>+asset_level_drivers!$B$1</f>
        <v>Farmar</v>
      </c>
      <c r="C33" s="591">
        <v>113</v>
      </c>
      <c r="D33" s="592">
        <v>86.818345448895528</v>
      </c>
      <c r="E33" s="592">
        <v>801.85482343121294</v>
      </c>
      <c r="F33" s="592">
        <v>100.23185292890162</v>
      </c>
      <c r="G33" s="592">
        <v>112.33129344867831</v>
      </c>
      <c r="H33" s="592">
        <v>65.062864826936035</v>
      </c>
      <c r="I33" s="592">
        <v>432.66316165029684</v>
      </c>
      <c r="J33" s="592">
        <v>75.115132230954302</v>
      </c>
      <c r="K33" s="484">
        <v>759.55236644945626</v>
      </c>
      <c r="L33" s="594">
        <f t="shared" si="0"/>
        <v>125</v>
      </c>
      <c r="M33" s="563">
        <v>0</v>
      </c>
      <c r="N33" s="563">
        <v>0</v>
      </c>
      <c r="O33" s="584">
        <v>0</v>
      </c>
      <c r="P33" s="606">
        <f t="shared" si="7"/>
        <v>125</v>
      </c>
      <c r="Q33" s="574">
        <f t="shared" si="6"/>
        <v>5.5</v>
      </c>
    </row>
    <row r="34" spans="1:17" x14ac:dyDescent="0.25">
      <c r="A34" s="575">
        <f t="shared" si="2"/>
        <v>45107</v>
      </c>
      <c r="B34" s="600" t="str">
        <f>+asset_level_drivers!$B$1</f>
        <v>Farmar</v>
      </c>
      <c r="C34" s="588">
        <v>113</v>
      </c>
      <c r="D34" s="589">
        <v>82.680804559102285</v>
      </c>
      <c r="E34" s="589">
        <v>765.73346682217039</v>
      </c>
      <c r="F34" s="589">
        <v>95.716683352771298</v>
      </c>
      <c r="G34" s="589">
        <v>106.97883220910317</v>
      </c>
      <c r="H34" s="589">
        <v>61.962134650190151</v>
      </c>
      <c r="I34" s="589">
        <v>413.17287500876881</v>
      </c>
      <c r="J34" s="589">
        <v>71.731401911244589</v>
      </c>
      <c r="K34" s="590">
        <v>734.18855291266186</v>
      </c>
      <c r="L34" s="594">
        <f t="shared" si="0"/>
        <v>125</v>
      </c>
      <c r="M34" s="571">
        <v>0</v>
      </c>
      <c r="N34" s="571">
        <v>0</v>
      </c>
      <c r="O34" s="582">
        <v>0</v>
      </c>
      <c r="P34" s="606">
        <f t="shared" si="7"/>
        <v>125</v>
      </c>
      <c r="Q34" s="566">
        <f t="shared" si="6"/>
        <v>5.5</v>
      </c>
    </row>
    <row r="35" spans="1:17" x14ac:dyDescent="0.25">
      <c r="A35" s="567">
        <f t="shared" si="2"/>
        <v>45138</v>
      </c>
      <c r="B35" s="596" t="str">
        <f>+asset_level_drivers!$B$1</f>
        <v>Farmar</v>
      </c>
      <c r="C35" s="591">
        <v>113</v>
      </c>
      <c r="D35" s="592">
        <v>84.112574891998733</v>
      </c>
      <c r="E35" s="592">
        <v>780.88077655745883</v>
      </c>
      <c r="F35" s="592">
        <v>97.610097069682354</v>
      </c>
      <c r="G35" s="592">
        <v>108.83116214369718</v>
      </c>
      <c r="H35" s="592">
        <v>63.035123073901751</v>
      </c>
      <c r="I35" s="592">
        <v>421.34602896265079</v>
      </c>
      <c r="J35" s="592">
        <v>73.150352250460216</v>
      </c>
      <c r="K35" s="484">
        <v>688.03131786266135</v>
      </c>
      <c r="L35" s="594">
        <f t="shared" si="0"/>
        <v>525</v>
      </c>
      <c r="M35" s="563">
        <v>0</v>
      </c>
      <c r="N35" s="563">
        <v>0</v>
      </c>
      <c r="O35" s="584">
        <v>400</v>
      </c>
      <c r="P35" s="599">
        <f t="shared" si="7"/>
        <v>125</v>
      </c>
      <c r="Q35" s="574">
        <f t="shared" si="6"/>
        <v>5.5</v>
      </c>
    </row>
    <row r="36" spans="1:17" x14ac:dyDescent="0.25">
      <c r="A36" s="575">
        <f t="shared" si="2"/>
        <v>45169</v>
      </c>
      <c r="B36" s="600" t="str">
        <f>+asset_level_drivers!$B$1</f>
        <v>Farmar</v>
      </c>
      <c r="C36" s="588">
        <v>113</v>
      </c>
      <c r="D36" s="589">
        <v>82.82072105465717</v>
      </c>
      <c r="E36" s="589">
        <v>770.55659575702703</v>
      </c>
      <c r="F36" s="589">
        <v>96.319574469628378</v>
      </c>
      <c r="G36" s="589">
        <v>107.15840925560458</v>
      </c>
      <c r="H36" s="589">
        <v>62.066990000638</v>
      </c>
      <c r="I36" s="589">
        <v>415.77532891067654</v>
      </c>
      <c r="J36" s="589">
        <v>72.183216824770241</v>
      </c>
      <c r="K36" s="590">
        <v>687.21032978499568</v>
      </c>
      <c r="L36" s="594">
        <f t="shared" si="0"/>
        <v>125</v>
      </c>
      <c r="M36" s="571">
        <v>0</v>
      </c>
      <c r="N36" s="571">
        <v>0</v>
      </c>
      <c r="O36" s="582">
        <v>0</v>
      </c>
      <c r="P36" s="599">
        <f t="shared" si="7"/>
        <v>125</v>
      </c>
      <c r="Q36" s="566">
        <f t="shared" si="6"/>
        <v>5.5</v>
      </c>
    </row>
    <row r="37" spans="1:17" x14ac:dyDescent="0.25">
      <c r="A37" s="567">
        <f t="shared" si="2"/>
        <v>45199</v>
      </c>
      <c r="B37" s="596" t="str">
        <f>+asset_level_drivers!$B$1</f>
        <v>Farmar</v>
      </c>
      <c r="C37" s="591">
        <v>113</v>
      </c>
      <c r="D37" s="592">
        <v>78.967118037517579</v>
      </c>
      <c r="E37" s="592">
        <v>736.20744755966041</v>
      </c>
      <c r="F37" s="592">
        <v>92.025930944957551</v>
      </c>
      <c r="G37" s="592">
        <v>102.17033317556643</v>
      </c>
      <c r="H37" s="592">
        <v>59.17904677960054</v>
      </c>
      <c r="I37" s="592">
        <v>397.24128680630537</v>
      </c>
      <c r="J37" s="592">
        <v>68.965501181650239</v>
      </c>
      <c r="K37" s="484">
        <v>664.27820779097692</v>
      </c>
      <c r="L37" s="594">
        <f t="shared" si="0"/>
        <v>125</v>
      </c>
      <c r="M37" s="563">
        <v>0</v>
      </c>
      <c r="N37" s="563">
        <v>0</v>
      </c>
      <c r="O37" s="584">
        <v>0</v>
      </c>
      <c r="P37" s="599">
        <f t="shared" si="7"/>
        <v>125</v>
      </c>
      <c r="Q37" s="574">
        <f t="shared" si="6"/>
        <v>5.5</v>
      </c>
    </row>
    <row r="38" spans="1:17" x14ac:dyDescent="0.25">
      <c r="A38" s="575">
        <f t="shared" si="2"/>
        <v>45230</v>
      </c>
      <c r="B38" s="600" t="str">
        <f>+asset_level_drivers!$B$1</f>
        <v>Farmar</v>
      </c>
      <c r="C38" s="588">
        <v>113</v>
      </c>
      <c r="D38" s="589">
        <v>80.424374000855423</v>
      </c>
      <c r="E38" s="589">
        <v>751.24710366678903</v>
      </c>
      <c r="F38" s="589">
        <v>93.905887958348629</v>
      </c>
      <c r="G38" s="589">
        <v>104.05289499946262</v>
      </c>
      <c r="H38" s="589">
        <v>60.271134486071595</v>
      </c>
      <c r="I38" s="589">
        <v>405.35635323890341</v>
      </c>
      <c r="J38" s="589">
        <v>70.374366881754057</v>
      </c>
      <c r="K38" s="590">
        <v>685.66074191203882</v>
      </c>
      <c r="L38" s="594">
        <f t="shared" si="0"/>
        <v>125</v>
      </c>
      <c r="M38" s="571">
        <v>0</v>
      </c>
      <c r="N38" s="571">
        <v>0</v>
      </c>
      <c r="O38" s="582">
        <v>0</v>
      </c>
      <c r="P38" s="599">
        <f t="shared" si="7"/>
        <v>125</v>
      </c>
      <c r="Q38" s="566">
        <v>2.5</v>
      </c>
    </row>
    <row r="39" spans="1:17" x14ac:dyDescent="0.25">
      <c r="A39" s="567">
        <f t="shared" si="2"/>
        <v>45260</v>
      </c>
      <c r="B39" s="596" t="str">
        <f>+asset_level_drivers!$B$1</f>
        <v>Farmar</v>
      </c>
      <c r="C39" s="591">
        <v>113</v>
      </c>
      <c r="D39" s="592">
        <v>76.73454887919678</v>
      </c>
      <c r="E39" s="592">
        <v>718.09904191296994</v>
      </c>
      <c r="F39" s="592">
        <v>89.762380239121242</v>
      </c>
      <c r="G39" s="592">
        <v>99.275584029995798</v>
      </c>
      <c r="H39" s="592">
        <v>57.505928677504059</v>
      </c>
      <c r="I39" s="592">
        <v>387.47039086529549</v>
      </c>
      <c r="J39" s="592">
        <v>67.269165080780468</v>
      </c>
      <c r="K39" s="484">
        <v>662.83382340280639</v>
      </c>
      <c r="L39" s="594">
        <f t="shared" si="0"/>
        <v>125</v>
      </c>
      <c r="M39" s="563">
        <v>0</v>
      </c>
      <c r="N39" s="563">
        <v>0</v>
      </c>
      <c r="O39" s="584">
        <v>0</v>
      </c>
      <c r="P39" s="605">
        <f t="shared" si="7"/>
        <v>125</v>
      </c>
      <c r="Q39" s="574">
        <v>2.5</v>
      </c>
    </row>
    <row r="40" spans="1:17" x14ac:dyDescent="0.25">
      <c r="A40" s="575">
        <f t="shared" si="2"/>
        <v>45291</v>
      </c>
      <c r="B40" s="600" t="str">
        <f>+asset_level_drivers!$B$1</f>
        <v>Farmar</v>
      </c>
      <c r="C40" s="588">
        <v>113</v>
      </c>
      <c r="D40" s="589">
        <v>78.201135369536203</v>
      </c>
      <c r="E40" s="589">
        <v>733.11801148588211</v>
      </c>
      <c r="F40" s="589">
        <v>91.639751435735263</v>
      </c>
      <c r="G40" s="589">
        <v>101.16888134253563</v>
      </c>
      <c r="H40" s="589">
        <v>58.605008809526765</v>
      </c>
      <c r="I40" s="589">
        <v>395.5742953006889</v>
      </c>
      <c r="J40" s="589">
        <v>68.676092934147377</v>
      </c>
      <c r="K40" s="590">
        <v>684.22176808849144</v>
      </c>
      <c r="L40" s="594">
        <f t="shared" si="0"/>
        <v>125</v>
      </c>
      <c r="M40" s="571">
        <v>0</v>
      </c>
      <c r="N40" s="571">
        <v>0</v>
      </c>
      <c r="O40" s="582">
        <v>0</v>
      </c>
      <c r="P40" s="599">
        <f t="shared" si="7"/>
        <v>125</v>
      </c>
      <c r="Q40" s="566">
        <v>2.5</v>
      </c>
    </row>
    <row r="41" spans="1:17" x14ac:dyDescent="0.25">
      <c r="A41" s="567">
        <f t="shared" si="2"/>
        <v>45322</v>
      </c>
      <c r="B41" s="596" t="str">
        <f>+asset_level_drivers!$B$1</f>
        <v>Farmar</v>
      </c>
      <c r="C41" s="591">
        <v>113</v>
      </c>
      <c r="D41" s="592">
        <v>77.13096059342368</v>
      </c>
      <c r="E41" s="592">
        <v>724.32518778626434</v>
      </c>
      <c r="F41" s="592">
        <v>90.540648473283042</v>
      </c>
      <c r="G41" s="592">
        <v>99.779727826816497</v>
      </c>
      <c r="H41" s="592">
        <v>57.803005080483203</v>
      </c>
      <c r="I41" s="592">
        <v>390.82988173536148</v>
      </c>
      <c r="J41" s="592">
        <v>67.852410023500255</v>
      </c>
      <c r="K41" s="484">
        <v>683.53966419782137</v>
      </c>
      <c r="L41" s="594">
        <f t="shared" si="0"/>
        <v>125</v>
      </c>
      <c r="M41" s="563">
        <v>0</v>
      </c>
      <c r="N41" s="563">
        <v>0</v>
      </c>
      <c r="O41" s="584">
        <v>0</v>
      </c>
      <c r="P41" s="606">
        <f t="shared" si="7"/>
        <v>125</v>
      </c>
      <c r="Q41" s="574">
        <v>2.5</v>
      </c>
    </row>
    <row r="42" spans="1:17" x14ac:dyDescent="0.25">
      <c r="A42" s="575">
        <f t="shared" si="2"/>
        <v>45351</v>
      </c>
      <c r="B42" s="600" t="str">
        <f>+asset_level_drivers!$B$1</f>
        <v>Farmar</v>
      </c>
      <c r="C42" s="588">
        <v>113</v>
      </c>
      <c r="D42" s="589">
        <v>71.21882977087968</v>
      </c>
      <c r="E42" s="589">
        <v>669.86512754996284</v>
      </c>
      <c r="F42" s="589">
        <v>83.733140943745354</v>
      </c>
      <c r="G42" s="589">
        <v>92.12693624155466</v>
      </c>
      <c r="H42" s="589">
        <v>53.372372746297941</v>
      </c>
      <c r="I42" s="589">
        <v>361.44443544637352</v>
      </c>
      <c r="J42" s="589">
        <v>62.750770042773176</v>
      </c>
      <c r="K42" s="590">
        <v>638.8237680563675</v>
      </c>
      <c r="L42" s="594">
        <f t="shared" si="0"/>
        <v>125</v>
      </c>
      <c r="M42" s="571">
        <v>0</v>
      </c>
      <c r="N42" s="571">
        <v>0</v>
      </c>
      <c r="O42" s="582">
        <v>0</v>
      </c>
      <c r="P42" s="606">
        <f t="shared" si="7"/>
        <v>125</v>
      </c>
      <c r="Q42" s="566">
        <v>2.5</v>
      </c>
    </row>
    <row r="43" spans="1:17" x14ac:dyDescent="0.25">
      <c r="A43" s="567">
        <f t="shared" si="2"/>
        <v>45382</v>
      </c>
      <c r="B43" s="596" t="str">
        <f>+asset_level_drivers!$B$1</f>
        <v>Farmar</v>
      </c>
      <c r="C43" s="591">
        <v>113</v>
      </c>
      <c r="D43" s="592">
        <v>75.163084682348583</v>
      </c>
      <c r="E43" s="592">
        <v>708.04352806342536</v>
      </c>
      <c r="F43" s="592">
        <v>88.505441007928169</v>
      </c>
      <c r="G43" s="592">
        <v>97.22384886072382</v>
      </c>
      <c r="H43" s="592">
        <v>56.328251746536878</v>
      </c>
      <c r="I43" s="592">
        <v>382.04465756915403</v>
      </c>
      <c r="J43" s="592">
        <v>66.327197494644807</v>
      </c>
      <c r="K43" s="484">
        <v>682.24321490478519</v>
      </c>
      <c r="L43" s="594">
        <f t="shared" si="0"/>
        <v>125</v>
      </c>
      <c r="M43" s="563">
        <v>0</v>
      </c>
      <c r="N43" s="563">
        <v>0</v>
      </c>
      <c r="O43" s="584">
        <v>0</v>
      </c>
      <c r="P43" s="606">
        <f t="shared" si="7"/>
        <v>125</v>
      </c>
      <c r="Q43" s="574">
        <v>2.5</v>
      </c>
    </row>
    <row r="44" spans="1:17" x14ac:dyDescent="0.25">
      <c r="A44" s="575">
        <f t="shared" si="2"/>
        <v>45412</v>
      </c>
      <c r="B44" s="600" t="str">
        <f>+asset_level_drivers!$B$1</f>
        <v>Farmar</v>
      </c>
      <c r="C44" s="588">
        <v>113</v>
      </c>
      <c r="D44" s="589">
        <v>71.817138223100855</v>
      </c>
      <c r="E44" s="589">
        <v>677.5089003364742</v>
      </c>
      <c r="F44" s="589">
        <v>84.688612542059275</v>
      </c>
      <c r="G44" s="589">
        <v>92.890368027848936</v>
      </c>
      <c r="H44" s="589">
        <v>53.820753347775707</v>
      </c>
      <c r="I44" s="589">
        <v>365.56884650447097</v>
      </c>
      <c r="J44" s="589">
        <v>63.466813629248435</v>
      </c>
      <c r="K44" s="590">
        <v>659.63843789351608</v>
      </c>
      <c r="L44" s="594">
        <f t="shared" si="0"/>
        <v>300</v>
      </c>
      <c r="M44" s="571">
        <v>0</v>
      </c>
      <c r="N44" s="571">
        <v>0</v>
      </c>
      <c r="O44" s="582">
        <v>175</v>
      </c>
      <c r="P44" s="606">
        <f t="shared" si="7"/>
        <v>125</v>
      </c>
      <c r="Q44" s="566">
        <v>2.5</v>
      </c>
    </row>
    <row r="45" spans="1:17" x14ac:dyDescent="0.25">
      <c r="A45" s="567">
        <f t="shared" si="2"/>
        <v>45443</v>
      </c>
      <c r="B45" s="596" t="str">
        <f>+asset_level_drivers!$B$1</f>
        <v>Farmar</v>
      </c>
      <c r="C45" s="591">
        <v>113</v>
      </c>
      <c r="D45" s="592">
        <v>73.289459529837302</v>
      </c>
      <c r="E45" s="592">
        <v>692.33926991512919</v>
      </c>
      <c r="F45" s="592">
        <v>86.542408739391149</v>
      </c>
      <c r="G45" s="592">
        <v>94.788785720869186</v>
      </c>
      <c r="H45" s="592">
        <v>54.92413123025792</v>
      </c>
      <c r="I45" s="592">
        <v>373.57098654633819</v>
      </c>
      <c r="J45" s="592">
        <v>64.856074053183718</v>
      </c>
      <c r="K45" s="484">
        <v>681.02899500234503</v>
      </c>
      <c r="L45" s="594">
        <f t="shared" si="0"/>
        <v>125</v>
      </c>
      <c r="M45" s="563">
        <v>0</v>
      </c>
      <c r="N45" s="563">
        <v>0</v>
      </c>
      <c r="O45" s="584">
        <v>0</v>
      </c>
      <c r="P45" s="606">
        <f t="shared" si="7"/>
        <v>125</v>
      </c>
      <c r="Q45" s="574">
        <v>2.5</v>
      </c>
    </row>
    <row r="46" spans="1:17" x14ac:dyDescent="0.25">
      <c r="A46" s="575">
        <f t="shared" si="2"/>
        <v>45473</v>
      </c>
      <c r="B46" s="600" t="str">
        <f>+asset_level_drivers!$B$1</f>
        <v>Farmar</v>
      </c>
      <c r="C46" s="588">
        <v>113</v>
      </c>
      <c r="D46" s="589">
        <v>70.061048675617073</v>
      </c>
      <c r="E46" s="589">
        <v>662.71046298426575</v>
      </c>
      <c r="F46" s="589">
        <v>82.838807873033218</v>
      </c>
      <c r="G46" s="589">
        <v>90.607379499016105</v>
      </c>
      <c r="H46" s="589">
        <v>52.50471563407396</v>
      </c>
      <c r="I46" s="589">
        <v>357.58393638708537</v>
      </c>
      <c r="J46" s="589">
        <v>62.080544511646764</v>
      </c>
      <c r="K46" s="590">
        <v>658.50004766765403</v>
      </c>
      <c r="L46" s="594">
        <f t="shared" si="0"/>
        <v>125</v>
      </c>
      <c r="M46" s="571">
        <v>0</v>
      </c>
      <c r="N46" s="571">
        <v>0</v>
      </c>
      <c r="O46" s="582">
        <v>0</v>
      </c>
      <c r="P46" s="606">
        <f t="shared" si="7"/>
        <v>125</v>
      </c>
      <c r="Q46" s="566">
        <v>2.5</v>
      </c>
    </row>
    <row r="47" spans="1:17" x14ac:dyDescent="0.25">
      <c r="A47" s="567">
        <f t="shared" si="2"/>
        <v>45504</v>
      </c>
      <c r="B47" s="596" t="str">
        <f>+asset_level_drivers!$B$1</f>
        <v>Farmar</v>
      </c>
      <c r="C47" s="591">
        <v>113</v>
      </c>
      <c r="D47" s="592">
        <v>71.530744411813203</v>
      </c>
      <c r="E47" s="592">
        <v>677.46937055321359</v>
      </c>
      <c r="F47" s="592">
        <v>84.683671319151699</v>
      </c>
      <c r="G47" s="592">
        <v>92.501751032892173</v>
      </c>
      <c r="H47" s="592">
        <v>53.606125877801077</v>
      </c>
      <c r="I47" s="592">
        <v>365.5475171060499</v>
      </c>
      <c r="J47" s="592">
        <v>63.46311060868922</v>
      </c>
      <c r="K47" s="484">
        <v>408.99549793805573</v>
      </c>
      <c r="L47" s="594">
        <f t="shared" si="0"/>
        <v>525</v>
      </c>
      <c r="M47" s="563">
        <v>0</v>
      </c>
      <c r="N47" s="563">
        <v>0</v>
      </c>
      <c r="O47" s="584">
        <v>400</v>
      </c>
      <c r="P47" s="599">
        <f t="shared" si="7"/>
        <v>125</v>
      </c>
      <c r="Q47" s="574">
        <v>2.5</v>
      </c>
    </row>
    <row r="48" spans="1:17" x14ac:dyDescent="0.25">
      <c r="A48" s="575">
        <f t="shared" si="2"/>
        <v>45535</v>
      </c>
      <c r="B48" s="600" t="str">
        <f>+asset_level_drivers!$B$1</f>
        <v>Farmar</v>
      </c>
      <c r="C48" s="588">
        <v>113</v>
      </c>
      <c r="D48" s="589">
        <v>70.677293778789291</v>
      </c>
      <c r="E48" s="589">
        <v>670.21845699271546</v>
      </c>
      <c r="F48" s="589">
        <v>83.777307124089432</v>
      </c>
      <c r="G48" s="589">
        <v>91.391490047895431</v>
      </c>
      <c r="H48" s="589">
        <v>52.966538209022204</v>
      </c>
      <c r="I48" s="589">
        <v>361.635084213879</v>
      </c>
      <c r="J48" s="589">
        <v>62.783868787131773</v>
      </c>
      <c r="K48" s="590">
        <v>408.45067178786422</v>
      </c>
      <c r="L48" s="594">
        <f t="shared" si="0"/>
        <v>125</v>
      </c>
      <c r="M48" s="571">
        <v>0</v>
      </c>
      <c r="N48" s="571">
        <v>0</v>
      </c>
      <c r="O48" s="582">
        <v>0</v>
      </c>
      <c r="P48" s="599">
        <f t="shared" si="7"/>
        <v>125</v>
      </c>
      <c r="Q48" s="566">
        <v>2.5</v>
      </c>
    </row>
    <row r="49" spans="1:17" x14ac:dyDescent="0.25">
      <c r="A49" s="567">
        <f t="shared" si="2"/>
        <v>45565</v>
      </c>
      <c r="B49" s="596" t="str">
        <f>+asset_level_drivers!$B$1</f>
        <v>Farmar</v>
      </c>
      <c r="C49" s="591">
        <v>113</v>
      </c>
      <c r="D49" s="592">
        <v>67.608693597359775</v>
      </c>
      <c r="E49" s="592">
        <v>641.87722586275675</v>
      </c>
      <c r="F49" s="592">
        <v>80.234653232844593</v>
      </c>
      <c r="G49" s="592">
        <v>87.417126562038987</v>
      </c>
      <c r="H49" s="592">
        <v>50.666886933937931</v>
      </c>
      <c r="I49" s="592">
        <v>346.3427815333531</v>
      </c>
      <c r="J49" s="592">
        <v>60.128955127318243</v>
      </c>
      <c r="K49" s="484">
        <v>394.76289886876162</v>
      </c>
      <c r="L49" s="594">
        <f t="shared" si="0"/>
        <v>125</v>
      </c>
      <c r="M49" s="563">
        <v>0</v>
      </c>
      <c r="N49" s="563">
        <v>0</v>
      </c>
      <c r="O49" s="584">
        <v>0</v>
      </c>
      <c r="P49" s="599">
        <f t="shared" si="7"/>
        <v>125</v>
      </c>
      <c r="Q49" s="574">
        <v>2.5</v>
      </c>
    </row>
    <row r="50" spans="1:17" x14ac:dyDescent="0.25">
      <c r="A50" s="575">
        <f t="shared" si="2"/>
        <v>45596</v>
      </c>
      <c r="B50" s="600" t="str">
        <f>+asset_level_drivers!$B$1</f>
        <v>Farmar</v>
      </c>
      <c r="C50" s="588">
        <v>113</v>
      </c>
      <c r="D50" s="589">
        <v>69.070831424907951</v>
      </c>
      <c r="E50" s="589">
        <v>656.50811277113985</v>
      </c>
      <c r="F50" s="589">
        <v>82.063514096392481</v>
      </c>
      <c r="G50" s="589">
        <v>89.300949517134612</v>
      </c>
      <c r="H50" s="589">
        <v>51.762633176742277</v>
      </c>
      <c r="I50" s="589">
        <v>354.23728512995336</v>
      </c>
      <c r="J50" s="589">
        <v>61.499528668394674</v>
      </c>
      <c r="K50" s="590">
        <v>407.40771694946284</v>
      </c>
      <c r="L50" s="594">
        <f t="shared" si="0"/>
        <v>125</v>
      </c>
      <c r="M50" s="571">
        <v>0</v>
      </c>
      <c r="N50" s="571">
        <v>0</v>
      </c>
      <c r="O50" s="582">
        <v>0</v>
      </c>
      <c r="P50" s="599">
        <f t="shared" si="7"/>
        <v>125</v>
      </c>
      <c r="Q50" s="566">
        <v>2.5</v>
      </c>
    </row>
    <row r="51" spans="1:17" x14ac:dyDescent="0.25">
      <c r="A51" s="567">
        <f t="shared" si="2"/>
        <v>45626</v>
      </c>
      <c r="B51" s="596" t="str">
        <f>+asset_level_drivers!$B$1</f>
        <v>Farmar</v>
      </c>
      <c r="C51" s="591">
        <v>113</v>
      </c>
      <c r="D51" s="592">
        <v>66.098222146279966</v>
      </c>
      <c r="E51" s="592">
        <v>628.94881115229532</v>
      </c>
      <c r="F51" s="592">
        <v>78.618601394036915</v>
      </c>
      <c r="G51" s="592">
        <v>85.451113923282307</v>
      </c>
      <c r="H51" s="592">
        <v>49.534918807404118</v>
      </c>
      <c r="I51" s="592">
        <v>339.36689435240595</v>
      </c>
      <c r="J51" s="592">
        <v>58.917863602848257</v>
      </c>
      <c r="K51" s="484">
        <v>393.78206860994038</v>
      </c>
      <c r="L51" s="594">
        <f t="shared" si="0"/>
        <v>125</v>
      </c>
      <c r="M51" s="563">
        <v>0</v>
      </c>
      <c r="N51" s="563">
        <v>0</v>
      </c>
      <c r="O51" s="584">
        <v>0</v>
      </c>
      <c r="P51" s="605">
        <f t="shared" si="7"/>
        <v>125</v>
      </c>
      <c r="Q51" s="574">
        <v>2.5</v>
      </c>
    </row>
    <row r="52" spans="1:17" x14ac:dyDescent="0.25">
      <c r="A52" s="575">
        <f t="shared" si="2"/>
        <v>45657</v>
      </c>
      <c r="B52" s="600" t="str">
        <f>+asset_level_drivers!$B$1</f>
        <v>Farmar</v>
      </c>
      <c r="C52" s="588">
        <v>113</v>
      </c>
      <c r="D52" s="589">
        <v>67.553520079872172</v>
      </c>
      <c r="E52" s="589">
        <v>643.48471490272902</v>
      </c>
      <c r="F52" s="589">
        <v>80.435589362841128</v>
      </c>
      <c r="G52" s="589">
        <v>87.325643825323638</v>
      </c>
      <c r="H52" s="589">
        <v>50.625539139393339</v>
      </c>
      <c r="I52" s="589">
        <v>347.21014713374507</v>
      </c>
      <c r="J52" s="589">
        <v>60.279539432941853</v>
      </c>
      <c r="K52" s="590">
        <v>406.42226150151293</v>
      </c>
      <c r="L52" s="594">
        <f t="shared" si="0"/>
        <v>125</v>
      </c>
      <c r="M52" s="571">
        <v>0</v>
      </c>
      <c r="N52" s="571">
        <v>0</v>
      </c>
      <c r="O52" s="582">
        <v>0</v>
      </c>
      <c r="P52" s="599">
        <f t="shared" si="7"/>
        <v>125</v>
      </c>
      <c r="Q52" s="566">
        <v>2.5</v>
      </c>
    </row>
    <row r="53" spans="1:17" x14ac:dyDescent="0.25">
      <c r="A53" s="567">
        <f t="shared" si="2"/>
        <v>45688</v>
      </c>
      <c r="B53" s="596" t="str">
        <f>+asset_level_drivers!$B$1</f>
        <v>Farmar</v>
      </c>
      <c r="C53" s="591">
        <v>113</v>
      </c>
      <c r="D53" s="592">
        <v>66.814054426884837</v>
      </c>
      <c r="E53" s="592">
        <v>637.11198047314349</v>
      </c>
      <c r="F53" s="592">
        <v>79.638997559142936</v>
      </c>
      <c r="G53" s="592">
        <v>86.362703265064923</v>
      </c>
      <c r="H53" s="592">
        <v>50.071373385879895</v>
      </c>
      <c r="I53" s="592">
        <v>343.77156031467018</v>
      </c>
      <c r="J53" s="592">
        <v>59.682562554630245</v>
      </c>
      <c r="K53" s="484">
        <v>405.94947550201408</v>
      </c>
      <c r="L53" s="594">
        <f t="shared" si="0"/>
        <v>125</v>
      </c>
      <c r="M53" s="563">
        <v>0</v>
      </c>
      <c r="N53" s="563">
        <v>0</v>
      </c>
      <c r="O53" s="584">
        <v>0</v>
      </c>
      <c r="P53" s="606">
        <f t="shared" si="7"/>
        <v>125</v>
      </c>
      <c r="Q53" s="574">
        <v>2.5</v>
      </c>
    </row>
    <row r="54" spans="1:17" x14ac:dyDescent="0.25">
      <c r="A54" s="575">
        <f t="shared" si="2"/>
        <v>45716</v>
      </c>
      <c r="B54" s="600" t="str">
        <f>+asset_level_drivers!$B$1</f>
        <v>Farmar</v>
      </c>
      <c r="C54" s="588">
        <v>113</v>
      </c>
      <c r="D54" s="589">
        <v>59.729244829758784</v>
      </c>
      <c r="E54" s="589">
        <v>570.10842264706844</v>
      </c>
      <c r="F54" s="589">
        <v>71.263552830883555</v>
      </c>
      <c r="G54" s="589">
        <v>77.198917058644099</v>
      </c>
      <c r="H54" s="589">
        <v>44.761919413231588</v>
      </c>
      <c r="I54" s="589">
        <v>307.6179196259514</v>
      </c>
      <c r="J54" s="589">
        <v>53.405888823949894</v>
      </c>
      <c r="K54" s="590">
        <v>366.24830768785972</v>
      </c>
      <c r="L54" s="594">
        <f t="shared" si="0"/>
        <v>125</v>
      </c>
      <c r="M54" s="571">
        <v>0</v>
      </c>
      <c r="N54" s="571">
        <v>0</v>
      </c>
      <c r="O54" s="582">
        <v>0</v>
      </c>
      <c r="P54" s="606">
        <f t="shared" si="7"/>
        <v>125</v>
      </c>
      <c r="Q54" s="566">
        <v>2.5</v>
      </c>
    </row>
    <row r="55" spans="1:17" x14ac:dyDescent="0.25">
      <c r="A55" s="567">
        <f t="shared" si="2"/>
        <v>45747</v>
      </c>
      <c r="B55" s="596" t="str">
        <f>+asset_level_drivers!$B$1</f>
        <v>Farmar</v>
      </c>
      <c r="C55" s="591">
        <v>113</v>
      </c>
      <c r="D55" s="592">
        <v>65.461161626926668</v>
      </c>
      <c r="E55" s="592">
        <v>625.4081686386844</v>
      </c>
      <c r="F55" s="592">
        <v>78.17602107983555</v>
      </c>
      <c r="G55" s="592">
        <v>84.600570098109415</v>
      </c>
      <c r="H55" s="592">
        <v>49.057496872639653</v>
      </c>
      <c r="I55" s="592">
        <v>337.45644181231</v>
      </c>
      <c r="J55" s="592">
        <v>58.58618781463715</v>
      </c>
      <c r="K55" s="484">
        <v>405.04087983061135</v>
      </c>
      <c r="L55" s="594">
        <f t="shared" si="0"/>
        <v>125</v>
      </c>
      <c r="M55" s="563">
        <v>0</v>
      </c>
      <c r="N55" s="563">
        <v>0</v>
      </c>
      <c r="O55" s="584">
        <v>0</v>
      </c>
      <c r="P55" s="606">
        <f t="shared" si="7"/>
        <v>125</v>
      </c>
      <c r="Q55" s="574">
        <v>2.5</v>
      </c>
    </row>
    <row r="56" spans="1:17" x14ac:dyDescent="0.25">
      <c r="A56" s="575">
        <f t="shared" si="2"/>
        <v>45777</v>
      </c>
      <c r="B56" s="600" t="str">
        <f>+asset_level_drivers!$B$1</f>
        <v>Farmar</v>
      </c>
      <c r="C56" s="588">
        <v>113</v>
      </c>
      <c r="D56" s="589">
        <v>62.698147020016563</v>
      </c>
      <c r="E56" s="589">
        <v>599.57805260929968</v>
      </c>
      <c r="F56" s="589">
        <v>74.947256576162459</v>
      </c>
      <c r="G56" s="589">
        <v>81.022979811274453</v>
      </c>
      <c r="H56" s="589">
        <v>46.986855639444748</v>
      </c>
      <c r="I56" s="589">
        <v>323.51908140678722</v>
      </c>
      <c r="J56" s="589">
        <v>56.166507188678338</v>
      </c>
      <c r="K56" s="590">
        <v>391.55226799814324</v>
      </c>
      <c r="L56" s="594">
        <f t="shared" si="0"/>
        <v>300</v>
      </c>
      <c r="M56" s="571">
        <v>0</v>
      </c>
      <c r="N56" s="571">
        <v>0</v>
      </c>
      <c r="O56" s="582">
        <v>175</v>
      </c>
      <c r="P56" s="606">
        <f t="shared" si="7"/>
        <v>125</v>
      </c>
      <c r="Q56" s="566">
        <v>2.5</v>
      </c>
    </row>
    <row r="57" spans="1:17" x14ac:dyDescent="0.25">
      <c r="A57" s="567">
        <f t="shared" si="2"/>
        <v>45808</v>
      </c>
      <c r="B57" s="596" t="str">
        <f>+asset_level_drivers!$B$1</f>
        <v>Farmar</v>
      </c>
      <c r="C57" s="591">
        <v>113</v>
      </c>
      <c r="D57" s="592">
        <v>64.132116972965719</v>
      </c>
      <c r="E57" s="592">
        <v>613.85457606751265</v>
      </c>
      <c r="F57" s="592">
        <v>76.731822008439082</v>
      </c>
      <c r="G57" s="592">
        <v>82.86910750832962</v>
      </c>
      <c r="H57" s="592">
        <v>48.061492488744499</v>
      </c>
      <c r="I57" s="592">
        <v>331.22237830830539</v>
      </c>
      <c r="J57" s="592">
        <v>57.503885122969692</v>
      </c>
      <c r="K57" s="484">
        <v>404.17811154616504</v>
      </c>
      <c r="L57" s="594">
        <f t="shared" si="0"/>
        <v>125</v>
      </c>
      <c r="M57" s="563">
        <v>0</v>
      </c>
      <c r="N57" s="563">
        <v>0</v>
      </c>
      <c r="O57" s="584">
        <v>0</v>
      </c>
      <c r="P57" s="606">
        <f t="shared" si="7"/>
        <v>125</v>
      </c>
      <c r="Q57" s="574">
        <v>2.5</v>
      </c>
    </row>
    <row r="58" spans="1:17" x14ac:dyDescent="0.25">
      <c r="A58" s="575">
        <f t="shared" si="2"/>
        <v>45838</v>
      </c>
      <c r="B58" s="600" t="str">
        <f>+asset_level_drivers!$B$1</f>
        <v>Farmar</v>
      </c>
      <c r="C58" s="588">
        <v>113</v>
      </c>
      <c r="D58" s="589">
        <v>61.444281459734739</v>
      </c>
      <c r="E58" s="589">
        <v>588.65175967792607</v>
      </c>
      <c r="F58" s="589">
        <v>73.581469959740758</v>
      </c>
      <c r="G58" s="589">
        <v>79.389332111153692</v>
      </c>
      <c r="H58" s="589">
        <v>46.047191504659004</v>
      </c>
      <c r="I58" s="589">
        <v>317.62349494067809</v>
      </c>
      <c r="J58" s="589">
        <v>55.14296787164551</v>
      </c>
      <c r="K58" s="590">
        <v>390.7381276341489</v>
      </c>
      <c r="L58" s="594">
        <f t="shared" si="0"/>
        <v>125</v>
      </c>
      <c r="M58" s="571">
        <v>0</v>
      </c>
      <c r="N58" s="571">
        <v>0</v>
      </c>
      <c r="O58" s="582">
        <v>0</v>
      </c>
      <c r="P58" s="606">
        <f t="shared" si="7"/>
        <v>125</v>
      </c>
      <c r="Q58" s="566">
        <v>2.5</v>
      </c>
    </row>
    <row r="59" spans="1:17" x14ac:dyDescent="0.25">
      <c r="A59" s="567">
        <f t="shared" si="2"/>
        <v>45869</v>
      </c>
      <c r="B59" s="596" t="str">
        <f>+asset_level_drivers!$B$1</f>
        <v>Farmar</v>
      </c>
      <c r="C59" s="591">
        <v>113</v>
      </c>
      <c r="D59" s="592">
        <v>62.868355267768173</v>
      </c>
      <c r="E59" s="592">
        <v>602.81680939087369</v>
      </c>
      <c r="F59" s="592">
        <v>75.352101173859211</v>
      </c>
      <c r="G59" s="592">
        <v>81.22244529791331</v>
      </c>
      <c r="H59" s="592">
        <v>47.114412046545496</v>
      </c>
      <c r="I59" s="592">
        <v>325.26664307005177</v>
      </c>
      <c r="J59" s="592">
        <v>56.469903310772885</v>
      </c>
      <c r="K59" s="484">
        <v>403.35742637714588</v>
      </c>
      <c r="L59" s="594">
        <f t="shared" si="0"/>
        <v>525</v>
      </c>
      <c r="M59" s="563">
        <v>0</v>
      </c>
      <c r="N59" s="563">
        <v>0</v>
      </c>
      <c r="O59" s="584">
        <v>400</v>
      </c>
      <c r="P59" s="599">
        <f t="shared" si="7"/>
        <v>125</v>
      </c>
      <c r="Q59" s="574">
        <v>2.5</v>
      </c>
    </row>
    <row r="60" spans="1:17" x14ac:dyDescent="0.25">
      <c r="A60" s="575">
        <f t="shared" si="2"/>
        <v>45900</v>
      </c>
      <c r="B60" s="600" t="str">
        <f>+asset_level_drivers!$B$1</f>
        <v>Farmar</v>
      </c>
      <c r="C60" s="588">
        <v>113</v>
      </c>
      <c r="D60" s="589">
        <v>62.249360833854247</v>
      </c>
      <c r="E60" s="589">
        <v>597.39297935501406</v>
      </c>
      <c r="F60" s="589">
        <v>74.674122419376758</v>
      </c>
      <c r="G60" s="589">
        <v>80.415719358021434</v>
      </c>
      <c r="H60" s="589">
        <v>46.650529085241267</v>
      </c>
      <c r="I60" s="589">
        <v>322.34006411461547</v>
      </c>
      <c r="J60" s="589">
        <v>55.961816686565193</v>
      </c>
      <c r="K60" s="590">
        <v>402.96178932029324</v>
      </c>
      <c r="L60" s="594">
        <f t="shared" si="0"/>
        <v>125</v>
      </c>
      <c r="M60" s="571">
        <v>0</v>
      </c>
      <c r="N60" s="571">
        <v>0</v>
      </c>
      <c r="O60" s="582">
        <v>0</v>
      </c>
      <c r="P60" s="599">
        <f t="shared" si="7"/>
        <v>125</v>
      </c>
      <c r="Q60" s="566">
        <v>2.5</v>
      </c>
    </row>
    <row r="61" spans="1:17" x14ac:dyDescent="0.25">
      <c r="A61" s="567">
        <f t="shared" si="2"/>
        <v>45930</v>
      </c>
      <c r="B61" s="596" t="str">
        <f>+asset_level_drivers!$B$1</f>
        <v>Farmar</v>
      </c>
      <c r="C61" s="591">
        <v>113</v>
      </c>
      <c r="D61" s="592">
        <v>59.665931976618715</v>
      </c>
      <c r="E61" s="592">
        <v>573.06987493001964</v>
      </c>
      <c r="F61" s="592">
        <v>71.633734366252455</v>
      </c>
      <c r="G61" s="592">
        <v>77.071701475262756</v>
      </c>
      <c r="H61" s="592">
        <v>44.714471888352371</v>
      </c>
      <c r="I61" s="592">
        <v>309.21585390330011</v>
      </c>
      <c r="J61" s="592">
        <v>53.683307969322939</v>
      </c>
      <c r="K61" s="484">
        <v>389.58913375854485</v>
      </c>
      <c r="L61" s="594">
        <f t="shared" si="0"/>
        <v>125</v>
      </c>
      <c r="M61" s="563">
        <v>0</v>
      </c>
      <c r="N61" s="563">
        <v>0</v>
      </c>
      <c r="O61" s="584">
        <v>0</v>
      </c>
      <c r="P61" s="599">
        <f t="shared" si="7"/>
        <v>125</v>
      </c>
      <c r="Q61" s="574">
        <v>2.5</v>
      </c>
    </row>
    <row r="62" spans="1:17" x14ac:dyDescent="0.25">
      <c r="A62" s="575">
        <f t="shared" si="2"/>
        <v>45961</v>
      </c>
      <c r="B62" s="600" t="str">
        <f>+asset_level_drivers!$B$1</f>
        <v>Farmar</v>
      </c>
      <c r="C62" s="588">
        <v>113</v>
      </c>
      <c r="D62" s="589">
        <v>61.074081272135203</v>
      </c>
      <c r="E62" s="589">
        <v>587.06268761925446</v>
      </c>
      <c r="F62" s="589">
        <v>73.382835952406808</v>
      </c>
      <c r="G62" s="589">
        <v>78.883791897332259</v>
      </c>
      <c r="H62" s="589">
        <v>45.769758381047211</v>
      </c>
      <c r="I62" s="589">
        <v>316.76606673683813</v>
      </c>
      <c r="J62" s="589">
        <v>54.994108808478849</v>
      </c>
      <c r="K62" s="590">
        <v>402.1980120395861</v>
      </c>
      <c r="L62" s="571">
        <f t="shared" si="0"/>
        <v>125</v>
      </c>
      <c r="M62" s="571">
        <v>0</v>
      </c>
      <c r="N62" s="571">
        <v>0</v>
      </c>
      <c r="O62" s="582">
        <v>0</v>
      </c>
      <c r="P62" s="599">
        <f t="shared" si="7"/>
        <v>125</v>
      </c>
      <c r="Q62" s="566">
        <v>2.5</v>
      </c>
    </row>
    <row r="63" spans="1:17" x14ac:dyDescent="0.25">
      <c r="A63" s="567">
        <f t="shared" si="2"/>
        <v>45991</v>
      </c>
      <c r="B63" s="596" t="str">
        <f>+asset_level_drivers!$B$1</f>
        <v>Farmar</v>
      </c>
      <c r="C63" s="591">
        <v>113</v>
      </c>
      <c r="D63" s="592">
        <v>58.554784346916762</v>
      </c>
      <c r="E63" s="592">
        <v>563.28375000995231</v>
      </c>
      <c r="F63" s="592">
        <v>70.410468751244039</v>
      </c>
      <c r="G63" s="592">
        <v>75.623245414884551</v>
      </c>
      <c r="H63" s="592">
        <v>43.881762538038565</v>
      </c>
      <c r="I63" s="592">
        <v>303.93547692670109</v>
      </c>
      <c r="J63" s="592">
        <v>52.766575855330053</v>
      </c>
      <c r="K63" s="484">
        <v>388.86693713137976</v>
      </c>
      <c r="L63" s="563">
        <f t="shared" si="0"/>
        <v>125</v>
      </c>
      <c r="M63" s="563">
        <v>0</v>
      </c>
      <c r="N63" s="563">
        <v>0</v>
      </c>
      <c r="O63" s="584">
        <v>0</v>
      </c>
      <c r="P63" s="605">
        <f t="shared" si="7"/>
        <v>125</v>
      </c>
      <c r="Q63" s="574">
        <v>2.5</v>
      </c>
    </row>
    <row r="64" spans="1:17" x14ac:dyDescent="0.25">
      <c r="A64" s="575">
        <f t="shared" si="2"/>
        <v>46022</v>
      </c>
      <c r="B64" s="600" t="str">
        <f>+asset_level_drivers!$B$1</f>
        <v>Farmar</v>
      </c>
      <c r="C64" s="588">
        <v>113</v>
      </c>
      <c r="D64" s="589">
        <v>59.951922917394256</v>
      </c>
      <c r="E64" s="589">
        <v>577.16046325595016</v>
      </c>
      <c r="F64" s="589">
        <v>72.14505790699377</v>
      </c>
      <c r="G64" s="589">
        <v>77.420881521603775</v>
      </c>
      <c r="H64" s="589">
        <v>44.928797441611842</v>
      </c>
      <c r="I64" s="589">
        <v>311.42304506358215</v>
      </c>
      <c r="J64" s="589">
        <v>54.066500879094129</v>
      </c>
      <c r="K64" s="590">
        <v>401.46858196539631</v>
      </c>
      <c r="L64" s="571">
        <f t="shared" si="0"/>
        <v>125</v>
      </c>
      <c r="M64" s="571">
        <v>0</v>
      </c>
      <c r="N64" s="571">
        <v>0</v>
      </c>
      <c r="O64" s="582">
        <v>0</v>
      </c>
      <c r="P64" s="599">
        <f t="shared" si="7"/>
        <v>125</v>
      </c>
      <c r="Q64" s="566">
        <v>2.5</v>
      </c>
    </row>
    <row r="65" spans="1:17" x14ac:dyDescent="0.25">
      <c r="A65" s="567">
        <f t="shared" si="2"/>
        <v>46053</v>
      </c>
      <c r="B65" s="596" t="str">
        <f>+asset_level_drivers!$B$1</f>
        <v>Farmar</v>
      </c>
      <c r="C65" s="591">
        <v>113</v>
      </c>
      <c r="D65" s="592">
        <v>59.400640990957136</v>
      </c>
      <c r="E65" s="592">
        <v>572.28215667442885</v>
      </c>
      <c r="F65" s="592">
        <v>71.535269584303606</v>
      </c>
      <c r="G65" s="592">
        <v>76.702159506452801</v>
      </c>
      <c r="H65" s="592">
        <v>44.515659166793832</v>
      </c>
      <c r="I65" s="592">
        <v>308.79081852158953</v>
      </c>
      <c r="J65" s="592">
        <v>53.609517104442631</v>
      </c>
      <c r="K65" s="484">
        <v>401.1159436211837</v>
      </c>
      <c r="L65" s="563">
        <f t="shared" si="0"/>
        <v>125</v>
      </c>
      <c r="M65" s="563">
        <v>0</v>
      </c>
      <c r="N65" s="563">
        <v>0</v>
      </c>
      <c r="O65" s="584">
        <v>0</v>
      </c>
      <c r="P65" s="606">
        <f t="shared" si="7"/>
        <v>125</v>
      </c>
      <c r="Q65" s="574">
        <v>2.5</v>
      </c>
    </row>
    <row r="66" spans="1:17" x14ac:dyDescent="0.25">
      <c r="A66" s="575">
        <f t="shared" si="2"/>
        <v>46081</v>
      </c>
      <c r="B66" s="600" t="str">
        <f>+asset_level_drivers!$B$1</f>
        <v>Farmar</v>
      </c>
      <c r="C66" s="588">
        <v>113</v>
      </c>
      <c r="D66" s="589">
        <v>53.188551079793278</v>
      </c>
      <c r="E66" s="589">
        <v>512.79054831235817</v>
      </c>
      <c r="F66" s="589">
        <v>64.098818539044771</v>
      </c>
      <c r="G66" s="589">
        <v>68.674873453620009</v>
      </c>
      <c r="H66" s="589">
        <v>39.86023335681061</v>
      </c>
      <c r="I66" s="589">
        <v>276.69045993616436</v>
      </c>
      <c r="J66" s="589">
        <v>48.036538183361877</v>
      </c>
      <c r="K66" s="590">
        <v>361.98668378006784</v>
      </c>
      <c r="L66" s="571">
        <f t="shared" ref="L66:L129" si="8">+P66+O66</f>
        <v>125</v>
      </c>
      <c r="M66" s="571">
        <v>0</v>
      </c>
      <c r="N66" s="571">
        <v>0</v>
      </c>
      <c r="O66" s="582">
        <v>0</v>
      </c>
      <c r="P66" s="606">
        <f t="shared" si="7"/>
        <v>125</v>
      </c>
      <c r="Q66" s="566">
        <v>2.5</v>
      </c>
    </row>
    <row r="67" spans="1:17" x14ac:dyDescent="0.25">
      <c r="A67" s="567">
        <f t="shared" ref="A67:A130" si="9">+EOMONTH(A66,1)</f>
        <v>46112</v>
      </c>
      <c r="B67" s="596" t="str">
        <f>+asset_level_drivers!$B$1</f>
        <v>Farmar</v>
      </c>
      <c r="C67" s="591">
        <v>113</v>
      </c>
      <c r="D67" s="592">
        <v>58.384872342630729</v>
      </c>
      <c r="E67" s="592">
        <v>563.27062689808849</v>
      </c>
      <c r="F67" s="592">
        <v>70.408828362261062</v>
      </c>
      <c r="G67" s="592">
        <v>75.37777076418088</v>
      </c>
      <c r="H67" s="592">
        <v>43.754428139874484</v>
      </c>
      <c r="I67" s="592">
        <v>303.92839598523415</v>
      </c>
      <c r="J67" s="592">
        <v>52.765346525214262</v>
      </c>
      <c r="K67" s="484">
        <v>400.433385081241</v>
      </c>
      <c r="L67" s="563">
        <f t="shared" si="8"/>
        <v>125</v>
      </c>
      <c r="M67" s="563">
        <v>0</v>
      </c>
      <c r="N67" s="563">
        <v>0</v>
      </c>
      <c r="O67" s="584">
        <v>0</v>
      </c>
      <c r="P67" s="606">
        <f t="shared" si="7"/>
        <v>125</v>
      </c>
      <c r="Q67" s="574">
        <v>2.5</v>
      </c>
    </row>
    <row r="68" spans="1:17" x14ac:dyDescent="0.25">
      <c r="A68" s="575">
        <f t="shared" si="9"/>
        <v>46142</v>
      </c>
      <c r="B68" s="600" t="str">
        <f>+asset_level_drivers!$B$1</f>
        <v>Farmar</v>
      </c>
      <c r="C68" s="588">
        <v>113</v>
      </c>
      <c r="D68" s="589">
        <v>56.009133003077785</v>
      </c>
      <c r="E68" s="589">
        <v>540.72088943758047</v>
      </c>
      <c r="F68" s="589">
        <v>67.590111179697558</v>
      </c>
      <c r="G68" s="589">
        <v>72.304247029337688</v>
      </c>
      <c r="H68" s="589">
        <v>41.974016330433194</v>
      </c>
      <c r="I68" s="589">
        <v>291.76105544059686</v>
      </c>
      <c r="J68" s="589">
        <v>50.652961013992524</v>
      </c>
      <c r="K68" s="590">
        <v>387.19637008666984</v>
      </c>
      <c r="L68" s="571">
        <f t="shared" si="8"/>
        <v>300</v>
      </c>
      <c r="M68" s="571">
        <v>0</v>
      </c>
      <c r="N68" s="571">
        <v>0</v>
      </c>
      <c r="O68" s="582">
        <v>175</v>
      </c>
      <c r="P68" s="606">
        <f t="shared" si="7"/>
        <v>125</v>
      </c>
      <c r="Q68" s="566">
        <v>2.5</v>
      </c>
    </row>
    <row r="69" spans="1:17" x14ac:dyDescent="0.25">
      <c r="A69" s="567">
        <f t="shared" si="9"/>
        <v>46173</v>
      </c>
      <c r="B69" s="596" t="str">
        <f>+asset_level_drivers!$B$1</f>
        <v>Farmar</v>
      </c>
      <c r="C69" s="591">
        <v>113</v>
      </c>
      <c r="D69" s="592">
        <v>57.377931101196815</v>
      </c>
      <c r="E69" s="592">
        <v>554.30645717858431</v>
      </c>
      <c r="F69" s="592">
        <v>69.288307147323039</v>
      </c>
      <c r="G69" s="592">
        <v>74.064821883454769</v>
      </c>
      <c r="H69" s="592">
        <v>42.999812493361787</v>
      </c>
      <c r="I69" s="592">
        <v>299.09152789006669</v>
      </c>
      <c r="J69" s="592">
        <v>51.925612480914367</v>
      </c>
      <c r="K69" s="484">
        <v>399.77931341030722</v>
      </c>
      <c r="L69" s="563">
        <f t="shared" si="8"/>
        <v>125</v>
      </c>
      <c r="M69" s="563">
        <v>0</v>
      </c>
      <c r="N69" s="563">
        <v>0</v>
      </c>
      <c r="O69" s="584">
        <v>0</v>
      </c>
      <c r="P69" s="606">
        <f t="shared" si="7"/>
        <v>125</v>
      </c>
      <c r="Q69" s="574">
        <v>2.5</v>
      </c>
    </row>
    <row r="70" spans="1:17" x14ac:dyDescent="0.25">
      <c r="A70" s="575">
        <f t="shared" si="9"/>
        <v>46203</v>
      </c>
      <c r="B70" s="600" t="str">
        <f>+asset_level_drivers!$B$1</f>
        <v>Farmar</v>
      </c>
      <c r="C70" s="588">
        <v>112</v>
      </c>
      <c r="D70" s="589">
        <v>55.054818467172453</v>
      </c>
      <c r="E70" s="589">
        <v>532.21165367259869</v>
      </c>
      <c r="F70" s="589">
        <v>66.526456709074836</v>
      </c>
      <c r="G70" s="589">
        <v>71.059944083151493</v>
      </c>
      <c r="H70" s="589">
        <v>41.258839862476457</v>
      </c>
      <c r="I70" s="589">
        <v>287.16965966455012</v>
      </c>
      <c r="J70" s="589">
        <v>49.855843691762175</v>
      </c>
      <c r="K70" s="590">
        <v>382.12128921107245</v>
      </c>
      <c r="L70" s="571">
        <f t="shared" si="8"/>
        <v>125</v>
      </c>
      <c r="M70" s="571">
        <v>0</v>
      </c>
      <c r="N70" s="571">
        <v>0</v>
      </c>
      <c r="O70" s="582">
        <v>0</v>
      </c>
      <c r="P70" s="606">
        <f t="shared" si="7"/>
        <v>125</v>
      </c>
      <c r="Q70" s="566">
        <v>2.5</v>
      </c>
    </row>
    <row r="71" spans="1:17" x14ac:dyDescent="0.25">
      <c r="A71" s="567">
        <f t="shared" si="9"/>
        <v>46234</v>
      </c>
      <c r="B71" s="596" t="str">
        <f>+asset_level_drivers!$B$1</f>
        <v>Farmar</v>
      </c>
      <c r="C71" s="591">
        <v>112</v>
      </c>
      <c r="D71" s="592">
        <v>56.411866912880456</v>
      </c>
      <c r="E71" s="592">
        <v>545.67718997239911</v>
      </c>
      <c r="F71" s="592">
        <v>68.209648746549888</v>
      </c>
      <c r="G71" s="592">
        <v>72.80523836585472</v>
      </c>
      <c r="H71" s="592">
        <v>42.275830673925135</v>
      </c>
      <c r="I71" s="592">
        <v>294.43536579805982</v>
      </c>
      <c r="J71" s="592">
        <v>51.117251006607617</v>
      </c>
      <c r="K71" s="484">
        <v>394.54830697953076</v>
      </c>
      <c r="L71" s="563">
        <f t="shared" si="8"/>
        <v>525</v>
      </c>
      <c r="M71" s="563">
        <v>0</v>
      </c>
      <c r="N71" s="563">
        <v>0</v>
      </c>
      <c r="O71" s="584">
        <v>400</v>
      </c>
      <c r="P71" s="599">
        <f t="shared" si="7"/>
        <v>125</v>
      </c>
      <c r="Q71" s="574">
        <v>2.5</v>
      </c>
    </row>
    <row r="72" spans="1:17" x14ac:dyDescent="0.25">
      <c r="A72" s="575">
        <f t="shared" si="9"/>
        <v>46265</v>
      </c>
      <c r="B72" s="600" t="str">
        <f>+asset_level_drivers!$B$1</f>
        <v>Farmar</v>
      </c>
      <c r="C72" s="588">
        <v>112</v>
      </c>
      <c r="D72" s="589">
        <v>55.935657746196377</v>
      </c>
      <c r="E72" s="589">
        <v>541.41220733204136</v>
      </c>
      <c r="F72" s="589">
        <v>67.67652591650517</v>
      </c>
      <c r="G72" s="589">
        <v>72.184362026840347</v>
      </c>
      <c r="H72" s="589">
        <v>41.918952960106544</v>
      </c>
      <c r="I72" s="589">
        <v>292.13407531549512</v>
      </c>
      <c r="J72" s="589">
        <v>50.717721408940129</v>
      </c>
      <c r="K72" s="590">
        <v>394.24413487765656</v>
      </c>
      <c r="L72" s="571">
        <f t="shared" si="8"/>
        <v>125</v>
      </c>
      <c r="M72" s="571">
        <v>0</v>
      </c>
      <c r="N72" s="571">
        <v>0</v>
      </c>
      <c r="O72" s="582">
        <v>0</v>
      </c>
      <c r="P72" s="599">
        <f t="shared" si="7"/>
        <v>125</v>
      </c>
      <c r="Q72" s="566">
        <v>2.5</v>
      </c>
    </row>
    <row r="73" spans="1:17" x14ac:dyDescent="0.25">
      <c r="A73" s="567">
        <f t="shared" si="9"/>
        <v>46295</v>
      </c>
      <c r="B73" s="596" t="str">
        <f>+asset_level_drivers!$B$1</f>
        <v>Farmar</v>
      </c>
      <c r="C73" s="591">
        <v>112</v>
      </c>
      <c r="D73" s="592">
        <v>53.686844570534987</v>
      </c>
      <c r="E73" s="592">
        <v>519.96038259769864</v>
      </c>
      <c r="F73" s="592">
        <v>64.99504782471233</v>
      </c>
      <c r="G73" s="592">
        <v>69.276394472964441</v>
      </c>
      <c r="H73" s="592">
        <v>40.233661367499366</v>
      </c>
      <c r="I73" s="592">
        <v>280.5591442412981</v>
      </c>
      <c r="J73" s="592">
        <v>48.70818476411425</v>
      </c>
      <c r="K73" s="484">
        <v>381.23800748724688</v>
      </c>
      <c r="L73" s="563">
        <f t="shared" si="8"/>
        <v>125</v>
      </c>
      <c r="M73" s="563">
        <v>0</v>
      </c>
      <c r="N73" s="563">
        <v>0</v>
      </c>
      <c r="O73" s="584">
        <v>0</v>
      </c>
      <c r="P73" s="599">
        <f t="shared" si="7"/>
        <v>125</v>
      </c>
      <c r="Q73" s="574">
        <v>2.5</v>
      </c>
    </row>
    <row r="74" spans="1:17" x14ac:dyDescent="0.25">
      <c r="A74" s="575">
        <f t="shared" si="9"/>
        <v>46326</v>
      </c>
      <c r="B74" s="600" t="str">
        <f>+asset_level_drivers!$B$1</f>
        <v>Farmar</v>
      </c>
      <c r="C74" s="588">
        <v>112</v>
      </c>
      <c r="D74" s="589">
        <v>55.026159027653094</v>
      </c>
      <c r="E74" s="589">
        <v>533.24710908284112</v>
      </c>
      <c r="F74" s="589">
        <v>66.65588863535514</v>
      </c>
      <c r="G74" s="589">
        <v>70.998598987903819</v>
      </c>
      <c r="H74" s="589">
        <v>41.237362083444587</v>
      </c>
      <c r="I74" s="589">
        <v>287.72836854607351</v>
      </c>
      <c r="J74" s="589">
        <v>49.952841761471092</v>
      </c>
      <c r="K74" s="590">
        <v>393.65353287506099</v>
      </c>
      <c r="L74" s="571">
        <f t="shared" si="8"/>
        <v>125</v>
      </c>
      <c r="M74" s="571">
        <v>0</v>
      </c>
      <c r="N74" s="571">
        <v>0</v>
      </c>
      <c r="O74" s="582">
        <v>0</v>
      </c>
      <c r="P74" s="599">
        <f t="shared" si="7"/>
        <v>125</v>
      </c>
      <c r="Q74" s="566">
        <v>2.5</v>
      </c>
    </row>
    <row r="75" spans="1:17" x14ac:dyDescent="0.25">
      <c r="A75" s="567">
        <f t="shared" si="9"/>
        <v>46356</v>
      </c>
      <c r="B75" s="596" t="str">
        <f>+asset_level_drivers!$B$1</f>
        <v>Farmar</v>
      </c>
      <c r="C75" s="591">
        <v>112</v>
      </c>
      <c r="D75" s="592">
        <v>52.823668474683735</v>
      </c>
      <c r="E75" s="592">
        <v>512.19863994409047</v>
      </c>
      <c r="F75" s="592">
        <v>64.024829993011309</v>
      </c>
      <c r="G75" s="592">
        <v>68.151060621146883</v>
      </c>
      <c r="H75" s="592">
        <v>39.586785302817034</v>
      </c>
      <c r="I75" s="592">
        <v>276.37107924711876</v>
      </c>
      <c r="J75" s="592">
        <v>47.981090147069231</v>
      </c>
      <c r="K75" s="484">
        <v>380.67747502778701</v>
      </c>
      <c r="L75" s="563">
        <f t="shared" si="8"/>
        <v>125</v>
      </c>
      <c r="M75" s="563">
        <v>0</v>
      </c>
      <c r="N75" s="563">
        <v>0</v>
      </c>
      <c r="O75" s="584">
        <v>0</v>
      </c>
      <c r="P75" s="605">
        <f t="shared" si="7"/>
        <v>125</v>
      </c>
      <c r="Q75" s="574">
        <v>2.5</v>
      </c>
    </row>
    <row r="76" spans="1:17" x14ac:dyDescent="0.25">
      <c r="A76" s="575">
        <f t="shared" si="9"/>
        <v>46387</v>
      </c>
      <c r="B76" s="600" t="str">
        <f>+asset_level_drivers!$B$1</f>
        <v>Farmar</v>
      </c>
      <c r="C76" s="588">
        <v>112</v>
      </c>
      <c r="D76" s="589">
        <v>54.151175322337679</v>
      </c>
      <c r="E76" s="589">
        <v>525.36641400445933</v>
      </c>
      <c r="F76" s="589">
        <v>65.670801750557416</v>
      </c>
      <c r="G76" s="589">
        <v>69.857921954090301</v>
      </c>
      <c r="H76" s="589">
        <v>40.581637233467823</v>
      </c>
      <c r="I76" s="589">
        <v>283.47611944938012</v>
      </c>
      <c r="J76" s="589">
        <v>49.214604071072941</v>
      </c>
      <c r="K76" s="590">
        <v>393.08533265605723</v>
      </c>
      <c r="L76" s="571">
        <f t="shared" si="8"/>
        <v>125</v>
      </c>
      <c r="M76" s="571">
        <v>0</v>
      </c>
      <c r="N76" s="571">
        <v>0</v>
      </c>
      <c r="O76" s="582">
        <v>0</v>
      </c>
      <c r="P76" s="599">
        <f t="shared" si="7"/>
        <v>125</v>
      </c>
      <c r="Q76" s="566">
        <v>2.5</v>
      </c>
    </row>
    <row r="77" spans="1:17" x14ac:dyDescent="0.25">
      <c r="A77" s="567">
        <f t="shared" si="9"/>
        <v>46418</v>
      </c>
      <c r="B77" s="596" t="str">
        <f>+asset_level_drivers!$B$1</f>
        <v>Farmar</v>
      </c>
      <c r="C77" s="591">
        <v>112</v>
      </c>
      <c r="D77" s="592">
        <v>53.718993182231209</v>
      </c>
      <c r="E77" s="592">
        <v>521.46585644237314</v>
      </c>
      <c r="F77" s="592">
        <v>65.183232055296642</v>
      </c>
      <c r="G77" s="592">
        <v>69.294568772309091</v>
      </c>
      <c r="H77" s="592">
        <v>40.257753980257071</v>
      </c>
      <c r="I77" s="592">
        <v>281.37146469430911</v>
      </c>
      <c r="J77" s="592">
        <v>48.849212620539774</v>
      </c>
      <c r="K77" s="484">
        <v>392.80918447113032</v>
      </c>
      <c r="L77" s="563">
        <f t="shared" si="8"/>
        <v>0</v>
      </c>
      <c r="M77" s="563">
        <v>0</v>
      </c>
      <c r="N77" s="563">
        <v>0</v>
      </c>
      <c r="O77" s="584">
        <v>0</v>
      </c>
      <c r="P77" s="606">
        <v>0</v>
      </c>
      <c r="Q77" s="574">
        <v>2.5</v>
      </c>
    </row>
    <row r="78" spans="1:17" x14ac:dyDescent="0.25">
      <c r="A78" s="575">
        <f t="shared" si="9"/>
        <v>46446</v>
      </c>
      <c r="B78" s="600" t="str">
        <f>+asset_level_drivers!$B$1</f>
        <v>Farmar</v>
      </c>
      <c r="C78" s="588">
        <v>112</v>
      </c>
      <c r="D78" s="589">
        <v>48.155667822347155</v>
      </c>
      <c r="E78" s="589">
        <v>467.70413001846384</v>
      </c>
      <c r="F78" s="589">
        <v>58.46301625230798</v>
      </c>
      <c r="G78" s="589">
        <v>62.113245475952773</v>
      </c>
      <c r="H78" s="589">
        <v>36.08852126789828</v>
      </c>
      <c r="I78" s="589">
        <v>252.36282391465761</v>
      </c>
      <c r="J78" s="589">
        <v>43.812990262961392</v>
      </c>
      <c r="K78" s="590">
        <v>354.55055472283613</v>
      </c>
      <c r="L78" s="571">
        <f t="shared" si="8"/>
        <v>0</v>
      </c>
      <c r="M78" s="571">
        <v>0</v>
      </c>
      <c r="N78" s="571">
        <v>0</v>
      </c>
      <c r="O78" s="582">
        <v>0</v>
      </c>
      <c r="P78" s="606">
        <v>0</v>
      </c>
      <c r="Q78" s="566">
        <v>2.5</v>
      </c>
    </row>
    <row r="79" spans="1:17" x14ac:dyDescent="0.25">
      <c r="A79" s="567">
        <f t="shared" si="9"/>
        <v>46477</v>
      </c>
      <c r="B79" s="596" t="str">
        <f>+asset_level_drivers!$B$1</f>
        <v>Farmar</v>
      </c>
      <c r="C79" s="591">
        <v>112</v>
      </c>
      <c r="D79" s="592">
        <v>52.918571770055358</v>
      </c>
      <c r="E79" s="592">
        <v>514.22441946359436</v>
      </c>
      <c r="F79" s="592">
        <v>64.278052432949295</v>
      </c>
      <c r="G79" s="592">
        <v>68.251288288004858</v>
      </c>
      <c r="H79" s="592">
        <v>39.657907140563061</v>
      </c>
      <c r="I79" s="592">
        <v>277.46414515643687</v>
      </c>
      <c r="J79" s="592">
        <v>48.17085853410363</v>
      </c>
      <c r="K79" s="484">
        <v>392.27196024001267</v>
      </c>
      <c r="L79" s="563">
        <f t="shared" si="8"/>
        <v>0</v>
      </c>
      <c r="M79" s="563">
        <v>0</v>
      </c>
      <c r="N79" s="563">
        <v>0</v>
      </c>
      <c r="O79" s="584">
        <v>0</v>
      </c>
      <c r="P79" s="606">
        <v>0</v>
      </c>
      <c r="Q79" s="574">
        <v>2.5</v>
      </c>
    </row>
    <row r="80" spans="1:17" x14ac:dyDescent="0.25">
      <c r="A80" s="575">
        <f t="shared" si="9"/>
        <v>46507</v>
      </c>
      <c r="B80" s="600" t="str">
        <f>+asset_level_drivers!$B$1</f>
        <v>Farmar</v>
      </c>
      <c r="C80" s="588">
        <v>112</v>
      </c>
      <c r="D80" s="589">
        <v>50.821527327369708</v>
      </c>
      <c r="E80" s="589">
        <v>494.10107559743557</v>
      </c>
      <c r="F80" s="589">
        <v>61.762634449679446</v>
      </c>
      <c r="G80" s="589">
        <v>65.541398777619634</v>
      </c>
      <c r="H80" s="589">
        <v>38.086353128504086</v>
      </c>
      <c r="I80" s="589">
        <v>266.6060330322847</v>
      </c>
      <c r="J80" s="589">
        <v>46.285769623660549</v>
      </c>
      <c r="K80" s="590">
        <v>379.36507090518342</v>
      </c>
      <c r="L80" s="571">
        <f t="shared" si="8"/>
        <v>0</v>
      </c>
      <c r="M80" s="571">
        <v>0</v>
      </c>
      <c r="N80" s="571">
        <v>0</v>
      </c>
      <c r="O80" s="582">
        <v>0</v>
      </c>
      <c r="P80" s="606">
        <v>0</v>
      </c>
      <c r="Q80" s="566">
        <v>2.5</v>
      </c>
    </row>
    <row r="81" spans="1:17" x14ac:dyDescent="0.25">
      <c r="A81" s="567">
        <f t="shared" si="9"/>
        <v>46538</v>
      </c>
      <c r="B81" s="596" t="str">
        <f>+asset_level_drivers!$B$1</f>
        <v>Farmar</v>
      </c>
      <c r="C81" s="591">
        <v>112</v>
      </c>
      <c r="D81" s="592">
        <v>52.119742326677759</v>
      </c>
      <c r="E81" s="592">
        <v>506.97772958452708</v>
      </c>
      <c r="F81" s="592">
        <v>63.372216198065885</v>
      </c>
      <c r="G81" s="592">
        <v>67.210314439929874</v>
      </c>
      <c r="H81" s="592">
        <v>39.059253344230967</v>
      </c>
      <c r="I81" s="592">
        <v>273.55399126952773</v>
      </c>
      <c r="J81" s="592">
        <v>47.492012373181893</v>
      </c>
      <c r="K81" s="484">
        <v>391.75380808780062</v>
      </c>
      <c r="L81" s="563">
        <f t="shared" si="8"/>
        <v>0</v>
      </c>
      <c r="M81" s="563">
        <v>0</v>
      </c>
      <c r="N81" s="563">
        <v>0</v>
      </c>
      <c r="O81" s="584">
        <v>0</v>
      </c>
      <c r="P81" s="606">
        <v>0</v>
      </c>
      <c r="Q81" s="574">
        <v>2.5</v>
      </c>
    </row>
    <row r="82" spans="1:17" x14ac:dyDescent="0.25">
      <c r="A82" s="575">
        <f t="shared" si="9"/>
        <v>46568</v>
      </c>
      <c r="B82" s="600" t="str">
        <f>+asset_level_drivers!$B$1</f>
        <v>Farmar</v>
      </c>
      <c r="C82" s="588">
        <v>112</v>
      </c>
      <c r="D82" s="589">
        <v>50.062046065552629</v>
      </c>
      <c r="E82" s="589">
        <v>487.20197297295715</v>
      </c>
      <c r="F82" s="589">
        <v>60.900246621619644</v>
      </c>
      <c r="G82" s="589">
        <v>64.551798466231631</v>
      </c>
      <c r="H82" s="589">
        <v>37.517187401828465</v>
      </c>
      <c r="I82" s="589">
        <v>262.88342955490754</v>
      </c>
      <c r="J82" s="589">
        <v>45.639484297727002</v>
      </c>
      <c r="K82" s="590">
        <v>378.8724504571212</v>
      </c>
      <c r="L82" s="571">
        <f t="shared" si="8"/>
        <v>0</v>
      </c>
      <c r="M82" s="571">
        <v>0</v>
      </c>
      <c r="N82" s="571">
        <v>0</v>
      </c>
      <c r="O82" s="582">
        <v>0</v>
      </c>
      <c r="P82" s="606">
        <v>0</v>
      </c>
      <c r="Q82" s="566">
        <v>2.5</v>
      </c>
    </row>
    <row r="83" spans="1:17" x14ac:dyDescent="0.25">
      <c r="A83" s="567">
        <f t="shared" si="9"/>
        <v>46599</v>
      </c>
      <c r="B83" s="596" t="str">
        <f>+asset_level_drivers!$B$1</f>
        <v>Farmar</v>
      </c>
      <c r="C83" s="591">
        <v>112</v>
      </c>
      <c r="D83" s="592">
        <v>51.348532599788435</v>
      </c>
      <c r="E83" s="592">
        <v>499.96253374802848</v>
      </c>
      <c r="F83" s="592">
        <v>62.49531671850356</v>
      </c>
      <c r="G83" s="592">
        <v>66.20554474187405</v>
      </c>
      <c r="H83" s="592">
        <v>38.481298144159169</v>
      </c>
      <c r="I83" s="592">
        <v>269.76874645772062</v>
      </c>
      <c r="J83" s="592">
        <v>46.834851815576499</v>
      </c>
      <c r="K83" s="484">
        <v>391.25361515446707</v>
      </c>
      <c r="L83" s="563">
        <f t="shared" si="8"/>
        <v>0</v>
      </c>
      <c r="M83" s="563">
        <v>0</v>
      </c>
      <c r="N83" s="563">
        <v>0</v>
      </c>
      <c r="O83" s="584">
        <v>0</v>
      </c>
      <c r="P83" s="599">
        <v>0</v>
      </c>
      <c r="Q83" s="574">
        <v>2.5</v>
      </c>
    </row>
    <row r="84" spans="1:17" x14ac:dyDescent="0.25">
      <c r="A84" s="575">
        <f t="shared" si="9"/>
        <v>46630</v>
      </c>
      <c r="B84" s="600" t="str">
        <f>+asset_level_drivers!$B$1</f>
        <v>Farmar</v>
      </c>
      <c r="C84" s="588">
        <v>112</v>
      </c>
      <c r="D84" s="589">
        <v>50.966664850631538</v>
      </c>
      <c r="E84" s="589">
        <v>496.48188525186805</v>
      </c>
      <c r="F84" s="589">
        <v>62.060235656483506</v>
      </c>
      <c r="G84" s="589">
        <v>65.708117766038782</v>
      </c>
      <c r="H84" s="589">
        <v>38.19512118908478</v>
      </c>
      <c r="I84" s="589">
        <v>267.89066536506346</v>
      </c>
      <c r="J84" s="589">
        <v>46.508796070323513</v>
      </c>
      <c r="K84" s="590">
        <v>391.00993087447313</v>
      </c>
      <c r="L84" s="571">
        <f t="shared" si="8"/>
        <v>0</v>
      </c>
      <c r="M84" s="571">
        <v>0</v>
      </c>
      <c r="N84" s="571">
        <v>0</v>
      </c>
      <c r="O84" s="582">
        <v>0</v>
      </c>
      <c r="P84" s="599">
        <v>0</v>
      </c>
      <c r="Q84" s="566">
        <v>2.5</v>
      </c>
    </row>
    <row r="85" spans="1:17" x14ac:dyDescent="0.25">
      <c r="A85" s="567">
        <f t="shared" si="9"/>
        <v>46660</v>
      </c>
      <c r="B85" s="596" t="str">
        <f>+asset_level_drivers!$B$1</f>
        <v>Farmar</v>
      </c>
      <c r="C85" s="591">
        <v>112</v>
      </c>
      <c r="D85" s="592">
        <v>48.965148327647626</v>
      </c>
      <c r="E85" s="592">
        <v>477.20446837947668</v>
      </c>
      <c r="F85" s="592">
        <v>59.650558547434585</v>
      </c>
      <c r="G85" s="592">
        <v>63.122958930126465</v>
      </c>
      <c r="H85" s="592">
        <v>36.695157116854951</v>
      </c>
      <c r="I85" s="592">
        <v>257.48899677277478</v>
      </c>
      <c r="J85" s="592">
        <v>44.702950828606738</v>
      </c>
      <c r="K85" s="484">
        <v>378.16486553794454</v>
      </c>
      <c r="L85" s="563">
        <f t="shared" si="8"/>
        <v>0</v>
      </c>
      <c r="M85" s="563">
        <v>0</v>
      </c>
      <c r="N85" s="563">
        <v>0</v>
      </c>
      <c r="O85" s="584">
        <v>0</v>
      </c>
      <c r="P85" s="599">
        <v>0</v>
      </c>
      <c r="Q85" s="574">
        <v>2.5</v>
      </c>
    </row>
    <row r="86" spans="1:17" x14ac:dyDescent="0.25">
      <c r="A86" s="575">
        <f t="shared" si="9"/>
        <v>46691</v>
      </c>
      <c r="B86" s="600" t="str">
        <f>+asset_level_drivers!$B$1</f>
        <v>Farmar</v>
      </c>
      <c r="C86" s="588">
        <v>112</v>
      </c>
      <c r="D86" s="589">
        <v>50.234218049173265</v>
      </c>
      <c r="E86" s="589">
        <v>489.79408027584287</v>
      </c>
      <c r="F86" s="589">
        <v>61.224260034480359</v>
      </c>
      <c r="G86" s="589">
        <v>64.75416561328808</v>
      </c>
      <c r="H86" s="589">
        <v>37.646215459658585</v>
      </c>
      <c r="I86" s="589">
        <v>264.28207343436236</v>
      </c>
      <c r="J86" s="589">
        <v>45.882304415687905</v>
      </c>
      <c r="K86" s="590">
        <v>390.53479175005464</v>
      </c>
      <c r="L86" s="571">
        <f t="shared" si="8"/>
        <v>0</v>
      </c>
      <c r="M86" s="571">
        <v>0</v>
      </c>
      <c r="N86" s="571">
        <v>0</v>
      </c>
      <c r="O86" s="582">
        <v>0</v>
      </c>
      <c r="P86" s="599">
        <v>0</v>
      </c>
      <c r="Q86" s="566">
        <v>2.5</v>
      </c>
    </row>
    <row r="87" spans="1:17" x14ac:dyDescent="0.25">
      <c r="A87" s="567">
        <f t="shared" si="9"/>
        <v>46721</v>
      </c>
      <c r="B87" s="596" t="str">
        <f>+asset_level_drivers!$B$1</f>
        <v>Farmar</v>
      </c>
      <c r="C87" s="591">
        <v>112</v>
      </c>
      <c r="D87" s="592">
        <v>48.268068827695181</v>
      </c>
      <c r="E87" s="592">
        <v>470.83135144553563</v>
      </c>
      <c r="F87" s="592">
        <v>58.853918930691954</v>
      </c>
      <c r="G87" s="592">
        <v>62.215175326388348</v>
      </c>
      <c r="H87" s="592">
        <v>36.17275613069782</v>
      </c>
      <c r="I87" s="592">
        <v>254.05020356279348</v>
      </c>
      <c r="J87" s="592">
        <v>44.105938118540536</v>
      </c>
      <c r="K87" s="484">
        <v>377.71267837925967</v>
      </c>
      <c r="L87" s="563">
        <f t="shared" si="8"/>
        <v>0</v>
      </c>
      <c r="M87" s="563">
        <v>0</v>
      </c>
      <c r="N87" s="563">
        <v>0</v>
      </c>
      <c r="O87" s="584">
        <v>0</v>
      </c>
      <c r="P87" s="605">
        <v>0</v>
      </c>
      <c r="Q87" s="574">
        <v>2.5</v>
      </c>
    </row>
    <row r="88" spans="1:17" x14ac:dyDescent="0.25">
      <c r="A88" s="575">
        <f t="shared" si="9"/>
        <v>46752</v>
      </c>
      <c r="B88" s="600" t="str">
        <f>+asset_level_drivers!$B$1</f>
        <v>Farmar</v>
      </c>
      <c r="C88" s="588">
        <v>112</v>
      </c>
      <c r="D88" s="589">
        <v>49.525587554212912</v>
      </c>
      <c r="E88" s="589">
        <v>483.30648567915847</v>
      </c>
      <c r="F88" s="589">
        <v>60.413310709894809</v>
      </c>
      <c r="G88" s="589">
        <v>63.831482615763655</v>
      </c>
      <c r="H88" s="589">
        <v>37.115157998617825</v>
      </c>
      <c r="I88" s="589">
        <v>260.78151060467741</v>
      </c>
      <c r="J88" s="589">
        <v>45.274567813312053</v>
      </c>
      <c r="K88" s="590">
        <v>390.07518055885714</v>
      </c>
      <c r="L88" s="571">
        <f t="shared" si="8"/>
        <v>0</v>
      </c>
      <c r="M88" s="571">
        <v>0</v>
      </c>
      <c r="N88" s="571">
        <v>0</v>
      </c>
      <c r="O88" s="582">
        <v>0</v>
      </c>
      <c r="P88" s="599">
        <v>0</v>
      </c>
      <c r="Q88" s="566">
        <v>2.5</v>
      </c>
    </row>
    <row r="89" spans="1:17" x14ac:dyDescent="0.25">
      <c r="A89" s="567">
        <f t="shared" si="9"/>
        <v>46783</v>
      </c>
      <c r="B89" s="596" t="str">
        <f>+asset_level_drivers!$B$1</f>
        <v>Farmar</v>
      </c>
      <c r="C89" s="591">
        <v>112</v>
      </c>
      <c r="D89" s="592">
        <v>49.174147874545753</v>
      </c>
      <c r="E89" s="592">
        <v>480.0822250766501</v>
      </c>
      <c r="F89" s="592">
        <v>60.010278134581263</v>
      </c>
      <c r="G89" s="592">
        <v>63.373991061188015</v>
      </c>
      <c r="H89" s="592">
        <v>36.851784258254781</v>
      </c>
      <c r="I89" s="592">
        <v>259.04177075963122</v>
      </c>
      <c r="J89" s="592">
        <v>44.972529645769313</v>
      </c>
      <c r="K89" s="484">
        <v>412.88210217485931</v>
      </c>
      <c r="L89" s="563">
        <f t="shared" si="8"/>
        <v>0</v>
      </c>
      <c r="M89" s="563">
        <v>0</v>
      </c>
      <c r="N89" s="563">
        <v>0</v>
      </c>
      <c r="O89" s="584">
        <v>0</v>
      </c>
      <c r="P89" s="606">
        <v>0</v>
      </c>
      <c r="Q89" s="574">
        <v>2.5</v>
      </c>
    </row>
    <row r="90" spans="1:17" x14ac:dyDescent="0.25">
      <c r="A90" s="575">
        <f t="shared" si="9"/>
        <v>46812</v>
      </c>
      <c r="B90" s="600" t="str">
        <f>+asset_level_drivers!$B$1</f>
        <v>Farmar</v>
      </c>
      <c r="C90" s="588">
        <v>112</v>
      </c>
      <c r="D90" s="589">
        <v>45.688549786565922</v>
      </c>
      <c r="E90" s="589">
        <v>446.23266328566092</v>
      </c>
      <c r="F90" s="589">
        <v>55.779082910707615</v>
      </c>
      <c r="G90" s="589">
        <v>58.87783662811465</v>
      </c>
      <c r="H90" s="589">
        <v>34.23962900389381</v>
      </c>
      <c r="I90" s="589">
        <v>240.77729445169166</v>
      </c>
      <c r="J90" s="589">
        <v>41.801613620085355</v>
      </c>
      <c r="K90" s="590">
        <v>385.88782349154826</v>
      </c>
      <c r="L90" s="571">
        <f t="shared" si="8"/>
        <v>0</v>
      </c>
      <c r="M90" s="571">
        <v>0</v>
      </c>
      <c r="N90" s="571">
        <v>0</v>
      </c>
      <c r="O90" s="582">
        <v>0</v>
      </c>
      <c r="P90" s="606">
        <v>0</v>
      </c>
      <c r="Q90" s="566">
        <v>2.5</v>
      </c>
    </row>
    <row r="91" spans="1:17" x14ac:dyDescent="0.25">
      <c r="A91" s="567">
        <f t="shared" si="9"/>
        <v>46843</v>
      </c>
      <c r="B91" s="596" t="str">
        <f>+asset_level_drivers!$B$1</f>
        <v>Farmar</v>
      </c>
      <c r="C91" s="591">
        <v>112</v>
      </c>
      <c r="D91" s="592">
        <v>48.509888154671039</v>
      </c>
      <c r="E91" s="592">
        <v>473.97547136536525</v>
      </c>
      <c r="F91" s="592">
        <v>59.246933920670656</v>
      </c>
      <c r="G91" s="592">
        <v>62.509467290556394</v>
      </c>
      <c r="H91" s="592">
        <v>36.353978867692177</v>
      </c>
      <c r="I91" s="592">
        <v>255.7467012645846</v>
      </c>
      <c r="J91" s="592">
        <v>44.40046896954594</v>
      </c>
      <c r="K91" s="484">
        <v>412.12543580346357</v>
      </c>
      <c r="L91" s="563">
        <f t="shared" si="8"/>
        <v>0</v>
      </c>
      <c r="M91" s="563">
        <v>0</v>
      </c>
      <c r="N91" s="563">
        <v>0</v>
      </c>
      <c r="O91" s="584">
        <v>0</v>
      </c>
      <c r="P91" s="606">
        <v>0</v>
      </c>
      <c r="Q91" s="574">
        <v>2.5</v>
      </c>
    </row>
    <row r="92" spans="1:17" x14ac:dyDescent="0.25">
      <c r="A92" s="575">
        <f t="shared" si="9"/>
        <v>46873</v>
      </c>
      <c r="B92" s="600" t="str">
        <f>+asset_level_drivers!$B$1</f>
        <v>Farmar</v>
      </c>
      <c r="C92" s="588">
        <v>112</v>
      </c>
      <c r="D92" s="589">
        <v>46.625707247985147</v>
      </c>
      <c r="E92" s="589">
        <v>455.74505071248814</v>
      </c>
      <c r="F92" s="589">
        <v>56.968131339061017</v>
      </c>
      <c r="G92" s="589">
        <v>60.077526976033781</v>
      </c>
      <c r="H92" s="589">
        <v>34.941947723728951</v>
      </c>
      <c r="I92" s="589">
        <v>245.90996871973721</v>
      </c>
      <c r="J92" s="589">
        <v>42.692702902732158</v>
      </c>
      <c r="K92" s="590">
        <v>398.47347086454687</v>
      </c>
      <c r="L92" s="571">
        <f t="shared" si="8"/>
        <v>0</v>
      </c>
      <c r="M92" s="571">
        <v>0</v>
      </c>
      <c r="N92" s="571">
        <v>0</v>
      </c>
      <c r="O92" s="582">
        <v>0</v>
      </c>
      <c r="P92" s="606">
        <v>0</v>
      </c>
      <c r="Q92" s="566">
        <v>2.5</v>
      </c>
    </row>
    <row r="93" spans="1:17" x14ac:dyDescent="0.25">
      <c r="A93" s="567">
        <f t="shared" si="9"/>
        <v>46904</v>
      </c>
      <c r="B93" s="596" t="str">
        <f>+asset_level_drivers!$B$1</f>
        <v>Farmar</v>
      </c>
      <c r="C93" s="591">
        <v>112</v>
      </c>
      <c r="D93" s="592">
        <v>47.854984628550461</v>
      </c>
      <c r="E93" s="592">
        <v>467.94109744010217</v>
      </c>
      <c r="F93" s="592">
        <v>58.492637180012771</v>
      </c>
      <c r="G93" s="592">
        <v>61.657432830396061</v>
      </c>
      <c r="H93" s="592">
        <v>35.863185137699375</v>
      </c>
      <c r="I93" s="592">
        <v>252.49068630428002</v>
      </c>
      <c r="J93" s="592">
        <v>43.835188594493061</v>
      </c>
      <c r="K93" s="484">
        <v>411.39207106620387</v>
      </c>
      <c r="L93" s="563">
        <f t="shared" si="8"/>
        <v>0</v>
      </c>
      <c r="M93" s="563">
        <v>0</v>
      </c>
      <c r="N93" s="563">
        <v>0</v>
      </c>
      <c r="O93" s="584">
        <v>0</v>
      </c>
      <c r="P93" s="606">
        <v>0</v>
      </c>
      <c r="Q93" s="574">
        <v>2.5</v>
      </c>
    </row>
    <row r="94" spans="1:17" x14ac:dyDescent="0.25">
      <c r="A94" s="575">
        <f t="shared" si="9"/>
        <v>46934</v>
      </c>
      <c r="B94" s="600" t="str">
        <f>+asset_level_drivers!$B$1</f>
        <v>Farmar</v>
      </c>
      <c r="C94" s="588">
        <v>112</v>
      </c>
      <c r="D94" s="589">
        <v>46.001586489373508</v>
      </c>
      <c r="E94" s="589">
        <v>449.98809429737986</v>
      </c>
      <c r="F94" s="589">
        <v>56.248511787172482</v>
      </c>
      <c r="G94" s="589">
        <v>59.265621531572293</v>
      </c>
      <c r="H94" s="589">
        <v>34.474223024032426</v>
      </c>
      <c r="I94" s="589">
        <v>242.8036421238763</v>
      </c>
      <c r="J94" s="589">
        <v>42.153410090950757</v>
      </c>
      <c r="K94" s="590">
        <v>397.77458863509332</v>
      </c>
      <c r="L94" s="571">
        <f t="shared" si="8"/>
        <v>0</v>
      </c>
      <c r="M94" s="571">
        <v>0</v>
      </c>
      <c r="N94" s="571">
        <v>0</v>
      </c>
      <c r="O94" s="582">
        <v>0</v>
      </c>
      <c r="P94" s="606">
        <v>0</v>
      </c>
      <c r="Q94" s="566">
        <v>2.5</v>
      </c>
    </row>
    <row r="95" spans="1:17" x14ac:dyDescent="0.25">
      <c r="A95" s="567">
        <f t="shared" si="9"/>
        <v>46965</v>
      </c>
      <c r="B95" s="596" t="str">
        <f>+asset_level_drivers!$B$1</f>
        <v>Farmar</v>
      </c>
      <c r="C95" s="591">
        <v>112</v>
      </c>
      <c r="D95" s="592">
        <v>47.219670697145034</v>
      </c>
      <c r="E95" s="592">
        <v>462.07266208299365</v>
      </c>
      <c r="F95" s="592">
        <v>57.759082760374206</v>
      </c>
      <c r="G95" s="592">
        <v>60.831145957470142</v>
      </c>
      <c r="H95" s="592">
        <v>35.387072120018885</v>
      </c>
      <c r="I95" s="592">
        <v>249.32420813223123</v>
      </c>
      <c r="J95" s="592">
        <v>43.285452800734589</v>
      </c>
      <c r="K95" s="484">
        <v>410.68077829140111</v>
      </c>
      <c r="L95" s="563">
        <f t="shared" si="8"/>
        <v>0</v>
      </c>
      <c r="M95" s="563">
        <v>0</v>
      </c>
      <c r="N95" s="563">
        <v>0</v>
      </c>
      <c r="O95" s="584">
        <v>0</v>
      </c>
      <c r="P95" s="599">
        <v>0</v>
      </c>
      <c r="Q95" s="574">
        <v>2.5</v>
      </c>
    </row>
    <row r="96" spans="1:17" x14ac:dyDescent="0.25">
      <c r="A96" s="575">
        <f t="shared" si="9"/>
        <v>46996</v>
      </c>
      <c r="B96" s="600" t="str">
        <f>+asset_level_drivers!$B$1</f>
        <v>Farmar</v>
      </c>
      <c r="C96" s="588">
        <v>112</v>
      </c>
      <c r="D96" s="589">
        <v>46.903913736285894</v>
      </c>
      <c r="E96" s="589">
        <v>459.14969847300711</v>
      </c>
      <c r="F96" s="589">
        <v>57.393712309125888</v>
      </c>
      <c r="G96" s="589">
        <v>60.420660618446526</v>
      </c>
      <c r="H96" s="589">
        <v>35.150439500999035</v>
      </c>
      <c r="I96" s="589">
        <v>247.74704149317063</v>
      </c>
      <c r="J96" s="589">
        <v>43.011639148119905</v>
      </c>
      <c r="K96" s="590">
        <v>410.33303830638687</v>
      </c>
      <c r="L96" s="571">
        <f t="shared" si="8"/>
        <v>0</v>
      </c>
      <c r="M96" s="571">
        <v>0</v>
      </c>
      <c r="N96" s="571">
        <v>0</v>
      </c>
      <c r="O96" s="582">
        <v>0</v>
      </c>
      <c r="P96" s="599">
        <v>0</v>
      </c>
      <c r="Q96" s="566">
        <v>2.5</v>
      </c>
    </row>
    <row r="97" spans="1:17" x14ac:dyDescent="0.25">
      <c r="A97" s="567">
        <f t="shared" si="9"/>
        <v>47026</v>
      </c>
      <c r="B97" s="596" t="str">
        <f>+asset_level_drivers!$B$1</f>
        <v>Farmar</v>
      </c>
      <c r="C97" s="591">
        <v>112</v>
      </c>
      <c r="D97" s="592">
        <v>45.094559874992221</v>
      </c>
      <c r="E97" s="592">
        <v>441.590922018757</v>
      </c>
      <c r="F97" s="592">
        <v>55.198865252344625</v>
      </c>
      <c r="G97" s="592">
        <v>58.086498563054747</v>
      </c>
      <c r="H97" s="592">
        <v>33.794484776306192</v>
      </c>
      <c r="I97" s="592">
        <v>238.27271333124949</v>
      </c>
      <c r="J97" s="592">
        <v>41.366790508897481</v>
      </c>
      <c r="K97" s="484">
        <v>396.76487990931463</v>
      </c>
      <c r="L97" s="563">
        <f t="shared" si="8"/>
        <v>0</v>
      </c>
      <c r="M97" s="563">
        <v>0</v>
      </c>
      <c r="N97" s="563">
        <v>0</v>
      </c>
      <c r="O97" s="584">
        <v>0</v>
      </c>
      <c r="P97" s="599">
        <v>0</v>
      </c>
      <c r="Q97" s="574">
        <v>2.5</v>
      </c>
    </row>
    <row r="98" spans="1:17" x14ac:dyDescent="0.25">
      <c r="A98" s="575">
        <f t="shared" si="9"/>
        <v>47057</v>
      </c>
      <c r="B98" s="600" t="str">
        <f>+asset_level_drivers!$B$1</f>
        <v>Farmar</v>
      </c>
      <c r="C98" s="588">
        <v>112</v>
      </c>
      <c r="D98" s="589">
        <v>46.295920934034065</v>
      </c>
      <c r="E98" s="589">
        <v>453.50879727463257</v>
      </c>
      <c r="F98" s="589">
        <v>56.688599659329071</v>
      </c>
      <c r="G98" s="589">
        <v>59.630649325009038</v>
      </c>
      <c r="H98" s="589">
        <v>34.694801314114372</v>
      </c>
      <c r="I98" s="589">
        <v>244.70333573032181</v>
      </c>
      <c r="J98" s="589">
        <v>42.483218008736429</v>
      </c>
      <c r="K98" s="590">
        <v>409.65266683558417</v>
      </c>
      <c r="L98" s="571">
        <f t="shared" si="8"/>
        <v>0</v>
      </c>
      <c r="M98" s="571">
        <v>0</v>
      </c>
      <c r="N98" s="571">
        <v>0</v>
      </c>
      <c r="O98" s="582">
        <v>0</v>
      </c>
      <c r="P98" s="599">
        <v>0</v>
      </c>
      <c r="Q98" s="566">
        <v>2.5</v>
      </c>
    </row>
    <row r="99" spans="1:17" x14ac:dyDescent="0.25">
      <c r="A99" s="567">
        <f t="shared" si="9"/>
        <v>47087</v>
      </c>
      <c r="B99" s="596" t="str">
        <f>+asset_level_drivers!$B$1</f>
        <v>Farmar</v>
      </c>
      <c r="C99" s="591">
        <v>112</v>
      </c>
      <c r="D99" s="592">
        <v>44.514583638505776</v>
      </c>
      <c r="E99" s="592">
        <v>436.20377368187246</v>
      </c>
      <c r="F99" s="592">
        <v>54.525471710234058</v>
      </c>
      <c r="G99" s="592">
        <v>57.333076692545944</v>
      </c>
      <c r="H99" s="592">
        <v>33.359842590000483</v>
      </c>
      <c r="I99" s="592">
        <v>235.3659270108258</v>
      </c>
      <c r="J99" s="592">
        <v>40.862140106046148</v>
      </c>
      <c r="K99" s="484">
        <v>396.11591083325834</v>
      </c>
      <c r="L99" s="563">
        <f t="shared" si="8"/>
        <v>0</v>
      </c>
      <c r="M99" s="563">
        <v>0</v>
      </c>
      <c r="N99" s="563">
        <v>0</v>
      </c>
      <c r="O99" s="584">
        <v>0</v>
      </c>
      <c r="P99" s="605">
        <v>0</v>
      </c>
      <c r="Q99" s="574">
        <v>2.5</v>
      </c>
    </row>
    <row r="100" spans="1:17" x14ac:dyDescent="0.25">
      <c r="A100" s="575">
        <f t="shared" si="9"/>
        <v>47118</v>
      </c>
      <c r="B100" s="600" t="str">
        <f>+asset_level_drivers!$B$1</f>
        <v>Farmar</v>
      </c>
      <c r="C100" s="588">
        <v>112</v>
      </c>
      <c r="D100" s="589">
        <v>45.705065139976455</v>
      </c>
      <c r="E100" s="589">
        <v>448.01111029149922</v>
      </c>
      <c r="F100" s="589">
        <v>56.001388786437403</v>
      </c>
      <c r="G100" s="589">
        <v>58.86322138650398</v>
      </c>
      <c r="H100" s="589">
        <v>34.252005837395565</v>
      </c>
      <c r="I100" s="589">
        <v>241.73690519654056</v>
      </c>
      <c r="J100" s="589">
        <v>41.968212707732739</v>
      </c>
      <c r="K100" s="590">
        <v>408.99155754892445</v>
      </c>
      <c r="L100" s="571">
        <f t="shared" si="8"/>
        <v>0</v>
      </c>
      <c r="M100" s="571">
        <v>0</v>
      </c>
      <c r="N100" s="571">
        <v>0</v>
      </c>
      <c r="O100" s="582">
        <v>0</v>
      </c>
      <c r="P100" s="599">
        <v>0</v>
      </c>
      <c r="Q100" s="566">
        <v>2.5</v>
      </c>
    </row>
    <row r="101" spans="1:17" x14ac:dyDescent="0.25">
      <c r="A101" s="567">
        <f t="shared" si="9"/>
        <v>47149</v>
      </c>
      <c r="B101" s="596" t="str">
        <f>+asset_level_drivers!$B$1</f>
        <v>Farmar</v>
      </c>
      <c r="C101" s="591">
        <v>112</v>
      </c>
      <c r="D101" s="592">
        <v>45.410895776889454</v>
      </c>
      <c r="E101" s="592">
        <v>445.26738879312455</v>
      </c>
      <c r="F101" s="592">
        <v>55.658423599140569</v>
      </c>
      <c r="G101" s="592">
        <v>58.481326859919967</v>
      </c>
      <c r="H101" s="592">
        <v>34.031551261720409</v>
      </c>
      <c r="I101" s="592">
        <v>240.25645364410749</v>
      </c>
      <c r="J101" s="592">
        <v>41.711189868768663</v>
      </c>
      <c r="K101" s="484">
        <v>408.66787790117769</v>
      </c>
      <c r="L101" s="563">
        <f t="shared" si="8"/>
        <v>0</v>
      </c>
      <c r="M101" s="563">
        <v>0</v>
      </c>
      <c r="N101" s="563">
        <v>0</v>
      </c>
      <c r="O101" s="584">
        <v>0</v>
      </c>
      <c r="P101" s="606">
        <v>0</v>
      </c>
      <c r="Q101" s="574">
        <v>2.5</v>
      </c>
    </row>
    <row r="102" spans="1:17" x14ac:dyDescent="0.25">
      <c r="A102" s="575">
        <f t="shared" si="9"/>
        <v>47177</v>
      </c>
      <c r="B102" s="600" t="str">
        <f>+asset_level_drivers!$B$1</f>
        <v>Farmar</v>
      </c>
      <c r="C102" s="588">
        <v>112</v>
      </c>
      <c r="D102" s="589">
        <v>40.766791610399466</v>
      </c>
      <c r="E102" s="589">
        <v>399.84667468728901</v>
      </c>
      <c r="F102" s="589">
        <v>49.980834335911126</v>
      </c>
      <c r="G102" s="589">
        <v>52.498033983335191</v>
      </c>
      <c r="H102" s="589">
        <v>30.551195582696202</v>
      </c>
      <c r="I102" s="589">
        <v>215.74843898211068</v>
      </c>
      <c r="J102" s="589">
        <v>37.456326212171987</v>
      </c>
      <c r="K102" s="590">
        <v>368.83101179745324</v>
      </c>
      <c r="L102" s="571">
        <f t="shared" si="8"/>
        <v>0</v>
      </c>
      <c r="M102" s="571">
        <v>0</v>
      </c>
      <c r="N102" s="571">
        <v>0</v>
      </c>
      <c r="O102" s="582">
        <v>0</v>
      </c>
      <c r="P102" s="606">
        <v>0</v>
      </c>
      <c r="Q102" s="566">
        <v>2.5</v>
      </c>
    </row>
    <row r="103" spans="1:17" x14ac:dyDescent="0.25">
      <c r="A103" s="567">
        <f t="shared" si="9"/>
        <v>47208</v>
      </c>
      <c r="B103" s="596" t="str">
        <f>+asset_level_drivers!$B$1</f>
        <v>Farmar</v>
      </c>
      <c r="C103" s="591">
        <v>112</v>
      </c>
      <c r="D103" s="592">
        <v>44.862094448972698</v>
      </c>
      <c r="E103" s="592">
        <v>440.13788025910969</v>
      </c>
      <c r="F103" s="592">
        <v>55.017235032388712</v>
      </c>
      <c r="G103" s="592">
        <v>57.769168284291617</v>
      </c>
      <c r="H103" s="592">
        <v>33.620271981627361</v>
      </c>
      <c r="I103" s="592">
        <v>237.48868407387255</v>
      </c>
      <c r="J103" s="592">
        <v>41.230674318380643</v>
      </c>
      <c r="K103" s="484">
        <v>408.03366879192151</v>
      </c>
      <c r="L103" s="563">
        <f t="shared" si="8"/>
        <v>0</v>
      </c>
      <c r="M103" s="563">
        <v>0</v>
      </c>
      <c r="N103" s="563">
        <v>0</v>
      </c>
      <c r="O103" s="584">
        <v>0</v>
      </c>
      <c r="P103" s="606">
        <v>0</v>
      </c>
      <c r="Q103" s="574">
        <v>2.5</v>
      </c>
    </row>
    <row r="104" spans="1:17" x14ac:dyDescent="0.25">
      <c r="A104" s="575">
        <f t="shared" si="9"/>
        <v>47238</v>
      </c>
      <c r="B104" s="600" t="str">
        <f>+asset_level_drivers!$B$1</f>
        <v>Farmar</v>
      </c>
      <c r="C104" s="588">
        <v>112</v>
      </c>
      <c r="D104" s="589">
        <v>43.145561005854326</v>
      </c>
      <c r="E104" s="589">
        <v>423.41732278243876</v>
      </c>
      <c r="F104" s="589">
        <v>52.927165347804845</v>
      </c>
      <c r="G104" s="589">
        <v>55.556289347431722</v>
      </c>
      <c r="H104" s="589">
        <v>32.333878157798203</v>
      </c>
      <c r="I104" s="589">
        <v>228.46664036843543</v>
      </c>
      <c r="J104" s="589">
        <v>39.664347286186704</v>
      </c>
      <c r="K104" s="590">
        <v>394.57054864582256</v>
      </c>
      <c r="L104" s="571">
        <f t="shared" si="8"/>
        <v>0</v>
      </c>
      <c r="M104" s="571">
        <v>0</v>
      </c>
      <c r="N104" s="571">
        <v>0</v>
      </c>
      <c r="O104" s="582">
        <v>0</v>
      </c>
      <c r="P104" s="606">
        <v>0</v>
      </c>
      <c r="Q104" s="566">
        <v>2.5</v>
      </c>
    </row>
    <row r="105" spans="1:17" x14ac:dyDescent="0.25">
      <c r="A105" s="567">
        <f t="shared" si="9"/>
        <v>47269</v>
      </c>
      <c r="B105" s="596" t="str">
        <f>+asset_level_drivers!$B$1</f>
        <v>Farmar</v>
      </c>
      <c r="C105" s="591">
        <v>112</v>
      </c>
      <c r="D105" s="592">
        <v>44.309049653051211</v>
      </c>
      <c r="E105" s="592">
        <v>434.95529766140044</v>
      </c>
      <c r="F105" s="592">
        <v>54.369412207675055</v>
      </c>
      <c r="G105" s="592">
        <v>57.052103333546249</v>
      </c>
      <c r="H105" s="592">
        <v>33.205812588117489</v>
      </c>
      <c r="I105" s="592">
        <v>234.6922769104865</v>
      </c>
      <c r="J105" s="592">
        <v>40.745186963626125</v>
      </c>
      <c r="K105" s="484">
        <v>407.41621471083789</v>
      </c>
      <c r="L105" s="563">
        <f t="shared" si="8"/>
        <v>0</v>
      </c>
      <c r="M105" s="563">
        <v>0</v>
      </c>
      <c r="N105" s="563">
        <v>0</v>
      </c>
      <c r="O105" s="584">
        <v>0</v>
      </c>
      <c r="P105" s="606">
        <v>0</v>
      </c>
      <c r="Q105" s="574">
        <v>2.5</v>
      </c>
    </row>
    <row r="106" spans="1:17" x14ac:dyDescent="0.25">
      <c r="A106" s="575">
        <f t="shared" si="9"/>
        <v>47299</v>
      </c>
      <c r="B106" s="600" t="str">
        <f>+asset_level_drivers!$B$1</f>
        <v>Farmar</v>
      </c>
      <c r="C106" s="588">
        <v>112</v>
      </c>
      <c r="D106" s="589">
        <v>42.617251751024078</v>
      </c>
      <c r="E106" s="589">
        <v>418.45989174768977</v>
      </c>
      <c r="F106" s="589">
        <v>52.307486468461221</v>
      </c>
      <c r="G106" s="589">
        <v>54.871702321534187</v>
      </c>
      <c r="H106" s="589">
        <v>31.937955919749182</v>
      </c>
      <c r="I106" s="589">
        <v>225.79172001816605</v>
      </c>
      <c r="J106" s="589">
        <v>39.199951392042713</v>
      </c>
      <c r="K106" s="590">
        <v>393.98079554106056</v>
      </c>
      <c r="L106" s="571">
        <f t="shared" si="8"/>
        <v>0</v>
      </c>
      <c r="M106" s="571">
        <v>0</v>
      </c>
      <c r="N106" s="571">
        <v>0</v>
      </c>
      <c r="O106" s="582">
        <v>0</v>
      </c>
      <c r="P106" s="606">
        <v>0</v>
      </c>
      <c r="Q106" s="566">
        <v>2.5</v>
      </c>
    </row>
    <row r="107" spans="1:17" x14ac:dyDescent="0.25">
      <c r="A107" s="567">
        <f t="shared" si="9"/>
        <v>47330</v>
      </c>
      <c r="B107" s="596" t="str">
        <f>+asset_level_drivers!$B$1</f>
        <v>Farmar</v>
      </c>
      <c r="C107" s="591">
        <v>112</v>
      </c>
      <c r="D107" s="592">
        <v>43.770158451955822</v>
      </c>
      <c r="E107" s="592">
        <v>429.89153684923616</v>
      </c>
      <c r="F107" s="592">
        <v>53.73644210615452</v>
      </c>
      <c r="G107" s="592">
        <v>56.353867032970115</v>
      </c>
      <c r="H107" s="592">
        <v>32.801960093670523</v>
      </c>
      <c r="I107" s="592">
        <v>231.95998335957066</v>
      </c>
      <c r="J107" s="592">
        <v>40.270830444369899</v>
      </c>
      <c r="K107" s="484">
        <v>406.81457457974079</v>
      </c>
      <c r="L107" s="563">
        <f t="shared" si="8"/>
        <v>0</v>
      </c>
      <c r="M107" s="563">
        <v>0</v>
      </c>
      <c r="N107" s="563">
        <v>0</v>
      </c>
      <c r="O107" s="584">
        <v>0</v>
      </c>
      <c r="P107" s="599">
        <v>0</v>
      </c>
      <c r="Q107" s="574">
        <v>2.5</v>
      </c>
    </row>
    <row r="108" spans="1:17" x14ac:dyDescent="0.25">
      <c r="A108" s="575">
        <f t="shared" si="9"/>
        <v>47361</v>
      </c>
      <c r="B108" s="600" t="str">
        <f>+asset_level_drivers!$B$1</f>
        <v>Farmar</v>
      </c>
      <c r="C108" s="588">
        <v>112</v>
      </c>
      <c r="D108" s="589">
        <v>43.501402752321589</v>
      </c>
      <c r="E108" s="589">
        <v>427.3623998700678</v>
      </c>
      <c r="F108" s="589">
        <v>53.420299983758476</v>
      </c>
      <c r="G108" s="589">
        <v>56.005500851248115</v>
      </c>
      <c r="H108" s="589">
        <v>32.600550867701536</v>
      </c>
      <c r="I108" s="589">
        <v>230.59531687671378</v>
      </c>
      <c r="J108" s="589">
        <v>40.033909179985031</v>
      </c>
      <c r="K108" s="590">
        <v>406.5193397144518</v>
      </c>
      <c r="L108" s="571">
        <f t="shared" si="8"/>
        <v>0</v>
      </c>
      <c r="M108" s="571">
        <v>0</v>
      </c>
      <c r="N108" s="571">
        <v>0</v>
      </c>
      <c r="O108" s="582">
        <v>0</v>
      </c>
      <c r="P108" s="599">
        <v>0</v>
      </c>
      <c r="Q108" s="566">
        <v>2.5</v>
      </c>
    </row>
    <row r="109" spans="1:17" x14ac:dyDescent="0.25">
      <c r="A109" s="567">
        <f t="shared" si="9"/>
        <v>47391</v>
      </c>
      <c r="B109" s="596" t="str">
        <f>+asset_level_drivers!$B$1</f>
        <v>Farmar</v>
      </c>
      <c r="C109" s="591">
        <v>112</v>
      </c>
      <c r="D109" s="592">
        <v>41.845126777137892</v>
      </c>
      <c r="E109" s="592">
        <v>411.19306421228561</v>
      </c>
      <c r="F109" s="592">
        <v>51.399133026535701</v>
      </c>
      <c r="G109" s="592">
        <v>53.871138388266807</v>
      </c>
      <c r="H109" s="592">
        <v>31.359314820961718</v>
      </c>
      <c r="I109" s="592">
        <v>221.87070029643945</v>
      </c>
      <c r="J109" s="592">
        <v>38.519218801465186</v>
      </c>
      <c r="K109" s="484">
        <v>393.12355677554478</v>
      </c>
      <c r="L109" s="563">
        <f t="shared" si="8"/>
        <v>0</v>
      </c>
      <c r="M109" s="563">
        <v>0</v>
      </c>
      <c r="N109" s="563">
        <v>0</v>
      </c>
      <c r="O109" s="584">
        <v>0</v>
      </c>
      <c r="P109" s="599">
        <v>0</v>
      </c>
      <c r="Q109" s="574">
        <v>2.5</v>
      </c>
    </row>
    <row r="110" spans="1:17" x14ac:dyDescent="0.25">
      <c r="A110" s="575">
        <f t="shared" si="9"/>
        <v>47422</v>
      </c>
      <c r="B110" s="600" t="str">
        <f>+asset_level_drivers!$B$1</f>
        <v>Farmar</v>
      </c>
      <c r="C110" s="588">
        <v>112</v>
      </c>
      <c r="D110" s="589">
        <v>42.981689441845354</v>
      </c>
      <c r="E110" s="589">
        <v>422.46499514830509</v>
      </c>
      <c r="F110" s="589">
        <v>52.808124393538137</v>
      </c>
      <c r="G110" s="589">
        <v>55.332366622351053</v>
      </c>
      <c r="H110" s="589">
        <v>32.211070548842208</v>
      </c>
      <c r="I110" s="589">
        <v>227.95278539984142</v>
      </c>
      <c r="J110" s="589">
        <v>39.575136354139126</v>
      </c>
      <c r="K110" s="590">
        <v>405.93951101001937</v>
      </c>
      <c r="L110" s="571">
        <f t="shared" si="8"/>
        <v>0</v>
      </c>
      <c r="M110" s="571">
        <v>0</v>
      </c>
      <c r="N110" s="571">
        <v>0</v>
      </c>
      <c r="O110" s="582">
        <v>0</v>
      </c>
      <c r="P110" s="599">
        <v>0</v>
      </c>
      <c r="Q110" s="566">
        <v>2.5</v>
      </c>
    </row>
    <row r="111" spans="1:17" x14ac:dyDescent="0.25">
      <c r="A111" s="567">
        <f t="shared" si="9"/>
        <v>47452</v>
      </c>
      <c r="B111" s="596" t="str">
        <f>+asset_level_drivers!$B$1</f>
        <v>Farmar</v>
      </c>
      <c r="C111" s="591">
        <v>112</v>
      </c>
      <c r="D111" s="592">
        <v>41.348105477290609</v>
      </c>
      <c r="E111" s="592">
        <v>406.5045075752376</v>
      </c>
      <c r="F111" s="592">
        <v>50.8130634469047</v>
      </c>
      <c r="G111" s="592">
        <v>53.227574854468621</v>
      </c>
      <c r="H111" s="592">
        <v>30.986840207665761</v>
      </c>
      <c r="I111" s="592">
        <v>219.34085863572426</v>
      </c>
      <c r="J111" s="592">
        <v>38.080010179813243</v>
      </c>
      <c r="K111" s="484">
        <v>392.56911370528371</v>
      </c>
      <c r="L111" s="563">
        <f t="shared" si="8"/>
        <v>0</v>
      </c>
      <c r="M111" s="563">
        <v>0</v>
      </c>
      <c r="N111" s="563">
        <v>0</v>
      </c>
      <c r="O111" s="584">
        <v>0</v>
      </c>
      <c r="P111" s="605">
        <v>0</v>
      </c>
      <c r="Q111" s="574">
        <v>2.5</v>
      </c>
    </row>
    <row r="112" spans="1:17" x14ac:dyDescent="0.25">
      <c r="A112" s="575">
        <f t="shared" si="9"/>
        <v>47483</v>
      </c>
      <c r="B112" s="600" t="str">
        <f>+asset_level_drivers!$B$1</f>
        <v>Farmar</v>
      </c>
      <c r="C112" s="588">
        <v>112</v>
      </c>
      <c r="D112" s="589">
        <v>42.473942451479644</v>
      </c>
      <c r="E112" s="589">
        <v>417.66854098070746</v>
      </c>
      <c r="F112" s="589">
        <v>52.208567622588433</v>
      </c>
      <c r="G112" s="589">
        <v>54.675134662745762</v>
      </c>
      <c r="H112" s="589">
        <v>31.830557955223455</v>
      </c>
      <c r="I112" s="589">
        <v>225.36472461349686</v>
      </c>
      <c r="J112" s="589">
        <v>39.125820245398764</v>
      </c>
      <c r="K112" s="590">
        <v>405.37331720291945</v>
      </c>
      <c r="L112" s="571">
        <f t="shared" si="8"/>
        <v>0</v>
      </c>
      <c r="M112" s="571">
        <v>0</v>
      </c>
      <c r="N112" s="571">
        <v>0</v>
      </c>
      <c r="O112" s="582">
        <v>0</v>
      </c>
      <c r="P112" s="599">
        <v>0</v>
      </c>
      <c r="Q112" s="566">
        <v>2.5</v>
      </c>
    </row>
    <row r="113" spans="1:17" x14ac:dyDescent="0.25">
      <c r="A113" s="567">
        <f t="shared" si="9"/>
        <v>47514</v>
      </c>
      <c r="B113" s="596" t="str">
        <f>+asset_level_drivers!$B$1</f>
        <v>Farmar</v>
      </c>
      <c r="C113" s="591">
        <v>112</v>
      </c>
      <c r="D113" s="592">
        <v>42.220288763446085</v>
      </c>
      <c r="E113" s="592">
        <v>415.2683481690259</v>
      </c>
      <c r="F113" s="592">
        <v>51.908543521128237</v>
      </c>
      <c r="G113" s="592">
        <v>54.346965384600665</v>
      </c>
      <c r="H113" s="592">
        <v>31.640466384921698</v>
      </c>
      <c r="I113" s="592">
        <v>224.06963355695282</v>
      </c>
      <c r="J113" s="592">
        <v>38.900978048082095</v>
      </c>
      <c r="K113" s="484">
        <v>405.09513168535739</v>
      </c>
      <c r="L113" s="563">
        <f t="shared" si="8"/>
        <v>0</v>
      </c>
      <c r="M113" s="563">
        <v>0</v>
      </c>
      <c r="N113" s="563">
        <v>0</v>
      </c>
      <c r="O113" s="584">
        <v>0</v>
      </c>
      <c r="P113" s="606">
        <v>0</v>
      </c>
      <c r="Q113" s="574">
        <v>2.5</v>
      </c>
    </row>
    <row r="114" spans="1:17" x14ac:dyDescent="0.25">
      <c r="A114" s="575">
        <f t="shared" si="9"/>
        <v>47542</v>
      </c>
      <c r="B114" s="600" t="str">
        <f>+asset_level_drivers!$B$1</f>
        <v>Farmar</v>
      </c>
      <c r="C114" s="588">
        <v>112</v>
      </c>
      <c r="D114" s="589">
        <v>37.918801157345321</v>
      </c>
      <c r="E114" s="589">
        <v>373.0380640897331</v>
      </c>
      <c r="F114" s="589">
        <v>46.629758011216637</v>
      </c>
      <c r="G114" s="589">
        <v>48.808672544906074</v>
      </c>
      <c r="H114" s="589">
        <v>28.416872279051358</v>
      </c>
      <c r="I114" s="589">
        <v>201.2831045080265</v>
      </c>
      <c r="J114" s="589">
        <v>34.944983421532378</v>
      </c>
      <c r="K114" s="590">
        <v>365.64398050087374</v>
      </c>
      <c r="L114" s="571">
        <f t="shared" si="8"/>
        <v>0</v>
      </c>
      <c r="M114" s="571">
        <v>0</v>
      </c>
      <c r="N114" s="571">
        <v>0</v>
      </c>
      <c r="O114" s="582">
        <v>0</v>
      </c>
      <c r="P114" s="606">
        <v>0</v>
      </c>
      <c r="Q114" s="566">
        <v>2.5</v>
      </c>
    </row>
    <row r="115" spans="1:17" x14ac:dyDescent="0.25">
      <c r="A115" s="567">
        <f t="shared" si="9"/>
        <v>47573</v>
      </c>
      <c r="B115" s="596" t="str">
        <f>+asset_level_drivers!$B$1</f>
        <v>Farmar</v>
      </c>
      <c r="C115" s="591">
        <v>112</v>
      </c>
      <c r="D115" s="592">
        <v>41.745403567979125</v>
      </c>
      <c r="E115" s="592">
        <v>410.76780990205589</v>
      </c>
      <c r="F115" s="592">
        <v>51.345976237756986</v>
      </c>
      <c r="G115" s="592">
        <v>53.732872501491116</v>
      </c>
      <c r="H115" s="592">
        <v>31.284580873383504</v>
      </c>
      <c r="I115" s="592">
        <v>221.64124245819625</v>
      </c>
      <c r="J115" s="592">
        <v>38.479382371214626</v>
      </c>
      <c r="K115" s="484">
        <v>404.54822783379802</v>
      </c>
      <c r="L115" s="563">
        <f t="shared" si="8"/>
        <v>0</v>
      </c>
      <c r="M115" s="563">
        <v>0</v>
      </c>
      <c r="N115" s="563">
        <v>0</v>
      </c>
      <c r="O115" s="584">
        <v>0</v>
      </c>
      <c r="P115" s="606">
        <v>0</v>
      </c>
      <c r="Q115" s="574">
        <v>2.5</v>
      </c>
    </row>
    <row r="116" spans="1:17" x14ac:dyDescent="0.25">
      <c r="A116" s="575">
        <f t="shared" si="9"/>
        <v>47603</v>
      </c>
      <c r="B116" s="600" t="str">
        <f>+asset_level_drivers!$B$1</f>
        <v>Farmar</v>
      </c>
      <c r="C116" s="588">
        <v>112</v>
      </c>
      <c r="D116" s="589">
        <v>40.165046501328881</v>
      </c>
      <c r="E116" s="589">
        <v>395.29775466066769</v>
      </c>
      <c r="F116" s="589">
        <v>49.412219332583462</v>
      </c>
      <c r="G116" s="589">
        <v>51.697443553861291</v>
      </c>
      <c r="H116" s="589">
        <v>30.100239503202896</v>
      </c>
      <c r="I116" s="589">
        <v>213.29394215388132</v>
      </c>
      <c r="J116" s="589">
        <v>37.030198290604389</v>
      </c>
      <c r="K116" s="590">
        <v>391.2381103194387</v>
      </c>
      <c r="L116" s="571">
        <f t="shared" si="8"/>
        <v>0</v>
      </c>
      <c r="M116" s="571">
        <v>0</v>
      </c>
      <c r="N116" s="571">
        <v>0</v>
      </c>
      <c r="O116" s="582">
        <v>0</v>
      </c>
      <c r="P116" s="606">
        <v>0</v>
      </c>
      <c r="Q116" s="566">
        <v>2.5</v>
      </c>
    </row>
    <row r="117" spans="1:17" x14ac:dyDescent="0.25">
      <c r="A117" s="567">
        <f t="shared" si="9"/>
        <v>47634</v>
      </c>
      <c r="B117" s="596" t="str">
        <f>+asset_level_drivers!$B$1</f>
        <v>Farmar</v>
      </c>
      <c r="C117" s="591">
        <v>112</v>
      </c>
      <c r="D117" s="592">
        <v>41.265021512134993</v>
      </c>
      <c r="E117" s="592">
        <v>406.20339133114999</v>
      </c>
      <c r="F117" s="592">
        <v>50.775423916393748</v>
      </c>
      <c r="G117" s="592">
        <v>53.112045199033538</v>
      </c>
      <c r="H117" s="592">
        <v>30.924575938907179</v>
      </c>
      <c r="I117" s="592">
        <v>219.17838295760373</v>
      </c>
      <c r="J117" s="592">
        <v>38.051802596806205</v>
      </c>
      <c r="K117" s="484">
        <v>404.01350818192338</v>
      </c>
      <c r="L117" s="563">
        <f t="shared" si="8"/>
        <v>0</v>
      </c>
      <c r="M117" s="563">
        <v>0</v>
      </c>
      <c r="N117" s="563">
        <v>0</v>
      </c>
      <c r="O117" s="584">
        <v>0</v>
      </c>
      <c r="P117" s="606">
        <v>0</v>
      </c>
      <c r="Q117" s="574">
        <v>2.5</v>
      </c>
    </row>
    <row r="118" spans="1:17" x14ac:dyDescent="0.25">
      <c r="A118" s="575">
        <f t="shared" si="9"/>
        <v>47664</v>
      </c>
      <c r="B118" s="600" t="str">
        <f>+asset_level_drivers!$B$1</f>
        <v>Farmar</v>
      </c>
      <c r="C118" s="588">
        <v>112</v>
      </c>
      <c r="D118" s="589">
        <v>39.705104707756789</v>
      </c>
      <c r="E118" s="589">
        <v>390.92249315978381</v>
      </c>
      <c r="F118" s="589">
        <v>48.865311644972977</v>
      </c>
      <c r="G118" s="589">
        <v>51.103249008035647</v>
      </c>
      <c r="H118" s="589">
        <v>29.755552783032051</v>
      </c>
      <c r="I118" s="589">
        <v>210.9331476326002</v>
      </c>
      <c r="J118" s="589">
        <v>36.620338130659761</v>
      </c>
      <c r="K118" s="590">
        <v>390.72633148594912</v>
      </c>
      <c r="L118" s="571">
        <f t="shared" si="8"/>
        <v>0</v>
      </c>
      <c r="M118" s="571">
        <v>0</v>
      </c>
      <c r="N118" s="571">
        <v>0</v>
      </c>
      <c r="O118" s="582">
        <v>0</v>
      </c>
      <c r="P118" s="606">
        <v>0</v>
      </c>
      <c r="Q118" s="566">
        <v>2.5</v>
      </c>
    </row>
    <row r="119" spans="1:17" x14ac:dyDescent="0.25">
      <c r="A119" s="567">
        <f t="shared" si="9"/>
        <v>47695</v>
      </c>
      <c r="B119" s="596" t="str">
        <f>+asset_level_drivers!$B$1</f>
        <v>Farmar</v>
      </c>
      <c r="C119" s="591">
        <v>112</v>
      </c>
      <c r="D119" s="592">
        <v>40.794705350419022</v>
      </c>
      <c r="E119" s="592">
        <v>401.72444408178387</v>
      </c>
      <c r="F119" s="592">
        <v>50.215555510222984</v>
      </c>
      <c r="G119" s="592">
        <v>52.504684288960853</v>
      </c>
      <c r="H119" s="592">
        <v>30.572114524243823</v>
      </c>
      <c r="I119" s="592">
        <v>216.76164189532105</v>
      </c>
      <c r="J119" s="592">
        <v>37.632229495715464</v>
      </c>
      <c r="K119" s="484">
        <v>403.49042846759994</v>
      </c>
      <c r="L119" s="563">
        <f t="shared" si="8"/>
        <v>0</v>
      </c>
      <c r="M119" s="563">
        <v>0</v>
      </c>
      <c r="N119" s="563">
        <v>0</v>
      </c>
      <c r="O119" s="584">
        <v>0</v>
      </c>
      <c r="P119" s="599">
        <v>0</v>
      </c>
      <c r="Q119" s="574">
        <v>2.5</v>
      </c>
    </row>
    <row r="120" spans="1:17" x14ac:dyDescent="0.25">
      <c r="A120" s="575">
        <f t="shared" si="9"/>
        <v>47726</v>
      </c>
      <c r="B120" s="600" t="str">
        <f>+asset_level_drivers!$B$1</f>
        <v>Farmar</v>
      </c>
      <c r="C120" s="588">
        <v>112</v>
      </c>
      <c r="D120" s="589">
        <v>40.559471652930419</v>
      </c>
      <c r="E120" s="589">
        <v>399.48043836938803</v>
      </c>
      <c r="F120" s="589">
        <v>49.935054796173503</v>
      </c>
      <c r="G120" s="589">
        <v>52.201065263390468</v>
      </c>
      <c r="H120" s="589">
        <v>30.395827148766827</v>
      </c>
      <c r="I120" s="589">
        <v>215.55082594969647</v>
      </c>
      <c r="J120" s="589">
        <v>37.422018394044528</v>
      </c>
      <c r="K120" s="590">
        <v>403.23311215330421</v>
      </c>
      <c r="L120" s="571">
        <f t="shared" si="8"/>
        <v>0</v>
      </c>
      <c r="M120" s="571">
        <v>0</v>
      </c>
      <c r="N120" s="571">
        <v>0</v>
      </c>
      <c r="O120" s="582">
        <v>0</v>
      </c>
      <c r="P120" s="599">
        <v>0</v>
      </c>
      <c r="Q120" s="566">
        <v>2.5</v>
      </c>
    </row>
    <row r="121" spans="1:17" x14ac:dyDescent="0.25">
      <c r="A121" s="567">
        <f t="shared" si="9"/>
        <v>47756</v>
      </c>
      <c r="B121" s="596" t="str">
        <f>+asset_level_drivers!$B$1</f>
        <v>Farmar</v>
      </c>
      <c r="C121" s="591">
        <v>112</v>
      </c>
      <c r="D121" s="592">
        <v>39.029480824444114</v>
      </c>
      <c r="E121" s="592">
        <v>384.47756113863142</v>
      </c>
      <c r="F121" s="592">
        <v>48.059695142328927</v>
      </c>
      <c r="G121" s="592">
        <v>50.231206426255454</v>
      </c>
      <c r="H121" s="592">
        <v>29.249230931739721</v>
      </c>
      <c r="I121" s="592">
        <v>207.45560458688922</v>
      </c>
      <c r="J121" s="592">
        <v>36.016598018557154</v>
      </c>
      <c r="K121" s="484">
        <v>389.97923175610993</v>
      </c>
      <c r="L121" s="563">
        <f t="shared" si="8"/>
        <v>0</v>
      </c>
      <c r="M121" s="563">
        <v>0</v>
      </c>
      <c r="N121" s="563">
        <v>0</v>
      </c>
      <c r="O121" s="584">
        <v>0</v>
      </c>
      <c r="P121" s="599">
        <v>0</v>
      </c>
      <c r="Q121" s="574">
        <v>2.5</v>
      </c>
    </row>
    <row r="122" spans="1:17" x14ac:dyDescent="0.25">
      <c r="A122" s="575">
        <f t="shared" si="9"/>
        <v>47787</v>
      </c>
      <c r="B122" s="600" t="str">
        <f>+asset_level_drivers!$B$1</f>
        <v>Farmar</v>
      </c>
      <c r="C122" s="588">
        <v>112</v>
      </c>
      <c r="D122" s="589">
        <v>40.103897379598408</v>
      </c>
      <c r="E122" s="589">
        <v>395.12773827066525</v>
      </c>
      <c r="F122" s="589">
        <v>49.390967283833156</v>
      </c>
      <c r="G122" s="589">
        <v>51.613288857107136</v>
      </c>
      <c r="H122" s="589">
        <v>30.054413508467977</v>
      </c>
      <c r="I122" s="589">
        <v>213.20220506297488</v>
      </c>
      <c r="J122" s="589">
        <v>37.014271712322035</v>
      </c>
      <c r="K122" s="590">
        <v>402.72665805816644</v>
      </c>
      <c r="L122" s="571">
        <f t="shared" si="8"/>
        <v>0</v>
      </c>
      <c r="M122" s="571">
        <v>0</v>
      </c>
      <c r="N122" s="571">
        <v>0</v>
      </c>
      <c r="O122" s="582">
        <v>0</v>
      </c>
      <c r="P122" s="599">
        <v>0</v>
      </c>
      <c r="Q122" s="566">
        <v>2.5</v>
      </c>
    </row>
    <row r="123" spans="1:17" x14ac:dyDescent="0.25">
      <c r="A123" s="567">
        <f t="shared" si="9"/>
        <v>47817</v>
      </c>
      <c r="B123" s="596" t="str">
        <f>+asset_level_drivers!$B$1</f>
        <v>Farmar</v>
      </c>
      <c r="C123" s="591">
        <v>112</v>
      </c>
      <c r="D123" s="592">
        <v>38.593229626063746</v>
      </c>
      <c r="E123" s="592">
        <v>380.19505220582192</v>
      </c>
      <c r="F123" s="592">
        <v>47.52438152572774</v>
      </c>
      <c r="G123" s="592">
        <v>49.654081371092666</v>
      </c>
      <c r="H123" s="592">
        <v>28.922298270168568</v>
      </c>
      <c r="I123" s="592">
        <v>205.14485730381327</v>
      </c>
      <c r="J123" s="592">
        <v>35.615426615245354</v>
      </c>
      <c r="K123" s="484">
        <v>389.49425033569332</v>
      </c>
      <c r="L123" s="563">
        <f t="shared" si="8"/>
        <v>0</v>
      </c>
      <c r="M123" s="563">
        <v>0</v>
      </c>
      <c r="N123" s="563">
        <v>0</v>
      </c>
      <c r="O123" s="584">
        <v>0</v>
      </c>
      <c r="P123" s="605">
        <v>0</v>
      </c>
      <c r="Q123" s="574">
        <v>2.5</v>
      </c>
    </row>
    <row r="124" spans="1:17" x14ac:dyDescent="0.25">
      <c r="A124" s="575">
        <f t="shared" si="9"/>
        <v>47848</v>
      </c>
      <c r="B124" s="600" t="str">
        <f>+asset_level_drivers!$B$1</f>
        <v>Farmar</v>
      </c>
      <c r="C124" s="588">
        <v>111</v>
      </c>
      <c r="D124" s="589">
        <v>39.193002043433324</v>
      </c>
      <c r="E124" s="589">
        <v>387.43384154777067</v>
      </c>
      <c r="F124" s="589">
        <v>48.429230193471334</v>
      </c>
      <c r="G124" s="589">
        <v>50.573848022899263</v>
      </c>
      <c r="H124" s="589">
        <v>29.37177598730857</v>
      </c>
      <c r="I124" s="589">
        <v>209.05074823529893</v>
      </c>
      <c r="J124" s="589">
        <v>36.2935326797394</v>
      </c>
      <c r="K124" s="590">
        <v>398.88214638479133</v>
      </c>
      <c r="L124" s="571">
        <f t="shared" si="8"/>
        <v>0</v>
      </c>
      <c r="M124" s="571">
        <v>0</v>
      </c>
      <c r="N124" s="571">
        <v>0</v>
      </c>
      <c r="O124" s="582">
        <v>0</v>
      </c>
      <c r="P124" s="599">
        <v>0</v>
      </c>
      <c r="Q124" s="566">
        <v>2.5</v>
      </c>
    </row>
    <row r="125" spans="1:17" x14ac:dyDescent="0.25">
      <c r="A125" s="567">
        <f t="shared" si="9"/>
        <v>47879</v>
      </c>
      <c r="B125" s="596" t="str">
        <f>+asset_level_drivers!$B$1</f>
        <v>Farmar</v>
      </c>
      <c r="C125" s="591">
        <v>111</v>
      </c>
      <c r="D125" s="592">
        <v>38.97189063320252</v>
      </c>
      <c r="E125" s="592">
        <v>385.30744848057032</v>
      </c>
      <c r="F125" s="592">
        <v>48.163431060071289</v>
      </c>
      <c r="G125" s="592">
        <v>50.28803334239938</v>
      </c>
      <c r="H125" s="592">
        <v>29.20607204857124</v>
      </c>
      <c r="I125" s="592">
        <v>207.90339347670394</v>
      </c>
      <c r="J125" s="592">
        <v>36.094339145261102</v>
      </c>
      <c r="K125" s="484">
        <v>398.63989877359489</v>
      </c>
      <c r="L125" s="563">
        <f t="shared" si="8"/>
        <v>0</v>
      </c>
      <c r="M125" s="563">
        <v>0</v>
      </c>
      <c r="N125" s="563">
        <v>0</v>
      </c>
      <c r="O125" s="584">
        <v>0</v>
      </c>
      <c r="P125" s="606">
        <v>0</v>
      </c>
      <c r="Q125" s="574">
        <v>2.5</v>
      </c>
    </row>
    <row r="126" spans="1:17" x14ac:dyDescent="0.25">
      <c r="A126" s="575">
        <f t="shared" si="9"/>
        <v>47907</v>
      </c>
      <c r="B126" s="600" t="str">
        <f>+asset_level_drivers!$B$1</f>
        <v>Farmar</v>
      </c>
      <c r="C126" s="588">
        <v>111</v>
      </c>
      <c r="D126" s="589">
        <v>35.012224493355419</v>
      </c>
      <c r="E126" s="589">
        <v>346.20590730153418</v>
      </c>
      <c r="F126" s="589">
        <v>43.275738412691773</v>
      </c>
      <c r="G126" s="589">
        <v>45.178167553499996</v>
      </c>
      <c r="H126" s="589">
        <v>26.238643661349599</v>
      </c>
      <c r="I126" s="589">
        <v>186.80506502925729</v>
      </c>
      <c r="J126" s="589">
        <v>32.431434900912727</v>
      </c>
      <c r="K126" s="590">
        <v>359.84515430169353</v>
      </c>
      <c r="L126" s="571">
        <f t="shared" si="8"/>
        <v>0</v>
      </c>
      <c r="M126" s="571">
        <v>0</v>
      </c>
      <c r="N126" s="571">
        <v>0</v>
      </c>
      <c r="O126" s="582">
        <v>0</v>
      </c>
      <c r="P126" s="606">
        <v>0</v>
      </c>
      <c r="Q126" s="566">
        <v>2.5</v>
      </c>
    </row>
    <row r="127" spans="1:17" x14ac:dyDescent="0.25">
      <c r="A127" s="567">
        <f t="shared" si="9"/>
        <v>47938</v>
      </c>
      <c r="B127" s="596" t="str">
        <f>+asset_level_drivers!$B$1</f>
        <v>Farmar</v>
      </c>
      <c r="C127" s="591">
        <v>111</v>
      </c>
      <c r="D127" s="592">
        <v>38.557109077691223</v>
      </c>
      <c r="E127" s="592">
        <v>381.30722101050264</v>
      </c>
      <c r="F127" s="592">
        <v>47.663402626312831</v>
      </c>
      <c r="G127" s="592">
        <v>49.75183762321447</v>
      </c>
      <c r="H127" s="592">
        <v>28.895229033314482</v>
      </c>
      <c r="I127" s="592">
        <v>205.74495903951515</v>
      </c>
      <c r="J127" s="592">
        <v>35.719610944360269</v>
      </c>
      <c r="K127" s="484">
        <v>398.16236501031165</v>
      </c>
      <c r="L127" s="563">
        <f t="shared" si="8"/>
        <v>0</v>
      </c>
      <c r="M127" s="563">
        <v>0</v>
      </c>
      <c r="N127" s="563">
        <v>0</v>
      </c>
      <c r="O127" s="584">
        <v>0</v>
      </c>
      <c r="P127" s="606">
        <v>0</v>
      </c>
      <c r="Q127" s="574">
        <v>2.5</v>
      </c>
    </row>
    <row r="128" spans="1:17" x14ac:dyDescent="0.25">
      <c r="A128" s="575">
        <f t="shared" si="9"/>
        <v>47968</v>
      </c>
      <c r="B128" s="600" t="str">
        <f>+asset_level_drivers!$B$1</f>
        <v>Farmar</v>
      </c>
      <c r="C128" s="588">
        <v>111</v>
      </c>
      <c r="D128" s="589">
        <v>37.10866114424396</v>
      </c>
      <c r="E128" s="589">
        <v>367.02918105589606</v>
      </c>
      <c r="F128" s="589">
        <v>45.878647631987008</v>
      </c>
      <c r="G128" s="589">
        <v>47.882370438144662</v>
      </c>
      <c r="H128" s="589">
        <v>27.809742185857715</v>
      </c>
      <c r="I128" s="589">
        <v>198.0408438700199</v>
      </c>
      <c r="J128" s="589">
        <v>34.382090949656231</v>
      </c>
      <c r="K128" s="590">
        <v>385.09062727275648</v>
      </c>
      <c r="L128" s="571">
        <f t="shared" si="8"/>
        <v>0</v>
      </c>
      <c r="M128" s="571">
        <v>0</v>
      </c>
      <c r="N128" s="571">
        <v>0</v>
      </c>
      <c r="O128" s="582">
        <v>0</v>
      </c>
      <c r="P128" s="606">
        <v>0</v>
      </c>
      <c r="Q128" s="566">
        <v>2.5</v>
      </c>
    </row>
    <row r="129" spans="1:17" x14ac:dyDescent="0.25">
      <c r="A129" s="567">
        <f t="shared" si="9"/>
        <v>47999</v>
      </c>
      <c r="B129" s="596" t="str">
        <f>+asset_level_drivers!$B$1</f>
        <v>Farmar</v>
      </c>
      <c r="C129" s="591">
        <v>110</v>
      </c>
      <c r="D129" s="592">
        <v>37.782328124166412</v>
      </c>
      <c r="E129" s="592">
        <v>373.77317838706853</v>
      </c>
      <c r="F129" s="592">
        <v>46.721647298383566</v>
      </c>
      <c r="G129" s="592">
        <v>48.842054990326602</v>
      </c>
      <c r="H129" s="592">
        <v>28.314597506774479</v>
      </c>
      <c r="I129" s="592">
        <v>201.6797559551033</v>
      </c>
      <c r="J129" s="592">
        <v>35.013846519983204</v>
      </c>
      <c r="K129" s="484">
        <v>394.43404886466578</v>
      </c>
      <c r="L129" s="563">
        <f t="shared" si="8"/>
        <v>0</v>
      </c>
      <c r="M129" s="563">
        <v>0</v>
      </c>
      <c r="N129" s="563">
        <v>0</v>
      </c>
      <c r="O129" s="584">
        <v>0</v>
      </c>
      <c r="P129" s="606">
        <v>0</v>
      </c>
      <c r="Q129" s="574">
        <v>2.5</v>
      </c>
    </row>
    <row r="130" spans="1:17" x14ac:dyDescent="0.25">
      <c r="A130" s="575">
        <f t="shared" si="9"/>
        <v>48029</v>
      </c>
      <c r="B130" s="600" t="str">
        <f>+asset_level_drivers!$B$1</f>
        <v>Farmar</v>
      </c>
      <c r="C130" s="588">
        <v>110</v>
      </c>
      <c r="D130" s="589">
        <v>36.353111133058945</v>
      </c>
      <c r="E130" s="589">
        <v>359.78729289744524</v>
      </c>
      <c r="F130" s="589">
        <v>44.973411612180655</v>
      </c>
      <c r="G130" s="589">
        <v>47.008744862222436</v>
      </c>
      <c r="H130" s="589">
        <v>27.243522592596094</v>
      </c>
      <c r="I130" s="589">
        <v>194.13328088555659</v>
      </c>
      <c r="J130" s="589">
        <v>33.703694598186907</v>
      </c>
      <c r="K130" s="590">
        <v>381.48839060331642</v>
      </c>
      <c r="L130" s="571">
        <f t="shared" ref="L130:L193" si="10">+P130+O130</f>
        <v>0</v>
      </c>
      <c r="M130" s="571">
        <v>0</v>
      </c>
      <c r="N130" s="571">
        <v>0</v>
      </c>
      <c r="O130" s="582">
        <v>0</v>
      </c>
      <c r="P130" s="606">
        <v>0</v>
      </c>
      <c r="Q130" s="566">
        <v>2.5</v>
      </c>
    </row>
    <row r="131" spans="1:17" x14ac:dyDescent="0.25">
      <c r="A131" s="567">
        <f t="shared" ref="A131:A194" si="11">+EOMONTH(A130,1)</f>
        <v>48060</v>
      </c>
      <c r="B131" s="596" t="str">
        <f>+asset_level_drivers!$B$1</f>
        <v>Farmar</v>
      </c>
      <c r="C131" s="591">
        <v>110</v>
      </c>
      <c r="D131" s="592">
        <v>37.361061424469433</v>
      </c>
      <c r="E131" s="592">
        <v>369.80147406261113</v>
      </c>
      <c r="F131" s="592">
        <v>46.225184257826392</v>
      </c>
      <c r="G131" s="592">
        <v>48.311686794203716</v>
      </c>
      <c r="H131" s="592">
        <v>27.99889443507049</v>
      </c>
      <c r="I131" s="592">
        <v>199.53671197763282</v>
      </c>
      <c r="J131" s="592">
        <v>34.641790273894586</v>
      </c>
      <c r="K131" s="484">
        <v>393.97734679894688</v>
      </c>
      <c r="L131" s="563">
        <f t="shared" si="10"/>
        <v>0</v>
      </c>
      <c r="M131" s="563">
        <v>0</v>
      </c>
      <c r="N131" s="563">
        <v>0</v>
      </c>
      <c r="O131" s="584">
        <v>0</v>
      </c>
      <c r="P131" s="599">
        <v>0</v>
      </c>
      <c r="Q131" s="574">
        <v>2.5</v>
      </c>
    </row>
    <row r="132" spans="1:17" x14ac:dyDescent="0.25">
      <c r="A132" s="575">
        <f t="shared" si="11"/>
        <v>48091</v>
      </c>
      <c r="B132" s="600" t="str">
        <f>+asset_level_drivers!$B$1</f>
        <v>Farmar</v>
      </c>
      <c r="C132" s="588">
        <v>110</v>
      </c>
      <c r="D132" s="589">
        <v>37.155929571088791</v>
      </c>
      <c r="E132" s="589">
        <v>367.80636401888808</v>
      </c>
      <c r="F132" s="589">
        <v>45.975795502361009</v>
      </c>
      <c r="G132" s="589">
        <v>48.045950884319915</v>
      </c>
      <c r="H132" s="589">
        <v>27.845165796506887</v>
      </c>
      <c r="I132" s="589">
        <v>198.46019464041248</v>
      </c>
      <c r="J132" s="589">
        <v>34.454894902849389</v>
      </c>
      <c r="K132" s="590">
        <v>393.75203716358385</v>
      </c>
      <c r="L132" s="571">
        <f t="shared" si="10"/>
        <v>0</v>
      </c>
      <c r="M132" s="571">
        <v>0</v>
      </c>
      <c r="N132" s="571">
        <v>0</v>
      </c>
      <c r="O132" s="582">
        <v>0</v>
      </c>
      <c r="P132" s="599">
        <v>0</v>
      </c>
      <c r="Q132" s="566">
        <v>2.5</v>
      </c>
    </row>
    <row r="133" spans="1:17" x14ac:dyDescent="0.25">
      <c r="A133" s="567">
        <f t="shared" si="11"/>
        <v>48121</v>
      </c>
      <c r="B133" s="596" t="str">
        <f>+asset_level_drivers!$B$1</f>
        <v>Farmar</v>
      </c>
      <c r="C133" s="591">
        <v>110</v>
      </c>
      <c r="D133" s="592">
        <v>35.763742118792962</v>
      </c>
      <c r="E133" s="592">
        <v>354.05582464912146</v>
      </c>
      <c r="F133" s="592">
        <v>44.256978081140183</v>
      </c>
      <c r="G133" s="592">
        <v>46.245260062083304</v>
      </c>
      <c r="H133" s="592">
        <v>26.801841329147642</v>
      </c>
      <c r="I133" s="592">
        <v>191.04070714183726</v>
      </c>
      <c r="J133" s="592">
        <v>33.166789434346747</v>
      </c>
      <c r="K133" s="484">
        <v>380.83419021606437</v>
      </c>
      <c r="L133" s="563">
        <f t="shared" si="10"/>
        <v>0</v>
      </c>
      <c r="M133" s="563">
        <v>0</v>
      </c>
      <c r="N133" s="563">
        <v>0</v>
      </c>
      <c r="O133" s="584">
        <v>0</v>
      </c>
      <c r="P133" s="599">
        <v>0</v>
      </c>
      <c r="Q133" s="574">
        <v>2.5</v>
      </c>
    </row>
    <row r="134" spans="1:17" x14ac:dyDescent="0.25">
      <c r="A134" s="575">
        <f t="shared" si="11"/>
        <v>48152</v>
      </c>
      <c r="B134" s="600" t="str">
        <f>+asset_level_drivers!$B$1</f>
        <v>Farmar</v>
      </c>
      <c r="C134" s="588">
        <v>110</v>
      </c>
      <c r="D134" s="589">
        <v>36.757385767714048</v>
      </c>
      <c r="E134" s="589">
        <v>363.92229642737982</v>
      </c>
      <c r="F134" s="589">
        <v>45.490287053422477</v>
      </c>
      <c r="G134" s="589">
        <v>47.529664727699711</v>
      </c>
      <c r="H134" s="589">
        <v>27.546491576530563</v>
      </c>
      <c r="I134" s="589">
        <v>196.3644375094465</v>
      </c>
      <c r="J134" s="589">
        <v>34.091048178723348</v>
      </c>
      <c r="K134" s="590">
        <v>393.30714481313606</v>
      </c>
      <c r="L134" s="571">
        <f t="shared" si="10"/>
        <v>0</v>
      </c>
      <c r="M134" s="571">
        <v>0</v>
      </c>
      <c r="N134" s="571">
        <v>0</v>
      </c>
      <c r="O134" s="582">
        <v>0</v>
      </c>
      <c r="P134" s="599">
        <v>0</v>
      </c>
      <c r="Q134" s="566">
        <v>2.5</v>
      </c>
    </row>
    <row r="135" spans="1:17" x14ac:dyDescent="0.25">
      <c r="A135" s="567">
        <f t="shared" si="11"/>
        <v>48182</v>
      </c>
      <c r="B135" s="596" t="str">
        <f>+asset_level_drivers!$B$1</f>
        <v>Farmar</v>
      </c>
      <c r="C135" s="591">
        <v>110</v>
      </c>
      <c r="D135" s="592">
        <v>35.381019242202441</v>
      </c>
      <c r="E135" s="592">
        <v>350.32254800896726</v>
      </c>
      <c r="F135" s="592">
        <v>43.790318501120908</v>
      </c>
      <c r="G135" s="592">
        <v>45.749548197841726</v>
      </c>
      <c r="H135" s="592">
        <v>26.515023529786987</v>
      </c>
      <c r="I135" s="592">
        <v>189.02631347948764</v>
      </c>
      <c r="J135" s="592">
        <v>32.817068312411052</v>
      </c>
      <c r="K135" s="484">
        <v>380.40718766061877</v>
      </c>
      <c r="L135" s="563">
        <f t="shared" si="10"/>
        <v>0</v>
      </c>
      <c r="M135" s="563">
        <v>0</v>
      </c>
      <c r="N135" s="563">
        <v>0</v>
      </c>
      <c r="O135" s="584">
        <v>0</v>
      </c>
      <c r="P135" s="605">
        <v>0</v>
      </c>
      <c r="Q135" s="574">
        <v>2.5</v>
      </c>
    </row>
    <row r="136" spans="1:17" x14ac:dyDescent="0.25">
      <c r="A136" s="575">
        <f t="shared" si="11"/>
        <v>48213</v>
      </c>
      <c r="B136" s="600" t="str">
        <f>+asset_level_drivers!$B$1</f>
        <v>Farmar</v>
      </c>
      <c r="C136" s="588">
        <v>110</v>
      </c>
      <c r="D136" s="589">
        <v>36.364935295520525</v>
      </c>
      <c r="E136" s="589">
        <v>360.09061860985196</v>
      </c>
      <c r="F136" s="589">
        <v>45.011327326231495</v>
      </c>
      <c r="G136" s="589">
        <v>47.02142608380916</v>
      </c>
      <c r="H136" s="589">
        <v>27.252383782934974</v>
      </c>
      <c r="I136" s="589">
        <v>194.29694874400778</v>
      </c>
      <c r="J136" s="589">
        <v>33.732109156945796</v>
      </c>
      <c r="K136" s="590">
        <v>392.86947159455951</v>
      </c>
      <c r="L136" s="571">
        <f t="shared" si="10"/>
        <v>0</v>
      </c>
      <c r="M136" s="571">
        <v>0</v>
      </c>
      <c r="N136" s="571">
        <v>0</v>
      </c>
      <c r="O136" s="582">
        <v>0</v>
      </c>
      <c r="P136" s="599">
        <v>0</v>
      </c>
      <c r="Q136" s="566">
        <v>2.5</v>
      </c>
    </row>
    <row r="137" spans="1:17" x14ac:dyDescent="0.25">
      <c r="A137" s="567">
        <f t="shared" si="11"/>
        <v>48244</v>
      </c>
      <c r="B137" s="596" t="str">
        <f>+asset_level_drivers!$B$1</f>
        <v>Farmar</v>
      </c>
      <c r="C137" s="591">
        <v>110</v>
      </c>
      <c r="D137" s="592">
        <v>36.167868366238942</v>
      </c>
      <c r="E137" s="592">
        <v>358.1633073218598</v>
      </c>
      <c r="F137" s="592">
        <v>44.770413415232476</v>
      </c>
      <c r="G137" s="592">
        <v>46.766248019136306</v>
      </c>
      <c r="H137" s="592">
        <v>27.104699109662157</v>
      </c>
      <c r="I137" s="592">
        <v>193.25701411871142</v>
      </c>
      <c r="J137" s="592">
        <v>33.551564951165176</v>
      </c>
      <c r="K137" s="484">
        <v>392.65325093640774</v>
      </c>
      <c r="L137" s="563">
        <f t="shared" si="10"/>
        <v>0</v>
      </c>
      <c r="M137" s="563">
        <v>0</v>
      </c>
      <c r="N137" s="563">
        <v>0</v>
      </c>
      <c r="O137" s="584">
        <v>0</v>
      </c>
      <c r="P137" s="606">
        <v>0</v>
      </c>
      <c r="Q137" s="574">
        <v>2.5</v>
      </c>
    </row>
    <row r="138" spans="1:17" x14ac:dyDescent="0.25">
      <c r="A138" s="575">
        <f t="shared" si="11"/>
        <v>48273</v>
      </c>
      <c r="B138" s="600" t="str">
        <f>+asset_level_drivers!$B$1</f>
        <v>Farmar</v>
      </c>
      <c r="C138" s="588">
        <v>110</v>
      </c>
      <c r="D138" s="589">
        <v>33.657406212446631</v>
      </c>
      <c r="E138" s="589">
        <v>333.3225335400665</v>
      </c>
      <c r="F138" s="589">
        <v>41.665316692508313</v>
      </c>
      <c r="G138" s="589">
        <v>43.519843486246216</v>
      </c>
      <c r="H138" s="589">
        <v>25.223324166143165</v>
      </c>
      <c r="I138" s="589">
        <v>179.85348095010102</v>
      </c>
      <c r="J138" s="589">
        <v>31.224562664948095</v>
      </c>
      <c r="K138" s="590">
        <v>367.12010740260075</v>
      </c>
      <c r="L138" s="571">
        <f t="shared" si="10"/>
        <v>0</v>
      </c>
      <c r="M138" s="571">
        <v>0</v>
      </c>
      <c r="N138" s="571">
        <v>0</v>
      </c>
      <c r="O138" s="582">
        <v>0</v>
      </c>
      <c r="P138" s="606">
        <v>0</v>
      </c>
      <c r="Q138" s="566">
        <v>2.5</v>
      </c>
    </row>
    <row r="139" spans="1:17" x14ac:dyDescent="0.25">
      <c r="A139" s="567">
        <f t="shared" si="11"/>
        <v>48304</v>
      </c>
      <c r="B139" s="596" t="str">
        <f>+asset_level_drivers!$B$1</f>
        <v>Farmar</v>
      </c>
      <c r="C139" s="591">
        <v>110</v>
      </c>
      <c r="D139" s="592">
        <v>35.790882842848994</v>
      </c>
      <c r="E139" s="592">
        <v>354.47002554382573</v>
      </c>
      <c r="F139" s="592">
        <v>44.308753192978216</v>
      </c>
      <c r="G139" s="592">
        <v>46.278246219888082</v>
      </c>
      <c r="H139" s="592">
        <v>26.822180961876558</v>
      </c>
      <c r="I139" s="592">
        <v>191.26420080106882</v>
      </c>
      <c r="J139" s="592">
        <v>33.205590416852225</v>
      </c>
      <c r="K139" s="484">
        <v>392.22589636672166</v>
      </c>
      <c r="L139" s="563">
        <f t="shared" si="10"/>
        <v>0</v>
      </c>
      <c r="M139" s="563">
        <v>0</v>
      </c>
      <c r="N139" s="563">
        <v>0</v>
      </c>
      <c r="O139" s="584">
        <v>0</v>
      </c>
      <c r="P139" s="606">
        <v>0</v>
      </c>
      <c r="Q139" s="574">
        <v>2.5</v>
      </c>
    </row>
    <row r="140" spans="1:17" x14ac:dyDescent="0.25">
      <c r="A140" s="575">
        <f t="shared" si="11"/>
        <v>48334</v>
      </c>
      <c r="B140" s="600" t="str">
        <f>+asset_level_drivers!$B$1</f>
        <v>Farmar</v>
      </c>
      <c r="C140" s="588">
        <v>110</v>
      </c>
      <c r="D140" s="589">
        <v>34.453029949090329</v>
      </c>
      <c r="E140" s="589">
        <v>341.23672244531906</v>
      </c>
      <c r="F140" s="589">
        <v>42.654590305664883</v>
      </c>
      <c r="G140" s="589">
        <v>44.548129279146117</v>
      </c>
      <c r="H140" s="589">
        <v>25.819575561659814</v>
      </c>
      <c r="I140" s="589">
        <v>184.12380257639228</v>
      </c>
      <c r="J140" s="589">
        <v>31.965937947290328</v>
      </c>
      <c r="K140" s="590">
        <v>379.36905846043641</v>
      </c>
      <c r="L140" s="571">
        <f t="shared" si="10"/>
        <v>0</v>
      </c>
      <c r="M140" s="571">
        <v>0</v>
      </c>
      <c r="N140" s="571">
        <v>0</v>
      </c>
      <c r="O140" s="582">
        <v>0</v>
      </c>
      <c r="P140" s="606">
        <v>0</v>
      </c>
      <c r="Q140" s="566">
        <v>2.5</v>
      </c>
    </row>
    <row r="141" spans="1:17" x14ac:dyDescent="0.25">
      <c r="A141" s="567">
        <f t="shared" si="11"/>
        <v>48365</v>
      </c>
      <c r="B141" s="596" t="str">
        <f>+asset_level_drivers!$B$1</f>
        <v>Farmar</v>
      </c>
      <c r="C141" s="591">
        <v>110</v>
      </c>
      <c r="D141" s="592">
        <v>35.413515328030051</v>
      </c>
      <c r="E141" s="592">
        <v>350.76492007473502</v>
      </c>
      <c r="F141" s="592">
        <v>43.845615009341877</v>
      </c>
      <c r="G141" s="592">
        <v>45.78975852494532</v>
      </c>
      <c r="H141" s="592">
        <v>26.539376544448515</v>
      </c>
      <c r="I141" s="592">
        <v>189.26500768074195</v>
      </c>
      <c r="J141" s="592">
        <v>32.858508277906594</v>
      </c>
      <c r="K141" s="484">
        <v>391.80507838239168</v>
      </c>
      <c r="L141" s="563">
        <f t="shared" si="10"/>
        <v>0</v>
      </c>
      <c r="M141" s="563">
        <v>0</v>
      </c>
      <c r="N141" s="563">
        <v>0</v>
      </c>
      <c r="O141" s="584">
        <v>0</v>
      </c>
      <c r="P141" s="606">
        <v>0</v>
      </c>
      <c r="Q141" s="574">
        <v>2.5</v>
      </c>
    </row>
    <row r="142" spans="1:17" x14ac:dyDescent="0.25">
      <c r="A142" s="575">
        <f t="shared" si="11"/>
        <v>48395</v>
      </c>
      <c r="B142" s="600" t="str">
        <f>+asset_level_drivers!$B$1</f>
        <v>Farmar</v>
      </c>
      <c r="C142" s="588">
        <v>110</v>
      </c>
      <c r="D142" s="589">
        <v>34.090522047551012</v>
      </c>
      <c r="E142" s="589">
        <v>337.67434047361456</v>
      </c>
      <c r="F142" s="589">
        <v>42.20929255920182</v>
      </c>
      <c r="G142" s="589">
        <v>44.078862784798346</v>
      </c>
      <c r="H142" s="589">
        <v>25.547907143255873</v>
      </c>
      <c r="I142" s="589">
        <v>182.20161990461105</v>
      </c>
      <c r="J142" s="589">
        <v>31.632225677883863</v>
      </c>
      <c r="K142" s="590">
        <v>378.96484498274947</v>
      </c>
      <c r="L142" s="571">
        <f t="shared" si="10"/>
        <v>0</v>
      </c>
      <c r="M142" s="571">
        <v>0</v>
      </c>
      <c r="N142" s="571">
        <v>0</v>
      </c>
      <c r="O142" s="582">
        <v>0</v>
      </c>
      <c r="P142" s="606">
        <v>0</v>
      </c>
      <c r="Q142" s="566">
        <v>2.5</v>
      </c>
    </row>
    <row r="143" spans="1:17" x14ac:dyDescent="0.25">
      <c r="A143" s="567">
        <f t="shared" si="11"/>
        <v>48426</v>
      </c>
      <c r="B143" s="596" t="str">
        <f>+asset_level_drivers!$B$1</f>
        <v>Farmar</v>
      </c>
      <c r="C143" s="591">
        <v>110</v>
      </c>
      <c r="D143" s="592">
        <v>35.041536690876583</v>
      </c>
      <c r="E143" s="592">
        <v>347.10693078472048</v>
      </c>
      <c r="F143" s="592">
        <v>43.388366348090059</v>
      </c>
      <c r="G143" s="592">
        <v>45.308281149690785</v>
      </c>
      <c r="H143" s="592">
        <v>26.260610626225965</v>
      </c>
      <c r="I143" s="592">
        <v>187.29123741054741</v>
      </c>
      <c r="J143" s="592">
        <v>32.515839828220045</v>
      </c>
      <c r="K143" s="484">
        <v>391.39045485125092</v>
      </c>
      <c r="L143" s="563">
        <f t="shared" si="10"/>
        <v>0</v>
      </c>
      <c r="M143" s="563">
        <v>0</v>
      </c>
      <c r="N143" s="563">
        <v>0</v>
      </c>
      <c r="O143" s="584">
        <v>0</v>
      </c>
      <c r="P143" s="599">
        <v>0</v>
      </c>
      <c r="Q143" s="574">
        <v>2.5</v>
      </c>
    </row>
    <row r="144" spans="1:17" x14ac:dyDescent="0.25">
      <c r="A144" s="575">
        <f t="shared" si="11"/>
        <v>48457</v>
      </c>
      <c r="B144" s="600" t="str">
        <f>+asset_level_drivers!$B$1</f>
        <v>Farmar</v>
      </c>
      <c r="C144" s="588">
        <v>110</v>
      </c>
      <c r="D144" s="589">
        <v>34.854611555234627</v>
      </c>
      <c r="E144" s="589">
        <v>345.26616570706898</v>
      </c>
      <c r="F144" s="589">
        <v>43.158270713383622</v>
      </c>
      <c r="G144" s="589">
        <v>45.066339232060756</v>
      </c>
      <c r="H144" s="589">
        <v>26.120526352906236</v>
      </c>
      <c r="I144" s="589">
        <v>186.29800120982952</v>
      </c>
      <c r="J144" s="589">
        <v>32.343402987817633</v>
      </c>
      <c r="K144" s="590">
        <v>391.18539886755696</v>
      </c>
      <c r="L144" s="571">
        <f t="shared" si="10"/>
        <v>0</v>
      </c>
      <c r="M144" s="571">
        <v>0</v>
      </c>
      <c r="N144" s="571">
        <v>0</v>
      </c>
      <c r="O144" s="582">
        <v>0</v>
      </c>
      <c r="P144" s="599">
        <v>0</v>
      </c>
      <c r="Q144" s="566">
        <v>2.5</v>
      </c>
    </row>
    <row r="145" spans="1:17" x14ac:dyDescent="0.25">
      <c r="A145" s="567">
        <f t="shared" si="11"/>
        <v>48487</v>
      </c>
      <c r="B145" s="596" t="str">
        <f>+asset_level_drivers!$B$1</f>
        <v>Farmar</v>
      </c>
      <c r="C145" s="591">
        <v>110</v>
      </c>
      <c r="D145" s="592">
        <v>33.553634617338361</v>
      </c>
      <c r="E145" s="592">
        <v>332.38742518029386</v>
      </c>
      <c r="F145" s="592">
        <v>41.548428147536733</v>
      </c>
      <c r="G145" s="592">
        <v>43.383961772280784</v>
      </c>
      <c r="H145" s="592">
        <v>25.145556302329414</v>
      </c>
      <c r="I145" s="592">
        <v>179.34891712183398</v>
      </c>
      <c r="J145" s="592">
        <v>31.136964778096175</v>
      </c>
      <c r="K145" s="484">
        <v>378.36948874222605</v>
      </c>
      <c r="L145" s="563">
        <f t="shared" si="10"/>
        <v>0</v>
      </c>
      <c r="M145" s="563">
        <v>0</v>
      </c>
      <c r="N145" s="563">
        <v>0</v>
      </c>
      <c r="O145" s="584">
        <v>0</v>
      </c>
      <c r="P145" s="599">
        <v>0</v>
      </c>
      <c r="Q145" s="574">
        <v>2.5</v>
      </c>
    </row>
    <row r="146" spans="1:17" x14ac:dyDescent="0.25">
      <c r="A146" s="575">
        <f t="shared" si="11"/>
        <v>48518</v>
      </c>
      <c r="B146" s="600" t="str">
        <f>+asset_level_drivers!$B$1</f>
        <v>Farmar</v>
      </c>
      <c r="C146" s="588">
        <v>110</v>
      </c>
      <c r="D146" s="589">
        <v>34.49079495144754</v>
      </c>
      <c r="E146" s="589">
        <v>341.67889324097052</v>
      </c>
      <c r="F146" s="589">
        <v>42.709861655121315</v>
      </c>
      <c r="G146" s="589">
        <v>44.595478168149391</v>
      </c>
      <c r="H146" s="589">
        <v>25.847877174998008</v>
      </c>
      <c r="I146" s="589">
        <v>184.36238817673492</v>
      </c>
      <c r="J146" s="589">
        <v>32.007359058460928</v>
      </c>
      <c r="K146" s="590">
        <v>390.77962467795925</v>
      </c>
      <c r="L146" s="571">
        <f t="shared" si="10"/>
        <v>0</v>
      </c>
      <c r="M146" s="571">
        <v>0</v>
      </c>
      <c r="N146" s="571">
        <v>0</v>
      </c>
      <c r="O146" s="582">
        <v>0</v>
      </c>
      <c r="P146" s="599">
        <v>0</v>
      </c>
      <c r="Q146" s="566">
        <v>2.5</v>
      </c>
    </row>
    <row r="147" spans="1:17" x14ac:dyDescent="0.25">
      <c r="A147" s="567">
        <f t="shared" si="11"/>
        <v>48548</v>
      </c>
      <c r="B147" s="596" t="str">
        <f>+asset_level_drivers!$B$1</f>
        <v>Farmar</v>
      </c>
      <c r="C147" s="591">
        <v>110</v>
      </c>
      <c r="D147" s="592">
        <v>33.203836722597138</v>
      </c>
      <c r="E147" s="592">
        <v>328.93667822324431</v>
      </c>
      <c r="F147" s="592">
        <v>41.117084777905539</v>
      </c>
      <c r="G147" s="592">
        <v>42.931340551306604</v>
      </c>
      <c r="H147" s="592">
        <v>24.883412938221056</v>
      </c>
      <c r="I147" s="592">
        <v>177.4869702395998</v>
      </c>
      <c r="J147" s="592">
        <v>30.81371011104163</v>
      </c>
      <c r="K147" s="484">
        <v>377.97951293142222</v>
      </c>
      <c r="L147" s="563">
        <f t="shared" si="10"/>
        <v>0</v>
      </c>
      <c r="M147" s="563">
        <v>0</v>
      </c>
      <c r="N147" s="563">
        <v>0</v>
      </c>
      <c r="O147" s="584">
        <v>0</v>
      </c>
      <c r="P147" s="605">
        <v>0</v>
      </c>
      <c r="Q147" s="574">
        <v>2.5</v>
      </c>
    </row>
    <row r="148" spans="1:17" x14ac:dyDescent="0.25">
      <c r="A148" s="575">
        <f t="shared" si="11"/>
        <v>48579</v>
      </c>
      <c r="B148" s="600" t="str">
        <f>+asset_level_drivers!$B$1</f>
        <v>Farmar</v>
      </c>
      <c r="C148" s="588">
        <v>110</v>
      </c>
      <c r="D148" s="589">
        <v>34.131605578824576</v>
      </c>
      <c r="E148" s="589">
        <v>338.13408908743867</v>
      </c>
      <c r="F148" s="589">
        <v>42.266761135929833</v>
      </c>
      <c r="G148" s="589">
        <v>44.130822055815273</v>
      </c>
      <c r="H148" s="589">
        <v>25.578695707908242</v>
      </c>
      <c r="I148" s="589">
        <v>182.44969010760653</v>
      </c>
      <c r="J148" s="589">
        <v>31.675293421459465</v>
      </c>
      <c r="K148" s="590">
        <v>390.37938329515958</v>
      </c>
      <c r="L148" s="571">
        <f t="shared" si="10"/>
        <v>0</v>
      </c>
      <c r="M148" s="571">
        <v>0</v>
      </c>
      <c r="N148" s="571">
        <v>0</v>
      </c>
      <c r="O148" s="582">
        <v>0</v>
      </c>
      <c r="P148" s="599">
        <v>0</v>
      </c>
      <c r="Q148" s="566">
        <v>2.5</v>
      </c>
    </row>
    <row r="149" spans="1:17" x14ac:dyDescent="0.25">
      <c r="A149" s="567">
        <f t="shared" si="11"/>
        <v>48610</v>
      </c>
      <c r="B149" s="596" t="str">
        <f>+asset_level_drivers!$B$1</f>
        <v>Farmar</v>
      </c>
      <c r="C149" s="591">
        <v>110</v>
      </c>
      <c r="D149" s="592">
        <v>33.950847074406326</v>
      </c>
      <c r="E149" s="592">
        <v>336.34887080170876</v>
      </c>
      <c r="F149" s="592">
        <v>42.043608850213595</v>
      </c>
      <c r="G149" s="592">
        <v>43.897058208464969</v>
      </c>
      <c r="H149" s="592">
        <v>25.443232793031495</v>
      </c>
      <c r="I149" s="592">
        <v>181.4864257296052</v>
      </c>
      <c r="J149" s="592">
        <v>31.508060022500903</v>
      </c>
      <c r="K149" s="484">
        <v>390.18127588693716</v>
      </c>
      <c r="L149" s="563">
        <f t="shared" si="10"/>
        <v>0</v>
      </c>
      <c r="M149" s="563">
        <v>0</v>
      </c>
      <c r="N149" s="563">
        <v>0</v>
      </c>
      <c r="O149" s="584">
        <v>0</v>
      </c>
      <c r="P149" s="606">
        <v>0</v>
      </c>
      <c r="Q149" s="574">
        <v>2.5</v>
      </c>
    </row>
    <row r="150" spans="1:17" x14ac:dyDescent="0.25">
      <c r="A150" s="575">
        <f t="shared" si="11"/>
        <v>48638</v>
      </c>
      <c r="B150" s="600" t="str">
        <f>+asset_level_drivers!$B$1</f>
        <v>Farmar</v>
      </c>
      <c r="C150" s="588">
        <v>110</v>
      </c>
      <c r="D150" s="589">
        <v>30.511027486065252</v>
      </c>
      <c r="E150" s="589">
        <v>302.27411302056777</v>
      </c>
      <c r="F150" s="589">
        <v>37.784264127570971</v>
      </c>
      <c r="G150" s="589">
        <v>39.449567861587369</v>
      </c>
      <c r="H150" s="589">
        <v>22.865384577333565</v>
      </c>
      <c r="I150" s="589">
        <v>163.1004386366171</v>
      </c>
      <c r="J150" s="589">
        <v>28.316048374412695</v>
      </c>
      <c r="K150" s="590">
        <v>352.2440586355109</v>
      </c>
      <c r="L150" s="571">
        <f t="shared" si="10"/>
        <v>0</v>
      </c>
      <c r="M150" s="571">
        <v>0</v>
      </c>
      <c r="N150" s="571">
        <v>0</v>
      </c>
      <c r="O150" s="582">
        <v>0</v>
      </c>
      <c r="P150" s="606">
        <v>0</v>
      </c>
      <c r="Q150" s="566">
        <v>2.5</v>
      </c>
    </row>
    <row r="151" spans="1:17" x14ac:dyDescent="0.25">
      <c r="A151" s="567">
        <f t="shared" si="11"/>
        <v>48669</v>
      </c>
      <c r="B151" s="596" t="str">
        <f>+asset_level_drivers!$B$1</f>
        <v>Farmar</v>
      </c>
      <c r="C151" s="591">
        <v>110</v>
      </c>
      <c r="D151" s="592">
        <v>33.61037061949034</v>
      </c>
      <c r="E151" s="592">
        <v>332.98224609218261</v>
      </c>
      <c r="F151" s="592">
        <v>41.622780761522826</v>
      </c>
      <c r="G151" s="592">
        <v>43.457061040575184</v>
      </c>
      <c r="H151" s="592">
        <v>25.188075044419566</v>
      </c>
      <c r="I151" s="592">
        <v>179.66986935512256</v>
      </c>
      <c r="J151" s="592">
        <v>31.192685651931001</v>
      </c>
      <c r="K151" s="484">
        <v>389.78897884168123</v>
      </c>
      <c r="L151" s="563">
        <f t="shared" si="10"/>
        <v>0</v>
      </c>
      <c r="M151" s="563">
        <v>0</v>
      </c>
      <c r="N151" s="563">
        <v>0</v>
      </c>
      <c r="O151" s="584">
        <v>0</v>
      </c>
      <c r="P151" s="606">
        <v>0</v>
      </c>
      <c r="Q151" s="574">
        <v>2.5</v>
      </c>
    </row>
    <row r="152" spans="1:17" x14ac:dyDescent="0.25">
      <c r="A152" s="575">
        <f t="shared" si="11"/>
        <v>48699</v>
      </c>
      <c r="B152" s="600" t="str">
        <f>+asset_level_drivers!$B$1</f>
        <v>Farmar</v>
      </c>
      <c r="C152" s="588">
        <v>110</v>
      </c>
      <c r="D152" s="589">
        <v>32.357351140652931</v>
      </c>
      <c r="E152" s="589">
        <v>320.57109672316699</v>
      </c>
      <c r="F152" s="589">
        <v>40.071387090395874</v>
      </c>
      <c r="G152" s="589">
        <v>41.83692611682438</v>
      </c>
      <c r="H152" s="589">
        <v>24.249044974731071</v>
      </c>
      <c r="I152" s="589">
        <v>172.97308713370464</v>
      </c>
      <c r="J152" s="589">
        <v>30.0300498496015</v>
      </c>
      <c r="K152" s="590">
        <v>377.02709178723785</v>
      </c>
      <c r="L152" s="571">
        <f t="shared" si="10"/>
        <v>0</v>
      </c>
      <c r="M152" s="571">
        <v>0</v>
      </c>
      <c r="N152" s="571">
        <v>0</v>
      </c>
      <c r="O152" s="582">
        <v>0</v>
      </c>
      <c r="P152" s="606">
        <v>0</v>
      </c>
      <c r="Q152" s="566">
        <v>2.5</v>
      </c>
    </row>
    <row r="153" spans="1:17" x14ac:dyDescent="0.25">
      <c r="A153" s="567">
        <f t="shared" si="11"/>
        <v>48730</v>
      </c>
      <c r="B153" s="596" t="str">
        <f>+asset_level_drivers!$B$1</f>
        <v>Farmar</v>
      </c>
      <c r="C153" s="591">
        <v>110</v>
      </c>
      <c r="D153" s="592">
        <v>33.262484001147349</v>
      </c>
      <c r="E153" s="592">
        <v>329.54104146130089</v>
      </c>
      <c r="F153" s="592">
        <v>41.192630182662612</v>
      </c>
      <c r="G153" s="592">
        <v>43.00727789926691</v>
      </c>
      <c r="H153" s="592">
        <v>24.92736401719003</v>
      </c>
      <c r="I153" s="592">
        <v>177.81307130144017</v>
      </c>
      <c r="J153" s="592">
        <v>30.870324878722258</v>
      </c>
      <c r="K153" s="484">
        <v>389.40152146349459</v>
      </c>
      <c r="L153" s="563">
        <f t="shared" si="10"/>
        <v>0</v>
      </c>
      <c r="M153" s="563">
        <v>0</v>
      </c>
      <c r="N153" s="563">
        <v>0</v>
      </c>
      <c r="O153" s="584">
        <v>0</v>
      </c>
      <c r="P153" s="606">
        <v>0</v>
      </c>
      <c r="Q153" s="574">
        <v>2.5</v>
      </c>
    </row>
    <row r="154" spans="1:17" x14ac:dyDescent="0.25">
      <c r="A154" s="575">
        <f t="shared" si="11"/>
        <v>48760</v>
      </c>
      <c r="B154" s="600" t="str">
        <f>+asset_level_drivers!$B$1</f>
        <v>Farmar</v>
      </c>
      <c r="C154" s="588">
        <v>110</v>
      </c>
      <c r="D154" s="589">
        <v>32.02270060278056</v>
      </c>
      <c r="E154" s="589">
        <v>317.26006726712649</v>
      </c>
      <c r="F154" s="589">
        <v>39.657508408390811</v>
      </c>
      <c r="G154" s="589">
        <v>41.404252917157805</v>
      </c>
      <c r="H154" s="589">
        <v>23.998253248658976</v>
      </c>
      <c r="I154" s="589">
        <v>171.18652873072878</v>
      </c>
      <c r="J154" s="589">
        <v>29.71988346019597</v>
      </c>
      <c r="K154" s="590">
        <v>376.65438974882426</v>
      </c>
      <c r="L154" s="571">
        <f t="shared" si="10"/>
        <v>0</v>
      </c>
      <c r="M154" s="571">
        <v>0</v>
      </c>
      <c r="N154" s="571">
        <v>0</v>
      </c>
      <c r="O154" s="582">
        <v>0</v>
      </c>
      <c r="P154" s="606">
        <v>0</v>
      </c>
      <c r="Q154" s="566">
        <v>2.5</v>
      </c>
    </row>
    <row r="155" spans="1:17" x14ac:dyDescent="0.25">
      <c r="A155" s="567">
        <f t="shared" si="11"/>
        <v>48791</v>
      </c>
      <c r="B155" s="596" t="str">
        <f>+asset_level_drivers!$B$1</f>
        <v>Farmar</v>
      </c>
      <c r="C155" s="591">
        <v>110</v>
      </c>
      <c r="D155" s="592">
        <v>32.918753661869218</v>
      </c>
      <c r="E155" s="592">
        <v>326.13933606106644</v>
      </c>
      <c r="F155" s="592">
        <v>40.767417007633306</v>
      </c>
      <c r="G155" s="592">
        <v>42.562795605780536</v>
      </c>
      <c r="H155" s="592">
        <v>24.669767762783938</v>
      </c>
      <c r="I155" s="592">
        <v>175.97758616066321</v>
      </c>
      <c r="J155" s="592">
        <v>30.551664264004032</v>
      </c>
      <c r="K155" s="484">
        <v>389.01868473052974</v>
      </c>
      <c r="L155" s="563">
        <f t="shared" si="10"/>
        <v>0</v>
      </c>
      <c r="M155" s="563">
        <v>0</v>
      </c>
      <c r="N155" s="563">
        <v>0</v>
      </c>
      <c r="O155" s="584">
        <v>0</v>
      </c>
      <c r="P155" s="599">
        <v>0</v>
      </c>
      <c r="Q155" s="574">
        <v>2.5</v>
      </c>
    </row>
    <row r="156" spans="1:17" x14ac:dyDescent="0.25">
      <c r="A156" s="575">
        <f t="shared" si="11"/>
        <v>48822</v>
      </c>
      <c r="B156" s="600" t="str">
        <f>+asset_level_drivers!$B$1</f>
        <v>Farmar</v>
      </c>
      <c r="C156" s="588">
        <v>110</v>
      </c>
      <c r="D156" s="589">
        <v>32.745623210657243</v>
      </c>
      <c r="E156" s="589">
        <v>324.42569568018018</v>
      </c>
      <c r="F156" s="589">
        <v>40.553211960022523</v>
      </c>
      <c r="G156" s="589">
        <v>42.338924712353787</v>
      </c>
      <c r="H156" s="589">
        <v>24.54002141612888</v>
      </c>
      <c r="I156" s="589">
        <v>175.05294364002185</v>
      </c>
      <c r="J156" s="589">
        <v>30.391136048614907</v>
      </c>
      <c r="K156" s="590">
        <v>388.82895025554456</v>
      </c>
      <c r="L156" s="571">
        <f t="shared" si="10"/>
        <v>0</v>
      </c>
      <c r="M156" s="571">
        <v>0</v>
      </c>
      <c r="N156" s="571">
        <v>0</v>
      </c>
      <c r="O156" s="582">
        <v>0</v>
      </c>
      <c r="P156" s="599">
        <v>0</v>
      </c>
      <c r="Q156" s="566">
        <v>2.5</v>
      </c>
    </row>
    <row r="157" spans="1:17" x14ac:dyDescent="0.25">
      <c r="A157" s="567">
        <f t="shared" si="11"/>
        <v>48852</v>
      </c>
      <c r="B157" s="596" t="str">
        <f>+asset_level_drivers!$B$1</f>
        <v>Farmar</v>
      </c>
      <c r="C157" s="591">
        <v>110</v>
      </c>
      <c r="D157" s="592">
        <v>31.525516382960696</v>
      </c>
      <c r="E157" s="592">
        <v>312.33836399424507</v>
      </c>
      <c r="F157" s="592">
        <v>39.042295499280634</v>
      </c>
      <c r="G157" s="592">
        <v>40.761382197021668</v>
      </c>
      <c r="H157" s="592">
        <v>23.625656540889803</v>
      </c>
      <c r="I157" s="592">
        <v>168.53088629206709</v>
      </c>
      <c r="J157" s="592">
        <v>29.258834425706095</v>
      </c>
      <c r="K157" s="484">
        <v>376.1035341483668</v>
      </c>
      <c r="L157" s="563">
        <f t="shared" si="10"/>
        <v>0</v>
      </c>
      <c r="M157" s="563">
        <v>0</v>
      </c>
      <c r="N157" s="563">
        <v>0</v>
      </c>
      <c r="O157" s="584">
        <v>0</v>
      </c>
      <c r="P157" s="599">
        <v>0</v>
      </c>
      <c r="Q157" s="574">
        <v>2.5</v>
      </c>
    </row>
    <row r="158" spans="1:17" x14ac:dyDescent="0.25">
      <c r="A158" s="575">
        <f t="shared" si="11"/>
        <v>48883</v>
      </c>
      <c r="B158" s="600" t="str">
        <f>+asset_level_drivers!$B$1</f>
        <v>Farmar</v>
      </c>
      <c r="C158" s="588">
        <v>110</v>
      </c>
      <c r="D158" s="589">
        <v>32.408055614706093</v>
      </c>
      <c r="E158" s="589">
        <v>321.08247704132214</v>
      </c>
      <c r="F158" s="589">
        <v>40.135309630165267</v>
      </c>
      <c r="G158" s="589">
        <v>41.902448067779432</v>
      </c>
      <c r="H158" s="589">
        <v>24.287043606522364</v>
      </c>
      <c r="I158" s="589">
        <v>173.24901666457905</v>
      </c>
      <c r="J158" s="589">
        <v>30.077954282044971</v>
      </c>
      <c r="K158" s="590">
        <v>388.45274258382699</v>
      </c>
      <c r="L158" s="571">
        <f t="shared" si="10"/>
        <v>0</v>
      </c>
      <c r="M158" s="571">
        <v>0</v>
      </c>
      <c r="N158" s="571">
        <v>0</v>
      </c>
      <c r="O158" s="582">
        <v>0</v>
      </c>
      <c r="P158" s="599">
        <v>0</v>
      </c>
      <c r="Q158" s="566">
        <v>2.5</v>
      </c>
    </row>
    <row r="159" spans="1:17" x14ac:dyDescent="0.25">
      <c r="A159" s="567">
        <f t="shared" si="11"/>
        <v>48913</v>
      </c>
      <c r="B159" s="596" t="str">
        <f>+asset_level_drivers!$B$1</f>
        <v>Farmar</v>
      </c>
      <c r="C159" s="591">
        <v>110</v>
      </c>
      <c r="D159" s="592">
        <v>31.200531798812982</v>
      </c>
      <c r="E159" s="592">
        <v>309.11968741973538</v>
      </c>
      <c r="F159" s="592">
        <v>38.639960927466923</v>
      </c>
      <c r="G159" s="592">
        <v>40.341132528782296</v>
      </c>
      <c r="H159" s="592">
        <v>23.382108613779312</v>
      </c>
      <c r="I159" s="592">
        <v>166.79415946526069</v>
      </c>
      <c r="J159" s="592">
        <v>28.957319351607758</v>
      </c>
      <c r="K159" s="484">
        <v>375.74147787395276</v>
      </c>
      <c r="L159" s="563">
        <f t="shared" si="10"/>
        <v>0</v>
      </c>
      <c r="M159" s="563">
        <v>0</v>
      </c>
      <c r="N159" s="563">
        <v>0</v>
      </c>
      <c r="O159" s="584">
        <v>0</v>
      </c>
      <c r="P159" s="605">
        <v>0</v>
      </c>
      <c r="Q159" s="574">
        <v>2.5</v>
      </c>
    </row>
    <row r="160" spans="1:17" x14ac:dyDescent="0.25">
      <c r="A160" s="575">
        <f t="shared" si="11"/>
        <v>48944</v>
      </c>
      <c r="B160" s="600" t="str">
        <f>+asset_level_drivers!$B$1</f>
        <v>Farmar</v>
      </c>
      <c r="C160" s="588">
        <v>110</v>
      </c>
      <c r="D160" s="589">
        <v>32.073969335907925</v>
      </c>
      <c r="E160" s="589">
        <v>317.77389895062902</v>
      </c>
      <c r="F160" s="589">
        <v>39.721737368828627</v>
      </c>
      <c r="G160" s="589">
        <v>41.470418541920502</v>
      </c>
      <c r="H160" s="589">
        <v>24.036674743978505</v>
      </c>
      <c r="I160" s="589">
        <v>171.46378096423032</v>
      </c>
      <c r="J160" s="589">
        <v>29.76801752851221</v>
      </c>
      <c r="K160" s="590">
        <v>388.08066311605359</v>
      </c>
      <c r="L160" s="571">
        <f t="shared" si="10"/>
        <v>0</v>
      </c>
      <c r="M160" s="571">
        <v>0</v>
      </c>
      <c r="N160" s="571">
        <v>0</v>
      </c>
      <c r="O160" s="582">
        <v>0</v>
      </c>
      <c r="P160" s="599">
        <v>0</v>
      </c>
      <c r="Q160" s="566">
        <v>2.5</v>
      </c>
    </row>
    <row r="161" spans="1:17" x14ac:dyDescent="0.25">
      <c r="A161" s="567">
        <f t="shared" si="11"/>
        <v>48975</v>
      </c>
      <c r="B161" s="596" t="str">
        <f>+asset_level_drivers!$B$1</f>
        <v>Farmar</v>
      </c>
      <c r="C161" s="591">
        <v>110</v>
      </c>
      <c r="D161" s="592">
        <v>31.905593207582129</v>
      </c>
      <c r="E161" s="592">
        <v>316.10618804030634</v>
      </c>
      <c r="F161" s="592">
        <v>39.513273505038292</v>
      </c>
      <c r="G161" s="592">
        <v>41.252673094249033</v>
      </c>
      <c r="H161" s="592">
        <v>23.910491352430316</v>
      </c>
      <c r="I161" s="592">
        <v>170.56392097200469</v>
      </c>
      <c r="J161" s="592">
        <v>29.611791835417485</v>
      </c>
      <c r="K161" s="484">
        <v>387.8961468007941</v>
      </c>
      <c r="L161" s="563">
        <f t="shared" si="10"/>
        <v>0</v>
      </c>
      <c r="M161" s="563">
        <v>0</v>
      </c>
      <c r="N161" s="563">
        <v>0</v>
      </c>
      <c r="O161" s="584">
        <v>0</v>
      </c>
      <c r="P161" s="606">
        <v>0</v>
      </c>
      <c r="Q161" s="574">
        <v>2.5</v>
      </c>
    </row>
    <row r="162" spans="1:17" x14ac:dyDescent="0.25">
      <c r="A162" s="575">
        <f t="shared" si="11"/>
        <v>49003</v>
      </c>
      <c r="B162" s="600" t="str">
        <f>+asset_level_drivers!$B$1</f>
        <v>Farmar</v>
      </c>
      <c r="C162" s="588">
        <v>110</v>
      </c>
      <c r="D162" s="589">
        <v>28.674013336706043</v>
      </c>
      <c r="E162" s="589">
        <v>284.08944928977309</v>
      </c>
      <c r="F162" s="589">
        <v>35.511181161221636</v>
      </c>
      <c r="G162" s="589">
        <v>37.074328388845096</v>
      </c>
      <c r="H162" s="589">
        <v>21.488700851481152</v>
      </c>
      <c r="I162" s="589">
        <v>153.28839551683402</v>
      </c>
      <c r="J162" s="589">
        <v>26.612568666117017</v>
      </c>
      <c r="K162" s="590">
        <v>350.19205882343488</v>
      </c>
      <c r="L162" s="571">
        <f t="shared" si="10"/>
        <v>0</v>
      </c>
      <c r="M162" s="571">
        <v>0</v>
      </c>
      <c r="N162" s="571">
        <v>0</v>
      </c>
      <c r="O162" s="582">
        <v>0</v>
      </c>
      <c r="P162" s="606">
        <v>0</v>
      </c>
      <c r="Q162" s="566">
        <v>2.5</v>
      </c>
    </row>
    <row r="163" spans="1:17" x14ac:dyDescent="0.25">
      <c r="A163" s="567">
        <f t="shared" si="11"/>
        <v>49034</v>
      </c>
      <c r="B163" s="596" t="str">
        <f>+asset_level_drivers!$B$1</f>
        <v>Farmar</v>
      </c>
      <c r="C163" s="591">
        <v>110</v>
      </c>
      <c r="D163" s="592">
        <v>31.587724079170101</v>
      </c>
      <c r="E163" s="592">
        <v>312.95740142505389</v>
      </c>
      <c r="F163" s="592">
        <v>39.119675178131736</v>
      </c>
      <c r="G163" s="592">
        <v>40.841589708312625</v>
      </c>
      <c r="H163" s="592">
        <v>23.672275845931157</v>
      </c>
      <c r="I163" s="592">
        <v>168.86490522438149</v>
      </c>
      <c r="J163" s="592">
        <v>29.316823823677343</v>
      </c>
      <c r="K163" s="484">
        <v>387.53012493334319</v>
      </c>
      <c r="L163" s="563">
        <f t="shared" si="10"/>
        <v>0</v>
      </c>
      <c r="M163" s="563">
        <v>0</v>
      </c>
      <c r="N163" s="563">
        <v>0</v>
      </c>
      <c r="O163" s="584">
        <v>0</v>
      </c>
      <c r="P163" s="606">
        <v>0</v>
      </c>
      <c r="Q163" s="574">
        <v>2.5</v>
      </c>
    </row>
    <row r="164" spans="1:17" x14ac:dyDescent="0.25">
      <c r="A164" s="575">
        <f t="shared" si="11"/>
        <v>49064</v>
      </c>
      <c r="B164" s="600" t="str">
        <f>+asset_level_drivers!$B$1</f>
        <v>Farmar</v>
      </c>
      <c r="C164" s="588">
        <v>110</v>
      </c>
      <c r="D164" s="589">
        <v>30.411018309398344</v>
      </c>
      <c r="E164" s="589">
        <v>301.29918146657604</v>
      </c>
      <c r="F164" s="589">
        <v>37.662397683322006</v>
      </c>
      <c r="G164" s="589">
        <v>39.320107369725406</v>
      </c>
      <c r="H164" s="589">
        <v>22.790436321762826</v>
      </c>
      <c r="I164" s="589">
        <v>162.5743870918528</v>
      </c>
      <c r="J164" s="589">
        <v>28.22471998122445</v>
      </c>
      <c r="K164" s="590">
        <v>374.85349486903141</v>
      </c>
      <c r="L164" s="571">
        <f t="shared" si="10"/>
        <v>0</v>
      </c>
      <c r="M164" s="571">
        <v>0</v>
      </c>
      <c r="N164" s="571">
        <v>0</v>
      </c>
      <c r="O164" s="582">
        <v>0</v>
      </c>
      <c r="P164" s="606">
        <v>0</v>
      </c>
      <c r="Q164" s="566">
        <v>2.5</v>
      </c>
    </row>
    <row r="165" spans="1:17" x14ac:dyDescent="0.25">
      <c r="A165" s="567">
        <f t="shared" si="11"/>
        <v>49095</v>
      </c>
      <c r="B165" s="596" t="str">
        <f>+asset_level_drivers!$B$1</f>
        <v>Farmar</v>
      </c>
      <c r="C165" s="591">
        <v>110</v>
      </c>
      <c r="D165" s="592">
        <v>31.262610339209953</v>
      </c>
      <c r="E165" s="592">
        <v>309.73632421060285</v>
      </c>
      <c r="F165" s="592">
        <v>38.717040526325356</v>
      </c>
      <c r="G165" s="592">
        <v>40.421120992640574</v>
      </c>
      <c r="H165" s="592">
        <v>23.428631127674482</v>
      </c>
      <c r="I165" s="592">
        <v>167.12688306525723</v>
      </c>
      <c r="J165" s="592">
        <v>29.015083865496045</v>
      </c>
      <c r="K165" s="484">
        <v>387.16808296484697</v>
      </c>
      <c r="L165" s="563">
        <f t="shared" si="10"/>
        <v>0</v>
      </c>
      <c r="M165" s="563">
        <v>0</v>
      </c>
      <c r="N165" s="563">
        <v>0</v>
      </c>
      <c r="O165" s="584">
        <v>0</v>
      </c>
      <c r="P165" s="606">
        <v>0</v>
      </c>
      <c r="Q165" s="574">
        <v>2.5</v>
      </c>
    </row>
    <row r="166" spans="1:17" x14ac:dyDescent="0.25">
      <c r="A166" s="575">
        <f t="shared" si="11"/>
        <v>49125</v>
      </c>
      <c r="B166" s="600" t="str">
        <f>+asset_level_drivers!$B$1</f>
        <v>Farmar</v>
      </c>
      <c r="C166" s="588">
        <v>110</v>
      </c>
      <c r="D166" s="589">
        <v>30.098112494649879</v>
      </c>
      <c r="E166" s="589">
        <v>298.19880352590695</v>
      </c>
      <c r="F166" s="589">
        <v>37.274850440738369</v>
      </c>
      <c r="G166" s="589">
        <v>38.915419409550758</v>
      </c>
      <c r="H166" s="589">
        <v>22.555940390939941</v>
      </c>
      <c r="I166" s="589">
        <v>160.90149159640555</v>
      </c>
      <c r="J166" s="589">
        <v>27.934286735487078</v>
      </c>
      <c r="K166" s="590">
        <v>374.50503401906872</v>
      </c>
      <c r="L166" s="571">
        <f t="shared" si="10"/>
        <v>0</v>
      </c>
      <c r="M166" s="571">
        <v>0</v>
      </c>
      <c r="N166" s="571">
        <v>0</v>
      </c>
      <c r="O166" s="582">
        <v>0</v>
      </c>
      <c r="P166" s="606">
        <v>0</v>
      </c>
      <c r="Q166" s="566">
        <v>2.5</v>
      </c>
    </row>
    <row r="167" spans="1:17" x14ac:dyDescent="0.25">
      <c r="A167" s="567">
        <f t="shared" si="11"/>
        <v>49156</v>
      </c>
      <c r="B167" s="596" t="str">
        <f>+asset_level_drivers!$B$1</f>
        <v>Farmar</v>
      </c>
      <c r="C167" s="591">
        <v>110</v>
      </c>
      <c r="D167" s="592">
        <v>30.941149261127531</v>
      </c>
      <c r="E167" s="592">
        <v>306.55057431705359</v>
      </c>
      <c r="F167" s="592">
        <v>38.318821789631698</v>
      </c>
      <c r="G167" s="592">
        <v>40.005328683135119</v>
      </c>
      <c r="H167" s="592">
        <v>23.187723764579097</v>
      </c>
      <c r="I167" s="592">
        <v>165.40792274863531</v>
      </c>
      <c r="J167" s="592">
        <v>28.716653254971412</v>
      </c>
      <c r="K167" s="484">
        <v>386.8099601990549</v>
      </c>
      <c r="L167" s="563">
        <f t="shared" si="10"/>
        <v>0</v>
      </c>
      <c r="M167" s="563">
        <v>0</v>
      </c>
      <c r="N167" s="563">
        <v>0</v>
      </c>
      <c r="O167" s="584">
        <v>0</v>
      </c>
      <c r="P167" s="599">
        <v>0</v>
      </c>
      <c r="Q167" s="574">
        <v>2.5</v>
      </c>
    </row>
    <row r="168" spans="1:17" x14ac:dyDescent="0.25">
      <c r="A168" s="575">
        <f t="shared" si="11"/>
        <v>49187</v>
      </c>
      <c r="B168" s="600" t="str">
        <f>+asset_level_drivers!$B$1</f>
        <v>Farmar</v>
      </c>
      <c r="C168" s="588">
        <v>110</v>
      </c>
      <c r="D168" s="589">
        <v>30.779157333563496</v>
      </c>
      <c r="E168" s="589">
        <v>304.94497947485002</v>
      </c>
      <c r="F168" s="589">
        <v>38.118122434356252</v>
      </c>
      <c r="G168" s="589">
        <v>39.795790385203105</v>
      </c>
      <c r="H168" s="589">
        <v>23.066324781084788</v>
      </c>
      <c r="I168" s="589">
        <v>164.54157921554463</v>
      </c>
      <c r="J168" s="589">
        <v>28.566246391587612</v>
      </c>
      <c r="K168" s="590">
        <v>386.63233949319937</v>
      </c>
      <c r="L168" s="571">
        <f t="shared" si="10"/>
        <v>0</v>
      </c>
      <c r="M168" s="571">
        <v>0</v>
      </c>
      <c r="N168" s="571">
        <v>0</v>
      </c>
      <c r="O168" s="582">
        <v>0</v>
      </c>
      <c r="P168" s="599">
        <v>0</v>
      </c>
      <c r="Q168" s="566">
        <v>2.5</v>
      </c>
    </row>
    <row r="169" spans="1:17" x14ac:dyDescent="0.25">
      <c r="A169" s="567">
        <f t="shared" si="11"/>
        <v>49217</v>
      </c>
      <c r="B169" s="596" t="str">
        <f>+asset_level_drivers!$B$1</f>
        <v>Farmar</v>
      </c>
      <c r="C169" s="591">
        <v>110</v>
      </c>
      <c r="D169" s="592">
        <v>29.632808107339102</v>
      </c>
      <c r="E169" s="592">
        <v>293.58704813210534</v>
      </c>
      <c r="F169" s="592">
        <v>36.698381016513167</v>
      </c>
      <c r="G169" s="592">
        <v>38.313560225416232</v>
      </c>
      <c r="H169" s="592">
        <v>22.207234869100645</v>
      </c>
      <c r="I169" s="592">
        <v>158.41309019114644</v>
      </c>
      <c r="J169" s="592">
        <v>27.502272602629596</v>
      </c>
      <c r="K169" s="484">
        <v>373.98933412652264</v>
      </c>
      <c r="L169" s="563">
        <f t="shared" si="10"/>
        <v>0</v>
      </c>
      <c r="M169" s="563">
        <v>0</v>
      </c>
      <c r="N169" s="563">
        <v>0</v>
      </c>
      <c r="O169" s="584">
        <v>0</v>
      </c>
      <c r="P169" s="599">
        <v>0</v>
      </c>
      <c r="Q169" s="574">
        <v>2.5</v>
      </c>
    </row>
    <row r="170" spans="1:17" x14ac:dyDescent="0.25">
      <c r="A170" s="575">
        <f t="shared" si="11"/>
        <v>49248</v>
      </c>
      <c r="B170" s="600" t="str">
        <f>+asset_level_drivers!$B$1</f>
        <v>Farmar</v>
      </c>
      <c r="C170" s="588">
        <v>110</v>
      </c>
      <c r="D170" s="589">
        <v>30.462742649668982</v>
      </c>
      <c r="E170" s="589">
        <v>301.80924010140859</v>
      </c>
      <c r="F170" s="589">
        <v>37.726155012676074</v>
      </c>
      <c r="G170" s="589">
        <v>39.386581213047869</v>
      </c>
      <c r="H170" s="589">
        <v>22.829199255355842</v>
      </c>
      <c r="I170" s="589">
        <v>162.8496034715827</v>
      </c>
      <c r="J170" s="589">
        <v>28.272500602705328</v>
      </c>
      <c r="K170" s="590">
        <v>386.27986520064502</v>
      </c>
      <c r="L170" s="571">
        <f t="shared" si="10"/>
        <v>0</v>
      </c>
      <c r="M170" s="571">
        <v>0</v>
      </c>
      <c r="N170" s="571">
        <v>0</v>
      </c>
      <c r="O170" s="582">
        <v>0</v>
      </c>
      <c r="P170" s="599">
        <v>0</v>
      </c>
      <c r="Q170" s="566">
        <v>2.5</v>
      </c>
    </row>
    <row r="171" spans="1:17" x14ac:dyDescent="0.25">
      <c r="A171" s="567">
        <f t="shared" si="11"/>
        <v>49278</v>
      </c>
      <c r="B171" s="596" t="str">
        <f>+asset_level_drivers!$B$1</f>
        <v>Farmar</v>
      </c>
      <c r="C171" s="591">
        <v>110</v>
      </c>
      <c r="D171" s="592">
        <v>29.328121913215348</v>
      </c>
      <c r="E171" s="592">
        <v>290.56762924888545</v>
      </c>
      <c r="F171" s="592">
        <v>36.320953656110682</v>
      </c>
      <c r="G171" s="592">
        <v>37.919574748118663</v>
      </c>
      <c r="H171" s="592">
        <v>21.978898835277285</v>
      </c>
      <c r="I171" s="592">
        <v>156.7838784159147</v>
      </c>
      <c r="J171" s="592">
        <v>27.219423336096302</v>
      </c>
      <c r="K171" s="484">
        <v>373.64999433818616</v>
      </c>
      <c r="L171" s="563">
        <f t="shared" si="10"/>
        <v>0</v>
      </c>
      <c r="M171" s="563">
        <v>0</v>
      </c>
      <c r="N171" s="563">
        <v>0</v>
      </c>
      <c r="O171" s="584">
        <v>0</v>
      </c>
      <c r="P171" s="605">
        <v>0</v>
      </c>
      <c r="Q171" s="574">
        <v>2.5</v>
      </c>
    </row>
    <row r="172" spans="1:17" x14ac:dyDescent="0.25">
      <c r="A172" s="575">
        <f t="shared" si="11"/>
        <v>49309</v>
      </c>
      <c r="B172" s="600" t="str">
        <f>+asset_level_drivers!$B$1</f>
        <v>Farmar</v>
      </c>
      <c r="C172" s="588">
        <v>110</v>
      </c>
      <c r="D172" s="589">
        <v>30.149523034283241</v>
      </c>
      <c r="E172" s="589">
        <v>298.70525976414484</v>
      </c>
      <c r="F172" s="589">
        <v>37.338157470518105</v>
      </c>
      <c r="G172" s="589">
        <v>38.981557369263776</v>
      </c>
      <c r="H172" s="589">
        <v>22.594468158009796</v>
      </c>
      <c r="I172" s="589">
        <v>161.17476420245646</v>
      </c>
      <c r="J172" s="589">
        <v>27.981729896259804</v>
      </c>
      <c r="K172" s="590">
        <v>385.9310235214233</v>
      </c>
      <c r="L172" s="571">
        <f t="shared" si="10"/>
        <v>0</v>
      </c>
      <c r="M172" s="571">
        <v>0</v>
      </c>
      <c r="N172" s="571">
        <v>0</v>
      </c>
      <c r="O172" s="582">
        <v>0</v>
      </c>
      <c r="P172" s="599">
        <v>0</v>
      </c>
      <c r="Q172" s="566">
        <v>2.5</v>
      </c>
    </row>
    <row r="173" spans="1:17" x14ac:dyDescent="0.25">
      <c r="A173" s="567">
        <f t="shared" si="11"/>
        <v>49340</v>
      </c>
      <c r="B173" s="596" t="str">
        <f>+asset_level_drivers!$B$1</f>
        <v>Farmar</v>
      </c>
      <c r="C173" s="591">
        <v>110</v>
      </c>
      <c r="D173" s="592">
        <v>29.991582159533955</v>
      </c>
      <c r="E173" s="592">
        <v>297.14008199269034</v>
      </c>
      <c r="F173" s="592">
        <v>37.142510249086293</v>
      </c>
      <c r="G173" s="592">
        <v>38.777307130785061</v>
      </c>
      <c r="H173" s="592">
        <v>22.476105089336603</v>
      </c>
      <c r="I173" s="592">
        <v>160.33022882852867</v>
      </c>
      <c r="J173" s="592">
        <v>27.835109171619564</v>
      </c>
      <c r="K173" s="484">
        <v>385.75794873568879</v>
      </c>
      <c r="L173" s="563">
        <f t="shared" si="10"/>
        <v>0</v>
      </c>
      <c r="M173" s="563">
        <v>0</v>
      </c>
      <c r="N173" s="563">
        <v>0</v>
      </c>
      <c r="O173" s="584">
        <v>0</v>
      </c>
      <c r="P173" s="606">
        <v>0</v>
      </c>
      <c r="Q173" s="574">
        <v>2.5</v>
      </c>
    </row>
    <row r="174" spans="1:17" x14ac:dyDescent="0.25">
      <c r="A174" s="575">
        <f t="shared" si="11"/>
        <v>49368</v>
      </c>
      <c r="B174" s="600" t="str">
        <f>+asset_level_drivers!$B$1</f>
        <v>Farmar</v>
      </c>
      <c r="C174" s="588">
        <v>110</v>
      </c>
      <c r="D174" s="589">
        <v>26.954105740432656</v>
      </c>
      <c r="E174" s="589">
        <v>267.04610933288922</v>
      </c>
      <c r="F174" s="589">
        <v>33.380763666611152</v>
      </c>
      <c r="G174" s="589">
        <v>34.849997590432622</v>
      </c>
      <c r="H174" s="589">
        <v>20.19977839076661</v>
      </c>
      <c r="I174" s="589">
        <v>144.0921855105488</v>
      </c>
      <c r="J174" s="589">
        <v>25.016004428914723</v>
      </c>
      <c r="K174" s="590">
        <v>348.2710101189864</v>
      </c>
      <c r="L174" s="571">
        <f t="shared" si="10"/>
        <v>0</v>
      </c>
      <c r="M174" s="571">
        <v>0</v>
      </c>
      <c r="N174" s="571">
        <v>0</v>
      </c>
      <c r="O174" s="582">
        <v>0</v>
      </c>
      <c r="P174" s="606">
        <v>0</v>
      </c>
      <c r="Q174" s="566">
        <v>2.5</v>
      </c>
    </row>
    <row r="175" spans="1:17" x14ac:dyDescent="0.25">
      <c r="A175" s="567">
        <f t="shared" si="11"/>
        <v>49399</v>
      </c>
      <c r="B175" s="596" t="str">
        <f>+asset_level_drivers!$B$1</f>
        <v>Farmar</v>
      </c>
      <c r="C175" s="591">
        <v>110</v>
      </c>
      <c r="D175" s="592">
        <v>29.693267282999994</v>
      </c>
      <c r="E175" s="592">
        <v>294.18381817676135</v>
      </c>
      <c r="F175" s="592">
        <v>36.772977272095169</v>
      </c>
      <c r="G175" s="592">
        <v>38.391525567196403</v>
      </c>
      <c r="H175" s="592">
        <v>22.252543808740459</v>
      </c>
      <c r="I175" s="592">
        <v>158.73509413344888</v>
      </c>
      <c r="J175" s="592">
        <v>27.558176064834875</v>
      </c>
      <c r="K175" s="484">
        <v>385.41446063754427</v>
      </c>
      <c r="L175" s="563">
        <f t="shared" si="10"/>
        <v>0</v>
      </c>
      <c r="M175" s="563">
        <v>0</v>
      </c>
      <c r="N175" s="563">
        <v>0</v>
      </c>
      <c r="O175" s="584">
        <v>0</v>
      </c>
      <c r="P175" s="606">
        <v>0</v>
      </c>
      <c r="Q175" s="574">
        <v>2.5</v>
      </c>
    </row>
    <row r="176" spans="1:17" x14ac:dyDescent="0.25">
      <c r="A176" s="575">
        <f t="shared" si="11"/>
        <v>49429</v>
      </c>
      <c r="B176" s="600" t="str">
        <f>+asset_level_drivers!$B$1</f>
        <v>Farmar</v>
      </c>
      <c r="C176" s="588">
        <v>110</v>
      </c>
      <c r="D176" s="589">
        <v>28.587306591737782</v>
      </c>
      <c r="E176" s="589">
        <v>283.22623525043508</v>
      </c>
      <c r="F176" s="589">
        <v>35.403279406304385</v>
      </c>
      <c r="G176" s="589">
        <v>36.961549325094971</v>
      </c>
      <c r="H176" s="589">
        <v>21.423721621592762</v>
      </c>
      <c r="I176" s="589">
        <v>152.82262427679493</v>
      </c>
      <c r="J176" s="589">
        <v>26.531705603610231</v>
      </c>
      <c r="K176" s="590">
        <v>372.8168144507157</v>
      </c>
      <c r="L176" s="571">
        <f t="shared" si="10"/>
        <v>0</v>
      </c>
      <c r="M176" s="571">
        <v>0</v>
      </c>
      <c r="N176" s="571">
        <v>0</v>
      </c>
      <c r="O176" s="582">
        <v>0</v>
      </c>
      <c r="P176" s="606">
        <v>0</v>
      </c>
      <c r="Q176" s="566">
        <v>2.5</v>
      </c>
    </row>
    <row r="177" spans="1:17" x14ac:dyDescent="0.25">
      <c r="A177" s="567">
        <f t="shared" si="11"/>
        <v>49460</v>
      </c>
      <c r="B177" s="596" t="str">
        <f>+asset_level_drivers!$B$1</f>
        <v>Farmar</v>
      </c>
      <c r="C177" s="591">
        <v>110</v>
      </c>
      <c r="D177" s="592">
        <v>29.387959515125104</v>
      </c>
      <c r="E177" s="592">
        <v>291.15826362181281</v>
      </c>
      <c r="F177" s="592">
        <v>36.394782952726601</v>
      </c>
      <c r="G177" s="592">
        <v>37.996702554702438</v>
      </c>
      <c r="H177" s="592">
        <v>22.023741958979915</v>
      </c>
      <c r="I177" s="592">
        <v>157.10257168519826</v>
      </c>
      <c r="J177" s="592">
        <v>27.274752028680254</v>
      </c>
      <c r="K177" s="484">
        <v>385.07449664386951</v>
      </c>
      <c r="L177" s="563">
        <f t="shared" si="10"/>
        <v>0</v>
      </c>
      <c r="M177" s="563">
        <v>0</v>
      </c>
      <c r="N177" s="563">
        <v>0</v>
      </c>
      <c r="O177" s="584">
        <v>0</v>
      </c>
      <c r="P177" s="606">
        <v>0</v>
      </c>
      <c r="Q177" s="574">
        <v>2.5</v>
      </c>
    </row>
    <row r="178" spans="1:17" x14ac:dyDescent="0.25">
      <c r="A178" s="575">
        <f t="shared" si="11"/>
        <v>49490</v>
      </c>
      <c r="B178" s="600" t="str">
        <f>+asset_level_drivers!$B$1</f>
        <v>Farmar</v>
      </c>
      <c r="C178" s="588">
        <v>110</v>
      </c>
      <c r="D178" s="589">
        <v>28.293370382506815</v>
      </c>
      <c r="E178" s="589">
        <v>280.31337504222785</v>
      </c>
      <c r="F178" s="589">
        <v>35.039171880278481</v>
      </c>
      <c r="G178" s="589">
        <v>36.581432838396076</v>
      </c>
      <c r="H178" s="589">
        <v>21.203441774631223</v>
      </c>
      <c r="I178" s="589">
        <v>151.25090921030022</v>
      </c>
      <c r="J178" s="589">
        <v>26.258838404566013</v>
      </c>
      <c r="K178" s="590">
        <v>372.48950991981906</v>
      </c>
      <c r="L178" s="571">
        <f t="shared" si="10"/>
        <v>0</v>
      </c>
      <c r="M178" s="571">
        <v>0</v>
      </c>
      <c r="N178" s="571">
        <v>0</v>
      </c>
      <c r="O178" s="582">
        <v>0</v>
      </c>
      <c r="P178" s="606">
        <v>0</v>
      </c>
      <c r="Q178" s="566">
        <v>2.5</v>
      </c>
    </row>
    <row r="179" spans="1:17" x14ac:dyDescent="0.25">
      <c r="A179" s="567">
        <f t="shared" si="11"/>
        <v>49521</v>
      </c>
      <c r="B179" s="596" t="str">
        <f>+asset_level_drivers!$B$1</f>
        <v>Farmar</v>
      </c>
      <c r="C179" s="591">
        <v>110</v>
      </c>
      <c r="D179" s="592">
        <v>29.085790961660571</v>
      </c>
      <c r="E179" s="592">
        <v>288.16382621630061</v>
      </c>
      <c r="F179" s="592">
        <v>36.020478277037576</v>
      </c>
      <c r="G179" s="592">
        <v>37.605940934353306</v>
      </c>
      <c r="H179" s="592">
        <v>21.797292679770987</v>
      </c>
      <c r="I179" s="592">
        <v>155.48683936386743</v>
      </c>
      <c r="J179" s="592">
        <v>26.994242945115879</v>
      </c>
      <c r="K179" s="484">
        <v>384.73802182569</v>
      </c>
      <c r="L179" s="563">
        <f t="shared" si="10"/>
        <v>0</v>
      </c>
      <c r="M179" s="563">
        <v>0</v>
      </c>
      <c r="N179" s="563">
        <v>0</v>
      </c>
      <c r="O179" s="584">
        <v>0</v>
      </c>
      <c r="P179" s="599">
        <v>0</v>
      </c>
      <c r="Q179" s="574">
        <v>2.5</v>
      </c>
    </row>
    <row r="180" spans="1:17" x14ac:dyDescent="0.25">
      <c r="A180" s="575">
        <f t="shared" si="11"/>
        <v>49552</v>
      </c>
      <c r="B180" s="600" t="str">
        <f>+asset_level_drivers!$B$1</f>
        <v>Farmar</v>
      </c>
      <c r="C180" s="588">
        <v>110</v>
      </c>
      <c r="D180" s="589">
        <v>28.93342258043943</v>
      </c>
      <c r="E180" s="589">
        <v>286.65388530703558</v>
      </c>
      <c r="F180" s="589">
        <v>35.831735663379447</v>
      </c>
      <c r="G180" s="589">
        <v>37.408900200251331</v>
      </c>
      <c r="H180" s="589">
        <v>21.683105714561826</v>
      </c>
      <c r="I180" s="589">
        <v>154.67210858141459</v>
      </c>
      <c r="J180" s="589">
        <v>26.852796628717808</v>
      </c>
      <c r="K180" s="590">
        <v>384.5710813695004</v>
      </c>
      <c r="L180" s="571">
        <f t="shared" si="10"/>
        <v>0</v>
      </c>
      <c r="M180" s="571">
        <v>0</v>
      </c>
      <c r="N180" s="571">
        <v>0</v>
      </c>
      <c r="O180" s="582">
        <v>0</v>
      </c>
      <c r="P180" s="599">
        <v>0</v>
      </c>
      <c r="Q180" s="566">
        <v>2.5</v>
      </c>
    </row>
    <row r="181" spans="1:17" x14ac:dyDescent="0.25">
      <c r="A181" s="567">
        <f t="shared" si="11"/>
        <v>49582</v>
      </c>
      <c r="B181" s="596" t="str">
        <f>+asset_level_drivers!$B$1</f>
        <v>Farmar</v>
      </c>
      <c r="C181" s="591">
        <v>110</v>
      </c>
      <c r="D181" s="592">
        <v>27.855763227803774</v>
      </c>
      <c r="E181" s="592">
        <v>275.97677355774482</v>
      </c>
      <c r="F181" s="592">
        <v>34.497096694718103</v>
      </c>
      <c r="G181" s="592">
        <v>36.015525165845041</v>
      </c>
      <c r="H181" s="592">
        <v>20.875492940700685</v>
      </c>
      <c r="I181" s="592">
        <v>148.91097478044298</v>
      </c>
      <c r="J181" s="592">
        <v>25.852599788271348</v>
      </c>
      <c r="K181" s="484">
        <v>372.00483742964889</v>
      </c>
      <c r="L181" s="563">
        <f t="shared" si="10"/>
        <v>0</v>
      </c>
      <c r="M181" s="563">
        <v>0</v>
      </c>
      <c r="N181" s="563">
        <v>0</v>
      </c>
      <c r="O181" s="584">
        <v>0</v>
      </c>
      <c r="P181" s="599">
        <v>0</v>
      </c>
      <c r="Q181" s="574">
        <v>2.5</v>
      </c>
    </row>
    <row r="182" spans="1:17" x14ac:dyDescent="0.25">
      <c r="A182" s="575">
        <f t="shared" si="11"/>
        <v>49613</v>
      </c>
      <c r="B182" s="600" t="str">
        <f>+asset_level_drivers!$B$1</f>
        <v>Farmar</v>
      </c>
      <c r="C182" s="588">
        <v>110</v>
      </c>
      <c r="D182" s="589">
        <v>28.635927634718922</v>
      </c>
      <c r="E182" s="589">
        <v>283.70577440879532</v>
      </c>
      <c r="F182" s="589">
        <v>35.463221801099415</v>
      </c>
      <c r="G182" s="589">
        <v>37.024185043808941</v>
      </c>
      <c r="H182" s="589">
        <v>21.460158901419621</v>
      </c>
      <c r="I182" s="589">
        <v>153.08137302074266</v>
      </c>
      <c r="J182" s="589">
        <v>26.576627260545603</v>
      </c>
      <c r="K182" s="590">
        <v>384.23977145867593</v>
      </c>
      <c r="L182" s="571">
        <f t="shared" si="10"/>
        <v>0</v>
      </c>
      <c r="M182" s="571">
        <v>0</v>
      </c>
      <c r="N182" s="571">
        <v>0</v>
      </c>
      <c r="O182" s="582">
        <v>0</v>
      </c>
      <c r="P182" s="599">
        <v>0</v>
      </c>
      <c r="Q182" s="566">
        <v>2.5</v>
      </c>
    </row>
    <row r="183" spans="1:17" x14ac:dyDescent="0.25">
      <c r="A183" s="567">
        <f t="shared" si="11"/>
        <v>49643</v>
      </c>
      <c r="B183" s="596" t="str">
        <f>+asset_level_drivers!$B$1</f>
        <v>Farmar</v>
      </c>
      <c r="C183" s="591">
        <v>110</v>
      </c>
      <c r="D183" s="592">
        <v>27.56934884237025</v>
      </c>
      <c r="E183" s="592">
        <v>273.13847241553816</v>
      </c>
      <c r="F183" s="592">
        <v>34.14230905194227</v>
      </c>
      <c r="G183" s="592">
        <v>35.645140013164095</v>
      </c>
      <c r="H183" s="592">
        <v>20.660850052177544</v>
      </c>
      <c r="I183" s="592">
        <v>147.37949014005889</v>
      </c>
      <c r="J183" s="592">
        <v>25.586717038204672</v>
      </c>
      <c r="K183" s="484">
        <v>371.68586376390959</v>
      </c>
      <c r="L183" s="563">
        <f t="shared" si="10"/>
        <v>0</v>
      </c>
      <c r="M183" s="563">
        <v>0</v>
      </c>
      <c r="N183" s="563">
        <v>0</v>
      </c>
      <c r="O183" s="584">
        <v>0</v>
      </c>
      <c r="P183" s="605">
        <v>0</v>
      </c>
      <c r="Q183" s="574">
        <v>2.5</v>
      </c>
    </row>
    <row r="184" spans="1:17" x14ac:dyDescent="0.25">
      <c r="A184" s="575">
        <f t="shared" si="11"/>
        <v>49674</v>
      </c>
      <c r="B184" s="600" t="str">
        <f>+asset_level_drivers!$B$1</f>
        <v>Farmar</v>
      </c>
      <c r="C184" s="588">
        <v>110</v>
      </c>
      <c r="D184" s="589">
        <v>28.341491570319285</v>
      </c>
      <c r="E184" s="589">
        <v>280.78798415289862</v>
      </c>
      <c r="F184" s="589">
        <v>35.098498019112327</v>
      </c>
      <c r="G184" s="589">
        <v>36.643427261696083</v>
      </c>
      <c r="H184" s="589">
        <v>21.239504456104434</v>
      </c>
      <c r="I184" s="589">
        <v>151.5069978093463</v>
      </c>
      <c r="J184" s="589">
        <v>26.303298230789288</v>
      </c>
      <c r="K184" s="590">
        <v>383.91185996527423</v>
      </c>
      <c r="L184" s="571">
        <f t="shared" si="10"/>
        <v>0</v>
      </c>
      <c r="M184" s="571">
        <v>0</v>
      </c>
      <c r="N184" s="571">
        <v>0</v>
      </c>
      <c r="O184" s="582">
        <v>0</v>
      </c>
      <c r="P184" s="599">
        <v>0</v>
      </c>
      <c r="Q184" s="566">
        <v>2.5</v>
      </c>
    </row>
    <row r="185" spans="1:17" x14ac:dyDescent="0.25">
      <c r="A185" s="567">
        <f t="shared" si="11"/>
        <v>49705</v>
      </c>
      <c r="B185" s="596" t="str">
        <f>+asset_level_drivers!$B$1</f>
        <v>Farmar</v>
      </c>
      <c r="C185" s="591">
        <v>110</v>
      </c>
      <c r="D185" s="592">
        <v>28.193022293609385</v>
      </c>
      <c r="E185" s="592">
        <v>279.31669245629439</v>
      </c>
      <c r="F185" s="592">
        <v>34.914586557036799</v>
      </c>
      <c r="G185" s="592">
        <v>36.451430926252719</v>
      </c>
      <c r="H185" s="592">
        <v>21.128239533563203</v>
      </c>
      <c r="I185" s="592">
        <v>150.71312128885765</v>
      </c>
      <c r="J185" s="592">
        <v>26.165472445982232</v>
      </c>
      <c r="K185" s="484">
        <v>383.74916624249909</v>
      </c>
      <c r="L185" s="563">
        <f t="shared" si="10"/>
        <v>0</v>
      </c>
      <c r="M185" s="563">
        <v>0</v>
      </c>
      <c r="N185" s="563">
        <v>0</v>
      </c>
      <c r="O185" s="584">
        <v>0</v>
      </c>
      <c r="P185" s="606">
        <v>0</v>
      </c>
      <c r="Q185" s="574">
        <v>2.5</v>
      </c>
    </row>
    <row r="186" spans="1:17" x14ac:dyDescent="0.25">
      <c r="A186" s="575">
        <f t="shared" si="11"/>
        <v>49734</v>
      </c>
      <c r="B186" s="600" t="str">
        <f>+asset_level_drivers!$B$1</f>
        <v>Farmar</v>
      </c>
      <c r="C186" s="588">
        <v>110</v>
      </c>
      <c r="D186" s="589">
        <v>26.240396398758286</v>
      </c>
      <c r="E186" s="589">
        <v>259.97112002336246</v>
      </c>
      <c r="F186" s="589">
        <v>32.496390002920307</v>
      </c>
      <c r="G186" s="589">
        <v>33.926801506958036</v>
      </c>
      <c r="H186" s="589">
        <v>19.664914771988997</v>
      </c>
      <c r="I186" s="589">
        <v>140.27467746064619</v>
      </c>
      <c r="J186" s="589">
        <v>24.353242614695517</v>
      </c>
      <c r="K186" s="590">
        <v>358.83974425024729</v>
      </c>
      <c r="L186" s="571">
        <f t="shared" si="10"/>
        <v>0</v>
      </c>
      <c r="M186" s="571">
        <v>0</v>
      </c>
      <c r="N186" s="571">
        <v>0</v>
      </c>
      <c r="O186" s="582">
        <v>0</v>
      </c>
      <c r="P186" s="606">
        <v>0</v>
      </c>
      <c r="Q186" s="566">
        <v>2.5</v>
      </c>
    </row>
    <row r="187" spans="1:17" x14ac:dyDescent="0.25">
      <c r="A187" s="567">
        <f t="shared" si="11"/>
        <v>49765</v>
      </c>
      <c r="B187" s="596" t="str">
        <f>+asset_level_drivers!$B$1</f>
        <v>Farmar</v>
      </c>
      <c r="C187" s="591">
        <v>110</v>
      </c>
      <c r="D187" s="592">
        <v>27.907868288485346</v>
      </c>
      <c r="E187" s="592">
        <v>276.49089646964075</v>
      </c>
      <c r="F187" s="592">
        <v>34.561362058705093</v>
      </c>
      <c r="G187" s="592">
        <v>36.082678900792367</v>
      </c>
      <c r="H187" s="592">
        <v>20.914541191417698</v>
      </c>
      <c r="I187" s="592">
        <v>149.18838415435667</v>
      </c>
      <c r="J187" s="592">
        <v>25.900761137909146</v>
      </c>
      <c r="K187" s="484">
        <v>383.42629225158686</v>
      </c>
      <c r="L187" s="563">
        <f t="shared" si="10"/>
        <v>0</v>
      </c>
      <c r="M187" s="563">
        <v>0</v>
      </c>
      <c r="N187" s="563">
        <v>0</v>
      </c>
      <c r="O187" s="584">
        <v>0</v>
      </c>
      <c r="P187" s="606">
        <v>0</v>
      </c>
      <c r="Q187" s="574">
        <v>2.5</v>
      </c>
    </row>
    <row r="188" spans="1:17" x14ac:dyDescent="0.25">
      <c r="A188" s="575">
        <f t="shared" si="11"/>
        <v>49795</v>
      </c>
      <c r="B188" s="600" t="str">
        <f>+asset_level_drivers!$B$1</f>
        <v>Farmar</v>
      </c>
      <c r="C188" s="588">
        <v>110</v>
      </c>
      <c r="D188" s="589">
        <v>26.868406949526211</v>
      </c>
      <c r="E188" s="589">
        <v>266.1923306174877</v>
      </c>
      <c r="F188" s="589">
        <v>33.274041327185962</v>
      </c>
      <c r="G188" s="589">
        <v>34.738703383582738</v>
      </c>
      <c r="H188" s="589">
        <v>20.135554535546284</v>
      </c>
      <c r="I188" s="589">
        <v>143.63150536301953</v>
      </c>
      <c r="J188" s="589">
        <v>24.936025236635338</v>
      </c>
      <c r="K188" s="590">
        <v>370.90267405459753</v>
      </c>
      <c r="L188" s="571">
        <f t="shared" si="10"/>
        <v>0</v>
      </c>
      <c r="M188" s="571">
        <v>0</v>
      </c>
      <c r="N188" s="571">
        <v>0</v>
      </c>
      <c r="O188" s="582">
        <v>0</v>
      </c>
      <c r="P188" s="606">
        <v>0</v>
      </c>
      <c r="Q188" s="566">
        <v>2.5</v>
      </c>
    </row>
    <row r="189" spans="1:17" x14ac:dyDescent="0.25">
      <c r="A189" s="567">
        <f t="shared" si="11"/>
        <v>49826</v>
      </c>
      <c r="B189" s="596" t="str">
        <f>+asset_level_drivers!$B$1</f>
        <v>Farmar</v>
      </c>
      <c r="C189" s="591">
        <v>110</v>
      </c>
      <c r="D189" s="592">
        <v>27.620918222923496</v>
      </c>
      <c r="E189" s="592">
        <v>273.64730954561014</v>
      </c>
      <c r="F189" s="592">
        <v>34.205913693201268</v>
      </c>
      <c r="G189" s="592">
        <v>35.711605855668026</v>
      </c>
      <c r="H189" s="592">
        <v>20.6994968568223</v>
      </c>
      <c r="I189" s="592">
        <v>147.65404742278491</v>
      </c>
      <c r="J189" s="592">
        <v>25.634383233122382</v>
      </c>
      <c r="K189" s="484">
        <v>383.10672420220618</v>
      </c>
      <c r="L189" s="563">
        <f t="shared" si="10"/>
        <v>0</v>
      </c>
      <c r="M189" s="563">
        <v>0</v>
      </c>
      <c r="N189" s="563">
        <v>0</v>
      </c>
      <c r="O189" s="584">
        <v>0</v>
      </c>
      <c r="P189" s="606">
        <v>0</v>
      </c>
      <c r="Q189" s="574">
        <v>2.5</v>
      </c>
    </row>
    <row r="190" spans="1:17" x14ac:dyDescent="0.25">
      <c r="A190" s="575">
        <f t="shared" si="11"/>
        <v>49856</v>
      </c>
      <c r="B190" s="600" t="str">
        <f>+asset_level_drivers!$B$1</f>
        <v>Farmar</v>
      </c>
      <c r="C190" s="588">
        <v>110</v>
      </c>
      <c r="D190" s="589">
        <v>26.592144686984334</v>
      </c>
      <c r="E190" s="589">
        <v>263.4546601822093</v>
      </c>
      <c r="F190" s="589">
        <v>32.931832522776162</v>
      </c>
      <c r="G190" s="589">
        <v>34.381452169103987</v>
      </c>
      <c r="H190" s="589">
        <v>19.928519787860083</v>
      </c>
      <c r="I190" s="589">
        <v>142.154318830655</v>
      </c>
      <c r="J190" s="589">
        <v>24.679569241433164</v>
      </c>
      <c r="K190" s="590">
        <v>370.59500695881087</v>
      </c>
      <c r="L190" s="571">
        <f t="shared" si="10"/>
        <v>0</v>
      </c>
      <c r="M190" s="571">
        <v>0</v>
      </c>
      <c r="N190" s="571">
        <v>0</v>
      </c>
      <c r="O190" s="582">
        <v>0</v>
      </c>
      <c r="P190" s="606">
        <v>0</v>
      </c>
      <c r="Q190" s="566">
        <v>2.5</v>
      </c>
    </row>
    <row r="191" spans="1:17" x14ac:dyDescent="0.25">
      <c r="A191" s="567">
        <f t="shared" si="11"/>
        <v>49887</v>
      </c>
      <c r="B191" s="596" t="str">
        <f>+asset_level_drivers!$B$1</f>
        <v>Farmar</v>
      </c>
      <c r="C191" s="591">
        <v>110</v>
      </c>
      <c r="D191" s="592">
        <v>27.336918614027006</v>
      </c>
      <c r="E191" s="592">
        <v>270.83296823687169</v>
      </c>
      <c r="F191" s="592">
        <v>33.854121029608962</v>
      </c>
      <c r="G191" s="592">
        <v>35.344349799789576</v>
      </c>
      <c r="H191" s="592">
        <v>20.486663635122497</v>
      </c>
      <c r="I191" s="592">
        <v>146.13549097962314</v>
      </c>
      <c r="J191" s="592">
        <v>25.370744961740129</v>
      </c>
      <c r="K191" s="484">
        <v>382.79043833120249</v>
      </c>
      <c r="L191" s="563">
        <f t="shared" si="10"/>
        <v>0</v>
      </c>
      <c r="M191" s="563">
        <v>0</v>
      </c>
      <c r="N191" s="563">
        <v>0</v>
      </c>
      <c r="O191" s="584">
        <v>0</v>
      </c>
      <c r="P191" s="599">
        <v>0</v>
      </c>
      <c r="Q191" s="574">
        <v>2.5</v>
      </c>
    </row>
    <row r="192" spans="1:17" x14ac:dyDescent="0.25">
      <c r="A192" s="575">
        <f t="shared" si="11"/>
        <v>49918</v>
      </c>
      <c r="B192" s="600" t="str">
        <f>+asset_level_drivers!$B$1</f>
        <v>Farmar</v>
      </c>
      <c r="C192" s="588">
        <v>110</v>
      </c>
      <c r="D192" s="589">
        <v>27.193711915827933</v>
      </c>
      <c r="E192" s="589">
        <v>269.41384052024114</v>
      </c>
      <c r="F192" s="589">
        <v>33.676730065030142</v>
      </c>
      <c r="G192" s="589">
        <v>35.159161661303081</v>
      </c>
      <c r="H192" s="589">
        <v>20.379342561459296</v>
      </c>
      <c r="I192" s="589">
        <v>145.36976099120008</v>
      </c>
      <c r="J192" s="589">
        <v>25.237805727638904</v>
      </c>
      <c r="K192" s="590">
        <v>382.63351504677217</v>
      </c>
      <c r="L192" s="571">
        <f t="shared" si="10"/>
        <v>0</v>
      </c>
      <c r="M192" s="571">
        <v>0</v>
      </c>
      <c r="N192" s="571">
        <v>0</v>
      </c>
      <c r="O192" s="582">
        <v>0</v>
      </c>
      <c r="P192" s="599">
        <v>0</v>
      </c>
      <c r="Q192" s="566">
        <v>2.5</v>
      </c>
    </row>
    <row r="193" spans="1:17" x14ac:dyDescent="0.25">
      <c r="A193" s="567">
        <f t="shared" si="11"/>
        <v>49948</v>
      </c>
      <c r="B193" s="596" t="str">
        <f>+asset_level_drivers!$B$1</f>
        <v>Farmar</v>
      </c>
      <c r="C193" s="591">
        <v>110</v>
      </c>
      <c r="D193" s="592">
        <v>26.180850196417698</v>
      </c>
      <c r="E193" s="592">
        <v>259.37887726600366</v>
      </c>
      <c r="F193" s="592">
        <v>32.422359658250457</v>
      </c>
      <c r="G193" s="592">
        <v>33.849585553557823</v>
      </c>
      <c r="H193" s="592">
        <v>19.620290027140296</v>
      </c>
      <c r="I193" s="592">
        <v>139.95511634262874</v>
      </c>
      <c r="J193" s="592">
        <v>24.297763253928597</v>
      </c>
      <c r="K193" s="484">
        <v>370.13941630313263</v>
      </c>
      <c r="L193" s="563">
        <f t="shared" si="10"/>
        <v>0</v>
      </c>
      <c r="M193" s="563">
        <v>0</v>
      </c>
      <c r="N193" s="563">
        <v>0</v>
      </c>
      <c r="O193" s="584">
        <v>0</v>
      </c>
      <c r="P193" s="599">
        <v>0</v>
      </c>
      <c r="Q193" s="574">
        <v>2.5</v>
      </c>
    </row>
    <row r="194" spans="1:17" x14ac:dyDescent="0.25">
      <c r="A194" s="575">
        <f t="shared" si="11"/>
        <v>49979</v>
      </c>
      <c r="B194" s="600" t="str">
        <f>+asset_level_drivers!$B$1</f>
        <v>Farmar</v>
      </c>
      <c r="C194" s="588">
        <v>110</v>
      </c>
      <c r="D194" s="589">
        <v>26.914104895462273</v>
      </c>
      <c r="E194" s="589">
        <v>266.64303942190196</v>
      </c>
      <c r="F194" s="589">
        <v>33.330379927737745</v>
      </c>
      <c r="G194" s="589">
        <v>34.797588213676534</v>
      </c>
      <c r="H194" s="589">
        <v>20.169801206154133</v>
      </c>
      <c r="I194" s="589">
        <v>143.87469788441268</v>
      </c>
      <c r="J194" s="589">
        <v>24.978246160488315</v>
      </c>
      <c r="K194" s="590">
        <v>382.32208201277876</v>
      </c>
      <c r="L194" s="571">
        <f t="shared" ref="L194:L257" si="12">+P194+O194</f>
        <v>0</v>
      </c>
      <c r="M194" s="571">
        <v>0</v>
      </c>
      <c r="N194" s="571">
        <v>0</v>
      </c>
      <c r="O194" s="582">
        <v>0</v>
      </c>
      <c r="P194" s="599">
        <v>0</v>
      </c>
      <c r="Q194" s="566">
        <v>2.5</v>
      </c>
    </row>
    <row r="195" spans="1:17" x14ac:dyDescent="0.25">
      <c r="A195" s="567">
        <f t="shared" ref="A195:A258" si="13">+EOMONTH(A194,1)</f>
        <v>50009</v>
      </c>
      <c r="B195" s="596" t="str">
        <f>+asset_level_drivers!$B$1</f>
        <v>Farmar</v>
      </c>
      <c r="C195" s="591">
        <v>110</v>
      </c>
      <c r="D195" s="592">
        <v>25.911657478165452</v>
      </c>
      <c r="E195" s="592">
        <v>256.71128155926544</v>
      </c>
      <c r="F195" s="592">
        <v>32.088910194908181</v>
      </c>
      <c r="G195" s="592">
        <v>33.501480074458321</v>
      </c>
      <c r="H195" s="592">
        <v>19.418553293394883</v>
      </c>
      <c r="I195" s="592">
        <v>138.51574058687373</v>
      </c>
      <c r="J195" s="592">
        <v>24.047871629665575</v>
      </c>
      <c r="K195" s="484">
        <v>369.83958190516421</v>
      </c>
      <c r="L195" s="563">
        <f t="shared" si="12"/>
        <v>0</v>
      </c>
      <c r="M195" s="563">
        <v>0</v>
      </c>
      <c r="N195" s="563">
        <v>0</v>
      </c>
      <c r="O195" s="584">
        <v>0</v>
      </c>
      <c r="P195" s="605">
        <v>0</v>
      </c>
      <c r="Q195" s="574">
        <v>2.5</v>
      </c>
    </row>
    <row r="196" spans="1:17" x14ac:dyDescent="0.25">
      <c r="A196" s="575">
        <f t="shared" si="13"/>
        <v>50040</v>
      </c>
      <c r="B196" s="600" t="str">
        <f>+asset_level_drivers!$B$1</f>
        <v>Farmar</v>
      </c>
      <c r="C196" s="588">
        <v>110</v>
      </c>
      <c r="D196" s="589">
        <v>26.637372829058116</v>
      </c>
      <c r="E196" s="589">
        <v>263.90073533852666</v>
      </c>
      <c r="F196" s="589">
        <v>32.987591917315832</v>
      </c>
      <c r="G196" s="589">
        <v>34.439734001088532</v>
      </c>
      <c r="H196" s="589">
        <v>19.962414380977528</v>
      </c>
      <c r="I196" s="589">
        <v>142.39501113782362</v>
      </c>
      <c r="J196" s="589">
        <v>24.721356100316605</v>
      </c>
      <c r="K196" s="590">
        <v>382.01384698406019</v>
      </c>
      <c r="L196" s="571">
        <f t="shared" si="12"/>
        <v>0</v>
      </c>
      <c r="M196" s="571">
        <v>0</v>
      </c>
      <c r="N196" s="571">
        <v>0</v>
      </c>
      <c r="O196" s="582">
        <v>0</v>
      </c>
      <c r="P196" s="599">
        <v>0</v>
      </c>
      <c r="Q196" s="566">
        <v>2.5</v>
      </c>
    </row>
    <row r="197" spans="1:17" x14ac:dyDescent="0.25">
      <c r="A197" s="567">
        <f t="shared" si="13"/>
        <v>50071</v>
      </c>
      <c r="B197" s="596" t="str">
        <f>+asset_level_drivers!$B$1</f>
        <v>Farmar</v>
      </c>
      <c r="C197" s="591">
        <v>110</v>
      </c>
      <c r="D197" s="592">
        <v>26.49783078626103</v>
      </c>
      <c r="E197" s="592">
        <v>262.51793228740326</v>
      </c>
      <c r="F197" s="592">
        <v>32.814741535925407</v>
      </c>
      <c r="G197" s="592">
        <v>34.259286709092329</v>
      </c>
      <c r="H197" s="592">
        <v>19.857839650588019</v>
      </c>
      <c r="I197" s="592">
        <v>141.64888113703543</v>
      </c>
      <c r="J197" s="592">
        <v>24.591819641846431</v>
      </c>
      <c r="K197" s="484">
        <v>381.8609153370104</v>
      </c>
      <c r="L197" s="563">
        <f t="shared" si="12"/>
        <v>0</v>
      </c>
      <c r="M197" s="563">
        <v>0</v>
      </c>
      <c r="N197" s="563">
        <v>0</v>
      </c>
      <c r="O197" s="584">
        <v>0</v>
      </c>
      <c r="P197" s="606">
        <v>0</v>
      </c>
      <c r="Q197" s="574">
        <v>2.5</v>
      </c>
    </row>
    <row r="198" spans="1:17" x14ac:dyDescent="0.25">
      <c r="A198" s="575">
        <f t="shared" si="13"/>
        <v>50099</v>
      </c>
      <c r="B198" s="600" t="str">
        <f>+asset_level_drivers!$B$1</f>
        <v>Farmar</v>
      </c>
      <c r="C198" s="588">
        <v>110</v>
      </c>
      <c r="D198" s="589">
        <v>23.814193344334932</v>
      </c>
      <c r="E198" s="589">
        <v>235.93045019422408</v>
      </c>
      <c r="F198" s="589">
        <v>29.49130627427801</v>
      </c>
      <c r="G198" s="589">
        <v>30.789560272525453</v>
      </c>
      <c r="H198" s="589">
        <v>17.84668475900671</v>
      </c>
      <c r="I198" s="589">
        <v>127.30286272246595</v>
      </c>
      <c r="J198" s="589">
        <v>22.101191444872562</v>
      </c>
      <c r="K198" s="590">
        <v>344.7692130544562</v>
      </c>
      <c r="L198" s="571">
        <f t="shared" si="12"/>
        <v>0</v>
      </c>
      <c r="M198" s="571">
        <v>0</v>
      </c>
      <c r="N198" s="571">
        <v>0</v>
      </c>
      <c r="O198" s="582">
        <v>0</v>
      </c>
      <c r="P198" s="606">
        <v>0</v>
      </c>
      <c r="Q198" s="566">
        <v>2.5</v>
      </c>
    </row>
    <row r="199" spans="1:17" x14ac:dyDescent="0.25">
      <c r="A199" s="567">
        <f t="shared" si="13"/>
        <v>50130</v>
      </c>
      <c r="B199" s="596" t="str">
        <f>+asset_level_drivers!$B$1</f>
        <v>Farmar</v>
      </c>
      <c r="C199" s="591">
        <v>110</v>
      </c>
      <c r="D199" s="592">
        <v>26.234267173316944</v>
      </c>
      <c r="E199" s="592">
        <v>259.90613266939437</v>
      </c>
      <c r="F199" s="592">
        <v>32.488266583674296</v>
      </c>
      <c r="G199" s="592">
        <v>33.918463287892891</v>
      </c>
      <c r="H199" s="592">
        <v>19.660321445954942</v>
      </c>
      <c r="I199" s="592">
        <v>140.23961171905117</v>
      </c>
      <c r="J199" s="592">
        <v>24.347154812335276</v>
      </c>
      <c r="K199" s="484">
        <v>381.55741146649808</v>
      </c>
      <c r="L199" s="563">
        <f t="shared" si="12"/>
        <v>0</v>
      </c>
      <c r="M199" s="563">
        <v>0</v>
      </c>
      <c r="N199" s="563">
        <v>0</v>
      </c>
      <c r="O199" s="584">
        <v>0</v>
      </c>
      <c r="P199" s="606">
        <v>0</v>
      </c>
      <c r="Q199" s="574">
        <v>2.5</v>
      </c>
    </row>
    <row r="200" spans="1:17" x14ac:dyDescent="0.25">
      <c r="A200" s="575">
        <f t="shared" si="13"/>
        <v>50160</v>
      </c>
      <c r="B200" s="600" t="str">
        <f>+asset_level_drivers!$B$1</f>
        <v>Farmar</v>
      </c>
      <c r="C200" s="588">
        <v>110</v>
      </c>
      <c r="D200" s="589">
        <v>25.257141134871855</v>
      </c>
      <c r="E200" s="589">
        <v>250.22530767420383</v>
      </c>
      <c r="F200" s="589">
        <v>31.278163459275479</v>
      </c>
      <c r="G200" s="589">
        <v>32.655100959664239</v>
      </c>
      <c r="H200" s="589">
        <v>18.928049723549741</v>
      </c>
      <c r="I200" s="589">
        <v>135.016052257403</v>
      </c>
      <c r="J200" s="589">
        <v>23.440286850243577</v>
      </c>
      <c r="K200" s="590">
        <v>369.10338117900648</v>
      </c>
      <c r="L200" s="571">
        <f t="shared" si="12"/>
        <v>0</v>
      </c>
      <c r="M200" s="571">
        <v>0</v>
      </c>
      <c r="N200" s="571">
        <v>0</v>
      </c>
      <c r="O200" s="582">
        <v>0</v>
      </c>
      <c r="P200" s="606">
        <v>0</v>
      </c>
      <c r="Q200" s="566">
        <v>2.5</v>
      </c>
    </row>
    <row r="201" spans="1:17" x14ac:dyDescent="0.25">
      <c r="A201" s="567">
        <f t="shared" si="13"/>
        <v>50191</v>
      </c>
      <c r="B201" s="596" t="str">
        <f>+asset_level_drivers!$B$1</f>
        <v>Farmar</v>
      </c>
      <c r="C201" s="591">
        <v>110</v>
      </c>
      <c r="D201" s="592">
        <v>25.964525281458553</v>
      </c>
      <c r="E201" s="592">
        <v>257.2331160065504</v>
      </c>
      <c r="F201" s="592">
        <v>32.1541395008188</v>
      </c>
      <c r="G201" s="592">
        <v>33.569651911703616</v>
      </c>
      <c r="H201" s="592">
        <v>19.458173153938997</v>
      </c>
      <c r="I201" s="592">
        <v>138.79731093504998</v>
      </c>
      <c r="J201" s="592">
        <v>24.096755370668401</v>
      </c>
      <c r="K201" s="484">
        <v>381.25701971033999</v>
      </c>
      <c r="L201" s="563">
        <f t="shared" si="12"/>
        <v>0</v>
      </c>
      <c r="M201" s="563">
        <v>0</v>
      </c>
      <c r="N201" s="563">
        <v>0</v>
      </c>
      <c r="O201" s="584">
        <v>0</v>
      </c>
      <c r="P201" s="606">
        <v>0</v>
      </c>
      <c r="Q201" s="574">
        <v>2.5</v>
      </c>
    </row>
    <row r="202" spans="1:17" x14ac:dyDescent="0.25">
      <c r="A202" s="575">
        <f t="shared" si="13"/>
        <v>50221</v>
      </c>
      <c r="B202" s="600" t="str">
        <f>+asset_level_drivers!$B$1</f>
        <v>Farmar</v>
      </c>
      <c r="C202" s="588">
        <v>110</v>
      </c>
      <c r="D202" s="589">
        <v>24.997446106085725</v>
      </c>
      <c r="E202" s="589">
        <v>247.65185416798769</v>
      </c>
      <c r="F202" s="589">
        <v>30.956481770998462</v>
      </c>
      <c r="G202" s="589">
        <v>32.319282163317588</v>
      </c>
      <c r="H202" s="589">
        <v>18.73343068921114</v>
      </c>
      <c r="I202" s="589">
        <v>133.62747355484561</v>
      </c>
      <c r="J202" s="589">
        <v>23.19921415882736</v>
      </c>
      <c r="K202" s="590">
        <v>368.81417398151592</v>
      </c>
      <c r="L202" s="571">
        <f t="shared" si="12"/>
        <v>0</v>
      </c>
      <c r="M202" s="571">
        <v>0</v>
      </c>
      <c r="N202" s="571">
        <v>0</v>
      </c>
      <c r="O202" s="582">
        <v>0</v>
      </c>
      <c r="P202" s="606">
        <v>0</v>
      </c>
      <c r="Q202" s="566">
        <v>2.5</v>
      </c>
    </row>
    <row r="203" spans="1:17" x14ac:dyDescent="0.25">
      <c r="A203" s="567">
        <f t="shared" si="13"/>
        <v>50252</v>
      </c>
      <c r="B203" s="596" t="str">
        <f>+asset_level_drivers!$B$1</f>
        <v>Farmar</v>
      </c>
      <c r="C203" s="591">
        <v>110</v>
      </c>
      <c r="D203" s="592">
        <v>25.697556908305263</v>
      </c>
      <c r="E203" s="592">
        <v>254.5875906489911</v>
      </c>
      <c r="F203" s="592">
        <v>31.823448831123887</v>
      </c>
      <c r="G203" s="592">
        <v>33.22442844702779</v>
      </c>
      <c r="H203" s="592">
        <v>19.258103375072224</v>
      </c>
      <c r="I203" s="592">
        <v>137.3698438525054</v>
      </c>
      <c r="J203" s="592">
        <v>23.848931224393301</v>
      </c>
      <c r="K203" s="484">
        <v>380.95970914780469</v>
      </c>
      <c r="L203" s="563">
        <f t="shared" si="12"/>
        <v>0</v>
      </c>
      <c r="M203" s="563">
        <v>0</v>
      </c>
      <c r="N203" s="563">
        <v>0</v>
      </c>
      <c r="O203" s="584">
        <v>0</v>
      </c>
      <c r="P203" s="599">
        <v>0</v>
      </c>
      <c r="Q203" s="574">
        <v>2.5</v>
      </c>
    </row>
    <row r="204" spans="1:17" x14ac:dyDescent="0.25">
      <c r="A204" s="575">
        <f t="shared" si="13"/>
        <v>50283</v>
      </c>
      <c r="B204" s="600" t="str">
        <f>+asset_level_drivers!$B$1</f>
        <v>Farmar</v>
      </c>
      <c r="C204" s="588">
        <v>110</v>
      </c>
      <c r="D204" s="589">
        <v>25.562938203943204</v>
      </c>
      <c r="E204" s="589">
        <v>253.25358812903673</v>
      </c>
      <c r="F204" s="589">
        <v>31.656698516129591</v>
      </c>
      <c r="G204" s="589">
        <v>33.050350166357461</v>
      </c>
      <c r="H204" s="589">
        <v>19.157218262371689</v>
      </c>
      <c r="I204" s="589">
        <v>136.65004554105658</v>
      </c>
      <c r="J204" s="589">
        <v>23.723966239766764</v>
      </c>
      <c r="K204" s="590">
        <v>380.81220093978072</v>
      </c>
      <c r="L204" s="571">
        <f t="shared" si="12"/>
        <v>0</v>
      </c>
      <c r="M204" s="571">
        <v>0</v>
      </c>
      <c r="N204" s="571">
        <v>0</v>
      </c>
      <c r="O204" s="582">
        <v>0</v>
      </c>
      <c r="P204" s="599">
        <v>0</v>
      </c>
      <c r="Q204" s="566">
        <v>2.5</v>
      </c>
    </row>
    <row r="205" spans="1:17" x14ac:dyDescent="0.25">
      <c r="A205" s="567">
        <f t="shared" si="13"/>
        <v>50313</v>
      </c>
      <c r="B205" s="596" t="str">
        <f>+asset_level_drivers!$B$1</f>
        <v>Farmar</v>
      </c>
      <c r="C205" s="591">
        <v>110</v>
      </c>
      <c r="D205" s="592">
        <v>24.61081662487301</v>
      </c>
      <c r="E205" s="592">
        <v>243.82055370280031</v>
      </c>
      <c r="F205" s="592">
        <v>30.477569212850039</v>
      </c>
      <c r="G205" s="592">
        <v>31.819323436565877</v>
      </c>
      <c r="H205" s="592">
        <v>18.443685226496022</v>
      </c>
      <c r="I205" s="592">
        <v>131.56018840039962</v>
      </c>
      <c r="J205" s="592">
        <v>22.840310486180492</v>
      </c>
      <c r="K205" s="484">
        <v>368.38591963517035</v>
      </c>
      <c r="L205" s="563">
        <f t="shared" si="12"/>
        <v>0</v>
      </c>
      <c r="M205" s="563">
        <v>0</v>
      </c>
      <c r="N205" s="563">
        <v>0</v>
      </c>
      <c r="O205" s="584">
        <v>0</v>
      </c>
      <c r="P205" s="599">
        <v>0</v>
      </c>
      <c r="Q205" s="574">
        <v>2.5</v>
      </c>
    </row>
    <row r="206" spans="1:17" x14ac:dyDescent="0.25">
      <c r="A206" s="575">
        <f t="shared" si="13"/>
        <v>50344</v>
      </c>
      <c r="B206" s="600" t="str">
        <f>+asset_level_drivers!$B$1</f>
        <v>Farmar</v>
      </c>
      <c r="C206" s="588">
        <v>110</v>
      </c>
      <c r="D206" s="589">
        <v>25.30009899719445</v>
      </c>
      <c r="E206" s="589">
        <v>250.64899120556447</v>
      </c>
      <c r="F206" s="589">
        <v>31.331123900695559</v>
      </c>
      <c r="G206" s="589">
        <v>32.69630753142139</v>
      </c>
      <c r="H206" s="589">
        <v>18.960242937726978</v>
      </c>
      <c r="I206" s="589">
        <v>135.24466253804363</v>
      </c>
      <c r="J206" s="589">
        <v>23.47997613507702</v>
      </c>
      <c r="K206" s="590">
        <v>380.51945462076287</v>
      </c>
      <c r="L206" s="571">
        <f t="shared" si="12"/>
        <v>0</v>
      </c>
      <c r="M206" s="571">
        <v>0</v>
      </c>
      <c r="N206" s="571">
        <v>0</v>
      </c>
      <c r="O206" s="582">
        <v>0</v>
      </c>
      <c r="P206" s="599">
        <v>0</v>
      </c>
      <c r="Q206" s="566">
        <v>2.5</v>
      </c>
    </row>
    <row r="207" spans="1:17" x14ac:dyDescent="0.25">
      <c r="A207" s="567">
        <f t="shared" si="13"/>
        <v>50374</v>
      </c>
      <c r="B207" s="596" t="str">
        <f>+asset_level_drivers!$B$1</f>
        <v>Farmar</v>
      </c>
      <c r="C207" s="591">
        <v>110</v>
      </c>
      <c r="D207" s="592">
        <v>24.357767182071338</v>
      </c>
      <c r="E207" s="592">
        <v>241.31297146550108</v>
      </c>
      <c r="F207" s="592">
        <v>30.164121433187635</v>
      </c>
      <c r="G207" s="592">
        <v>31.478062774263702</v>
      </c>
      <c r="H207" s="592">
        <v>18.254046485900258</v>
      </c>
      <c r="I207" s="592">
        <v>130.20715238043104</v>
      </c>
      <c r="J207" s="592">
        <v>22.605408399380387</v>
      </c>
      <c r="K207" s="484">
        <v>368.10407467490745</v>
      </c>
      <c r="L207" s="563">
        <f t="shared" si="12"/>
        <v>0</v>
      </c>
      <c r="M207" s="563">
        <v>0</v>
      </c>
      <c r="N207" s="563">
        <v>0</v>
      </c>
      <c r="O207" s="584">
        <v>0</v>
      </c>
      <c r="P207" s="605">
        <v>0</v>
      </c>
      <c r="Q207" s="574">
        <v>2.5</v>
      </c>
    </row>
    <row r="208" spans="1:17" x14ac:dyDescent="0.25">
      <c r="A208" s="575">
        <f t="shared" si="13"/>
        <v>50405</v>
      </c>
      <c r="B208" s="600" t="str">
        <f>+asset_level_drivers!$B$1</f>
        <v>Farmar</v>
      </c>
      <c r="C208" s="588">
        <v>110</v>
      </c>
      <c r="D208" s="589">
        <v>25.039962334357991</v>
      </c>
      <c r="E208" s="589">
        <v>248.07118189310162</v>
      </c>
      <c r="F208" s="589">
        <v>31.008897736637703</v>
      </c>
      <c r="G208" s="589">
        <v>32.359702788791239</v>
      </c>
      <c r="H208" s="589">
        <v>18.76529293674335</v>
      </c>
      <c r="I208" s="589">
        <v>133.85373353859063</v>
      </c>
      <c r="J208" s="589">
        <v>23.238495406005317</v>
      </c>
      <c r="K208" s="590">
        <v>380.22971276614538</v>
      </c>
      <c r="L208" s="571">
        <f t="shared" si="12"/>
        <v>0</v>
      </c>
      <c r="M208" s="571">
        <v>0</v>
      </c>
      <c r="N208" s="571">
        <v>0</v>
      </c>
      <c r="O208" s="582">
        <v>0</v>
      </c>
      <c r="P208" s="599">
        <v>0</v>
      </c>
      <c r="Q208" s="566">
        <v>2.5</v>
      </c>
    </row>
    <row r="209" spans="1:17" x14ac:dyDescent="0.25">
      <c r="A209" s="567">
        <f t="shared" si="13"/>
        <v>50436</v>
      </c>
      <c r="B209" s="596" t="str">
        <f>+asset_level_drivers!$B$1</f>
        <v>Farmar</v>
      </c>
      <c r="C209" s="591">
        <v>110</v>
      </c>
      <c r="D209" s="592">
        <v>24.908788517210148</v>
      </c>
      <c r="E209" s="592">
        <v>246.77132509018196</v>
      </c>
      <c r="F209" s="592">
        <v>30.846415636272745</v>
      </c>
      <c r="G209" s="592">
        <v>32.190208849623701</v>
      </c>
      <c r="H209" s="592">
        <v>18.666989470007199</v>
      </c>
      <c r="I209" s="592">
        <v>133.15235950228154</v>
      </c>
      <c r="J209" s="592">
        <v>23.116729080257208</v>
      </c>
      <c r="K209" s="484">
        <v>380.08595799134906</v>
      </c>
      <c r="L209" s="563">
        <f t="shared" si="12"/>
        <v>0</v>
      </c>
      <c r="M209" s="563">
        <v>0</v>
      </c>
      <c r="N209" s="563">
        <v>0</v>
      </c>
      <c r="O209" s="584">
        <v>0</v>
      </c>
      <c r="P209" s="606">
        <v>0</v>
      </c>
      <c r="Q209" s="574">
        <v>2.5</v>
      </c>
    </row>
    <row r="210" spans="1:17" x14ac:dyDescent="0.25">
      <c r="A210" s="575">
        <f t="shared" si="13"/>
        <v>50464</v>
      </c>
      <c r="B210" s="600" t="str">
        <f>+asset_level_drivers!$B$1</f>
        <v>Farmar</v>
      </c>
      <c r="C210" s="588">
        <v>110</v>
      </c>
      <c r="D210" s="589">
        <v>22.386085558748047</v>
      </c>
      <c r="E210" s="589">
        <v>221.77864069870549</v>
      </c>
      <c r="F210" s="589">
        <v>27.722330087338186</v>
      </c>
      <c r="G210" s="589">
        <v>28.93008223359325</v>
      </c>
      <c r="H210" s="589">
        <v>16.77644109873529</v>
      </c>
      <c r="I210" s="589">
        <v>119.66685872213705</v>
      </c>
      <c r="J210" s="589">
        <v>20.775496305926573</v>
      </c>
      <c r="K210" s="590">
        <v>343.17426930798979</v>
      </c>
      <c r="L210" s="571">
        <f t="shared" si="12"/>
        <v>0</v>
      </c>
      <c r="M210" s="571">
        <v>0</v>
      </c>
      <c r="N210" s="571">
        <v>0</v>
      </c>
      <c r="O210" s="582">
        <v>0</v>
      </c>
      <c r="P210" s="606">
        <v>0</v>
      </c>
      <c r="Q210" s="566">
        <v>2.5</v>
      </c>
    </row>
    <row r="211" spans="1:17" x14ac:dyDescent="0.25">
      <c r="A211" s="567">
        <f t="shared" si="13"/>
        <v>50495</v>
      </c>
      <c r="B211" s="596" t="str">
        <f>+asset_level_drivers!$B$1</f>
        <v>Farmar</v>
      </c>
      <c r="C211" s="591">
        <v>110</v>
      </c>
      <c r="D211" s="592">
        <v>24.661030604204928</v>
      </c>
      <c r="E211" s="592">
        <v>244.31619199510996</v>
      </c>
      <c r="F211" s="592">
        <v>30.539523999388745</v>
      </c>
      <c r="G211" s="592">
        <v>31.870072445209029</v>
      </c>
      <c r="H211" s="592">
        <v>18.481316274781989</v>
      </c>
      <c r="I211" s="592">
        <v>131.82762388163553</v>
      </c>
      <c r="J211" s="592">
        <v>22.886740257228393</v>
      </c>
      <c r="K211" s="484">
        <v>379.80066356859709</v>
      </c>
      <c r="L211" s="563">
        <f t="shared" si="12"/>
        <v>0</v>
      </c>
      <c r="M211" s="563">
        <v>0</v>
      </c>
      <c r="N211" s="563">
        <v>0</v>
      </c>
      <c r="O211" s="584">
        <v>0</v>
      </c>
      <c r="P211" s="606">
        <v>0</v>
      </c>
      <c r="Q211" s="574">
        <v>2.5</v>
      </c>
    </row>
    <row r="212" spans="1:17" x14ac:dyDescent="0.25">
      <c r="A212" s="575">
        <f t="shared" si="13"/>
        <v>50525</v>
      </c>
      <c r="B212" s="600" t="str">
        <f>+asset_level_drivers!$B$1</f>
        <v>Farmar</v>
      </c>
      <c r="C212" s="588">
        <v>110</v>
      </c>
      <c r="D212" s="589">
        <v>23.742501663364823</v>
      </c>
      <c r="E212" s="589">
        <v>235.21605309008211</v>
      </c>
      <c r="F212" s="589">
        <v>29.402006636260264</v>
      </c>
      <c r="G212" s="589">
        <v>30.683057654153941</v>
      </c>
      <c r="H212" s="589">
        <v>17.792958025053693</v>
      </c>
      <c r="I212" s="589">
        <v>126.91738981550101</v>
      </c>
      <c r="J212" s="589">
        <v>22.03426906519115</v>
      </c>
      <c r="K212" s="590">
        <v>367.41204848038524</v>
      </c>
      <c r="L212" s="571">
        <f t="shared" si="12"/>
        <v>0</v>
      </c>
      <c r="M212" s="571">
        <v>0</v>
      </c>
      <c r="N212" s="571">
        <v>0</v>
      </c>
      <c r="O212" s="582">
        <v>0</v>
      </c>
      <c r="P212" s="606">
        <v>0</v>
      </c>
      <c r="Q212" s="566">
        <v>2.5</v>
      </c>
    </row>
    <row r="213" spans="1:17" x14ac:dyDescent="0.25">
      <c r="A213" s="567">
        <f t="shared" si="13"/>
        <v>50556</v>
      </c>
      <c r="B213" s="596" t="str">
        <f>+asset_level_drivers!$B$1</f>
        <v>Farmar</v>
      </c>
      <c r="C213" s="591">
        <v>110</v>
      </c>
      <c r="D213" s="592">
        <v>24.407464917490277</v>
      </c>
      <c r="E213" s="592">
        <v>241.80351387326371</v>
      </c>
      <c r="F213" s="592">
        <v>30.225439234157964</v>
      </c>
      <c r="G213" s="592">
        <v>31.542431103847751</v>
      </c>
      <c r="H213" s="592">
        <v>18.291290653881671</v>
      </c>
      <c r="I213" s="592">
        <v>130.47183823485781</v>
      </c>
      <c r="J213" s="592">
        <v>22.651360804662815</v>
      </c>
      <c r="K213" s="484">
        <v>379.51829602211399</v>
      </c>
      <c r="L213" s="563">
        <f t="shared" si="12"/>
        <v>0</v>
      </c>
      <c r="M213" s="563">
        <v>0</v>
      </c>
      <c r="N213" s="563">
        <v>0</v>
      </c>
      <c r="O213" s="584">
        <v>0</v>
      </c>
      <c r="P213" s="606">
        <v>0</v>
      </c>
      <c r="Q213" s="574">
        <v>2.5</v>
      </c>
    </row>
    <row r="214" spans="1:17" x14ac:dyDescent="0.25">
      <c r="A214" s="575">
        <f t="shared" si="13"/>
        <v>50586</v>
      </c>
      <c r="B214" s="600" t="str">
        <f>+asset_level_drivers!$B$1</f>
        <v>Farmar</v>
      </c>
      <c r="C214" s="588">
        <v>110</v>
      </c>
      <c r="D214" s="589">
        <v>23.498380336776719</v>
      </c>
      <c r="E214" s="589">
        <v>232.79696590079965</v>
      </c>
      <c r="F214" s="589">
        <v>29.099620737599956</v>
      </c>
      <c r="G214" s="589">
        <v>30.367619457891085</v>
      </c>
      <c r="H214" s="589">
        <v>17.610010137817998</v>
      </c>
      <c r="I214" s="589">
        <v>125.61210376989995</v>
      </c>
      <c r="J214" s="589">
        <v>21.807656904496518</v>
      </c>
      <c r="K214" s="590">
        <v>367.14019429658589</v>
      </c>
      <c r="L214" s="571">
        <f t="shared" si="12"/>
        <v>0</v>
      </c>
      <c r="M214" s="571">
        <v>0</v>
      </c>
      <c r="N214" s="571">
        <v>0</v>
      </c>
      <c r="O214" s="582">
        <v>0</v>
      </c>
      <c r="P214" s="606">
        <v>0</v>
      </c>
      <c r="Q214" s="566">
        <v>2.5</v>
      </c>
    </row>
    <row r="215" spans="1:17" x14ac:dyDescent="0.25">
      <c r="A215" s="567">
        <f t="shared" si="13"/>
        <v>50617</v>
      </c>
      <c r="B215" s="596" t="str">
        <f>+asset_level_drivers!$B$1</f>
        <v>Farmar</v>
      </c>
      <c r="C215" s="591">
        <v>110</v>
      </c>
      <c r="D215" s="592">
        <v>24.15650642251806</v>
      </c>
      <c r="E215" s="592">
        <v>239.31667798185978</v>
      </c>
      <c r="F215" s="592">
        <v>29.914584747732473</v>
      </c>
      <c r="G215" s="592">
        <v>31.218158090209055</v>
      </c>
      <c r="H215" s="592">
        <v>18.103218898411974</v>
      </c>
      <c r="I215" s="592">
        <v>129.1299964851554</v>
      </c>
      <c r="J215" s="592">
        <v>22.418402167561702</v>
      </c>
      <c r="K215" s="484">
        <v>379.23882443116838</v>
      </c>
      <c r="L215" s="563">
        <f t="shared" si="12"/>
        <v>0</v>
      </c>
      <c r="M215" s="563">
        <v>0</v>
      </c>
      <c r="N215" s="563">
        <v>0</v>
      </c>
      <c r="O215" s="584">
        <v>0</v>
      </c>
      <c r="P215" s="599">
        <v>0</v>
      </c>
      <c r="Q215" s="574">
        <v>2.5</v>
      </c>
    </row>
    <row r="216" spans="1:17" x14ac:dyDescent="0.25">
      <c r="A216" s="575">
        <f t="shared" si="13"/>
        <v>50648</v>
      </c>
      <c r="B216" s="600" t="str">
        <f>+asset_level_drivers!$B$1</f>
        <v>Farmar</v>
      </c>
      <c r="C216" s="588">
        <v>110</v>
      </c>
      <c r="D216" s="589">
        <v>24.029960692882092</v>
      </c>
      <c r="E216" s="589">
        <v>238.06269439415613</v>
      </c>
      <c r="F216" s="589">
        <v>29.757836799269516</v>
      </c>
      <c r="G216" s="589">
        <v>31.054643344020334</v>
      </c>
      <c r="H216" s="589">
        <v>18.008383784253091</v>
      </c>
      <c r="I216" s="589">
        <v>128.45337462311829</v>
      </c>
      <c r="J216" s="589">
        <v>22.300933094291373</v>
      </c>
      <c r="K216" s="590">
        <v>379.10016785511215</v>
      </c>
      <c r="L216" s="571">
        <f t="shared" si="12"/>
        <v>0</v>
      </c>
      <c r="M216" s="571">
        <v>0</v>
      </c>
      <c r="N216" s="571">
        <v>0</v>
      </c>
      <c r="O216" s="582">
        <v>0</v>
      </c>
      <c r="P216" s="599">
        <v>0</v>
      </c>
      <c r="Q216" s="566">
        <v>2.5</v>
      </c>
    </row>
    <row r="217" spans="1:17" x14ac:dyDescent="0.25">
      <c r="A217" s="567">
        <f t="shared" si="13"/>
        <v>50678</v>
      </c>
      <c r="B217" s="596" t="str">
        <f>+asset_level_drivers!$B$1</f>
        <v>Farmar</v>
      </c>
      <c r="C217" s="591">
        <v>110</v>
      </c>
      <c r="D217" s="592">
        <v>23.134936712575534</v>
      </c>
      <c r="E217" s="592">
        <v>229.19548252205703</v>
      </c>
      <c r="F217" s="592">
        <v>28.649435315257129</v>
      </c>
      <c r="G217" s="592">
        <v>29.897999566581369</v>
      </c>
      <c r="H217" s="592">
        <v>17.337640475952778</v>
      </c>
      <c r="I217" s="592">
        <v>123.66882284205072</v>
      </c>
      <c r="J217" s="592">
        <v>21.470281743411586</v>
      </c>
      <c r="K217" s="484">
        <v>366.73763463472062</v>
      </c>
      <c r="L217" s="563">
        <f t="shared" si="12"/>
        <v>0</v>
      </c>
      <c r="M217" s="563">
        <v>0</v>
      </c>
      <c r="N217" s="563">
        <v>0</v>
      </c>
      <c r="O217" s="584">
        <v>0</v>
      </c>
      <c r="P217" s="599">
        <v>0</v>
      </c>
      <c r="Q217" s="574">
        <v>2.5</v>
      </c>
    </row>
    <row r="218" spans="1:17" x14ac:dyDescent="0.25">
      <c r="A218" s="575">
        <f t="shared" si="13"/>
        <v>50709</v>
      </c>
      <c r="B218" s="600" t="str">
        <f>+asset_level_drivers!$B$1</f>
        <v>Farmar</v>
      </c>
      <c r="C218" s="588">
        <v>110</v>
      </c>
      <c r="D218" s="589">
        <v>23.782883739650764</v>
      </c>
      <c r="E218" s="589">
        <v>235.61433183216869</v>
      </c>
      <c r="F218" s="589">
        <v>29.451791479021086</v>
      </c>
      <c r="G218" s="589">
        <v>30.735385048694805</v>
      </c>
      <c r="H218" s="589">
        <v>17.823220909669129</v>
      </c>
      <c r="I218" s="589">
        <v>127.13229223266416</v>
      </c>
      <c r="J218" s="589">
        <v>22.071578512615304</v>
      </c>
      <c r="K218" s="590">
        <v>378.82498565673825</v>
      </c>
      <c r="L218" s="571">
        <f t="shared" si="12"/>
        <v>0</v>
      </c>
      <c r="M218" s="571">
        <v>0</v>
      </c>
      <c r="N218" s="571">
        <v>0</v>
      </c>
      <c r="O218" s="582">
        <v>0</v>
      </c>
      <c r="P218" s="599">
        <v>0</v>
      </c>
      <c r="Q218" s="566">
        <v>2.5</v>
      </c>
    </row>
    <row r="219" spans="1:17" x14ac:dyDescent="0.25">
      <c r="A219" s="567">
        <f t="shared" si="13"/>
        <v>50739</v>
      </c>
      <c r="B219" s="596" t="str">
        <f>+asset_level_drivers!$B$1</f>
        <v>Farmar</v>
      </c>
      <c r="C219" s="591">
        <v>110</v>
      </c>
      <c r="D219" s="592">
        <v>22.89706243850808</v>
      </c>
      <c r="E219" s="592">
        <v>226.8383152934083</v>
      </c>
      <c r="F219" s="592">
        <v>28.354789411676038</v>
      </c>
      <c r="G219" s="592">
        <v>29.590632186139018</v>
      </c>
      <c r="H219" s="592">
        <v>17.15937421598856</v>
      </c>
      <c r="I219" s="592">
        <v>122.39694744031459</v>
      </c>
      <c r="J219" s="592">
        <v>21.249470041721285</v>
      </c>
      <c r="K219" s="484">
        <v>366.47269688656456</v>
      </c>
      <c r="L219" s="563">
        <f t="shared" si="12"/>
        <v>0</v>
      </c>
      <c r="M219" s="563">
        <v>0</v>
      </c>
      <c r="N219" s="563">
        <v>0</v>
      </c>
      <c r="O219" s="584">
        <v>0</v>
      </c>
      <c r="P219" s="605">
        <v>0</v>
      </c>
      <c r="Q219" s="574">
        <v>2.5</v>
      </c>
    </row>
    <row r="220" spans="1:17" x14ac:dyDescent="0.25">
      <c r="A220" s="575">
        <f t="shared" si="13"/>
        <v>50770</v>
      </c>
      <c r="B220" s="600" t="str">
        <f>+asset_level_drivers!$B$1</f>
        <v>Farmar</v>
      </c>
      <c r="C220" s="588">
        <v>110</v>
      </c>
      <c r="D220" s="589">
        <v>23.538347259737634</v>
      </c>
      <c r="E220" s="589">
        <v>233.19115001856628</v>
      </c>
      <c r="F220" s="589">
        <v>29.148893752320785</v>
      </c>
      <c r="G220" s="589">
        <v>30.41940889891049</v>
      </c>
      <c r="H220" s="589">
        <v>17.639961900808981</v>
      </c>
      <c r="I220" s="589">
        <v>125.82479681816953</v>
      </c>
      <c r="J220" s="589">
        <v>21.844582780932207</v>
      </c>
      <c r="K220" s="590">
        <v>378.55262726552866</v>
      </c>
      <c r="L220" s="571">
        <f t="shared" si="12"/>
        <v>0</v>
      </c>
      <c r="M220" s="571">
        <v>0</v>
      </c>
      <c r="N220" s="571">
        <v>0</v>
      </c>
      <c r="O220" s="582">
        <v>0</v>
      </c>
      <c r="P220" s="599">
        <v>0</v>
      </c>
      <c r="Q220" s="566">
        <v>2.5</v>
      </c>
    </row>
    <row r="221" spans="1:17" x14ac:dyDescent="0.25">
      <c r="A221" s="567">
        <f t="shared" si="13"/>
        <v>50801</v>
      </c>
      <c r="B221" s="596" t="str">
        <f>+asset_level_drivers!$B$1</f>
        <v>Farmar</v>
      </c>
      <c r="C221" s="591">
        <v>110</v>
      </c>
      <c r="D221" s="592">
        <v>23.415039828658074</v>
      </c>
      <c r="E221" s="592">
        <v>231.96926390713904</v>
      </c>
      <c r="F221" s="592">
        <v>28.99615798839238</v>
      </c>
      <c r="G221" s="592">
        <v>30.260077848342199</v>
      </c>
      <c r="H221" s="592">
        <v>17.547553612226601</v>
      </c>
      <c r="I221" s="592">
        <v>125.16549404577428</v>
      </c>
      <c r="J221" s="592">
        <v>21.730120494058035</v>
      </c>
      <c r="K221" s="484">
        <v>378.41749822957894</v>
      </c>
      <c r="L221" s="563">
        <f t="shared" si="12"/>
        <v>0</v>
      </c>
      <c r="M221" s="563">
        <v>0</v>
      </c>
      <c r="N221" s="563">
        <v>0</v>
      </c>
      <c r="O221" s="584">
        <v>0</v>
      </c>
      <c r="P221" s="606">
        <v>0</v>
      </c>
      <c r="Q221" s="574">
        <v>2.5</v>
      </c>
    </row>
    <row r="222" spans="1:17" x14ac:dyDescent="0.25">
      <c r="A222" s="575">
        <f t="shared" si="13"/>
        <v>50829</v>
      </c>
      <c r="B222" s="600" t="str">
        <f>+asset_level_drivers!$B$1</f>
        <v>Farmar</v>
      </c>
      <c r="C222" s="588">
        <v>110</v>
      </c>
      <c r="D222" s="589">
        <v>21.043620239486962</v>
      </c>
      <c r="E222" s="589">
        <v>208.4757146314403</v>
      </c>
      <c r="F222" s="589">
        <v>26.059464328930037</v>
      </c>
      <c r="G222" s="589">
        <v>27.195429039837421</v>
      </c>
      <c r="H222" s="589">
        <v>15.770379083267052</v>
      </c>
      <c r="I222" s="589">
        <v>112.48889348045655</v>
      </c>
      <c r="J222" s="589">
        <v>19.529321784801482</v>
      </c>
      <c r="K222" s="590">
        <v>341.67502430162926</v>
      </c>
      <c r="L222" s="571">
        <f t="shared" si="12"/>
        <v>0</v>
      </c>
      <c r="M222" s="571">
        <v>0</v>
      </c>
      <c r="N222" s="571">
        <v>0</v>
      </c>
      <c r="O222" s="582">
        <v>0</v>
      </c>
      <c r="P222" s="606">
        <v>0</v>
      </c>
      <c r="Q222" s="566">
        <v>2.5</v>
      </c>
    </row>
    <row r="223" spans="1:17" x14ac:dyDescent="0.25">
      <c r="A223" s="567">
        <f t="shared" si="13"/>
        <v>50860</v>
      </c>
      <c r="B223" s="596" t="str">
        <f>+asset_level_drivers!$B$1</f>
        <v>Farmar</v>
      </c>
      <c r="C223" s="591">
        <v>110</v>
      </c>
      <c r="D223" s="592">
        <v>23.182139753320058</v>
      </c>
      <c r="E223" s="592">
        <v>229.66139964602229</v>
      </c>
      <c r="F223" s="592">
        <v>28.707674955752786</v>
      </c>
      <c r="G223" s="592">
        <v>29.959136883188222</v>
      </c>
      <c r="H223" s="592">
        <v>17.373015085357068</v>
      </c>
      <c r="I223" s="592">
        <v>123.92022143694753</v>
      </c>
      <c r="J223" s="592">
        <v>21.513927332803387</v>
      </c>
      <c r="K223" s="484">
        <v>378.14932129468411</v>
      </c>
      <c r="L223" s="563">
        <f t="shared" si="12"/>
        <v>0</v>
      </c>
      <c r="M223" s="563">
        <v>0</v>
      </c>
      <c r="N223" s="563">
        <v>0</v>
      </c>
      <c r="O223" s="584">
        <v>0</v>
      </c>
      <c r="P223" s="606">
        <v>0</v>
      </c>
      <c r="Q223" s="574">
        <v>2.5</v>
      </c>
    </row>
    <row r="224" spans="1:17" x14ac:dyDescent="0.25">
      <c r="A224" s="575">
        <f t="shared" si="13"/>
        <v>50890</v>
      </c>
      <c r="B224" s="600" t="str">
        <f>+asset_level_drivers!$B$1</f>
        <v>Farmar</v>
      </c>
      <c r="C224" s="588">
        <v>110</v>
      </c>
      <c r="D224" s="589">
        <v>22.318693886181006</v>
      </c>
      <c r="E224" s="589">
        <v>221.10711481336071</v>
      </c>
      <c r="F224" s="589">
        <v>27.638389351670089</v>
      </c>
      <c r="G224" s="589">
        <v>28.843295723156739</v>
      </c>
      <c r="H224" s="589">
        <v>16.725936850352998</v>
      </c>
      <c r="I224" s="589">
        <v>119.30451817844609</v>
      </c>
      <c r="J224" s="589">
        <v>20.71258996153578</v>
      </c>
      <c r="K224" s="590">
        <v>365.82219202543558</v>
      </c>
      <c r="L224" s="571">
        <f t="shared" si="12"/>
        <v>0</v>
      </c>
      <c r="M224" s="571">
        <v>0</v>
      </c>
      <c r="N224" s="571">
        <v>0</v>
      </c>
      <c r="O224" s="582">
        <v>0</v>
      </c>
      <c r="P224" s="606">
        <v>0</v>
      </c>
      <c r="Q224" s="566">
        <v>2.5</v>
      </c>
    </row>
    <row r="225" spans="1:17" x14ac:dyDescent="0.25">
      <c r="A225" s="567">
        <f t="shared" si="13"/>
        <v>50921</v>
      </c>
      <c r="B225" s="596" t="str">
        <f>+asset_level_drivers!$B$1</f>
        <v>Farmar</v>
      </c>
      <c r="C225" s="591">
        <v>110</v>
      </c>
      <c r="D225" s="592">
        <v>22.943780190491015</v>
      </c>
      <c r="E225" s="592">
        <v>227.29944211115551</v>
      </c>
      <c r="F225" s="592">
        <v>28.412430263894439</v>
      </c>
      <c r="G225" s="592">
        <v>29.651140978526147</v>
      </c>
      <c r="H225" s="592">
        <v>17.194385143305446</v>
      </c>
      <c r="I225" s="592">
        <v>122.64576129172291</v>
      </c>
      <c r="J225" s="592">
        <v>21.292666890924117</v>
      </c>
      <c r="K225" s="484">
        <v>377.88389573227738</v>
      </c>
      <c r="L225" s="563">
        <f t="shared" si="12"/>
        <v>0</v>
      </c>
      <c r="M225" s="563">
        <v>0</v>
      </c>
      <c r="N225" s="563">
        <v>0</v>
      </c>
      <c r="O225" s="584">
        <v>0</v>
      </c>
      <c r="P225" s="606">
        <v>0</v>
      </c>
      <c r="Q225" s="574">
        <v>2.5</v>
      </c>
    </row>
    <row r="226" spans="1:17" x14ac:dyDescent="0.25">
      <c r="A226" s="575">
        <f t="shared" si="13"/>
        <v>50951</v>
      </c>
      <c r="B226" s="600" t="str">
        <f>+asset_level_drivers!$B$1</f>
        <v>Farmar</v>
      </c>
      <c r="C226" s="588">
        <v>110</v>
      </c>
      <c r="D226" s="589">
        <v>22.089212312458127</v>
      </c>
      <c r="E226" s="589">
        <v>218.83313423359587</v>
      </c>
      <c r="F226" s="589">
        <v>27.354141779199484</v>
      </c>
      <c r="G226" s="589">
        <v>28.546771260708116</v>
      </c>
      <c r="H226" s="589">
        <v>16.553960195716186</v>
      </c>
      <c r="I226" s="589">
        <v>118.07752845608915</v>
      </c>
      <c r="J226" s="589">
        <v>20.49957091251548</v>
      </c>
      <c r="K226" s="590">
        <v>365.56664991278399</v>
      </c>
      <c r="L226" s="571">
        <f t="shared" si="12"/>
        <v>0</v>
      </c>
      <c r="M226" s="571">
        <v>0</v>
      </c>
      <c r="N226" s="571">
        <v>0</v>
      </c>
      <c r="O226" s="582">
        <v>0</v>
      </c>
      <c r="P226" s="606">
        <v>0</v>
      </c>
      <c r="Q226" s="566">
        <v>2.5</v>
      </c>
    </row>
    <row r="227" spans="1:17" x14ac:dyDescent="0.25">
      <c r="A227" s="567">
        <f t="shared" si="13"/>
        <v>50982</v>
      </c>
      <c r="B227" s="596" t="str">
        <f>+asset_level_drivers!$B$1</f>
        <v>Farmar</v>
      </c>
      <c r="C227" s="591">
        <v>110</v>
      </c>
      <c r="D227" s="592">
        <v>22.707871467089724</v>
      </c>
      <c r="E227" s="592">
        <v>224.96177665421695</v>
      </c>
      <c r="F227" s="592">
        <v>28.120222081777118</v>
      </c>
      <c r="G227" s="592">
        <v>29.346311436019466</v>
      </c>
      <c r="H227" s="592">
        <v>17.017591894104587</v>
      </c>
      <c r="I227" s="592">
        <v>121.38440861549685</v>
      </c>
      <c r="J227" s="592">
        <v>21.073682051301542</v>
      </c>
      <c r="K227" s="484">
        <v>377.62119520247603</v>
      </c>
      <c r="L227" s="563">
        <f t="shared" si="12"/>
        <v>0</v>
      </c>
      <c r="M227" s="563">
        <v>0</v>
      </c>
      <c r="N227" s="563">
        <v>0</v>
      </c>
      <c r="O227" s="584">
        <v>0</v>
      </c>
      <c r="P227" s="599">
        <v>0</v>
      </c>
      <c r="Q227" s="574">
        <v>2.5</v>
      </c>
    </row>
    <row r="228" spans="1:17" x14ac:dyDescent="0.25">
      <c r="A228" s="575">
        <f t="shared" si="13"/>
        <v>51013</v>
      </c>
      <c r="B228" s="600" t="str">
        <f>+asset_level_drivers!$B$1</f>
        <v>Farmar</v>
      </c>
      <c r="C228" s="588">
        <v>110</v>
      </c>
      <c r="D228" s="589">
        <v>22.588914578832227</v>
      </c>
      <c r="E228" s="589">
        <v>223.78301204167221</v>
      </c>
      <c r="F228" s="589">
        <v>27.972876505209026</v>
      </c>
      <c r="G228" s="589">
        <v>29.192601064890983</v>
      </c>
      <c r="H228" s="589">
        <v>16.928443962283119</v>
      </c>
      <c r="I228" s="589">
        <v>120.74837325198467</v>
      </c>
      <c r="J228" s="589">
        <v>20.963259245136225</v>
      </c>
      <c r="K228" s="590">
        <v>377.49085344013417</v>
      </c>
      <c r="L228" s="571">
        <f t="shared" si="12"/>
        <v>0</v>
      </c>
      <c r="M228" s="571">
        <v>0</v>
      </c>
      <c r="N228" s="571">
        <v>0</v>
      </c>
      <c r="O228" s="582">
        <v>0</v>
      </c>
      <c r="P228" s="599">
        <v>0</v>
      </c>
      <c r="Q228" s="566">
        <v>2.5</v>
      </c>
    </row>
    <row r="229" spans="1:17" x14ac:dyDescent="0.25">
      <c r="A229" s="567">
        <f t="shared" si="13"/>
        <v>51043</v>
      </c>
      <c r="B229" s="596" t="str">
        <f>+asset_level_drivers!$B$1</f>
        <v>Farmar</v>
      </c>
      <c r="C229" s="591">
        <v>110</v>
      </c>
      <c r="D229" s="592">
        <v>21.747564097887324</v>
      </c>
      <c r="E229" s="592">
        <v>215.44768230182049</v>
      </c>
      <c r="F229" s="592">
        <v>26.930960287727562</v>
      </c>
      <c r="G229" s="592">
        <v>28.105309866761253</v>
      </c>
      <c r="H229" s="592">
        <v>16.297924314266812</v>
      </c>
      <c r="I229" s="592">
        <v>116.25081332809481</v>
      </c>
      <c r="J229" s="592">
        <v>20.182432869460904</v>
      </c>
      <c r="K229" s="484">
        <v>365.18824388604412</v>
      </c>
      <c r="L229" s="563">
        <f t="shared" si="12"/>
        <v>0</v>
      </c>
      <c r="M229" s="563">
        <v>0</v>
      </c>
      <c r="N229" s="563">
        <v>0</v>
      </c>
      <c r="O229" s="584">
        <v>0</v>
      </c>
      <c r="P229" s="599">
        <v>0</v>
      </c>
      <c r="Q229" s="574">
        <v>2.5</v>
      </c>
    </row>
    <row r="230" spans="1:17" x14ac:dyDescent="0.25">
      <c r="A230" s="575">
        <f t="shared" si="13"/>
        <v>51074</v>
      </c>
      <c r="B230" s="600" t="str">
        <f>+asset_level_drivers!$B$1</f>
        <v>Farmar</v>
      </c>
      <c r="C230" s="588">
        <v>110</v>
      </c>
      <c r="D230" s="589">
        <v>22.356654622589783</v>
      </c>
      <c r="E230" s="589">
        <v>221.48151208269911</v>
      </c>
      <c r="F230" s="589">
        <v>27.685189010337389</v>
      </c>
      <c r="G230" s="589">
        <v>28.892485557239954</v>
      </c>
      <c r="H230" s="589">
        <v>16.754385149487529</v>
      </c>
      <c r="I230" s="589">
        <v>119.50653468010162</v>
      </c>
      <c r="J230" s="589">
        <v>20.747662270850974</v>
      </c>
      <c r="K230" s="590">
        <v>377.23218434383995</v>
      </c>
      <c r="L230" s="571">
        <f t="shared" si="12"/>
        <v>0</v>
      </c>
      <c r="M230" s="571">
        <v>0</v>
      </c>
      <c r="N230" s="571">
        <v>0</v>
      </c>
      <c r="O230" s="582">
        <v>0</v>
      </c>
      <c r="P230" s="599">
        <v>0</v>
      </c>
      <c r="Q230" s="566">
        <v>2.5</v>
      </c>
    </row>
    <row r="231" spans="1:17" x14ac:dyDescent="0.25">
      <c r="A231" s="567">
        <f t="shared" si="13"/>
        <v>51104</v>
      </c>
      <c r="B231" s="596" t="str">
        <f>+asset_level_drivers!$B$1</f>
        <v>Farmar</v>
      </c>
      <c r="C231" s="591">
        <v>110</v>
      </c>
      <c r="D231" s="592">
        <v>21.52395494331952</v>
      </c>
      <c r="E231" s="592">
        <v>213.23190739973626</v>
      </c>
      <c r="F231" s="592">
        <v>26.653988424967032</v>
      </c>
      <c r="G231" s="592">
        <v>27.81637229249192</v>
      </c>
      <c r="H231" s="592">
        <v>16.13034853149318</v>
      </c>
      <c r="I231" s="592">
        <v>115.05523010451469</v>
      </c>
      <c r="J231" s="592">
        <v>19.974866337589358</v>
      </c>
      <c r="K231" s="484">
        <v>364.9392051014147</v>
      </c>
      <c r="L231" s="563">
        <f t="shared" si="12"/>
        <v>0</v>
      </c>
      <c r="M231" s="563">
        <v>0</v>
      </c>
      <c r="N231" s="563">
        <v>0</v>
      </c>
      <c r="O231" s="584">
        <v>0</v>
      </c>
      <c r="P231" s="605">
        <v>0</v>
      </c>
      <c r="Q231" s="574">
        <v>2.5</v>
      </c>
    </row>
    <row r="232" spans="1:17" x14ac:dyDescent="0.25">
      <c r="A232" s="575">
        <f t="shared" si="13"/>
        <v>51135</v>
      </c>
      <c r="B232" s="600" t="str">
        <f>+asset_level_drivers!$B$1</f>
        <v>Farmar</v>
      </c>
      <c r="C232" s="588">
        <v>110</v>
      </c>
      <c r="D232" s="589">
        <v>22.126782788461067</v>
      </c>
      <c r="E232" s="589">
        <v>219.20368239959797</v>
      </c>
      <c r="F232" s="589">
        <v>27.400460299949746</v>
      </c>
      <c r="G232" s="589">
        <v>28.59545539706324</v>
      </c>
      <c r="H232" s="589">
        <v>16.582116028323039</v>
      </c>
      <c r="I232" s="589">
        <v>118.27746806655399</v>
      </c>
      <c r="J232" s="589">
        <v>20.534282650443402</v>
      </c>
      <c r="K232" s="590">
        <v>376.97616755917198</v>
      </c>
      <c r="L232" s="571">
        <f t="shared" si="12"/>
        <v>0</v>
      </c>
      <c r="M232" s="571">
        <v>0</v>
      </c>
      <c r="N232" s="571">
        <v>0</v>
      </c>
      <c r="O232" s="582">
        <v>0</v>
      </c>
      <c r="P232" s="599">
        <v>0</v>
      </c>
      <c r="Q232" s="566">
        <v>2.5</v>
      </c>
    </row>
    <row r="233" spans="1:17" x14ac:dyDescent="0.25">
      <c r="A233" s="567">
        <f t="shared" si="13"/>
        <v>51166</v>
      </c>
      <c r="B233" s="596" t="str">
        <f>+asset_level_drivers!$B$1</f>
        <v>Farmar</v>
      </c>
      <c r="C233" s="591">
        <v>110</v>
      </c>
      <c r="D233" s="592">
        <v>22.010869999245966</v>
      </c>
      <c r="E233" s="592">
        <v>218.05508988942199</v>
      </c>
      <c r="F233" s="592">
        <v>27.256886236177749</v>
      </c>
      <c r="G233" s="592">
        <v>28.445677866374083</v>
      </c>
      <c r="H233" s="592">
        <v>16.49524938628533</v>
      </c>
      <c r="I233" s="592">
        <v>117.65771290342599</v>
      </c>
      <c r="J233" s="592">
        <v>20.426686267955901</v>
      </c>
      <c r="K233" s="484">
        <v>376.8491451946058</v>
      </c>
      <c r="L233" s="563">
        <f t="shared" si="12"/>
        <v>0</v>
      </c>
      <c r="M233" s="563">
        <v>0</v>
      </c>
      <c r="N233" s="563">
        <v>0</v>
      </c>
      <c r="O233" s="584">
        <v>0</v>
      </c>
      <c r="P233" s="606">
        <v>0</v>
      </c>
      <c r="Q233" s="574">
        <v>2.5</v>
      </c>
    </row>
    <row r="234" spans="1:17" x14ac:dyDescent="0.25">
      <c r="A234" s="575">
        <f t="shared" si="13"/>
        <v>51195</v>
      </c>
      <c r="B234" s="600" t="str">
        <f>+asset_level_drivers!$B$1</f>
        <v>Farmar</v>
      </c>
      <c r="C234" s="588">
        <v>109</v>
      </c>
      <c r="D234" s="589">
        <v>20.486415160089201</v>
      </c>
      <c r="E234" s="589">
        <v>202.95252268752466</v>
      </c>
      <c r="F234" s="589">
        <v>25.369065335940583</v>
      </c>
      <c r="G234" s="589">
        <v>26.475573204048729</v>
      </c>
      <c r="H234" s="589">
        <v>15.352801915972627</v>
      </c>
      <c r="I234" s="589">
        <v>109.50870103286321</v>
      </c>
      <c r="J234" s="589">
        <v>19.011927262649863</v>
      </c>
      <c r="K234" s="590">
        <v>348.07490112465308</v>
      </c>
      <c r="L234" s="571">
        <f t="shared" si="12"/>
        <v>0</v>
      </c>
      <c r="M234" s="571">
        <v>0</v>
      </c>
      <c r="N234" s="571">
        <v>0</v>
      </c>
      <c r="O234" s="582">
        <v>0</v>
      </c>
      <c r="P234" s="606">
        <v>0</v>
      </c>
      <c r="Q234" s="566">
        <v>2.5</v>
      </c>
    </row>
    <row r="235" spans="1:17" x14ac:dyDescent="0.25">
      <c r="A235" s="567">
        <f t="shared" si="13"/>
        <v>51226</v>
      </c>
      <c r="B235" s="596" t="str">
        <f>+asset_level_drivers!$B$1</f>
        <v>Farmar</v>
      </c>
      <c r="C235" s="591">
        <v>109</v>
      </c>
      <c r="D235" s="592">
        <v>21.788244838540866</v>
      </c>
      <c r="E235" s="592">
        <v>215.84907714416508</v>
      </c>
      <c r="F235" s="592">
        <v>26.981134643020635</v>
      </c>
      <c r="G235" s="592">
        <v>28.158010848891749</v>
      </c>
      <c r="H235" s="592">
        <v>16.328411022076267</v>
      </c>
      <c r="I235" s="592">
        <v>116.46739712416876</v>
      </c>
      <c r="J235" s="592">
        <v>20.220034222945962</v>
      </c>
      <c r="K235" s="484">
        <v>371.95470519899067</v>
      </c>
      <c r="L235" s="563">
        <f t="shared" si="12"/>
        <v>0</v>
      </c>
      <c r="M235" s="563">
        <v>0</v>
      </c>
      <c r="N235" s="563">
        <v>0</v>
      </c>
      <c r="O235" s="584">
        <v>0</v>
      </c>
      <c r="P235" s="606">
        <v>0</v>
      </c>
      <c r="Q235" s="574">
        <v>2.5</v>
      </c>
    </row>
    <row r="236" spans="1:17" x14ac:dyDescent="0.25">
      <c r="A236" s="575">
        <f t="shared" si="13"/>
        <v>51256</v>
      </c>
      <c r="B236" s="600" t="str">
        <f>+asset_level_drivers!$B$1</f>
        <v>Farmar</v>
      </c>
      <c r="C236" s="588">
        <v>109</v>
      </c>
      <c r="D236" s="589">
        <v>20.976716265552398</v>
      </c>
      <c r="E236" s="589">
        <v>207.80926641728976</v>
      </c>
      <c r="F236" s="589">
        <v>25.97615830216122</v>
      </c>
      <c r="G236" s="589">
        <v>27.109253415978639</v>
      </c>
      <c r="H236" s="589">
        <v>15.720240322962622</v>
      </c>
      <c r="I236" s="589">
        <v>112.1292927360516</v>
      </c>
      <c r="J236" s="589">
        <v>19.466891100008958</v>
      </c>
      <c r="K236" s="590">
        <v>359.83546990645556</v>
      </c>
      <c r="L236" s="571">
        <f t="shared" si="12"/>
        <v>0</v>
      </c>
      <c r="M236" s="571">
        <v>0</v>
      </c>
      <c r="N236" s="571">
        <v>0</v>
      </c>
      <c r="O236" s="582">
        <v>0</v>
      </c>
      <c r="P236" s="606">
        <v>0</v>
      </c>
      <c r="Q236" s="566">
        <v>2.5</v>
      </c>
    </row>
    <row r="237" spans="1:17" x14ac:dyDescent="0.25">
      <c r="A237" s="567">
        <f t="shared" si="13"/>
        <v>51287</v>
      </c>
      <c r="B237" s="596" t="str">
        <f>+asset_level_drivers!$B$1</f>
        <v>Farmar</v>
      </c>
      <c r="C237" s="591">
        <v>109</v>
      </c>
      <c r="D237" s="592">
        <v>21.564217454769011</v>
      </c>
      <c r="E237" s="592">
        <v>213.62917543916708</v>
      </c>
      <c r="F237" s="592">
        <v>26.703646929895886</v>
      </c>
      <c r="G237" s="592">
        <v>27.868531480418543</v>
      </c>
      <c r="H237" s="592">
        <v>16.160521812572039</v>
      </c>
      <c r="I237" s="592">
        <v>115.26958716883621</v>
      </c>
      <c r="J237" s="592">
        <v>20.012081105700734</v>
      </c>
      <c r="K237" s="484">
        <v>371.70591069552768</v>
      </c>
      <c r="L237" s="563">
        <f t="shared" si="12"/>
        <v>0</v>
      </c>
      <c r="M237" s="563">
        <v>0</v>
      </c>
      <c r="N237" s="563">
        <v>0</v>
      </c>
      <c r="O237" s="584">
        <v>0</v>
      </c>
      <c r="P237" s="606">
        <v>0</v>
      </c>
      <c r="Q237" s="574">
        <v>2.5</v>
      </c>
    </row>
    <row r="238" spans="1:17" x14ac:dyDescent="0.25">
      <c r="A238" s="575">
        <f t="shared" si="13"/>
        <v>51317</v>
      </c>
      <c r="B238" s="600" t="str">
        <f>+asset_level_drivers!$B$1</f>
        <v>Farmar</v>
      </c>
      <c r="C238" s="588">
        <v>109</v>
      </c>
      <c r="D238" s="589">
        <v>20.761033051067635</v>
      </c>
      <c r="E238" s="589">
        <v>205.67205043216819</v>
      </c>
      <c r="F238" s="589">
        <v>25.709006304021024</v>
      </c>
      <c r="G238" s="589">
        <v>26.83055583323058</v>
      </c>
      <c r="H238" s="589">
        <v>15.558604348942346</v>
      </c>
      <c r="I238" s="589">
        <v>110.97609816986392</v>
      </c>
      <c r="J238" s="589">
        <v>19.266683710045818</v>
      </c>
      <c r="K238" s="590">
        <v>359.59594035499975</v>
      </c>
      <c r="L238" s="571">
        <f t="shared" si="12"/>
        <v>0</v>
      </c>
      <c r="M238" s="571">
        <v>0</v>
      </c>
      <c r="N238" s="571">
        <v>0</v>
      </c>
      <c r="O238" s="582">
        <v>0</v>
      </c>
      <c r="P238" s="606">
        <v>0</v>
      </c>
      <c r="Q238" s="566">
        <v>2.5</v>
      </c>
    </row>
    <row r="239" spans="1:17" x14ac:dyDescent="0.25">
      <c r="A239" s="567">
        <f t="shared" si="13"/>
        <v>51348</v>
      </c>
      <c r="B239" s="596" t="str">
        <f>+asset_level_drivers!$B$1</f>
        <v>Farmar</v>
      </c>
      <c r="C239" s="591">
        <v>109</v>
      </c>
      <c r="D239" s="592">
        <v>21.34249354425717</v>
      </c>
      <c r="E239" s="592">
        <v>211.43210477808856</v>
      </c>
      <c r="F239" s="592">
        <v>26.42901309726107</v>
      </c>
      <c r="G239" s="592">
        <v>27.582028114237065</v>
      </c>
      <c r="H239" s="592">
        <v>15.994358857681091</v>
      </c>
      <c r="I239" s="592">
        <v>114.0840963408037</v>
      </c>
      <c r="J239" s="592">
        <v>19.806266725833975</v>
      </c>
      <c r="K239" s="484">
        <v>371.45966801131397</v>
      </c>
      <c r="L239" s="563">
        <f t="shared" si="12"/>
        <v>0</v>
      </c>
      <c r="M239" s="563">
        <v>0</v>
      </c>
      <c r="N239" s="563">
        <v>0</v>
      </c>
      <c r="O239" s="584">
        <v>0</v>
      </c>
      <c r="P239" s="599">
        <v>0</v>
      </c>
      <c r="Q239" s="574">
        <v>2.5</v>
      </c>
    </row>
    <row r="240" spans="1:17" x14ac:dyDescent="0.25">
      <c r="A240" s="575">
        <f t="shared" si="13"/>
        <v>51379</v>
      </c>
      <c r="B240" s="600" t="str">
        <f>+asset_level_drivers!$B$1</f>
        <v>Farmar</v>
      </c>
      <c r="C240" s="588">
        <v>109</v>
      </c>
      <c r="D240" s="589">
        <v>21.230689342331832</v>
      </c>
      <c r="E240" s="589">
        <v>210.32423488812645</v>
      </c>
      <c r="F240" s="589">
        <v>26.290529361015807</v>
      </c>
      <c r="G240" s="589">
        <v>27.437558721986168</v>
      </c>
      <c r="H240" s="589">
        <v>15.910571247593156</v>
      </c>
      <c r="I240" s="589">
        <v>113.48631420458474</v>
      </c>
      <c r="J240" s="589">
        <v>19.70248510496263</v>
      </c>
      <c r="K240" s="590">
        <v>371.33749733854592</v>
      </c>
      <c r="L240" s="571">
        <f t="shared" si="12"/>
        <v>0</v>
      </c>
      <c r="M240" s="571">
        <v>0</v>
      </c>
      <c r="N240" s="571">
        <v>0</v>
      </c>
      <c r="O240" s="582">
        <v>0</v>
      </c>
      <c r="P240" s="599">
        <v>0</v>
      </c>
      <c r="Q240" s="566">
        <v>2.5</v>
      </c>
    </row>
    <row r="241" spans="1:17" x14ac:dyDescent="0.25">
      <c r="A241" s="567">
        <f t="shared" si="13"/>
        <v>51409</v>
      </c>
      <c r="B241" s="596" t="str">
        <f>+asset_level_drivers!$B$1</f>
        <v>Farmar</v>
      </c>
      <c r="C241" s="591">
        <v>109</v>
      </c>
      <c r="D241" s="592">
        <v>20.439927594053877</v>
      </c>
      <c r="E241" s="592">
        <v>202.49021054733754</v>
      </c>
      <c r="F241" s="592">
        <v>25.311276318417192</v>
      </c>
      <c r="G241" s="592">
        <v>26.415634843731787</v>
      </c>
      <c r="H241" s="592">
        <v>15.317963493177873</v>
      </c>
      <c r="I241" s="592">
        <v>109.2592476076325</v>
      </c>
      <c r="J241" s="592">
        <v>18.968619376325087</v>
      </c>
      <c r="K241" s="484">
        <v>359.24124382420592</v>
      </c>
      <c r="L241" s="563">
        <f t="shared" si="12"/>
        <v>0</v>
      </c>
      <c r="M241" s="563">
        <v>0</v>
      </c>
      <c r="N241" s="563">
        <v>0</v>
      </c>
      <c r="O241" s="584">
        <v>0</v>
      </c>
      <c r="P241" s="599">
        <v>0</v>
      </c>
      <c r="Q241" s="574">
        <v>2.5</v>
      </c>
    </row>
    <row r="242" spans="1:17" x14ac:dyDescent="0.25">
      <c r="A242" s="575">
        <f t="shared" si="13"/>
        <v>51440</v>
      </c>
      <c r="B242" s="600" t="str">
        <f>+asset_level_drivers!$B$1</f>
        <v>Farmar</v>
      </c>
      <c r="C242" s="588">
        <v>109</v>
      </c>
      <c r="D242" s="589">
        <v>21.012394802809006</v>
      </c>
      <c r="E242" s="589">
        <v>208.16115457109387</v>
      </c>
      <c r="F242" s="589">
        <v>26.020144321386734</v>
      </c>
      <c r="G242" s="589">
        <v>27.155485985603196</v>
      </c>
      <c r="H242" s="589">
        <v>15.746978310593542</v>
      </c>
      <c r="I242" s="589">
        <v>112.31916381585714</v>
      </c>
      <c r="J242" s="589">
        <v>19.499854829141867</v>
      </c>
      <c r="K242" s="590">
        <v>371.09503385483595</v>
      </c>
      <c r="L242" s="571">
        <f t="shared" si="12"/>
        <v>0</v>
      </c>
      <c r="M242" s="571">
        <v>0</v>
      </c>
      <c r="N242" s="571">
        <v>0</v>
      </c>
      <c r="O242" s="582">
        <v>0</v>
      </c>
      <c r="P242" s="599">
        <v>0</v>
      </c>
      <c r="Q242" s="566">
        <v>2.5</v>
      </c>
    </row>
    <row r="243" spans="1:17" x14ac:dyDescent="0.25">
      <c r="A243" s="567">
        <f t="shared" si="13"/>
        <v>51470</v>
      </c>
      <c r="B243" s="596" t="str">
        <f>+asset_level_drivers!$B$1</f>
        <v>Farmar</v>
      </c>
      <c r="C243" s="591">
        <v>109</v>
      </c>
      <c r="D243" s="592">
        <v>20.229763696919505</v>
      </c>
      <c r="E243" s="592">
        <v>200.40769949151198</v>
      </c>
      <c r="F243" s="592">
        <v>25.050962436438997</v>
      </c>
      <c r="G243" s="592">
        <v>26.144068029819497</v>
      </c>
      <c r="H243" s="592">
        <v>15.160463771661012</v>
      </c>
      <c r="I243" s="592">
        <v>108.13557061367291</v>
      </c>
      <c r="J243" s="592">
        <v>18.773536564873773</v>
      </c>
      <c r="K243" s="484">
        <v>359.00780975743351</v>
      </c>
      <c r="L243" s="563">
        <f t="shared" si="12"/>
        <v>0</v>
      </c>
      <c r="M243" s="563">
        <v>0</v>
      </c>
      <c r="N243" s="563">
        <v>0</v>
      </c>
      <c r="O243" s="584">
        <v>0</v>
      </c>
      <c r="P243" s="605">
        <v>0</v>
      </c>
      <c r="Q243" s="574">
        <v>2.5</v>
      </c>
    </row>
    <row r="244" spans="1:17" x14ac:dyDescent="0.25">
      <c r="A244" s="575">
        <f t="shared" si="13"/>
        <v>51501</v>
      </c>
      <c r="B244" s="600" t="str">
        <f>+asset_level_drivers!$B$1</f>
        <v>Farmar</v>
      </c>
      <c r="C244" s="588">
        <v>109</v>
      </c>
      <c r="D244" s="589">
        <v>20.796344790381561</v>
      </c>
      <c r="E244" s="589">
        <v>206.02032089463538</v>
      </c>
      <c r="F244" s="589">
        <v>25.752540111829422</v>
      </c>
      <c r="G244" s="589">
        <v>26.876313107382078</v>
      </c>
      <c r="H244" s="589">
        <v>15.585067453138892</v>
      </c>
      <c r="I244" s="589">
        <v>111.16401722328517</v>
      </c>
      <c r="J244" s="589">
        <v>19.299308545709231</v>
      </c>
      <c r="K244" s="590">
        <v>370.85506006260914</v>
      </c>
      <c r="L244" s="571">
        <f t="shared" si="12"/>
        <v>0</v>
      </c>
      <c r="M244" s="571">
        <v>0</v>
      </c>
      <c r="N244" s="571">
        <v>0</v>
      </c>
      <c r="O244" s="582">
        <v>0</v>
      </c>
      <c r="P244" s="599">
        <v>0</v>
      </c>
      <c r="Q244" s="566">
        <v>2.5</v>
      </c>
    </row>
    <row r="245" spans="1:17" x14ac:dyDescent="0.25">
      <c r="A245" s="567">
        <f t="shared" si="13"/>
        <v>51532</v>
      </c>
      <c r="B245" s="596" t="str">
        <f>+asset_level_drivers!$B$1</f>
        <v>Farmar</v>
      </c>
      <c r="C245" s="591">
        <v>109</v>
      </c>
      <c r="D245" s="592">
        <v>20.687401649347187</v>
      </c>
      <c r="E245" s="592">
        <v>204.94080842310296</v>
      </c>
      <c r="F245" s="592">
        <v>25.617601052887871</v>
      </c>
      <c r="G245" s="592">
        <v>26.735540115473071</v>
      </c>
      <c r="H245" s="592">
        <v>15.503423961520941</v>
      </c>
      <c r="I245" s="592">
        <v>110.58153612405638</v>
      </c>
      <c r="J245" s="592">
        <v>19.198183354870896</v>
      </c>
      <c r="K245" s="484">
        <v>370.7359980685585</v>
      </c>
      <c r="L245" s="563">
        <f t="shared" si="12"/>
        <v>0</v>
      </c>
      <c r="M245" s="563">
        <v>0</v>
      </c>
      <c r="N245" s="563">
        <v>0</v>
      </c>
      <c r="O245" s="584">
        <v>0</v>
      </c>
      <c r="P245" s="606">
        <v>0</v>
      </c>
      <c r="Q245" s="574">
        <v>2.5</v>
      </c>
    </row>
    <row r="246" spans="1:17" x14ac:dyDescent="0.25">
      <c r="A246" s="575">
        <f t="shared" si="13"/>
        <v>51560</v>
      </c>
      <c r="B246" s="600" t="str">
        <f>+asset_level_drivers!$B$1</f>
        <v>Farmar</v>
      </c>
      <c r="C246" s="588">
        <v>109</v>
      </c>
      <c r="D246" s="589">
        <v>18.592230858856851</v>
      </c>
      <c r="E246" s="589">
        <v>184.18466867486597</v>
      </c>
      <c r="F246" s="589">
        <v>23.023083584358247</v>
      </c>
      <c r="G246" s="589">
        <v>24.027845787313208</v>
      </c>
      <c r="H246" s="589">
        <v>13.933274090244495</v>
      </c>
      <c r="I246" s="589">
        <v>99.381981311004836</v>
      </c>
      <c r="J246" s="589">
        <v>17.253816199827231</v>
      </c>
      <c r="K246" s="590">
        <v>334.75133410805148</v>
      </c>
      <c r="L246" s="571">
        <f t="shared" si="12"/>
        <v>0</v>
      </c>
      <c r="M246" s="571">
        <v>0</v>
      </c>
      <c r="N246" s="571">
        <v>0</v>
      </c>
      <c r="O246" s="582">
        <v>0</v>
      </c>
      <c r="P246" s="606">
        <v>0</v>
      </c>
      <c r="Q246" s="566">
        <v>2.5</v>
      </c>
    </row>
    <row r="247" spans="1:17" x14ac:dyDescent="0.25">
      <c r="A247" s="567">
        <f t="shared" si="13"/>
        <v>51591</v>
      </c>
      <c r="B247" s="596" t="str">
        <f>+asset_level_drivers!$B$1</f>
        <v>Farmar</v>
      </c>
      <c r="C247" s="591">
        <v>109</v>
      </c>
      <c r="D247" s="592">
        <v>20.481632493991984</v>
      </c>
      <c r="E247" s="592">
        <v>202.90185546509258</v>
      </c>
      <c r="F247" s="592">
        <v>25.362731933136573</v>
      </c>
      <c r="G247" s="592">
        <v>26.469651201156264</v>
      </c>
      <c r="H247" s="592">
        <v>15.349217720072708</v>
      </c>
      <c r="I247" s="592">
        <v>109.48136211812587</v>
      </c>
      <c r="J247" s="592">
        <v>19.007180923285745</v>
      </c>
      <c r="K247" s="484">
        <v>370.49970785161059</v>
      </c>
      <c r="L247" s="563">
        <f t="shared" si="12"/>
        <v>0</v>
      </c>
      <c r="M247" s="563">
        <v>0</v>
      </c>
      <c r="N247" s="563">
        <v>0</v>
      </c>
      <c r="O247" s="584">
        <v>0</v>
      </c>
      <c r="P247" s="606">
        <v>0</v>
      </c>
      <c r="Q247" s="574">
        <v>2.5</v>
      </c>
    </row>
    <row r="248" spans="1:17" x14ac:dyDescent="0.25">
      <c r="A248" s="575">
        <f t="shared" si="13"/>
        <v>51621</v>
      </c>
      <c r="B248" s="600" t="str">
        <f>+asset_level_drivers!$B$1</f>
        <v>Farmar</v>
      </c>
      <c r="C248" s="588">
        <v>109</v>
      </c>
      <c r="D248" s="589">
        <v>19.718770267593154</v>
      </c>
      <c r="E248" s="589">
        <v>195.34429594201004</v>
      </c>
      <c r="F248" s="589">
        <v>24.418036992751254</v>
      </c>
      <c r="G248" s="589">
        <v>25.483777461965836</v>
      </c>
      <c r="H248" s="589">
        <v>14.77751825193462</v>
      </c>
      <c r="I248" s="589">
        <v>105.40346983380304</v>
      </c>
      <c r="J248" s="589">
        <v>18.299213512813029</v>
      </c>
      <c r="K248" s="590">
        <v>358.43465133265448</v>
      </c>
      <c r="L248" s="571">
        <f t="shared" si="12"/>
        <v>0</v>
      </c>
      <c r="M248" s="571">
        <v>0</v>
      </c>
      <c r="N248" s="571">
        <v>0</v>
      </c>
      <c r="O248" s="582">
        <v>0</v>
      </c>
      <c r="P248" s="606">
        <v>0</v>
      </c>
      <c r="Q248" s="566">
        <v>2.5</v>
      </c>
    </row>
    <row r="249" spans="1:17" x14ac:dyDescent="0.25">
      <c r="A249" s="567">
        <f t="shared" si="13"/>
        <v>51652</v>
      </c>
      <c r="B249" s="596" t="str">
        <f>+asset_level_drivers!$B$1</f>
        <v>Farmar</v>
      </c>
      <c r="C249" s="591">
        <v>109</v>
      </c>
      <c r="D249" s="592">
        <v>20.271039833908148</v>
      </c>
      <c r="E249" s="592">
        <v>200.81511210270921</v>
      </c>
      <c r="F249" s="592">
        <v>25.101889012838651</v>
      </c>
      <c r="G249" s="592">
        <v>26.197529070281359</v>
      </c>
      <c r="H249" s="592">
        <v>15.191396677691237</v>
      </c>
      <c r="I249" s="592">
        <v>108.35540146497655</v>
      </c>
      <c r="J249" s="592">
        <v>18.811701643225092</v>
      </c>
      <c r="K249" s="484">
        <v>370.26584176274343</v>
      </c>
      <c r="L249" s="563">
        <f t="shared" si="12"/>
        <v>0</v>
      </c>
      <c r="M249" s="563">
        <v>0</v>
      </c>
      <c r="N249" s="563">
        <v>0</v>
      </c>
      <c r="O249" s="584">
        <v>0</v>
      </c>
      <c r="P249" s="606">
        <v>0</v>
      </c>
      <c r="Q249" s="574">
        <v>2.5</v>
      </c>
    </row>
    <row r="250" spans="1:17" x14ac:dyDescent="0.25">
      <c r="A250" s="575">
        <f t="shared" si="13"/>
        <v>51682</v>
      </c>
      <c r="B250" s="600" t="str">
        <f>+asset_level_drivers!$B$1</f>
        <v>Farmar</v>
      </c>
      <c r="C250" s="588">
        <v>109</v>
      </c>
      <c r="D250" s="589">
        <v>19.516021383849772</v>
      </c>
      <c r="E250" s="589">
        <v>193.33527847497629</v>
      </c>
      <c r="F250" s="589">
        <v>24.166909809372036</v>
      </c>
      <c r="G250" s="589">
        <v>25.221790638905652</v>
      </c>
      <c r="H250" s="589">
        <v>14.625575443665223</v>
      </c>
      <c r="I250" s="589">
        <v>104.3194483579728</v>
      </c>
      <c r="J250" s="589">
        <v>18.111015339925835</v>
      </c>
      <c r="K250" s="590">
        <v>358.20949188633972</v>
      </c>
      <c r="L250" s="571">
        <f t="shared" si="12"/>
        <v>0</v>
      </c>
      <c r="M250" s="571">
        <v>0</v>
      </c>
      <c r="N250" s="571">
        <v>0</v>
      </c>
      <c r="O250" s="582">
        <v>0</v>
      </c>
      <c r="P250" s="606">
        <v>0</v>
      </c>
      <c r="Q250" s="566">
        <v>2.5</v>
      </c>
    </row>
    <row r="251" spans="1:17" x14ac:dyDescent="0.25">
      <c r="A251" s="567">
        <f t="shared" si="13"/>
        <v>51713</v>
      </c>
      <c r="B251" s="596" t="str">
        <f>+asset_level_drivers!$B$1</f>
        <v>Farmar</v>
      </c>
      <c r="C251" s="591">
        <v>109</v>
      </c>
      <c r="D251" s="592">
        <v>20.062612508791467</v>
      </c>
      <c r="E251" s="592">
        <v>198.7498302620802</v>
      </c>
      <c r="F251" s="592">
        <v>24.843728782760024</v>
      </c>
      <c r="G251" s="592">
        <v>25.928204500037836</v>
      </c>
      <c r="H251" s="592">
        <v>15.035198367182209</v>
      </c>
      <c r="I251" s="592">
        <v>107.24102097519931</v>
      </c>
      <c r="J251" s="592">
        <v>18.618232808194328</v>
      </c>
      <c r="K251" s="484">
        <v>370.03437403468081</v>
      </c>
      <c r="L251" s="563">
        <f t="shared" si="12"/>
        <v>0</v>
      </c>
      <c r="M251" s="563">
        <v>0</v>
      </c>
      <c r="N251" s="563">
        <v>0</v>
      </c>
      <c r="O251" s="584">
        <v>0</v>
      </c>
      <c r="P251" s="599">
        <v>0</v>
      </c>
      <c r="Q251" s="574">
        <v>2.5</v>
      </c>
    </row>
    <row r="252" spans="1:17" x14ac:dyDescent="0.25">
      <c r="A252" s="575">
        <f t="shared" si="13"/>
        <v>51744</v>
      </c>
      <c r="B252" s="600" t="str">
        <f>+asset_level_drivers!$B$1</f>
        <v>Farmar</v>
      </c>
      <c r="C252" s="588">
        <v>109</v>
      </c>
      <c r="D252" s="589">
        <v>19.957513104860343</v>
      </c>
      <c r="E252" s="589">
        <v>197.70841469503836</v>
      </c>
      <c r="F252" s="589">
        <v>24.713551836879795</v>
      </c>
      <c r="G252" s="589">
        <v>25.792397519827528</v>
      </c>
      <c r="H252" s="589">
        <v>14.956435425133431</v>
      </c>
      <c r="I252" s="589">
        <v>106.67909612463836</v>
      </c>
      <c r="J252" s="589">
        <v>18.520676410527496</v>
      </c>
      <c r="K252" s="590">
        <v>369.91953329307154</v>
      </c>
      <c r="L252" s="571">
        <f t="shared" si="12"/>
        <v>0</v>
      </c>
      <c r="M252" s="571">
        <v>0</v>
      </c>
      <c r="N252" s="571">
        <v>0</v>
      </c>
      <c r="O252" s="582">
        <v>0</v>
      </c>
      <c r="P252" s="599">
        <v>0</v>
      </c>
      <c r="Q252" s="566">
        <v>2.5</v>
      </c>
    </row>
    <row r="253" spans="1:17" x14ac:dyDescent="0.25">
      <c r="A253" s="567">
        <f t="shared" si="13"/>
        <v>51774</v>
      </c>
      <c r="B253" s="596" t="str">
        <f>+asset_level_drivers!$B$1</f>
        <v>Farmar</v>
      </c>
      <c r="C253" s="591">
        <v>109</v>
      </c>
      <c r="D253" s="592">
        <v>19.21417233390639</v>
      </c>
      <c r="E253" s="592">
        <v>190.34429765867594</v>
      </c>
      <c r="F253" s="592">
        <v>23.793037207334493</v>
      </c>
      <c r="G253" s="592">
        <v>24.831748390288727</v>
      </c>
      <c r="H253" s="592">
        <v>14.399365604799247</v>
      </c>
      <c r="I253" s="592">
        <v>102.70558113587593</v>
      </c>
      <c r="J253" s="592">
        <v>17.830830058311797</v>
      </c>
      <c r="K253" s="484">
        <v>357.87607746325045</v>
      </c>
      <c r="L253" s="563">
        <f t="shared" si="12"/>
        <v>0</v>
      </c>
      <c r="M253" s="563">
        <v>0</v>
      </c>
      <c r="N253" s="563">
        <v>0</v>
      </c>
      <c r="O253" s="584">
        <v>0</v>
      </c>
      <c r="P253" s="599">
        <v>0</v>
      </c>
      <c r="Q253" s="574">
        <v>2.5</v>
      </c>
    </row>
    <row r="254" spans="1:17" x14ac:dyDescent="0.25">
      <c r="A254" s="575">
        <f t="shared" si="13"/>
        <v>51805</v>
      </c>
      <c r="B254" s="600" t="str">
        <f>+asset_level_drivers!$B$1</f>
        <v>Farmar</v>
      </c>
      <c r="C254" s="588">
        <v>109</v>
      </c>
      <c r="D254" s="589">
        <v>19.75230949286124</v>
      </c>
      <c r="E254" s="589">
        <v>195.67508428524206</v>
      </c>
      <c r="F254" s="589">
        <v>24.459385535655258</v>
      </c>
      <c r="G254" s="589">
        <v>25.527237917982308</v>
      </c>
      <c r="H254" s="589">
        <v>14.802653009671994</v>
      </c>
      <c r="I254" s="589">
        <v>105.58195592160557</v>
      </c>
      <c r="J254" s="589">
        <v>18.330200680834302</v>
      </c>
      <c r="K254" s="590">
        <v>369.6916174408762</v>
      </c>
      <c r="L254" s="571">
        <f t="shared" si="12"/>
        <v>0</v>
      </c>
      <c r="M254" s="571">
        <v>0</v>
      </c>
      <c r="N254" s="571">
        <v>0</v>
      </c>
      <c r="O254" s="582">
        <v>0</v>
      </c>
      <c r="P254" s="599">
        <v>0</v>
      </c>
      <c r="Q254" s="566">
        <v>2.5</v>
      </c>
    </row>
    <row r="255" spans="1:17" x14ac:dyDescent="0.25">
      <c r="A255" s="567">
        <f t="shared" si="13"/>
        <v>51835</v>
      </c>
      <c r="B255" s="596" t="str">
        <f>+asset_level_drivers!$B$1</f>
        <v>Farmar</v>
      </c>
      <c r="C255" s="591">
        <v>109</v>
      </c>
      <c r="D255" s="592">
        <v>19.016611776478715</v>
      </c>
      <c r="E255" s="592">
        <v>188.38670364185896</v>
      </c>
      <c r="F255" s="592">
        <v>23.54833795523237</v>
      </c>
      <c r="G255" s="592">
        <v>24.576464773820035</v>
      </c>
      <c r="H255" s="592">
        <v>14.251310999789329</v>
      </c>
      <c r="I255" s="592">
        <v>101.64930661860181</v>
      </c>
      <c r="J255" s="592">
        <v>17.647449065729486</v>
      </c>
      <c r="K255" s="484">
        <v>357.65664998907795</v>
      </c>
      <c r="L255" s="563">
        <f t="shared" si="12"/>
        <v>0</v>
      </c>
      <c r="M255" s="563">
        <v>0</v>
      </c>
      <c r="N255" s="563">
        <v>0</v>
      </c>
      <c r="O255" s="584">
        <v>0</v>
      </c>
      <c r="P255" s="605">
        <v>0</v>
      </c>
      <c r="Q255" s="574">
        <v>2.5</v>
      </c>
    </row>
    <row r="256" spans="1:17" x14ac:dyDescent="0.25">
      <c r="A256" s="575">
        <f t="shared" si="13"/>
        <v>51866</v>
      </c>
      <c r="B256" s="600" t="str">
        <f>+asset_level_drivers!$B$1</f>
        <v>Farmar</v>
      </c>
      <c r="C256" s="588">
        <v>109</v>
      </c>
      <c r="D256" s="589">
        <v>19.549215804669625</v>
      </c>
      <c r="E256" s="589">
        <v>193.66266605005939</v>
      </c>
      <c r="F256" s="589">
        <v>24.207833256257423</v>
      </c>
      <c r="G256" s="589">
        <v>25.264804298258419</v>
      </c>
      <c r="H256" s="589">
        <v>14.650451800196134</v>
      </c>
      <c r="I256" s="589">
        <v>104.49609946635468</v>
      </c>
      <c r="J256" s="589">
        <v>18.14168393513102</v>
      </c>
      <c r="K256" s="590">
        <v>369.46604268887165</v>
      </c>
      <c r="L256" s="571">
        <f t="shared" si="12"/>
        <v>0</v>
      </c>
      <c r="M256" s="571">
        <v>0</v>
      </c>
      <c r="N256" s="571">
        <v>0</v>
      </c>
      <c r="O256" s="582">
        <v>0</v>
      </c>
      <c r="P256" s="599">
        <v>0</v>
      </c>
      <c r="Q256" s="566">
        <v>2.5</v>
      </c>
    </row>
    <row r="257" spans="1:17" x14ac:dyDescent="0.25">
      <c r="A257" s="567">
        <f t="shared" si="13"/>
        <v>51897</v>
      </c>
      <c r="B257" s="596" t="str">
        <f>+asset_level_drivers!$B$1</f>
        <v>Farmar</v>
      </c>
      <c r="C257" s="591">
        <v>109</v>
      </c>
      <c r="D257" s="592">
        <v>19.44680588508168</v>
      </c>
      <c r="E257" s="592">
        <v>192.64790688013505</v>
      </c>
      <c r="F257" s="592">
        <v>24.080988360016882</v>
      </c>
      <c r="G257" s="592">
        <v>25.132472081526512</v>
      </c>
      <c r="H257" s="592">
        <v>14.573704394787331</v>
      </c>
      <c r="I257" s="592">
        <v>103.94855781923413</v>
      </c>
      <c r="J257" s="592">
        <v>18.046624621394816</v>
      </c>
      <c r="K257" s="484">
        <v>369.35412367007604</v>
      </c>
      <c r="L257" s="563">
        <f t="shared" si="12"/>
        <v>0</v>
      </c>
      <c r="M257" s="563">
        <v>0</v>
      </c>
      <c r="N257" s="563">
        <v>0</v>
      </c>
      <c r="O257" s="584">
        <v>0</v>
      </c>
      <c r="P257" s="606">
        <v>0</v>
      </c>
      <c r="Q257" s="574">
        <v>2.5</v>
      </c>
    </row>
    <row r="258" spans="1:17" x14ac:dyDescent="0.25">
      <c r="A258" s="575">
        <f t="shared" si="13"/>
        <v>51925</v>
      </c>
      <c r="B258" s="600" t="str">
        <f>+asset_level_drivers!$B$1</f>
        <v>Farmar</v>
      </c>
      <c r="C258" s="588">
        <v>109</v>
      </c>
      <c r="D258" s="589">
        <v>17.477279720391788</v>
      </c>
      <c r="E258" s="589">
        <v>173.13677733699177</v>
      </c>
      <c r="F258" s="589">
        <v>21.642097167123971</v>
      </c>
      <c r="G258" s="589">
        <v>22.587131616593147</v>
      </c>
      <c r="H258" s="589">
        <v>13.097714338034153</v>
      </c>
      <c r="I258" s="589">
        <v>93.420783029052217</v>
      </c>
      <c r="J258" s="589">
        <v>16.218885942543789</v>
      </c>
      <c r="K258" s="590">
        <v>333.50960785072726</v>
      </c>
      <c r="L258" s="571">
        <f t="shared" ref="L258:L321" si="14">+P258+O258</f>
        <v>0</v>
      </c>
      <c r="M258" s="571">
        <v>0</v>
      </c>
      <c r="N258" s="571">
        <v>0</v>
      </c>
      <c r="O258" s="582">
        <v>0</v>
      </c>
      <c r="P258" s="606">
        <v>0</v>
      </c>
      <c r="Q258" s="566">
        <v>2.5</v>
      </c>
    </row>
    <row r="259" spans="1:17" x14ac:dyDescent="0.25">
      <c r="A259" s="567">
        <f t="shared" ref="A259:A322" si="15">+EOMONTH(A258,1)</f>
        <v>51956</v>
      </c>
      <c r="B259" s="596" t="str">
        <f>+asset_level_drivers!$B$1</f>
        <v>Farmar</v>
      </c>
      <c r="C259" s="591">
        <v>109</v>
      </c>
      <c r="D259" s="592">
        <v>19.253376518800078</v>
      </c>
      <c r="E259" s="592">
        <v>190.73125812816346</v>
      </c>
      <c r="F259" s="592">
        <v>23.841407266020433</v>
      </c>
      <c r="G259" s="592">
        <v>24.882525916720994</v>
      </c>
      <c r="H259" s="592">
        <v>14.428745761368685</v>
      </c>
      <c r="I259" s="592">
        <v>102.9143764629973</v>
      </c>
      <c r="J259" s="592">
        <v>17.867079247048142</v>
      </c>
      <c r="K259" s="484">
        <v>369.13201175368454</v>
      </c>
      <c r="L259" s="563">
        <f t="shared" si="14"/>
        <v>0</v>
      </c>
      <c r="M259" s="563">
        <v>0</v>
      </c>
      <c r="N259" s="563">
        <v>0</v>
      </c>
      <c r="O259" s="584">
        <v>0</v>
      </c>
      <c r="P259" s="606">
        <v>0</v>
      </c>
      <c r="Q259" s="574">
        <v>2.5</v>
      </c>
    </row>
    <row r="260" spans="1:17" x14ac:dyDescent="0.25">
      <c r="A260" s="575">
        <f t="shared" si="15"/>
        <v>51986</v>
      </c>
      <c r="B260" s="600" t="str">
        <f>+asset_level_drivers!$B$1</f>
        <v>Farmar</v>
      </c>
      <c r="C260" s="588">
        <v>109</v>
      </c>
      <c r="D260" s="589">
        <v>18.536262158917761</v>
      </c>
      <c r="E260" s="589">
        <v>183.62702244242337</v>
      </c>
      <c r="F260" s="589">
        <v>22.953377805302921</v>
      </c>
      <c r="G260" s="589">
        <v>23.95576535310072</v>
      </c>
      <c r="H260" s="589">
        <v>13.891330375009563</v>
      </c>
      <c r="I260" s="589">
        <v>99.081087714108378</v>
      </c>
      <c r="J260" s="589">
        <v>17.201577728143818</v>
      </c>
      <c r="K260" s="590">
        <v>357.1178800723427</v>
      </c>
      <c r="L260" s="571">
        <f t="shared" si="14"/>
        <v>0</v>
      </c>
      <c r="M260" s="571">
        <v>0</v>
      </c>
      <c r="N260" s="571">
        <v>0</v>
      </c>
      <c r="O260" s="582">
        <v>0</v>
      </c>
      <c r="P260" s="606">
        <v>0</v>
      </c>
      <c r="Q260" s="566">
        <v>2.5</v>
      </c>
    </row>
    <row r="261" spans="1:17" x14ac:dyDescent="0.25">
      <c r="A261" s="567">
        <f t="shared" si="15"/>
        <v>52017</v>
      </c>
      <c r="B261" s="596" t="str">
        <f>+asset_level_drivers!$B$1</f>
        <v>Farmar</v>
      </c>
      <c r="C261" s="591">
        <v>109</v>
      </c>
      <c r="D261" s="592">
        <v>19.055412908009767</v>
      </c>
      <c r="E261" s="592">
        <v>188.7696855978316</v>
      </c>
      <c r="F261" s="592">
        <v>23.59621069972895</v>
      </c>
      <c r="G261" s="592">
        <v>24.626720280199201</v>
      </c>
      <c r="H261" s="592">
        <v>14.280389102612917</v>
      </c>
      <c r="I261" s="592">
        <v>101.85595522765686</v>
      </c>
      <c r="J261" s="592">
        <v>17.683325560357094</v>
      </c>
      <c r="K261" s="484">
        <v>368.91217623299048</v>
      </c>
      <c r="L261" s="563">
        <f t="shared" si="14"/>
        <v>0</v>
      </c>
      <c r="M261" s="563">
        <v>0</v>
      </c>
      <c r="N261" s="563">
        <v>0</v>
      </c>
      <c r="O261" s="584">
        <v>0</v>
      </c>
      <c r="P261" s="606">
        <v>0</v>
      </c>
      <c r="Q261" s="574">
        <v>2.5</v>
      </c>
    </row>
    <row r="262" spans="1:17" x14ac:dyDescent="0.25">
      <c r="A262" s="575">
        <f t="shared" si="15"/>
        <v>52047</v>
      </c>
      <c r="B262" s="600" t="str">
        <f>+asset_level_drivers!$B$1</f>
        <v>Farmar</v>
      </c>
      <c r="C262" s="588">
        <v>109</v>
      </c>
      <c r="D262" s="589">
        <v>18.345671939896974</v>
      </c>
      <c r="E262" s="589">
        <v>181.73851349910802</v>
      </c>
      <c r="F262" s="589">
        <v>22.717314187388503</v>
      </c>
      <c r="G262" s="589">
        <v>23.709487309424183</v>
      </c>
      <c r="H262" s="589">
        <v>13.7484994376844</v>
      </c>
      <c r="I262" s="589">
        <v>98.062089977431711</v>
      </c>
      <c r="J262" s="589">
        <v>17.024668398859674</v>
      </c>
      <c r="K262" s="590">
        <v>356.90623099076117</v>
      </c>
      <c r="L262" s="571">
        <f t="shared" si="14"/>
        <v>0</v>
      </c>
      <c r="M262" s="571">
        <v>0</v>
      </c>
      <c r="N262" s="571">
        <v>0</v>
      </c>
      <c r="O262" s="582">
        <v>0</v>
      </c>
      <c r="P262" s="606">
        <v>0</v>
      </c>
      <c r="Q262" s="566">
        <v>2.5</v>
      </c>
    </row>
    <row r="263" spans="1:17" x14ac:dyDescent="0.25">
      <c r="A263" s="567">
        <f t="shared" si="15"/>
        <v>52078</v>
      </c>
      <c r="B263" s="596" t="str">
        <f>+asset_level_drivers!$B$1</f>
        <v>Farmar</v>
      </c>
      <c r="C263" s="591">
        <v>109</v>
      </c>
      <c r="D263" s="592">
        <v>18.859484778051417</v>
      </c>
      <c r="E263" s="592">
        <v>186.82828721965481</v>
      </c>
      <c r="F263" s="592">
        <v>23.353535902456851</v>
      </c>
      <c r="G263" s="592">
        <v>24.373544462046443</v>
      </c>
      <c r="H263" s="592">
        <v>14.133557861250708</v>
      </c>
      <c r="I263" s="592">
        <v>100.80841951947166</v>
      </c>
      <c r="J263" s="592">
        <v>17.501461722130497</v>
      </c>
      <c r="K263" s="484">
        <v>368.69459763938505</v>
      </c>
      <c r="L263" s="563">
        <f t="shared" si="14"/>
        <v>0</v>
      </c>
      <c r="M263" s="563">
        <v>0</v>
      </c>
      <c r="N263" s="563">
        <v>0</v>
      </c>
      <c r="O263" s="584">
        <v>0</v>
      </c>
      <c r="P263" s="599">
        <v>0</v>
      </c>
      <c r="Q263" s="574">
        <v>2.5</v>
      </c>
    </row>
    <row r="264" spans="1:17" x14ac:dyDescent="0.25">
      <c r="A264" s="575">
        <f t="shared" si="15"/>
        <v>52109</v>
      </c>
      <c r="B264" s="600" t="str">
        <f>+asset_level_drivers!$B$1</f>
        <v>Farmar</v>
      </c>
      <c r="C264" s="588">
        <v>109</v>
      </c>
      <c r="D264" s="589">
        <v>18.760688088423162</v>
      </c>
      <c r="E264" s="589">
        <v>185.84933971081043</v>
      </c>
      <c r="F264" s="589">
        <v>23.231167463851303</v>
      </c>
      <c r="G264" s="589">
        <v>24.245880494014685</v>
      </c>
      <c r="H264" s="589">
        <v>14.059518260180266</v>
      </c>
      <c r="I264" s="589">
        <v>100.2802010541217</v>
      </c>
      <c r="J264" s="589">
        <v>17.409757127451684</v>
      </c>
      <c r="K264" s="590">
        <v>368.58664792633056</v>
      </c>
      <c r="L264" s="571">
        <f t="shared" si="14"/>
        <v>0</v>
      </c>
      <c r="M264" s="571">
        <v>0</v>
      </c>
      <c r="N264" s="571">
        <v>0</v>
      </c>
      <c r="O264" s="582">
        <v>0</v>
      </c>
      <c r="P264" s="599">
        <v>0</v>
      </c>
      <c r="Q264" s="566">
        <v>2.5</v>
      </c>
    </row>
    <row r="265" spans="1:17" x14ac:dyDescent="0.25">
      <c r="A265" s="567">
        <f t="shared" si="15"/>
        <v>52139</v>
      </c>
      <c r="B265" s="596" t="str">
        <f>+asset_level_drivers!$B$1</f>
        <v>Farmar</v>
      </c>
      <c r="C265" s="591">
        <v>109</v>
      </c>
      <c r="D265" s="592">
        <v>18.0619244990365</v>
      </c>
      <c r="E265" s="592">
        <v>178.92694306388512</v>
      </c>
      <c r="F265" s="592">
        <v>22.36586788298564</v>
      </c>
      <c r="G265" s="592">
        <v>23.342832067688466</v>
      </c>
      <c r="H265" s="592">
        <v>13.535855194186796</v>
      </c>
      <c r="I265" s="592">
        <v>96.545028636451462</v>
      </c>
      <c r="J265" s="592">
        <v>16.761289693828378</v>
      </c>
      <c r="K265" s="484">
        <v>356.59282555028017</v>
      </c>
      <c r="L265" s="563">
        <f t="shared" si="14"/>
        <v>0</v>
      </c>
      <c r="M265" s="563">
        <v>0</v>
      </c>
      <c r="N265" s="563">
        <v>0</v>
      </c>
      <c r="O265" s="584">
        <v>0</v>
      </c>
      <c r="P265" s="599">
        <v>0</v>
      </c>
      <c r="Q265" s="574">
        <v>2.5</v>
      </c>
    </row>
    <row r="266" spans="1:17" x14ac:dyDescent="0.25">
      <c r="A266" s="575">
        <f t="shared" si="15"/>
        <v>52170</v>
      </c>
      <c r="B266" s="600" t="str">
        <f>+asset_level_drivers!$B$1</f>
        <v>Farmar</v>
      </c>
      <c r="C266" s="588">
        <v>109</v>
      </c>
      <c r="D266" s="589">
        <v>18.567790347019329</v>
      </c>
      <c r="E266" s="589">
        <v>183.93797615709997</v>
      </c>
      <c r="F266" s="589">
        <v>22.992247019637496</v>
      </c>
      <c r="G266" s="589">
        <v>23.996619911968782</v>
      </c>
      <c r="H266" s="589">
        <v>13.914958033773205</v>
      </c>
      <c r="I266" s="589">
        <v>99.248871474194999</v>
      </c>
      <c r="J266" s="589">
        <v>17.230706853158857</v>
      </c>
      <c r="K266" s="590">
        <v>368.37240791280647</v>
      </c>
      <c r="L266" s="571">
        <f t="shared" si="14"/>
        <v>0</v>
      </c>
      <c r="M266" s="571">
        <v>0</v>
      </c>
      <c r="N266" s="571">
        <v>0</v>
      </c>
      <c r="O266" s="582">
        <v>0</v>
      </c>
      <c r="P266" s="599">
        <v>0</v>
      </c>
      <c r="Q266" s="566">
        <v>2.5</v>
      </c>
    </row>
    <row r="267" spans="1:17" x14ac:dyDescent="0.25">
      <c r="A267" s="567">
        <f t="shared" si="15"/>
        <v>52200</v>
      </c>
      <c r="B267" s="596" t="str">
        <f>+asset_level_drivers!$B$1</f>
        <v>Farmar</v>
      </c>
      <c r="C267" s="591">
        <v>109</v>
      </c>
      <c r="D267" s="592">
        <v>17.876211464835695</v>
      </c>
      <c r="E267" s="592">
        <v>177.08677293546046</v>
      </c>
      <c r="F267" s="592">
        <v>22.135846616932557</v>
      </c>
      <c r="G267" s="592">
        <v>23.102855305071163</v>
      </c>
      <c r="H267" s="592">
        <v>13.396679286395283</v>
      </c>
      <c r="I267" s="592">
        <v>95.552113457202751</v>
      </c>
      <c r="J267" s="592">
        <v>16.588908586319921</v>
      </c>
      <c r="K267" s="484">
        <v>356.38656099821389</v>
      </c>
      <c r="L267" s="563">
        <f t="shared" si="14"/>
        <v>0</v>
      </c>
      <c r="M267" s="563">
        <v>0</v>
      </c>
      <c r="N267" s="563">
        <v>0</v>
      </c>
      <c r="O267" s="584">
        <v>0</v>
      </c>
      <c r="P267" s="605">
        <v>0</v>
      </c>
      <c r="Q267" s="574">
        <v>2.5</v>
      </c>
    </row>
    <row r="268" spans="1:17" x14ac:dyDescent="0.25">
      <c r="A268" s="575">
        <f t="shared" si="15"/>
        <v>52231</v>
      </c>
      <c r="B268" s="600" t="str">
        <f>+asset_level_drivers!$B$1</f>
        <v>Farmar</v>
      </c>
      <c r="C268" s="588">
        <v>109</v>
      </c>
      <c r="D268" s="589">
        <v>18.376875998292363</v>
      </c>
      <c r="E268" s="589">
        <v>182.04627036170223</v>
      </c>
      <c r="F268" s="589">
        <v>22.755783795212778</v>
      </c>
      <c r="G268" s="589">
        <v>23.749921861639283</v>
      </c>
      <c r="H268" s="589">
        <v>13.771884189178264</v>
      </c>
      <c r="I268" s="589">
        <v>98.228148786705688</v>
      </c>
      <c r="J268" s="589">
        <v>17.053498053247516</v>
      </c>
      <c r="K268" s="590">
        <v>368.16036670684815</v>
      </c>
      <c r="L268" s="571">
        <f t="shared" si="14"/>
        <v>0</v>
      </c>
      <c r="M268" s="571">
        <v>0</v>
      </c>
      <c r="N268" s="571">
        <v>0</v>
      </c>
      <c r="O268" s="582">
        <v>0</v>
      </c>
      <c r="P268" s="599">
        <v>0</v>
      </c>
      <c r="Q268" s="566">
        <v>2.5</v>
      </c>
    </row>
    <row r="269" spans="1:17" x14ac:dyDescent="0.25">
      <c r="A269" s="567">
        <f t="shared" si="15"/>
        <v>52262</v>
      </c>
      <c r="B269" s="596" t="str">
        <f>+asset_level_drivers!$B$1</f>
        <v>Farmar</v>
      </c>
      <c r="C269" s="591">
        <v>109</v>
      </c>
      <c r="D269" s="592">
        <v>18.280607505910325</v>
      </c>
      <c r="E269" s="592">
        <v>181.09238026660088</v>
      </c>
      <c r="F269" s="592">
        <v>22.63654753332511</v>
      </c>
      <c r="G269" s="592">
        <v>23.625524309611798</v>
      </c>
      <c r="H269" s="592">
        <v>13.699739253974077</v>
      </c>
      <c r="I269" s="592">
        <v>97.713450748665068</v>
      </c>
      <c r="J269" s="592">
        <v>16.964140754976576</v>
      </c>
      <c r="K269" s="484">
        <v>368.05516206761405</v>
      </c>
      <c r="L269" s="563">
        <f t="shared" si="14"/>
        <v>0</v>
      </c>
      <c r="M269" s="563">
        <v>0</v>
      </c>
      <c r="N269" s="563">
        <v>0</v>
      </c>
      <c r="O269" s="584">
        <v>0</v>
      </c>
      <c r="P269" s="606">
        <v>0</v>
      </c>
      <c r="Q269" s="574">
        <v>2.5</v>
      </c>
    </row>
    <row r="270" spans="1:17" x14ac:dyDescent="0.25">
      <c r="A270" s="575">
        <f t="shared" si="15"/>
        <v>52290</v>
      </c>
      <c r="B270" s="600" t="str">
        <f>+asset_level_drivers!$B$1</f>
        <v>Farmar</v>
      </c>
      <c r="C270" s="588">
        <v>109</v>
      </c>
      <c r="D270" s="589">
        <v>16.429191172032148</v>
      </c>
      <c r="E270" s="589">
        <v>162.75158042107012</v>
      </c>
      <c r="F270" s="589">
        <v>20.343947552633765</v>
      </c>
      <c r="G270" s="589">
        <v>21.232802939606252</v>
      </c>
      <c r="H270" s="589">
        <v>12.312262332516232</v>
      </c>
      <c r="I270" s="589">
        <v>87.817160028100062</v>
      </c>
      <c r="J270" s="589">
        <v>15.246034727100703</v>
      </c>
      <c r="K270" s="590">
        <v>332.342387589304</v>
      </c>
      <c r="L270" s="571">
        <f t="shared" si="14"/>
        <v>0</v>
      </c>
      <c r="M270" s="571">
        <v>0</v>
      </c>
      <c r="N270" s="571">
        <v>0</v>
      </c>
      <c r="O270" s="582">
        <v>0</v>
      </c>
      <c r="P270" s="606">
        <v>0</v>
      </c>
      <c r="Q270" s="566">
        <v>2.5</v>
      </c>
    </row>
    <row r="271" spans="1:17" x14ac:dyDescent="0.25">
      <c r="A271" s="567">
        <f t="shared" si="15"/>
        <v>52321</v>
      </c>
      <c r="B271" s="596" t="str">
        <f>+asset_level_drivers!$B$1</f>
        <v>Farmar</v>
      </c>
      <c r="C271" s="591">
        <v>109</v>
      </c>
      <c r="D271" s="592">
        <v>18.098777917353974</v>
      </c>
      <c r="E271" s="592">
        <v>179.29069930404287</v>
      </c>
      <c r="F271" s="592">
        <v>22.411337413005359</v>
      </c>
      <c r="G271" s="592">
        <v>23.390564964048703</v>
      </c>
      <c r="H271" s="592">
        <v>13.563473653879877</v>
      </c>
      <c r="I271" s="592">
        <v>96.74130347366355</v>
      </c>
      <c r="J271" s="592">
        <v>16.795365186399923</v>
      </c>
      <c r="K271" s="484">
        <v>367.84637727275646</v>
      </c>
      <c r="L271" s="563">
        <f t="shared" si="14"/>
        <v>0</v>
      </c>
      <c r="M271" s="563">
        <v>0</v>
      </c>
      <c r="N271" s="563">
        <v>0</v>
      </c>
      <c r="O271" s="584">
        <v>0</v>
      </c>
      <c r="P271" s="606">
        <v>0</v>
      </c>
      <c r="Q271" s="574">
        <v>2.5</v>
      </c>
    </row>
    <row r="272" spans="1:17" x14ac:dyDescent="0.25">
      <c r="A272" s="575">
        <f t="shared" si="15"/>
        <v>52351</v>
      </c>
      <c r="B272" s="600" t="str">
        <f>+asset_level_drivers!$B$1</f>
        <v>Farmar</v>
      </c>
      <c r="C272" s="588">
        <v>109</v>
      </c>
      <c r="D272" s="589">
        <v>17.424667964015207</v>
      </c>
      <c r="E272" s="589">
        <v>172.61259530283357</v>
      </c>
      <c r="F272" s="589">
        <v>21.576574412854196</v>
      </c>
      <c r="G272" s="589">
        <v>22.519373138826953</v>
      </c>
      <c r="H272" s="589">
        <v>13.058286362578757</v>
      </c>
      <c r="I272" s="589">
        <v>93.1379459748225</v>
      </c>
      <c r="J272" s="589">
        <v>16.169782287295572</v>
      </c>
      <c r="K272" s="590">
        <v>355.88011737622713</v>
      </c>
      <c r="L272" s="571">
        <f t="shared" si="14"/>
        <v>0</v>
      </c>
      <c r="M272" s="571">
        <v>0</v>
      </c>
      <c r="N272" s="571">
        <v>0</v>
      </c>
      <c r="O272" s="582">
        <v>0</v>
      </c>
      <c r="P272" s="606">
        <v>0</v>
      </c>
      <c r="Q272" s="566">
        <v>2.5</v>
      </c>
    </row>
    <row r="273" spans="1:17" x14ac:dyDescent="0.25">
      <c r="A273" s="567">
        <f t="shared" si="15"/>
        <v>52382</v>
      </c>
      <c r="B273" s="596" t="str">
        <f>+asset_level_drivers!$B$1</f>
        <v>Farmar</v>
      </c>
      <c r="C273" s="591">
        <v>109</v>
      </c>
      <c r="D273" s="592">
        <v>17.91268599776917</v>
      </c>
      <c r="E273" s="592">
        <v>177.44678923619543</v>
      </c>
      <c r="F273" s="592">
        <v>22.180848654524429</v>
      </c>
      <c r="G273" s="592">
        <v>23.150097481797708</v>
      </c>
      <c r="H273" s="592">
        <v>13.42401380415885</v>
      </c>
      <c r="I273" s="592">
        <v>95.74637030566204</v>
      </c>
      <c r="J273" s="592">
        <v>16.622633733621882</v>
      </c>
      <c r="K273" s="484">
        <v>367.63973173442639</v>
      </c>
      <c r="L273" s="563">
        <f t="shared" si="14"/>
        <v>0</v>
      </c>
      <c r="M273" s="563">
        <v>0</v>
      </c>
      <c r="N273" s="563">
        <v>0</v>
      </c>
      <c r="O273" s="584">
        <v>0</v>
      </c>
      <c r="P273" s="606">
        <v>0</v>
      </c>
      <c r="Q273" s="574">
        <v>2.5</v>
      </c>
    </row>
    <row r="274" spans="1:17" x14ac:dyDescent="0.25">
      <c r="A274" s="575">
        <f t="shared" si="15"/>
        <v>52412</v>
      </c>
      <c r="B274" s="600" t="str">
        <f>+asset_level_drivers!$B$1</f>
        <v>Farmar</v>
      </c>
      <c r="C274" s="588">
        <v>109</v>
      </c>
      <c r="D274" s="589">
        <v>17.245507260397435</v>
      </c>
      <c r="E274" s="589">
        <v>170.83736618291536</v>
      </c>
      <c r="F274" s="589">
        <v>21.35467077286442</v>
      </c>
      <c r="G274" s="589">
        <v>22.287861973155344</v>
      </c>
      <c r="H274" s="589">
        <v>12.924020861646778</v>
      </c>
      <c r="I274" s="589">
        <v>92.180071530180754</v>
      </c>
      <c r="J274" s="589">
        <v>16.003484640656382</v>
      </c>
      <c r="K274" s="590">
        <v>355.68116685164597</v>
      </c>
      <c r="L274" s="571">
        <f t="shared" si="14"/>
        <v>0</v>
      </c>
      <c r="M274" s="571">
        <v>0</v>
      </c>
      <c r="N274" s="571">
        <v>0</v>
      </c>
      <c r="O274" s="582">
        <v>0</v>
      </c>
      <c r="P274" s="606">
        <v>0</v>
      </c>
      <c r="Q274" s="566">
        <v>2.5</v>
      </c>
    </row>
    <row r="275" spans="1:17" x14ac:dyDescent="0.25">
      <c r="A275" s="567">
        <f t="shared" si="15"/>
        <v>52443</v>
      </c>
      <c r="B275" s="596" t="str">
        <f>+asset_level_drivers!$B$1</f>
        <v>Farmar</v>
      </c>
      <c r="C275" s="591">
        <v>109</v>
      </c>
      <c r="D275" s="592">
        <v>17.728507492232534</v>
      </c>
      <c r="E275" s="592">
        <v>175.62184317536796</v>
      </c>
      <c r="F275" s="592">
        <v>21.952730396920995</v>
      </c>
      <c r="G275" s="592">
        <v>22.912102133508043</v>
      </c>
      <c r="H275" s="592">
        <v>13.285987893300977</v>
      </c>
      <c r="I275" s="592">
        <v>94.761669697215055</v>
      </c>
      <c r="J275" s="592">
        <v>16.451678766877613</v>
      </c>
      <c r="K275" s="484">
        <v>367.43520598401517</v>
      </c>
      <c r="L275" s="563">
        <f t="shared" si="14"/>
        <v>0</v>
      </c>
      <c r="M275" s="563">
        <v>0</v>
      </c>
      <c r="N275" s="563">
        <v>0</v>
      </c>
      <c r="O275" s="584">
        <v>0</v>
      </c>
      <c r="P275" s="599">
        <v>0</v>
      </c>
      <c r="Q275" s="574">
        <v>2.5</v>
      </c>
    </row>
    <row r="276" spans="1:17" x14ac:dyDescent="0.25">
      <c r="A276" s="575">
        <f t="shared" si="15"/>
        <v>52474</v>
      </c>
      <c r="B276" s="600" t="str">
        <f>+asset_level_drivers!$B$1</f>
        <v>Farmar</v>
      </c>
      <c r="C276" s="588">
        <v>109</v>
      </c>
      <c r="D276" s="589">
        <v>17.635635546178317</v>
      </c>
      <c r="E276" s="589">
        <v>174.70161658104689</v>
      </c>
      <c r="F276" s="589">
        <v>21.837702072630861</v>
      </c>
      <c r="G276" s="589">
        <v>22.792092921107468</v>
      </c>
      <c r="H276" s="589">
        <v>13.216388376734553</v>
      </c>
      <c r="I276" s="589">
        <v>94.26513574106832</v>
      </c>
      <c r="J276" s="589">
        <v>16.365474955046587</v>
      </c>
      <c r="K276" s="590">
        <v>367.33373416418777</v>
      </c>
      <c r="L276" s="571">
        <f t="shared" si="14"/>
        <v>0</v>
      </c>
      <c r="M276" s="571">
        <v>0</v>
      </c>
      <c r="N276" s="571">
        <v>0</v>
      </c>
      <c r="O276" s="582">
        <v>0</v>
      </c>
      <c r="P276" s="599">
        <v>0</v>
      </c>
      <c r="Q276" s="566">
        <v>2.5</v>
      </c>
    </row>
    <row r="277" spans="1:17" x14ac:dyDescent="0.25">
      <c r="A277" s="567">
        <f t="shared" si="15"/>
        <v>52504</v>
      </c>
      <c r="B277" s="596" t="str">
        <f>+asset_level_drivers!$B$1</f>
        <v>Farmar</v>
      </c>
      <c r="C277" s="591">
        <v>109</v>
      </c>
      <c r="D277" s="592">
        <v>16.978775883876111</v>
      </c>
      <c r="E277" s="592">
        <v>168.19444420515381</v>
      </c>
      <c r="F277" s="592">
        <v>21.024305525644227</v>
      </c>
      <c r="G277" s="592">
        <v>21.943191448951907</v>
      </c>
      <c r="H277" s="592">
        <v>12.72412869132288</v>
      </c>
      <c r="I277" s="592">
        <v>90.754009173905033</v>
      </c>
      <c r="J277" s="592">
        <v>15.755904370469624</v>
      </c>
      <c r="K277" s="484">
        <v>355.38656376487324</v>
      </c>
      <c r="L277" s="563">
        <f t="shared" si="14"/>
        <v>0</v>
      </c>
      <c r="M277" s="563">
        <v>0</v>
      </c>
      <c r="N277" s="563">
        <v>0</v>
      </c>
      <c r="O277" s="584">
        <v>0</v>
      </c>
      <c r="P277" s="599">
        <v>0</v>
      </c>
      <c r="Q277" s="574">
        <v>2.5</v>
      </c>
    </row>
    <row r="278" spans="1:17" x14ac:dyDescent="0.25">
      <c r="A278" s="575">
        <f t="shared" si="15"/>
        <v>52535</v>
      </c>
      <c r="B278" s="600" t="str">
        <f>+asset_level_drivers!$B$1</f>
        <v>Farmar</v>
      </c>
      <c r="C278" s="588">
        <v>109</v>
      </c>
      <c r="D278" s="589">
        <v>17.454305698305195</v>
      </c>
      <c r="E278" s="589">
        <v>172.9049037082971</v>
      </c>
      <c r="F278" s="589">
        <v>21.613112963537137</v>
      </c>
      <c r="G278" s="589">
        <v>22.557778050631484</v>
      </c>
      <c r="H278" s="589">
        <v>13.080497289197039</v>
      </c>
      <c r="I278" s="589">
        <v>93.295669137655921</v>
      </c>
      <c r="J278" s="589">
        <v>16.197164780843043</v>
      </c>
      <c r="K278" s="590">
        <v>367.13234858583149</v>
      </c>
      <c r="L278" s="571">
        <f t="shared" si="14"/>
        <v>0</v>
      </c>
      <c r="M278" s="571">
        <v>0</v>
      </c>
      <c r="N278" s="571">
        <v>0</v>
      </c>
      <c r="O278" s="582">
        <v>0</v>
      </c>
      <c r="P278" s="599">
        <v>0</v>
      </c>
      <c r="Q278" s="566">
        <v>2.5</v>
      </c>
    </row>
    <row r="279" spans="1:17" x14ac:dyDescent="0.25">
      <c r="A279" s="567">
        <f t="shared" si="15"/>
        <v>52565</v>
      </c>
      <c r="B279" s="596" t="str">
        <f>+asset_level_drivers!$B$1</f>
        <v>Farmar</v>
      </c>
      <c r="C279" s="591">
        <v>109</v>
      </c>
      <c r="D279" s="592">
        <v>16.804199882734348</v>
      </c>
      <c r="E279" s="592">
        <v>166.46465430040053</v>
      </c>
      <c r="F279" s="592">
        <v>20.808081787550066</v>
      </c>
      <c r="G279" s="592">
        <v>21.717603738336521</v>
      </c>
      <c r="H279" s="592">
        <v>12.593299029624253</v>
      </c>
      <c r="I279" s="592">
        <v>89.820652726688337</v>
      </c>
      <c r="J279" s="592">
        <v>15.593863320605612</v>
      </c>
      <c r="K279" s="484">
        <v>355.19267720272666</v>
      </c>
      <c r="L279" s="563">
        <f t="shared" si="14"/>
        <v>0</v>
      </c>
      <c r="M279" s="563">
        <v>0</v>
      </c>
      <c r="N279" s="563">
        <v>0</v>
      </c>
      <c r="O279" s="584">
        <v>0</v>
      </c>
      <c r="P279" s="605">
        <v>0</v>
      </c>
      <c r="Q279" s="574">
        <v>2.5</v>
      </c>
    </row>
    <row r="280" spans="1:17" x14ac:dyDescent="0.25">
      <c r="A280" s="575">
        <f t="shared" si="15"/>
        <v>52596</v>
      </c>
      <c r="B280" s="600" t="str">
        <f>+asset_level_drivers!$B$1</f>
        <v>Farmar</v>
      </c>
      <c r="C280" s="588">
        <v>109</v>
      </c>
      <c r="D280" s="589">
        <v>17.274840300050304</v>
      </c>
      <c r="E280" s="589">
        <v>171.12666942517549</v>
      </c>
      <c r="F280" s="589">
        <v>21.390833678146937</v>
      </c>
      <c r="G280" s="589">
        <v>22.325872061982988</v>
      </c>
      <c r="H280" s="589">
        <v>12.946003445903937</v>
      </c>
      <c r="I280" s="589">
        <v>92.336173173289083</v>
      </c>
      <c r="J280" s="589">
        <v>16.030585620362686</v>
      </c>
      <c r="K280" s="590">
        <v>366.93303011562949</v>
      </c>
      <c r="L280" s="571">
        <f t="shared" si="14"/>
        <v>0</v>
      </c>
      <c r="M280" s="571">
        <v>0</v>
      </c>
      <c r="N280" s="571">
        <v>0</v>
      </c>
      <c r="O280" s="582">
        <v>0</v>
      </c>
      <c r="P280" s="599">
        <v>0</v>
      </c>
      <c r="Q280" s="566">
        <v>2.5</v>
      </c>
    </row>
    <row r="281" spans="1:17" x14ac:dyDescent="0.25">
      <c r="A281" s="567">
        <f t="shared" si="15"/>
        <v>52627</v>
      </c>
      <c r="B281" s="596" t="str">
        <f>+asset_level_drivers!$B$1</f>
        <v>Farmar</v>
      </c>
      <c r="C281" s="591">
        <v>109</v>
      </c>
      <c r="D281" s="592">
        <v>17.184344936530362</v>
      </c>
      <c r="E281" s="592">
        <v>170.22999717817538</v>
      </c>
      <c r="F281" s="592">
        <v>21.278749647271923</v>
      </c>
      <c r="G281" s="592">
        <v>22.208933410666507</v>
      </c>
      <c r="H281" s="592">
        <v>12.8781849730487</v>
      </c>
      <c r="I281" s="592">
        <v>91.85234862299076</v>
      </c>
      <c r="J281" s="592">
        <v>15.94658830260256</v>
      </c>
      <c r="K281" s="484">
        <v>366.83414046317654</v>
      </c>
      <c r="L281" s="563">
        <f t="shared" si="14"/>
        <v>0</v>
      </c>
      <c r="M281" s="563">
        <v>0</v>
      </c>
      <c r="N281" s="563">
        <v>0</v>
      </c>
      <c r="O281" s="584">
        <v>0</v>
      </c>
      <c r="P281" s="606">
        <v>0</v>
      </c>
      <c r="Q281" s="574">
        <v>2.5</v>
      </c>
    </row>
    <row r="282" spans="1:17" x14ac:dyDescent="0.25">
      <c r="A282" s="575">
        <f t="shared" si="15"/>
        <v>52656</v>
      </c>
      <c r="B282" s="600" t="str">
        <f>+asset_level_drivers!$B$1</f>
        <v>Farmar</v>
      </c>
      <c r="C282" s="588">
        <v>109</v>
      </c>
      <c r="D282" s="589">
        <v>15.994171421848117</v>
      </c>
      <c r="E282" s="589">
        <v>158.43981553029775</v>
      </c>
      <c r="F282" s="589">
        <v>19.804976941287219</v>
      </c>
      <c r="G282" s="589">
        <v>20.670776244464424</v>
      </c>
      <c r="H282" s="589">
        <v>11.986252535198316</v>
      </c>
      <c r="I282" s="589">
        <v>85.490626875937323</v>
      </c>
      <c r="J282" s="589">
        <v>14.842122721516896</v>
      </c>
      <c r="K282" s="590">
        <v>343.07538423638596</v>
      </c>
      <c r="L282" s="571">
        <f t="shared" si="14"/>
        <v>0</v>
      </c>
      <c r="M282" s="571">
        <v>0</v>
      </c>
      <c r="N282" s="571">
        <v>0</v>
      </c>
      <c r="O282" s="582">
        <v>0</v>
      </c>
      <c r="P282" s="606">
        <v>0</v>
      </c>
      <c r="Q282" s="566">
        <v>2.5</v>
      </c>
    </row>
    <row r="283" spans="1:17" x14ac:dyDescent="0.25">
      <c r="A283" s="567">
        <f t="shared" si="15"/>
        <v>52687</v>
      </c>
      <c r="B283" s="596" t="str">
        <f>+asset_level_drivers!$B$1</f>
        <v>Farmar</v>
      </c>
      <c r="C283" s="591">
        <v>109</v>
      </c>
      <c r="D283" s="592">
        <v>17.010537151530183</v>
      </c>
      <c r="E283" s="592">
        <v>168.50782811869172</v>
      </c>
      <c r="F283" s="592">
        <v>21.063478514836465</v>
      </c>
      <c r="G283" s="592">
        <v>21.984337685940382</v>
      </c>
      <c r="H283" s="592">
        <v>12.747931023116054</v>
      </c>
      <c r="I283" s="592">
        <v>90.923104215650184</v>
      </c>
      <c r="J283" s="592">
        <v>15.785261148550379</v>
      </c>
      <c r="K283" s="484">
        <v>366.6378788508365</v>
      </c>
      <c r="L283" s="563">
        <f t="shared" si="14"/>
        <v>0</v>
      </c>
      <c r="M283" s="563">
        <v>0</v>
      </c>
      <c r="N283" s="563">
        <v>0</v>
      </c>
      <c r="O283" s="584">
        <v>0</v>
      </c>
      <c r="P283" s="606">
        <v>0</v>
      </c>
      <c r="Q283" s="574">
        <v>2.5</v>
      </c>
    </row>
    <row r="284" spans="1:17" x14ac:dyDescent="0.25">
      <c r="A284" s="575">
        <f t="shared" si="15"/>
        <v>52717</v>
      </c>
      <c r="B284" s="600" t="str">
        <f>+asset_level_drivers!$B$1</f>
        <v>Farmar</v>
      </c>
      <c r="C284" s="588">
        <v>109</v>
      </c>
      <c r="D284" s="589">
        <v>16.376960025135556</v>
      </c>
      <c r="E284" s="589">
        <v>162.23135854393192</v>
      </c>
      <c r="F284" s="589">
        <v>20.27891981799149</v>
      </c>
      <c r="G284" s="589">
        <v>21.16552141090278</v>
      </c>
      <c r="H284" s="589">
        <v>12.27311959105165</v>
      </c>
      <c r="I284" s="589">
        <v>87.536459787177236</v>
      </c>
      <c r="J284" s="589">
        <v>15.197302046384937</v>
      </c>
      <c r="K284" s="590">
        <v>354.71661874068405</v>
      </c>
      <c r="L284" s="571">
        <f t="shared" si="14"/>
        <v>0</v>
      </c>
      <c r="M284" s="571">
        <v>0</v>
      </c>
      <c r="N284" s="571">
        <v>0</v>
      </c>
      <c r="O284" s="582">
        <v>0</v>
      </c>
      <c r="P284" s="606">
        <v>0</v>
      </c>
      <c r="Q284" s="566">
        <v>2.5</v>
      </c>
    </row>
    <row r="285" spans="1:17" x14ac:dyDescent="0.25">
      <c r="A285" s="567">
        <f t="shared" si="15"/>
        <v>52748</v>
      </c>
      <c r="B285" s="596" t="str">
        <f>+asset_level_drivers!$B$1</f>
        <v>Farmar</v>
      </c>
      <c r="C285" s="591">
        <v>109</v>
      </c>
      <c r="D285" s="592">
        <v>16.83563462029873</v>
      </c>
      <c r="E285" s="592">
        <v>166.77481626755616</v>
      </c>
      <c r="F285" s="592">
        <v>20.84685203344452</v>
      </c>
      <c r="G285" s="592">
        <v>21.75832697006301</v>
      </c>
      <c r="H285" s="592">
        <v>12.616856655267158</v>
      </c>
      <c r="I285" s="592">
        <v>89.988009277290587</v>
      </c>
      <c r="J285" s="592">
        <v>15.622918277307395</v>
      </c>
      <c r="K285" s="484">
        <v>366.44363424361376</v>
      </c>
      <c r="L285" s="563">
        <f t="shared" si="14"/>
        <v>0</v>
      </c>
      <c r="M285" s="563">
        <v>0</v>
      </c>
      <c r="N285" s="563">
        <v>0</v>
      </c>
      <c r="O285" s="584">
        <v>0</v>
      </c>
      <c r="P285" s="606">
        <v>0</v>
      </c>
      <c r="Q285" s="574">
        <v>2.5</v>
      </c>
    </row>
    <row r="286" spans="1:17" x14ac:dyDescent="0.25">
      <c r="A286" s="575">
        <f t="shared" si="15"/>
        <v>52778</v>
      </c>
      <c r="B286" s="600" t="str">
        <f>+asset_level_drivers!$B$1</f>
        <v>Farmar</v>
      </c>
      <c r="C286" s="588">
        <v>109</v>
      </c>
      <c r="D286" s="589">
        <v>16.208571947310805</v>
      </c>
      <c r="E286" s="589">
        <v>160.56289695398232</v>
      </c>
      <c r="F286" s="589">
        <v>20.07036211924779</v>
      </c>
      <c r="G286" s="589">
        <v>20.947928563016891</v>
      </c>
      <c r="H286" s="589">
        <v>12.146927244384223</v>
      </c>
      <c r="I286" s="589">
        <v>86.636194744796285</v>
      </c>
      <c r="J286" s="589">
        <v>15.041006032082688</v>
      </c>
      <c r="K286" s="590">
        <v>354.52960622285542</v>
      </c>
      <c r="L286" s="571">
        <f t="shared" si="14"/>
        <v>0</v>
      </c>
      <c r="M286" s="571">
        <v>0</v>
      </c>
      <c r="N286" s="571">
        <v>0</v>
      </c>
      <c r="O286" s="582">
        <v>0</v>
      </c>
      <c r="P286" s="606">
        <v>0</v>
      </c>
      <c r="Q286" s="566">
        <v>2.5</v>
      </c>
    </row>
    <row r="287" spans="1:17" x14ac:dyDescent="0.25">
      <c r="A287" s="567">
        <f t="shared" si="15"/>
        <v>52809</v>
      </c>
      <c r="B287" s="596" t="str">
        <f>+asset_level_drivers!$B$1</f>
        <v>Farmar</v>
      </c>
      <c r="C287" s="591">
        <v>109</v>
      </c>
      <c r="D287" s="592">
        <v>16.662530451947184</v>
      </c>
      <c r="E287" s="592">
        <v>165.05962784930716</v>
      </c>
      <c r="F287" s="592">
        <v>20.632453481163395</v>
      </c>
      <c r="G287" s="592">
        <v>21.534639764881895</v>
      </c>
      <c r="H287" s="592">
        <v>12.487130005349998</v>
      </c>
      <c r="I287" s="592">
        <v>89.062531469861483</v>
      </c>
      <c r="J287" s="592">
        <v>15.462245046850953</v>
      </c>
      <c r="K287" s="484">
        <v>366.25138173314139</v>
      </c>
      <c r="L287" s="563">
        <f t="shared" si="14"/>
        <v>0</v>
      </c>
      <c r="M287" s="563">
        <v>0</v>
      </c>
      <c r="N287" s="563">
        <v>0</v>
      </c>
      <c r="O287" s="584">
        <v>0</v>
      </c>
      <c r="P287" s="599">
        <v>0</v>
      </c>
      <c r="Q287" s="574">
        <v>2.5</v>
      </c>
    </row>
    <row r="288" spans="1:17" x14ac:dyDescent="0.25">
      <c r="A288" s="575">
        <f t="shared" si="15"/>
        <v>52840</v>
      </c>
      <c r="B288" s="600" t="str">
        <f>+asset_level_drivers!$B$1</f>
        <v>Farmar</v>
      </c>
      <c r="C288" s="588">
        <v>109</v>
      </c>
      <c r="D288" s="589">
        <v>16.575242736160828</v>
      </c>
      <c r="E288" s="589">
        <v>164.19474638992889</v>
      </c>
      <c r="F288" s="589">
        <v>20.524343298741112</v>
      </c>
      <c r="G288" s="589">
        <v>21.4218454371292</v>
      </c>
      <c r="H288" s="589">
        <v>12.421715387922134</v>
      </c>
      <c r="I288" s="589">
        <v>88.595860526777187</v>
      </c>
      <c r="J288" s="589">
        <v>15.381225785898819</v>
      </c>
      <c r="K288" s="590">
        <v>366.15599471242808</v>
      </c>
      <c r="L288" s="571">
        <f t="shared" si="14"/>
        <v>0</v>
      </c>
      <c r="M288" s="571">
        <v>0</v>
      </c>
      <c r="N288" s="571">
        <v>0</v>
      </c>
      <c r="O288" s="582">
        <v>0</v>
      </c>
      <c r="P288" s="599">
        <v>0</v>
      </c>
      <c r="Q288" s="566">
        <v>2.5</v>
      </c>
    </row>
    <row r="289" spans="1:17" x14ac:dyDescent="0.25">
      <c r="A289" s="567">
        <f t="shared" si="15"/>
        <v>52870</v>
      </c>
      <c r="B289" s="596" t="str">
        <f>+asset_level_drivers!$B$1</f>
        <v>Farmar</v>
      </c>
      <c r="C289" s="591">
        <v>109</v>
      </c>
      <c r="D289" s="592">
        <v>15.957878669370363</v>
      </c>
      <c r="E289" s="592">
        <v>158.07892808020799</v>
      </c>
      <c r="F289" s="592">
        <v>19.759866010025998</v>
      </c>
      <c r="G289" s="592">
        <v>20.623979431983912</v>
      </c>
      <c r="H289" s="592">
        <v>11.95905424621402</v>
      </c>
      <c r="I289" s="592">
        <v>85.295899974516928</v>
      </c>
      <c r="J289" s="592">
        <v>14.808315967798078</v>
      </c>
      <c r="K289" s="484">
        <v>354.25267671685469</v>
      </c>
      <c r="L289" s="563">
        <f t="shared" si="14"/>
        <v>0</v>
      </c>
      <c r="M289" s="563">
        <v>0</v>
      </c>
      <c r="N289" s="563">
        <v>0</v>
      </c>
      <c r="O289" s="584">
        <v>0</v>
      </c>
      <c r="P289" s="599">
        <v>0</v>
      </c>
      <c r="Q289" s="574">
        <v>2.5</v>
      </c>
    </row>
    <row r="290" spans="1:17" x14ac:dyDescent="0.25">
      <c r="A290" s="575">
        <f t="shared" si="15"/>
        <v>52901</v>
      </c>
      <c r="B290" s="600" t="str">
        <f>+asset_level_drivers!$B$1</f>
        <v>Farmar</v>
      </c>
      <c r="C290" s="588">
        <v>109</v>
      </c>
      <c r="D290" s="589">
        <v>16.404815939302871</v>
      </c>
      <c r="E290" s="589">
        <v>162.50609309904721</v>
      </c>
      <c r="F290" s="589">
        <v>20.313261637380901</v>
      </c>
      <c r="G290" s="589">
        <v>21.201617441554298</v>
      </c>
      <c r="H290" s="589">
        <v>12.293995197108503</v>
      </c>
      <c r="I290" s="589">
        <v>87.684700488308295</v>
      </c>
      <c r="J290" s="589">
        <v>15.223038279220191</v>
      </c>
      <c r="K290" s="590">
        <v>365.96669284137926</v>
      </c>
      <c r="L290" s="571">
        <f t="shared" si="14"/>
        <v>0</v>
      </c>
      <c r="M290" s="571">
        <v>0</v>
      </c>
      <c r="N290" s="571">
        <v>0</v>
      </c>
      <c r="O290" s="582">
        <v>0</v>
      </c>
      <c r="P290" s="599">
        <v>0</v>
      </c>
      <c r="Q290" s="566">
        <v>2.5</v>
      </c>
    </row>
    <row r="291" spans="1:17" x14ac:dyDescent="0.25">
      <c r="A291" s="567">
        <f t="shared" si="15"/>
        <v>52931</v>
      </c>
      <c r="B291" s="596" t="str">
        <f>+asset_level_drivers!$B$1</f>
        <v>Farmar</v>
      </c>
      <c r="C291" s="591">
        <v>109</v>
      </c>
      <c r="D291" s="592">
        <v>15.793799621681051</v>
      </c>
      <c r="E291" s="592">
        <v>156.45317280309041</v>
      </c>
      <c r="F291" s="592">
        <v>19.556646600386301</v>
      </c>
      <c r="G291" s="592">
        <v>20.411953924450561</v>
      </c>
      <c r="H291" s="592">
        <v>11.836091146127922</v>
      </c>
      <c r="I291" s="592">
        <v>84.418678315791468</v>
      </c>
      <c r="J291" s="592">
        <v>14.656020540936019</v>
      </c>
      <c r="K291" s="484">
        <v>354.07042588083362</v>
      </c>
      <c r="L291" s="563">
        <f t="shared" si="14"/>
        <v>0</v>
      </c>
      <c r="M291" s="563">
        <v>0</v>
      </c>
      <c r="N291" s="563">
        <v>0</v>
      </c>
      <c r="O291" s="584">
        <v>0</v>
      </c>
      <c r="P291" s="605">
        <v>0</v>
      </c>
      <c r="Q291" s="574">
        <v>2.5</v>
      </c>
    </row>
    <row r="292" spans="1:17" x14ac:dyDescent="0.25">
      <c r="A292" s="575">
        <f t="shared" si="15"/>
        <v>52962</v>
      </c>
      <c r="B292" s="600" t="str">
        <f>+asset_level_drivers!$B$1</f>
        <v>Farmar</v>
      </c>
      <c r="C292" s="588">
        <v>109</v>
      </c>
      <c r="D292" s="589">
        <v>16.236141485085877</v>
      </c>
      <c r="E292" s="589">
        <v>160.83480701930054</v>
      </c>
      <c r="F292" s="589">
        <v>20.104350877412568</v>
      </c>
      <c r="G292" s="589">
        <v>20.983653507222517</v>
      </c>
      <c r="H292" s="589">
        <v>12.167588236025173</v>
      </c>
      <c r="I292" s="589">
        <v>86.782911413583918</v>
      </c>
      <c r="J292" s="589">
        <v>15.066477675969431</v>
      </c>
      <c r="K292" s="590">
        <v>365.77933410925618</v>
      </c>
      <c r="L292" s="571">
        <f t="shared" si="14"/>
        <v>0</v>
      </c>
      <c r="M292" s="571">
        <v>0</v>
      </c>
      <c r="N292" s="571">
        <v>0</v>
      </c>
      <c r="O292" s="582">
        <v>0</v>
      </c>
      <c r="P292" s="599">
        <v>0</v>
      </c>
      <c r="Q292" s="566">
        <v>2.5</v>
      </c>
    </row>
    <row r="293" spans="1:17" x14ac:dyDescent="0.25">
      <c r="A293" s="567">
        <f t="shared" si="15"/>
        <v>52993</v>
      </c>
      <c r="B293" s="596" t="str">
        <f>+asset_level_drivers!$B$1</f>
        <v>Farmar</v>
      </c>
      <c r="C293" s="591">
        <v>109</v>
      </c>
      <c r="D293" s="592">
        <v>16.151087450956382</v>
      </c>
      <c r="E293" s="592">
        <v>159.99206325175336</v>
      </c>
      <c r="F293" s="592">
        <v>19.999007906469171</v>
      </c>
      <c r="G293" s="592">
        <v>20.873745140193513</v>
      </c>
      <c r="H293" s="592">
        <v>12.103847570421147</v>
      </c>
      <c r="I293" s="592">
        <v>86.328185480318609</v>
      </c>
      <c r="J293" s="592">
        <v>14.987532201444205</v>
      </c>
      <c r="K293" s="484">
        <v>365.68637608377554</v>
      </c>
      <c r="L293" s="563">
        <f t="shared" si="14"/>
        <v>0</v>
      </c>
      <c r="M293" s="563">
        <v>0</v>
      </c>
      <c r="N293" s="563">
        <v>0</v>
      </c>
      <c r="O293" s="584">
        <v>0</v>
      </c>
      <c r="P293" s="606">
        <v>0</v>
      </c>
      <c r="Q293" s="574">
        <v>2.5</v>
      </c>
    </row>
    <row r="294" spans="1:17" x14ac:dyDescent="0.25">
      <c r="A294" s="575">
        <f t="shared" si="15"/>
        <v>53021</v>
      </c>
      <c r="B294" s="600" t="str">
        <f>+asset_level_drivers!$B$1</f>
        <v>Farmar</v>
      </c>
      <c r="C294" s="588">
        <v>108</v>
      </c>
      <c r="D294" s="589">
        <v>14.515343896196692</v>
      </c>
      <c r="E294" s="589">
        <v>143.78827770174942</v>
      </c>
      <c r="F294" s="589">
        <v>17.973534712718678</v>
      </c>
      <c r="G294" s="589">
        <v>18.759715609484054</v>
      </c>
      <c r="H294" s="589">
        <v>10.877998802576245</v>
      </c>
      <c r="I294" s="589">
        <v>77.584980498688253</v>
      </c>
      <c r="J294" s="589">
        <v>13.469614669911156</v>
      </c>
      <c r="K294" s="590">
        <v>326.02041534584447</v>
      </c>
      <c r="L294" s="571">
        <f t="shared" si="14"/>
        <v>0</v>
      </c>
      <c r="M294" s="571">
        <v>0</v>
      </c>
      <c r="N294" s="571">
        <v>0</v>
      </c>
      <c r="O294" s="582">
        <v>0</v>
      </c>
      <c r="P294" s="606">
        <v>0</v>
      </c>
      <c r="Q294" s="566">
        <v>2.5</v>
      </c>
    </row>
    <row r="295" spans="1:17" x14ac:dyDescent="0.25">
      <c r="A295" s="567">
        <f t="shared" si="15"/>
        <v>53052</v>
      </c>
      <c r="B295" s="596" t="str">
        <f>+asset_level_drivers!$B$1</f>
        <v>Farmar</v>
      </c>
      <c r="C295" s="591">
        <v>108</v>
      </c>
      <c r="D295" s="592">
        <v>15.990439457399065</v>
      </c>
      <c r="E295" s="592">
        <v>158.4003123367828</v>
      </c>
      <c r="F295" s="592">
        <v>19.80003904209785</v>
      </c>
      <c r="G295" s="592">
        <v>20.666152646865292</v>
      </c>
      <c r="H295" s="592">
        <v>11.983455749596931</v>
      </c>
      <c r="I295" s="592">
        <v>85.469311824755948</v>
      </c>
      <c r="J295" s="592">
        <v>14.838422191797909</v>
      </c>
      <c r="K295" s="484">
        <v>360.85952794807832</v>
      </c>
      <c r="L295" s="563">
        <f t="shared" si="14"/>
        <v>0</v>
      </c>
      <c r="M295" s="563">
        <v>0</v>
      </c>
      <c r="N295" s="563">
        <v>0</v>
      </c>
      <c r="O295" s="584">
        <v>0</v>
      </c>
      <c r="P295" s="606">
        <v>0</v>
      </c>
      <c r="Q295" s="574">
        <v>2.5</v>
      </c>
    </row>
    <row r="296" spans="1:17" x14ac:dyDescent="0.25">
      <c r="A296" s="575">
        <f t="shared" si="15"/>
        <v>53082</v>
      </c>
      <c r="B296" s="600" t="str">
        <f>+asset_level_drivers!$B$1</f>
        <v>Farmar</v>
      </c>
      <c r="C296" s="588">
        <v>108</v>
      </c>
      <c r="D296" s="589">
        <v>15.394857085428743</v>
      </c>
      <c r="E296" s="589">
        <v>152.50032185989946</v>
      </c>
      <c r="F296" s="589">
        <v>19.062540232487432</v>
      </c>
      <c r="G296" s="589">
        <v>19.896432750300008</v>
      </c>
      <c r="H296" s="589">
        <v>11.537118110236815</v>
      </c>
      <c r="I296" s="589">
        <v>82.285807206660991</v>
      </c>
      <c r="J296" s="589">
        <v>14.285730417823089</v>
      </c>
      <c r="K296" s="590">
        <v>349.13066088626255</v>
      </c>
      <c r="L296" s="571">
        <f t="shared" si="14"/>
        <v>0</v>
      </c>
      <c r="M296" s="571">
        <v>0</v>
      </c>
      <c r="N296" s="571">
        <v>0</v>
      </c>
      <c r="O296" s="582">
        <v>0</v>
      </c>
      <c r="P296" s="606">
        <v>0</v>
      </c>
      <c r="Q296" s="566">
        <v>2.5</v>
      </c>
    </row>
    <row r="297" spans="1:17" x14ac:dyDescent="0.25">
      <c r="A297" s="567">
        <f t="shared" si="15"/>
        <v>53113</v>
      </c>
      <c r="B297" s="596" t="str">
        <f>+asset_level_drivers!$B$1</f>
        <v>Farmar</v>
      </c>
      <c r="C297" s="591">
        <v>107</v>
      </c>
      <c r="D297" s="592">
        <v>15.820413680547416</v>
      </c>
      <c r="E297" s="592">
        <v>156.03523392354768</v>
      </c>
      <c r="F297" s="592">
        <v>19.50440424044346</v>
      </c>
      <c r="G297" s="592">
        <v>20.417212642200372</v>
      </c>
      <c r="H297" s="592">
        <v>11.856036088703885</v>
      </c>
      <c r="I297" s="592">
        <v>84.193167722457659</v>
      </c>
      <c r="J297" s="592">
        <v>14.616869396260011</v>
      </c>
      <c r="K297" s="484">
        <v>356.07353812328137</v>
      </c>
      <c r="L297" s="563">
        <f t="shared" si="14"/>
        <v>0</v>
      </c>
      <c r="M297" s="563">
        <v>0</v>
      </c>
      <c r="N297" s="563">
        <v>0</v>
      </c>
      <c r="O297" s="584">
        <v>0</v>
      </c>
      <c r="P297" s="606">
        <v>0</v>
      </c>
      <c r="Q297" s="574">
        <v>2.5</v>
      </c>
    </row>
    <row r="298" spans="1:17" x14ac:dyDescent="0.25">
      <c r="A298" s="575">
        <f t="shared" si="15"/>
        <v>53143</v>
      </c>
      <c r="B298" s="600" t="str">
        <f>+asset_level_drivers!$B$1</f>
        <v>Farmar</v>
      </c>
      <c r="C298" s="588">
        <v>106</v>
      </c>
      <c r="D298" s="589">
        <v>15.222586943004622</v>
      </c>
      <c r="E298" s="589">
        <v>149.23960915949186</v>
      </c>
      <c r="F298" s="589">
        <v>18.654951144936483</v>
      </c>
      <c r="G298" s="589">
        <v>19.6080060356811</v>
      </c>
      <c r="H298" s="589">
        <v>11.4080164908463</v>
      </c>
      <c r="I298" s="589">
        <v>80.526398614274257</v>
      </c>
      <c r="J298" s="589">
        <v>13.98027753720039</v>
      </c>
      <c r="K298" s="590">
        <v>341.59789360849476</v>
      </c>
      <c r="L298" s="571">
        <f t="shared" si="14"/>
        <v>0</v>
      </c>
      <c r="M298" s="571">
        <v>0</v>
      </c>
      <c r="N298" s="571">
        <v>0</v>
      </c>
      <c r="O298" s="582">
        <v>0</v>
      </c>
      <c r="P298" s="606">
        <v>0</v>
      </c>
      <c r="Q298" s="566">
        <v>2.5</v>
      </c>
    </row>
    <row r="299" spans="1:17" x14ac:dyDescent="0.25">
      <c r="A299" s="567">
        <f t="shared" si="15"/>
        <v>53174</v>
      </c>
      <c r="B299" s="596" t="str">
        <f>+asset_level_drivers!$B$1</f>
        <v>Farmar</v>
      </c>
      <c r="C299" s="591">
        <v>106</v>
      </c>
      <c r="D299" s="592">
        <v>15.648930685730802</v>
      </c>
      <c r="E299" s="592">
        <v>153.41921712158793</v>
      </c>
      <c r="F299" s="592">
        <v>19.177402140198492</v>
      </c>
      <c r="G299" s="592">
        <v>20.157188583862094</v>
      </c>
      <c r="H299" s="592">
        <v>11.727524368580871</v>
      </c>
      <c r="I299" s="592">
        <v>82.78162280510854</v>
      </c>
      <c r="J299" s="592">
        <v>14.371809514775789</v>
      </c>
      <c r="K299" s="484">
        <v>352.89521561190952</v>
      </c>
      <c r="L299" s="563">
        <f t="shared" si="14"/>
        <v>0</v>
      </c>
      <c r="M299" s="563">
        <v>0</v>
      </c>
      <c r="N299" s="563">
        <v>0</v>
      </c>
      <c r="O299" s="584">
        <v>0</v>
      </c>
      <c r="P299" s="599">
        <v>0</v>
      </c>
      <c r="Q299" s="574">
        <v>2.5</v>
      </c>
    </row>
    <row r="300" spans="1:17" x14ac:dyDescent="0.25">
      <c r="A300" s="575">
        <f t="shared" si="15"/>
        <v>53205</v>
      </c>
      <c r="B300" s="600" t="str">
        <f>+asset_level_drivers!$B$1</f>
        <v>Farmar</v>
      </c>
      <c r="C300" s="588">
        <v>106</v>
      </c>
      <c r="D300" s="589">
        <v>15.566952802568794</v>
      </c>
      <c r="E300" s="589">
        <v>152.61532671829161</v>
      </c>
      <c r="F300" s="589">
        <v>19.076915839786452</v>
      </c>
      <c r="G300" s="589">
        <v>20.051609082161761</v>
      </c>
      <c r="H300" s="589">
        <v>11.666089012915085</v>
      </c>
      <c r="I300" s="589">
        <v>82.347861289498795</v>
      </c>
      <c r="J300" s="589">
        <v>14.296503696093541</v>
      </c>
      <c r="K300" s="590">
        <v>352.8063989603142</v>
      </c>
      <c r="L300" s="571">
        <f t="shared" si="14"/>
        <v>0</v>
      </c>
      <c r="M300" s="571">
        <v>0</v>
      </c>
      <c r="N300" s="571">
        <v>0</v>
      </c>
      <c r="O300" s="582">
        <v>0</v>
      </c>
      <c r="P300" s="599">
        <v>0</v>
      </c>
      <c r="Q300" s="566">
        <v>2.5</v>
      </c>
    </row>
    <row r="301" spans="1:17" x14ac:dyDescent="0.25">
      <c r="A301" s="567">
        <f t="shared" si="15"/>
        <v>53235</v>
      </c>
      <c r="B301" s="596" t="str">
        <f>+asset_level_drivers!$B$1</f>
        <v>Farmar</v>
      </c>
      <c r="C301" s="591">
        <v>105</v>
      </c>
      <c r="D301" s="592">
        <v>14.987143684312954</v>
      </c>
      <c r="E301" s="592">
        <v>146.93080866649115</v>
      </c>
      <c r="F301" s="592">
        <v>18.366351083311393</v>
      </c>
      <c r="G301" s="592">
        <v>19.304778129520717</v>
      </c>
      <c r="H301" s="592">
        <v>11.231572067315028</v>
      </c>
      <c r="I301" s="592">
        <v>79.28062083539038</v>
      </c>
      <c r="J301" s="592">
        <v>13.76399667281083</v>
      </c>
      <c r="K301" s="484">
        <v>338.37448798731754</v>
      </c>
      <c r="L301" s="563">
        <f t="shared" si="14"/>
        <v>0</v>
      </c>
      <c r="M301" s="563">
        <v>0</v>
      </c>
      <c r="N301" s="563">
        <v>0</v>
      </c>
      <c r="O301" s="584">
        <v>0</v>
      </c>
      <c r="P301" s="599">
        <v>0</v>
      </c>
      <c r="Q301" s="574">
        <v>2.5</v>
      </c>
    </row>
    <row r="302" spans="1:17" x14ac:dyDescent="0.25">
      <c r="A302" s="575">
        <f t="shared" si="15"/>
        <v>53266</v>
      </c>
      <c r="B302" s="600" t="str">
        <f>+asset_level_drivers!$B$1</f>
        <v>Farmar</v>
      </c>
      <c r="C302" s="588">
        <v>105</v>
      </c>
      <c r="D302" s="589">
        <v>15.406893303340366</v>
      </c>
      <c r="E302" s="589">
        <v>151.04575654710476</v>
      </c>
      <c r="F302" s="589">
        <v>18.880719568388095</v>
      </c>
      <c r="G302" s="589">
        <v>19.845467847075081</v>
      </c>
      <c r="H302" s="589">
        <v>11.54613821785304</v>
      </c>
      <c r="I302" s="589">
        <v>81.500955873638375</v>
      </c>
      <c r="J302" s="589">
        <v>14.149471505839994</v>
      </c>
      <c r="K302" s="590">
        <v>349.56641621599704</v>
      </c>
      <c r="L302" s="571">
        <f t="shared" si="14"/>
        <v>0</v>
      </c>
      <c r="M302" s="571">
        <v>0</v>
      </c>
      <c r="N302" s="571">
        <v>0</v>
      </c>
      <c r="O302" s="582">
        <v>0</v>
      </c>
      <c r="P302" s="599">
        <v>0</v>
      </c>
      <c r="Q302" s="566">
        <v>2.5</v>
      </c>
    </row>
    <row r="303" spans="1:17" x14ac:dyDescent="0.25">
      <c r="A303" s="567">
        <f t="shared" si="15"/>
        <v>53296</v>
      </c>
      <c r="B303" s="596" t="str">
        <f>+asset_level_drivers!$B$1</f>
        <v>Farmar</v>
      </c>
      <c r="C303" s="591">
        <v>105</v>
      </c>
      <c r="D303" s="592">
        <v>14.83304579162836</v>
      </c>
      <c r="E303" s="592">
        <v>145.41970099326838</v>
      </c>
      <c r="F303" s="592">
        <v>18.177462624158547</v>
      </c>
      <c r="G303" s="592">
        <v>19.106314714921155</v>
      </c>
      <c r="H303" s="592">
        <v>11.1160889823747</v>
      </c>
      <c r="I303" s="592">
        <v>78.465260492862384</v>
      </c>
      <c r="J303" s="592">
        <v>13.62244105778861</v>
      </c>
      <c r="K303" s="484">
        <v>338.20610576428862</v>
      </c>
      <c r="L303" s="563">
        <f t="shared" si="14"/>
        <v>0</v>
      </c>
      <c r="M303" s="563">
        <v>0</v>
      </c>
      <c r="N303" s="563">
        <v>0</v>
      </c>
      <c r="O303" s="584">
        <v>0</v>
      </c>
      <c r="P303" s="605">
        <v>0</v>
      </c>
      <c r="Q303" s="574">
        <v>2.5</v>
      </c>
    </row>
    <row r="304" spans="1:17" x14ac:dyDescent="0.25">
      <c r="A304" s="575">
        <f t="shared" si="15"/>
        <v>53327</v>
      </c>
      <c r="B304" s="600" t="str">
        <f>+asset_level_drivers!$B$1</f>
        <v>Farmar</v>
      </c>
      <c r="C304" s="588">
        <v>105</v>
      </c>
      <c r="D304" s="589">
        <v>15.248479548774666</v>
      </c>
      <c r="E304" s="589">
        <v>149.49232891142506</v>
      </c>
      <c r="F304" s="589">
        <v>18.686541113928133</v>
      </c>
      <c r="G304" s="589">
        <v>19.641445853822969</v>
      </c>
      <c r="H304" s="589">
        <v>11.427420766527012</v>
      </c>
      <c r="I304" s="589">
        <v>80.662760613588546</v>
      </c>
      <c r="J304" s="589">
        <v>14.003951495414679</v>
      </c>
      <c r="K304" s="590">
        <v>349.39331480407714</v>
      </c>
      <c r="L304" s="571">
        <f t="shared" si="14"/>
        <v>0</v>
      </c>
      <c r="M304" s="571">
        <v>0</v>
      </c>
      <c r="N304" s="571">
        <v>0</v>
      </c>
      <c r="O304" s="582">
        <v>0</v>
      </c>
      <c r="P304" s="599">
        <v>0</v>
      </c>
      <c r="Q304" s="566">
        <v>2.5</v>
      </c>
    </row>
    <row r="305" spans="1:17" x14ac:dyDescent="0.25">
      <c r="A305" s="567">
        <f t="shared" si="15"/>
        <v>53358</v>
      </c>
      <c r="B305" s="596" t="str">
        <f>+asset_level_drivers!$B$1</f>
        <v>Farmar</v>
      </c>
      <c r="C305" s="591">
        <v>105</v>
      </c>
      <c r="D305" s="592">
        <v>15.16859946861914</v>
      </c>
      <c r="E305" s="592">
        <v>148.70901512653438</v>
      </c>
      <c r="F305" s="592">
        <v>18.588626890816798</v>
      </c>
      <c r="G305" s="592">
        <v>19.538567713982722</v>
      </c>
      <c r="H305" s="592">
        <v>11.367557533351448</v>
      </c>
      <c r="I305" s="592">
        <v>80.240101787038341</v>
      </c>
      <c r="J305" s="592">
        <v>13.930573226916378</v>
      </c>
      <c r="K305" s="484">
        <v>349.30743190002443</v>
      </c>
      <c r="L305" s="563">
        <f t="shared" si="14"/>
        <v>0</v>
      </c>
      <c r="M305" s="563">
        <v>0</v>
      </c>
      <c r="N305" s="563">
        <v>0</v>
      </c>
      <c r="O305" s="584">
        <v>0</v>
      </c>
      <c r="P305" s="606">
        <v>0</v>
      </c>
      <c r="Q305" s="574">
        <v>2.5</v>
      </c>
    </row>
    <row r="306" spans="1:17" x14ac:dyDescent="0.25">
      <c r="A306" s="575">
        <f t="shared" si="15"/>
        <v>53386</v>
      </c>
      <c r="B306" s="600" t="str">
        <f>+asset_level_drivers!$B$1</f>
        <v>Farmar</v>
      </c>
      <c r="C306" s="588">
        <v>105</v>
      </c>
      <c r="D306" s="589">
        <v>13.632359971656225</v>
      </c>
      <c r="E306" s="589">
        <v>133.64795974837082</v>
      </c>
      <c r="F306" s="589">
        <v>16.705994968546353</v>
      </c>
      <c r="G306" s="589">
        <v>17.559760899121073</v>
      </c>
      <c r="H306" s="589">
        <v>10.216278478033194</v>
      </c>
      <c r="I306" s="589">
        <v>72.11348878018218</v>
      </c>
      <c r="J306" s="589">
        <v>12.519702913226073</v>
      </c>
      <c r="K306" s="590">
        <v>315.42631397769327</v>
      </c>
      <c r="L306" s="571">
        <f t="shared" si="14"/>
        <v>0</v>
      </c>
      <c r="M306" s="571">
        <v>0</v>
      </c>
      <c r="N306" s="571">
        <v>0</v>
      </c>
      <c r="O306" s="582">
        <v>0</v>
      </c>
      <c r="P306" s="606">
        <v>0</v>
      </c>
      <c r="Q306" s="566">
        <v>2.5</v>
      </c>
    </row>
    <row r="307" spans="1:17" x14ac:dyDescent="0.25">
      <c r="A307" s="567">
        <f t="shared" si="15"/>
        <v>53417</v>
      </c>
      <c r="B307" s="596" t="str">
        <f>+asset_level_drivers!$B$1</f>
        <v>Farmar</v>
      </c>
      <c r="C307" s="591">
        <v>105</v>
      </c>
      <c r="D307" s="592">
        <v>15.017723913254285</v>
      </c>
      <c r="E307" s="592">
        <v>147.22951394170866</v>
      </c>
      <c r="F307" s="592">
        <v>18.403689242713583</v>
      </c>
      <c r="G307" s="592">
        <v>19.344253758314455</v>
      </c>
      <c r="H307" s="592">
        <v>11.254489312416844</v>
      </c>
      <c r="I307" s="592">
        <v>79.441795607931127</v>
      </c>
      <c r="J307" s="592">
        <v>13.79197840415471</v>
      </c>
      <c r="K307" s="484">
        <v>349.13698938470128</v>
      </c>
      <c r="L307" s="563">
        <f t="shared" si="14"/>
        <v>0</v>
      </c>
      <c r="M307" s="563">
        <v>0</v>
      </c>
      <c r="N307" s="563">
        <v>0</v>
      </c>
      <c r="O307" s="584">
        <v>0</v>
      </c>
      <c r="P307" s="606">
        <v>0</v>
      </c>
      <c r="Q307" s="574">
        <v>2.5</v>
      </c>
    </row>
    <row r="308" spans="1:17" x14ac:dyDescent="0.25">
      <c r="A308" s="575">
        <f t="shared" si="15"/>
        <v>53447</v>
      </c>
      <c r="B308" s="600" t="str">
        <f>+asset_level_drivers!$B$1</f>
        <v>Farmar</v>
      </c>
      <c r="C308" s="588">
        <v>105</v>
      </c>
      <c r="D308" s="589">
        <v>14.458371478377597</v>
      </c>
      <c r="E308" s="589">
        <v>141.74560371443326</v>
      </c>
      <c r="F308" s="589">
        <v>17.718200464304157</v>
      </c>
      <c r="G308" s="589">
        <v>18.623768564171375</v>
      </c>
      <c r="H308" s="589">
        <v>10.835302887326286</v>
      </c>
      <c r="I308" s="589">
        <v>76.482798707486708</v>
      </c>
      <c r="J308" s="589">
        <v>13.278263664494219</v>
      </c>
      <c r="K308" s="590">
        <v>337.79266787880346</v>
      </c>
      <c r="L308" s="571">
        <f t="shared" si="14"/>
        <v>0</v>
      </c>
      <c r="M308" s="571">
        <v>0</v>
      </c>
      <c r="N308" s="571">
        <v>0</v>
      </c>
      <c r="O308" s="582">
        <v>0</v>
      </c>
      <c r="P308" s="606">
        <v>0</v>
      </c>
      <c r="Q308" s="566">
        <v>2.5</v>
      </c>
    </row>
    <row r="309" spans="1:17" x14ac:dyDescent="0.25">
      <c r="A309" s="567">
        <f t="shared" si="15"/>
        <v>53478</v>
      </c>
      <c r="B309" s="596" t="str">
        <f>+asset_level_drivers!$B$1</f>
        <v>Farmar</v>
      </c>
      <c r="C309" s="591">
        <v>105</v>
      </c>
      <c r="D309" s="592">
        <v>14.86331162915031</v>
      </c>
      <c r="E309" s="592">
        <v>145.71533514641393</v>
      </c>
      <c r="F309" s="592">
        <v>18.214416893301742</v>
      </c>
      <c r="G309" s="592">
        <v>19.145384513196603</v>
      </c>
      <c r="H309" s="592">
        <v>11.138770618213105</v>
      </c>
      <c r="I309" s="592">
        <v>78.624778155728634</v>
      </c>
      <c r="J309" s="592">
        <v>13.650135096480666</v>
      </c>
      <c r="K309" s="484">
        <v>348.96829188658057</v>
      </c>
      <c r="L309" s="563">
        <f t="shared" si="14"/>
        <v>0</v>
      </c>
      <c r="M309" s="563">
        <v>0</v>
      </c>
      <c r="N309" s="563">
        <v>0</v>
      </c>
      <c r="O309" s="584">
        <v>0</v>
      </c>
      <c r="P309" s="606">
        <v>0</v>
      </c>
      <c r="Q309" s="574">
        <v>2.5</v>
      </c>
    </row>
    <row r="310" spans="1:17" x14ac:dyDescent="0.25">
      <c r="A310" s="575">
        <f t="shared" si="15"/>
        <v>53508</v>
      </c>
      <c r="B310" s="600" t="str">
        <f>+asset_level_drivers!$B$1</f>
        <v>Farmar</v>
      </c>
      <c r="C310" s="588">
        <v>105</v>
      </c>
      <c r="D310" s="589">
        <v>14.309710463356804</v>
      </c>
      <c r="E310" s="589">
        <v>140.28782422362463</v>
      </c>
      <c r="F310" s="589">
        <v>17.535978027953078</v>
      </c>
      <c r="G310" s="589">
        <v>18.432306291091763</v>
      </c>
      <c r="H310" s="589">
        <v>10.723894273451858</v>
      </c>
      <c r="I310" s="589">
        <v>75.69621307496125</v>
      </c>
      <c r="J310" s="589">
        <v>13.14170365884744</v>
      </c>
      <c r="K310" s="590">
        <v>337.63025313527964</v>
      </c>
      <c r="L310" s="571">
        <f t="shared" si="14"/>
        <v>0</v>
      </c>
      <c r="M310" s="571">
        <v>0</v>
      </c>
      <c r="N310" s="571">
        <v>0</v>
      </c>
      <c r="O310" s="582">
        <v>0</v>
      </c>
      <c r="P310" s="606">
        <v>0</v>
      </c>
      <c r="Q310" s="566">
        <v>2.5</v>
      </c>
    </row>
    <row r="311" spans="1:17" x14ac:dyDescent="0.25">
      <c r="A311" s="567">
        <f t="shared" si="15"/>
        <v>53539</v>
      </c>
      <c r="B311" s="596" t="str">
        <f>+asset_level_drivers!$B$1</f>
        <v>Farmar</v>
      </c>
      <c r="C311" s="591">
        <v>105</v>
      </c>
      <c r="D311" s="592">
        <v>14.710487024151334</v>
      </c>
      <c r="E311" s="592">
        <v>144.21672919229434</v>
      </c>
      <c r="F311" s="592">
        <v>18.027091149036792</v>
      </c>
      <c r="G311" s="592">
        <v>18.948559749977893</v>
      </c>
      <c r="H311" s="592">
        <v>11.024241752616016</v>
      </c>
      <c r="I311" s="592">
        <v>77.816163464851272</v>
      </c>
      <c r="J311" s="592">
        <v>13.50975060153668</v>
      </c>
      <c r="K311" s="484">
        <v>348.80132709463021</v>
      </c>
      <c r="L311" s="563">
        <f t="shared" si="14"/>
        <v>0</v>
      </c>
      <c r="M311" s="563">
        <v>0</v>
      </c>
      <c r="N311" s="563">
        <v>0</v>
      </c>
      <c r="O311" s="584">
        <v>0</v>
      </c>
      <c r="P311" s="599">
        <v>0</v>
      </c>
      <c r="Q311" s="574">
        <v>2.5</v>
      </c>
    </row>
    <row r="312" spans="1:17" x14ac:dyDescent="0.25">
      <c r="A312" s="575">
        <f t="shared" si="15"/>
        <v>53570</v>
      </c>
      <c r="B312" s="600" t="str">
        <f>+asset_level_drivers!$B$1</f>
        <v>Farmar</v>
      </c>
      <c r="C312" s="588">
        <v>105</v>
      </c>
      <c r="D312" s="589">
        <v>14.633425270536929</v>
      </c>
      <c r="E312" s="589">
        <v>143.46105916185127</v>
      </c>
      <c r="F312" s="589">
        <v>17.932632395231408</v>
      </c>
      <c r="G312" s="589">
        <v>18.849310815136576</v>
      </c>
      <c r="H312" s="589">
        <v>10.966490612199593</v>
      </c>
      <c r="I312" s="589">
        <v>77.408420597960713</v>
      </c>
      <c r="J312" s="589">
        <v>13.43896190936818</v>
      </c>
      <c r="K312" s="590">
        <v>348.71848845110446</v>
      </c>
      <c r="L312" s="571">
        <f t="shared" si="14"/>
        <v>0</v>
      </c>
      <c r="M312" s="571">
        <v>0</v>
      </c>
      <c r="N312" s="571">
        <v>0</v>
      </c>
      <c r="O312" s="582">
        <v>0</v>
      </c>
      <c r="P312" s="599">
        <v>0</v>
      </c>
      <c r="Q312" s="566">
        <v>2.5</v>
      </c>
    </row>
    <row r="313" spans="1:17" x14ac:dyDescent="0.25">
      <c r="A313" s="567">
        <f t="shared" si="15"/>
        <v>53600</v>
      </c>
      <c r="B313" s="596" t="str">
        <f>+asset_level_drivers!$B$1</f>
        <v>Farmar</v>
      </c>
      <c r="C313" s="591">
        <v>105</v>
      </c>
      <c r="D313" s="592">
        <v>14.08838649533795</v>
      </c>
      <c r="E313" s="592">
        <v>138.11751427630549</v>
      </c>
      <c r="F313" s="592">
        <v>17.264689284538186</v>
      </c>
      <c r="G313" s="592">
        <v>18.147259987445086</v>
      </c>
      <c r="H313" s="592">
        <v>10.558031040978161</v>
      </c>
      <c r="I313" s="592">
        <v>74.525161737326272</v>
      </c>
      <c r="J313" s="592">
        <v>12.938396134952477</v>
      </c>
      <c r="K313" s="484">
        <v>337.38974941454438</v>
      </c>
      <c r="L313" s="563">
        <f t="shared" si="14"/>
        <v>0</v>
      </c>
      <c r="M313" s="563">
        <v>0</v>
      </c>
      <c r="N313" s="563">
        <v>0</v>
      </c>
      <c r="O313" s="584">
        <v>0</v>
      </c>
      <c r="P313" s="599">
        <v>0</v>
      </c>
      <c r="Q313" s="574">
        <v>2.5</v>
      </c>
    </row>
    <row r="314" spans="1:17" x14ac:dyDescent="0.25">
      <c r="A314" s="575">
        <f t="shared" si="15"/>
        <v>53631</v>
      </c>
      <c r="B314" s="600" t="str">
        <f>+asset_level_drivers!$B$1</f>
        <v>Farmar</v>
      </c>
      <c r="C314" s="588">
        <v>105</v>
      </c>
      <c r="D314" s="589">
        <v>14.482964374706789</v>
      </c>
      <c r="E314" s="589">
        <v>141.98563770395651</v>
      </c>
      <c r="F314" s="589">
        <v>17.748204712994564</v>
      </c>
      <c r="G314" s="589">
        <v>18.64338404660483</v>
      </c>
      <c r="H314" s="589">
        <v>10.85373314283618</v>
      </c>
      <c r="I314" s="589">
        <v>76.612315749444818</v>
      </c>
      <c r="J314" s="589">
        <v>13.300749262056394</v>
      </c>
      <c r="K314" s="590">
        <v>348.55408549901051</v>
      </c>
      <c r="L314" s="571">
        <f t="shared" si="14"/>
        <v>0</v>
      </c>
      <c r="M314" s="571">
        <v>0</v>
      </c>
      <c r="N314" s="571">
        <v>0</v>
      </c>
      <c r="O314" s="582">
        <v>0</v>
      </c>
      <c r="P314" s="599">
        <v>0</v>
      </c>
      <c r="Q314" s="566">
        <v>2.5</v>
      </c>
    </row>
    <row r="315" spans="1:17" x14ac:dyDescent="0.25">
      <c r="A315" s="567">
        <f t="shared" si="15"/>
        <v>53661</v>
      </c>
      <c r="B315" s="596" t="str">
        <f>+asset_level_drivers!$B$1</f>
        <v>Farmar</v>
      </c>
      <c r="C315" s="591">
        <v>105</v>
      </c>
      <c r="D315" s="592">
        <v>13.943529694286445</v>
      </c>
      <c r="E315" s="592">
        <v>136.69704850686338</v>
      </c>
      <c r="F315" s="592">
        <v>17.087131063357923</v>
      </c>
      <c r="G315" s="592">
        <v>17.946748405183097</v>
      </c>
      <c r="H315" s="592">
        <v>10.449473357491504</v>
      </c>
      <c r="I315" s="592">
        <v>73.758709765143834</v>
      </c>
      <c r="J315" s="592">
        <v>12.805331556448584</v>
      </c>
      <c r="K315" s="484">
        <v>337.2209903797351</v>
      </c>
      <c r="L315" s="563">
        <f t="shared" si="14"/>
        <v>0</v>
      </c>
      <c r="M315" s="563">
        <v>0</v>
      </c>
      <c r="N315" s="563">
        <v>0</v>
      </c>
      <c r="O315" s="584">
        <v>0</v>
      </c>
      <c r="P315" s="605">
        <v>0</v>
      </c>
      <c r="Q315" s="574">
        <v>2.5</v>
      </c>
    </row>
    <row r="316" spans="1:17" x14ac:dyDescent="0.25">
      <c r="A316" s="575">
        <f t="shared" si="15"/>
        <v>53692</v>
      </c>
      <c r="B316" s="600" t="str">
        <f>+asset_level_drivers!$B$1</f>
        <v>Farmar</v>
      </c>
      <c r="C316" s="588">
        <v>105</v>
      </c>
      <c r="D316" s="589">
        <v>14.334050529191362</v>
      </c>
      <c r="E316" s="589">
        <v>140.52539047246975</v>
      </c>
      <c r="F316" s="589">
        <v>17.565673809058719</v>
      </c>
      <c r="G316" s="589">
        <v>18.44940232128118</v>
      </c>
      <c r="H316" s="589">
        <v>10.742135054303926</v>
      </c>
      <c r="I316" s="589">
        <v>75.824398578525233</v>
      </c>
      <c r="J316" s="589">
        <v>13.16395808654952</v>
      </c>
      <c r="K316" s="590">
        <v>348.38059757794832</v>
      </c>
      <c r="L316" s="571">
        <f t="shared" si="14"/>
        <v>0</v>
      </c>
      <c r="M316" s="571">
        <v>0</v>
      </c>
      <c r="N316" s="571">
        <v>0</v>
      </c>
      <c r="O316" s="582">
        <v>0</v>
      </c>
      <c r="P316" s="599">
        <v>0</v>
      </c>
      <c r="Q316" s="566">
        <v>2.5</v>
      </c>
    </row>
    <row r="317" spans="1:17" x14ac:dyDescent="0.25">
      <c r="A317" s="567">
        <f t="shared" si="15"/>
        <v>53723</v>
      </c>
      <c r="B317" s="596" t="str">
        <f>+asset_level_drivers!$B$1</f>
        <v>Farmar</v>
      </c>
      <c r="C317" s="591">
        <v>104</v>
      </c>
      <c r="D317" s="592">
        <v>14.258960774562322</v>
      </c>
      <c r="E317" s="592">
        <v>139.78906277309559</v>
      </c>
      <c r="F317" s="592">
        <v>17.473632846636949</v>
      </c>
      <c r="G317" s="592">
        <v>18.352767877661481</v>
      </c>
      <c r="H317" s="592">
        <v>10.685861757110157</v>
      </c>
      <c r="I317" s="592">
        <v>75.427092406494396</v>
      </c>
      <c r="J317" s="592">
        <v>13.094981320571943</v>
      </c>
      <c r="K317" s="484">
        <v>343.68046861186781</v>
      </c>
      <c r="L317" s="563">
        <f t="shared" si="14"/>
        <v>0</v>
      </c>
      <c r="M317" s="563">
        <v>0</v>
      </c>
      <c r="N317" s="563">
        <v>0</v>
      </c>
      <c r="O317" s="584">
        <v>0</v>
      </c>
      <c r="P317" s="606">
        <v>0</v>
      </c>
      <c r="Q317" s="574">
        <v>2.5</v>
      </c>
    </row>
    <row r="318" spans="1:17" x14ac:dyDescent="0.25">
      <c r="A318" s="575">
        <f t="shared" si="15"/>
        <v>53751</v>
      </c>
      <c r="B318" s="600" t="str">
        <f>+asset_level_drivers!$B$1</f>
        <v>Farmar</v>
      </c>
      <c r="C318" s="588">
        <v>104</v>
      </c>
      <c r="D318" s="589">
        <v>12.814847339258479</v>
      </c>
      <c r="E318" s="589">
        <v>125.63140931219294</v>
      </c>
      <c r="F318" s="589">
        <v>15.703926164024118</v>
      </c>
      <c r="G318" s="589">
        <v>16.494055269884523</v>
      </c>
      <c r="H318" s="589">
        <v>9.6036232423109631</v>
      </c>
      <c r="I318" s="589">
        <v>67.787935131450723</v>
      </c>
      <c r="J318" s="589">
        <v>11.768738738099087</v>
      </c>
      <c r="K318" s="590">
        <v>310.34878816624683</v>
      </c>
      <c r="L318" s="571">
        <f t="shared" si="14"/>
        <v>0</v>
      </c>
      <c r="M318" s="571">
        <v>0</v>
      </c>
      <c r="N318" s="571">
        <v>0</v>
      </c>
      <c r="O318" s="582">
        <v>0</v>
      </c>
      <c r="P318" s="606">
        <v>0</v>
      </c>
      <c r="Q318" s="566">
        <v>2.5</v>
      </c>
    </row>
    <row r="319" spans="1:17" x14ac:dyDescent="0.25">
      <c r="A319" s="567">
        <f t="shared" si="15"/>
        <v>53782</v>
      </c>
      <c r="B319" s="596" t="str">
        <f>+asset_level_drivers!$B$1</f>
        <v>Farmar</v>
      </c>
      <c r="C319" s="591">
        <v>104</v>
      </c>
      <c r="D319" s="592">
        <v>14.117133069196383</v>
      </c>
      <c r="E319" s="592">
        <v>138.39830757995884</v>
      </c>
      <c r="F319" s="592">
        <v>17.299788447494855</v>
      </c>
      <c r="G319" s="592">
        <v>18.170246877352433</v>
      </c>
      <c r="H319" s="592">
        <v>10.579574119684835</v>
      </c>
      <c r="I319" s="592">
        <v>74.676671605420637</v>
      </c>
      <c r="J319" s="592">
        <v>12.964699931496638</v>
      </c>
      <c r="K319" s="484">
        <v>343.52083289216694</v>
      </c>
      <c r="L319" s="563">
        <f t="shared" si="14"/>
        <v>0</v>
      </c>
      <c r="M319" s="563">
        <v>0</v>
      </c>
      <c r="N319" s="563">
        <v>0</v>
      </c>
      <c r="O319" s="584">
        <v>0</v>
      </c>
      <c r="P319" s="606">
        <v>0</v>
      </c>
      <c r="Q319" s="574">
        <v>2.5</v>
      </c>
    </row>
    <row r="320" spans="1:17" x14ac:dyDescent="0.25">
      <c r="A320" s="575">
        <f t="shared" si="15"/>
        <v>53812</v>
      </c>
      <c r="B320" s="600" t="str">
        <f>+asset_level_drivers!$B$1</f>
        <v>Farmar</v>
      </c>
      <c r="C320" s="588">
        <v>103</v>
      </c>
      <c r="D320" s="589">
        <v>13.591324210025448</v>
      </c>
      <c r="E320" s="589">
        <v>133.24333727927802</v>
      </c>
      <c r="F320" s="589">
        <v>16.655417159909753</v>
      </c>
      <c r="G320" s="589">
        <v>17.493488083106001</v>
      </c>
      <c r="H320" s="589">
        <v>10.185525712609609</v>
      </c>
      <c r="I320" s="589">
        <v>71.895163427965258</v>
      </c>
      <c r="J320" s="589">
        <v>12.481799206243972</v>
      </c>
      <c r="K320" s="590">
        <v>327.86971116316943</v>
      </c>
      <c r="L320" s="571">
        <f t="shared" si="14"/>
        <v>0</v>
      </c>
      <c r="M320" s="571">
        <v>0</v>
      </c>
      <c r="N320" s="571">
        <v>0</v>
      </c>
      <c r="O320" s="582">
        <v>0</v>
      </c>
      <c r="P320" s="606">
        <v>0</v>
      </c>
      <c r="Q320" s="566">
        <v>2.5</v>
      </c>
    </row>
    <row r="321" spans="1:17" x14ac:dyDescent="0.25">
      <c r="A321" s="567">
        <f t="shared" si="15"/>
        <v>53843</v>
      </c>
      <c r="B321" s="596" t="str">
        <f>+asset_level_drivers!$B$1</f>
        <v>Farmar</v>
      </c>
      <c r="C321" s="591">
        <v>103</v>
      </c>
      <c r="D321" s="592">
        <v>13.971980728330475</v>
      </c>
      <c r="E321" s="592">
        <v>136.97495485021111</v>
      </c>
      <c r="F321" s="592">
        <v>17.121869356276388</v>
      </c>
      <c r="G321" s="592">
        <v>17.983447049081214</v>
      </c>
      <c r="H321" s="592">
        <v>10.470794954587396</v>
      </c>
      <c r="I321" s="592">
        <v>73.9086618931874</v>
      </c>
      <c r="J321" s="592">
        <v>12.831364912011701</v>
      </c>
      <c r="K321" s="484">
        <v>338.7202622246993</v>
      </c>
      <c r="L321" s="563">
        <f t="shared" si="14"/>
        <v>0</v>
      </c>
      <c r="M321" s="563">
        <v>0</v>
      </c>
      <c r="N321" s="563">
        <v>0</v>
      </c>
      <c r="O321" s="584">
        <v>0</v>
      </c>
      <c r="P321" s="606">
        <v>0</v>
      </c>
      <c r="Q321" s="574">
        <v>2.5</v>
      </c>
    </row>
    <row r="322" spans="1:17" x14ac:dyDescent="0.25">
      <c r="A322" s="575">
        <f t="shared" si="15"/>
        <v>53873</v>
      </c>
      <c r="B322" s="600" t="str">
        <f>+asset_level_drivers!$B$1</f>
        <v>Farmar</v>
      </c>
      <c r="C322" s="588">
        <v>103</v>
      </c>
      <c r="D322" s="589">
        <v>13.451578240304423</v>
      </c>
      <c r="E322" s="589">
        <v>131.8730008053609</v>
      </c>
      <c r="F322" s="589">
        <v>16.484125100670113</v>
      </c>
      <c r="G322" s="589">
        <v>17.313645696162553</v>
      </c>
      <c r="H322" s="589">
        <v>10.080798156572271</v>
      </c>
      <c r="I322" s="589">
        <v>71.155760117035925</v>
      </c>
      <c r="J322" s="589">
        <v>12.353430575874293</v>
      </c>
      <c r="K322" s="590">
        <v>327.71828547025979</v>
      </c>
      <c r="L322" s="571">
        <f t="shared" ref="L322:L385" si="16">+P322+O322</f>
        <v>0</v>
      </c>
      <c r="M322" s="571">
        <v>0</v>
      </c>
      <c r="N322" s="571">
        <v>0</v>
      </c>
      <c r="O322" s="582">
        <v>0</v>
      </c>
      <c r="P322" s="606">
        <v>0</v>
      </c>
      <c r="Q322" s="566">
        <v>2.5</v>
      </c>
    </row>
    <row r="323" spans="1:17" x14ac:dyDescent="0.25">
      <c r="A323" s="567">
        <f t="shared" ref="A323:A386" si="17">+EOMONTH(A322,1)</f>
        <v>53904</v>
      </c>
      <c r="B323" s="596" t="str">
        <f>+asset_level_drivers!$B$1</f>
        <v>Farmar</v>
      </c>
      <c r="C323" s="591">
        <v>103</v>
      </c>
      <c r="D323" s="592">
        <v>13.828320854405508</v>
      </c>
      <c r="E323" s="592">
        <v>135.56624082632467</v>
      </c>
      <c r="F323" s="592">
        <v>16.945780103290584</v>
      </c>
      <c r="G323" s="592">
        <v>17.798567622664912</v>
      </c>
      <c r="H323" s="592">
        <v>10.36313426478841</v>
      </c>
      <c r="I323" s="592">
        <v>73.148550903485159</v>
      </c>
      <c r="J323" s="592">
        <v>12.699401198521729</v>
      </c>
      <c r="K323" s="484">
        <v>338.56459495183032</v>
      </c>
      <c r="L323" s="563">
        <f t="shared" si="16"/>
        <v>0</v>
      </c>
      <c r="M323" s="563">
        <v>0</v>
      </c>
      <c r="N323" s="563">
        <v>0</v>
      </c>
      <c r="O323" s="584">
        <v>0</v>
      </c>
      <c r="P323" s="599">
        <v>0</v>
      </c>
      <c r="Q323" s="574">
        <v>2.5</v>
      </c>
    </row>
    <row r="324" spans="1:17" x14ac:dyDescent="0.25">
      <c r="A324" s="575">
        <f t="shared" si="17"/>
        <v>53935</v>
      </c>
      <c r="B324" s="600" t="str">
        <f>+asset_level_drivers!$B$1</f>
        <v>Farmar</v>
      </c>
      <c r="C324" s="588">
        <v>103</v>
      </c>
      <c r="D324" s="589">
        <v>13.755880412962599</v>
      </c>
      <c r="E324" s="589">
        <v>134.85589867337845</v>
      </c>
      <c r="F324" s="589">
        <v>16.856987334172306</v>
      </c>
      <c r="G324" s="589">
        <v>17.705342126819627</v>
      </c>
      <c r="H324" s="589">
        <v>10.308846399415785</v>
      </c>
      <c r="I324" s="589">
        <v>72.765265958671762</v>
      </c>
      <c r="J324" s="589">
        <v>12.632858673380513</v>
      </c>
      <c r="K324" s="590">
        <v>338.48735811414213</v>
      </c>
      <c r="L324" s="571">
        <f t="shared" si="16"/>
        <v>0</v>
      </c>
      <c r="M324" s="571">
        <v>0</v>
      </c>
      <c r="N324" s="571">
        <v>0</v>
      </c>
      <c r="O324" s="582">
        <v>0</v>
      </c>
      <c r="P324" s="599">
        <v>0</v>
      </c>
      <c r="Q324" s="566">
        <v>2.5</v>
      </c>
    </row>
    <row r="325" spans="1:17" x14ac:dyDescent="0.25">
      <c r="A325" s="567">
        <f t="shared" si="17"/>
        <v>53965</v>
      </c>
      <c r="B325" s="596" t="str">
        <f>+asset_level_drivers!$B$1</f>
        <v>Farmar</v>
      </c>
      <c r="C325" s="591">
        <v>103</v>
      </c>
      <c r="D325" s="592">
        <v>13.243526837457484</v>
      </c>
      <c r="E325" s="592">
        <v>129.83287405904699</v>
      </c>
      <c r="F325" s="592">
        <v>16.229109257380873</v>
      </c>
      <c r="G325" s="592">
        <v>17.045898913399434</v>
      </c>
      <c r="H325" s="592">
        <v>9.9248815673940918</v>
      </c>
      <c r="I325" s="592">
        <v>70.054952760848423</v>
      </c>
      <c r="J325" s="592">
        <v>12.162318187647298</v>
      </c>
      <c r="K325" s="484">
        <v>327.49405253761694</v>
      </c>
      <c r="L325" s="563">
        <f t="shared" si="16"/>
        <v>0</v>
      </c>
      <c r="M325" s="563">
        <v>0</v>
      </c>
      <c r="N325" s="563">
        <v>0</v>
      </c>
      <c r="O325" s="584">
        <v>0</v>
      </c>
      <c r="P325" s="599">
        <v>0</v>
      </c>
      <c r="Q325" s="574">
        <v>2.5</v>
      </c>
    </row>
    <row r="326" spans="1:17" x14ac:dyDescent="0.25">
      <c r="A326" s="575">
        <f t="shared" si="17"/>
        <v>53996</v>
      </c>
      <c r="B326" s="600" t="str">
        <f>+asset_level_drivers!$B$1</f>
        <v>Farmar</v>
      </c>
      <c r="C326" s="588">
        <v>103</v>
      </c>
      <c r="D326" s="589">
        <v>13.614442498002548</v>
      </c>
      <c r="E326" s="589">
        <v>133.46897842641118</v>
      </c>
      <c r="F326" s="589">
        <v>16.683622303301398</v>
      </c>
      <c r="G326" s="589">
        <v>17.523321767322894</v>
      </c>
      <c r="H326" s="589">
        <v>10.202850876293702</v>
      </c>
      <c r="I326" s="589">
        <v>72.016914409894</v>
      </c>
      <c r="J326" s="589">
        <v>12.502936529495486</v>
      </c>
      <c r="K326" s="590">
        <v>338.33408032668262</v>
      </c>
      <c r="L326" s="571">
        <f t="shared" si="16"/>
        <v>0</v>
      </c>
      <c r="M326" s="571">
        <v>0</v>
      </c>
      <c r="N326" s="571">
        <v>0</v>
      </c>
      <c r="O326" s="582">
        <v>0</v>
      </c>
      <c r="P326" s="599">
        <v>0</v>
      </c>
      <c r="Q326" s="566">
        <v>2.5</v>
      </c>
    </row>
    <row r="327" spans="1:17" x14ac:dyDescent="0.25">
      <c r="A327" s="567">
        <f t="shared" si="17"/>
        <v>54026</v>
      </c>
      <c r="B327" s="596" t="str">
        <f>+asset_level_drivers!$B$1</f>
        <v>Farmar</v>
      </c>
      <c r="C327" s="591">
        <v>103</v>
      </c>
      <c r="D327" s="592">
        <v>13.107356945303339</v>
      </c>
      <c r="E327" s="592">
        <v>128.4976130472586</v>
      </c>
      <c r="F327" s="592">
        <v>16.062201630907325</v>
      </c>
      <c r="G327" s="592">
        <v>16.870657981823282</v>
      </c>
      <c r="H327" s="592">
        <v>9.8228339731798169</v>
      </c>
      <c r="I327" s="592">
        <v>69.334475394987322</v>
      </c>
      <c r="J327" s="592">
        <v>12.037235311629745</v>
      </c>
      <c r="K327" s="484">
        <v>327.34648002222968</v>
      </c>
      <c r="L327" s="563">
        <f t="shared" si="16"/>
        <v>0</v>
      </c>
      <c r="M327" s="563">
        <v>0</v>
      </c>
      <c r="N327" s="563">
        <v>0</v>
      </c>
      <c r="O327" s="584">
        <v>0</v>
      </c>
      <c r="P327" s="605">
        <v>0</v>
      </c>
      <c r="Q327" s="574">
        <v>2.5</v>
      </c>
    </row>
    <row r="328" spans="1:17" x14ac:dyDescent="0.25">
      <c r="A328" s="575">
        <f t="shared" si="17"/>
        <v>54057</v>
      </c>
      <c r="B328" s="600" t="str">
        <f>+asset_level_drivers!$B$1</f>
        <v>Farmar</v>
      </c>
      <c r="C328" s="588">
        <v>103</v>
      </c>
      <c r="D328" s="589">
        <v>13.474458857699272</v>
      </c>
      <c r="E328" s="589">
        <v>132.09632218188176</v>
      </c>
      <c r="F328" s="589">
        <v>16.51204027273522</v>
      </c>
      <c r="G328" s="589">
        <v>17.343172674194296</v>
      </c>
      <c r="H328" s="589">
        <v>10.097945206645853</v>
      </c>
      <c r="I328" s="589">
        <v>71.276259401951549</v>
      </c>
      <c r="J328" s="589">
        <v>12.37435059061659</v>
      </c>
      <c r="K328" s="590">
        <v>338.18237205264438</v>
      </c>
      <c r="L328" s="571">
        <f t="shared" si="16"/>
        <v>0</v>
      </c>
      <c r="M328" s="571">
        <v>0</v>
      </c>
      <c r="N328" s="571">
        <v>0</v>
      </c>
      <c r="O328" s="582">
        <v>0</v>
      </c>
      <c r="P328" s="599">
        <v>0</v>
      </c>
      <c r="Q328" s="566">
        <v>2.5</v>
      </c>
    </row>
    <row r="329" spans="1:17" x14ac:dyDescent="0.25">
      <c r="A329" s="567">
        <f t="shared" si="17"/>
        <v>54088</v>
      </c>
      <c r="B329" s="596" t="str">
        <f>+asset_level_drivers!$B$1</f>
        <v>Farmar</v>
      </c>
      <c r="C329" s="591">
        <v>103</v>
      </c>
      <c r="D329" s="592">
        <v>13.403872155669298</v>
      </c>
      <c r="E329" s="592">
        <v>131.40416211284438</v>
      </c>
      <c r="F329" s="592">
        <v>16.425520264105547</v>
      </c>
      <c r="G329" s="592">
        <v>17.252332450060724</v>
      </c>
      <c r="H329" s="592">
        <v>10.045046559142156</v>
      </c>
      <c r="I329" s="592">
        <v>70.902785108242966</v>
      </c>
      <c r="J329" s="592">
        <v>12.309511303514403</v>
      </c>
      <c r="K329" s="484">
        <v>338.10710183073343</v>
      </c>
      <c r="L329" s="563">
        <f t="shared" si="16"/>
        <v>0</v>
      </c>
      <c r="M329" s="563">
        <v>0</v>
      </c>
      <c r="N329" s="563">
        <v>0</v>
      </c>
      <c r="O329" s="584">
        <v>0</v>
      </c>
      <c r="P329" s="606">
        <v>0</v>
      </c>
      <c r="Q329" s="574">
        <v>2.5</v>
      </c>
    </row>
    <row r="330" spans="1:17" x14ac:dyDescent="0.25">
      <c r="A330" s="575">
        <f t="shared" si="17"/>
        <v>54117</v>
      </c>
      <c r="B330" s="600" t="str">
        <f>+asset_level_drivers!$B$1</f>
        <v>Farmar</v>
      </c>
      <c r="C330" s="588">
        <v>103</v>
      </c>
      <c r="D330" s="589">
        <v>12.475531165168363</v>
      </c>
      <c r="E330" s="589">
        <v>122.30306998051256</v>
      </c>
      <c r="F330" s="589">
        <v>15.28788374756407</v>
      </c>
      <c r="G330" s="589">
        <v>16.057461976045467</v>
      </c>
      <c r="H330" s="589">
        <v>9.3493350241438282</v>
      </c>
      <c r="I330" s="589">
        <v>65.99203670169787</v>
      </c>
      <c r="J330" s="589">
        <v>11.456950816266993</v>
      </c>
      <c r="K330" s="590">
        <v>316.22369059512488</v>
      </c>
      <c r="L330" s="571">
        <f t="shared" si="16"/>
        <v>0</v>
      </c>
      <c r="M330" s="571">
        <v>0</v>
      </c>
      <c r="N330" s="571">
        <v>0</v>
      </c>
      <c r="O330" s="582">
        <v>0</v>
      </c>
      <c r="P330" s="606">
        <v>0</v>
      </c>
      <c r="Q330" s="566">
        <v>2.5</v>
      </c>
    </row>
    <row r="331" spans="1:17" x14ac:dyDescent="0.25">
      <c r="A331" s="567">
        <f t="shared" si="17"/>
        <v>54148</v>
      </c>
      <c r="B331" s="596" t="str">
        <f>+asset_level_drivers!$B$1</f>
        <v>Farmar</v>
      </c>
      <c r="C331" s="591">
        <v>102</v>
      </c>
      <c r="D331" s="592">
        <v>13.268301469835521</v>
      </c>
      <c r="E331" s="592">
        <v>130.07478377658805</v>
      </c>
      <c r="F331" s="592">
        <v>16.259347972073506</v>
      </c>
      <c r="G331" s="592">
        <v>17.07786211246307</v>
      </c>
      <c r="H331" s="592">
        <v>9.9434480184041263</v>
      </c>
      <c r="I331" s="592">
        <v>70.185481904237946</v>
      </c>
      <c r="J331" s="592">
        <v>12.184979497263534</v>
      </c>
      <c r="K331" s="484">
        <v>333.3167246977153</v>
      </c>
      <c r="L331" s="563">
        <f t="shared" si="16"/>
        <v>0</v>
      </c>
      <c r="M331" s="563">
        <v>0</v>
      </c>
      <c r="N331" s="563">
        <v>0</v>
      </c>
      <c r="O331" s="584">
        <v>0</v>
      </c>
      <c r="P331" s="606">
        <v>0</v>
      </c>
      <c r="Q331" s="574">
        <v>2.5</v>
      </c>
    </row>
    <row r="332" spans="1:17" x14ac:dyDescent="0.25">
      <c r="A332" s="575">
        <f t="shared" si="17"/>
        <v>54178</v>
      </c>
      <c r="B332" s="600" t="str">
        <f>+asset_level_drivers!$B$1</f>
        <v>Farmar</v>
      </c>
      <c r="C332" s="588">
        <v>102</v>
      </c>
      <c r="D332" s="589">
        <v>12.77410834981394</v>
      </c>
      <c r="E332" s="589">
        <v>125.22984346866616</v>
      </c>
      <c r="F332" s="589">
        <v>15.65373043358327</v>
      </c>
      <c r="G332" s="589">
        <v>16.441789666693751</v>
      </c>
      <c r="H332" s="589">
        <v>9.5730928820546008</v>
      </c>
      <c r="I332" s="589">
        <v>67.57125906691374</v>
      </c>
      <c r="J332" s="589">
        <v>11.731121365783638</v>
      </c>
      <c r="K332" s="590">
        <v>322.4931852963096</v>
      </c>
      <c r="L332" s="571">
        <f t="shared" si="16"/>
        <v>0</v>
      </c>
      <c r="M332" s="571">
        <v>0</v>
      </c>
      <c r="N332" s="571">
        <v>0</v>
      </c>
      <c r="O332" s="582">
        <v>0</v>
      </c>
      <c r="P332" s="606">
        <v>0</v>
      </c>
      <c r="Q332" s="566">
        <v>2.5</v>
      </c>
    </row>
    <row r="333" spans="1:17" x14ac:dyDescent="0.25">
      <c r="A333" s="567">
        <f t="shared" si="17"/>
        <v>54209</v>
      </c>
      <c r="B333" s="596" t="str">
        <f>+asset_level_drivers!$B$1</f>
        <v>Farmar</v>
      </c>
      <c r="C333" s="591">
        <v>102</v>
      </c>
      <c r="D333" s="592">
        <v>13.131876875604533</v>
      </c>
      <c r="E333" s="592">
        <v>128.73703565538923</v>
      </c>
      <c r="F333" s="592">
        <v>16.092129456923654</v>
      </c>
      <c r="G333" s="592">
        <v>16.902292582153272</v>
      </c>
      <c r="H333" s="592">
        <v>9.841209546942526</v>
      </c>
      <c r="I333" s="592">
        <v>69.463662549042326</v>
      </c>
      <c r="J333" s="592">
        <v>12.059663636986517</v>
      </c>
      <c r="K333" s="484">
        <v>333.16956892876868</v>
      </c>
      <c r="L333" s="563">
        <f t="shared" si="16"/>
        <v>0</v>
      </c>
      <c r="M333" s="563">
        <v>0</v>
      </c>
      <c r="N333" s="563">
        <v>0</v>
      </c>
      <c r="O333" s="584">
        <v>0</v>
      </c>
      <c r="P333" s="606">
        <v>0</v>
      </c>
      <c r="Q333" s="574">
        <v>2.5</v>
      </c>
    </row>
    <row r="334" spans="1:17" x14ac:dyDescent="0.25">
      <c r="A334" s="575">
        <f t="shared" si="17"/>
        <v>54239</v>
      </c>
      <c r="B334" s="600" t="str">
        <f>+asset_level_drivers!$B$1</f>
        <v>Farmar</v>
      </c>
      <c r="C334" s="588">
        <v>102</v>
      </c>
      <c r="D334" s="589">
        <v>12.642765051126686</v>
      </c>
      <c r="E334" s="589">
        <v>123.94192304169512</v>
      </c>
      <c r="F334" s="589">
        <v>15.49274038021189</v>
      </c>
      <c r="G334" s="589">
        <v>16.272759300349747</v>
      </c>
      <c r="H334" s="589">
        <v>9.4746624035165947</v>
      </c>
      <c r="I334" s="589">
        <v>66.876325635569131</v>
      </c>
      <c r="J334" s="589">
        <v>11.610473200619641</v>
      </c>
      <c r="K334" s="590">
        <v>322.35150905408358</v>
      </c>
      <c r="L334" s="571">
        <f t="shared" si="16"/>
        <v>0</v>
      </c>
      <c r="M334" s="571">
        <v>0</v>
      </c>
      <c r="N334" s="571">
        <v>0</v>
      </c>
      <c r="O334" s="582">
        <v>0</v>
      </c>
      <c r="P334" s="606">
        <v>0</v>
      </c>
      <c r="Q334" s="566">
        <v>2.5</v>
      </c>
    </row>
    <row r="335" spans="1:17" x14ac:dyDescent="0.25">
      <c r="A335" s="567">
        <f t="shared" si="17"/>
        <v>54270</v>
      </c>
      <c r="B335" s="596" t="str">
        <f>+asset_level_drivers!$B$1</f>
        <v>Farmar</v>
      </c>
      <c r="C335" s="591">
        <v>102</v>
      </c>
      <c r="D335" s="592">
        <v>12.996855008325829</v>
      </c>
      <c r="E335" s="592">
        <v>127.41304580796269</v>
      </c>
      <c r="F335" s="592">
        <v>15.926630725995336</v>
      </c>
      <c r="G335" s="592">
        <v>16.728528000250215</v>
      </c>
      <c r="H335" s="592">
        <v>9.7400222983948552</v>
      </c>
      <c r="I335" s="592">
        <v>68.749266854658131</v>
      </c>
      <c r="J335" s="592">
        <v>11.935636606711482</v>
      </c>
      <c r="K335" s="484">
        <v>333.02392627153898</v>
      </c>
      <c r="L335" s="563">
        <f t="shared" si="16"/>
        <v>0</v>
      </c>
      <c r="M335" s="563">
        <v>0</v>
      </c>
      <c r="N335" s="563">
        <v>0</v>
      </c>
      <c r="O335" s="584">
        <v>0</v>
      </c>
      <c r="P335" s="599">
        <v>0</v>
      </c>
      <c r="Q335" s="574">
        <v>2.5</v>
      </c>
    </row>
    <row r="336" spans="1:17" x14ac:dyDescent="0.25">
      <c r="A336" s="575">
        <f t="shared" si="17"/>
        <v>54301</v>
      </c>
      <c r="B336" s="600" t="str">
        <f>+asset_level_drivers!$B$1</f>
        <v>Farmar</v>
      </c>
      <c r="C336" s="588">
        <v>102</v>
      </c>
      <c r="D336" s="589">
        <v>12.928770278474227</v>
      </c>
      <c r="E336" s="589">
        <v>126.74542570050366</v>
      </c>
      <c r="F336" s="589">
        <v>15.843178212562957</v>
      </c>
      <c r="G336" s="589">
        <v>16.640907167456991</v>
      </c>
      <c r="H336" s="589">
        <v>9.6889986633300662</v>
      </c>
      <c r="I336" s="589">
        <v>68.389033782493641</v>
      </c>
      <c r="J336" s="589">
        <v>11.873096142794036</v>
      </c>
      <c r="K336" s="590">
        <v>332.95166509487751</v>
      </c>
      <c r="L336" s="571">
        <f t="shared" si="16"/>
        <v>0</v>
      </c>
      <c r="M336" s="571">
        <v>0</v>
      </c>
      <c r="N336" s="571">
        <v>0</v>
      </c>
      <c r="O336" s="582">
        <v>0</v>
      </c>
      <c r="P336" s="599">
        <v>0</v>
      </c>
      <c r="Q336" s="566">
        <v>2.5</v>
      </c>
    </row>
    <row r="337" spans="1:17" x14ac:dyDescent="0.25">
      <c r="A337" s="567">
        <f t="shared" si="17"/>
        <v>54331</v>
      </c>
      <c r="B337" s="596" t="str">
        <f>+asset_level_drivers!$B$1</f>
        <v>Farmar</v>
      </c>
      <c r="C337" s="591">
        <v>101</v>
      </c>
      <c r="D337" s="592">
        <v>12.447223399593623</v>
      </c>
      <c r="E337" s="592">
        <v>122.02449545849254</v>
      </c>
      <c r="F337" s="592">
        <v>15.253061932311567</v>
      </c>
      <c r="G337" s="592">
        <v>16.02110929977896</v>
      </c>
      <c r="H337" s="592">
        <v>9.3281207944137083</v>
      </c>
      <c r="I337" s="592">
        <v>65.841724039192897</v>
      </c>
      <c r="J337" s="592">
        <v>11.430854867915434</v>
      </c>
      <c r="K337" s="484">
        <v>317.68737245660077</v>
      </c>
      <c r="L337" s="563">
        <f t="shared" si="16"/>
        <v>0</v>
      </c>
      <c r="M337" s="563">
        <v>0</v>
      </c>
      <c r="N337" s="563">
        <v>0</v>
      </c>
      <c r="O337" s="584">
        <v>0</v>
      </c>
      <c r="P337" s="599">
        <v>0</v>
      </c>
      <c r="Q337" s="574">
        <v>2.5</v>
      </c>
    </row>
    <row r="338" spans="1:17" x14ac:dyDescent="0.25">
      <c r="A338" s="575">
        <f t="shared" si="17"/>
        <v>54362</v>
      </c>
      <c r="B338" s="600" t="str">
        <f>+asset_level_drivers!$B$1</f>
        <v>Farmar</v>
      </c>
      <c r="C338" s="588">
        <v>101</v>
      </c>
      <c r="D338" s="589">
        <v>12.79583676682862</v>
      </c>
      <c r="E338" s="589">
        <v>125.4419188628099</v>
      </c>
      <c r="F338" s="589">
        <v>15.680239857851237</v>
      </c>
      <c r="G338" s="589">
        <v>16.46982976701614</v>
      </c>
      <c r="H338" s="589">
        <v>9.5893764572807783</v>
      </c>
      <c r="I338" s="589">
        <v>67.68569026799554</v>
      </c>
      <c r="J338" s="589">
        <v>11.750987893749226</v>
      </c>
      <c r="K338" s="590">
        <v>328.20558276849039</v>
      </c>
      <c r="L338" s="571">
        <f t="shared" si="16"/>
        <v>0</v>
      </c>
      <c r="M338" s="571">
        <v>0</v>
      </c>
      <c r="N338" s="571">
        <v>0</v>
      </c>
      <c r="O338" s="582">
        <v>0</v>
      </c>
      <c r="P338" s="599">
        <v>0</v>
      </c>
      <c r="Q338" s="566">
        <v>2.5</v>
      </c>
    </row>
    <row r="339" spans="1:17" x14ac:dyDescent="0.25">
      <c r="A339" s="567">
        <f t="shared" si="17"/>
        <v>54392</v>
      </c>
      <c r="B339" s="596" t="str">
        <f>+asset_level_drivers!$B$1</f>
        <v>Farmar</v>
      </c>
      <c r="C339" s="591">
        <v>101</v>
      </c>
      <c r="D339" s="592">
        <v>12.31924115385543</v>
      </c>
      <c r="E339" s="592">
        <v>120.76954091141064</v>
      </c>
      <c r="F339" s="592">
        <v>15.09619261392633</v>
      </c>
      <c r="G339" s="592">
        <v>15.856403751959505</v>
      </c>
      <c r="H339" s="592">
        <v>9.2322091352861637</v>
      </c>
      <c r="I339" s="592">
        <v>65.164578268909395</v>
      </c>
      <c r="J339" s="592">
        <v>11.313294838352325</v>
      </c>
      <c r="K339" s="484">
        <v>317.54959344562724</v>
      </c>
      <c r="L339" s="563">
        <f t="shared" si="16"/>
        <v>0</v>
      </c>
      <c r="M339" s="563">
        <v>0</v>
      </c>
      <c r="N339" s="563">
        <v>0</v>
      </c>
      <c r="O339" s="584">
        <v>0</v>
      </c>
      <c r="P339" s="605">
        <v>0</v>
      </c>
      <c r="Q339" s="574">
        <v>2.5</v>
      </c>
    </row>
    <row r="340" spans="1:17" x14ac:dyDescent="0.25">
      <c r="A340" s="575">
        <f t="shared" si="17"/>
        <v>54423</v>
      </c>
      <c r="B340" s="600" t="str">
        <f>+asset_level_drivers!$B$1</f>
        <v>Farmar</v>
      </c>
      <c r="C340" s="588">
        <v>101</v>
      </c>
      <c r="D340" s="589">
        <v>12.664270086316574</v>
      </c>
      <c r="E340" s="589">
        <v>124.15181813215028</v>
      </c>
      <c r="F340" s="589">
        <v>15.518977266518785</v>
      </c>
      <c r="G340" s="589">
        <v>16.300511133489156</v>
      </c>
      <c r="H340" s="589">
        <v>9.4907785733240679</v>
      </c>
      <c r="I340" s="589">
        <v>66.989580392911108</v>
      </c>
      <c r="J340" s="589">
        <v>11.630135484880402</v>
      </c>
      <c r="K340" s="590">
        <v>328.06394463227923</v>
      </c>
      <c r="L340" s="571">
        <f t="shared" si="16"/>
        <v>0</v>
      </c>
      <c r="M340" s="571">
        <v>0</v>
      </c>
      <c r="N340" s="571">
        <v>0</v>
      </c>
      <c r="O340" s="582">
        <v>0</v>
      </c>
      <c r="P340" s="599">
        <v>0</v>
      </c>
      <c r="Q340" s="566">
        <v>2.5</v>
      </c>
    </row>
    <row r="341" spans="1:17" x14ac:dyDescent="0.25">
      <c r="A341" s="567">
        <f t="shared" si="17"/>
        <v>54454</v>
      </c>
      <c r="B341" s="596" t="str">
        <f>+asset_level_drivers!$B$1</f>
        <v>Farmar</v>
      </c>
      <c r="C341" s="591">
        <v>101</v>
      </c>
      <c r="D341" s="592">
        <v>12.597927633094949</v>
      </c>
      <c r="E341" s="592">
        <v>123.50128656374589</v>
      </c>
      <c r="F341" s="592">
        <v>15.437660820468237</v>
      </c>
      <c r="G341" s="592">
        <v>16.215132171250051</v>
      </c>
      <c r="H341" s="592">
        <v>9.441060624382196</v>
      </c>
      <c r="I341" s="592">
        <v>66.638567919188276</v>
      </c>
      <c r="J341" s="592">
        <v>11.569195819303523</v>
      </c>
      <c r="K341" s="484">
        <v>327.99366982630681</v>
      </c>
      <c r="L341" s="563">
        <f t="shared" si="16"/>
        <v>0</v>
      </c>
      <c r="M341" s="563">
        <v>0</v>
      </c>
      <c r="N341" s="563">
        <v>0</v>
      </c>
      <c r="O341" s="584">
        <v>0</v>
      </c>
      <c r="P341" s="606">
        <v>0</v>
      </c>
      <c r="Q341" s="574">
        <v>2.5</v>
      </c>
    </row>
    <row r="342" spans="1:17" x14ac:dyDescent="0.25">
      <c r="A342" s="575">
        <f t="shared" si="17"/>
        <v>54482</v>
      </c>
      <c r="B342" s="600" t="str">
        <f>+asset_level_drivers!$B$1</f>
        <v>Farmar</v>
      </c>
      <c r="C342" s="588">
        <v>101</v>
      </c>
      <c r="D342" s="589">
        <v>11.322039711743667</v>
      </c>
      <c r="E342" s="589">
        <v>110.99323911450803</v>
      </c>
      <c r="F342" s="589">
        <v>13.874154889313504</v>
      </c>
      <c r="G342" s="589">
        <v>14.572912817504729</v>
      </c>
      <c r="H342" s="589">
        <v>8.4848926286437454</v>
      </c>
      <c r="I342" s="589">
        <v>59.88950163272299</v>
      </c>
      <c r="J342" s="589">
        <v>10.397482922347743</v>
      </c>
      <c r="K342" s="590">
        <v>296.18920185611125</v>
      </c>
      <c r="L342" s="571">
        <f t="shared" si="16"/>
        <v>0</v>
      </c>
      <c r="M342" s="571">
        <v>0</v>
      </c>
      <c r="N342" s="571">
        <v>0</v>
      </c>
      <c r="O342" s="582">
        <v>0</v>
      </c>
      <c r="P342" s="606">
        <v>0</v>
      </c>
      <c r="Q342" s="566">
        <v>2.5</v>
      </c>
    </row>
    <row r="343" spans="1:17" x14ac:dyDescent="0.25">
      <c r="A343" s="567">
        <f t="shared" si="17"/>
        <v>54513</v>
      </c>
      <c r="B343" s="596" t="str">
        <f>+asset_level_drivers!$B$1</f>
        <v>Farmar</v>
      </c>
      <c r="C343" s="591">
        <v>101</v>
      </c>
      <c r="D343" s="592">
        <v>12.472621617336511</v>
      </c>
      <c r="E343" s="592">
        <v>122.272580682807</v>
      </c>
      <c r="F343" s="592">
        <v>15.284072585350875</v>
      </c>
      <c r="G343" s="592">
        <v>16.053870275290521</v>
      </c>
      <c r="H343" s="592">
        <v>9.3471545688919733</v>
      </c>
      <c r="I343" s="592">
        <v>65.975585349712077</v>
      </c>
      <c r="J343" s="592">
        <v>11.454094678769456</v>
      </c>
      <c r="K343" s="484">
        <v>327.85420873862813</v>
      </c>
      <c r="L343" s="563">
        <f t="shared" si="16"/>
        <v>0</v>
      </c>
      <c r="M343" s="563">
        <v>0</v>
      </c>
      <c r="N343" s="563">
        <v>0</v>
      </c>
      <c r="O343" s="584">
        <v>0</v>
      </c>
      <c r="P343" s="606">
        <v>0</v>
      </c>
      <c r="Q343" s="574">
        <v>2.5</v>
      </c>
    </row>
    <row r="344" spans="1:17" x14ac:dyDescent="0.25">
      <c r="A344" s="575">
        <f t="shared" si="17"/>
        <v>54543</v>
      </c>
      <c r="B344" s="600" t="str">
        <f>+asset_level_drivers!$B$1</f>
        <v>Farmar</v>
      </c>
      <c r="C344" s="588">
        <v>101</v>
      </c>
      <c r="D344" s="589">
        <v>12.008064534767039</v>
      </c>
      <c r="E344" s="589">
        <v>117.71825245417358</v>
      </c>
      <c r="F344" s="589">
        <v>14.714781556771698</v>
      </c>
      <c r="G344" s="589">
        <v>15.455936853483264</v>
      </c>
      <c r="H344" s="589">
        <v>8.9990090875270337</v>
      </c>
      <c r="I344" s="589">
        <v>63.518170375063882</v>
      </c>
      <c r="J344" s="589">
        <v>11.027460134559702</v>
      </c>
      <c r="K344" s="590">
        <v>317.21130318892625</v>
      </c>
      <c r="L344" s="571">
        <f t="shared" si="16"/>
        <v>0</v>
      </c>
      <c r="M344" s="571">
        <v>0</v>
      </c>
      <c r="N344" s="571">
        <v>0</v>
      </c>
      <c r="O344" s="582">
        <v>0</v>
      </c>
      <c r="P344" s="606">
        <v>0</v>
      </c>
      <c r="Q344" s="566">
        <v>2.5</v>
      </c>
    </row>
    <row r="345" spans="1:17" x14ac:dyDescent="0.25">
      <c r="A345" s="567">
        <f t="shared" si="17"/>
        <v>54574</v>
      </c>
      <c r="B345" s="596" t="str">
        <f>+asset_level_drivers!$B$1</f>
        <v>Farmar</v>
      </c>
      <c r="C345" s="591">
        <v>101</v>
      </c>
      <c r="D345" s="592">
        <v>12.344378255855334</v>
      </c>
      <c r="E345" s="592">
        <v>121.01507546308194</v>
      </c>
      <c r="F345" s="592">
        <v>15.126884432885243</v>
      </c>
      <c r="G345" s="592">
        <v>15.888827927172843</v>
      </c>
      <c r="H345" s="592">
        <v>9.2510472260272891</v>
      </c>
      <c r="I345" s="592">
        <v>65.297063292776812</v>
      </c>
      <c r="J345" s="592">
        <v>11.33629571055153</v>
      </c>
      <c r="K345" s="484">
        <v>327.71617458544284</v>
      </c>
      <c r="L345" s="563">
        <f t="shared" si="16"/>
        <v>0</v>
      </c>
      <c r="M345" s="563">
        <v>0</v>
      </c>
      <c r="N345" s="563">
        <v>0</v>
      </c>
      <c r="O345" s="584">
        <v>0</v>
      </c>
      <c r="P345" s="606">
        <v>0</v>
      </c>
      <c r="Q345" s="574">
        <v>2.5</v>
      </c>
    </row>
    <row r="346" spans="1:17" x14ac:dyDescent="0.25">
      <c r="A346" s="575">
        <f t="shared" si="17"/>
        <v>54604</v>
      </c>
      <c r="B346" s="600" t="str">
        <f>+asset_level_drivers!$B$1</f>
        <v>Farmar</v>
      </c>
      <c r="C346" s="588">
        <v>101</v>
      </c>
      <c r="D346" s="589">
        <v>11.884597748827165</v>
      </c>
      <c r="E346" s="589">
        <v>116.50758607804352</v>
      </c>
      <c r="F346" s="589">
        <v>14.56344825975544</v>
      </c>
      <c r="G346" s="589">
        <v>15.297041579825354</v>
      </c>
      <c r="H346" s="589">
        <v>8.9064813762157122</v>
      </c>
      <c r="I346" s="589">
        <v>62.864921524157559</v>
      </c>
      <c r="J346" s="589">
        <v>10.914048875721797</v>
      </c>
      <c r="K346" s="590">
        <v>317.07841081719647</v>
      </c>
      <c r="L346" s="571">
        <f t="shared" si="16"/>
        <v>0</v>
      </c>
      <c r="M346" s="571">
        <v>0</v>
      </c>
      <c r="N346" s="571">
        <v>0</v>
      </c>
      <c r="O346" s="582">
        <v>0</v>
      </c>
      <c r="P346" s="606">
        <v>0</v>
      </c>
      <c r="Q346" s="566">
        <v>2.5</v>
      </c>
    </row>
    <row r="347" spans="1:17" x14ac:dyDescent="0.25">
      <c r="A347" s="567">
        <f t="shared" si="17"/>
        <v>54635</v>
      </c>
      <c r="B347" s="596" t="str">
        <f>+asset_level_drivers!$B$1</f>
        <v>Farmar</v>
      </c>
      <c r="C347" s="591">
        <v>101</v>
      </c>
      <c r="D347" s="592">
        <v>12.217453500714985</v>
      </c>
      <c r="E347" s="592">
        <v>119.77050323059592</v>
      </c>
      <c r="F347" s="592">
        <v>14.97131290382449</v>
      </c>
      <c r="G347" s="592">
        <v>15.725482302412967</v>
      </c>
      <c r="H347" s="592">
        <v>9.15592806493075</v>
      </c>
      <c r="I347" s="592">
        <v>64.625519590257994</v>
      </c>
      <c r="J347" s="592">
        <v>11.219708262197569</v>
      </c>
      <c r="K347" s="484">
        <v>327.57955763244627</v>
      </c>
      <c r="L347" s="563">
        <f t="shared" si="16"/>
        <v>0</v>
      </c>
      <c r="M347" s="563">
        <v>0</v>
      </c>
      <c r="N347" s="563">
        <v>0</v>
      </c>
      <c r="O347" s="584">
        <v>0</v>
      </c>
      <c r="P347" s="599">
        <v>0</v>
      </c>
      <c r="Q347" s="574">
        <v>2.5</v>
      </c>
    </row>
    <row r="348" spans="1:17" x14ac:dyDescent="0.25">
      <c r="A348" s="575">
        <f t="shared" si="17"/>
        <v>54666</v>
      </c>
      <c r="B348" s="600" t="str">
        <f>+asset_level_drivers!$B$1</f>
        <v>Farmar</v>
      </c>
      <c r="C348" s="588">
        <v>101</v>
      </c>
      <c r="D348" s="589">
        <v>12.153451736621458</v>
      </c>
      <c r="E348" s="589">
        <v>119.14292934294136</v>
      </c>
      <c r="F348" s="589">
        <v>14.89286616786767</v>
      </c>
      <c r="G348" s="589">
        <v>15.643115231301215</v>
      </c>
      <c r="H348" s="589">
        <v>9.1079642606867051</v>
      </c>
      <c r="I348" s="589">
        <v>64.286894574273319</v>
      </c>
      <c r="J348" s="589">
        <v>11.16091919692245</v>
      </c>
      <c r="K348" s="590">
        <v>327.51177767141246</v>
      </c>
      <c r="L348" s="571">
        <f t="shared" si="16"/>
        <v>0</v>
      </c>
      <c r="M348" s="571">
        <v>0</v>
      </c>
      <c r="N348" s="571">
        <v>0</v>
      </c>
      <c r="O348" s="582">
        <v>0</v>
      </c>
      <c r="P348" s="599">
        <v>0</v>
      </c>
      <c r="Q348" s="566">
        <v>2.5</v>
      </c>
    </row>
    <row r="349" spans="1:17" x14ac:dyDescent="0.25">
      <c r="A349" s="567">
        <f t="shared" si="17"/>
        <v>54696</v>
      </c>
      <c r="B349" s="596" t="str">
        <f>+asset_level_drivers!$B$1</f>
        <v>Farmar</v>
      </c>
      <c r="C349" s="591">
        <v>101</v>
      </c>
      <c r="D349" s="592">
        <v>11.700782513324155</v>
      </c>
      <c r="E349" s="592">
        <v>114.70517259585964</v>
      </c>
      <c r="F349" s="592">
        <v>14.338146574482455</v>
      </c>
      <c r="G349" s="592">
        <v>15.060480560808049</v>
      </c>
      <c r="H349" s="592">
        <v>8.7687277049285335</v>
      </c>
      <c r="I349" s="592">
        <v>61.892378997736373</v>
      </c>
      <c r="J349" s="592">
        <v>10.745204687107011</v>
      </c>
      <c r="K349" s="484">
        <v>316.88162308140807</v>
      </c>
      <c r="L349" s="563">
        <f t="shared" si="16"/>
        <v>0</v>
      </c>
      <c r="M349" s="563">
        <v>0</v>
      </c>
      <c r="N349" s="563">
        <v>0</v>
      </c>
      <c r="O349" s="584">
        <v>0</v>
      </c>
      <c r="P349" s="599">
        <v>0</v>
      </c>
      <c r="Q349" s="574">
        <v>2.5</v>
      </c>
    </row>
    <row r="350" spans="1:17" x14ac:dyDescent="0.25">
      <c r="A350" s="575">
        <f t="shared" si="17"/>
        <v>54727</v>
      </c>
      <c r="B350" s="600" t="str">
        <f>+asset_level_drivers!$B$1</f>
        <v>Farmar</v>
      </c>
      <c r="C350" s="588">
        <v>101</v>
      </c>
      <c r="D350" s="589">
        <v>12.028490099815665</v>
      </c>
      <c r="E350" s="589">
        <v>117.91761145240157</v>
      </c>
      <c r="F350" s="589">
        <v>14.739701431550197</v>
      </c>
      <c r="G350" s="589">
        <v>15.482295664096409</v>
      </c>
      <c r="H350" s="589">
        <v>9.0143162875306899</v>
      </c>
      <c r="I350" s="589">
        <v>63.625740089626014</v>
      </c>
      <c r="J350" s="589">
        <v>11.046135432226738</v>
      </c>
      <c r="K350" s="590">
        <v>327.37725731578627</v>
      </c>
      <c r="L350" s="571">
        <f t="shared" si="16"/>
        <v>0</v>
      </c>
      <c r="M350" s="571">
        <v>0</v>
      </c>
      <c r="N350" s="571">
        <v>0</v>
      </c>
      <c r="O350" s="582">
        <v>0</v>
      </c>
      <c r="P350" s="599">
        <v>0</v>
      </c>
      <c r="Q350" s="566">
        <v>2.5</v>
      </c>
    </row>
    <row r="351" spans="1:17" x14ac:dyDescent="0.25">
      <c r="A351" s="567">
        <f t="shared" si="17"/>
        <v>54757</v>
      </c>
      <c r="B351" s="596" t="str">
        <f>+asset_level_drivers!$B$1</f>
        <v>Farmar</v>
      </c>
      <c r="C351" s="591">
        <v>101</v>
      </c>
      <c r="D351" s="592">
        <v>11.580475220222828</v>
      </c>
      <c r="E351" s="592">
        <v>113.52549465024184</v>
      </c>
      <c r="F351" s="592">
        <v>14.19068683128023</v>
      </c>
      <c r="G351" s="592">
        <v>14.905650788738507</v>
      </c>
      <c r="H351" s="592">
        <v>8.6785677611024479</v>
      </c>
      <c r="I351" s="592">
        <v>61.255850819859916</v>
      </c>
      <c r="J351" s="592">
        <v>10.634696322892347</v>
      </c>
      <c r="K351" s="484">
        <v>316.75211287247504</v>
      </c>
      <c r="L351" s="563">
        <f t="shared" si="16"/>
        <v>0</v>
      </c>
      <c r="M351" s="563">
        <v>0</v>
      </c>
      <c r="N351" s="563">
        <v>0</v>
      </c>
      <c r="O351" s="584">
        <v>0</v>
      </c>
      <c r="P351" s="605">
        <v>0</v>
      </c>
      <c r="Q351" s="574">
        <v>2.5</v>
      </c>
    </row>
    <row r="352" spans="1:17" x14ac:dyDescent="0.25">
      <c r="A352" s="575">
        <f t="shared" si="17"/>
        <v>54788</v>
      </c>
      <c r="B352" s="600" t="str">
        <f>+asset_level_drivers!$B$1</f>
        <v>Farmar</v>
      </c>
      <c r="C352" s="588">
        <v>101</v>
      </c>
      <c r="D352" s="589">
        <v>11.904813326196356</v>
      </c>
      <c r="E352" s="589">
        <v>116.70489550740027</v>
      </c>
      <c r="F352" s="589">
        <v>14.588111938425033</v>
      </c>
      <c r="G352" s="589">
        <v>15.323129407807398</v>
      </c>
      <c r="H352" s="589">
        <v>8.9216312085578213</v>
      </c>
      <c r="I352" s="589">
        <v>62.971385336601323</v>
      </c>
      <c r="J352" s="589">
        <v>10.932532176493286</v>
      </c>
      <c r="K352" s="590">
        <v>327.24411894507159</v>
      </c>
      <c r="L352" s="571">
        <f t="shared" si="16"/>
        <v>0</v>
      </c>
      <c r="M352" s="571">
        <v>0</v>
      </c>
      <c r="N352" s="571">
        <v>0</v>
      </c>
      <c r="O352" s="582">
        <v>0</v>
      </c>
      <c r="P352" s="599">
        <v>0</v>
      </c>
      <c r="Q352" s="566">
        <v>2.5</v>
      </c>
    </row>
    <row r="353" spans="1:17" x14ac:dyDescent="0.25">
      <c r="A353" s="567">
        <f t="shared" si="17"/>
        <v>54819</v>
      </c>
      <c r="B353" s="596" t="str">
        <f>+asset_level_drivers!$B$1</f>
        <v>Farmar</v>
      </c>
      <c r="C353" s="591">
        <v>101</v>
      </c>
      <c r="D353" s="592">
        <v>11.842449355570903</v>
      </c>
      <c r="E353" s="592">
        <v>116.0933851077001</v>
      </c>
      <c r="F353" s="592">
        <v>14.511673138462513</v>
      </c>
      <c r="G353" s="592">
        <v>15.242869784266601</v>
      </c>
      <c r="H353" s="592">
        <v>8.8748947893149168</v>
      </c>
      <c r="I353" s="592">
        <v>62.641427824112768</v>
      </c>
      <c r="J353" s="592">
        <v>10.875247886130689</v>
      </c>
      <c r="K353" s="484">
        <v>327.17805995178225</v>
      </c>
      <c r="L353" s="563">
        <f t="shared" si="16"/>
        <v>0</v>
      </c>
      <c r="M353" s="563">
        <v>0</v>
      </c>
      <c r="N353" s="563">
        <v>0</v>
      </c>
      <c r="O353" s="584">
        <v>0</v>
      </c>
      <c r="P353" s="606">
        <v>0</v>
      </c>
      <c r="Q353" s="574">
        <v>2.5</v>
      </c>
    </row>
    <row r="354" spans="1:17" x14ac:dyDescent="0.25">
      <c r="A354" s="575">
        <f t="shared" si="17"/>
        <v>54847</v>
      </c>
      <c r="B354" s="600" t="str">
        <f>+asset_level_drivers!$B$1</f>
        <v>Farmar</v>
      </c>
      <c r="C354" s="588">
        <v>101</v>
      </c>
      <c r="D354" s="589">
        <v>10.643074487632617</v>
      </c>
      <c r="E354" s="589">
        <v>104.33560077482888</v>
      </c>
      <c r="F354" s="589">
        <v>13.04195009685361</v>
      </c>
      <c r="G354" s="589">
        <v>13.69911821308218</v>
      </c>
      <c r="H354" s="589">
        <v>7.9760667304983954</v>
      </c>
      <c r="I354" s="589">
        <v>56.29718695306088</v>
      </c>
      <c r="J354" s="589">
        <v>9.7738171793508481</v>
      </c>
      <c r="K354" s="590">
        <v>295.45631143991574</v>
      </c>
      <c r="L354" s="571">
        <f t="shared" si="16"/>
        <v>0</v>
      </c>
      <c r="M354" s="571">
        <v>0</v>
      </c>
      <c r="N354" s="571">
        <v>0</v>
      </c>
      <c r="O354" s="582">
        <v>0</v>
      </c>
      <c r="P354" s="606">
        <v>0</v>
      </c>
      <c r="Q354" s="566">
        <v>2.5</v>
      </c>
    </row>
    <row r="355" spans="1:17" x14ac:dyDescent="0.25">
      <c r="A355" s="567">
        <f t="shared" si="17"/>
        <v>54878</v>
      </c>
      <c r="B355" s="596" t="str">
        <f>+asset_level_drivers!$B$1</f>
        <v>Farmar</v>
      </c>
      <c r="C355" s="591">
        <v>101</v>
      </c>
      <c r="D355" s="592">
        <v>11.724657800777422</v>
      </c>
      <c r="E355" s="592">
        <v>114.93838131066822</v>
      </c>
      <c r="F355" s="592">
        <v>14.367297663833527</v>
      </c>
      <c r="G355" s="592">
        <v>15.0912771820425</v>
      </c>
      <c r="H355" s="592">
        <v>8.7866201744549279</v>
      </c>
      <c r="I355" s="592">
        <v>62.01821327212749</v>
      </c>
      <c r="J355" s="592">
        <v>10.767050915299913</v>
      </c>
      <c r="K355" s="484">
        <v>327.04696578497635</v>
      </c>
      <c r="L355" s="563">
        <f t="shared" si="16"/>
        <v>0</v>
      </c>
      <c r="M355" s="563">
        <v>0</v>
      </c>
      <c r="N355" s="563">
        <v>0</v>
      </c>
      <c r="O355" s="584">
        <v>0</v>
      </c>
      <c r="P355" s="606">
        <v>0</v>
      </c>
      <c r="Q355" s="574">
        <v>2.5</v>
      </c>
    </row>
    <row r="356" spans="1:17" x14ac:dyDescent="0.25">
      <c r="A356" s="575">
        <f t="shared" si="17"/>
        <v>54908</v>
      </c>
      <c r="B356" s="600" t="str">
        <f>+asset_level_drivers!$B$1</f>
        <v>Farmar</v>
      </c>
      <c r="C356" s="588">
        <v>101</v>
      </c>
      <c r="D356" s="589">
        <v>11.287959513691781</v>
      </c>
      <c r="E356" s="589">
        <v>110.65723317552344</v>
      </c>
      <c r="F356" s="589">
        <v>13.832154146940431</v>
      </c>
      <c r="G356" s="589">
        <v>14.529195961116153</v>
      </c>
      <c r="H356" s="589">
        <v>8.4593524584451529</v>
      </c>
      <c r="I356" s="589">
        <v>59.708200245431641</v>
      </c>
      <c r="J356" s="589">
        <v>10.366006987054103</v>
      </c>
      <c r="K356" s="590">
        <v>316.4341183632298</v>
      </c>
      <c r="L356" s="571">
        <f t="shared" si="16"/>
        <v>0</v>
      </c>
      <c r="M356" s="571">
        <v>0</v>
      </c>
      <c r="N356" s="571">
        <v>0</v>
      </c>
      <c r="O356" s="582">
        <v>0</v>
      </c>
      <c r="P356" s="606">
        <v>0</v>
      </c>
      <c r="Q356" s="566">
        <v>2.5</v>
      </c>
    </row>
    <row r="357" spans="1:17" x14ac:dyDescent="0.25">
      <c r="A357" s="567">
        <f t="shared" si="17"/>
        <v>54939</v>
      </c>
      <c r="B357" s="596" t="str">
        <f>+asset_level_drivers!$B$1</f>
        <v>Farmar</v>
      </c>
      <c r="C357" s="591">
        <v>101</v>
      </c>
      <c r="D357" s="592">
        <v>11.604105049003673</v>
      </c>
      <c r="E357" s="592">
        <v>113.75630564498864</v>
      </c>
      <c r="F357" s="592">
        <v>14.21953820562358</v>
      </c>
      <c r="G357" s="592">
        <v>14.936130804282628</v>
      </c>
      <c r="H357" s="592">
        <v>8.6962762805161997</v>
      </c>
      <c r="I357" s="592">
        <v>61.380391337435753</v>
      </c>
      <c r="J357" s="592">
        <v>10.656317940527041</v>
      </c>
      <c r="K357" s="484">
        <v>326.91721323434933</v>
      </c>
      <c r="L357" s="563">
        <f t="shared" si="16"/>
        <v>0</v>
      </c>
      <c r="M357" s="563">
        <v>0</v>
      </c>
      <c r="N357" s="563">
        <v>0</v>
      </c>
      <c r="O357" s="584">
        <v>0</v>
      </c>
      <c r="P357" s="606">
        <v>0</v>
      </c>
      <c r="Q357" s="574">
        <v>2.5</v>
      </c>
    </row>
    <row r="358" spans="1:17" x14ac:dyDescent="0.25">
      <c r="A358" s="575">
        <f t="shared" si="17"/>
        <v>54969</v>
      </c>
      <c r="B358" s="600" t="str">
        <f>+asset_level_drivers!$B$1</f>
        <v>Farmar</v>
      </c>
      <c r="C358" s="588">
        <v>101</v>
      </c>
      <c r="D358" s="589">
        <v>11.1718968913318</v>
      </c>
      <c r="E358" s="589">
        <v>109.51918678865033</v>
      </c>
      <c r="F358" s="589">
        <v>13.689898348581291</v>
      </c>
      <c r="G358" s="589">
        <v>14.379828078072844</v>
      </c>
      <c r="H358" s="589">
        <v>8.3723735293832977</v>
      </c>
      <c r="I358" s="589">
        <v>59.0941355376305</v>
      </c>
      <c r="J358" s="589">
        <v>10.259398530838629</v>
      </c>
      <c r="K358" s="590">
        <v>316.30919916253339</v>
      </c>
      <c r="L358" s="571">
        <f t="shared" si="16"/>
        <v>0</v>
      </c>
      <c r="M358" s="571">
        <v>0</v>
      </c>
      <c r="N358" s="571">
        <v>0</v>
      </c>
      <c r="O358" s="582">
        <v>0</v>
      </c>
      <c r="P358" s="606">
        <v>0</v>
      </c>
      <c r="Q358" s="566">
        <v>2.5</v>
      </c>
    </row>
    <row r="359" spans="1:17" x14ac:dyDescent="0.25">
      <c r="A359" s="567">
        <f t="shared" si="17"/>
        <v>55000</v>
      </c>
      <c r="B359" s="596" t="str">
        <f>+asset_level_drivers!$B$1</f>
        <v>Farmar</v>
      </c>
      <c r="C359" s="591">
        <v>101</v>
      </c>
      <c r="D359" s="592">
        <v>11.484791827655437</v>
      </c>
      <c r="E359" s="592">
        <v>112.58638718559807</v>
      </c>
      <c r="F359" s="592">
        <v>14.073298398199759</v>
      </c>
      <c r="G359" s="592">
        <v>14.782579414027946</v>
      </c>
      <c r="H359" s="592">
        <v>8.6068613077646638</v>
      </c>
      <c r="I359" s="592">
        <v>60.749129162885275</v>
      </c>
      <c r="J359" s="592">
        <v>10.546723813000916</v>
      </c>
      <c r="K359" s="484">
        <v>326.78879571493053</v>
      </c>
      <c r="L359" s="563">
        <f t="shared" si="16"/>
        <v>0</v>
      </c>
      <c r="M359" s="563">
        <v>0</v>
      </c>
      <c r="N359" s="563">
        <v>0</v>
      </c>
      <c r="O359" s="584">
        <v>0</v>
      </c>
      <c r="P359" s="599">
        <v>0</v>
      </c>
      <c r="Q359" s="574">
        <v>2.5</v>
      </c>
    </row>
    <row r="360" spans="1:17" x14ac:dyDescent="0.25">
      <c r="A360" s="575">
        <f t="shared" si="17"/>
        <v>55031</v>
      </c>
      <c r="B360" s="600" t="str">
        <f>+asset_level_drivers!$B$1</f>
        <v>Farmar</v>
      </c>
      <c r="C360" s="588">
        <v>101</v>
      </c>
      <c r="D360" s="589">
        <v>11.42462817663672</v>
      </c>
      <c r="E360" s="589">
        <v>111.99645735762407</v>
      </c>
      <c r="F360" s="589">
        <v>13.999557169703008</v>
      </c>
      <c r="G360" s="589">
        <v>14.705151088054857</v>
      </c>
      <c r="H360" s="589">
        <v>8.5617738383653545</v>
      </c>
      <c r="I360" s="589">
        <v>60.430816050505591</v>
      </c>
      <c r="J360" s="589">
        <v>10.491461119879444</v>
      </c>
      <c r="K360" s="590">
        <v>326.72507982595346</v>
      </c>
      <c r="L360" s="571">
        <f t="shared" si="16"/>
        <v>0</v>
      </c>
      <c r="M360" s="571">
        <v>0</v>
      </c>
      <c r="N360" s="571">
        <v>0</v>
      </c>
      <c r="O360" s="582">
        <v>0</v>
      </c>
      <c r="P360" s="599">
        <v>0</v>
      </c>
      <c r="Q360" s="566">
        <v>2.5</v>
      </c>
    </row>
    <row r="361" spans="1:17" x14ac:dyDescent="0.25">
      <c r="A361" s="567">
        <f t="shared" si="17"/>
        <v>55061</v>
      </c>
      <c r="B361" s="596" t="str">
        <f>+asset_level_drivers!$B$1</f>
        <v>Farmar</v>
      </c>
      <c r="C361" s="591">
        <v>101</v>
      </c>
      <c r="D361" s="592">
        <v>10.999104846652401</v>
      </c>
      <c r="E361" s="592">
        <v>107.82488832217197</v>
      </c>
      <c r="F361" s="592">
        <v>13.478111040271497</v>
      </c>
      <c r="G361" s="592">
        <v>14.157451302425804</v>
      </c>
      <c r="H361" s="592">
        <v>8.2428807892485132</v>
      </c>
      <c r="I361" s="592">
        <v>58.179929487027792</v>
      </c>
      <c r="J361" s="592">
        <v>10.100682202608992</v>
      </c>
      <c r="K361" s="484">
        <v>316.12421838057662</v>
      </c>
      <c r="L361" s="563">
        <f t="shared" si="16"/>
        <v>0</v>
      </c>
      <c r="M361" s="563">
        <v>0</v>
      </c>
      <c r="N361" s="563">
        <v>0</v>
      </c>
      <c r="O361" s="584">
        <v>0</v>
      </c>
      <c r="P361" s="599">
        <v>0</v>
      </c>
      <c r="Q361" s="574">
        <v>2.5</v>
      </c>
    </row>
    <row r="362" spans="1:17" x14ac:dyDescent="0.25">
      <c r="A362" s="575">
        <f t="shared" si="17"/>
        <v>55092</v>
      </c>
      <c r="B362" s="600" t="str">
        <f>+asset_level_drivers!$B$1</f>
        <v>Farmar</v>
      </c>
      <c r="C362" s="588">
        <v>101</v>
      </c>
      <c r="D362" s="589">
        <v>11.307160346778412</v>
      </c>
      <c r="E362" s="589">
        <v>110.84463827517033</v>
      </c>
      <c r="F362" s="589">
        <v>13.855579784396291</v>
      </c>
      <c r="G362" s="589">
        <v>14.553974292467327</v>
      </c>
      <c r="H362" s="589">
        <v>8.4737418274341696</v>
      </c>
      <c r="I362" s="589">
        <v>59.809319900203604</v>
      </c>
      <c r="J362" s="589">
        <v>10.383562482674236</v>
      </c>
      <c r="K362" s="590">
        <v>326.5986306401303</v>
      </c>
      <c r="L362" s="571">
        <f t="shared" si="16"/>
        <v>0</v>
      </c>
      <c r="M362" s="571">
        <v>0</v>
      </c>
      <c r="N362" s="571">
        <v>0</v>
      </c>
      <c r="O362" s="582">
        <v>0</v>
      </c>
      <c r="P362" s="599">
        <v>0</v>
      </c>
      <c r="Q362" s="566">
        <v>2.5</v>
      </c>
    </row>
    <row r="363" spans="1:17" x14ac:dyDescent="0.25">
      <c r="A363" s="567">
        <f t="shared" si="17"/>
        <v>55122</v>
      </c>
      <c r="B363" s="596" t="str">
        <f>+asset_level_drivers!$B$1</f>
        <v>Farmar</v>
      </c>
      <c r="C363" s="591">
        <v>101</v>
      </c>
      <c r="D363" s="592">
        <v>10.886012244536595</v>
      </c>
      <c r="E363" s="592">
        <v>106.71597153558136</v>
      </c>
      <c r="F363" s="592">
        <v>13.33949644194767</v>
      </c>
      <c r="G363" s="592">
        <v>14.011905152727202</v>
      </c>
      <c r="H363" s="592">
        <v>8.1581276342978875</v>
      </c>
      <c r="I363" s="592">
        <v>57.581582468498517</v>
      </c>
      <c r="J363" s="592">
        <v>9.9968025118921044</v>
      </c>
      <c r="K363" s="484">
        <v>316.0024779751426</v>
      </c>
      <c r="L363" s="563">
        <f t="shared" si="16"/>
        <v>0</v>
      </c>
      <c r="M363" s="563">
        <v>0</v>
      </c>
      <c r="N363" s="563">
        <v>0</v>
      </c>
      <c r="O363" s="584">
        <v>0</v>
      </c>
      <c r="P363" s="605">
        <v>0</v>
      </c>
      <c r="Q363" s="574">
        <v>2.5</v>
      </c>
    </row>
    <row r="364" spans="1:17" x14ac:dyDescent="0.25">
      <c r="A364" s="575">
        <f t="shared" si="17"/>
        <v>55153</v>
      </c>
      <c r="B364" s="600" t="str">
        <f>+asset_level_drivers!$B$1</f>
        <v>Farmar</v>
      </c>
      <c r="C364" s="588">
        <v>101</v>
      </c>
      <c r="D364" s="589">
        <v>11.19090032776009</v>
      </c>
      <c r="E364" s="589">
        <v>109.70466521514932</v>
      </c>
      <c r="F364" s="589">
        <v>13.713083151893665</v>
      </c>
      <c r="G364" s="589">
        <v>14.40435167496142</v>
      </c>
      <c r="H364" s="589">
        <v>8.3866149665955376</v>
      </c>
      <c r="I364" s="589">
        <v>59.19421560210349</v>
      </c>
      <c r="J364" s="589">
        <v>10.276773542031856</v>
      </c>
      <c r="K364" s="590">
        <v>326.47347955241958</v>
      </c>
      <c r="L364" s="571">
        <f t="shared" si="16"/>
        <v>0</v>
      </c>
      <c r="M364" s="571">
        <v>0</v>
      </c>
      <c r="N364" s="571">
        <v>0</v>
      </c>
      <c r="O364" s="582">
        <v>0</v>
      </c>
      <c r="P364" s="599">
        <v>0</v>
      </c>
      <c r="Q364" s="566">
        <v>2.5</v>
      </c>
    </row>
    <row r="365" spans="1:17" x14ac:dyDescent="0.25">
      <c r="A365" s="567">
        <f t="shared" si="17"/>
        <v>55184</v>
      </c>
      <c r="B365" s="596" t="str">
        <f>+asset_level_drivers!$B$1</f>
        <v>Farmar</v>
      </c>
      <c r="C365" s="591">
        <v>101</v>
      </c>
      <c r="D365" s="592">
        <v>11.132276252881846</v>
      </c>
      <c r="E365" s="592">
        <v>109.12983531264925</v>
      </c>
      <c r="F365" s="592">
        <v>13.641229414081156</v>
      </c>
      <c r="G365" s="592">
        <v>14.328904433605697</v>
      </c>
      <c r="H365" s="592">
        <v>8.3426812767781868</v>
      </c>
      <c r="I365" s="592">
        <v>58.88405007617628</v>
      </c>
      <c r="J365" s="592">
        <v>10.22292536044727</v>
      </c>
      <c r="K365" s="484">
        <v>326.41138843335602</v>
      </c>
      <c r="L365" s="563">
        <f t="shared" si="16"/>
        <v>0</v>
      </c>
      <c r="M365" s="563">
        <v>0</v>
      </c>
      <c r="N365" s="563">
        <v>0</v>
      </c>
      <c r="O365" s="584">
        <v>0</v>
      </c>
      <c r="P365" s="606">
        <v>0</v>
      </c>
      <c r="Q365" s="574">
        <v>2.5</v>
      </c>
    </row>
    <row r="366" spans="1:17" x14ac:dyDescent="0.25">
      <c r="A366" s="575">
        <f t="shared" si="17"/>
        <v>55212</v>
      </c>
      <c r="B366" s="600" t="str">
        <f>+asset_level_drivers!$B$1</f>
        <v>Farmar</v>
      </c>
      <c r="C366" s="588">
        <v>101</v>
      </c>
      <c r="D366" s="589">
        <v>10.004826035882656</v>
      </c>
      <c r="E366" s="589">
        <v>98.077310669034347</v>
      </c>
      <c r="F366" s="589">
        <v>12.259663833629293</v>
      </c>
      <c r="G366" s="589">
        <v>12.877716498145313</v>
      </c>
      <c r="H366" s="589">
        <v>7.4977545428208172</v>
      </c>
      <c r="I366" s="589">
        <v>52.920351764726924</v>
      </c>
      <c r="J366" s="589">
        <v>9.1875610702650921</v>
      </c>
      <c r="K366" s="590">
        <v>294.76739300055249</v>
      </c>
      <c r="L366" s="571">
        <f t="shared" si="16"/>
        <v>0</v>
      </c>
      <c r="M366" s="571">
        <v>0</v>
      </c>
      <c r="N366" s="571">
        <v>0</v>
      </c>
      <c r="O366" s="582">
        <v>0</v>
      </c>
      <c r="P366" s="606">
        <v>0</v>
      </c>
      <c r="Q366" s="566">
        <v>2.5</v>
      </c>
    </row>
    <row r="367" spans="1:17" x14ac:dyDescent="0.25">
      <c r="A367" s="567">
        <f t="shared" si="17"/>
        <v>55243</v>
      </c>
      <c r="B367" s="596" t="str">
        <f>+asset_level_drivers!$B$1</f>
        <v>Farmar</v>
      </c>
      <c r="C367" s="591">
        <v>101</v>
      </c>
      <c r="D367" s="592">
        <v>11.021548522046009</v>
      </c>
      <c r="E367" s="592">
        <v>108.04411260590378</v>
      </c>
      <c r="F367" s="592">
        <v>13.505514075737972</v>
      </c>
      <c r="G367" s="592">
        <v>14.186401352435157</v>
      </c>
      <c r="H367" s="592">
        <v>8.2597003889633402</v>
      </c>
      <c r="I367" s="592">
        <v>58.298218071118427</v>
      </c>
      <c r="J367" s="592">
        <v>10.121218415124728</v>
      </c>
      <c r="K367" s="484">
        <v>326.28815786662852</v>
      </c>
      <c r="L367" s="563">
        <f t="shared" si="16"/>
        <v>0</v>
      </c>
      <c r="M367" s="563">
        <v>0</v>
      </c>
      <c r="N367" s="563">
        <v>0</v>
      </c>
      <c r="O367" s="584">
        <v>0</v>
      </c>
      <c r="P367" s="606">
        <v>0</v>
      </c>
      <c r="Q367" s="574">
        <v>2.5</v>
      </c>
    </row>
    <row r="368" spans="1:17" x14ac:dyDescent="0.25">
      <c r="A368" s="575">
        <f t="shared" si="17"/>
        <v>55273</v>
      </c>
      <c r="B368" s="600" t="str">
        <f>+asset_level_drivers!$B$1</f>
        <v>Farmar</v>
      </c>
      <c r="C368" s="588">
        <v>101</v>
      </c>
      <c r="D368" s="589">
        <v>10.611038368577765</v>
      </c>
      <c r="E368" s="589">
        <v>104.01975823344689</v>
      </c>
      <c r="F368" s="589">
        <v>13.002469779180862</v>
      </c>
      <c r="G368" s="589">
        <v>13.658022627657859</v>
      </c>
      <c r="H368" s="589">
        <v>7.9520584212767869</v>
      </c>
      <c r="I368" s="589">
        <v>56.126765290005665</v>
      </c>
      <c r="J368" s="589">
        <v>9.7442300850704289</v>
      </c>
      <c r="K368" s="590">
        <v>315.70356510363132</v>
      </c>
      <c r="L368" s="571">
        <f t="shared" si="16"/>
        <v>0</v>
      </c>
      <c r="M368" s="571">
        <v>0</v>
      </c>
      <c r="N368" s="571">
        <v>0</v>
      </c>
      <c r="O368" s="582">
        <v>0</v>
      </c>
      <c r="P368" s="606">
        <v>0</v>
      </c>
      <c r="Q368" s="566">
        <v>2.5</v>
      </c>
    </row>
    <row r="369" spans="1:17" x14ac:dyDescent="0.25">
      <c r="A369" s="567">
        <f t="shared" si="17"/>
        <v>55304</v>
      </c>
      <c r="B369" s="596" t="str">
        <f>+asset_level_drivers!$B$1</f>
        <v>Farmar</v>
      </c>
      <c r="C369" s="591">
        <v>101</v>
      </c>
      <c r="D369" s="592">
        <v>10.908225179495981</v>
      </c>
      <c r="E369" s="592">
        <v>106.93294187987566</v>
      </c>
      <c r="F369" s="592">
        <v>13.366617734984457</v>
      </c>
      <c r="G369" s="592">
        <v>14.04055758078497</v>
      </c>
      <c r="H369" s="592">
        <v>8.1747743139506674</v>
      </c>
      <c r="I369" s="592">
        <v>57.698654876624751</v>
      </c>
      <c r="J369" s="592">
        <v>10.017127582747353</v>
      </c>
      <c r="K369" s="484">
        <v>326.16619218685753</v>
      </c>
      <c r="L369" s="563">
        <f t="shared" si="16"/>
        <v>0</v>
      </c>
      <c r="M369" s="563">
        <v>0</v>
      </c>
      <c r="N369" s="563">
        <v>0</v>
      </c>
      <c r="O369" s="584">
        <v>0</v>
      </c>
      <c r="P369" s="606">
        <v>0</v>
      </c>
      <c r="Q369" s="574">
        <v>2.5</v>
      </c>
    </row>
    <row r="370" spans="1:17" x14ac:dyDescent="0.25">
      <c r="A370" s="575">
        <f t="shared" si="17"/>
        <v>55334</v>
      </c>
      <c r="B370" s="600" t="str">
        <f>+asset_level_drivers!$B$1</f>
        <v>Farmar</v>
      </c>
      <c r="C370" s="588">
        <v>101</v>
      </c>
      <c r="D370" s="589">
        <v>10.50193588730288</v>
      </c>
      <c r="E370" s="589">
        <v>102.9499757526258</v>
      </c>
      <c r="F370" s="589">
        <v>12.868746969078225</v>
      </c>
      <c r="G370" s="589">
        <v>13.517610871086509</v>
      </c>
      <c r="H370" s="589">
        <v>7.8702955178861709</v>
      </c>
      <c r="I370" s="589">
        <v>55.549534278973589</v>
      </c>
      <c r="J370" s="589">
        <v>9.6440163678773594</v>
      </c>
      <c r="K370" s="590">
        <v>315.58614113255555</v>
      </c>
      <c r="L370" s="571">
        <f t="shared" si="16"/>
        <v>0</v>
      </c>
      <c r="M370" s="571">
        <v>0</v>
      </c>
      <c r="N370" s="571">
        <v>0</v>
      </c>
      <c r="O370" s="582">
        <v>0</v>
      </c>
      <c r="P370" s="606">
        <v>0</v>
      </c>
      <c r="Q370" s="566">
        <v>2.5</v>
      </c>
    </row>
    <row r="371" spans="1:17" x14ac:dyDescent="0.25">
      <c r="A371" s="567">
        <f t="shared" si="17"/>
        <v>55365</v>
      </c>
      <c r="B371" s="596" t="str">
        <f>+asset_level_drivers!$B$1</f>
        <v>Farmar</v>
      </c>
      <c r="C371" s="591">
        <v>101</v>
      </c>
      <c r="D371" s="592">
        <v>10.796067033618618</v>
      </c>
      <c r="E371" s="592">
        <v>105.83319911507807</v>
      </c>
      <c r="F371" s="592">
        <v>13.229149889384759</v>
      </c>
      <c r="G371" s="592">
        <v>13.896213160885161</v>
      </c>
      <c r="H371" s="592">
        <v>8.0907214533861449</v>
      </c>
      <c r="I371" s="592">
        <v>57.105257957736995</v>
      </c>
      <c r="J371" s="592">
        <v>9.9141072843293401</v>
      </c>
      <c r="K371" s="484">
        <v>326.04547793779875</v>
      </c>
      <c r="L371" s="563">
        <f t="shared" si="16"/>
        <v>0</v>
      </c>
      <c r="M371" s="563">
        <v>0</v>
      </c>
      <c r="N371" s="563">
        <v>0</v>
      </c>
      <c r="O371" s="584">
        <v>0</v>
      </c>
      <c r="P371" s="599">
        <v>0</v>
      </c>
      <c r="Q371" s="574">
        <v>2.5</v>
      </c>
    </row>
    <row r="372" spans="1:17" x14ac:dyDescent="0.25">
      <c r="A372" s="575">
        <f t="shared" si="17"/>
        <v>55396</v>
      </c>
      <c r="B372" s="600" t="str">
        <f>+asset_level_drivers!$B$1</f>
        <v>Farmar</v>
      </c>
      <c r="C372" s="588">
        <v>101</v>
      </c>
      <c r="D372" s="589">
        <v>10.739511326750112</v>
      </c>
      <c r="E372" s="589">
        <v>105.27865528240547</v>
      </c>
      <c r="F372" s="589">
        <v>13.159831910300683</v>
      </c>
      <c r="G372" s="589">
        <v>13.82342745195916</v>
      </c>
      <c r="H372" s="589">
        <v>8.0483378270667103</v>
      </c>
      <c r="I372" s="589">
        <v>56.806038347270473</v>
      </c>
      <c r="J372" s="589">
        <v>9.8621594352900122</v>
      </c>
      <c r="K372" s="590">
        <v>325.98558505369482</v>
      </c>
      <c r="L372" s="571">
        <f t="shared" si="16"/>
        <v>0</v>
      </c>
      <c r="M372" s="571">
        <v>0</v>
      </c>
      <c r="N372" s="571">
        <v>0</v>
      </c>
      <c r="O372" s="582">
        <v>0</v>
      </c>
      <c r="P372" s="599">
        <v>0</v>
      </c>
      <c r="Q372" s="566">
        <v>2.5</v>
      </c>
    </row>
    <row r="373" spans="1:17" x14ac:dyDescent="0.25">
      <c r="A373" s="567">
        <f t="shared" si="17"/>
        <v>55426</v>
      </c>
      <c r="B373" s="596" t="str">
        <f>+asset_level_drivers!$B$1</f>
        <v>Farmar</v>
      </c>
      <c r="C373" s="591">
        <v>101</v>
      </c>
      <c r="D373" s="592">
        <v>10.333809539751112</v>
      </c>
      <c r="E373" s="592">
        <v>101.20740072893999</v>
      </c>
      <c r="F373" s="592">
        <v>12.650925091117498</v>
      </c>
      <c r="G373" s="592">
        <v>13.308567848902344</v>
      </c>
      <c r="H373" s="592">
        <v>7.7442993154931399</v>
      </c>
      <c r="I373" s="592">
        <v>54.609279263814443</v>
      </c>
      <c r="J373" s="592">
        <v>9.480777649967786</v>
      </c>
      <c r="K373" s="484">
        <v>315.41225828873485</v>
      </c>
      <c r="L373" s="563">
        <f t="shared" si="16"/>
        <v>0</v>
      </c>
      <c r="M373" s="563">
        <v>0</v>
      </c>
      <c r="N373" s="563">
        <v>0</v>
      </c>
      <c r="O373" s="584">
        <v>0</v>
      </c>
      <c r="P373" s="599">
        <v>0</v>
      </c>
      <c r="Q373" s="574">
        <v>2.5</v>
      </c>
    </row>
    <row r="374" spans="1:17" x14ac:dyDescent="0.25">
      <c r="A374" s="575">
        <f t="shared" si="17"/>
        <v>55457</v>
      </c>
      <c r="B374" s="600" t="str">
        <f>+asset_level_drivers!$B$1</f>
        <v>Farmar</v>
      </c>
      <c r="C374" s="588">
        <v>101</v>
      </c>
      <c r="D374" s="589">
        <v>10.599753058769995</v>
      </c>
      <c r="E374" s="589">
        <v>103.42395655854108</v>
      </c>
      <c r="F374" s="589">
        <v>12.927994569817635</v>
      </c>
      <c r="G374" s="589">
        <v>13.68131524558302</v>
      </c>
      <c r="H374" s="589">
        <v>7.9436010545444846</v>
      </c>
      <c r="I374" s="589">
        <v>55.805283858643541</v>
      </c>
      <c r="J374" s="589">
        <v>9.6884173365700583</v>
      </c>
      <c r="K374" s="590">
        <v>325.86672347179211</v>
      </c>
      <c r="L374" s="571">
        <f t="shared" si="16"/>
        <v>0</v>
      </c>
      <c r="M374" s="571">
        <v>0</v>
      </c>
      <c r="N374" s="571">
        <v>0</v>
      </c>
      <c r="O374" s="582">
        <v>0</v>
      </c>
      <c r="P374" s="599">
        <v>0</v>
      </c>
      <c r="Q374" s="566">
        <v>2.5</v>
      </c>
    </row>
    <row r="375" spans="1:17" x14ac:dyDescent="0.25">
      <c r="A375" s="567">
        <f t="shared" si="17"/>
        <v>55487</v>
      </c>
      <c r="B375" s="596" t="str">
        <f>+asset_level_drivers!$B$1</f>
        <v>Farmar</v>
      </c>
      <c r="C375" s="591">
        <v>101</v>
      </c>
      <c r="D375" s="592">
        <v>10.204960618811414</v>
      </c>
      <c r="E375" s="592">
        <v>99.571886049594696</v>
      </c>
      <c r="F375" s="592">
        <v>12.446485756199337</v>
      </c>
      <c r="G375" s="592">
        <v>13.171748673824469</v>
      </c>
      <c r="H375" s="592">
        <v>7.6477381580229036</v>
      </c>
      <c r="I375" s="592">
        <v>53.726791647087268</v>
      </c>
      <c r="J375" s="592">
        <v>9.3275679942859835</v>
      </c>
      <c r="K375" s="484">
        <v>315.29782442996373</v>
      </c>
      <c r="L375" s="563">
        <f t="shared" si="16"/>
        <v>0</v>
      </c>
      <c r="M375" s="563">
        <v>0</v>
      </c>
      <c r="N375" s="563">
        <v>0</v>
      </c>
      <c r="O375" s="584">
        <v>0</v>
      </c>
      <c r="P375" s="605">
        <v>0</v>
      </c>
      <c r="Q375" s="574">
        <v>2.5</v>
      </c>
    </row>
    <row r="376" spans="1:17" x14ac:dyDescent="0.25">
      <c r="A376" s="575">
        <f t="shared" si="17"/>
        <v>55518</v>
      </c>
      <c r="B376" s="600" t="str">
        <f>+asset_level_drivers!$B$1</f>
        <v>Farmar</v>
      </c>
      <c r="C376" s="588">
        <v>101</v>
      </c>
      <c r="D376" s="589">
        <v>10.490781944372937</v>
      </c>
      <c r="E376" s="589">
        <v>102.36070312811002</v>
      </c>
      <c r="F376" s="589">
        <v>12.795087891013752</v>
      </c>
      <c r="G376" s="589">
        <v>13.540664028477664</v>
      </c>
      <c r="H376" s="589">
        <v>7.8619365993029389</v>
      </c>
      <c r="I376" s="589">
        <v>55.231575779072088</v>
      </c>
      <c r="J376" s="589">
        <v>9.5888152394222388</v>
      </c>
      <c r="K376" s="590">
        <v>325.74908182726409</v>
      </c>
      <c r="L376" s="571">
        <f t="shared" si="16"/>
        <v>0</v>
      </c>
      <c r="M376" s="571">
        <v>0</v>
      </c>
      <c r="N376" s="571">
        <v>0</v>
      </c>
      <c r="O376" s="582">
        <v>0</v>
      </c>
      <c r="P376" s="599">
        <v>0</v>
      </c>
      <c r="Q376" s="566">
        <v>2.5</v>
      </c>
    </row>
    <row r="377" spans="1:17" x14ac:dyDescent="0.25">
      <c r="A377" s="567">
        <f t="shared" si="17"/>
        <v>55549</v>
      </c>
      <c r="B377" s="596" t="str">
        <f>+asset_level_drivers!$B$1</f>
        <v>Farmar</v>
      </c>
      <c r="C377" s="591">
        <v>101</v>
      </c>
      <c r="D377" s="592">
        <v>10.435833233369021</v>
      </c>
      <c r="E377" s="592">
        <v>101.82455732656958</v>
      </c>
      <c r="F377" s="592">
        <v>12.728069665821197</v>
      </c>
      <c r="G377" s="592">
        <v>13.469740617958891</v>
      </c>
      <c r="H377" s="592">
        <v>7.8207572778360657</v>
      </c>
      <c r="I377" s="592">
        <v>54.942283340064989</v>
      </c>
      <c r="J377" s="592">
        <v>9.5385908576501723</v>
      </c>
      <c r="K377" s="484">
        <v>325.69071407960587</v>
      </c>
      <c r="L377" s="563">
        <f t="shared" si="16"/>
        <v>0</v>
      </c>
      <c r="M377" s="563">
        <v>0</v>
      </c>
      <c r="N377" s="563">
        <v>0</v>
      </c>
      <c r="O377" s="584">
        <v>0</v>
      </c>
      <c r="P377" s="606">
        <v>0</v>
      </c>
      <c r="Q377" s="574">
        <v>2.5</v>
      </c>
    </row>
    <row r="378" spans="1:17" x14ac:dyDescent="0.25">
      <c r="A378" s="575">
        <f t="shared" si="17"/>
        <v>55578</v>
      </c>
      <c r="B378" s="600" t="str">
        <f>+asset_level_drivers!$B$1</f>
        <v>Farmar</v>
      </c>
      <c r="C378" s="588">
        <v>101</v>
      </c>
      <c r="D378" s="589">
        <v>9.7130631941069794</v>
      </c>
      <c r="E378" s="589">
        <v>94.772342361936651</v>
      </c>
      <c r="F378" s="589">
        <v>11.846542795242081</v>
      </c>
      <c r="G378" s="589">
        <v>12.536846738037719</v>
      </c>
      <c r="H378" s="589">
        <v>7.279103447389061</v>
      </c>
      <c r="I378" s="589">
        <v>51.137063823919796</v>
      </c>
      <c r="J378" s="589">
        <v>8.8779624694305195</v>
      </c>
      <c r="K378" s="590">
        <v>304.62408667192955</v>
      </c>
      <c r="L378" s="571">
        <f t="shared" si="16"/>
        <v>0</v>
      </c>
      <c r="M378" s="571">
        <v>0</v>
      </c>
      <c r="N378" s="571">
        <v>0</v>
      </c>
      <c r="O378" s="582">
        <v>0</v>
      </c>
      <c r="P378" s="606">
        <v>0</v>
      </c>
      <c r="Q378" s="566">
        <v>2.5</v>
      </c>
    </row>
    <row r="379" spans="1:17" x14ac:dyDescent="0.25">
      <c r="A379" s="567">
        <f t="shared" si="17"/>
        <v>55609</v>
      </c>
      <c r="B379" s="596" t="str">
        <f>+asset_level_drivers!$B$1</f>
        <v>Farmar</v>
      </c>
      <c r="C379" s="591">
        <v>101</v>
      </c>
      <c r="D379" s="592">
        <v>10.330297164399724</v>
      </c>
      <c r="E379" s="592">
        <v>100.79482033629083</v>
      </c>
      <c r="F379" s="592">
        <v>12.599352542036353</v>
      </c>
      <c r="G379" s="592">
        <v>13.33352308332886</v>
      </c>
      <c r="H379" s="592">
        <v>7.7416670929884708</v>
      </c>
      <c r="I379" s="592">
        <v>54.386659991718957</v>
      </c>
      <c r="J379" s="592">
        <v>9.4421284707845423</v>
      </c>
      <c r="K379" s="484">
        <v>325.57487814853062</v>
      </c>
      <c r="L379" s="563">
        <f t="shared" si="16"/>
        <v>0</v>
      </c>
      <c r="M379" s="563">
        <v>0</v>
      </c>
      <c r="N379" s="563">
        <v>0</v>
      </c>
      <c r="O379" s="584">
        <v>0</v>
      </c>
      <c r="P379" s="606">
        <v>0</v>
      </c>
      <c r="Q379" s="574">
        <v>2.5</v>
      </c>
    </row>
    <row r="380" spans="1:17" x14ac:dyDescent="0.25">
      <c r="A380" s="575">
        <f t="shared" si="17"/>
        <v>55639</v>
      </c>
      <c r="B380" s="600" t="str">
        <f>+asset_level_drivers!$B$1</f>
        <v>Farmar</v>
      </c>
      <c r="C380" s="588">
        <v>101</v>
      </c>
      <c r="D380" s="589">
        <v>9.9455407271106075</v>
      </c>
      <c r="E380" s="589">
        <v>97.040673156150262</v>
      </c>
      <c r="F380" s="589">
        <v>12.130084144518783</v>
      </c>
      <c r="G380" s="589">
        <v>12.836910182808575</v>
      </c>
      <c r="H380" s="589">
        <v>7.4533253152086703</v>
      </c>
      <c r="I380" s="589">
        <v>52.361005046713196</v>
      </c>
      <c r="J380" s="589">
        <v>9.0904522650543758</v>
      </c>
      <c r="K380" s="590">
        <v>315.01684447439095</v>
      </c>
      <c r="L380" s="571">
        <f t="shared" si="16"/>
        <v>0</v>
      </c>
      <c r="M380" s="571">
        <v>0</v>
      </c>
      <c r="N380" s="571">
        <v>0</v>
      </c>
      <c r="O380" s="582">
        <v>0</v>
      </c>
      <c r="P380" s="606">
        <v>0</v>
      </c>
      <c r="Q380" s="566">
        <v>2.5</v>
      </c>
    </row>
    <row r="381" spans="1:17" x14ac:dyDescent="0.25">
      <c r="A381" s="567">
        <f t="shared" si="17"/>
        <v>55670</v>
      </c>
      <c r="B381" s="596" t="str">
        <f>+asset_level_drivers!$B$1</f>
        <v>Farmar</v>
      </c>
      <c r="C381" s="591">
        <v>101</v>
      </c>
      <c r="D381" s="592">
        <v>10.224096200299659</v>
      </c>
      <c r="E381" s="592">
        <v>99.758595828352171</v>
      </c>
      <c r="F381" s="592">
        <v>12.469824478544021</v>
      </c>
      <c r="G381" s="592">
        <v>13.196447355131655</v>
      </c>
      <c r="H381" s="592">
        <v>7.6620786265646288</v>
      </c>
      <c r="I381" s="592">
        <v>53.827536122056642</v>
      </c>
      <c r="J381" s="592">
        <v>9.3450583545237222</v>
      </c>
      <c r="K381" s="484">
        <v>325.46022980258334</v>
      </c>
      <c r="L381" s="563">
        <f t="shared" si="16"/>
        <v>0</v>
      </c>
      <c r="M381" s="563">
        <v>0</v>
      </c>
      <c r="N381" s="563">
        <v>0</v>
      </c>
      <c r="O381" s="584">
        <v>0</v>
      </c>
      <c r="P381" s="606">
        <v>0</v>
      </c>
      <c r="Q381" s="574">
        <v>2.5</v>
      </c>
    </row>
    <row r="382" spans="1:17" x14ac:dyDescent="0.25">
      <c r="A382" s="575">
        <f t="shared" si="17"/>
        <v>55700</v>
      </c>
      <c r="B382" s="600" t="str">
        <f>+asset_level_drivers!$B$1</f>
        <v>Farmar</v>
      </c>
      <c r="C382" s="588">
        <v>101</v>
      </c>
      <c r="D382" s="589">
        <v>9.843295264381112</v>
      </c>
      <c r="E382" s="589">
        <v>96.043043283347643</v>
      </c>
      <c r="F382" s="589">
        <v>12.005380410418455</v>
      </c>
      <c r="G382" s="589">
        <v>12.704939900078561</v>
      </c>
      <c r="H382" s="589">
        <v>7.3767011560365452</v>
      </c>
      <c r="I382" s="589">
        <v>51.822705990187544</v>
      </c>
      <c r="J382" s="589">
        <v>8.9969975677408929</v>
      </c>
      <c r="K382" s="590">
        <v>314.9064663294742</v>
      </c>
      <c r="L382" s="571">
        <f t="shared" si="16"/>
        <v>0</v>
      </c>
      <c r="M382" s="571">
        <v>0</v>
      </c>
      <c r="N382" s="571">
        <v>0</v>
      </c>
      <c r="O382" s="582">
        <v>0</v>
      </c>
      <c r="P382" s="606">
        <v>0</v>
      </c>
      <c r="Q382" s="566">
        <v>2.5</v>
      </c>
    </row>
    <row r="383" spans="1:17" x14ac:dyDescent="0.25">
      <c r="A383" s="567">
        <f t="shared" si="17"/>
        <v>55731</v>
      </c>
      <c r="B383" s="596" t="str">
        <f>+asset_level_drivers!$B$1</f>
        <v>Farmar</v>
      </c>
      <c r="C383" s="591">
        <v>101</v>
      </c>
      <c r="D383" s="592">
        <v>10.118987038748866</v>
      </c>
      <c r="E383" s="592">
        <v>98.733024260994995</v>
      </c>
      <c r="F383" s="592">
        <v>12.341628032624374</v>
      </c>
      <c r="G383" s="592">
        <v>13.060780838525995</v>
      </c>
      <c r="H383" s="592">
        <v>7.5833083720211665</v>
      </c>
      <c r="I383" s="592">
        <v>53.274160343966706</v>
      </c>
      <c r="J383" s="592">
        <v>9.2489861708275551</v>
      </c>
      <c r="K383" s="484">
        <v>325.34675873485367</v>
      </c>
      <c r="L383" s="563">
        <f t="shared" si="16"/>
        <v>0</v>
      </c>
      <c r="M383" s="563">
        <v>0</v>
      </c>
      <c r="N383" s="563">
        <v>0</v>
      </c>
      <c r="O383" s="584">
        <v>0</v>
      </c>
      <c r="P383" s="599">
        <v>0</v>
      </c>
      <c r="Q383" s="574">
        <v>2.5</v>
      </c>
    </row>
    <row r="384" spans="1:17" x14ac:dyDescent="0.25">
      <c r="A384" s="575">
        <f t="shared" si="17"/>
        <v>55762</v>
      </c>
      <c r="B384" s="600" t="str">
        <f>+asset_level_drivers!$B$1</f>
        <v>Farmar</v>
      </c>
      <c r="C384" s="588">
        <v>101</v>
      </c>
      <c r="D384" s="589">
        <v>10.065985718410209</v>
      </c>
      <c r="E384" s="589">
        <v>98.215879548108077</v>
      </c>
      <c r="F384" s="589">
        <v>12.27698494351351</v>
      </c>
      <c r="G384" s="589">
        <v>12.992370964449746</v>
      </c>
      <c r="H384" s="589">
        <v>7.5435884519626448</v>
      </c>
      <c r="I384" s="589">
        <v>52.99512047294499</v>
      </c>
      <c r="J384" s="589">
        <v>9.2005417487751728</v>
      </c>
      <c r="K384" s="590">
        <v>325.29045952686511</v>
      </c>
      <c r="L384" s="571">
        <f t="shared" si="16"/>
        <v>0</v>
      </c>
      <c r="M384" s="571">
        <v>0</v>
      </c>
      <c r="N384" s="571">
        <v>0</v>
      </c>
      <c r="O384" s="582">
        <v>0</v>
      </c>
      <c r="P384" s="599">
        <v>0</v>
      </c>
      <c r="Q384" s="566">
        <v>2.5</v>
      </c>
    </row>
    <row r="385" spans="1:17" x14ac:dyDescent="0.25">
      <c r="A385" s="567">
        <f t="shared" si="17"/>
        <v>55792</v>
      </c>
      <c r="B385" s="596" t="str">
        <f>+asset_level_drivers!$B$1</f>
        <v>Farmar</v>
      </c>
      <c r="C385" s="591">
        <v>101</v>
      </c>
      <c r="D385" s="592">
        <v>9.6910736765613219</v>
      </c>
      <c r="E385" s="592">
        <v>94.557786145887476</v>
      </c>
      <c r="F385" s="592">
        <v>11.819723268235935</v>
      </c>
      <c r="G385" s="592">
        <v>12.508464423847778</v>
      </c>
      <c r="H385" s="592">
        <v>7.2626241998258285</v>
      </c>
      <c r="I385" s="592">
        <v>51.021294026102368</v>
      </c>
      <c r="J385" s="592">
        <v>8.8578635461983293</v>
      </c>
      <c r="K385" s="484">
        <v>314.74301479941914</v>
      </c>
      <c r="L385" s="563">
        <f t="shared" si="16"/>
        <v>0</v>
      </c>
      <c r="M385" s="563">
        <v>0</v>
      </c>
      <c r="N385" s="563">
        <v>0</v>
      </c>
      <c r="O385" s="584">
        <v>0</v>
      </c>
      <c r="P385" s="599">
        <v>0</v>
      </c>
      <c r="Q385" s="574">
        <v>2.5</v>
      </c>
    </row>
    <row r="386" spans="1:17" x14ac:dyDescent="0.25">
      <c r="A386" s="575">
        <f t="shared" si="17"/>
        <v>55823</v>
      </c>
      <c r="B386" s="600" t="str">
        <f>+asset_level_drivers!$B$1</f>
        <v>Farmar</v>
      </c>
      <c r="C386" s="588">
        <v>101</v>
      </c>
      <c r="D386" s="589">
        <v>9.9625020169343319</v>
      </c>
      <c r="E386" s="589">
        <v>97.206167926845822</v>
      </c>
      <c r="F386" s="589">
        <v>12.150770990855728</v>
      </c>
      <c r="G386" s="589">
        <v>12.858802461974248</v>
      </c>
      <c r="H386" s="589">
        <v>7.4660363396054787</v>
      </c>
      <c r="I386" s="589">
        <v>52.450302371657045</v>
      </c>
      <c r="J386" s="589">
        <v>9.1059552728571269</v>
      </c>
      <c r="K386" s="590">
        <v>325.17872889548846</v>
      </c>
      <c r="L386" s="571">
        <f t="shared" ref="L386:L449" si="18">+P386+O386</f>
        <v>0</v>
      </c>
      <c r="M386" s="571">
        <v>0</v>
      </c>
      <c r="N386" s="571">
        <v>0</v>
      </c>
      <c r="O386" s="582">
        <v>0</v>
      </c>
      <c r="P386" s="599">
        <v>0</v>
      </c>
      <c r="Q386" s="566">
        <v>2.5</v>
      </c>
    </row>
    <row r="387" spans="1:17" x14ac:dyDescent="0.25">
      <c r="A387" s="567">
        <f t="shared" ref="A387:A450" si="19">+EOMONTH(A386,1)</f>
        <v>55853</v>
      </c>
      <c r="B387" s="596" t="str">
        <f>+asset_level_drivers!$B$1</f>
        <v>Farmar</v>
      </c>
      <c r="C387" s="591">
        <v>100</v>
      </c>
      <c r="D387" s="592">
        <v>9.5914442708208032</v>
      </c>
      <c r="E387" s="592">
        <v>93.585681675700059</v>
      </c>
      <c r="F387" s="592">
        <v>11.698210209462507</v>
      </c>
      <c r="G387" s="592">
        <v>12.379870738682616</v>
      </c>
      <c r="H387" s="592">
        <v>7.1879605498222814</v>
      </c>
      <c r="I387" s="592">
        <v>50.496767913350546</v>
      </c>
      <c r="J387" s="592">
        <v>8.7667999849566911</v>
      </c>
      <c r="K387" s="484">
        <v>311.18783083865515</v>
      </c>
      <c r="L387" s="563">
        <f t="shared" si="18"/>
        <v>0</v>
      </c>
      <c r="M387" s="563">
        <v>0</v>
      </c>
      <c r="N387" s="563">
        <v>0</v>
      </c>
      <c r="O387" s="584">
        <v>0</v>
      </c>
      <c r="P387" s="605">
        <v>0</v>
      </c>
      <c r="Q387" s="574">
        <v>2.5</v>
      </c>
    </row>
    <row r="388" spans="1:17" x14ac:dyDescent="0.25">
      <c r="A388" s="575">
        <f t="shared" si="19"/>
        <v>55884</v>
      </c>
      <c r="B388" s="600" t="str">
        <f>+asset_level_drivers!$B$1</f>
        <v>Farmar</v>
      </c>
      <c r="C388" s="588">
        <v>99</v>
      </c>
      <c r="D388" s="589">
        <v>9.8600821830997436</v>
      </c>
      <c r="E388" s="589">
        <v>96.206836679548331</v>
      </c>
      <c r="F388" s="589">
        <v>12.025854584943541</v>
      </c>
      <c r="G388" s="589">
        <v>12.726607114939164</v>
      </c>
      <c r="H388" s="589">
        <v>7.3892815043235789</v>
      </c>
      <c r="I388" s="589">
        <v>51.911085291012071</v>
      </c>
      <c r="J388" s="589">
        <v>9.0123411963562639</v>
      </c>
      <c r="K388" s="590">
        <v>316.89294402192763</v>
      </c>
      <c r="L388" s="571">
        <f t="shared" si="18"/>
        <v>0</v>
      </c>
      <c r="M388" s="571">
        <v>0</v>
      </c>
      <c r="N388" s="571">
        <v>0</v>
      </c>
      <c r="O388" s="582">
        <v>0</v>
      </c>
      <c r="P388" s="599">
        <v>0</v>
      </c>
      <c r="Q388" s="566">
        <v>2.5</v>
      </c>
    </row>
    <row r="389" spans="1:17" x14ac:dyDescent="0.25">
      <c r="A389" s="567">
        <f t="shared" si="19"/>
        <v>55915</v>
      </c>
      <c r="B389" s="596" t="str">
        <f>+asset_level_drivers!$B$1</f>
        <v>Farmar</v>
      </c>
      <c r="C389" s="591">
        <v>99</v>
      </c>
      <c r="D389" s="592">
        <v>9.8084369569178325</v>
      </c>
      <c r="E389" s="592">
        <v>95.702923654450174</v>
      </c>
      <c r="F389" s="592">
        <v>11.962865456806272</v>
      </c>
      <c r="G389" s="592">
        <v>12.659947578967452</v>
      </c>
      <c r="H389" s="592">
        <v>7.3505778599192046</v>
      </c>
      <c r="I389" s="592">
        <v>51.639184946629555</v>
      </c>
      <c r="J389" s="592">
        <v>8.9651362754565191</v>
      </c>
      <c r="K389" s="484">
        <v>316.83850664279328</v>
      </c>
      <c r="L389" s="563">
        <f t="shared" si="18"/>
        <v>0</v>
      </c>
      <c r="M389" s="563">
        <v>0</v>
      </c>
      <c r="N389" s="563">
        <v>0</v>
      </c>
      <c r="O389" s="584">
        <v>0</v>
      </c>
      <c r="P389" s="606">
        <v>0</v>
      </c>
      <c r="Q389" s="574">
        <v>2.5</v>
      </c>
    </row>
    <row r="390" spans="1:17" x14ac:dyDescent="0.25">
      <c r="A390" s="575">
        <f t="shared" si="19"/>
        <v>55943</v>
      </c>
      <c r="B390" s="600" t="str">
        <f>+asset_level_drivers!$B$1</f>
        <v>Farmar</v>
      </c>
      <c r="C390" s="588">
        <v>99</v>
      </c>
      <c r="D390" s="589">
        <v>8.8150682424035356</v>
      </c>
      <c r="E390" s="589">
        <v>86.010422120977722</v>
      </c>
      <c r="F390" s="589">
        <v>10.751302765122215</v>
      </c>
      <c r="G390" s="589">
        <v>11.377786526438308</v>
      </c>
      <c r="H390" s="589">
        <v>6.6061336521705627</v>
      </c>
      <c r="I390" s="589">
        <v>46.409325082685875</v>
      </c>
      <c r="J390" s="589">
        <v>8.0571744935218543</v>
      </c>
      <c r="K390" s="590">
        <v>286.12780114906712</v>
      </c>
      <c r="L390" s="571">
        <f t="shared" si="18"/>
        <v>0</v>
      </c>
      <c r="M390" s="571">
        <v>0</v>
      </c>
      <c r="N390" s="571">
        <v>0</v>
      </c>
      <c r="O390" s="582">
        <v>0</v>
      </c>
      <c r="P390" s="606">
        <v>0</v>
      </c>
      <c r="Q390" s="566">
        <v>2.5</v>
      </c>
    </row>
    <row r="391" spans="1:17" x14ac:dyDescent="0.25">
      <c r="A391" s="567">
        <f t="shared" si="19"/>
        <v>55974</v>
      </c>
      <c r="B391" s="596" t="str">
        <f>+asset_level_drivers!$B$1</f>
        <v>Farmar</v>
      </c>
      <c r="C391" s="591">
        <v>99</v>
      </c>
      <c r="D391" s="592">
        <v>9.7108905956934919</v>
      </c>
      <c r="E391" s="592">
        <v>94.751143875267346</v>
      </c>
      <c r="F391" s="592">
        <v>11.843892984408418</v>
      </c>
      <c r="G391" s="592">
        <v>12.53404252140734</v>
      </c>
      <c r="H391" s="592">
        <v>7.2774752721898102</v>
      </c>
      <c r="I391" s="592">
        <v>51.125625588473007</v>
      </c>
      <c r="J391" s="592">
        <v>8.875976664665453</v>
      </c>
      <c r="K391" s="484">
        <v>316.73047476075823</v>
      </c>
      <c r="L391" s="563">
        <f t="shared" si="18"/>
        <v>0</v>
      </c>
      <c r="M391" s="563">
        <v>0</v>
      </c>
      <c r="N391" s="563">
        <v>0</v>
      </c>
      <c r="O391" s="584">
        <v>0</v>
      </c>
      <c r="P391" s="606">
        <v>0</v>
      </c>
      <c r="Q391" s="574">
        <v>2.5</v>
      </c>
    </row>
    <row r="392" spans="1:17" x14ac:dyDescent="0.25">
      <c r="A392" s="575">
        <f t="shared" si="19"/>
        <v>56004</v>
      </c>
      <c r="B392" s="600" t="str">
        <f>+asset_level_drivers!$B$1</f>
        <v>Farmar</v>
      </c>
      <c r="C392" s="588">
        <v>99</v>
      </c>
      <c r="D392" s="589">
        <v>9.3492042270408096</v>
      </c>
      <c r="E392" s="589">
        <v>91.222096068975205</v>
      </c>
      <c r="F392" s="589">
        <v>11.402762008621901</v>
      </c>
      <c r="G392" s="589">
        <v>12.067206624181411</v>
      </c>
      <c r="H392" s="589">
        <v>7.0064225218555292</v>
      </c>
      <c r="I392" s="589">
        <v>49.221429296491252</v>
      </c>
      <c r="J392" s="589">
        <v>8.5453870306408426</v>
      </c>
      <c r="K392" s="590">
        <v>306.46149092824839</v>
      </c>
      <c r="L392" s="571">
        <f t="shared" si="18"/>
        <v>0</v>
      </c>
      <c r="M392" s="571">
        <v>0</v>
      </c>
      <c r="N392" s="571">
        <v>0</v>
      </c>
      <c r="O392" s="582">
        <v>0</v>
      </c>
      <c r="P392" s="606">
        <v>0</v>
      </c>
      <c r="Q392" s="566">
        <v>2.5</v>
      </c>
    </row>
    <row r="393" spans="1:17" x14ac:dyDescent="0.25">
      <c r="A393" s="567">
        <f t="shared" si="19"/>
        <v>56035</v>
      </c>
      <c r="B393" s="596" t="str">
        <f>+asset_level_drivers!$B$1</f>
        <v>Farmar</v>
      </c>
      <c r="C393" s="591">
        <v>99</v>
      </c>
      <c r="D393" s="592">
        <v>9.6110574614563138</v>
      </c>
      <c r="E393" s="592">
        <v>93.777051584506253</v>
      </c>
      <c r="F393" s="592">
        <v>11.722131448063282</v>
      </c>
      <c r="G393" s="592">
        <v>12.405185879759884</v>
      </c>
      <c r="H393" s="592">
        <v>7.2026589452425718</v>
      </c>
      <c r="I393" s="592">
        <v>50.600026891621084</v>
      </c>
      <c r="J393" s="592">
        <v>8.7847268909064393</v>
      </c>
      <c r="K393" s="484">
        <v>316.62354944008274</v>
      </c>
      <c r="L393" s="563">
        <f t="shared" si="18"/>
        <v>0</v>
      </c>
      <c r="M393" s="563">
        <v>0</v>
      </c>
      <c r="N393" s="563">
        <v>0</v>
      </c>
      <c r="O393" s="584">
        <v>0</v>
      </c>
      <c r="P393" s="606">
        <v>0</v>
      </c>
      <c r="Q393" s="574">
        <v>2.5</v>
      </c>
    </row>
    <row r="394" spans="1:17" x14ac:dyDescent="0.25">
      <c r="A394" s="575">
        <f t="shared" si="19"/>
        <v>56065</v>
      </c>
      <c r="B394" s="600" t="str">
        <f>+asset_level_drivers!$B$1</f>
        <v>Farmar</v>
      </c>
      <c r="C394" s="588">
        <v>99</v>
      </c>
      <c r="D394" s="589">
        <v>9.2530894215636152</v>
      </c>
      <c r="E394" s="589">
        <v>90.284284271737789</v>
      </c>
      <c r="F394" s="589">
        <v>11.285535533967224</v>
      </c>
      <c r="G394" s="589">
        <v>11.943149304523443</v>
      </c>
      <c r="H394" s="589">
        <v>6.9343927617363272</v>
      </c>
      <c r="I394" s="589">
        <v>48.71540675304702</v>
      </c>
      <c r="J394" s="589">
        <v>8.4575358946262202</v>
      </c>
      <c r="K394" s="590">
        <v>306.35854844344283</v>
      </c>
      <c r="L394" s="571">
        <f t="shared" si="18"/>
        <v>0</v>
      </c>
      <c r="M394" s="571">
        <v>0</v>
      </c>
      <c r="N394" s="571">
        <v>0</v>
      </c>
      <c r="O394" s="582">
        <v>0</v>
      </c>
      <c r="P394" s="606">
        <v>0</v>
      </c>
      <c r="Q394" s="566">
        <v>2.5</v>
      </c>
    </row>
    <row r="395" spans="1:17" x14ac:dyDescent="0.25">
      <c r="A395" s="567">
        <f t="shared" si="19"/>
        <v>56096</v>
      </c>
      <c r="B395" s="596" t="str">
        <f>+asset_level_drivers!$B$1</f>
        <v>Farmar</v>
      </c>
      <c r="C395" s="591">
        <v>99</v>
      </c>
      <c r="D395" s="592">
        <v>9.5122506650802148</v>
      </c>
      <c r="E395" s="592">
        <v>92.812973481991449</v>
      </c>
      <c r="F395" s="592">
        <v>11.601621685248931</v>
      </c>
      <c r="G395" s="592">
        <v>12.277653953107873</v>
      </c>
      <c r="H395" s="592">
        <v>7.128611770035981</v>
      </c>
      <c r="I395" s="592">
        <v>50.079831629682054</v>
      </c>
      <c r="J395" s="592">
        <v>8.694415213486467</v>
      </c>
      <c r="K395" s="484">
        <v>316.51772295058396</v>
      </c>
      <c r="L395" s="563">
        <f t="shared" si="18"/>
        <v>0</v>
      </c>
      <c r="M395" s="563">
        <v>0</v>
      </c>
      <c r="N395" s="563">
        <v>0</v>
      </c>
      <c r="O395" s="584">
        <v>0</v>
      </c>
      <c r="P395" s="599">
        <v>0</v>
      </c>
      <c r="Q395" s="574">
        <v>2.5</v>
      </c>
    </row>
    <row r="396" spans="1:17" x14ac:dyDescent="0.25">
      <c r="A396" s="575">
        <f t="shared" si="19"/>
        <v>56127</v>
      </c>
      <c r="B396" s="600" t="str">
        <f>+asset_level_drivers!$B$1</f>
        <v>Farmar</v>
      </c>
      <c r="C396" s="588">
        <v>99</v>
      </c>
      <c r="D396" s="589">
        <v>9.4624273139178499</v>
      </c>
      <c r="E396" s="589">
        <v>92.326836863738066</v>
      </c>
      <c r="F396" s="589">
        <v>11.540854607967258</v>
      </c>
      <c r="G396" s="589">
        <v>12.213345947999484</v>
      </c>
      <c r="H396" s="589">
        <v>7.0912734638848907</v>
      </c>
      <c r="I396" s="589">
        <v>49.817523042015956</v>
      </c>
      <c r="J396" s="589">
        <v>8.6488755281277694</v>
      </c>
      <c r="K396" s="590">
        <v>316.46521611304036</v>
      </c>
      <c r="L396" s="571">
        <f t="shared" si="18"/>
        <v>0</v>
      </c>
      <c r="M396" s="571">
        <v>0</v>
      </c>
      <c r="N396" s="571">
        <v>0</v>
      </c>
      <c r="O396" s="582">
        <v>0</v>
      </c>
      <c r="P396" s="599">
        <v>0</v>
      </c>
      <c r="Q396" s="566">
        <v>2.5</v>
      </c>
    </row>
    <row r="397" spans="1:17" x14ac:dyDescent="0.25">
      <c r="A397" s="567">
        <f t="shared" si="19"/>
        <v>56157</v>
      </c>
      <c r="B397" s="596" t="str">
        <f>+asset_level_drivers!$B$1</f>
        <v>Farmar</v>
      </c>
      <c r="C397" s="591">
        <v>99</v>
      </c>
      <c r="D397" s="592">
        <v>9.1099950688944471</v>
      </c>
      <c r="E397" s="592">
        <v>88.888083432701919</v>
      </c>
      <c r="F397" s="592">
        <v>11.11101042908774</v>
      </c>
      <c r="G397" s="592">
        <v>11.75845453495096</v>
      </c>
      <c r="H397" s="592">
        <v>6.8271558813618638</v>
      </c>
      <c r="I397" s="592">
        <v>47.962047601659592</v>
      </c>
      <c r="J397" s="592">
        <v>8.3267443752881238</v>
      </c>
      <c r="K397" s="484">
        <v>306.20611117714327</v>
      </c>
      <c r="L397" s="563">
        <f t="shared" si="18"/>
        <v>0</v>
      </c>
      <c r="M397" s="563">
        <v>0</v>
      </c>
      <c r="N397" s="563">
        <v>0</v>
      </c>
      <c r="O397" s="584">
        <v>0</v>
      </c>
      <c r="P397" s="599">
        <v>0</v>
      </c>
      <c r="Q397" s="574">
        <v>2.5</v>
      </c>
    </row>
    <row r="398" spans="1:17" x14ac:dyDescent="0.25">
      <c r="A398" s="575">
        <f t="shared" si="19"/>
        <v>56188</v>
      </c>
      <c r="B398" s="600" t="str">
        <f>+asset_level_drivers!$B$1</f>
        <v>Farmar</v>
      </c>
      <c r="C398" s="588">
        <v>99</v>
      </c>
      <c r="D398" s="589">
        <v>9.3506740281832865</v>
      </c>
      <c r="E398" s="589">
        <v>91.377667741966405</v>
      </c>
      <c r="F398" s="589">
        <v>11.422208467745801</v>
      </c>
      <c r="G398" s="589">
        <v>12.087786238155646</v>
      </c>
      <c r="H398" s="589">
        <v>7.0075240110921762</v>
      </c>
      <c r="I398" s="589">
        <v>49.305372336967793</v>
      </c>
      <c r="J398" s="589">
        <v>8.5599604751680207</v>
      </c>
      <c r="K398" s="590">
        <v>316.36101439345504</v>
      </c>
      <c r="L398" s="571">
        <f t="shared" si="18"/>
        <v>0</v>
      </c>
      <c r="M398" s="571">
        <v>0</v>
      </c>
      <c r="N398" s="571">
        <v>0</v>
      </c>
      <c r="O398" s="582">
        <v>0</v>
      </c>
      <c r="P398" s="599">
        <v>0</v>
      </c>
      <c r="Q398" s="566">
        <v>2.5</v>
      </c>
    </row>
    <row r="399" spans="1:17" x14ac:dyDescent="0.25">
      <c r="A399" s="567">
        <f t="shared" si="19"/>
        <v>56218</v>
      </c>
      <c r="B399" s="596" t="str">
        <f>+asset_level_drivers!$B$1</f>
        <v>Farmar</v>
      </c>
      <c r="C399" s="591">
        <v>99</v>
      </c>
      <c r="D399" s="592">
        <v>9.0024040831789662</v>
      </c>
      <c r="E399" s="592">
        <v>87.974266530120673</v>
      </c>
      <c r="F399" s="592">
        <v>10.996783316265084</v>
      </c>
      <c r="G399" s="592">
        <v>11.631959338666263</v>
      </c>
      <c r="H399" s="592">
        <v>6.746525713578678</v>
      </c>
      <c r="I399" s="592">
        <v>47.468972173680704</v>
      </c>
      <c r="J399" s="592">
        <v>8.2411410023751213</v>
      </c>
      <c r="K399" s="484">
        <v>306.10578836541424</v>
      </c>
      <c r="L399" s="563">
        <f t="shared" si="18"/>
        <v>0</v>
      </c>
      <c r="M399" s="563">
        <v>0</v>
      </c>
      <c r="N399" s="563">
        <v>0</v>
      </c>
      <c r="O399" s="584">
        <v>0</v>
      </c>
      <c r="P399" s="605">
        <v>0</v>
      </c>
      <c r="Q399" s="574">
        <v>2.5</v>
      </c>
    </row>
    <row r="400" spans="1:17" x14ac:dyDescent="0.25">
      <c r="A400" s="575">
        <f t="shared" si="19"/>
        <v>56249</v>
      </c>
      <c r="B400" s="600" t="str">
        <f>+asset_level_drivers!$B$1</f>
        <v>Farmar</v>
      </c>
      <c r="C400" s="588">
        <v>98</v>
      </c>
      <c r="D400" s="589">
        <v>9.2545441123658492</v>
      </c>
      <c r="E400" s="589">
        <v>90.438256584967363</v>
      </c>
      <c r="F400" s="589">
        <v>11.30478207312092</v>
      </c>
      <c r="G400" s="589">
        <v>11.949072343113585</v>
      </c>
      <c r="H400" s="589">
        <v>6.9354829270757081</v>
      </c>
      <c r="I400" s="589">
        <v>48.798486814302308</v>
      </c>
      <c r="J400" s="589">
        <v>8.4719595163719301</v>
      </c>
      <c r="K400" s="590">
        <v>313.26839928235506</v>
      </c>
      <c r="L400" s="571">
        <f t="shared" si="18"/>
        <v>0</v>
      </c>
      <c r="M400" s="571">
        <v>0</v>
      </c>
      <c r="N400" s="571">
        <v>0</v>
      </c>
      <c r="O400" s="582">
        <v>0</v>
      </c>
      <c r="P400" s="599">
        <v>0</v>
      </c>
      <c r="Q400" s="566">
        <v>2.5</v>
      </c>
    </row>
    <row r="401" spans="1:17" x14ac:dyDescent="0.25">
      <c r="A401" s="567">
        <f t="shared" si="19"/>
        <v>56280</v>
      </c>
      <c r="B401" s="596" t="str">
        <f>+asset_level_drivers!$B$1</f>
        <v>Farmar</v>
      </c>
      <c r="C401" s="591">
        <v>98</v>
      </c>
      <c r="D401" s="592">
        <v>9.2060705788786361</v>
      </c>
      <c r="E401" s="592">
        <v>89.96455828001055</v>
      </c>
      <c r="F401" s="592">
        <v>11.245569785001319</v>
      </c>
      <c r="G401" s="592">
        <v>11.886485385686923</v>
      </c>
      <c r="H401" s="592">
        <v>6.8991561928969398</v>
      </c>
      <c r="I401" s="592">
        <v>48.542889665913286</v>
      </c>
      <c r="J401" s="592">
        <v>8.4275850114432789</v>
      </c>
      <c r="K401" s="484">
        <v>313.21752694902926</v>
      </c>
      <c r="L401" s="563">
        <f t="shared" si="18"/>
        <v>0</v>
      </c>
      <c r="M401" s="563">
        <v>0</v>
      </c>
      <c r="N401" s="563">
        <v>0</v>
      </c>
      <c r="O401" s="584">
        <v>0</v>
      </c>
      <c r="P401" s="606">
        <v>0</v>
      </c>
      <c r="Q401" s="574">
        <v>2.5</v>
      </c>
    </row>
    <row r="402" spans="1:17" x14ac:dyDescent="0.25">
      <c r="A402" s="575">
        <f t="shared" si="19"/>
        <v>56308</v>
      </c>
      <c r="B402" s="600" t="str">
        <f>+asset_level_drivers!$B$1</f>
        <v>Farmar</v>
      </c>
      <c r="C402" s="588">
        <v>98</v>
      </c>
      <c r="D402" s="589">
        <v>8.273707702220058</v>
      </c>
      <c r="E402" s="589">
        <v>80.85322096877286</v>
      </c>
      <c r="F402" s="589">
        <v>10.106652621096607</v>
      </c>
      <c r="G402" s="589">
        <v>10.682658235698309</v>
      </c>
      <c r="H402" s="589">
        <v>6.2004306009723811</v>
      </c>
      <c r="I402" s="589">
        <v>43.626613186994547</v>
      </c>
      <c r="J402" s="589">
        <v>7.5740647894087765</v>
      </c>
      <c r="K402" s="590">
        <v>282.86043794009561</v>
      </c>
      <c r="L402" s="571">
        <f t="shared" si="18"/>
        <v>0</v>
      </c>
      <c r="M402" s="571">
        <v>0</v>
      </c>
      <c r="N402" s="571">
        <v>0</v>
      </c>
      <c r="O402" s="582">
        <v>0</v>
      </c>
      <c r="P402" s="606">
        <v>0</v>
      </c>
      <c r="Q402" s="566">
        <v>2.5</v>
      </c>
    </row>
    <row r="403" spans="1:17" x14ac:dyDescent="0.25">
      <c r="A403" s="567">
        <f t="shared" si="19"/>
        <v>56339</v>
      </c>
      <c r="B403" s="596" t="str">
        <f>+asset_level_drivers!$B$1</f>
        <v>Farmar</v>
      </c>
      <c r="C403" s="591">
        <v>98</v>
      </c>
      <c r="D403" s="592">
        <v>9.1145148406824514</v>
      </c>
      <c r="E403" s="592">
        <v>89.069847396118462</v>
      </c>
      <c r="F403" s="592">
        <v>11.133730924514808</v>
      </c>
      <c r="G403" s="592">
        <v>11.76827252443114</v>
      </c>
      <c r="H403" s="592">
        <v>6.8305430606425928</v>
      </c>
      <c r="I403" s="592">
        <v>48.060123423850662</v>
      </c>
      <c r="J403" s="592">
        <v>8.343771427751852</v>
      </c>
      <c r="K403" s="484">
        <v>313.11656503496675</v>
      </c>
      <c r="L403" s="563">
        <f t="shared" si="18"/>
        <v>0</v>
      </c>
      <c r="M403" s="563">
        <v>0</v>
      </c>
      <c r="N403" s="563">
        <v>0</v>
      </c>
      <c r="O403" s="584">
        <v>0</v>
      </c>
      <c r="P403" s="606">
        <v>0</v>
      </c>
      <c r="Q403" s="574">
        <v>2.5</v>
      </c>
    </row>
    <row r="404" spans="1:17" x14ac:dyDescent="0.25">
      <c r="A404" s="575">
        <f t="shared" si="19"/>
        <v>56369</v>
      </c>
      <c r="B404" s="600" t="str">
        <f>+asset_level_drivers!$B$1</f>
        <v>Farmar</v>
      </c>
      <c r="C404" s="588">
        <v>98</v>
      </c>
      <c r="D404" s="589">
        <v>8.7750407479332999</v>
      </c>
      <c r="E404" s="589">
        <v>85.752401962697789</v>
      </c>
      <c r="F404" s="589">
        <v>10.719050245337224</v>
      </c>
      <c r="G404" s="589">
        <v>11.329958065757861</v>
      </c>
      <c r="H404" s="589">
        <v>6.5761364960555486</v>
      </c>
      <c r="I404" s="589">
        <v>46.270103101114188</v>
      </c>
      <c r="J404" s="589">
        <v>8.0330040106101031</v>
      </c>
      <c r="K404" s="590">
        <v>302.96755245811056</v>
      </c>
      <c r="L404" s="571">
        <f t="shared" si="18"/>
        <v>0</v>
      </c>
      <c r="M404" s="571">
        <v>0</v>
      </c>
      <c r="N404" s="571">
        <v>0</v>
      </c>
      <c r="O404" s="582">
        <v>0</v>
      </c>
      <c r="P404" s="606">
        <v>0</v>
      </c>
      <c r="Q404" s="566">
        <v>2.5</v>
      </c>
    </row>
    <row r="405" spans="1:17" x14ac:dyDescent="0.25">
      <c r="A405" s="567">
        <f t="shared" si="19"/>
        <v>56400</v>
      </c>
      <c r="B405" s="596" t="str">
        <f>+asset_level_drivers!$B$1</f>
        <v>Farmar</v>
      </c>
      <c r="C405" s="591">
        <v>98</v>
      </c>
      <c r="D405" s="592">
        <v>9.0208127672593186</v>
      </c>
      <c r="E405" s="592">
        <v>88.15416186305562</v>
      </c>
      <c r="F405" s="592">
        <v>11.019270232881953</v>
      </c>
      <c r="G405" s="592">
        <v>11.647288406744305</v>
      </c>
      <c r="H405" s="592">
        <v>6.7603214351830099</v>
      </c>
      <c r="I405" s="592">
        <v>47.566039724114212</v>
      </c>
      <c r="J405" s="592">
        <v>8.2579930076587189</v>
      </c>
      <c r="K405" s="484">
        <v>313.01663925170897</v>
      </c>
      <c r="L405" s="563">
        <f t="shared" si="18"/>
        <v>0</v>
      </c>
      <c r="M405" s="563">
        <v>0</v>
      </c>
      <c r="N405" s="563">
        <v>0</v>
      </c>
      <c r="O405" s="584">
        <v>0</v>
      </c>
      <c r="P405" s="606">
        <v>0</v>
      </c>
      <c r="Q405" s="574">
        <v>2.5</v>
      </c>
    </row>
    <row r="406" spans="1:17" x14ac:dyDescent="0.25">
      <c r="A406" s="575">
        <f t="shared" si="19"/>
        <v>56430</v>
      </c>
      <c r="B406" s="600" t="str">
        <f>+asset_level_drivers!$B$1</f>
        <v>Farmar</v>
      </c>
      <c r="C406" s="588">
        <v>97</v>
      </c>
      <c r="D406" s="589">
        <v>8.6848286492285087</v>
      </c>
      <c r="E406" s="589">
        <v>84.870821537915461</v>
      </c>
      <c r="F406" s="589">
        <v>10.608852692239433</v>
      </c>
      <c r="G406" s="589">
        <v>11.213480054464934</v>
      </c>
      <c r="H406" s="589">
        <v>6.5085303057574482</v>
      </c>
      <c r="I406" s="589">
        <v>45.794421764930206</v>
      </c>
      <c r="J406" s="589">
        <v>7.9504204453003844</v>
      </c>
      <c r="K406" s="590">
        <v>298.38837666561727</v>
      </c>
      <c r="L406" s="571">
        <f t="shared" si="18"/>
        <v>0</v>
      </c>
      <c r="M406" s="571">
        <v>0</v>
      </c>
      <c r="N406" s="571">
        <v>0</v>
      </c>
      <c r="O406" s="582">
        <v>0</v>
      </c>
      <c r="P406" s="606">
        <v>0</v>
      </c>
      <c r="Q406" s="566">
        <v>2.5</v>
      </c>
    </row>
    <row r="407" spans="1:17" x14ac:dyDescent="0.25">
      <c r="A407" s="567">
        <f t="shared" si="19"/>
        <v>56461</v>
      </c>
      <c r="B407" s="596" t="str">
        <f>+asset_level_drivers!$B$1</f>
        <v>Farmar</v>
      </c>
      <c r="C407" s="591">
        <v>97</v>
      </c>
      <c r="D407" s="592">
        <v>8.9280740011233721</v>
      </c>
      <c r="E407" s="592">
        <v>87.247890065622016</v>
      </c>
      <c r="F407" s="592">
        <v>10.905986258202752</v>
      </c>
      <c r="G407" s="592">
        <v>11.527548070310337</v>
      </c>
      <c r="H407" s="592">
        <v>6.6908217254831559</v>
      </c>
      <c r="I407" s="592">
        <v>47.077035468313596</v>
      </c>
      <c r="J407" s="592">
        <v>8.1730964354711109</v>
      </c>
      <c r="K407" s="484">
        <v>308.28563822575614</v>
      </c>
      <c r="L407" s="563">
        <f t="shared" si="18"/>
        <v>0</v>
      </c>
      <c r="M407" s="563">
        <v>0</v>
      </c>
      <c r="N407" s="563">
        <v>0</v>
      </c>
      <c r="O407" s="584">
        <v>0</v>
      </c>
      <c r="P407" s="599">
        <v>0</v>
      </c>
      <c r="Q407" s="574">
        <v>2.5</v>
      </c>
    </row>
    <row r="408" spans="1:17" x14ac:dyDescent="0.25">
      <c r="A408" s="575">
        <f t="shared" si="19"/>
        <v>56492</v>
      </c>
      <c r="B408" s="600" t="str">
        <f>+asset_level_drivers!$B$1</f>
        <v>Farmar</v>
      </c>
      <c r="C408" s="588">
        <v>97</v>
      </c>
      <c r="D408" s="589">
        <v>8.8813104556885669</v>
      </c>
      <c r="E408" s="589">
        <v>86.790902290800489</v>
      </c>
      <c r="F408" s="589">
        <v>10.848862786350061</v>
      </c>
      <c r="G408" s="589">
        <v>11.467168976467372</v>
      </c>
      <c r="H408" s="589">
        <v>6.655776479922193</v>
      </c>
      <c r="I408" s="589">
        <v>46.830454953097941</v>
      </c>
      <c r="J408" s="589">
        <v>8.1302873182461717</v>
      </c>
      <c r="K408" s="590">
        <v>308.23686964737749</v>
      </c>
      <c r="L408" s="571">
        <f t="shared" si="18"/>
        <v>0</v>
      </c>
      <c r="M408" s="571">
        <v>0</v>
      </c>
      <c r="N408" s="571">
        <v>0</v>
      </c>
      <c r="O408" s="582">
        <v>0</v>
      </c>
      <c r="P408" s="599">
        <v>0</v>
      </c>
      <c r="Q408" s="566">
        <v>2.5</v>
      </c>
    </row>
    <row r="409" spans="1:17" x14ac:dyDescent="0.25">
      <c r="A409" s="567">
        <f t="shared" si="19"/>
        <v>56522</v>
      </c>
      <c r="B409" s="596" t="str">
        <f>+asset_level_drivers!$B$1</f>
        <v>Farmar</v>
      </c>
      <c r="C409" s="591">
        <v>97</v>
      </c>
      <c r="D409" s="592">
        <v>8.5505221622828333</v>
      </c>
      <c r="E409" s="592">
        <v>83.558337164838434</v>
      </c>
      <c r="F409" s="592">
        <v>10.444792145604804</v>
      </c>
      <c r="G409" s="592">
        <v>11.040069251169447</v>
      </c>
      <c r="H409" s="592">
        <v>6.4078791730925131</v>
      </c>
      <c r="I409" s="592">
        <v>45.08623417051983</v>
      </c>
      <c r="J409" s="592">
        <v>7.8274712101596924</v>
      </c>
      <c r="K409" s="484">
        <v>298.24679213272896</v>
      </c>
      <c r="L409" s="563">
        <f t="shared" si="18"/>
        <v>0</v>
      </c>
      <c r="M409" s="563">
        <v>0</v>
      </c>
      <c r="N409" s="563">
        <v>0</v>
      </c>
      <c r="O409" s="584">
        <v>0</v>
      </c>
      <c r="P409" s="599">
        <v>0</v>
      </c>
      <c r="Q409" s="574">
        <v>2.5</v>
      </c>
    </row>
    <row r="410" spans="1:17" x14ac:dyDescent="0.25">
      <c r="A410" s="575">
        <f t="shared" si="19"/>
        <v>56553</v>
      </c>
      <c r="B410" s="600" t="str">
        <f>+asset_level_drivers!$B$1</f>
        <v>Farmar</v>
      </c>
      <c r="C410" s="588">
        <v>96</v>
      </c>
      <c r="D410" s="589">
        <v>8.7900058477136671</v>
      </c>
      <c r="E410" s="589">
        <v>85.898645528803982</v>
      </c>
      <c r="F410" s="589">
        <v>10.737330691100498</v>
      </c>
      <c r="G410" s="589">
        <v>11.349280363834351</v>
      </c>
      <c r="H410" s="589">
        <v>6.5873515481173808</v>
      </c>
      <c r="I410" s="589">
        <v>46.349012901035046</v>
      </c>
      <c r="J410" s="589">
        <v>8.0467036286519171</v>
      </c>
      <c r="K410" s="590">
        <v>305.16379557960909</v>
      </c>
      <c r="L410" s="571">
        <f t="shared" si="18"/>
        <v>0</v>
      </c>
      <c r="M410" s="571">
        <v>0</v>
      </c>
      <c r="N410" s="571">
        <v>0</v>
      </c>
      <c r="O410" s="582">
        <v>0</v>
      </c>
      <c r="P410" s="599">
        <v>0</v>
      </c>
      <c r="Q410" s="566">
        <v>2.5</v>
      </c>
    </row>
    <row r="411" spans="1:17" x14ac:dyDescent="0.25">
      <c r="A411" s="567">
        <f t="shared" si="19"/>
        <v>56583</v>
      </c>
      <c r="B411" s="596" t="str">
        <f>+asset_level_drivers!$B$1</f>
        <v>Farmar</v>
      </c>
      <c r="C411" s="591">
        <v>96</v>
      </c>
      <c r="D411" s="592">
        <v>8.4626182343770093</v>
      </c>
      <c r="E411" s="592">
        <v>82.699312896296675</v>
      </c>
      <c r="F411" s="592">
        <v>10.337414112037084</v>
      </c>
      <c r="G411" s="592">
        <v>10.926571451489146</v>
      </c>
      <c r="H411" s="592">
        <v>6.3420027578081415</v>
      </c>
      <c r="I411" s="592">
        <v>44.622723638312507</v>
      </c>
      <c r="J411" s="592">
        <v>7.7470006316514768</v>
      </c>
      <c r="K411" s="484">
        <v>295.27355212964505</v>
      </c>
      <c r="L411" s="563">
        <f t="shared" si="18"/>
        <v>0</v>
      </c>
      <c r="M411" s="563">
        <v>0</v>
      </c>
      <c r="N411" s="563">
        <v>0</v>
      </c>
      <c r="O411" s="584">
        <v>0</v>
      </c>
      <c r="P411" s="605">
        <v>0</v>
      </c>
      <c r="Q411" s="574">
        <v>2.5</v>
      </c>
    </row>
    <row r="412" spans="1:17" x14ac:dyDescent="0.25">
      <c r="A412" s="575">
        <f t="shared" si="19"/>
        <v>56614</v>
      </c>
      <c r="B412" s="600" t="str">
        <f>+asset_level_drivers!$B$1</f>
        <v>Farmar</v>
      </c>
      <c r="C412" s="588">
        <v>95</v>
      </c>
      <c r="D412" s="589">
        <v>8.6996398998011344</v>
      </c>
      <c r="E412" s="589">
        <v>85.015561642172713</v>
      </c>
      <c r="F412" s="589">
        <v>10.626945205271589</v>
      </c>
      <c r="G412" s="589">
        <v>11.232603709010673</v>
      </c>
      <c r="H412" s="589">
        <v>6.5196300611022675</v>
      </c>
      <c r="I412" s="589">
        <v>45.872520330026525</v>
      </c>
      <c r="J412" s="589">
        <v>7.9639792239629399</v>
      </c>
      <c r="K412" s="590">
        <v>302.09818715065404</v>
      </c>
      <c r="L412" s="571">
        <f t="shared" si="18"/>
        <v>0</v>
      </c>
      <c r="M412" s="571">
        <v>0</v>
      </c>
      <c r="N412" s="571">
        <v>0</v>
      </c>
      <c r="O412" s="582">
        <v>0</v>
      </c>
      <c r="P412" s="599">
        <v>0</v>
      </c>
      <c r="Q412" s="566">
        <v>2.5</v>
      </c>
    </row>
    <row r="413" spans="1:17" x14ac:dyDescent="0.25">
      <c r="A413" s="567">
        <f t="shared" si="19"/>
        <v>56645</v>
      </c>
      <c r="B413" s="596" t="str">
        <f>+asset_level_drivers!$B$1</f>
        <v>Farmar</v>
      </c>
      <c r="C413" s="591">
        <v>95</v>
      </c>
      <c r="D413" s="592">
        <v>8.6540728485346694</v>
      </c>
      <c r="E413" s="592">
        <v>84.570266377025973</v>
      </c>
      <c r="F413" s="592">
        <v>10.571283297128247</v>
      </c>
      <c r="G413" s="592">
        <v>11.173769477368909</v>
      </c>
      <c r="H413" s="592">
        <v>6.4854814847641338</v>
      </c>
      <c r="I413" s="592">
        <v>45.632248834917377</v>
      </c>
      <c r="J413" s="592">
        <v>7.9222654227287119</v>
      </c>
      <c r="K413" s="484">
        <v>302.05108542873984</v>
      </c>
      <c r="L413" s="563">
        <f t="shared" si="18"/>
        <v>0</v>
      </c>
      <c r="M413" s="563">
        <v>0</v>
      </c>
      <c r="N413" s="563">
        <v>0</v>
      </c>
      <c r="O413" s="584">
        <v>0</v>
      </c>
      <c r="P413" s="606">
        <v>0</v>
      </c>
      <c r="Q413" s="574">
        <v>2.5</v>
      </c>
    </row>
    <row r="414" spans="1:17" x14ac:dyDescent="0.25">
      <c r="A414" s="575">
        <f t="shared" si="19"/>
        <v>56673</v>
      </c>
      <c r="B414" s="600" t="str">
        <f>+asset_level_drivers!$B$1</f>
        <v>Farmar</v>
      </c>
      <c r="C414" s="588">
        <v>95</v>
      </c>
      <c r="D414" s="589">
        <v>7.777614626024886</v>
      </c>
      <c r="E414" s="589">
        <v>76.005246571519052</v>
      </c>
      <c r="F414" s="589">
        <v>9.5006558214398815</v>
      </c>
      <c r="G414" s="589">
        <v>10.042124030619933</v>
      </c>
      <c r="H414" s="589">
        <v>5.8286516112764204</v>
      </c>
      <c r="I414" s="589">
        <v>41.010753222044841</v>
      </c>
      <c r="J414" s="589">
        <v>7.1199224343827856</v>
      </c>
      <c r="K414" s="590">
        <v>272.77800999049134</v>
      </c>
      <c r="L414" s="571">
        <f t="shared" si="18"/>
        <v>0</v>
      </c>
      <c r="M414" s="571">
        <v>0</v>
      </c>
      <c r="N414" s="571">
        <v>0</v>
      </c>
      <c r="O414" s="582">
        <v>0</v>
      </c>
      <c r="P414" s="606">
        <v>0</v>
      </c>
      <c r="Q414" s="566">
        <v>2.5</v>
      </c>
    </row>
    <row r="415" spans="1:17" x14ac:dyDescent="0.25">
      <c r="A415" s="567">
        <f t="shared" si="19"/>
        <v>56704</v>
      </c>
      <c r="B415" s="596" t="str">
        <f>+asset_level_drivers!$B$1</f>
        <v>Farmar</v>
      </c>
      <c r="C415" s="591">
        <v>95</v>
      </c>
      <c r="D415" s="592">
        <v>8.5680068096901394</v>
      </c>
      <c r="E415" s="592">
        <v>83.72920252668662</v>
      </c>
      <c r="F415" s="592">
        <v>10.466150315835828</v>
      </c>
      <c r="G415" s="592">
        <v>11.06264468159676</v>
      </c>
      <c r="H415" s="592">
        <v>6.4209824088766796</v>
      </c>
      <c r="I415" s="592">
        <v>45.17842934789298</v>
      </c>
      <c r="J415" s="592">
        <v>7.8434773173425318</v>
      </c>
      <c r="K415" s="484">
        <v>301.95760833579612</v>
      </c>
      <c r="L415" s="563">
        <f t="shared" si="18"/>
        <v>0</v>
      </c>
      <c r="M415" s="563">
        <v>0</v>
      </c>
      <c r="N415" s="563">
        <v>0</v>
      </c>
      <c r="O415" s="584">
        <v>0</v>
      </c>
      <c r="P415" s="606">
        <v>0</v>
      </c>
      <c r="Q415" s="574">
        <v>2.5</v>
      </c>
    </row>
    <row r="416" spans="1:17" x14ac:dyDescent="0.25">
      <c r="A416" s="575">
        <f t="shared" si="19"/>
        <v>56734</v>
      </c>
      <c r="B416" s="600" t="str">
        <f>+asset_level_drivers!$B$1</f>
        <v>Farmar</v>
      </c>
      <c r="C416" s="588">
        <v>95</v>
      </c>
      <c r="D416" s="589">
        <v>8.2488876476470843</v>
      </c>
      <c r="E416" s="589">
        <v>80.610671747903595</v>
      </c>
      <c r="F416" s="589">
        <v>10.076333968487949</v>
      </c>
      <c r="G416" s="589">
        <v>10.650611640636026</v>
      </c>
      <c r="H416" s="589">
        <v>6.1818301099433386</v>
      </c>
      <c r="I416" s="589">
        <v>43.495738981726255</v>
      </c>
      <c r="J416" s="589">
        <v>7.5513435732163634</v>
      </c>
      <c r="K416" s="590">
        <v>292.17215677763289</v>
      </c>
      <c r="L416" s="571">
        <f t="shared" si="18"/>
        <v>0</v>
      </c>
      <c r="M416" s="571">
        <v>0</v>
      </c>
      <c r="N416" s="571">
        <v>0</v>
      </c>
      <c r="O416" s="582">
        <v>0</v>
      </c>
      <c r="P416" s="606">
        <v>0</v>
      </c>
      <c r="Q416" s="566">
        <v>2.5</v>
      </c>
    </row>
    <row r="417" spans="1:17" x14ac:dyDescent="0.25">
      <c r="A417" s="567">
        <f t="shared" si="19"/>
        <v>56765</v>
      </c>
      <c r="B417" s="596" t="str">
        <f>+asset_level_drivers!$B$1</f>
        <v>Farmar</v>
      </c>
      <c r="C417" s="591">
        <v>95</v>
      </c>
      <c r="D417" s="592">
        <v>8.4799231302834404</v>
      </c>
      <c r="E417" s="592">
        <v>82.868421671100791</v>
      </c>
      <c r="F417" s="592">
        <v>10.358552708887599</v>
      </c>
      <c r="G417" s="592">
        <v>10.948914794452557</v>
      </c>
      <c r="H417" s="592">
        <v>6.3549712853397686</v>
      </c>
      <c r="I417" s="592">
        <v>44.713971000093608</v>
      </c>
      <c r="J417" s="592">
        <v>7.7628421875162532</v>
      </c>
      <c r="K417" s="484">
        <v>301.86508864031345</v>
      </c>
      <c r="L417" s="563">
        <f t="shared" si="18"/>
        <v>0</v>
      </c>
      <c r="M417" s="563">
        <v>0</v>
      </c>
      <c r="N417" s="563">
        <v>0</v>
      </c>
      <c r="O417" s="584">
        <v>0</v>
      </c>
      <c r="P417" s="606">
        <v>0</v>
      </c>
      <c r="Q417" s="574">
        <v>2.5</v>
      </c>
    </row>
    <row r="418" spans="1:17" x14ac:dyDescent="0.25">
      <c r="A418" s="575">
        <f t="shared" si="19"/>
        <v>56795</v>
      </c>
      <c r="B418" s="600" t="str">
        <f>+asset_level_drivers!$B$1</f>
        <v>Farmar</v>
      </c>
      <c r="C418" s="588">
        <v>95</v>
      </c>
      <c r="D418" s="589">
        <v>8.1640846834166485</v>
      </c>
      <c r="E418" s="589">
        <v>79.781951051870308</v>
      </c>
      <c r="F418" s="589">
        <v>9.9727438814837885</v>
      </c>
      <c r="G418" s="589">
        <v>10.541117672895377</v>
      </c>
      <c r="H418" s="589">
        <v>6.1182775995825383</v>
      </c>
      <c r="I418" s="589">
        <v>43.048579588288298</v>
      </c>
      <c r="J418" s="589">
        <v>7.4737117340778294</v>
      </c>
      <c r="K418" s="590">
        <v>292.08308373702198</v>
      </c>
      <c r="L418" s="571">
        <f t="shared" si="18"/>
        <v>0</v>
      </c>
      <c r="M418" s="571">
        <v>0</v>
      </c>
      <c r="N418" s="571">
        <v>0</v>
      </c>
      <c r="O418" s="582">
        <v>0</v>
      </c>
      <c r="P418" s="606">
        <v>0</v>
      </c>
      <c r="Q418" s="566">
        <v>2.5</v>
      </c>
    </row>
    <row r="419" spans="1:17" x14ac:dyDescent="0.25">
      <c r="A419" s="567">
        <f t="shared" si="19"/>
        <v>56826</v>
      </c>
      <c r="B419" s="596" t="str">
        <f>+asset_level_drivers!$B$1</f>
        <v>Farmar</v>
      </c>
      <c r="C419" s="591">
        <v>95</v>
      </c>
      <c r="D419" s="592">
        <v>8.3927449980771716</v>
      </c>
      <c r="E419" s="592">
        <v>82.016490101774835</v>
      </c>
      <c r="F419" s="592">
        <v>10.252061262721854</v>
      </c>
      <c r="G419" s="592">
        <v>10.836354111200601</v>
      </c>
      <c r="H419" s="592">
        <v>6.2896387913573761</v>
      </c>
      <c r="I419" s="592">
        <v>44.254287531810668</v>
      </c>
      <c r="J419" s="592">
        <v>7.6830360298282425</v>
      </c>
      <c r="K419" s="484">
        <v>301.77351889841185</v>
      </c>
      <c r="L419" s="563">
        <f t="shared" si="18"/>
        <v>0</v>
      </c>
      <c r="M419" s="563">
        <v>0</v>
      </c>
      <c r="N419" s="563">
        <v>0</v>
      </c>
      <c r="O419" s="584">
        <v>0</v>
      </c>
      <c r="P419" s="599">
        <v>0</v>
      </c>
      <c r="Q419" s="574">
        <v>2.5</v>
      </c>
    </row>
    <row r="420" spans="1:17" x14ac:dyDescent="0.25">
      <c r="A420" s="575">
        <f t="shared" si="19"/>
        <v>56857</v>
      </c>
      <c r="B420" s="600" t="str">
        <f>+asset_level_drivers!$B$1</f>
        <v>Farmar</v>
      </c>
      <c r="C420" s="588">
        <v>94</v>
      </c>
      <c r="D420" s="589">
        <v>8.3487854036579954</v>
      </c>
      <c r="E420" s="589">
        <v>81.586903400230824</v>
      </c>
      <c r="F420" s="589">
        <v>10.198362925028853</v>
      </c>
      <c r="G420" s="589">
        <v>10.779595359229333</v>
      </c>
      <c r="H420" s="589">
        <v>6.2566948653385914</v>
      </c>
      <c r="I420" s="589">
        <v>44.022492030852511</v>
      </c>
      <c r="J420" s="589">
        <v>7.6427937553563385</v>
      </c>
      <c r="K420" s="590">
        <v>298.15539335993714</v>
      </c>
      <c r="L420" s="571">
        <f t="shared" si="18"/>
        <v>0</v>
      </c>
      <c r="M420" s="571">
        <v>0</v>
      </c>
      <c r="N420" s="571">
        <v>0</v>
      </c>
      <c r="O420" s="582">
        <v>0</v>
      </c>
      <c r="P420" s="599">
        <v>0</v>
      </c>
      <c r="Q420" s="566">
        <v>2.5</v>
      </c>
    </row>
    <row r="421" spans="1:17" x14ac:dyDescent="0.25">
      <c r="A421" s="567">
        <f t="shared" si="19"/>
        <v>56887</v>
      </c>
      <c r="B421" s="596" t="str">
        <f>+asset_level_drivers!$B$1</f>
        <v>Farmar</v>
      </c>
      <c r="C421" s="591">
        <v>93</v>
      </c>
      <c r="D421" s="592">
        <v>8.037831238788721</v>
      </c>
      <c r="E421" s="592">
        <v>78.548163489642576</v>
      </c>
      <c r="F421" s="592">
        <v>9.818520436205322</v>
      </c>
      <c r="G421" s="592">
        <v>10.378104614108812</v>
      </c>
      <c r="H421" s="592">
        <v>6.0236615278376897</v>
      </c>
      <c r="I421" s="592">
        <v>42.382855055767543</v>
      </c>
      <c r="J421" s="592">
        <v>7.358134558292976</v>
      </c>
      <c r="K421" s="484">
        <v>284.00977247940864</v>
      </c>
      <c r="L421" s="563">
        <f t="shared" si="18"/>
        <v>0</v>
      </c>
      <c r="M421" s="563">
        <v>0</v>
      </c>
      <c r="N421" s="563">
        <v>0</v>
      </c>
      <c r="O421" s="584">
        <v>0</v>
      </c>
      <c r="P421" s="599">
        <v>0</v>
      </c>
      <c r="Q421" s="574">
        <v>2.5</v>
      </c>
    </row>
    <row r="422" spans="1:17" x14ac:dyDescent="0.25">
      <c r="A422" s="575">
        <f t="shared" si="19"/>
        <v>56918</v>
      </c>
      <c r="B422" s="600" t="str">
        <f>+asset_level_drivers!$B$1</f>
        <v>Farmar</v>
      </c>
      <c r="C422" s="588">
        <v>93</v>
      </c>
      <c r="D422" s="589">
        <v>8.262955437217947</v>
      </c>
      <c r="E422" s="589">
        <v>80.748146522181713</v>
      </c>
      <c r="F422" s="589">
        <v>10.093518315272714</v>
      </c>
      <c r="G422" s="589">
        <v>10.668775370071113</v>
      </c>
      <c r="H422" s="589">
        <v>6.1923727053651954</v>
      </c>
      <c r="I422" s="589">
        <v>43.56991733514915</v>
      </c>
      <c r="J422" s="589">
        <v>7.5642217595745054</v>
      </c>
      <c r="K422" s="590">
        <v>293.43239021020185</v>
      </c>
      <c r="L422" s="571">
        <f t="shared" si="18"/>
        <v>0</v>
      </c>
      <c r="M422" s="571">
        <v>0</v>
      </c>
      <c r="N422" s="571">
        <v>0</v>
      </c>
      <c r="O422" s="582">
        <v>0</v>
      </c>
      <c r="P422" s="599">
        <v>0</v>
      </c>
      <c r="Q422" s="566">
        <v>2.5</v>
      </c>
    </row>
    <row r="423" spans="1:17" x14ac:dyDescent="0.25">
      <c r="A423" s="567">
        <f t="shared" si="19"/>
        <v>56948</v>
      </c>
      <c r="B423" s="596" t="str">
        <f>+asset_level_drivers!$B$1</f>
        <v>Farmar</v>
      </c>
      <c r="C423" s="591">
        <v>93</v>
      </c>
      <c r="D423" s="592">
        <v>7.9551980469997625</v>
      </c>
      <c r="E423" s="592">
        <v>77.740646478458942</v>
      </c>
      <c r="F423" s="592">
        <v>9.7175808098073677</v>
      </c>
      <c r="G423" s="592">
        <v>10.271412163931693</v>
      </c>
      <c r="H423" s="592">
        <v>5.9617350748537632</v>
      </c>
      <c r="I423" s="592">
        <v>41.947136702599728</v>
      </c>
      <c r="J423" s="592">
        <v>7.2824890108680096</v>
      </c>
      <c r="K423" s="484">
        <v>283.92410626060087</v>
      </c>
      <c r="L423" s="563">
        <f t="shared" si="18"/>
        <v>0</v>
      </c>
      <c r="M423" s="563">
        <v>0</v>
      </c>
      <c r="N423" s="563">
        <v>0</v>
      </c>
      <c r="O423" s="584">
        <v>0</v>
      </c>
      <c r="P423" s="605">
        <v>0</v>
      </c>
      <c r="Q423" s="574">
        <v>2.5</v>
      </c>
    </row>
    <row r="424" spans="1:17" x14ac:dyDescent="0.25">
      <c r="A424" s="575">
        <f t="shared" si="19"/>
        <v>56979</v>
      </c>
      <c r="B424" s="600" t="str">
        <f>+asset_level_drivers!$B$1</f>
        <v>Farmar</v>
      </c>
      <c r="C424" s="588">
        <v>93</v>
      </c>
      <c r="D424" s="589">
        <v>8.1780078486072991</v>
      </c>
      <c r="E424" s="589">
        <v>79.918012512138858</v>
      </c>
      <c r="F424" s="589">
        <v>9.9897515640173573</v>
      </c>
      <c r="G424" s="589">
        <v>10.55909466950235</v>
      </c>
      <c r="H424" s="589">
        <v>6.1287118115002919</v>
      </c>
      <c r="I424" s="589">
        <v>43.121995348670758</v>
      </c>
      <c r="J424" s="589">
        <v>7.4864575258108959</v>
      </c>
      <c r="K424" s="590">
        <v>293.34431995070611</v>
      </c>
      <c r="L424" s="571">
        <f t="shared" si="18"/>
        <v>0</v>
      </c>
      <c r="M424" s="571">
        <v>0</v>
      </c>
      <c r="N424" s="571">
        <v>0</v>
      </c>
      <c r="O424" s="582">
        <v>0</v>
      </c>
      <c r="P424" s="599">
        <v>0</v>
      </c>
      <c r="Q424" s="566">
        <v>2.5</v>
      </c>
    </row>
    <row r="425" spans="1:17" x14ac:dyDescent="0.25">
      <c r="A425" s="567">
        <f t="shared" si="19"/>
        <v>57010</v>
      </c>
      <c r="B425" s="596" t="str">
        <f>+asset_level_drivers!$B$1</f>
        <v>Farmar</v>
      </c>
      <c r="C425" s="591">
        <v>93</v>
      </c>
      <c r="D425" s="592">
        <v>8.1351730063400396</v>
      </c>
      <c r="E425" s="592">
        <v>79.499417235180957</v>
      </c>
      <c r="F425" s="592">
        <v>9.9374271543976196</v>
      </c>
      <c r="G425" s="592">
        <v>10.503788149498943</v>
      </c>
      <c r="H425" s="592">
        <v>6.0966107902482989</v>
      </c>
      <c r="I425" s="592">
        <v>42.896130577781811</v>
      </c>
      <c r="J425" s="592">
        <v>7.447244891976009</v>
      </c>
      <c r="K425" s="484">
        <v>293.30062351748819</v>
      </c>
      <c r="L425" s="563">
        <f t="shared" si="18"/>
        <v>0</v>
      </c>
      <c r="M425" s="563">
        <v>0</v>
      </c>
      <c r="N425" s="563">
        <v>0</v>
      </c>
      <c r="O425" s="584">
        <v>0</v>
      </c>
      <c r="P425" s="606">
        <v>0</v>
      </c>
      <c r="Q425" s="574">
        <v>2.5</v>
      </c>
    </row>
    <row r="426" spans="1:17" x14ac:dyDescent="0.25">
      <c r="A426" s="575">
        <f t="shared" si="19"/>
        <v>57039</v>
      </c>
      <c r="B426" s="600" t="str">
        <f>+asset_level_drivers!$B$1</f>
        <v>Farmar</v>
      </c>
      <c r="C426" s="588">
        <v>93</v>
      </c>
      <c r="D426" s="589">
        <v>7.5717432176761603</v>
      </c>
      <c r="E426" s="589">
        <v>73.993407735848194</v>
      </c>
      <c r="F426" s="589">
        <v>9.2491759669810243</v>
      </c>
      <c r="G426" s="589">
        <v>9.7763116554386826</v>
      </c>
      <c r="H426" s="589">
        <v>5.6743687400253355</v>
      </c>
      <c r="I426" s="589">
        <v>39.92520939798019</v>
      </c>
      <c r="J426" s="589">
        <v>6.9314599649271171</v>
      </c>
      <c r="K426" s="590">
        <v>274.33733638843739</v>
      </c>
      <c r="L426" s="571">
        <f t="shared" si="18"/>
        <v>0</v>
      </c>
      <c r="M426" s="571">
        <v>0</v>
      </c>
      <c r="N426" s="571">
        <v>0</v>
      </c>
      <c r="O426" s="582">
        <v>0</v>
      </c>
      <c r="P426" s="606">
        <v>0</v>
      </c>
      <c r="Q426" s="566">
        <v>2.5</v>
      </c>
    </row>
    <row r="427" spans="1:17" x14ac:dyDescent="0.25">
      <c r="A427" s="567">
        <f t="shared" si="19"/>
        <v>57070</v>
      </c>
      <c r="B427" s="596" t="str">
        <f>+asset_level_drivers!$B$1</f>
        <v>Farmar</v>
      </c>
      <c r="C427" s="591">
        <v>92</v>
      </c>
      <c r="D427" s="592">
        <v>8.0529031807986424</v>
      </c>
      <c r="E427" s="592">
        <v>78.69545115093841</v>
      </c>
      <c r="F427" s="592">
        <v>9.8369313938673013</v>
      </c>
      <c r="G427" s="592">
        <v>10.397564862311061</v>
      </c>
      <c r="H427" s="592">
        <v>6.0349566489391169</v>
      </c>
      <c r="I427" s="592">
        <v>42.462328226404146</v>
      </c>
      <c r="J427" s="592">
        <v>7.37193198375072</v>
      </c>
      <c r="K427" s="484">
        <v>290.24664557808325</v>
      </c>
      <c r="L427" s="563">
        <f t="shared" si="18"/>
        <v>0</v>
      </c>
      <c r="M427" s="563">
        <v>0</v>
      </c>
      <c r="N427" s="563">
        <v>0</v>
      </c>
      <c r="O427" s="584">
        <v>0</v>
      </c>
      <c r="P427" s="606">
        <v>0</v>
      </c>
      <c r="Q427" s="574">
        <v>2.5</v>
      </c>
    </row>
    <row r="428" spans="1:17" x14ac:dyDescent="0.25">
      <c r="A428" s="575">
        <f t="shared" si="19"/>
        <v>57100</v>
      </c>
      <c r="B428" s="600" t="str">
        <f>+asset_level_drivers!$B$1</f>
        <v>Farmar</v>
      </c>
      <c r="C428" s="588">
        <v>92</v>
      </c>
      <c r="D428" s="589">
        <v>7.7529692787668765</v>
      </c>
      <c r="E428" s="589">
        <v>75.764404644359288</v>
      </c>
      <c r="F428" s="589">
        <v>9.4705505805449111</v>
      </c>
      <c r="G428" s="589">
        <v>10.010303010186915</v>
      </c>
      <c r="H428" s="589">
        <v>5.810182048317464</v>
      </c>
      <c r="I428" s="589">
        <v>40.88080023477341</v>
      </c>
      <c r="J428" s="589">
        <v>7.0973611518703841</v>
      </c>
      <c r="K428" s="590">
        <v>280.84238796434909</v>
      </c>
      <c r="L428" s="571">
        <f t="shared" si="18"/>
        <v>0</v>
      </c>
      <c r="M428" s="571">
        <v>0</v>
      </c>
      <c r="N428" s="571">
        <v>0</v>
      </c>
      <c r="O428" s="582">
        <v>0</v>
      </c>
      <c r="P428" s="606">
        <v>0</v>
      </c>
      <c r="Q428" s="566">
        <v>2.5</v>
      </c>
    </row>
    <row r="429" spans="1:17" x14ac:dyDescent="0.25">
      <c r="A429" s="567">
        <f t="shared" si="19"/>
        <v>57131</v>
      </c>
      <c r="B429" s="596" t="str">
        <f>+asset_level_drivers!$B$1</f>
        <v>Farmar</v>
      </c>
      <c r="C429" s="591">
        <v>92</v>
      </c>
      <c r="D429" s="592">
        <v>7.9701150414068485</v>
      </c>
      <c r="E429" s="592">
        <v>77.886419944046779</v>
      </c>
      <c r="F429" s="592">
        <v>9.7358024930058473</v>
      </c>
      <c r="G429" s="592">
        <v>10.290672350403492</v>
      </c>
      <c r="H429" s="592">
        <v>5.9729140760857513</v>
      </c>
      <c r="I429" s="592">
        <v>42.025792846658412</v>
      </c>
      <c r="J429" s="592">
        <v>7.2961445914337526</v>
      </c>
      <c r="K429" s="484">
        <v>290.16118096281355</v>
      </c>
      <c r="L429" s="563">
        <f t="shared" si="18"/>
        <v>0</v>
      </c>
      <c r="M429" s="563">
        <v>0</v>
      </c>
      <c r="N429" s="563">
        <v>0</v>
      </c>
      <c r="O429" s="584">
        <v>0</v>
      </c>
      <c r="P429" s="606">
        <v>0</v>
      </c>
      <c r="Q429" s="574">
        <v>2.5</v>
      </c>
    </row>
    <row r="430" spans="1:17" x14ac:dyDescent="0.25">
      <c r="A430" s="575">
        <f t="shared" si="19"/>
        <v>57161</v>
      </c>
      <c r="B430" s="600" t="str">
        <f>+asset_level_drivers!$B$1</f>
        <v>Farmar</v>
      </c>
      <c r="C430" s="588">
        <v>92</v>
      </c>
      <c r="D430" s="589">
        <v>7.6732646198451313</v>
      </c>
      <c r="E430" s="589">
        <v>74.985506158711772</v>
      </c>
      <c r="F430" s="589">
        <v>9.3731882698389715</v>
      </c>
      <c r="G430" s="589">
        <v>9.9073917566476695</v>
      </c>
      <c r="H430" s="589">
        <v>5.7504502782325906</v>
      </c>
      <c r="I430" s="589">
        <v>40.460523806226377</v>
      </c>
      <c r="J430" s="589">
        <v>7.024396494136524</v>
      </c>
      <c r="K430" s="590">
        <v>280.76010778728283</v>
      </c>
      <c r="L430" s="571">
        <f t="shared" si="18"/>
        <v>0</v>
      </c>
      <c r="M430" s="571">
        <v>0</v>
      </c>
      <c r="N430" s="571">
        <v>0</v>
      </c>
      <c r="O430" s="582">
        <v>0</v>
      </c>
      <c r="P430" s="606">
        <v>0</v>
      </c>
      <c r="Q430" s="566">
        <v>2.5</v>
      </c>
    </row>
    <row r="431" spans="1:17" x14ac:dyDescent="0.25">
      <c r="A431" s="567">
        <f t="shared" si="19"/>
        <v>57192</v>
      </c>
      <c r="B431" s="596" t="str">
        <f>+asset_level_drivers!$B$1</f>
        <v>Farmar</v>
      </c>
      <c r="C431" s="591">
        <v>91</v>
      </c>
      <c r="D431" s="592">
        <v>7.8881780082409794</v>
      </c>
      <c r="E431" s="592">
        <v>77.085706009427554</v>
      </c>
      <c r="F431" s="592">
        <v>9.6357132511784442</v>
      </c>
      <c r="G431" s="592">
        <v>10.184878750524646</v>
      </c>
      <c r="H431" s="592">
        <v>5.9115093339701668</v>
      </c>
      <c r="I431" s="592">
        <v>41.593745283425754</v>
      </c>
      <c r="J431" s="592">
        <v>7.221136333928083</v>
      </c>
      <c r="K431" s="484">
        <v>287.09240086846603</v>
      </c>
      <c r="L431" s="563">
        <f t="shared" si="18"/>
        <v>0</v>
      </c>
      <c r="M431" s="563">
        <v>0</v>
      </c>
      <c r="N431" s="563">
        <v>0</v>
      </c>
      <c r="O431" s="584">
        <v>0</v>
      </c>
      <c r="P431" s="599">
        <v>0</v>
      </c>
      <c r="Q431" s="574">
        <v>2.5</v>
      </c>
    </row>
    <row r="432" spans="1:17" x14ac:dyDescent="0.25">
      <c r="A432" s="575">
        <f t="shared" si="19"/>
        <v>57223</v>
      </c>
      <c r="B432" s="600" t="str">
        <f>+asset_level_drivers!$B$1</f>
        <v>Farmar</v>
      </c>
      <c r="C432" s="588">
        <v>90</v>
      </c>
      <c r="D432" s="589">
        <v>7.846861239289062</v>
      </c>
      <c r="E432" s="589">
        <v>76.68194581267025</v>
      </c>
      <c r="F432" s="589">
        <v>9.5852432265837813</v>
      </c>
      <c r="G432" s="589">
        <v>10.131532301991447</v>
      </c>
      <c r="H432" s="589">
        <v>5.8805459777865741</v>
      </c>
      <c r="I432" s="589">
        <v>41.375885194326294</v>
      </c>
      <c r="J432" s="589">
        <v>7.1833134017927609</v>
      </c>
      <c r="K432" s="590">
        <v>282.42130675546747</v>
      </c>
      <c r="L432" s="571">
        <f t="shared" si="18"/>
        <v>0</v>
      </c>
      <c r="M432" s="571">
        <v>0</v>
      </c>
      <c r="N432" s="571">
        <v>0</v>
      </c>
      <c r="O432" s="582">
        <v>0</v>
      </c>
      <c r="P432" s="599">
        <v>0</v>
      </c>
      <c r="Q432" s="566">
        <v>2.5</v>
      </c>
    </row>
    <row r="433" spans="1:17" x14ac:dyDescent="0.25">
      <c r="A433" s="567">
        <f t="shared" si="19"/>
        <v>57253</v>
      </c>
      <c r="B433" s="596" t="str">
        <f>+asset_level_drivers!$B$1</f>
        <v>Farmar</v>
      </c>
      <c r="C433" s="591">
        <v>90</v>
      </c>
      <c r="D433" s="592">
        <v>7.5546014595092954</v>
      </c>
      <c r="E433" s="592">
        <v>73.825893193303514</v>
      </c>
      <c r="F433" s="592">
        <v>9.2282366491629393</v>
      </c>
      <c r="G433" s="592">
        <v>9.7541789489599271</v>
      </c>
      <c r="H433" s="592">
        <v>5.6615224701645124</v>
      </c>
      <c r="I433" s="592">
        <v>39.834822248733339</v>
      </c>
      <c r="J433" s="592">
        <v>6.9157677515162055</v>
      </c>
      <c r="K433" s="484">
        <v>273.27107505798341</v>
      </c>
      <c r="L433" s="563">
        <f t="shared" si="18"/>
        <v>0</v>
      </c>
      <c r="M433" s="563">
        <v>0</v>
      </c>
      <c r="N433" s="563">
        <v>0</v>
      </c>
      <c r="O433" s="584">
        <v>0</v>
      </c>
      <c r="P433" s="599">
        <v>0</v>
      </c>
      <c r="Q433" s="574">
        <v>2.5</v>
      </c>
    </row>
    <row r="434" spans="1:17" x14ac:dyDescent="0.25">
      <c r="A434" s="575">
        <f t="shared" si="19"/>
        <v>57284</v>
      </c>
      <c r="B434" s="600" t="str">
        <f>+asset_level_drivers!$B$1</f>
        <v>Farmar</v>
      </c>
      <c r="C434" s="588">
        <v>90</v>
      </c>
      <c r="D434" s="589">
        <v>7.7661913209397202</v>
      </c>
      <c r="E434" s="589">
        <v>75.893614514476354</v>
      </c>
      <c r="F434" s="589">
        <v>9.4867018143095443</v>
      </c>
      <c r="G434" s="589">
        <v>10.027374746679042</v>
      </c>
      <c r="H434" s="589">
        <v>5.8200908289810407</v>
      </c>
      <c r="I434" s="589">
        <v>40.950519028360077</v>
      </c>
      <c r="J434" s="589">
        <v>7.1094651090902916</v>
      </c>
      <c r="K434" s="590">
        <v>282.33912718160525</v>
      </c>
      <c r="L434" s="571">
        <f t="shared" si="18"/>
        <v>0</v>
      </c>
      <c r="M434" s="571">
        <v>0</v>
      </c>
      <c r="N434" s="571">
        <v>0</v>
      </c>
      <c r="O434" s="582">
        <v>0</v>
      </c>
      <c r="P434" s="599">
        <v>0</v>
      </c>
      <c r="Q434" s="566">
        <v>2.5</v>
      </c>
    </row>
    <row r="435" spans="1:17" x14ac:dyDescent="0.25">
      <c r="A435" s="567">
        <f t="shared" si="19"/>
        <v>57314</v>
      </c>
      <c r="B435" s="596" t="str">
        <f>+asset_level_drivers!$B$1</f>
        <v>Farmar</v>
      </c>
      <c r="C435" s="591">
        <v>90</v>
      </c>
      <c r="D435" s="592">
        <v>7.4769361275628796</v>
      </c>
      <c r="E435" s="592">
        <v>73.066923639197924</v>
      </c>
      <c r="F435" s="592">
        <v>9.1333654548997405</v>
      </c>
      <c r="G435" s="592">
        <v>9.6539007873660818</v>
      </c>
      <c r="H435" s="592">
        <v>5.6033189998260537</v>
      </c>
      <c r="I435" s="592">
        <v>39.425299031711987</v>
      </c>
      <c r="J435" s="592">
        <v>6.8446699707833316</v>
      </c>
      <c r="K435" s="484">
        <v>273.19195566679298</v>
      </c>
      <c r="L435" s="563">
        <f t="shared" si="18"/>
        <v>0</v>
      </c>
      <c r="M435" s="563">
        <v>0</v>
      </c>
      <c r="N435" s="563">
        <v>0</v>
      </c>
      <c r="O435" s="584">
        <v>0</v>
      </c>
      <c r="P435" s="605">
        <v>0</v>
      </c>
      <c r="Q435" s="574">
        <v>2.5</v>
      </c>
    </row>
    <row r="436" spans="1:17" x14ac:dyDescent="0.25">
      <c r="A436" s="575">
        <f t="shared" si="19"/>
        <v>57345</v>
      </c>
      <c r="B436" s="600" t="str">
        <f>+asset_level_drivers!$B$1</f>
        <v>Farmar</v>
      </c>
      <c r="C436" s="588">
        <v>89</v>
      </c>
      <c r="D436" s="589">
        <v>7.6863507323743665</v>
      </c>
      <c r="E436" s="589">
        <v>75.113387682452242</v>
      </c>
      <c r="F436" s="589">
        <v>9.3891734603065302</v>
      </c>
      <c r="G436" s="589">
        <v>9.9242879865867408</v>
      </c>
      <c r="H436" s="589">
        <v>5.7602571913475247</v>
      </c>
      <c r="I436" s="589">
        <v>40.529525853431686</v>
      </c>
      <c r="J436" s="589">
        <v>7.03637601622078</v>
      </c>
      <c r="K436" s="590">
        <v>278.68898036274157</v>
      </c>
      <c r="L436" s="571">
        <f t="shared" si="18"/>
        <v>0</v>
      </c>
      <c r="M436" s="571">
        <v>0</v>
      </c>
      <c r="N436" s="571">
        <v>0</v>
      </c>
      <c r="O436" s="582">
        <v>0</v>
      </c>
      <c r="P436" s="599">
        <v>0</v>
      </c>
      <c r="Q436" s="566">
        <v>2.5</v>
      </c>
    </row>
    <row r="437" spans="1:17" x14ac:dyDescent="0.25">
      <c r="A437" s="567">
        <f t="shared" si="19"/>
        <v>57376</v>
      </c>
      <c r="B437" s="596" t="str">
        <f>+asset_level_drivers!$B$1</f>
        <v>Farmar</v>
      </c>
      <c r="C437" s="591">
        <v>89</v>
      </c>
      <c r="D437" s="592">
        <v>7.6460910961242208</v>
      </c>
      <c r="E437" s="592">
        <v>74.719958112176244</v>
      </c>
      <c r="F437" s="592">
        <v>9.3399947640220304</v>
      </c>
      <c r="G437" s="592">
        <v>9.872306462675601</v>
      </c>
      <c r="H437" s="592">
        <v>5.7300860649826868</v>
      </c>
      <c r="I437" s="592">
        <v>40.317239942331312</v>
      </c>
      <c r="J437" s="592">
        <v>6.9995208233214079</v>
      </c>
      <c r="K437" s="484">
        <v>278.64888419060958</v>
      </c>
      <c r="L437" s="563">
        <f t="shared" si="18"/>
        <v>0</v>
      </c>
      <c r="M437" s="563">
        <v>0</v>
      </c>
      <c r="N437" s="563">
        <v>0</v>
      </c>
      <c r="O437" s="584">
        <v>0</v>
      </c>
      <c r="P437" s="606">
        <v>0</v>
      </c>
      <c r="Q437" s="574">
        <v>2.5</v>
      </c>
    </row>
    <row r="438" spans="1:17" x14ac:dyDescent="0.25">
      <c r="A438" s="575">
        <f t="shared" si="19"/>
        <v>57404</v>
      </c>
      <c r="B438" s="600" t="str">
        <f>+asset_level_drivers!$B$1</f>
        <v>Farmar</v>
      </c>
      <c r="C438" s="588">
        <v>87</v>
      </c>
      <c r="D438" s="589">
        <v>6.8717182050527859</v>
      </c>
      <c r="E438" s="589">
        <v>67.152547620116394</v>
      </c>
      <c r="F438" s="589">
        <v>8.3940684525145493</v>
      </c>
      <c r="G438" s="589">
        <v>8.8724692385383719</v>
      </c>
      <c r="H438" s="589">
        <v>5.1497603460701828</v>
      </c>
      <c r="I438" s="589">
        <v>36.234032292610017</v>
      </c>
      <c r="J438" s="589">
        <v>6.290630606355907</v>
      </c>
      <c r="K438" s="590">
        <v>245.7489102783203</v>
      </c>
      <c r="L438" s="571">
        <f t="shared" si="18"/>
        <v>0</v>
      </c>
      <c r="M438" s="571">
        <v>0</v>
      </c>
      <c r="N438" s="571">
        <v>0</v>
      </c>
      <c r="O438" s="582">
        <v>0</v>
      </c>
      <c r="P438" s="606">
        <v>0</v>
      </c>
      <c r="Q438" s="566">
        <v>2.5</v>
      </c>
    </row>
    <row r="439" spans="1:17" x14ac:dyDescent="0.25">
      <c r="A439" s="567">
        <f t="shared" si="19"/>
        <v>57435</v>
      </c>
      <c r="B439" s="596" t="str">
        <f>+asset_level_drivers!$B$1</f>
        <v>Farmar</v>
      </c>
      <c r="C439" s="591">
        <v>87</v>
      </c>
      <c r="D439" s="592">
        <v>7.5700495854028294</v>
      </c>
      <c r="E439" s="592">
        <v>73.976857039430499</v>
      </c>
      <c r="F439" s="592">
        <v>9.2471071299288123</v>
      </c>
      <c r="G439" s="592">
        <v>9.7741249097374627</v>
      </c>
      <c r="H439" s="592">
        <v>5.6730995086538272</v>
      </c>
      <c r="I439" s="592">
        <v>39.916279007552468</v>
      </c>
      <c r="J439" s="592">
        <v>6.9299095499223036</v>
      </c>
      <c r="K439" s="484">
        <v>272.03987933229143</v>
      </c>
      <c r="L439" s="563">
        <f t="shared" si="18"/>
        <v>0</v>
      </c>
      <c r="M439" s="563">
        <v>0</v>
      </c>
      <c r="N439" s="563">
        <v>0</v>
      </c>
      <c r="O439" s="584">
        <v>0</v>
      </c>
      <c r="P439" s="606">
        <v>0</v>
      </c>
      <c r="Q439" s="574">
        <v>2.5</v>
      </c>
    </row>
    <row r="440" spans="1:17" x14ac:dyDescent="0.25">
      <c r="A440" s="575">
        <f t="shared" si="19"/>
        <v>57465</v>
      </c>
      <c r="B440" s="600" t="str">
        <f>+asset_level_drivers!$B$1</f>
        <v>Farmar</v>
      </c>
      <c r="C440" s="588">
        <v>87</v>
      </c>
      <c r="D440" s="589">
        <v>7.2880997767751925</v>
      </c>
      <c r="E440" s="589">
        <v>71.22155663487159</v>
      </c>
      <c r="F440" s="589">
        <v>8.9026945793589487</v>
      </c>
      <c r="G440" s="589">
        <v>9.4100833513933289</v>
      </c>
      <c r="H440" s="589">
        <v>5.4618024355309736</v>
      </c>
      <c r="I440" s="589">
        <v>38.429579732948596</v>
      </c>
      <c r="J440" s="589">
        <v>6.6718020369702433</v>
      </c>
      <c r="K440" s="590">
        <v>263.22658961647437</v>
      </c>
      <c r="L440" s="571">
        <f t="shared" si="18"/>
        <v>0</v>
      </c>
      <c r="M440" s="571">
        <v>0</v>
      </c>
      <c r="N440" s="571">
        <v>0</v>
      </c>
      <c r="O440" s="582">
        <v>0</v>
      </c>
      <c r="P440" s="606">
        <v>0</v>
      </c>
      <c r="Q440" s="566">
        <v>2.5</v>
      </c>
    </row>
    <row r="441" spans="1:17" x14ac:dyDescent="0.25">
      <c r="A441" s="567">
        <f t="shared" si="19"/>
        <v>57496</v>
      </c>
      <c r="B441" s="596" t="str">
        <f>+asset_level_drivers!$B$1</f>
        <v>Farmar</v>
      </c>
      <c r="C441" s="591">
        <v>87</v>
      </c>
      <c r="D441" s="592">
        <v>7.4922254384831639</v>
      </c>
      <c r="E441" s="592">
        <v>73.216335496476589</v>
      </c>
      <c r="F441" s="592">
        <v>9.1520419370595736</v>
      </c>
      <c r="G441" s="592">
        <v>9.6736416930277294</v>
      </c>
      <c r="H441" s="592">
        <v>5.6147770201852305</v>
      </c>
      <c r="I441" s="592">
        <v>39.505918371608963</v>
      </c>
      <c r="J441" s="592">
        <v>6.8586663839598891</v>
      </c>
      <c r="K441" s="484">
        <v>271.96194219729773</v>
      </c>
      <c r="L441" s="563">
        <f t="shared" si="18"/>
        <v>0</v>
      </c>
      <c r="M441" s="563">
        <v>0</v>
      </c>
      <c r="N441" s="563">
        <v>0</v>
      </c>
      <c r="O441" s="584">
        <v>0</v>
      </c>
      <c r="P441" s="606">
        <v>0</v>
      </c>
      <c r="Q441" s="574">
        <v>2.5</v>
      </c>
    </row>
    <row r="442" spans="1:17" x14ac:dyDescent="0.25">
      <c r="A442" s="575">
        <f t="shared" si="19"/>
        <v>57526</v>
      </c>
      <c r="B442" s="600" t="str">
        <f>+asset_level_drivers!$B$1</f>
        <v>Farmar</v>
      </c>
      <c r="C442" s="588">
        <v>87</v>
      </c>
      <c r="D442" s="589">
        <v>7.2131742242542076</v>
      </c>
      <c r="E442" s="589">
        <v>70.489361049509569</v>
      </c>
      <c r="F442" s="589">
        <v>8.8111701311886961</v>
      </c>
      <c r="G442" s="589">
        <v>9.3133426760508708</v>
      </c>
      <c r="H442" s="589">
        <v>5.4056521936604245</v>
      </c>
      <c r="I442" s="589">
        <v>38.034503158421643</v>
      </c>
      <c r="J442" s="589">
        <v>6.603212353892645</v>
      </c>
      <c r="K442" s="590">
        <v>263.15155253761691</v>
      </c>
      <c r="L442" s="571">
        <f t="shared" si="18"/>
        <v>0</v>
      </c>
      <c r="M442" s="571">
        <v>0</v>
      </c>
      <c r="N442" s="571">
        <v>0</v>
      </c>
      <c r="O442" s="582">
        <v>0</v>
      </c>
      <c r="P442" s="606">
        <v>0</v>
      </c>
      <c r="Q442" s="566">
        <v>2.5</v>
      </c>
    </row>
    <row r="443" spans="1:17" x14ac:dyDescent="0.25">
      <c r="A443" s="567">
        <f t="shared" si="19"/>
        <v>57557</v>
      </c>
      <c r="B443" s="596" t="str">
        <f>+asset_level_drivers!$B$1</f>
        <v>Farmar</v>
      </c>
      <c r="C443" s="591">
        <v>87</v>
      </c>
      <c r="D443" s="592">
        <v>7.4152013652971451</v>
      </c>
      <c r="E443" s="592">
        <v>72.463632520573299</v>
      </c>
      <c r="F443" s="592">
        <v>9.0579540650716623</v>
      </c>
      <c r="G443" s="592">
        <v>9.5741914973739917</v>
      </c>
      <c r="H443" s="592">
        <v>5.557054118001246</v>
      </c>
      <c r="I443" s="592">
        <v>39.099776461849856</v>
      </c>
      <c r="J443" s="592">
        <v>6.7881556357378221</v>
      </c>
      <c r="K443" s="484">
        <v>271.88480298895581</v>
      </c>
      <c r="L443" s="563">
        <f t="shared" si="18"/>
        <v>0</v>
      </c>
      <c r="M443" s="563">
        <v>0</v>
      </c>
      <c r="N443" s="563">
        <v>0</v>
      </c>
      <c r="O443" s="584">
        <v>0</v>
      </c>
      <c r="P443" s="599">
        <v>0</v>
      </c>
      <c r="Q443" s="574">
        <v>2.5</v>
      </c>
    </row>
    <row r="444" spans="1:17" x14ac:dyDescent="0.25">
      <c r="A444" s="575">
        <f t="shared" si="19"/>
        <v>57588</v>
      </c>
      <c r="B444" s="600" t="str">
        <f>+asset_level_drivers!$B$1</f>
        <v>Farmar</v>
      </c>
      <c r="C444" s="588">
        <v>87</v>
      </c>
      <c r="D444" s="589">
        <v>7.3763619576145611</v>
      </c>
      <c r="E444" s="589">
        <v>72.084081861465791</v>
      </c>
      <c r="F444" s="589">
        <v>9.0105102326832238</v>
      </c>
      <c r="G444" s="589">
        <v>9.5240437119696306</v>
      </c>
      <c r="H444" s="589">
        <v>5.5279473305020801</v>
      </c>
      <c r="I444" s="589">
        <v>38.894979304836816</v>
      </c>
      <c r="J444" s="589">
        <v>6.752600573756391</v>
      </c>
      <c r="K444" s="590">
        <v>271.84653142627917</v>
      </c>
      <c r="L444" s="571">
        <f t="shared" si="18"/>
        <v>0</v>
      </c>
      <c r="M444" s="571">
        <v>0</v>
      </c>
      <c r="N444" s="571">
        <v>0</v>
      </c>
      <c r="O444" s="582">
        <v>0</v>
      </c>
      <c r="P444" s="599">
        <v>0</v>
      </c>
      <c r="Q444" s="566">
        <v>2.5</v>
      </c>
    </row>
    <row r="445" spans="1:17" x14ac:dyDescent="0.25">
      <c r="A445" s="567">
        <f t="shared" si="19"/>
        <v>57618</v>
      </c>
      <c r="B445" s="596" t="str">
        <f>+asset_level_drivers!$B$1</f>
        <v>Farmar</v>
      </c>
      <c r="C445" s="591">
        <v>87</v>
      </c>
      <c r="D445" s="592">
        <v>7.1016261294194392</v>
      </c>
      <c r="E445" s="592">
        <v>69.399278696472578</v>
      </c>
      <c r="F445" s="592">
        <v>8.6749098370590723</v>
      </c>
      <c r="G445" s="592">
        <v>9.1693165372437839</v>
      </c>
      <c r="H445" s="592">
        <v>5.322056513756471</v>
      </c>
      <c r="I445" s="592">
        <v>37.446318784464779</v>
      </c>
      <c r="J445" s="592">
        <v>6.5010970111918018</v>
      </c>
      <c r="K445" s="484">
        <v>263.04044044093081</v>
      </c>
      <c r="L445" s="563">
        <f t="shared" si="18"/>
        <v>0</v>
      </c>
      <c r="M445" s="563">
        <v>0</v>
      </c>
      <c r="N445" s="563">
        <v>0</v>
      </c>
      <c r="O445" s="584">
        <v>0</v>
      </c>
      <c r="P445" s="599">
        <v>0</v>
      </c>
      <c r="Q445" s="574">
        <v>2.5</v>
      </c>
    </row>
    <row r="446" spans="1:17" x14ac:dyDescent="0.25">
      <c r="A446" s="575">
        <f t="shared" si="19"/>
        <v>57649</v>
      </c>
      <c r="B446" s="600" t="str">
        <f>+asset_level_drivers!$B$1</f>
        <v>Farmar</v>
      </c>
      <c r="C446" s="588">
        <v>87</v>
      </c>
      <c r="D446" s="589">
        <v>7.3005290228032358</v>
      </c>
      <c r="E446" s="589">
        <v>71.343019056768867</v>
      </c>
      <c r="F446" s="589">
        <v>8.9178773820961084</v>
      </c>
      <c r="G446" s="589">
        <v>9.4261314633445199</v>
      </c>
      <c r="H446" s="589">
        <v>5.4711170838353382</v>
      </c>
      <c r="I446" s="589">
        <v>38.495118174502025</v>
      </c>
      <c r="J446" s="589">
        <v>6.6831802386288235</v>
      </c>
      <c r="K446" s="590">
        <v>271.77057636742842</v>
      </c>
      <c r="L446" s="571">
        <f t="shared" si="18"/>
        <v>0</v>
      </c>
      <c r="M446" s="571">
        <v>0</v>
      </c>
      <c r="N446" s="571">
        <v>0</v>
      </c>
      <c r="O446" s="582">
        <v>0</v>
      </c>
      <c r="P446" s="599">
        <v>0</v>
      </c>
      <c r="Q446" s="566">
        <v>2.5</v>
      </c>
    </row>
    <row r="447" spans="1:17" x14ac:dyDescent="0.25">
      <c r="A447" s="567">
        <f t="shared" si="19"/>
        <v>57679</v>
      </c>
      <c r="B447" s="596" t="str">
        <f>+asset_level_drivers!$B$1</f>
        <v>Farmar</v>
      </c>
      <c r="C447" s="591">
        <v>87</v>
      </c>
      <c r="D447" s="592">
        <v>7.0286176254415915</v>
      </c>
      <c r="E447" s="592">
        <v>68.685817100153031</v>
      </c>
      <c r="F447" s="592">
        <v>8.5857271375191289</v>
      </c>
      <c r="G447" s="592">
        <v>9.075051073153201</v>
      </c>
      <c r="H447" s="592">
        <v>5.2673429344897063</v>
      </c>
      <c r="I447" s="592">
        <v>37.061350656869337</v>
      </c>
      <c r="J447" s="592">
        <v>6.4342622668175933</v>
      </c>
      <c r="K447" s="484">
        <v>262.96731429652164</v>
      </c>
      <c r="L447" s="563">
        <f t="shared" si="18"/>
        <v>0</v>
      </c>
      <c r="M447" s="563">
        <v>0</v>
      </c>
      <c r="N447" s="563">
        <v>0</v>
      </c>
      <c r="O447" s="584">
        <v>0</v>
      </c>
      <c r="P447" s="605">
        <v>0</v>
      </c>
      <c r="Q447" s="574">
        <v>2.5</v>
      </c>
    </row>
    <row r="448" spans="1:17" x14ac:dyDescent="0.25">
      <c r="A448" s="575">
        <f t="shared" si="19"/>
        <v>57710</v>
      </c>
      <c r="B448" s="600" t="str">
        <f>+asset_level_drivers!$B$1</f>
        <v>Farmar</v>
      </c>
      <c r="C448" s="588">
        <v>87</v>
      </c>
      <c r="D448" s="589">
        <v>7.2254756910040303</v>
      </c>
      <c r="E448" s="589">
        <v>70.609574772928823</v>
      </c>
      <c r="F448" s="589">
        <v>8.8261968466161029</v>
      </c>
      <c r="G448" s="589">
        <v>9.3292258048515428</v>
      </c>
      <c r="H448" s="589">
        <v>5.4148710824123176</v>
      </c>
      <c r="I448" s="589">
        <v>38.09936782984154</v>
      </c>
      <c r="J448" s="589">
        <v>6.6144735815697127</v>
      </c>
      <c r="K448" s="590">
        <v>271.69540062553006</v>
      </c>
      <c r="L448" s="571">
        <f t="shared" si="18"/>
        <v>0</v>
      </c>
      <c r="M448" s="571">
        <v>0</v>
      </c>
      <c r="N448" s="571">
        <v>0</v>
      </c>
      <c r="O448" s="582">
        <v>0</v>
      </c>
      <c r="P448" s="599">
        <v>0</v>
      </c>
      <c r="Q448" s="566">
        <v>2.5</v>
      </c>
    </row>
    <row r="449" spans="1:17" x14ac:dyDescent="0.25">
      <c r="A449" s="567">
        <f t="shared" si="19"/>
        <v>57741</v>
      </c>
      <c r="B449" s="596" t="str">
        <f>+asset_level_drivers!$B$1</f>
        <v>Farmar</v>
      </c>
      <c r="C449" s="591">
        <v>87</v>
      </c>
      <c r="D449" s="592">
        <v>7.1876300301459359</v>
      </c>
      <c r="E449" s="592">
        <v>70.239735313980404</v>
      </c>
      <c r="F449" s="592">
        <v>8.7799669142475505</v>
      </c>
      <c r="G449" s="592">
        <v>9.2803611029291293</v>
      </c>
      <c r="H449" s="592">
        <v>5.3865090224817269</v>
      </c>
      <c r="I449" s="592">
        <v>37.899810622058048</v>
      </c>
      <c r="J449" s="592">
        <v>6.5798282329961895</v>
      </c>
      <c r="K449" s="484">
        <v>271.65810106177076</v>
      </c>
      <c r="L449" s="563">
        <f t="shared" si="18"/>
        <v>0</v>
      </c>
      <c r="M449" s="563">
        <v>0</v>
      </c>
      <c r="N449" s="563">
        <v>0</v>
      </c>
      <c r="O449" s="584">
        <v>0</v>
      </c>
      <c r="P449" s="606">
        <v>0</v>
      </c>
      <c r="Q449" s="574">
        <v>2.5</v>
      </c>
    </row>
    <row r="450" spans="1:17" x14ac:dyDescent="0.25">
      <c r="A450" s="575">
        <f t="shared" si="19"/>
        <v>57769</v>
      </c>
      <c r="B450" s="600" t="str">
        <f>+asset_level_drivers!$B$1</f>
        <v>Farmar</v>
      </c>
      <c r="C450" s="588">
        <v>87</v>
      </c>
      <c r="D450" s="589">
        <v>6.4596886838521792</v>
      </c>
      <c r="E450" s="589">
        <v>63.126068184016319</v>
      </c>
      <c r="F450" s="589">
        <v>7.8907585230020398</v>
      </c>
      <c r="G450" s="589">
        <v>8.3404743075574714</v>
      </c>
      <c r="H450" s="589">
        <v>4.8409797432612711</v>
      </c>
      <c r="I450" s="589">
        <v>34.061432874066504</v>
      </c>
      <c r="J450" s="589">
        <v>5.9134432073032128</v>
      </c>
      <c r="K450" s="590">
        <v>245.33509436195772</v>
      </c>
      <c r="L450" s="571">
        <f t="shared" ref="L450:L513" si="20">+P450+O450</f>
        <v>0</v>
      </c>
      <c r="M450" s="571">
        <v>0</v>
      </c>
      <c r="N450" s="571">
        <v>0</v>
      </c>
      <c r="O450" s="582">
        <v>0</v>
      </c>
      <c r="P450" s="606">
        <v>0</v>
      </c>
      <c r="Q450" s="566">
        <v>2.5</v>
      </c>
    </row>
    <row r="451" spans="1:17" x14ac:dyDescent="0.25">
      <c r="A451" s="567">
        <f t="shared" ref="A451:A514" si="21">+EOMONTH(A450,1)</f>
        <v>57800</v>
      </c>
      <c r="B451" s="596" t="str">
        <f>+asset_level_drivers!$B$1</f>
        <v>Farmar</v>
      </c>
      <c r="C451" s="591">
        <v>87</v>
      </c>
      <c r="D451" s="592">
        <v>7.116147982767286</v>
      </c>
      <c r="E451" s="592">
        <v>69.541190721870905</v>
      </c>
      <c r="F451" s="592">
        <v>8.6926488402338631</v>
      </c>
      <c r="G451" s="592">
        <v>9.1880665344465182</v>
      </c>
      <c r="H451" s="592">
        <v>5.3329393908318421</v>
      </c>
      <c r="I451" s="592">
        <v>37.522891380639109</v>
      </c>
      <c r="J451" s="592">
        <v>6.5143908646942901</v>
      </c>
      <c r="K451" s="484">
        <v>271.58408141166285</v>
      </c>
      <c r="L451" s="563">
        <f t="shared" si="20"/>
        <v>0</v>
      </c>
      <c r="M451" s="563">
        <v>0</v>
      </c>
      <c r="N451" s="563">
        <v>0</v>
      </c>
      <c r="O451" s="584">
        <v>0</v>
      </c>
      <c r="P451" s="606">
        <v>0</v>
      </c>
      <c r="Q451" s="574">
        <v>2.5</v>
      </c>
    </row>
    <row r="452" spans="1:17" x14ac:dyDescent="0.25">
      <c r="A452" s="575">
        <f t="shared" si="21"/>
        <v>57830</v>
      </c>
      <c r="B452" s="600" t="str">
        <f>+asset_level_drivers!$B$1</f>
        <v>Farmar</v>
      </c>
      <c r="C452" s="588">
        <v>87</v>
      </c>
      <c r="D452" s="589">
        <v>6.8511039379071743</v>
      </c>
      <c r="E452" s="589">
        <v>66.951098649877267</v>
      </c>
      <c r="F452" s="589">
        <v>8.3688873312346583</v>
      </c>
      <c r="G452" s="589">
        <v>8.8458529766862952</v>
      </c>
      <c r="H452" s="589">
        <v>5.1343117301138834</v>
      </c>
      <c r="I452" s="589">
        <v>36.125334875287152</v>
      </c>
      <c r="J452" s="589">
        <v>6.2717595269595749</v>
      </c>
      <c r="K452" s="590">
        <v>262.78776459141778</v>
      </c>
      <c r="L452" s="571">
        <f t="shared" si="20"/>
        <v>0</v>
      </c>
      <c r="M452" s="571">
        <v>0</v>
      </c>
      <c r="N452" s="571">
        <v>0</v>
      </c>
      <c r="O452" s="582">
        <v>0</v>
      </c>
      <c r="P452" s="606">
        <v>0</v>
      </c>
      <c r="Q452" s="566">
        <v>2.5</v>
      </c>
    </row>
    <row r="453" spans="1:17" x14ac:dyDescent="0.25">
      <c r="A453" s="567">
        <f t="shared" si="21"/>
        <v>57861</v>
      </c>
      <c r="B453" s="596" t="str">
        <f>+asset_level_drivers!$B$1</f>
        <v>Farmar</v>
      </c>
      <c r="C453" s="591">
        <v>86</v>
      </c>
      <c r="D453" s="592">
        <v>7.0429901863925419</v>
      </c>
      <c r="E453" s="592">
        <v>68.826270194244657</v>
      </c>
      <c r="F453" s="592">
        <v>8.6032837742805821</v>
      </c>
      <c r="G453" s="592">
        <v>9.0936083103866228</v>
      </c>
      <c r="H453" s="592">
        <v>5.2781139297849222</v>
      </c>
      <c r="I453" s="592">
        <v>37.137136045916719</v>
      </c>
      <c r="J453" s="592">
        <v>6.4474194524160966</v>
      </c>
      <c r="K453" s="484">
        <v>267.93643201446531</v>
      </c>
      <c r="L453" s="563">
        <f t="shared" si="20"/>
        <v>0</v>
      </c>
      <c r="M453" s="563">
        <v>0</v>
      </c>
      <c r="N453" s="563">
        <v>0</v>
      </c>
      <c r="O453" s="584">
        <v>0</v>
      </c>
      <c r="P453" s="606">
        <v>0</v>
      </c>
      <c r="Q453" s="574">
        <v>2.5</v>
      </c>
    </row>
    <row r="454" spans="1:17" x14ac:dyDescent="0.25">
      <c r="A454" s="575">
        <f t="shared" si="21"/>
        <v>57891</v>
      </c>
      <c r="B454" s="600" t="str">
        <f>+asset_level_drivers!$B$1</f>
        <v>Farmar</v>
      </c>
      <c r="C454" s="588">
        <v>86</v>
      </c>
      <c r="D454" s="589">
        <v>6.7806709356639274</v>
      </c>
      <c r="E454" s="589">
        <v>66.262805650073375</v>
      </c>
      <c r="F454" s="589">
        <v>8.2828507062591719</v>
      </c>
      <c r="G454" s="589">
        <v>8.7549128905047304</v>
      </c>
      <c r="H454" s="589">
        <v>5.0815282673490341</v>
      </c>
      <c r="I454" s="589">
        <v>35.753947166770786</v>
      </c>
      <c r="J454" s="589">
        <v>6.2072824942310385</v>
      </c>
      <c r="K454" s="590">
        <v>259.25842437744137</v>
      </c>
      <c r="L454" s="571">
        <f t="shared" si="20"/>
        <v>0</v>
      </c>
      <c r="M454" s="571">
        <v>0</v>
      </c>
      <c r="N454" s="571">
        <v>0</v>
      </c>
      <c r="O454" s="582">
        <v>0</v>
      </c>
      <c r="P454" s="606">
        <v>0</v>
      </c>
      <c r="Q454" s="566">
        <v>2.5</v>
      </c>
    </row>
    <row r="455" spans="1:17" x14ac:dyDescent="0.25">
      <c r="A455" s="567">
        <f t="shared" si="21"/>
        <v>57922</v>
      </c>
      <c r="B455" s="596" t="str">
        <f>+asset_level_drivers!$B$1</f>
        <v>Farmar</v>
      </c>
      <c r="C455" s="591">
        <v>86</v>
      </c>
      <c r="D455" s="592">
        <v>6.9705844911799302</v>
      </c>
      <c r="E455" s="592">
        <v>68.11869943092367</v>
      </c>
      <c r="F455" s="592">
        <v>8.5148374288654587</v>
      </c>
      <c r="G455" s="592">
        <v>9.0001211672433712</v>
      </c>
      <c r="H455" s="592">
        <v>5.2238521037162435</v>
      </c>
      <c r="I455" s="592">
        <v>36.755346481766232</v>
      </c>
      <c r="J455" s="592">
        <v>6.3811365419733042</v>
      </c>
      <c r="K455" s="484">
        <v>267.86449836851421</v>
      </c>
      <c r="L455" s="563">
        <f t="shared" si="20"/>
        <v>0</v>
      </c>
      <c r="M455" s="563">
        <v>0</v>
      </c>
      <c r="N455" s="563">
        <v>0</v>
      </c>
      <c r="O455" s="584">
        <v>0</v>
      </c>
      <c r="P455" s="599">
        <v>0</v>
      </c>
      <c r="Q455" s="574">
        <v>2.5</v>
      </c>
    </row>
    <row r="456" spans="1:17" x14ac:dyDescent="0.25">
      <c r="A456" s="575">
        <f t="shared" si="21"/>
        <v>57953</v>
      </c>
      <c r="B456" s="600" t="str">
        <f>+asset_level_drivers!$B$1</f>
        <v>Farmar</v>
      </c>
      <c r="C456" s="588">
        <v>85</v>
      </c>
      <c r="D456" s="589">
        <v>6.9340739017158608</v>
      </c>
      <c r="E456" s="589">
        <v>67.761906700998068</v>
      </c>
      <c r="F456" s="589">
        <v>8.4702383376247585</v>
      </c>
      <c r="G456" s="589">
        <v>8.9529802525213373</v>
      </c>
      <c r="H456" s="589">
        <v>5.1964905646916284</v>
      </c>
      <c r="I456" s="589">
        <v>36.562829000954814</v>
      </c>
      <c r="J456" s="589">
        <v>6.3477133682213225</v>
      </c>
      <c r="K456" s="590">
        <v>264.76786556645442</v>
      </c>
      <c r="L456" s="571">
        <f t="shared" si="20"/>
        <v>0</v>
      </c>
      <c r="M456" s="571">
        <v>0</v>
      </c>
      <c r="N456" s="571">
        <v>0</v>
      </c>
      <c r="O456" s="582">
        <v>0</v>
      </c>
      <c r="P456" s="599">
        <v>0</v>
      </c>
      <c r="Q456" s="566">
        <v>2.5</v>
      </c>
    </row>
    <row r="457" spans="1:17" x14ac:dyDescent="0.25">
      <c r="A457" s="567">
        <f t="shared" si="21"/>
        <v>57983</v>
      </c>
      <c r="B457" s="596" t="str">
        <f>+asset_level_drivers!$B$1</f>
        <v>Farmar</v>
      </c>
      <c r="C457" s="591">
        <v>85</v>
      </c>
      <c r="D457" s="592">
        <v>6.6758112856593286</v>
      </c>
      <c r="E457" s="592">
        <v>65.238084840780886</v>
      </c>
      <c r="F457" s="592">
        <v>8.1547606050976107</v>
      </c>
      <c r="G457" s="592">
        <v>8.6195225861784142</v>
      </c>
      <c r="H457" s="592">
        <v>5.0029450001976805</v>
      </c>
      <c r="I457" s="592">
        <v>35.201030438951939</v>
      </c>
      <c r="J457" s="592">
        <v>6.1112900067624887</v>
      </c>
      <c r="K457" s="484">
        <v>256.19325199729519</v>
      </c>
      <c r="L457" s="563">
        <f t="shared" si="20"/>
        <v>0</v>
      </c>
      <c r="M457" s="563">
        <v>0</v>
      </c>
      <c r="N457" s="563">
        <v>0</v>
      </c>
      <c r="O457" s="584">
        <v>0</v>
      </c>
      <c r="P457" s="599">
        <v>0</v>
      </c>
      <c r="Q457" s="574">
        <v>2.5</v>
      </c>
    </row>
    <row r="458" spans="1:17" x14ac:dyDescent="0.25">
      <c r="A458" s="575">
        <f t="shared" si="21"/>
        <v>58014</v>
      </c>
      <c r="B458" s="600" t="str">
        <f>+asset_level_drivers!$B$1</f>
        <v>Farmar</v>
      </c>
      <c r="C458" s="588">
        <v>85</v>
      </c>
      <c r="D458" s="589">
        <v>6.862787923994965</v>
      </c>
      <c r="E458" s="589">
        <v>67.06527816202717</v>
      </c>
      <c r="F458" s="589">
        <v>8.3831597702533962</v>
      </c>
      <c r="G458" s="589">
        <v>8.8609388408103147</v>
      </c>
      <c r="H458" s="589">
        <v>5.1430678703459867</v>
      </c>
      <c r="I458" s="589">
        <v>36.186943619512292</v>
      </c>
      <c r="J458" s="589">
        <v>6.2824554894986617</v>
      </c>
      <c r="K458" s="590">
        <v>264.69836349246378</v>
      </c>
      <c r="L458" s="571">
        <f t="shared" si="20"/>
        <v>0</v>
      </c>
      <c r="M458" s="571">
        <v>0</v>
      </c>
      <c r="N458" s="571">
        <v>0</v>
      </c>
      <c r="O458" s="582">
        <v>0</v>
      </c>
      <c r="P458" s="599">
        <v>0</v>
      </c>
      <c r="Q458" s="566">
        <v>2.5</v>
      </c>
    </row>
    <row r="459" spans="1:17" x14ac:dyDescent="0.25">
      <c r="A459" s="567">
        <f t="shared" si="21"/>
        <v>58044</v>
      </c>
      <c r="B459" s="596" t="str">
        <f>+asset_level_drivers!$B$1</f>
        <v>Farmar</v>
      </c>
      <c r="C459" s="591">
        <v>85</v>
      </c>
      <c r="D459" s="592">
        <v>6.60718038536573</v>
      </c>
      <c r="E459" s="592">
        <v>64.567402536494313</v>
      </c>
      <c r="F459" s="592">
        <v>8.0709253170617892</v>
      </c>
      <c r="G459" s="592">
        <v>8.5309092971152047</v>
      </c>
      <c r="H459" s="592">
        <v>4.9515120574749725</v>
      </c>
      <c r="I459" s="592">
        <v>34.839145072977793</v>
      </c>
      <c r="J459" s="592">
        <v>6.0484626862808684</v>
      </c>
      <c r="K459" s="484">
        <v>256.1263349352385</v>
      </c>
      <c r="L459" s="563">
        <f t="shared" si="20"/>
        <v>0</v>
      </c>
      <c r="M459" s="563">
        <v>0</v>
      </c>
      <c r="N459" s="563">
        <v>0</v>
      </c>
      <c r="O459" s="584">
        <v>0</v>
      </c>
      <c r="P459" s="605">
        <v>0</v>
      </c>
      <c r="Q459" s="574">
        <v>2.5</v>
      </c>
    </row>
    <row r="460" spans="1:17" x14ac:dyDescent="0.25">
      <c r="A460" s="575">
        <f t="shared" si="21"/>
        <v>58075</v>
      </c>
      <c r="B460" s="600" t="str">
        <f>+asset_level_drivers!$B$1</f>
        <v>Farmar</v>
      </c>
      <c r="C460" s="588">
        <v>85</v>
      </c>
      <c r="D460" s="589">
        <v>6.7922348041439653</v>
      </c>
      <c r="E460" s="589">
        <v>66.375811335940725</v>
      </c>
      <c r="F460" s="589">
        <v>8.2969764169925906</v>
      </c>
      <c r="G460" s="589">
        <v>8.7698436639004829</v>
      </c>
      <c r="H460" s="589">
        <v>5.0901943897901258</v>
      </c>
      <c r="I460" s="589">
        <v>35.814922540246258</v>
      </c>
      <c r="J460" s="589">
        <v>6.2178684965705306</v>
      </c>
      <c r="K460" s="590">
        <v>264.62957345420438</v>
      </c>
      <c r="L460" s="571">
        <f t="shared" si="20"/>
        <v>0</v>
      </c>
      <c r="M460" s="571">
        <v>0</v>
      </c>
      <c r="N460" s="571">
        <v>0</v>
      </c>
      <c r="O460" s="582">
        <v>0</v>
      </c>
      <c r="P460" s="599">
        <v>0</v>
      </c>
      <c r="Q460" s="566">
        <v>2.5</v>
      </c>
    </row>
    <row r="461" spans="1:17" x14ac:dyDescent="0.25">
      <c r="A461" s="567">
        <f t="shared" si="21"/>
        <v>58106</v>
      </c>
      <c r="B461" s="596" t="str">
        <f>+asset_level_drivers!$B$1</f>
        <v>Farmar</v>
      </c>
      <c r="C461" s="591">
        <v>85</v>
      </c>
      <c r="D461" s="592">
        <v>6.7566583762574224</v>
      </c>
      <c r="E461" s="592">
        <v>66.028147520780962</v>
      </c>
      <c r="F461" s="592">
        <v>8.2535184400976203</v>
      </c>
      <c r="G461" s="592">
        <v>8.7239088987338516</v>
      </c>
      <c r="H461" s="592">
        <v>5.0635329243286593</v>
      </c>
      <c r="I461" s="592">
        <v>35.627330820320239</v>
      </c>
      <c r="J461" s="592">
        <v>6.1853004896389301</v>
      </c>
      <c r="K461" s="484">
        <v>264.59544412432217</v>
      </c>
      <c r="L461" s="563">
        <f t="shared" si="20"/>
        <v>0</v>
      </c>
      <c r="M461" s="563">
        <v>0</v>
      </c>
      <c r="N461" s="563">
        <v>0</v>
      </c>
      <c r="O461" s="584">
        <v>0</v>
      </c>
      <c r="P461" s="606">
        <v>0</v>
      </c>
      <c r="Q461" s="574">
        <v>2.5</v>
      </c>
    </row>
    <row r="462" spans="1:17" x14ac:dyDescent="0.25">
      <c r="A462" s="575">
        <f t="shared" si="21"/>
        <v>58134</v>
      </c>
      <c r="B462" s="600" t="str">
        <f>+asset_level_drivers!$B$1</f>
        <v>Farmar</v>
      </c>
      <c r="C462" s="588">
        <v>85</v>
      </c>
      <c r="D462" s="589">
        <v>6.0723645305489748</v>
      </c>
      <c r="E462" s="589">
        <v>59.341017215250574</v>
      </c>
      <c r="F462" s="589">
        <v>7.4176271519063217</v>
      </c>
      <c r="G462" s="589">
        <v>7.8403778930976804</v>
      </c>
      <c r="H462" s="589">
        <v>4.5507136837058315</v>
      </c>
      <c r="I462" s="589">
        <v>32.01910292692466</v>
      </c>
      <c r="J462" s="589">
        <v>5.5588720359244199</v>
      </c>
      <c r="K462" s="590">
        <v>238.95876491345854</v>
      </c>
      <c r="L462" s="571">
        <f t="shared" si="20"/>
        <v>0</v>
      </c>
      <c r="M462" s="571">
        <v>0</v>
      </c>
      <c r="N462" s="571">
        <v>0</v>
      </c>
      <c r="O462" s="582">
        <v>0</v>
      </c>
      <c r="P462" s="606">
        <v>0</v>
      </c>
      <c r="Q462" s="566">
        <v>2.5</v>
      </c>
    </row>
    <row r="463" spans="1:17" x14ac:dyDescent="0.25">
      <c r="A463" s="567">
        <f t="shared" si="21"/>
        <v>58165</v>
      </c>
      <c r="B463" s="596" t="str">
        <f>+asset_level_drivers!$B$1</f>
        <v>Farmar</v>
      </c>
      <c r="C463" s="591">
        <v>85</v>
      </c>
      <c r="D463" s="592">
        <v>6.6782486735754292</v>
      </c>
      <c r="E463" s="592">
        <v>65.002583751734903</v>
      </c>
      <c r="F463" s="592">
        <v>8.1253229689668629</v>
      </c>
      <c r="G463" s="592">
        <v>8.6254663686582269</v>
      </c>
      <c r="H463" s="592">
        <v>5.0047716123001811</v>
      </c>
      <c r="I463" s="592">
        <v>35.073959250026846</v>
      </c>
      <c r="J463" s="592">
        <v>6.0892290364629948</v>
      </c>
      <c r="K463" s="484">
        <v>264.5277105443854</v>
      </c>
      <c r="L463" s="563">
        <f t="shared" si="20"/>
        <v>0</v>
      </c>
      <c r="M463" s="563">
        <v>0</v>
      </c>
      <c r="N463" s="563">
        <v>0</v>
      </c>
      <c r="O463" s="584">
        <v>0</v>
      </c>
      <c r="P463" s="606">
        <v>0</v>
      </c>
      <c r="Q463" s="574">
        <v>2.5</v>
      </c>
    </row>
    <row r="464" spans="1:17" x14ac:dyDescent="0.25">
      <c r="A464" s="575">
        <f t="shared" si="21"/>
        <v>58195</v>
      </c>
      <c r="B464" s="600" t="str">
        <f>+asset_level_drivers!$B$1</f>
        <v>Farmar</v>
      </c>
      <c r="C464" s="588">
        <v>85</v>
      </c>
      <c r="D464" s="589">
        <v>6.426357248633269</v>
      </c>
      <c r="E464" s="589">
        <v>62.496070655538318</v>
      </c>
      <c r="F464" s="589">
        <v>7.8120088319422898</v>
      </c>
      <c r="G464" s="589">
        <v>8.3015007583669789</v>
      </c>
      <c r="H464" s="589">
        <v>4.8160007062510308</v>
      </c>
      <c r="I464" s="589">
        <v>33.721500114995749</v>
      </c>
      <c r="J464" s="589">
        <v>5.8544271032978736</v>
      </c>
      <c r="K464" s="590">
        <v>255.96203640987997</v>
      </c>
      <c r="L464" s="571">
        <f t="shared" si="20"/>
        <v>0</v>
      </c>
      <c r="M464" s="571">
        <v>0</v>
      </c>
      <c r="N464" s="571">
        <v>0</v>
      </c>
      <c r="O464" s="582">
        <v>0</v>
      </c>
      <c r="P464" s="606">
        <v>0</v>
      </c>
      <c r="Q464" s="566">
        <v>2.5</v>
      </c>
    </row>
    <row r="465" spans="1:17" x14ac:dyDescent="0.25">
      <c r="A465" s="567">
        <f t="shared" si="21"/>
        <v>58226</v>
      </c>
      <c r="B465" s="596" t="str">
        <f>+asset_level_drivers!$B$1</f>
        <v>Farmar</v>
      </c>
      <c r="C465" s="591">
        <v>85</v>
      </c>
      <c r="D465" s="592">
        <v>6.6063471590251313</v>
      </c>
      <c r="E465" s="592">
        <v>64.223494604433682</v>
      </c>
      <c r="F465" s="592">
        <v>8.0279368255542103</v>
      </c>
      <c r="G465" s="592">
        <v>8.5340098330742062</v>
      </c>
      <c r="H465" s="592">
        <v>4.9508876261697186</v>
      </c>
      <c r="I465" s="592">
        <v>34.653579944660358</v>
      </c>
      <c r="J465" s="592">
        <v>6.0162465181702007</v>
      </c>
      <c r="K465" s="484">
        <v>264.46067124938963</v>
      </c>
      <c r="L465" s="563">
        <f t="shared" si="20"/>
        <v>0</v>
      </c>
      <c r="M465" s="563">
        <v>0</v>
      </c>
      <c r="N465" s="563">
        <v>0</v>
      </c>
      <c r="O465" s="584">
        <v>0</v>
      </c>
      <c r="P465" s="606">
        <v>0</v>
      </c>
      <c r="Q465" s="574">
        <v>2.5</v>
      </c>
    </row>
    <row r="466" spans="1:17" x14ac:dyDescent="0.25">
      <c r="A466" s="575">
        <f t="shared" si="21"/>
        <v>58256</v>
      </c>
      <c r="B466" s="600" t="str">
        <f>+asset_level_drivers!$B$1</f>
        <v>Farmar</v>
      </c>
      <c r="C466" s="588">
        <v>84</v>
      </c>
      <c r="D466" s="589">
        <v>6.3546782406496733</v>
      </c>
      <c r="E466" s="589">
        <v>61.708523968754847</v>
      </c>
      <c r="F466" s="589">
        <v>7.7135654960943558</v>
      </c>
      <c r="G466" s="589">
        <v>8.1857525909343636</v>
      </c>
      <c r="H466" s="589">
        <v>4.7622834696087972</v>
      </c>
      <c r="I466" s="589">
        <v>33.296557308026173</v>
      </c>
      <c r="J466" s="589">
        <v>5.7806523104212122</v>
      </c>
      <c r="K466" s="590">
        <v>253.00962689449912</v>
      </c>
      <c r="L466" s="571">
        <f t="shared" si="20"/>
        <v>0</v>
      </c>
      <c r="M466" s="571">
        <v>0</v>
      </c>
      <c r="N466" s="571">
        <v>0</v>
      </c>
      <c r="O466" s="582">
        <v>0</v>
      </c>
      <c r="P466" s="606">
        <v>0</v>
      </c>
      <c r="Q466" s="566">
        <v>2.5</v>
      </c>
    </row>
    <row r="467" spans="1:17" x14ac:dyDescent="0.25">
      <c r="A467" s="567">
        <f t="shared" si="21"/>
        <v>58287</v>
      </c>
      <c r="B467" s="596" t="str">
        <f>+asset_level_drivers!$B$1</f>
        <v>Farmar</v>
      </c>
      <c r="C467" s="591">
        <v>83</v>
      </c>
      <c r="D467" s="592">
        <v>6.5239837968580066</v>
      </c>
      <c r="E467" s="592">
        <v>63.307459796324224</v>
      </c>
      <c r="F467" s="592">
        <v>7.913432474540528</v>
      </c>
      <c r="G467" s="592">
        <v>8.3740427100092774</v>
      </c>
      <c r="H467" s="592">
        <v>4.8891633872238618</v>
      </c>
      <c r="I467" s="592">
        <v>34.159307783819067</v>
      </c>
      <c r="J467" s="592">
        <v>5.9304353791352549</v>
      </c>
      <c r="K467" s="484">
        <v>258.45346771079613</v>
      </c>
      <c r="L467" s="563">
        <f t="shared" si="20"/>
        <v>0</v>
      </c>
      <c r="M467" s="563">
        <v>0</v>
      </c>
      <c r="N467" s="563">
        <v>0</v>
      </c>
      <c r="O467" s="584">
        <v>0</v>
      </c>
      <c r="P467" s="599">
        <v>0</v>
      </c>
      <c r="Q467" s="574">
        <v>2.5</v>
      </c>
    </row>
    <row r="468" spans="1:17" x14ac:dyDescent="0.25">
      <c r="A468" s="575">
        <f t="shared" si="21"/>
        <v>58318</v>
      </c>
      <c r="B468" s="600" t="str">
        <f>+asset_level_drivers!$B$1</f>
        <v>Farmar</v>
      </c>
      <c r="C468" s="588">
        <v>83</v>
      </c>
      <c r="D468" s="589">
        <v>6.4898124164840745</v>
      </c>
      <c r="E468" s="589">
        <v>62.975867420162061</v>
      </c>
      <c r="F468" s="589">
        <v>7.8719834275202576</v>
      </c>
      <c r="G468" s="589">
        <v>8.3301810746003166</v>
      </c>
      <c r="H468" s="589">
        <v>4.8635548837362244</v>
      </c>
      <c r="I468" s="589">
        <v>33.980387857596583</v>
      </c>
      <c r="J468" s="589">
        <v>5.8993728919438508</v>
      </c>
      <c r="K468" s="590">
        <v>258.42094654524954</v>
      </c>
      <c r="L468" s="571">
        <f t="shared" si="20"/>
        <v>0</v>
      </c>
      <c r="M468" s="571">
        <v>0</v>
      </c>
      <c r="N468" s="571">
        <v>0</v>
      </c>
      <c r="O468" s="582">
        <v>0</v>
      </c>
      <c r="P468" s="599">
        <v>0</v>
      </c>
      <c r="Q468" s="566">
        <v>2.5</v>
      </c>
    </row>
    <row r="469" spans="1:17" x14ac:dyDescent="0.25">
      <c r="A469" s="567">
        <f t="shared" si="21"/>
        <v>58348</v>
      </c>
      <c r="B469" s="596" t="str">
        <f>+asset_level_drivers!$B$1</f>
        <v>Farmar</v>
      </c>
      <c r="C469" s="591">
        <v>83</v>
      </c>
      <c r="D469" s="592">
        <v>6.248096513805514</v>
      </c>
      <c r="E469" s="592">
        <v>60.630303686793837</v>
      </c>
      <c r="F469" s="592">
        <v>7.5787879608492297</v>
      </c>
      <c r="G469" s="592">
        <v>8.0199198361076913</v>
      </c>
      <c r="H469" s="592">
        <v>4.6824096543359079</v>
      </c>
      <c r="I469" s="592">
        <v>32.714773445764799</v>
      </c>
      <c r="J469" s="592">
        <v>5.6796481676675006</v>
      </c>
      <c r="K469" s="484">
        <v>250.05347585979257</v>
      </c>
      <c r="L469" s="563">
        <f t="shared" si="20"/>
        <v>0</v>
      </c>
      <c r="M469" s="563">
        <v>0</v>
      </c>
      <c r="N469" s="563">
        <v>0</v>
      </c>
      <c r="O469" s="584">
        <v>0</v>
      </c>
      <c r="P469" s="599">
        <v>0</v>
      </c>
      <c r="Q469" s="574">
        <v>2.5</v>
      </c>
    </row>
    <row r="470" spans="1:17" x14ac:dyDescent="0.25">
      <c r="A470" s="575">
        <f t="shared" si="21"/>
        <v>58379</v>
      </c>
      <c r="B470" s="600" t="str">
        <f>+asset_level_drivers!$B$1</f>
        <v>Farmar</v>
      </c>
      <c r="C470" s="588">
        <v>83</v>
      </c>
      <c r="D470" s="589">
        <v>6.4230936837623327</v>
      </c>
      <c r="E470" s="589">
        <v>62.328441917426559</v>
      </c>
      <c r="F470" s="589">
        <v>7.7910552396783199</v>
      </c>
      <c r="G470" s="589">
        <v>8.244542370586263</v>
      </c>
      <c r="H470" s="589">
        <v>4.8135549457501403</v>
      </c>
      <c r="I470" s="589">
        <v>33.631051348341792</v>
      </c>
      <c r="J470" s="589">
        <v>5.8387241924204503</v>
      </c>
      <c r="K470" s="590">
        <v>258.35640381301073</v>
      </c>
      <c r="L470" s="571">
        <f t="shared" si="20"/>
        <v>0</v>
      </c>
      <c r="M470" s="571">
        <v>0</v>
      </c>
      <c r="N470" s="571">
        <v>0</v>
      </c>
      <c r="O470" s="582">
        <v>0</v>
      </c>
      <c r="P470" s="599">
        <v>0</v>
      </c>
      <c r="Q470" s="566">
        <v>2.5</v>
      </c>
    </row>
    <row r="471" spans="1:17" x14ac:dyDescent="0.25">
      <c r="A471" s="567">
        <f t="shared" si="21"/>
        <v>58409</v>
      </c>
      <c r="B471" s="596" t="str">
        <f>+asset_level_drivers!$B$1</f>
        <v>Farmar</v>
      </c>
      <c r="C471" s="591">
        <v>83</v>
      </c>
      <c r="D471" s="592">
        <v>6.1838627494716807</v>
      </c>
      <c r="E471" s="592">
        <v>60.006991830145779</v>
      </c>
      <c r="F471" s="592">
        <v>7.5008739787682224</v>
      </c>
      <c r="G471" s="592">
        <v>7.9374707830889184</v>
      </c>
      <c r="H471" s="592">
        <v>4.634271985913772</v>
      </c>
      <c r="I471" s="592">
        <v>32.378448127626214</v>
      </c>
      <c r="J471" s="592">
        <v>5.6212583554906619</v>
      </c>
      <c r="K471" s="484">
        <v>249.99133460998533</v>
      </c>
      <c r="L471" s="563">
        <f t="shared" si="20"/>
        <v>0</v>
      </c>
      <c r="M471" s="563">
        <v>0</v>
      </c>
      <c r="N471" s="563">
        <v>0</v>
      </c>
      <c r="O471" s="584">
        <v>0</v>
      </c>
      <c r="P471" s="605">
        <v>0</v>
      </c>
      <c r="Q471" s="574">
        <v>2.5</v>
      </c>
    </row>
    <row r="472" spans="1:17" x14ac:dyDescent="0.25">
      <c r="A472" s="575">
        <f t="shared" si="21"/>
        <v>58440</v>
      </c>
      <c r="B472" s="600" t="str">
        <f>+asset_level_drivers!$B$1</f>
        <v>Farmar</v>
      </c>
      <c r="C472" s="588">
        <v>82</v>
      </c>
      <c r="D472" s="589">
        <v>6.3509815411673589</v>
      </c>
      <c r="E472" s="589">
        <v>61.081166257840877</v>
      </c>
      <c r="F472" s="589">
        <v>7.6351457822301096</v>
      </c>
      <c r="G472" s="589">
        <v>8.1597840781202766</v>
      </c>
      <c r="H472" s="589">
        <v>4.7595131120595955</v>
      </c>
      <c r="I472" s="589">
        <v>32.958048936238583</v>
      </c>
      <c r="J472" s="589">
        <v>5.7218834958747538</v>
      </c>
      <c r="K472" s="590">
        <v>255.32227297491775</v>
      </c>
      <c r="L472" s="571">
        <f t="shared" si="20"/>
        <v>0</v>
      </c>
      <c r="M472" s="571">
        <v>0</v>
      </c>
      <c r="N472" s="571">
        <v>0</v>
      </c>
      <c r="O472" s="582">
        <v>0</v>
      </c>
      <c r="P472" s="599">
        <v>0</v>
      </c>
      <c r="Q472" s="566">
        <v>2.5</v>
      </c>
    </row>
    <row r="473" spans="1:17" x14ac:dyDescent="0.25">
      <c r="A473" s="567">
        <f t="shared" si="21"/>
        <v>58471</v>
      </c>
      <c r="B473" s="596" t="str">
        <f>+asset_level_drivers!$B$1</f>
        <v>Farmar</v>
      </c>
      <c r="C473" s="591">
        <v>79</v>
      </c>
      <c r="D473" s="592">
        <v>6.309320873864487</v>
      </c>
      <c r="E473" s="592">
        <v>60.026694365618617</v>
      </c>
      <c r="F473" s="592">
        <v>7.5033367957023271</v>
      </c>
      <c r="G473" s="592">
        <v>8.1170446884791136</v>
      </c>
      <c r="H473" s="592">
        <v>4.7282920337113303</v>
      </c>
      <c r="I473" s="592">
        <v>32.389079180830741</v>
      </c>
      <c r="J473" s="592">
        <v>5.6231040244497814</v>
      </c>
      <c r="K473" s="484">
        <v>245.26042734366968</v>
      </c>
      <c r="L473" s="563">
        <f t="shared" si="20"/>
        <v>0</v>
      </c>
      <c r="M473" s="563">
        <v>0</v>
      </c>
      <c r="N473" s="563">
        <v>0</v>
      </c>
      <c r="O473" s="584">
        <v>0</v>
      </c>
      <c r="P473" s="606">
        <v>0</v>
      </c>
      <c r="Q473" s="574">
        <v>2.5</v>
      </c>
    </row>
    <row r="474" spans="1:17" x14ac:dyDescent="0.25">
      <c r="A474" s="575">
        <f t="shared" si="21"/>
        <v>58500</v>
      </c>
      <c r="B474" s="600" t="str">
        <f>+asset_level_drivers!$B$1</f>
        <v>Farmar</v>
      </c>
      <c r="C474" s="588">
        <v>79</v>
      </c>
      <c r="D474" s="589">
        <v>5.8723468446952163</v>
      </c>
      <c r="E474" s="589">
        <v>55.869336225331111</v>
      </c>
      <c r="F474" s="589">
        <v>6.9836670281663888</v>
      </c>
      <c r="G474" s="589">
        <v>7.5548704397161393</v>
      </c>
      <c r="H474" s="589">
        <v>4.4008176727831181</v>
      </c>
      <c r="I474" s="589">
        <v>30.145860502675976</v>
      </c>
      <c r="J474" s="589">
        <v>5.2336563372701352</v>
      </c>
      <c r="K474" s="590">
        <v>229.40816268278422</v>
      </c>
      <c r="L474" s="571">
        <f t="shared" si="20"/>
        <v>0</v>
      </c>
      <c r="M474" s="571">
        <v>0</v>
      </c>
      <c r="N474" s="571">
        <v>0</v>
      </c>
      <c r="O474" s="582">
        <v>0</v>
      </c>
      <c r="P474" s="606">
        <v>0</v>
      </c>
      <c r="Q474" s="566">
        <v>2.5</v>
      </c>
    </row>
    <row r="475" spans="1:17" x14ac:dyDescent="0.25">
      <c r="A475" s="567">
        <f t="shared" si="21"/>
        <v>58531</v>
      </c>
      <c r="B475" s="596" t="str">
        <f>+asset_level_drivers!$B$1</f>
        <v>Farmar</v>
      </c>
      <c r="C475" s="591">
        <v>79</v>
      </c>
      <c r="D475" s="592">
        <v>6.2455156263095652</v>
      </c>
      <c r="E475" s="592">
        <v>59.419653105486255</v>
      </c>
      <c r="F475" s="592">
        <v>7.4274566381857818</v>
      </c>
      <c r="G475" s="592">
        <v>8.0349581919897659</v>
      </c>
      <c r="H475" s="592">
        <v>4.6804755016701991</v>
      </c>
      <c r="I475" s="592">
        <v>32.06153311739601</v>
      </c>
      <c r="J475" s="592">
        <v>5.5662383884368074</v>
      </c>
      <c r="K475" s="484">
        <v>245.19856125881796</v>
      </c>
      <c r="L475" s="563">
        <f t="shared" si="20"/>
        <v>0</v>
      </c>
      <c r="M475" s="563">
        <v>0</v>
      </c>
      <c r="N475" s="563">
        <v>0</v>
      </c>
      <c r="O475" s="584">
        <v>0</v>
      </c>
      <c r="P475" s="606">
        <v>0</v>
      </c>
      <c r="Q475" s="574">
        <v>2.5</v>
      </c>
    </row>
    <row r="476" spans="1:17" x14ac:dyDescent="0.25">
      <c r="A476" s="575">
        <f t="shared" si="21"/>
        <v>58561</v>
      </c>
      <c r="B476" s="600" t="str">
        <f>+asset_level_drivers!$B$1</f>
        <v>Farmar</v>
      </c>
      <c r="C476" s="588">
        <v>79</v>
      </c>
      <c r="D476" s="589">
        <v>6.012898664457655</v>
      </c>
      <c r="E476" s="589">
        <v>57.206542130072613</v>
      </c>
      <c r="F476" s="589">
        <v>7.1508177662590766</v>
      </c>
      <c r="G476" s="589">
        <v>7.735692658914826</v>
      </c>
      <c r="H476" s="589">
        <v>4.506149143949731</v>
      </c>
      <c r="I476" s="589">
        <v>30.867387289840753</v>
      </c>
      <c r="J476" s="589">
        <v>5.3589214044862423</v>
      </c>
      <c r="K476" s="590">
        <v>237.25922556826944</v>
      </c>
      <c r="L476" s="571">
        <f t="shared" si="20"/>
        <v>0</v>
      </c>
      <c r="M476" s="571">
        <v>0</v>
      </c>
      <c r="N476" s="571">
        <v>0</v>
      </c>
      <c r="O476" s="582">
        <v>0</v>
      </c>
      <c r="P476" s="606">
        <v>0</v>
      </c>
      <c r="Q476" s="566">
        <v>2.5</v>
      </c>
    </row>
    <row r="477" spans="1:17" x14ac:dyDescent="0.25">
      <c r="A477" s="567">
        <f t="shared" si="21"/>
        <v>58592</v>
      </c>
      <c r="B477" s="596" t="str">
        <f>+asset_level_drivers!$B$1</f>
        <v>Farmar</v>
      </c>
      <c r="C477" s="591">
        <v>78</v>
      </c>
      <c r="D477" s="592">
        <v>6.1813083948756038</v>
      </c>
      <c r="E477" s="592">
        <v>58.808787382468708</v>
      </c>
      <c r="F477" s="592">
        <v>7.3510984228085885</v>
      </c>
      <c r="G477" s="592">
        <v>7.9523545366529929</v>
      </c>
      <c r="H477" s="592">
        <v>4.6323577173689694</v>
      </c>
      <c r="I477" s="592">
        <v>31.731923458214052</v>
      </c>
      <c r="J477" s="592">
        <v>5.5090144892732731</v>
      </c>
      <c r="K477" s="484">
        <v>242.15321764735174</v>
      </c>
      <c r="L477" s="563">
        <f t="shared" si="20"/>
        <v>0</v>
      </c>
      <c r="M477" s="563">
        <v>0</v>
      </c>
      <c r="N477" s="563">
        <v>0</v>
      </c>
      <c r="O477" s="584">
        <v>0</v>
      </c>
      <c r="P477" s="606">
        <v>0</v>
      </c>
      <c r="Q477" s="574">
        <v>2.5</v>
      </c>
    </row>
    <row r="478" spans="1:17" x14ac:dyDescent="0.25">
      <c r="A478" s="575">
        <f t="shared" si="21"/>
        <v>58622</v>
      </c>
      <c r="B478" s="600" t="str">
        <f>+asset_level_drivers!$B$1</f>
        <v>Farmar</v>
      </c>
      <c r="C478" s="588">
        <v>76</v>
      </c>
      <c r="D478" s="589">
        <v>5.9510828594497092</v>
      </c>
      <c r="E478" s="589">
        <v>56.618428368165638</v>
      </c>
      <c r="F478" s="589">
        <v>7.0773035460207048</v>
      </c>
      <c r="G478" s="589">
        <v>7.6561656128611801</v>
      </c>
      <c r="H478" s="589">
        <v>4.4598235275767752</v>
      </c>
      <c r="I478" s="589">
        <v>30.550054086620893</v>
      </c>
      <c r="J478" s="589">
        <v>5.3038288344827942</v>
      </c>
      <c r="K478" s="590">
        <v>228.59430513080798</v>
      </c>
      <c r="L478" s="571">
        <f t="shared" si="20"/>
        <v>0</v>
      </c>
      <c r="M478" s="571">
        <v>0</v>
      </c>
      <c r="N478" s="571">
        <v>0</v>
      </c>
      <c r="O478" s="582">
        <v>0</v>
      </c>
      <c r="P478" s="606">
        <v>0</v>
      </c>
      <c r="Q478" s="566">
        <v>2.5</v>
      </c>
    </row>
    <row r="479" spans="1:17" x14ac:dyDescent="0.25">
      <c r="A479" s="567">
        <f t="shared" si="21"/>
        <v>58653</v>
      </c>
      <c r="B479" s="596" t="str">
        <f>+asset_level_drivers!$B$1</f>
        <v>Farmar</v>
      </c>
      <c r="C479" s="591">
        <v>76</v>
      </c>
      <c r="D479" s="592">
        <v>6.117761248024145</v>
      </c>
      <c r="E479" s="592">
        <v>58.204201684871748</v>
      </c>
      <c r="F479" s="592">
        <v>7.2755252106089685</v>
      </c>
      <c r="G479" s="592">
        <v>7.8706000909479821</v>
      </c>
      <c r="H479" s="592">
        <v>4.584734609552803</v>
      </c>
      <c r="I479" s="592">
        <v>31.405702362116489</v>
      </c>
      <c r="J479" s="592">
        <v>5.4523788823118906</v>
      </c>
      <c r="K479" s="484">
        <v>236.18439246247942</v>
      </c>
      <c r="L479" s="563">
        <f t="shared" si="20"/>
        <v>0</v>
      </c>
      <c r="M479" s="563">
        <v>0</v>
      </c>
      <c r="N479" s="563">
        <v>0</v>
      </c>
      <c r="O479" s="584">
        <v>0</v>
      </c>
      <c r="P479" s="599">
        <v>0</v>
      </c>
      <c r="Q479" s="574">
        <v>2.5</v>
      </c>
    </row>
    <row r="480" spans="1:17" x14ac:dyDescent="0.25">
      <c r="A480" s="575">
        <f t="shared" si="21"/>
        <v>58684</v>
      </c>
      <c r="B480" s="600" t="str">
        <f>+asset_level_drivers!$B$1</f>
        <v>Farmar</v>
      </c>
      <c r="C480" s="588">
        <v>75</v>
      </c>
      <c r="D480" s="589">
        <v>6.0857175837302675</v>
      </c>
      <c r="E480" s="589">
        <v>57.899339199443112</v>
      </c>
      <c r="F480" s="589">
        <v>7.237417399930389</v>
      </c>
      <c r="G480" s="589">
        <v>7.8293753917689086</v>
      </c>
      <c r="H480" s="589">
        <v>4.5607206458250618</v>
      </c>
      <c r="I480" s="589">
        <v>31.241205294867214</v>
      </c>
      <c r="J480" s="589">
        <v>5.423820363692224</v>
      </c>
      <c r="K480" s="590">
        <v>233.1523825575176</v>
      </c>
      <c r="L480" s="571">
        <f t="shared" si="20"/>
        <v>0</v>
      </c>
      <c r="M480" s="571">
        <v>0</v>
      </c>
      <c r="N480" s="571">
        <v>0</v>
      </c>
      <c r="O480" s="582">
        <v>0</v>
      </c>
      <c r="P480" s="599">
        <v>0</v>
      </c>
      <c r="Q480" s="566">
        <v>2.5</v>
      </c>
    </row>
    <row r="481" spans="1:17" x14ac:dyDescent="0.25">
      <c r="A481" s="567">
        <f t="shared" si="21"/>
        <v>58714</v>
      </c>
      <c r="B481" s="596" t="str">
        <f>+asset_level_drivers!$B$1</f>
        <v>Farmar</v>
      </c>
      <c r="C481" s="591">
        <v>75</v>
      </c>
      <c r="D481" s="592">
        <v>5.8473736215576908</v>
      </c>
      <c r="E481" s="592">
        <v>54.911747391840777</v>
      </c>
      <c r="F481" s="592">
        <v>6.8639684239800971</v>
      </c>
      <c r="G481" s="592">
        <v>7.5256199521931819</v>
      </c>
      <c r="H481" s="592">
        <v>4.3821023951204472</v>
      </c>
      <c r="I481" s="592">
        <v>29.629166707050899</v>
      </c>
      <c r="J481" s="592">
        <v>5.1439525533074475</v>
      </c>
      <c r="K481" s="484">
        <v>225.60322198165088</v>
      </c>
      <c r="L481" s="563">
        <f t="shared" si="20"/>
        <v>0</v>
      </c>
      <c r="M481" s="563">
        <v>0</v>
      </c>
      <c r="N481" s="563">
        <v>0</v>
      </c>
      <c r="O481" s="584">
        <v>0</v>
      </c>
      <c r="P481" s="599">
        <v>0</v>
      </c>
      <c r="Q481" s="574">
        <v>2.5</v>
      </c>
    </row>
    <row r="482" spans="1:17" x14ac:dyDescent="0.25">
      <c r="A482" s="575">
        <f t="shared" si="21"/>
        <v>58745</v>
      </c>
      <c r="B482" s="600" t="str">
        <f>+asset_level_drivers!$B$1</f>
        <v>Farmar</v>
      </c>
      <c r="C482" s="588">
        <v>74</v>
      </c>
      <c r="D482" s="589">
        <v>6.0087400366552544</v>
      </c>
      <c r="E482" s="589">
        <v>56.317941947738198</v>
      </c>
      <c r="F482" s="589">
        <v>7.0397427434672748</v>
      </c>
      <c r="G482" s="589">
        <v>7.7344721125161069</v>
      </c>
      <c r="H482" s="589">
        <v>4.5030326109500045</v>
      </c>
      <c r="I482" s="589">
        <v>30.38791824744392</v>
      </c>
      <c r="J482" s="589">
        <v>5.2756802512923491</v>
      </c>
      <c r="K482" s="590">
        <v>230.14975622277512</v>
      </c>
      <c r="L482" s="571">
        <f t="shared" si="20"/>
        <v>0</v>
      </c>
      <c r="M482" s="571">
        <v>0</v>
      </c>
      <c r="N482" s="571">
        <v>0</v>
      </c>
      <c r="O482" s="582">
        <v>0</v>
      </c>
      <c r="P482" s="599">
        <v>0</v>
      </c>
      <c r="Q482" s="566">
        <v>2.5</v>
      </c>
    </row>
    <row r="483" spans="1:17" x14ac:dyDescent="0.25">
      <c r="A483" s="567">
        <f t="shared" si="21"/>
        <v>58775</v>
      </c>
      <c r="B483" s="596" t="str">
        <f>+asset_level_drivers!$B$1</f>
        <v>Farmar</v>
      </c>
      <c r="C483" s="591">
        <v>73</v>
      </c>
      <c r="D483" s="592">
        <v>5.771863607778088</v>
      </c>
      <c r="E483" s="592">
        <v>53.72127372127121</v>
      </c>
      <c r="F483" s="592">
        <v>6.7151592151589012</v>
      </c>
      <c r="G483" s="592">
        <v>7.4463983149322734</v>
      </c>
      <c r="H483" s="592">
        <v>4.3255141499261835</v>
      </c>
      <c r="I483" s="592">
        <v>28.986813394307809</v>
      </c>
      <c r="J483" s="592">
        <v>5.0324328809562173</v>
      </c>
      <c r="K483" s="484">
        <v>219.27150374161567</v>
      </c>
      <c r="L483" s="563">
        <f t="shared" si="20"/>
        <v>0</v>
      </c>
      <c r="M483" s="563">
        <v>0</v>
      </c>
      <c r="N483" s="563">
        <v>0</v>
      </c>
      <c r="O483" s="584">
        <v>0</v>
      </c>
      <c r="P483" s="605">
        <v>0</v>
      </c>
      <c r="Q483" s="574">
        <v>2.5</v>
      </c>
    </row>
    <row r="484" spans="1:17" x14ac:dyDescent="0.25">
      <c r="A484" s="575">
        <f t="shared" si="21"/>
        <v>58806</v>
      </c>
      <c r="B484" s="600" t="str">
        <f>+asset_level_drivers!$B$1</f>
        <v>Farmar</v>
      </c>
      <c r="C484" s="588">
        <v>71</v>
      </c>
      <c r="D484" s="589">
        <v>5.9325596404517054</v>
      </c>
      <c r="E484" s="589">
        <v>55.208166581484171</v>
      </c>
      <c r="F484" s="589">
        <v>6.9010208226855214</v>
      </c>
      <c r="G484" s="589">
        <v>7.6549576143286107</v>
      </c>
      <c r="H484" s="589">
        <v>4.4459419719263487</v>
      </c>
      <c r="I484" s="589">
        <v>29.789107958281559</v>
      </c>
      <c r="J484" s="589">
        <v>5.1717201316461043</v>
      </c>
      <c r="K484" s="590">
        <v>219.44842806605291</v>
      </c>
      <c r="L484" s="571">
        <f t="shared" si="20"/>
        <v>0</v>
      </c>
      <c r="M484" s="571">
        <v>0</v>
      </c>
      <c r="N484" s="571">
        <v>0</v>
      </c>
      <c r="O484" s="582">
        <v>0</v>
      </c>
      <c r="P484" s="599">
        <v>0</v>
      </c>
      <c r="Q484" s="566">
        <v>2.5</v>
      </c>
    </row>
    <row r="485" spans="1:17" x14ac:dyDescent="0.25">
      <c r="A485" s="567">
        <f t="shared" si="21"/>
        <v>58837</v>
      </c>
      <c r="B485" s="596" t="str">
        <f>+asset_level_drivers!$B$1</f>
        <v>Farmar</v>
      </c>
      <c r="C485" s="591">
        <v>71</v>
      </c>
      <c r="D485" s="592">
        <v>5.9014860267858005</v>
      </c>
      <c r="E485" s="592">
        <v>54.918996755387241</v>
      </c>
      <c r="F485" s="592">
        <v>6.8648745944234051</v>
      </c>
      <c r="G485" s="592">
        <v>7.6148624092319741</v>
      </c>
      <c r="H485" s="592">
        <v>4.4226549775108737</v>
      </c>
      <c r="I485" s="592">
        <v>29.633078303589716</v>
      </c>
      <c r="J485" s="592">
        <v>5.1446316499287699</v>
      </c>
      <c r="K485" s="484">
        <v>219.4204946208753</v>
      </c>
      <c r="L485" s="563">
        <f t="shared" si="20"/>
        <v>0</v>
      </c>
      <c r="M485" s="563">
        <v>0</v>
      </c>
      <c r="N485" s="563">
        <v>0</v>
      </c>
      <c r="O485" s="584">
        <v>0</v>
      </c>
      <c r="P485" s="606">
        <v>0</v>
      </c>
      <c r="Q485" s="574">
        <v>2.5</v>
      </c>
    </row>
    <row r="486" spans="1:17" x14ac:dyDescent="0.25">
      <c r="A486" s="575">
        <f t="shared" si="21"/>
        <v>58865</v>
      </c>
      <c r="B486" s="600" t="str">
        <f>+asset_level_drivers!$B$1</f>
        <v>Farmar</v>
      </c>
      <c r="C486" s="588">
        <v>71</v>
      </c>
      <c r="D486" s="589">
        <v>5.3038014401483986</v>
      </c>
      <c r="E486" s="589">
        <v>49.356967509648918</v>
      </c>
      <c r="F486" s="589">
        <v>6.1696209387061147</v>
      </c>
      <c r="G486" s="589">
        <v>6.843652264752011</v>
      </c>
      <c r="H486" s="589">
        <v>3.9747419095012702</v>
      </c>
      <c r="I486" s="589">
        <v>26.631930105272492</v>
      </c>
      <c r="J486" s="589">
        <v>4.6235989766098076</v>
      </c>
      <c r="K486" s="590">
        <v>198.1611541057386</v>
      </c>
      <c r="L486" s="571">
        <f t="shared" si="20"/>
        <v>0</v>
      </c>
      <c r="M486" s="571">
        <v>0</v>
      </c>
      <c r="N486" s="571">
        <v>0</v>
      </c>
      <c r="O486" s="582">
        <v>0</v>
      </c>
      <c r="P486" s="606">
        <v>0</v>
      </c>
      <c r="Q486" s="566">
        <v>2.5</v>
      </c>
    </row>
    <row r="487" spans="1:17" x14ac:dyDescent="0.25">
      <c r="A487" s="567">
        <f t="shared" si="21"/>
        <v>58896</v>
      </c>
      <c r="B487" s="596" t="str">
        <f>+asset_level_drivers!$B$1</f>
        <v>Farmar</v>
      </c>
      <c r="C487" s="591">
        <v>70</v>
      </c>
      <c r="D487" s="592">
        <v>5.8427948723997041</v>
      </c>
      <c r="E487" s="592">
        <v>54.372819182027179</v>
      </c>
      <c r="F487" s="592">
        <v>6.7966023977533974</v>
      </c>
      <c r="G487" s="592">
        <v>7.5391314724375684</v>
      </c>
      <c r="H487" s="592">
        <v>4.3786710173856811</v>
      </c>
      <c r="I487" s="592">
        <v>29.338372941961715</v>
      </c>
      <c r="J487" s="592">
        <v>5.0934675246461314</v>
      </c>
      <c r="K487" s="484">
        <v>215.81167994449015</v>
      </c>
      <c r="L487" s="563">
        <f t="shared" si="20"/>
        <v>0</v>
      </c>
      <c r="M487" s="563">
        <v>0</v>
      </c>
      <c r="N487" s="563">
        <v>0</v>
      </c>
      <c r="O487" s="584">
        <v>0</v>
      </c>
      <c r="P487" s="606">
        <v>0</v>
      </c>
      <c r="Q487" s="574">
        <v>2.5</v>
      </c>
    </row>
    <row r="488" spans="1:17" x14ac:dyDescent="0.25">
      <c r="A488" s="575">
        <f t="shared" si="21"/>
        <v>58926</v>
      </c>
      <c r="B488" s="600" t="str">
        <f>+asset_level_drivers!$B$1</f>
        <v>Farmar</v>
      </c>
      <c r="C488" s="588">
        <v>70</v>
      </c>
      <c r="D488" s="589">
        <v>5.6251774212136469</v>
      </c>
      <c r="E488" s="589">
        <v>52.347679744032945</v>
      </c>
      <c r="F488" s="589">
        <v>6.5434599680041181</v>
      </c>
      <c r="G488" s="589">
        <v>7.2485183324735818</v>
      </c>
      <c r="H488" s="589">
        <v>4.2155854997189666</v>
      </c>
      <c r="I488" s="589">
        <v>28.245652406496291</v>
      </c>
      <c r="J488" s="589">
        <v>4.9037590983500507</v>
      </c>
      <c r="K488" s="590">
        <v>208.82357202228746</v>
      </c>
      <c r="L488" s="571">
        <f t="shared" si="20"/>
        <v>0</v>
      </c>
      <c r="M488" s="571">
        <v>0</v>
      </c>
      <c r="N488" s="571">
        <v>0</v>
      </c>
      <c r="O488" s="582">
        <v>0</v>
      </c>
      <c r="P488" s="606">
        <v>0</v>
      </c>
      <c r="Q488" s="566">
        <v>2.5</v>
      </c>
    </row>
    <row r="489" spans="1:17" x14ac:dyDescent="0.25">
      <c r="A489" s="567">
        <f t="shared" si="21"/>
        <v>58957</v>
      </c>
      <c r="B489" s="596" t="str">
        <f>+asset_level_drivers!$B$1</f>
        <v>Farmar</v>
      </c>
      <c r="C489" s="591">
        <v>70</v>
      </c>
      <c r="D489" s="592">
        <v>5.7827278250905358</v>
      </c>
      <c r="E489" s="592">
        <v>53.81383760327062</v>
      </c>
      <c r="F489" s="592">
        <v>6.7267297004088276</v>
      </c>
      <c r="G489" s="592">
        <v>7.4472001997081518</v>
      </c>
      <c r="H489" s="592">
        <v>4.3336559441379414</v>
      </c>
      <c r="I489" s="592">
        <v>29.03675882167223</v>
      </c>
      <c r="J489" s="592">
        <v>5.0411039620958729</v>
      </c>
      <c r="K489" s="484">
        <v>215.75717585674084</v>
      </c>
      <c r="L489" s="563">
        <f t="shared" si="20"/>
        <v>0</v>
      </c>
      <c r="M489" s="563">
        <v>0</v>
      </c>
      <c r="N489" s="563">
        <v>0</v>
      </c>
      <c r="O489" s="584">
        <v>0</v>
      </c>
      <c r="P489" s="606">
        <v>0</v>
      </c>
      <c r="Q489" s="574">
        <v>2.5</v>
      </c>
    </row>
    <row r="490" spans="1:17" x14ac:dyDescent="0.25">
      <c r="A490" s="575">
        <f t="shared" si="21"/>
        <v>58987</v>
      </c>
      <c r="B490" s="600" t="str">
        <f>+asset_level_drivers!$B$1</f>
        <v>Farmar</v>
      </c>
      <c r="C490" s="588">
        <v>70</v>
      </c>
      <c r="D490" s="589">
        <v>5.5673475973610929</v>
      </c>
      <c r="E490" s="589">
        <v>51.809517678727062</v>
      </c>
      <c r="F490" s="589">
        <v>6.4761897098408827</v>
      </c>
      <c r="G490" s="589">
        <v>7.169825970195256</v>
      </c>
      <c r="H490" s="589">
        <v>4.1722470325686221</v>
      </c>
      <c r="I490" s="589">
        <v>27.955272036070699</v>
      </c>
      <c r="J490" s="589">
        <v>4.8533458395956073</v>
      </c>
      <c r="K490" s="590">
        <v>208.7710976570531</v>
      </c>
      <c r="L490" s="571">
        <f t="shared" si="20"/>
        <v>0</v>
      </c>
      <c r="M490" s="571">
        <v>0</v>
      </c>
      <c r="N490" s="571">
        <v>0</v>
      </c>
      <c r="O490" s="582">
        <v>0</v>
      </c>
      <c r="P490" s="606">
        <v>0</v>
      </c>
      <c r="Q490" s="566">
        <v>2.5</v>
      </c>
    </row>
    <row r="491" spans="1:17" x14ac:dyDescent="0.25">
      <c r="A491" s="567">
        <f t="shared" si="21"/>
        <v>59018</v>
      </c>
      <c r="B491" s="596" t="str">
        <f>+asset_level_drivers!$B$1</f>
        <v>Farmar</v>
      </c>
      <c r="C491" s="591">
        <v>70</v>
      </c>
      <c r="D491" s="592">
        <v>5.7232782990630868</v>
      </c>
      <c r="E491" s="592">
        <v>53.26060265326182</v>
      </c>
      <c r="F491" s="592">
        <v>6.6575753316577275</v>
      </c>
      <c r="G491" s="592">
        <v>7.3706390099888033</v>
      </c>
      <c r="H491" s="592">
        <v>4.2891036498509445</v>
      </c>
      <c r="I491" s="592">
        <v>28.738245455397283</v>
      </c>
      <c r="J491" s="592">
        <v>4.9892787248953621</v>
      </c>
      <c r="K491" s="484">
        <v>215.70323120518734</v>
      </c>
      <c r="L491" s="563">
        <f t="shared" si="20"/>
        <v>0</v>
      </c>
      <c r="M491" s="563">
        <v>0</v>
      </c>
      <c r="N491" s="563">
        <v>0</v>
      </c>
      <c r="O491" s="584">
        <v>0</v>
      </c>
      <c r="P491" s="599">
        <v>0</v>
      </c>
      <c r="Q491" s="574">
        <v>2.5</v>
      </c>
    </row>
    <row r="492" spans="1:17" x14ac:dyDescent="0.25">
      <c r="A492" s="575">
        <f t="shared" si="21"/>
        <v>59049</v>
      </c>
      <c r="B492" s="600" t="str">
        <f>+asset_level_drivers!$B$1</f>
        <v>Farmar</v>
      </c>
      <c r="C492" s="588">
        <v>69</v>
      </c>
      <c r="D492" s="589">
        <v>5.6933008610690976</v>
      </c>
      <c r="E492" s="589">
        <v>52.981633794825861</v>
      </c>
      <c r="F492" s="589">
        <v>6.6227042243532326</v>
      </c>
      <c r="G492" s="589">
        <v>7.3320330114072405</v>
      </c>
      <c r="H492" s="589">
        <v>4.2666381445942383</v>
      </c>
      <c r="I492" s="589">
        <v>28.587720017667309</v>
      </c>
      <c r="J492" s="589">
        <v>4.9631458364005736</v>
      </c>
      <c r="K492" s="590">
        <v>212.71521319821005</v>
      </c>
      <c r="L492" s="571">
        <f t="shared" si="20"/>
        <v>0</v>
      </c>
      <c r="M492" s="571">
        <v>0</v>
      </c>
      <c r="N492" s="571">
        <v>0</v>
      </c>
      <c r="O492" s="582">
        <v>0</v>
      </c>
      <c r="P492" s="599">
        <v>0</v>
      </c>
      <c r="Q492" s="566">
        <v>2.5</v>
      </c>
    </row>
    <row r="493" spans="1:17" x14ac:dyDescent="0.25">
      <c r="A493" s="567">
        <f t="shared" si="21"/>
        <v>59079</v>
      </c>
      <c r="B493" s="596" t="str">
        <f>+asset_level_drivers!$B$1</f>
        <v>Farmar</v>
      </c>
      <c r="C493" s="591">
        <v>68</v>
      </c>
      <c r="D493" s="592">
        <v>5.4812513797375999</v>
      </c>
      <c r="E493" s="592">
        <v>51.008309665218221</v>
      </c>
      <c r="F493" s="592">
        <v>6.3760387081522776</v>
      </c>
      <c r="G493" s="592">
        <v>7.0589482342073371</v>
      </c>
      <c r="H493" s="592">
        <v>4.107725340288213</v>
      </c>
      <c r="I493" s="592">
        <v>27.522957878776083</v>
      </c>
      <c r="J493" s="592">
        <v>4.7782912983986261</v>
      </c>
      <c r="K493" s="484">
        <v>202.96115817019816</v>
      </c>
      <c r="L493" s="563">
        <f t="shared" si="20"/>
        <v>0</v>
      </c>
      <c r="M493" s="563">
        <v>0</v>
      </c>
      <c r="N493" s="563">
        <v>0</v>
      </c>
      <c r="O493" s="584">
        <v>0</v>
      </c>
      <c r="P493" s="599">
        <v>0</v>
      </c>
      <c r="Q493" s="574">
        <v>2.5</v>
      </c>
    </row>
    <row r="494" spans="1:17" x14ac:dyDescent="0.25">
      <c r="A494" s="575">
        <f t="shared" si="21"/>
        <v>59110</v>
      </c>
      <c r="B494" s="600" t="str">
        <f>+asset_level_drivers!$B$1</f>
        <v>Farmar</v>
      </c>
      <c r="C494" s="588">
        <v>66</v>
      </c>
      <c r="D494" s="589">
        <v>5.6347706919232001</v>
      </c>
      <c r="E494" s="589">
        <v>52.436954343783576</v>
      </c>
      <c r="F494" s="589">
        <v>6.554619292972947</v>
      </c>
      <c r="G494" s="589">
        <v>7.2566558018024656</v>
      </c>
      <c r="H494" s="589">
        <v>4.2227748290271512</v>
      </c>
      <c r="I494" s="589">
        <v>28.293823009770687</v>
      </c>
      <c r="J494" s="589">
        <v>4.9121220503074117</v>
      </c>
      <c r="K494" s="590">
        <v>203.30199060419989</v>
      </c>
      <c r="L494" s="571">
        <f t="shared" si="20"/>
        <v>0</v>
      </c>
      <c r="M494" s="571">
        <v>0</v>
      </c>
      <c r="N494" s="571">
        <v>0</v>
      </c>
      <c r="O494" s="582">
        <v>0</v>
      </c>
      <c r="P494" s="599">
        <v>0</v>
      </c>
      <c r="Q494" s="566">
        <v>2.5</v>
      </c>
    </row>
    <row r="495" spans="1:17" x14ac:dyDescent="0.25">
      <c r="A495" s="567">
        <f t="shared" si="21"/>
        <v>59140</v>
      </c>
      <c r="B495" s="596" t="str">
        <f>+asset_level_drivers!$B$1</f>
        <v>Farmar</v>
      </c>
      <c r="C495" s="591">
        <v>66</v>
      </c>
      <c r="D495" s="592">
        <v>5.4249011923479982</v>
      </c>
      <c r="E495" s="592">
        <v>50.483917038612553</v>
      </c>
      <c r="F495" s="592">
        <v>6.3104896298265691</v>
      </c>
      <c r="G495" s="592">
        <v>6.9863784817526735</v>
      </c>
      <c r="H495" s="592">
        <v>4.0654957330992554</v>
      </c>
      <c r="I495" s="592">
        <v>27.240007193510586</v>
      </c>
      <c r="J495" s="592">
        <v>4.7291679155400317</v>
      </c>
      <c r="K495" s="484">
        <v>196.7213182790656</v>
      </c>
      <c r="L495" s="563">
        <f t="shared" si="20"/>
        <v>0</v>
      </c>
      <c r="M495" s="563">
        <v>0</v>
      </c>
      <c r="N495" s="563">
        <v>0</v>
      </c>
      <c r="O495" s="584">
        <v>0</v>
      </c>
      <c r="P495" s="605">
        <v>0</v>
      </c>
      <c r="Q495" s="574">
        <v>2.5</v>
      </c>
    </row>
    <row r="496" spans="1:17" x14ac:dyDescent="0.25">
      <c r="A496" s="575">
        <f t="shared" si="21"/>
        <v>59171</v>
      </c>
      <c r="B496" s="600" t="str">
        <f>+asset_level_drivers!$B$1</f>
        <v>Farmar</v>
      </c>
      <c r="C496" s="588">
        <v>65</v>
      </c>
      <c r="D496" s="589">
        <v>5.5768422441322416</v>
      </c>
      <c r="E496" s="589">
        <v>51.897874487984673</v>
      </c>
      <c r="F496" s="589">
        <v>6.4872343109980841</v>
      </c>
      <c r="G496" s="589">
        <v>7.1820535101155372</v>
      </c>
      <c r="H496" s="589">
        <v>4.1793624517378847</v>
      </c>
      <c r="I496" s="589">
        <v>28.002947419855445</v>
      </c>
      <c r="J496" s="589">
        <v>4.8616228159471255</v>
      </c>
      <c r="K496" s="590">
        <v>200.27432248527123</v>
      </c>
      <c r="L496" s="571">
        <f t="shared" si="20"/>
        <v>0</v>
      </c>
      <c r="M496" s="571">
        <v>0</v>
      </c>
      <c r="N496" s="571">
        <v>0</v>
      </c>
      <c r="O496" s="582">
        <v>0</v>
      </c>
      <c r="P496" s="599">
        <v>0</v>
      </c>
      <c r="Q496" s="566">
        <v>2.5</v>
      </c>
    </row>
    <row r="497" spans="1:17" x14ac:dyDescent="0.25">
      <c r="A497" s="567">
        <f t="shared" si="21"/>
        <v>59202</v>
      </c>
      <c r="B497" s="596" t="str">
        <f>+asset_level_drivers!$B$1</f>
        <v>Farmar</v>
      </c>
      <c r="C497" s="591">
        <v>65</v>
      </c>
      <c r="D497" s="592">
        <v>5.547631810208868</v>
      </c>
      <c r="E497" s="592">
        <v>51.626043339265863</v>
      </c>
      <c r="F497" s="592">
        <v>6.4532554174082328</v>
      </c>
      <c r="G497" s="592">
        <v>7.1444352863426994</v>
      </c>
      <c r="H497" s="592">
        <v>4.1574717499044649</v>
      </c>
      <c r="I497" s="592">
        <v>27.856273332722758</v>
      </c>
      <c r="J497" s="592">
        <v>4.8361585647088123</v>
      </c>
      <c r="K497" s="484">
        <v>200.25151901847437</v>
      </c>
      <c r="L497" s="563">
        <f t="shared" si="20"/>
        <v>0</v>
      </c>
      <c r="M497" s="563">
        <v>0</v>
      </c>
      <c r="N497" s="563">
        <v>0</v>
      </c>
      <c r="O497" s="584">
        <v>0</v>
      </c>
      <c r="P497" s="606">
        <v>0</v>
      </c>
      <c r="Q497" s="574">
        <v>2.5</v>
      </c>
    </row>
    <row r="498" spans="1:17" x14ac:dyDescent="0.25">
      <c r="A498" s="575">
        <f t="shared" si="21"/>
        <v>59230</v>
      </c>
      <c r="B498" s="600" t="str">
        <f>+asset_level_drivers!$B$1</f>
        <v>Farmar</v>
      </c>
      <c r="C498" s="588">
        <v>65</v>
      </c>
      <c r="D498" s="589">
        <v>4.9857845042510558</v>
      </c>
      <c r="E498" s="589">
        <v>46.397514417419742</v>
      </c>
      <c r="F498" s="589">
        <v>5.7996893021774678</v>
      </c>
      <c r="G498" s="589">
        <v>6.4208685725531351</v>
      </c>
      <c r="H498" s="589">
        <v>3.7364156340351622</v>
      </c>
      <c r="I498" s="589">
        <v>25.035074547104905</v>
      </c>
      <c r="J498" s="589">
        <v>4.3463671088723785</v>
      </c>
      <c r="K498" s="590">
        <v>180.85184884482939</v>
      </c>
      <c r="L498" s="571">
        <f t="shared" si="20"/>
        <v>0</v>
      </c>
      <c r="M498" s="571">
        <v>0</v>
      </c>
      <c r="N498" s="571">
        <v>0</v>
      </c>
      <c r="O498" s="582">
        <v>0</v>
      </c>
      <c r="P498" s="606">
        <v>0</v>
      </c>
      <c r="Q498" s="566">
        <v>2.5</v>
      </c>
    </row>
    <row r="499" spans="1:17" x14ac:dyDescent="0.25">
      <c r="A499" s="567">
        <f t="shared" si="21"/>
        <v>59261</v>
      </c>
      <c r="B499" s="596" t="str">
        <f>+asset_level_drivers!$B$1</f>
        <v>Farmar</v>
      </c>
      <c r="C499" s="591">
        <v>65</v>
      </c>
      <c r="D499" s="592">
        <v>5.4924597885228197</v>
      </c>
      <c r="E499" s="592">
        <v>51.112614676337728</v>
      </c>
      <c r="F499" s="592">
        <v>6.389076834542216</v>
      </c>
      <c r="G499" s="592">
        <v>7.0733828171016437</v>
      </c>
      <c r="H499" s="592">
        <v>4.1161250763341748</v>
      </c>
      <c r="I499" s="592">
        <v>27.579238560226404</v>
      </c>
      <c r="J499" s="592">
        <v>4.7880622500393066</v>
      </c>
      <c r="K499" s="484">
        <v>200.20626366504871</v>
      </c>
      <c r="L499" s="563">
        <f t="shared" si="20"/>
        <v>0</v>
      </c>
      <c r="M499" s="563">
        <v>0</v>
      </c>
      <c r="N499" s="563">
        <v>0</v>
      </c>
      <c r="O499" s="584">
        <v>0</v>
      </c>
      <c r="P499" s="606">
        <v>0</v>
      </c>
      <c r="Q499" s="574">
        <v>2.5</v>
      </c>
    </row>
    <row r="500" spans="1:17" x14ac:dyDescent="0.25">
      <c r="A500" s="575">
        <f t="shared" si="21"/>
        <v>59291</v>
      </c>
      <c r="B500" s="600" t="str">
        <f>+asset_level_drivers!$B$1</f>
        <v>Farmar</v>
      </c>
      <c r="C500" s="588">
        <v>64</v>
      </c>
      <c r="D500" s="589">
        <v>5.2878907208037855</v>
      </c>
      <c r="E500" s="589">
        <v>49.208902981475362</v>
      </c>
      <c r="F500" s="589">
        <v>6.1511128726844202</v>
      </c>
      <c r="G500" s="589">
        <v>6.8099315795457533</v>
      </c>
      <c r="H500" s="589">
        <v>3.9628181971030969</v>
      </c>
      <c r="I500" s="589">
        <v>26.55203775441813</v>
      </c>
      <c r="J500" s="589">
        <v>4.6097287768087023</v>
      </c>
      <c r="K500" s="590">
        <v>190.8647100990697</v>
      </c>
      <c r="L500" s="571">
        <f t="shared" si="20"/>
        <v>0</v>
      </c>
      <c r="M500" s="571">
        <v>0</v>
      </c>
      <c r="N500" s="571">
        <v>0</v>
      </c>
      <c r="O500" s="582">
        <v>0</v>
      </c>
      <c r="P500" s="606">
        <v>0</v>
      </c>
      <c r="Q500" s="566">
        <v>2.5</v>
      </c>
    </row>
    <row r="501" spans="1:17" x14ac:dyDescent="0.25">
      <c r="A501" s="567">
        <f t="shared" si="21"/>
        <v>59322</v>
      </c>
      <c r="B501" s="596" t="str">
        <f>+asset_level_drivers!$B$1</f>
        <v>Farmar</v>
      </c>
      <c r="C501" s="591">
        <v>64</v>
      </c>
      <c r="D501" s="592">
        <v>5.4336543518292917</v>
      </c>
      <c r="E501" s="592">
        <v>50.454126756489494</v>
      </c>
      <c r="F501" s="592">
        <v>6.3067658445611867</v>
      </c>
      <c r="G501" s="592">
        <v>6.9950481435244107</v>
      </c>
      <c r="H501" s="592">
        <v>4.0720554714724688</v>
      </c>
      <c r="I501" s="592">
        <v>27.223933014902208</v>
      </c>
      <c r="J501" s="592">
        <v>4.7263772595316338</v>
      </c>
      <c r="K501" s="484">
        <v>197.20465771444219</v>
      </c>
      <c r="L501" s="563">
        <f t="shared" si="20"/>
        <v>0</v>
      </c>
      <c r="M501" s="563">
        <v>0</v>
      </c>
      <c r="N501" s="563">
        <v>0</v>
      </c>
      <c r="O501" s="584">
        <v>0</v>
      </c>
      <c r="P501" s="606">
        <v>0</v>
      </c>
      <c r="Q501" s="574">
        <v>2.5</v>
      </c>
    </row>
    <row r="502" spans="1:17" x14ac:dyDescent="0.25">
      <c r="A502" s="575">
        <f t="shared" si="21"/>
        <v>59352</v>
      </c>
      <c r="B502" s="600" t="str">
        <f>+asset_level_drivers!$B$1</f>
        <v>Farmar</v>
      </c>
      <c r="C502" s="588">
        <v>64</v>
      </c>
      <c r="D502" s="589">
        <v>5.2139175573547458</v>
      </c>
      <c r="E502" s="589">
        <v>47.527880681899049</v>
      </c>
      <c r="F502" s="589">
        <v>5.9409850852373811</v>
      </c>
      <c r="G502" s="589">
        <v>6.7058442435252434</v>
      </c>
      <c r="H502" s="589">
        <v>3.9073816887312711</v>
      </c>
      <c r="I502" s="589">
        <v>25.644995230402266</v>
      </c>
      <c r="J502" s="589">
        <v>4.4522561163892824</v>
      </c>
      <c r="K502" s="590">
        <v>190.82183667634661</v>
      </c>
      <c r="L502" s="571">
        <f t="shared" si="20"/>
        <v>0</v>
      </c>
      <c r="M502" s="571">
        <v>0</v>
      </c>
      <c r="N502" s="571">
        <v>0</v>
      </c>
      <c r="O502" s="582">
        <v>0</v>
      </c>
      <c r="P502" s="606">
        <v>0</v>
      </c>
      <c r="Q502" s="566">
        <v>2.5</v>
      </c>
    </row>
    <row r="503" spans="1:17" x14ac:dyDescent="0.25">
      <c r="A503" s="567">
        <f t="shared" si="21"/>
        <v>59383</v>
      </c>
      <c r="B503" s="596" t="str">
        <f>+asset_level_drivers!$B$1</f>
        <v>Farmar</v>
      </c>
      <c r="C503" s="591">
        <v>63</v>
      </c>
      <c r="D503" s="592">
        <v>5.3512731872360915</v>
      </c>
      <c r="E503" s="592">
        <v>48.16895176873534</v>
      </c>
      <c r="F503" s="592">
        <v>6.0211189710919175</v>
      </c>
      <c r="G503" s="592">
        <v>6.8854671873356494</v>
      </c>
      <c r="H503" s="592">
        <v>4.0103178911431128</v>
      </c>
      <c r="I503" s="592">
        <v>25.990903037112588</v>
      </c>
      <c r="J503" s="592">
        <v>4.5123095550542693</v>
      </c>
      <c r="K503" s="484">
        <v>193.62953976400274</v>
      </c>
      <c r="L503" s="563">
        <f t="shared" si="20"/>
        <v>0</v>
      </c>
      <c r="M503" s="563">
        <v>0</v>
      </c>
      <c r="N503" s="563">
        <v>0</v>
      </c>
      <c r="O503" s="584">
        <v>0</v>
      </c>
      <c r="P503" s="599">
        <v>0</v>
      </c>
      <c r="Q503" s="574">
        <v>2.5</v>
      </c>
    </row>
    <row r="504" spans="1:17" x14ac:dyDescent="0.25">
      <c r="A504" s="575">
        <f t="shared" si="21"/>
        <v>59414</v>
      </c>
      <c r="B504" s="600" t="str">
        <f>+asset_level_drivers!$B$1</f>
        <v>Farmar</v>
      </c>
      <c r="C504" s="588">
        <v>63</v>
      </c>
      <c r="D504" s="589">
        <v>5.3232442409262157</v>
      </c>
      <c r="E504" s="589">
        <v>47.916652004609212</v>
      </c>
      <c r="F504" s="589">
        <v>5.9895815005761515</v>
      </c>
      <c r="G504" s="589">
        <v>6.849402426042686</v>
      </c>
      <c r="H504" s="589">
        <v>3.9893126124134648</v>
      </c>
      <c r="I504" s="589">
        <v>25.854767653947686</v>
      </c>
      <c r="J504" s="589">
        <v>4.4886749399214736</v>
      </c>
      <c r="K504" s="590">
        <v>193.60773807164242</v>
      </c>
      <c r="L504" s="571">
        <f t="shared" si="20"/>
        <v>0</v>
      </c>
      <c r="M504" s="571">
        <v>0</v>
      </c>
      <c r="N504" s="571">
        <v>0</v>
      </c>
      <c r="O504" s="582">
        <v>0</v>
      </c>
      <c r="P504" s="599">
        <v>0</v>
      </c>
      <c r="Q504" s="566">
        <v>2.5</v>
      </c>
    </row>
    <row r="505" spans="1:17" x14ac:dyDescent="0.25">
      <c r="A505" s="567">
        <f t="shared" si="21"/>
        <v>59444</v>
      </c>
      <c r="B505" s="596" t="str">
        <f>+asset_level_drivers!$B$1</f>
        <v>Farmar</v>
      </c>
      <c r="C505" s="591">
        <v>63</v>
      </c>
      <c r="D505" s="592">
        <v>5.1249776803081968</v>
      </c>
      <c r="E505" s="592">
        <v>46.131975337645493</v>
      </c>
      <c r="F505" s="592">
        <v>5.7664969172056866</v>
      </c>
      <c r="G505" s="592">
        <v>6.5942934361416681</v>
      </c>
      <c r="H505" s="592">
        <v>3.8407289188808003</v>
      </c>
      <c r="I505" s="592">
        <v>24.891795521476276</v>
      </c>
      <c r="J505" s="592">
        <v>4.3214922780340759</v>
      </c>
      <c r="K505" s="484">
        <v>187.34133930407074</v>
      </c>
      <c r="L505" s="563">
        <f t="shared" si="20"/>
        <v>0</v>
      </c>
      <c r="M505" s="563">
        <v>0</v>
      </c>
      <c r="N505" s="563">
        <v>0</v>
      </c>
      <c r="O505" s="584">
        <v>0</v>
      </c>
      <c r="P505" s="599">
        <v>0</v>
      </c>
      <c r="Q505" s="574">
        <v>2.5</v>
      </c>
    </row>
    <row r="506" spans="1:17" x14ac:dyDescent="0.25">
      <c r="A506" s="575">
        <f t="shared" si="21"/>
        <v>59475</v>
      </c>
      <c r="B506" s="600" t="str">
        <f>+asset_level_drivers!$B$1</f>
        <v>Farmar</v>
      </c>
      <c r="C506" s="588">
        <v>62</v>
      </c>
      <c r="D506" s="589">
        <v>5.268518451191655</v>
      </c>
      <c r="E506" s="589">
        <v>47.42404326757034</v>
      </c>
      <c r="F506" s="589">
        <v>5.9280054084462925</v>
      </c>
      <c r="G506" s="589">
        <v>6.7789869162504504</v>
      </c>
      <c r="H506" s="589">
        <v>3.948300351218704</v>
      </c>
      <c r="I506" s="589">
        <v>25.58896685385799</v>
      </c>
      <c r="J506" s="589">
        <v>4.4425289676836783</v>
      </c>
      <c r="K506" s="590">
        <v>190.59730167549537</v>
      </c>
      <c r="L506" s="571">
        <f t="shared" si="20"/>
        <v>0</v>
      </c>
      <c r="M506" s="571">
        <v>0</v>
      </c>
      <c r="N506" s="571">
        <v>0</v>
      </c>
      <c r="O506" s="582">
        <v>0</v>
      </c>
      <c r="P506" s="599">
        <v>0</v>
      </c>
      <c r="Q506" s="566">
        <v>2.5</v>
      </c>
    </row>
    <row r="507" spans="1:17" x14ac:dyDescent="0.25">
      <c r="A507" s="567">
        <f t="shared" si="21"/>
        <v>59505</v>
      </c>
      <c r="B507" s="596" t="str">
        <f>+asset_level_drivers!$B$1</f>
        <v>Farmar</v>
      </c>
      <c r="C507" s="591">
        <v>62</v>
      </c>
      <c r="D507" s="592">
        <v>5.0722901765533068</v>
      </c>
      <c r="E507" s="592">
        <v>45.65771402853791</v>
      </c>
      <c r="F507" s="592">
        <v>5.7072142535672388</v>
      </c>
      <c r="G507" s="592">
        <v>6.5265005828155429</v>
      </c>
      <c r="H507" s="592">
        <v>3.8012441772959598</v>
      </c>
      <c r="I507" s="592">
        <v>24.63589458847591</v>
      </c>
      <c r="J507" s="592">
        <v>4.2770650327215121</v>
      </c>
      <c r="K507" s="484">
        <v>184.42840331629705</v>
      </c>
      <c r="L507" s="563">
        <f t="shared" si="20"/>
        <v>0</v>
      </c>
      <c r="M507" s="563">
        <v>0</v>
      </c>
      <c r="N507" s="563">
        <v>0</v>
      </c>
      <c r="O507" s="584">
        <v>0</v>
      </c>
      <c r="P507" s="605">
        <v>0</v>
      </c>
      <c r="Q507" s="574">
        <v>2.5</v>
      </c>
    </row>
    <row r="508" spans="1:17" x14ac:dyDescent="0.25">
      <c r="A508" s="575">
        <f t="shared" si="21"/>
        <v>59536</v>
      </c>
      <c r="B508" s="600" t="str">
        <f>+asset_level_drivers!$B$1</f>
        <v>Farmar</v>
      </c>
      <c r="C508" s="588">
        <v>60</v>
      </c>
      <c r="D508" s="589">
        <v>5.2143552717595822</v>
      </c>
      <c r="E508" s="589">
        <v>46.936498811069896</v>
      </c>
      <c r="F508" s="589">
        <v>5.867062351383737</v>
      </c>
      <c r="G508" s="589">
        <v>6.7092953154484292</v>
      </c>
      <c r="H508" s="589">
        <v>3.9077097179399303</v>
      </c>
      <c r="I508" s="589">
        <v>25.325898627752032</v>
      </c>
      <c r="J508" s="589">
        <v>4.3968574006513936</v>
      </c>
      <c r="K508" s="590">
        <v>184.00176021897164</v>
      </c>
      <c r="L508" s="571">
        <f t="shared" si="20"/>
        <v>0</v>
      </c>
      <c r="M508" s="571">
        <v>0</v>
      </c>
      <c r="N508" s="571">
        <v>0</v>
      </c>
      <c r="O508" s="582">
        <v>0</v>
      </c>
      <c r="P508" s="599">
        <v>0</v>
      </c>
      <c r="Q508" s="566">
        <v>2.5</v>
      </c>
    </row>
    <row r="509" spans="1:17" x14ac:dyDescent="0.25">
      <c r="A509" s="567">
        <f t="shared" si="21"/>
        <v>59567</v>
      </c>
      <c r="B509" s="596" t="str">
        <f>+asset_level_drivers!$B$1</f>
        <v>Farmar</v>
      </c>
      <c r="C509" s="591">
        <v>59</v>
      </c>
      <c r="D509" s="592">
        <v>5.18704347532654</v>
      </c>
      <c r="E509" s="592">
        <v>46.690654400017721</v>
      </c>
      <c r="F509" s="592">
        <v>5.8363318000022151</v>
      </c>
      <c r="G509" s="592">
        <v>6.6741533087552121</v>
      </c>
      <c r="H509" s="592">
        <v>3.8872418812135341</v>
      </c>
      <c r="I509" s="592">
        <v>25.193246410602878</v>
      </c>
      <c r="J509" s="592">
        <v>4.3738275018407773</v>
      </c>
      <c r="K509" s="484">
        <v>180.98373163805508</v>
      </c>
      <c r="L509" s="563">
        <f t="shared" si="20"/>
        <v>0</v>
      </c>
      <c r="M509" s="563">
        <v>0</v>
      </c>
      <c r="N509" s="563">
        <v>0</v>
      </c>
      <c r="O509" s="584">
        <v>0</v>
      </c>
      <c r="P509" s="606">
        <v>0</v>
      </c>
      <c r="Q509" s="574">
        <v>2.5</v>
      </c>
    </row>
    <row r="510" spans="1:17" x14ac:dyDescent="0.25">
      <c r="A510" s="575">
        <f t="shared" si="21"/>
        <v>59595</v>
      </c>
      <c r="B510" s="600" t="str">
        <f>+asset_level_drivers!$B$1</f>
        <v>Farmar</v>
      </c>
      <c r="C510" s="588">
        <v>59</v>
      </c>
      <c r="D510" s="589">
        <v>4.6617154611025002</v>
      </c>
      <c r="E510" s="589">
        <v>41.961966685047308</v>
      </c>
      <c r="F510" s="589">
        <v>5.2452458356309135</v>
      </c>
      <c r="G510" s="589">
        <v>5.9982153257800572</v>
      </c>
      <c r="H510" s="589">
        <v>3.4935538259697192</v>
      </c>
      <c r="I510" s="589">
        <v>22.641750906140743</v>
      </c>
      <c r="J510" s="589">
        <v>3.9308595323161017</v>
      </c>
      <c r="K510" s="590">
        <v>163.45103048384814</v>
      </c>
      <c r="L510" s="571">
        <f t="shared" si="20"/>
        <v>0</v>
      </c>
      <c r="M510" s="571">
        <v>0</v>
      </c>
      <c r="N510" s="571">
        <v>0</v>
      </c>
      <c r="O510" s="582">
        <v>0</v>
      </c>
      <c r="P510" s="606">
        <v>0</v>
      </c>
      <c r="Q510" s="566">
        <v>2.5</v>
      </c>
    </row>
    <row r="511" spans="1:17" x14ac:dyDescent="0.25">
      <c r="A511" s="567">
        <f t="shared" si="21"/>
        <v>59626</v>
      </c>
      <c r="B511" s="596" t="str">
        <f>+asset_level_drivers!$B$1</f>
        <v>Farmar</v>
      </c>
      <c r="C511" s="591">
        <v>59</v>
      </c>
      <c r="D511" s="592">
        <v>5.1321821264345537</v>
      </c>
      <c r="E511" s="592">
        <v>45.911052686815204</v>
      </c>
      <c r="F511" s="592">
        <v>5.7388815858519004</v>
      </c>
      <c r="G511" s="592">
        <v>6.6040341958959417</v>
      </c>
      <c r="H511" s="592">
        <v>3.8461280301175838</v>
      </c>
      <c r="I511" s="592">
        <v>24.772590535991025</v>
      </c>
      <c r="J511" s="592">
        <v>4.300796968053997</v>
      </c>
      <c r="K511" s="484">
        <v>180.94365321671333</v>
      </c>
      <c r="L511" s="563">
        <f t="shared" si="20"/>
        <v>0</v>
      </c>
      <c r="M511" s="563">
        <v>0</v>
      </c>
      <c r="N511" s="563">
        <v>0</v>
      </c>
      <c r="O511" s="584">
        <v>0</v>
      </c>
      <c r="P511" s="606">
        <v>0</v>
      </c>
      <c r="Q511" s="574">
        <v>2.5</v>
      </c>
    </row>
    <row r="512" spans="1:17" x14ac:dyDescent="0.25">
      <c r="A512" s="575">
        <f t="shared" si="21"/>
        <v>59656</v>
      </c>
      <c r="B512" s="600" t="str">
        <f>+asset_level_drivers!$B$1</f>
        <v>Farmar</v>
      </c>
      <c r="C512" s="588">
        <v>58</v>
      </c>
      <c r="D512" s="589">
        <v>4.9301915408804353</v>
      </c>
      <c r="E512" s="589">
        <v>43.326176861841589</v>
      </c>
      <c r="F512" s="589">
        <v>5.4157721077301986</v>
      </c>
      <c r="G512" s="589">
        <v>6.3476746324094551</v>
      </c>
      <c r="H512" s="589">
        <v>3.6947535009639827</v>
      </c>
      <c r="I512" s="589">
        <v>23.37784860238159</v>
      </c>
      <c r="J512" s="589">
        <v>4.0586542712468034</v>
      </c>
      <c r="K512" s="590">
        <v>172.23779940153423</v>
      </c>
      <c r="L512" s="571">
        <f t="shared" si="20"/>
        <v>0</v>
      </c>
      <c r="M512" s="571">
        <v>0</v>
      </c>
      <c r="N512" s="571">
        <v>0</v>
      </c>
      <c r="O512" s="582">
        <v>0</v>
      </c>
      <c r="P512" s="606">
        <v>0</v>
      </c>
      <c r="Q512" s="566">
        <v>2.5</v>
      </c>
    </row>
    <row r="513" spans="1:17" x14ac:dyDescent="0.25">
      <c r="A513" s="567">
        <f t="shared" si="21"/>
        <v>59687</v>
      </c>
      <c r="B513" s="596" t="str">
        <f>+asset_level_drivers!$B$1</f>
        <v>Farmar</v>
      </c>
      <c r="C513" s="591">
        <v>58</v>
      </c>
      <c r="D513" s="592">
        <v>5.0682767265189215</v>
      </c>
      <c r="E513" s="592">
        <v>44.539659771247308</v>
      </c>
      <c r="F513" s="592">
        <v>5.5674574714059135</v>
      </c>
      <c r="G513" s="592">
        <v>6.5254607940066816</v>
      </c>
      <c r="H513" s="592">
        <v>3.7982364425167865</v>
      </c>
      <c r="I513" s="592">
        <v>24.032617192468045</v>
      </c>
      <c r="J513" s="592">
        <v>4.172329373692369</v>
      </c>
      <c r="K513" s="484">
        <v>177.95934426598802</v>
      </c>
      <c r="L513" s="563">
        <f t="shared" si="20"/>
        <v>0</v>
      </c>
      <c r="M513" s="563">
        <v>0</v>
      </c>
      <c r="N513" s="563">
        <v>0</v>
      </c>
      <c r="O513" s="584">
        <v>0</v>
      </c>
      <c r="P513" s="606">
        <v>0</v>
      </c>
      <c r="Q513" s="574">
        <v>2.5</v>
      </c>
    </row>
    <row r="514" spans="1:17" x14ac:dyDescent="0.25">
      <c r="A514" s="575">
        <f t="shared" si="21"/>
        <v>59717</v>
      </c>
      <c r="B514" s="600" t="str">
        <f>+asset_level_drivers!$B$1</f>
        <v>Farmar</v>
      </c>
      <c r="C514" s="588">
        <v>57</v>
      </c>
      <c r="D514" s="589">
        <v>4.8795065425203559</v>
      </c>
      <c r="E514" s="589">
        <v>42.880760657414669</v>
      </c>
      <c r="F514" s="589">
        <v>5.3600950821768336</v>
      </c>
      <c r="G514" s="589">
        <v>6.2824171519110976</v>
      </c>
      <c r="H514" s="589">
        <v>3.6567694645255497</v>
      </c>
      <c r="I514" s="589">
        <v>23.137511851106613</v>
      </c>
      <c r="J514" s="589">
        <v>4.0169291408171208</v>
      </c>
      <c r="K514" s="590">
        <v>169.33409724185341</v>
      </c>
      <c r="L514" s="571">
        <f t="shared" ref="L514:L577" si="22">+P514+O514</f>
        <v>0</v>
      </c>
      <c r="M514" s="571">
        <v>0</v>
      </c>
      <c r="N514" s="571">
        <v>0</v>
      </c>
      <c r="O514" s="582">
        <v>0</v>
      </c>
      <c r="P514" s="606">
        <v>0</v>
      </c>
      <c r="Q514" s="566">
        <v>2.5</v>
      </c>
    </row>
    <row r="515" spans="1:17" x14ac:dyDescent="0.25">
      <c r="A515" s="567">
        <f t="shared" ref="A515:A578" si="23">+EOMONTH(A514,1)</f>
        <v>59748</v>
      </c>
      <c r="B515" s="596" t="str">
        <f>+asset_level_drivers!$B$1</f>
        <v>Farmar</v>
      </c>
      <c r="C515" s="591">
        <v>55</v>
      </c>
      <c r="D515" s="592">
        <v>5.0161721388086562</v>
      </c>
      <c r="E515" s="592">
        <v>44.081768315367846</v>
      </c>
      <c r="F515" s="592">
        <v>5.5102210394209807</v>
      </c>
      <c r="G515" s="592">
        <v>6.4583755769518296</v>
      </c>
      <c r="H515" s="592">
        <v>3.7591885462509942</v>
      </c>
      <c r="I515" s="592">
        <v>23.785549070902444</v>
      </c>
      <c r="J515" s="592">
        <v>4.1294356025872299</v>
      </c>
      <c r="K515" s="484">
        <v>169.01103462339702</v>
      </c>
      <c r="L515" s="563">
        <f t="shared" si="22"/>
        <v>0</v>
      </c>
      <c r="M515" s="563">
        <v>0</v>
      </c>
      <c r="N515" s="563">
        <v>0</v>
      </c>
      <c r="O515" s="584">
        <v>0</v>
      </c>
      <c r="P515" s="599">
        <v>0</v>
      </c>
      <c r="Q515" s="574">
        <v>2.5</v>
      </c>
    </row>
    <row r="516" spans="1:17" x14ac:dyDescent="0.25">
      <c r="A516" s="575">
        <f t="shared" si="23"/>
        <v>59779</v>
      </c>
      <c r="B516" s="600" t="str">
        <f>+asset_level_drivers!$B$1</f>
        <v>Farmar</v>
      </c>
      <c r="C516" s="588">
        <v>54</v>
      </c>
      <c r="D516" s="589">
        <v>4.9898983877511656</v>
      </c>
      <c r="E516" s="589">
        <v>43.850876437094058</v>
      </c>
      <c r="F516" s="589">
        <v>5.4813595546367573</v>
      </c>
      <c r="G516" s="589">
        <v>6.4245478398951921</v>
      </c>
      <c r="H516" s="589">
        <v>3.7394986350379735</v>
      </c>
      <c r="I516" s="589">
        <v>23.660964910360967</v>
      </c>
      <c r="J516" s="589">
        <v>4.1078064080487788</v>
      </c>
      <c r="K516" s="590">
        <v>166.01806987200283</v>
      </c>
      <c r="L516" s="571">
        <f t="shared" si="22"/>
        <v>0</v>
      </c>
      <c r="M516" s="571">
        <v>0</v>
      </c>
      <c r="N516" s="571">
        <v>0</v>
      </c>
      <c r="O516" s="582">
        <v>0</v>
      </c>
      <c r="P516" s="599">
        <v>0</v>
      </c>
      <c r="Q516" s="566">
        <v>2.5</v>
      </c>
    </row>
    <row r="517" spans="1:17" x14ac:dyDescent="0.25">
      <c r="A517" s="567">
        <f t="shared" si="23"/>
        <v>59809</v>
      </c>
      <c r="B517" s="596" t="str">
        <f>+asset_level_drivers!$B$1</f>
        <v>Farmar</v>
      </c>
      <c r="C517" s="591">
        <v>54</v>
      </c>
      <c r="D517" s="592">
        <v>4.80404743926956</v>
      </c>
      <c r="E517" s="592">
        <v>42.217631359878837</v>
      </c>
      <c r="F517" s="592">
        <v>5.2772039199848546</v>
      </c>
      <c r="G517" s="592">
        <v>6.185262744922599</v>
      </c>
      <c r="H517" s="592">
        <v>3.6002193723833495</v>
      </c>
      <c r="I517" s="592">
        <v>22.779701920841347</v>
      </c>
      <c r="J517" s="592">
        <v>3.954809361257178</v>
      </c>
      <c r="K517" s="484">
        <v>160.64473224840668</v>
      </c>
      <c r="L517" s="563">
        <f t="shared" si="22"/>
        <v>0</v>
      </c>
      <c r="M517" s="563">
        <v>0</v>
      </c>
      <c r="N517" s="563">
        <v>0</v>
      </c>
      <c r="O517" s="584">
        <v>0</v>
      </c>
      <c r="P517" s="599">
        <v>0</v>
      </c>
      <c r="Q517" s="574">
        <v>2.5</v>
      </c>
    </row>
    <row r="518" spans="1:17" x14ac:dyDescent="0.25">
      <c r="A518" s="575">
        <f t="shared" si="23"/>
        <v>59840</v>
      </c>
      <c r="B518" s="600" t="str">
        <f>+asset_level_drivers!$B$1</f>
        <v>Farmar</v>
      </c>
      <c r="C518" s="588">
        <v>54</v>
      </c>
      <c r="D518" s="589">
        <v>4.9385995711630466</v>
      </c>
      <c r="E518" s="589">
        <v>43.400066041211666</v>
      </c>
      <c r="F518" s="589">
        <v>5.4250082551514582</v>
      </c>
      <c r="G518" s="589">
        <v>6.3585000618246346</v>
      </c>
      <c r="H518" s="589">
        <v>3.7010545947582698</v>
      </c>
      <c r="I518" s="589">
        <v>23.417717572454254</v>
      </c>
      <c r="J518" s="589">
        <v>4.0655759674399752</v>
      </c>
      <c r="K518" s="590">
        <v>165.98114021180803</v>
      </c>
      <c r="L518" s="571">
        <f t="shared" si="22"/>
        <v>0</v>
      </c>
      <c r="M518" s="571">
        <v>0</v>
      </c>
      <c r="N518" s="571">
        <v>0</v>
      </c>
      <c r="O518" s="582">
        <v>0</v>
      </c>
      <c r="P518" s="599">
        <v>0</v>
      </c>
      <c r="Q518" s="566">
        <v>2.5</v>
      </c>
    </row>
    <row r="519" spans="1:17" x14ac:dyDescent="0.25">
      <c r="A519" s="567">
        <f t="shared" si="23"/>
        <v>59870</v>
      </c>
      <c r="B519" s="596" t="str">
        <f>+asset_level_drivers!$B$1</f>
        <v>Farmar</v>
      </c>
      <c r="C519" s="591">
        <v>54</v>
      </c>
      <c r="D519" s="592">
        <v>4.7546592695475933</v>
      </c>
      <c r="E519" s="592">
        <v>41.78361159441647</v>
      </c>
      <c r="F519" s="592">
        <v>5.2229514493020588</v>
      </c>
      <c r="G519" s="592">
        <v>6.1216749452436643</v>
      </c>
      <c r="H519" s="592">
        <v>3.5632071972024537</v>
      </c>
      <c r="I519" s="592">
        <v>22.545514436453431</v>
      </c>
      <c r="J519" s="592">
        <v>3.9141518118842771</v>
      </c>
      <c r="K519" s="484">
        <v>160.60917839451841</v>
      </c>
      <c r="L519" s="563">
        <f t="shared" si="22"/>
        <v>0</v>
      </c>
      <c r="M519" s="563">
        <v>0</v>
      </c>
      <c r="N519" s="563">
        <v>0</v>
      </c>
      <c r="O519" s="584">
        <v>0</v>
      </c>
      <c r="P519" s="605">
        <v>0</v>
      </c>
      <c r="Q519" s="574">
        <v>2.5</v>
      </c>
    </row>
    <row r="520" spans="1:17" x14ac:dyDescent="0.25">
      <c r="A520" s="575">
        <f t="shared" si="23"/>
        <v>59901</v>
      </c>
      <c r="B520" s="600" t="str">
        <f>+asset_level_drivers!$B$1</f>
        <v>Farmar</v>
      </c>
      <c r="C520" s="588">
        <v>53</v>
      </c>
      <c r="D520" s="589">
        <v>4.8878281337676492</v>
      </c>
      <c r="E520" s="589">
        <v>42.953890216622128</v>
      </c>
      <c r="F520" s="589">
        <v>5.369236277077766</v>
      </c>
      <c r="G520" s="589">
        <v>6.2931312901396028</v>
      </c>
      <c r="H520" s="589">
        <v>3.6630057797152502</v>
      </c>
      <c r="I520" s="589">
        <v>23.17697094690827</v>
      </c>
      <c r="J520" s="589">
        <v>4.0237796782826862</v>
      </c>
      <c r="K520" s="590">
        <v>162.39861273795677</v>
      </c>
      <c r="L520" s="571">
        <f t="shared" si="22"/>
        <v>0</v>
      </c>
      <c r="M520" s="571">
        <v>0</v>
      </c>
      <c r="N520" s="571">
        <v>0</v>
      </c>
      <c r="O520" s="582">
        <v>0</v>
      </c>
      <c r="P520" s="599">
        <v>0</v>
      </c>
      <c r="Q520" s="566">
        <v>2.5</v>
      </c>
    </row>
    <row r="521" spans="1:17" x14ac:dyDescent="0.25">
      <c r="A521" s="567">
        <f t="shared" si="23"/>
        <v>59932</v>
      </c>
      <c r="B521" s="596" t="str">
        <f>+asset_level_drivers!$B$1</f>
        <v>Farmar</v>
      </c>
      <c r="C521" s="591">
        <v>51</v>
      </c>
      <c r="D521" s="592">
        <v>4.8622266240815408</v>
      </c>
      <c r="E521" s="592">
        <v>42.728905948291192</v>
      </c>
      <c r="F521" s="592">
        <v>5.341113243536399</v>
      </c>
      <c r="G521" s="592">
        <v>6.2601690710771658</v>
      </c>
      <c r="H521" s="592">
        <v>3.6438196554524556</v>
      </c>
      <c r="I521" s="592">
        <v>23.055574402280524</v>
      </c>
      <c r="J521" s="592">
        <v>4.0027038892848132</v>
      </c>
      <c r="K521" s="484">
        <v>156.43978840556895</v>
      </c>
      <c r="L521" s="563">
        <f t="shared" si="22"/>
        <v>0</v>
      </c>
      <c r="M521" s="563">
        <v>0</v>
      </c>
      <c r="N521" s="563">
        <v>0</v>
      </c>
      <c r="O521" s="584">
        <v>0</v>
      </c>
      <c r="P521" s="606">
        <v>0</v>
      </c>
      <c r="Q521" s="574">
        <v>2.5</v>
      </c>
    </row>
    <row r="522" spans="1:17" x14ac:dyDescent="0.25">
      <c r="A522" s="575">
        <f t="shared" si="23"/>
        <v>59961</v>
      </c>
      <c r="B522" s="600" t="str">
        <f>+asset_level_drivers!$B$1</f>
        <v>Farmar</v>
      </c>
      <c r="C522" s="588">
        <v>51</v>
      </c>
      <c r="D522" s="589">
        <v>4.5254761558252872</v>
      </c>
      <c r="E522" s="589">
        <v>39.769566493618861</v>
      </c>
      <c r="F522" s="589">
        <v>4.9711958117023576</v>
      </c>
      <c r="G522" s="589">
        <v>5.8265992214929412</v>
      </c>
      <c r="H522" s="589">
        <v>3.3914542126041924</v>
      </c>
      <c r="I522" s="589">
        <v>21.458780160430042</v>
      </c>
      <c r="J522" s="589">
        <v>3.7254826667413266</v>
      </c>
      <c r="K522" s="590">
        <v>146.33052787379216</v>
      </c>
      <c r="L522" s="571">
        <f t="shared" si="22"/>
        <v>0</v>
      </c>
      <c r="M522" s="571">
        <v>0</v>
      </c>
      <c r="N522" s="571">
        <v>0</v>
      </c>
      <c r="O522" s="582">
        <v>0</v>
      </c>
      <c r="P522" s="606">
        <v>0</v>
      </c>
      <c r="Q522" s="566">
        <v>2.5</v>
      </c>
    </row>
    <row r="523" spans="1:17" x14ac:dyDescent="0.25">
      <c r="A523" s="567">
        <f t="shared" si="23"/>
        <v>59992</v>
      </c>
      <c r="B523" s="596" t="str">
        <f>+asset_level_drivers!$B$1</f>
        <v>Farmar</v>
      </c>
      <c r="C523" s="591">
        <v>50</v>
      </c>
      <c r="D523" s="592">
        <v>4.8130556309405348</v>
      </c>
      <c r="E523" s="592">
        <v>42.296794715357983</v>
      </c>
      <c r="F523" s="592">
        <v>5.2870993394197479</v>
      </c>
      <c r="G523" s="592">
        <v>6.1968608885812966</v>
      </c>
      <c r="H523" s="592">
        <v>3.6069702353950022</v>
      </c>
      <c r="I523" s="592">
        <v>22.822416719914184</v>
      </c>
      <c r="J523" s="592">
        <v>3.9622251249851015</v>
      </c>
      <c r="K523" s="484">
        <v>153.43771749877931</v>
      </c>
      <c r="L523" s="563">
        <f t="shared" si="22"/>
        <v>0</v>
      </c>
      <c r="M523" s="563">
        <v>0</v>
      </c>
      <c r="N523" s="563">
        <v>0</v>
      </c>
      <c r="O523" s="584">
        <v>0</v>
      </c>
      <c r="P523" s="606">
        <v>0</v>
      </c>
      <c r="Q523" s="574">
        <v>2.5</v>
      </c>
    </row>
    <row r="524" spans="1:17" x14ac:dyDescent="0.25">
      <c r="A524" s="575">
        <f t="shared" si="23"/>
        <v>60022</v>
      </c>
      <c r="B524" s="600" t="str">
        <f>+asset_level_drivers!$B$1</f>
        <v>Farmar</v>
      </c>
      <c r="C524" s="588">
        <v>48</v>
      </c>
      <c r="D524" s="589">
        <v>4.6337912683025753</v>
      </c>
      <c r="E524" s="589">
        <v>40.721432091766012</v>
      </c>
      <c r="F524" s="589">
        <v>5.0901790114707515</v>
      </c>
      <c r="G524" s="589">
        <v>5.9660560937221687</v>
      </c>
      <c r="H524" s="589">
        <v>3.4726270509644031</v>
      </c>
      <c r="I524" s="589">
        <v>21.972385824605269</v>
      </c>
      <c r="J524" s="589">
        <v>3.8146503167717483</v>
      </c>
      <c r="K524" s="590">
        <v>142.14851816277755</v>
      </c>
      <c r="L524" s="571">
        <f t="shared" si="22"/>
        <v>0</v>
      </c>
      <c r="M524" s="571">
        <v>0</v>
      </c>
      <c r="N524" s="571">
        <v>0</v>
      </c>
      <c r="O524" s="582">
        <v>0</v>
      </c>
      <c r="P524" s="606">
        <v>0</v>
      </c>
      <c r="Q524" s="566">
        <v>2.5</v>
      </c>
    </row>
    <row r="525" spans="1:17" x14ac:dyDescent="0.25">
      <c r="A525" s="567">
        <f t="shared" si="23"/>
        <v>60053</v>
      </c>
      <c r="B525" s="596" t="str">
        <f>+asset_level_drivers!$B$1</f>
        <v>Farmar</v>
      </c>
      <c r="C525" s="591">
        <v>47</v>
      </c>
      <c r="D525" s="592">
        <v>4.7635748522047257</v>
      </c>
      <c r="E525" s="592">
        <v>41.861961108382445</v>
      </c>
      <c r="F525" s="592">
        <v>5.2327451385478057</v>
      </c>
      <c r="G525" s="592">
        <v>6.1331538537996755</v>
      </c>
      <c r="H525" s="592">
        <v>3.5698886577425637</v>
      </c>
      <c r="I525" s="592">
        <v>22.58779010461145</v>
      </c>
      <c r="J525" s="592">
        <v>3.9214913376061542</v>
      </c>
      <c r="K525" s="484">
        <v>143.846169320759</v>
      </c>
      <c r="L525" s="563">
        <f t="shared" si="22"/>
        <v>0</v>
      </c>
      <c r="M525" s="563">
        <v>0</v>
      </c>
      <c r="N525" s="563">
        <v>0</v>
      </c>
      <c r="O525" s="584">
        <v>0</v>
      </c>
      <c r="P525" s="606">
        <v>0</v>
      </c>
      <c r="Q525" s="574">
        <v>2.5</v>
      </c>
    </row>
    <row r="526" spans="1:17" x14ac:dyDescent="0.25">
      <c r="A526" s="575">
        <f t="shared" si="23"/>
        <v>60083</v>
      </c>
      <c r="B526" s="600" t="str">
        <f>+asset_level_drivers!$B$1</f>
        <v>Farmar</v>
      </c>
      <c r="C526" s="588">
        <v>47</v>
      </c>
      <c r="D526" s="589">
        <v>4.5861534228184127</v>
      </c>
      <c r="E526" s="589">
        <v>40.302794052723065</v>
      </c>
      <c r="F526" s="589">
        <v>5.0378492565903832</v>
      </c>
      <c r="G526" s="589">
        <v>5.9047218553232774</v>
      </c>
      <c r="H526" s="589">
        <v>3.4369265928946628</v>
      </c>
      <c r="I526" s="589">
        <v>21.746497980239212</v>
      </c>
      <c r="J526" s="589">
        <v>3.7754336771248633</v>
      </c>
      <c r="K526" s="590">
        <v>139.19042876394172</v>
      </c>
      <c r="L526" s="571">
        <f t="shared" si="22"/>
        <v>0</v>
      </c>
      <c r="M526" s="571">
        <v>0</v>
      </c>
      <c r="N526" s="571">
        <v>0</v>
      </c>
      <c r="O526" s="582">
        <v>0</v>
      </c>
      <c r="P526" s="606">
        <v>0</v>
      </c>
      <c r="Q526" s="566">
        <v>2.5</v>
      </c>
    </row>
    <row r="527" spans="1:17" x14ac:dyDescent="0.25">
      <c r="A527" s="567">
        <f t="shared" si="23"/>
        <v>60114</v>
      </c>
      <c r="B527" s="596" t="str">
        <f>+asset_level_drivers!$B$1</f>
        <v>Farmar</v>
      </c>
      <c r="C527" s="591">
        <v>46</v>
      </c>
      <c r="D527" s="592">
        <v>4.7146027622620945</v>
      </c>
      <c r="E527" s="592">
        <v>41.431597822799198</v>
      </c>
      <c r="F527" s="592">
        <v>5.1789497278498997</v>
      </c>
      <c r="G527" s="592">
        <v>6.0701017613113164</v>
      </c>
      <c r="H527" s="592">
        <v>3.5331882984837524</v>
      </c>
      <c r="I527" s="592">
        <v>22.355575576048935</v>
      </c>
      <c r="J527" s="592">
        <v>3.881176315286273</v>
      </c>
      <c r="K527" s="484">
        <v>140.27640638291206</v>
      </c>
      <c r="L527" s="563">
        <f t="shared" si="22"/>
        <v>0</v>
      </c>
      <c r="M527" s="563">
        <v>0</v>
      </c>
      <c r="N527" s="563">
        <v>0</v>
      </c>
      <c r="O527" s="584">
        <v>0</v>
      </c>
      <c r="P527" s="599">
        <v>0</v>
      </c>
      <c r="Q527" s="574">
        <v>2.5</v>
      </c>
    </row>
    <row r="528" spans="1:17" x14ac:dyDescent="0.25">
      <c r="A528" s="575">
        <f t="shared" si="23"/>
        <v>60145</v>
      </c>
      <c r="B528" s="600" t="str">
        <f>+asset_level_drivers!$B$1</f>
        <v>Farmar</v>
      </c>
      <c r="C528" s="588">
        <v>46</v>
      </c>
      <c r="D528" s="589">
        <v>4.6899085739683892</v>
      </c>
      <c r="E528" s="589">
        <v>41.214587031102738</v>
      </c>
      <c r="F528" s="589">
        <v>5.1518233788878423</v>
      </c>
      <c r="G528" s="589">
        <v>6.0383077283006559</v>
      </c>
      <c r="H528" s="589">
        <v>3.5146821333793978</v>
      </c>
      <c r="I528" s="589">
        <v>22.238481343397382</v>
      </c>
      <c r="J528" s="589">
        <v>3.8608474554509344</v>
      </c>
      <c r="K528" s="590">
        <v>140.26061276044345</v>
      </c>
      <c r="L528" s="571">
        <f t="shared" si="22"/>
        <v>0</v>
      </c>
      <c r="M528" s="571">
        <v>0</v>
      </c>
      <c r="N528" s="571">
        <v>0</v>
      </c>
      <c r="O528" s="582">
        <v>0</v>
      </c>
      <c r="P528" s="599">
        <v>0</v>
      </c>
      <c r="Q528" s="566">
        <v>2.5</v>
      </c>
    </row>
    <row r="529" spans="1:17" x14ac:dyDescent="0.25">
      <c r="A529" s="567">
        <f t="shared" si="23"/>
        <v>60175</v>
      </c>
      <c r="B529" s="596" t="str">
        <f>+asset_level_drivers!$B$1</f>
        <v>Farmar</v>
      </c>
      <c r="C529" s="591">
        <v>46</v>
      </c>
      <c r="D529" s="592">
        <v>4.5152308773435408</v>
      </c>
      <c r="E529" s="592">
        <v>39.679531706162265</v>
      </c>
      <c r="F529" s="592">
        <v>4.9599414632702832</v>
      </c>
      <c r="G529" s="592">
        <v>5.8134083152615927</v>
      </c>
      <c r="H529" s="592">
        <v>3.3837762596839243</v>
      </c>
      <c r="I529" s="592">
        <v>21.410199376650763</v>
      </c>
      <c r="J529" s="592">
        <v>3.7170485028907567</v>
      </c>
      <c r="K529" s="484">
        <v>135.72087112426757</v>
      </c>
      <c r="L529" s="563">
        <f t="shared" si="22"/>
        <v>0</v>
      </c>
      <c r="M529" s="563">
        <v>0</v>
      </c>
      <c r="N529" s="563">
        <v>0</v>
      </c>
      <c r="O529" s="584">
        <v>0</v>
      </c>
      <c r="P529" s="599">
        <v>0</v>
      </c>
      <c r="Q529" s="574">
        <v>2.5</v>
      </c>
    </row>
    <row r="530" spans="1:17" x14ac:dyDescent="0.25">
      <c r="A530" s="575">
        <f t="shared" si="23"/>
        <v>60206</v>
      </c>
      <c r="B530" s="600" t="str">
        <f>+asset_level_drivers!$B$1</f>
        <v>Farmar</v>
      </c>
      <c r="C530" s="588">
        <v>46</v>
      </c>
      <c r="D530" s="589">
        <v>4.6416938126535223</v>
      </c>
      <c r="E530" s="589">
        <v>40.790879096278026</v>
      </c>
      <c r="F530" s="589">
        <v>5.0988598870347532</v>
      </c>
      <c r="G530" s="589">
        <v>5.9762307045646148</v>
      </c>
      <c r="H530" s="589">
        <v>3.47854932663363</v>
      </c>
      <c r="I530" s="589">
        <v>22.009857895186244</v>
      </c>
      <c r="J530" s="589">
        <v>3.821155884580945</v>
      </c>
      <c r="K530" s="590">
        <v>140.22926887311434</v>
      </c>
      <c r="L530" s="571">
        <f t="shared" si="22"/>
        <v>0</v>
      </c>
      <c r="M530" s="571">
        <v>0</v>
      </c>
      <c r="N530" s="571">
        <v>0</v>
      </c>
      <c r="O530" s="582">
        <v>0</v>
      </c>
      <c r="P530" s="599">
        <v>0</v>
      </c>
      <c r="Q530" s="566">
        <v>2.5</v>
      </c>
    </row>
    <row r="531" spans="1:17" x14ac:dyDescent="0.25">
      <c r="A531" s="567">
        <f t="shared" si="23"/>
        <v>60236</v>
      </c>
      <c r="B531" s="596" t="str">
        <f>+asset_level_drivers!$B$1</f>
        <v>Farmar</v>
      </c>
      <c r="C531" s="591">
        <v>46</v>
      </c>
      <c r="D531" s="592">
        <v>4.4688118959082406</v>
      </c>
      <c r="E531" s="592">
        <v>39.271604958743644</v>
      </c>
      <c r="F531" s="592">
        <v>4.9089506198429556</v>
      </c>
      <c r="G531" s="592">
        <v>5.753643377431974</v>
      </c>
      <c r="H531" s="592">
        <v>3.3489892351338337</v>
      </c>
      <c r="I531" s="592">
        <v>21.190091108791719</v>
      </c>
      <c r="J531" s="592">
        <v>3.6788352619430071</v>
      </c>
      <c r="K531" s="484">
        <v>135.69069487320752</v>
      </c>
      <c r="L531" s="563">
        <f t="shared" si="22"/>
        <v>0</v>
      </c>
      <c r="M531" s="563">
        <v>0</v>
      </c>
      <c r="N531" s="563">
        <v>0</v>
      </c>
      <c r="O531" s="584">
        <v>0</v>
      </c>
      <c r="P531" s="605">
        <v>0</v>
      </c>
      <c r="Q531" s="574">
        <v>2.5</v>
      </c>
    </row>
    <row r="532" spans="1:17" x14ac:dyDescent="0.25">
      <c r="A532" s="575">
        <f t="shared" si="23"/>
        <v>60267</v>
      </c>
      <c r="B532" s="600" t="str">
        <f>+asset_level_drivers!$B$1</f>
        <v>Farmar</v>
      </c>
      <c r="C532" s="588">
        <v>44</v>
      </c>
      <c r="D532" s="589">
        <v>4.5939747247983043</v>
      </c>
      <c r="E532" s="589">
        <v>40.371527104987145</v>
      </c>
      <c r="F532" s="589">
        <v>5.0464408881233931</v>
      </c>
      <c r="G532" s="589">
        <v>5.9147918657386436</v>
      </c>
      <c r="H532" s="589">
        <v>3.4427879844111353</v>
      </c>
      <c r="I532" s="589">
        <v>21.783584817947808</v>
      </c>
      <c r="J532" s="589">
        <v>3.7818723642270506</v>
      </c>
      <c r="K532" s="590">
        <v>134.25880259905364</v>
      </c>
      <c r="L532" s="571">
        <f t="shared" si="22"/>
        <v>0</v>
      </c>
      <c r="M532" s="571">
        <v>0</v>
      </c>
      <c r="N532" s="571">
        <v>0</v>
      </c>
      <c r="O532" s="582">
        <v>0</v>
      </c>
      <c r="P532" s="599">
        <v>0</v>
      </c>
      <c r="Q532" s="566">
        <v>2.5</v>
      </c>
    </row>
    <row r="533" spans="1:17" x14ac:dyDescent="0.25">
      <c r="A533" s="567">
        <f t="shared" si="23"/>
        <v>60298</v>
      </c>
      <c r="B533" s="596" t="str">
        <f>+asset_level_drivers!$B$1</f>
        <v>Farmar</v>
      </c>
      <c r="C533" s="591">
        <v>42</v>
      </c>
      <c r="D533" s="592">
        <v>4.5699123631128407</v>
      </c>
      <c r="E533" s="592">
        <v>40.160068761143918</v>
      </c>
      <c r="F533" s="592">
        <v>5.0200085951429898</v>
      </c>
      <c r="G533" s="592">
        <v>5.883811316281002</v>
      </c>
      <c r="H533" s="592">
        <v>3.4247553188764099</v>
      </c>
      <c r="I533" s="592">
        <v>21.669486563586691</v>
      </c>
      <c r="J533" s="592">
        <v>3.7620636395115783</v>
      </c>
      <c r="K533" s="484">
        <v>128.31436843149285</v>
      </c>
      <c r="L533" s="563">
        <f t="shared" si="22"/>
        <v>0</v>
      </c>
      <c r="M533" s="563">
        <v>0</v>
      </c>
      <c r="N533" s="563">
        <v>0</v>
      </c>
      <c r="O533" s="584">
        <v>0</v>
      </c>
      <c r="P533" s="606">
        <v>0</v>
      </c>
      <c r="Q533" s="574">
        <v>2.5</v>
      </c>
    </row>
    <row r="534" spans="1:17" x14ac:dyDescent="0.25">
      <c r="A534" s="575">
        <f t="shared" si="23"/>
        <v>60326</v>
      </c>
      <c r="B534" s="600" t="str">
        <f>+asset_level_drivers!$B$1</f>
        <v>Farmar</v>
      </c>
      <c r="C534" s="588">
        <v>42</v>
      </c>
      <c r="D534" s="589">
        <v>4.107085514193372</v>
      </c>
      <c r="E534" s="589">
        <v>36.092778931443561</v>
      </c>
      <c r="F534" s="589">
        <v>4.5115973664304452</v>
      </c>
      <c r="G534" s="589">
        <v>5.2879167706593009</v>
      </c>
      <c r="H534" s="589">
        <v>3.07790649845919</v>
      </c>
      <c r="I534" s="589">
        <v>19.474866757552419</v>
      </c>
      <c r="J534" s="589">
        <v>3.3810532565195177</v>
      </c>
      <c r="K534" s="590">
        <v>115.88367626792505</v>
      </c>
      <c r="L534" s="571">
        <f t="shared" si="22"/>
        <v>0</v>
      </c>
      <c r="M534" s="571">
        <v>0</v>
      </c>
      <c r="N534" s="571">
        <v>0</v>
      </c>
      <c r="O534" s="582">
        <v>0</v>
      </c>
      <c r="P534" s="606">
        <v>0</v>
      </c>
      <c r="Q534" s="566">
        <v>2.5</v>
      </c>
    </row>
    <row r="535" spans="1:17" x14ac:dyDescent="0.25">
      <c r="A535" s="567">
        <f t="shared" si="23"/>
        <v>60357</v>
      </c>
      <c r="B535" s="596" t="str">
        <f>+asset_level_drivers!$B$1</f>
        <v>Farmar</v>
      </c>
      <c r="C535" s="591">
        <v>42</v>
      </c>
      <c r="D535" s="592">
        <v>4.5244639064334269</v>
      </c>
      <c r="E535" s="592">
        <v>39.76067091708542</v>
      </c>
      <c r="F535" s="592">
        <v>4.9700838646356775</v>
      </c>
      <c r="G535" s="592">
        <v>5.8252959395142803</v>
      </c>
      <c r="H535" s="592">
        <v>3.3906956189565798</v>
      </c>
      <c r="I535" s="592">
        <v>21.453980303703869</v>
      </c>
      <c r="J535" s="592">
        <v>3.7246493582819218</v>
      </c>
      <c r="K535" s="484">
        <v>128.28527545888801</v>
      </c>
      <c r="L535" s="563">
        <f t="shared" si="22"/>
        <v>0</v>
      </c>
      <c r="M535" s="563">
        <v>0</v>
      </c>
      <c r="N535" s="563">
        <v>0</v>
      </c>
      <c r="O535" s="584">
        <v>0</v>
      </c>
      <c r="P535" s="606">
        <v>0</v>
      </c>
      <c r="Q535" s="574">
        <v>2.5</v>
      </c>
    </row>
    <row r="536" spans="1:17" x14ac:dyDescent="0.25">
      <c r="A536" s="575">
        <f t="shared" si="23"/>
        <v>60387</v>
      </c>
      <c r="B536" s="600" t="str">
        <f>+asset_level_drivers!$B$1</f>
        <v>Farmar</v>
      </c>
      <c r="C536" s="588">
        <v>42</v>
      </c>
      <c r="D536" s="589">
        <v>4.355948268830816</v>
      </c>
      <c r="E536" s="589">
        <v>38.279767333887015</v>
      </c>
      <c r="F536" s="589">
        <v>4.7849709167358769</v>
      </c>
      <c r="G536" s="589">
        <v>5.608330243738342</v>
      </c>
      <c r="H536" s="589">
        <v>3.2644076772332782</v>
      </c>
      <c r="I536" s="589">
        <v>20.654917421392927</v>
      </c>
      <c r="J536" s="589">
        <v>3.5859231634362723</v>
      </c>
      <c r="K536" s="590">
        <v>124.13307130110891</v>
      </c>
      <c r="L536" s="571">
        <f t="shared" si="22"/>
        <v>0</v>
      </c>
      <c r="M536" s="571">
        <v>0</v>
      </c>
      <c r="N536" s="571">
        <v>0</v>
      </c>
      <c r="O536" s="582">
        <v>0</v>
      </c>
      <c r="P536" s="606">
        <v>0</v>
      </c>
      <c r="Q536" s="566">
        <v>2.5</v>
      </c>
    </row>
    <row r="537" spans="1:17" x14ac:dyDescent="0.25">
      <c r="A537" s="567">
        <f t="shared" si="23"/>
        <v>60418</v>
      </c>
      <c r="B537" s="596" t="str">
        <f>+asset_level_drivers!$B$1</f>
        <v>Farmar</v>
      </c>
      <c r="C537" s="591">
        <v>42</v>
      </c>
      <c r="D537" s="592">
        <v>4.469535958708116</v>
      </c>
      <c r="E537" s="592">
        <v>39.024669390571191</v>
      </c>
      <c r="F537" s="592">
        <v>4.8780836738213988</v>
      </c>
      <c r="G537" s="592">
        <v>5.7520854222759805</v>
      </c>
      <c r="H537" s="592">
        <v>3.349531857776904</v>
      </c>
      <c r="I537" s="592">
        <v>21.056850127347936</v>
      </c>
      <c r="J537" s="592">
        <v>3.6557031471090169</v>
      </c>
      <c r="K537" s="484">
        <v>128.25647966886822</v>
      </c>
      <c r="L537" s="563">
        <f t="shared" si="22"/>
        <v>0</v>
      </c>
      <c r="M537" s="563">
        <v>0</v>
      </c>
      <c r="N537" s="563">
        <v>0</v>
      </c>
      <c r="O537" s="584">
        <v>0</v>
      </c>
      <c r="P537" s="606">
        <v>0</v>
      </c>
      <c r="Q537" s="574">
        <v>2.5</v>
      </c>
    </row>
    <row r="538" spans="1:17" x14ac:dyDescent="0.25">
      <c r="A538" s="575">
        <f t="shared" si="23"/>
        <v>60448</v>
      </c>
      <c r="B538" s="600" t="str">
        <f>+asset_level_drivers!$B$1</f>
        <v>Farmar</v>
      </c>
      <c r="C538" s="588">
        <v>42</v>
      </c>
      <c r="D538" s="589">
        <v>4.2972002779459952</v>
      </c>
      <c r="E538" s="589">
        <v>37.371674925062585</v>
      </c>
      <c r="F538" s="589">
        <v>4.6714593656328232</v>
      </c>
      <c r="G538" s="589">
        <v>5.5297238384403435</v>
      </c>
      <c r="H538" s="589">
        <v>3.2203811230524786</v>
      </c>
      <c r="I538" s="589">
        <v>20.1649308038761</v>
      </c>
      <c r="J538" s="589">
        <v>3.5008560423396009</v>
      </c>
      <c r="K538" s="590">
        <v>124.10534792849892</v>
      </c>
      <c r="L538" s="571">
        <f t="shared" si="22"/>
        <v>0</v>
      </c>
      <c r="M538" s="571">
        <v>0</v>
      </c>
      <c r="N538" s="571">
        <v>0</v>
      </c>
      <c r="O538" s="582">
        <v>0</v>
      </c>
      <c r="P538" s="606">
        <v>0</v>
      </c>
      <c r="Q538" s="566">
        <v>2.5</v>
      </c>
    </row>
    <row r="539" spans="1:17" x14ac:dyDescent="0.25">
      <c r="A539" s="567">
        <f t="shared" si="23"/>
        <v>60479</v>
      </c>
      <c r="B539" s="596" t="str">
        <f>+asset_level_drivers!$B$1</f>
        <v>Farmar</v>
      </c>
      <c r="C539" s="591">
        <v>41</v>
      </c>
      <c r="D539" s="592">
        <v>4.4175565953797689</v>
      </c>
      <c r="E539" s="592">
        <v>38.418383684124301</v>
      </c>
      <c r="F539" s="592">
        <v>4.8022979605155376</v>
      </c>
      <c r="G539" s="592">
        <v>5.6846007709944315</v>
      </c>
      <c r="H539" s="592">
        <v>3.3105778063890767</v>
      </c>
      <c r="I539" s="592">
        <v>20.729711744002913</v>
      </c>
      <c r="J539" s="592">
        <v>3.5989082888893948</v>
      </c>
      <c r="K539" s="484">
        <v>125.26078530401932</v>
      </c>
      <c r="L539" s="563">
        <f t="shared" si="22"/>
        <v>0</v>
      </c>
      <c r="M539" s="563">
        <v>0</v>
      </c>
      <c r="N539" s="563">
        <v>0</v>
      </c>
      <c r="O539" s="584">
        <v>0</v>
      </c>
      <c r="P539" s="599">
        <v>0</v>
      </c>
      <c r="Q539" s="574">
        <v>2.5</v>
      </c>
    </row>
    <row r="540" spans="1:17" x14ac:dyDescent="0.25">
      <c r="A540" s="575">
        <f t="shared" si="23"/>
        <v>60510</v>
      </c>
      <c r="B540" s="600" t="str">
        <f>+asset_level_drivers!$B$1</f>
        <v>Farmar</v>
      </c>
      <c r="C540" s="588">
        <v>41</v>
      </c>
      <c r="D540" s="589">
        <v>4.3944182781430516</v>
      </c>
      <c r="E540" s="589">
        <v>38.21715553226084</v>
      </c>
      <c r="F540" s="589">
        <v>4.777144441532605</v>
      </c>
      <c r="G540" s="589">
        <v>5.6548259185017296</v>
      </c>
      <c r="H540" s="589">
        <v>3.2932376325017336</v>
      </c>
      <c r="I540" s="589">
        <v>20.621133475400956</v>
      </c>
      <c r="J540" s="589">
        <v>3.580057895034888</v>
      </c>
      <c r="K540" s="590">
        <v>125.24682860203794</v>
      </c>
      <c r="L540" s="571">
        <f t="shared" si="22"/>
        <v>0</v>
      </c>
      <c r="M540" s="571">
        <v>0</v>
      </c>
      <c r="N540" s="571">
        <v>0</v>
      </c>
      <c r="O540" s="582">
        <v>0</v>
      </c>
      <c r="P540" s="599">
        <v>0</v>
      </c>
      <c r="Q540" s="566">
        <v>2.5</v>
      </c>
    </row>
    <row r="541" spans="1:17" x14ac:dyDescent="0.25">
      <c r="A541" s="567">
        <f t="shared" si="23"/>
        <v>60540</v>
      </c>
      <c r="B541" s="596" t="str">
        <f>+asset_level_drivers!$B$1</f>
        <v>Farmar</v>
      </c>
      <c r="C541" s="591">
        <v>41</v>
      </c>
      <c r="D541" s="592">
        <v>4.2218646361133025</v>
      </c>
      <c r="E541" s="592">
        <v>36.419746602643556</v>
      </c>
      <c r="F541" s="592">
        <v>4.5524683253304445</v>
      </c>
      <c r="G541" s="592">
        <v>5.4208348124749035</v>
      </c>
      <c r="H541" s="592">
        <v>3.1639235545988593</v>
      </c>
      <c r="I541" s="592">
        <v>19.651291295068418</v>
      </c>
      <c r="J541" s="592">
        <v>3.4116825165049334</v>
      </c>
      <c r="K541" s="484">
        <v>121.19316916616339</v>
      </c>
      <c r="L541" s="563">
        <f t="shared" si="22"/>
        <v>0</v>
      </c>
      <c r="M541" s="563">
        <v>0</v>
      </c>
      <c r="N541" s="563">
        <v>0</v>
      </c>
      <c r="O541" s="584">
        <v>0</v>
      </c>
      <c r="P541" s="599">
        <v>0</v>
      </c>
      <c r="Q541" s="574">
        <v>2.5</v>
      </c>
    </row>
    <row r="542" spans="1:17" x14ac:dyDescent="0.25">
      <c r="A542" s="575">
        <f t="shared" si="23"/>
        <v>60571</v>
      </c>
      <c r="B542" s="600" t="str">
        <f>+asset_level_drivers!$B$1</f>
        <v>Farmar</v>
      </c>
      <c r="C542" s="588">
        <v>41</v>
      </c>
      <c r="D542" s="589">
        <v>4.3348114970462603</v>
      </c>
      <c r="E542" s="589">
        <v>37.247070087375768</v>
      </c>
      <c r="F542" s="589">
        <v>4.655883760921971</v>
      </c>
      <c r="G542" s="589">
        <v>5.5606167482586057</v>
      </c>
      <c r="H542" s="589">
        <v>3.2485674890980891</v>
      </c>
      <c r="I542" s="589">
        <v>20.097696784131973</v>
      </c>
      <c r="J542" s="589">
        <v>3.4891834694673558</v>
      </c>
      <c r="K542" s="590">
        <v>125.21912820755807</v>
      </c>
      <c r="L542" s="571">
        <f t="shared" si="22"/>
        <v>0</v>
      </c>
      <c r="M542" s="571">
        <v>0</v>
      </c>
      <c r="N542" s="571">
        <v>0</v>
      </c>
      <c r="O542" s="582">
        <v>0</v>
      </c>
      <c r="P542" s="599">
        <v>0</v>
      </c>
      <c r="Q542" s="566">
        <v>2.5</v>
      </c>
    </row>
    <row r="543" spans="1:17" x14ac:dyDescent="0.25">
      <c r="A543" s="567">
        <f t="shared" si="23"/>
        <v>60601</v>
      </c>
      <c r="B543" s="596" t="str">
        <f>+asset_level_drivers!$B$1</f>
        <v>Farmar</v>
      </c>
      <c r="C543" s="591">
        <v>40</v>
      </c>
      <c r="D543" s="592">
        <v>4.1733595464024278</v>
      </c>
      <c r="E543" s="592">
        <v>35.859786666751482</v>
      </c>
      <c r="F543" s="592">
        <v>4.4824733333439353</v>
      </c>
      <c r="G543" s="592">
        <v>5.3535091447558747</v>
      </c>
      <c r="H543" s="592">
        <v>3.127573171751092</v>
      </c>
      <c r="I543" s="592">
        <v>19.349149274865994</v>
      </c>
      <c r="J543" s="592">
        <v>3.3592273046642354</v>
      </c>
      <c r="K543" s="484">
        <v>118.28627823679071</v>
      </c>
      <c r="L543" s="563">
        <f t="shared" si="22"/>
        <v>0</v>
      </c>
      <c r="M543" s="563">
        <v>0</v>
      </c>
      <c r="N543" s="563">
        <v>0</v>
      </c>
      <c r="O543" s="584">
        <v>0</v>
      </c>
      <c r="P543" s="605">
        <v>0</v>
      </c>
      <c r="Q543" s="574">
        <v>2.5</v>
      </c>
    </row>
    <row r="544" spans="1:17" x14ac:dyDescent="0.25">
      <c r="A544" s="575">
        <f t="shared" si="23"/>
        <v>60632</v>
      </c>
      <c r="B544" s="600" t="str">
        <f>+asset_level_drivers!$B$1</f>
        <v>Farmar</v>
      </c>
      <c r="C544" s="588">
        <v>40</v>
      </c>
      <c r="D544" s="589">
        <v>4.2902473230588232</v>
      </c>
      <c r="E544" s="589">
        <v>36.8641503426526</v>
      </c>
      <c r="F544" s="589">
        <v>4.608018792831575</v>
      </c>
      <c r="G544" s="589">
        <v>5.5034506425554062</v>
      </c>
      <c r="H544" s="589">
        <v>3.2151704828170211</v>
      </c>
      <c r="I544" s="589">
        <v>19.891081742893821</v>
      </c>
      <c r="J544" s="589">
        <v>3.4533128025857325</v>
      </c>
      <c r="K544" s="590">
        <v>122.21570967222515</v>
      </c>
      <c r="L544" s="571">
        <f t="shared" si="22"/>
        <v>0</v>
      </c>
      <c r="M544" s="571">
        <v>0</v>
      </c>
      <c r="N544" s="571">
        <v>0</v>
      </c>
      <c r="O544" s="582">
        <v>0</v>
      </c>
      <c r="P544" s="599">
        <v>0</v>
      </c>
      <c r="Q544" s="566">
        <v>2.5</v>
      </c>
    </row>
    <row r="545" spans="1:17" x14ac:dyDescent="0.25">
      <c r="A545" s="567">
        <f t="shared" si="23"/>
        <v>60663</v>
      </c>
      <c r="B545" s="596" t="str">
        <f>+asset_level_drivers!$B$1</f>
        <v>Farmar</v>
      </c>
      <c r="C545" s="591">
        <v>40</v>
      </c>
      <c r="D545" s="592">
        <v>4.2677758274604605</v>
      </c>
      <c r="E545" s="592">
        <v>36.671062968012947</v>
      </c>
      <c r="F545" s="592">
        <v>4.5838828710016184</v>
      </c>
      <c r="G545" s="592">
        <v>5.4746246198160415</v>
      </c>
      <c r="H545" s="592">
        <v>3.198330034257264</v>
      </c>
      <c r="I545" s="592">
        <v>19.786896057972871</v>
      </c>
      <c r="J545" s="592">
        <v>3.4352250100647348</v>
      </c>
      <c r="K545" s="484">
        <v>122.20233531068502</v>
      </c>
      <c r="L545" s="563">
        <f t="shared" si="22"/>
        <v>0</v>
      </c>
      <c r="M545" s="563">
        <v>0</v>
      </c>
      <c r="N545" s="563">
        <v>0</v>
      </c>
      <c r="O545" s="584">
        <v>0</v>
      </c>
      <c r="P545" s="606">
        <v>0</v>
      </c>
      <c r="Q545" s="574">
        <v>2.5</v>
      </c>
    </row>
    <row r="546" spans="1:17" x14ac:dyDescent="0.25">
      <c r="A546" s="575">
        <f t="shared" si="23"/>
        <v>60691</v>
      </c>
      <c r="B546" s="600" t="str">
        <f>+asset_level_drivers!$B$1</f>
        <v>Farmar</v>
      </c>
      <c r="C546" s="588">
        <v>39</v>
      </c>
      <c r="D546" s="589">
        <v>3.8355484495226855</v>
      </c>
      <c r="E546" s="589">
        <v>32.957129051688625</v>
      </c>
      <c r="F546" s="589">
        <v>4.1196411314610781</v>
      </c>
      <c r="G546" s="589">
        <v>4.9201712604351089</v>
      </c>
      <c r="H546" s="589">
        <v>2.8744128791921506</v>
      </c>
      <c r="I546" s="589">
        <v>17.782939302408128</v>
      </c>
      <c r="J546" s="589">
        <v>3.0873158511125225</v>
      </c>
      <c r="K546" s="590">
        <v>107.69639885992753</v>
      </c>
      <c r="L546" s="571">
        <f t="shared" si="22"/>
        <v>0</v>
      </c>
      <c r="M546" s="571">
        <v>0</v>
      </c>
      <c r="N546" s="571">
        <v>0</v>
      </c>
      <c r="O546" s="582">
        <v>0</v>
      </c>
      <c r="P546" s="606">
        <v>0</v>
      </c>
      <c r="Q546" s="566">
        <v>2.5</v>
      </c>
    </row>
    <row r="547" spans="1:17" x14ac:dyDescent="0.25">
      <c r="A547" s="567">
        <f t="shared" si="23"/>
        <v>60722</v>
      </c>
      <c r="B547" s="596" t="str">
        <f>+asset_level_drivers!$B$1</f>
        <v>Farmar</v>
      </c>
      <c r="C547" s="591">
        <v>39</v>
      </c>
      <c r="D547" s="592">
        <v>4.2253321634687131</v>
      </c>
      <c r="E547" s="592">
        <v>36.306363804383395</v>
      </c>
      <c r="F547" s="592">
        <v>4.5382954755479243</v>
      </c>
      <c r="G547" s="592">
        <v>5.42017866547293</v>
      </c>
      <c r="H547" s="592">
        <v>3.1665221673971367</v>
      </c>
      <c r="I547" s="592">
        <v>19.590112440070595</v>
      </c>
      <c r="J547" s="592">
        <v>3.4010611875122567</v>
      </c>
      <c r="K547" s="484">
        <v>119.22217489142166</v>
      </c>
      <c r="L547" s="563">
        <f t="shared" si="22"/>
        <v>0</v>
      </c>
      <c r="M547" s="563">
        <v>0</v>
      </c>
      <c r="N547" s="563">
        <v>0</v>
      </c>
      <c r="O547" s="584">
        <v>0</v>
      </c>
      <c r="P547" s="606">
        <v>0</v>
      </c>
      <c r="Q547" s="574">
        <v>2.5</v>
      </c>
    </row>
    <row r="548" spans="1:17" x14ac:dyDescent="0.25">
      <c r="A548" s="575">
        <f t="shared" si="23"/>
        <v>60752</v>
      </c>
      <c r="B548" s="600" t="str">
        <f>+asset_level_drivers!$B$1</f>
        <v>Farmar</v>
      </c>
      <c r="C548" s="588">
        <v>39</v>
      </c>
      <c r="D548" s="589">
        <v>4.0679578184999547</v>
      </c>
      <c r="E548" s="589">
        <v>34.954117400813224</v>
      </c>
      <c r="F548" s="589">
        <v>4.3692646751016531</v>
      </c>
      <c r="G548" s="589">
        <v>5.2183017398035254</v>
      </c>
      <c r="H548" s="589">
        <v>3.0485836639507995</v>
      </c>
      <c r="I548" s="589">
        <v>18.860470131759282</v>
      </c>
      <c r="J548" s="589">
        <v>3.2743871756526532</v>
      </c>
      <c r="K548" s="590">
        <v>115.36366206520482</v>
      </c>
      <c r="L548" s="571">
        <f t="shared" si="22"/>
        <v>0</v>
      </c>
      <c r="M548" s="571">
        <v>0</v>
      </c>
      <c r="N548" s="571">
        <v>0</v>
      </c>
      <c r="O548" s="582">
        <v>0</v>
      </c>
      <c r="P548" s="606">
        <v>0</v>
      </c>
      <c r="Q548" s="566">
        <v>2.5</v>
      </c>
    </row>
    <row r="549" spans="1:17" x14ac:dyDescent="0.25">
      <c r="A549" s="567">
        <f t="shared" si="23"/>
        <v>60783</v>
      </c>
      <c r="B549" s="596" t="str">
        <f>+asset_level_drivers!$B$1</f>
        <v>Farmar</v>
      </c>
      <c r="C549" s="591">
        <v>39</v>
      </c>
      <c r="D549" s="592">
        <v>4.1818934954163556</v>
      </c>
      <c r="E549" s="592">
        <v>35.933115021922276</v>
      </c>
      <c r="F549" s="592">
        <v>4.4916393777402845</v>
      </c>
      <c r="G549" s="592">
        <v>5.3644563381560078</v>
      </c>
      <c r="H549" s="592">
        <v>3.1339686307783556</v>
      </c>
      <c r="I549" s="592">
        <v>19.388715636581015</v>
      </c>
      <c r="J549" s="592">
        <v>3.3660964646842038</v>
      </c>
      <c r="K549" s="484">
        <v>119.19612846976831</v>
      </c>
      <c r="L549" s="563">
        <f t="shared" si="22"/>
        <v>0</v>
      </c>
      <c r="M549" s="563">
        <v>0</v>
      </c>
      <c r="N549" s="563">
        <v>0</v>
      </c>
      <c r="O549" s="584">
        <v>0</v>
      </c>
      <c r="P549" s="606">
        <v>0</v>
      </c>
      <c r="Q549" s="574">
        <v>2.5</v>
      </c>
    </row>
    <row r="550" spans="1:17" x14ac:dyDescent="0.25">
      <c r="A550" s="575">
        <f t="shared" si="23"/>
        <v>60813</v>
      </c>
      <c r="B550" s="600" t="str">
        <f>+asset_level_drivers!$B$1</f>
        <v>Farmar</v>
      </c>
      <c r="C550" s="588">
        <v>38</v>
      </c>
      <c r="D550" s="589">
        <v>4.0261370426436249</v>
      </c>
      <c r="E550" s="589">
        <v>34.594770432563628</v>
      </c>
      <c r="F550" s="589">
        <v>4.3243463040704535</v>
      </c>
      <c r="G550" s="589">
        <v>5.1646548149480491</v>
      </c>
      <c r="H550" s="589">
        <v>3.0172425980455562</v>
      </c>
      <c r="I550" s="589">
        <v>18.66657444033347</v>
      </c>
      <c r="J550" s="589">
        <v>3.2407247292245605</v>
      </c>
      <c r="K550" s="590">
        <v>111.88179154647024</v>
      </c>
      <c r="L550" s="571">
        <f t="shared" si="22"/>
        <v>0</v>
      </c>
      <c r="M550" s="571">
        <v>0</v>
      </c>
      <c r="N550" s="571">
        <v>0</v>
      </c>
      <c r="O550" s="582">
        <v>0</v>
      </c>
      <c r="P550" s="606">
        <v>0</v>
      </c>
      <c r="Q550" s="566">
        <v>2.5</v>
      </c>
    </row>
    <row r="551" spans="1:17" x14ac:dyDescent="0.25">
      <c r="A551" s="567">
        <f t="shared" si="23"/>
        <v>60844</v>
      </c>
      <c r="B551" s="596" t="str">
        <f>+asset_level_drivers!$B$1</f>
        <v>Farmar</v>
      </c>
      <c r="C551" s="591">
        <v>9</v>
      </c>
      <c r="D551" s="592">
        <v>4.1389014000374882</v>
      </c>
      <c r="E551" s="592">
        <v>35.563703436013064</v>
      </c>
      <c r="F551" s="592">
        <v>4.445462929501633</v>
      </c>
      <c r="G551" s="592">
        <v>5.3093068660831504</v>
      </c>
      <c r="H551" s="592">
        <v>3.1017497618768681</v>
      </c>
      <c r="I551" s="592">
        <v>19.189389299644109</v>
      </c>
      <c r="J551" s="592">
        <v>3.3314911978548807</v>
      </c>
      <c r="K551" s="484">
        <v>6.6094608049016239</v>
      </c>
      <c r="L551" s="563">
        <f t="shared" si="22"/>
        <v>0</v>
      </c>
      <c r="M551" s="563">
        <v>0</v>
      </c>
      <c r="N551" s="563">
        <v>0</v>
      </c>
      <c r="O551" s="584">
        <v>0</v>
      </c>
      <c r="P551" s="599">
        <v>0</v>
      </c>
      <c r="Q551" s="574">
        <v>2.5</v>
      </c>
    </row>
    <row r="552" spans="1:17" x14ac:dyDescent="0.25">
      <c r="A552" s="575">
        <f t="shared" si="23"/>
        <v>60875</v>
      </c>
      <c r="B552" s="600" t="str">
        <f>+asset_level_drivers!$B$1</f>
        <v>Farmar</v>
      </c>
      <c r="C552" s="588">
        <v>9</v>
      </c>
      <c r="D552" s="589">
        <v>4.117222625461598</v>
      </c>
      <c r="E552" s="589">
        <v>35.37742755374429</v>
      </c>
      <c r="F552" s="589">
        <v>4.4221784442180363</v>
      </c>
      <c r="G552" s="589">
        <v>5.2814977313434683</v>
      </c>
      <c r="H552" s="589">
        <v>3.0855033893786148</v>
      </c>
      <c r="I552" s="589">
        <v>19.088878945641707</v>
      </c>
      <c r="J552" s="589">
        <v>3.314041483618352</v>
      </c>
      <c r="K552" s="590">
        <v>6.6088498878353521</v>
      </c>
      <c r="L552" s="571">
        <f t="shared" si="22"/>
        <v>0</v>
      </c>
      <c r="M552" s="571">
        <v>0</v>
      </c>
      <c r="N552" s="571">
        <v>0</v>
      </c>
      <c r="O552" s="582">
        <v>0</v>
      </c>
      <c r="P552" s="599">
        <v>0</v>
      </c>
      <c r="Q552" s="566">
        <v>2.5</v>
      </c>
    </row>
    <row r="553" spans="1:17" x14ac:dyDescent="0.25">
      <c r="A553" s="567">
        <f t="shared" si="23"/>
        <v>60905</v>
      </c>
      <c r="B553" s="596" t="str">
        <f>+asset_level_drivers!$B$1</f>
        <v>Farmar</v>
      </c>
      <c r="C553" s="591">
        <v>8</v>
      </c>
      <c r="D553" s="592">
        <v>3.9638748675331699</v>
      </c>
      <c r="E553" s="592">
        <v>34.059779787246548</v>
      </c>
      <c r="F553" s="592">
        <v>4.2574724734058185</v>
      </c>
      <c r="G553" s="592">
        <v>5.0847860377371505</v>
      </c>
      <c r="H553" s="592">
        <v>2.9705824657647923</v>
      </c>
      <c r="I553" s="592">
        <v>18.37790529812424</v>
      </c>
      <c r="J553" s="592">
        <v>3.1906085587021247</v>
      </c>
      <c r="K553" s="484">
        <v>0.10514596355588814</v>
      </c>
      <c r="L553" s="563">
        <f t="shared" si="22"/>
        <v>0</v>
      </c>
      <c r="M553" s="563">
        <v>0</v>
      </c>
      <c r="N553" s="563">
        <v>0</v>
      </c>
      <c r="O553" s="584">
        <v>0</v>
      </c>
      <c r="P553" s="599">
        <v>0</v>
      </c>
      <c r="Q553" s="574">
        <v>2.5</v>
      </c>
    </row>
    <row r="554" spans="1:17" x14ac:dyDescent="0.25">
      <c r="A554" s="575">
        <f t="shared" si="23"/>
        <v>60936</v>
      </c>
      <c r="B554" s="600" t="str">
        <f>+asset_level_drivers!$B$1</f>
        <v>Farmar</v>
      </c>
      <c r="C554" s="588">
        <v>4</v>
      </c>
      <c r="D554" s="589">
        <v>4.0748953811163799</v>
      </c>
      <c r="E554" s="589">
        <v>35.01372873136372</v>
      </c>
      <c r="F554" s="589">
        <v>4.376716091420465</v>
      </c>
      <c r="G554" s="589">
        <v>5.2272011179895381</v>
      </c>
      <c r="H554" s="589">
        <v>3.0537827690063839</v>
      </c>
      <c r="I554" s="589">
        <v>18.892635089794695</v>
      </c>
      <c r="J554" s="589">
        <v>3.2799713697560238</v>
      </c>
      <c r="K554" s="590">
        <v>0.10804673400678132</v>
      </c>
      <c r="L554" s="571">
        <f t="shared" si="22"/>
        <v>0</v>
      </c>
      <c r="M554" s="571">
        <v>0</v>
      </c>
      <c r="N554" s="571">
        <v>0</v>
      </c>
      <c r="O554" s="582">
        <v>0</v>
      </c>
      <c r="P554" s="599">
        <v>0</v>
      </c>
      <c r="Q554" s="566">
        <v>2.5</v>
      </c>
    </row>
    <row r="555" spans="1:17" x14ac:dyDescent="0.25">
      <c r="A555" s="567">
        <f t="shared" si="23"/>
        <v>60966</v>
      </c>
      <c r="B555" s="596" t="str">
        <f>+asset_level_drivers!$B$1</f>
        <v>Farmar</v>
      </c>
      <c r="C555" s="591">
        <v>4</v>
      </c>
      <c r="D555" s="592">
        <v>3.9231241199219005</v>
      </c>
      <c r="E555" s="592">
        <v>33.70962708661262</v>
      </c>
      <c r="F555" s="592">
        <v>4.2137033858265776</v>
      </c>
      <c r="G555" s="592">
        <v>5.0325117255033485</v>
      </c>
      <c r="H555" s="592">
        <v>2.9400432937762022</v>
      </c>
      <c r="I555" s="592">
        <v>18.188970630538915</v>
      </c>
      <c r="J555" s="592">
        <v>3.1578074011352286</v>
      </c>
      <c r="K555" s="484">
        <v>0.10398001595547324</v>
      </c>
      <c r="L555" s="563">
        <f t="shared" si="22"/>
        <v>0</v>
      </c>
      <c r="M555" s="563">
        <v>0</v>
      </c>
      <c r="N555" s="563">
        <v>0</v>
      </c>
      <c r="O555" s="584">
        <v>0</v>
      </c>
      <c r="P555" s="605">
        <v>0</v>
      </c>
      <c r="Q555" s="574">
        <v>2.5</v>
      </c>
    </row>
    <row r="556" spans="1:17" x14ac:dyDescent="0.25">
      <c r="A556" s="575">
        <f t="shared" si="23"/>
        <v>60997</v>
      </c>
      <c r="B556" s="600" t="str">
        <f>+asset_level_drivers!$B$1</f>
        <v>Farmar</v>
      </c>
      <c r="C556" s="588">
        <v>4</v>
      </c>
      <c r="D556" s="589">
        <v>4.020390611557608</v>
      </c>
      <c r="E556" s="589">
        <v>34.130532260513256</v>
      </c>
      <c r="F556" s="589">
        <v>4.266316532564157</v>
      </c>
      <c r="G556" s="589">
        <v>5.1603817861214454</v>
      </c>
      <c r="H556" s="589">
        <v>3.0129361433780129</v>
      </c>
      <c r="I556" s="589">
        <v>18.416081770826814</v>
      </c>
      <c r="J556" s="589">
        <v>3.1972364185463227</v>
      </c>
      <c r="K556" s="590">
        <v>0.10684866302891781</v>
      </c>
      <c r="L556" s="571">
        <f t="shared" si="22"/>
        <v>0</v>
      </c>
      <c r="M556" s="571">
        <v>0</v>
      </c>
      <c r="N556" s="571">
        <v>0</v>
      </c>
      <c r="O556" s="582">
        <v>0</v>
      </c>
      <c r="P556" s="599">
        <v>0</v>
      </c>
      <c r="Q556" s="566">
        <v>2.5</v>
      </c>
    </row>
    <row r="557" spans="1:17" x14ac:dyDescent="0.25">
      <c r="A557" s="567">
        <f t="shared" si="23"/>
        <v>61028</v>
      </c>
      <c r="B557" s="596" t="str">
        <f>+asset_level_drivers!$B$1</f>
        <v>Farmar</v>
      </c>
      <c r="C557" s="591">
        <v>4</v>
      </c>
      <c r="D557" s="592">
        <v>3.997468931416476</v>
      </c>
      <c r="E557" s="592">
        <v>33.895849046762756</v>
      </c>
      <c r="F557" s="592">
        <v>4.2369811308453444</v>
      </c>
      <c r="G557" s="592">
        <v>5.1319548422852836</v>
      </c>
      <c r="H557" s="592">
        <v>2.9957583203163347</v>
      </c>
      <c r="I557" s="592">
        <v>18.289451889356442</v>
      </c>
      <c r="J557" s="592">
        <v>3.1752520641243822</v>
      </c>
      <c r="K557" s="484">
        <v>0.10625465126414049</v>
      </c>
      <c r="L557" s="563">
        <f t="shared" si="22"/>
        <v>0</v>
      </c>
      <c r="M557" s="563">
        <v>0</v>
      </c>
      <c r="N557" s="563">
        <v>0</v>
      </c>
      <c r="O557" s="584">
        <v>0</v>
      </c>
      <c r="P557" s="606">
        <v>0</v>
      </c>
      <c r="Q557" s="574">
        <v>2.5</v>
      </c>
    </row>
    <row r="558" spans="1:17" x14ac:dyDescent="0.25">
      <c r="A558" s="575">
        <f t="shared" si="23"/>
        <v>61056</v>
      </c>
      <c r="B558" s="600" t="str">
        <f>+asset_level_drivers!$B$1</f>
        <v>Farmar</v>
      </c>
      <c r="C558" s="588">
        <v>4</v>
      </c>
      <c r="D558" s="589">
        <v>3.5865378940123458</v>
      </c>
      <c r="E558" s="589">
        <v>30.428518625714322</v>
      </c>
      <c r="F558" s="589">
        <v>3.8035648282142902</v>
      </c>
      <c r="G558" s="589">
        <v>4.6056583060925265</v>
      </c>
      <c r="H558" s="589">
        <v>2.6878009364065538</v>
      </c>
      <c r="I558" s="589">
        <v>16.418556936031063</v>
      </c>
      <c r="J558" s="589">
        <v>2.8504439125053929</v>
      </c>
      <c r="K558" s="590">
        <v>9.5438414423089271E-2</v>
      </c>
      <c r="L558" s="571">
        <f t="shared" si="22"/>
        <v>0</v>
      </c>
      <c r="M558" s="571">
        <v>0</v>
      </c>
      <c r="N558" s="571">
        <v>0</v>
      </c>
      <c r="O558" s="582">
        <v>0</v>
      </c>
      <c r="P558" s="606">
        <v>0</v>
      </c>
      <c r="Q558" s="566">
        <v>2.5</v>
      </c>
    </row>
    <row r="559" spans="1:17" x14ac:dyDescent="0.25">
      <c r="A559" s="567">
        <f t="shared" si="23"/>
        <v>61087</v>
      </c>
      <c r="B559" s="596" t="str">
        <f>+asset_level_drivers!$B$1</f>
        <v>Farmar</v>
      </c>
      <c r="C559" s="591">
        <v>4</v>
      </c>
      <c r="D559" s="592">
        <v>3.9423338959626055</v>
      </c>
      <c r="E559" s="592">
        <v>33.423597817785719</v>
      </c>
      <c r="F559" s="592">
        <v>4.1779497272232149</v>
      </c>
      <c r="G559" s="592">
        <v>5.065068952078299</v>
      </c>
      <c r="H559" s="592">
        <v>2.9544393647382758</v>
      </c>
      <c r="I559" s="592">
        <v>18.034635551221673</v>
      </c>
      <c r="J559" s="592">
        <v>3.1310131165315407</v>
      </c>
      <c r="K559" s="484">
        <v>0.10507657676621487</v>
      </c>
      <c r="L559" s="563">
        <f t="shared" si="22"/>
        <v>0</v>
      </c>
      <c r="M559" s="563">
        <v>0</v>
      </c>
      <c r="N559" s="563">
        <v>0</v>
      </c>
      <c r="O559" s="584">
        <v>0</v>
      </c>
      <c r="P559" s="606">
        <v>0</v>
      </c>
      <c r="Q559" s="574">
        <v>2.5</v>
      </c>
    </row>
    <row r="560" spans="1:17" x14ac:dyDescent="0.25">
      <c r="A560" s="575">
        <f t="shared" si="23"/>
        <v>61117</v>
      </c>
      <c r="B560" s="600" t="str">
        <f>+asset_level_drivers!$B$1</f>
        <v>Farmar</v>
      </c>
      <c r="C560" s="588">
        <v>4</v>
      </c>
      <c r="D560" s="589">
        <v>3.7823961320122081</v>
      </c>
      <c r="E560" s="589">
        <v>31.645962200958525</v>
      </c>
      <c r="F560" s="589">
        <v>3.9557452751198157</v>
      </c>
      <c r="G560" s="589">
        <v>4.8637652145689483</v>
      </c>
      <c r="H560" s="589">
        <v>2.8345797997716473</v>
      </c>
      <c r="I560" s="589">
        <v>17.075462613971631</v>
      </c>
      <c r="J560" s="589">
        <v>2.9644900371478529</v>
      </c>
      <c r="K560" s="590">
        <v>0.10112175314049972</v>
      </c>
      <c r="L560" s="571">
        <f t="shared" si="22"/>
        <v>0</v>
      </c>
      <c r="M560" s="571">
        <v>0</v>
      </c>
      <c r="N560" s="571">
        <v>0</v>
      </c>
      <c r="O560" s="582">
        <v>0</v>
      </c>
      <c r="P560" s="606">
        <v>0</v>
      </c>
      <c r="Q560" s="566">
        <v>2.5</v>
      </c>
    </row>
    <row r="561" spans="1:17" x14ac:dyDescent="0.25">
      <c r="A561" s="567">
        <f t="shared" si="23"/>
        <v>61148</v>
      </c>
      <c r="B561" s="596" t="str">
        <f>+asset_level_drivers!$B$1</f>
        <v>Farmar</v>
      </c>
      <c r="C561" s="591">
        <v>4</v>
      </c>
      <c r="D561" s="592">
        <v>3.8883337751471272</v>
      </c>
      <c r="E561" s="592">
        <v>32.532304755607619</v>
      </c>
      <c r="F561" s="592">
        <v>4.0665380944509524</v>
      </c>
      <c r="G561" s="592">
        <v>4.9999899265265562</v>
      </c>
      <c r="H561" s="592">
        <v>2.9139709298344592</v>
      </c>
      <c r="I561" s="592">
        <v>17.553713490306951</v>
      </c>
      <c r="J561" s="592">
        <v>3.0475197031782901</v>
      </c>
      <c r="K561" s="484">
        <v>0.10391164536852587</v>
      </c>
      <c r="L561" s="563">
        <f t="shared" si="22"/>
        <v>0</v>
      </c>
      <c r="M561" s="563">
        <v>0</v>
      </c>
      <c r="N561" s="563">
        <v>0</v>
      </c>
      <c r="O561" s="584">
        <v>0</v>
      </c>
      <c r="P561" s="606">
        <v>0</v>
      </c>
      <c r="Q561" s="574">
        <v>2.5</v>
      </c>
    </row>
    <row r="562" spans="1:17" x14ac:dyDescent="0.25">
      <c r="A562" s="575">
        <f t="shared" si="23"/>
        <v>61178</v>
      </c>
      <c r="B562" s="600" t="str">
        <f>+asset_level_drivers!$B$1</f>
        <v>Farmar</v>
      </c>
      <c r="C562" s="588">
        <v>4</v>
      </c>
      <c r="D562" s="589">
        <v>3.7308995378390115</v>
      </c>
      <c r="E562" s="589">
        <v>31.114102500308295</v>
      </c>
      <c r="F562" s="589">
        <v>3.8892628125385369</v>
      </c>
      <c r="G562" s="589">
        <v>4.8006833665690207</v>
      </c>
      <c r="H562" s="589">
        <v>2.7959875422434211</v>
      </c>
      <c r="I562" s="589">
        <v>16.788482860388534</v>
      </c>
      <c r="J562" s="589">
        <v>2.9146671632618983</v>
      </c>
      <c r="K562" s="590">
        <v>0.10000069913111234</v>
      </c>
      <c r="L562" s="571">
        <f t="shared" si="22"/>
        <v>0</v>
      </c>
      <c r="M562" s="571">
        <v>0</v>
      </c>
      <c r="N562" s="571">
        <v>0</v>
      </c>
      <c r="O562" s="582">
        <v>0</v>
      </c>
      <c r="P562" s="606">
        <v>0</v>
      </c>
      <c r="Q562" s="566">
        <v>2.5</v>
      </c>
    </row>
    <row r="563" spans="1:17" x14ac:dyDescent="0.25">
      <c r="A563" s="567">
        <f t="shared" si="23"/>
        <v>61209</v>
      </c>
      <c r="B563" s="596" t="str">
        <f>+asset_level_drivers!$B$1</f>
        <v>Farmar</v>
      </c>
      <c r="C563" s="591">
        <v>4</v>
      </c>
      <c r="D563" s="592">
        <v>3.8339506664817367</v>
      </c>
      <c r="E563" s="592">
        <v>31.970345358633509</v>
      </c>
      <c r="F563" s="592">
        <v>3.9962931698291886</v>
      </c>
      <c r="G563" s="592">
        <v>4.9341783997686344</v>
      </c>
      <c r="H563" s="592">
        <v>2.8732154785566228</v>
      </c>
      <c r="I563" s="592">
        <v>17.250492605043085</v>
      </c>
      <c r="J563" s="592">
        <v>2.9948771883755354</v>
      </c>
      <c r="K563" s="484">
        <v>0.10275970049908287</v>
      </c>
      <c r="L563" s="563">
        <f t="shared" si="22"/>
        <v>0</v>
      </c>
      <c r="M563" s="563">
        <v>0</v>
      </c>
      <c r="N563" s="563">
        <v>0</v>
      </c>
      <c r="O563" s="584">
        <v>0</v>
      </c>
      <c r="P563" s="599">
        <v>0</v>
      </c>
      <c r="Q563" s="574">
        <v>2.5</v>
      </c>
    </row>
    <row r="564" spans="1:17" x14ac:dyDescent="0.25">
      <c r="A564" s="575">
        <f t="shared" si="23"/>
        <v>61240</v>
      </c>
      <c r="B564" s="600" t="str">
        <f>+asset_level_drivers!$B$1</f>
        <v>Farmar</v>
      </c>
      <c r="C564" s="588">
        <v>4</v>
      </c>
      <c r="D564" s="589">
        <v>3.8138691655712829</v>
      </c>
      <c r="E564" s="589">
        <v>31.802890799285816</v>
      </c>
      <c r="F564" s="589">
        <v>3.975361349910727</v>
      </c>
      <c r="G564" s="589">
        <v>4.9083341162480174</v>
      </c>
      <c r="H564" s="589">
        <v>2.8581661249608672</v>
      </c>
      <c r="I564" s="589">
        <v>17.160137821405186</v>
      </c>
      <c r="J564" s="589">
        <v>2.9791905939939562</v>
      </c>
      <c r="K564" s="590">
        <v>0.10218856613886984</v>
      </c>
      <c r="L564" s="571">
        <f t="shared" si="22"/>
        <v>0</v>
      </c>
      <c r="M564" s="571">
        <v>0</v>
      </c>
      <c r="N564" s="571">
        <v>0</v>
      </c>
      <c r="O564" s="582">
        <v>0</v>
      </c>
      <c r="P564" s="599">
        <v>0</v>
      </c>
      <c r="Q564" s="566">
        <v>2.5</v>
      </c>
    </row>
    <row r="565" spans="1:17" x14ac:dyDescent="0.25">
      <c r="A565" s="567">
        <f t="shared" si="23"/>
        <v>61270</v>
      </c>
      <c r="B565" s="596" t="str">
        <f>+asset_level_drivers!$B$1</f>
        <v>Farmar</v>
      </c>
      <c r="C565" s="591">
        <v>4</v>
      </c>
      <c r="D565" s="592">
        <v>3.6718199399696312</v>
      </c>
      <c r="E565" s="592">
        <v>30.618378218018595</v>
      </c>
      <c r="F565" s="592">
        <v>3.8272972772523244</v>
      </c>
      <c r="G565" s="592">
        <v>4.7255210647403914</v>
      </c>
      <c r="H565" s="592">
        <v>2.7517124772173562</v>
      </c>
      <c r="I565" s="592">
        <v>16.521000980857647</v>
      </c>
      <c r="J565" s="592">
        <v>2.8682293369544531</v>
      </c>
      <c r="K565" s="484">
        <v>9.8342532484154949E-2</v>
      </c>
      <c r="L565" s="563">
        <f t="shared" si="22"/>
        <v>0</v>
      </c>
      <c r="M565" s="563">
        <v>0</v>
      </c>
      <c r="N565" s="563">
        <v>0</v>
      </c>
      <c r="O565" s="584">
        <v>0</v>
      </c>
      <c r="P565" s="599">
        <v>0</v>
      </c>
      <c r="Q565" s="574">
        <v>2.5</v>
      </c>
    </row>
    <row r="566" spans="1:17" x14ac:dyDescent="0.25">
      <c r="A566" s="575">
        <f t="shared" si="23"/>
        <v>61301</v>
      </c>
      <c r="B566" s="600" t="str">
        <f>+asset_level_drivers!$B$1</f>
        <v>Farmar</v>
      </c>
      <c r="C566" s="588">
        <v>4</v>
      </c>
      <c r="D566" s="589">
        <v>3.7667125791591261</v>
      </c>
      <c r="E566" s="589">
        <v>31.227883148928274</v>
      </c>
      <c r="F566" s="589">
        <v>3.9034853936160343</v>
      </c>
      <c r="G566" s="589">
        <v>4.8494576051700076</v>
      </c>
      <c r="H566" s="589">
        <v>2.822826329073604</v>
      </c>
      <c r="I566" s="589">
        <v>16.8498763866579</v>
      </c>
      <c r="J566" s="589">
        <v>2.9253257615725521</v>
      </c>
      <c r="K566" s="590">
        <v>0.10105584383638282</v>
      </c>
      <c r="L566" s="571">
        <f t="shared" si="22"/>
        <v>0</v>
      </c>
      <c r="M566" s="571">
        <v>0</v>
      </c>
      <c r="N566" s="571">
        <v>0</v>
      </c>
      <c r="O566" s="582">
        <v>0</v>
      </c>
      <c r="P566" s="599">
        <v>0</v>
      </c>
      <c r="Q566" s="566">
        <v>2.5</v>
      </c>
    </row>
    <row r="567" spans="1:17" x14ac:dyDescent="0.25">
      <c r="A567" s="567">
        <f t="shared" si="23"/>
        <v>61331</v>
      </c>
      <c r="B567" s="596" t="str">
        <f>+asset_level_drivers!$B$1</f>
        <v>Farmar</v>
      </c>
      <c r="C567" s="591">
        <v>4</v>
      </c>
      <c r="D567" s="592">
        <v>3.6201015463962443</v>
      </c>
      <c r="E567" s="592">
        <v>29.89185386777822</v>
      </c>
      <c r="F567" s="592">
        <v>3.7364817334722775</v>
      </c>
      <c r="G567" s="592">
        <v>4.6629700616554608</v>
      </c>
      <c r="H567" s="592">
        <v>2.7129540001612336</v>
      </c>
      <c r="I567" s="592">
        <v>16.12898447960891</v>
      </c>
      <c r="J567" s="592">
        <v>2.8001709165987694</v>
      </c>
      <c r="K567" s="484">
        <v>5.18008964312704E-2</v>
      </c>
      <c r="L567" s="563">
        <f t="shared" si="22"/>
        <v>0</v>
      </c>
      <c r="M567" s="563">
        <v>0</v>
      </c>
      <c r="N567" s="563">
        <v>0</v>
      </c>
      <c r="O567" s="584">
        <v>0</v>
      </c>
      <c r="P567" s="605">
        <v>0</v>
      </c>
      <c r="Q567" s="574">
        <v>2.5</v>
      </c>
    </row>
    <row r="568" spans="1:17" x14ac:dyDescent="0.25">
      <c r="A568" s="575">
        <f t="shared" si="23"/>
        <v>61362</v>
      </c>
      <c r="B568" s="600" t="str">
        <f>+asset_level_drivers!$B$1</f>
        <v>Farmar</v>
      </c>
      <c r="C568" s="588">
        <v>4</v>
      </c>
      <c r="D568" s="589">
        <v>3.7214936302377239</v>
      </c>
      <c r="E568" s="589">
        <v>30.72906722068906</v>
      </c>
      <c r="F568" s="589">
        <v>3.8411334025861326</v>
      </c>
      <c r="G568" s="589">
        <v>4.793570887454309</v>
      </c>
      <c r="H568" s="589">
        <v>2.7889386254312778</v>
      </c>
      <c r="I568" s="589">
        <v>16.580726323221235</v>
      </c>
      <c r="J568" s="589">
        <v>2.8785983200036869</v>
      </c>
      <c r="K568" s="590">
        <v>5.3252303631682138E-2</v>
      </c>
      <c r="L568" s="571">
        <f t="shared" si="22"/>
        <v>0</v>
      </c>
      <c r="M568" s="571">
        <v>0</v>
      </c>
      <c r="N568" s="571">
        <v>0</v>
      </c>
      <c r="O568" s="582">
        <v>0</v>
      </c>
      <c r="P568" s="599">
        <v>0</v>
      </c>
      <c r="Q568" s="566">
        <v>2.5</v>
      </c>
    </row>
    <row r="569" spans="1:17" x14ac:dyDescent="0.25">
      <c r="A569" s="567">
        <f t="shared" si="23"/>
        <v>61393</v>
      </c>
      <c r="B569" s="596" t="str">
        <f>+asset_level_drivers!$B$1</f>
        <v>Farmar</v>
      </c>
      <c r="C569" s="591">
        <v>4</v>
      </c>
      <c r="D569" s="592">
        <v>3.7020011577922989</v>
      </c>
      <c r="E569" s="592">
        <v>30.568114239009088</v>
      </c>
      <c r="F569" s="592">
        <v>3.821014279876136</v>
      </c>
      <c r="G569" s="592">
        <v>4.7684630792147118</v>
      </c>
      <c r="H569" s="592">
        <v>2.7743306978866777</v>
      </c>
      <c r="I569" s="592">
        <v>16.493879647369475</v>
      </c>
      <c r="J569" s="592">
        <v>2.8635207721127562</v>
      </c>
      <c r="K569" s="484">
        <v>5.2978423432299963E-2</v>
      </c>
      <c r="L569" s="563">
        <f t="shared" si="22"/>
        <v>0</v>
      </c>
      <c r="M569" s="563">
        <v>0</v>
      </c>
      <c r="N569" s="563">
        <v>0</v>
      </c>
      <c r="O569" s="584">
        <v>0</v>
      </c>
      <c r="P569" s="606">
        <v>0</v>
      </c>
      <c r="Q569" s="574">
        <v>2.5</v>
      </c>
    </row>
    <row r="570" spans="1:17" x14ac:dyDescent="0.25">
      <c r="A570" s="575">
        <f t="shared" si="23"/>
        <v>61422</v>
      </c>
      <c r="B570" s="600" t="str">
        <f>+asset_level_drivers!$B$1</f>
        <v>Farmar</v>
      </c>
      <c r="C570" s="588">
        <v>4</v>
      </c>
      <c r="D570" s="589">
        <v>3.4456061520136911</v>
      </c>
      <c r="E570" s="589">
        <v>28.451012840906682</v>
      </c>
      <c r="F570" s="589">
        <v>3.5563766051133352</v>
      </c>
      <c r="G570" s="589">
        <v>4.4382065323796329</v>
      </c>
      <c r="H570" s="589">
        <v>2.5821847462790815</v>
      </c>
      <c r="I570" s="589">
        <v>15.351538468304625</v>
      </c>
      <c r="J570" s="589">
        <v>2.6651976507473312</v>
      </c>
      <c r="K570" s="590">
        <v>4.9305568356263006E-2</v>
      </c>
      <c r="L570" s="571">
        <f t="shared" si="22"/>
        <v>0</v>
      </c>
      <c r="M570" s="571">
        <v>0</v>
      </c>
      <c r="N570" s="571">
        <v>0</v>
      </c>
      <c r="O570" s="582">
        <v>0</v>
      </c>
      <c r="P570" s="606">
        <v>0</v>
      </c>
      <c r="Q570" s="566">
        <v>2.5</v>
      </c>
    </row>
    <row r="571" spans="1:17" x14ac:dyDescent="0.25">
      <c r="A571" s="567">
        <f t="shared" si="23"/>
        <v>61453</v>
      </c>
      <c r="B571" s="596" t="str">
        <f>+asset_level_drivers!$B$1</f>
        <v>Farmar</v>
      </c>
      <c r="C571" s="591">
        <v>4</v>
      </c>
      <c r="D571" s="592">
        <v>3.6645633566329021</v>
      </c>
      <c r="E571" s="592">
        <v>30.258983330105547</v>
      </c>
      <c r="F571" s="592">
        <v>3.7823729162631934</v>
      </c>
      <c r="G571" s="592">
        <v>4.7202403032106321</v>
      </c>
      <c r="H571" s="592">
        <v>2.7462742936364339</v>
      </c>
      <c r="I571" s="592">
        <v>16.327079433039273</v>
      </c>
      <c r="J571" s="592">
        <v>2.8345624015693178</v>
      </c>
      <c r="K571" s="484">
        <v>5.2434881530309972E-2</v>
      </c>
      <c r="L571" s="563">
        <f t="shared" si="22"/>
        <v>0</v>
      </c>
      <c r="M571" s="563">
        <v>0</v>
      </c>
      <c r="N571" s="563">
        <v>0</v>
      </c>
      <c r="O571" s="584">
        <v>0</v>
      </c>
      <c r="P571" s="606">
        <v>0</v>
      </c>
      <c r="Q571" s="574">
        <v>2.5</v>
      </c>
    </row>
    <row r="572" spans="1:17" x14ac:dyDescent="0.25">
      <c r="A572" s="575">
        <f t="shared" si="23"/>
        <v>61483</v>
      </c>
      <c r="B572" s="600" t="str">
        <f>+asset_level_drivers!$B$1</f>
        <v>Farmar</v>
      </c>
      <c r="C572" s="588">
        <v>4</v>
      </c>
      <c r="D572" s="589">
        <v>3.5280750912057419</v>
      </c>
      <c r="E572" s="589">
        <v>29.131974257972615</v>
      </c>
      <c r="F572" s="589">
        <v>3.6414967822465769</v>
      </c>
      <c r="G572" s="589">
        <v>4.5444328880610119</v>
      </c>
      <c r="H572" s="589">
        <v>2.6439881061027455</v>
      </c>
      <c r="I572" s="589">
        <v>15.718970216621456</v>
      </c>
      <c r="J572" s="589">
        <v>2.7289878848301137</v>
      </c>
      <c r="K572" s="590">
        <v>5.0482462142643174E-2</v>
      </c>
      <c r="L572" s="571">
        <f t="shared" si="22"/>
        <v>0</v>
      </c>
      <c r="M572" s="571">
        <v>0</v>
      </c>
      <c r="N572" s="571">
        <v>0</v>
      </c>
      <c r="O572" s="582">
        <v>0</v>
      </c>
      <c r="P572" s="606">
        <v>0</v>
      </c>
      <c r="Q572" s="566">
        <v>2.5</v>
      </c>
    </row>
    <row r="573" spans="1:17" x14ac:dyDescent="0.25">
      <c r="A573" s="567">
        <f t="shared" si="23"/>
        <v>61514</v>
      </c>
      <c r="B573" s="596" t="str">
        <f>+asset_level_drivers!$B$1</f>
        <v>Farmar</v>
      </c>
      <c r="C573" s="591">
        <v>4</v>
      </c>
      <c r="D573" s="592">
        <v>3.6268896909789121</v>
      </c>
      <c r="E573" s="592">
        <v>29.947904844053891</v>
      </c>
      <c r="F573" s="592">
        <v>3.7434881055067364</v>
      </c>
      <c r="G573" s="592">
        <v>4.6717137155433512</v>
      </c>
      <c r="H573" s="592">
        <v>2.7180411292826676</v>
      </c>
      <c r="I573" s="592">
        <v>16.159228349073018</v>
      </c>
      <c r="J573" s="592">
        <v>2.8054215883807325</v>
      </c>
      <c r="K573" s="484">
        <v>5.1896922538155005E-2</v>
      </c>
      <c r="L573" s="563">
        <f t="shared" si="22"/>
        <v>0</v>
      </c>
      <c r="M573" s="563">
        <v>0</v>
      </c>
      <c r="N573" s="563">
        <v>0</v>
      </c>
      <c r="O573" s="584">
        <v>0</v>
      </c>
      <c r="P573" s="606">
        <v>0</v>
      </c>
      <c r="Q573" s="574">
        <v>2.5</v>
      </c>
    </row>
    <row r="574" spans="1:17" x14ac:dyDescent="0.25">
      <c r="A574" s="575">
        <f t="shared" si="23"/>
        <v>61544</v>
      </c>
      <c r="B574" s="600" t="str">
        <f>+asset_level_drivers!$B$1</f>
        <v>Farmar</v>
      </c>
      <c r="C574" s="588">
        <v>4</v>
      </c>
      <c r="D574" s="589">
        <v>3.4918045977112637</v>
      </c>
      <c r="E574" s="589">
        <v>28.832482026230792</v>
      </c>
      <c r="F574" s="589">
        <v>3.604060253278849</v>
      </c>
      <c r="G574" s="589">
        <v>4.4977136943802618</v>
      </c>
      <c r="H574" s="589">
        <v>2.6168064983073447</v>
      </c>
      <c r="I574" s="589">
        <v>15.557370819712375</v>
      </c>
      <c r="J574" s="589">
        <v>2.7009324339778429</v>
      </c>
      <c r="K574" s="590">
        <v>4.9964532099272076E-2</v>
      </c>
      <c r="L574" s="571">
        <f t="shared" si="22"/>
        <v>0</v>
      </c>
      <c r="M574" s="571">
        <v>0</v>
      </c>
      <c r="N574" s="571">
        <v>0</v>
      </c>
      <c r="O574" s="582">
        <v>0</v>
      </c>
      <c r="P574" s="606">
        <v>0</v>
      </c>
      <c r="Q574" s="566">
        <v>2.5</v>
      </c>
    </row>
    <row r="575" spans="1:17" x14ac:dyDescent="0.25">
      <c r="A575" s="567">
        <f t="shared" si="23"/>
        <v>61575</v>
      </c>
      <c r="B575" s="596" t="str">
        <f>+asset_level_drivers!$B$1</f>
        <v>Farmar</v>
      </c>
      <c r="C575" s="591">
        <v>3</v>
      </c>
      <c r="D575" s="592">
        <v>3.5896033306999926</v>
      </c>
      <c r="E575" s="592">
        <v>29.640024410744516</v>
      </c>
      <c r="F575" s="592">
        <v>3.7050030513430645</v>
      </c>
      <c r="G575" s="592">
        <v>4.6236860070776364</v>
      </c>
      <c r="H575" s="592">
        <v>2.6900982169157901</v>
      </c>
      <c r="I575" s="592">
        <v>15.993102863768977</v>
      </c>
      <c r="J575" s="592">
        <v>2.7765803582932254</v>
      </c>
      <c r="K575" s="484">
        <v>5.1364479353553372E-2</v>
      </c>
      <c r="L575" s="563">
        <f t="shared" si="22"/>
        <v>0</v>
      </c>
      <c r="M575" s="563">
        <v>0</v>
      </c>
      <c r="N575" s="563">
        <v>0</v>
      </c>
      <c r="O575" s="584">
        <v>0</v>
      </c>
      <c r="P575" s="599">
        <v>0</v>
      </c>
      <c r="Q575" s="574">
        <v>2.5</v>
      </c>
    </row>
    <row r="576" spans="1:17" x14ac:dyDescent="0.25">
      <c r="A576" s="575">
        <f t="shared" si="23"/>
        <v>61606</v>
      </c>
      <c r="B576" s="600" t="str">
        <f>+asset_level_drivers!$B$1</f>
        <v>Farmar</v>
      </c>
      <c r="C576" s="588">
        <v>3</v>
      </c>
      <c r="D576" s="589">
        <v>3.5708016744378996</v>
      </c>
      <c r="E576" s="589">
        <v>29.484775627182792</v>
      </c>
      <c r="F576" s="589">
        <v>3.685596953397849</v>
      </c>
      <c r="G576" s="589">
        <v>4.5994680233718679</v>
      </c>
      <c r="H576" s="589">
        <v>2.6760079965415362</v>
      </c>
      <c r="I576" s="589">
        <v>15.909334047300741</v>
      </c>
      <c r="J576" s="589">
        <v>2.7620371609897121</v>
      </c>
      <c r="K576" s="590">
        <v>5.110031109107168E-2</v>
      </c>
      <c r="L576" s="571">
        <f t="shared" si="22"/>
        <v>0</v>
      </c>
      <c r="M576" s="571">
        <v>0</v>
      </c>
      <c r="N576" s="571">
        <v>0</v>
      </c>
      <c r="O576" s="582">
        <v>0</v>
      </c>
      <c r="P576" s="599">
        <v>0</v>
      </c>
      <c r="Q576" s="566">
        <v>2.5</v>
      </c>
    </row>
    <row r="577" spans="1:17" x14ac:dyDescent="0.25">
      <c r="A577" s="567">
        <f t="shared" si="23"/>
        <v>61636</v>
      </c>
      <c r="B577" s="596" t="str">
        <f>+asset_level_drivers!$B$1</f>
        <v>Farmar</v>
      </c>
      <c r="C577" s="591">
        <v>3</v>
      </c>
      <c r="D577" s="592">
        <v>3.4378056038836355</v>
      </c>
      <c r="E577" s="592">
        <v>28.386602259653998</v>
      </c>
      <c r="F577" s="592">
        <v>3.5483252824567497</v>
      </c>
      <c r="G577" s="592">
        <v>4.4281588246202572</v>
      </c>
      <c r="H577" s="592">
        <v>2.5763389079837578</v>
      </c>
      <c r="I577" s="592">
        <v>15.316783940534535</v>
      </c>
      <c r="J577" s="592">
        <v>2.6591638785650238</v>
      </c>
      <c r="K577" s="484">
        <v>4.9197583324030826E-2</v>
      </c>
      <c r="L577" s="563">
        <f t="shared" si="22"/>
        <v>0</v>
      </c>
      <c r="M577" s="563">
        <v>0</v>
      </c>
      <c r="N577" s="563">
        <v>0</v>
      </c>
      <c r="O577" s="584">
        <v>0</v>
      </c>
      <c r="P577" s="599">
        <v>0</v>
      </c>
      <c r="Q577" s="574">
        <v>2.5</v>
      </c>
    </row>
    <row r="578" spans="1:17" x14ac:dyDescent="0.25">
      <c r="A578" s="575">
        <f t="shared" si="23"/>
        <v>61667</v>
      </c>
      <c r="B578" s="600" t="str">
        <f>+asset_level_drivers!$B$1</f>
        <v>Farmar</v>
      </c>
      <c r="C578" s="588">
        <v>3</v>
      </c>
      <c r="D578" s="589">
        <v>3.5340919288810611</v>
      </c>
      <c r="E578" s="589">
        <v>29.181656409209275</v>
      </c>
      <c r="F578" s="589">
        <v>3.6477070511511593</v>
      </c>
      <c r="G578" s="589">
        <v>4.5521830391505844</v>
      </c>
      <c r="H578" s="589">
        <v>2.648497207195732</v>
      </c>
      <c r="I578" s="589">
        <v>15.745777608687341</v>
      </c>
      <c r="J578" s="589">
        <v>2.7336419459526633</v>
      </c>
      <c r="K578" s="590">
        <v>5.0576036490892116E-2</v>
      </c>
      <c r="L578" s="571">
        <f t="shared" ref="L578:L641" si="24">+P578+O578</f>
        <v>0</v>
      </c>
      <c r="M578" s="571">
        <v>0</v>
      </c>
      <c r="N578" s="571">
        <v>0</v>
      </c>
      <c r="O578" s="582">
        <v>0</v>
      </c>
      <c r="P578" s="599">
        <v>0</v>
      </c>
      <c r="Q578" s="566">
        <v>2.5</v>
      </c>
    </row>
    <row r="579" spans="1:17" x14ac:dyDescent="0.25">
      <c r="A579" s="567">
        <f t="shared" ref="A579:A642" si="25">+EOMONTH(A578,1)</f>
        <v>61697</v>
      </c>
      <c r="B579" s="596" t="str">
        <f>+asset_level_drivers!$B$1</f>
        <v>Farmar</v>
      </c>
      <c r="C579" s="591">
        <v>3</v>
      </c>
      <c r="D579" s="592">
        <v>3.4024631288601093</v>
      </c>
      <c r="E579" s="592">
        <v>28.094772849578071</v>
      </c>
      <c r="F579" s="592">
        <v>3.5118466061972589</v>
      </c>
      <c r="G579" s="592">
        <v>4.3826349903239841</v>
      </c>
      <c r="H579" s="592">
        <v>2.5498527700227598</v>
      </c>
      <c r="I579" s="592">
        <v>15.159319233038364</v>
      </c>
      <c r="J579" s="592">
        <v>2.631826255735827</v>
      </c>
      <c r="K579" s="484">
        <v>4.8692831302943988E-2</v>
      </c>
      <c r="L579" s="563">
        <f t="shared" si="24"/>
        <v>0</v>
      </c>
      <c r="M579" s="563">
        <v>0</v>
      </c>
      <c r="N579" s="563">
        <v>0</v>
      </c>
      <c r="O579" s="584">
        <v>0</v>
      </c>
      <c r="P579" s="605">
        <v>0</v>
      </c>
      <c r="Q579" s="574">
        <v>2.5</v>
      </c>
    </row>
    <row r="580" spans="1:17" x14ac:dyDescent="0.25">
      <c r="A580" s="575">
        <f t="shared" si="25"/>
        <v>61728</v>
      </c>
      <c r="B580" s="600" t="str">
        <f>+asset_level_drivers!$B$1</f>
        <v>Farmar</v>
      </c>
      <c r="C580" s="588">
        <v>3</v>
      </c>
      <c r="D580" s="589">
        <v>3.4977595790859688</v>
      </c>
      <c r="E580" s="589">
        <v>28.881653418460541</v>
      </c>
      <c r="F580" s="589">
        <v>3.6102066773075676</v>
      </c>
      <c r="G580" s="589">
        <v>4.5053841697840999</v>
      </c>
      <c r="H580" s="589">
        <v>2.621269243435993</v>
      </c>
      <c r="I580" s="589">
        <v>15.583902617493218</v>
      </c>
      <c r="J580" s="589">
        <v>2.7055386488703501</v>
      </c>
      <c r="K580" s="590">
        <v>5.0057147967187972E-2</v>
      </c>
      <c r="L580" s="571">
        <f t="shared" si="24"/>
        <v>0</v>
      </c>
      <c r="M580" s="571">
        <v>0</v>
      </c>
      <c r="N580" s="571">
        <v>0</v>
      </c>
      <c r="O580" s="582">
        <v>0</v>
      </c>
      <c r="P580" s="599">
        <v>0</v>
      </c>
      <c r="Q580" s="566">
        <v>2.5</v>
      </c>
    </row>
    <row r="581" spans="1:17" x14ac:dyDescent="0.25">
      <c r="A581" s="567">
        <f t="shared" si="25"/>
        <v>61759</v>
      </c>
      <c r="B581" s="596" t="str">
        <f>+asset_level_drivers!$B$1</f>
        <v>Farmar</v>
      </c>
      <c r="C581" s="591">
        <v>3</v>
      </c>
      <c r="D581" s="592">
        <v>3.4794389828433023</v>
      </c>
      <c r="E581" s="592">
        <v>28.730376837230651</v>
      </c>
      <c r="F581" s="592">
        <v>3.5912971046538313</v>
      </c>
      <c r="G581" s="592">
        <v>4.4817858284962018</v>
      </c>
      <c r="H581" s="592">
        <v>2.6075395360714686</v>
      </c>
      <c r="I581" s="592">
        <v>15.502277113716239</v>
      </c>
      <c r="J581" s="592">
        <v>2.6913675544646249</v>
      </c>
      <c r="K581" s="484">
        <v>4.9799703353329713E-2</v>
      </c>
      <c r="L581" s="563">
        <f t="shared" si="24"/>
        <v>0</v>
      </c>
      <c r="M581" s="563">
        <v>0</v>
      </c>
      <c r="N581" s="563">
        <v>0</v>
      </c>
      <c r="O581" s="584">
        <v>0</v>
      </c>
      <c r="P581" s="606">
        <v>0</v>
      </c>
      <c r="Q581" s="574">
        <v>2.5</v>
      </c>
    </row>
    <row r="582" spans="1:17" x14ac:dyDescent="0.25">
      <c r="A582" s="575">
        <f t="shared" si="25"/>
        <v>61787</v>
      </c>
      <c r="B582" s="600" t="str">
        <f>+asset_level_drivers!$B$1</f>
        <v>Farmar</v>
      </c>
      <c r="C582" s="588">
        <v>3</v>
      </c>
      <c r="D582" s="589">
        <v>3.1270519669712287</v>
      </c>
      <c r="E582" s="589">
        <v>25.820651502632888</v>
      </c>
      <c r="F582" s="589">
        <v>3.227581437829111</v>
      </c>
      <c r="G582" s="589">
        <v>4.0278841674327914</v>
      </c>
      <c r="H582" s="589">
        <v>2.3434558488979103</v>
      </c>
      <c r="I582" s="589">
        <v>13.932253555818376</v>
      </c>
      <c r="J582" s="589">
        <v>2.4187940201073572</v>
      </c>
      <c r="K582" s="590">
        <v>4.4749046651940592E-2</v>
      </c>
      <c r="L582" s="571">
        <f t="shared" si="24"/>
        <v>0</v>
      </c>
      <c r="M582" s="571">
        <v>0</v>
      </c>
      <c r="N582" s="571">
        <v>0</v>
      </c>
      <c r="O582" s="582">
        <v>0</v>
      </c>
      <c r="P582" s="606">
        <v>0</v>
      </c>
      <c r="Q582" s="566">
        <v>2.5</v>
      </c>
    </row>
    <row r="583" spans="1:17" x14ac:dyDescent="0.25">
      <c r="A583" s="567">
        <f t="shared" si="25"/>
        <v>61818</v>
      </c>
      <c r="B583" s="596" t="str">
        <f>+asset_level_drivers!$B$1</f>
        <v>Farmar</v>
      </c>
      <c r="C583" s="591">
        <v>3</v>
      </c>
      <c r="D583" s="592">
        <v>3.4448354457680805</v>
      </c>
      <c r="E583" s="592">
        <v>28.44464897565954</v>
      </c>
      <c r="F583" s="592">
        <v>3.5555811219574425</v>
      </c>
      <c r="G583" s="592">
        <v>4.4372138032801534</v>
      </c>
      <c r="H583" s="592">
        <v>2.5816071683948207</v>
      </c>
      <c r="I583" s="592">
        <v>15.348104667100609</v>
      </c>
      <c r="J583" s="592">
        <v>2.6646015047049669</v>
      </c>
      <c r="K583" s="484">
        <v>4.9288782107202618E-2</v>
      </c>
      <c r="L583" s="563">
        <f t="shared" si="24"/>
        <v>0</v>
      </c>
      <c r="M583" s="563">
        <v>0</v>
      </c>
      <c r="N583" s="563">
        <v>0</v>
      </c>
      <c r="O583" s="584">
        <v>0</v>
      </c>
      <c r="P583" s="606">
        <v>0</v>
      </c>
      <c r="Q583" s="574">
        <v>2.5</v>
      </c>
    </row>
    <row r="584" spans="1:17" x14ac:dyDescent="0.25">
      <c r="A584" s="575">
        <f t="shared" si="25"/>
        <v>61848</v>
      </c>
      <c r="B584" s="600" t="str">
        <f>+asset_level_drivers!$B$1</f>
        <v>Farmar</v>
      </c>
      <c r="C584" s="588">
        <v>3</v>
      </c>
      <c r="D584" s="589">
        <v>3.3165310425103693</v>
      </c>
      <c r="E584" s="589">
        <v>27.385215580317603</v>
      </c>
      <c r="F584" s="589">
        <v>3.4231519475397003</v>
      </c>
      <c r="G584" s="589">
        <v>4.2719478339409287</v>
      </c>
      <c r="H584" s="589">
        <v>2.4854540799813698</v>
      </c>
      <c r="I584" s="589">
        <v>14.776457794135364</v>
      </c>
      <c r="J584" s="589">
        <v>2.5653572559262785</v>
      </c>
      <c r="K584" s="590">
        <v>4.7453504110637465E-2</v>
      </c>
      <c r="L584" s="571">
        <f t="shared" si="24"/>
        <v>0</v>
      </c>
      <c r="M584" s="571">
        <v>0</v>
      </c>
      <c r="N584" s="571">
        <v>0</v>
      </c>
      <c r="O584" s="582">
        <v>0</v>
      </c>
      <c r="P584" s="606">
        <v>0</v>
      </c>
      <c r="Q584" s="566">
        <v>2.5</v>
      </c>
    </row>
    <row r="585" spans="1:17" x14ac:dyDescent="0.25">
      <c r="A585" s="567">
        <f t="shared" si="25"/>
        <v>61879</v>
      </c>
      <c r="B585" s="596" t="str">
        <f>+asset_level_drivers!$B$1</f>
        <v>Farmar</v>
      </c>
      <c r="C585" s="591">
        <v>3</v>
      </c>
      <c r="D585" s="592">
        <v>3.4094207002221095</v>
      </c>
      <c r="E585" s="592">
        <v>28.152222814375836</v>
      </c>
      <c r="F585" s="592">
        <v>3.5190278517969795</v>
      </c>
      <c r="G585" s="592">
        <v>4.3915968789739637</v>
      </c>
      <c r="H585" s="592">
        <v>2.5550668699080892</v>
      </c>
      <c r="I585" s="592">
        <v>15.190317965826097</v>
      </c>
      <c r="J585" s="592">
        <v>2.6372079801781418</v>
      </c>
      <c r="K585" s="484">
        <v>4.878310378601676E-2</v>
      </c>
      <c r="L585" s="563">
        <f t="shared" si="24"/>
        <v>0</v>
      </c>
      <c r="M585" s="563">
        <v>0</v>
      </c>
      <c r="N585" s="563">
        <v>0</v>
      </c>
      <c r="O585" s="584">
        <v>0</v>
      </c>
      <c r="P585" s="606">
        <v>0</v>
      </c>
      <c r="Q585" s="574">
        <v>2.5</v>
      </c>
    </row>
    <row r="586" spans="1:17" x14ac:dyDescent="0.25">
      <c r="A586" s="575">
        <f t="shared" si="25"/>
        <v>61909</v>
      </c>
      <c r="B586" s="600" t="str">
        <f>+asset_level_drivers!$B$1</f>
        <v>Farmar</v>
      </c>
      <c r="C586" s="588">
        <v>3</v>
      </c>
      <c r="D586" s="589">
        <v>3.282435334655796</v>
      </c>
      <c r="E586" s="589">
        <v>27.103680959340288</v>
      </c>
      <c r="F586" s="589">
        <v>3.387960119917536</v>
      </c>
      <c r="G586" s="589">
        <v>4.2280299319384342</v>
      </c>
      <c r="H586" s="589">
        <v>2.4599022865228477</v>
      </c>
      <c r="I586" s="589">
        <v>14.624547927577689</v>
      </c>
      <c r="J586" s="589">
        <v>2.53898401520446</v>
      </c>
      <c r="K586" s="590">
        <v>4.696665324662861E-2</v>
      </c>
      <c r="L586" s="571">
        <f t="shared" si="24"/>
        <v>0</v>
      </c>
      <c r="M586" s="571">
        <v>0</v>
      </c>
      <c r="N586" s="571">
        <v>0</v>
      </c>
      <c r="O586" s="582">
        <v>0</v>
      </c>
      <c r="P586" s="606">
        <v>0</v>
      </c>
      <c r="Q586" s="566">
        <v>2.5</v>
      </c>
    </row>
    <row r="587" spans="1:17" x14ac:dyDescent="0.25">
      <c r="A587" s="567">
        <f t="shared" si="25"/>
        <v>61940</v>
      </c>
      <c r="B587" s="596" t="str">
        <f>+asset_level_drivers!$B$1</f>
        <v>Farmar</v>
      </c>
      <c r="C587" s="588">
        <v>3</v>
      </c>
      <c r="D587" s="589">
        <v>3.3743700371459657</v>
      </c>
      <c r="E587" s="589">
        <v>27.862802949984559</v>
      </c>
      <c r="F587" s="589">
        <v>3.4828503687480699</v>
      </c>
      <c r="G587" s="589">
        <v>4.3464489209766484</v>
      </c>
      <c r="H587" s="589">
        <v>2.5287994198429415</v>
      </c>
      <c r="I587" s="589">
        <v>15.034153395990256</v>
      </c>
      <c r="J587" s="589">
        <v>2.6100960756927525</v>
      </c>
      <c r="K587" s="590">
        <v>4.8282605760975893E-2</v>
      </c>
      <c r="L587" s="571">
        <f t="shared" si="24"/>
        <v>0</v>
      </c>
      <c r="M587" s="571">
        <v>0</v>
      </c>
      <c r="N587" s="571">
        <v>0</v>
      </c>
      <c r="O587" s="582">
        <v>0</v>
      </c>
      <c r="P587" s="607">
        <v>0</v>
      </c>
      <c r="Q587" s="574">
        <v>2.5</v>
      </c>
    </row>
    <row r="588" spans="1:17" x14ac:dyDescent="0.25">
      <c r="A588" s="575">
        <f t="shared" si="25"/>
        <v>61971</v>
      </c>
      <c r="B588" s="600" t="str">
        <f>+asset_level_drivers!$B$1</f>
        <v>Farmar</v>
      </c>
      <c r="C588" s="591">
        <v>3</v>
      </c>
      <c r="D588" s="592">
        <v>3.3562276282682468</v>
      </c>
      <c r="E588" s="592">
        <v>27.685324849401731</v>
      </c>
      <c r="F588" s="592">
        <v>3.4606656061752163</v>
      </c>
      <c r="G588" s="592">
        <v>4.3227467658906642</v>
      </c>
      <c r="H588" s="592">
        <v>2.5152032485459332</v>
      </c>
      <c r="I588" s="592">
        <v>14.938390130773154</v>
      </c>
      <c r="J588" s="592">
        <v>2.5934705088147836</v>
      </c>
      <c r="K588" s="484">
        <v>4.8034287057424838E-2</v>
      </c>
      <c r="L588" s="563">
        <f t="shared" si="24"/>
        <v>0</v>
      </c>
      <c r="M588" s="563">
        <v>0</v>
      </c>
      <c r="N588" s="563">
        <v>0</v>
      </c>
      <c r="O588" s="584">
        <v>0</v>
      </c>
      <c r="P588" s="608">
        <v>0</v>
      </c>
      <c r="Q588" s="566">
        <v>2.5</v>
      </c>
    </row>
    <row r="589" spans="1:17" x14ac:dyDescent="0.25">
      <c r="A589" s="567">
        <f t="shared" si="25"/>
        <v>62001</v>
      </c>
      <c r="B589" s="596" t="str">
        <f>+asset_level_drivers!$B$1</f>
        <v>Farmar</v>
      </c>
      <c r="C589" s="588">
        <v>3</v>
      </c>
      <c r="D589" s="589">
        <v>3.2176678372057119</v>
      </c>
      <c r="E589" s="589">
        <v>26.212745289184124</v>
      </c>
      <c r="F589" s="589">
        <v>3.2765931611480155</v>
      </c>
      <c r="G589" s="589">
        <v>4.1486392918143551</v>
      </c>
      <c r="H589" s="589">
        <v>2.4113646311461481</v>
      </c>
      <c r="I589" s="589">
        <v>14.143818707508515</v>
      </c>
      <c r="J589" s="589">
        <v>2.4555240811646728</v>
      </c>
      <c r="K589" s="590">
        <v>4.624572364907515E-2</v>
      </c>
      <c r="L589" s="571">
        <f t="shared" si="24"/>
        <v>0</v>
      </c>
      <c r="M589" s="571">
        <v>0</v>
      </c>
      <c r="N589" s="571">
        <v>0</v>
      </c>
      <c r="O589" s="582">
        <v>0</v>
      </c>
      <c r="P589" s="607">
        <v>0</v>
      </c>
      <c r="Q589" s="574">
        <v>2.5</v>
      </c>
    </row>
    <row r="590" spans="1:17" x14ac:dyDescent="0.25">
      <c r="A590" s="575">
        <f t="shared" si="25"/>
        <v>62032</v>
      </c>
      <c r="B590" s="600" t="str">
        <f>+asset_level_drivers!$B$1</f>
        <v>Farmar</v>
      </c>
      <c r="C590" s="591">
        <v>3</v>
      </c>
      <c r="D590" s="592">
        <v>3.3077885266233569</v>
      </c>
      <c r="E590" s="592">
        <v>26.946913884741061</v>
      </c>
      <c r="F590" s="592">
        <v>3.3683642355926326</v>
      </c>
      <c r="G590" s="592">
        <v>4.2648347016705834</v>
      </c>
      <c r="H590" s="592">
        <v>2.4789023180644274</v>
      </c>
      <c r="I590" s="592">
        <v>14.539959874782134</v>
      </c>
      <c r="J590" s="592">
        <v>2.5242985893718983</v>
      </c>
      <c r="K590" s="484">
        <v>4.7541474480378001E-2</v>
      </c>
      <c r="L590" s="563">
        <f t="shared" si="24"/>
        <v>0</v>
      </c>
      <c r="M590" s="563">
        <v>0</v>
      </c>
      <c r="N590" s="563">
        <v>0</v>
      </c>
      <c r="O590" s="584">
        <v>0</v>
      </c>
      <c r="P590" s="607">
        <v>0</v>
      </c>
      <c r="Q590" s="566">
        <v>2.5</v>
      </c>
    </row>
    <row r="591" spans="1:17" x14ac:dyDescent="0.25">
      <c r="A591" s="567">
        <f t="shared" si="25"/>
        <v>62062</v>
      </c>
      <c r="B591" s="596" t="str">
        <f>+asset_level_drivers!$B$1</f>
        <v>Farmar</v>
      </c>
      <c r="C591" s="588">
        <v>3</v>
      </c>
      <c r="D591" s="589">
        <v>3.1845884958246362</v>
      </c>
      <c r="E591" s="589">
        <v>25.922071230314479</v>
      </c>
      <c r="F591" s="589">
        <v>3.2402589037893099</v>
      </c>
      <c r="G591" s="589">
        <v>4.1055208486649244</v>
      </c>
      <c r="H591" s="589">
        <v>2.3865745167329693</v>
      </c>
      <c r="I591" s="589">
        <v>13.986977402018688</v>
      </c>
      <c r="J591" s="589">
        <v>2.428294687850467</v>
      </c>
      <c r="K591" s="590">
        <v>4.5771262896688363E-2</v>
      </c>
      <c r="L591" s="571">
        <f t="shared" si="24"/>
        <v>0</v>
      </c>
      <c r="M591" s="571">
        <v>0</v>
      </c>
      <c r="N591" s="571">
        <v>0</v>
      </c>
      <c r="O591" s="582">
        <v>0</v>
      </c>
      <c r="P591" s="608">
        <v>0</v>
      </c>
      <c r="Q591" s="574">
        <v>2.5</v>
      </c>
    </row>
    <row r="592" spans="1:17" x14ac:dyDescent="0.25">
      <c r="A592" s="575">
        <f t="shared" si="25"/>
        <v>62093</v>
      </c>
      <c r="B592" s="600" t="str">
        <f>+asset_level_drivers!$B$1</f>
        <v>Farmar</v>
      </c>
      <c r="C592" s="591">
        <v>3</v>
      </c>
      <c r="D592" s="592">
        <v>3.2593071885010851</v>
      </c>
      <c r="E592" s="592">
        <v>26.014678035084621</v>
      </c>
      <c r="F592" s="592">
        <v>3.2518347543855777</v>
      </c>
      <c r="G592" s="592">
        <v>4.2065144184644412</v>
      </c>
      <c r="H592" s="592">
        <v>2.4425697349845632</v>
      </c>
      <c r="I592" s="592">
        <v>14.036945989562666</v>
      </c>
      <c r="J592" s="592">
        <v>2.4369697898546292</v>
      </c>
      <c r="K592" s="484">
        <v>4.7053721415369128E-2</v>
      </c>
      <c r="L592" s="563">
        <f t="shared" si="24"/>
        <v>0</v>
      </c>
      <c r="M592" s="563">
        <v>0</v>
      </c>
      <c r="N592" s="563">
        <v>0</v>
      </c>
      <c r="O592" s="584">
        <v>0</v>
      </c>
      <c r="P592" s="607">
        <v>0</v>
      </c>
      <c r="Q592" s="566">
        <v>2.5</v>
      </c>
    </row>
    <row r="593" spans="1:17" x14ac:dyDescent="0.25">
      <c r="A593" s="567">
        <f t="shared" si="25"/>
        <v>62124</v>
      </c>
      <c r="B593" s="596" t="str">
        <f>+asset_level_drivers!$B$1</f>
        <v>Farmar</v>
      </c>
      <c r="C593" s="588">
        <f t="shared" ref="C593:C656" si="26">(+C591/C592*C592)</f>
        <v>3</v>
      </c>
      <c r="D593" s="589">
        <f t="shared" ref="D593:K608" si="27">+D592/D591*D592</f>
        <v>3.3357789751934797</v>
      </c>
      <c r="E593" s="589">
        <f t="shared" si="27"/>
        <v>26.10761567839824</v>
      </c>
      <c r="F593" s="589">
        <f t="shared" si="27"/>
        <v>3.26345195979978</v>
      </c>
      <c r="G593" s="589">
        <f t="shared" si="27"/>
        <v>4.3099923749025422</v>
      </c>
      <c r="H593" s="589">
        <f t="shared" si="27"/>
        <v>2.4998787460572318</v>
      </c>
      <c r="I593" s="589">
        <f t="shared" si="27"/>
        <v>14.087093090281391</v>
      </c>
      <c r="J593" s="589">
        <f t="shared" si="27"/>
        <v>2.445675883729407</v>
      </c>
      <c r="K593" s="590">
        <f t="shared" si="27"/>
        <v>4.8372112957262493E-2</v>
      </c>
      <c r="L593" s="571">
        <f t="shared" si="24"/>
        <v>0</v>
      </c>
      <c r="M593" s="571">
        <v>0</v>
      </c>
      <c r="N593" s="571">
        <v>0</v>
      </c>
      <c r="O593" s="582">
        <v>0</v>
      </c>
      <c r="P593" s="608">
        <v>0</v>
      </c>
      <c r="Q593" s="574">
        <v>2.5</v>
      </c>
    </row>
    <row r="594" spans="1:17" x14ac:dyDescent="0.25">
      <c r="A594" s="575">
        <f t="shared" si="25"/>
        <v>62152</v>
      </c>
      <c r="B594" s="600" t="str">
        <f>+asset_level_drivers!$B$1</f>
        <v>Farmar</v>
      </c>
      <c r="C594" s="591">
        <f t="shared" si="26"/>
        <v>3</v>
      </c>
      <c r="D594" s="592">
        <f t="shared" si="27"/>
        <v>3.41404498802711</v>
      </c>
      <c r="E594" s="592">
        <f t="shared" si="27"/>
        <v>26.200885342178655</v>
      </c>
      <c r="F594" s="592">
        <f t="shared" si="27"/>
        <v>3.2751106677723318</v>
      </c>
      <c r="G594" s="592">
        <f t="shared" si="27"/>
        <v>4.4160158325331755</v>
      </c>
      <c r="H594" s="592">
        <f t="shared" si="27"/>
        <v>2.5585323749326543</v>
      </c>
      <c r="I594" s="592">
        <f t="shared" si="27"/>
        <v>14.137419341914594</v>
      </c>
      <c r="J594" s="592">
        <f t="shared" si="27"/>
        <v>2.4544130801935036</v>
      </c>
      <c r="K594" s="484">
        <f t="shared" si="27"/>
        <v>4.9727444324645799E-2</v>
      </c>
      <c r="L594" s="563">
        <f t="shared" si="24"/>
        <v>0</v>
      </c>
      <c r="M594" s="563">
        <v>0</v>
      </c>
      <c r="N594" s="563">
        <v>0</v>
      </c>
      <c r="O594" s="584">
        <v>0</v>
      </c>
      <c r="P594" s="607">
        <v>0</v>
      </c>
      <c r="Q594" s="566">
        <v>2.5</v>
      </c>
    </row>
    <row r="595" spans="1:17" x14ac:dyDescent="0.25">
      <c r="A595" s="567">
        <f t="shared" si="25"/>
        <v>62183</v>
      </c>
      <c r="B595" s="596" t="str">
        <f>+asset_level_drivers!$B$1</f>
        <v>Farmar</v>
      </c>
      <c r="C595" s="588">
        <f t="shared" si="26"/>
        <v>3</v>
      </c>
      <c r="D595" s="589">
        <f t="shared" si="27"/>
        <v>3.4941473241934391</v>
      </c>
      <c r="E595" s="589">
        <f t="shared" si="27"/>
        <v>26.294488212571608</v>
      </c>
      <c r="F595" s="589">
        <f t="shared" si="27"/>
        <v>3.286811026571451</v>
      </c>
      <c r="G595" s="589">
        <f t="shared" si="27"/>
        <v>4.5246474092949267</v>
      </c>
      <c r="H595" s="589">
        <f t="shared" si="27"/>
        <v>2.6185621698264012</v>
      </c>
      <c r="I595" s="589">
        <f t="shared" si="27"/>
        <v>14.187925384480334</v>
      </c>
      <c r="J595" s="589">
        <f t="shared" si="27"/>
        <v>2.4631814903611655</v>
      </c>
      <c r="K595" s="590">
        <f t="shared" si="27"/>
        <v>5.1120750529246493E-2</v>
      </c>
      <c r="L595" s="571">
        <f t="shared" si="24"/>
        <v>0</v>
      </c>
      <c r="M595" s="571">
        <v>0</v>
      </c>
      <c r="N595" s="571">
        <v>0</v>
      </c>
      <c r="O595" s="582">
        <v>0</v>
      </c>
      <c r="P595" s="608">
        <v>0</v>
      </c>
      <c r="Q595" s="574">
        <v>2.5</v>
      </c>
    </row>
    <row r="596" spans="1:17" x14ac:dyDescent="0.25">
      <c r="A596" s="575">
        <f t="shared" si="25"/>
        <v>62213</v>
      </c>
      <c r="B596" s="600" t="str">
        <f>+asset_level_drivers!$B$1</f>
        <v>Farmar</v>
      </c>
      <c r="C596" s="588">
        <f t="shared" si="26"/>
        <v>3</v>
      </c>
      <c r="D596" s="589">
        <f t="shared" si="27"/>
        <v>3.5761290685930534</v>
      </c>
      <c r="E596" s="589">
        <f t="shared" si="27"/>
        <v>26.388425479960365</v>
      </c>
      <c r="F596" s="589">
        <f t="shared" si="27"/>
        <v>3.2985531849950456</v>
      </c>
      <c r="G596" s="589">
        <f t="shared" si="27"/>
        <v>4.6359512634934577</v>
      </c>
      <c r="H596" s="589">
        <f t="shared" si="27"/>
        <v>2.6800004191568756</v>
      </c>
      <c r="I596" s="589">
        <f t="shared" si="27"/>
        <v>14.238611860283141</v>
      </c>
      <c r="J596" s="589">
        <f t="shared" si="27"/>
        <v>2.4719812257435962</v>
      </c>
      <c r="K596" s="590">
        <f t="shared" si="27"/>
        <v>5.2553095582638709E-2</v>
      </c>
      <c r="L596" s="571">
        <f t="shared" si="24"/>
        <v>0</v>
      </c>
      <c r="M596" s="571">
        <v>0</v>
      </c>
      <c r="N596" s="571">
        <v>0</v>
      </c>
      <c r="O596" s="582">
        <v>0</v>
      </c>
      <c r="P596" s="607">
        <v>0</v>
      </c>
      <c r="Q596" s="566">
        <v>2.5</v>
      </c>
    </row>
    <row r="597" spans="1:17" x14ac:dyDescent="0.25">
      <c r="A597" s="567">
        <f t="shared" si="25"/>
        <v>62244</v>
      </c>
      <c r="B597" s="596" t="str">
        <f>+asset_level_drivers!$B$1</f>
        <v>Farmar</v>
      </c>
      <c r="C597" s="591">
        <f t="shared" si="26"/>
        <v>3</v>
      </c>
      <c r="D597" s="592">
        <f t="shared" si="27"/>
        <v>3.6600343170098757</v>
      </c>
      <c r="E597" s="592">
        <f t="shared" si="27"/>
        <v>26.482698338980839</v>
      </c>
      <c r="F597" s="592">
        <f t="shared" si="27"/>
        <v>3.3103372923726049</v>
      </c>
      <c r="G597" s="592">
        <f t="shared" si="27"/>
        <v>4.7499931316936985</v>
      </c>
      <c r="H597" s="592">
        <f t="shared" si="27"/>
        <v>2.7428801689123885</v>
      </c>
      <c r="I597" s="592">
        <f t="shared" si="27"/>
        <v>14.289479413922187</v>
      </c>
      <c r="J597" s="592">
        <f t="shared" si="27"/>
        <v>2.4808123982503738</v>
      </c>
      <c r="K597" s="484">
        <f t="shared" si="27"/>
        <v>5.4025573308785865E-2</v>
      </c>
      <c r="L597" s="563">
        <f t="shared" si="24"/>
        <v>0</v>
      </c>
      <c r="M597" s="563">
        <v>0</v>
      </c>
      <c r="N597" s="563">
        <v>0</v>
      </c>
      <c r="O597" s="584">
        <v>0</v>
      </c>
      <c r="P597" s="608">
        <v>0</v>
      </c>
      <c r="Q597" s="574">
        <v>2.5</v>
      </c>
    </row>
    <row r="598" spans="1:17" x14ac:dyDescent="0.25">
      <c r="A598" s="575">
        <f t="shared" si="25"/>
        <v>62274</v>
      </c>
      <c r="B598" s="600" t="str">
        <f>+asset_level_drivers!$B$1</f>
        <v>Farmar</v>
      </c>
      <c r="C598" s="588">
        <f t="shared" si="26"/>
        <v>3</v>
      </c>
      <c r="D598" s="589">
        <f t="shared" si="27"/>
        <v>3.7459081998291075</v>
      </c>
      <c r="E598" s="589">
        <f t="shared" si="27"/>
        <v>26.577307988536795</v>
      </c>
      <c r="F598" s="589">
        <f t="shared" si="27"/>
        <v>3.3221634985670994</v>
      </c>
      <c r="G598" s="589">
        <f t="shared" si="27"/>
        <v>4.8668403675441594</v>
      </c>
      <c r="H598" s="589">
        <f t="shared" si="27"/>
        <v>2.807235240425709</v>
      </c>
      <c r="I598" s="589">
        <f t="shared" si="27"/>
        <v>14.340528692299474</v>
      </c>
      <c r="J598" s="589">
        <f t="shared" si="27"/>
        <v>2.4896751201908738</v>
      </c>
      <c r="K598" s="590">
        <f t="shared" si="27"/>
        <v>5.553930817934976E-2</v>
      </c>
      <c r="L598" s="571">
        <f t="shared" si="24"/>
        <v>0</v>
      </c>
      <c r="M598" s="571">
        <v>0</v>
      </c>
      <c r="N598" s="571">
        <v>0</v>
      </c>
      <c r="O598" s="582">
        <v>0</v>
      </c>
      <c r="P598" s="607">
        <v>0</v>
      </c>
      <c r="Q598" s="566">
        <v>2.5</v>
      </c>
    </row>
    <row r="599" spans="1:17" x14ac:dyDescent="0.25">
      <c r="A599" s="567">
        <f t="shared" si="25"/>
        <v>62305</v>
      </c>
      <c r="B599" s="596" t="str">
        <f>+asset_level_drivers!$B$1</f>
        <v>Farmar</v>
      </c>
      <c r="C599" s="588">
        <f t="shared" si="26"/>
        <v>3</v>
      </c>
      <c r="D599" s="589">
        <f t="shared" si="27"/>
        <v>3.8337969063116528</v>
      </c>
      <c r="E599" s="589">
        <f t="shared" si="27"/>
        <v>26.672255631815087</v>
      </c>
      <c r="F599" s="589">
        <f t="shared" si="27"/>
        <v>3.3340319539768859</v>
      </c>
      <c r="G599" s="589">
        <f t="shared" si="27"/>
        <v>4.9865619815563047</v>
      </c>
      <c r="H599" s="589">
        <f t="shared" si="27"/>
        <v>2.8731002485656547</v>
      </c>
      <c r="I599" s="589">
        <f t="shared" si="27"/>
        <v>14.391760344628066</v>
      </c>
      <c r="J599" s="589">
        <f t="shared" si="27"/>
        <v>2.4985695042756979</v>
      </c>
      <c r="K599" s="590">
        <f t="shared" si="27"/>
        <v>5.709545617240408E-2</v>
      </c>
      <c r="L599" s="571">
        <f t="shared" si="24"/>
        <v>0</v>
      </c>
      <c r="M599" s="571">
        <v>0</v>
      </c>
      <c r="N599" s="571">
        <v>0</v>
      </c>
      <c r="O599" s="582">
        <v>0</v>
      </c>
      <c r="P599" s="607">
        <v>0</v>
      </c>
      <c r="Q599" s="574">
        <v>2.5</v>
      </c>
    </row>
    <row r="600" spans="1:17" x14ac:dyDescent="0.25">
      <c r="A600" s="575">
        <f t="shared" si="25"/>
        <v>62336</v>
      </c>
      <c r="B600" s="600" t="str">
        <f>+asset_level_drivers!$B$1</f>
        <v>Farmar</v>
      </c>
      <c r="C600" s="591">
        <f t="shared" si="26"/>
        <v>3</v>
      </c>
      <c r="D600" s="592">
        <f t="shared" si="27"/>
        <v>3.9237477094380848</v>
      </c>
      <c r="E600" s="592">
        <f t="shared" si="27"/>
        <v>26.767542476300967</v>
      </c>
      <c r="F600" s="592">
        <f t="shared" si="27"/>
        <v>3.3459428095376209</v>
      </c>
      <c r="G600" s="592">
        <f t="shared" si="27"/>
        <v>5.1092286818624775</v>
      </c>
      <c r="H600" s="592">
        <f t="shared" si="27"/>
        <v>2.9405106203555014</v>
      </c>
      <c r="I600" s="592">
        <f t="shared" si="27"/>
        <v>14.443175022440352</v>
      </c>
      <c r="J600" s="592">
        <f t="shared" si="27"/>
        <v>2.5074956636181076</v>
      </c>
      <c r="K600" s="484">
        <f t="shared" si="27"/>
        <v>5.8695205655208096E-2</v>
      </c>
      <c r="L600" s="563">
        <f t="shared" si="24"/>
        <v>0</v>
      </c>
      <c r="M600" s="563">
        <v>0</v>
      </c>
      <c r="N600" s="563">
        <v>0</v>
      </c>
      <c r="O600" s="584">
        <v>0</v>
      </c>
      <c r="P600" s="608">
        <v>0</v>
      </c>
      <c r="Q600" s="566">
        <v>2.5</v>
      </c>
    </row>
    <row r="601" spans="1:17" x14ac:dyDescent="0.25">
      <c r="A601" s="567">
        <f t="shared" si="25"/>
        <v>62366</v>
      </c>
      <c r="B601" s="596" t="str">
        <f>+asset_level_drivers!$B$1</f>
        <v>Farmar</v>
      </c>
      <c r="C601" s="588">
        <f t="shared" si="26"/>
        <v>3</v>
      </c>
      <c r="D601" s="589">
        <f t="shared" si="27"/>
        <v>4.0158089913355157</v>
      </c>
      <c r="E601" s="589">
        <f t="shared" si="27"/>
        <v>26.863169733793434</v>
      </c>
      <c r="F601" s="589">
        <f t="shared" si="27"/>
        <v>3.3578962167241793</v>
      </c>
      <c r="G601" s="589">
        <f t="shared" si="27"/>
        <v>5.2349129159764445</v>
      </c>
      <c r="H601" s="589">
        <f t="shared" si="27"/>
        <v>3.0095026140282299</v>
      </c>
      <c r="I601" s="589">
        <f t="shared" si="27"/>
        <v>14.494773379596321</v>
      </c>
      <c r="J601" s="589">
        <f t="shared" si="27"/>
        <v>2.516453711735462</v>
      </c>
      <c r="K601" s="590">
        <f t="shared" si="27"/>
        <v>6.0339778291714642E-2</v>
      </c>
      <c r="L601" s="571">
        <f t="shared" si="24"/>
        <v>0</v>
      </c>
      <c r="M601" s="571">
        <v>0</v>
      </c>
      <c r="N601" s="571">
        <v>0</v>
      </c>
      <c r="O601" s="582">
        <v>0</v>
      </c>
      <c r="P601" s="607">
        <v>0</v>
      </c>
      <c r="Q601" s="574">
        <v>2.5</v>
      </c>
    </row>
    <row r="602" spans="1:17" x14ac:dyDescent="0.25">
      <c r="A602" s="575">
        <f t="shared" si="25"/>
        <v>62397</v>
      </c>
      <c r="B602" s="600" t="str">
        <f>+asset_level_drivers!$B$1</f>
        <v>Farmar</v>
      </c>
      <c r="C602" s="591">
        <f t="shared" si="26"/>
        <v>3</v>
      </c>
      <c r="D602" s="592">
        <f t="shared" si="27"/>
        <v>4.1100302693010455</v>
      </c>
      <c r="E602" s="592">
        <f t="shared" si="27"/>
        <v>26.959138620420649</v>
      </c>
      <c r="F602" s="592">
        <f t="shared" si="27"/>
        <v>3.3698923275525812</v>
      </c>
      <c r="G602" s="592">
        <f t="shared" si="27"/>
        <v>5.3636889135812273</v>
      </c>
      <c r="H602" s="592">
        <f t="shared" si="27"/>
        <v>3.080113338528859</v>
      </c>
      <c r="I602" s="592">
        <f t="shared" si="27"/>
        <v>14.546556072291882</v>
      </c>
      <c r="J602" s="592">
        <f t="shared" si="27"/>
        <v>2.5254437625506623</v>
      </c>
      <c r="K602" s="484">
        <f t="shared" si="27"/>
        <v>6.2030429975505452E-2</v>
      </c>
      <c r="L602" s="563">
        <f t="shared" si="24"/>
        <v>0</v>
      </c>
      <c r="M602" s="563">
        <v>0</v>
      </c>
      <c r="N602" s="563">
        <v>0</v>
      </c>
      <c r="O602" s="584">
        <v>0</v>
      </c>
      <c r="P602" s="607">
        <v>0</v>
      </c>
      <c r="Q602" s="566">
        <v>2.5</v>
      </c>
    </row>
    <row r="603" spans="1:17" x14ac:dyDescent="0.25">
      <c r="A603" s="567">
        <f t="shared" si="25"/>
        <v>62427</v>
      </c>
      <c r="B603" s="596" t="str">
        <f>+asset_level_drivers!$B$1</f>
        <v>Farmar</v>
      </c>
      <c r="C603" s="588">
        <f t="shared" si="26"/>
        <v>3</v>
      </c>
      <c r="D603" s="589">
        <f t="shared" si="27"/>
        <v>4.2064622224357899</v>
      </c>
      <c r="E603" s="589">
        <f t="shared" si="27"/>
        <v>27.055450356655403</v>
      </c>
      <c r="F603" s="589">
        <f t="shared" si="27"/>
        <v>3.3819312945819253</v>
      </c>
      <c r="G603" s="589">
        <f t="shared" si="27"/>
        <v>5.4956327303694961</v>
      </c>
      <c r="H603" s="589">
        <f t="shared" si="27"/>
        <v>3.1523807734743512</v>
      </c>
      <c r="I603" s="589">
        <f t="shared" si="27"/>
        <v>14.598523759067211</v>
      </c>
      <c r="J603" s="589">
        <f t="shared" si="27"/>
        <v>2.5344659303936004</v>
      </c>
      <c r="K603" s="590">
        <f t="shared" si="27"/>
        <v>6.3768451788866282E-2</v>
      </c>
      <c r="L603" s="571">
        <f t="shared" si="24"/>
        <v>0</v>
      </c>
      <c r="M603" s="571">
        <v>0</v>
      </c>
      <c r="N603" s="571">
        <v>0</v>
      </c>
      <c r="O603" s="582">
        <v>0</v>
      </c>
      <c r="P603" s="608">
        <v>0</v>
      </c>
      <c r="Q603" s="574">
        <v>2.5</v>
      </c>
    </row>
    <row r="604" spans="1:17" x14ac:dyDescent="0.25">
      <c r="A604" s="575">
        <f t="shared" si="25"/>
        <v>62458</v>
      </c>
      <c r="B604" s="600" t="str">
        <f>+asset_level_drivers!$B$1</f>
        <v>Farmar</v>
      </c>
      <c r="C604" s="591">
        <f t="shared" si="26"/>
        <v>3</v>
      </c>
      <c r="D604" s="592">
        <f t="shared" si="27"/>
        <v>4.305156718903814</v>
      </c>
      <c r="E604" s="592">
        <f t="shared" si="27"/>
        <v>27.152106167330633</v>
      </c>
      <c r="F604" s="592">
        <f t="shared" si="27"/>
        <v>3.3940132709163291</v>
      </c>
      <c r="G604" s="592">
        <f t="shared" si="27"/>
        <v>5.6308222929624057</v>
      </c>
      <c r="H604" s="592">
        <f t="shared" si="27"/>
        <v>3.2263437895818328</v>
      </c>
      <c r="I604" s="592">
        <f t="shared" si="27"/>
        <v>14.650677100815123</v>
      </c>
      <c r="J604" s="592">
        <f t="shared" si="27"/>
        <v>2.5435203300026119</v>
      </c>
      <c r="K604" s="484">
        <f t="shared" si="27"/>
        <v>6.5555170988734202E-2</v>
      </c>
      <c r="L604" s="563">
        <f t="shared" si="24"/>
        <v>0</v>
      </c>
      <c r="M604" s="563">
        <v>0</v>
      </c>
      <c r="N604" s="563">
        <v>0</v>
      </c>
      <c r="O604" s="584">
        <v>0</v>
      </c>
      <c r="P604" s="607">
        <v>0</v>
      </c>
      <c r="Q604" s="566">
        <v>2.5</v>
      </c>
    </row>
    <row r="605" spans="1:17" x14ac:dyDescent="0.25">
      <c r="A605" s="567">
        <f t="shared" si="25"/>
        <v>62489</v>
      </c>
      <c r="B605" s="596" t="str">
        <f>+asset_level_drivers!$B$1</f>
        <v>Farmar</v>
      </c>
      <c r="C605" s="588">
        <f t="shared" si="26"/>
        <v>3</v>
      </c>
      <c r="D605" s="589">
        <f t="shared" si="27"/>
        <v>4.406166843830623</v>
      </c>
      <c r="E605" s="589">
        <f t="shared" si="27"/>
        <v>27.249107281655004</v>
      </c>
      <c r="F605" s="589">
        <f t="shared" si="27"/>
        <v>3.4061384102068755</v>
      </c>
      <c r="G605" s="589">
        <f t="shared" si="27"/>
        <v>5.7693374449334165</v>
      </c>
      <c r="H605" s="589">
        <f t="shared" si="27"/>
        <v>3.3020421695761097</v>
      </c>
      <c r="I605" s="589">
        <f t="shared" si="27"/>
        <v>14.703016760789479</v>
      </c>
      <c r="J605" s="589">
        <f t="shared" si="27"/>
        <v>2.5526070765259363</v>
      </c>
      <c r="K605" s="590">
        <f t="shared" si="27"/>
        <v>6.7391952020270013E-2</v>
      </c>
      <c r="L605" s="571">
        <f t="shared" si="24"/>
        <v>0</v>
      </c>
      <c r="M605" s="571">
        <v>0</v>
      </c>
      <c r="N605" s="571">
        <v>0</v>
      </c>
      <c r="O605" s="582">
        <v>0</v>
      </c>
      <c r="P605" s="571">
        <v>0</v>
      </c>
      <c r="Q605" s="574">
        <v>2.5</v>
      </c>
    </row>
    <row r="606" spans="1:17" x14ac:dyDescent="0.25">
      <c r="A606" s="575">
        <f t="shared" si="25"/>
        <v>62517</v>
      </c>
      <c r="B606" s="600" t="str">
        <f>+asset_level_drivers!$B$1</f>
        <v>Farmar</v>
      </c>
      <c r="C606" s="591">
        <f t="shared" si="26"/>
        <v>3</v>
      </c>
      <c r="D606" s="592">
        <f t="shared" si="27"/>
        <v>4.509546927856233</v>
      </c>
      <c r="E606" s="592">
        <f t="shared" si="27"/>
        <v>27.346454933228536</v>
      </c>
      <c r="F606" s="592">
        <f t="shared" si="27"/>
        <v>3.418306866653567</v>
      </c>
      <c r="G606" s="592">
        <f t="shared" si="27"/>
        <v>5.9112599939642729</v>
      </c>
      <c r="H606" s="592">
        <f t="shared" si="27"/>
        <v>3.3795166295877306</v>
      </c>
      <c r="I606" s="592">
        <f t="shared" si="27"/>
        <v>14.755543404613617</v>
      </c>
      <c r="J606" s="592">
        <f t="shared" si="27"/>
        <v>2.5617262855231813</v>
      </c>
      <c r="K606" s="484">
        <f t="shared" si="27"/>
        <v>6.9280197558829831E-2</v>
      </c>
      <c r="L606" s="563">
        <f t="shared" si="24"/>
        <v>0</v>
      </c>
      <c r="M606" s="563">
        <v>0</v>
      </c>
      <c r="N606" s="563">
        <v>0</v>
      </c>
      <c r="O606" s="584">
        <v>0</v>
      </c>
      <c r="P606" s="563">
        <v>0</v>
      </c>
      <c r="Q606" s="566">
        <v>2.5</v>
      </c>
    </row>
    <row r="607" spans="1:17" x14ac:dyDescent="0.25">
      <c r="A607" s="567">
        <f t="shared" si="25"/>
        <v>62548</v>
      </c>
      <c r="B607" s="596" t="str">
        <f>+asset_level_drivers!$B$1</f>
        <v>Farmar</v>
      </c>
      <c r="C607" s="588">
        <f t="shared" si="26"/>
        <v>3</v>
      </c>
      <c r="D607" s="589">
        <f t="shared" si="27"/>
        <v>4.6153525763581644</v>
      </c>
      <c r="E607" s="589">
        <f t="shared" si="27"/>
        <v>27.444150360058295</v>
      </c>
      <c r="F607" s="589">
        <f t="shared" si="27"/>
        <v>3.4305187950072868</v>
      </c>
      <c r="G607" s="589">
        <f t="shared" si="27"/>
        <v>6.0566737601609937</v>
      </c>
      <c r="H607" s="589">
        <f t="shared" si="27"/>
        <v>3.4588088410531017</v>
      </c>
      <c r="I607" s="589">
        <f t="shared" si="27"/>
        <v>14.808257700288822</v>
      </c>
      <c r="J607" s="589">
        <f t="shared" si="27"/>
        <v>2.5708780729667922</v>
      </c>
      <c r="K607" s="590">
        <f t="shared" si="27"/>
        <v>7.1221349581131493E-2</v>
      </c>
      <c r="L607" s="571">
        <f t="shared" si="24"/>
        <v>0</v>
      </c>
      <c r="M607" s="571">
        <v>0</v>
      </c>
      <c r="N607" s="571">
        <v>0</v>
      </c>
      <c r="O607" s="582">
        <v>0</v>
      </c>
      <c r="P607" s="571">
        <v>0</v>
      </c>
      <c r="Q607" s="574">
        <v>2.5</v>
      </c>
    </row>
    <row r="608" spans="1:17" x14ac:dyDescent="0.25">
      <c r="A608" s="575">
        <f t="shared" si="25"/>
        <v>62578</v>
      </c>
      <c r="B608" s="600" t="str">
        <f>+asset_level_drivers!$B$1</f>
        <v>Farmar</v>
      </c>
      <c r="C608" s="591">
        <f t="shared" si="26"/>
        <v>3</v>
      </c>
      <c r="D608" s="592">
        <f t="shared" si="27"/>
        <v>4.7236406993600868</v>
      </c>
      <c r="E608" s="592">
        <f t="shared" si="27"/>
        <v>27.542194804574141</v>
      </c>
      <c r="F608" s="592">
        <f t="shared" si="27"/>
        <v>3.4427743505717676</v>
      </c>
      <c r="G608" s="592">
        <f t="shared" si="27"/>
        <v>6.20566462555841</v>
      </c>
      <c r="H608" s="592">
        <f t="shared" si="27"/>
        <v>3.5399614531284369</v>
      </c>
      <c r="I608" s="592">
        <f t="shared" si="27"/>
        <v>14.861160318202817</v>
      </c>
      <c r="J608" s="592">
        <f t="shared" si="27"/>
        <v>2.5800625552435261</v>
      </c>
      <c r="K608" s="484">
        <f t="shared" si="27"/>
        <v>7.3216890466433815E-2</v>
      </c>
      <c r="L608" s="563">
        <f t="shared" si="24"/>
        <v>0</v>
      </c>
      <c r="M608" s="563">
        <v>0</v>
      </c>
      <c r="N608" s="563">
        <v>0</v>
      </c>
      <c r="O608" s="584">
        <v>0</v>
      </c>
      <c r="P608" s="563">
        <v>0</v>
      </c>
      <c r="Q608" s="566">
        <v>2.5</v>
      </c>
    </row>
    <row r="609" spans="1:17" x14ac:dyDescent="0.25">
      <c r="A609" s="567">
        <f t="shared" si="25"/>
        <v>62609</v>
      </c>
      <c r="B609" s="596" t="str">
        <f>+asset_level_drivers!$B$1</f>
        <v>Farmar</v>
      </c>
      <c r="C609" s="588">
        <f t="shared" si="26"/>
        <v>3</v>
      </c>
      <c r="D609" s="589">
        <f t="shared" ref="D609:K624" si="28">+D608/D607*D608</f>
        <v>4.8344695421421937</v>
      </c>
      <c r="E609" s="589">
        <f t="shared" si="28"/>
        <v>27.640589513644521</v>
      </c>
      <c r="F609" s="589">
        <f t="shared" si="28"/>
        <v>3.4550736892055651</v>
      </c>
      <c r="G609" s="589">
        <f t="shared" si="28"/>
        <v>6.3583205848424882</v>
      </c>
      <c r="H609" s="589">
        <f t="shared" si="28"/>
        <v>3.6230181156295957</v>
      </c>
      <c r="I609" s="589">
        <f t="shared" si="28"/>
        <v>14.914251931138294</v>
      </c>
      <c r="J609" s="589">
        <f t="shared" si="28"/>
        <v>2.5892798491559339</v>
      </c>
      <c r="K609" s="590">
        <f t="shared" si="28"/>
        <v>7.526834412856967E-2</v>
      </c>
      <c r="L609" s="571">
        <f t="shared" si="24"/>
        <v>0</v>
      </c>
      <c r="M609" s="571">
        <v>0</v>
      </c>
      <c r="N609" s="571">
        <v>0</v>
      </c>
      <c r="O609" s="582">
        <v>0</v>
      </c>
      <c r="P609" s="571">
        <v>0</v>
      </c>
      <c r="Q609" s="574">
        <v>2.5</v>
      </c>
    </row>
    <row r="610" spans="1:17" x14ac:dyDescent="0.25">
      <c r="A610" s="575">
        <f t="shared" si="25"/>
        <v>62639</v>
      </c>
      <c r="B610" s="600" t="str">
        <f>+asset_level_drivers!$B$1</f>
        <v>Farmar</v>
      </c>
      <c r="C610" s="591">
        <f t="shared" si="26"/>
        <v>3</v>
      </c>
      <c r="D610" s="592">
        <f t="shared" si="28"/>
        <v>4.9478987165697799</v>
      </c>
      <c r="E610" s="592">
        <f t="shared" si="28"/>
        <v>27.739335738592331</v>
      </c>
      <c r="F610" s="592">
        <f t="shared" si="28"/>
        <v>3.4674169673240414</v>
      </c>
      <c r="G610" s="592">
        <f t="shared" si="28"/>
        <v>6.5147317973203931</v>
      </c>
      <c r="H610" s="592">
        <f t="shared" si="28"/>
        <v>3.7080235025101502</v>
      </c>
      <c r="I610" s="592">
        <f t="shared" si="28"/>
        <v>14.967533214281461</v>
      </c>
      <c r="J610" s="592">
        <f t="shared" si="28"/>
        <v>2.5985300719238436</v>
      </c>
      <c r="K610" s="484">
        <f t="shared" si="28"/>
        <v>7.7377277179697335E-2</v>
      </c>
      <c r="L610" s="563">
        <f t="shared" si="24"/>
        <v>0</v>
      </c>
      <c r="M610" s="563">
        <v>0</v>
      </c>
      <c r="N610" s="563">
        <v>0</v>
      </c>
      <c r="O610" s="584">
        <v>0</v>
      </c>
      <c r="P610" s="563">
        <v>0</v>
      </c>
      <c r="Q610" s="566">
        <v>2.5</v>
      </c>
    </row>
    <row r="611" spans="1:17" x14ac:dyDescent="0.25">
      <c r="A611" s="567">
        <f t="shared" si="25"/>
        <v>62670</v>
      </c>
      <c r="B611" s="596" t="str">
        <f>+asset_level_drivers!$B$1</f>
        <v>Farmar</v>
      </c>
      <c r="C611" s="588">
        <f t="shared" si="26"/>
        <v>3</v>
      </c>
      <c r="D611" s="589">
        <f t="shared" si="28"/>
        <v>5.0639892331568666</v>
      </c>
      <c r="E611" s="589">
        <f t="shared" si="28"/>
        <v>27.838434735210825</v>
      </c>
      <c r="F611" s="589">
        <f t="shared" si="28"/>
        <v>3.4798043419013531</v>
      </c>
      <c r="G611" s="589">
        <f t="shared" si="28"/>
        <v>6.6749906401689856</v>
      </c>
      <c r="H611" s="589">
        <f t="shared" si="28"/>
        <v>3.7950233358903067</v>
      </c>
      <c r="I611" s="589">
        <f t="shared" si="28"/>
        <v>15.021004845230639</v>
      </c>
      <c r="J611" s="589">
        <f t="shared" si="28"/>
        <v>2.6078133411858526</v>
      </c>
      <c r="K611" s="590">
        <f t="shared" si="28"/>
        <v>7.954530012665878E-2</v>
      </c>
      <c r="L611" s="571">
        <f t="shared" si="24"/>
        <v>0</v>
      </c>
      <c r="M611" s="571">
        <v>0</v>
      </c>
      <c r="N611" s="571">
        <v>0</v>
      </c>
      <c r="O611" s="582">
        <v>0</v>
      </c>
      <c r="P611" s="571">
        <v>0</v>
      </c>
      <c r="Q611" s="574">
        <v>2.5</v>
      </c>
    </row>
    <row r="612" spans="1:17" x14ac:dyDescent="0.25">
      <c r="A612" s="575">
        <f t="shared" si="25"/>
        <v>62701</v>
      </c>
      <c r="B612" s="600" t="str">
        <f>+asset_level_drivers!$B$1</f>
        <v>Farmar</v>
      </c>
      <c r="C612" s="591">
        <f t="shared" si="26"/>
        <v>3</v>
      </c>
      <c r="D612" s="592">
        <f t="shared" si="28"/>
        <v>5.1828035338821214</v>
      </c>
      <c r="E612" s="592">
        <f t="shared" si="28"/>
        <v>27.937887763779592</v>
      </c>
      <c r="F612" s="592">
        <f t="shared" si="28"/>
        <v>3.492235970472449</v>
      </c>
      <c r="G612" s="592">
        <f t="shared" si="28"/>
        <v>6.8391917629932069</v>
      </c>
      <c r="H612" s="592">
        <f t="shared" si="28"/>
        <v>3.8840644106496107</v>
      </c>
      <c r="I612" s="592">
        <f t="shared" si="28"/>
        <v>15.074667504004871</v>
      </c>
      <c r="J612" s="592">
        <f t="shared" si="28"/>
        <v>2.6171297750008224</v>
      </c>
      <c r="K612" s="484">
        <f t="shared" si="28"/>
        <v>8.1774068600858618E-2</v>
      </c>
      <c r="L612" s="563">
        <f t="shared" si="24"/>
        <v>0</v>
      </c>
      <c r="M612" s="563">
        <v>0</v>
      </c>
      <c r="N612" s="563">
        <v>0</v>
      </c>
      <c r="O612" s="584">
        <v>0</v>
      </c>
      <c r="P612" s="563">
        <v>0</v>
      </c>
      <c r="Q612" s="566">
        <v>2.5</v>
      </c>
    </row>
    <row r="613" spans="1:17" x14ac:dyDescent="0.25">
      <c r="A613" s="567">
        <f t="shared" si="25"/>
        <v>62731</v>
      </c>
      <c r="B613" s="596" t="str">
        <f>+asset_level_drivers!$B$1</f>
        <v>Farmar</v>
      </c>
      <c r="C613" s="588">
        <f t="shared" si="26"/>
        <v>3</v>
      </c>
      <c r="D613" s="589">
        <f t="shared" si="28"/>
        <v>5.3044055257747278</v>
      </c>
      <c r="E613" s="589">
        <f t="shared" si="28"/>
        <v>28.037696089080576</v>
      </c>
      <c r="F613" s="589">
        <f t="shared" si="28"/>
        <v>3.504712011135072</v>
      </c>
      <c r="G613" s="589">
        <f t="shared" si="28"/>
        <v>7.0074321437265672</v>
      </c>
      <c r="H613" s="589">
        <f t="shared" si="28"/>
        <v>3.9751946195966581</v>
      </c>
      <c r="I613" s="589">
        <f t="shared" si="28"/>
        <v>15.128521873052577</v>
      </c>
      <c r="J613" s="589">
        <f t="shared" si="28"/>
        <v>2.6264794918493815</v>
      </c>
      <c r="K613" s="590">
        <f t="shared" si="28"/>
        <v>8.4065284622602779E-2</v>
      </c>
      <c r="L613" s="571">
        <f t="shared" si="24"/>
        <v>0</v>
      </c>
      <c r="M613" s="571">
        <v>0</v>
      </c>
      <c r="N613" s="571">
        <v>0</v>
      </c>
      <c r="O613" s="582">
        <v>0</v>
      </c>
      <c r="P613" s="571">
        <v>0</v>
      </c>
      <c r="Q613" s="574">
        <v>2.5</v>
      </c>
    </row>
    <row r="614" spans="1:17" x14ac:dyDescent="0.25">
      <c r="A614" s="575">
        <f t="shared" si="25"/>
        <v>62762</v>
      </c>
      <c r="B614" s="600" t="str">
        <f>+asset_level_drivers!$B$1</f>
        <v>Farmar</v>
      </c>
      <c r="C614" s="591">
        <f t="shared" si="26"/>
        <v>3</v>
      </c>
      <c r="D614" s="592">
        <f t="shared" si="28"/>
        <v>5.4288606152882606</v>
      </c>
      <c r="E614" s="592">
        <f t="shared" si="28"/>
        <v>28.137860980414167</v>
      </c>
      <c r="F614" s="592">
        <f t="shared" si="28"/>
        <v>3.5172326225517709</v>
      </c>
      <c r="G614" s="592">
        <f t="shared" si="28"/>
        <v>7.1798111459067577</v>
      </c>
      <c r="H614" s="592">
        <f t="shared" si="28"/>
        <v>4.0684629792293538</v>
      </c>
      <c r="I614" s="592">
        <f t="shared" si="28"/>
        <v>15.182568637260227</v>
      </c>
      <c r="J614" s="592">
        <f t="shared" si="28"/>
        <v>2.6358626106354306</v>
      </c>
      <c r="K614" s="484">
        <f t="shared" si="28"/>
        <v>8.6420697900862584E-2</v>
      </c>
      <c r="L614" s="563">
        <f t="shared" si="24"/>
        <v>0</v>
      </c>
      <c r="M614" s="563">
        <v>0</v>
      </c>
      <c r="N614" s="563">
        <v>0</v>
      </c>
      <c r="O614" s="584">
        <v>0</v>
      </c>
      <c r="P614" s="563">
        <v>0</v>
      </c>
      <c r="Q614" s="566">
        <v>2.5</v>
      </c>
    </row>
    <row r="615" spans="1:17" x14ac:dyDescent="0.25">
      <c r="A615" s="567">
        <f t="shared" si="25"/>
        <v>62792</v>
      </c>
      <c r="B615" s="596" t="str">
        <f>+asset_level_drivers!$B$1</f>
        <v>Farmar</v>
      </c>
      <c r="C615" s="588">
        <f t="shared" si="26"/>
        <v>3</v>
      </c>
      <c r="D615" s="589">
        <f t="shared" si="28"/>
        <v>5.5562357434810679</v>
      </c>
      <c r="E615" s="589">
        <f t="shared" si="28"/>
        <v>28.238383711615345</v>
      </c>
      <c r="F615" s="589">
        <f t="shared" si="28"/>
        <v>3.5297979639519181</v>
      </c>
      <c r="G615" s="589">
        <f t="shared" si="28"/>
        <v>7.3564305773602081</v>
      </c>
      <c r="H615" s="589">
        <f t="shared" si="28"/>
        <v>4.1639196560995728</v>
      </c>
      <c r="I615" s="589">
        <f t="shared" si="28"/>
        <v>15.236808483961052</v>
      </c>
      <c r="J615" s="589">
        <f t="shared" si="28"/>
        <v>2.6452792506876559</v>
      </c>
      <c r="K615" s="590">
        <f t="shared" si="28"/>
        <v>8.8842107169456674E-2</v>
      </c>
      <c r="L615" s="571">
        <f t="shared" si="24"/>
        <v>0</v>
      </c>
      <c r="M615" s="571">
        <v>0</v>
      </c>
      <c r="N615" s="571">
        <v>0</v>
      </c>
      <c r="O615" s="582">
        <v>0</v>
      </c>
      <c r="P615" s="571">
        <v>0</v>
      </c>
      <c r="Q615" s="574">
        <v>2.5</v>
      </c>
    </row>
    <row r="616" spans="1:17" x14ac:dyDescent="0.25">
      <c r="A616" s="575">
        <f t="shared" si="25"/>
        <v>62823</v>
      </c>
      <c r="B616" s="600" t="str">
        <f>+asset_level_drivers!$B$1</f>
        <v>Farmar</v>
      </c>
      <c r="C616" s="591">
        <f t="shared" si="26"/>
        <v>3</v>
      </c>
      <c r="D616" s="592">
        <f t="shared" si="28"/>
        <v>5.6865994220220726</v>
      </c>
      <c r="E616" s="592">
        <f t="shared" si="28"/>
        <v>28.339265561069865</v>
      </c>
      <c r="F616" s="592">
        <f t="shared" si="28"/>
        <v>3.5424081951337332</v>
      </c>
      <c r="G616" s="592">
        <f t="shared" si="28"/>
        <v>7.5373947503302547</v>
      </c>
      <c r="H616" s="592">
        <f t="shared" si="28"/>
        <v>4.2616159937964051</v>
      </c>
      <c r="I616" s="592">
        <f t="shared" si="28"/>
        <v>15.291242102943791</v>
      </c>
      <c r="J616" s="592">
        <f t="shared" si="28"/>
        <v>2.6547295317610464</v>
      </c>
      <c r="K616" s="484">
        <f t="shared" si="28"/>
        <v>9.1331361560671273E-2</v>
      </c>
      <c r="L616" s="563">
        <f t="shared" si="24"/>
        <v>0</v>
      </c>
      <c r="M616" s="563">
        <v>0</v>
      </c>
      <c r="N616" s="563">
        <v>0</v>
      </c>
      <c r="O616" s="584">
        <v>0</v>
      </c>
      <c r="P616" s="563">
        <v>0</v>
      </c>
      <c r="Q616" s="566">
        <v>2.5</v>
      </c>
    </row>
    <row r="617" spans="1:17" x14ac:dyDescent="0.25">
      <c r="A617" s="567">
        <f t="shared" si="25"/>
        <v>62854</v>
      </c>
      <c r="B617" s="596" t="str">
        <f>+asset_level_drivers!$B$1</f>
        <v>Farmar</v>
      </c>
      <c r="C617" s="588">
        <f t="shared" si="26"/>
        <v>3</v>
      </c>
      <c r="D617" s="589">
        <f t="shared" si="28"/>
        <v>5.8200217700413628</v>
      </c>
      <c r="E617" s="589">
        <f t="shared" si="28"/>
        <v>28.440507811730534</v>
      </c>
      <c r="F617" s="589">
        <f t="shared" si="28"/>
        <v>3.5550634764663167</v>
      </c>
      <c r="G617" s="589">
        <f t="shared" si="28"/>
        <v>7.722810543084428</v>
      </c>
      <c r="H617" s="589">
        <f t="shared" si="28"/>
        <v>4.361604540562495</v>
      </c>
      <c r="I617" s="589">
        <f t="shared" si="28"/>
        <v>15.345870186461452</v>
      </c>
      <c r="J617" s="589">
        <f t="shared" si="28"/>
        <v>2.664213574038417</v>
      </c>
      <c r="K617" s="590">
        <f t="shared" si="28"/>
        <v>9.3890362017367654E-2</v>
      </c>
      <c r="L617" s="571">
        <f t="shared" si="24"/>
        <v>0</v>
      </c>
      <c r="M617" s="571">
        <v>0</v>
      </c>
      <c r="N617" s="571">
        <v>0</v>
      </c>
      <c r="O617" s="582">
        <v>0</v>
      </c>
      <c r="P617" s="571">
        <v>0</v>
      </c>
      <c r="Q617" s="574">
        <v>2.5</v>
      </c>
    </row>
    <row r="618" spans="1:17" x14ac:dyDescent="0.25">
      <c r="A618" s="575">
        <f t="shared" si="25"/>
        <v>62883</v>
      </c>
      <c r="B618" s="600" t="str">
        <f>+asset_level_drivers!$B$1</f>
        <v>Farmar</v>
      </c>
      <c r="C618" s="591">
        <f t="shared" si="26"/>
        <v>3</v>
      </c>
      <c r="D618" s="592">
        <f t="shared" si="28"/>
        <v>5.9565745518453923</v>
      </c>
      <c r="E618" s="592">
        <f t="shared" si="28"/>
        <v>28.542111751133515</v>
      </c>
      <c r="F618" s="592">
        <f t="shared" si="28"/>
        <v>3.5677639688916893</v>
      </c>
      <c r="G618" s="592">
        <f t="shared" si="28"/>
        <v>7.9127874630372466</v>
      </c>
      <c r="H618" s="592">
        <f t="shared" si="28"/>
        <v>4.4639390775583356</v>
      </c>
      <c r="I618" s="592">
        <f t="shared" si="28"/>
        <v>15.400693429240128</v>
      </c>
      <c r="J618" s="592">
        <f t="shared" si="28"/>
        <v>2.6737314981319358</v>
      </c>
      <c r="K618" s="484">
        <f t="shared" si="28"/>
        <v>9.6521062744655342E-2</v>
      </c>
      <c r="L618" s="563">
        <f t="shared" si="24"/>
        <v>0</v>
      </c>
      <c r="M618" s="563">
        <v>0</v>
      </c>
      <c r="N618" s="563">
        <v>0</v>
      </c>
      <c r="O618" s="584">
        <v>0</v>
      </c>
      <c r="P618" s="563">
        <v>0</v>
      </c>
      <c r="Q618" s="566">
        <v>2.5</v>
      </c>
    </row>
    <row r="619" spans="1:17" x14ac:dyDescent="0.25">
      <c r="A619" s="567">
        <f t="shared" si="25"/>
        <v>62914</v>
      </c>
      <c r="B619" s="596" t="str">
        <f>+asset_level_drivers!$B$1</f>
        <v>Farmar</v>
      </c>
      <c r="C619" s="588">
        <f t="shared" si="26"/>
        <v>3</v>
      </c>
      <c r="D619" s="589">
        <f t="shared" si="28"/>
        <v>6.0963312155170817</v>
      </c>
      <c r="E619" s="589">
        <f t="shared" si="28"/>
        <v>28.644078671414707</v>
      </c>
      <c r="F619" s="589">
        <f t="shared" si="28"/>
        <v>3.5805098339268384</v>
      </c>
      <c r="G619" s="589">
        <f t="shared" si="28"/>
        <v>8.1074377114257956</v>
      </c>
      <c r="H619" s="589">
        <f t="shared" si="28"/>
        <v>4.5686746477897122</v>
      </c>
      <c r="I619" s="589">
        <f t="shared" si="28"/>
        <v>15.455712528487826</v>
      </c>
      <c r="J619" s="589">
        <f t="shared" si="28"/>
        <v>2.6832834250846598</v>
      </c>
      <c r="K619" s="590">
        <f t="shared" si="28"/>
        <v>9.9225472702239442E-2</v>
      </c>
      <c r="L619" s="571">
        <f t="shared" si="24"/>
        <v>0</v>
      </c>
      <c r="M619" s="571">
        <v>0</v>
      </c>
      <c r="N619" s="571">
        <v>0</v>
      </c>
      <c r="O619" s="582">
        <v>0</v>
      </c>
      <c r="P619" s="571">
        <v>0</v>
      </c>
      <c r="Q619" s="574">
        <v>2.5</v>
      </c>
    </row>
    <row r="620" spans="1:17" x14ac:dyDescent="0.25">
      <c r="A620" s="575">
        <f t="shared" si="25"/>
        <v>62944</v>
      </c>
      <c r="B620" s="600" t="str">
        <f>+asset_level_drivers!$B$1</f>
        <v>Farmar</v>
      </c>
      <c r="C620" s="591">
        <f t="shared" si="26"/>
        <v>3</v>
      </c>
      <c r="D620" s="592">
        <f t="shared" si="28"/>
        <v>6.2393669324215706</v>
      </c>
      <c r="E620" s="592">
        <f t="shared" si="28"/>
        <v>28.746409869326168</v>
      </c>
      <c r="F620" s="592">
        <f t="shared" si="28"/>
        <v>3.593301233665771</v>
      </c>
      <c r="G620" s="592">
        <f t="shared" si="28"/>
        <v>8.3068762495762929</v>
      </c>
      <c r="H620" s="592">
        <f t="shared" si="28"/>
        <v>4.6758675857138599</v>
      </c>
      <c r="I620" s="592">
        <f t="shared" si="28"/>
        <v>15.510928183903332</v>
      </c>
      <c r="J620" s="592">
        <f t="shared" si="28"/>
        <v>2.6928694763720724</v>
      </c>
      <c r="K620" s="484">
        <f t="shared" si="28"/>
        <v>0.10200565713858191</v>
      </c>
      <c r="L620" s="563">
        <f t="shared" si="24"/>
        <v>0</v>
      </c>
      <c r="M620" s="563">
        <v>0</v>
      </c>
      <c r="N620" s="563">
        <v>0</v>
      </c>
      <c r="O620" s="584">
        <v>0</v>
      </c>
      <c r="P620" s="563">
        <v>0</v>
      </c>
      <c r="Q620" s="566">
        <v>2.5</v>
      </c>
    </row>
    <row r="621" spans="1:17" x14ac:dyDescent="0.25">
      <c r="A621" s="567">
        <f t="shared" si="25"/>
        <v>62975</v>
      </c>
      <c r="B621" s="596" t="str">
        <f>+asset_level_drivers!$B$1</f>
        <v>Farmar</v>
      </c>
      <c r="C621" s="588">
        <f t="shared" si="26"/>
        <v>3</v>
      </c>
      <c r="D621" s="589">
        <f t="shared" si="28"/>
        <v>6.385758637638884</v>
      </c>
      <c r="E621" s="589">
        <f t="shared" si="28"/>
        <v>28.849106646252622</v>
      </c>
      <c r="F621" s="589">
        <f t="shared" si="28"/>
        <v>3.6061383307815777</v>
      </c>
      <c r="G621" s="589">
        <f t="shared" si="28"/>
        <v>8.5112208668007678</v>
      </c>
      <c r="H621" s="589">
        <f t="shared" si="28"/>
        <v>4.7855755475402608</v>
      </c>
      <c r="I621" s="589">
        <f t="shared" si="28"/>
        <v>15.566341097685109</v>
      </c>
      <c r="J621" s="589">
        <f t="shared" si="28"/>
        <v>2.70248977390363</v>
      </c>
      <c r="K621" s="590">
        <f t="shared" si="28"/>
        <v>0.10486373916804823</v>
      </c>
      <c r="L621" s="571">
        <f t="shared" si="24"/>
        <v>0</v>
      </c>
      <c r="M621" s="571">
        <v>0</v>
      </c>
      <c r="N621" s="571">
        <v>0</v>
      </c>
      <c r="O621" s="582">
        <v>0</v>
      </c>
      <c r="P621" s="571">
        <v>0</v>
      </c>
      <c r="Q621" s="574">
        <v>2.5</v>
      </c>
    </row>
    <row r="622" spans="1:17" x14ac:dyDescent="0.25">
      <c r="A622" s="575">
        <f t="shared" si="25"/>
        <v>63005</v>
      </c>
      <c r="B622" s="600" t="str">
        <f>+asset_level_drivers!$B$1</f>
        <v>Farmar</v>
      </c>
      <c r="C622" s="591">
        <f t="shared" si="26"/>
        <v>3</v>
      </c>
      <c r="D622" s="592">
        <f t="shared" si="28"/>
        <v>6.5355850713452481</v>
      </c>
      <c r="E622" s="592">
        <f t="shared" si="28"/>
        <v>28.952170308227991</v>
      </c>
      <c r="F622" s="592">
        <f t="shared" si="28"/>
        <v>3.6190212885284989</v>
      </c>
      <c r="G622" s="592">
        <f t="shared" si="28"/>
        <v>8.720592249963973</v>
      </c>
      <c r="H622" s="592">
        <f t="shared" si="28"/>
        <v>4.8978575422423738</v>
      </c>
      <c r="I622" s="592">
        <f t="shared" si="28"/>
        <v>15.621951974540238</v>
      </c>
      <c r="J622" s="592">
        <f t="shared" si="28"/>
        <v>2.7121444400243107</v>
      </c>
      <c r="K622" s="484">
        <f t="shared" si="28"/>
        <v>0.10780190139224395</v>
      </c>
      <c r="L622" s="563">
        <f t="shared" si="24"/>
        <v>0</v>
      </c>
      <c r="M622" s="563">
        <v>0</v>
      </c>
      <c r="N622" s="563">
        <v>0</v>
      </c>
      <c r="O622" s="584">
        <v>0</v>
      </c>
      <c r="P622" s="563">
        <v>0</v>
      </c>
      <c r="Q622" s="566">
        <v>2.5</v>
      </c>
    </row>
    <row r="623" spans="1:17" x14ac:dyDescent="0.25">
      <c r="A623" s="567">
        <f t="shared" si="25"/>
        <v>63036</v>
      </c>
      <c r="B623" s="596" t="str">
        <f>+asset_level_drivers!$B$1</f>
        <v>Farmar</v>
      </c>
      <c r="C623" s="588">
        <f t="shared" si="26"/>
        <v>3</v>
      </c>
      <c r="D623" s="589">
        <f t="shared" si="28"/>
        <v>6.6889268211653246</v>
      </c>
      <c r="E623" s="589">
        <f t="shared" si="28"/>
        <v>29.05560216595202</v>
      </c>
      <c r="F623" s="589">
        <f t="shared" si="28"/>
        <v>3.6319502707440026</v>
      </c>
      <c r="G623" s="589">
        <f t="shared" si="28"/>
        <v>8.9351140547615948</v>
      </c>
      <c r="H623" s="589">
        <f t="shared" si="28"/>
        <v>5.0127739632969792</v>
      </c>
      <c r="I623" s="589">
        <f t="shared" si="28"/>
        <v>15.677761521693363</v>
      </c>
      <c r="J623" s="589">
        <f t="shared" si="28"/>
        <v>2.7218335975161714</v>
      </c>
      <c r="K623" s="590">
        <f t="shared" si="28"/>
        <v>0.11082238756677923</v>
      </c>
      <c r="L623" s="571">
        <f t="shared" si="24"/>
        <v>0</v>
      </c>
      <c r="M623" s="571">
        <v>0</v>
      </c>
      <c r="N623" s="571">
        <v>0</v>
      </c>
      <c r="O623" s="582">
        <v>0</v>
      </c>
      <c r="P623" s="571">
        <v>0</v>
      </c>
      <c r="Q623" s="574">
        <v>2.5</v>
      </c>
    </row>
    <row r="624" spans="1:17" x14ac:dyDescent="0.25">
      <c r="A624" s="575">
        <f t="shared" si="25"/>
        <v>63067</v>
      </c>
      <c r="B624" s="600" t="str">
        <f>+asset_level_drivers!$B$1</f>
        <v>Farmar</v>
      </c>
      <c r="C624" s="591">
        <f t="shared" si="26"/>
        <v>3</v>
      </c>
      <c r="D624" s="592">
        <f t="shared" si="28"/>
        <v>6.8458663655181322</v>
      </c>
      <c r="E624" s="592">
        <f t="shared" si="28"/>
        <v>29.159403534806938</v>
      </c>
      <c r="F624" s="592">
        <f t="shared" si="28"/>
        <v>3.6449254418508672</v>
      </c>
      <c r="G624" s="592">
        <f t="shared" si="28"/>
        <v>9.1549129787518755</v>
      </c>
      <c r="H624" s="592">
        <f t="shared" si="28"/>
        <v>5.1303866211682143</v>
      </c>
      <c r="I624" s="592">
        <f t="shared" si="28"/>
        <v>15.733770448895697</v>
      </c>
      <c r="J624" s="592">
        <f t="shared" si="28"/>
        <v>2.7315573695999085</v>
      </c>
      <c r="K624" s="484">
        <f t="shared" si="28"/>
        <v>0.11392750431473421</v>
      </c>
      <c r="L624" s="563">
        <f t="shared" si="24"/>
        <v>0</v>
      </c>
      <c r="M624" s="563">
        <v>0</v>
      </c>
      <c r="N624" s="563">
        <v>0</v>
      </c>
      <c r="O624" s="584">
        <v>0</v>
      </c>
      <c r="P624" s="563">
        <v>0</v>
      </c>
      <c r="Q624" s="566">
        <v>2.5</v>
      </c>
    </row>
    <row r="625" spans="1:17" x14ac:dyDescent="0.25">
      <c r="A625" s="567">
        <f t="shared" si="25"/>
        <v>63097</v>
      </c>
      <c r="B625" s="596" t="str">
        <f>+asset_level_drivers!$B$1</f>
        <v>Farmar</v>
      </c>
      <c r="C625" s="588">
        <f t="shared" si="26"/>
        <v>3</v>
      </c>
      <c r="D625" s="589">
        <f t="shared" ref="D625:K640" si="29">+D624/D623*D624</f>
        <v>7.0064881179799787</v>
      </c>
      <c r="E625" s="589">
        <f t="shared" si="29"/>
        <v>29.263575734874184</v>
      </c>
      <c r="F625" s="589">
        <f t="shared" si="29"/>
        <v>3.657946966859273</v>
      </c>
      <c r="G625" s="589">
        <f t="shared" si="29"/>
        <v>9.3801188361837653</v>
      </c>
      <c r="H625" s="589">
        <f t="shared" si="29"/>
        <v>5.2507587765537629</v>
      </c>
      <c r="I625" s="589">
        <f t="shared" si="29"/>
        <v>15.789979468434046</v>
      </c>
      <c r="J625" s="589">
        <f t="shared" si="29"/>
        <v>2.7413158799364261</v>
      </c>
      <c r="K625" s="590">
        <f t="shared" si="29"/>
        <v>0.11711962288813371</v>
      </c>
      <c r="L625" s="571">
        <f t="shared" si="24"/>
        <v>0</v>
      </c>
      <c r="M625" s="571">
        <v>0</v>
      </c>
      <c r="N625" s="571">
        <v>0</v>
      </c>
      <c r="O625" s="582">
        <v>0</v>
      </c>
      <c r="P625" s="571">
        <v>0</v>
      </c>
      <c r="Q625" s="574">
        <v>2.5</v>
      </c>
    </row>
    <row r="626" spans="1:17" x14ac:dyDescent="0.25">
      <c r="A626" s="575">
        <f t="shared" si="25"/>
        <v>63128</v>
      </c>
      <c r="B626" s="600" t="str">
        <f>+asset_level_drivers!$B$1</f>
        <v>Farmar</v>
      </c>
      <c r="C626" s="591">
        <f t="shared" si="26"/>
        <v>3</v>
      </c>
      <c r="D626" s="592">
        <f t="shared" si="29"/>
        <v>7.1708784726882646</v>
      </c>
      <c r="E626" s="592">
        <f t="shared" si="29"/>
        <v>29.368120090951201</v>
      </c>
      <c r="F626" s="592">
        <f t="shared" si="29"/>
        <v>3.6710150113689002</v>
      </c>
      <c r="G626" s="592">
        <f t="shared" si="29"/>
        <v>9.6108646346658144</v>
      </c>
      <c r="H626" s="592">
        <f t="shared" si="29"/>
        <v>5.3739551744110932</v>
      </c>
      <c r="I626" s="592">
        <f t="shared" si="29"/>
        <v>15.846389295139865</v>
      </c>
      <c r="J626" s="592">
        <f t="shared" si="29"/>
        <v>2.7511092526284071</v>
      </c>
      <c r="K626" s="484">
        <f t="shared" si="29"/>
        <v>0.1204011809787765</v>
      </c>
      <c r="L626" s="563">
        <f t="shared" si="24"/>
        <v>0</v>
      </c>
      <c r="M626" s="563">
        <v>0</v>
      </c>
      <c r="N626" s="563">
        <v>0</v>
      </c>
      <c r="O626" s="584">
        <v>0</v>
      </c>
      <c r="P626" s="563">
        <v>0</v>
      </c>
      <c r="Q626" s="566">
        <v>2.5</v>
      </c>
    </row>
    <row r="627" spans="1:17" x14ac:dyDescent="0.25">
      <c r="A627" s="567">
        <f t="shared" si="25"/>
        <v>63158</v>
      </c>
      <c r="B627" s="596" t="str">
        <f>+asset_level_drivers!$B$1</f>
        <v>Farmar</v>
      </c>
      <c r="C627" s="588">
        <f t="shared" si="26"/>
        <v>3</v>
      </c>
      <c r="D627" s="589">
        <f t="shared" si="29"/>
        <v>7.3391258508105732</v>
      </c>
      <c r="E627" s="589">
        <f t="shared" si="29"/>
        <v>29.473037932568282</v>
      </c>
      <c r="F627" s="589">
        <f t="shared" si="29"/>
        <v>3.6841297415710352</v>
      </c>
      <c r="G627" s="589">
        <f t="shared" si="29"/>
        <v>9.8472866537210759</v>
      </c>
      <c r="H627" s="589">
        <f t="shared" si="29"/>
        <v>5.500042078782033</v>
      </c>
      <c r="I627" s="589">
        <f t="shared" si="29"/>
        <v>15.90300064639835</v>
      </c>
      <c r="J627" s="589">
        <f t="shared" si="29"/>
        <v>2.7609376122218925</v>
      </c>
      <c r="K627" s="590">
        <f t="shared" si="29"/>
        <v>0.12377468457980186</v>
      </c>
      <c r="L627" s="571">
        <f t="shared" si="24"/>
        <v>0</v>
      </c>
      <c r="M627" s="571">
        <v>0</v>
      </c>
      <c r="N627" s="571">
        <v>0</v>
      </c>
      <c r="O627" s="582">
        <v>0</v>
      </c>
      <c r="P627" s="571">
        <v>0</v>
      </c>
      <c r="Q627" s="574">
        <v>2.5</v>
      </c>
    </row>
    <row r="628" spans="1:17" x14ac:dyDescent="0.25">
      <c r="A628" s="575">
        <f t="shared" si="25"/>
        <v>63189</v>
      </c>
      <c r="B628" s="600" t="str">
        <f>+asset_level_drivers!$B$1</f>
        <v>Farmar</v>
      </c>
      <c r="C628" s="591">
        <f t="shared" si="26"/>
        <v>3</v>
      </c>
      <c r="D628" s="592">
        <f t="shared" si="29"/>
        <v>7.5113207481040467</v>
      </c>
      <c r="E628" s="592">
        <f t="shared" si="29"/>
        <v>29.578330594005479</v>
      </c>
      <c r="F628" s="592">
        <f t="shared" si="29"/>
        <v>3.6972913242506849</v>
      </c>
      <c r="G628" s="592">
        <f t="shared" si="29"/>
        <v>10.089524525274411</v>
      </c>
      <c r="H628" s="592">
        <f t="shared" si="29"/>
        <v>5.6290873084344248</v>
      </c>
      <c r="I628" s="592">
        <f t="shared" si="29"/>
        <v>15.959814242157561</v>
      </c>
      <c r="J628" s="592">
        <f t="shared" si="29"/>
        <v>2.7708010837078652</v>
      </c>
      <c r="K628" s="484">
        <f t="shared" si="29"/>
        <v>0.12724270989941514</v>
      </c>
      <c r="L628" s="563">
        <f t="shared" si="24"/>
        <v>0</v>
      </c>
      <c r="M628" s="563">
        <v>0</v>
      </c>
      <c r="N628" s="563">
        <v>0</v>
      </c>
      <c r="O628" s="584">
        <v>0</v>
      </c>
      <c r="P628" s="563">
        <v>0</v>
      </c>
      <c r="Q628" s="566">
        <v>2.5</v>
      </c>
    </row>
    <row r="629" spans="1:17" x14ac:dyDescent="0.25">
      <c r="A629" s="567">
        <f t="shared" si="25"/>
        <v>63220</v>
      </c>
      <c r="B629" s="596" t="str">
        <f>+asset_level_drivers!$B$1</f>
        <v>Farmar</v>
      </c>
      <c r="C629" s="588">
        <f t="shared" si="26"/>
        <v>3</v>
      </c>
      <c r="D629" s="589">
        <f t="shared" si="29"/>
        <v>7.6875557835906312</v>
      </c>
      <c r="E629" s="589">
        <f t="shared" si="29"/>
        <v>29.683999414309564</v>
      </c>
      <c r="F629" s="589">
        <f t="shared" si="29"/>
        <v>3.7104999267886956</v>
      </c>
      <c r="G629" s="589">
        <f t="shared" si="29"/>
        <v>10.337721316119744</v>
      </c>
      <c r="H629" s="589">
        <f t="shared" si="29"/>
        <v>5.7611602733400211</v>
      </c>
      <c r="I629" s="589">
        <f t="shared" si="29"/>
        <v>16.01683080493758</v>
      </c>
      <c r="J629" s="589">
        <f t="shared" si="29"/>
        <v>2.7806997925238393</v>
      </c>
      <c r="K629" s="590">
        <f t="shared" si="29"/>
        <v>0.13080790532823378</v>
      </c>
      <c r="L629" s="571">
        <f t="shared" si="24"/>
        <v>0</v>
      </c>
      <c r="M629" s="571">
        <v>0</v>
      </c>
      <c r="N629" s="571">
        <v>0</v>
      </c>
      <c r="O629" s="582">
        <v>0</v>
      </c>
      <c r="P629" s="571">
        <v>0</v>
      </c>
      <c r="Q629" s="574">
        <v>2.5</v>
      </c>
    </row>
    <row r="630" spans="1:17" x14ac:dyDescent="0.25">
      <c r="A630" s="575">
        <f t="shared" si="25"/>
        <v>63248</v>
      </c>
      <c r="B630" s="600" t="str">
        <f>+asset_level_drivers!$B$1</f>
        <v>Farmar</v>
      </c>
      <c r="C630" s="591">
        <f t="shared" si="26"/>
        <v>3</v>
      </c>
      <c r="D630" s="592">
        <f t="shared" si="29"/>
        <v>7.8679257493743675</v>
      </c>
      <c r="E630" s="592">
        <f t="shared" si="29"/>
        <v>29.790045737311072</v>
      </c>
      <c r="F630" s="592">
        <f t="shared" si="29"/>
        <v>3.723755717163884</v>
      </c>
      <c r="G630" s="592">
        <f t="shared" si="29"/>
        <v>10.592023612415964</v>
      </c>
      <c r="H630" s="592">
        <f t="shared" si="29"/>
        <v>5.8963320120082514</v>
      </c>
      <c r="I630" s="592">
        <f t="shared" si="29"/>
        <v>16.074051059839693</v>
      </c>
      <c r="J630" s="592">
        <f t="shared" si="29"/>
        <v>2.7906338645554549</v>
      </c>
      <c r="K630" s="484">
        <f t="shared" si="29"/>
        <v>0.13447299346175604</v>
      </c>
      <c r="L630" s="563">
        <f t="shared" si="24"/>
        <v>0</v>
      </c>
      <c r="M630" s="563">
        <v>0</v>
      </c>
      <c r="N630" s="563">
        <v>0</v>
      </c>
      <c r="O630" s="584">
        <v>0</v>
      </c>
      <c r="P630" s="563">
        <v>0</v>
      </c>
      <c r="Q630" s="566">
        <v>2.5</v>
      </c>
    </row>
    <row r="631" spans="1:17" x14ac:dyDescent="0.25">
      <c r="A631" s="567">
        <f t="shared" si="25"/>
        <v>63279</v>
      </c>
      <c r="B631" s="596" t="str">
        <f>+asset_level_drivers!$B$1</f>
        <v>Farmar</v>
      </c>
      <c r="C631" s="588">
        <f t="shared" si="26"/>
        <v>3</v>
      </c>
      <c r="D631" s="589">
        <f t="shared" si="29"/>
        <v>8.0525276616275221</v>
      </c>
      <c r="E631" s="589">
        <f t="shared" si="29"/>
        <v>29.896470911641376</v>
      </c>
      <c r="F631" s="589">
        <f t="shared" si="29"/>
        <v>3.7370588639551721</v>
      </c>
      <c r="G631" s="589">
        <f t="shared" si="29"/>
        <v>10.852581606261381</v>
      </c>
      <c r="H631" s="589">
        <f t="shared" si="29"/>
        <v>6.0346752296959334</v>
      </c>
      <c r="I631" s="589">
        <f t="shared" si="29"/>
        <v>16.131475734555622</v>
      </c>
      <c r="J631" s="589">
        <f t="shared" si="29"/>
        <v>2.8006034261380801</v>
      </c>
      <c r="K631" s="590">
        <f t="shared" si="29"/>
        <v>0.13824077317949698</v>
      </c>
      <c r="L631" s="571">
        <f t="shared" si="24"/>
        <v>0</v>
      </c>
      <c r="M631" s="571">
        <v>0</v>
      </c>
      <c r="N631" s="571">
        <v>0</v>
      </c>
      <c r="O631" s="582">
        <v>0</v>
      </c>
      <c r="P631" s="571">
        <v>0</v>
      </c>
      <c r="Q631" s="574">
        <v>2.5</v>
      </c>
    </row>
    <row r="632" spans="1:17" x14ac:dyDescent="0.25">
      <c r="A632" s="575">
        <f t="shared" si="25"/>
        <v>63309</v>
      </c>
      <c r="B632" s="600" t="str">
        <f>+asset_level_drivers!$B$1</f>
        <v>Farmar</v>
      </c>
      <c r="C632" s="591">
        <f t="shared" si="26"/>
        <v>3</v>
      </c>
      <c r="D632" s="592">
        <f t="shared" si="29"/>
        <v>8.2414608127729903</v>
      </c>
      <c r="E632" s="592">
        <f t="shared" si="29"/>
        <v>30.003276290749852</v>
      </c>
      <c r="F632" s="592">
        <f t="shared" si="29"/>
        <v>3.7504095363437315</v>
      </c>
      <c r="G632" s="592">
        <f t="shared" si="29"/>
        <v>11.119549184397865</v>
      </c>
      <c r="H632" s="592">
        <f t="shared" si="29"/>
        <v>6.1762643375134791</v>
      </c>
      <c r="I632" s="592">
        <f t="shared" si="29"/>
        <v>16.18910555937677</v>
      </c>
      <c r="J632" s="592">
        <f t="shared" si="29"/>
        <v>2.8106086040584173</v>
      </c>
      <c r="K632" s="484">
        <f t="shared" si="29"/>
        <v>0.14211412178237962</v>
      </c>
      <c r="L632" s="563">
        <f t="shared" si="24"/>
        <v>0</v>
      </c>
      <c r="M632" s="563">
        <v>0</v>
      </c>
      <c r="N632" s="563">
        <v>0</v>
      </c>
      <c r="O632" s="584">
        <v>0</v>
      </c>
      <c r="P632" s="563">
        <v>0</v>
      </c>
      <c r="Q632" s="566">
        <v>2.5</v>
      </c>
    </row>
    <row r="633" spans="1:17" x14ac:dyDescent="0.25">
      <c r="A633" s="567">
        <f t="shared" si="25"/>
        <v>63340</v>
      </c>
      <c r="B633" s="596" t="str">
        <f>+asset_level_drivers!$B$1</f>
        <v>Farmar</v>
      </c>
      <c r="C633" s="588">
        <f t="shared" si="26"/>
        <v>3</v>
      </c>
      <c r="D633" s="589">
        <f t="shared" si="29"/>
        <v>8.4348268248910259</v>
      </c>
      <c r="E633" s="589">
        <f t="shared" si="29"/>
        <v>30.110463232921077</v>
      </c>
      <c r="F633" s="589">
        <f t="shared" si="29"/>
        <v>3.7638079041151347</v>
      </c>
      <c r="G633" s="589">
        <f t="shared" si="29"/>
        <v>11.393084019097058</v>
      </c>
      <c r="H633" s="589">
        <f t="shared" si="29"/>
        <v>6.321175492448643</v>
      </c>
      <c r="I633" s="589">
        <f t="shared" si="29"/>
        <v>16.246941267203514</v>
      </c>
      <c r="J633" s="589">
        <f t="shared" si="29"/>
        <v>2.8206495255561146</v>
      </c>
      <c r="K633" s="590">
        <f t="shared" si="29"/>
        <v>0.14609599719001307</v>
      </c>
      <c r="L633" s="571">
        <f t="shared" si="24"/>
        <v>0</v>
      </c>
      <c r="M633" s="571">
        <v>0</v>
      </c>
      <c r="N633" s="571">
        <v>0</v>
      </c>
      <c r="O633" s="582">
        <v>0</v>
      </c>
      <c r="P633" s="571">
        <v>0</v>
      </c>
      <c r="Q633" s="574">
        <v>2.5</v>
      </c>
    </row>
    <row r="634" spans="1:17" x14ac:dyDescent="0.25">
      <c r="A634" s="575">
        <f t="shared" si="25"/>
        <v>63370</v>
      </c>
      <c r="B634" s="600" t="str">
        <f>+asset_level_drivers!$B$1</f>
        <v>Farmar</v>
      </c>
      <c r="C634" s="591">
        <f t="shared" si="26"/>
        <v>3</v>
      </c>
      <c r="D634" s="592">
        <f t="shared" si="29"/>
        <v>8.6327297043790416</v>
      </c>
      <c r="E634" s="592">
        <f t="shared" si="29"/>
        <v>30.218033101292118</v>
      </c>
      <c r="F634" s="592">
        <f t="shared" si="29"/>
        <v>3.7772541376615147</v>
      </c>
      <c r="G634" s="592">
        <f t="shared" si="29"/>
        <v>11.673347661282341</v>
      </c>
      <c r="H634" s="592">
        <f t="shared" si="29"/>
        <v>6.4694866383293199</v>
      </c>
      <c r="I634" s="592">
        <f t="shared" si="29"/>
        <v>16.304983593554521</v>
      </c>
      <c r="J634" s="592">
        <f t="shared" si="29"/>
        <v>2.8307263183253855</v>
      </c>
      <c r="K634" s="484">
        <f t="shared" si="29"/>
        <v>0.15018944019953617</v>
      </c>
      <c r="L634" s="563">
        <f t="shared" si="24"/>
        <v>0</v>
      </c>
      <c r="M634" s="563">
        <v>0</v>
      </c>
      <c r="N634" s="563">
        <v>0</v>
      </c>
      <c r="O634" s="584">
        <v>0</v>
      </c>
      <c r="P634" s="563">
        <v>0</v>
      </c>
      <c r="Q634" s="566">
        <v>2.5</v>
      </c>
    </row>
    <row r="635" spans="1:17" x14ac:dyDescent="0.25">
      <c r="A635" s="567">
        <f t="shared" si="25"/>
        <v>63401</v>
      </c>
      <c r="B635" s="596" t="str">
        <f>+asset_level_drivers!$B$1</f>
        <v>Farmar</v>
      </c>
      <c r="C635" s="588">
        <f t="shared" si="26"/>
        <v>3</v>
      </c>
      <c r="D635" s="589">
        <f t="shared" si="29"/>
        <v>8.8352758978938581</v>
      </c>
      <c r="E635" s="589">
        <f t="shared" si="29"/>
        <v>30.325987263869855</v>
      </c>
      <c r="F635" s="589">
        <f t="shared" si="29"/>
        <v>3.7907484079837319</v>
      </c>
      <c r="G635" s="589">
        <f t="shared" si="29"/>
        <v>11.960505635941542</v>
      </c>
      <c r="H635" s="589">
        <f t="shared" si="29"/>
        <v>6.6212775477474457</v>
      </c>
      <c r="I635" s="589">
        <f t="shared" si="29"/>
        <v>16.363233276576107</v>
      </c>
      <c r="J635" s="589">
        <f t="shared" si="29"/>
        <v>2.8408391105166317</v>
      </c>
      <c r="K635" s="590">
        <f t="shared" si="29"/>
        <v>0.15439757680775124</v>
      </c>
      <c r="L635" s="571">
        <f t="shared" si="24"/>
        <v>0</v>
      </c>
      <c r="M635" s="571">
        <v>0</v>
      </c>
      <c r="N635" s="571">
        <v>0</v>
      </c>
      <c r="O635" s="582">
        <v>0</v>
      </c>
      <c r="P635" s="571">
        <v>0</v>
      </c>
      <c r="Q635" s="574">
        <v>2.5</v>
      </c>
    </row>
    <row r="636" spans="1:17" x14ac:dyDescent="0.25">
      <c r="A636" s="575">
        <f t="shared" si="25"/>
        <v>63432</v>
      </c>
      <c r="B636" s="600" t="str">
        <f>+asset_level_drivers!$B$1</f>
        <v>Farmar</v>
      </c>
      <c r="C636" s="591">
        <f t="shared" si="26"/>
        <v>3</v>
      </c>
      <c r="D636" s="592">
        <f t="shared" si="29"/>
        <v>9.042574349606511</v>
      </c>
      <c r="E636" s="592">
        <f t="shared" si="29"/>
        <v>30.434327093548387</v>
      </c>
      <c r="F636" s="592">
        <f t="shared" si="29"/>
        <v>3.8042908866935483</v>
      </c>
      <c r="G636" s="592">
        <f t="shared" si="29"/>
        <v>12.25472753988676</v>
      </c>
      <c r="H636" s="592">
        <f t="shared" si="29"/>
        <v>6.7766298649665364</v>
      </c>
      <c r="I636" s="592">
        <f t="shared" si="29"/>
        <v>16.421691057051618</v>
      </c>
      <c r="J636" s="592">
        <f t="shared" si="29"/>
        <v>2.8509880307380731</v>
      </c>
      <c r="K636" s="484">
        <f t="shared" si="29"/>
        <v>0.15872362059832129</v>
      </c>
      <c r="L636" s="563">
        <f t="shared" si="24"/>
        <v>0</v>
      </c>
      <c r="M636" s="563">
        <v>0</v>
      </c>
      <c r="N636" s="563">
        <v>0</v>
      </c>
      <c r="O636" s="584">
        <v>0</v>
      </c>
      <c r="P636" s="563">
        <v>0</v>
      </c>
      <c r="Q636" s="566">
        <v>2.5</v>
      </c>
    </row>
    <row r="637" spans="1:17" x14ac:dyDescent="0.25">
      <c r="A637" s="567">
        <f t="shared" si="25"/>
        <v>63462</v>
      </c>
      <c r="B637" s="596" t="str">
        <f>+asset_level_drivers!$B$1</f>
        <v>Farmar</v>
      </c>
      <c r="C637" s="588">
        <f t="shared" si="26"/>
        <v>3</v>
      </c>
      <c r="D637" s="589">
        <f t="shared" si="29"/>
        <v>9.254736559800401</v>
      </c>
      <c r="E637" s="589">
        <f t="shared" si="29"/>
        <v>30.543053968126483</v>
      </c>
      <c r="F637" s="589">
        <f t="shared" si="29"/>
        <v>3.8178817460158103</v>
      </c>
      <c r="G637" s="589">
        <f t="shared" si="29"/>
        <v>12.556187141919006</v>
      </c>
      <c r="H637" s="589">
        <f t="shared" si="29"/>
        <v>6.9356271498359483</v>
      </c>
      <c r="I637" s="589">
        <f t="shared" si="29"/>
        <v>16.480357678410858</v>
      </c>
      <c r="J637" s="589">
        <f t="shared" si="29"/>
        <v>2.8611732080573837</v>
      </c>
      <c r="K637" s="590">
        <f t="shared" si="29"/>
        <v>0.16317087519585388</v>
      </c>
      <c r="L637" s="571">
        <f t="shared" si="24"/>
        <v>0</v>
      </c>
      <c r="M637" s="571">
        <v>0</v>
      </c>
      <c r="N637" s="571">
        <v>0</v>
      </c>
      <c r="O637" s="582">
        <v>0</v>
      </c>
      <c r="P637" s="571">
        <v>0</v>
      </c>
      <c r="Q637" s="574">
        <v>2.5</v>
      </c>
    </row>
    <row r="638" spans="1:17" x14ac:dyDescent="0.25">
      <c r="A638" s="575">
        <f t="shared" si="25"/>
        <v>63493</v>
      </c>
      <c r="B638" s="600" t="str">
        <f>+asset_level_drivers!$B$1</f>
        <v>Farmar</v>
      </c>
      <c r="C638" s="591">
        <f t="shared" si="26"/>
        <v>3</v>
      </c>
      <c r="D638" s="592">
        <f t="shared" si="29"/>
        <v>9.471876644844313</v>
      </c>
      <c r="E638" s="592">
        <f t="shared" si="29"/>
        <v>30.652169270325114</v>
      </c>
      <c r="F638" s="592">
        <f t="shared" si="29"/>
        <v>3.8315211587906393</v>
      </c>
      <c r="G638" s="592">
        <f t="shared" si="29"/>
        <v>12.865062485456859</v>
      </c>
      <c r="H638" s="592">
        <f t="shared" si="29"/>
        <v>7.0983549227354859</v>
      </c>
      <c r="I638" s="592">
        <f t="shared" si="29"/>
        <v>16.539233886739535</v>
      </c>
      <c r="J638" s="592">
        <f t="shared" si="29"/>
        <v>2.8713947720033333</v>
      </c>
      <c r="K638" s="484">
        <f t="shared" si="29"/>
        <v>0.16774273678874557</v>
      </c>
      <c r="L638" s="563">
        <f t="shared" si="24"/>
        <v>0</v>
      </c>
      <c r="M638" s="563">
        <v>0</v>
      </c>
      <c r="N638" s="563">
        <v>0</v>
      </c>
      <c r="O638" s="584">
        <v>0</v>
      </c>
      <c r="P638" s="563">
        <v>0</v>
      </c>
      <c r="Q638" s="566">
        <v>2.5</v>
      </c>
    </row>
    <row r="639" spans="1:17" x14ac:dyDescent="0.25">
      <c r="A639" s="567">
        <f t="shared" si="25"/>
        <v>63523</v>
      </c>
      <c r="B639" s="596" t="str">
        <f>+asset_level_drivers!$B$1</f>
        <v>Farmar</v>
      </c>
      <c r="C639" s="588">
        <f t="shared" si="26"/>
        <v>3</v>
      </c>
      <c r="D639" s="589">
        <f t="shared" si="29"/>
        <v>9.6941113985725487</v>
      </c>
      <c r="E639" s="589">
        <f t="shared" si="29"/>
        <v>30.76167438780503</v>
      </c>
      <c r="F639" s="589">
        <f t="shared" si="29"/>
        <v>3.8452092984756288</v>
      </c>
      <c r="G639" s="589">
        <f t="shared" si="29"/>
        <v>13.181535993689719</v>
      </c>
      <c r="H639" s="589">
        <f t="shared" si="29"/>
        <v>7.2649007105745182</v>
      </c>
      <c r="I639" s="589">
        <f t="shared" si="29"/>
        <v>16.59832043078876</v>
      </c>
      <c r="J639" s="589">
        <f t="shared" si="29"/>
        <v>2.8816528525674334</v>
      </c>
      <c r="K639" s="590">
        <f t="shared" si="29"/>
        <v>0.17244269672271359</v>
      </c>
      <c r="L639" s="571">
        <f t="shared" si="24"/>
        <v>0</v>
      </c>
      <c r="M639" s="571">
        <v>0</v>
      </c>
      <c r="N639" s="571">
        <v>0</v>
      </c>
      <c r="O639" s="582">
        <v>0</v>
      </c>
      <c r="P639" s="571">
        <v>0</v>
      </c>
      <c r="Q639" s="574">
        <v>2.5</v>
      </c>
    </row>
    <row r="640" spans="1:17" x14ac:dyDescent="0.25">
      <c r="A640" s="575">
        <f t="shared" si="25"/>
        <v>63554</v>
      </c>
      <c r="B640" s="600" t="str">
        <f>+asset_level_drivers!$B$1</f>
        <v>Farmar</v>
      </c>
      <c r="C640" s="591">
        <f t="shared" si="26"/>
        <v>3</v>
      </c>
      <c r="D640" s="592">
        <f t="shared" si="29"/>
        <v>9.9215603551052016</v>
      </c>
      <c r="E640" s="592">
        <f t="shared" si="29"/>
        <v>30.871570713184411</v>
      </c>
      <c r="F640" s="592">
        <f t="shared" si="29"/>
        <v>3.8589463391480514</v>
      </c>
      <c r="G640" s="592">
        <f t="shared" si="29"/>
        <v>13.505794577317777</v>
      </c>
      <c r="H640" s="592">
        <f t="shared" si="29"/>
        <v>7.4353540938703633</v>
      </c>
      <c r="I640" s="592">
        <f t="shared" si="29"/>
        <v>16.657618061984561</v>
      </c>
      <c r="J640" s="592">
        <f t="shared" si="29"/>
        <v>2.8919475802055916</v>
      </c>
      <c r="K640" s="484">
        <f t="shared" si="29"/>
        <v>0.17727434416699522</v>
      </c>
      <c r="L640" s="563">
        <f t="shared" si="24"/>
        <v>0</v>
      </c>
      <c r="M640" s="563">
        <v>0</v>
      </c>
      <c r="N640" s="563">
        <v>0</v>
      </c>
      <c r="O640" s="584">
        <v>0</v>
      </c>
      <c r="P640" s="563">
        <v>0</v>
      </c>
      <c r="Q640" s="566">
        <v>2.5</v>
      </c>
    </row>
    <row r="641" spans="1:17" x14ac:dyDescent="0.25">
      <c r="A641" s="567">
        <f t="shared" si="25"/>
        <v>63585</v>
      </c>
      <c r="B641" s="596" t="str">
        <f>+asset_level_drivers!$B$1</f>
        <v>Farmar</v>
      </c>
      <c r="C641" s="588">
        <f t="shared" si="26"/>
        <v>3</v>
      </c>
      <c r="D641" s="589">
        <f t="shared" ref="D641:K656" si="30">+D640/D639*D640</f>
        <v>10.154345853142361</v>
      </c>
      <c r="E641" s="589">
        <f t="shared" si="30"/>
        <v>30.981859644056577</v>
      </c>
      <c r="F641" s="589">
        <f t="shared" si="30"/>
        <v>3.8727324555070721</v>
      </c>
      <c r="G641" s="589">
        <f t="shared" si="30"/>
        <v>13.838029744942329</v>
      </c>
      <c r="H641" s="589">
        <f t="shared" si="30"/>
        <v>7.6098067549312454</v>
      </c>
      <c r="I641" s="589">
        <f t="shared" si="30"/>
        <v>16.717127534437438</v>
      </c>
      <c r="J641" s="589">
        <f t="shared" si="30"/>
        <v>2.90227908583977</v>
      </c>
      <c r="K641" s="590">
        <f t="shared" si="30"/>
        <v>0.18224136885525127</v>
      </c>
      <c r="L641" s="571">
        <f t="shared" si="24"/>
        <v>0</v>
      </c>
      <c r="M641" s="571">
        <v>0</v>
      </c>
      <c r="N641" s="571">
        <v>0</v>
      </c>
      <c r="O641" s="582">
        <v>0</v>
      </c>
      <c r="P641" s="571">
        <v>0</v>
      </c>
      <c r="Q641" s="574">
        <v>2.5</v>
      </c>
    </row>
    <row r="642" spans="1:17" x14ac:dyDescent="0.25">
      <c r="A642" s="575">
        <f t="shared" si="25"/>
        <v>63613</v>
      </c>
      <c r="B642" s="600" t="str">
        <f>+asset_level_drivers!$B$1</f>
        <v>Farmar</v>
      </c>
      <c r="C642" s="591">
        <f t="shared" si="26"/>
        <v>3</v>
      </c>
      <c r="D642" s="592">
        <f t="shared" si="30"/>
        <v>10.392593101766819</v>
      </c>
      <c r="E642" s="592">
        <f t="shared" si="30"/>
        <v>31.092542583007759</v>
      </c>
      <c r="F642" s="592">
        <f t="shared" si="30"/>
        <v>3.8865678228759699</v>
      </c>
      <c r="G642" s="592">
        <f t="shared" si="30"/>
        <v>14.178437716171631</v>
      </c>
      <c r="H642" s="592">
        <f t="shared" si="30"/>
        <v>7.7883525271697529</v>
      </c>
      <c r="I642" s="592">
        <f t="shared" si="30"/>
        <v>16.776849604951963</v>
      </c>
      <c r="J642" s="592">
        <f t="shared" si="30"/>
        <v>2.9126475008596509</v>
      </c>
      <c r="K642" s="484">
        <f t="shared" si="30"/>
        <v>0.18734756390326621</v>
      </c>
      <c r="L642" s="563">
        <f t="shared" ref="L642:L705" si="31">+P642+O642</f>
        <v>0</v>
      </c>
      <c r="M642" s="563">
        <v>0</v>
      </c>
      <c r="N642" s="563">
        <v>0</v>
      </c>
      <c r="O642" s="584">
        <v>0</v>
      </c>
      <c r="P642" s="563">
        <v>0</v>
      </c>
      <c r="Q642" s="566">
        <v>2.5</v>
      </c>
    </row>
    <row r="643" spans="1:17" x14ac:dyDescent="0.25">
      <c r="A643" s="567">
        <f t="shared" ref="A643:A706" si="32">+EOMONTH(A642,1)</f>
        <v>63644</v>
      </c>
      <c r="B643" s="596" t="str">
        <f>+asset_level_drivers!$B$1</f>
        <v>Farmar</v>
      </c>
      <c r="C643" s="588">
        <f t="shared" si="26"/>
        <v>3</v>
      </c>
      <c r="D643" s="589">
        <f t="shared" si="30"/>
        <v>10.636430247790681</v>
      </c>
      <c r="E643" s="589">
        <f t="shared" si="30"/>
        <v>31.203620937634941</v>
      </c>
      <c r="F643" s="589">
        <f t="shared" si="30"/>
        <v>3.9004526172043676</v>
      </c>
      <c r="G643" s="589">
        <f t="shared" si="30"/>
        <v>14.527219537509096</v>
      </c>
      <c r="H643" s="589">
        <f t="shared" si="30"/>
        <v>7.9710874455733167</v>
      </c>
      <c r="I643" s="589">
        <f t="shared" si="30"/>
        <v>16.836785033036392</v>
      </c>
      <c r="J643" s="589">
        <f t="shared" si="30"/>
        <v>2.9230529571243071</v>
      </c>
      <c r="K643" s="590">
        <f t="shared" si="30"/>
        <v>0.19259682870559738</v>
      </c>
      <c r="L643" s="571">
        <f t="shared" si="31"/>
        <v>0</v>
      </c>
      <c r="M643" s="571">
        <v>0</v>
      </c>
      <c r="N643" s="571">
        <v>0</v>
      </c>
      <c r="O643" s="582">
        <v>0</v>
      </c>
      <c r="P643" s="571">
        <v>0</v>
      </c>
      <c r="Q643" s="574">
        <v>2.5</v>
      </c>
    </row>
    <row r="644" spans="1:17" x14ac:dyDescent="0.25">
      <c r="A644" s="575">
        <f t="shared" si="32"/>
        <v>63674</v>
      </c>
      <c r="B644" s="600" t="str">
        <f>+asset_level_drivers!$B$1</f>
        <v>Farmar</v>
      </c>
      <c r="C644" s="591">
        <f t="shared" si="26"/>
        <v>3</v>
      </c>
      <c r="D644" s="592">
        <f t="shared" si="30"/>
        <v>10.885988444682102</v>
      </c>
      <c r="E644" s="592">
        <f t="shared" si="30"/>
        <v>31.315096120563759</v>
      </c>
      <c r="F644" s="592">
        <f t="shared" si="30"/>
        <v>3.9143870150704698</v>
      </c>
      <c r="G644" s="592">
        <f t="shared" si="30"/>
        <v>14.884581201092278</v>
      </c>
      <c r="H644" s="592">
        <f t="shared" si="30"/>
        <v>8.1581097983588595</v>
      </c>
      <c r="I644" s="592">
        <f t="shared" si="30"/>
        <v>16.896934580912333</v>
      </c>
      <c r="J644" s="592">
        <f t="shared" si="30"/>
        <v>2.9334955869638786</v>
      </c>
      <c r="K644" s="484">
        <f t="shared" si="30"/>
        <v>0.19799317191338472</v>
      </c>
      <c r="L644" s="563">
        <f t="shared" si="31"/>
        <v>0</v>
      </c>
      <c r="M644" s="563">
        <v>0</v>
      </c>
      <c r="N644" s="563">
        <v>0</v>
      </c>
      <c r="O644" s="584">
        <v>0</v>
      </c>
      <c r="P644" s="563">
        <v>0</v>
      </c>
      <c r="Q644" s="566">
        <v>2.5</v>
      </c>
    </row>
    <row r="645" spans="1:17" x14ac:dyDescent="0.25">
      <c r="A645" s="567">
        <f t="shared" si="32"/>
        <v>63705</v>
      </c>
      <c r="B645" s="596" t="str">
        <f>+asset_level_drivers!$B$1</f>
        <v>Farmar</v>
      </c>
      <c r="C645" s="588">
        <f t="shared" si="26"/>
        <v>3</v>
      </c>
      <c r="D645" s="589">
        <f t="shared" si="30"/>
        <v>11.141401923109228</v>
      </c>
      <c r="E645" s="589">
        <f t="shared" si="30"/>
        <v>31.42696954946646</v>
      </c>
      <c r="F645" s="589">
        <f t="shared" si="30"/>
        <v>3.9283711936833074</v>
      </c>
      <c r="G645" s="589">
        <f t="shared" si="30"/>
        <v>15.25073376635277</v>
      </c>
      <c r="H645" s="589">
        <f t="shared" si="30"/>
        <v>8.3495201798393914</v>
      </c>
      <c r="I645" s="589">
        <f t="shared" si="30"/>
        <v>16.957299013524437</v>
      </c>
      <c r="J645" s="589">
        <f t="shared" si="30"/>
        <v>2.9439755231812565</v>
      </c>
      <c r="K645" s="590">
        <f t="shared" si="30"/>
        <v>0.20354071449559555</v>
      </c>
      <c r="L645" s="571">
        <f t="shared" si="31"/>
        <v>0</v>
      </c>
      <c r="M645" s="571">
        <v>0</v>
      </c>
      <c r="N645" s="571">
        <v>0</v>
      </c>
      <c r="O645" s="582">
        <v>0</v>
      </c>
      <c r="P645" s="571">
        <v>0</v>
      </c>
      <c r="Q645" s="574">
        <v>2.5</v>
      </c>
    </row>
    <row r="646" spans="1:17" x14ac:dyDescent="0.25">
      <c r="A646" s="575">
        <f t="shared" si="32"/>
        <v>63735</v>
      </c>
      <c r="B646" s="600" t="str">
        <f>+asset_level_drivers!$B$1</f>
        <v>Farmar</v>
      </c>
      <c r="C646" s="591">
        <f t="shared" si="26"/>
        <v>3</v>
      </c>
      <c r="D646" s="592">
        <f t="shared" si="30"/>
        <v>11.402808063139272</v>
      </c>
      <c r="E646" s="592">
        <f t="shared" si="30"/>
        <v>31.539242647079938</v>
      </c>
      <c r="F646" s="592">
        <f t="shared" si="30"/>
        <v>3.9424053308849922</v>
      </c>
      <c r="G646" s="592">
        <f t="shared" si="30"/>
        <v>15.625893484668868</v>
      </c>
      <c r="H646" s="592">
        <f t="shared" si="30"/>
        <v>8.5454215445309956</v>
      </c>
      <c r="I646" s="592">
        <f t="shared" si="30"/>
        <v>17.017879098550129</v>
      </c>
      <c r="J646" s="592">
        <f t="shared" si="30"/>
        <v>2.9544928990537711</v>
      </c>
      <c r="K646" s="484">
        <f t="shared" si="30"/>
        <v>0.20924369288604175</v>
      </c>
      <c r="L646" s="563">
        <f t="shared" si="31"/>
        <v>0</v>
      </c>
      <c r="M646" s="563">
        <v>0</v>
      </c>
      <c r="N646" s="563">
        <v>0</v>
      </c>
      <c r="O646" s="584">
        <v>0</v>
      </c>
      <c r="P646" s="563">
        <v>0</v>
      </c>
      <c r="Q646" s="566">
        <v>2.5</v>
      </c>
    </row>
    <row r="647" spans="1:17" x14ac:dyDescent="0.25">
      <c r="A647" s="567">
        <f t="shared" si="32"/>
        <v>63766</v>
      </c>
      <c r="B647" s="596" t="str">
        <f>+asset_level_drivers!$B$1</f>
        <v>Farmar</v>
      </c>
      <c r="C647" s="588">
        <f t="shared" si="26"/>
        <v>3</v>
      </c>
      <c r="D647" s="589">
        <f t="shared" si="30"/>
        <v>11.67034746813157</v>
      </c>
      <c r="E647" s="589">
        <f t="shared" si="30"/>
        <v>31.651916841223834</v>
      </c>
      <c r="F647" s="589">
        <f t="shared" si="30"/>
        <v>3.9564896051529792</v>
      </c>
      <c r="G647" s="589">
        <f t="shared" si="30"/>
        <v>16.010281927084623</v>
      </c>
      <c r="H647" s="589">
        <f t="shared" si="30"/>
        <v>8.7459192625293092</v>
      </c>
      <c r="I647" s="589">
        <f t="shared" si="30"/>
        <v>17.078675606409362</v>
      </c>
      <c r="J647" s="589">
        <f t="shared" si="30"/>
        <v>2.9650478483348865</v>
      </c>
      <c r="K647" s="590">
        <f t="shared" si="30"/>
        <v>0.21510646221857291</v>
      </c>
      <c r="L647" s="571">
        <f t="shared" si="31"/>
        <v>0</v>
      </c>
      <c r="M647" s="571">
        <v>0</v>
      </c>
      <c r="N647" s="571">
        <v>0</v>
      </c>
      <c r="O647" s="582">
        <v>0</v>
      </c>
      <c r="P647" s="571">
        <v>0</v>
      </c>
      <c r="Q647" s="574">
        <v>2.5</v>
      </c>
    </row>
    <row r="648" spans="1:17" x14ac:dyDescent="0.25">
      <c r="A648" s="575">
        <f t="shared" si="32"/>
        <v>63797</v>
      </c>
      <c r="B648" s="600" t="str">
        <f>+asset_level_drivers!$B$1</f>
        <v>Farmar</v>
      </c>
      <c r="C648" s="591">
        <f t="shared" si="26"/>
        <v>3</v>
      </c>
      <c r="D648" s="592">
        <f t="shared" si="30"/>
        <v>11.944164040364367</v>
      </c>
      <c r="E648" s="592">
        <f t="shared" si="30"/>
        <v>31.764993564818674</v>
      </c>
      <c r="F648" s="592">
        <f t="shared" si="30"/>
        <v>3.9706241956023343</v>
      </c>
      <c r="G648" s="592">
        <f t="shared" si="30"/>
        <v>16.404126115170719</v>
      </c>
      <c r="H648" s="592">
        <f t="shared" si="30"/>
        <v>8.9511211761852678</v>
      </c>
      <c r="I648" s="592">
        <f t="shared" si="30"/>
        <v>17.139689310274424</v>
      </c>
      <c r="J648" s="592">
        <f t="shared" si="30"/>
        <v>2.9756405052559027</v>
      </c>
      <c r="K648" s="484">
        <f t="shared" si="30"/>
        <v>0.22113349965291582</v>
      </c>
      <c r="L648" s="563">
        <f t="shared" si="31"/>
        <v>0</v>
      </c>
      <c r="M648" s="563">
        <v>0</v>
      </c>
      <c r="N648" s="563">
        <v>0</v>
      </c>
      <c r="O648" s="584">
        <v>0</v>
      </c>
      <c r="P648" s="563">
        <v>0</v>
      </c>
      <c r="Q648" s="566">
        <v>2.5</v>
      </c>
    </row>
    <row r="649" spans="1:17" x14ac:dyDescent="0.25">
      <c r="A649" s="567">
        <f t="shared" si="32"/>
        <v>63827</v>
      </c>
      <c r="B649" s="596" t="str">
        <f>+asset_level_drivers!$B$1</f>
        <v>Farmar</v>
      </c>
      <c r="C649" s="588">
        <f t="shared" si="26"/>
        <v>3</v>
      </c>
      <c r="D649" s="589">
        <f t="shared" si="30"/>
        <v>12.224405058435991</v>
      </c>
      <c r="E649" s="589">
        <f t="shared" si="30"/>
        <v>31.878474255904113</v>
      </c>
      <c r="F649" s="589">
        <f t="shared" si="30"/>
        <v>3.9848092819880141</v>
      </c>
      <c r="G649" s="589">
        <f t="shared" si="30"/>
        <v>16.807658655104433</v>
      </c>
      <c r="H649" s="589">
        <f t="shared" si="30"/>
        <v>9.1611376581106221</v>
      </c>
      <c r="I649" s="589">
        <f t="shared" si="30"/>
        <v>17.200920986079765</v>
      </c>
      <c r="J649" s="589">
        <f t="shared" si="30"/>
        <v>2.9862710045276617</v>
      </c>
      <c r="K649" s="590">
        <f t="shared" si="30"/>
        <v>0.22732940779370014</v>
      </c>
      <c r="L649" s="571">
        <f t="shared" si="31"/>
        <v>0</v>
      </c>
      <c r="M649" s="571">
        <v>0</v>
      </c>
      <c r="N649" s="571">
        <v>0</v>
      </c>
      <c r="O649" s="582">
        <v>0</v>
      </c>
      <c r="P649" s="571">
        <v>0</v>
      </c>
      <c r="Q649" s="574">
        <v>2.5</v>
      </c>
    </row>
    <row r="650" spans="1:17" x14ac:dyDescent="0.25">
      <c r="A650" s="575">
        <f t="shared" si="32"/>
        <v>63858</v>
      </c>
      <c r="B650" s="600" t="str">
        <f>+asset_level_drivers!$B$1</f>
        <v>Farmar</v>
      </c>
      <c r="C650" s="591">
        <f t="shared" si="26"/>
        <v>3</v>
      </c>
      <c r="D650" s="592">
        <f t="shared" si="30"/>
        <v>12.511221256482072</v>
      </c>
      <c r="E650" s="592">
        <f t="shared" si="30"/>
        <v>31.992360357657208</v>
      </c>
      <c r="F650" s="592">
        <f t="shared" si="30"/>
        <v>3.9990450447071511</v>
      </c>
      <c r="G650" s="592">
        <f t="shared" si="30"/>
        <v>17.221117875047927</v>
      </c>
      <c r="H650" s="592">
        <f t="shared" si="30"/>
        <v>9.376081670544405</v>
      </c>
      <c r="I650" s="592">
        <f t="shared" si="30"/>
        <v>17.26237141253187</v>
      </c>
      <c r="J650" s="592">
        <f t="shared" si="30"/>
        <v>2.9969394813422614</v>
      </c>
      <c r="K650" s="484">
        <f t="shared" si="30"/>
        <v>0.23369891820528149</v>
      </c>
      <c r="L650" s="563">
        <f t="shared" si="31"/>
        <v>0</v>
      </c>
      <c r="M650" s="563">
        <v>0</v>
      </c>
      <c r="N650" s="563">
        <v>0</v>
      </c>
      <c r="O650" s="584">
        <v>0</v>
      </c>
      <c r="P650" s="563">
        <v>0</v>
      </c>
      <c r="Q650" s="566">
        <v>2.5</v>
      </c>
    </row>
    <row r="651" spans="1:17" x14ac:dyDescent="0.25">
      <c r="A651" s="567">
        <f t="shared" si="32"/>
        <v>63888</v>
      </c>
      <c r="B651" s="596" t="str">
        <f>+asset_level_drivers!$B$1</f>
        <v>Farmar</v>
      </c>
      <c r="C651" s="588">
        <f t="shared" si="26"/>
        <v>3</v>
      </c>
      <c r="D651" s="589">
        <f t="shared" si="30"/>
        <v>12.804766905251387</v>
      </c>
      <c r="E651" s="589">
        <f t="shared" si="30"/>
        <v>32.106653318410778</v>
      </c>
      <c r="F651" s="589">
        <f t="shared" si="30"/>
        <v>4.0133316648013473</v>
      </c>
      <c r="G651" s="589">
        <f t="shared" si="30"/>
        <v>17.644747965905935</v>
      </c>
      <c r="H651" s="589">
        <f t="shared" si="30"/>
        <v>9.5960688261122975</v>
      </c>
      <c r="I651" s="589">
        <f t="shared" si="30"/>
        <v>17.324041371119154</v>
      </c>
      <c r="J651" s="589">
        <f t="shared" si="30"/>
        <v>3.0076460713747744</v>
      </c>
      <c r="K651" s="590">
        <f t="shared" si="30"/>
        <v>0.24024689502504556</v>
      </c>
      <c r="L651" s="571">
        <f t="shared" si="31"/>
        <v>0</v>
      </c>
      <c r="M651" s="571">
        <v>0</v>
      </c>
      <c r="N651" s="571">
        <v>0</v>
      </c>
      <c r="O651" s="582">
        <v>0</v>
      </c>
      <c r="P651" s="571">
        <v>0</v>
      </c>
      <c r="Q651" s="574">
        <v>2.5</v>
      </c>
    </row>
    <row r="652" spans="1:17" x14ac:dyDescent="0.25">
      <c r="A652" s="575">
        <f t="shared" si="32"/>
        <v>63919</v>
      </c>
      <c r="B652" s="600" t="str">
        <f>+asset_level_drivers!$B$1</f>
        <v>Farmar</v>
      </c>
      <c r="C652" s="591">
        <f t="shared" si="26"/>
        <v>3</v>
      </c>
      <c r="D652" s="592">
        <f t="shared" si="30"/>
        <v>13.105199895083972</v>
      </c>
      <c r="E652" s="592">
        <f t="shared" si="30"/>
        <v>32.221354591671833</v>
      </c>
      <c r="F652" s="592">
        <f t="shared" si="30"/>
        <v>4.0276693239589791</v>
      </c>
      <c r="G652" s="592">
        <f t="shared" si="30"/>
        <v>18.078799125546034</v>
      </c>
      <c r="H652" s="592">
        <f t="shared" si="30"/>
        <v>9.8212174500115594</v>
      </c>
      <c r="I652" s="592">
        <f t="shared" si="30"/>
        <v>17.385931646121911</v>
      </c>
      <c r="J652" s="592">
        <f t="shared" si="30"/>
        <v>3.0183909107849738</v>
      </c>
      <c r="K652" s="484">
        <f t="shared" si="30"/>
        <v>0.24697833867795305</v>
      </c>
      <c r="L652" s="563">
        <f t="shared" si="31"/>
        <v>0</v>
      </c>
      <c r="M652" s="563">
        <v>0</v>
      </c>
      <c r="N652" s="563">
        <v>0</v>
      </c>
      <c r="O652" s="584">
        <v>0</v>
      </c>
      <c r="P652" s="563">
        <v>0</v>
      </c>
      <c r="Q652" s="566">
        <v>2.5</v>
      </c>
    </row>
    <row r="653" spans="1:17" x14ac:dyDescent="0.25">
      <c r="A653" s="567">
        <f t="shared" si="32"/>
        <v>63950</v>
      </c>
      <c r="B653" s="596" t="str">
        <f>+asset_level_drivers!$B$1</f>
        <v>Farmar</v>
      </c>
      <c r="C653" s="588">
        <f t="shared" si="26"/>
        <v>3</v>
      </c>
      <c r="D653" s="589">
        <f t="shared" si="30"/>
        <v>13.412681820836095</v>
      </c>
      <c r="E653" s="589">
        <f t="shared" si="30"/>
        <v>32.336465636140034</v>
      </c>
      <c r="F653" s="589">
        <f t="shared" si="30"/>
        <v>4.0420582045175042</v>
      </c>
      <c r="G653" s="589">
        <f t="shared" si="30"/>
        <v>18.523527706566643</v>
      </c>
      <c r="H653" s="589">
        <f t="shared" si="30"/>
        <v>10.051648643654985</v>
      </c>
      <c r="I653" s="589">
        <f t="shared" si="30"/>
        <v>17.44804302462228</v>
      </c>
      <c r="J653" s="589">
        <f t="shared" si="30"/>
        <v>3.0291741362190638</v>
      </c>
      <c r="K653" s="590">
        <f t="shared" si="30"/>
        <v>0.25389838969516193</v>
      </c>
      <c r="L653" s="571">
        <f t="shared" si="31"/>
        <v>0</v>
      </c>
      <c r="M653" s="571">
        <v>0</v>
      </c>
      <c r="N653" s="571">
        <v>0</v>
      </c>
      <c r="O653" s="582">
        <v>0</v>
      </c>
      <c r="P653" s="571">
        <v>0</v>
      </c>
      <c r="Q653" s="574">
        <v>2.5</v>
      </c>
    </row>
    <row r="654" spans="1:17" x14ac:dyDescent="0.25">
      <c r="A654" s="575">
        <f t="shared" si="32"/>
        <v>63978</v>
      </c>
      <c r="B654" s="600" t="str">
        <f>+asset_level_drivers!$B$1</f>
        <v>Farmar</v>
      </c>
      <c r="C654" s="591">
        <f t="shared" si="26"/>
        <v>3</v>
      </c>
      <c r="D654" s="592">
        <f t="shared" si="30"/>
        <v>13.727378068797808</v>
      </c>
      <c r="E654" s="592">
        <f t="shared" si="30"/>
        <v>32.451987915726257</v>
      </c>
      <c r="F654" s="592">
        <f t="shared" si="30"/>
        <v>4.0564984894657821</v>
      </c>
      <c r="G654" s="592">
        <f t="shared" si="30"/>
        <v>18.979196367700048</v>
      </c>
      <c r="H654" s="592">
        <f t="shared" si="30"/>
        <v>10.287486349808107</v>
      </c>
      <c r="I654" s="592">
        <f t="shared" si="30"/>
        <v>17.510376296514256</v>
      </c>
      <c r="J654" s="592">
        <f t="shared" si="30"/>
        <v>3.039995884811419</v>
      </c>
      <c r="K654" s="484">
        <f t="shared" si="30"/>
        <v>0.26101233263964307</v>
      </c>
      <c r="L654" s="563">
        <f t="shared" si="31"/>
        <v>0</v>
      </c>
      <c r="M654" s="563">
        <v>0</v>
      </c>
      <c r="N654" s="563">
        <v>0</v>
      </c>
      <c r="O654" s="584">
        <v>0</v>
      </c>
      <c r="P654" s="563">
        <v>0</v>
      </c>
      <c r="Q654" s="566">
        <v>2.5</v>
      </c>
    </row>
    <row r="655" spans="1:17" x14ac:dyDescent="0.25">
      <c r="A655" s="567">
        <f t="shared" si="32"/>
        <v>64009</v>
      </c>
      <c r="B655" s="596" t="str">
        <f>+asset_level_drivers!$B$1</f>
        <v>Farmar</v>
      </c>
      <c r="C655" s="588">
        <f t="shared" si="26"/>
        <v>3</v>
      </c>
      <c r="D655" s="589">
        <f t="shared" si="30"/>
        <v>14.049457905649801</v>
      </c>
      <c r="E655" s="589">
        <f t="shared" si="30"/>
        <v>32.567922899571229</v>
      </c>
      <c r="F655" s="589">
        <f t="shared" si="30"/>
        <v>4.0709903624464037</v>
      </c>
      <c r="G655" s="589">
        <f t="shared" si="30"/>
        <v>19.446074228939839</v>
      </c>
      <c r="H655" s="589">
        <f t="shared" si="30"/>
        <v>10.52885741925469</v>
      </c>
      <c r="I655" s="589">
        <f t="shared" si="30"/>
        <v>17.572932254513738</v>
      </c>
      <c r="J655" s="589">
        <f t="shared" si="30"/>
        <v>3.0508562941863273</v>
      </c>
      <c r="K655" s="590">
        <f t="shared" si="30"/>
        <v>0.26832560014178725</v>
      </c>
      <c r="L655" s="571">
        <f t="shared" si="31"/>
        <v>0</v>
      </c>
      <c r="M655" s="571">
        <v>0</v>
      </c>
      <c r="N655" s="571">
        <v>0</v>
      </c>
      <c r="O655" s="582">
        <v>0</v>
      </c>
      <c r="P655" s="571">
        <v>0</v>
      </c>
      <c r="Q655" s="574">
        <v>2.5</v>
      </c>
    </row>
    <row r="656" spans="1:17" x14ac:dyDescent="0.25">
      <c r="A656" s="575">
        <f t="shared" si="32"/>
        <v>64039</v>
      </c>
      <c r="B656" s="600" t="str">
        <f>+asset_level_drivers!$B$1</f>
        <v>Farmar</v>
      </c>
      <c r="C656" s="591">
        <f t="shared" si="26"/>
        <v>3</v>
      </c>
      <c r="D656" s="592">
        <f t="shared" si="30"/>
        <v>14.37909456950741</v>
      </c>
      <c r="E656" s="592">
        <f t="shared" si="30"/>
        <v>32.684272062064181</v>
      </c>
      <c r="F656" s="592">
        <f t="shared" si="30"/>
        <v>4.0855340077580227</v>
      </c>
      <c r="G656" s="592">
        <f t="shared" si="30"/>
        <v>19.924437030484416</v>
      </c>
      <c r="H656" s="592">
        <f t="shared" si="30"/>
        <v>10.775891679026369</v>
      </c>
      <c r="I656" s="592">
        <f t="shared" si="30"/>
        <v>17.635711694168609</v>
      </c>
      <c r="J656" s="592">
        <f t="shared" si="30"/>
        <v>3.0617555024597407</v>
      </c>
      <c r="K656" s="484">
        <f t="shared" si="30"/>
        <v>0.27584377704808494</v>
      </c>
      <c r="L656" s="563">
        <f t="shared" si="31"/>
        <v>0</v>
      </c>
      <c r="M656" s="563">
        <v>0</v>
      </c>
      <c r="N656" s="563">
        <v>0</v>
      </c>
      <c r="O656" s="584">
        <v>0</v>
      </c>
      <c r="P656" s="563">
        <v>0</v>
      </c>
      <c r="Q656" s="566">
        <v>2.5</v>
      </c>
    </row>
    <row r="657" spans="1:17" x14ac:dyDescent="0.25">
      <c r="A657" s="567">
        <f t="shared" si="32"/>
        <v>64070</v>
      </c>
      <c r="B657" s="596" t="str">
        <f>+asset_level_drivers!$B$1</f>
        <v>Farmar</v>
      </c>
      <c r="C657" s="588">
        <f t="shared" ref="C657:C720" si="33">(+C655/C656*C656)</f>
        <v>3</v>
      </c>
      <c r="D657" s="589">
        <f t="shared" ref="D657:K672" si="34">+D656/D655*D656</f>
        <v>14.716465363100765</v>
      </c>
      <c r="E657" s="589">
        <f t="shared" si="34"/>
        <v>32.801036882861609</v>
      </c>
      <c r="F657" s="589">
        <f t="shared" si="34"/>
        <v>4.1001296103577012</v>
      </c>
      <c r="G657" s="589">
        <f t="shared" si="34"/>
        <v>20.414567295590405</v>
      </c>
      <c r="H657" s="589">
        <f t="shared" si="34"/>
        <v>11.028722002233131</v>
      </c>
      <c r="I657" s="589">
        <f t="shared" si="34"/>
        <v>17.698715413868854</v>
      </c>
      <c r="J657" s="589">
        <f t="shared" si="34"/>
        <v>3.0726936482410316</v>
      </c>
      <c r="K657" s="590">
        <f t="shared" si="34"/>
        <v>0.28357260468604789</v>
      </c>
      <c r="L657" s="571">
        <f t="shared" si="31"/>
        <v>0</v>
      </c>
      <c r="M657" s="571">
        <v>0</v>
      </c>
      <c r="N657" s="571">
        <v>0</v>
      </c>
      <c r="O657" s="582">
        <v>0</v>
      </c>
      <c r="P657" s="571">
        <v>0</v>
      </c>
      <c r="Q657" s="574">
        <v>2.5</v>
      </c>
    </row>
    <row r="658" spans="1:17" x14ac:dyDescent="0.25">
      <c r="A658" s="575">
        <f t="shared" si="32"/>
        <v>64100</v>
      </c>
      <c r="B658" s="600" t="str">
        <f>+asset_level_drivers!$B$1</f>
        <v>Farmar</v>
      </c>
      <c r="C658" s="591">
        <f t="shared" si="33"/>
        <v>3</v>
      </c>
      <c r="D658" s="592">
        <f t="shared" si="34"/>
        <v>15.06175174914117</v>
      </c>
      <c r="E658" s="592">
        <f t="shared" si="34"/>
        <v>32.9182188469061</v>
      </c>
      <c r="F658" s="592">
        <f t="shared" si="34"/>
        <v>4.1147773558632625</v>
      </c>
      <c r="G658" s="592">
        <f t="shared" si="34"/>
        <v>20.916754497432191</v>
      </c>
      <c r="H658" s="592">
        <f t="shared" si="34"/>
        <v>11.2874843795322</v>
      </c>
      <c r="I658" s="592">
        <f t="shared" si="34"/>
        <v>17.761944214856708</v>
      </c>
      <c r="J658" s="592">
        <f t="shared" si="34"/>
        <v>3.0836708706347551</v>
      </c>
      <c r="K658" s="484">
        <f t="shared" si="34"/>
        <v>0.29151798524862849</v>
      </c>
      <c r="L658" s="563">
        <f t="shared" si="31"/>
        <v>0</v>
      </c>
      <c r="M658" s="563">
        <v>0</v>
      </c>
      <c r="N658" s="563">
        <v>0</v>
      </c>
      <c r="O658" s="584">
        <v>0</v>
      </c>
      <c r="P658" s="563">
        <v>0</v>
      </c>
      <c r="Q658" s="566">
        <v>2.5</v>
      </c>
    </row>
    <row r="659" spans="1:17" x14ac:dyDescent="0.25">
      <c r="A659" s="567">
        <f t="shared" si="32"/>
        <v>64131</v>
      </c>
      <c r="B659" s="596" t="str">
        <f>+asset_level_drivers!$B$1</f>
        <v>Farmar</v>
      </c>
      <c r="C659" s="588">
        <f t="shared" si="33"/>
        <v>3</v>
      </c>
      <c r="D659" s="589">
        <f t="shared" si="34"/>
        <v>15.415139447925039</v>
      </c>
      <c r="E659" s="589">
        <f t="shared" si="34"/>
        <v>33.03581944444521</v>
      </c>
      <c r="F659" s="589">
        <f t="shared" si="34"/>
        <v>4.1294774305556512</v>
      </c>
      <c r="G659" s="589">
        <f t="shared" si="34"/>
        <v>21.431295230066087</v>
      </c>
      <c r="H659" s="589">
        <f t="shared" si="34"/>
        <v>11.552317992273773</v>
      </c>
      <c r="I659" s="589">
        <f t="shared" si="34"/>
        <v>17.825398901236859</v>
      </c>
      <c r="J659" s="589">
        <f t="shared" si="34"/>
        <v>3.0946873092424183</v>
      </c>
      <c r="K659" s="590">
        <f t="shared" si="34"/>
        <v>0.29968598630148574</v>
      </c>
      <c r="L659" s="571">
        <f t="shared" si="31"/>
        <v>0</v>
      </c>
      <c r="M659" s="571">
        <v>0</v>
      </c>
      <c r="N659" s="571">
        <v>0</v>
      </c>
      <c r="O659" s="582">
        <v>0</v>
      </c>
      <c r="P659" s="571">
        <v>0</v>
      </c>
      <c r="Q659" s="574">
        <v>2.5</v>
      </c>
    </row>
    <row r="660" spans="1:17" x14ac:dyDescent="0.25">
      <c r="A660" s="575">
        <f t="shared" si="32"/>
        <v>64162</v>
      </c>
      <c r="B660" s="600" t="str">
        <f>+asset_level_drivers!$B$1</f>
        <v>Farmar</v>
      </c>
      <c r="C660" s="591">
        <f t="shared" si="33"/>
        <v>3</v>
      </c>
      <c r="D660" s="592">
        <f t="shared" si="34"/>
        <v>15.776818537227868</v>
      </c>
      <c r="E660" s="592">
        <f t="shared" si="34"/>
        <v>33.153840171050412</v>
      </c>
      <c r="F660" s="592">
        <f t="shared" si="34"/>
        <v>4.1442300213813015</v>
      </c>
      <c r="G660" s="592">
        <f t="shared" si="34"/>
        <v>21.95849338360015</v>
      </c>
      <c r="H660" s="592">
        <f t="shared" si="34"/>
        <v>11.823365287362931</v>
      </c>
      <c r="I660" s="592">
        <f t="shared" si="34"/>
        <v>17.889080279986658</v>
      </c>
      <c r="J660" s="592">
        <f t="shared" si="34"/>
        <v>3.1057431041642563</v>
      </c>
      <c r="K660" s="484">
        <f t="shared" si="34"/>
        <v>0.30808284541653969</v>
      </c>
      <c r="L660" s="563">
        <f t="shared" si="31"/>
        <v>0</v>
      </c>
      <c r="M660" s="563">
        <v>0</v>
      </c>
      <c r="N660" s="563">
        <v>0</v>
      </c>
      <c r="O660" s="584">
        <v>0</v>
      </c>
      <c r="P660" s="563">
        <v>0</v>
      </c>
      <c r="Q660" s="566">
        <v>2.5</v>
      </c>
    </row>
    <row r="661" spans="1:17" x14ac:dyDescent="0.25">
      <c r="A661" s="567">
        <f t="shared" si="32"/>
        <v>64192</v>
      </c>
      <c r="B661" s="596" t="str">
        <f>+asset_level_drivers!$B$1</f>
        <v>Farmar</v>
      </c>
      <c r="C661" s="588">
        <f t="shared" si="33"/>
        <v>3</v>
      </c>
      <c r="D661" s="589">
        <f t="shared" si="34"/>
        <v>16.146983554541976</v>
      </c>
      <c r="E661" s="589">
        <f t="shared" si="34"/>
        <v>33.272282527636122</v>
      </c>
      <c r="F661" s="589">
        <f t="shared" si="34"/>
        <v>4.1590353159545153</v>
      </c>
      <c r="G661" s="589">
        <f t="shared" si="34"/>
        <v>22.498660323673057</v>
      </c>
      <c r="H661" s="589">
        <f t="shared" si="34"/>
        <v>12.100772053878021</v>
      </c>
      <c r="I661" s="589">
        <f t="shared" si="34"/>
        <v>17.952989160966389</v>
      </c>
      <c r="J661" s="589">
        <f t="shared" si="34"/>
        <v>3.1168383960010133</v>
      </c>
      <c r="K661" s="590">
        <f t="shared" si="34"/>
        <v>0.31671497493535261</v>
      </c>
      <c r="L661" s="571">
        <f t="shared" si="31"/>
        <v>0</v>
      </c>
      <c r="M661" s="571">
        <v>0</v>
      </c>
      <c r="N661" s="571">
        <v>0</v>
      </c>
      <c r="O661" s="582">
        <v>0</v>
      </c>
      <c r="P661" s="571">
        <v>0</v>
      </c>
      <c r="Q661" s="574">
        <v>2.5</v>
      </c>
    </row>
    <row r="662" spans="1:17" x14ac:dyDescent="0.25">
      <c r="A662" s="575">
        <f t="shared" si="32"/>
        <v>64223</v>
      </c>
      <c r="B662" s="600" t="str">
        <f>+asset_level_drivers!$B$1</f>
        <v>Farmar</v>
      </c>
      <c r="C662" s="591">
        <f t="shared" si="33"/>
        <v>3</v>
      </c>
      <c r="D662" s="592">
        <f t="shared" si="34"/>
        <v>16.525833601713011</v>
      </c>
      <c r="E662" s="592">
        <f t="shared" si="34"/>
        <v>33.391148020478781</v>
      </c>
      <c r="F662" s="592">
        <f t="shared" si="34"/>
        <v>4.1738935025598476</v>
      </c>
      <c r="G662" s="592">
        <f t="shared" si="34"/>
        <v>23.052115075348087</v>
      </c>
      <c r="H662" s="592">
        <f t="shared" si="34"/>
        <v>12.384687501486694</v>
      </c>
      <c r="I662" s="592">
        <f t="shared" si="34"/>
        <v>18.01712635692957</v>
      </c>
      <c r="J662" s="592">
        <f t="shared" si="34"/>
        <v>3.1279733258557303</v>
      </c>
      <c r="K662" s="484">
        <f t="shared" si="34"/>
        <v>0.32558896686597499</v>
      </c>
      <c r="L662" s="563">
        <f t="shared" si="31"/>
        <v>0</v>
      </c>
      <c r="M662" s="563">
        <v>0</v>
      </c>
      <c r="N662" s="563">
        <v>0</v>
      </c>
      <c r="O662" s="584">
        <v>0</v>
      </c>
      <c r="P662" s="563">
        <v>0</v>
      </c>
      <c r="Q662" s="566">
        <v>2.5</v>
      </c>
    </row>
    <row r="663" spans="1:17" x14ac:dyDescent="0.25">
      <c r="A663" s="567">
        <f t="shared" si="32"/>
        <v>64253</v>
      </c>
      <c r="B663" s="596" t="str">
        <f>+asset_level_drivers!$B$1</f>
        <v>Farmar</v>
      </c>
      <c r="C663" s="588">
        <f t="shared" si="33"/>
        <v>3</v>
      </c>
      <c r="D663" s="589">
        <f t="shared" si="34"/>
        <v>16.913572452031499</v>
      </c>
      <c r="E663" s="589">
        <f t="shared" si="34"/>
        <v>33.510438161236024</v>
      </c>
      <c r="F663" s="589">
        <f t="shared" si="34"/>
        <v>4.188804770154503</v>
      </c>
      <c r="G663" s="589">
        <f t="shared" si="34"/>
        <v>23.619184511530769</v>
      </c>
      <c r="H663" s="589">
        <f t="shared" si="34"/>
        <v>12.67526434070178</v>
      </c>
      <c r="I663" s="589">
        <f t="shared" si="34"/>
        <v>18.081492683533288</v>
      </c>
      <c r="J663" s="589">
        <f t="shared" si="34"/>
        <v>3.1391480353355408</v>
      </c>
      <c r="K663" s="590">
        <f t="shared" si="34"/>
        <v>0.33471159791699523</v>
      </c>
      <c r="L663" s="571">
        <f t="shared" si="31"/>
        <v>0</v>
      </c>
      <c r="M663" s="571">
        <v>0</v>
      </c>
      <c r="N663" s="571">
        <v>0</v>
      </c>
      <c r="O663" s="582">
        <v>0</v>
      </c>
      <c r="P663" s="571">
        <v>0</v>
      </c>
      <c r="Q663" s="574">
        <v>2.5</v>
      </c>
    </row>
    <row r="664" spans="1:17" x14ac:dyDescent="0.25">
      <c r="A664" s="575">
        <f t="shared" si="32"/>
        <v>64284</v>
      </c>
      <c r="B664" s="600" t="str">
        <f>+asset_level_drivers!$B$1</f>
        <v>Farmar</v>
      </c>
      <c r="C664" s="591">
        <f t="shared" si="33"/>
        <v>3</v>
      </c>
      <c r="D664" s="592">
        <f t="shared" si="34"/>
        <v>17.310408659837041</v>
      </c>
      <c r="E664" s="592">
        <f t="shared" si="34"/>
        <v>33.630154466965884</v>
      </c>
      <c r="F664" s="592">
        <f t="shared" si="34"/>
        <v>4.2037693083707355</v>
      </c>
      <c r="G664" s="592">
        <f t="shared" si="34"/>
        <v>24.200203546021523</v>
      </c>
      <c r="H664" s="592">
        <f t="shared" si="34"/>
        <v>12.972658865020191</v>
      </c>
      <c r="I664" s="592">
        <f t="shared" si="34"/>
        <v>18.146088959348571</v>
      </c>
      <c r="J664" s="592">
        <f t="shared" si="34"/>
        <v>3.1503626665534705</v>
      </c>
      <c r="K664" s="484">
        <f t="shared" si="34"/>
        <v>0.34408983467263776</v>
      </c>
      <c r="L664" s="563">
        <f t="shared" si="31"/>
        <v>0</v>
      </c>
      <c r="M664" s="563">
        <v>0</v>
      </c>
      <c r="N664" s="563">
        <v>0</v>
      </c>
      <c r="O664" s="584">
        <v>0</v>
      </c>
      <c r="P664" s="563">
        <v>0</v>
      </c>
      <c r="Q664" s="566">
        <v>2.5</v>
      </c>
    </row>
    <row r="665" spans="1:17" x14ac:dyDescent="0.25">
      <c r="A665" s="567">
        <f t="shared" si="32"/>
        <v>64315</v>
      </c>
      <c r="B665" s="596" t="str">
        <f>+asset_level_drivers!$B$1</f>
        <v>Farmar</v>
      </c>
      <c r="C665" s="588">
        <f t="shared" si="33"/>
        <v>3</v>
      </c>
      <c r="D665" s="589">
        <f t="shared" si="34"/>
        <v>17.716555672694092</v>
      </c>
      <c r="E665" s="589">
        <f t="shared" si="34"/>
        <v>33.750298460146105</v>
      </c>
      <c r="F665" s="589">
        <f t="shared" si="34"/>
        <v>4.2187873075182631</v>
      </c>
      <c r="G665" s="589">
        <f t="shared" si="34"/>
        <v>24.795515331317276</v>
      </c>
      <c r="H665" s="589">
        <f t="shared" si="34"/>
        <v>13.277031034989003</v>
      </c>
      <c r="I665" s="589">
        <f t="shared" si="34"/>
        <v>18.2109160058708</v>
      </c>
      <c r="J665" s="589">
        <f t="shared" si="34"/>
        <v>3.1616173621302446</v>
      </c>
      <c r="K665" s="590">
        <f t="shared" si="34"/>
        <v>0.35373083891286178</v>
      </c>
      <c r="L665" s="571">
        <f t="shared" si="31"/>
        <v>0</v>
      </c>
      <c r="M665" s="571">
        <v>0</v>
      </c>
      <c r="N665" s="571">
        <v>0</v>
      </c>
      <c r="O665" s="582">
        <v>0</v>
      </c>
      <c r="P665" s="571">
        <v>0</v>
      </c>
      <c r="Q665" s="574">
        <v>2.5</v>
      </c>
    </row>
    <row r="666" spans="1:17" x14ac:dyDescent="0.25">
      <c r="A666" s="575">
        <f t="shared" si="32"/>
        <v>64344</v>
      </c>
      <c r="B666" s="600" t="str">
        <f>+asset_level_drivers!$B$1</f>
        <v>Farmar</v>
      </c>
      <c r="C666" s="591">
        <f t="shared" si="33"/>
        <v>3</v>
      </c>
      <c r="D666" s="592">
        <f t="shared" si="34"/>
        <v>18.132231946199706</v>
      </c>
      <c r="E666" s="592">
        <f t="shared" si="34"/>
        <v>33.870871668693489</v>
      </c>
      <c r="F666" s="592">
        <f t="shared" si="34"/>
        <v>4.2338589585866861</v>
      </c>
      <c r="G666" s="592">
        <f t="shared" si="34"/>
        <v>25.405471461278893</v>
      </c>
      <c r="H666" s="592">
        <f t="shared" si="34"/>
        <v>13.588544564243946</v>
      </c>
      <c r="I666" s="592">
        <f t="shared" si="34"/>
        <v>18.275974647530152</v>
      </c>
      <c r="J666" s="592">
        <f t="shared" si="34"/>
        <v>3.1729122651961026</v>
      </c>
      <c r="K666" s="484">
        <f t="shared" si="34"/>
        <v>0.3636419730825225</v>
      </c>
      <c r="L666" s="563">
        <f t="shared" si="31"/>
        <v>0</v>
      </c>
      <c r="M666" s="563">
        <v>0</v>
      </c>
      <c r="N666" s="563">
        <v>0</v>
      </c>
      <c r="O666" s="584">
        <v>0</v>
      </c>
      <c r="P666" s="563">
        <v>0</v>
      </c>
      <c r="Q666" s="566">
        <v>2.5</v>
      </c>
    </row>
    <row r="667" spans="1:17" x14ac:dyDescent="0.25">
      <c r="A667" s="567">
        <f t="shared" si="32"/>
        <v>64375</v>
      </c>
      <c r="B667" s="596" t="str">
        <f>+asset_level_drivers!$B$1</f>
        <v>Farmar</v>
      </c>
      <c r="C667" s="588">
        <f t="shared" si="33"/>
        <v>3</v>
      </c>
      <c r="D667" s="589">
        <f t="shared" si="34"/>
        <v>18.557661061484936</v>
      </c>
      <c r="E667" s="589">
        <f t="shared" si="34"/>
        <v>33.991875625983333</v>
      </c>
      <c r="F667" s="589">
        <f t="shared" si="34"/>
        <v>4.2489844532479166</v>
      </c>
      <c r="G667" s="589">
        <f t="shared" si="34"/>
        <v>26.030432178784121</v>
      </c>
      <c r="H667" s="589">
        <f t="shared" si="34"/>
        <v>13.907367007566586</v>
      </c>
      <c r="I667" s="589">
        <f t="shared" si="34"/>
        <v>18.341265711702089</v>
      </c>
      <c r="J667" s="589">
        <f t="shared" si="34"/>
        <v>3.1842475193926179</v>
      </c>
      <c r="K667" s="590">
        <f t="shared" si="34"/>
        <v>0.37383080591377271</v>
      </c>
      <c r="L667" s="571">
        <f t="shared" si="31"/>
        <v>0</v>
      </c>
      <c r="M667" s="571">
        <v>0</v>
      </c>
      <c r="N667" s="571">
        <v>0</v>
      </c>
      <c r="O667" s="582">
        <v>0</v>
      </c>
      <c r="P667" s="571">
        <v>0</v>
      </c>
      <c r="Q667" s="574">
        <v>2.5</v>
      </c>
    </row>
    <row r="668" spans="1:17" x14ac:dyDescent="0.25">
      <c r="A668" s="575">
        <f t="shared" si="32"/>
        <v>64405</v>
      </c>
      <c r="B668" s="600" t="str">
        <f>+asset_level_drivers!$B$1</f>
        <v>Farmar</v>
      </c>
      <c r="C668" s="591">
        <f t="shared" si="33"/>
        <v>3</v>
      </c>
      <c r="D668" s="592">
        <f t="shared" si="34"/>
        <v>18.993071845473136</v>
      </c>
      <c r="E668" s="592">
        <f t="shared" si="34"/>
        <v>34.113311870868934</v>
      </c>
      <c r="F668" s="592">
        <f t="shared" si="34"/>
        <v>4.2641639838586167</v>
      </c>
      <c r="G668" s="592">
        <f t="shared" si="34"/>
        <v>26.670766588488686</v>
      </c>
      <c r="H668" s="592">
        <f t="shared" si="34"/>
        <v>14.23366985100755</v>
      </c>
      <c r="I668" s="592">
        <f t="shared" si="34"/>
        <v>18.406790028717879</v>
      </c>
      <c r="J668" s="592">
        <f t="shared" si="34"/>
        <v>3.1956232688745243</v>
      </c>
      <c r="K668" s="484">
        <f t="shared" si="34"/>
        <v>0.384305118205997</v>
      </c>
      <c r="L668" s="563">
        <f t="shared" si="31"/>
        <v>0</v>
      </c>
      <c r="M668" s="563">
        <v>0</v>
      </c>
      <c r="N668" s="563">
        <v>0</v>
      </c>
      <c r="O668" s="584">
        <v>0</v>
      </c>
      <c r="P668" s="563">
        <v>0</v>
      </c>
      <c r="Q668" s="566">
        <v>2.5</v>
      </c>
    </row>
    <row r="669" spans="1:17" x14ac:dyDescent="0.25">
      <c r="A669" s="567">
        <f t="shared" si="32"/>
        <v>64436</v>
      </c>
      <c r="B669" s="596" t="str">
        <f>+asset_level_drivers!$B$1</f>
        <v>Farmar</v>
      </c>
      <c r="C669" s="588">
        <f t="shared" si="33"/>
        <v>3</v>
      </c>
      <c r="D669" s="589">
        <f t="shared" si="34"/>
        <v>19.438698493959834</v>
      </c>
      <c r="E669" s="589">
        <f t="shared" si="34"/>
        <v>34.23518194770115</v>
      </c>
      <c r="F669" s="589">
        <f t="shared" si="34"/>
        <v>4.2793977434626438</v>
      </c>
      <c r="G669" s="589">
        <f t="shared" si="34"/>
        <v>27.326852874821171</v>
      </c>
      <c r="H669" s="589">
        <f t="shared" si="34"/>
        <v>14.567628604124279</v>
      </c>
      <c r="I669" s="589">
        <f t="shared" si="34"/>
        <v>18.472548431875154</v>
      </c>
      <c r="J669" s="589">
        <f t="shared" si="34"/>
        <v>3.2070396583115492</v>
      </c>
      <c r="K669" s="590">
        <f t="shared" si="34"/>
        <v>0.39507290876769369</v>
      </c>
      <c r="L669" s="571">
        <f t="shared" si="31"/>
        <v>0</v>
      </c>
      <c r="M669" s="571">
        <v>0</v>
      </c>
      <c r="N669" s="571">
        <v>0</v>
      </c>
      <c r="O669" s="582">
        <v>0</v>
      </c>
      <c r="P669" s="571">
        <v>0</v>
      </c>
      <c r="Q669" s="574">
        <v>2.5</v>
      </c>
    </row>
    <row r="670" spans="1:17" x14ac:dyDescent="0.25">
      <c r="A670" s="575">
        <f t="shared" si="32"/>
        <v>64466</v>
      </c>
      <c r="B670" s="600" t="str">
        <f>+asset_level_drivers!$B$1</f>
        <v>Farmar</v>
      </c>
      <c r="C670" s="591">
        <f t="shared" si="33"/>
        <v>3</v>
      </c>
      <c r="D670" s="592">
        <f t="shared" si="34"/>
        <v>19.89478069758038</v>
      </c>
      <c r="E670" s="592">
        <f t="shared" si="34"/>
        <v>34.357487406348042</v>
      </c>
      <c r="F670" s="592">
        <f t="shared" si="34"/>
        <v>4.2946859257935053</v>
      </c>
      <c r="G670" s="592">
        <f t="shared" si="34"/>
        <v>27.999078525340487</v>
      </c>
      <c r="H670" s="592">
        <f t="shared" si="34"/>
        <v>14.909422894382919</v>
      </c>
      <c r="I670" s="592">
        <f t="shared" si="34"/>
        <v>18.538541757448506</v>
      </c>
      <c r="J670" s="592">
        <f t="shared" si="34"/>
        <v>3.2184968328902546</v>
      </c>
      <c r="K670" s="484">
        <f t="shared" si="34"/>
        <v>0.40614240052484107</v>
      </c>
      <c r="L670" s="563">
        <f t="shared" si="31"/>
        <v>0</v>
      </c>
      <c r="M670" s="563">
        <v>0</v>
      </c>
      <c r="N670" s="563">
        <v>0</v>
      </c>
      <c r="O670" s="584">
        <v>0</v>
      </c>
      <c r="P670" s="563">
        <v>0</v>
      </c>
      <c r="Q670" s="566">
        <v>2.5</v>
      </c>
    </row>
    <row r="671" spans="1:17" x14ac:dyDescent="0.25">
      <c r="A671" s="567">
        <f t="shared" si="32"/>
        <v>64497</v>
      </c>
      <c r="B671" s="596" t="str">
        <f>+asset_level_drivers!$B$1</f>
        <v>Farmar</v>
      </c>
      <c r="C671" s="588">
        <f t="shared" si="33"/>
        <v>3</v>
      </c>
      <c r="D671" s="589">
        <f t="shared" si="34"/>
        <v>20.361563770733113</v>
      </c>
      <c r="E671" s="589">
        <f t="shared" si="34"/>
        <v>34.480229802214602</v>
      </c>
      <c r="F671" s="589">
        <f t="shared" si="34"/>
        <v>4.3100287252768252</v>
      </c>
      <c r="G671" s="589">
        <f t="shared" si="34"/>
        <v>28.687840559587784</v>
      </c>
      <c r="H671" s="589">
        <f t="shared" si="34"/>
        <v>15.259236563775122</v>
      </c>
      <c r="I671" s="589">
        <f t="shared" si="34"/>
        <v>18.604770844700131</v>
      </c>
      <c r="J671" s="589">
        <f t="shared" si="34"/>
        <v>3.2299949383158819</v>
      </c>
      <c r="K671" s="590">
        <f t="shared" si="34"/>
        <v>0.41752204680041333</v>
      </c>
      <c r="L671" s="571">
        <f t="shared" si="31"/>
        <v>0</v>
      </c>
      <c r="M671" s="571">
        <v>0</v>
      </c>
      <c r="N671" s="571">
        <v>0</v>
      </c>
      <c r="O671" s="582">
        <v>0</v>
      </c>
      <c r="P671" s="571">
        <v>0</v>
      </c>
      <c r="Q671" s="574">
        <v>2.5</v>
      </c>
    </row>
    <row r="672" spans="1:17" x14ac:dyDescent="0.25">
      <c r="A672" s="575">
        <f t="shared" si="32"/>
        <v>64528</v>
      </c>
      <c r="B672" s="600" t="str">
        <f>+asset_level_drivers!$B$1</f>
        <v>Farmar</v>
      </c>
      <c r="C672" s="591">
        <f t="shared" si="33"/>
        <v>3</v>
      </c>
      <c r="D672" s="592">
        <f t="shared" si="34"/>
        <v>20.839298783527404</v>
      </c>
      <c r="E672" s="592">
        <f t="shared" si="34"/>
        <v>34.6034106962625</v>
      </c>
      <c r="F672" s="592">
        <f t="shared" si="34"/>
        <v>4.3254263370328125</v>
      </c>
      <c r="G672" s="592">
        <f t="shared" si="34"/>
        <v>29.39354576356801</v>
      </c>
      <c r="H672" s="592">
        <f t="shared" si="34"/>
        <v>15.617257767701727</v>
      </c>
      <c r="I672" s="592">
        <f t="shared" si="34"/>
        <v>18.671236535890486</v>
      </c>
      <c r="J672" s="592">
        <f t="shared" si="34"/>
        <v>3.2415341208142059</v>
      </c>
      <c r="K672" s="484">
        <f t="shared" si="34"/>
        <v>0.4292205377698412</v>
      </c>
      <c r="L672" s="563">
        <f t="shared" si="31"/>
        <v>0</v>
      </c>
      <c r="M672" s="563">
        <v>0</v>
      </c>
      <c r="N672" s="563">
        <v>0</v>
      </c>
      <c r="O672" s="584">
        <v>0</v>
      </c>
      <c r="P672" s="563">
        <v>0</v>
      </c>
      <c r="Q672" s="566">
        <v>2.5</v>
      </c>
    </row>
    <row r="673" spans="1:17" x14ac:dyDescent="0.25">
      <c r="A673" s="567">
        <f t="shared" si="32"/>
        <v>64558</v>
      </c>
      <c r="B673" s="596" t="str">
        <f>+asset_level_drivers!$B$1</f>
        <v>Farmar</v>
      </c>
      <c r="C673" s="588">
        <f t="shared" si="33"/>
        <v>3</v>
      </c>
      <c r="D673" s="589">
        <f t="shared" ref="D673:K688" si="35">+D672/D671*D672</f>
        <v>21.328242696827537</v>
      </c>
      <c r="E673" s="589">
        <f t="shared" si="35"/>
        <v>34.727031655029961</v>
      </c>
      <c r="F673" s="589">
        <f t="shared" si="35"/>
        <v>4.3408789568787451</v>
      </c>
      <c r="G673" s="589">
        <f t="shared" si="35"/>
        <v>30.116610929999585</v>
      </c>
      <c r="H673" s="589">
        <f t="shared" si="35"/>
        <v>15.983679076176507</v>
      </c>
      <c r="I673" s="589">
        <f t="shared" si="35"/>
        <v>18.73793967628902</v>
      </c>
      <c r="J673" s="589">
        <f t="shared" si="35"/>
        <v>3.2531145271333939</v>
      </c>
      <c r="K673" s="590">
        <f t="shared" si="35"/>
        <v>0.44124680709734754</v>
      </c>
      <c r="L673" s="571">
        <f t="shared" si="31"/>
        <v>0</v>
      </c>
      <c r="M673" s="571">
        <v>0</v>
      </c>
      <c r="N673" s="571">
        <v>0</v>
      </c>
      <c r="O673" s="582">
        <v>0</v>
      </c>
      <c r="P673" s="571">
        <v>0</v>
      </c>
      <c r="Q673" s="574">
        <v>2.5</v>
      </c>
    </row>
    <row r="674" spans="1:17" x14ac:dyDescent="0.25">
      <c r="A674" s="575">
        <f t="shared" si="32"/>
        <v>64589</v>
      </c>
      <c r="B674" s="600" t="str">
        <f>+asset_level_drivers!$B$1</f>
        <v>Farmar</v>
      </c>
      <c r="C674" s="591">
        <f t="shared" si="33"/>
        <v>3</v>
      </c>
      <c r="D674" s="592">
        <f t="shared" si="35"/>
        <v>21.828658500465085</v>
      </c>
      <c r="E674" s="592">
        <f t="shared" si="35"/>
        <v>34.851094250651684</v>
      </c>
      <c r="F674" s="592">
        <f t="shared" si="35"/>
        <v>4.3563867813314605</v>
      </c>
      <c r="G674" s="592">
        <f t="shared" si="35"/>
        <v>30.857463104474085</v>
      </c>
      <c r="H674" s="592">
        <f t="shared" si="35"/>
        <v>16.358697577404424</v>
      </c>
      <c r="I674" s="592">
        <f t="shared" si="35"/>
        <v>18.804881114184909</v>
      </c>
      <c r="J674" s="592">
        <f t="shared" si="35"/>
        <v>3.264736304545873</v>
      </c>
      <c r="K674" s="484">
        <f t="shared" si="35"/>
        <v>0.45361003875822498</v>
      </c>
      <c r="L674" s="563">
        <f t="shared" si="31"/>
        <v>0</v>
      </c>
      <c r="M674" s="563">
        <v>0</v>
      </c>
      <c r="N674" s="563">
        <v>0</v>
      </c>
      <c r="O674" s="584">
        <v>0</v>
      </c>
      <c r="P674" s="563">
        <v>0</v>
      </c>
      <c r="Q674" s="566">
        <v>2.5</v>
      </c>
    </row>
    <row r="675" spans="1:17" x14ac:dyDescent="0.25">
      <c r="A675" s="567">
        <f t="shared" si="32"/>
        <v>64619</v>
      </c>
      <c r="B675" s="596" t="str">
        <f>+asset_level_drivers!$B$1</f>
        <v>Farmar</v>
      </c>
      <c r="C675" s="588">
        <f t="shared" si="33"/>
        <v>3</v>
      </c>
      <c r="D675" s="589">
        <f t="shared" si="35"/>
        <v>22.340815354694087</v>
      </c>
      <c r="E675" s="589">
        <f t="shared" si="35"/>
        <v>34.975600060878826</v>
      </c>
      <c r="F675" s="589">
        <f t="shared" si="35"/>
        <v>4.3719500076098532</v>
      </c>
      <c r="G675" s="589">
        <f t="shared" si="35"/>
        <v>31.616539837671326</v>
      </c>
      <c r="H675" s="589">
        <f t="shared" si="35"/>
        <v>16.742514983790095</v>
      </c>
      <c r="I675" s="589">
        <f t="shared" si="35"/>
        <v>18.872061700897849</v>
      </c>
      <c r="J675" s="589">
        <f t="shared" si="35"/>
        <v>3.2763996008502012</v>
      </c>
      <c r="K675" s="590">
        <f t="shared" si="35"/>
        <v>0.46631967405226638</v>
      </c>
      <c r="L675" s="571">
        <f t="shared" si="31"/>
        <v>0</v>
      </c>
      <c r="M675" s="571">
        <v>0</v>
      </c>
      <c r="N675" s="571">
        <v>0</v>
      </c>
      <c r="O675" s="582">
        <v>0</v>
      </c>
      <c r="P675" s="571">
        <v>0</v>
      </c>
      <c r="Q675" s="574">
        <v>2.5</v>
      </c>
    </row>
    <row r="676" spans="1:17" x14ac:dyDescent="0.25">
      <c r="A676" s="575">
        <f t="shared" si="32"/>
        <v>64650</v>
      </c>
      <c r="B676" s="600" t="str">
        <f>+asset_level_drivers!$B$1</f>
        <v>Farmar</v>
      </c>
      <c r="C676" s="591">
        <f t="shared" si="33"/>
        <v>3</v>
      </c>
      <c r="D676" s="592">
        <f t="shared" si="35"/>
        <v>22.864988734965134</v>
      </c>
      <c r="E676" s="592">
        <f t="shared" si="35"/>
        <v>35.100550669099071</v>
      </c>
      <c r="F676" s="592">
        <f t="shared" si="35"/>
        <v>4.3875688336373839</v>
      </c>
      <c r="G676" s="592">
        <f t="shared" si="35"/>
        <v>32.394289443778774</v>
      </c>
      <c r="H676" s="592">
        <f t="shared" si="35"/>
        <v>17.135337740433485</v>
      </c>
      <c r="I676" s="592">
        <f t="shared" si="35"/>
        <v>18.939482290788884</v>
      </c>
      <c r="J676" s="592">
        <f t="shared" si="35"/>
        <v>3.2881045643729485</v>
      </c>
      <c r="K676" s="484">
        <f t="shared" si="35"/>
        <v>0.4793854188137035</v>
      </c>
      <c r="L676" s="563">
        <f t="shared" si="31"/>
        <v>0</v>
      </c>
      <c r="M676" s="563">
        <v>0</v>
      </c>
      <c r="N676" s="563">
        <v>0</v>
      </c>
      <c r="O676" s="584">
        <v>0</v>
      </c>
      <c r="P676" s="563">
        <v>0</v>
      </c>
      <c r="Q676" s="566">
        <v>2.5</v>
      </c>
    </row>
    <row r="677" spans="1:17" x14ac:dyDescent="0.25">
      <c r="A677" s="567">
        <f t="shared" si="32"/>
        <v>64681</v>
      </c>
      <c r="B677" s="596" t="str">
        <f>+asset_level_drivers!$B$1</f>
        <v>Farmar</v>
      </c>
      <c r="C677" s="588">
        <f t="shared" si="33"/>
        <v>3</v>
      </c>
      <c r="D677" s="589">
        <f t="shared" si="35"/>
        <v>23.401460580096241</v>
      </c>
      <c r="E677" s="589">
        <f t="shared" si="35"/>
        <v>35.225947664356781</v>
      </c>
      <c r="F677" s="589">
        <f t="shared" si="35"/>
        <v>4.4032434580445976</v>
      </c>
      <c r="G677" s="589">
        <f t="shared" si="35"/>
        <v>33.191171265267982</v>
      </c>
      <c r="H677" s="589">
        <f t="shared" si="35"/>
        <v>17.537377136171198</v>
      </c>
      <c r="I677" s="589">
        <f t="shared" si="35"/>
        <v>19.007143741271271</v>
      </c>
      <c r="J677" s="589">
        <f t="shared" si="35"/>
        <v>3.299851343970583</v>
      </c>
      <c r="K677" s="590">
        <f t="shared" si="35"/>
        <v>0.49281725082315986</v>
      </c>
      <c r="L677" s="571">
        <f t="shared" si="31"/>
        <v>0</v>
      </c>
      <c r="M677" s="571">
        <v>0</v>
      </c>
      <c r="N677" s="571">
        <v>0</v>
      </c>
      <c r="O677" s="582">
        <v>0</v>
      </c>
      <c r="P677" s="571">
        <v>0</v>
      </c>
      <c r="Q677" s="574">
        <v>2.5</v>
      </c>
    </row>
    <row r="678" spans="1:17" x14ac:dyDescent="0.25">
      <c r="A678" s="575">
        <f t="shared" si="32"/>
        <v>64709</v>
      </c>
      <c r="B678" s="600" t="str">
        <f>+asset_level_drivers!$B$1</f>
        <v>Farmar</v>
      </c>
      <c r="C678" s="591">
        <f t="shared" si="33"/>
        <v>3</v>
      </c>
      <c r="D678" s="592">
        <f t="shared" si="35"/>
        <v>23.950519443920179</v>
      </c>
      <c r="E678" s="592">
        <f t="shared" si="35"/>
        <v>35.35179264137318</v>
      </c>
      <c r="F678" s="592">
        <f t="shared" si="35"/>
        <v>4.4189740801716475</v>
      </c>
      <c r="G678" s="592">
        <f t="shared" si="35"/>
        <v>34.007655944184336</v>
      </c>
      <c r="H678" s="592">
        <f t="shared" si="35"/>
        <v>17.948849417223087</v>
      </c>
      <c r="I678" s="592">
        <f t="shared" si="35"/>
        <v>19.075046912821374</v>
      </c>
      <c r="J678" s="592">
        <f t="shared" si="35"/>
        <v>3.3116400890313633</v>
      </c>
      <c r="K678" s="484">
        <f t="shared" si="35"/>
        <v>0.50662542742727812</v>
      </c>
      <c r="L678" s="563">
        <f t="shared" si="31"/>
        <v>0</v>
      </c>
      <c r="M678" s="563">
        <v>0</v>
      </c>
      <c r="N678" s="563">
        <v>0</v>
      </c>
      <c r="O678" s="584">
        <v>0</v>
      </c>
      <c r="P678" s="563">
        <v>0</v>
      </c>
      <c r="Q678" s="566">
        <v>2.5</v>
      </c>
    </row>
    <row r="679" spans="1:17" x14ac:dyDescent="0.25">
      <c r="A679" s="567">
        <f t="shared" si="32"/>
        <v>64740</v>
      </c>
      <c r="B679" s="596" t="str">
        <f>+asset_level_drivers!$B$1</f>
        <v>Farmar</v>
      </c>
      <c r="C679" s="588">
        <f t="shared" si="33"/>
        <v>3</v>
      </c>
      <c r="D679" s="589">
        <f t="shared" si="35"/>
        <v>24.512460650489853</v>
      </c>
      <c r="E679" s="589">
        <f t="shared" si="35"/>
        <v>35.478087200566648</v>
      </c>
      <c r="F679" s="589">
        <f t="shared" si="35"/>
        <v>4.434760900070831</v>
      </c>
      <c r="G679" s="589">
        <f t="shared" si="35"/>
        <v>34.844225700110393</v>
      </c>
      <c r="H679" s="589">
        <f t="shared" si="35"/>
        <v>18.369975903505292</v>
      </c>
      <c r="I679" s="589">
        <f t="shared" si="35"/>
        <v>19.143192668989627</v>
      </c>
      <c r="J679" s="589">
        <f t="shared" si="35"/>
        <v>3.3234709494772385</v>
      </c>
      <c r="K679" s="590">
        <f t="shared" si="35"/>
        <v>0.52082049337184055</v>
      </c>
      <c r="L679" s="571">
        <f t="shared" si="31"/>
        <v>0</v>
      </c>
      <c r="M679" s="571">
        <v>0</v>
      </c>
      <c r="N679" s="571">
        <v>0</v>
      </c>
      <c r="O679" s="582">
        <v>0</v>
      </c>
      <c r="P679" s="571">
        <v>0</v>
      </c>
      <c r="Q679" s="574">
        <v>2.5</v>
      </c>
    </row>
    <row r="680" spans="1:17" x14ac:dyDescent="0.25">
      <c r="A680" s="575">
        <f t="shared" si="32"/>
        <v>64770</v>
      </c>
      <c r="B680" s="600" t="str">
        <f>+asset_level_drivers!$B$1</f>
        <v>Farmar</v>
      </c>
      <c r="C680" s="591">
        <f t="shared" si="33"/>
        <v>3</v>
      </c>
      <c r="D680" s="592">
        <f t="shared" si="35"/>
        <v>25.087586452925198</v>
      </c>
      <c r="E680" s="592">
        <f t="shared" si="35"/>
        <v>35.604832948073074</v>
      </c>
      <c r="F680" s="592">
        <f t="shared" si="35"/>
        <v>4.4506041185091343</v>
      </c>
      <c r="G680" s="592">
        <f t="shared" si="35"/>
        <v>35.70137461496698</v>
      </c>
      <c r="H680" s="592">
        <f t="shared" si="35"/>
        <v>18.800983107672298</v>
      </c>
      <c r="I680" s="592">
        <f t="shared" si="35"/>
        <v>19.211581876411497</v>
      </c>
      <c r="J680" s="592">
        <f t="shared" si="35"/>
        <v>3.3353440757657555</v>
      </c>
      <c r="K680" s="484">
        <f t="shared" si="35"/>
        <v>0.53541328885436501</v>
      </c>
      <c r="L680" s="563">
        <f t="shared" si="31"/>
        <v>0</v>
      </c>
      <c r="M680" s="563">
        <v>0</v>
      </c>
      <c r="N680" s="563">
        <v>0</v>
      </c>
      <c r="O680" s="584">
        <v>0</v>
      </c>
      <c r="P680" s="563">
        <v>0</v>
      </c>
      <c r="Q680" s="566">
        <v>2.5</v>
      </c>
    </row>
    <row r="681" spans="1:17" x14ac:dyDescent="0.25">
      <c r="A681" s="567">
        <f t="shared" si="32"/>
        <v>64801</v>
      </c>
      <c r="B681" s="596" t="str">
        <f>+asset_level_drivers!$B$1</f>
        <v>Farmar</v>
      </c>
      <c r="C681" s="588">
        <f t="shared" si="33"/>
        <v>3</v>
      </c>
      <c r="D681" s="589">
        <f t="shared" si="35"/>
        <v>25.676206195987032</v>
      </c>
      <c r="E681" s="589">
        <f t="shared" si="35"/>
        <v>35.732031495766279</v>
      </c>
      <c r="F681" s="589">
        <f t="shared" si="35"/>
        <v>4.4665039369707848</v>
      </c>
      <c r="G681" s="589">
        <f t="shared" si="35"/>
        <v>36.579608924820235</v>
      </c>
      <c r="H681" s="589">
        <f t="shared" si="35"/>
        <v>19.24210285695203</v>
      </c>
      <c r="I681" s="589">
        <f t="shared" si="35"/>
        <v>19.280215404818517</v>
      </c>
      <c r="J681" s="589">
        <f t="shared" si="35"/>
        <v>3.3472596188919721</v>
      </c>
      <c r="K681" s="590">
        <f t="shared" si="35"/>
        <v>0.55041495780232508</v>
      </c>
      <c r="L681" s="571">
        <f t="shared" si="31"/>
        <v>0</v>
      </c>
      <c r="M681" s="571">
        <v>0</v>
      </c>
      <c r="N681" s="571">
        <v>0</v>
      </c>
      <c r="O681" s="582">
        <v>0</v>
      </c>
      <c r="P681" s="571">
        <v>0</v>
      </c>
      <c r="Q681" s="574">
        <v>2.5</v>
      </c>
    </row>
    <row r="682" spans="1:17" x14ac:dyDescent="0.25">
      <c r="A682" s="575">
        <f t="shared" si="32"/>
        <v>64831</v>
      </c>
      <c r="B682" s="600" t="str">
        <f>+asset_level_drivers!$B$1</f>
        <v>Farmar</v>
      </c>
      <c r="C682" s="591">
        <f t="shared" si="33"/>
        <v>3</v>
      </c>
      <c r="D682" s="592">
        <f t="shared" si="35"/>
        <v>26.27863648246532</v>
      </c>
      <c r="E682" s="592">
        <f t="shared" si="35"/>
        <v>35.859684461278512</v>
      </c>
      <c r="F682" s="592">
        <f t="shared" si="35"/>
        <v>4.482460557659814</v>
      </c>
      <c r="G682" s="592">
        <f t="shared" si="35"/>
        <v>37.479447318866931</v>
      </c>
      <c r="H682" s="592">
        <f t="shared" si="35"/>
        <v>19.693572417839498</v>
      </c>
      <c r="I682" s="592">
        <f t="shared" si="35"/>
        <v>19.349094127049341</v>
      </c>
      <c r="J682" s="592">
        <f t="shared" si="35"/>
        <v>3.3592177303903772</v>
      </c>
      <c r="K682" s="484">
        <f t="shared" si="35"/>
        <v>0.56583695638331633</v>
      </c>
      <c r="L682" s="563">
        <f t="shared" si="31"/>
        <v>0</v>
      </c>
      <c r="M682" s="563">
        <v>0</v>
      </c>
      <c r="N682" s="563">
        <v>0</v>
      </c>
      <c r="O682" s="584">
        <v>0</v>
      </c>
      <c r="P682" s="563">
        <v>0</v>
      </c>
      <c r="Q682" s="566">
        <v>2.5</v>
      </c>
    </row>
    <row r="683" spans="1:17" x14ac:dyDescent="0.25">
      <c r="A683" s="567">
        <f t="shared" si="32"/>
        <v>64862</v>
      </c>
      <c r="B683" s="596" t="str">
        <f>+asset_level_drivers!$B$1</f>
        <v>Farmar</v>
      </c>
      <c r="C683" s="588">
        <f t="shared" si="33"/>
        <v>3</v>
      </c>
      <c r="D683" s="589">
        <f t="shared" si="35"/>
        <v>26.895201343471328</v>
      </c>
      <c r="E683" s="589">
        <f t="shared" si="35"/>
        <v>35.987793468021039</v>
      </c>
      <c r="F683" s="589">
        <f t="shared" si="35"/>
        <v>4.4984741835026298</v>
      </c>
      <c r="G683" s="589">
        <f t="shared" si="35"/>
        <v>38.401421245774699</v>
      </c>
      <c r="H683" s="589">
        <f t="shared" si="35"/>
        <v>20.155634623716089</v>
      </c>
      <c r="I683" s="589">
        <f t="shared" si="35"/>
        <v>19.418218919060845</v>
      </c>
      <c r="J683" s="589">
        <f t="shared" si="35"/>
        <v>3.3712185623368169</v>
      </c>
      <c r="K683" s="590">
        <f t="shared" si="35"/>
        <v>0.58169106175366836</v>
      </c>
      <c r="L683" s="571">
        <f t="shared" si="31"/>
        <v>0</v>
      </c>
      <c r="M683" s="571">
        <v>0</v>
      </c>
      <c r="N683" s="571">
        <v>0</v>
      </c>
      <c r="O683" s="582">
        <v>0</v>
      </c>
      <c r="P683" s="571">
        <v>0</v>
      </c>
      <c r="Q683" s="574">
        <v>2.5</v>
      </c>
    </row>
    <row r="684" spans="1:17" x14ac:dyDescent="0.25">
      <c r="A684" s="575">
        <f t="shared" si="32"/>
        <v>64893</v>
      </c>
      <c r="B684" s="600" t="str">
        <f>+asset_level_drivers!$B$1</f>
        <v>Farmar</v>
      </c>
      <c r="C684" s="591">
        <f t="shared" si="33"/>
        <v>3</v>
      </c>
      <c r="D684" s="592">
        <f t="shared" si="35"/>
        <v>27.526232412725282</v>
      </c>
      <c r="E684" s="592">
        <f t="shared" si="35"/>
        <v>36.116360145204759</v>
      </c>
      <c r="F684" s="592">
        <f t="shared" si="35"/>
        <v>4.5145450181505948</v>
      </c>
      <c r="G684" s="592">
        <f t="shared" si="35"/>
        <v>39.346075227558032</v>
      </c>
      <c r="H684" s="592">
        <f t="shared" si="35"/>
        <v>20.628538005463145</v>
      </c>
      <c r="I684" s="592">
        <f t="shared" si="35"/>
        <v>19.487590659939272</v>
      </c>
      <c r="J684" s="592">
        <f t="shared" si="35"/>
        <v>3.3832622673504305</v>
      </c>
      <c r="K684" s="484">
        <f t="shared" si="35"/>
        <v>0.59798938105218225</v>
      </c>
      <c r="L684" s="563">
        <f t="shared" si="31"/>
        <v>0</v>
      </c>
      <c r="M684" s="563">
        <v>0</v>
      </c>
      <c r="N684" s="563">
        <v>0</v>
      </c>
      <c r="O684" s="584">
        <v>0</v>
      </c>
      <c r="P684" s="563">
        <v>0</v>
      </c>
      <c r="Q684" s="566">
        <v>2.5</v>
      </c>
    </row>
    <row r="685" spans="1:17" x14ac:dyDescent="0.25">
      <c r="A685" s="567">
        <f t="shared" si="32"/>
        <v>64923</v>
      </c>
      <c r="B685" s="596" t="str">
        <f>+asset_level_drivers!$B$1</f>
        <v>Farmar</v>
      </c>
      <c r="C685" s="588">
        <f t="shared" si="33"/>
        <v>3</v>
      </c>
      <c r="D685" s="589">
        <f t="shared" si="35"/>
        <v>28.17206910493325</v>
      </c>
      <c r="E685" s="589">
        <f t="shared" si="35"/>
        <v>36.245386127860954</v>
      </c>
      <c r="F685" s="589">
        <f t="shared" si="35"/>
        <v>4.5306732659826192</v>
      </c>
      <c r="G685" s="589">
        <f t="shared" si="35"/>
        <v>40.313967181175471</v>
      </c>
      <c r="H685" s="589">
        <f t="shared" si="35"/>
        <v>21.112536925140059</v>
      </c>
      <c r="I685" s="589">
        <f t="shared" si="35"/>
        <v>19.557210231911402</v>
      </c>
      <c r="J685" s="589">
        <f t="shared" si="35"/>
        <v>3.39534899859559</v>
      </c>
      <c r="K685" s="590">
        <f t="shared" si="35"/>
        <v>0.61474436064586291</v>
      </c>
      <c r="L685" s="571">
        <f t="shared" si="31"/>
        <v>0</v>
      </c>
      <c r="M685" s="571">
        <v>0</v>
      </c>
      <c r="N685" s="571">
        <v>0</v>
      </c>
      <c r="O685" s="582">
        <v>0</v>
      </c>
      <c r="P685" s="571">
        <v>0</v>
      </c>
      <c r="Q685" s="574">
        <v>2.5</v>
      </c>
    </row>
    <row r="686" spans="1:17" x14ac:dyDescent="0.25">
      <c r="A686" s="575">
        <f t="shared" si="32"/>
        <v>64954</v>
      </c>
      <c r="B686" s="600" t="str">
        <f>+asset_level_drivers!$B$1</f>
        <v>Farmar</v>
      </c>
      <c r="C686" s="591">
        <f t="shared" si="33"/>
        <v>3</v>
      </c>
      <c r="D686" s="592">
        <f t="shared" si="35"/>
        <v>28.833058798349235</v>
      </c>
      <c r="E686" s="592">
        <f t="shared" si="35"/>
        <v>36.374873056862057</v>
      </c>
      <c r="F686" s="592">
        <f t="shared" si="35"/>
        <v>4.5468591321077572</v>
      </c>
      <c r="G686" s="592">
        <f t="shared" si="35"/>
        <v>41.305668748037931</v>
      </c>
      <c r="H686" s="592">
        <f t="shared" si="35"/>
        <v>21.607891712798814</v>
      </c>
      <c r="I686" s="592">
        <f t="shared" si="35"/>
        <v>19.627078520355781</v>
      </c>
      <c r="J686" s="592">
        <f t="shared" si="35"/>
        <v>3.4074789097838485</v>
      </c>
      <c r="K686" s="484">
        <f t="shared" si="35"/>
        <v>0.63196879563470587</v>
      </c>
      <c r="L686" s="563">
        <f t="shared" si="31"/>
        <v>0</v>
      </c>
      <c r="M686" s="563">
        <v>0</v>
      </c>
      <c r="N686" s="563">
        <v>0</v>
      </c>
      <c r="O686" s="584">
        <v>0</v>
      </c>
      <c r="P686" s="563">
        <v>0</v>
      </c>
      <c r="Q686" s="566">
        <v>2.5</v>
      </c>
    </row>
    <row r="687" spans="1:17" x14ac:dyDescent="0.25">
      <c r="A687" s="567">
        <f t="shared" si="32"/>
        <v>64984</v>
      </c>
      <c r="B687" s="596" t="str">
        <f>+asset_level_drivers!$B$1</f>
        <v>Farmar</v>
      </c>
      <c r="C687" s="588">
        <f t="shared" si="33"/>
        <v>3</v>
      </c>
      <c r="D687" s="589">
        <f t="shared" si="35"/>
        <v>29.509557021620616</v>
      </c>
      <c r="E687" s="589">
        <f t="shared" si="35"/>
        <v>36.504822578942537</v>
      </c>
      <c r="F687" s="589">
        <f t="shared" si="35"/>
        <v>4.5631028223678172</v>
      </c>
      <c r="G687" s="589">
        <f t="shared" si="35"/>
        <v>42.321765631622696</v>
      </c>
      <c r="H687" s="589">
        <f t="shared" si="35"/>
        <v>22.114868806508543</v>
      </c>
      <c r="I687" s="589">
        <f t="shared" si="35"/>
        <v>19.697196413813977</v>
      </c>
      <c r="J687" s="589">
        <f t="shared" si="35"/>
        <v>3.4196521551758945</v>
      </c>
      <c r="K687" s="590">
        <f t="shared" si="35"/>
        <v>0.64967583962279718</v>
      </c>
      <c r="L687" s="571">
        <f t="shared" si="31"/>
        <v>0</v>
      </c>
      <c r="M687" s="571">
        <v>0</v>
      </c>
      <c r="N687" s="571">
        <v>0</v>
      </c>
      <c r="O687" s="582">
        <v>0</v>
      </c>
      <c r="P687" s="571">
        <v>0</v>
      </c>
      <c r="Q687" s="574">
        <v>2.5</v>
      </c>
    </row>
    <row r="688" spans="1:17" x14ac:dyDescent="0.25">
      <c r="A688" s="575">
        <f t="shared" si="32"/>
        <v>65015</v>
      </c>
      <c r="B688" s="600" t="str">
        <f>+asset_level_drivers!$B$1</f>
        <v>Farmar</v>
      </c>
      <c r="C688" s="591">
        <f t="shared" si="33"/>
        <v>3</v>
      </c>
      <c r="D688" s="592">
        <f t="shared" si="35"/>
        <v>30.201927645017491</v>
      </c>
      <c r="E688" s="592">
        <f t="shared" si="35"/>
        <v>36.635236346719836</v>
      </c>
      <c r="F688" s="592">
        <f t="shared" si="35"/>
        <v>4.5794045433399795</v>
      </c>
      <c r="G688" s="592">
        <f t="shared" si="35"/>
        <v>43.362857943392598</v>
      </c>
      <c r="H688" s="592">
        <f t="shared" si="35"/>
        <v>22.633740895665426</v>
      </c>
      <c r="I688" s="592">
        <f t="shared" si="35"/>
        <v>19.767564804001879</v>
      </c>
      <c r="J688" s="592">
        <f t="shared" si="35"/>
        <v>3.4318688895835141</v>
      </c>
      <c r="K688" s="484">
        <f t="shared" si="35"/>
        <v>0.66787901476318901</v>
      </c>
      <c r="L688" s="563">
        <f t="shared" si="31"/>
        <v>0</v>
      </c>
      <c r="M688" s="563">
        <v>0</v>
      </c>
      <c r="N688" s="563">
        <v>0</v>
      </c>
      <c r="O688" s="584">
        <v>0</v>
      </c>
      <c r="P688" s="563">
        <v>0</v>
      </c>
      <c r="Q688" s="566">
        <v>2.5</v>
      </c>
    </row>
    <row r="689" spans="1:17" x14ac:dyDescent="0.25">
      <c r="A689" s="567">
        <f t="shared" si="32"/>
        <v>65046</v>
      </c>
      <c r="B689" s="596" t="str">
        <f>+asset_level_drivers!$B$1</f>
        <v>Farmar</v>
      </c>
      <c r="C689" s="588">
        <f t="shared" si="33"/>
        <v>3</v>
      </c>
      <c r="D689" s="589">
        <f t="shared" ref="D689:K704" si="36">+D688/D687*D688</f>
        <v>30.910543076148748</v>
      </c>
      <c r="E689" s="589">
        <f t="shared" si="36"/>
        <v>36.76611601871538</v>
      </c>
      <c r="F689" s="589">
        <f t="shared" si="36"/>
        <v>4.5957645023394225</v>
      </c>
      <c r="G689" s="589">
        <f t="shared" si="36"/>
        <v>44.429560557224576</v>
      </c>
      <c r="H689" s="589">
        <f t="shared" si="36"/>
        <v>23.164787067665017</v>
      </c>
      <c r="I689" s="589">
        <f t="shared" si="36"/>
        <v>19.838184585821036</v>
      </c>
      <c r="J689" s="589">
        <f t="shared" si="36"/>
        <v>3.4441292683715603</v>
      </c>
      <c r="K689" s="590">
        <f t="shared" si="36"/>
        <v>0.68659222208422055</v>
      </c>
      <c r="L689" s="571">
        <f t="shared" si="31"/>
        <v>0</v>
      </c>
      <c r="M689" s="571">
        <v>0</v>
      </c>
      <c r="N689" s="571">
        <v>0</v>
      </c>
      <c r="O689" s="582">
        <v>0</v>
      </c>
      <c r="P689" s="571">
        <v>0</v>
      </c>
      <c r="Q689" s="574">
        <v>2.5</v>
      </c>
    </row>
    <row r="690" spans="1:17" x14ac:dyDescent="0.25">
      <c r="A690" s="575">
        <f t="shared" si="32"/>
        <v>65074</v>
      </c>
      <c r="B690" s="600" t="str">
        <f>+asset_level_drivers!$B$1</f>
        <v>Farmar</v>
      </c>
      <c r="C690" s="591">
        <f t="shared" si="33"/>
        <v>3</v>
      </c>
      <c r="D690" s="592">
        <f t="shared" si="36"/>
        <v>31.635784460270134</v>
      </c>
      <c r="E690" s="592">
        <f t="shared" si="36"/>
        <v>36.897463259375684</v>
      </c>
      <c r="F690" s="592">
        <f t="shared" si="36"/>
        <v>4.6121829074219605</v>
      </c>
      <c r="G690" s="592">
        <f t="shared" si="36"/>
        <v>45.522503472557013</v>
      </c>
      <c r="H690" s="592">
        <f t="shared" si="36"/>
        <v>23.708292958015868</v>
      </c>
      <c r="I690" s="592">
        <f t="shared" si="36"/>
        <v>19.909056657370044</v>
      </c>
      <c r="J690" s="592">
        <f t="shared" si="36"/>
        <v>3.4564334474599274</v>
      </c>
      <c r="K690" s="484">
        <f t="shared" si="36"/>
        <v>0.70582975210517118</v>
      </c>
      <c r="L690" s="563">
        <f t="shared" si="31"/>
        <v>0</v>
      </c>
      <c r="M690" s="563">
        <v>0</v>
      </c>
      <c r="N690" s="563">
        <v>0</v>
      </c>
      <c r="O690" s="584">
        <v>0</v>
      </c>
      <c r="P690" s="563">
        <v>0</v>
      </c>
      <c r="Q690" s="566">
        <v>2.5</v>
      </c>
    </row>
    <row r="691" spans="1:17" x14ac:dyDescent="0.25">
      <c r="A691" s="567">
        <f t="shared" si="32"/>
        <v>65105</v>
      </c>
      <c r="B691" s="596" t="str">
        <f>+asset_level_drivers!$B$1</f>
        <v>Farmar</v>
      </c>
      <c r="C691" s="588">
        <f t="shared" si="33"/>
        <v>3</v>
      </c>
      <c r="D691" s="589">
        <f t="shared" si="36"/>
        <v>32.378041885292085</v>
      </c>
      <c r="E691" s="589">
        <f t="shared" si="36"/>
        <v>37.029279739093504</v>
      </c>
      <c r="F691" s="589">
        <f t="shared" si="36"/>
        <v>4.6286599673866879</v>
      </c>
      <c r="G691" s="589">
        <f t="shared" si="36"/>
        <v>46.642332186470256</v>
      </c>
      <c r="H691" s="589">
        <f t="shared" si="36"/>
        <v>24.264550903975227</v>
      </c>
      <c r="I691" s="589">
        <f t="shared" si="36"/>
        <v>19.98018191995596</v>
      </c>
      <c r="J691" s="589">
        <f t="shared" si="36"/>
        <v>3.4687815833255358</v>
      </c>
      <c r="K691" s="590">
        <f t="shared" si="36"/>
        <v>0.72560629574935154</v>
      </c>
      <c r="L691" s="571">
        <f t="shared" si="31"/>
        <v>0</v>
      </c>
      <c r="M691" s="571">
        <v>0</v>
      </c>
      <c r="N691" s="571">
        <v>0</v>
      </c>
      <c r="O691" s="582">
        <v>0</v>
      </c>
      <c r="P691" s="571">
        <v>0</v>
      </c>
      <c r="Q691" s="574">
        <v>2.5</v>
      </c>
    </row>
    <row r="692" spans="1:17" x14ac:dyDescent="0.25">
      <c r="A692" s="575">
        <f t="shared" si="32"/>
        <v>65135</v>
      </c>
      <c r="B692" s="600" t="str">
        <f>+asset_level_drivers!$B$1</f>
        <v>Farmar</v>
      </c>
      <c r="C692" s="591">
        <f t="shared" si="33"/>
        <v>3</v>
      </c>
      <c r="D692" s="592">
        <f t="shared" si="36"/>
        <v>33.137714591597543</v>
      </c>
      <c r="E692" s="592">
        <f t="shared" si="36"/>
        <v>37.161567134229081</v>
      </c>
      <c r="F692" s="592">
        <f t="shared" si="36"/>
        <v>4.6451958917786351</v>
      </c>
      <c r="G692" s="592">
        <f t="shared" si="36"/>
        <v>47.789708074920163</v>
      </c>
      <c r="H692" s="592">
        <f t="shared" si="36"/>
        <v>24.833860101789405</v>
      </c>
      <c r="I692" s="592">
        <f t="shared" si="36"/>
        <v>20.051561278105765</v>
      </c>
      <c r="J692" s="592">
        <f t="shared" si="36"/>
        <v>3.4811738330043198</v>
      </c>
      <c r="K692" s="484">
        <f t="shared" si="36"/>
        <v>0.74593695556296746</v>
      </c>
      <c r="L692" s="563">
        <f t="shared" si="31"/>
        <v>0</v>
      </c>
      <c r="M692" s="563">
        <v>0</v>
      </c>
      <c r="N692" s="563">
        <v>0</v>
      </c>
      <c r="O692" s="584">
        <v>0</v>
      </c>
      <c r="P692" s="563">
        <v>0</v>
      </c>
      <c r="Q692" s="566">
        <v>2.5</v>
      </c>
    </row>
    <row r="693" spans="1:17" x14ac:dyDescent="0.25">
      <c r="A693" s="567">
        <f t="shared" si="32"/>
        <v>65166</v>
      </c>
      <c r="B693" s="596" t="str">
        <f>+asset_level_drivers!$B$1</f>
        <v>Farmar</v>
      </c>
      <c r="C693" s="588">
        <f t="shared" si="33"/>
        <v>3</v>
      </c>
      <c r="D693" s="589">
        <f t="shared" si="36"/>
        <v>33.915211186782699</v>
      </c>
      <c r="E693" s="589">
        <f t="shared" si="36"/>
        <v>37.294327127131481</v>
      </c>
      <c r="F693" s="589">
        <f t="shared" si="36"/>
        <v>4.6617908908914352</v>
      </c>
      <c r="G693" s="589">
        <f t="shared" si="36"/>
        <v>48.965308783349769</v>
      </c>
      <c r="H693" s="589">
        <f t="shared" si="36"/>
        <v>25.416526767623431</v>
      </c>
      <c r="I693" s="589">
        <f t="shared" si="36"/>
        <v>20.123195639577879</v>
      </c>
      <c r="J693" s="589">
        <f t="shared" si="36"/>
        <v>3.4936103540932262</v>
      </c>
      <c r="K693" s="590">
        <f t="shared" si="36"/>
        <v>0.7668372572483233</v>
      </c>
      <c r="L693" s="571">
        <f t="shared" si="31"/>
        <v>0</v>
      </c>
      <c r="M693" s="571">
        <v>0</v>
      </c>
      <c r="N693" s="571">
        <v>0</v>
      </c>
      <c r="O693" s="582">
        <v>0</v>
      </c>
      <c r="P693" s="571">
        <v>0</v>
      </c>
      <c r="Q693" s="574">
        <v>2.5</v>
      </c>
    </row>
    <row r="694" spans="1:17" x14ac:dyDescent="0.25">
      <c r="A694" s="575">
        <f t="shared" si="32"/>
        <v>65196</v>
      </c>
      <c r="B694" s="600" t="str">
        <f>+asset_level_drivers!$B$1</f>
        <v>Farmar</v>
      </c>
      <c r="C694" s="591">
        <f t="shared" si="33"/>
        <v>3</v>
      </c>
      <c r="D694" s="592">
        <f t="shared" si="36"/>
        <v>34.710949865436028</v>
      </c>
      <c r="E694" s="592">
        <f t="shared" si="36"/>
        <v>37.427561406159974</v>
      </c>
      <c r="F694" s="592">
        <f t="shared" si="36"/>
        <v>4.6784451757699967</v>
      </c>
      <c r="G694" s="592">
        <f t="shared" si="36"/>
        <v>50.169828626909755</v>
      </c>
      <c r="H694" s="592">
        <f t="shared" si="36"/>
        <v>26.012864302266518</v>
      </c>
      <c r="I694" s="592">
        <f t="shared" si="36"/>
        <v>20.195085915373689</v>
      </c>
      <c r="J694" s="592">
        <f t="shared" si="36"/>
        <v>3.5060913047522186</v>
      </c>
      <c r="K694" s="484">
        <f t="shared" si="36"/>
        <v>0.78832316152017279</v>
      </c>
      <c r="L694" s="563">
        <f t="shared" si="31"/>
        <v>0</v>
      </c>
      <c r="M694" s="563">
        <v>0</v>
      </c>
      <c r="N694" s="563">
        <v>0</v>
      </c>
      <c r="O694" s="584">
        <v>0</v>
      </c>
      <c r="P694" s="563">
        <v>0</v>
      </c>
      <c r="Q694" s="566">
        <v>2.5</v>
      </c>
    </row>
    <row r="695" spans="1:17" x14ac:dyDescent="0.25">
      <c r="A695" s="567">
        <f t="shared" si="32"/>
        <v>65227</v>
      </c>
      <c r="B695" s="596" t="str">
        <f>+asset_level_drivers!$B$1</f>
        <v>Farmar</v>
      </c>
      <c r="C695" s="588">
        <f t="shared" si="33"/>
        <v>3</v>
      </c>
      <c r="D695" s="589">
        <f t="shared" si="36"/>
        <v>35.525358634073989</v>
      </c>
      <c r="E695" s="589">
        <f t="shared" si="36"/>
        <v>37.561271665705497</v>
      </c>
      <c r="F695" s="589">
        <f t="shared" si="36"/>
        <v>4.6951589582131872</v>
      </c>
      <c r="G695" s="589">
        <f t="shared" si="36"/>
        <v>51.403979000524181</v>
      </c>
      <c r="H695" s="589">
        <f t="shared" si="36"/>
        <v>26.623193459701952</v>
      </c>
      <c r="I695" s="589">
        <f t="shared" si="36"/>
        <v>20.267233019749142</v>
      </c>
      <c r="J695" s="589">
        <f t="shared" si="36"/>
        <v>3.5186168437062881</v>
      </c>
      <c r="K695" s="590">
        <f t="shared" si="36"/>
        <v>0.810411076294271</v>
      </c>
      <c r="L695" s="571">
        <f t="shared" si="31"/>
        <v>0</v>
      </c>
      <c r="M695" s="571">
        <v>0</v>
      </c>
      <c r="N695" s="571">
        <v>0</v>
      </c>
      <c r="O695" s="582">
        <v>0</v>
      </c>
      <c r="P695" s="571">
        <v>0</v>
      </c>
      <c r="Q695" s="574">
        <v>2.5</v>
      </c>
    </row>
    <row r="696" spans="1:17" x14ac:dyDescent="0.25">
      <c r="A696" s="575">
        <f t="shared" si="32"/>
        <v>65258</v>
      </c>
      <c r="B696" s="600" t="str">
        <f>+asset_level_drivers!$B$1</f>
        <v>Farmar</v>
      </c>
      <c r="C696" s="591">
        <f t="shared" si="33"/>
        <v>3</v>
      </c>
      <c r="D696" s="592">
        <f t="shared" si="36"/>
        <v>36.358875541354237</v>
      </c>
      <c r="E696" s="592">
        <f t="shared" si="36"/>
        <v>37.695459606212211</v>
      </c>
      <c r="F696" s="592">
        <f t="shared" si="36"/>
        <v>4.7119324507765263</v>
      </c>
      <c r="G696" s="592">
        <f t="shared" si="36"/>
        <v>52.668488799043551</v>
      </c>
      <c r="H696" s="592">
        <f t="shared" si="36"/>
        <v>27.247842519632069</v>
      </c>
      <c r="I696" s="592">
        <f t="shared" si="36"/>
        <v>20.339637870226372</v>
      </c>
      <c r="J696" s="592">
        <f t="shared" si="36"/>
        <v>3.5311871302474716</v>
      </c>
      <c r="K696" s="484">
        <f t="shared" si="36"/>
        <v>0.83311786921743569</v>
      </c>
      <c r="L696" s="563">
        <f t="shared" si="31"/>
        <v>0</v>
      </c>
      <c r="M696" s="563">
        <v>0</v>
      </c>
      <c r="N696" s="563">
        <v>0</v>
      </c>
      <c r="O696" s="584">
        <v>0</v>
      </c>
      <c r="P696" s="563">
        <v>0</v>
      </c>
      <c r="Q696" s="566">
        <v>2.5</v>
      </c>
    </row>
    <row r="697" spans="1:17" x14ac:dyDescent="0.25">
      <c r="A697" s="567">
        <f t="shared" si="32"/>
        <v>65288</v>
      </c>
      <c r="B697" s="596" t="str">
        <f>+asset_level_drivers!$B$1</f>
        <v>Farmar</v>
      </c>
      <c r="C697" s="588">
        <f t="shared" si="33"/>
        <v>3</v>
      </c>
      <c r="D697" s="589">
        <f t="shared" si="36"/>
        <v>37.211948913690286</v>
      </c>
      <c r="E697" s="589">
        <f t="shared" si="36"/>
        <v>37.830126934199143</v>
      </c>
      <c r="F697" s="589">
        <f t="shared" si="36"/>
        <v>4.7287658667748929</v>
      </c>
      <c r="G697" s="589">
        <f t="shared" si="36"/>
        <v>53.964104847733459</v>
      </c>
      <c r="H697" s="589">
        <f t="shared" si="36"/>
        <v>27.887147464051107</v>
      </c>
      <c r="I697" s="589">
        <f t="shared" si="36"/>
        <v>20.412301387605371</v>
      </c>
      <c r="J697" s="589">
        <f t="shared" si="36"/>
        <v>3.543802324236879</v>
      </c>
      <c r="K697" s="590">
        <f t="shared" si="36"/>
        <v>0.85646088054868674</v>
      </c>
      <c r="L697" s="571">
        <f t="shared" si="31"/>
        <v>0</v>
      </c>
      <c r="M697" s="571">
        <v>0</v>
      </c>
      <c r="N697" s="571">
        <v>0</v>
      </c>
      <c r="O697" s="582">
        <v>0</v>
      </c>
      <c r="P697" s="571">
        <v>0</v>
      </c>
      <c r="Q697" s="574">
        <v>2.5</v>
      </c>
    </row>
    <row r="698" spans="1:17" x14ac:dyDescent="0.25">
      <c r="A698" s="575">
        <f t="shared" si="32"/>
        <v>65319</v>
      </c>
      <c r="B698" s="600" t="str">
        <f>+asset_level_drivers!$B$1</f>
        <v>Farmar</v>
      </c>
      <c r="C698" s="591">
        <f t="shared" si="33"/>
        <v>3</v>
      </c>
      <c r="D698" s="592">
        <f t="shared" si="36"/>
        <v>38.085037596394258</v>
      </c>
      <c r="E698" s="592">
        <f t="shared" si="36"/>
        <v>37.965275362281858</v>
      </c>
      <c r="F698" s="592">
        <f t="shared" si="36"/>
        <v>4.7456594202852322</v>
      </c>
      <c r="G698" s="592">
        <f t="shared" si="36"/>
        <v>55.291592343353003</v>
      </c>
      <c r="H698" s="592">
        <f t="shared" si="36"/>
        <v>28.541452157960922</v>
      </c>
      <c r="I698" s="592">
        <f t="shared" si="36"/>
        <v>20.485224495975693</v>
      </c>
      <c r="J698" s="592">
        <f t="shared" si="36"/>
        <v>3.5564625861067243</v>
      </c>
      <c r="K698" s="484">
        <f t="shared" si="36"/>
        <v>0.88045793640130032</v>
      </c>
      <c r="L698" s="563">
        <f t="shared" si="31"/>
        <v>0</v>
      </c>
      <c r="M698" s="563">
        <v>0</v>
      </c>
      <c r="N698" s="563">
        <v>0</v>
      </c>
      <c r="O698" s="584">
        <v>0</v>
      </c>
      <c r="P698" s="563">
        <v>0</v>
      </c>
      <c r="Q698" s="566">
        <v>2.5</v>
      </c>
    </row>
    <row r="699" spans="1:17" x14ac:dyDescent="0.25">
      <c r="A699" s="567">
        <f t="shared" si="32"/>
        <v>65349</v>
      </c>
      <c r="B699" s="596" t="str">
        <f>+asset_level_drivers!$B$1</f>
        <v>Farmar</v>
      </c>
      <c r="C699" s="588">
        <f t="shared" si="33"/>
        <v>3</v>
      </c>
      <c r="D699" s="589">
        <f t="shared" si="36"/>
        <v>38.978611200477481</v>
      </c>
      <c r="E699" s="589">
        <f t="shared" si="36"/>
        <v>38.100906609194254</v>
      </c>
      <c r="F699" s="589">
        <f t="shared" si="36"/>
        <v>4.7626133261492818</v>
      </c>
      <c r="G699" s="589">
        <f t="shared" si="36"/>
        <v>56.651735306083481</v>
      </c>
      <c r="H699" s="589">
        <f t="shared" si="36"/>
        <v>29.211108534326762</v>
      </c>
      <c r="I699" s="589">
        <f t="shared" si="36"/>
        <v>20.55840812272821</v>
      </c>
      <c r="J699" s="589">
        <f t="shared" si="36"/>
        <v>3.5691680768623675</v>
      </c>
      <c r="K699" s="590">
        <f t="shared" si="36"/>
        <v>0.90512736235589053</v>
      </c>
      <c r="L699" s="571">
        <f t="shared" si="31"/>
        <v>0</v>
      </c>
      <c r="M699" s="571">
        <v>0</v>
      </c>
      <c r="N699" s="571">
        <v>0</v>
      </c>
      <c r="O699" s="582">
        <v>0</v>
      </c>
      <c r="P699" s="571">
        <v>0</v>
      </c>
      <c r="Q699" s="574">
        <v>2.5</v>
      </c>
    </row>
    <row r="700" spans="1:17" x14ac:dyDescent="0.25">
      <c r="A700" s="575">
        <f t="shared" si="32"/>
        <v>65380</v>
      </c>
      <c r="B700" s="600" t="str">
        <f>+asset_level_drivers!$B$1</f>
        <v>Farmar</v>
      </c>
      <c r="C700" s="591">
        <f t="shared" si="33"/>
        <v>3</v>
      </c>
      <c r="D700" s="592">
        <f t="shared" si="36"/>
        <v>39.893150355241687</v>
      </c>
      <c r="E700" s="592">
        <f t="shared" si="36"/>
        <v>38.237022399810428</v>
      </c>
      <c r="F700" s="592">
        <f t="shared" si="36"/>
        <v>4.7796277999763035</v>
      </c>
      <c r="G700" s="592">
        <f t="shared" si="36"/>
        <v>58.045337042574303</v>
      </c>
      <c r="H700" s="592">
        <f t="shared" si="36"/>
        <v>29.896476783372574</v>
      </c>
      <c r="I700" s="592">
        <f t="shared" si="36"/>
        <v>20.631853198566905</v>
      </c>
      <c r="J700" s="592">
        <f t="shared" si="36"/>
        <v>3.5819189580843611</v>
      </c>
      <c r="K700" s="484">
        <f t="shared" si="36"/>
        <v>0.93048799745491351</v>
      </c>
      <c r="L700" s="563">
        <f t="shared" si="31"/>
        <v>0</v>
      </c>
      <c r="M700" s="563">
        <v>0</v>
      </c>
      <c r="N700" s="563">
        <v>0</v>
      </c>
      <c r="O700" s="584">
        <v>0</v>
      </c>
      <c r="P700" s="563">
        <v>0</v>
      </c>
      <c r="Q700" s="566">
        <v>2.5</v>
      </c>
    </row>
    <row r="701" spans="1:17" x14ac:dyDescent="0.25">
      <c r="A701" s="567">
        <f t="shared" si="32"/>
        <v>65411</v>
      </c>
      <c r="B701" s="596" t="str">
        <f>+asset_level_drivers!$B$1</f>
        <v>Farmar</v>
      </c>
      <c r="C701" s="588">
        <f t="shared" si="33"/>
        <v>3</v>
      </c>
      <c r="D701" s="589">
        <f t="shared" si="36"/>
        <v>40.829146966796621</v>
      </c>
      <c r="E701" s="589">
        <f t="shared" si="36"/>
        <v>38.3736244651666</v>
      </c>
      <c r="F701" s="589">
        <f t="shared" si="36"/>
        <v>4.796703058145825</v>
      </c>
      <c r="G701" s="589">
        <f t="shared" si="36"/>
        <v>59.473220620379557</v>
      </c>
      <c r="H701" s="589">
        <f t="shared" si="36"/>
        <v>30.597925546317683</v>
      </c>
      <c r="I701" s="589">
        <f t="shared" si="36"/>
        <v>20.70556065752071</v>
      </c>
      <c r="J701" s="589">
        <f t="shared" si="36"/>
        <v>3.5947153919305057</v>
      </c>
      <c r="K701" s="590">
        <f t="shared" si="36"/>
        <v>0.95655920858928223</v>
      </c>
      <c r="L701" s="571">
        <f t="shared" si="31"/>
        <v>0</v>
      </c>
      <c r="M701" s="571">
        <v>0</v>
      </c>
      <c r="N701" s="571">
        <v>0</v>
      </c>
      <c r="O701" s="582">
        <v>0</v>
      </c>
      <c r="P701" s="571">
        <v>0</v>
      </c>
      <c r="Q701" s="574">
        <v>2.5</v>
      </c>
    </row>
    <row r="702" spans="1:17" x14ac:dyDescent="0.25">
      <c r="A702" s="575">
        <f t="shared" si="32"/>
        <v>65439</v>
      </c>
      <c r="B702" s="600" t="str">
        <f>+asset_level_drivers!$B$1</f>
        <v>Farmar</v>
      </c>
      <c r="C702" s="591">
        <f t="shared" si="33"/>
        <v>3</v>
      </c>
      <c r="D702" s="592">
        <f t="shared" si="36"/>
        <v>41.787104482643166</v>
      </c>
      <c r="E702" s="592">
        <f t="shared" si="36"/>
        <v>38.510714542483136</v>
      </c>
      <c r="F702" s="592">
        <f t="shared" si="36"/>
        <v>4.813839317810392</v>
      </c>
      <c r="G702" s="592">
        <f t="shared" si="36"/>
        <v>60.936229354065468</v>
      </c>
      <c r="H702" s="592">
        <f t="shared" si="36"/>
        <v>31.315832113659024</v>
      </c>
      <c r="I702" s="592">
        <f t="shared" si="36"/>
        <v>20.779531436955384</v>
      </c>
      <c r="J702" s="592">
        <f t="shared" si="36"/>
        <v>3.6075575411379122</v>
      </c>
      <c r="K702" s="484">
        <f t="shared" si="36"/>
        <v>0.98336090528807729</v>
      </c>
      <c r="L702" s="563">
        <f t="shared" si="31"/>
        <v>0</v>
      </c>
      <c r="M702" s="563">
        <v>0</v>
      </c>
      <c r="N702" s="563">
        <v>0</v>
      </c>
      <c r="O702" s="584">
        <v>0</v>
      </c>
      <c r="P702" s="563">
        <v>0</v>
      </c>
      <c r="Q702" s="566">
        <v>2.5</v>
      </c>
    </row>
    <row r="703" spans="1:17" x14ac:dyDescent="0.25">
      <c r="A703" s="567">
        <f t="shared" si="32"/>
        <v>65470</v>
      </c>
      <c r="B703" s="596" t="str">
        <f>+asset_level_drivers!$B$1</f>
        <v>Farmar</v>
      </c>
      <c r="C703" s="588">
        <f t="shared" si="33"/>
        <v>3</v>
      </c>
      <c r="D703" s="589">
        <f t="shared" si="36"/>
        <v>42.767538162464263</v>
      </c>
      <c r="E703" s="589">
        <f t="shared" si="36"/>
        <v>38.648294375186623</v>
      </c>
      <c r="F703" s="589">
        <f t="shared" si="36"/>
        <v>4.8310367968983279</v>
      </c>
      <c r="G703" s="589">
        <f t="shared" si="36"/>
        <v>62.435227303275852</v>
      </c>
      <c r="H703" s="589">
        <f t="shared" si="36"/>
        <v>32.050582628105587</v>
      </c>
      <c r="I703" s="589">
        <f t="shared" si="36"/>
        <v>20.853766477585427</v>
      </c>
      <c r="J703" s="589">
        <f t="shared" si="36"/>
        <v>3.6204455690250703</v>
      </c>
      <c r="K703" s="590">
        <f t="shared" si="36"/>
        <v>1.0109135549226489</v>
      </c>
      <c r="L703" s="571">
        <f t="shared" si="31"/>
        <v>0</v>
      </c>
      <c r="M703" s="571">
        <v>0</v>
      </c>
      <c r="N703" s="571">
        <v>0</v>
      </c>
      <c r="O703" s="582">
        <v>0</v>
      </c>
      <c r="P703" s="571">
        <v>0</v>
      </c>
      <c r="Q703" s="574">
        <v>2.5</v>
      </c>
    </row>
    <row r="704" spans="1:17" x14ac:dyDescent="0.25">
      <c r="A704" s="575">
        <f t="shared" si="32"/>
        <v>65500</v>
      </c>
      <c r="B704" s="600" t="str">
        <f>+asset_level_drivers!$B$1</f>
        <v>Farmar</v>
      </c>
      <c r="C704" s="591">
        <f t="shared" si="33"/>
        <v>3</v>
      </c>
      <c r="D704" s="592">
        <f t="shared" si="36"/>
        <v>43.7709753552693</v>
      </c>
      <c r="E704" s="592">
        <f t="shared" si="36"/>
        <v>38.786365712932053</v>
      </c>
      <c r="F704" s="592">
        <f t="shared" si="36"/>
        <v>4.8482957141165066</v>
      </c>
      <c r="G704" s="592">
        <f t="shared" si="36"/>
        <v>63.971099783049667</v>
      </c>
      <c r="H704" s="592">
        <f t="shared" si="36"/>
        <v>32.802572292274256</v>
      </c>
      <c r="I704" s="592">
        <f t="shared" si="36"/>
        <v>20.928266723486058</v>
      </c>
      <c r="J704" s="592">
        <f t="shared" si="36"/>
        <v>3.6333796394939273</v>
      </c>
      <c r="K704" s="484">
        <f t="shared" si="36"/>
        <v>1.03923819833672</v>
      </c>
      <c r="L704" s="563">
        <f t="shared" si="31"/>
        <v>0</v>
      </c>
      <c r="M704" s="563">
        <v>0</v>
      </c>
      <c r="N704" s="563">
        <v>0</v>
      </c>
      <c r="O704" s="584">
        <v>0</v>
      </c>
      <c r="P704" s="563">
        <v>0</v>
      </c>
      <c r="Q704" s="566">
        <v>2.5</v>
      </c>
    </row>
    <row r="705" spans="1:17" x14ac:dyDescent="0.25">
      <c r="A705" s="567">
        <f t="shared" si="32"/>
        <v>65531</v>
      </c>
      <c r="B705" s="596" t="str">
        <f>+asset_level_drivers!$B$1</f>
        <v>Farmar</v>
      </c>
      <c r="C705" s="588">
        <f t="shared" si="33"/>
        <v>3</v>
      </c>
      <c r="D705" s="589">
        <f t="shared" ref="D705:K720" si="37">+D704/D703*D704</f>
        <v>44.797955783040997</v>
      </c>
      <c r="E705" s="589">
        <f t="shared" si="37"/>
        <v>38.92493031162509</v>
      </c>
      <c r="F705" s="589">
        <f t="shared" si="37"/>
        <v>4.8656162889531362</v>
      </c>
      <c r="G705" s="589">
        <f t="shared" si="37"/>
        <v>65.544753886692149</v>
      </c>
      <c r="H705" s="589">
        <f t="shared" si="37"/>
        <v>33.572205581258672</v>
      </c>
      <c r="I705" s="589">
        <f t="shared" si="37"/>
        <v>21.003033122105201</v>
      </c>
      <c r="J705" s="589">
        <f t="shared" si="37"/>
        <v>3.6463599170319703</v>
      </c>
      <c r="K705" s="590">
        <f t="shared" si="37"/>
        <v>1.0683564659144278</v>
      </c>
      <c r="L705" s="571">
        <f t="shared" si="31"/>
        <v>0</v>
      </c>
      <c r="M705" s="571">
        <v>0</v>
      </c>
      <c r="N705" s="571">
        <v>0</v>
      </c>
      <c r="O705" s="582">
        <v>0</v>
      </c>
      <c r="P705" s="571">
        <v>0</v>
      </c>
      <c r="Q705" s="574">
        <v>2.5</v>
      </c>
    </row>
    <row r="706" spans="1:17" x14ac:dyDescent="0.25">
      <c r="A706" s="575">
        <f t="shared" si="32"/>
        <v>65561</v>
      </c>
      <c r="B706" s="600" t="str">
        <f>+asset_level_drivers!$B$1</f>
        <v>Farmar</v>
      </c>
      <c r="C706" s="591">
        <f t="shared" si="33"/>
        <v>3</v>
      </c>
      <c r="D706" s="592">
        <f t="shared" si="37"/>
        <v>45.849031831037415</v>
      </c>
      <c r="E706" s="592">
        <f t="shared" si="37"/>
        <v>39.063989933444375</v>
      </c>
      <c r="F706" s="592">
        <f t="shared" si="37"/>
        <v>4.8829987416805469</v>
      </c>
      <c r="G706" s="592">
        <f t="shared" si="37"/>
        <v>67.157119021508223</v>
      </c>
      <c r="H706" s="592">
        <f t="shared" si="37"/>
        <v>34.359896460185581</v>
      </c>
      <c r="I706" s="592">
        <f t="shared" si="37"/>
        <v>21.07806662427555</v>
      </c>
      <c r="J706" s="592">
        <f t="shared" si="37"/>
        <v>3.6593865667143204</v>
      </c>
      <c r="K706" s="484">
        <f t="shared" si="37"/>
        <v>1.0982905940985721</v>
      </c>
      <c r="L706" s="563">
        <f t="shared" ref="L706:L721" si="38">+P706+O706</f>
        <v>0</v>
      </c>
      <c r="M706" s="563">
        <v>0</v>
      </c>
      <c r="N706" s="563">
        <v>0</v>
      </c>
      <c r="O706" s="584">
        <v>0</v>
      </c>
      <c r="P706" s="563">
        <v>0</v>
      </c>
      <c r="Q706" s="566">
        <v>2.5</v>
      </c>
    </row>
    <row r="707" spans="1:17" x14ac:dyDescent="0.25">
      <c r="A707" s="567">
        <f t="shared" ref="A707:A721" si="39">+EOMONTH(A706,1)</f>
        <v>65592</v>
      </c>
      <c r="B707" s="596" t="str">
        <f>+asset_level_drivers!$B$1</f>
        <v>Farmar</v>
      </c>
      <c r="C707" s="588">
        <f t="shared" si="33"/>
        <v>3</v>
      </c>
      <c r="D707" s="589">
        <f t="shared" si="37"/>
        <v>46.924768844905181</v>
      </c>
      <c r="E707" s="589">
        <f t="shared" si="37"/>
        <v>39.203546346863945</v>
      </c>
      <c r="F707" s="589">
        <f t="shared" si="37"/>
        <v>4.9004432933579931</v>
      </c>
      <c r="G707" s="589">
        <f t="shared" si="37"/>
        <v>68.809147457714744</v>
      </c>
      <c r="H707" s="589">
        <f t="shared" si="37"/>
        <v>35.166068606875584</v>
      </c>
      <c r="I707" s="589">
        <f t="shared" si="37"/>
        <v>21.153368184226661</v>
      </c>
      <c r="J707" s="589">
        <f t="shared" si="37"/>
        <v>3.6724597542058302</v>
      </c>
      <c r="K707" s="590">
        <f t="shared" si="37"/>
        <v>1.1290634423716877</v>
      </c>
      <c r="L707" s="571">
        <f t="shared" si="38"/>
        <v>0</v>
      </c>
      <c r="M707" s="571">
        <v>0</v>
      </c>
      <c r="N707" s="571">
        <v>0</v>
      </c>
      <c r="O707" s="582">
        <v>0</v>
      </c>
      <c r="P707" s="571">
        <v>0</v>
      </c>
      <c r="Q707" s="574">
        <v>2.5</v>
      </c>
    </row>
    <row r="708" spans="1:17" x14ac:dyDescent="0.25">
      <c r="A708" s="575">
        <f t="shared" si="39"/>
        <v>65623</v>
      </c>
      <c r="B708" s="600" t="str">
        <f>+asset_level_drivers!$B$1</f>
        <v>Farmar</v>
      </c>
      <c r="C708" s="591">
        <f t="shared" si="33"/>
        <v>3</v>
      </c>
      <c r="D708" s="592">
        <f t="shared" si="37"/>
        <v>48.025745434763763</v>
      </c>
      <c r="E708" s="592">
        <f t="shared" si="37"/>
        <v>39.343601326675724</v>
      </c>
      <c r="F708" s="592">
        <f t="shared" si="37"/>
        <v>4.9179501658344655</v>
      </c>
      <c r="G708" s="592">
        <f t="shared" si="37"/>
        <v>70.501814890855613</v>
      </c>
      <c r="H708" s="592">
        <f t="shared" si="37"/>
        <v>35.991155639728056</v>
      </c>
      <c r="I708" s="592">
        <f t="shared" si="37"/>
        <v>21.228938759597078</v>
      </c>
      <c r="J708" s="592">
        <f t="shared" si="37"/>
        <v>3.6855796457631915</v>
      </c>
      <c r="K708" s="484">
        <f t="shared" si="37"/>
        <v>1.1606985107129058</v>
      </c>
      <c r="L708" s="563">
        <f t="shared" si="38"/>
        <v>0</v>
      </c>
      <c r="M708" s="563">
        <v>0</v>
      </c>
      <c r="N708" s="563">
        <v>0</v>
      </c>
      <c r="O708" s="584">
        <v>0</v>
      </c>
      <c r="P708" s="563">
        <v>0</v>
      </c>
      <c r="Q708" s="566">
        <v>2.5</v>
      </c>
    </row>
    <row r="709" spans="1:17" x14ac:dyDescent="0.25">
      <c r="A709" s="567">
        <f t="shared" si="39"/>
        <v>65653</v>
      </c>
      <c r="B709" s="596" t="str">
        <f>+asset_level_drivers!$B$1</f>
        <v>Farmar</v>
      </c>
      <c r="C709" s="588">
        <f t="shared" si="33"/>
        <v>3</v>
      </c>
      <c r="D709" s="589">
        <f t="shared" si="37"/>
        <v>49.15255378642437</v>
      </c>
      <c r="E709" s="589">
        <f t="shared" si="37"/>
        <v>39.484156654012104</v>
      </c>
      <c r="F709" s="589">
        <f t="shared" si="37"/>
        <v>4.935519581751513</v>
      </c>
      <c r="G709" s="589">
        <f t="shared" si="37"/>
        <v>72.236121018052046</v>
      </c>
      <c r="H709" s="589">
        <f t="shared" si="37"/>
        <v>36.835601350952899</v>
      </c>
      <c r="I709" s="589">
        <f t="shared" si="37"/>
        <v>21.304779311446513</v>
      </c>
      <c r="J709" s="589">
        <f t="shared" si="37"/>
        <v>3.6987464082370498</v>
      </c>
      <c r="K709" s="590">
        <f t="shared" si="37"/>
        <v>1.1932199575439377</v>
      </c>
      <c r="L709" s="571">
        <f t="shared" si="38"/>
        <v>0</v>
      </c>
      <c r="M709" s="571">
        <v>0</v>
      </c>
      <c r="N709" s="571">
        <v>0</v>
      </c>
      <c r="O709" s="582">
        <v>0</v>
      </c>
      <c r="P709" s="571">
        <v>0</v>
      </c>
      <c r="Q709" s="574">
        <v>2.5</v>
      </c>
    </row>
    <row r="710" spans="1:17" x14ac:dyDescent="0.25">
      <c r="A710" s="575">
        <f t="shared" si="39"/>
        <v>65684</v>
      </c>
      <c r="B710" s="600" t="str">
        <f>+asset_level_drivers!$B$1</f>
        <v>Farmar</v>
      </c>
      <c r="C710" s="591">
        <f t="shared" si="33"/>
        <v>3</v>
      </c>
      <c r="D710" s="592">
        <f t="shared" si="37"/>
        <v>50.305799979910816</v>
      </c>
      <c r="E710" s="592">
        <f t="shared" si="37"/>
        <v>39.625214116368575</v>
      </c>
      <c r="F710" s="592">
        <f t="shared" si="37"/>
        <v>4.9531517645460719</v>
      </c>
      <c r="G710" s="592">
        <f t="shared" si="37"/>
        <v>74.013090128428232</v>
      </c>
      <c r="H710" s="592">
        <f t="shared" si="37"/>
        <v>37.699859945274468</v>
      </c>
      <c r="I710" s="592">
        <f t="shared" si="37"/>
        <v>21.380890804268081</v>
      </c>
      <c r="J710" s="592">
        <f t="shared" si="37"/>
        <v>3.711960209074125</v>
      </c>
      <c r="K710" s="484">
        <f t="shared" si="37"/>
        <v>1.2266526181778841</v>
      </c>
      <c r="L710" s="563">
        <f t="shared" si="38"/>
        <v>0</v>
      </c>
      <c r="M710" s="563">
        <v>0</v>
      </c>
      <c r="N710" s="563">
        <v>0</v>
      </c>
      <c r="O710" s="584">
        <v>0</v>
      </c>
      <c r="P710" s="563">
        <v>0</v>
      </c>
      <c r="Q710" s="566">
        <v>2.5</v>
      </c>
    </row>
    <row r="711" spans="1:17" x14ac:dyDescent="0.25">
      <c r="A711" s="567">
        <f t="shared" si="39"/>
        <v>65714</v>
      </c>
      <c r="B711" s="596" t="str">
        <f>+asset_level_drivers!$B$1</f>
        <v>Farmar</v>
      </c>
      <c r="C711" s="588">
        <f t="shared" si="33"/>
        <v>3</v>
      </c>
      <c r="D711" s="589">
        <f t="shared" si="37"/>
        <v>51.486104315453723</v>
      </c>
      <c r="E711" s="589">
        <f t="shared" si="37"/>
        <v>39.766775507626477</v>
      </c>
      <c r="F711" s="589">
        <f t="shared" si="37"/>
        <v>4.9708469384533096</v>
      </c>
      <c r="G711" s="589">
        <f t="shared" si="37"/>
        <v>75.833771708061207</v>
      </c>
      <c r="H711" s="589">
        <f t="shared" si="37"/>
        <v>38.584396284236128</v>
      </c>
      <c r="I711" s="589">
        <f t="shared" si="37"/>
        <v>21.457274206000548</v>
      </c>
      <c r="J711" s="589">
        <f t="shared" si="37"/>
        <v>3.7252212163193428</v>
      </c>
      <c r="K711" s="590">
        <f t="shared" si="37"/>
        <v>1.2610220237849579</v>
      </c>
      <c r="L711" s="571">
        <f t="shared" si="38"/>
        <v>0</v>
      </c>
      <c r="M711" s="571">
        <v>0</v>
      </c>
      <c r="N711" s="571">
        <v>0</v>
      </c>
      <c r="O711" s="582">
        <v>0</v>
      </c>
      <c r="P711" s="571">
        <v>0</v>
      </c>
      <c r="Q711" s="574">
        <v>2.5</v>
      </c>
    </row>
    <row r="712" spans="1:17" x14ac:dyDescent="0.25">
      <c r="A712" s="575">
        <f t="shared" si="39"/>
        <v>65745</v>
      </c>
      <c r="B712" s="600" t="str">
        <f>+asset_level_drivers!$B$1</f>
        <v>Farmar</v>
      </c>
      <c r="C712" s="591">
        <f t="shared" si="33"/>
        <v>3</v>
      </c>
      <c r="D712" s="592">
        <f t="shared" si="37"/>
        <v>52.694101647133415</v>
      </c>
      <c r="E712" s="592">
        <f t="shared" si="37"/>
        <v>39.908842628075796</v>
      </c>
      <c r="F712" s="592">
        <f t="shared" si="37"/>
        <v>4.9886053285094745</v>
      </c>
      <c r="G712" s="592">
        <f t="shared" si="37"/>
        <v>77.699241059812096</v>
      </c>
      <c r="H712" s="592">
        <f t="shared" si="37"/>
        <v>39.489686136236813</v>
      </c>
      <c r="I712" s="592">
        <f t="shared" si="37"/>
        <v>21.533930488040653</v>
      </c>
      <c r="J712" s="592">
        <f t="shared" si="37"/>
        <v>3.7385295986179696</v>
      </c>
      <c r="K712" s="484">
        <f t="shared" si="37"/>
        <v>1.2963544208896067</v>
      </c>
      <c r="L712" s="563">
        <f t="shared" si="38"/>
        <v>0</v>
      </c>
      <c r="M712" s="563">
        <v>0</v>
      </c>
      <c r="N712" s="563">
        <v>0</v>
      </c>
      <c r="O712" s="584">
        <v>0</v>
      </c>
      <c r="P712" s="563">
        <v>0</v>
      </c>
      <c r="Q712" s="566">
        <v>2.5</v>
      </c>
    </row>
    <row r="713" spans="1:17" x14ac:dyDescent="0.25">
      <c r="A713" s="567">
        <f t="shared" si="39"/>
        <v>65776</v>
      </c>
      <c r="B713" s="596" t="str">
        <f>+asset_level_drivers!$B$1</f>
        <v>Farmar</v>
      </c>
      <c r="C713" s="588">
        <f t="shared" si="33"/>
        <v>3</v>
      </c>
      <c r="D713" s="589">
        <f t="shared" si="37"/>
        <v>53.930441724350899</v>
      </c>
      <c r="E713" s="589">
        <f t="shared" si="37"/>
        <v>40.051417284438074</v>
      </c>
      <c r="F713" s="589">
        <f t="shared" si="37"/>
        <v>5.0064271605547592</v>
      </c>
      <c r="G713" s="589">
        <f t="shared" si="37"/>
        <v>79.610599938404917</v>
      </c>
      <c r="H713" s="589">
        <f t="shared" si="37"/>
        <v>40.416216432434112</v>
      </c>
      <c r="I713" s="589">
        <f t="shared" si="37"/>
        <v>21.610860625255455</v>
      </c>
      <c r="J713" s="589">
        <f t="shared" si="37"/>
        <v>3.7518855252177592</v>
      </c>
      <c r="K713" s="590">
        <f t="shared" si="37"/>
        <v>1.3326767914139217</v>
      </c>
      <c r="L713" s="571">
        <f t="shared" si="38"/>
        <v>0</v>
      </c>
      <c r="M713" s="571">
        <v>0</v>
      </c>
      <c r="N713" s="571">
        <v>0</v>
      </c>
      <c r="O713" s="582">
        <v>0</v>
      </c>
      <c r="P713" s="571">
        <v>0</v>
      </c>
      <c r="Q713" s="574">
        <v>2.5</v>
      </c>
    </row>
    <row r="714" spans="1:17" x14ac:dyDescent="0.25">
      <c r="A714" s="575">
        <f t="shared" si="39"/>
        <v>65805</v>
      </c>
      <c r="B714" s="600" t="str">
        <f>+asset_level_drivers!$B$1</f>
        <v>Farmar</v>
      </c>
      <c r="C714" s="591">
        <f t="shared" si="33"/>
        <v>3</v>
      </c>
      <c r="D714" s="592">
        <f t="shared" si="37"/>
        <v>55.195789541310681</v>
      </c>
      <c r="E714" s="592">
        <f t="shared" si="37"/>
        <v>40.194501289889381</v>
      </c>
      <c r="F714" s="592">
        <f t="shared" si="37"/>
        <v>5.0243126612361726</v>
      </c>
      <c r="G714" s="592">
        <f t="shared" si="37"/>
        <v>81.56897720112795</v>
      </c>
      <c r="H714" s="592">
        <f t="shared" si="37"/>
        <v>41.364485528651493</v>
      </c>
      <c r="I714" s="592">
        <f t="shared" si="37"/>
        <v>21.688065595994733</v>
      </c>
      <c r="J714" s="592">
        <f t="shared" si="37"/>
        <v>3.7652891659711036</v>
      </c>
      <c r="K714" s="484">
        <f t="shared" si="37"/>
        <v>1.3700168732826392</v>
      </c>
      <c r="L714" s="563">
        <f t="shared" si="38"/>
        <v>0</v>
      </c>
      <c r="M714" s="563">
        <v>0</v>
      </c>
      <c r="N714" s="563">
        <v>0</v>
      </c>
      <c r="O714" s="584">
        <v>0</v>
      </c>
      <c r="P714" s="563">
        <v>0</v>
      </c>
      <c r="Q714" s="566">
        <v>2.5</v>
      </c>
    </row>
    <row r="715" spans="1:17" x14ac:dyDescent="0.25">
      <c r="A715" s="567">
        <f t="shared" si="39"/>
        <v>65836</v>
      </c>
      <c r="B715" s="596" t="str">
        <f>+asset_level_drivers!$B$1</f>
        <v>Farmar</v>
      </c>
      <c r="C715" s="588">
        <f t="shared" si="33"/>
        <v>3</v>
      </c>
      <c r="D715" s="589">
        <f t="shared" si="37"/>
        <v>56.490825694703311</v>
      </c>
      <c r="E715" s="589">
        <f t="shared" si="37"/>
        <v>40.338096464083371</v>
      </c>
      <c r="F715" s="589">
        <f t="shared" si="37"/>
        <v>5.0422620580104214</v>
      </c>
      <c r="G715" s="589">
        <f t="shared" si="37"/>
        <v>83.575529474541995</v>
      </c>
      <c r="H715" s="589">
        <f t="shared" si="37"/>
        <v>42.335003473430547</v>
      </c>
      <c r="I715" s="589">
        <f t="shared" si="37"/>
        <v>21.765546382103434</v>
      </c>
      <c r="J715" s="589">
        <f t="shared" si="37"/>
        <v>3.778740691337195</v>
      </c>
      <c r="K715" s="590">
        <f t="shared" si="37"/>
        <v>1.4084031816054718</v>
      </c>
      <c r="L715" s="571">
        <f t="shared" si="38"/>
        <v>0</v>
      </c>
      <c r="M715" s="571">
        <v>0</v>
      </c>
      <c r="N715" s="571">
        <v>0</v>
      </c>
      <c r="O715" s="582">
        <v>0</v>
      </c>
      <c r="P715" s="571">
        <v>0</v>
      </c>
      <c r="Q715" s="574">
        <v>2.5</v>
      </c>
    </row>
    <row r="716" spans="1:17" x14ac:dyDescent="0.25">
      <c r="A716" s="575">
        <f t="shared" si="39"/>
        <v>65866</v>
      </c>
      <c r="B716" s="600" t="str">
        <f>+asset_level_drivers!$B$1</f>
        <v>Farmar</v>
      </c>
      <c r="C716" s="591">
        <f t="shared" si="33"/>
        <v>3</v>
      </c>
      <c r="D716" s="592">
        <f t="shared" si="37"/>
        <v>57.816246749780134</v>
      </c>
      <c r="E716" s="592">
        <f t="shared" si="37"/>
        <v>40.482204633174426</v>
      </c>
      <c r="F716" s="592">
        <f t="shared" si="37"/>
        <v>5.0602755791468033</v>
      </c>
      <c r="G716" s="592">
        <f t="shared" si="37"/>
        <v>85.631441837589321</v>
      </c>
      <c r="H716" s="592">
        <f t="shared" si="37"/>
        <v>43.328292282372431</v>
      </c>
      <c r="I716" s="592">
        <f t="shared" si="37"/>
        <v>21.843303968934144</v>
      </c>
      <c r="J716" s="592">
        <f t="shared" si="37"/>
        <v>3.7922402723841913</v>
      </c>
      <c r="K716" s="484">
        <f t="shared" si="37"/>
        <v>1.4478650304529441</v>
      </c>
      <c r="L716" s="563">
        <f t="shared" si="38"/>
        <v>0</v>
      </c>
      <c r="M716" s="563">
        <v>0</v>
      </c>
      <c r="N716" s="563">
        <v>0</v>
      </c>
      <c r="O716" s="584">
        <v>0</v>
      </c>
      <c r="P716" s="563">
        <v>0</v>
      </c>
      <c r="Q716" s="566">
        <v>2.5</v>
      </c>
    </row>
    <row r="717" spans="1:17" x14ac:dyDescent="0.25">
      <c r="A717" s="567">
        <f t="shared" si="39"/>
        <v>65897</v>
      </c>
      <c r="B717" s="596" t="str">
        <f>+asset_level_drivers!$B$1</f>
        <v>Farmar</v>
      </c>
      <c r="C717" s="588">
        <f t="shared" si="33"/>
        <v>3</v>
      </c>
      <c r="D717" s="589">
        <f t="shared" si="37"/>
        <v>59.172765615017056</v>
      </c>
      <c r="E717" s="589">
        <f t="shared" si="37"/>
        <v>40.626827629840882</v>
      </c>
      <c r="F717" s="589">
        <f t="shared" si="37"/>
        <v>5.0783534537301103</v>
      </c>
      <c r="G717" s="589">
        <f t="shared" si="37"/>
        <v>87.737928521506703</v>
      </c>
      <c r="H717" s="589">
        <f t="shared" si="37"/>
        <v>44.344886218916074</v>
      </c>
      <c r="I717" s="589">
        <f t="shared" si="37"/>
        <v>21.921339345359641</v>
      </c>
      <c r="J717" s="589">
        <f t="shared" si="37"/>
        <v>3.8057880807913929</v>
      </c>
      <c r="K717" s="590">
        <f t="shared" si="37"/>
        <v>1.4884325552423618</v>
      </c>
      <c r="L717" s="571">
        <f t="shared" si="38"/>
        <v>0</v>
      </c>
      <c r="M717" s="571">
        <v>0</v>
      </c>
      <c r="N717" s="571">
        <v>0</v>
      </c>
      <c r="O717" s="582">
        <v>0</v>
      </c>
      <c r="P717" s="571">
        <v>0</v>
      </c>
      <c r="Q717" s="574">
        <v>2.5</v>
      </c>
    </row>
    <row r="718" spans="1:17" x14ac:dyDescent="0.25">
      <c r="A718" s="575">
        <f t="shared" si="39"/>
        <v>65927</v>
      </c>
      <c r="B718" s="600" t="str">
        <f>+asset_level_drivers!$B$1</f>
        <v>Farmar</v>
      </c>
      <c r="C718" s="591">
        <f t="shared" si="33"/>
        <v>3</v>
      </c>
      <c r="D718" s="592">
        <f t="shared" si="37"/>
        <v>60.561111925568916</v>
      </c>
      <c r="E718" s="592">
        <f t="shared" si="37"/>
        <v>40.771967293308329</v>
      </c>
      <c r="F718" s="592">
        <f t="shared" si="37"/>
        <v>5.0964959116635411</v>
      </c>
      <c r="G718" s="592">
        <f t="shared" si="37"/>
        <v>89.896233626955947</v>
      </c>
      <c r="H718" s="592">
        <f t="shared" si="37"/>
        <v>45.385332081704171</v>
      </c>
      <c r="I718" s="592">
        <f t="shared" si="37"/>
        <v>21.999653503785449</v>
      </c>
      <c r="J718" s="592">
        <f t="shared" si="37"/>
        <v>3.8193842888514262</v>
      </c>
      <c r="K718" s="484">
        <f t="shared" si="37"/>
        <v>1.5301367357510114</v>
      </c>
      <c r="L718" s="563">
        <f t="shared" si="38"/>
        <v>0</v>
      </c>
      <c r="M718" s="563">
        <v>0</v>
      </c>
      <c r="N718" s="563">
        <v>0</v>
      </c>
      <c r="O718" s="584">
        <v>0</v>
      </c>
      <c r="P718" s="563">
        <v>0</v>
      </c>
      <c r="Q718" s="566">
        <v>2.5</v>
      </c>
    </row>
    <row r="719" spans="1:17" x14ac:dyDescent="0.25">
      <c r="A719" s="567">
        <f t="shared" si="39"/>
        <v>65958</v>
      </c>
      <c r="B719" s="596" t="str">
        <f>+asset_level_drivers!$B$1</f>
        <v>Farmar</v>
      </c>
      <c r="C719" s="588">
        <f t="shared" si="33"/>
        <v>3</v>
      </c>
      <c r="D719" s="589">
        <f t="shared" si="37"/>
        <v>61.982032435720697</v>
      </c>
      <c r="E719" s="589">
        <f t="shared" si="37"/>
        <v>40.917625469373</v>
      </c>
      <c r="F719" s="589">
        <f t="shared" si="37"/>
        <v>5.114703183671625</v>
      </c>
      <c r="G719" s="589">
        <f t="shared" si="37"/>
        <v>92.107631858795415</v>
      </c>
      <c r="H719" s="589">
        <f t="shared" si="37"/>
        <v>46.450189498691522</v>
      </c>
      <c r="I719" s="589">
        <f t="shared" si="37"/>
        <v>22.078247440162471</v>
      </c>
      <c r="J719" s="589">
        <f t="shared" si="37"/>
        <v>3.8330290694724347</v>
      </c>
      <c r="K719" s="590">
        <f t="shared" si="37"/>
        <v>1.5730094197741618</v>
      </c>
      <c r="L719" s="571">
        <f t="shared" si="38"/>
        <v>0</v>
      </c>
      <c r="M719" s="571">
        <v>0</v>
      </c>
      <c r="N719" s="571">
        <v>0</v>
      </c>
      <c r="O719" s="582">
        <v>0</v>
      </c>
      <c r="P719" s="571">
        <v>0</v>
      </c>
      <c r="Q719" s="574">
        <v>2.5</v>
      </c>
    </row>
    <row r="720" spans="1:17" x14ac:dyDescent="0.25">
      <c r="A720" s="575">
        <f t="shared" si="39"/>
        <v>65989</v>
      </c>
      <c r="B720" s="600" t="str">
        <f>+asset_level_drivers!$B$1</f>
        <v>Farmar</v>
      </c>
      <c r="C720" s="591">
        <f t="shared" si="33"/>
        <v>3</v>
      </c>
      <c r="D720" s="592">
        <f t="shared" si="37"/>
        <v>63.436291420546645</v>
      </c>
      <c r="E720" s="592">
        <f t="shared" si="37"/>
        <v>41.063804010425258</v>
      </c>
      <c r="F720" s="592">
        <f t="shared" si="37"/>
        <v>5.1329755013031573</v>
      </c>
      <c r="G720" s="592">
        <f t="shared" si="37"/>
        <v>94.373429278926523</v>
      </c>
      <c r="H720" s="592">
        <f t="shared" si="37"/>
        <v>47.540031228153914</v>
      </c>
      <c r="I720" s="592">
        <f t="shared" si="37"/>
        <v>22.157122153999655</v>
      </c>
      <c r="J720" s="592">
        <f t="shared" si="37"/>
        <v>3.8467225961802769</v>
      </c>
      <c r="K720" s="484">
        <f t="shared" si="37"/>
        <v>1.6170833474459372</v>
      </c>
      <c r="L720" s="563">
        <f t="shared" si="38"/>
        <v>0</v>
      </c>
      <c r="M720" s="563">
        <v>0</v>
      </c>
      <c r="N720" s="563">
        <v>0</v>
      </c>
      <c r="O720" s="584">
        <v>0</v>
      </c>
      <c r="P720" s="563">
        <v>0</v>
      </c>
      <c r="Q720" s="566">
        <v>2.5</v>
      </c>
    </row>
    <row r="721" spans="1:17" x14ac:dyDescent="0.25">
      <c r="A721" s="567">
        <f t="shared" si="39"/>
        <v>66019</v>
      </c>
      <c r="B721" s="596" t="str">
        <f>+asset_level_drivers!$B$1</f>
        <v>Farmar</v>
      </c>
      <c r="C721" s="588">
        <f t="shared" ref="C721" si="40">(+C719/C720*C720)</f>
        <v>3</v>
      </c>
      <c r="D721" s="589">
        <f t="shared" ref="D721:K721" si="41">+D720/D719*D720</f>
        <v>64.924671086993357</v>
      </c>
      <c r="E721" s="589">
        <f t="shared" si="41"/>
        <v>41.21050477547314</v>
      </c>
      <c r="F721" s="589">
        <f t="shared" si="41"/>
        <v>5.1513130969341425</v>
      </c>
      <c r="G721" s="589">
        <f t="shared" si="41"/>
        <v>96.694964077659918</v>
      </c>
      <c r="H721" s="589">
        <f t="shared" si="41"/>
        <v>48.655443466759465</v>
      </c>
      <c r="I721" s="589">
        <f t="shared" si="41"/>
        <v>22.2362786483767</v>
      </c>
      <c r="J721" s="589">
        <f t="shared" si="41"/>
        <v>3.8604650431207337</v>
      </c>
      <c r="K721" s="590">
        <f t="shared" si="41"/>
        <v>1.6623921762416332</v>
      </c>
      <c r="L721" s="571">
        <f t="shared" si="38"/>
        <v>0</v>
      </c>
      <c r="M721" s="571">
        <v>0</v>
      </c>
      <c r="N721" s="571">
        <v>0</v>
      </c>
      <c r="O721" s="582">
        <v>0</v>
      </c>
      <c r="P721" s="571">
        <v>0</v>
      </c>
      <c r="Q721" s="574">
        <v>2.5</v>
      </c>
    </row>
  </sheetData>
  <conditionalFormatting sqref="A2:Q721">
    <cfRule type="expression" dxfId="62" priority="1">
      <formula>_xlfn.ISFORMULA(A2)</formula>
    </cfRule>
    <cfRule type="expression" dxfId="61" priority="2">
      <formula>YEAR($A2)&lt;&gt;YEAR($A1)</formula>
    </cfRule>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21AF7-E528-4B3E-962B-730BB972C7F1}">
  <sheetPr codeName="Sheet13">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8554687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9" t="s">
        <v>866</v>
      </c>
      <c r="Q1" s="557" t="s">
        <v>867</v>
      </c>
    </row>
    <row r="2" spans="1:17" x14ac:dyDescent="0.25">
      <c r="A2" s="561">
        <v>44135</v>
      </c>
      <c r="B2" s="576" t="str">
        <f>+asset_level_drivers!$C$1</f>
        <v>Munson</v>
      </c>
      <c r="C2" s="568">
        <v>10</v>
      </c>
      <c r="D2" s="579">
        <v>15.329840942382813</v>
      </c>
      <c r="E2" s="579">
        <v>117.28788671875</v>
      </c>
      <c r="F2" s="579">
        <v>11.728787963867187</v>
      </c>
      <c r="G2" s="579">
        <v>18.476645751953125</v>
      </c>
      <c r="H2" s="579">
        <v>10.678750183105469</v>
      </c>
      <c r="I2" s="579">
        <v>60.692827636718746</v>
      </c>
      <c r="J2" s="579">
        <v>7.2445016479492184</v>
      </c>
      <c r="K2" s="580">
        <v>86.536651367187503</v>
      </c>
      <c r="L2" s="581">
        <f t="shared" ref="L2:L65" si="0">+P2+O2</f>
        <v>0</v>
      </c>
      <c r="M2" s="571">
        <v>0</v>
      </c>
      <c r="N2" s="571">
        <v>0</v>
      </c>
      <c r="O2" s="582">
        <v>0</v>
      </c>
      <c r="P2" s="582">
        <v>0</v>
      </c>
      <c r="Q2" s="566">
        <v>0</v>
      </c>
    </row>
    <row r="3" spans="1:17" x14ac:dyDescent="0.25">
      <c r="A3" s="567">
        <f t="shared" ref="A3:A66" si="1">+EOMONTH(A2,1)</f>
        <v>44165</v>
      </c>
      <c r="B3" s="577" t="str">
        <f t="shared" ref="B3:C18" si="2">+B2</f>
        <v>Munson</v>
      </c>
      <c r="C3" s="562">
        <f t="shared" si="2"/>
        <v>10</v>
      </c>
      <c r="D3" s="583">
        <v>14.768842041015626</v>
      </c>
      <c r="E3" s="583">
        <v>114.0704814453125</v>
      </c>
      <c r="F3" s="583">
        <v>11.407047546386719</v>
      </c>
      <c r="G3" s="583">
        <v>17.557218383789063</v>
      </c>
      <c r="H3" s="583">
        <v>10.282701904296875</v>
      </c>
      <c r="I3" s="583">
        <v>59.000518554687503</v>
      </c>
      <c r="J3" s="583">
        <v>7.0425020751953129</v>
      </c>
      <c r="K3" s="481">
        <v>84.240921386718753</v>
      </c>
      <c r="L3" s="581">
        <f t="shared" si="0"/>
        <v>0</v>
      </c>
      <c r="M3" s="563">
        <v>0</v>
      </c>
      <c r="N3" s="563">
        <v>0</v>
      </c>
      <c r="O3" s="584">
        <v>0</v>
      </c>
      <c r="P3" s="584">
        <v>0</v>
      </c>
      <c r="Q3" s="574">
        <v>0</v>
      </c>
    </row>
    <row r="4" spans="1:17" x14ac:dyDescent="0.25">
      <c r="A4" s="560">
        <f t="shared" si="1"/>
        <v>44196</v>
      </c>
      <c r="B4" s="585" t="str">
        <f t="shared" si="2"/>
        <v>Munson</v>
      </c>
      <c r="C4" s="568">
        <f t="shared" si="2"/>
        <v>10</v>
      </c>
      <c r="D4" s="579">
        <v>14.260101806640625</v>
      </c>
      <c r="E4" s="579">
        <v>111.10643945312501</v>
      </c>
      <c r="F4" s="579">
        <v>11.110643493652343</v>
      </c>
      <c r="G4" s="579">
        <v>16.727890747070312</v>
      </c>
      <c r="H4" s="579">
        <v>9.9238070678710937</v>
      </c>
      <c r="I4" s="579">
        <v>57.443090332031247</v>
      </c>
      <c r="J4" s="579">
        <v>6.85660205078125</v>
      </c>
      <c r="K4" s="580">
        <v>82.152939453125001</v>
      </c>
      <c r="L4" s="581">
        <f t="shared" si="0"/>
        <v>0</v>
      </c>
      <c r="M4" s="571">
        <v>0</v>
      </c>
      <c r="N4" s="571">
        <v>0</v>
      </c>
      <c r="O4" s="582">
        <v>0</v>
      </c>
      <c r="P4" s="582">
        <v>0</v>
      </c>
      <c r="Q4" s="566">
        <v>0</v>
      </c>
    </row>
    <row r="5" spans="1:17" x14ac:dyDescent="0.25">
      <c r="A5" s="586">
        <f t="shared" si="1"/>
        <v>44227</v>
      </c>
      <c r="B5" s="587" t="str">
        <f t="shared" si="2"/>
        <v>Munson</v>
      </c>
      <c r="C5" s="562">
        <f t="shared" si="2"/>
        <v>10</v>
      </c>
      <c r="D5" s="583">
        <v>40.888085499999995</v>
      </c>
      <c r="E5" s="583">
        <v>121.36757299999998</v>
      </c>
      <c r="F5" s="583">
        <v>15.535049343999997</v>
      </c>
      <c r="G5" s="583">
        <v>73.160278999999989</v>
      </c>
      <c r="H5" s="583">
        <v>28.716339743988982</v>
      </c>
      <c r="I5" s="583">
        <v>62.327658345955925</v>
      </c>
      <c r="J5" s="583">
        <v>9.5227406158500809</v>
      </c>
      <c r="K5" s="481">
        <v>161.24371860303378</v>
      </c>
      <c r="L5" s="581">
        <f t="shared" si="0"/>
        <v>0</v>
      </c>
      <c r="M5" s="563">
        <v>0</v>
      </c>
      <c r="N5" s="563">
        <v>0</v>
      </c>
      <c r="O5" s="584">
        <v>0</v>
      </c>
      <c r="P5" s="584">
        <v>0</v>
      </c>
      <c r="Q5" s="574">
        <v>0</v>
      </c>
    </row>
    <row r="6" spans="1:17" x14ac:dyDescent="0.25">
      <c r="A6" s="560">
        <f t="shared" si="1"/>
        <v>44255</v>
      </c>
      <c r="B6" s="585" t="str">
        <f t="shared" si="2"/>
        <v>Munson</v>
      </c>
      <c r="C6" s="568">
        <f t="shared" si="2"/>
        <v>10</v>
      </c>
      <c r="D6" s="579">
        <v>40</v>
      </c>
      <c r="E6" s="579">
        <v>85.230999999999995</v>
      </c>
      <c r="F6" s="579">
        <v>10.909568000000002</v>
      </c>
      <c r="G6" s="579">
        <v>59.965709999999994</v>
      </c>
      <c r="H6" s="579">
        <v>28.090126893006232</v>
      </c>
      <c r="I6" s="579">
        <v>43.872565250073372</v>
      </c>
      <c r="J6" s="579">
        <v>6.7030764377149978</v>
      </c>
      <c r="K6" s="580">
        <v>136.18949642783718</v>
      </c>
      <c r="L6" s="581">
        <f t="shared" si="0"/>
        <v>0</v>
      </c>
      <c r="M6" s="571">
        <v>0</v>
      </c>
      <c r="N6" s="571">
        <v>0</v>
      </c>
      <c r="O6" s="582">
        <v>0</v>
      </c>
      <c r="P6" s="582">
        <v>0</v>
      </c>
      <c r="Q6" s="566">
        <v>0</v>
      </c>
    </row>
    <row r="7" spans="1:17" x14ac:dyDescent="0.25">
      <c r="A7" s="586">
        <f t="shared" si="1"/>
        <v>44286</v>
      </c>
      <c r="B7" s="587" t="str">
        <f t="shared" si="2"/>
        <v>Munson</v>
      </c>
      <c r="C7" s="562">
        <f t="shared" si="2"/>
        <v>10</v>
      </c>
      <c r="D7" s="583">
        <v>43.970999999999997</v>
      </c>
      <c r="E7" s="583">
        <v>123.97806335571897</v>
      </c>
      <c r="F7" s="583">
        <v>15.869192109532028</v>
      </c>
      <c r="G7" s="583">
        <v>54.360282499999997</v>
      </c>
      <c r="H7" s="583">
        <v>30.875297806180704</v>
      </c>
      <c r="I7" s="583">
        <v>64.047318382514504</v>
      </c>
      <c r="J7" s="583">
        <v>9.7854791086700121</v>
      </c>
      <c r="K7" s="481">
        <v>132.48045223838406</v>
      </c>
      <c r="L7" s="581">
        <f t="shared" si="0"/>
        <v>0</v>
      </c>
      <c r="M7" s="563">
        <v>0</v>
      </c>
      <c r="N7" s="563">
        <v>0</v>
      </c>
      <c r="O7" s="584">
        <v>0</v>
      </c>
      <c r="P7" s="584">
        <v>0</v>
      </c>
      <c r="Q7" s="574">
        <v>0</v>
      </c>
    </row>
    <row r="8" spans="1:17" x14ac:dyDescent="0.25">
      <c r="A8" s="575">
        <f t="shared" si="1"/>
        <v>44316</v>
      </c>
      <c r="B8" s="83" t="str">
        <f t="shared" si="2"/>
        <v>Munson</v>
      </c>
      <c r="C8" s="588">
        <f t="shared" si="2"/>
        <v>10</v>
      </c>
      <c r="D8" s="589">
        <v>35.883780000000002</v>
      </c>
      <c r="E8" s="589">
        <v>229.72860000000009</v>
      </c>
      <c r="F8" s="589">
        <v>29.405260800000011</v>
      </c>
      <c r="G8" s="589">
        <v>64.067999999999998</v>
      </c>
      <c r="H8" s="589">
        <v>25.257602828277179</v>
      </c>
      <c r="I8" s="589">
        <v>119.80736122584321</v>
      </c>
      <c r="J8" s="589">
        <v>18.304786185869517</v>
      </c>
      <c r="K8" s="590">
        <v>146.02926467092414</v>
      </c>
      <c r="L8" s="581">
        <f t="shared" si="0"/>
        <v>0</v>
      </c>
      <c r="M8" s="571">
        <v>0</v>
      </c>
      <c r="N8" s="571">
        <v>0</v>
      </c>
      <c r="O8" s="582">
        <v>0</v>
      </c>
      <c r="P8" s="582">
        <v>0</v>
      </c>
      <c r="Q8" s="566">
        <v>0</v>
      </c>
    </row>
    <row r="9" spans="1:17" x14ac:dyDescent="0.25">
      <c r="A9" s="567">
        <f t="shared" si="1"/>
        <v>44347</v>
      </c>
      <c r="B9" s="577" t="str">
        <f t="shared" si="2"/>
        <v>Munson</v>
      </c>
      <c r="C9" s="591">
        <f t="shared" si="2"/>
        <v>10</v>
      </c>
      <c r="D9" s="592">
        <v>32.863844</v>
      </c>
      <c r="E9" s="592">
        <v>221.59450999999999</v>
      </c>
      <c r="F9" s="592">
        <v>28.364097279999999</v>
      </c>
      <c r="G9" s="592">
        <v>55.664623000000034</v>
      </c>
      <c r="H9" s="592">
        <v>23.115037395465375</v>
      </c>
      <c r="I9" s="592">
        <v>115.41438180156855</v>
      </c>
      <c r="J9" s="592">
        <v>17.633603788090273</v>
      </c>
      <c r="K9" s="484">
        <v>135.2538328431782</v>
      </c>
      <c r="L9" s="581">
        <f t="shared" si="0"/>
        <v>0</v>
      </c>
      <c r="M9" s="563">
        <v>0</v>
      </c>
      <c r="N9" s="563">
        <v>0</v>
      </c>
      <c r="O9" s="584">
        <v>0</v>
      </c>
      <c r="P9" s="584">
        <v>0</v>
      </c>
      <c r="Q9" s="574">
        <v>0</v>
      </c>
    </row>
    <row r="10" spans="1:17" x14ac:dyDescent="0.25">
      <c r="A10" s="575">
        <f t="shared" si="1"/>
        <v>44377</v>
      </c>
      <c r="B10" s="83" t="str">
        <f t="shared" si="2"/>
        <v>Munson</v>
      </c>
      <c r="C10" s="588">
        <f t="shared" si="2"/>
        <v>10</v>
      </c>
      <c r="D10" s="589">
        <v>28.805520000000005</v>
      </c>
      <c r="E10" s="589">
        <v>202.86419999999998</v>
      </c>
      <c r="F10" s="589">
        <v>25.966617599999999</v>
      </c>
      <c r="G10" s="589">
        <v>46.429634999999969</v>
      </c>
      <c r="H10" s="589">
        <v>20.246978995800113</v>
      </c>
      <c r="I10" s="589">
        <v>105.54822294357142</v>
      </c>
      <c r="J10" s="589">
        <v>16.126201514747784</v>
      </c>
      <c r="K10" s="590">
        <v>116.84661399439763</v>
      </c>
      <c r="L10" s="581">
        <f t="shared" si="0"/>
        <v>0</v>
      </c>
      <c r="M10" s="571">
        <v>0</v>
      </c>
      <c r="N10" s="571">
        <v>0</v>
      </c>
      <c r="O10" s="582">
        <v>0</v>
      </c>
      <c r="P10" s="582">
        <v>0</v>
      </c>
      <c r="Q10" s="566">
        <v>0</v>
      </c>
    </row>
    <row r="11" spans="1:17" x14ac:dyDescent="0.25">
      <c r="A11" s="567">
        <f t="shared" si="1"/>
        <v>44408</v>
      </c>
      <c r="B11" s="577" t="str">
        <f t="shared" si="2"/>
        <v>Munson</v>
      </c>
      <c r="C11" s="591">
        <v>10</v>
      </c>
      <c r="D11" s="592">
        <v>27.215442674323395</v>
      </c>
      <c r="E11" s="592">
        <v>206.81676125854671</v>
      </c>
      <c r="F11" s="592">
        <v>20.681676125854672</v>
      </c>
      <c r="G11" s="592">
        <v>37.273036320548258</v>
      </c>
      <c r="H11" s="592">
        <v>19.124819070178937</v>
      </c>
      <c r="I11" s="592">
        <v>114.19980153916065</v>
      </c>
      <c r="J11" s="592">
        <v>12.847477730206156</v>
      </c>
      <c r="K11" s="484">
        <v>140.18525160618833</v>
      </c>
      <c r="L11" s="581">
        <f t="shared" si="0"/>
        <v>0</v>
      </c>
      <c r="M11" s="563">
        <v>0</v>
      </c>
      <c r="N11" s="563">
        <v>0</v>
      </c>
      <c r="O11" s="584">
        <v>0</v>
      </c>
      <c r="P11" s="584">
        <v>0</v>
      </c>
      <c r="Q11" s="574">
        <v>0</v>
      </c>
    </row>
    <row r="12" spans="1:17" x14ac:dyDescent="0.25">
      <c r="A12" s="575">
        <f t="shared" si="1"/>
        <v>44439</v>
      </c>
      <c r="B12" s="83" t="str">
        <f t="shared" si="2"/>
        <v>Munson</v>
      </c>
      <c r="C12" s="588">
        <v>10</v>
      </c>
      <c r="D12" s="589">
        <v>25.232933267612243</v>
      </c>
      <c r="E12" s="589">
        <v>197.9041063855546</v>
      </c>
      <c r="F12" s="589">
        <v>19.790410638555464</v>
      </c>
      <c r="G12" s="589">
        <v>33.754145598318829</v>
      </c>
      <c r="H12" s="589">
        <v>17.721952865891019</v>
      </c>
      <c r="I12" s="589">
        <v>109.19715178569963</v>
      </c>
      <c r="J12" s="589">
        <v>12.284679581497219</v>
      </c>
      <c r="K12" s="590">
        <v>133.54900446319581</v>
      </c>
      <c r="L12" s="593">
        <f t="shared" si="0"/>
        <v>0</v>
      </c>
      <c r="M12" s="571">
        <v>0</v>
      </c>
      <c r="N12" s="571">
        <v>0</v>
      </c>
      <c r="O12" s="582">
        <v>0</v>
      </c>
      <c r="P12" s="582">
        <v>0</v>
      </c>
      <c r="Q12" s="566">
        <v>0</v>
      </c>
    </row>
    <row r="13" spans="1:17" x14ac:dyDescent="0.25">
      <c r="A13" s="567">
        <f t="shared" si="1"/>
        <v>44469</v>
      </c>
      <c r="B13" s="577" t="str">
        <f t="shared" si="2"/>
        <v>Munson</v>
      </c>
      <c r="C13" s="591">
        <v>10</v>
      </c>
      <c r="D13" s="592">
        <v>22.944591108102461</v>
      </c>
      <c r="E13" s="592">
        <v>184.92105379285616</v>
      </c>
      <c r="F13" s="592">
        <v>18.492105379285618</v>
      </c>
      <c r="G13" s="592">
        <v>30.007270079607792</v>
      </c>
      <c r="H13" s="592">
        <v>16.10782282850332</v>
      </c>
      <c r="I13" s="592">
        <v>101.98115814586919</v>
      </c>
      <c r="J13" s="592">
        <v>11.472880453288223</v>
      </c>
      <c r="K13" s="484">
        <v>124.13822269640471</v>
      </c>
      <c r="L13" s="581">
        <f t="shared" si="0"/>
        <v>0</v>
      </c>
      <c r="M13" s="563">
        <v>0</v>
      </c>
      <c r="N13" s="563">
        <v>0</v>
      </c>
      <c r="O13" s="584">
        <v>0</v>
      </c>
      <c r="P13" s="584">
        <v>0</v>
      </c>
      <c r="Q13" s="574">
        <v>0</v>
      </c>
    </row>
    <row r="14" spans="1:17" x14ac:dyDescent="0.25">
      <c r="A14" s="575">
        <f t="shared" si="1"/>
        <v>44500</v>
      </c>
      <c r="B14" s="83" t="str">
        <f t="shared" si="2"/>
        <v>Munson</v>
      </c>
      <c r="C14" s="588">
        <v>10</v>
      </c>
      <c r="D14" s="589">
        <v>22.484293589651671</v>
      </c>
      <c r="E14" s="589">
        <v>185.62959488518808</v>
      </c>
      <c r="F14" s="589">
        <v>18.562959488518811</v>
      </c>
      <c r="G14" s="589">
        <v>28.757958458291348</v>
      </c>
      <c r="H14" s="589">
        <v>15.779437304589713</v>
      </c>
      <c r="I14" s="589">
        <v>102.33810403655693</v>
      </c>
      <c r="J14" s="589">
        <v>11.513036925680529</v>
      </c>
      <c r="K14" s="590">
        <v>123.96873846837096</v>
      </c>
      <c r="L14" s="594">
        <f t="shared" si="0"/>
        <v>0</v>
      </c>
      <c r="M14" s="571">
        <v>0</v>
      </c>
      <c r="N14" s="571">
        <v>0</v>
      </c>
      <c r="O14" s="582">
        <v>0</v>
      </c>
      <c r="P14" s="582">
        <v>0</v>
      </c>
      <c r="Q14" s="566">
        <v>0</v>
      </c>
    </row>
    <row r="15" spans="1:17" x14ac:dyDescent="0.25">
      <c r="A15" s="567">
        <f t="shared" si="1"/>
        <v>44530</v>
      </c>
      <c r="B15" s="577" t="str">
        <f t="shared" si="2"/>
        <v>Munson</v>
      </c>
      <c r="C15" s="591">
        <v>10</v>
      </c>
      <c r="D15" s="592">
        <v>20.734395308487926</v>
      </c>
      <c r="E15" s="592">
        <v>175.01220838914443</v>
      </c>
      <c r="F15" s="592">
        <v>17.501220838914442</v>
      </c>
      <c r="G15" s="592">
        <v>25.93554227659132</v>
      </c>
      <c r="H15" s="592">
        <v>14.546920429529036</v>
      </c>
      <c r="I15" s="592">
        <v>96.459002576290317</v>
      </c>
      <c r="J15" s="592">
        <v>10.851638447230087</v>
      </c>
      <c r="K15" s="484">
        <v>116.34747043810394</v>
      </c>
      <c r="L15" s="594">
        <f t="shared" si="0"/>
        <v>0</v>
      </c>
      <c r="M15" s="563">
        <v>0</v>
      </c>
      <c r="N15" s="563">
        <v>0</v>
      </c>
      <c r="O15" s="584">
        <v>0</v>
      </c>
      <c r="P15" s="584">
        <v>0</v>
      </c>
      <c r="Q15" s="574">
        <v>0</v>
      </c>
    </row>
    <row r="16" spans="1:17" x14ac:dyDescent="0.25">
      <c r="A16" s="575">
        <f t="shared" si="1"/>
        <v>44561</v>
      </c>
      <c r="B16" s="83" t="str">
        <f t="shared" si="2"/>
        <v>Munson</v>
      </c>
      <c r="C16" s="588">
        <v>10</v>
      </c>
      <c r="D16" s="589">
        <v>20.498635947662105</v>
      </c>
      <c r="E16" s="589">
        <v>176.60779089136469</v>
      </c>
      <c r="F16" s="589">
        <v>17.660779089136469</v>
      </c>
      <c r="G16" s="589">
        <v>25.079353635119666</v>
      </c>
      <c r="H16" s="589">
        <v>14.377458536080924</v>
      </c>
      <c r="I16" s="589">
        <v>97.3175956717931</v>
      </c>
      <c r="J16" s="589">
        <v>10.948229812061498</v>
      </c>
      <c r="K16" s="590">
        <v>116.93615926160309</v>
      </c>
      <c r="L16" s="594">
        <f t="shared" si="0"/>
        <v>0</v>
      </c>
      <c r="M16" s="571">
        <v>0</v>
      </c>
      <c r="N16" s="571">
        <v>0</v>
      </c>
      <c r="O16" s="582">
        <v>0</v>
      </c>
      <c r="P16" s="582">
        <v>0</v>
      </c>
      <c r="Q16" s="566">
        <v>0</v>
      </c>
    </row>
    <row r="17" spans="1:17" x14ac:dyDescent="0.25">
      <c r="A17" s="567">
        <f t="shared" si="1"/>
        <v>44592</v>
      </c>
      <c r="B17" s="577" t="str">
        <f t="shared" si="2"/>
        <v>Munson</v>
      </c>
      <c r="C17" s="591">
        <v>10</v>
      </c>
      <c r="D17" s="592">
        <v>19.663849806530855</v>
      </c>
      <c r="E17" s="592">
        <v>172.75516421840013</v>
      </c>
      <c r="F17" s="592">
        <v>17.275516421840013</v>
      </c>
      <c r="G17" s="592">
        <v>23.528028420152815</v>
      </c>
      <c r="H17" s="592">
        <v>13.788337621259597</v>
      </c>
      <c r="I17" s="592">
        <v>95.178486568700805</v>
      </c>
      <c r="J17" s="592">
        <v>10.70758020307257</v>
      </c>
      <c r="K17" s="484">
        <v>114.01841536351256</v>
      </c>
      <c r="L17" s="594">
        <f t="shared" si="0"/>
        <v>0</v>
      </c>
      <c r="M17" s="563">
        <v>0</v>
      </c>
      <c r="N17" s="563">
        <v>0</v>
      </c>
      <c r="O17" s="584">
        <v>0</v>
      </c>
      <c r="P17" s="584">
        <v>0</v>
      </c>
      <c r="Q17" s="574">
        <v>0</v>
      </c>
    </row>
    <row r="18" spans="1:17" x14ac:dyDescent="0.25">
      <c r="A18" s="575">
        <f t="shared" si="1"/>
        <v>44620</v>
      </c>
      <c r="B18" s="83" t="str">
        <f t="shared" si="2"/>
        <v>Munson</v>
      </c>
      <c r="C18" s="588">
        <v>10</v>
      </c>
      <c r="D18" s="589">
        <v>17.117393418099272</v>
      </c>
      <c r="E18" s="589">
        <v>153.0469702874033</v>
      </c>
      <c r="F18" s="589">
        <v>15.304697028740332</v>
      </c>
      <c r="G18" s="589">
        <v>20.056758598170045</v>
      </c>
      <c r="H18" s="589">
        <v>11.999823699979695</v>
      </c>
      <c r="I18" s="589">
        <v>84.309222679781172</v>
      </c>
      <c r="J18" s="589">
        <v>9.4847877843123971</v>
      </c>
      <c r="K18" s="590">
        <v>100.62898690314044</v>
      </c>
      <c r="L18" s="594">
        <f t="shared" si="0"/>
        <v>0</v>
      </c>
      <c r="M18" s="571">
        <v>0</v>
      </c>
      <c r="N18" s="571">
        <v>0</v>
      </c>
      <c r="O18" s="582">
        <v>0</v>
      </c>
      <c r="P18" s="582">
        <v>0</v>
      </c>
      <c r="Q18" s="566">
        <v>0</v>
      </c>
    </row>
    <row r="19" spans="1:17" x14ac:dyDescent="0.25">
      <c r="A19" s="567">
        <f t="shared" si="1"/>
        <v>44651</v>
      </c>
      <c r="B19" s="577" t="str">
        <f t="shared" ref="B19:B82" si="3">+B18</f>
        <v>Munson</v>
      </c>
      <c r="C19" s="591">
        <v>10</v>
      </c>
      <c r="D19" s="592">
        <v>18.307135939765164</v>
      </c>
      <c r="E19" s="592">
        <v>166.43803405165491</v>
      </c>
      <c r="F19" s="592">
        <v>16.643803405165492</v>
      </c>
      <c r="G19" s="592">
        <v>21.013739098635391</v>
      </c>
      <c r="H19" s="592">
        <v>12.830934695136516</v>
      </c>
      <c r="I19" s="592">
        <v>91.676833062177238</v>
      </c>
      <c r="J19" s="592">
        <v>10.313643956688063</v>
      </c>
      <c r="K19" s="484">
        <v>109.06493370638397</v>
      </c>
      <c r="L19" s="594">
        <f t="shared" si="0"/>
        <v>0</v>
      </c>
      <c r="M19" s="563">
        <v>0</v>
      </c>
      <c r="N19" s="563">
        <v>0</v>
      </c>
      <c r="O19" s="584">
        <v>0</v>
      </c>
      <c r="P19" s="584">
        <v>0</v>
      </c>
      <c r="Q19" s="574">
        <v>0</v>
      </c>
    </row>
    <row r="20" spans="1:17" x14ac:dyDescent="0.25">
      <c r="A20" s="575">
        <f t="shared" si="1"/>
        <v>44681</v>
      </c>
      <c r="B20" s="83" t="str">
        <f t="shared" si="3"/>
        <v>Munson</v>
      </c>
      <c r="C20" s="588">
        <v>10</v>
      </c>
      <c r="D20" s="589">
        <v>17.128960161376732</v>
      </c>
      <c r="E20" s="589">
        <v>158.32052225829614</v>
      </c>
      <c r="F20" s="589">
        <v>15.832052225829615</v>
      </c>
      <c r="G20" s="589">
        <v>19.293095790437892</v>
      </c>
      <c r="H20" s="589">
        <v>12.002608210941704</v>
      </c>
      <c r="I20" s="589">
        <v>87.199351025863834</v>
      </c>
      <c r="J20" s="589">
        <v>9.8099271089735911</v>
      </c>
      <c r="K20" s="590">
        <v>103.5683136207179</v>
      </c>
      <c r="L20" s="594">
        <f t="shared" si="0"/>
        <v>0</v>
      </c>
      <c r="M20" s="571">
        <v>0</v>
      </c>
      <c r="N20" s="571">
        <v>0</v>
      </c>
      <c r="O20" s="582">
        <v>0</v>
      </c>
      <c r="P20" s="582">
        <v>0</v>
      </c>
      <c r="Q20" s="566">
        <v>0</v>
      </c>
    </row>
    <row r="21" spans="1:17" x14ac:dyDescent="0.25">
      <c r="A21" s="567">
        <f t="shared" si="1"/>
        <v>44712</v>
      </c>
      <c r="B21" s="577" t="str">
        <f t="shared" si="3"/>
        <v>Munson</v>
      </c>
      <c r="C21" s="591">
        <v>10</v>
      </c>
      <c r="D21" s="592">
        <v>17.14475458077689</v>
      </c>
      <c r="E21" s="592">
        <v>161.00094817484415</v>
      </c>
      <c r="F21" s="592">
        <v>16.100094817484415</v>
      </c>
      <c r="G21" s="592">
        <v>18.994553343652594</v>
      </c>
      <c r="H21" s="592">
        <v>12.011247386042289</v>
      </c>
      <c r="I21" s="592">
        <v>88.671563879235833</v>
      </c>
      <c r="J21" s="592">
        <v>9.9755512618631084</v>
      </c>
      <c r="K21" s="484">
        <v>105.23497203585978</v>
      </c>
      <c r="L21" s="594">
        <f t="shared" si="0"/>
        <v>0</v>
      </c>
      <c r="M21" s="563">
        <v>0</v>
      </c>
      <c r="N21" s="563">
        <v>0</v>
      </c>
      <c r="O21" s="584">
        <v>0</v>
      </c>
      <c r="P21" s="584">
        <v>0</v>
      </c>
      <c r="Q21" s="574">
        <v>0</v>
      </c>
    </row>
    <row r="22" spans="1:17" x14ac:dyDescent="0.25">
      <c r="A22" s="575">
        <f t="shared" si="1"/>
        <v>44742</v>
      </c>
      <c r="B22" s="83" t="str">
        <f t="shared" si="3"/>
        <v>Munson</v>
      </c>
      <c r="C22" s="588">
        <v>10</v>
      </c>
      <c r="D22" s="589">
        <v>16.097334646545875</v>
      </c>
      <c r="E22" s="589">
        <v>153.49985920121296</v>
      </c>
      <c r="F22" s="589">
        <v>15.349985920121297</v>
      </c>
      <c r="G22" s="589">
        <v>17.548501587548667</v>
      </c>
      <c r="H22" s="589">
        <v>11.275295906460254</v>
      </c>
      <c r="I22" s="589">
        <v>84.538300397314273</v>
      </c>
      <c r="J22" s="589">
        <v>9.5105591212143423</v>
      </c>
      <c r="K22" s="590">
        <v>96.323201848080288</v>
      </c>
      <c r="L22" s="594">
        <f t="shared" si="0"/>
        <v>0</v>
      </c>
      <c r="M22" s="571">
        <v>0</v>
      </c>
      <c r="N22" s="571">
        <v>0</v>
      </c>
      <c r="O22" s="582">
        <v>0</v>
      </c>
      <c r="P22" s="582">
        <v>0</v>
      </c>
      <c r="Q22" s="566">
        <v>0</v>
      </c>
    </row>
    <row r="23" spans="1:17" x14ac:dyDescent="0.25">
      <c r="A23" s="567">
        <f t="shared" si="1"/>
        <v>44773</v>
      </c>
      <c r="B23" s="577" t="str">
        <f t="shared" si="3"/>
        <v>Munson</v>
      </c>
      <c r="C23" s="591">
        <v>10</v>
      </c>
      <c r="D23" s="592">
        <v>16.162025032077718</v>
      </c>
      <c r="E23" s="592">
        <v>156.42365568873672</v>
      </c>
      <c r="F23" s="592">
        <v>15.642365568873672</v>
      </c>
      <c r="G23" s="592">
        <v>17.388360298739041</v>
      </c>
      <c r="H23" s="592">
        <v>11.318565253845968</v>
      </c>
      <c r="I23" s="592">
        <v>86.148208767664457</v>
      </c>
      <c r="J23" s="592">
        <v>9.6916740185986665</v>
      </c>
      <c r="K23" s="484">
        <v>98.114487648211025</v>
      </c>
      <c r="L23" s="594">
        <f t="shared" si="0"/>
        <v>0</v>
      </c>
      <c r="M23" s="563">
        <v>0</v>
      </c>
      <c r="N23" s="563">
        <v>0</v>
      </c>
      <c r="O23" s="584">
        <v>0</v>
      </c>
      <c r="P23" s="584">
        <v>0</v>
      </c>
      <c r="Q23" s="574">
        <v>0</v>
      </c>
    </row>
    <row r="24" spans="1:17" x14ac:dyDescent="0.25">
      <c r="A24" s="575">
        <f t="shared" si="1"/>
        <v>44804</v>
      </c>
      <c r="B24" s="83" t="str">
        <f t="shared" si="3"/>
        <v>Munson</v>
      </c>
      <c r="C24" s="588">
        <v>10</v>
      </c>
      <c r="D24" s="589">
        <v>15.71705969269747</v>
      </c>
      <c r="E24" s="589">
        <v>154.36976847952849</v>
      </c>
      <c r="F24" s="589">
        <v>15.436976847952851</v>
      </c>
      <c r="G24" s="589">
        <v>16.729440431117251</v>
      </c>
      <c r="H24" s="589">
        <v>11.005065338964455</v>
      </c>
      <c r="I24" s="589">
        <v>85.018267916189231</v>
      </c>
      <c r="J24" s="589">
        <v>9.564555290620234</v>
      </c>
      <c r="K24" s="590">
        <v>96.878524621060038</v>
      </c>
      <c r="L24" s="594">
        <f t="shared" si="0"/>
        <v>0</v>
      </c>
      <c r="M24" s="571">
        <v>0</v>
      </c>
      <c r="N24" s="571">
        <v>0</v>
      </c>
      <c r="O24" s="582">
        <v>0</v>
      </c>
      <c r="P24" s="582">
        <v>0</v>
      </c>
      <c r="Q24" s="566">
        <v>0</v>
      </c>
    </row>
    <row r="25" spans="1:17" x14ac:dyDescent="0.25">
      <c r="A25" s="567">
        <f t="shared" si="1"/>
        <v>44834</v>
      </c>
      <c r="B25" s="577" t="str">
        <f t="shared" si="3"/>
        <v>Munson</v>
      </c>
      <c r="C25" s="591">
        <v>10</v>
      </c>
      <c r="D25" s="592">
        <v>14.815518392336314</v>
      </c>
      <c r="E25" s="592">
        <v>147.58543075456254</v>
      </c>
      <c r="F25" s="592">
        <v>14.758543075456254</v>
      </c>
      <c r="G25" s="592">
        <v>15.607802073066795</v>
      </c>
      <c r="H25" s="592">
        <v>10.372122681912805</v>
      </c>
      <c r="I25" s="592">
        <v>81.284329751815179</v>
      </c>
      <c r="J25" s="592">
        <v>9.1444874814174941</v>
      </c>
      <c r="K25" s="484">
        <v>92.643813231618779</v>
      </c>
      <c r="L25" s="594">
        <f t="shared" si="0"/>
        <v>0</v>
      </c>
      <c r="M25" s="563">
        <v>0</v>
      </c>
      <c r="N25" s="563">
        <v>0</v>
      </c>
      <c r="O25" s="584">
        <v>0</v>
      </c>
      <c r="P25" s="584">
        <v>0</v>
      </c>
      <c r="Q25" s="574">
        <v>0</v>
      </c>
    </row>
    <row r="26" spans="1:17" x14ac:dyDescent="0.25">
      <c r="A26" s="575">
        <f t="shared" si="1"/>
        <v>44865</v>
      </c>
      <c r="B26" s="83" t="str">
        <f t="shared" si="3"/>
        <v>Munson</v>
      </c>
      <c r="C26" s="588">
        <v>10</v>
      </c>
      <c r="D26" s="589">
        <v>14.928391005298668</v>
      </c>
      <c r="E26" s="589">
        <v>150.78227253278752</v>
      </c>
      <c r="F26" s="589">
        <v>15.078227253278754</v>
      </c>
      <c r="G26" s="589">
        <v>15.568411087290778</v>
      </c>
      <c r="H26" s="589">
        <v>10.449528937795</v>
      </c>
      <c r="I26" s="589">
        <v>83.048834618920324</v>
      </c>
      <c r="J26" s="589">
        <v>9.3429940799224838</v>
      </c>
      <c r="K26" s="590">
        <v>94.664894722185636</v>
      </c>
      <c r="L26" s="594">
        <f t="shared" si="0"/>
        <v>0</v>
      </c>
      <c r="M26" s="571">
        <v>0</v>
      </c>
      <c r="N26" s="571">
        <v>0</v>
      </c>
      <c r="O26" s="582">
        <v>0</v>
      </c>
      <c r="P26" s="582">
        <v>0</v>
      </c>
      <c r="Q26" s="566">
        <v>0</v>
      </c>
    </row>
    <row r="27" spans="1:17" x14ac:dyDescent="0.25">
      <c r="A27" s="567">
        <f t="shared" si="1"/>
        <v>44895</v>
      </c>
      <c r="B27" s="577" t="str">
        <f t="shared" si="3"/>
        <v>Munson</v>
      </c>
      <c r="C27" s="591">
        <v>10</v>
      </c>
      <c r="D27" s="592">
        <v>14.100990699557567</v>
      </c>
      <c r="E27" s="592">
        <v>144.37613776098391</v>
      </c>
      <c r="F27" s="592">
        <v>14.437613776098392</v>
      </c>
      <c r="G27" s="592">
        <v>14.611780323505871</v>
      </c>
      <c r="H27" s="592">
        <v>9.8689157279950805</v>
      </c>
      <c r="I27" s="592">
        <v>79.525173927506927</v>
      </c>
      <c r="J27" s="592">
        <v>8.946582552046852</v>
      </c>
      <c r="K27" s="484">
        <v>90.746433605394884</v>
      </c>
      <c r="L27" s="594">
        <f t="shared" si="0"/>
        <v>0</v>
      </c>
      <c r="M27" s="563">
        <v>0</v>
      </c>
      <c r="N27" s="563">
        <v>0</v>
      </c>
      <c r="O27" s="584">
        <v>0</v>
      </c>
      <c r="P27" s="584">
        <v>0</v>
      </c>
      <c r="Q27" s="574">
        <v>0</v>
      </c>
    </row>
    <row r="28" spans="1:17" x14ac:dyDescent="0.25">
      <c r="A28" s="575">
        <f t="shared" si="1"/>
        <v>44926</v>
      </c>
      <c r="B28" s="83" t="str">
        <f t="shared" si="3"/>
        <v>Munson</v>
      </c>
      <c r="C28" s="588">
        <v>10</v>
      </c>
      <c r="D28" s="589">
        <v>14.235100409218422</v>
      </c>
      <c r="E28" s="589">
        <v>147.71556383141569</v>
      </c>
      <c r="F28" s="589">
        <v>14.77155638314157</v>
      </c>
      <c r="G28" s="589">
        <v>14.708204055540021</v>
      </c>
      <c r="H28" s="589">
        <v>9.9613773419411142</v>
      </c>
      <c r="I28" s="589">
        <v>81.370506445558433</v>
      </c>
      <c r="J28" s="589">
        <v>9.154182158160399</v>
      </c>
      <c r="K28" s="590">
        <v>93.030831062517663</v>
      </c>
      <c r="L28" s="594">
        <f t="shared" si="0"/>
        <v>0</v>
      </c>
      <c r="M28" s="571">
        <v>0</v>
      </c>
      <c r="N28" s="571">
        <v>0</v>
      </c>
      <c r="O28" s="582">
        <v>0</v>
      </c>
      <c r="P28" s="582">
        <v>0</v>
      </c>
      <c r="Q28" s="566">
        <v>0</v>
      </c>
    </row>
    <row r="29" spans="1:17" x14ac:dyDescent="0.25">
      <c r="A29" s="567">
        <f t="shared" si="1"/>
        <v>44957</v>
      </c>
      <c r="B29" s="577" t="str">
        <f t="shared" si="3"/>
        <v>Munson</v>
      </c>
      <c r="C29" s="591">
        <v>10</v>
      </c>
      <c r="D29" s="592">
        <v>13.913327792604646</v>
      </c>
      <c r="E29" s="592">
        <v>146.33189956255919</v>
      </c>
      <c r="F29" s="592">
        <v>14.633189956255919</v>
      </c>
      <c r="G29" s="592">
        <v>14.333570304093517</v>
      </c>
      <c r="H29" s="592">
        <v>9.7349033593467524</v>
      </c>
      <c r="I29" s="592">
        <v>80.615124555403028</v>
      </c>
      <c r="J29" s="592">
        <v>9.0692016447098283</v>
      </c>
      <c r="K29" s="484">
        <v>71.433942060771741</v>
      </c>
      <c r="L29" s="594">
        <f t="shared" si="0"/>
        <v>0</v>
      </c>
      <c r="M29" s="563">
        <v>0</v>
      </c>
      <c r="N29" s="563">
        <v>0</v>
      </c>
      <c r="O29" s="584">
        <v>0</v>
      </c>
      <c r="P29" s="584">
        <v>0</v>
      </c>
      <c r="Q29" s="574">
        <v>0</v>
      </c>
    </row>
    <row r="30" spans="1:17" x14ac:dyDescent="0.25">
      <c r="A30" s="575">
        <f t="shared" si="1"/>
        <v>44985</v>
      </c>
      <c r="B30" s="83" t="str">
        <f t="shared" si="3"/>
        <v>Munson</v>
      </c>
      <c r="C30" s="588">
        <v>10</v>
      </c>
      <c r="D30" s="589">
        <v>12.305314445821075</v>
      </c>
      <c r="E30" s="589">
        <v>131.0706474283171</v>
      </c>
      <c r="F30" s="589">
        <v>13.107064742831712</v>
      </c>
      <c r="G30" s="589">
        <v>12.641638971240374</v>
      </c>
      <c r="H30" s="589">
        <v>8.6087013427811829</v>
      </c>
      <c r="I30" s="589">
        <v>72.214528527880958</v>
      </c>
      <c r="J30" s="589">
        <v>8.1241344853462341</v>
      </c>
      <c r="K30" s="590">
        <v>63.924280391492346</v>
      </c>
      <c r="L30" s="594">
        <f t="shared" si="0"/>
        <v>0</v>
      </c>
      <c r="M30" s="571">
        <v>0</v>
      </c>
      <c r="N30" s="571">
        <v>0</v>
      </c>
      <c r="O30" s="582">
        <v>0</v>
      </c>
      <c r="P30" s="582">
        <v>0</v>
      </c>
      <c r="Q30" s="566">
        <v>0</v>
      </c>
    </row>
    <row r="31" spans="1:17" x14ac:dyDescent="0.25">
      <c r="A31" s="567">
        <f t="shared" si="1"/>
        <v>45016</v>
      </c>
      <c r="B31" s="577" t="str">
        <f t="shared" si="3"/>
        <v>Munson</v>
      </c>
      <c r="C31" s="591">
        <v>10</v>
      </c>
      <c r="D31" s="592">
        <v>13.349289308020781</v>
      </c>
      <c r="E31" s="592">
        <v>143.98852866807093</v>
      </c>
      <c r="F31" s="592">
        <v>14.398852866807093</v>
      </c>
      <c r="G31" s="592">
        <v>13.676055278237465</v>
      </c>
      <c r="H31" s="592">
        <v>9.3379113310342952</v>
      </c>
      <c r="I31" s="592">
        <v>79.340178360439083</v>
      </c>
      <c r="J31" s="592">
        <v>8.9257699985800087</v>
      </c>
      <c r="K31" s="484">
        <v>70.147476678547122</v>
      </c>
      <c r="L31" s="594">
        <f t="shared" si="0"/>
        <v>0</v>
      </c>
      <c r="M31" s="563">
        <v>0</v>
      </c>
      <c r="N31" s="563">
        <v>0</v>
      </c>
      <c r="O31" s="584">
        <v>0</v>
      </c>
      <c r="P31" s="584">
        <v>0</v>
      </c>
      <c r="Q31" s="574">
        <v>0</v>
      </c>
    </row>
    <row r="32" spans="1:17" x14ac:dyDescent="0.25">
      <c r="A32" s="575">
        <f t="shared" si="1"/>
        <v>45046</v>
      </c>
      <c r="B32" s="83" t="str">
        <f t="shared" si="3"/>
        <v>Munson</v>
      </c>
      <c r="C32" s="588">
        <v>10</v>
      </c>
      <c r="D32" s="589">
        <v>12.65776561211141</v>
      </c>
      <c r="E32" s="589">
        <v>138.30398374920105</v>
      </c>
      <c r="F32" s="589">
        <v>13.830398374920106</v>
      </c>
      <c r="G32" s="589">
        <v>12.942616260490691</v>
      </c>
      <c r="H32" s="589">
        <v>8.8531440439935309</v>
      </c>
      <c r="I32" s="589">
        <v>76.216741127871117</v>
      </c>
      <c r="J32" s="589">
        <v>8.5743837421128593</v>
      </c>
      <c r="K32" s="590">
        <v>67.330728089182017</v>
      </c>
      <c r="L32" s="594">
        <f t="shared" si="0"/>
        <v>0</v>
      </c>
      <c r="M32" s="571">
        <v>0</v>
      </c>
      <c r="N32" s="571">
        <v>0</v>
      </c>
      <c r="O32" s="582">
        <v>0</v>
      </c>
      <c r="P32" s="582">
        <v>0</v>
      </c>
      <c r="Q32" s="566">
        <v>0</v>
      </c>
    </row>
    <row r="33" spans="1:17" x14ac:dyDescent="0.25">
      <c r="A33" s="567">
        <f t="shared" si="1"/>
        <v>45077</v>
      </c>
      <c r="B33" s="577" t="str">
        <f t="shared" si="3"/>
        <v>Munson</v>
      </c>
      <c r="C33" s="591">
        <v>10</v>
      </c>
      <c r="D33" s="592">
        <v>12.823526379548516</v>
      </c>
      <c r="E33" s="592">
        <v>141.92683719458518</v>
      </c>
      <c r="F33" s="592">
        <v>14.192683719458518</v>
      </c>
      <c r="G33" s="592">
        <v>13.098830244259799</v>
      </c>
      <c r="H33" s="592">
        <v>8.9680679461514448</v>
      </c>
      <c r="I33" s="592">
        <v>78.223034005694373</v>
      </c>
      <c r="J33" s="592">
        <v>8.8000915412718026</v>
      </c>
      <c r="K33" s="484">
        <v>69.051875367616347</v>
      </c>
      <c r="L33" s="594">
        <f t="shared" si="0"/>
        <v>0</v>
      </c>
      <c r="M33" s="563">
        <v>0</v>
      </c>
      <c r="N33" s="563">
        <v>0</v>
      </c>
      <c r="O33" s="584">
        <v>0</v>
      </c>
      <c r="P33" s="584">
        <v>0</v>
      </c>
      <c r="Q33" s="574">
        <v>0</v>
      </c>
    </row>
    <row r="34" spans="1:17" x14ac:dyDescent="0.25">
      <c r="A34" s="575">
        <f t="shared" si="1"/>
        <v>45107</v>
      </c>
      <c r="B34" s="83" t="str">
        <f t="shared" si="3"/>
        <v>Munson</v>
      </c>
      <c r="C34" s="588">
        <v>10</v>
      </c>
      <c r="D34" s="589">
        <v>12.173785575870948</v>
      </c>
      <c r="E34" s="589">
        <v>136.47221146657412</v>
      </c>
      <c r="F34" s="589">
        <v>13.647221146657412</v>
      </c>
      <c r="G34" s="589">
        <v>12.42253715390237</v>
      </c>
      <c r="H34" s="589">
        <v>8.5127515988780278</v>
      </c>
      <c r="I34" s="589">
        <v>75.226807217534514</v>
      </c>
      <c r="J34" s="589">
        <v>8.4630159569698371</v>
      </c>
      <c r="K34" s="590">
        <v>66.342185343692179</v>
      </c>
      <c r="L34" s="594">
        <f t="shared" si="0"/>
        <v>0</v>
      </c>
      <c r="M34" s="571">
        <v>0</v>
      </c>
      <c r="N34" s="571">
        <v>0</v>
      </c>
      <c r="O34" s="582">
        <v>0</v>
      </c>
      <c r="P34" s="582">
        <v>0</v>
      </c>
      <c r="Q34" s="566">
        <v>0</v>
      </c>
    </row>
    <row r="35" spans="1:17" x14ac:dyDescent="0.25">
      <c r="A35" s="567">
        <f t="shared" si="1"/>
        <v>45138</v>
      </c>
      <c r="B35" s="577" t="str">
        <f t="shared" si="3"/>
        <v>Munson</v>
      </c>
      <c r="C35" s="591">
        <v>10</v>
      </c>
      <c r="D35" s="592">
        <v>12.347019997094646</v>
      </c>
      <c r="E35" s="592">
        <v>140.19437134923567</v>
      </c>
      <c r="F35" s="592">
        <v>14.019437134923567</v>
      </c>
      <c r="G35" s="592">
        <v>12.586554395348323</v>
      </c>
      <c r="H35" s="592">
        <v>8.0396932175801208</v>
      </c>
      <c r="I35" s="592">
        <v>72.683575428165938</v>
      </c>
      <c r="J35" s="592">
        <v>8.1769024760838942</v>
      </c>
      <c r="K35" s="484">
        <v>62.407679051047879</v>
      </c>
      <c r="L35" s="594">
        <f t="shared" si="0"/>
        <v>0</v>
      </c>
      <c r="M35" s="563">
        <v>0</v>
      </c>
      <c r="N35" s="563">
        <v>0</v>
      </c>
      <c r="O35" s="584">
        <v>0</v>
      </c>
      <c r="P35" s="584">
        <v>0</v>
      </c>
      <c r="Q35" s="574">
        <v>0</v>
      </c>
    </row>
    <row r="36" spans="1:17" x14ac:dyDescent="0.25">
      <c r="A36" s="575">
        <f t="shared" si="1"/>
        <v>45169</v>
      </c>
      <c r="B36" s="83" t="str">
        <f t="shared" si="3"/>
        <v>Munson</v>
      </c>
      <c r="C36" s="588">
        <v>10</v>
      </c>
      <c r="D36" s="589">
        <v>12.121346380239835</v>
      </c>
      <c r="E36" s="589">
        <v>139.43020725947636</v>
      </c>
      <c r="F36" s="589">
        <v>13.943020725947637</v>
      </c>
      <c r="G36" s="589">
        <v>12.343812093707461</v>
      </c>
      <c r="H36" s="589">
        <v>7.8953691035216167</v>
      </c>
      <c r="I36" s="589">
        <v>72.244869916499766</v>
      </c>
      <c r="J36" s="589">
        <v>8.127547965920721</v>
      </c>
      <c r="K36" s="590">
        <v>61.994950790204499</v>
      </c>
      <c r="L36" s="594">
        <f t="shared" si="0"/>
        <v>0</v>
      </c>
      <c r="M36" s="571">
        <v>0</v>
      </c>
      <c r="N36" s="571">
        <v>0</v>
      </c>
      <c r="O36" s="582">
        <v>0</v>
      </c>
      <c r="P36" s="582">
        <v>0</v>
      </c>
      <c r="Q36" s="566">
        <v>0</v>
      </c>
    </row>
    <row r="37" spans="1:17" x14ac:dyDescent="0.25">
      <c r="A37" s="567">
        <f t="shared" si="1"/>
        <v>45199</v>
      </c>
      <c r="B37" s="577" t="str">
        <f t="shared" si="3"/>
        <v>Munson</v>
      </c>
      <c r="C37" s="591">
        <v>10</v>
      </c>
      <c r="D37" s="592">
        <v>11.524905702152678</v>
      </c>
      <c r="E37" s="592">
        <v>134.27449004934917</v>
      </c>
      <c r="F37" s="592">
        <v>13.427449004934919</v>
      </c>
      <c r="G37" s="592">
        <v>11.724603230893226</v>
      </c>
      <c r="H37" s="592">
        <v>7.5092348165406486</v>
      </c>
      <c r="I37" s="592">
        <v>69.531126156881356</v>
      </c>
      <c r="J37" s="592">
        <v>7.822251950504346</v>
      </c>
      <c r="K37" s="484">
        <v>59.612739155417991</v>
      </c>
      <c r="L37" s="594">
        <f t="shared" si="0"/>
        <v>0</v>
      </c>
      <c r="M37" s="563">
        <v>0</v>
      </c>
      <c r="N37" s="563">
        <v>0</v>
      </c>
      <c r="O37" s="584">
        <v>0</v>
      </c>
      <c r="P37" s="584">
        <v>0</v>
      </c>
      <c r="Q37" s="574">
        <v>0</v>
      </c>
    </row>
    <row r="38" spans="1:17" x14ac:dyDescent="0.25">
      <c r="A38" s="575">
        <f t="shared" si="1"/>
        <v>45230</v>
      </c>
      <c r="B38" s="83" t="str">
        <f t="shared" si="3"/>
        <v>Munson</v>
      </c>
      <c r="C38" s="588">
        <v>10</v>
      </c>
      <c r="D38" s="589">
        <v>11.70585258023698</v>
      </c>
      <c r="E38" s="589">
        <v>138.13953377707003</v>
      </c>
      <c r="F38" s="589">
        <v>13.813953377707003</v>
      </c>
      <c r="G38" s="589">
        <v>11.896744853612319</v>
      </c>
      <c r="H38" s="589">
        <v>7.6294132354218043</v>
      </c>
      <c r="I38" s="589">
        <v>71.48762933308511</v>
      </c>
      <c r="J38" s="589">
        <v>8.0423583267437486</v>
      </c>
      <c r="K38" s="590">
        <v>61.221120083056007</v>
      </c>
      <c r="L38" s="594">
        <f t="shared" si="0"/>
        <v>0</v>
      </c>
      <c r="M38" s="571">
        <v>0</v>
      </c>
      <c r="N38" s="571">
        <v>0</v>
      </c>
      <c r="O38" s="582">
        <v>0</v>
      </c>
      <c r="P38" s="582">
        <v>0</v>
      </c>
      <c r="Q38" s="566">
        <v>0</v>
      </c>
    </row>
    <row r="39" spans="1:17" x14ac:dyDescent="0.25">
      <c r="A39" s="567">
        <f t="shared" si="1"/>
        <v>45260</v>
      </c>
      <c r="B39" s="577" t="str">
        <f t="shared" si="3"/>
        <v>Munson</v>
      </c>
      <c r="C39" s="591">
        <v>10</v>
      </c>
      <c r="D39" s="592">
        <v>11.139660132261254</v>
      </c>
      <c r="E39" s="592">
        <v>133.1561501977616</v>
      </c>
      <c r="F39" s="592">
        <v>13.31561501977616</v>
      </c>
      <c r="G39" s="592">
        <v>11.310024833946468</v>
      </c>
      <c r="H39" s="592">
        <v>7.262453533900759</v>
      </c>
      <c r="I39" s="592">
        <v>68.864142944174489</v>
      </c>
      <c r="J39" s="592">
        <v>7.7472161197274252</v>
      </c>
      <c r="K39" s="484">
        <v>58.89458409359581</v>
      </c>
      <c r="L39" s="594">
        <f t="shared" si="0"/>
        <v>0</v>
      </c>
      <c r="M39" s="563">
        <v>0</v>
      </c>
      <c r="N39" s="563">
        <v>0</v>
      </c>
      <c r="O39" s="584">
        <v>0</v>
      </c>
      <c r="P39" s="584">
        <v>0</v>
      </c>
      <c r="Q39" s="574">
        <v>0</v>
      </c>
    </row>
    <row r="40" spans="1:17" x14ac:dyDescent="0.25">
      <c r="A40" s="575">
        <f t="shared" si="1"/>
        <v>45291</v>
      </c>
      <c r="B40" s="83" t="str">
        <f t="shared" si="3"/>
        <v>Munson</v>
      </c>
      <c r="C40" s="588">
        <v>10</v>
      </c>
      <c r="D40" s="589">
        <v>11.323986365332575</v>
      </c>
      <c r="E40" s="589">
        <v>137.11429528206756</v>
      </c>
      <c r="F40" s="589">
        <v>13.711429528206756</v>
      </c>
      <c r="G40" s="589">
        <v>11.48577273859811</v>
      </c>
      <c r="H40" s="589">
        <v>7.384619873518858</v>
      </c>
      <c r="I40" s="589">
        <v>70.864023558874621</v>
      </c>
      <c r="J40" s="589">
        <v>7.9722028428974534</v>
      </c>
      <c r="K40" s="590">
        <v>60.508694506595006</v>
      </c>
      <c r="L40" s="594">
        <f t="shared" si="0"/>
        <v>0</v>
      </c>
      <c r="M40" s="571">
        <v>0</v>
      </c>
      <c r="N40" s="571">
        <v>0</v>
      </c>
      <c r="O40" s="582">
        <v>0</v>
      </c>
      <c r="P40" s="582">
        <v>0</v>
      </c>
      <c r="Q40" s="566">
        <v>0</v>
      </c>
    </row>
    <row r="41" spans="1:17" x14ac:dyDescent="0.25">
      <c r="A41" s="567">
        <f t="shared" si="1"/>
        <v>45322</v>
      </c>
      <c r="B41" s="577" t="str">
        <f t="shared" si="3"/>
        <v>Munson</v>
      </c>
      <c r="C41" s="591">
        <v>10</v>
      </c>
      <c r="D41" s="592">
        <v>11.141405126282651</v>
      </c>
      <c r="E41" s="592">
        <v>135.86815120303172</v>
      </c>
      <c r="F41" s="592">
        <v>13.586815120303172</v>
      </c>
      <c r="G41" s="592">
        <v>11.289274609017996</v>
      </c>
      <c r="H41" s="592">
        <v>7.267425939457584</v>
      </c>
      <c r="I41" s="592">
        <v>70.207282782121297</v>
      </c>
      <c r="J41" s="592">
        <v>7.8983196957179516</v>
      </c>
      <c r="K41" s="484">
        <v>60.173099647120424</v>
      </c>
      <c r="L41" s="594">
        <f t="shared" si="0"/>
        <v>0</v>
      </c>
      <c r="M41" s="563">
        <v>0</v>
      </c>
      <c r="N41" s="563">
        <v>0</v>
      </c>
      <c r="O41" s="584">
        <v>0</v>
      </c>
      <c r="P41" s="584">
        <v>0</v>
      </c>
      <c r="Q41" s="574">
        <v>0</v>
      </c>
    </row>
    <row r="42" spans="1:17" x14ac:dyDescent="0.25">
      <c r="A42" s="575">
        <f t="shared" si="1"/>
        <v>45351</v>
      </c>
      <c r="B42" s="83" t="str">
        <f t="shared" si="3"/>
        <v>Munson</v>
      </c>
      <c r="C42" s="588">
        <v>10</v>
      </c>
      <c r="D42" s="589">
        <v>10.263590810130809</v>
      </c>
      <c r="E42" s="589">
        <v>125.34052544369911</v>
      </c>
      <c r="F42" s="589">
        <v>12.534052544369912</v>
      </c>
      <c r="G42" s="589">
        <v>10.389812517007252</v>
      </c>
      <c r="H42" s="589">
        <v>6.6964811618191744</v>
      </c>
      <c r="I42" s="589">
        <v>64.787220084765892</v>
      </c>
      <c r="J42" s="589">
        <v>7.2885624983417117</v>
      </c>
      <c r="K42" s="590">
        <v>55.988832058755982</v>
      </c>
      <c r="L42" s="594">
        <f t="shared" si="0"/>
        <v>0</v>
      </c>
      <c r="M42" s="571">
        <v>0</v>
      </c>
      <c r="N42" s="571">
        <v>0</v>
      </c>
      <c r="O42" s="582">
        <v>0</v>
      </c>
      <c r="P42" s="582">
        <v>0</v>
      </c>
      <c r="Q42" s="566">
        <v>0</v>
      </c>
    </row>
    <row r="43" spans="1:17" x14ac:dyDescent="0.25">
      <c r="A43" s="567">
        <f t="shared" si="1"/>
        <v>45382</v>
      </c>
      <c r="B43" s="577" t="str">
        <f t="shared" si="3"/>
        <v>Munson</v>
      </c>
      <c r="C43" s="591">
        <v>10</v>
      </c>
      <c r="D43" s="592">
        <v>10.807741976015761</v>
      </c>
      <c r="E43" s="592">
        <v>132.16947810057886</v>
      </c>
      <c r="F43" s="592">
        <v>13.216947810057885</v>
      </c>
      <c r="G43" s="592">
        <v>10.930227749407596</v>
      </c>
      <c r="H43" s="592">
        <v>7.0531667354773671</v>
      </c>
      <c r="I43" s="592">
        <v>68.337199994917427</v>
      </c>
      <c r="J43" s="592">
        <v>7.6879351031380692</v>
      </c>
      <c r="K43" s="484">
        <v>59.539040324160922</v>
      </c>
      <c r="L43" s="594">
        <f t="shared" si="0"/>
        <v>0</v>
      </c>
      <c r="M43" s="563">
        <v>0</v>
      </c>
      <c r="N43" s="563">
        <v>0</v>
      </c>
      <c r="O43" s="584">
        <v>0</v>
      </c>
      <c r="P43" s="584">
        <v>0</v>
      </c>
      <c r="Q43" s="574">
        <v>0</v>
      </c>
    </row>
    <row r="44" spans="1:17" x14ac:dyDescent="0.25">
      <c r="A44" s="575">
        <f t="shared" si="1"/>
        <v>45412</v>
      </c>
      <c r="B44" s="83" t="str">
        <f t="shared" si="3"/>
        <v>Munson</v>
      </c>
      <c r="C44" s="588">
        <v>10</v>
      </c>
      <c r="D44" s="589">
        <v>10.303825638557321</v>
      </c>
      <c r="E44" s="589">
        <v>126.18246448032906</v>
      </c>
      <c r="F44" s="589">
        <v>12.618246448032908</v>
      </c>
      <c r="G44" s="589">
        <v>10.410587297412023</v>
      </c>
      <c r="H44" s="589">
        <v>6.7258170427378392</v>
      </c>
      <c r="I44" s="589">
        <v>65.26018896757374</v>
      </c>
      <c r="J44" s="589">
        <v>7.3417714080797518</v>
      </c>
      <c r="K44" s="590">
        <v>57.328197651913293</v>
      </c>
      <c r="L44" s="594">
        <f t="shared" si="0"/>
        <v>0</v>
      </c>
      <c r="M44" s="571">
        <v>0</v>
      </c>
      <c r="N44" s="571">
        <v>0</v>
      </c>
      <c r="O44" s="582">
        <v>0</v>
      </c>
      <c r="P44" s="582">
        <v>0</v>
      </c>
      <c r="Q44" s="566">
        <v>0</v>
      </c>
    </row>
    <row r="45" spans="1:17" x14ac:dyDescent="0.25">
      <c r="A45" s="567">
        <f t="shared" si="1"/>
        <v>45443</v>
      </c>
      <c r="B45" s="577" t="str">
        <f t="shared" si="3"/>
        <v>Munson</v>
      </c>
      <c r="C45" s="591">
        <v>10</v>
      </c>
      <c r="D45" s="592">
        <v>10.492564968764894</v>
      </c>
      <c r="E45" s="592">
        <v>128.66978681524728</v>
      </c>
      <c r="F45" s="592">
        <v>12.866978681524728</v>
      </c>
      <c r="G45" s="592">
        <v>10.591192340745062</v>
      </c>
      <c r="H45" s="592">
        <v>6.8504859618727973</v>
      </c>
      <c r="I45" s="592">
        <v>66.564803164646605</v>
      </c>
      <c r="J45" s="592">
        <v>7.488540583044319</v>
      </c>
      <c r="K45" s="484">
        <v>58.949792914741927</v>
      </c>
      <c r="L45" s="594">
        <f t="shared" si="0"/>
        <v>0</v>
      </c>
      <c r="M45" s="563">
        <v>0</v>
      </c>
      <c r="N45" s="563">
        <v>0</v>
      </c>
      <c r="O45" s="584">
        <v>0</v>
      </c>
      <c r="P45" s="584">
        <v>0</v>
      </c>
      <c r="Q45" s="574">
        <v>0</v>
      </c>
    </row>
    <row r="46" spans="1:17" x14ac:dyDescent="0.25">
      <c r="A46" s="575">
        <f t="shared" si="1"/>
        <v>45473</v>
      </c>
      <c r="B46" s="83" t="str">
        <f t="shared" si="3"/>
        <v>Munson</v>
      </c>
      <c r="C46" s="588">
        <v>10</v>
      </c>
      <c r="D46" s="589">
        <v>10.009539376319209</v>
      </c>
      <c r="E46" s="589">
        <v>122.91196686212801</v>
      </c>
      <c r="F46" s="589">
        <v>12.291196686212803</v>
      </c>
      <c r="G46" s="589">
        <v>10.094102200098328</v>
      </c>
      <c r="H46" s="589">
        <v>6.5364664460982436</v>
      </c>
      <c r="I46" s="589">
        <v>63.602872039209799</v>
      </c>
      <c r="J46" s="589">
        <v>7.1553232108686009</v>
      </c>
      <c r="K46" s="590">
        <v>56.777827588131558</v>
      </c>
      <c r="L46" s="594">
        <f t="shared" si="0"/>
        <v>0</v>
      </c>
      <c r="M46" s="571">
        <v>0</v>
      </c>
      <c r="N46" s="571">
        <v>0</v>
      </c>
      <c r="O46" s="582">
        <v>0</v>
      </c>
      <c r="P46" s="582">
        <v>0</v>
      </c>
      <c r="Q46" s="566">
        <v>0</v>
      </c>
    </row>
    <row r="47" spans="1:17" x14ac:dyDescent="0.25">
      <c r="A47" s="567">
        <f t="shared" si="1"/>
        <v>45504</v>
      </c>
      <c r="B47" s="577" t="str">
        <f t="shared" si="3"/>
        <v>Munson</v>
      </c>
      <c r="C47" s="591">
        <v>10</v>
      </c>
      <c r="D47" s="592">
        <v>10.198920467207529</v>
      </c>
      <c r="E47" s="592">
        <v>125.40367282777993</v>
      </c>
      <c r="F47" s="592">
        <v>12.540367282777995</v>
      </c>
      <c r="G47" s="592">
        <v>10.275489203337678</v>
      </c>
      <c r="H47" s="592">
        <v>6.6614487466352212</v>
      </c>
      <c r="I47" s="592">
        <v>64.908750868074662</v>
      </c>
      <c r="J47" s="592">
        <v>7.3022346761553001</v>
      </c>
      <c r="K47" s="484">
        <v>58.400485965929541</v>
      </c>
      <c r="L47" s="594">
        <f t="shared" si="0"/>
        <v>0</v>
      </c>
      <c r="M47" s="563">
        <v>0</v>
      </c>
      <c r="N47" s="563">
        <v>0</v>
      </c>
      <c r="O47" s="584">
        <v>0</v>
      </c>
      <c r="P47" s="584">
        <v>0</v>
      </c>
      <c r="Q47" s="574">
        <v>0</v>
      </c>
    </row>
    <row r="48" spans="1:17" x14ac:dyDescent="0.25">
      <c r="A48" s="575">
        <f t="shared" si="1"/>
        <v>45535</v>
      </c>
      <c r="B48" s="83" t="str">
        <f t="shared" si="3"/>
        <v>Munson</v>
      </c>
      <c r="C48" s="588">
        <v>10</v>
      </c>
      <c r="D48" s="589">
        <v>10.057187433872162</v>
      </c>
      <c r="E48" s="589">
        <v>123.82522878303425</v>
      </c>
      <c r="F48" s="589">
        <v>12.382522878303426</v>
      </c>
      <c r="G48" s="589">
        <v>10.123187435080002</v>
      </c>
      <c r="H48" s="589">
        <v>6.5701170490890828</v>
      </c>
      <c r="I48" s="589">
        <v>64.107489829568863</v>
      </c>
      <c r="J48" s="589">
        <v>7.2120926873579752</v>
      </c>
      <c r="K48" s="590">
        <v>58.139486549377445</v>
      </c>
      <c r="L48" s="594">
        <f t="shared" si="0"/>
        <v>0</v>
      </c>
      <c r="M48" s="571">
        <v>0</v>
      </c>
      <c r="N48" s="571">
        <v>0</v>
      </c>
      <c r="O48" s="582">
        <v>0</v>
      </c>
      <c r="P48" s="582">
        <v>0</v>
      </c>
      <c r="Q48" s="566">
        <v>0</v>
      </c>
    </row>
    <row r="49" spans="1:17" x14ac:dyDescent="0.25">
      <c r="A49" s="567">
        <f t="shared" si="1"/>
        <v>45565</v>
      </c>
      <c r="B49" s="577" t="str">
        <f t="shared" si="3"/>
        <v>Munson</v>
      </c>
      <c r="C49" s="591">
        <v>10</v>
      </c>
      <c r="D49" s="592">
        <v>9.6022317420376311</v>
      </c>
      <c r="E49" s="592">
        <v>118.37598300128568</v>
      </c>
      <c r="F49" s="592">
        <v>11.837598300128567</v>
      </c>
      <c r="G49" s="592">
        <v>9.6564243392832267</v>
      </c>
      <c r="H49" s="592">
        <v>6.2740439487770319</v>
      </c>
      <c r="I49" s="592">
        <v>61.30081997394894</v>
      </c>
      <c r="J49" s="592">
        <v>6.8963424830127149</v>
      </c>
      <c r="K49" s="484">
        <v>56.01963914770829</v>
      </c>
      <c r="L49" s="594">
        <f t="shared" si="0"/>
        <v>0</v>
      </c>
      <c r="M49" s="563">
        <v>0</v>
      </c>
      <c r="N49" s="563">
        <v>0</v>
      </c>
      <c r="O49" s="584">
        <v>0</v>
      </c>
      <c r="P49" s="584">
        <v>0</v>
      </c>
      <c r="Q49" s="574">
        <v>0</v>
      </c>
    </row>
    <row r="50" spans="1:17" x14ac:dyDescent="0.25">
      <c r="A50" s="575">
        <f t="shared" si="1"/>
        <v>45596</v>
      </c>
      <c r="B50" s="83" t="str">
        <f t="shared" si="3"/>
        <v>Munson</v>
      </c>
      <c r="C50" s="588">
        <v>10</v>
      </c>
      <c r="D50" s="589">
        <v>9.791750152926447</v>
      </c>
      <c r="E50" s="589">
        <v>120.86549033884737</v>
      </c>
      <c r="F50" s="589">
        <v>12.086549033884738</v>
      </c>
      <c r="G50" s="589">
        <v>9.8381289154043206</v>
      </c>
      <c r="H50" s="589">
        <v>6.3989899378585697</v>
      </c>
      <c r="I50" s="589">
        <v>62.604368875708545</v>
      </c>
      <c r="J50" s="589">
        <v>7.0429918021369629</v>
      </c>
      <c r="K50" s="590">
        <v>57.642479895340777</v>
      </c>
      <c r="L50" s="594">
        <f t="shared" si="0"/>
        <v>0</v>
      </c>
      <c r="M50" s="571">
        <v>0</v>
      </c>
      <c r="N50" s="571">
        <v>0</v>
      </c>
      <c r="O50" s="582">
        <v>0</v>
      </c>
      <c r="P50" s="582">
        <v>0</v>
      </c>
      <c r="Q50" s="566">
        <v>0</v>
      </c>
    </row>
    <row r="51" spans="1:17" x14ac:dyDescent="0.25">
      <c r="A51" s="567">
        <f t="shared" si="1"/>
        <v>45626</v>
      </c>
      <c r="B51" s="577" t="str">
        <f t="shared" si="3"/>
        <v>Munson</v>
      </c>
      <c r="C51" s="591">
        <v>10</v>
      </c>
      <c r="D51" s="592">
        <v>9.3534713217588603</v>
      </c>
      <c r="E51" s="592">
        <v>115.59995737043468</v>
      </c>
      <c r="F51" s="592">
        <v>11.559995737043469</v>
      </c>
      <c r="G51" s="592">
        <v>9.3893935722027315</v>
      </c>
      <c r="H51" s="592">
        <v>6.1135965078137948</v>
      </c>
      <c r="I51" s="592">
        <v>59.890294322258448</v>
      </c>
      <c r="J51" s="592">
        <v>6.7376582082998029</v>
      </c>
      <c r="K51" s="484">
        <v>55.553851733960606</v>
      </c>
      <c r="L51" s="594">
        <f t="shared" si="0"/>
        <v>0</v>
      </c>
      <c r="M51" s="563">
        <v>0</v>
      </c>
      <c r="N51" s="563">
        <v>0</v>
      </c>
      <c r="O51" s="584">
        <v>0</v>
      </c>
      <c r="P51" s="584">
        <v>0</v>
      </c>
      <c r="Q51" s="574">
        <v>0</v>
      </c>
    </row>
    <row r="52" spans="1:17" x14ac:dyDescent="0.25">
      <c r="A52" s="575">
        <f t="shared" si="1"/>
        <v>45657</v>
      </c>
      <c r="B52" s="83" t="str">
        <f t="shared" si="3"/>
        <v>Munson</v>
      </c>
      <c r="C52" s="588">
        <v>10</v>
      </c>
      <c r="D52" s="589">
        <v>9.5426558647850239</v>
      </c>
      <c r="E52" s="589">
        <v>118.08352165186945</v>
      </c>
      <c r="F52" s="589">
        <v>11.808352165186944</v>
      </c>
      <c r="G52" s="589">
        <v>9.5708666946527927</v>
      </c>
      <c r="H52" s="589">
        <v>6.2382579856715203</v>
      </c>
      <c r="I52" s="589">
        <v>61.190142284258734</v>
      </c>
      <c r="J52" s="589">
        <v>6.8838911515731613</v>
      </c>
      <c r="K52" s="590">
        <v>57.176086844193321</v>
      </c>
      <c r="L52" s="594">
        <f t="shared" si="0"/>
        <v>0</v>
      </c>
      <c r="M52" s="571">
        <v>0</v>
      </c>
      <c r="N52" s="571">
        <v>0</v>
      </c>
      <c r="O52" s="582">
        <v>0</v>
      </c>
      <c r="P52" s="582">
        <v>0</v>
      </c>
      <c r="Q52" s="566">
        <v>0</v>
      </c>
    </row>
    <row r="53" spans="1:17" x14ac:dyDescent="0.25">
      <c r="A53" s="567">
        <f t="shared" si="1"/>
        <v>45688</v>
      </c>
      <c r="B53" s="577" t="str">
        <f t="shared" si="3"/>
        <v>Munson</v>
      </c>
      <c r="C53" s="591">
        <v>10</v>
      </c>
      <c r="D53" s="592">
        <v>9.4218147647321651</v>
      </c>
      <c r="E53" s="592">
        <v>116.73232061387681</v>
      </c>
      <c r="F53" s="592">
        <v>11.673232061387681</v>
      </c>
      <c r="G53" s="592">
        <v>9.4413122614573428</v>
      </c>
      <c r="H53" s="592">
        <v>6.1602191092973211</v>
      </c>
      <c r="I53" s="592">
        <v>60.502566357342126</v>
      </c>
      <c r="J53" s="592">
        <v>6.8065385578298638</v>
      </c>
      <c r="K53" s="484">
        <v>56.953454235880002</v>
      </c>
      <c r="L53" s="594">
        <f t="shared" si="0"/>
        <v>0</v>
      </c>
      <c r="M53" s="563">
        <v>0</v>
      </c>
      <c r="N53" s="563">
        <v>0</v>
      </c>
      <c r="O53" s="584">
        <v>0</v>
      </c>
      <c r="P53" s="584">
        <v>0</v>
      </c>
      <c r="Q53" s="574">
        <v>0</v>
      </c>
    </row>
    <row r="54" spans="1:17" x14ac:dyDescent="0.25">
      <c r="A54" s="575">
        <f t="shared" si="1"/>
        <v>45716</v>
      </c>
      <c r="B54" s="83" t="str">
        <f t="shared" si="3"/>
        <v>Munson</v>
      </c>
      <c r="C54" s="588">
        <v>10</v>
      </c>
      <c r="D54" s="589">
        <v>8.4091777850552898</v>
      </c>
      <c r="E54" s="589">
        <v>104.30713817578507</v>
      </c>
      <c r="F54" s="589">
        <v>10.430713817578507</v>
      </c>
      <c r="G54" s="589">
        <v>8.4195750007482761</v>
      </c>
      <c r="H54" s="589">
        <v>5.4989557446147463</v>
      </c>
      <c r="I54" s="589">
        <v>54.073498236758937</v>
      </c>
      <c r="J54" s="589">
        <v>6.0832685329872547</v>
      </c>
      <c r="K54" s="590">
        <v>51.246705644306388</v>
      </c>
      <c r="L54" s="594">
        <f t="shared" si="0"/>
        <v>0</v>
      </c>
      <c r="M54" s="571">
        <v>0</v>
      </c>
      <c r="N54" s="571">
        <v>0</v>
      </c>
      <c r="O54" s="582">
        <v>0</v>
      </c>
      <c r="P54" s="582">
        <v>0</v>
      </c>
      <c r="Q54" s="566">
        <v>0</v>
      </c>
    </row>
    <row r="55" spans="1:17" x14ac:dyDescent="0.25">
      <c r="A55" s="567">
        <f t="shared" si="1"/>
        <v>45747</v>
      </c>
      <c r="B55" s="577" t="str">
        <f t="shared" si="3"/>
        <v>Munson</v>
      </c>
      <c r="C55" s="591">
        <v>10</v>
      </c>
      <c r="D55" s="592">
        <v>9.2016913485343181</v>
      </c>
      <c r="E55" s="592">
        <v>114.26820585730445</v>
      </c>
      <c r="F55" s="592">
        <v>11.426820585730445</v>
      </c>
      <c r="G55" s="592">
        <v>9.2055096482198611</v>
      </c>
      <c r="H55" s="592">
        <v>6.0180685029425156</v>
      </c>
      <c r="I55" s="592">
        <v>59.248998181841642</v>
      </c>
      <c r="J55" s="592">
        <v>6.6655122851706414</v>
      </c>
      <c r="K55" s="484">
        <v>56.527694087982177</v>
      </c>
      <c r="L55" s="594">
        <f t="shared" si="0"/>
        <v>0</v>
      </c>
      <c r="M55" s="563">
        <v>0</v>
      </c>
      <c r="N55" s="563">
        <v>0</v>
      </c>
      <c r="O55" s="584">
        <v>0</v>
      </c>
      <c r="P55" s="584">
        <v>0</v>
      </c>
      <c r="Q55" s="574">
        <v>0</v>
      </c>
    </row>
    <row r="56" spans="1:17" x14ac:dyDescent="0.25">
      <c r="A56" s="575">
        <f t="shared" si="1"/>
        <v>45777</v>
      </c>
      <c r="B56" s="83" t="str">
        <f t="shared" si="3"/>
        <v>Munson</v>
      </c>
      <c r="C56" s="588">
        <v>10</v>
      </c>
      <c r="D56" s="589">
        <v>8.7993401451222955</v>
      </c>
      <c r="E56" s="589">
        <v>109.39958252979848</v>
      </c>
      <c r="F56" s="589">
        <v>10.939958252979849</v>
      </c>
      <c r="G56" s="589">
        <v>8.7993401451223168</v>
      </c>
      <c r="H56" s="589">
        <v>5.7557267433070072</v>
      </c>
      <c r="I56" s="589">
        <v>56.735378093835024</v>
      </c>
      <c r="J56" s="589">
        <v>6.3827299311636878</v>
      </c>
      <c r="K56" s="590">
        <v>54.513470848485049</v>
      </c>
      <c r="L56" s="594">
        <f t="shared" si="0"/>
        <v>0</v>
      </c>
      <c r="M56" s="571">
        <v>0</v>
      </c>
      <c r="N56" s="571">
        <v>0</v>
      </c>
      <c r="O56" s="582">
        <v>0</v>
      </c>
      <c r="P56" s="582">
        <v>0</v>
      </c>
      <c r="Q56" s="566">
        <v>0</v>
      </c>
    </row>
    <row r="57" spans="1:17" x14ac:dyDescent="0.25">
      <c r="A57" s="567">
        <f t="shared" si="1"/>
        <v>45808</v>
      </c>
      <c r="B57" s="577" t="str">
        <f t="shared" si="3"/>
        <v>Munson</v>
      </c>
      <c r="C57" s="591">
        <v>10</v>
      </c>
      <c r="D57" s="592">
        <v>8.9866795130110848</v>
      </c>
      <c r="E57" s="592">
        <v>111.85776460616304</v>
      </c>
      <c r="F57" s="592">
        <v>11.185776460616305</v>
      </c>
      <c r="G57" s="592">
        <v>8.9866795130110813</v>
      </c>
      <c r="H57" s="592">
        <v>5.879059098142104</v>
      </c>
      <c r="I57" s="592">
        <v>58.02093811924</v>
      </c>
      <c r="J57" s="592">
        <v>6.5273555344454444</v>
      </c>
      <c r="K57" s="484">
        <v>56.145468580948688</v>
      </c>
      <c r="L57" s="594">
        <f t="shared" si="0"/>
        <v>0</v>
      </c>
      <c r="M57" s="563">
        <v>0</v>
      </c>
      <c r="N57" s="563">
        <v>0</v>
      </c>
      <c r="O57" s="584">
        <v>0</v>
      </c>
      <c r="P57" s="584">
        <v>0</v>
      </c>
      <c r="Q57" s="574">
        <v>0</v>
      </c>
    </row>
    <row r="58" spans="1:17" x14ac:dyDescent="0.25">
      <c r="A58" s="575">
        <f t="shared" si="1"/>
        <v>45838</v>
      </c>
      <c r="B58" s="83" t="str">
        <f t="shared" si="3"/>
        <v>Munson</v>
      </c>
      <c r="C58" s="588">
        <v>10</v>
      </c>
      <c r="D58" s="589">
        <v>8.5970385693164051</v>
      </c>
      <c r="E58" s="589">
        <v>107.12997192404455</v>
      </c>
      <c r="F58" s="589">
        <v>10.712997192404456</v>
      </c>
      <c r="G58" s="589">
        <v>8.5970385693164211</v>
      </c>
      <c r="H58" s="589">
        <v>5.6248894268183909</v>
      </c>
      <c r="I58" s="589">
        <v>55.578608816986495</v>
      </c>
      <c r="J58" s="589">
        <v>6.25259362941771</v>
      </c>
      <c r="K58" s="590">
        <v>54.160036402250597</v>
      </c>
      <c r="L58" s="594">
        <f t="shared" si="0"/>
        <v>0</v>
      </c>
      <c r="M58" s="571">
        <v>0</v>
      </c>
      <c r="N58" s="571">
        <v>0</v>
      </c>
      <c r="O58" s="582">
        <v>0</v>
      </c>
      <c r="P58" s="582">
        <v>0</v>
      </c>
      <c r="Q58" s="566">
        <v>0</v>
      </c>
    </row>
    <row r="59" spans="1:17" x14ac:dyDescent="0.25">
      <c r="A59" s="567">
        <f t="shared" si="1"/>
        <v>45869</v>
      </c>
      <c r="B59" s="577" t="str">
        <f t="shared" si="3"/>
        <v>Munson</v>
      </c>
      <c r="C59" s="591">
        <v>10</v>
      </c>
      <c r="D59" s="592">
        <v>8.7833357734619728</v>
      </c>
      <c r="E59" s="592">
        <v>109.57481852184975</v>
      </c>
      <c r="F59" s="592">
        <v>10.957481852184976</v>
      </c>
      <c r="G59" s="592">
        <v>8.7833357734619906</v>
      </c>
      <c r="H59" s="592">
        <v>5.7475037060913641</v>
      </c>
      <c r="I59" s="592">
        <v>56.85692716361882</v>
      </c>
      <c r="J59" s="592">
        <v>6.3964044541668725</v>
      </c>
      <c r="K59" s="484">
        <v>55.79007911009537</v>
      </c>
      <c r="L59" s="594">
        <f t="shared" si="0"/>
        <v>0</v>
      </c>
      <c r="M59" s="563">
        <v>0</v>
      </c>
      <c r="N59" s="563">
        <v>0</v>
      </c>
      <c r="O59" s="584">
        <v>0</v>
      </c>
      <c r="P59" s="584">
        <v>0</v>
      </c>
      <c r="Q59" s="574">
        <v>0</v>
      </c>
    </row>
    <row r="60" spans="1:17" x14ac:dyDescent="0.25">
      <c r="A60" s="575">
        <f t="shared" si="1"/>
        <v>45900</v>
      </c>
      <c r="B60" s="83" t="str">
        <f t="shared" si="3"/>
        <v>Munson</v>
      </c>
      <c r="C60" s="588">
        <v>10</v>
      </c>
      <c r="D60" s="589">
        <v>8.6841456442798943</v>
      </c>
      <c r="E60" s="589">
        <v>108.46001541545675</v>
      </c>
      <c r="F60" s="589">
        <v>10.846001541545677</v>
      </c>
      <c r="G60" s="589">
        <v>8.6841456442798659</v>
      </c>
      <c r="H60" s="589">
        <v>5.6832890104339606</v>
      </c>
      <c r="I60" s="589">
        <v>56.288045958406684</v>
      </c>
      <c r="J60" s="589">
        <v>6.3324053217745044</v>
      </c>
      <c r="K60" s="590">
        <v>55.619386982064498</v>
      </c>
      <c r="L60" s="594">
        <f t="shared" si="0"/>
        <v>0</v>
      </c>
      <c r="M60" s="571">
        <v>0</v>
      </c>
      <c r="N60" s="571">
        <v>0</v>
      </c>
      <c r="O60" s="582">
        <v>0</v>
      </c>
      <c r="P60" s="582">
        <v>0</v>
      </c>
      <c r="Q60" s="566">
        <v>0</v>
      </c>
    </row>
    <row r="61" spans="1:17" x14ac:dyDescent="0.25">
      <c r="A61" s="567">
        <f t="shared" si="1"/>
        <v>45930</v>
      </c>
      <c r="B61" s="577" t="str">
        <f t="shared" si="3"/>
        <v>Munson</v>
      </c>
      <c r="C61" s="591">
        <v>10</v>
      </c>
      <c r="D61" s="592">
        <v>8.3120537623354629</v>
      </c>
      <c r="E61" s="592">
        <v>103.92706426322405</v>
      </c>
      <c r="F61" s="592">
        <v>10.392706426322405</v>
      </c>
      <c r="G61" s="592">
        <v>8.3120537623354718</v>
      </c>
      <c r="H61" s="592">
        <v>5.4404168188679449</v>
      </c>
      <c r="I61" s="592">
        <v>53.94449229097939</v>
      </c>
      <c r="J61" s="592">
        <v>6.0687552816376868</v>
      </c>
      <c r="K61" s="484">
        <v>53.664290608857812</v>
      </c>
      <c r="L61" s="594">
        <f t="shared" si="0"/>
        <v>0</v>
      </c>
      <c r="M61" s="563">
        <v>0</v>
      </c>
      <c r="N61" s="563">
        <v>0</v>
      </c>
      <c r="O61" s="584">
        <v>0</v>
      </c>
      <c r="P61" s="584">
        <v>0</v>
      </c>
      <c r="Q61" s="574">
        <v>0</v>
      </c>
    </row>
    <row r="62" spans="1:17" x14ac:dyDescent="0.25">
      <c r="A62" s="575">
        <f t="shared" si="1"/>
        <v>45961</v>
      </c>
      <c r="B62" s="83" t="str">
        <f t="shared" si="3"/>
        <v>Munson</v>
      </c>
      <c r="C62" s="588">
        <v>10</v>
      </c>
      <c r="D62" s="589">
        <v>8.4965578432835009</v>
      </c>
      <c r="E62" s="589">
        <v>106.34952927209787</v>
      </c>
      <c r="F62" s="589">
        <v>10.634952927209786</v>
      </c>
      <c r="G62" s="589">
        <v>8.4965578432835027</v>
      </c>
      <c r="H62" s="589">
        <v>5.5618133431157837</v>
      </c>
      <c r="I62" s="589">
        <v>55.210804622280278</v>
      </c>
      <c r="J62" s="589">
        <v>6.2112156881435876</v>
      </c>
      <c r="K62" s="590">
        <v>55.291040762349176</v>
      </c>
      <c r="L62" s="571">
        <f t="shared" si="0"/>
        <v>0</v>
      </c>
      <c r="M62" s="571">
        <v>0</v>
      </c>
      <c r="N62" s="571">
        <v>0</v>
      </c>
      <c r="O62" s="582">
        <v>0</v>
      </c>
      <c r="P62" s="582">
        <v>0</v>
      </c>
      <c r="Q62" s="566">
        <v>0</v>
      </c>
    </row>
    <row r="63" spans="1:17" x14ac:dyDescent="0.25">
      <c r="A63" s="567">
        <f t="shared" si="1"/>
        <v>45991</v>
      </c>
      <c r="B63" s="577" t="str">
        <f t="shared" si="3"/>
        <v>Munson</v>
      </c>
      <c r="C63" s="591">
        <v>10</v>
      </c>
      <c r="D63" s="592">
        <v>8.1351542820337848</v>
      </c>
      <c r="E63" s="592">
        <v>101.93548721995319</v>
      </c>
      <c r="F63" s="592">
        <v>10.193548721995318</v>
      </c>
      <c r="G63" s="592">
        <v>8.1351542820338008</v>
      </c>
      <c r="H63" s="592">
        <v>5.3258289149758182</v>
      </c>
      <c r="I63" s="592">
        <v>52.927599076529773</v>
      </c>
      <c r="J63" s="592">
        <v>5.9543549951458798</v>
      </c>
      <c r="K63" s="484">
        <v>53.354551006116367</v>
      </c>
      <c r="L63" s="563">
        <f t="shared" si="0"/>
        <v>0</v>
      </c>
      <c r="M63" s="563">
        <v>0</v>
      </c>
      <c r="N63" s="563">
        <v>0</v>
      </c>
      <c r="O63" s="584">
        <v>0</v>
      </c>
      <c r="P63" s="584">
        <v>0</v>
      </c>
      <c r="Q63" s="574">
        <v>0</v>
      </c>
    </row>
    <row r="64" spans="1:17" x14ac:dyDescent="0.25">
      <c r="A64" s="575">
        <f t="shared" si="1"/>
        <v>46022</v>
      </c>
      <c r="B64" s="83" t="str">
        <f t="shared" si="3"/>
        <v>Munson</v>
      </c>
      <c r="C64" s="588">
        <v>10</v>
      </c>
      <c r="D64" s="589">
        <v>8.3183575173505737</v>
      </c>
      <c r="E64" s="589">
        <v>104.34197832272787</v>
      </c>
      <c r="F64" s="589">
        <v>10.434197832272789</v>
      </c>
      <c r="G64" s="589">
        <v>8.3183575173505631</v>
      </c>
      <c r="H64" s="589">
        <v>5.4463500792222117</v>
      </c>
      <c r="I64" s="589">
        <v>54.185417330311616</v>
      </c>
      <c r="J64" s="589">
        <v>6.0958593843205158</v>
      </c>
      <c r="K64" s="590">
        <v>54.978925032465085</v>
      </c>
      <c r="L64" s="571">
        <f t="shared" si="0"/>
        <v>0</v>
      </c>
      <c r="M64" s="571">
        <v>0</v>
      </c>
      <c r="N64" s="571">
        <v>0</v>
      </c>
      <c r="O64" s="582">
        <v>0</v>
      </c>
      <c r="P64" s="582">
        <v>0</v>
      </c>
      <c r="Q64" s="566">
        <v>0</v>
      </c>
    </row>
    <row r="65" spans="1:17" x14ac:dyDescent="0.25">
      <c r="A65" s="567">
        <f t="shared" si="1"/>
        <v>46053</v>
      </c>
      <c r="B65" s="577" t="str">
        <f t="shared" si="3"/>
        <v>Munson</v>
      </c>
      <c r="C65" s="591">
        <v>10</v>
      </c>
      <c r="D65" s="592">
        <v>8.2311551059560024</v>
      </c>
      <c r="E65" s="592">
        <v>103.35861686598147</v>
      </c>
      <c r="F65" s="592">
        <v>10.335861686598147</v>
      </c>
      <c r="G65" s="592">
        <v>8.2311551059559704</v>
      </c>
      <c r="H65" s="592">
        <v>5.3898154895539738</v>
      </c>
      <c r="I65" s="592">
        <v>53.682776075402074</v>
      </c>
      <c r="J65" s="592">
        <v>6.0393122802522781</v>
      </c>
      <c r="K65" s="484">
        <v>54.828554817601251</v>
      </c>
      <c r="L65" s="563">
        <f t="shared" si="0"/>
        <v>0</v>
      </c>
      <c r="M65" s="563">
        <v>0</v>
      </c>
      <c r="N65" s="563">
        <v>0</v>
      </c>
      <c r="O65" s="584">
        <v>0</v>
      </c>
      <c r="P65" s="584">
        <v>0</v>
      </c>
      <c r="Q65" s="574">
        <v>0</v>
      </c>
    </row>
    <row r="66" spans="1:17" x14ac:dyDescent="0.25">
      <c r="A66" s="575">
        <f t="shared" si="1"/>
        <v>46081</v>
      </c>
      <c r="B66" s="83" t="str">
        <f t="shared" si="3"/>
        <v>Munson</v>
      </c>
      <c r="C66" s="588">
        <v>10</v>
      </c>
      <c r="D66" s="589">
        <v>7.3614247760648448</v>
      </c>
      <c r="E66" s="589">
        <v>92.53056887503169</v>
      </c>
      <c r="F66" s="589">
        <v>9.2530568875031687</v>
      </c>
      <c r="G66" s="589">
        <v>7.3614247760648759</v>
      </c>
      <c r="H66" s="589">
        <v>4.8207964698611478</v>
      </c>
      <c r="I66" s="589">
        <v>48.065876463427458</v>
      </c>
      <c r="J66" s="589">
        <v>5.4074113360366347</v>
      </c>
      <c r="K66" s="590">
        <v>49.389995639600251</v>
      </c>
      <c r="L66" s="571">
        <f t="shared" ref="L66:L129" si="4">+P66+O66</f>
        <v>0</v>
      </c>
      <c r="M66" s="571">
        <v>0</v>
      </c>
      <c r="N66" s="571">
        <v>0</v>
      </c>
      <c r="O66" s="582">
        <v>0</v>
      </c>
      <c r="P66" s="582">
        <v>0</v>
      </c>
      <c r="Q66" s="566">
        <v>0</v>
      </c>
    </row>
    <row r="67" spans="1:17" x14ac:dyDescent="0.25">
      <c r="A67" s="567">
        <f t="shared" ref="A67:A130" si="5">+EOMONTH(A66,1)</f>
        <v>46112</v>
      </c>
      <c r="B67" s="577" t="str">
        <f t="shared" si="3"/>
        <v>Munson</v>
      </c>
      <c r="C67" s="591">
        <v>10</v>
      </c>
      <c r="D67" s="592">
        <v>8.0710438482151101</v>
      </c>
      <c r="E67" s="592">
        <v>101.55140640100439</v>
      </c>
      <c r="F67" s="592">
        <v>10.15514064010044</v>
      </c>
      <c r="G67" s="592">
        <v>8.0710438482151616</v>
      </c>
      <c r="H67" s="592">
        <v>5.2860241856273351</v>
      </c>
      <c r="I67" s="592">
        <v>52.759348345656427</v>
      </c>
      <c r="J67" s="592">
        <v>5.9354267019561346</v>
      </c>
      <c r="K67" s="484">
        <v>54.538467995794207</v>
      </c>
      <c r="L67" s="563">
        <f t="shared" si="4"/>
        <v>0</v>
      </c>
      <c r="M67" s="563">
        <v>0</v>
      </c>
      <c r="N67" s="563">
        <v>0</v>
      </c>
      <c r="O67" s="584">
        <v>0</v>
      </c>
      <c r="P67" s="584">
        <v>0</v>
      </c>
      <c r="Q67" s="574">
        <v>0</v>
      </c>
    </row>
    <row r="68" spans="1:17" x14ac:dyDescent="0.25">
      <c r="A68" s="575">
        <f t="shared" si="5"/>
        <v>46142</v>
      </c>
      <c r="B68" s="83" t="str">
        <f t="shared" si="3"/>
        <v>Munson</v>
      </c>
      <c r="C68" s="588">
        <v>10</v>
      </c>
      <c r="D68" s="589">
        <v>7.7333503119629823</v>
      </c>
      <c r="E68" s="589">
        <v>97.401842067447717</v>
      </c>
      <c r="F68" s="589">
        <v>9.7401842067447717</v>
      </c>
      <c r="G68" s="589">
        <v>7.7333503119629787</v>
      </c>
      <c r="H68" s="589">
        <v>5.0653378013204069</v>
      </c>
      <c r="I68" s="589">
        <v>50.610548532276411</v>
      </c>
      <c r="J68" s="589">
        <v>5.6936867005192751</v>
      </c>
      <c r="K68" s="590">
        <v>52.643694483104511</v>
      </c>
      <c r="L68" s="571">
        <f t="shared" si="4"/>
        <v>0</v>
      </c>
      <c r="M68" s="571">
        <v>0</v>
      </c>
      <c r="N68" s="571">
        <v>0</v>
      </c>
      <c r="O68" s="582">
        <v>0</v>
      </c>
      <c r="P68" s="582">
        <v>0</v>
      </c>
      <c r="Q68" s="566">
        <v>0</v>
      </c>
    </row>
    <row r="69" spans="1:17" x14ac:dyDescent="0.25">
      <c r="A69" s="567">
        <f t="shared" si="5"/>
        <v>46173</v>
      </c>
      <c r="B69" s="577" t="str">
        <f t="shared" si="3"/>
        <v>Munson</v>
      </c>
      <c r="C69" s="591">
        <v>10</v>
      </c>
      <c r="D69" s="592">
        <v>7.9130768124087778</v>
      </c>
      <c r="E69" s="592">
        <v>99.766252167372073</v>
      </c>
      <c r="F69" s="592">
        <v>9.976625216737208</v>
      </c>
      <c r="G69" s="592">
        <v>7.9130768124087743</v>
      </c>
      <c r="H69" s="592">
        <v>5.1835373196458727</v>
      </c>
      <c r="I69" s="592">
        <v>51.846154014675321</v>
      </c>
      <c r="J69" s="592">
        <v>5.8326923480442696</v>
      </c>
      <c r="K69" s="484">
        <v>54.261707903410262</v>
      </c>
      <c r="L69" s="563">
        <f t="shared" si="4"/>
        <v>0</v>
      </c>
      <c r="M69" s="563">
        <v>0</v>
      </c>
      <c r="N69" s="563">
        <v>0</v>
      </c>
      <c r="O69" s="584">
        <v>0</v>
      </c>
      <c r="P69" s="584">
        <v>0</v>
      </c>
      <c r="Q69" s="574">
        <v>0</v>
      </c>
    </row>
    <row r="70" spans="1:17" x14ac:dyDescent="0.25">
      <c r="A70" s="575">
        <f t="shared" si="5"/>
        <v>46203</v>
      </c>
      <c r="B70" s="83" t="str">
        <f t="shared" si="3"/>
        <v>Munson</v>
      </c>
      <c r="C70" s="588">
        <v>10</v>
      </c>
      <c r="D70" s="589">
        <v>7.5840001959794945</v>
      </c>
      <c r="E70" s="589">
        <v>95.713060585618749</v>
      </c>
      <c r="F70" s="589">
        <v>9.5713060585618752</v>
      </c>
      <c r="G70" s="589">
        <v>7.5840001959794829</v>
      </c>
      <c r="H70" s="589">
        <v>4.9684187047548045</v>
      </c>
      <c r="I70" s="589">
        <v>49.746410485265372</v>
      </c>
      <c r="J70" s="589">
        <v>5.596471296857894</v>
      </c>
      <c r="K70" s="590">
        <v>52.381958234686607</v>
      </c>
      <c r="L70" s="571">
        <f t="shared" si="4"/>
        <v>0</v>
      </c>
      <c r="M70" s="571">
        <v>0</v>
      </c>
      <c r="N70" s="571">
        <v>0</v>
      </c>
      <c r="O70" s="582">
        <v>0</v>
      </c>
      <c r="P70" s="582">
        <v>0</v>
      </c>
      <c r="Q70" s="566">
        <v>0</v>
      </c>
    </row>
    <row r="71" spans="1:17" x14ac:dyDescent="0.25">
      <c r="A71" s="567">
        <f t="shared" si="5"/>
        <v>46234</v>
      </c>
      <c r="B71" s="577" t="str">
        <f t="shared" si="3"/>
        <v>Munson</v>
      </c>
      <c r="C71" s="591">
        <v>10</v>
      </c>
      <c r="D71" s="592">
        <v>7.7622532093984837</v>
      </c>
      <c r="E71" s="592">
        <v>98.059812126880047</v>
      </c>
      <c r="F71" s="592">
        <v>9.805981212688005</v>
      </c>
      <c r="G71" s="592">
        <v>7.7622532093984455</v>
      </c>
      <c r="H71" s="592">
        <v>5.0856393696652731</v>
      </c>
      <c r="I71" s="592">
        <v>50.972741509886987</v>
      </c>
      <c r="J71" s="592">
        <v>5.7344335010409653</v>
      </c>
      <c r="K71" s="484">
        <v>53.997317840074238</v>
      </c>
      <c r="L71" s="563">
        <f t="shared" si="4"/>
        <v>0</v>
      </c>
      <c r="M71" s="563">
        <v>0</v>
      </c>
      <c r="N71" s="563">
        <v>0</v>
      </c>
      <c r="O71" s="584">
        <v>0</v>
      </c>
      <c r="P71" s="584">
        <v>0</v>
      </c>
      <c r="Q71" s="574">
        <v>0</v>
      </c>
    </row>
    <row r="72" spans="1:17" x14ac:dyDescent="0.25">
      <c r="A72" s="575">
        <f t="shared" si="5"/>
        <v>46265</v>
      </c>
      <c r="B72" s="83" t="str">
        <f t="shared" si="3"/>
        <v>Munson</v>
      </c>
      <c r="C72" s="588">
        <v>10</v>
      </c>
      <c r="D72" s="589">
        <v>7.688178708922619</v>
      </c>
      <c r="E72" s="589">
        <v>97.220996569892094</v>
      </c>
      <c r="F72" s="589">
        <v>9.7220996569892097</v>
      </c>
      <c r="G72" s="589">
        <v>7.6881787089226092</v>
      </c>
      <c r="H72" s="589">
        <v>5.0375353659283215</v>
      </c>
      <c r="I72" s="589">
        <v>50.543132109325441</v>
      </c>
      <c r="J72" s="589">
        <v>5.6861024793699171</v>
      </c>
      <c r="K72" s="590">
        <v>53.869487450449093</v>
      </c>
      <c r="L72" s="571">
        <f t="shared" si="4"/>
        <v>0</v>
      </c>
      <c r="M72" s="571">
        <v>0</v>
      </c>
      <c r="N72" s="571">
        <v>0</v>
      </c>
      <c r="O72" s="582">
        <v>0</v>
      </c>
      <c r="P72" s="582">
        <v>0</v>
      </c>
      <c r="Q72" s="566">
        <v>0</v>
      </c>
    </row>
    <row r="73" spans="1:17" x14ac:dyDescent="0.25">
      <c r="A73" s="567">
        <f t="shared" si="5"/>
        <v>46295</v>
      </c>
      <c r="B73" s="577" t="str">
        <f t="shared" si="3"/>
        <v>Munson</v>
      </c>
      <c r="C73" s="591">
        <v>10</v>
      </c>
      <c r="D73" s="592">
        <v>7.3712006951543687</v>
      </c>
      <c r="E73" s="592">
        <v>93.303359154644184</v>
      </c>
      <c r="F73" s="592">
        <v>9.3303359154644188</v>
      </c>
      <c r="G73" s="592">
        <v>7.3712006951543598</v>
      </c>
      <c r="H73" s="592">
        <v>4.8302404000608332</v>
      </c>
      <c r="I73" s="592">
        <v>48.512461983107464</v>
      </c>
      <c r="J73" s="592">
        <v>5.4576521306744388</v>
      </c>
      <c r="K73" s="484">
        <v>52.01073842299612</v>
      </c>
      <c r="L73" s="563">
        <f t="shared" si="4"/>
        <v>0</v>
      </c>
      <c r="M73" s="563">
        <v>0</v>
      </c>
      <c r="N73" s="563">
        <v>0</v>
      </c>
      <c r="O73" s="584">
        <v>0</v>
      </c>
      <c r="P73" s="584">
        <v>0</v>
      </c>
      <c r="Q73" s="574">
        <v>0</v>
      </c>
    </row>
    <row r="74" spans="1:17" x14ac:dyDescent="0.25">
      <c r="A74" s="575">
        <f t="shared" si="5"/>
        <v>46326</v>
      </c>
      <c r="B74" s="83" t="str">
        <f t="shared" si="3"/>
        <v>Munson</v>
      </c>
      <c r="C74" s="588">
        <v>10</v>
      </c>
      <c r="D74" s="589">
        <v>7.5471880719368158</v>
      </c>
      <c r="E74" s="589">
        <v>95.623095474141323</v>
      </c>
      <c r="F74" s="589">
        <v>9.5623095474141344</v>
      </c>
      <c r="G74" s="589">
        <v>7.5471880719368016</v>
      </c>
      <c r="H74" s="589">
        <v>4.9459602074107201</v>
      </c>
      <c r="I74" s="589">
        <v>49.724640155726767</v>
      </c>
      <c r="J74" s="589">
        <v>5.5940221752904007</v>
      </c>
      <c r="K74" s="590">
        <v>53.622053412487638</v>
      </c>
      <c r="L74" s="571">
        <f t="shared" si="4"/>
        <v>0</v>
      </c>
      <c r="M74" s="571">
        <v>0</v>
      </c>
      <c r="N74" s="571">
        <v>0</v>
      </c>
      <c r="O74" s="582">
        <v>0</v>
      </c>
      <c r="P74" s="582">
        <v>0</v>
      </c>
      <c r="Q74" s="566">
        <v>0</v>
      </c>
    </row>
    <row r="75" spans="1:17" x14ac:dyDescent="0.25">
      <c r="A75" s="567">
        <f t="shared" si="5"/>
        <v>46356</v>
      </c>
      <c r="B75" s="577" t="str">
        <f t="shared" si="3"/>
        <v>Munson</v>
      </c>
      <c r="C75" s="591">
        <v>10</v>
      </c>
      <c r="D75" s="592">
        <v>7.2376947144824264</v>
      </c>
      <c r="E75" s="592">
        <v>91.789463379443845</v>
      </c>
      <c r="F75" s="592">
        <v>9.1789463379443834</v>
      </c>
      <c r="G75" s="592">
        <v>7.2376947144824717</v>
      </c>
      <c r="H75" s="592">
        <v>4.7435089742101999</v>
      </c>
      <c r="I75" s="592">
        <v>47.736808333399615</v>
      </c>
      <c r="J75" s="592">
        <v>5.3703910870809599</v>
      </c>
      <c r="K75" s="484">
        <v>51.776382510536607</v>
      </c>
      <c r="L75" s="563">
        <f t="shared" si="4"/>
        <v>0</v>
      </c>
      <c r="M75" s="563">
        <v>0</v>
      </c>
      <c r="N75" s="563">
        <v>0</v>
      </c>
      <c r="O75" s="584">
        <v>0</v>
      </c>
      <c r="P75" s="584">
        <v>0</v>
      </c>
      <c r="Q75" s="574">
        <v>0</v>
      </c>
    </row>
    <row r="76" spans="1:17" x14ac:dyDescent="0.25">
      <c r="A76" s="575">
        <f t="shared" si="5"/>
        <v>46387</v>
      </c>
      <c r="B76" s="83" t="str">
        <f t="shared" si="3"/>
        <v>Munson</v>
      </c>
      <c r="C76" s="588">
        <v>10</v>
      </c>
      <c r="D76" s="589">
        <v>7.412162319385561</v>
      </c>
      <c r="E76" s="589">
        <v>94.091150998965915</v>
      </c>
      <c r="F76" s="589">
        <v>9.4091150998965922</v>
      </c>
      <c r="G76" s="589">
        <v>7.4121623193855486</v>
      </c>
      <c r="H76" s="589">
        <v>4.8582239012447124</v>
      </c>
      <c r="I76" s="589">
        <v>48.939548878951506</v>
      </c>
      <c r="J76" s="589">
        <v>5.5056994325084316</v>
      </c>
      <c r="K76" s="590">
        <v>53.384974134947129</v>
      </c>
      <c r="L76" s="571">
        <f t="shared" si="4"/>
        <v>0</v>
      </c>
      <c r="M76" s="571">
        <v>0</v>
      </c>
      <c r="N76" s="571">
        <v>0</v>
      </c>
      <c r="O76" s="582">
        <v>0</v>
      </c>
      <c r="P76" s="582">
        <v>0</v>
      </c>
      <c r="Q76" s="566">
        <v>0</v>
      </c>
    </row>
    <row r="77" spans="1:17" x14ac:dyDescent="0.25">
      <c r="A77" s="567">
        <f t="shared" si="5"/>
        <v>46418</v>
      </c>
      <c r="B77" s="577" t="str">
        <f t="shared" si="3"/>
        <v>Munson</v>
      </c>
      <c r="C77" s="591">
        <v>10</v>
      </c>
      <c r="D77" s="592">
        <v>7.3457006682128192</v>
      </c>
      <c r="E77" s="592">
        <v>93.33651114510576</v>
      </c>
      <c r="F77" s="592">
        <v>9.3336511145105767</v>
      </c>
      <c r="G77" s="592">
        <v>7.3457006682127179</v>
      </c>
      <c r="H77" s="592">
        <v>4.815020098954423</v>
      </c>
      <c r="I77" s="592">
        <v>48.552584406884897</v>
      </c>
      <c r="J77" s="592">
        <v>5.4621658344133692</v>
      </c>
      <c r="K77" s="484">
        <v>53.270103661386592</v>
      </c>
      <c r="L77" s="563">
        <f t="shared" si="4"/>
        <v>0</v>
      </c>
      <c r="M77" s="563">
        <v>0</v>
      </c>
      <c r="N77" s="563">
        <v>0</v>
      </c>
      <c r="O77" s="584">
        <v>0</v>
      </c>
      <c r="P77" s="584">
        <v>0</v>
      </c>
      <c r="Q77" s="574">
        <v>0</v>
      </c>
    </row>
    <row r="78" spans="1:17" x14ac:dyDescent="0.25">
      <c r="A78" s="575">
        <f t="shared" si="5"/>
        <v>46446</v>
      </c>
      <c r="B78" s="83" t="str">
        <f t="shared" si="3"/>
        <v>Munson</v>
      </c>
      <c r="C78" s="588">
        <v>10</v>
      </c>
      <c r="D78" s="589">
        <v>6.5788581579729062</v>
      </c>
      <c r="E78" s="589">
        <v>83.668135620917056</v>
      </c>
      <c r="F78" s="589">
        <v>8.366813562091707</v>
      </c>
      <c r="G78" s="589">
        <v>6.5788581579729328</v>
      </c>
      <c r="H78" s="589">
        <v>4.312676513871522</v>
      </c>
      <c r="I78" s="589">
        <v>43.528079545067598</v>
      </c>
      <c r="J78" s="589">
        <v>4.8969089376087291</v>
      </c>
      <c r="K78" s="590">
        <v>48.013292868764786</v>
      </c>
      <c r="L78" s="571">
        <f t="shared" si="4"/>
        <v>0</v>
      </c>
      <c r="M78" s="571">
        <v>0</v>
      </c>
      <c r="N78" s="571">
        <v>0</v>
      </c>
      <c r="O78" s="582">
        <v>0</v>
      </c>
      <c r="P78" s="582">
        <v>0</v>
      </c>
      <c r="Q78" s="566">
        <v>0</v>
      </c>
    </row>
    <row r="79" spans="1:17" x14ac:dyDescent="0.25">
      <c r="A79" s="567">
        <f t="shared" si="5"/>
        <v>46477</v>
      </c>
      <c r="B79" s="577" t="str">
        <f t="shared" si="3"/>
        <v>Munson</v>
      </c>
      <c r="C79" s="591">
        <v>10</v>
      </c>
      <c r="D79" s="592">
        <v>7.2230104807603741</v>
      </c>
      <c r="E79" s="592">
        <v>91.942389278258048</v>
      </c>
      <c r="F79" s="592">
        <v>9.1942389278258059</v>
      </c>
      <c r="G79" s="592">
        <v>7.2230104807604336</v>
      </c>
      <c r="H79" s="592">
        <v>4.7352759128261273</v>
      </c>
      <c r="I79" s="592">
        <v>47.837980616626012</v>
      </c>
      <c r="J79" s="592">
        <v>5.3817730675670603</v>
      </c>
      <c r="K79" s="484">
        <v>53.047309391423276</v>
      </c>
      <c r="L79" s="563">
        <f t="shared" si="4"/>
        <v>0</v>
      </c>
      <c r="M79" s="563">
        <v>0</v>
      </c>
      <c r="N79" s="563">
        <v>0</v>
      </c>
      <c r="O79" s="584">
        <v>0</v>
      </c>
      <c r="P79" s="584">
        <v>0</v>
      </c>
      <c r="Q79" s="574">
        <v>0</v>
      </c>
    </row>
    <row r="80" spans="1:17" x14ac:dyDescent="0.25">
      <c r="A80" s="575">
        <f t="shared" si="5"/>
        <v>46507</v>
      </c>
      <c r="B80" s="83" t="str">
        <f t="shared" si="3"/>
        <v>Munson</v>
      </c>
      <c r="C80" s="588">
        <v>10</v>
      </c>
      <c r="D80" s="589">
        <v>6.9304391897893138</v>
      </c>
      <c r="E80" s="589">
        <v>88.299114768329247</v>
      </c>
      <c r="F80" s="589">
        <v>8.8299114768329261</v>
      </c>
      <c r="G80" s="589">
        <v>6.930439189789273</v>
      </c>
      <c r="H80" s="589">
        <v>4.543784669621572</v>
      </c>
      <c r="I80" s="589">
        <v>45.947316252782628</v>
      </c>
      <c r="J80" s="589">
        <v>5.1690730974432686</v>
      </c>
      <c r="K80" s="590">
        <v>51.231517172361677</v>
      </c>
      <c r="L80" s="571">
        <f t="shared" si="4"/>
        <v>0</v>
      </c>
      <c r="M80" s="571">
        <v>0</v>
      </c>
      <c r="N80" s="571">
        <v>0</v>
      </c>
      <c r="O80" s="582">
        <v>0</v>
      </c>
      <c r="P80" s="582">
        <v>0</v>
      </c>
      <c r="Q80" s="566">
        <v>0</v>
      </c>
    </row>
    <row r="81" spans="1:17" x14ac:dyDescent="0.25">
      <c r="A81" s="567">
        <f t="shared" si="5"/>
        <v>46538</v>
      </c>
      <c r="B81" s="577" t="str">
        <f t="shared" si="3"/>
        <v>Munson</v>
      </c>
      <c r="C81" s="591">
        <v>10</v>
      </c>
      <c r="D81" s="592">
        <v>7.1011260557863407</v>
      </c>
      <c r="E81" s="592">
        <v>90.556090669671306</v>
      </c>
      <c r="F81" s="592">
        <v>9.055609066967131</v>
      </c>
      <c r="G81" s="592">
        <v>7.1011260557862226</v>
      </c>
      <c r="H81" s="592">
        <v>4.65600469036458</v>
      </c>
      <c r="I81" s="592">
        <v>47.126728574346025</v>
      </c>
      <c r="J81" s="592">
        <v>5.301756999917016</v>
      </c>
      <c r="K81" s="484">
        <v>52.833284416399508</v>
      </c>
      <c r="L81" s="563">
        <f t="shared" si="4"/>
        <v>0</v>
      </c>
      <c r="M81" s="563">
        <v>0</v>
      </c>
      <c r="N81" s="563">
        <v>0</v>
      </c>
      <c r="O81" s="584">
        <v>0</v>
      </c>
      <c r="P81" s="584">
        <v>0</v>
      </c>
      <c r="Q81" s="574">
        <v>0</v>
      </c>
    </row>
    <row r="82" spans="1:17" x14ac:dyDescent="0.25">
      <c r="A82" s="575">
        <f t="shared" si="5"/>
        <v>46568</v>
      </c>
      <c r="B82" s="83" t="str">
        <f t="shared" si="3"/>
        <v>Munson</v>
      </c>
      <c r="C82" s="588">
        <v>10</v>
      </c>
      <c r="D82" s="589">
        <v>6.8148151265643468</v>
      </c>
      <c r="E82" s="589">
        <v>86.983395458568111</v>
      </c>
      <c r="F82" s="589">
        <v>8.6983395458568094</v>
      </c>
      <c r="G82" s="589">
        <v>6.8148151265642234</v>
      </c>
      <c r="H82" s="589">
        <v>4.4685720493045098</v>
      </c>
      <c r="I82" s="589">
        <v>45.272132203594957</v>
      </c>
      <c r="J82" s="589">
        <v>5.0931151001564032</v>
      </c>
      <c r="K82" s="590">
        <v>51.028441959180334</v>
      </c>
      <c r="L82" s="571">
        <f t="shared" si="4"/>
        <v>0</v>
      </c>
      <c r="M82" s="571">
        <v>0</v>
      </c>
      <c r="N82" s="571">
        <v>0</v>
      </c>
      <c r="O82" s="582">
        <v>0</v>
      </c>
      <c r="P82" s="582">
        <v>0</v>
      </c>
      <c r="Q82" s="566">
        <v>0</v>
      </c>
    </row>
    <row r="83" spans="1:17" x14ac:dyDescent="0.25">
      <c r="A83" s="567">
        <f t="shared" si="5"/>
        <v>46599</v>
      </c>
      <c r="B83" s="577" t="str">
        <f t="shared" ref="B83:B146" si="6">+B82</f>
        <v>Munson</v>
      </c>
      <c r="C83" s="591">
        <v>10</v>
      </c>
      <c r="D83" s="592">
        <v>6.9839785683986912</v>
      </c>
      <c r="E83" s="592">
        <v>89.222414337887813</v>
      </c>
      <c r="F83" s="592">
        <v>8.9222414337887805</v>
      </c>
      <c r="G83" s="592">
        <v>6.9839785683988085</v>
      </c>
      <c r="H83" s="592">
        <v>4.5797884321207007</v>
      </c>
      <c r="I83" s="592">
        <v>46.442189895238492</v>
      </c>
      <c r="J83" s="592">
        <v>5.224746449711767</v>
      </c>
      <c r="K83" s="484">
        <v>52.627491320559848</v>
      </c>
      <c r="L83" s="563">
        <f t="shared" si="4"/>
        <v>0</v>
      </c>
      <c r="M83" s="563">
        <v>0</v>
      </c>
      <c r="N83" s="563">
        <v>0</v>
      </c>
      <c r="O83" s="584">
        <v>0</v>
      </c>
      <c r="P83" s="584">
        <v>0</v>
      </c>
      <c r="Q83" s="574">
        <v>0</v>
      </c>
    </row>
    <row r="84" spans="1:17" x14ac:dyDescent="0.25">
      <c r="A84" s="575">
        <f t="shared" si="5"/>
        <v>46630</v>
      </c>
      <c r="B84" s="83" t="str">
        <f t="shared" si="6"/>
        <v>Munson</v>
      </c>
      <c r="C84" s="588">
        <v>10</v>
      </c>
      <c r="D84" s="589">
        <v>6.9261667821984378</v>
      </c>
      <c r="E84" s="589">
        <v>88.563796773786535</v>
      </c>
      <c r="F84" s="589">
        <v>8.8563796773786549</v>
      </c>
      <c r="G84" s="589">
        <v>6.9261667821984991</v>
      </c>
      <c r="H84" s="589">
        <v>4.5421621149854836</v>
      </c>
      <c r="I84" s="589">
        <v>46.10396371057071</v>
      </c>
      <c r="J84" s="589">
        <v>5.1866960472244656</v>
      </c>
      <c r="K84" s="590">
        <v>52.527525112553647</v>
      </c>
      <c r="L84" s="571">
        <f t="shared" si="4"/>
        <v>0</v>
      </c>
      <c r="M84" s="571">
        <v>0</v>
      </c>
      <c r="N84" s="571">
        <v>0</v>
      </c>
      <c r="O84" s="582">
        <v>0</v>
      </c>
      <c r="P84" s="582">
        <v>0</v>
      </c>
      <c r="Q84" s="566">
        <v>0</v>
      </c>
    </row>
    <row r="85" spans="1:17" x14ac:dyDescent="0.25">
      <c r="A85" s="567">
        <f t="shared" si="5"/>
        <v>46660</v>
      </c>
      <c r="B85" s="577" t="str">
        <f t="shared" si="6"/>
        <v>Munson</v>
      </c>
      <c r="C85" s="591">
        <v>10</v>
      </c>
      <c r="D85" s="592">
        <v>6.6487464292390515</v>
      </c>
      <c r="E85" s="592">
        <v>85.091483283025383</v>
      </c>
      <c r="F85" s="592">
        <v>8.5091483283025386</v>
      </c>
      <c r="G85" s="592">
        <v>6.6487464292391341</v>
      </c>
      <c r="H85" s="592">
        <v>4.3604970862120753</v>
      </c>
      <c r="I85" s="592">
        <v>44.300707593317448</v>
      </c>
      <c r="J85" s="592">
        <v>4.9838298684822311</v>
      </c>
      <c r="K85" s="484">
        <v>50.738163025504662</v>
      </c>
      <c r="L85" s="563">
        <f t="shared" si="4"/>
        <v>0</v>
      </c>
      <c r="M85" s="563">
        <v>0</v>
      </c>
      <c r="N85" s="563">
        <v>0</v>
      </c>
      <c r="O85" s="584">
        <v>0</v>
      </c>
      <c r="P85" s="584">
        <v>0</v>
      </c>
      <c r="Q85" s="574">
        <v>0</v>
      </c>
    </row>
    <row r="86" spans="1:17" x14ac:dyDescent="0.25">
      <c r="A86" s="575">
        <f t="shared" si="5"/>
        <v>46691</v>
      </c>
      <c r="B86" s="83" t="str">
        <f t="shared" si="6"/>
        <v>Munson</v>
      </c>
      <c r="C86" s="588">
        <v>10</v>
      </c>
      <c r="D86" s="589">
        <v>6.8156269902290765</v>
      </c>
      <c r="E86" s="589">
        <v>87.303642643551086</v>
      </c>
      <c r="F86" s="589">
        <v>8.7303642643551083</v>
      </c>
      <c r="G86" s="589">
        <v>6.8156269902290889</v>
      </c>
      <c r="H86" s="589">
        <v>4.4702105468643536</v>
      </c>
      <c r="I86" s="589">
        <v>45.456785394551943</v>
      </c>
      <c r="J86" s="589">
        <v>5.1138883658446046</v>
      </c>
      <c r="K86" s="590">
        <v>52.333165694688496</v>
      </c>
      <c r="L86" s="571">
        <f t="shared" si="4"/>
        <v>0</v>
      </c>
      <c r="M86" s="571">
        <v>0</v>
      </c>
      <c r="N86" s="571">
        <v>0</v>
      </c>
      <c r="O86" s="582">
        <v>0</v>
      </c>
      <c r="P86" s="582">
        <v>0</v>
      </c>
      <c r="Q86" s="566">
        <v>0</v>
      </c>
    </row>
    <row r="87" spans="1:17" x14ac:dyDescent="0.25">
      <c r="A87" s="567">
        <f t="shared" si="5"/>
        <v>46721</v>
      </c>
      <c r="B87" s="577" t="str">
        <f t="shared" si="6"/>
        <v>Munson</v>
      </c>
      <c r="C87" s="591">
        <v>10</v>
      </c>
      <c r="D87" s="592">
        <v>6.5437660863573921</v>
      </c>
      <c r="E87" s="592">
        <v>83.894190527967453</v>
      </c>
      <c r="F87" s="592">
        <v>8.3894190527967449</v>
      </c>
      <c r="G87" s="592">
        <v>6.5437660863572615</v>
      </c>
      <c r="H87" s="592">
        <v>4.2921538344728214</v>
      </c>
      <c r="I87" s="592">
        <v>43.685696863337348</v>
      </c>
      <c r="J87" s="592">
        <v>4.9146410965109801</v>
      </c>
      <c r="K87" s="484">
        <v>50.553544223183088</v>
      </c>
      <c r="L87" s="563">
        <f t="shared" si="4"/>
        <v>0</v>
      </c>
      <c r="M87" s="563">
        <v>0</v>
      </c>
      <c r="N87" s="563">
        <v>0</v>
      </c>
      <c r="O87" s="584">
        <v>0</v>
      </c>
      <c r="P87" s="584">
        <v>0</v>
      </c>
      <c r="Q87" s="574">
        <v>0</v>
      </c>
    </row>
    <row r="88" spans="1:17" x14ac:dyDescent="0.25">
      <c r="A88" s="575">
        <f t="shared" si="5"/>
        <v>46752</v>
      </c>
      <c r="B88" s="83" t="str">
        <f t="shared" si="6"/>
        <v>Munson</v>
      </c>
      <c r="C88" s="588">
        <v>10</v>
      </c>
      <c r="D88" s="589">
        <v>6.7091464481043683</v>
      </c>
      <c r="E88" s="589">
        <v>86.088726532522699</v>
      </c>
      <c r="F88" s="589">
        <v>8.6088726532522699</v>
      </c>
      <c r="G88" s="589">
        <v>6.7091464481044305</v>
      </c>
      <c r="H88" s="589">
        <v>4.4008802657158217</v>
      </c>
      <c r="I88" s="589">
        <v>44.832607262964338</v>
      </c>
      <c r="J88" s="589">
        <v>5.043668321937905</v>
      </c>
      <c r="K88" s="590">
        <v>52.145875332982925</v>
      </c>
      <c r="L88" s="571">
        <f t="shared" si="4"/>
        <v>0</v>
      </c>
      <c r="M88" s="571">
        <v>0</v>
      </c>
      <c r="N88" s="571">
        <v>0</v>
      </c>
      <c r="O88" s="582">
        <v>0</v>
      </c>
      <c r="P88" s="582">
        <v>0</v>
      </c>
      <c r="Q88" s="566">
        <v>0</v>
      </c>
    </row>
    <row r="89" spans="1:17" x14ac:dyDescent="0.25">
      <c r="A89" s="567">
        <f t="shared" si="5"/>
        <v>46783</v>
      </c>
      <c r="B89" s="577" t="str">
        <f t="shared" si="6"/>
        <v>Munson</v>
      </c>
      <c r="C89" s="591">
        <v>10</v>
      </c>
      <c r="D89" s="592">
        <v>6.6565136699304466</v>
      </c>
      <c r="E89" s="592">
        <v>85.487824190522161</v>
      </c>
      <c r="F89" s="592">
        <v>8.5487824190522161</v>
      </c>
      <c r="G89" s="592">
        <v>6.6565136699303542</v>
      </c>
      <c r="H89" s="592">
        <v>4.3665993218243697</v>
      </c>
      <c r="I89" s="592">
        <v>44.523735305613521</v>
      </c>
      <c r="J89" s="592">
        <v>5.008920465812837</v>
      </c>
      <c r="K89" s="484">
        <v>52.054753425096216</v>
      </c>
      <c r="L89" s="563">
        <f t="shared" si="4"/>
        <v>0</v>
      </c>
      <c r="M89" s="563">
        <v>0</v>
      </c>
      <c r="N89" s="563">
        <v>0</v>
      </c>
      <c r="O89" s="584">
        <v>0</v>
      </c>
      <c r="P89" s="584">
        <v>0</v>
      </c>
      <c r="Q89" s="574">
        <v>0</v>
      </c>
    </row>
    <row r="90" spans="1:17" x14ac:dyDescent="0.25">
      <c r="A90" s="575">
        <f t="shared" si="5"/>
        <v>46812</v>
      </c>
      <c r="B90" s="83" t="str">
        <f t="shared" si="6"/>
        <v>Munson</v>
      </c>
      <c r="C90" s="588">
        <v>10</v>
      </c>
      <c r="D90" s="589">
        <v>6.1802624519831602</v>
      </c>
      <c r="E90" s="589">
        <v>79.437971007320286</v>
      </c>
      <c r="F90" s="589">
        <v>7.9437971007320289</v>
      </c>
      <c r="G90" s="589">
        <v>6.1802624519831335</v>
      </c>
      <c r="H90" s="589">
        <v>4.0544050156030229</v>
      </c>
      <c r="I90" s="589">
        <v>41.376565916593798</v>
      </c>
      <c r="J90" s="589">
        <v>4.6548636701163613</v>
      </c>
      <c r="K90" s="590">
        <v>48.612655113119828</v>
      </c>
      <c r="L90" s="571">
        <f t="shared" si="4"/>
        <v>0</v>
      </c>
      <c r="M90" s="571">
        <v>0</v>
      </c>
      <c r="N90" s="571">
        <v>0</v>
      </c>
      <c r="O90" s="582">
        <v>0</v>
      </c>
      <c r="P90" s="582">
        <v>0</v>
      </c>
      <c r="Q90" s="566">
        <v>0</v>
      </c>
    </row>
    <row r="91" spans="1:17" x14ac:dyDescent="0.25">
      <c r="A91" s="567">
        <f t="shared" si="5"/>
        <v>46843</v>
      </c>
      <c r="B91" s="577" t="str">
        <f t="shared" si="6"/>
        <v>Munson</v>
      </c>
      <c r="C91" s="591">
        <v>10</v>
      </c>
      <c r="D91" s="592">
        <v>6.5573442294235527</v>
      </c>
      <c r="E91" s="592">
        <v>84.354944039859888</v>
      </c>
      <c r="F91" s="592">
        <v>8.4354944039859898</v>
      </c>
      <c r="G91" s="592">
        <v>6.5573442294235944</v>
      </c>
      <c r="H91" s="592">
        <v>4.3020096563615136</v>
      </c>
      <c r="I91" s="592">
        <v>43.9415262794328</v>
      </c>
      <c r="J91" s="592">
        <v>4.9434218530804115</v>
      </c>
      <c r="K91" s="484">
        <v>51.877323776747055</v>
      </c>
      <c r="L91" s="563">
        <f t="shared" si="4"/>
        <v>0</v>
      </c>
      <c r="M91" s="563">
        <v>0</v>
      </c>
      <c r="N91" s="563">
        <v>0</v>
      </c>
      <c r="O91" s="584">
        <v>0</v>
      </c>
      <c r="P91" s="584">
        <v>0</v>
      </c>
      <c r="Q91" s="574">
        <v>0</v>
      </c>
    </row>
    <row r="92" spans="1:17" x14ac:dyDescent="0.25">
      <c r="A92" s="575">
        <f t="shared" si="5"/>
        <v>46873</v>
      </c>
      <c r="B92" s="83" t="str">
        <f t="shared" si="6"/>
        <v>Munson</v>
      </c>
      <c r="C92" s="588">
        <v>10</v>
      </c>
      <c r="D92" s="589">
        <v>6.2983017568944906</v>
      </c>
      <c r="E92" s="589">
        <v>81.090703484193426</v>
      </c>
      <c r="F92" s="589">
        <v>8.1090703484193423</v>
      </c>
      <c r="G92" s="589">
        <v>6.2983017568945092</v>
      </c>
      <c r="H92" s="589">
        <v>4.1322780943251454</v>
      </c>
      <c r="I92" s="589">
        <v>42.244807476606013</v>
      </c>
      <c r="J92" s="589">
        <v>4.752541135890481</v>
      </c>
      <c r="K92" s="590">
        <v>50.12025071495458</v>
      </c>
      <c r="L92" s="571">
        <f t="shared" si="4"/>
        <v>0</v>
      </c>
      <c r="M92" s="571">
        <v>0</v>
      </c>
      <c r="N92" s="571">
        <v>0</v>
      </c>
      <c r="O92" s="582">
        <v>0</v>
      </c>
      <c r="P92" s="582">
        <v>0</v>
      </c>
      <c r="Q92" s="566">
        <v>0</v>
      </c>
    </row>
    <row r="93" spans="1:17" x14ac:dyDescent="0.25">
      <c r="A93" s="567">
        <f t="shared" si="5"/>
        <v>46904</v>
      </c>
      <c r="B93" s="577" t="str">
        <f t="shared" si="6"/>
        <v>Munson</v>
      </c>
      <c r="C93" s="591">
        <v>10</v>
      </c>
      <c r="D93" s="592">
        <v>6.4600041964582164</v>
      </c>
      <c r="E93" s="592">
        <v>83.242107910038229</v>
      </c>
      <c r="F93" s="592">
        <v>8.3242107910038232</v>
      </c>
      <c r="G93" s="592">
        <v>6.4600041964582164</v>
      </c>
      <c r="H93" s="592">
        <v>4.238586785000674</v>
      </c>
      <c r="I93" s="592">
        <v>43.369298129739789</v>
      </c>
      <c r="J93" s="592">
        <v>4.8790461625100594</v>
      </c>
      <c r="K93" s="484">
        <v>51.706015424929177</v>
      </c>
      <c r="L93" s="563">
        <f t="shared" si="4"/>
        <v>0</v>
      </c>
      <c r="M93" s="563">
        <v>0</v>
      </c>
      <c r="N93" s="563">
        <v>0</v>
      </c>
      <c r="O93" s="584">
        <v>0</v>
      </c>
      <c r="P93" s="584">
        <v>0</v>
      </c>
      <c r="Q93" s="574">
        <v>0</v>
      </c>
    </row>
    <row r="94" spans="1:17" x14ac:dyDescent="0.25">
      <c r="A94" s="575">
        <f t="shared" si="5"/>
        <v>46934</v>
      </c>
      <c r="B94" s="83" t="str">
        <f t="shared" si="6"/>
        <v>Munson</v>
      </c>
      <c r="C94" s="588">
        <v>10</v>
      </c>
      <c r="D94" s="589">
        <v>6.2057310701807609</v>
      </c>
      <c r="E94" s="589">
        <v>80.031994578674698</v>
      </c>
      <c r="F94" s="589">
        <v>8.0031994578674706</v>
      </c>
      <c r="G94" s="589">
        <v>6.2057310701806694</v>
      </c>
      <c r="H94" s="589">
        <v>4.0719549885654294</v>
      </c>
      <c r="I94" s="589">
        <v>41.70032401275094</v>
      </c>
      <c r="J94" s="589">
        <v>4.6912863759791179</v>
      </c>
      <c r="K94" s="590">
        <v>49.957310085296633</v>
      </c>
      <c r="L94" s="571">
        <f t="shared" si="4"/>
        <v>0</v>
      </c>
      <c r="M94" s="571">
        <v>0</v>
      </c>
      <c r="N94" s="571">
        <v>0</v>
      </c>
      <c r="O94" s="582">
        <v>0</v>
      </c>
      <c r="P94" s="582">
        <v>0</v>
      </c>
      <c r="Q94" s="566">
        <v>0</v>
      </c>
    </row>
    <row r="95" spans="1:17" x14ac:dyDescent="0.25">
      <c r="A95" s="567">
        <f t="shared" si="5"/>
        <v>46965</v>
      </c>
      <c r="B95" s="577" t="str">
        <f t="shared" si="6"/>
        <v>Munson</v>
      </c>
      <c r="C95" s="591">
        <v>10</v>
      </c>
      <c r="D95" s="592">
        <v>6.3659853063719876</v>
      </c>
      <c r="E95" s="592">
        <v>82.166439771447273</v>
      </c>
      <c r="F95" s="592">
        <v>8.2166439771447273</v>
      </c>
      <c r="G95" s="592">
        <v>6.365985306371976</v>
      </c>
      <c r="H95" s="592">
        <v>4.1773122284886526</v>
      </c>
      <c r="I95" s="592">
        <v>42.816004381450071</v>
      </c>
      <c r="J95" s="592">
        <v>4.8168005974231631</v>
      </c>
      <c r="K95" s="484">
        <v>51.5404998679914</v>
      </c>
      <c r="L95" s="563">
        <f t="shared" si="4"/>
        <v>0</v>
      </c>
      <c r="M95" s="563">
        <v>0</v>
      </c>
      <c r="N95" s="563">
        <v>0</v>
      </c>
      <c r="O95" s="584">
        <v>0</v>
      </c>
      <c r="P95" s="584">
        <v>0</v>
      </c>
      <c r="Q95" s="574">
        <v>0</v>
      </c>
    </row>
    <row r="96" spans="1:17" x14ac:dyDescent="0.25">
      <c r="A96" s="575">
        <f t="shared" si="5"/>
        <v>46996</v>
      </c>
      <c r="B96" s="83" t="str">
        <f t="shared" si="6"/>
        <v>Munson</v>
      </c>
      <c r="C96" s="588">
        <v>10</v>
      </c>
      <c r="D96" s="589">
        <v>6.3194207796139059</v>
      </c>
      <c r="E96" s="589">
        <v>81.633405701734546</v>
      </c>
      <c r="F96" s="589">
        <v>8.1633405701734549</v>
      </c>
      <c r="G96" s="589">
        <v>6.3194207796138997</v>
      </c>
      <c r="H96" s="589">
        <v>4.1469560633509195</v>
      </c>
      <c r="I96" s="589">
        <v>42.54170573494283</v>
      </c>
      <c r="J96" s="589">
        <v>4.7859419973678792</v>
      </c>
      <c r="K96" s="590">
        <v>51.459819053348753</v>
      </c>
      <c r="L96" s="571">
        <f t="shared" si="4"/>
        <v>0</v>
      </c>
      <c r="M96" s="571">
        <v>0</v>
      </c>
      <c r="N96" s="571">
        <v>0</v>
      </c>
      <c r="O96" s="582">
        <v>0</v>
      </c>
      <c r="P96" s="582">
        <v>0</v>
      </c>
      <c r="Q96" s="566">
        <v>0</v>
      </c>
    </row>
    <row r="97" spans="1:17" x14ac:dyDescent="0.25">
      <c r="A97" s="567">
        <f t="shared" si="5"/>
        <v>47026</v>
      </c>
      <c r="B97" s="577" t="str">
        <f t="shared" si="6"/>
        <v>Munson</v>
      </c>
      <c r="C97" s="591">
        <v>10</v>
      </c>
      <c r="D97" s="592">
        <v>6.0719770436126614</v>
      </c>
      <c r="E97" s="592">
        <v>78.500893359253268</v>
      </c>
      <c r="F97" s="592">
        <v>7.8500893359253281</v>
      </c>
      <c r="G97" s="592">
        <v>6.0719770436126979</v>
      </c>
      <c r="H97" s="592">
        <v>3.9847648721745124</v>
      </c>
      <c r="I97" s="592">
        <v>40.912530849823405</v>
      </c>
      <c r="J97" s="592">
        <v>4.6026597712787911</v>
      </c>
      <c r="K97" s="484">
        <v>49.723036585356063</v>
      </c>
      <c r="L97" s="563">
        <f t="shared" si="4"/>
        <v>0</v>
      </c>
      <c r="M97" s="563">
        <v>0</v>
      </c>
      <c r="N97" s="563">
        <v>0</v>
      </c>
      <c r="O97" s="584">
        <v>0</v>
      </c>
      <c r="P97" s="584">
        <v>0</v>
      </c>
      <c r="Q97" s="574">
        <v>0</v>
      </c>
    </row>
    <row r="98" spans="1:17" x14ac:dyDescent="0.25">
      <c r="A98" s="575">
        <f t="shared" si="5"/>
        <v>47057</v>
      </c>
      <c r="B98" s="83" t="str">
        <f t="shared" si="6"/>
        <v>Munson</v>
      </c>
      <c r="C98" s="588">
        <v>10</v>
      </c>
      <c r="D98" s="589">
        <v>6.2300803667208378</v>
      </c>
      <c r="E98" s="589">
        <v>80.610170847988741</v>
      </c>
      <c r="F98" s="589">
        <v>8.0610170847988751</v>
      </c>
      <c r="G98" s="589">
        <v>6.2300803667208378</v>
      </c>
      <c r="H98" s="589">
        <v>4.0887093215179009</v>
      </c>
      <c r="I98" s="589">
        <v>42.015140817769137</v>
      </c>
      <c r="J98" s="589">
        <v>4.7267034300515354</v>
      </c>
      <c r="K98" s="590">
        <v>51.302425052442047</v>
      </c>
      <c r="L98" s="571">
        <f t="shared" si="4"/>
        <v>0</v>
      </c>
      <c r="M98" s="571">
        <v>0</v>
      </c>
      <c r="N98" s="571">
        <v>0</v>
      </c>
      <c r="O98" s="582">
        <v>0</v>
      </c>
      <c r="P98" s="582">
        <v>0</v>
      </c>
      <c r="Q98" s="566">
        <v>0</v>
      </c>
    </row>
    <row r="99" spans="1:17" x14ac:dyDescent="0.25">
      <c r="A99" s="567">
        <f t="shared" si="5"/>
        <v>47087</v>
      </c>
      <c r="B99" s="577" t="str">
        <f t="shared" si="6"/>
        <v>Munson</v>
      </c>
      <c r="C99" s="591">
        <v>10</v>
      </c>
      <c r="D99" s="592">
        <v>5.9869409233460607</v>
      </c>
      <c r="E99" s="592">
        <v>77.526624870804739</v>
      </c>
      <c r="F99" s="592">
        <v>7.7526624870804737</v>
      </c>
      <c r="G99" s="592">
        <v>5.9869409233460607</v>
      </c>
      <c r="H99" s="592">
        <v>3.9293178673605413</v>
      </c>
      <c r="I99" s="592">
        <v>40.411090890671773</v>
      </c>
      <c r="J99" s="592">
        <v>4.5462477860905572</v>
      </c>
      <c r="K99" s="484">
        <v>49.573205144781824</v>
      </c>
      <c r="L99" s="563">
        <f t="shared" si="4"/>
        <v>0</v>
      </c>
      <c r="M99" s="563">
        <v>0</v>
      </c>
      <c r="N99" s="563">
        <v>0</v>
      </c>
      <c r="O99" s="584">
        <v>0</v>
      </c>
      <c r="P99" s="584">
        <v>0</v>
      </c>
      <c r="Q99" s="574">
        <v>0</v>
      </c>
    </row>
    <row r="100" spans="1:17" x14ac:dyDescent="0.25">
      <c r="A100" s="575">
        <f t="shared" si="5"/>
        <v>47118</v>
      </c>
      <c r="B100" s="83" t="str">
        <f t="shared" si="6"/>
        <v>Munson</v>
      </c>
      <c r="C100" s="588">
        <v>10</v>
      </c>
      <c r="D100" s="589">
        <v>6.1436411636061399</v>
      </c>
      <c r="E100" s="589">
        <v>79.61949665298512</v>
      </c>
      <c r="F100" s="589">
        <v>7.9619496652985129</v>
      </c>
      <c r="G100" s="589">
        <v>6.1436411636061399</v>
      </c>
      <c r="H100" s="589">
        <v>4.0323410885067439</v>
      </c>
      <c r="I100" s="589">
        <v>41.505184212841172</v>
      </c>
      <c r="J100" s="589">
        <v>4.6693332645113195</v>
      </c>
      <c r="K100" s="590">
        <v>51.150100819135972</v>
      </c>
      <c r="L100" s="571">
        <f t="shared" si="4"/>
        <v>0</v>
      </c>
      <c r="M100" s="571">
        <v>0</v>
      </c>
      <c r="N100" s="571">
        <v>0</v>
      </c>
      <c r="O100" s="582">
        <v>0</v>
      </c>
      <c r="P100" s="582">
        <v>0</v>
      </c>
      <c r="Q100" s="566">
        <v>0</v>
      </c>
    </row>
    <row r="101" spans="1:17" x14ac:dyDescent="0.25">
      <c r="A101" s="567">
        <f t="shared" si="5"/>
        <v>47149</v>
      </c>
      <c r="B101" s="577" t="str">
        <f t="shared" si="6"/>
        <v>Munson</v>
      </c>
      <c r="C101" s="591">
        <v>10</v>
      </c>
      <c r="D101" s="592">
        <v>6.1007773581960993</v>
      </c>
      <c r="E101" s="592">
        <v>79.127995179124312</v>
      </c>
      <c r="F101" s="592">
        <v>7.9127995179124309</v>
      </c>
      <c r="G101" s="592">
        <v>6.1007773581960993</v>
      </c>
      <c r="H101" s="592">
        <v>4.0043815008528396</v>
      </c>
      <c r="I101" s="592">
        <v>41.252073496719007</v>
      </c>
      <c r="J101" s="592">
        <v>4.6408584840423552</v>
      </c>
      <c r="K101" s="484">
        <v>51.075757173538207</v>
      </c>
      <c r="L101" s="563">
        <f t="shared" si="4"/>
        <v>0</v>
      </c>
      <c r="M101" s="563">
        <v>0</v>
      </c>
      <c r="N101" s="563">
        <v>0</v>
      </c>
      <c r="O101" s="584">
        <v>0</v>
      </c>
      <c r="P101" s="584">
        <v>0</v>
      </c>
      <c r="Q101" s="574">
        <v>0</v>
      </c>
    </row>
    <row r="102" spans="1:17" x14ac:dyDescent="0.25">
      <c r="A102" s="575">
        <f t="shared" si="5"/>
        <v>47177</v>
      </c>
      <c r="B102" s="83" t="str">
        <f t="shared" si="6"/>
        <v>Munson</v>
      </c>
      <c r="C102" s="588">
        <v>10</v>
      </c>
      <c r="D102" s="589">
        <v>5.4741138760939894</v>
      </c>
      <c r="E102" s="589">
        <v>71.054473994582224</v>
      </c>
      <c r="F102" s="589">
        <v>7.1054473994582219</v>
      </c>
      <c r="G102" s="589">
        <v>5.4741138760939894</v>
      </c>
      <c r="H102" s="589">
        <v>3.5932098246160917</v>
      </c>
      <c r="I102" s="589">
        <v>37.045827567504119</v>
      </c>
      <c r="J102" s="589">
        <v>4.1676556767213118</v>
      </c>
      <c r="K102" s="590">
        <v>46.066855543036212</v>
      </c>
      <c r="L102" s="571">
        <f t="shared" si="4"/>
        <v>0</v>
      </c>
      <c r="M102" s="571">
        <v>0</v>
      </c>
      <c r="N102" s="571">
        <v>0</v>
      </c>
      <c r="O102" s="582">
        <v>0</v>
      </c>
      <c r="P102" s="582">
        <v>0</v>
      </c>
      <c r="Q102" s="566">
        <v>0</v>
      </c>
    </row>
    <row r="103" spans="1:17" x14ac:dyDescent="0.25">
      <c r="A103" s="567">
        <f t="shared" si="5"/>
        <v>47208</v>
      </c>
      <c r="B103" s="577" t="str">
        <f t="shared" si="6"/>
        <v>Munson</v>
      </c>
      <c r="C103" s="591">
        <v>10</v>
      </c>
      <c r="D103" s="592">
        <v>6.0210973970329462</v>
      </c>
      <c r="E103" s="592">
        <v>78.213914142029253</v>
      </c>
      <c r="F103" s="592">
        <v>7.8213914142029264</v>
      </c>
      <c r="G103" s="592">
        <v>6.0210973970329462</v>
      </c>
      <c r="H103" s="592">
        <v>3.9524148974540423</v>
      </c>
      <c r="I103" s="592">
        <v>40.781543382980431</v>
      </c>
      <c r="J103" s="592">
        <v>4.5879238737704435</v>
      </c>
      <c r="K103" s="484">
        <v>50.930563893870307</v>
      </c>
      <c r="L103" s="563">
        <f t="shared" si="4"/>
        <v>0</v>
      </c>
      <c r="M103" s="563">
        <v>0</v>
      </c>
      <c r="N103" s="563">
        <v>0</v>
      </c>
      <c r="O103" s="584">
        <v>0</v>
      </c>
      <c r="P103" s="584">
        <v>0</v>
      </c>
      <c r="Q103" s="574">
        <v>0</v>
      </c>
    </row>
    <row r="104" spans="1:17" x14ac:dyDescent="0.25">
      <c r="A104" s="575">
        <f t="shared" si="5"/>
        <v>47238</v>
      </c>
      <c r="B104" s="83" t="str">
        <f t="shared" si="6"/>
        <v>Munson</v>
      </c>
      <c r="C104" s="588">
        <v>10</v>
      </c>
      <c r="D104" s="589">
        <v>5.7879191339846843</v>
      </c>
      <c r="E104" s="589">
        <v>75.24386037460313</v>
      </c>
      <c r="F104" s="589">
        <v>7.5243860374603138</v>
      </c>
      <c r="G104" s="589">
        <v>5.7879191339846843</v>
      </c>
      <c r="H104" s="589">
        <v>3.7995058437308504</v>
      </c>
      <c r="I104" s="589">
        <v>39.235756150892527</v>
      </c>
      <c r="J104" s="589">
        <v>4.4140227814459259</v>
      </c>
      <c r="K104" s="590">
        <v>49.219021429764602</v>
      </c>
      <c r="L104" s="571">
        <f t="shared" si="4"/>
        <v>0</v>
      </c>
      <c r="M104" s="571">
        <v>0</v>
      </c>
      <c r="N104" s="571">
        <v>0</v>
      </c>
      <c r="O104" s="582">
        <v>0</v>
      </c>
      <c r="P104" s="582">
        <v>0</v>
      </c>
      <c r="Q104" s="566">
        <v>0</v>
      </c>
    </row>
    <row r="105" spans="1:17" x14ac:dyDescent="0.25">
      <c r="A105" s="567">
        <f t="shared" si="5"/>
        <v>47269</v>
      </c>
      <c r="B105" s="577" t="str">
        <f t="shared" si="6"/>
        <v>Munson</v>
      </c>
      <c r="C105" s="591">
        <v>10</v>
      </c>
      <c r="D105" s="592">
        <v>5.9412285617732357</v>
      </c>
      <c r="E105" s="592">
        <v>77.297116721198222</v>
      </c>
      <c r="F105" s="592">
        <v>7.7297116721198229</v>
      </c>
      <c r="G105" s="592">
        <v>5.9412285617732357</v>
      </c>
      <c r="H105" s="592">
        <v>3.9003031403802559</v>
      </c>
      <c r="I105" s="592">
        <v>40.309288234012051</v>
      </c>
      <c r="J105" s="592">
        <v>4.5347950459579174</v>
      </c>
      <c r="K105" s="484">
        <v>50.78983512155633</v>
      </c>
      <c r="L105" s="563">
        <f t="shared" si="4"/>
        <v>0</v>
      </c>
      <c r="M105" s="563">
        <v>0</v>
      </c>
      <c r="N105" s="563">
        <v>0</v>
      </c>
      <c r="O105" s="584">
        <v>0</v>
      </c>
      <c r="P105" s="584">
        <v>0</v>
      </c>
      <c r="Q105" s="574">
        <v>0</v>
      </c>
    </row>
    <row r="106" spans="1:17" x14ac:dyDescent="0.25">
      <c r="A106" s="575">
        <f t="shared" si="5"/>
        <v>47299</v>
      </c>
      <c r="B106" s="83" t="str">
        <f t="shared" si="6"/>
        <v>Munson</v>
      </c>
      <c r="C106" s="588">
        <v>10</v>
      </c>
      <c r="D106" s="589">
        <v>5.711837418961875</v>
      </c>
      <c r="E106" s="589">
        <v>74.370565149184401</v>
      </c>
      <c r="F106" s="589">
        <v>7.4370565149184404</v>
      </c>
      <c r="G106" s="589">
        <v>5.711837418961875</v>
      </c>
      <c r="H106" s="589">
        <v>3.7498600767378751</v>
      </c>
      <c r="I106" s="589">
        <v>38.785854794572757</v>
      </c>
      <c r="J106" s="589">
        <v>4.3634087781181874</v>
      </c>
      <c r="K106" s="590">
        <v>49.084911909605331</v>
      </c>
      <c r="L106" s="571">
        <f t="shared" si="4"/>
        <v>0</v>
      </c>
      <c r="M106" s="571">
        <v>0</v>
      </c>
      <c r="N106" s="571">
        <v>0</v>
      </c>
      <c r="O106" s="582">
        <v>0</v>
      </c>
      <c r="P106" s="582">
        <v>0</v>
      </c>
      <c r="Q106" s="566">
        <v>0</v>
      </c>
    </row>
    <row r="107" spans="1:17" x14ac:dyDescent="0.25">
      <c r="A107" s="567">
        <f t="shared" si="5"/>
        <v>47330</v>
      </c>
      <c r="B107" s="577" t="str">
        <f t="shared" si="6"/>
        <v>Munson</v>
      </c>
      <c r="C107" s="591">
        <v>10</v>
      </c>
      <c r="D107" s="592">
        <v>5.8638720052080568</v>
      </c>
      <c r="E107" s="592">
        <v>76.409830035277295</v>
      </c>
      <c r="F107" s="592">
        <v>7.6409830035277304</v>
      </c>
      <c r="G107" s="592">
        <v>5.8638720052080568</v>
      </c>
      <c r="H107" s="592">
        <v>3.8498206845913603</v>
      </c>
      <c r="I107" s="592">
        <v>39.852128401601384</v>
      </c>
      <c r="J107" s="592">
        <v>4.4833643428635606</v>
      </c>
      <c r="K107" s="484">
        <v>50.65334426327756</v>
      </c>
      <c r="L107" s="563">
        <f t="shared" si="4"/>
        <v>0</v>
      </c>
      <c r="M107" s="563">
        <v>0</v>
      </c>
      <c r="N107" s="563">
        <v>0</v>
      </c>
      <c r="O107" s="584">
        <v>0</v>
      </c>
      <c r="P107" s="584">
        <v>0</v>
      </c>
      <c r="Q107" s="574">
        <v>0</v>
      </c>
    </row>
    <row r="108" spans="1:17" x14ac:dyDescent="0.25">
      <c r="A108" s="575">
        <f t="shared" si="5"/>
        <v>47361</v>
      </c>
      <c r="B108" s="83" t="str">
        <f t="shared" si="6"/>
        <v>Munson</v>
      </c>
      <c r="C108" s="588">
        <v>10</v>
      </c>
      <c r="D108" s="589">
        <v>5.8253906269559979</v>
      </c>
      <c r="E108" s="589">
        <v>75.967324656880947</v>
      </c>
      <c r="F108" s="589">
        <v>7.5967324656880946</v>
      </c>
      <c r="G108" s="589">
        <v>5.8253906269559979</v>
      </c>
      <c r="H108" s="589">
        <v>3.8247012695581013</v>
      </c>
      <c r="I108" s="589">
        <v>39.624025150383162</v>
      </c>
      <c r="J108" s="589">
        <v>4.4577029410521414</v>
      </c>
      <c r="K108" s="590">
        <v>50.586595195569494</v>
      </c>
      <c r="L108" s="571">
        <f t="shared" si="4"/>
        <v>0</v>
      </c>
      <c r="M108" s="571">
        <v>0</v>
      </c>
      <c r="N108" s="571">
        <v>0</v>
      </c>
      <c r="O108" s="582">
        <v>0</v>
      </c>
      <c r="P108" s="582">
        <v>0</v>
      </c>
      <c r="Q108" s="566">
        <v>0</v>
      </c>
    </row>
    <row r="109" spans="1:17" x14ac:dyDescent="0.25">
      <c r="A109" s="567">
        <f t="shared" si="5"/>
        <v>47391</v>
      </c>
      <c r="B109" s="577" t="str">
        <f t="shared" si="6"/>
        <v>Munson</v>
      </c>
      <c r="C109" s="591">
        <v>10</v>
      </c>
      <c r="D109" s="592">
        <v>5.6013688946916949</v>
      </c>
      <c r="E109" s="592">
        <v>73.101213987678932</v>
      </c>
      <c r="F109" s="592">
        <v>7.310121398767893</v>
      </c>
      <c r="G109" s="592">
        <v>5.6013688946916949</v>
      </c>
      <c r="H109" s="592">
        <v>3.6777546214943073</v>
      </c>
      <c r="I109" s="592">
        <v>38.131627401393182</v>
      </c>
      <c r="J109" s="592">
        <v>4.2898080229064082</v>
      </c>
      <c r="K109" s="484">
        <v>48.891099863554309</v>
      </c>
      <c r="L109" s="563">
        <f t="shared" si="4"/>
        <v>0</v>
      </c>
      <c r="M109" s="563">
        <v>0</v>
      </c>
      <c r="N109" s="563">
        <v>0</v>
      </c>
      <c r="O109" s="584">
        <v>0</v>
      </c>
      <c r="P109" s="584">
        <v>0</v>
      </c>
      <c r="Q109" s="574">
        <v>0</v>
      </c>
    </row>
    <row r="110" spans="1:17" x14ac:dyDescent="0.25">
      <c r="A110" s="575">
        <f t="shared" si="5"/>
        <v>47422</v>
      </c>
      <c r="B110" s="83" t="str">
        <f t="shared" si="6"/>
        <v>Munson</v>
      </c>
      <c r="C110" s="588">
        <v>10</v>
      </c>
      <c r="D110" s="589">
        <v>5.7513100596161912</v>
      </c>
      <c r="E110" s="589">
        <v>75.114346349414134</v>
      </c>
      <c r="F110" s="589">
        <v>7.5114346349414136</v>
      </c>
      <c r="G110" s="589">
        <v>5.7513100596161912</v>
      </c>
      <c r="H110" s="589">
        <v>3.7763403576551386</v>
      </c>
      <c r="I110" s="589">
        <v>39.184304747542072</v>
      </c>
      <c r="J110" s="589">
        <v>4.4082342556434213</v>
      </c>
      <c r="K110" s="590">
        <v>50.455948066109116</v>
      </c>
      <c r="L110" s="571">
        <f t="shared" si="4"/>
        <v>0</v>
      </c>
      <c r="M110" s="571">
        <v>0</v>
      </c>
      <c r="N110" s="571">
        <v>0</v>
      </c>
      <c r="O110" s="582">
        <v>0</v>
      </c>
      <c r="P110" s="582">
        <v>0</v>
      </c>
      <c r="Q110" s="566">
        <v>0</v>
      </c>
    </row>
    <row r="111" spans="1:17" x14ac:dyDescent="0.25">
      <c r="A111" s="567">
        <f t="shared" si="5"/>
        <v>47452</v>
      </c>
      <c r="B111" s="577" t="str">
        <f t="shared" si="6"/>
        <v>Munson</v>
      </c>
      <c r="C111" s="591">
        <v>10</v>
      </c>
      <c r="D111" s="592">
        <v>5.5307023235987334</v>
      </c>
      <c r="E111" s="592">
        <v>72.286846395630846</v>
      </c>
      <c r="F111" s="592">
        <v>7.2286846395630846</v>
      </c>
      <c r="G111" s="592">
        <v>5.5307023235987334</v>
      </c>
      <c r="H111" s="592">
        <v>3.6316173543611816</v>
      </c>
      <c r="I111" s="592">
        <v>37.711737326517827</v>
      </c>
      <c r="J111" s="592">
        <v>4.2425705913206349</v>
      </c>
      <c r="K111" s="484">
        <v>48.766458426023789</v>
      </c>
      <c r="L111" s="563">
        <f t="shared" si="4"/>
        <v>0</v>
      </c>
      <c r="M111" s="563">
        <v>0</v>
      </c>
      <c r="N111" s="563">
        <v>0</v>
      </c>
      <c r="O111" s="584">
        <v>0</v>
      </c>
      <c r="P111" s="584">
        <v>0</v>
      </c>
      <c r="Q111" s="574">
        <v>0</v>
      </c>
    </row>
    <row r="112" spans="1:17" x14ac:dyDescent="0.25">
      <c r="A112" s="575">
        <f t="shared" si="5"/>
        <v>47483</v>
      </c>
      <c r="B112" s="83" t="str">
        <f t="shared" si="6"/>
        <v>Munson</v>
      </c>
      <c r="C112" s="588">
        <v>10</v>
      </c>
      <c r="D112" s="589">
        <v>5.6793218821061648</v>
      </c>
      <c r="E112" s="589">
        <v>74.284041521213055</v>
      </c>
      <c r="F112" s="589">
        <v>7.4284041521213062</v>
      </c>
      <c r="G112" s="589">
        <v>5.6793218821061648</v>
      </c>
      <c r="H112" s="589">
        <v>3.7293351586847048</v>
      </c>
      <c r="I112" s="589">
        <v>38.7561238314184</v>
      </c>
      <c r="J112" s="589">
        <v>4.3600640271433715</v>
      </c>
      <c r="K112" s="590">
        <v>50.328958996722569</v>
      </c>
      <c r="L112" s="571">
        <f t="shared" si="4"/>
        <v>0</v>
      </c>
      <c r="M112" s="571">
        <v>0</v>
      </c>
      <c r="N112" s="571">
        <v>0</v>
      </c>
      <c r="O112" s="582">
        <v>0</v>
      </c>
      <c r="P112" s="582">
        <v>0</v>
      </c>
      <c r="Q112" s="566">
        <v>0</v>
      </c>
    </row>
    <row r="113" spans="1:17" x14ac:dyDescent="0.25">
      <c r="A113" s="567">
        <f t="shared" si="5"/>
        <v>47514</v>
      </c>
      <c r="B113" s="577" t="str">
        <f t="shared" si="6"/>
        <v>Munson</v>
      </c>
      <c r="C113" s="591">
        <v>10</v>
      </c>
      <c r="D113" s="592">
        <v>5.6435091158830266</v>
      </c>
      <c r="E113" s="592">
        <v>73.870452963141034</v>
      </c>
      <c r="F113" s="592">
        <v>7.3870452963141044</v>
      </c>
      <c r="G113" s="592">
        <v>5.6435091158830266</v>
      </c>
      <c r="H113" s="592">
        <v>3.7059451208766969</v>
      </c>
      <c r="I113" s="592">
        <v>38.542746423968232</v>
      </c>
      <c r="J113" s="592">
        <v>4.3360590677522808</v>
      </c>
      <c r="K113" s="484">
        <v>50.266783464933702</v>
      </c>
      <c r="L113" s="563">
        <f t="shared" si="4"/>
        <v>0</v>
      </c>
      <c r="M113" s="563">
        <v>0</v>
      </c>
      <c r="N113" s="563">
        <v>0</v>
      </c>
      <c r="O113" s="584">
        <v>0</v>
      </c>
      <c r="P113" s="584">
        <v>0</v>
      </c>
      <c r="Q113" s="574">
        <v>0</v>
      </c>
    </row>
    <row r="114" spans="1:17" x14ac:dyDescent="0.25">
      <c r="A114" s="575">
        <f t="shared" si="5"/>
        <v>47542</v>
      </c>
      <c r="B114" s="83" t="str">
        <f t="shared" si="6"/>
        <v>Munson</v>
      </c>
      <c r="C114" s="588">
        <v>10</v>
      </c>
      <c r="D114" s="589">
        <v>5.0670083717826282</v>
      </c>
      <c r="E114" s="589">
        <v>66.370967582106474</v>
      </c>
      <c r="F114" s="589">
        <v>6.6370967582106477</v>
      </c>
      <c r="G114" s="589">
        <v>5.0670083717826282</v>
      </c>
      <c r="H114" s="589">
        <v>3.3274834835021756</v>
      </c>
      <c r="I114" s="589">
        <v>34.631930865954288</v>
      </c>
      <c r="J114" s="589">
        <v>3.8960922712577184</v>
      </c>
      <c r="K114" s="590">
        <v>45.346870142886523</v>
      </c>
      <c r="L114" s="571">
        <f t="shared" si="4"/>
        <v>0</v>
      </c>
      <c r="M114" s="571">
        <v>0</v>
      </c>
      <c r="N114" s="571">
        <v>0</v>
      </c>
      <c r="O114" s="582">
        <v>0</v>
      </c>
      <c r="P114" s="582">
        <v>0</v>
      </c>
      <c r="Q114" s="566">
        <v>0</v>
      </c>
    </row>
    <row r="115" spans="1:17" x14ac:dyDescent="0.25">
      <c r="A115" s="567">
        <f t="shared" si="5"/>
        <v>47573</v>
      </c>
      <c r="B115" s="577" t="str">
        <f t="shared" si="6"/>
        <v>Munson</v>
      </c>
      <c r="C115" s="591">
        <v>10</v>
      </c>
      <c r="D115" s="592">
        <v>5.5767879425766314</v>
      </c>
      <c r="E115" s="592">
        <v>73.099784820661114</v>
      </c>
      <c r="F115" s="592">
        <v>7.3099784820661116</v>
      </c>
      <c r="G115" s="592">
        <v>5.5767879425766314</v>
      </c>
      <c r="H115" s="592">
        <v>3.6623737118734923</v>
      </c>
      <c r="I115" s="592">
        <v>38.145284442838779</v>
      </c>
      <c r="J115" s="592">
        <v>4.2913445975615536</v>
      </c>
      <c r="K115" s="484">
        <v>50.144972989433697</v>
      </c>
      <c r="L115" s="563">
        <f t="shared" si="4"/>
        <v>0</v>
      </c>
      <c r="M115" s="563">
        <v>0</v>
      </c>
      <c r="N115" s="563">
        <v>0</v>
      </c>
      <c r="O115" s="584">
        <v>0</v>
      </c>
      <c r="P115" s="584">
        <v>0</v>
      </c>
      <c r="Q115" s="574">
        <v>0</v>
      </c>
    </row>
    <row r="116" spans="1:17" x14ac:dyDescent="0.25">
      <c r="A116" s="575">
        <f t="shared" si="5"/>
        <v>47603</v>
      </c>
      <c r="B116" s="83" t="str">
        <f t="shared" si="6"/>
        <v>Munson</v>
      </c>
      <c r="C116" s="588">
        <v>10</v>
      </c>
      <c r="D116" s="589">
        <v>5.364138144079897</v>
      </c>
      <c r="E116" s="589">
        <v>70.362343409390974</v>
      </c>
      <c r="F116" s="589">
        <v>7.0362343409390977</v>
      </c>
      <c r="G116" s="589">
        <v>5.364138144079897</v>
      </c>
      <c r="H116" s="589">
        <v>3.5228362307314067</v>
      </c>
      <c r="I116" s="589">
        <v>36.719001617677264</v>
      </c>
      <c r="J116" s="589">
        <v>4.1308877854118293</v>
      </c>
      <c r="K116" s="590">
        <v>48.469624232241976</v>
      </c>
      <c r="L116" s="571">
        <f t="shared" si="4"/>
        <v>0</v>
      </c>
      <c r="M116" s="571">
        <v>0</v>
      </c>
      <c r="N116" s="571">
        <v>0</v>
      </c>
      <c r="O116" s="582">
        <v>0</v>
      </c>
      <c r="P116" s="582">
        <v>0</v>
      </c>
      <c r="Q116" s="566">
        <v>0</v>
      </c>
    </row>
    <row r="117" spans="1:17" x14ac:dyDescent="0.25">
      <c r="A117" s="567">
        <f t="shared" si="5"/>
        <v>47634</v>
      </c>
      <c r="B117" s="577" t="str">
        <f t="shared" si="6"/>
        <v>Munson</v>
      </c>
      <c r="C117" s="591">
        <v>10</v>
      </c>
      <c r="D117" s="592">
        <v>5.5095454988675456</v>
      </c>
      <c r="E117" s="592">
        <v>72.320423090003118</v>
      </c>
      <c r="F117" s="592">
        <v>7.2320423090003114</v>
      </c>
      <c r="G117" s="592">
        <v>5.5095454988675456</v>
      </c>
      <c r="H117" s="592">
        <v>3.6184450391272152</v>
      </c>
      <c r="I117" s="592">
        <v>37.743045617682213</v>
      </c>
      <c r="J117" s="592">
        <v>4.2460926216196295</v>
      </c>
      <c r="K117" s="484">
        <v>50.026364231812337</v>
      </c>
      <c r="L117" s="563">
        <f t="shared" si="4"/>
        <v>0</v>
      </c>
      <c r="M117" s="563">
        <v>0</v>
      </c>
      <c r="N117" s="563">
        <v>0</v>
      </c>
      <c r="O117" s="584">
        <v>0</v>
      </c>
      <c r="P117" s="584">
        <v>0</v>
      </c>
      <c r="Q117" s="574">
        <v>0</v>
      </c>
    </row>
    <row r="118" spans="1:17" x14ac:dyDescent="0.25">
      <c r="A118" s="575">
        <f t="shared" si="5"/>
        <v>47664</v>
      </c>
      <c r="B118" s="83" t="str">
        <f t="shared" si="6"/>
        <v>Munson</v>
      </c>
      <c r="C118" s="588">
        <v>10</v>
      </c>
      <c r="D118" s="589">
        <v>5.2999178408537757</v>
      </c>
      <c r="E118" s="589">
        <v>69.617074117219616</v>
      </c>
      <c r="F118" s="589">
        <v>6.9617074117219619</v>
      </c>
      <c r="G118" s="589">
        <v>5.2999178408537757</v>
      </c>
      <c r="H118" s="589">
        <v>3.4808779832987415</v>
      </c>
      <c r="I118" s="589">
        <v>36.334296161589663</v>
      </c>
      <c r="J118" s="589">
        <v>4.0876084618355746</v>
      </c>
      <c r="K118" s="590">
        <v>48.356333562951349</v>
      </c>
      <c r="L118" s="571">
        <f t="shared" si="4"/>
        <v>0</v>
      </c>
      <c r="M118" s="571">
        <v>0</v>
      </c>
      <c r="N118" s="571">
        <v>0</v>
      </c>
      <c r="O118" s="582">
        <v>0</v>
      </c>
      <c r="P118" s="582">
        <v>0</v>
      </c>
      <c r="Q118" s="566">
        <v>0</v>
      </c>
    </row>
    <row r="119" spans="1:17" x14ac:dyDescent="0.25">
      <c r="A119" s="567">
        <f t="shared" si="5"/>
        <v>47695</v>
      </c>
      <c r="B119" s="577" t="str">
        <f t="shared" si="6"/>
        <v>Munson</v>
      </c>
      <c r="C119" s="591">
        <v>10</v>
      </c>
      <c r="D119" s="592">
        <v>5.4440469558115634</v>
      </c>
      <c r="E119" s="592">
        <v>71.559372020033194</v>
      </c>
      <c r="F119" s="592">
        <v>7.1559372020033187</v>
      </c>
      <c r="G119" s="592">
        <v>5.4440469558115572</v>
      </c>
      <c r="H119" s="592">
        <v>3.5756477251203629</v>
      </c>
      <c r="I119" s="592">
        <v>37.350132803874743</v>
      </c>
      <c r="J119" s="592">
        <v>4.2018900565048396</v>
      </c>
      <c r="K119" s="484">
        <v>49.910805725298438</v>
      </c>
      <c r="L119" s="563">
        <f t="shared" si="4"/>
        <v>0</v>
      </c>
      <c r="M119" s="563">
        <v>0</v>
      </c>
      <c r="N119" s="563">
        <v>0</v>
      </c>
      <c r="O119" s="584">
        <v>0</v>
      </c>
      <c r="P119" s="584">
        <v>0</v>
      </c>
      <c r="Q119" s="574">
        <v>0</v>
      </c>
    </row>
    <row r="120" spans="1:17" x14ac:dyDescent="0.25">
      <c r="A120" s="575">
        <f t="shared" si="5"/>
        <v>47726</v>
      </c>
      <c r="B120" s="83" t="str">
        <f t="shared" si="6"/>
        <v>Munson</v>
      </c>
      <c r="C120" s="588">
        <v>10</v>
      </c>
      <c r="D120" s="589">
        <v>5.4114054230787403</v>
      </c>
      <c r="E120" s="589">
        <v>71.179389322477846</v>
      </c>
      <c r="F120" s="589">
        <v>7.1179389322477844</v>
      </c>
      <c r="G120" s="589">
        <v>5.4114054230787403</v>
      </c>
      <c r="H120" s="589">
        <v>3.5543147068945866</v>
      </c>
      <c r="I120" s="589">
        <v>37.153877336416365</v>
      </c>
      <c r="J120" s="589">
        <v>4.1798112071000251</v>
      </c>
      <c r="K120" s="590">
        <v>49.854128388756209</v>
      </c>
      <c r="L120" s="571">
        <f t="shared" si="4"/>
        <v>0</v>
      </c>
      <c r="M120" s="571">
        <v>0</v>
      </c>
      <c r="N120" s="571">
        <v>0</v>
      </c>
      <c r="O120" s="582">
        <v>0</v>
      </c>
      <c r="P120" s="582">
        <v>0</v>
      </c>
      <c r="Q120" s="566">
        <v>0</v>
      </c>
    </row>
    <row r="121" spans="1:17" x14ac:dyDescent="0.25">
      <c r="A121" s="567">
        <f t="shared" si="5"/>
        <v>47756</v>
      </c>
      <c r="B121" s="577" t="str">
        <f t="shared" si="6"/>
        <v>Munson</v>
      </c>
      <c r="C121" s="591">
        <v>10</v>
      </c>
      <c r="D121" s="592">
        <v>5.2061971316350135</v>
      </c>
      <c r="E121" s="592">
        <v>68.52607593487707</v>
      </c>
      <c r="F121" s="592">
        <v>6.8526075934877069</v>
      </c>
      <c r="G121" s="592">
        <v>5.2061971316350135</v>
      </c>
      <c r="H121" s="592">
        <v>3.4196300964465594</v>
      </c>
      <c r="I121" s="592">
        <v>35.770880579721876</v>
      </c>
      <c r="J121" s="592">
        <v>4.0242241530287375</v>
      </c>
      <c r="K121" s="484">
        <v>48.191777178111835</v>
      </c>
      <c r="L121" s="563">
        <f t="shared" si="4"/>
        <v>0</v>
      </c>
      <c r="M121" s="563">
        <v>0</v>
      </c>
      <c r="N121" s="563">
        <v>0</v>
      </c>
      <c r="O121" s="584">
        <v>0</v>
      </c>
      <c r="P121" s="584">
        <v>0</v>
      </c>
      <c r="Q121" s="574">
        <v>0</v>
      </c>
    </row>
    <row r="122" spans="1:17" x14ac:dyDescent="0.25">
      <c r="A122" s="575">
        <f t="shared" si="5"/>
        <v>47787</v>
      </c>
      <c r="B122" s="83" t="str">
        <f t="shared" si="6"/>
        <v>Munson</v>
      </c>
      <c r="C122" s="588">
        <v>10</v>
      </c>
      <c r="D122" s="589">
        <v>5.3484628033780979</v>
      </c>
      <c r="E122" s="589">
        <v>70.445316479272151</v>
      </c>
      <c r="F122" s="589">
        <v>7.0445316479272151</v>
      </c>
      <c r="G122" s="589">
        <v>5.3484628033780979</v>
      </c>
      <c r="H122" s="589">
        <v>3.5131767883860254</v>
      </c>
      <c r="I122" s="589">
        <v>36.774724865074269</v>
      </c>
      <c r="J122" s="589">
        <v>4.1371566655873782</v>
      </c>
      <c r="K122" s="590">
        <v>49.742896273261628</v>
      </c>
      <c r="L122" s="571">
        <f t="shared" si="4"/>
        <v>0</v>
      </c>
      <c r="M122" s="571">
        <v>0</v>
      </c>
      <c r="N122" s="571">
        <v>0</v>
      </c>
      <c r="O122" s="582">
        <v>0</v>
      </c>
      <c r="P122" s="582">
        <v>0</v>
      </c>
      <c r="Q122" s="566">
        <v>0</v>
      </c>
    </row>
    <row r="123" spans="1:17" x14ac:dyDescent="0.25">
      <c r="A123" s="567">
        <f t="shared" si="5"/>
        <v>47817</v>
      </c>
      <c r="B123" s="577" t="str">
        <f t="shared" si="6"/>
        <v>Munson</v>
      </c>
      <c r="C123" s="591">
        <v>10</v>
      </c>
      <c r="D123" s="592">
        <v>5.1460297458986872</v>
      </c>
      <c r="E123" s="592">
        <v>67.823851602353244</v>
      </c>
      <c r="F123" s="592">
        <v>6.7823851602353242</v>
      </c>
      <c r="G123" s="592">
        <v>5.1460297458986872</v>
      </c>
      <c r="H123" s="592">
        <v>3.3803027511335713</v>
      </c>
      <c r="I123" s="592">
        <v>35.408126343380019</v>
      </c>
      <c r="J123" s="592">
        <v>3.9834144512963854</v>
      </c>
      <c r="K123" s="484">
        <v>48.085434060347708</v>
      </c>
      <c r="L123" s="563">
        <f t="shared" si="4"/>
        <v>0</v>
      </c>
      <c r="M123" s="563">
        <v>0</v>
      </c>
      <c r="N123" s="563">
        <v>0</v>
      </c>
      <c r="O123" s="584">
        <v>0</v>
      </c>
      <c r="P123" s="584">
        <v>0</v>
      </c>
      <c r="Q123" s="574">
        <v>0</v>
      </c>
    </row>
    <row r="124" spans="1:17" x14ac:dyDescent="0.25">
      <c r="A124" s="575">
        <f t="shared" si="5"/>
        <v>47848</v>
      </c>
      <c r="B124" s="83" t="str">
        <f t="shared" si="6"/>
        <v>Munson</v>
      </c>
      <c r="C124" s="588">
        <v>10</v>
      </c>
      <c r="D124" s="589">
        <v>5.286999031373468</v>
      </c>
      <c r="E124" s="589">
        <v>69.7270898256956</v>
      </c>
      <c r="F124" s="589">
        <v>6.9727089825695598</v>
      </c>
      <c r="G124" s="589">
        <v>5.286999031373468</v>
      </c>
      <c r="H124" s="589">
        <v>3.4729987598926999</v>
      </c>
      <c r="I124" s="589">
        <v>36.403649192854132</v>
      </c>
      <c r="J124" s="589">
        <v>4.0954107324637317</v>
      </c>
      <c r="K124" s="590">
        <v>49.634304307736848</v>
      </c>
      <c r="L124" s="571">
        <f t="shared" si="4"/>
        <v>0</v>
      </c>
      <c r="M124" s="571">
        <v>0</v>
      </c>
      <c r="N124" s="571">
        <v>0</v>
      </c>
      <c r="O124" s="582">
        <v>0</v>
      </c>
      <c r="P124" s="582">
        <v>0</v>
      </c>
      <c r="Q124" s="566">
        <v>0</v>
      </c>
    </row>
    <row r="125" spans="1:17" x14ac:dyDescent="0.25">
      <c r="A125" s="567">
        <f t="shared" si="5"/>
        <v>47879</v>
      </c>
      <c r="B125" s="577" t="str">
        <f t="shared" si="6"/>
        <v>Munson</v>
      </c>
      <c r="C125" s="591">
        <v>10</v>
      </c>
      <c r="D125" s="592">
        <v>5.2562888957261276</v>
      </c>
      <c r="E125" s="592">
        <v>69.367274194606566</v>
      </c>
      <c r="F125" s="592">
        <v>6.9367274194606567</v>
      </c>
      <c r="G125" s="592">
        <v>5.2562888957261276</v>
      </c>
      <c r="H125" s="592">
        <v>3.4529200960501449</v>
      </c>
      <c r="I125" s="592">
        <v>36.217675190314722</v>
      </c>
      <c r="J125" s="592">
        <v>4.0744886518242236</v>
      </c>
      <c r="K125" s="484">
        <v>49.580946658385429</v>
      </c>
      <c r="L125" s="563">
        <f t="shared" si="4"/>
        <v>0</v>
      </c>
      <c r="M125" s="563">
        <v>0</v>
      </c>
      <c r="N125" s="563">
        <v>0</v>
      </c>
      <c r="O125" s="584">
        <v>0</v>
      </c>
      <c r="P125" s="584">
        <v>0</v>
      </c>
      <c r="Q125" s="574">
        <v>0</v>
      </c>
    </row>
    <row r="126" spans="1:17" x14ac:dyDescent="0.25">
      <c r="A126" s="575">
        <f t="shared" si="5"/>
        <v>47907</v>
      </c>
      <c r="B126" s="83" t="str">
        <f t="shared" si="6"/>
        <v>Munson</v>
      </c>
      <c r="C126" s="588">
        <v>10</v>
      </c>
      <c r="D126" s="589">
        <v>4.7215180887156443</v>
      </c>
      <c r="E126" s="589">
        <v>62.348119299579288</v>
      </c>
      <c r="F126" s="589">
        <v>6.234811929957929</v>
      </c>
      <c r="G126" s="589">
        <v>4.7215180887156443</v>
      </c>
      <c r="H126" s="589">
        <v>3.1017063386097004</v>
      </c>
      <c r="I126" s="589">
        <v>32.554539492598209</v>
      </c>
      <c r="J126" s="589">
        <v>3.6623856960542867</v>
      </c>
      <c r="K126" s="590">
        <v>44.735146718878497</v>
      </c>
      <c r="L126" s="571">
        <f t="shared" si="4"/>
        <v>0</v>
      </c>
      <c r="M126" s="571">
        <v>0</v>
      </c>
      <c r="N126" s="571">
        <v>0</v>
      </c>
      <c r="O126" s="582">
        <v>0</v>
      </c>
      <c r="P126" s="582">
        <v>0</v>
      </c>
      <c r="Q126" s="566">
        <v>0</v>
      </c>
    </row>
    <row r="127" spans="1:17" x14ac:dyDescent="0.25">
      <c r="A127" s="567">
        <f t="shared" si="5"/>
        <v>47938</v>
      </c>
      <c r="B127" s="577" t="str">
        <f t="shared" si="6"/>
        <v>Munson</v>
      </c>
      <c r="C127" s="591">
        <v>10</v>
      </c>
      <c r="D127" s="592">
        <v>5.1988250863417589</v>
      </c>
      <c r="E127" s="592">
        <v>68.692621077488894</v>
      </c>
      <c r="F127" s="592">
        <v>6.8692621077488889</v>
      </c>
      <c r="G127" s="592">
        <v>5.1988250863417589</v>
      </c>
      <c r="H127" s="592">
        <v>3.4153543430304558</v>
      </c>
      <c r="I127" s="592">
        <v>35.869080463460136</v>
      </c>
      <c r="J127" s="592">
        <v>4.0352716500495207</v>
      </c>
      <c r="K127" s="484">
        <v>49.476045562643762</v>
      </c>
      <c r="L127" s="563">
        <f t="shared" si="4"/>
        <v>0</v>
      </c>
      <c r="M127" s="563">
        <v>0</v>
      </c>
      <c r="N127" s="563">
        <v>0</v>
      </c>
      <c r="O127" s="584">
        <v>0</v>
      </c>
      <c r="P127" s="584">
        <v>0</v>
      </c>
      <c r="Q127" s="574">
        <v>0</v>
      </c>
    </row>
    <row r="128" spans="1:17" x14ac:dyDescent="0.25">
      <c r="A128" s="575">
        <f t="shared" si="5"/>
        <v>47968</v>
      </c>
      <c r="B128" s="83" t="str">
        <f t="shared" si="6"/>
        <v>Munson</v>
      </c>
      <c r="C128" s="588">
        <v>10</v>
      </c>
      <c r="D128" s="589">
        <v>5.0028499239034661</v>
      </c>
      <c r="E128" s="589">
        <v>66.144144950429151</v>
      </c>
      <c r="F128" s="589">
        <v>6.6144144950429151</v>
      </c>
      <c r="G128" s="589">
        <v>5.0028499239034661</v>
      </c>
      <c r="H128" s="589">
        <v>3.2866949440774915</v>
      </c>
      <c r="I128" s="589">
        <v>34.540070131916956</v>
      </c>
      <c r="J128" s="589">
        <v>3.8857579235722981</v>
      </c>
      <c r="K128" s="590">
        <v>47.830140826576645</v>
      </c>
      <c r="L128" s="571">
        <f t="shared" si="4"/>
        <v>0</v>
      </c>
      <c r="M128" s="571">
        <v>0</v>
      </c>
      <c r="N128" s="571">
        <v>0</v>
      </c>
      <c r="O128" s="582">
        <v>0</v>
      </c>
      <c r="P128" s="582">
        <v>0</v>
      </c>
      <c r="Q128" s="566">
        <v>0</v>
      </c>
    </row>
    <row r="129" spans="1:17" x14ac:dyDescent="0.25">
      <c r="A129" s="567">
        <f t="shared" si="5"/>
        <v>47999</v>
      </c>
      <c r="B129" s="577" t="str">
        <f t="shared" si="6"/>
        <v>Munson</v>
      </c>
      <c r="C129" s="591">
        <v>10</v>
      </c>
      <c r="D129" s="592">
        <v>5.140747167288171</v>
      </c>
      <c r="E129" s="592">
        <v>68.008842858071091</v>
      </c>
      <c r="F129" s="592">
        <v>6.8008842858071095</v>
      </c>
      <c r="G129" s="592">
        <v>5.140747167288171</v>
      </c>
      <c r="H129" s="592">
        <v>3.3773756171577465</v>
      </c>
      <c r="I129" s="592">
        <v>35.51555185097304</v>
      </c>
      <c r="J129" s="592">
        <v>3.9954997442438009</v>
      </c>
      <c r="K129" s="484">
        <v>49.373485405269427</v>
      </c>
      <c r="L129" s="563">
        <f t="shared" si="4"/>
        <v>0</v>
      </c>
      <c r="M129" s="563">
        <v>0</v>
      </c>
      <c r="N129" s="563">
        <v>0</v>
      </c>
      <c r="O129" s="584">
        <v>0</v>
      </c>
      <c r="P129" s="584">
        <v>0</v>
      </c>
      <c r="Q129" s="574">
        <v>0</v>
      </c>
    </row>
    <row r="130" spans="1:17" x14ac:dyDescent="0.25">
      <c r="A130" s="575">
        <f t="shared" si="5"/>
        <v>48029</v>
      </c>
      <c r="B130" s="83" t="str">
        <f t="shared" si="6"/>
        <v>Munson</v>
      </c>
      <c r="C130" s="588">
        <v>10</v>
      </c>
      <c r="D130" s="589">
        <v>4.9473654799373552</v>
      </c>
      <c r="E130" s="589">
        <v>65.489645004284839</v>
      </c>
      <c r="F130" s="589">
        <v>6.5489645004284842</v>
      </c>
      <c r="G130" s="589">
        <v>4.9473654799373552</v>
      </c>
      <c r="H130" s="589">
        <v>3.2504096369041364</v>
      </c>
      <c r="I130" s="589">
        <v>34.201635492458735</v>
      </c>
      <c r="J130" s="589">
        <v>3.847684188889501</v>
      </c>
      <c r="K130" s="590">
        <v>47.731976828324171</v>
      </c>
      <c r="L130" s="571">
        <f t="shared" ref="L130:L193" si="7">+P130+O130</f>
        <v>0</v>
      </c>
      <c r="M130" s="571">
        <v>0</v>
      </c>
      <c r="N130" s="571">
        <v>0</v>
      </c>
      <c r="O130" s="582">
        <v>0</v>
      </c>
      <c r="P130" s="582">
        <v>0</v>
      </c>
      <c r="Q130" s="566">
        <v>0</v>
      </c>
    </row>
    <row r="131" spans="1:17" x14ac:dyDescent="0.25">
      <c r="A131" s="567">
        <f t="shared" ref="A131:A194" si="8">+EOMONTH(A130,1)</f>
        <v>48060</v>
      </c>
      <c r="B131" s="577" t="str">
        <f t="shared" si="6"/>
        <v>Munson</v>
      </c>
      <c r="C131" s="591">
        <v>10</v>
      </c>
      <c r="D131" s="592">
        <v>5.0840013801886199</v>
      </c>
      <c r="E131" s="592">
        <v>67.338763948580208</v>
      </c>
      <c r="F131" s="592">
        <v>6.7338763948580205</v>
      </c>
      <c r="G131" s="592">
        <v>5.0840013801886199</v>
      </c>
      <c r="H131" s="592">
        <v>3.3402610578678087</v>
      </c>
      <c r="I131" s="592">
        <v>35.16900164732089</v>
      </c>
      <c r="J131" s="592">
        <v>3.9565128912689769</v>
      </c>
      <c r="K131" s="484">
        <v>49.273109743419454</v>
      </c>
      <c r="L131" s="563">
        <f t="shared" si="7"/>
        <v>0</v>
      </c>
      <c r="M131" s="563">
        <v>0</v>
      </c>
      <c r="N131" s="563">
        <v>0</v>
      </c>
      <c r="O131" s="584">
        <v>0</v>
      </c>
      <c r="P131" s="584">
        <v>0</v>
      </c>
      <c r="Q131" s="574">
        <v>0</v>
      </c>
    </row>
    <row r="132" spans="1:17" x14ac:dyDescent="0.25">
      <c r="A132" s="575">
        <f t="shared" si="8"/>
        <v>48091</v>
      </c>
      <c r="B132" s="83" t="str">
        <f t="shared" si="6"/>
        <v>Munson</v>
      </c>
      <c r="C132" s="588">
        <v>10</v>
      </c>
      <c r="D132" s="589">
        <v>5.0555538009788386</v>
      </c>
      <c r="E132" s="589">
        <v>67.002527995126158</v>
      </c>
      <c r="F132" s="589">
        <v>6.7002527995126169</v>
      </c>
      <c r="G132" s="589">
        <v>5.0555538009788386</v>
      </c>
      <c r="H132" s="589">
        <v>3.3216493456492708</v>
      </c>
      <c r="I132" s="589">
        <v>34.995029937781112</v>
      </c>
      <c r="J132" s="589">
        <v>3.936941018516972</v>
      </c>
      <c r="K132" s="590">
        <v>49.223673885947782</v>
      </c>
      <c r="L132" s="571">
        <f t="shared" si="7"/>
        <v>0</v>
      </c>
      <c r="M132" s="571">
        <v>0</v>
      </c>
      <c r="N132" s="571">
        <v>0</v>
      </c>
      <c r="O132" s="582">
        <v>0</v>
      </c>
      <c r="P132" s="582">
        <v>0</v>
      </c>
      <c r="Q132" s="566">
        <v>0</v>
      </c>
    </row>
    <row r="133" spans="1:17" x14ac:dyDescent="0.25">
      <c r="A133" s="567">
        <f t="shared" si="8"/>
        <v>48121</v>
      </c>
      <c r="B133" s="577" t="str">
        <f t="shared" si="6"/>
        <v>Munson</v>
      </c>
      <c r="C133" s="591">
        <v>10</v>
      </c>
      <c r="D133" s="592">
        <v>4.8656588987272826</v>
      </c>
      <c r="E133" s="592">
        <v>64.523924485341112</v>
      </c>
      <c r="F133" s="592">
        <v>6.4523924485341109</v>
      </c>
      <c r="G133" s="592">
        <v>4.8656588987272826</v>
      </c>
      <c r="H133" s="592">
        <v>3.1969561037838319</v>
      </c>
      <c r="I133" s="592">
        <v>33.702013620265703</v>
      </c>
      <c r="J133" s="592">
        <v>3.7914766596551996</v>
      </c>
      <c r="K133" s="484">
        <v>47.588443544287436</v>
      </c>
      <c r="L133" s="563">
        <f t="shared" si="7"/>
        <v>0</v>
      </c>
      <c r="M133" s="563">
        <v>0</v>
      </c>
      <c r="N133" s="563">
        <v>0</v>
      </c>
      <c r="O133" s="584">
        <v>0</v>
      </c>
      <c r="P133" s="584">
        <v>0</v>
      </c>
      <c r="Q133" s="574">
        <v>0</v>
      </c>
    </row>
    <row r="134" spans="1:17" x14ac:dyDescent="0.25">
      <c r="A134" s="575">
        <f t="shared" si="8"/>
        <v>48152</v>
      </c>
      <c r="B134" s="83" t="str">
        <f t="shared" si="6"/>
        <v>Munson</v>
      </c>
      <c r="C134" s="588">
        <v>10</v>
      </c>
      <c r="D134" s="589">
        <v>5.0004187662990258</v>
      </c>
      <c r="E134" s="589">
        <v>66.349873955280231</v>
      </c>
      <c r="F134" s="589">
        <v>6.6349873955280234</v>
      </c>
      <c r="G134" s="589">
        <v>5.0004187662990187</v>
      </c>
      <c r="H134" s="589">
        <v>3.2855723226881302</v>
      </c>
      <c r="I134" s="589">
        <v>34.657297602594177</v>
      </c>
      <c r="J134" s="589">
        <v>3.8989461548668025</v>
      </c>
      <c r="K134" s="590">
        <v>49.126258420442284</v>
      </c>
      <c r="L134" s="571">
        <f t="shared" si="7"/>
        <v>0</v>
      </c>
      <c r="M134" s="571">
        <v>0</v>
      </c>
      <c r="N134" s="571">
        <v>0</v>
      </c>
      <c r="O134" s="582">
        <v>0</v>
      </c>
      <c r="P134" s="582">
        <v>0</v>
      </c>
      <c r="Q134" s="566">
        <v>0</v>
      </c>
    </row>
    <row r="135" spans="1:17" x14ac:dyDescent="0.25">
      <c r="A135" s="567">
        <f t="shared" si="8"/>
        <v>48182</v>
      </c>
      <c r="B135" s="577" t="str">
        <f t="shared" si="6"/>
        <v>Munson</v>
      </c>
      <c r="C135" s="591">
        <v>10</v>
      </c>
      <c r="D135" s="592">
        <v>4.8128320214377442</v>
      </c>
      <c r="E135" s="592">
        <v>63.89797279583793</v>
      </c>
      <c r="F135" s="592">
        <v>6.3897972795837932</v>
      </c>
      <c r="G135" s="592">
        <v>4.8128320214377238</v>
      </c>
      <c r="H135" s="592">
        <v>3.1623843862597782</v>
      </c>
      <c r="I135" s="592">
        <v>33.378040137610235</v>
      </c>
      <c r="J135" s="592">
        <v>3.7550295941238305</v>
      </c>
      <c r="K135" s="484">
        <v>47.495092084784261</v>
      </c>
      <c r="L135" s="563">
        <f t="shared" si="7"/>
        <v>0</v>
      </c>
      <c r="M135" s="563">
        <v>0</v>
      </c>
      <c r="N135" s="563">
        <v>0</v>
      </c>
      <c r="O135" s="584">
        <v>0</v>
      </c>
      <c r="P135" s="584">
        <v>0</v>
      </c>
      <c r="Q135" s="574">
        <v>0</v>
      </c>
    </row>
    <row r="136" spans="1:17" x14ac:dyDescent="0.25">
      <c r="A136" s="575">
        <f t="shared" si="8"/>
        <v>48213</v>
      </c>
      <c r="B136" s="83" t="str">
        <f t="shared" si="6"/>
        <v>Munson</v>
      </c>
      <c r="C136" s="588">
        <v>10</v>
      </c>
      <c r="D136" s="589">
        <v>4.9463687926505839</v>
      </c>
      <c r="E136" s="589">
        <v>65.708801533934249</v>
      </c>
      <c r="F136" s="589">
        <v>6.5708801533934258</v>
      </c>
      <c r="G136" s="589">
        <v>4.9463687926505555</v>
      </c>
      <c r="H136" s="589">
        <v>3.2501951371770059</v>
      </c>
      <c r="I136" s="589">
        <v>34.325438062822222</v>
      </c>
      <c r="J136" s="589">
        <v>3.861611909263944</v>
      </c>
      <c r="K136" s="590">
        <v>49.030730625754913</v>
      </c>
      <c r="L136" s="571">
        <f t="shared" si="7"/>
        <v>0</v>
      </c>
      <c r="M136" s="571">
        <v>0</v>
      </c>
      <c r="N136" s="571">
        <v>0</v>
      </c>
      <c r="O136" s="582">
        <v>0</v>
      </c>
      <c r="P136" s="582">
        <v>0</v>
      </c>
      <c r="Q136" s="566">
        <v>0</v>
      </c>
    </row>
    <row r="137" spans="1:17" x14ac:dyDescent="0.25">
      <c r="A137" s="567">
        <f t="shared" si="8"/>
        <v>48244</v>
      </c>
      <c r="B137" s="577" t="str">
        <f t="shared" si="6"/>
        <v>Munson</v>
      </c>
      <c r="C137" s="591">
        <v>10</v>
      </c>
      <c r="D137" s="592">
        <v>4.9193047780441708</v>
      </c>
      <c r="E137" s="592">
        <v>65.387332843989341</v>
      </c>
      <c r="F137" s="592">
        <v>6.5387332843989352</v>
      </c>
      <c r="G137" s="592">
        <v>4.919304778044185</v>
      </c>
      <c r="H137" s="592">
        <v>3.2324763179062797</v>
      </c>
      <c r="I137" s="592">
        <v>34.158956819331834</v>
      </c>
      <c r="J137" s="592">
        <v>3.8428827501576222</v>
      </c>
      <c r="K137" s="484">
        <v>48.983656581878662</v>
      </c>
      <c r="L137" s="563">
        <f t="shared" si="7"/>
        <v>0</v>
      </c>
      <c r="M137" s="563">
        <v>0</v>
      </c>
      <c r="N137" s="563">
        <v>0</v>
      </c>
      <c r="O137" s="584">
        <v>0</v>
      </c>
      <c r="P137" s="584">
        <v>0</v>
      </c>
      <c r="Q137" s="574">
        <v>0</v>
      </c>
    </row>
    <row r="138" spans="1:17" x14ac:dyDescent="0.25">
      <c r="A138" s="575">
        <f t="shared" si="8"/>
        <v>48273</v>
      </c>
      <c r="B138" s="83" t="str">
        <f t="shared" si="6"/>
        <v>Munson</v>
      </c>
      <c r="C138" s="588">
        <v>10</v>
      </c>
      <c r="D138" s="589">
        <v>4.5776648282704766</v>
      </c>
      <c r="E138" s="589">
        <v>60.88029465444734</v>
      </c>
      <c r="F138" s="589">
        <v>6.088029465444734</v>
      </c>
      <c r="G138" s="589">
        <v>4.5776648282705246</v>
      </c>
      <c r="H138" s="589">
        <v>3.0080425853766126</v>
      </c>
      <c r="I138" s="589">
        <v>31.80576217632872</v>
      </c>
      <c r="J138" s="589">
        <v>3.5781483342168929</v>
      </c>
      <c r="K138" s="590">
        <v>45.779800801126584</v>
      </c>
      <c r="L138" s="571">
        <f t="shared" si="7"/>
        <v>0</v>
      </c>
      <c r="M138" s="571">
        <v>0</v>
      </c>
      <c r="N138" s="571">
        <v>0</v>
      </c>
      <c r="O138" s="582">
        <v>0</v>
      </c>
      <c r="P138" s="582">
        <v>0</v>
      </c>
      <c r="Q138" s="566">
        <v>0</v>
      </c>
    </row>
    <row r="139" spans="1:17" x14ac:dyDescent="0.25">
      <c r="A139" s="567">
        <f t="shared" si="8"/>
        <v>48304</v>
      </c>
      <c r="B139" s="577" t="str">
        <f t="shared" si="6"/>
        <v>Munson</v>
      </c>
      <c r="C139" s="591">
        <v>10</v>
      </c>
      <c r="D139" s="592">
        <v>4.8677873375813796</v>
      </c>
      <c r="E139" s="592">
        <v>64.774321348690208</v>
      </c>
      <c r="F139" s="592">
        <v>6.4774321348690211</v>
      </c>
      <c r="G139" s="592">
        <v>4.8677873375813867</v>
      </c>
      <c r="H139" s="592">
        <v>3.1987453000139348</v>
      </c>
      <c r="I139" s="592">
        <v>33.841506371824906</v>
      </c>
      <c r="J139" s="592">
        <v>3.8071695743612866</v>
      </c>
      <c r="K139" s="484">
        <v>48.890843780517578</v>
      </c>
      <c r="L139" s="563">
        <f t="shared" si="7"/>
        <v>0</v>
      </c>
      <c r="M139" s="563">
        <v>0</v>
      </c>
      <c r="N139" s="563">
        <v>0</v>
      </c>
      <c r="O139" s="584">
        <v>0</v>
      </c>
      <c r="P139" s="584">
        <v>0</v>
      </c>
      <c r="Q139" s="574">
        <v>0</v>
      </c>
    </row>
    <row r="140" spans="1:17" x14ac:dyDescent="0.25">
      <c r="A140" s="575">
        <f t="shared" si="8"/>
        <v>48334</v>
      </c>
      <c r="B140" s="83" t="str">
        <f t="shared" si="6"/>
        <v>Munson</v>
      </c>
      <c r="C140" s="588">
        <v>10</v>
      </c>
      <c r="D140" s="589">
        <v>4.6857832344344876</v>
      </c>
      <c r="E140" s="589">
        <v>62.387163508327184</v>
      </c>
      <c r="F140" s="589">
        <v>6.2387163508327186</v>
      </c>
      <c r="G140" s="589">
        <v>4.6857832344344397</v>
      </c>
      <c r="H140" s="589">
        <v>3.0791994131456129</v>
      </c>
      <c r="I140" s="589">
        <v>32.595624337311889</v>
      </c>
      <c r="J140" s="589">
        <v>3.6670078424202939</v>
      </c>
      <c r="K140" s="590">
        <v>47.269396259910181</v>
      </c>
      <c r="L140" s="571">
        <f t="shared" si="7"/>
        <v>0</v>
      </c>
      <c r="M140" s="571">
        <v>0</v>
      </c>
      <c r="N140" s="571">
        <v>0</v>
      </c>
      <c r="O140" s="582">
        <v>0</v>
      </c>
      <c r="P140" s="582">
        <v>0</v>
      </c>
      <c r="Q140" s="566">
        <v>0</v>
      </c>
    </row>
    <row r="141" spans="1:17" x14ac:dyDescent="0.25">
      <c r="A141" s="567">
        <f t="shared" si="8"/>
        <v>48365</v>
      </c>
      <c r="B141" s="577" t="str">
        <f t="shared" si="6"/>
        <v>Munson</v>
      </c>
      <c r="C141" s="591">
        <v>10</v>
      </c>
      <c r="D141" s="592">
        <v>4.816282037145708</v>
      </c>
      <c r="E141" s="592">
        <v>64.160534248915155</v>
      </c>
      <c r="F141" s="592">
        <v>6.4160534248915164</v>
      </c>
      <c r="G141" s="592">
        <v>4.8162820371457009</v>
      </c>
      <c r="H141" s="592">
        <v>3.1650054181681115</v>
      </c>
      <c r="I141" s="592">
        <v>33.523449499636037</v>
      </c>
      <c r="J141" s="592">
        <v>3.7713882686390798</v>
      </c>
      <c r="K141" s="484">
        <v>48.79959229248449</v>
      </c>
      <c r="L141" s="563">
        <f t="shared" si="7"/>
        <v>0</v>
      </c>
      <c r="M141" s="563">
        <v>0</v>
      </c>
      <c r="N141" s="563">
        <v>0</v>
      </c>
      <c r="O141" s="584">
        <v>0</v>
      </c>
      <c r="P141" s="584">
        <v>0</v>
      </c>
      <c r="Q141" s="574">
        <v>0</v>
      </c>
    </row>
    <row r="142" spans="1:17" x14ac:dyDescent="0.25">
      <c r="A142" s="575">
        <f t="shared" si="8"/>
        <v>48395</v>
      </c>
      <c r="B142" s="83" t="str">
        <f t="shared" si="6"/>
        <v>Munson</v>
      </c>
      <c r="C142" s="588">
        <v>10</v>
      </c>
      <c r="D142" s="589">
        <v>4.6362473328990674</v>
      </c>
      <c r="E142" s="589">
        <v>61.796637701432473</v>
      </c>
      <c r="F142" s="589">
        <v>6.1796637701432484</v>
      </c>
      <c r="G142" s="589">
        <v>4.6362473328990879</v>
      </c>
      <c r="H142" s="589">
        <v>3.0467404980154105</v>
      </c>
      <c r="I142" s="589">
        <v>32.289526527530519</v>
      </c>
      <c r="J142" s="589">
        <v>3.6325717803185027</v>
      </c>
      <c r="K142" s="590">
        <v>47.181758004238738</v>
      </c>
      <c r="L142" s="571">
        <f t="shared" si="7"/>
        <v>0</v>
      </c>
      <c r="M142" s="571">
        <v>0</v>
      </c>
      <c r="N142" s="571">
        <v>0</v>
      </c>
      <c r="O142" s="582">
        <v>0</v>
      </c>
      <c r="P142" s="582">
        <v>0</v>
      </c>
      <c r="Q142" s="566">
        <v>0</v>
      </c>
    </row>
    <row r="143" spans="1:17" x14ac:dyDescent="0.25">
      <c r="A143" s="567">
        <f t="shared" si="8"/>
        <v>48426</v>
      </c>
      <c r="B143" s="577" t="str">
        <f t="shared" si="6"/>
        <v>Munson</v>
      </c>
      <c r="C143" s="591">
        <v>10</v>
      </c>
      <c r="D143" s="592">
        <v>4.7654960641610993</v>
      </c>
      <c r="E143" s="592">
        <v>63.554703363882886</v>
      </c>
      <c r="F143" s="592">
        <v>6.3554703363882892</v>
      </c>
      <c r="G143" s="592">
        <v>4.7654960641610931</v>
      </c>
      <c r="H143" s="592">
        <v>3.1317183445338328</v>
      </c>
      <c r="I143" s="592">
        <v>33.209326828003775</v>
      </c>
      <c r="J143" s="592">
        <v>3.7360492181720599</v>
      </c>
      <c r="K143" s="484">
        <v>48.709715535314473</v>
      </c>
      <c r="L143" s="563">
        <f t="shared" si="7"/>
        <v>0</v>
      </c>
      <c r="M143" s="563">
        <v>0</v>
      </c>
      <c r="N143" s="563">
        <v>0</v>
      </c>
      <c r="O143" s="584">
        <v>0</v>
      </c>
      <c r="P143" s="584">
        <v>0</v>
      </c>
      <c r="Q143" s="574">
        <v>0</v>
      </c>
    </row>
    <row r="144" spans="1:17" x14ac:dyDescent="0.25">
      <c r="A144" s="575">
        <f t="shared" si="8"/>
        <v>48457</v>
      </c>
      <c r="B144" s="83" t="str">
        <f t="shared" si="6"/>
        <v>Munson</v>
      </c>
      <c r="C144" s="588">
        <v>10</v>
      </c>
      <c r="D144" s="589">
        <v>4.739989369920913</v>
      </c>
      <c r="E144" s="589">
        <v>63.250124922904348</v>
      </c>
      <c r="F144" s="589">
        <v>6.3250124922904352</v>
      </c>
      <c r="G144" s="589">
        <v>4.7399893699209414</v>
      </c>
      <c r="H144" s="589">
        <v>3.1149929406899965</v>
      </c>
      <c r="I144" s="589">
        <v>33.051313831350825</v>
      </c>
      <c r="J144" s="589">
        <v>3.7182728975316937</v>
      </c>
      <c r="K144" s="590">
        <v>48.665283664201439</v>
      </c>
      <c r="L144" s="571">
        <f t="shared" si="7"/>
        <v>0</v>
      </c>
      <c r="M144" s="571">
        <v>0</v>
      </c>
      <c r="N144" s="571">
        <v>0</v>
      </c>
      <c r="O144" s="582">
        <v>0</v>
      </c>
      <c r="P144" s="582">
        <v>0</v>
      </c>
      <c r="Q144" s="566">
        <v>0</v>
      </c>
    </row>
    <row r="145" spans="1:17" x14ac:dyDescent="0.25">
      <c r="A145" s="567">
        <f t="shared" si="8"/>
        <v>48487</v>
      </c>
      <c r="B145" s="577" t="str">
        <f t="shared" si="6"/>
        <v>Munson</v>
      </c>
      <c r="C145" s="591">
        <v>10</v>
      </c>
      <c r="D145" s="592">
        <v>4.5629893357885845</v>
      </c>
      <c r="E145" s="592">
        <v>60.921857792561362</v>
      </c>
      <c r="F145" s="592">
        <v>6.0921857792561367</v>
      </c>
      <c r="G145" s="592">
        <v>4.5629893357885978</v>
      </c>
      <c r="H145" s="592">
        <v>2.998704490621547</v>
      </c>
      <c r="I145" s="592">
        <v>31.835736769698652</v>
      </c>
      <c r="J145" s="592">
        <v>3.5815204395266136</v>
      </c>
      <c r="K145" s="484">
        <v>47.052757981952873</v>
      </c>
      <c r="L145" s="563">
        <f t="shared" si="7"/>
        <v>0</v>
      </c>
      <c r="M145" s="563">
        <v>0</v>
      </c>
      <c r="N145" s="563">
        <v>0</v>
      </c>
      <c r="O145" s="584">
        <v>0</v>
      </c>
      <c r="P145" s="584">
        <v>0</v>
      </c>
      <c r="Q145" s="574">
        <v>0</v>
      </c>
    </row>
    <row r="146" spans="1:17" x14ac:dyDescent="0.25">
      <c r="A146" s="575">
        <f t="shared" si="8"/>
        <v>48518</v>
      </c>
      <c r="B146" s="83" t="str">
        <f t="shared" si="6"/>
        <v>Munson</v>
      </c>
      <c r="C146" s="588">
        <v>10</v>
      </c>
      <c r="D146" s="589">
        <v>4.6903808926193928</v>
      </c>
      <c r="E146" s="589">
        <v>62.657146630031413</v>
      </c>
      <c r="F146" s="589">
        <v>6.2657146630031422</v>
      </c>
      <c r="G146" s="589">
        <v>4.6903808926193928</v>
      </c>
      <c r="H146" s="589">
        <v>3.0824517495823907</v>
      </c>
      <c r="I146" s="589">
        <v>32.743588143975295</v>
      </c>
      <c r="J146" s="589">
        <v>3.6836536407474023</v>
      </c>
      <c r="K146" s="590">
        <v>48.577410443456557</v>
      </c>
      <c r="L146" s="571">
        <f t="shared" si="7"/>
        <v>0</v>
      </c>
      <c r="M146" s="571">
        <v>0</v>
      </c>
      <c r="N146" s="571">
        <v>0</v>
      </c>
      <c r="O146" s="582">
        <v>0</v>
      </c>
      <c r="P146" s="582">
        <v>0</v>
      </c>
      <c r="Q146" s="566">
        <v>0</v>
      </c>
    </row>
    <row r="147" spans="1:17" x14ac:dyDescent="0.25">
      <c r="A147" s="567">
        <f t="shared" si="8"/>
        <v>48548</v>
      </c>
      <c r="B147" s="577" t="str">
        <f t="shared" ref="B147:B210" si="9">+B146</f>
        <v>Munson</v>
      </c>
      <c r="C147" s="591">
        <v>10</v>
      </c>
      <c r="D147" s="592">
        <v>4.5153488901003795</v>
      </c>
      <c r="E147" s="592">
        <v>60.352021432044054</v>
      </c>
      <c r="F147" s="592">
        <v>6.0352021432044056</v>
      </c>
      <c r="G147" s="592">
        <v>4.5153488901004337</v>
      </c>
      <c r="H147" s="592">
        <v>2.9674462146113525</v>
      </c>
      <c r="I147" s="592">
        <v>31.539936813989655</v>
      </c>
      <c r="J147" s="592">
        <v>3.548242888603375</v>
      </c>
      <c r="K147" s="484">
        <v>46.968347752219749</v>
      </c>
      <c r="L147" s="563">
        <f t="shared" si="7"/>
        <v>0</v>
      </c>
      <c r="M147" s="563">
        <v>0</v>
      </c>
      <c r="N147" s="563">
        <v>0</v>
      </c>
      <c r="O147" s="584">
        <v>0</v>
      </c>
      <c r="P147" s="584">
        <v>0</v>
      </c>
      <c r="Q147" s="574">
        <v>0</v>
      </c>
    </row>
    <row r="148" spans="1:17" x14ac:dyDescent="0.25">
      <c r="A148" s="575">
        <f t="shared" si="8"/>
        <v>48579</v>
      </c>
      <c r="B148" s="83" t="str">
        <f t="shared" si="9"/>
        <v>Munson</v>
      </c>
      <c r="C148" s="588">
        <v>10</v>
      </c>
      <c r="D148" s="589">
        <v>4.6415274573973475</v>
      </c>
      <c r="E148" s="589">
        <v>62.072408431210917</v>
      </c>
      <c r="F148" s="589">
        <v>6.2072408431210926</v>
      </c>
      <c r="G148" s="589">
        <v>4.64152745739732</v>
      </c>
      <c r="H148" s="589">
        <v>3.0503893431838822</v>
      </c>
      <c r="I148" s="589">
        <v>32.439967427564277</v>
      </c>
      <c r="J148" s="589">
        <v>3.649496366361161</v>
      </c>
      <c r="K148" s="590">
        <v>48.490828654941765</v>
      </c>
      <c r="L148" s="571">
        <f t="shared" si="7"/>
        <v>0</v>
      </c>
      <c r="M148" s="571">
        <v>0</v>
      </c>
      <c r="N148" s="571">
        <v>0</v>
      </c>
      <c r="O148" s="582">
        <v>0</v>
      </c>
      <c r="P148" s="582">
        <v>0</v>
      </c>
      <c r="Q148" s="566">
        <v>0</v>
      </c>
    </row>
    <row r="149" spans="1:17" x14ac:dyDescent="0.25">
      <c r="A149" s="567">
        <f t="shared" si="8"/>
        <v>48610</v>
      </c>
      <c r="B149" s="577" t="str">
        <f t="shared" si="9"/>
        <v>Munson</v>
      </c>
      <c r="C149" s="591">
        <v>10</v>
      </c>
      <c r="D149" s="592">
        <v>4.6169834019643554</v>
      </c>
      <c r="E149" s="592">
        <v>61.778335772040307</v>
      </c>
      <c r="F149" s="592">
        <v>6.1778335772040309</v>
      </c>
      <c r="G149" s="592">
        <v>4.6169834019643705</v>
      </c>
      <c r="H149" s="592">
        <v>3.0342748904806993</v>
      </c>
      <c r="I149" s="592">
        <v>32.287195265109865</v>
      </c>
      <c r="J149" s="592">
        <v>3.6323095010683306</v>
      </c>
      <c r="K149" s="484">
        <v>48.448012631667289</v>
      </c>
      <c r="L149" s="563">
        <f t="shared" si="7"/>
        <v>0</v>
      </c>
      <c r="M149" s="563">
        <v>0</v>
      </c>
      <c r="N149" s="563">
        <v>0</v>
      </c>
      <c r="O149" s="584">
        <v>0</v>
      </c>
      <c r="P149" s="584">
        <v>0</v>
      </c>
      <c r="Q149" s="574">
        <v>0</v>
      </c>
    </row>
    <row r="150" spans="1:17" x14ac:dyDescent="0.25">
      <c r="A150" s="575">
        <f t="shared" si="8"/>
        <v>48638</v>
      </c>
      <c r="B150" s="83" t="str">
        <f t="shared" si="9"/>
        <v>Munson</v>
      </c>
      <c r="C150" s="588">
        <v>10</v>
      </c>
      <c r="D150" s="589">
        <v>4.149238435518944</v>
      </c>
      <c r="E150" s="589">
        <v>55.548727940333379</v>
      </c>
      <c r="F150" s="589">
        <v>5.5548727940333382</v>
      </c>
      <c r="G150" s="589">
        <v>4.1492384355189644</v>
      </c>
      <c r="H150" s="589">
        <v>2.7268843015345787</v>
      </c>
      <c r="I150" s="589">
        <v>29.032203250226534</v>
      </c>
      <c r="J150" s="589">
        <v>3.2661230724743291</v>
      </c>
      <c r="K150" s="590">
        <v>43.721103851318361</v>
      </c>
      <c r="L150" s="571">
        <f t="shared" si="7"/>
        <v>0</v>
      </c>
      <c r="M150" s="571">
        <v>0</v>
      </c>
      <c r="N150" s="571">
        <v>0</v>
      </c>
      <c r="O150" s="582">
        <v>0</v>
      </c>
      <c r="P150" s="582">
        <v>0</v>
      </c>
      <c r="Q150" s="566">
        <v>0</v>
      </c>
    </row>
    <row r="151" spans="1:17" x14ac:dyDescent="0.25">
      <c r="A151" s="567">
        <f t="shared" si="8"/>
        <v>48669</v>
      </c>
      <c r="B151" s="577" t="str">
        <f t="shared" si="9"/>
        <v>Munson</v>
      </c>
      <c r="C151" s="591">
        <v>10</v>
      </c>
      <c r="D151" s="592">
        <v>4.5707865595504238</v>
      </c>
      <c r="E151" s="592">
        <v>61.224280223822021</v>
      </c>
      <c r="F151" s="592">
        <v>6.1224280223822021</v>
      </c>
      <c r="G151" s="592">
        <v>4.5707865595504238</v>
      </c>
      <c r="H151" s="592">
        <v>3.0039342641921452</v>
      </c>
      <c r="I151" s="592">
        <v>31.999327809243752</v>
      </c>
      <c r="J151" s="592">
        <v>3.5999244885882726</v>
      </c>
      <c r="K151" s="484">
        <v>48.363310139605872</v>
      </c>
      <c r="L151" s="563">
        <f t="shared" si="7"/>
        <v>0</v>
      </c>
      <c r="M151" s="563">
        <v>0</v>
      </c>
      <c r="N151" s="563">
        <v>0</v>
      </c>
      <c r="O151" s="584">
        <v>0</v>
      </c>
      <c r="P151" s="584">
        <v>0</v>
      </c>
      <c r="Q151" s="574">
        <v>0</v>
      </c>
    </row>
    <row r="152" spans="1:17" x14ac:dyDescent="0.25">
      <c r="A152" s="575">
        <f t="shared" si="8"/>
        <v>48699</v>
      </c>
      <c r="B152" s="83" t="str">
        <f t="shared" si="9"/>
        <v>Munson</v>
      </c>
      <c r="C152" s="588">
        <v>10</v>
      </c>
      <c r="D152" s="589">
        <v>4.4005329467214409</v>
      </c>
      <c r="E152" s="589">
        <v>58.975454911279087</v>
      </c>
      <c r="F152" s="589">
        <v>5.8975454911279082</v>
      </c>
      <c r="G152" s="589">
        <v>4.4005329467214276</v>
      </c>
      <c r="H152" s="589">
        <v>2.8920473342701984</v>
      </c>
      <c r="I152" s="589">
        <v>30.824727203814419</v>
      </c>
      <c r="J152" s="589">
        <v>3.4677819142836541</v>
      </c>
      <c r="K152" s="590">
        <v>46.76266109968487</v>
      </c>
      <c r="L152" s="571">
        <f t="shared" si="7"/>
        <v>0</v>
      </c>
      <c r="M152" s="571">
        <v>0</v>
      </c>
      <c r="N152" s="571">
        <v>0</v>
      </c>
      <c r="O152" s="582">
        <v>0</v>
      </c>
      <c r="P152" s="582">
        <v>0</v>
      </c>
      <c r="Q152" s="566">
        <v>0</v>
      </c>
    </row>
    <row r="153" spans="1:17" x14ac:dyDescent="0.25">
      <c r="A153" s="567">
        <f t="shared" si="8"/>
        <v>48730</v>
      </c>
      <c r="B153" s="577" t="str">
        <f t="shared" si="9"/>
        <v>Munson</v>
      </c>
      <c r="C153" s="591">
        <v>10</v>
      </c>
      <c r="D153" s="592">
        <v>4.5238793781689575</v>
      </c>
      <c r="E153" s="592">
        <v>60.660886167330453</v>
      </c>
      <c r="F153" s="592">
        <v>6.0660886167330466</v>
      </c>
      <c r="G153" s="592">
        <v>4.5238793781689575</v>
      </c>
      <c r="H153" s="592">
        <v>2.9731126142604096</v>
      </c>
      <c r="I153" s="592">
        <v>31.706410382745791</v>
      </c>
      <c r="J153" s="592">
        <v>3.5669712896734285</v>
      </c>
      <c r="K153" s="484">
        <v>48.279803887116294</v>
      </c>
      <c r="L153" s="563">
        <f t="shared" si="7"/>
        <v>0</v>
      </c>
      <c r="M153" s="563">
        <v>0</v>
      </c>
      <c r="N153" s="563">
        <v>0</v>
      </c>
      <c r="O153" s="584">
        <v>0</v>
      </c>
      <c r="P153" s="584">
        <v>0</v>
      </c>
      <c r="Q153" s="574">
        <v>0</v>
      </c>
    </row>
    <row r="154" spans="1:17" x14ac:dyDescent="0.25">
      <c r="A154" s="575">
        <f t="shared" si="8"/>
        <v>48760</v>
      </c>
      <c r="B154" s="83" t="str">
        <f t="shared" si="9"/>
        <v>Munson</v>
      </c>
      <c r="C154" s="588">
        <v>10</v>
      </c>
      <c r="D154" s="589">
        <v>4.3554263561014706</v>
      </c>
      <c r="E154" s="589">
        <v>58.433338986076954</v>
      </c>
      <c r="F154" s="589">
        <v>5.8433338986076961</v>
      </c>
      <c r="G154" s="589">
        <v>4.3554263561014777</v>
      </c>
      <c r="H154" s="589">
        <v>2.8624050235617533</v>
      </c>
      <c r="I154" s="589">
        <v>30.542826277604437</v>
      </c>
      <c r="J154" s="589">
        <v>3.4360680305753606</v>
      </c>
      <c r="K154" s="590">
        <v>46.682354308680488</v>
      </c>
      <c r="L154" s="571">
        <f t="shared" si="7"/>
        <v>0</v>
      </c>
      <c r="M154" s="571">
        <v>0</v>
      </c>
      <c r="N154" s="571">
        <v>0</v>
      </c>
      <c r="O154" s="582">
        <v>0</v>
      </c>
      <c r="P154" s="582">
        <v>0</v>
      </c>
      <c r="Q154" s="566">
        <v>0</v>
      </c>
    </row>
    <row r="155" spans="1:17" x14ac:dyDescent="0.25">
      <c r="A155" s="567">
        <f t="shared" si="8"/>
        <v>48791</v>
      </c>
      <c r="B155" s="577" t="str">
        <f t="shared" si="9"/>
        <v>Munson</v>
      </c>
      <c r="C155" s="591">
        <v>10</v>
      </c>
      <c r="D155" s="592">
        <v>4.477446096705231</v>
      </c>
      <c r="E155" s="592">
        <v>60.102518748183982</v>
      </c>
      <c r="F155" s="592">
        <v>6.0102518748183984</v>
      </c>
      <c r="G155" s="592">
        <v>4.4774460967052434</v>
      </c>
      <c r="H155" s="592">
        <v>2.942596942542747</v>
      </c>
      <c r="I155" s="592">
        <v>31.416027516356987</v>
      </c>
      <c r="J155" s="592">
        <v>3.5343030143570253</v>
      </c>
      <c r="K155" s="484">
        <v>48.197282654109763</v>
      </c>
      <c r="L155" s="563">
        <f t="shared" si="7"/>
        <v>0</v>
      </c>
      <c r="M155" s="563">
        <v>0</v>
      </c>
      <c r="N155" s="563">
        <v>0</v>
      </c>
      <c r="O155" s="584">
        <v>0</v>
      </c>
      <c r="P155" s="584">
        <v>0</v>
      </c>
      <c r="Q155" s="574">
        <v>0</v>
      </c>
    </row>
    <row r="156" spans="1:17" x14ac:dyDescent="0.25">
      <c r="A156" s="575">
        <f t="shared" si="8"/>
        <v>48822</v>
      </c>
      <c r="B156" s="83" t="str">
        <f t="shared" si="9"/>
        <v>Munson</v>
      </c>
      <c r="C156" s="588">
        <v>10</v>
      </c>
      <c r="D156" s="589">
        <v>4.4539940897047998</v>
      </c>
      <c r="E156" s="589">
        <v>59.820267120617373</v>
      </c>
      <c r="F156" s="589">
        <v>5.9820267120617379</v>
      </c>
      <c r="G156" s="589">
        <v>4.4539940897047519</v>
      </c>
      <c r="H156" s="589">
        <v>2.9271841305735391</v>
      </c>
      <c r="I156" s="589">
        <v>31.269212521648932</v>
      </c>
      <c r="J156" s="589">
        <v>3.5177865801068995</v>
      </c>
      <c r="K156" s="590">
        <v>48.156345482274105</v>
      </c>
      <c r="L156" s="571">
        <f t="shared" si="7"/>
        <v>0</v>
      </c>
      <c r="M156" s="571">
        <v>0</v>
      </c>
      <c r="N156" s="571">
        <v>0</v>
      </c>
      <c r="O156" s="582">
        <v>0</v>
      </c>
      <c r="P156" s="582">
        <v>0</v>
      </c>
      <c r="Q156" s="566">
        <v>0</v>
      </c>
    </row>
    <row r="157" spans="1:17" x14ac:dyDescent="0.25">
      <c r="A157" s="567">
        <f t="shared" si="8"/>
        <v>48852</v>
      </c>
      <c r="B157" s="577" t="str">
        <f t="shared" si="9"/>
        <v>Munson</v>
      </c>
      <c r="C157" s="591">
        <v>10</v>
      </c>
      <c r="D157" s="592">
        <v>4.288103131256551</v>
      </c>
      <c r="E157" s="592">
        <v>57.6230718615423</v>
      </c>
      <c r="F157" s="592">
        <v>5.7623071861542305</v>
      </c>
      <c r="G157" s="592">
        <v>4.2881031312565634</v>
      </c>
      <c r="H157" s="592">
        <v>2.8181598729290869</v>
      </c>
      <c r="I157" s="592">
        <v>30.121387947362354</v>
      </c>
      <c r="J157" s="592">
        <v>3.3886561757147406</v>
      </c>
      <c r="K157" s="484">
        <v>46.563500892237613</v>
      </c>
      <c r="L157" s="563">
        <f t="shared" si="7"/>
        <v>0</v>
      </c>
      <c r="M157" s="563">
        <v>0</v>
      </c>
      <c r="N157" s="563">
        <v>0</v>
      </c>
      <c r="O157" s="584">
        <v>0</v>
      </c>
      <c r="P157" s="584">
        <v>0</v>
      </c>
      <c r="Q157" s="574">
        <v>0</v>
      </c>
    </row>
    <row r="158" spans="1:17" x14ac:dyDescent="0.25">
      <c r="A158" s="575">
        <f t="shared" si="8"/>
        <v>48883</v>
      </c>
      <c r="B158" s="83" t="str">
        <f t="shared" si="9"/>
        <v>Munson</v>
      </c>
      <c r="C158" s="588">
        <v>10</v>
      </c>
      <c r="D158" s="589">
        <v>4.4082046551035976</v>
      </c>
      <c r="E158" s="589">
        <v>59.26868195978517</v>
      </c>
      <c r="F158" s="589">
        <v>5.9268681959785168</v>
      </c>
      <c r="G158" s="589">
        <v>4.408204655103563</v>
      </c>
      <c r="H158" s="589">
        <v>2.8970911494445382</v>
      </c>
      <c r="I158" s="589">
        <v>30.982306276035239</v>
      </c>
      <c r="J158" s="589">
        <v>3.485509573240031</v>
      </c>
      <c r="K158" s="590">
        <v>48.075100793738123</v>
      </c>
      <c r="L158" s="571">
        <f t="shared" si="7"/>
        <v>0</v>
      </c>
      <c r="M158" s="571">
        <v>0</v>
      </c>
      <c r="N158" s="571">
        <v>0</v>
      </c>
      <c r="O158" s="582">
        <v>0</v>
      </c>
      <c r="P158" s="582">
        <v>0</v>
      </c>
      <c r="Q158" s="566">
        <v>0</v>
      </c>
    </row>
    <row r="159" spans="1:17" x14ac:dyDescent="0.25">
      <c r="A159" s="567">
        <f t="shared" si="8"/>
        <v>48913</v>
      </c>
      <c r="B159" s="577" t="str">
        <f t="shared" si="9"/>
        <v>Munson</v>
      </c>
      <c r="C159" s="591">
        <v>10</v>
      </c>
      <c r="D159" s="592">
        <v>4.2440191441793225</v>
      </c>
      <c r="E159" s="592">
        <v>57.091713712993723</v>
      </c>
      <c r="F159" s="592">
        <v>5.709171371299373</v>
      </c>
      <c r="G159" s="592">
        <v>4.2440191441792816</v>
      </c>
      <c r="H159" s="592">
        <v>2.7891877079077823</v>
      </c>
      <c r="I159" s="592">
        <v>29.844987464128213</v>
      </c>
      <c r="J159" s="592">
        <v>3.3575611332087867</v>
      </c>
      <c r="K159" s="484">
        <v>46.485281506588585</v>
      </c>
      <c r="L159" s="563">
        <f t="shared" si="7"/>
        <v>0</v>
      </c>
      <c r="M159" s="563">
        <v>0</v>
      </c>
      <c r="N159" s="563">
        <v>0</v>
      </c>
      <c r="O159" s="584">
        <v>0</v>
      </c>
      <c r="P159" s="584">
        <v>0</v>
      </c>
      <c r="Q159" s="574">
        <v>0</v>
      </c>
    </row>
    <row r="160" spans="1:17" x14ac:dyDescent="0.25">
      <c r="A160" s="575">
        <f t="shared" si="8"/>
        <v>48944</v>
      </c>
      <c r="B160" s="83" t="str">
        <f t="shared" si="9"/>
        <v>Munson</v>
      </c>
      <c r="C160" s="588">
        <v>10</v>
      </c>
      <c r="D160" s="589">
        <v>4.3628859603098569</v>
      </c>
      <c r="E160" s="589">
        <v>58.722115612134651</v>
      </c>
      <c r="F160" s="589">
        <v>5.872211561213466</v>
      </c>
      <c r="G160" s="589">
        <v>4.3628859603099128</v>
      </c>
      <c r="H160" s="589">
        <v>2.8673074982331359</v>
      </c>
      <c r="I160" s="589">
        <v>30.697980974759989</v>
      </c>
      <c r="J160" s="589">
        <v>3.4535228629573562</v>
      </c>
      <c r="K160" s="590">
        <v>47.994688282414486</v>
      </c>
      <c r="L160" s="571">
        <f t="shared" si="7"/>
        <v>0</v>
      </c>
      <c r="M160" s="571">
        <v>0</v>
      </c>
      <c r="N160" s="571">
        <v>0</v>
      </c>
      <c r="O160" s="582">
        <v>0</v>
      </c>
      <c r="P160" s="582">
        <v>0</v>
      </c>
      <c r="Q160" s="566">
        <v>0</v>
      </c>
    </row>
    <row r="161" spans="1:17" x14ac:dyDescent="0.25">
      <c r="A161" s="567">
        <f t="shared" si="8"/>
        <v>48975</v>
      </c>
      <c r="B161" s="577" t="str">
        <f t="shared" si="9"/>
        <v>Munson</v>
      </c>
      <c r="C161" s="591">
        <v>10</v>
      </c>
      <c r="D161" s="592">
        <v>4.3400339974110445</v>
      </c>
      <c r="E161" s="592">
        <v>58.446261347366594</v>
      </c>
      <c r="F161" s="592">
        <v>5.8446261347366599</v>
      </c>
      <c r="G161" s="592">
        <v>4.3400339974110658</v>
      </c>
      <c r="H161" s="592">
        <v>2.8522890996992736</v>
      </c>
      <c r="I161" s="592">
        <v>30.554458907462845</v>
      </c>
      <c r="J161" s="592">
        <v>3.4373767040014065</v>
      </c>
      <c r="K161" s="484">
        <v>47.954793091924579</v>
      </c>
      <c r="L161" s="563">
        <f t="shared" si="7"/>
        <v>0</v>
      </c>
      <c r="M161" s="563">
        <v>0</v>
      </c>
      <c r="N161" s="563">
        <v>0</v>
      </c>
      <c r="O161" s="584">
        <v>0</v>
      </c>
      <c r="P161" s="584">
        <v>0</v>
      </c>
      <c r="Q161" s="574">
        <v>0</v>
      </c>
    </row>
    <row r="162" spans="1:17" x14ac:dyDescent="0.25">
      <c r="A162" s="575">
        <f t="shared" si="8"/>
        <v>49003</v>
      </c>
      <c r="B162" s="83" t="str">
        <f t="shared" si="9"/>
        <v>Munson</v>
      </c>
      <c r="C162" s="588">
        <v>10</v>
      </c>
      <c r="D162" s="589">
        <v>3.9004885314112228</v>
      </c>
      <c r="E162" s="589">
        <v>52.554132667573001</v>
      </c>
      <c r="F162" s="589">
        <v>5.2554132667573006</v>
      </c>
      <c r="G162" s="589">
        <v>3.9004885314112152</v>
      </c>
      <c r="H162" s="589">
        <v>2.5634179024786556</v>
      </c>
      <c r="I162" s="589">
        <v>27.47479265176117</v>
      </c>
      <c r="J162" s="589">
        <v>3.0909141948577514</v>
      </c>
      <c r="K162" s="590">
        <v>43.278157669468925</v>
      </c>
      <c r="L162" s="571">
        <f t="shared" si="7"/>
        <v>0</v>
      </c>
      <c r="M162" s="571">
        <v>0</v>
      </c>
      <c r="N162" s="571">
        <v>0</v>
      </c>
      <c r="O162" s="582">
        <v>0</v>
      </c>
      <c r="P162" s="582">
        <v>0</v>
      </c>
      <c r="Q162" s="566">
        <v>0</v>
      </c>
    </row>
    <row r="163" spans="1:17" x14ac:dyDescent="0.25">
      <c r="A163" s="567">
        <f t="shared" si="8"/>
        <v>49034</v>
      </c>
      <c r="B163" s="577" t="str">
        <f t="shared" si="9"/>
        <v>Munson</v>
      </c>
      <c r="C163" s="591">
        <v>10</v>
      </c>
      <c r="D163" s="592">
        <v>4.2968717151945359</v>
      </c>
      <c r="E163" s="592">
        <v>57.924776334094723</v>
      </c>
      <c r="F163" s="592">
        <v>5.7924776334094723</v>
      </c>
      <c r="G163" s="592">
        <v>4.2968717151945226</v>
      </c>
      <c r="H163" s="592">
        <v>2.8239227044131421</v>
      </c>
      <c r="I163" s="592">
        <v>30.283184466718428</v>
      </c>
      <c r="J163" s="592">
        <v>3.4068583546746063</v>
      </c>
      <c r="K163" s="484">
        <v>47.875616345556168</v>
      </c>
      <c r="L163" s="563">
        <f t="shared" si="7"/>
        <v>0</v>
      </c>
      <c r="M163" s="563">
        <v>0</v>
      </c>
      <c r="N163" s="563">
        <v>0</v>
      </c>
      <c r="O163" s="584">
        <v>0</v>
      </c>
      <c r="P163" s="584">
        <v>0</v>
      </c>
      <c r="Q163" s="574">
        <v>0</v>
      </c>
    </row>
    <row r="164" spans="1:17" x14ac:dyDescent="0.25">
      <c r="A164" s="575">
        <f t="shared" si="8"/>
        <v>49064</v>
      </c>
      <c r="B164" s="83" t="str">
        <f t="shared" si="9"/>
        <v>Munson</v>
      </c>
      <c r="C164" s="588">
        <v>10</v>
      </c>
      <c r="D164" s="589">
        <v>4.1368328483243344</v>
      </c>
      <c r="E164" s="589">
        <v>55.79709163835593</v>
      </c>
      <c r="F164" s="589">
        <v>5.5797091638355933</v>
      </c>
      <c r="G164" s="589">
        <v>4.1368328483243122</v>
      </c>
      <c r="H164" s="589">
        <v>2.7187444693304998</v>
      </c>
      <c r="I164" s="589">
        <v>29.171470844901418</v>
      </c>
      <c r="J164" s="589">
        <v>3.2817904910723148</v>
      </c>
      <c r="K164" s="590">
        <v>46.293224788464997</v>
      </c>
      <c r="L164" s="571">
        <f t="shared" si="7"/>
        <v>0</v>
      </c>
      <c r="M164" s="571">
        <v>0</v>
      </c>
      <c r="N164" s="571">
        <v>0</v>
      </c>
      <c r="O164" s="582">
        <v>0</v>
      </c>
      <c r="P164" s="582">
        <v>0</v>
      </c>
      <c r="Q164" s="566">
        <v>0</v>
      </c>
    </row>
    <row r="165" spans="1:17" x14ac:dyDescent="0.25">
      <c r="A165" s="567">
        <f t="shared" si="8"/>
        <v>49095</v>
      </c>
      <c r="B165" s="577" t="str">
        <f t="shared" si="9"/>
        <v>Munson</v>
      </c>
      <c r="C165" s="591">
        <v>10</v>
      </c>
      <c r="D165" s="592">
        <v>4.2526975823982651</v>
      </c>
      <c r="E165" s="592">
        <v>57.390441316535664</v>
      </c>
      <c r="F165" s="592">
        <v>5.739044131653567</v>
      </c>
      <c r="G165" s="592">
        <v>4.2526975823982305</v>
      </c>
      <c r="H165" s="592">
        <v>2.794891239519794</v>
      </c>
      <c r="I165" s="592">
        <v>30.005153111017279</v>
      </c>
      <c r="J165" s="592">
        <v>3.3755797059150718</v>
      </c>
      <c r="K165" s="484">
        <v>47.797252114848085</v>
      </c>
      <c r="L165" s="563">
        <f t="shared" si="7"/>
        <v>0</v>
      </c>
      <c r="M165" s="563">
        <v>0</v>
      </c>
      <c r="N165" s="563">
        <v>0</v>
      </c>
      <c r="O165" s="584">
        <v>0</v>
      </c>
      <c r="P165" s="584">
        <v>0</v>
      </c>
      <c r="Q165" s="574">
        <v>0</v>
      </c>
    </row>
    <row r="166" spans="1:17" x14ac:dyDescent="0.25">
      <c r="A166" s="575">
        <f t="shared" si="8"/>
        <v>49125</v>
      </c>
      <c r="B166" s="83" t="str">
        <f t="shared" si="9"/>
        <v>Munson</v>
      </c>
      <c r="C166" s="588">
        <v>10</v>
      </c>
      <c r="D166" s="589">
        <v>4.0943040004299034</v>
      </c>
      <c r="E166" s="589">
        <v>55.282352327315671</v>
      </c>
      <c r="F166" s="589">
        <v>5.5282352327315678</v>
      </c>
      <c r="G166" s="589">
        <v>4.0943040004298483</v>
      </c>
      <c r="H166" s="589">
        <v>2.6907942979501649</v>
      </c>
      <c r="I166" s="589">
        <v>28.903621984868504</v>
      </c>
      <c r="J166" s="589">
        <v>3.2516575045089229</v>
      </c>
      <c r="K166" s="590">
        <v>46.21777814363179</v>
      </c>
      <c r="L166" s="571">
        <f t="shared" si="7"/>
        <v>0</v>
      </c>
      <c r="M166" s="571">
        <v>0</v>
      </c>
      <c r="N166" s="571">
        <v>0</v>
      </c>
      <c r="O166" s="582">
        <v>0</v>
      </c>
      <c r="P166" s="582">
        <v>0</v>
      </c>
      <c r="Q166" s="566">
        <v>0</v>
      </c>
    </row>
    <row r="167" spans="1:17" x14ac:dyDescent="0.25">
      <c r="A167" s="567">
        <f t="shared" si="8"/>
        <v>49156</v>
      </c>
      <c r="B167" s="577" t="str">
        <f t="shared" si="9"/>
        <v>Munson</v>
      </c>
      <c r="C167" s="591">
        <v>10</v>
      </c>
      <c r="D167" s="592">
        <v>4.2089775832455647</v>
      </c>
      <c r="E167" s="592">
        <v>56.860970764029247</v>
      </c>
      <c r="F167" s="592">
        <v>5.6860970764029251</v>
      </c>
      <c r="G167" s="592">
        <v>4.2089775832455647</v>
      </c>
      <c r="H167" s="592">
        <v>2.766158288966666</v>
      </c>
      <c r="I167" s="592">
        <v>29.729625038129583</v>
      </c>
      <c r="J167" s="592">
        <v>3.3445828870024656</v>
      </c>
      <c r="K167" s="484">
        <v>47.719692025435599</v>
      </c>
      <c r="L167" s="563">
        <f t="shared" si="7"/>
        <v>0</v>
      </c>
      <c r="M167" s="563">
        <v>0</v>
      </c>
      <c r="N167" s="563">
        <v>0</v>
      </c>
      <c r="O167" s="584">
        <v>0</v>
      </c>
      <c r="P167" s="584">
        <v>0</v>
      </c>
      <c r="Q167" s="574">
        <v>0</v>
      </c>
    </row>
    <row r="168" spans="1:17" x14ac:dyDescent="0.25">
      <c r="A168" s="575">
        <f t="shared" si="8"/>
        <v>49187</v>
      </c>
      <c r="B168" s="83" t="str">
        <f t="shared" si="9"/>
        <v>Munson</v>
      </c>
      <c r="C168" s="588">
        <v>10</v>
      </c>
      <c r="D168" s="589">
        <v>4.1869317630131979</v>
      </c>
      <c r="E168" s="589">
        <v>56.59374580855058</v>
      </c>
      <c r="F168" s="589">
        <v>5.6593745808550588</v>
      </c>
      <c r="G168" s="589">
        <v>4.186931763013213</v>
      </c>
      <c r="H168" s="589">
        <v>2.751669624255022</v>
      </c>
      <c r="I168" s="589">
        <v>29.590545331201376</v>
      </c>
      <c r="J168" s="589">
        <v>3.3289363714293745</v>
      </c>
      <c r="K168" s="590">
        <v>47.681210403442385</v>
      </c>
      <c r="L168" s="571">
        <f t="shared" si="7"/>
        <v>0</v>
      </c>
      <c r="M168" s="571">
        <v>0</v>
      </c>
      <c r="N168" s="571">
        <v>0</v>
      </c>
      <c r="O168" s="582">
        <v>0</v>
      </c>
      <c r="P168" s="582">
        <v>0</v>
      </c>
      <c r="Q168" s="566">
        <v>0</v>
      </c>
    </row>
    <row r="169" spans="1:17" x14ac:dyDescent="0.25">
      <c r="A169" s="567">
        <f t="shared" si="8"/>
        <v>49217</v>
      </c>
      <c r="B169" s="577" t="str">
        <f t="shared" si="9"/>
        <v>Munson</v>
      </c>
      <c r="C169" s="591">
        <v>10</v>
      </c>
      <c r="D169" s="592">
        <v>4.0309876577596269</v>
      </c>
      <c r="E169" s="592">
        <v>54.514874769324976</v>
      </c>
      <c r="F169" s="592">
        <v>5.4514874769324981</v>
      </c>
      <c r="G169" s="592">
        <v>4.0309876577596473</v>
      </c>
      <c r="H169" s="592">
        <v>2.6491825011391623</v>
      </c>
      <c r="I169" s="592">
        <v>28.504200339444552</v>
      </c>
      <c r="J169" s="592">
        <v>3.2067225796143131</v>
      </c>
      <c r="K169" s="484">
        <v>46.106057031531094</v>
      </c>
      <c r="L169" s="563">
        <f t="shared" si="7"/>
        <v>0</v>
      </c>
      <c r="M169" s="563">
        <v>0</v>
      </c>
      <c r="N169" s="563">
        <v>0</v>
      </c>
      <c r="O169" s="584">
        <v>0</v>
      </c>
      <c r="P169" s="584">
        <v>0</v>
      </c>
      <c r="Q169" s="574">
        <v>0</v>
      </c>
    </row>
    <row r="170" spans="1:17" x14ac:dyDescent="0.25">
      <c r="A170" s="575">
        <f t="shared" si="8"/>
        <v>49248</v>
      </c>
      <c r="B170" s="83" t="str">
        <f t="shared" si="9"/>
        <v>Munson</v>
      </c>
      <c r="C170" s="588">
        <v>10</v>
      </c>
      <c r="D170" s="589">
        <v>4.1438878715576486</v>
      </c>
      <c r="E170" s="589">
        <v>56.07152958625668</v>
      </c>
      <c r="F170" s="589">
        <v>5.6071529586256688</v>
      </c>
      <c r="G170" s="589">
        <v>4.1438878715575864</v>
      </c>
      <c r="H170" s="589">
        <v>2.7233810109921501</v>
      </c>
      <c r="I170" s="589">
        <v>29.318753082663719</v>
      </c>
      <c r="J170" s="589">
        <v>3.2983597728170522</v>
      </c>
      <c r="K170" s="590">
        <v>47.604839190633683</v>
      </c>
      <c r="L170" s="571">
        <f t="shared" si="7"/>
        <v>0</v>
      </c>
      <c r="M170" s="571">
        <v>0</v>
      </c>
      <c r="N170" s="571">
        <v>0</v>
      </c>
      <c r="O170" s="582">
        <v>0</v>
      </c>
      <c r="P170" s="582">
        <v>0</v>
      </c>
      <c r="Q170" s="566">
        <v>0</v>
      </c>
    </row>
    <row r="171" spans="1:17" x14ac:dyDescent="0.25">
      <c r="A171" s="567">
        <f t="shared" si="8"/>
        <v>49278</v>
      </c>
      <c r="B171" s="577" t="str">
        <f t="shared" si="9"/>
        <v>Munson</v>
      </c>
      <c r="C171" s="591">
        <v>10</v>
      </c>
      <c r="D171" s="592">
        <v>3.9895469548724174</v>
      </c>
      <c r="E171" s="592">
        <v>54.011810708831838</v>
      </c>
      <c r="F171" s="592">
        <v>5.401181070883184</v>
      </c>
      <c r="G171" s="592">
        <v>3.9895469548724174</v>
      </c>
      <c r="H171" s="592">
        <v>2.6219475039495554</v>
      </c>
      <c r="I171" s="592">
        <v>28.242364343203622</v>
      </c>
      <c r="J171" s="592">
        <v>3.177265930850929</v>
      </c>
      <c r="K171" s="484">
        <v>46.032531988244315</v>
      </c>
      <c r="L171" s="563">
        <f t="shared" si="7"/>
        <v>0</v>
      </c>
      <c r="M171" s="563">
        <v>0</v>
      </c>
      <c r="N171" s="563">
        <v>0</v>
      </c>
      <c r="O171" s="584">
        <v>0</v>
      </c>
      <c r="P171" s="584">
        <v>0</v>
      </c>
      <c r="Q171" s="574">
        <v>0</v>
      </c>
    </row>
    <row r="172" spans="1:17" x14ac:dyDescent="0.25">
      <c r="A172" s="575">
        <f t="shared" si="8"/>
        <v>49309</v>
      </c>
      <c r="B172" s="83" t="str">
        <f t="shared" si="9"/>
        <v>Munson</v>
      </c>
      <c r="C172" s="588">
        <v>10</v>
      </c>
      <c r="D172" s="589">
        <v>4.1012864942613332</v>
      </c>
      <c r="E172" s="589">
        <v>55.554069329434618</v>
      </c>
      <c r="F172" s="589">
        <v>5.5554069329434626</v>
      </c>
      <c r="G172" s="589">
        <v>4.1012864942613048</v>
      </c>
      <c r="H172" s="589">
        <v>2.6953832464327823</v>
      </c>
      <c r="I172" s="589">
        <v>29.049411832173526</v>
      </c>
      <c r="J172" s="589">
        <v>3.2680589136609206</v>
      </c>
      <c r="K172" s="590">
        <v>47.529252376656785</v>
      </c>
      <c r="L172" s="571">
        <f t="shared" si="7"/>
        <v>0</v>
      </c>
      <c r="M172" s="571">
        <v>0</v>
      </c>
      <c r="N172" s="571">
        <v>0</v>
      </c>
      <c r="O172" s="582">
        <v>0</v>
      </c>
      <c r="P172" s="582">
        <v>0</v>
      </c>
      <c r="Q172" s="566">
        <v>0</v>
      </c>
    </row>
    <row r="173" spans="1:17" x14ac:dyDescent="0.25">
      <c r="A173" s="567">
        <f t="shared" si="8"/>
        <v>49340</v>
      </c>
      <c r="B173" s="577" t="str">
        <f t="shared" si="9"/>
        <v>Munson</v>
      </c>
      <c r="C173" s="591">
        <v>10</v>
      </c>
      <c r="D173" s="592">
        <v>4.0798047393732251</v>
      </c>
      <c r="E173" s="592">
        <v>55.292906691231231</v>
      </c>
      <c r="F173" s="592">
        <v>5.5292906691231236</v>
      </c>
      <c r="G173" s="592">
        <v>4.0798047393732384</v>
      </c>
      <c r="H173" s="592">
        <v>2.6812652970876028</v>
      </c>
      <c r="I173" s="592">
        <v>28.913454888150639</v>
      </c>
      <c r="J173" s="592">
        <v>3.2527636923538208</v>
      </c>
      <c r="K173" s="484">
        <v>47.491751243089375</v>
      </c>
      <c r="L173" s="563">
        <f t="shared" si="7"/>
        <v>0</v>
      </c>
      <c r="M173" s="563">
        <v>0</v>
      </c>
      <c r="N173" s="563">
        <v>0</v>
      </c>
      <c r="O173" s="584">
        <v>0</v>
      </c>
      <c r="P173" s="584">
        <v>0</v>
      </c>
      <c r="Q173" s="574">
        <v>0</v>
      </c>
    </row>
    <row r="174" spans="1:17" x14ac:dyDescent="0.25">
      <c r="A174" s="575">
        <f t="shared" si="8"/>
        <v>49368</v>
      </c>
      <c r="B174" s="83" t="str">
        <f t="shared" si="9"/>
        <v>Munson</v>
      </c>
      <c r="C174" s="588">
        <v>10</v>
      </c>
      <c r="D174" s="589">
        <v>3.6666145025165808</v>
      </c>
      <c r="E174" s="589">
        <v>49.718513404031007</v>
      </c>
      <c r="F174" s="589">
        <v>4.9718513404031013</v>
      </c>
      <c r="G174" s="589">
        <v>3.6666145025166075</v>
      </c>
      <c r="H174" s="589">
        <v>2.4097148750470319</v>
      </c>
      <c r="I174" s="589">
        <v>25.999066272714664</v>
      </c>
      <c r="J174" s="589">
        <v>2.9248950787857746</v>
      </c>
      <c r="K174" s="590">
        <v>42.862075833772366</v>
      </c>
      <c r="L174" s="571">
        <f t="shared" si="7"/>
        <v>0</v>
      </c>
      <c r="M174" s="571">
        <v>0</v>
      </c>
      <c r="N174" s="571">
        <v>0</v>
      </c>
      <c r="O174" s="582">
        <v>0</v>
      </c>
      <c r="P174" s="582">
        <v>0</v>
      </c>
      <c r="Q174" s="566">
        <v>0</v>
      </c>
    </row>
    <row r="175" spans="1:17" x14ac:dyDescent="0.25">
      <c r="A175" s="567">
        <f t="shared" si="8"/>
        <v>49399</v>
      </c>
      <c r="B175" s="577" t="str">
        <f t="shared" si="9"/>
        <v>Munson</v>
      </c>
      <c r="C175" s="591">
        <v>10</v>
      </c>
      <c r="D175" s="592">
        <v>4.0392304757492168</v>
      </c>
      <c r="E175" s="592">
        <v>54.799198333795374</v>
      </c>
      <c r="F175" s="592">
        <v>5.4799198333795376</v>
      </c>
      <c r="G175" s="592">
        <v>4.0392304757492035</v>
      </c>
      <c r="H175" s="592">
        <v>2.6545997472957374</v>
      </c>
      <c r="I175" s="592">
        <v>28.65647890450116</v>
      </c>
      <c r="J175" s="592">
        <v>3.223853873607625</v>
      </c>
      <c r="K175" s="484">
        <v>47.417324784329068</v>
      </c>
      <c r="L175" s="563">
        <f t="shared" si="7"/>
        <v>0</v>
      </c>
      <c r="M175" s="563">
        <v>0</v>
      </c>
      <c r="N175" s="563">
        <v>0</v>
      </c>
      <c r="O175" s="584">
        <v>0</v>
      </c>
      <c r="P175" s="584">
        <v>0</v>
      </c>
      <c r="Q175" s="574">
        <v>0</v>
      </c>
    </row>
    <row r="176" spans="1:17" x14ac:dyDescent="0.25">
      <c r="A176" s="575">
        <f t="shared" si="8"/>
        <v>49429</v>
      </c>
      <c r="B176" s="83" t="str">
        <f t="shared" si="9"/>
        <v>Munson</v>
      </c>
      <c r="C176" s="588">
        <v>10</v>
      </c>
      <c r="D176" s="589">
        <v>3.8887875695575667</v>
      </c>
      <c r="E176" s="589">
        <v>52.786143406005884</v>
      </c>
      <c r="F176" s="589">
        <v>5.2786143406005888</v>
      </c>
      <c r="G176" s="589">
        <v>3.8887875695575667</v>
      </c>
      <c r="H176" s="589">
        <v>2.5557279947510838</v>
      </c>
      <c r="I176" s="589">
        <v>27.604348615836713</v>
      </c>
      <c r="J176" s="589">
        <v>3.1054893720567263</v>
      </c>
      <c r="K176" s="590">
        <v>45.851998243331906</v>
      </c>
      <c r="L176" s="571">
        <f t="shared" si="7"/>
        <v>0</v>
      </c>
      <c r="M176" s="571">
        <v>0</v>
      </c>
      <c r="N176" s="571">
        <v>0</v>
      </c>
      <c r="O176" s="582">
        <v>0</v>
      </c>
      <c r="P176" s="582">
        <v>0</v>
      </c>
      <c r="Q176" s="566">
        <v>0</v>
      </c>
    </row>
    <row r="177" spans="1:17" x14ac:dyDescent="0.25">
      <c r="A177" s="567">
        <f t="shared" si="8"/>
        <v>49460</v>
      </c>
      <c r="B177" s="577" t="str">
        <f t="shared" si="9"/>
        <v>Munson</v>
      </c>
      <c r="C177" s="591">
        <v>10</v>
      </c>
      <c r="D177" s="592">
        <v>3.9977050322970471</v>
      </c>
      <c r="E177" s="592">
        <v>54.293328605435391</v>
      </c>
      <c r="F177" s="592">
        <v>5.4293328605435391</v>
      </c>
      <c r="G177" s="592">
        <v>3.9977050322970258</v>
      </c>
      <c r="H177" s="592">
        <v>2.6273090501269896</v>
      </c>
      <c r="I177" s="592">
        <v>28.393108934910959</v>
      </c>
      <c r="J177" s="592">
        <v>3.1942247692088364</v>
      </c>
      <c r="K177" s="484">
        <v>47.343661485069688</v>
      </c>
      <c r="L177" s="563">
        <f t="shared" si="7"/>
        <v>0</v>
      </c>
      <c r="M177" s="563">
        <v>0</v>
      </c>
      <c r="N177" s="563">
        <v>0</v>
      </c>
      <c r="O177" s="584">
        <v>0</v>
      </c>
      <c r="P177" s="584">
        <v>0</v>
      </c>
      <c r="Q177" s="574">
        <v>0</v>
      </c>
    </row>
    <row r="178" spans="1:17" x14ac:dyDescent="0.25">
      <c r="A178" s="575">
        <f t="shared" si="8"/>
        <v>49490</v>
      </c>
      <c r="B178" s="83" t="str">
        <f t="shared" si="9"/>
        <v>Munson</v>
      </c>
      <c r="C178" s="588">
        <v>10</v>
      </c>
      <c r="D178" s="589">
        <v>3.8488087594138283</v>
      </c>
      <c r="E178" s="589">
        <v>52.298827519938754</v>
      </c>
      <c r="F178" s="589">
        <v>5.229882751993876</v>
      </c>
      <c r="G178" s="589">
        <v>3.8488087594138554</v>
      </c>
      <c r="H178" s="589">
        <v>2.5294537499052341</v>
      </c>
      <c r="I178" s="589">
        <v>27.350626928388117</v>
      </c>
      <c r="J178" s="589">
        <v>3.0769455949651623</v>
      </c>
      <c r="K178" s="590">
        <v>45.78107808163292</v>
      </c>
      <c r="L178" s="571">
        <f t="shared" si="7"/>
        <v>0</v>
      </c>
      <c r="M178" s="571">
        <v>0</v>
      </c>
      <c r="N178" s="571">
        <v>0</v>
      </c>
      <c r="O178" s="582">
        <v>0</v>
      </c>
      <c r="P178" s="582">
        <v>0</v>
      </c>
      <c r="Q178" s="566">
        <v>0</v>
      </c>
    </row>
    <row r="179" spans="1:17" x14ac:dyDescent="0.25">
      <c r="A179" s="567">
        <f t="shared" si="8"/>
        <v>49521</v>
      </c>
      <c r="B179" s="577" t="str">
        <f t="shared" si="9"/>
        <v>Munson</v>
      </c>
      <c r="C179" s="591">
        <v>10</v>
      </c>
      <c r="D179" s="592">
        <v>3.9566064925490489</v>
      </c>
      <c r="E179" s="592">
        <v>53.786881883569357</v>
      </c>
      <c r="F179" s="592">
        <v>5.3786881883569366</v>
      </c>
      <c r="G179" s="592">
        <v>3.9566064925490574</v>
      </c>
      <c r="H179" s="592">
        <v>2.6002989125675273</v>
      </c>
      <c r="I179" s="592">
        <v>28.129401746920184</v>
      </c>
      <c r="J179" s="592">
        <v>3.1645578601371729</v>
      </c>
      <c r="K179" s="484">
        <v>47.270754811688469</v>
      </c>
      <c r="L179" s="563">
        <f t="shared" si="7"/>
        <v>0</v>
      </c>
      <c r="M179" s="563">
        <v>0</v>
      </c>
      <c r="N179" s="563">
        <v>0</v>
      </c>
      <c r="O179" s="584">
        <v>0</v>
      </c>
      <c r="P179" s="584">
        <v>0</v>
      </c>
      <c r="Q179" s="574">
        <v>0</v>
      </c>
    </row>
    <row r="180" spans="1:17" x14ac:dyDescent="0.25">
      <c r="A180" s="575">
        <f t="shared" si="8"/>
        <v>49552</v>
      </c>
      <c r="B180" s="83" t="str">
        <f t="shared" si="9"/>
        <v>Munson</v>
      </c>
      <c r="C180" s="588">
        <v>10</v>
      </c>
      <c r="D180" s="589">
        <v>3.9358825438613856</v>
      </c>
      <c r="E180" s="589">
        <v>53.52325120803674</v>
      </c>
      <c r="F180" s="589">
        <v>5.3523251208036742</v>
      </c>
      <c r="G180" s="589">
        <v>3.9358825438614073</v>
      </c>
      <c r="H180" s="589">
        <v>2.5866790549638616</v>
      </c>
      <c r="I180" s="589">
        <v>27.992092783499398</v>
      </c>
      <c r="J180" s="589">
        <v>3.1491105453617454</v>
      </c>
      <c r="K180" s="590">
        <v>47.234582228610385</v>
      </c>
      <c r="L180" s="571">
        <f t="shared" si="7"/>
        <v>0</v>
      </c>
      <c r="M180" s="571">
        <v>0</v>
      </c>
      <c r="N180" s="571">
        <v>0</v>
      </c>
      <c r="O180" s="582">
        <v>0</v>
      </c>
      <c r="P180" s="582">
        <v>0</v>
      </c>
      <c r="Q180" s="566">
        <v>0</v>
      </c>
    </row>
    <row r="181" spans="1:17" x14ac:dyDescent="0.25">
      <c r="A181" s="567">
        <f t="shared" si="8"/>
        <v>49582</v>
      </c>
      <c r="B181" s="577" t="str">
        <f t="shared" si="9"/>
        <v>Munson</v>
      </c>
      <c r="C181" s="591">
        <v>10</v>
      </c>
      <c r="D181" s="592">
        <v>3.7892888766063053</v>
      </c>
      <c r="E181" s="592">
        <v>51.546894591105143</v>
      </c>
      <c r="F181" s="592">
        <v>5.1546894591105143</v>
      </c>
      <c r="G181" s="592">
        <v>3.7892888766063666</v>
      </c>
      <c r="H181" s="592">
        <v>2.4903370445155746</v>
      </c>
      <c r="I181" s="592">
        <v>26.959019938332769</v>
      </c>
      <c r="J181" s="592">
        <v>3.0328898415140624</v>
      </c>
      <c r="K181" s="484">
        <v>45.676059984909863</v>
      </c>
      <c r="L181" s="563">
        <f t="shared" si="7"/>
        <v>0</v>
      </c>
      <c r="M181" s="563">
        <v>0</v>
      </c>
      <c r="N181" s="563">
        <v>0</v>
      </c>
      <c r="O181" s="584">
        <v>0</v>
      </c>
      <c r="P181" s="584">
        <v>0</v>
      </c>
      <c r="Q181" s="574">
        <v>0</v>
      </c>
    </row>
    <row r="182" spans="1:17" x14ac:dyDescent="0.25">
      <c r="A182" s="575">
        <f t="shared" si="8"/>
        <v>49613</v>
      </c>
      <c r="B182" s="83" t="str">
        <f t="shared" si="9"/>
        <v>Munson</v>
      </c>
      <c r="C182" s="588">
        <v>10</v>
      </c>
      <c r="D182" s="589">
        <v>3.8954195722651779</v>
      </c>
      <c r="E182" s="589">
        <v>53.008243359692827</v>
      </c>
      <c r="F182" s="589">
        <v>5.3008243359692822</v>
      </c>
      <c r="G182" s="589">
        <v>3.8954195722651779</v>
      </c>
      <c r="H182" s="589">
        <v>2.5600865717865386</v>
      </c>
      <c r="I182" s="589">
        <v>27.723857034238005</v>
      </c>
      <c r="J182" s="589">
        <v>3.1189341115743834</v>
      </c>
      <c r="K182" s="590">
        <v>47.162794584776229</v>
      </c>
      <c r="L182" s="571">
        <f t="shared" si="7"/>
        <v>0</v>
      </c>
      <c r="M182" s="571">
        <v>0</v>
      </c>
      <c r="N182" s="571">
        <v>0</v>
      </c>
      <c r="O182" s="582">
        <v>0</v>
      </c>
      <c r="P182" s="582">
        <v>0</v>
      </c>
      <c r="Q182" s="566">
        <v>0</v>
      </c>
    </row>
    <row r="183" spans="1:17" x14ac:dyDescent="0.25">
      <c r="A183" s="567">
        <f t="shared" si="8"/>
        <v>49643</v>
      </c>
      <c r="B183" s="577" t="str">
        <f t="shared" si="9"/>
        <v>Munson</v>
      </c>
      <c r="C183" s="591">
        <v>10</v>
      </c>
      <c r="D183" s="592">
        <v>3.7503329660896445</v>
      </c>
      <c r="E183" s="592">
        <v>51.050892224056618</v>
      </c>
      <c r="F183" s="592">
        <v>5.1050892224056623</v>
      </c>
      <c r="G183" s="592">
        <v>3.7503329660896512</v>
      </c>
      <c r="H183" s="592">
        <v>2.4647350082613362</v>
      </c>
      <c r="I183" s="592">
        <v>26.70067288950418</v>
      </c>
      <c r="J183" s="592">
        <v>3.0038256715459597</v>
      </c>
      <c r="K183" s="484">
        <v>45.606946203834127</v>
      </c>
      <c r="L183" s="563">
        <f t="shared" si="7"/>
        <v>0</v>
      </c>
      <c r="M183" s="563">
        <v>0</v>
      </c>
      <c r="N183" s="563">
        <v>0</v>
      </c>
      <c r="O183" s="584">
        <v>0</v>
      </c>
      <c r="P183" s="584">
        <v>0</v>
      </c>
      <c r="Q183" s="574">
        <v>0</v>
      </c>
    </row>
    <row r="184" spans="1:17" x14ac:dyDescent="0.25">
      <c r="A184" s="575">
        <f t="shared" si="8"/>
        <v>49674</v>
      </c>
      <c r="B184" s="83" t="str">
        <f t="shared" si="9"/>
        <v>Munson</v>
      </c>
      <c r="C184" s="588">
        <v>10</v>
      </c>
      <c r="D184" s="589">
        <v>3.8553725815964297</v>
      </c>
      <c r="E184" s="589">
        <v>52.498167783588372</v>
      </c>
      <c r="F184" s="589">
        <v>5.2498167783588379</v>
      </c>
      <c r="G184" s="589">
        <v>3.8553725815964297</v>
      </c>
      <c r="H184" s="589">
        <v>2.5337675360016196</v>
      </c>
      <c r="I184" s="589">
        <v>27.458169066514017</v>
      </c>
      <c r="J184" s="589">
        <v>3.0890440583431933</v>
      </c>
      <c r="K184" s="590">
        <v>47.091742549996624</v>
      </c>
      <c r="L184" s="571">
        <f t="shared" si="7"/>
        <v>0</v>
      </c>
      <c r="M184" s="571">
        <v>0</v>
      </c>
      <c r="N184" s="571">
        <v>0</v>
      </c>
      <c r="O184" s="582">
        <v>0</v>
      </c>
      <c r="P184" s="582">
        <v>0</v>
      </c>
      <c r="Q184" s="566">
        <v>0</v>
      </c>
    </row>
    <row r="185" spans="1:17" x14ac:dyDescent="0.25">
      <c r="A185" s="567">
        <f t="shared" si="8"/>
        <v>49705</v>
      </c>
      <c r="B185" s="577" t="str">
        <f t="shared" si="9"/>
        <v>Munson</v>
      </c>
      <c r="C185" s="591">
        <v>10</v>
      </c>
      <c r="D185" s="592">
        <v>3.8351788767880701</v>
      </c>
      <c r="E185" s="592">
        <v>52.240824173589189</v>
      </c>
      <c r="F185" s="592">
        <v>5.2240824173589191</v>
      </c>
      <c r="G185" s="592">
        <v>3.8351788767880826</v>
      </c>
      <c r="H185" s="592">
        <v>2.5204961238828365</v>
      </c>
      <c r="I185" s="592">
        <v>27.324105312811092</v>
      </c>
      <c r="J185" s="592">
        <v>3.0739618920214253</v>
      </c>
      <c r="K185" s="484">
        <v>47.056490863850243</v>
      </c>
      <c r="L185" s="563">
        <f t="shared" si="7"/>
        <v>0</v>
      </c>
      <c r="M185" s="563">
        <v>0</v>
      </c>
      <c r="N185" s="563">
        <v>0</v>
      </c>
      <c r="O185" s="584">
        <v>0</v>
      </c>
      <c r="P185" s="584">
        <v>0</v>
      </c>
      <c r="Q185" s="574">
        <v>0</v>
      </c>
    </row>
    <row r="186" spans="1:17" x14ac:dyDescent="0.25">
      <c r="A186" s="575">
        <f t="shared" si="8"/>
        <v>49734</v>
      </c>
      <c r="B186" s="83" t="str">
        <f t="shared" si="9"/>
        <v>Munson</v>
      </c>
      <c r="C186" s="588">
        <v>10</v>
      </c>
      <c r="D186" s="589">
        <v>3.5695601834487096</v>
      </c>
      <c r="E186" s="589">
        <v>48.638585770356535</v>
      </c>
      <c r="F186" s="589">
        <v>4.8638585770356544</v>
      </c>
      <c r="G186" s="589">
        <v>3.5695601834487372</v>
      </c>
      <c r="H186" s="589">
        <v>2.3459303954591104</v>
      </c>
      <c r="I186" s="589">
        <v>25.440481901257627</v>
      </c>
      <c r="J186" s="589">
        <v>2.862054307559081</v>
      </c>
      <c r="K186" s="590">
        <v>43.987780828124606</v>
      </c>
      <c r="L186" s="571">
        <f t="shared" si="7"/>
        <v>0</v>
      </c>
      <c r="M186" s="571">
        <v>0</v>
      </c>
      <c r="N186" s="571">
        <v>0</v>
      </c>
      <c r="O186" s="582">
        <v>0</v>
      </c>
      <c r="P186" s="582">
        <v>0</v>
      </c>
      <c r="Q186" s="566">
        <v>0</v>
      </c>
    </row>
    <row r="187" spans="1:17" x14ac:dyDescent="0.25">
      <c r="A187" s="567">
        <f t="shared" si="8"/>
        <v>49765</v>
      </c>
      <c r="B187" s="577" t="str">
        <f t="shared" si="9"/>
        <v>Munson</v>
      </c>
      <c r="C187" s="591">
        <v>10</v>
      </c>
      <c r="D187" s="592">
        <v>3.7963942686592138</v>
      </c>
      <c r="E187" s="592">
        <v>51.746301166736238</v>
      </c>
      <c r="F187" s="592">
        <v>5.1746301166736242</v>
      </c>
      <c r="G187" s="592">
        <v>3.796394268659228</v>
      </c>
      <c r="H187" s="592">
        <v>2.4950067434324863</v>
      </c>
      <c r="I187" s="592">
        <v>27.066501942352804</v>
      </c>
      <c r="J187" s="592">
        <v>3.0449815944509693</v>
      </c>
      <c r="K187" s="484">
        <v>46.986530712730008</v>
      </c>
      <c r="L187" s="563">
        <f t="shared" si="7"/>
        <v>0</v>
      </c>
      <c r="M187" s="563">
        <v>0</v>
      </c>
      <c r="N187" s="563">
        <v>0</v>
      </c>
      <c r="O187" s="584">
        <v>0</v>
      </c>
      <c r="P187" s="584">
        <v>0</v>
      </c>
      <c r="Q187" s="574">
        <v>0</v>
      </c>
    </row>
    <row r="188" spans="1:17" x14ac:dyDescent="0.25">
      <c r="A188" s="575">
        <f t="shared" si="8"/>
        <v>49795</v>
      </c>
      <c r="B188" s="83" t="str">
        <f t="shared" si="9"/>
        <v>Munson</v>
      </c>
      <c r="C188" s="588">
        <v>10</v>
      </c>
      <c r="D188" s="589">
        <v>3.6549959032390178</v>
      </c>
      <c r="E188" s="589">
        <v>49.835520377003078</v>
      </c>
      <c r="F188" s="589">
        <v>4.9835520377003082</v>
      </c>
      <c r="G188" s="589">
        <v>3.6549959032390591</v>
      </c>
      <c r="H188" s="589">
        <v>2.4020790957949769</v>
      </c>
      <c r="I188" s="589">
        <v>26.06754862918509</v>
      </c>
      <c r="J188" s="589">
        <v>2.9325993045195133</v>
      </c>
      <c r="K188" s="590">
        <v>45.437245633476671</v>
      </c>
      <c r="L188" s="571">
        <f t="shared" si="7"/>
        <v>0</v>
      </c>
      <c r="M188" s="571">
        <v>0</v>
      </c>
      <c r="N188" s="571">
        <v>0</v>
      </c>
      <c r="O188" s="582">
        <v>0</v>
      </c>
      <c r="P188" s="582">
        <v>0</v>
      </c>
      <c r="Q188" s="566">
        <v>0</v>
      </c>
    </row>
    <row r="189" spans="1:17" x14ac:dyDescent="0.25">
      <c r="A189" s="567">
        <f t="shared" si="8"/>
        <v>49826</v>
      </c>
      <c r="B189" s="577" t="str">
        <f t="shared" si="9"/>
        <v>Munson</v>
      </c>
      <c r="C189" s="591">
        <v>10</v>
      </c>
      <c r="D189" s="592">
        <v>3.7573653109227134</v>
      </c>
      <c r="E189" s="592">
        <v>51.248312411505573</v>
      </c>
      <c r="F189" s="592">
        <v>5.1248312411505577</v>
      </c>
      <c r="G189" s="592">
        <v>3.7573653109227134</v>
      </c>
      <c r="H189" s="592">
        <v>2.4693567634185514</v>
      </c>
      <c r="I189" s="592">
        <v>26.807053598311771</v>
      </c>
      <c r="J189" s="592">
        <v>3.0157935969901821</v>
      </c>
      <c r="K189" s="484">
        <v>46.917287419369352</v>
      </c>
      <c r="L189" s="563">
        <f t="shared" si="7"/>
        <v>0</v>
      </c>
      <c r="M189" s="563">
        <v>0</v>
      </c>
      <c r="N189" s="563">
        <v>0</v>
      </c>
      <c r="O189" s="584">
        <v>0</v>
      </c>
      <c r="P189" s="584">
        <v>0</v>
      </c>
      <c r="Q189" s="574">
        <v>0</v>
      </c>
    </row>
    <row r="190" spans="1:17" x14ac:dyDescent="0.25">
      <c r="A190" s="575">
        <f t="shared" si="8"/>
        <v>49856</v>
      </c>
      <c r="B190" s="83" t="str">
        <f t="shared" si="9"/>
        <v>Munson</v>
      </c>
      <c r="C190" s="588">
        <v>10</v>
      </c>
      <c r="D190" s="589">
        <v>3.6174205961083379</v>
      </c>
      <c r="E190" s="589">
        <v>49.355909464454683</v>
      </c>
      <c r="F190" s="589">
        <v>4.935590946445469</v>
      </c>
      <c r="G190" s="589">
        <v>3.6174205961083303</v>
      </c>
      <c r="H190" s="589">
        <v>2.3773844797241592</v>
      </c>
      <c r="I190" s="589">
        <v>25.817664706215236</v>
      </c>
      <c r="J190" s="589">
        <v>2.9044873579604857</v>
      </c>
      <c r="K190" s="590">
        <v>45.370579836995987</v>
      </c>
      <c r="L190" s="571">
        <f t="shared" si="7"/>
        <v>0</v>
      </c>
      <c r="M190" s="571">
        <v>0</v>
      </c>
      <c r="N190" s="571">
        <v>0</v>
      </c>
      <c r="O190" s="582">
        <v>0</v>
      </c>
      <c r="P190" s="582">
        <v>0</v>
      </c>
      <c r="Q190" s="566">
        <v>0</v>
      </c>
    </row>
    <row r="191" spans="1:17" x14ac:dyDescent="0.25">
      <c r="A191" s="567">
        <f t="shared" si="8"/>
        <v>49887</v>
      </c>
      <c r="B191" s="577" t="str">
        <f t="shared" si="9"/>
        <v>Munson</v>
      </c>
      <c r="C191" s="591">
        <v>10</v>
      </c>
      <c r="D191" s="592">
        <v>3.7187375916864118</v>
      </c>
      <c r="E191" s="592">
        <v>50.755093802526083</v>
      </c>
      <c r="F191" s="592">
        <v>5.0755093802526092</v>
      </c>
      <c r="G191" s="592">
        <v>3.7187375916864189</v>
      </c>
      <c r="H191" s="592">
        <v>2.4439704129661886</v>
      </c>
      <c r="I191" s="592">
        <v>26.550069933954592</v>
      </c>
      <c r="J191" s="592">
        <v>2.9868828624197867</v>
      </c>
      <c r="K191" s="484">
        <v>46.848754935615951</v>
      </c>
      <c r="L191" s="563">
        <f t="shared" si="7"/>
        <v>0</v>
      </c>
      <c r="M191" s="563">
        <v>0</v>
      </c>
      <c r="N191" s="563">
        <v>0</v>
      </c>
      <c r="O191" s="584">
        <v>0</v>
      </c>
      <c r="P191" s="584">
        <v>0</v>
      </c>
      <c r="Q191" s="574">
        <v>0</v>
      </c>
    </row>
    <row r="192" spans="1:17" x14ac:dyDescent="0.25">
      <c r="A192" s="575">
        <f t="shared" si="8"/>
        <v>49918</v>
      </c>
      <c r="B192" s="83" t="str">
        <f t="shared" si="9"/>
        <v>Munson</v>
      </c>
      <c r="C192" s="588">
        <v>10</v>
      </c>
      <c r="D192" s="589">
        <v>3.6992595548434877</v>
      </c>
      <c r="E192" s="589">
        <v>50.506255208672805</v>
      </c>
      <c r="F192" s="589">
        <v>5.050625520867281</v>
      </c>
      <c r="G192" s="589">
        <v>3.6992595548435152</v>
      </c>
      <c r="H192" s="589">
        <v>2.4311693548884246</v>
      </c>
      <c r="I192" s="589">
        <v>26.420400013385926</v>
      </c>
      <c r="J192" s="589">
        <v>2.9722950095392586</v>
      </c>
      <c r="K192" s="590">
        <v>46.81475254691275</v>
      </c>
      <c r="L192" s="571">
        <f t="shared" si="7"/>
        <v>0</v>
      </c>
      <c r="M192" s="571">
        <v>0</v>
      </c>
      <c r="N192" s="571">
        <v>0</v>
      </c>
      <c r="O192" s="582">
        <v>0</v>
      </c>
      <c r="P192" s="582">
        <v>0</v>
      </c>
      <c r="Q192" s="566">
        <v>0</v>
      </c>
    </row>
    <row r="193" spans="1:17" x14ac:dyDescent="0.25">
      <c r="A193" s="567">
        <f t="shared" si="8"/>
        <v>49948</v>
      </c>
      <c r="B193" s="577" t="str">
        <f t="shared" si="9"/>
        <v>Munson</v>
      </c>
      <c r="C193" s="591">
        <v>10</v>
      </c>
      <c r="D193" s="592">
        <v>3.5614790143347892</v>
      </c>
      <c r="E193" s="592">
        <v>48.641237463275736</v>
      </c>
      <c r="F193" s="592">
        <v>4.8641237463275742</v>
      </c>
      <c r="G193" s="592">
        <v>3.5614790143347692</v>
      </c>
      <c r="H193" s="592">
        <v>2.340619395333059</v>
      </c>
      <c r="I193" s="592">
        <v>25.445264410945395</v>
      </c>
      <c r="J193" s="592">
        <v>2.8625922992637878</v>
      </c>
      <c r="K193" s="484">
        <v>45.271862911425146</v>
      </c>
      <c r="L193" s="563">
        <f t="shared" si="7"/>
        <v>0</v>
      </c>
      <c r="M193" s="563">
        <v>0</v>
      </c>
      <c r="N193" s="563">
        <v>0</v>
      </c>
      <c r="O193" s="584">
        <v>0</v>
      </c>
      <c r="P193" s="584">
        <v>0</v>
      </c>
      <c r="Q193" s="574">
        <v>0</v>
      </c>
    </row>
    <row r="194" spans="1:17" x14ac:dyDescent="0.25">
      <c r="A194" s="575">
        <f t="shared" si="8"/>
        <v>49979</v>
      </c>
      <c r="B194" s="83" t="str">
        <f t="shared" si="9"/>
        <v>Munson</v>
      </c>
      <c r="C194" s="588">
        <v>10</v>
      </c>
      <c r="D194" s="589">
        <v>3.6612291937679462</v>
      </c>
      <c r="E194" s="589">
        <v>50.020145096635396</v>
      </c>
      <c r="F194" s="589">
        <v>5.0020145096635398</v>
      </c>
      <c r="G194" s="589">
        <v>3.6612291937679662</v>
      </c>
      <c r="H194" s="589">
        <v>2.4061756791006048</v>
      </c>
      <c r="I194" s="589">
        <v>26.167088671662192</v>
      </c>
      <c r="J194" s="589">
        <v>2.9437975705839259</v>
      </c>
      <c r="K194" s="590">
        <v>46.747270762744712</v>
      </c>
      <c r="L194" s="571">
        <f t="shared" ref="L194:L257" si="10">+P194+O194</f>
        <v>0</v>
      </c>
      <c r="M194" s="571">
        <v>0</v>
      </c>
      <c r="N194" s="571">
        <v>0</v>
      </c>
      <c r="O194" s="582">
        <v>0</v>
      </c>
      <c r="P194" s="582">
        <v>0</v>
      </c>
      <c r="Q194" s="566">
        <v>0</v>
      </c>
    </row>
    <row r="195" spans="1:17" x14ac:dyDescent="0.25">
      <c r="A195" s="567">
        <f t="shared" ref="A195:A258" si="11">+EOMONTH(A194,1)</f>
        <v>50009</v>
      </c>
      <c r="B195" s="577" t="str">
        <f t="shared" si="9"/>
        <v>Munson</v>
      </c>
      <c r="C195" s="591">
        <v>10</v>
      </c>
      <c r="D195" s="592">
        <v>3.5248651106956381</v>
      </c>
      <c r="E195" s="592">
        <v>48.17306711742836</v>
      </c>
      <c r="F195" s="592">
        <v>4.8173067117428365</v>
      </c>
      <c r="G195" s="592">
        <v>3.5248651106956519</v>
      </c>
      <c r="H195" s="592">
        <v>2.3165565907727879</v>
      </c>
      <c r="I195" s="592">
        <v>25.20129213956735</v>
      </c>
      <c r="J195" s="592">
        <v>2.8351453791950632</v>
      </c>
      <c r="K195" s="484">
        <v>45.20689379491305</v>
      </c>
      <c r="L195" s="563">
        <f t="shared" si="10"/>
        <v>0</v>
      </c>
      <c r="M195" s="563">
        <v>0</v>
      </c>
      <c r="N195" s="563">
        <v>0</v>
      </c>
      <c r="O195" s="584">
        <v>0</v>
      </c>
      <c r="P195" s="584">
        <v>0</v>
      </c>
      <c r="Q195" s="574">
        <v>0</v>
      </c>
    </row>
    <row r="196" spans="1:17" x14ac:dyDescent="0.25">
      <c r="A196" s="575">
        <f t="shared" si="11"/>
        <v>50040</v>
      </c>
      <c r="B196" s="83" t="str">
        <f t="shared" si="9"/>
        <v>Munson</v>
      </c>
      <c r="C196" s="588">
        <v>10</v>
      </c>
      <c r="D196" s="589">
        <v>3.6235898050864592</v>
      </c>
      <c r="E196" s="589">
        <v>49.538691952947012</v>
      </c>
      <c r="F196" s="589">
        <v>4.9538691952947014</v>
      </c>
      <c r="G196" s="589">
        <v>3.6235898050864734</v>
      </c>
      <c r="H196" s="589">
        <v>2.3814388867821052</v>
      </c>
      <c r="I196" s="589">
        <v>25.916183679517811</v>
      </c>
      <c r="J196" s="589">
        <v>2.9155707234164305</v>
      </c>
      <c r="K196" s="590">
        <v>46.680483140594085</v>
      </c>
      <c r="L196" s="571">
        <f t="shared" si="10"/>
        <v>0</v>
      </c>
      <c r="M196" s="571">
        <v>0</v>
      </c>
      <c r="N196" s="571">
        <v>0</v>
      </c>
      <c r="O196" s="582">
        <v>0</v>
      </c>
      <c r="P196" s="582">
        <v>0</v>
      </c>
      <c r="Q196" s="566">
        <v>0</v>
      </c>
    </row>
    <row r="197" spans="1:17" x14ac:dyDescent="0.25">
      <c r="A197" s="567">
        <f t="shared" si="11"/>
        <v>50071</v>
      </c>
      <c r="B197" s="577" t="str">
        <f t="shared" si="9"/>
        <v>Munson</v>
      </c>
      <c r="C197" s="591">
        <v>10</v>
      </c>
      <c r="D197" s="592">
        <v>3.6046101341665668</v>
      </c>
      <c r="E197" s="592">
        <v>49.29578950052295</v>
      </c>
      <c r="F197" s="592">
        <v>4.9295789500522949</v>
      </c>
      <c r="G197" s="592">
        <v>3.6046101341665873</v>
      </c>
      <c r="H197" s="592">
        <v>2.3689653510721063</v>
      </c>
      <c r="I197" s="592">
        <v>25.78958221267257</v>
      </c>
      <c r="J197" s="592">
        <v>2.9013279615886169</v>
      </c>
      <c r="K197" s="484">
        <v>46.647346042231511</v>
      </c>
      <c r="L197" s="563">
        <f t="shared" si="10"/>
        <v>0</v>
      </c>
      <c r="M197" s="563">
        <v>0</v>
      </c>
      <c r="N197" s="563">
        <v>0</v>
      </c>
      <c r="O197" s="584">
        <v>0</v>
      </c>
      <c r="P197" s="584">
        <v>0</v>
      </c>
      <c r="Q197" s="574">
        <v>0</v>
      </c>
    </row>
    <row r="198" spans="1:17" x14ac:dyDescent="0.25">
      <c r="A198" s="575">
        <f t="shared" si="11"/>
        <v>50099</v>
      </c>
      <c r="B198" s="83" t="str">
        <f t="shared" si="9"/>
        <v>Munson</v>
      </c>
      <c r="C198" s="588">
        <v>10</v>
      </c>
      <c r="D198" s="589">
        <v>3.2395461641345311</v>
      </c>
      <c r="E198" s="589">
        <v>44.317435576390551</v>
      </c>
      <c r="F198" s="589">
        <v>4.4317435576390549</v>
      </c>
      <c r="G198" s="589">
        <v>3.2395461641345795</v>
      </c>
      <c r="H198" s="589">
        <v>2.1290437502790538</v>
      </c>
      <c r="I198" s="589">
        <v>23.185529253925417</v>
      </c>
      <c r="J198" s="589">
        <v>2.6083721249210803</v>
      </c>
      <c r="K198" s="590">
        <v>42.103311032947744</v>
      </c>
      <c r="L198" s="571">
        <f t="shared" si="10"/>
        <v>0</v>
      </c>
      <c r="M198" s="571">
        <v>0</v>
      </c>
      <c r="N198" s="571">
        <v>0</v>
      </c>
      <c r="O198" s="582">
        <v>0</v>
      </c>
      <c r="P198" s="582">
        <v>0</v>
      </c>
      <c r="Q198" s="566">
        <v>0</v>
      </c>
    </row>
    <row r="199" spans="1:17" x14ac:dyDescent="0.25">
      <c r="A199" s="567">
        <f t="shared" si="11"/>
        <v>50130</v>
      </c>
      <c r="B199" s="577" t="str">
        <f t="shared" si="9"/>
        <v>Munson</v>
      </c>
      <c r="C199" s="591">
        <v>10</v>
      </c>
      <c r="D199" s="592">
        <v>3.5687617514160479</v>
      </c>
      <c r="E199" s="592">
        <v>48.836761670470771</v>
      </c>
      <c r="F199" s="592">
        <v>4.883676167047077</v>
      </c>
      <c r="G199" s="592">
        <v>3.5687617514160417</v>
      </c>
      <c r="H199" s="592">
        <v>2.3454056495511404</v>
      </c>
      <c r="I199" s="592">
        <v>25.550366319589333</v>
      </c>
      <c r="J199" s="592">
        <v>2.8744162549566799</v>
      </c>
      <c r="K199" s="484">
        <v>46.581582823351809</v>
      </c>
      <c r="L199" s="563">
        <f t="shared" si="10"/>
        <v>0</v>
      </c>
      <c r="M199" s="563">
        <v>0</v>
      </c>
      <c r="N199" s="563">
        <v>0</v>
      </c>
      <c r="O199" s="584">
        <v>0</v>
      </c>
      <c r="P199" s="584">
        <v>0</v>
      </c>
      <c r="Q199" s="574">
        <v>0</v>
      </c>
    </row>
    <row r="200" spans="1:17" x14ac:dyDescent="0.25">
      <c r="A200" s="575">
        <f t="shared" si="11"/>
        <v>50160</v>
      </c>
      <c r="B200" s="83" t="str">
        <f t="shared" si="9"/>
        <v>Munson</v>
      </c>
      <c r="C200" s="588">
        <v>10</v>
      </c>
      <c r="D200" s="589">
        <v>3.4358416586874965</v>
      </c>
      <c r="E200" s="589">
        <v>47.033356640215224</v>
      </c>
      <c r="F200" s="589">
        <v>4.7033356640215223</v>
      </c>
      <c r="G200" s="589">
        <v>3.4358416586874831</v>
      </c>
      <c r="H200" s="589">
        <v>2.258049983824137</v>
      </c>
      <c r="I200" s="589">
        <v>24.607306030604857</v>
      </c>
      <c r="J200" s="589">
        <v>2.7683220326416147</v>
      </c>
      <c r="K200" s="590">
        <v>45.047376377708034</v>
      </c>
      <c r="L200" s="571">
        <f t="shared" si="10"/>
        <v>0</v>
      </c>
      <c r="M200" s="571">
        <v>0</v>
      </c>
      <c r="N200" s="571">
        <v>0</v>
      </c>
      <c r="O200" s="582">
        <v>0</v>
      </c>
      <c r="P200" s="582">
        <v>0</v>
      </c>
      <c r="Q200" s="566">
        <v>0</v>
      </c>
    </row>
    <row r="201" spans="1:17" x14ac:dyDescent="0.25">
      <c r="A201" s="567">
        <f t="shared" si="11"/>
        <v>50191</v>
      </c>
      <c r="B201" s="577" t="str">
        <f t="shared" si="9"/>
        <v>Munson</v>
      </c>
      <c r="C201" s="591">
        <v>10</v>
      </c>
      <c r="D201" s="592">
        <v>3.5320729773552633</v>
      </c>
      <c r="E201" s="592">
        <v>48.366646437104166</v>
      </c>
      <c r="F201" s="592">
        <v>4.8366646437104164</v>
      </c>
      <c r="G201" s="592">
        <v>3.5320729773552633</v>
      </c>
      <c r="H201" s="592">
        <v>2.3212936110447222</v>
      </c>
      <c r="I201" s="592">
        <v>25.305322316578057</v>
      </c>
      <c r="J201" s="592">
        <v>2.8468487909359617</v>
      </c>
      <c r="K201" s="484">
        <v>46.51649418584924</v>
      </c>
      <c r="L201" s="563">
        <f t="shared" si="10"/>
        <v>0</v>
      </c>
      <c r="M201" s="563">
        <v>0</v>
      </c>
      <c r="N201" s="563">
        <v>0</v>
      </c>
      <c r="O201" s="584">
        <v>0</v>
      </c>
      <c r="P201" s="584">
        <v>0</v>
      </c>
      <c r="Q201" s="574">
        <v>0</v>
      </c>
    </row>
    <row r="202" spans="1:17" x14ac:dyDescent="0.25">
      <c r="A202" s="575">
        <f t="shared" si="11"/>
        <v>50221</v>
      </c>
      <c r="B202" s="83" t="str">
        <f t="shared" si="9"/>
        <v>Munson</v>
      </c>
      <c r="C202" s="588">
        <v>10</v>
      </c>
      <c r="D202" s="589">
        <v>3.4005193740676911</v>
      </c>
      <c r="E202" s="589">
        <v>46.580591279236785</v>
      </c>
      <c r="F202" s="589">
        <v>4.6580591279236785</v>
      </c>
      <c r="G202" s="589">
        <v>3.4005193740676782</v>
      </c>
      <c r="H202" s="589">
        <v>2.2348360468564699</v>
      </c>
      <c r="I202" s="589">
        <v>24.371296128710586</v>
      </c>
      <c r="J202" s="589">
        <v>2.7417709257717888</v>
      </c>
      <c r="K202" s="590">
        <v>44.984710485558765</v>
      </c>
      <c r="L202" s="571">
        <f t="shared" si="10"/>
        <v>0</v>
      </c>
      <c r="M202" s="571">
        <v>0</v>
      </c>
      <c r="N202" s="571">
        <v>0</v>
      </c>
      <c r="O202" s="582">
        <v>0</v>
      </c>
      <c r="P202" s="582">
        <v>0</v>
      </c>
      <c r="Q202" s="566">
        <v>0</v>
      </c>
    </row>
    <row r="203" spans="1:17" x14ac:dyDescent="0.25">
      <c r="A203" s="567">
        <f t="shared" si="11"/>
        <v>50252</v>
      </c>
      <c r="B203" s="577" t="str">
        <f t="shared" si="9"/>
        <v>Munson</v>
      </c>
      <c r="C203" s="591">
        <v>10</v>
      </c>
      <c r="D203" s="592">
        <v>3.4957613834589276</v>
      </c>
      <c r="E203" s="592">
        <v>47.901035748038744</v>
      </c>
      <c r="F203" s="592">
        <v>4.7901035748038749</v>
      </c>
      <c r="G203" s="592">
        <v>3.4957613834589547</v>
      </c>
      <c r="H203" s="592">
        <v>2.2974295189010898</v>
      </c>
      <c r="I203" s="592">
        <v>25.062607130091589</v>
      </c>
      <c r="J203" s="592">
        <v>2.8195433433524637</v>
      </c>
      <c r="K203" s="484">
        <v>46.45207343427758</v>
      </c>
      <c r="L203" s="563">
        <f t="shared" si="10"/>
        <v>0</v>
      </c>
      <c r="M203" s="563">
        <v>0</v>
      </c>
      <c r="N203" s="563">
        <v>0</v>
      </c>
      <c r="O203" s="584">
        <v>0</v>
      </c>
      <c r="P203" s="584">
        <v>0</v>
      </c>
      <c r="Q203" s="574">
        <v>0</v>
      </c>
    </row>
    <row r="204" spans="1:17" x14ac:dyDescent="0.25">
      <c r="A204" s="575">
        <f t="shared" si="11"/>
        <v>50283</v>
      </c>
      <c r="B204" s="83" t="str">
        <f t="shared" si="9"/>
        <v>Munson</v>
      </c>
      <c r="C204" s="588">
        <v>10</v>
      </c>
      <c r="D204" s="589">
        <v>3.477451253383157</v>
      </c>
      <c r="E204" s="589">
        <v>47.666126428633071</v>
      </c>
      <c r="F204" s="589">
        <v>4.7666126428633069</v>
      </c>
      <c r="G204" s="589">
        <v>3.477451253383157</v>
      </c>
      <c r="H204" s="589">
        <v>2.2853959873292062</v>
      </c>
      <c r="I204" s="589">
        <v>24.940138071748297</v>
      </c>
      <c r="J204" s="589">
        <v>2.8057656177474515</v>
      </c>
      <c r="K204" s="590">
        <v>46.420112408236456</v>
      </c>
      <c r="L204" s="571">
        <f t="shared" si="10"/>
        <v>0</v>
      </c>
      <c r="M204" s="571">
        <v>0</v>
      </c>
      <c r="N204" s="571">
        <v>0</v>
      </c>
      <c r="O204" s="582">
        <v>0</v>
      </c>
      <c r="P204" s="582">
        <v>0</v>
      </c>
      <c r="Q204" s="566">
        <v>0</v>
      </c>
    </row>
    <row r="205" spans="1:17" x14ac:dyDescent="0.25">
      <c r="A205" s="567">
        <f t="shared" si="11"/>
        <v>50313</v>
      </c>
      <c r="B205" s="577" t="str">
        <f t="shared" si="9"/>
        <v>Munson</v>
      </c>
      <c r="C205" s="591">
        <v>10</v>
      </c>
      <c r="D205" s="592">
        <v>3.347932060101297</v>
      </c>
      <c r="E205" s="592">
        <v>45.90592457397684</v>
      </c>
      <c r="F205" s="592">
        <v>4.5905924573976833</v>
      </c>
      <c r="G205" s="592">
        <v>3.3479320601013112</v>
      </c>
      <c r="H205" s="592">
        <v>2.2002754246043161</v>
      </c>
      <c r="I205" s="592">
        <v>24.019577175885374</v>
      </c>
      <c r="J205" s="592">
        <v>2.7022024281409918</v>
      </c>
      <c r="K205" s="484">
        <v>44.891917062558626</v>
      </c>
      <c r="L205" s="563">
        <f t="shared" si="10"/>
        <v>0</v>
      </c>
      <c r="M205" s="563">
        <v>0</v>
      </c>
      <c r="N205" s="563">
        <v>0</v>
      </c>
      <c r="O205" s="584">
        <v>0</v>
      </c>
      <c r="P205" s="584">
        <v>0</v>
      </c>
      <c r="Q205" s="574">
        <v>0</v>
      </c>
    </row>
    <row r="206" spans="1:17" x14ac:dyDescent="0.25">
      <c r="A206" s="575">
        <f t="shared" si="11"/>
        <v>50344</v>
      </c>
      <c r="B206" s="83" t="str">
        <f t="shared" si="9"/>
        <v>Munson</v>
      </c>
      <c r="C206" s="588">
        <v>10</v>
      </c>
      <c r="D206" s="589">
        <v>3.4417011999393345</v>
      </c>
      <c r="E206" s="589">
        <v>47.207228406095595</v>
      </c>
      <c r="F206" s="589">
        <v>4.7207228406095592</v>
      </c>
      <c r="G206" s="589">
        <v>3.4417011999393412</v>
      </c>
      <c r="H206" s="589">
        <v>2.2619009234179765</v>
      </c>
      <c r="I206" s="589">
        <v>24.700895477175642</v>
      </c>
      <c r="J206" s="589">
        <v>2.7788507086955105</v>
      </c>
      <c r="K206" s="590">
        <v>46.356680033984944</v>
      </c>
      <c r="L206" s="571">
        <f t="shared" si="10"/>
        <v>0</v>
      </c>
      <c r="M206" s="571">
        <v>0</v>
      </c>
      <c r="N206" s="571">
        <v>0</v>
      </c>
      <c r="O206" s="582">
        <v>0</v>
      </c>
      <c r="P206" s="582">
        <v>0</v>
      </c>
      <c r="Q206" s="566">
        <v>0</v>
      </c>
    </row>
    <row r="207" spans="1:17" x14ac:dyDescent="0.25">
      <c r="A207" s="567">
        <f t="shared" si="11"/>
        <v>50374</v>
      </c>
      <c r="B207" s="577" t="str">
        <f t="shared" si="9"/>
        <v>Munson</v>
      </c>
      <c r="C207" s="591">
        <v>10</v>
      </c>
      <c r="D207" s="592">
        <v>3.3135135330381988</v>
      </c>
      <c r="E207" s="592">
        <v>45.463962721917149</v>
      </c>
      <c r="F207" s="592">
        <v>4.546396272191715</v>
      </c>
      <c r="G207" s="592">
        <v>3.3135135330381922</v>
      </c>
      <c r="H207" s="592">
        <v>2.1776554120038165</v>
      </c>
      <c r="I207" s="592">
        <v>23.789154752894319</v>
      </c>
      <c r="J207" s="592">
        <v>2.6762799351973618</v>
      </c>
      <c r="K207" s="484">
        <v>44.830847291444478</v>
      </c>
      <c r="L207" s="563">
        <f t="shared" si="10"/>
        <v>0</v>
      </c>
      <c r="M207" s="563">
        <v>0</v>
      </c>
      <c r="N207" s="563">
        <v>0</v>
      </c>
      <c r="O207" s="584">
        <v>0</v>
      </c>
      <c r="P207" s="584">
        <v>0</v>
      </c>
      <c r="Q207" s="574">
        <v>0</v>
      </c>
    </row>
    <row r="208" spans="1:17" x14ac:dyDescent="0.25">
      <c r="A208" s="575">
        <f t="shared" si="11"/>
        <v>50405</v>
      </c>
      <c r="B208" s="83" t="str">
        <f t="shared" si="9"/>
        <v>Munson</v>
      </c>
      <c r="C208" s="588">
        <v>10</v>
      </c>
      <c r="D208" s="589">
        <v>3.406318676110446</v>
      </c>
      <c r="E208" s="589">
        <v>46.752728013728479</v>
      </c>
      <c r="F208" s="589">
        <v>4.6752728013728477</v>
      </c>
      <c r="G208" s="589">
        <v>3.4063186761103981</v>
      </c>
      <c r="H208" s="589">
        <v>2.2386473379330316</v>
      </c>
      <c r="I208" s="589">
        <v>24.463926697293463</v>
      </c>
      <c r="J208" s="589">
        <v>2.752191824813623</v>
      </c>
      <c r="K208" s="590">
        <v>46.293899282405249</v>
      </c>
      <c r="L208" s="571">
        <f t="shared" si="10"/>
        <v>0</v>
      </c>
      <c r="M208" s="571">
        <v>0</v>
      </c>
      <c r="N208" s="571">
        <v>0</v>
      </c>
      <c r="O208" s="582">
        <v>0</v>
      </c>
      <c r="P208" s="582">
        <v>0</v>
      </c>
      <c r="Q208" s="566">
        <v>0</v>
      </c>
    </row>
    <row r="209" spans="1:17" x14ac:dyDescent="0.25">
      <c r="A209" s="567">
        <f t="shared" si="11"/>
        <v>50436</v>
      </c>
      <c r="B209" s="577" t="str">
        <f t="shared" si="9"/>
        <v>Munson</v>
      </c>
      <c r="C209" s="591">
        <v>10</v>
      </c>
      <c r="D209" s="592">
        <v>3.3884770298432807</v>
      </c>
      <c r="E209" s="592">
        <v>46.523424262810458</v>
      </c>
      <c r="F209" s="592">
        <v>4.652342426281046</v>
      </c>
      <c r="G209" s="592">
        <v>3.3884770298432878</v>
      </c>
      <c r="H209" s="592">
        <v>2.2269217903711342</v>
      </c>
      <c r="I209" s="592">
        <v>24.344358606397751</v>
      </c>
      <c r="J209" s="592">
        <v>2.7387403386386753</v>
      </c>
      <c r="K209" s="484">
        <v>46.262750225870235</v>
      </c>
      <c r="L209" s="563">
        <f t="shared" si="10"/>
        <v>0</v>
      </c>
      <c r="M209" s="563">
        <v>0</v>
      </c>
      <c r="N209" s="563">
        <v>0</v>
      </c>
      <c r="O209" s="584">
        <v>0</v>
      </c>
      <c r="P209" s="584">
        <v>0</v>
      </c>
      <c r="Q209" s="574">
        <v>0</v>
      </c>
    </row>
    <row r="210" spans="1:17" x14ac:dyDescent="0.25">
      <c r="A210" s="575">
        <f t="shared" si="11"/>
        <v>50464</v>
      </c>
      <c r="B210" s="83" t="str">
        <f t="shared" si="9"/>
        <v>Munson</v>
      </c>
      <c r="C210" s="588">
        <v>10</v>
      </c>
      <c r="D210" s="589">
        <v>3.045302364391381</v>
      </c>
      <c r="E210" s="589">
        <v>41.824997198908079</v>
      </c>
      <c r="F210" s="589">
        <v>4.1824997198908083</v>
      </c>
      <c r="G210" s="589">
        <v>3.045302364391401</v>
      </c>
      <c r="H210" s="589">
        <v>2.0013858990787923</v>
      </c>
      <c r="I210" s="589">
        <v>21.886180890859229</v>
      </c>
      <c r="J210" s="589">
        <v>2.4621954321710806</v>
      </c>
      <c r="K210" s="590">
        <v>41.757720864747704</v>
      </c>
      <c r="L210" s="571">
        <f t="shared" si="10"/>
        <v>0</v>
      </c>
      <c r="M210" s="571">
        <v>0</v>
      </c>
      <c r="N210" s="571">
        <v>0</v>
      </c>
      <c r="O210" s="582">
        <v>0</v>
      </c>
      <c r="P210" s="582">
        <v>0</v>
      </c>
      <c r="Q210" s="566">
        <v>0</v>
      </c>
    </row>
    <row r="211" spans="1:17" x14ac:dyDescent="0.25">
      <c r="A211" s="567">
        <f t="shared" si="11"/>
        <v>50495</v>
      </c>
      <c r="B211" s="577" t="str">
        <f t="shared" ref="B211:B274" si="12">+B210</f>
        <v>Munson</v>
      </c>
      <c r="C211" s="591">
        <v>10</v>
      </c>
      <c r="D211" s="592">
        <v>3.354778122891557</v>
      </c>
      <c r="E211" s="592">
        <v>46.090095692889946</v>
      </c>
      <c r="F211" s="592">
        <v>4.6090095692889941</v>
      </c>
      <c r="G211" s="592">
        <v>3.3547781228915512</v>
      </c>
      <c r="H211" s="592">
        <v>2.2047746832912427</v>
      </c>
      <c r="I211" s="592">
        <v>24.118430935254452</v>
      </c>
      <c r="J211" s="592">
        <v>2.7133234898295351</v>
      </c>
      <c r="K211" s="484">
        <v>46.200932081222533</v>
      </c>
      <c r="L211" s="563">
        <f t="shared" si="10"/>
        <v>0</v>
      </c>
      <c r="M211" s="563">
        <v>0</v>
      </c>
      <c r="N211" s="563">
        <v>0</v>
      </c>
      <c r="O211" s="584">
        <v>0</v>
      </c>
      <c r="P211" s="584">
        <v>0</v>
      </c>
      <c r="Q211" s="574">
        <v>0</v>
      </c>
    </row>
    <row r="212" spans="1:17" x14ac:dyDescent="0.25">
      <c r="A212" s="575">
        <f t="shared" si="11"/>
        <v>50525</v>
      </c>
      <c r="B212" s="83" t="str">
        <f t="shared" si="12"/>
        <v>Munson</v>
      </c>
      <c r="C212" s="588">
        <v>10</v>
      </c>
      <c r="D212" s="589">
        <v>3.2298279440230693</v>
      </c>
      <c r="E212" s="589">
        <v>44.388059565911981</v>
      </c>
      <c r="F212" s="589">
        <v>4.4388059565911977</v>
      </c>
      <c r="G212" s="589">
        <v>3.2298279440230675</v>
      </c>
      <c r="H212" s="589">
        <v>2.1226569266157505</v>
      </c>
      <c r="I212" s="589">
        <v>23.228166159764442</v>
      </c>
      <c r="J212" s="589">
        <v>2.6131688194463489</v>
      </c>
      <c r="K212" s="590">
        <v>44.680899142215125</v>
      </c>
      <c r="L212" s="571">
        <f t="shared" si="10"/>
        <v>0</v>
      </c>
      <c r="M212" s="571">
        <v>0</v>
      </c>
      <c r="N212" s="571">
        <v>0</v>
      </c>
      <c r="O212" s="582">
        <v>0</v>
      </c>
      <c r="P212" s="582">
        <v>0</v>
      </c>
      <c r="Q212" s="566">
        <v>0</v>
      </c>
    </row>
    <row r="213" spans="1:17" x14ac:dyDescent="0.25">
      <c r="A213" s="567">
        <f t="shared" si="11"/>
        <v>50556</v>
      </c>
      <c r="B213" s="577" t="str">
        <f t="shared" si="12"/>
        <v>Munson</v>
      </c>
      <c r="C213" s="591">
        <v>10</v>
      </c>
      <c r="D213" s="592">
        <v>3.3202892146520666</v>
      </c>
      <c r="E213" s="592">
        <v>45.646301759369045</v>
      </c>
      <c r="F213" s="592">
        <v>4.5646301759369043</v>
      </c>
      <c r="G213" s="592">
        <v>3.3202892146520875</v>
      </c>
      <c r="H213" s="592">
        <v>2.1821084231849777</v>
      </c>
      <c r="I213" s="592">
        <v>23.887002261174462</v>
      </c>
      <c r="J213" s="592">
        <v>2.6872878530968842</v>
      </c>
      <c r="K213" s="484">
        <v>46.139749356671381</v>
      </c>
      <c r="L213" s="563">
        <f t="shared" si="10"/>
        <v>0</v>
      </c>
      <c r="M213" s="563">
        <v>0</v>
      </c>
      <c r="N213" s="563">
        <v>0</v>
      </c>
      <c r="O213" s="584">
        <v>0</v>
      </c>
      <c r="P213" s="584">
        <v>0</v>
      </c>
      <c r="Q213" s="574">
        <v>0</v>
      </c>
    </row>
    <row r="214" spans="1:17" x14ac:dyDescent="0.25">
      <c r="A214" s="575">
        <f t="shared" si="11"/>
        <v>50586</v>
      </c>
      <c r="B214" s="83" t="str">
        <f t="shared" si="12"/>
        <v>Munson</v>
      </c>
      <c r="C214" s="588">
        <v>10</v>
      </c>
      <c r="D214" s="589">
        <v>3.1966235902592</v>
      </c>
      <c r="E214" s="589">
        <v>43.960644736595405</v>
      </c>
      <c r="F214" s="589">
        <v>4.3960644736595418</v>
      </c>
      <c r="G214" s="589">
        <v>3.1966235902591373</v>
      </c>
      <c r="H214" s="589">
        <v>2.1008348111344355</v>
      </c>
      <c r="I214" s="589">
        <v>23.00527091735346</v>
      </c>
      <c r="J214" s="589">
        <v>2.5880930206774675</v>
      </c>
      <c r="K214" s="590">
        <v>44.621994569176131</v>
      </c>
      <c r="L214" s="571">
        <f t="shared" si="10"/>
        <v>0</v>
      </c>
      <c r="M214" s="571">
        <v>0</v>
      </c>
      <c r="N214" s="571">
        <v>0</v>
      </c>
      <c r="O214" s="582">
        <v>0</v>
      </c>
      <c r="P214" s="582">
        <v>0</v>
      </c>
      <c r="Q214" s="566">
        <v>0</v>
      </c>
    </row>
    <row r="215" spans="1:17" x14ac:dyDescent="0.25">
      <c r="A215" s="567">
        <f t="shared" si="11"/>
        <v>50617</v>
      </c>
      <c r="B215" s="577" t="str">
        <f t="shared" si="12"/>
        <v>Munson</v>
      </c>
      <c r="C215" s="591">
        <v>10</v>
      </c>
      <c r="D215" s="592">
        <v>3.2861548707822221</v>
      </c>
      <c r="E215" s="592">
        <v>45.200015441890187</v>
      </c>
      <c r="F215" s="592">
        <v>4.5200015441890189</v>
      </c>
      <c r="G215" s="592">
        <v>3.2861548707823194</v>
      </c>
      <c r="H215" s="592">
        <v>2.1596751875087468</v>
      </c>
      <c r="I215" s="592">
        <v>23.654245576174834</v>
      </c>
      <c r="J215" s="592">
        <v>2.6611026350440241</v>
      </c>
      <c r="K215" s="484">
        <v>46.079194891528083</v>
      </c>
      <c r="L215" s="563">
        <f t="shared" si="10"/>
        <v>0</v>
      </c>
      <c r="M215" s="563">
        <v>0</v>
      </c>
      <c r="N215" s="563">
        <v>0</v>
      </c>
      <c r="O215" s="584">
        <v>0</v>
      </c>
      <c r="P215" s="584">
        <v>0</v>
      </c>
      <c r="Q215" s="574">
        <v>0</v>
      </c>
    </row>
    <row r="216" spans="1:17" x14ac:dyDescent="0.25">
      <c r="A216" s="575">
        <f t="shared" si="11"/>
        <v>50648</v>
      </c>
      <c r="B216" s="83" t="str">
        <f t="shared" si="12"/>
        <v>Munson</v>
      </c>
      <c r="C216" s="588">
        <v>10</v>
      </c>
      <c r="D216" s="589">
        <v>3.2689426195634215</v>
      </c>
      <c r="E216" s="589">
        <v>44.964413650302866</v>
      </c>
      <c r="F216" s="589">
        <v>4.4964413650302868</v>
      </c>
      <c r="G216" s="589">
        <v>3.2689426195634623</v>
      </c>
      <c r="H216" s="589">
        <v>2.1483632055839226</v>
      </c>
      <c r="I216" s="589">
        <v>23.531337343494091</v>
      </c>
      <c r="J216" s="589">
        <v>2.647275478312332</v>
      </c>
      <c r="K216" s="590">
        <v>46.049150603846499</v>
      </c>
      <c r="L216" s="571">
        <f t="shared" si="10"/>
        <v>0</v>
      </c>
      <c r="M216" s="571">
        <v>0</v>
      </c>
      <c r="N216" s="571">
        <v>0</v>
      </c>
      <c r="O216" s="582">
        <v>0</v>
      </c>
      <c r="P216" s="582">
        <v>0</v>
      </c>
      <c r="Q216" s="566">
        <v>0</v>
      </c>
    </row>
    <row r="217" spans="1:17" x14ac:dyDescent="0.25">
      <c r="A217" s="567">
        <f t="shared" si="11"/>
        <v>50678</v>
      </c>
      <c r="B217" s="577" t="str">
        <f t="shared" si="12"/>
        <v>Munson</v>
      </c>
      <c r="C217" s="591">
        <v>10</v>
      </c>
      <c r="D217" s="592">
        <v>3.1471894215686977</v>
      </c>
      <c r="E217" s="592">
        <v>43.290781129789615</v>
      </c>
      <c r="F217" s="592">
        <v>4.3290781129789613</v>
      </c>
      <c r="G217" s="592">
        <v>3.1471894215687812</v>
      </c>
      <c r="H217" s="592">
        <v>2.0683464908420364</v>
      </c>
      <c r="I217" s="592">
        <v>22.655842952626688</v>
      </c>
      <c r="J217" s="592">
        <v>2.5487823884230787</v>
      </c>
      <c r="K217" s="484">
        <v>44.534767612658058</v>
      </c>
      <c r="L217" s="563">
        <f t="shared" si="10"/>
        <v>0</v>
      </c>
      <c r="M217" s="563">
        <v>0</v>
      </c>
      <c r="N217" s="563">
        <v>0</v>
      </c>
      <c r="O217" s="584">
        <v>0</v>
      </c>
      <c r="P217" s="584">
        <v>0</v>
      </c>
      <c r="Q217" s="574">
        <v>0</v>
      </c>
    </row>
    <row r="218" spans="1:17" x14ac:dyDescent="0.25">
      <c r="A218" s="575">
        <f t="shared" si="11"/>
        <v>50709</v>
      </c>
      <c r="B218" s="83" t="str">
        <f t="shared" si="12"/>
        <v>Munson</v>
      </c>
      <c r="C218" s="588">
        <v>10</v>
      </c>
      <c r="D218" s="589">
        <v>3.2353361460749102</v>
      </c>
      <c r="E218" s="589">
        <v>44.504389784512057</v>
      </c>
      <c r="F218" s="589">
        <v>4.4504389784512055</v>
      </c>
      <c r="G218" s="589">
        <v>3.2353361460749803</v>
      </c>
      <c r="H218" s="589">
        <v>2.1262769262887176</v>
      </c>
      <c r="I218" s="589">
        <v>23.291354645099673</v>
      </c>
      <c r="J218" s="589">
        <v>2.6202773870513347</v>
      </c>
      <c r="K218" s="590">
        <v>45.989525268404108</v>
      </c>
      <c r="L218" s="571">
        <f t="shared" si="10"/>
        <v>0</v>
      </c>
      <c r="M218" s="571">
        <v>0</v>
      </c>
      <c r="N218" s="571">
        <v>0</v>
      </c>
      <c r="O218" s="582">
        <v>0</v>
      </c>
      <c r="P218" s="582">
        <v>0</v>
      </c>
      <c r="Q218" s="566">
        <v>0</v>
      </c>
    </row>
    <row r="219" spans="1:17" x14ac:dyDescent="0.25">
      <c r="A219" s="567">
        <f t="shared" si="11"/>
        <v>50739</v>
      </c>
      <c r="B219" s="577" t="str">
        <f t="shared" si="12"/>
        <v>Munson</v>
      </c>
      <c r="C219" s="591">
        <v>10</v>
      </c>
      <c r="D219" s="592">
        <v>3.1148346358877661</v>
      </c>
      <c r="E219" s="592">
        <v>42.847879881900212</v>
      </c>
      <c r="F219" s="592">
        <v>4.2847879881900219</v>
      </c>
      <c r="G219" s="592">
        <v>3.1148346358878074</v>
      </c>
      <c r="H219" s="592">
        <v>2.0470827852247222</v>
      </c>
      <c r="I219" s="592">
        <v>22.424784496833141</v>
      </c>
      <c r="J219" s="592">
        <v>2.5227883475509976</v>
      </c>
      <c r="K219" s="484">
        <v>44.477362595106435</v>
      </c>
      <c r="L219" s="563">
        <f t="shared" si="10"/>
        <v>0</v>
      </c>
      <c r="M219" s="563">
        <v>0</v>
      </c>
      <c r="N219" s="563">
        <v>0</v>
      </c>
      <c r="O219" s="584">
        <v>0</v>
      </c>
      <c r="P219" s="584">
        <v>0</v>
      </c>
      <c r="Q219" s="574">
        <v>0</v>
      </c>
    </row>
    <row r="220" spans="1:17" x14ac:dyDescent="0.25">
      <c r="A220" s="575">
        <f t="shared" si="11"/>
        <v>50770</v>
      </c>
      <c r="B220" s="83" t="str">
        <f t="shared" si="12"/>
        <v>Munson</v>
      </c>
      <c r="C220" s="588">
        <v>10</v>
      </c>
      <c r="D220" s="589">
        <v>3.2020751650566028</v>
      </c>
      <c r="E220" s="589">
        <v>44.049072239746053</v>
      </c>
      <c r="F220" s="589">
        <v>4.4049072239746057</v>
      </c>
      <c r="G220" s="589">
        <v>3.2020751650567552</v>
      </c>
      <c r="H220" s="589">
        <v>2.1044176522904028</v>
      </c>
      <c r="I220" s="589">
        <v>23.053810796653629</v>
      </c>
      <c r="J220" s="589">
        <v>2.5935537570520766</v>
      </c>
      <c r="K220" s="590">
        <v>45.930510412015416</v>
      </c>
      <c r="L220" s="571">
        <f t="shared" si="10"/>
        <v>0</v>
      </c>
      <c r="M220" s="571">
        <v>0</v>
      </c>
      <c r="N220" s="571">
        <v>0</v>
      </c>
      <c r="O220" s="582">
        <v>0</v>
      </c>
      <c r="P220" s="582">
        <v>0</v>
      </c>
      <c r="Q220" s="566">
        <v>0</v>
      </c>
    </row>
    <row r="221" spans="1:17" x14ac:dyDescent="0.25">
      <c r="A221" s="567">
        <f t="shared" si="11"/>
        <v>50801</v>
      </c>
      <c r="B221" s="577" t="str">
        <f t="shared" si="12"/>
        <v>Munson</v>
      </c>
      <c r="C221" s="591">
        <v>10</v>
      </c>
      <c r="D221" s="592">
        <v>3.1853033072686419</v>
      </c>
      <c r="E221" s="592">
        <v>43.819469515074459</v>
      </c>
      <c r="F221" s="592">
        <v>4.3819469515074463</v>
      </c>
      <c r="G221" s="592">
        <v>3.1853033072685726</v>
      </c>
      <c r="H221" s="592">
        <v>2.0933951120576788</v>
      </c>
      <c r="I221" s="592">
        <v>22.934012461990012</v>
      </c>
      <c r="J221" s="592">
        <v>2.5800764920831809</v>
      </c>
      <c r="K221" s="484">
        <v>45.901230962753296</v>
      </c>
      <c r="L221" s="563">
        <f t="shared" si="10"/>
        <v>0</v>
      </c>
      <c r="M221" s="563">
        <v>0</v>
      </c>
      <c r="N221" s="563">
        <v>0</v>
      </c>
      <c r="O221" s="584">
        <v>0</v>
      </c>
      <c r="P221" s="584">
        <v>0</v>
      </c>
      <c r="Q221" s="574">
        <v>0</v>
      </c>
    </row>
    <row r="222" spans="1:17" x14ac:dyDescent="0.25">
      <c r="A222" s="575">
        <f t="shared" si="11"/>
        <v>50829</v>
      </c>
      <c r="B222" s="83" t="str">
        <f t="shared" si="12"/>
        <v>Munson</v>
      </c>
      <c r="C222" s="588">
        <v>10</v>
      </c>
      <c r="D222" s="589">
        <v>2.8627054595607699</v>
      </c>
      <c r="E222" s="589">
        <v>39.382522835655088</v>
      </c>
      <c r="F222" s="589">
        <v>3.9382522835655092</v>
      </c>
      <c r="G222" s="589">
        <v>2.862705459560702</v>
      </c>
      <c r="H222" s="589">
        <v>1.8813823814301633</v>
      </c>
      <c r="I222" s="589">
        <v>20.612154751951049</v>
      </c>
      <c r="J222" s="589">
        <v>2.3188674474966948</v>
      </c>
      <c r="K222" s="590">
        <v>41.432866440622433</v>
      </c>
      <c r="L222" s="571">
        <f t="shared" si="10"/>
        <v>0</v>
      </c>
      <c r="M222" s="571">
        <v>0</v>
      </c>
      <c r="N222" s="571">
        <v>0</v>
      </c>
      <c r="O222" s="582">
        <v>0</v>
      </c>
      <c r="P222" s="582">
        <v>0</v>
      </c>
      <c r="Q222" s="566">
        <v>0</v>
      </c>
    </row>
    <row r="223" spans="1:17" x14ac:dyDescent="0.25">
      <c r="A223" s="567">
        <f t="shared" si="11"/>
        <v>50860</v>
      </c>
      <c r="B223" s="577" t="str">
        <f t="shared" si="12"/>
        <v>Munson</v>
      </c>
      <c r="C223" s="591">
        <v>10</v>
      </c>
      <c r="D223" s="592">
        <v>3.1536249931414027</v>
      </c>
      <c r="E223" s="592">
        <v>43.385784839960685</v>
      </c>
      <c r="F223" s="592">
        <v>4.338578483996069</v>
      </c>
      <c r="G223" s="592">
        <v>3.1536249931413205</v>
      </c>
      <c r="H223" s="592">
        <v>2.0725760047159389</v>
      </c>
      <c r="I223" s="592">
        <v>22.707755847703563</v>
      </c>
      <c r="J223" s="592">
        <v>2.5546225808494718</v>
      </c>
      <c r="K223" s="484">
        <v>45.843122418955751</v>
      </c>
      <c r="L223" s="563">
        <f t="shared" si="10"/>
        <v>0</v>
      </c>
      <c r="M223" s="563">
        <v>0</v>
      </c>
      <c r="N223" s="563">
        <v>0</v>
      </c>
      <c r="O223" s="584">
        <v>0</v>
      </c>
      <c r="P223" s="584">
        <v>0</v>
      </c>
      <c r="Q223" s="574">
        <v>0</v>
      </c>
    </row>
    <row r="224" spans="1:17" x14ac:dyDescent="0.25">
      <c r="A224" s="575">
        <f t="shared" si="11"/>
        <v>50890</v>
      </c>
      <c r="B224" s="83" t="str">
        <f t="shared" si="12"/>
        <v>Munson</v>
      </c>
      <c r="C224" s="588">
        <v>10</v>
      </c>
      <c r="D224" s="589">
        <v>3.0361668505926795</v>
      </c>
      <c r="E224" s="589">
        <v>41.770910703578444</v>
      </c>
      <c r="F224" s="589">
        <v>4.1770910703578448</v>
      </c>
      <c r="G224" s="589">
        <v>3.0361668505927346</v>
      </c>
      <c r="H224" s="589">
        <v>1.9953819874899252</v>
      </c>
      <c r="I224" s="589">
        <v>21.862889739312891</v>
      </c>
      <c r="J224" s="589">
        <v>2.4595751550232436</v>
      </c>
      <c r="K224" s="590">
        <v>44.336412405214816</v>
      </c>
      <c r="L224" s="571">
        <f t="shared" si="10"/>
        <v>0</v>
      </c>
      <c r="M224" s="571">
        <v>0</v>
      </c>
      <c r="N224" s="571">
        <v>0</v>
      </c>
      <c r="O224" s="582">
        <v>0</v>
      </c>
      <c r="P224" s="582">
        <v>0</v>
      </c>
      <c r="Q224" s="566">
        <v>0</v>
      </c>
    </row>
    <row r="225" spans="1:17" x14ac:dyDescent="0.25">
      <c r="A225" s="567">
        <f t="shared" si="11"/>
        <v>50921</v>
      </c>
      <c r="B225" s="577" t="str">
        <f t="shared" si="12"/>
        <v>Munson</v>
      </c>
      <c r="C225" s="591">
        <v>10</v>
      </c>
      <c r="D225" s="592">
        <v>3.1212040463526649</v>
      </c>
      <c r="E225" s="592">
        <v>42.941911301906643</v>
      </c>
      <c r="F225" s="592">
        <v>4.294191130190665</v>
      </c>
      <c r="G225" s="592">
        <v>3.1212040463526649</v>
      </c>
      <c r="H225" s="592">
        <v>2.0512687942663623</v>
      </c>
      <c r="I225" s="592">
        <v>22.476144334550014</v>
      </c>
      <c r="J225" s="592">
        <v>2.528566319558327</v>
      </c>
      <c r="K225" s="484">
        <v>45.785610073290378</v>
      </c>
      <c r="L225" s="563">
        <f t="shared" si="10"/>
        <v>0</v>
      </c>
      <c r="M225" s="563">
        <v>0</v>
      </c>
      <c r="N225" s="563">
        <v>0</v>
      </c>
      <c r="O225" s="584">
        <v>0</v>
      </c>
      <c r="P225" s="584">
        <v>0</v>
      </c>
      <c r="Q225" s="574">
        <v>0</v>
      </c>
    </row>
    <row r="226" spans="1:17" x14ac:dyDescent="0.25">
      <c r="A226" s="575">
        <f t="shared" si="11"/>
        <v>50951</v>
      </c>
      <c r="B226" s="83" t="str">
        <f t="shared" si="12"/>
        <v>Munson</v>
      </c>
      <c r="C226" s="588">
        <v>10</v>
      </c>
      <c r="D226" s="589">
        <v>3.0049534361509695</v>
      </c>
      <c r="E226" s="589">
        <v>41.343558651519416</v>
      </c>
      <c r="F226" s="589">
        <v>4.1343558651519414</v>
      </c>
      <c r="G226" s="589">
        <v>3.0049534361509695</v>
      </c>
      <c r="H226" s="589">
        <v>1.9748683870802695</v>
      </c>
      <c r="I226" s="589">
        <v>21.639891368787055</v>
      </c>
      <c r="J226" s="589">
        <v>2.4344878374341867</v>
      </c>
      <c r="K226" s="590">
        <v>44.281040353775026</v>
      </c>
      <c r="L226" s="571">
        <f t="shared" si="10"/>
        <v>0</v>
      </c>
      <c r="M226" s="571">
        <v>0</v>
      </c>
      <c r="N226" s="571">
        <v>0</v>
      </c>
      <c r="O226" s="582">
        <v>0</v>
      </c>
      <c r="P226" s="582">
        <v>0</v>
      </c>
      <c r="Q226" s="566">
        <v>0</v>
      </c>
    </row>
    <row r="227" spans="1:17" x14ac:dyDescent="0.25">
      <c r="A227" s="567">
        <f t="shared" si="11"/>
        <v>50982</v>
      </c>
      <c r="B227" s="577" t="str">
        <f t="shared" si="12"/>
        <v>Munson</v>
      </c>
      <c r="C227" s="591">
        <v>10</v>
      </c>
      <c r="D227" s="592">
        <v>3.0891164041872718</v>
      </c>
      <c r="E227" s="592">
        <v>42.502578861182528</v>
      </c>
      <c r="F227" s="592">
        <v>4.2502578861182529</v>
      </c>
      <c r="G227" s="592">
        <v>3.0891164041872718</v>
      </c>
      <c r="H227" s="592">
        <v>2.0301806333293491</v>
      </c>
      <c r="I227" s="592">
        <v>22.246886813715125</v>
      </c>
      <c r="J227" s="592">
        <v>2.5027748636561373</v>
      </c>
      <c r="K227" s="484">
        <v>45.728688464214933</v>
      </c>
      <c r="L227" s="563">
        <f t="shared" si="10"/>
        <v>0</v>
      </c>
      <c r="M227" s="563">
        <v>0</v>
      </c>
      <c r="N227" s="563">
        <v>0</v>
      </c>
      <c r="O227" s="584">
        <v>0</v>
      </c>
      <c r="P227" s="584">
        <v>0</v>
      </c>
      <c r="Q227" s="574">
        <v>0</v>
      </c>
    </row>
    <row r="228" spans="1:17" x14ac:dyDescent="0.25">
      <c r="A228" s="575">
        <f t="shared" si="11"/>
        <v>51013</v>
      </c>
      <c r="B228" s="83" t="str">
        <f t="shared" si="12"/>
        <v>Munson</v>
      </c>
      <c r="C228" s="588">
        <v>10</v>
      </c>
      <c r="D228" s="589">
        <v>3.0729362028016918</v>
      </c>
      <c r="E228" s="589">
        <v>42.281036937508226</v>
      </c>
      <c r="F228" s="589">
        <v>4.2281036937508221</v>
      </c>
      <c r="G228" s="589">
        <v>3.0729362028016918</v>
      </c>
      <c r="H228" s="589">
        <v>2.01954693938979</v>
      </c>
      <c r="I228" s="589">
        <v>22.13126864915515</v>
      </c>
      <c r="J228" s="589">
        <v>2.4897677536213565</v>
      </c>
      <c r="K228" s="590">
        <v>45.700446627064757</v>
      </c>
      <c r="L228" s="571">
        <f t="shared" si="10"/>
        <v>0</v>
      </c>
      <c r="M228" s="571">
        <v>0</v>
      </c>
      <c r="N228" s="571">
        <v>0</v>
      </c>
      <c r="O228" s="582">
        <v>0</v>
      </c>
      <c r="P228" s="582">
        <v>0</v>
      </c>
      <c r="Q228" s="566">
        <v>0</v>
      </c>
    </row>
    <row r="229" spans="1:17" x14ac:dyDescent="0.25">
      <c r="A229" s="567">
        <f t="shared" si="11"/>
        <v>51043</v>
      </c>
      <c r="B229" s="577" t="str">
        <f t="shared" si="12"/>
        <v>Munson</v>
      </c>
      <c r="C229" s="591">
        <v>10</v>
      </c>
      <c r="D229" s="592">
        <v>2.9584833495500278</v>
      </c>
      <c r="E229" s="592">
        <v>40.707282795635258</v>
      </c>
      <c r="F229" s="592">
        <v>4.070728279563526</v>
      </c>
      <c r="G229" s="592">
        <v>2.9584833495500278</v>
      </c>
      <c r="H229" s="592">
        <v>1.9443280203864441</v>
      </c>
      <c r="I229" s="592">
        <v>21.307841960560069</v>
      </c>
      <c r="J229" s="592">
        <v>2.3971322989058939</v>
      </c>
      <c r="K229" s="484">
        <v>44.199048432299961</v>
      </c>
      <c r="L229" s="563">
        <f t="shared" si="10"/>
        <v>0</v>
      </c>
      <c r="M229" s="563">
        <v>0</v>
      </c>
      <c r="N229" s="563">
        <v>0</v>
      </c>
      <c r="O229" s="584">
        <v>0</v>
      </c>
      <c r="P229" s="584">
        <v>0</v>
      </c>
      <c r="Q229" s="574">
        <v>0</v>
      </c>
    </row>
    <row r="230" spans="1:17" x14ac:dyDescent="0.25">
      <c r="A230" s="575">
        <f t="shared" si="11"/>
        <v>51074</v>
      </c>
      <c r="B230" s="83" t="str">
        <f t="shared" si="12"/>
        <v>Munson</v>
      </c>
      <c r="C230" s="588">
        <v>10</v>
      </c>
      <c r="D230" s="589">
        <v>3.0413447798095685</v>
      </c>
      <c r="E230" s="589">
        <v>41.848465647155372</v>
      </c>
      <c r="F230" s="589">
        <v>4.1848465647155377</v>
      </c>
      <c r="G230" s="589">
        <v>3.0413447798096374</v>
      </c>
      <c r="H230" s="589">
        <v>1.9987849297590961</v>
      </c>
      <c r="I230" s="589">
        <v>21.905518089151879</v>
      </c>
      <c r="J230" s="589">
        <v>2.4643707876438867</v>
      </c>
      <c r="K230" s="590">
        <v>45.644397893805262</v>
      </c>
      <c r="L230" s="571">
        <f t="shared" si="10"/>
        <v>0</v>
      </c>
      <c r="M230" s="571">
        <v>0</v>
      </c>
      <c r="N230" s="571">
        <v>0</v>
      </c>
      <c r="O230" s="582">
        <v>0</v>
      </c>
      <c r="P230" s="582">
        <v>0</v>
      </c>
      <c r="Q230" s="566">
        <v>0</v>
      </c>
    </row>
    <row r="231" spans="1:17" x14ac:dyDescent="0.25">
      <c r="A231" s="567">
        <f t="shared" si="11"/>
        <v>51104</v>
      </c>
      <c r="B231" s="577" t="str">
        <f t="shared" si="12"/>
        <v>Munson</v>
      </c>
      <c r="C231" s="591">
        <v>10</v>
      </c>
      <c r="D231" s="592">
        <v>2.9280685629281971</v>
      </c>
      <c r="E231" s="592">
        <v>40.29081230989209</v>
      </c>
      <c r="F231" s="592">
        <v>4.0290812309892097</v>
      </c>
      <c r="G231" s="592">
        <v>2.9280685629282375</v>
      </c>
      <c r="H231" s="592">
        <v>1.9243393084455294</v>
      </c>
      <c r="I231" s="592">
        <v>21.09048759044375</v>
      </c>
      <c r="J231" s="592">
        <v>2.3726798547118557</v>
      </c>
      <c r="K231" s="484">
        <v>44.145087024789113</v>
      </c>
      <c r="L231" s="563">
        <f t="shared" si="10"/>
        <v>0</v>
      </c>
      <c r="M231" s="563">
        <v>0</v>
      </c>
      <c r="N231" s="563">
        <v>0</v>
      </c>
      <c r="O231" s="584">
        <v>0</v>
      </c>
      <c r="P231" s="584">
        <v>0</v>
      </c>
      <c r="Q231" s="574">
        <v>0</v>
      </c>
    </row>
    <row r="232" spans="1:17" x14ac:dyDescent="0.25">
      <c r="A232" s="575">
        <f t="shared" si="11"/>
        <v>51135</v>
      </c>
      <c r="B232" s="83" t="str">
        <f t="shared" si="12"/>
        <v>Munson</v>
      </c>
      <c r="C232" s="588">
        <v>10</v>
      </c>
      <c r="D232" s="589">
        <v>3.0100781334938187</v>
      </c>
      <c r="E232" s="589">
        <v>41.420319827971447</v>
      </c>
      <c r="F232" s="589">
        <v>4.1420319827971452</v>
      </c>
      <c r="G232" s="589">
        <v>3.010078133493777</v>
      </c>
      <c r="H232" s="589">
        <v>1.9782363588056604</v>
      </c>
      <c r="I232" s="589">
        <v>21.682062554371708</v>
      </c>
      <c r="J232" s="589">
        <v>2.4392321347674275</v>
      </c>
      <c r="K232" s="590">
        <v>45.588924078891147</v>
      </c>
      <c r="L232" s="571">
        <f t="shared" si="10"/>
        <v>0</v>
      </c>
      <c r="M232" s="571">
        <v>0</v>
      </c>
      <c r="N232" s="571">
        <v>0</v>
      </c>
      <c r="O232" s="582">
        <v>0</v>
      </c>
      <c r="P232" s="582">
        <v>0</v>
      </c>
      <c r="Q232" s="566">
        <v>0</v>
      </c>
    </row>
    <row r="233" spans="1:17" x14ac:dyDescent="0.25">
      <c r="A233" s="567">
        <f t="shared" si="11"/>
        <v>51166</v>
      </c>
      <c r="B233" s="577" t="str">
        <f t="shared" si="12"/>
        <v>Munson</v>
      </c>
      <c r="C233" s="591">
        <v>10</v>
      </c>
      <c r="D233" s="592">
        <v>2.9943119194660999</v>
      </c>
      <c r="E233" s="592">
        <v>41.204418976712248</v>
      </c>
      <c r="F233" s="592">
        <v>4.1204418976712249</v>
      </c>
      <c r="G233" s="592">
        <v>2.9943119194661834</v>
      </c>
      <c r="H233" s="592">
        <v>1.967874747833062</v>
      </c>
      <c r="I233" s="592">
        <v>21.569370356063164</v>
      </c>
      <c r="J233" s="592">
        <v>2.4265542551909558</v>
      </c>
      <c r="K233" s="484">
        <v>45.561402679844903</v>
      </c>
      <c r="L233" s="563">
        <f t="shared" si="10"/>
        <v>0</v>
      </c>
      <c r="M233" s="563">
        <v>0</v>
      </c>
      <c r="N233" s="563">
        <v>0</v>
      </c>
      <c r="O233" s="584">
        <v>0</v>
      </c>
      <c r="P233" s="584">
        <v>0</v>
      </c>
      <c r="Q233" s="574">
        <v>0</v>
      </c>
    </row>
    <row r="234" spans="1:17" x14ac:dyDescent="0.25">
      <c r="A234" s="575">
        <f t="shared" si="11"/>
        <v>51195</v>
      </c>
      <c r="B234" s="83" t="str">
        <f t="shared" si="12"/>
        <v>Munson</v>
      </c>
      <c r="C234" s="588">
        <v>10</v>
      </c>
      <c r="D234" s="589">
        <v>2.7869304008848039</v>
      </c>
      <c r="E234" s="589">
        <v>38.351609775053532</v>
      </c>
      <c r="F234" s="589">
        <v>3.8351609775053537</v>
      </c>
      <c r="G234" s="589">
        <v>2.7869304008848603</v>
      </c>
      <c r="H234" s="589">
        <v>1.8315827035765289</v>
      </c>
      <c r="I234" s="589">
        <v>20.076304567314661</v>
      </c>
      <c r="J234" s="589">
        <v>2.2585842389318067</v>
      </c>
      <c r="K234" s="590">
        <v>42.596340915579546</v>
      </c>
      <c r="L234" s="571">
        <f t="shared" si="10"/>
        <v>0</v>
      </c>
      <c r="M234" s="571">
        <v>0</v>
      </c>
      <c r="N234" s="571">
        <v>0</v>
      </c>
      <c r="O234" s="582">
        <v>0</v>
      </c>
      <c r="P234" s="582">
        <v>0</v>
      </c>
      <c r="Q234" s="566">
        <v>0</v>
      </c>
    </row>
    <row r="235" spans="1:17" x14ac:dyDescent="0.25">
      <c r="A235" s="567">
        <f t="shared" si="11"/>
        <v>51226</v>
      </c>
      <c r="B235" s="577" t="str">
        <f t="shared" si="12"/>
        <v>Munson</v>
      </c>
      <c r="C235" s="591">
        <v>10</v>
      </c>
      <c r="D235" s="592">
        <v>2.9640308770057398</v>
      </c>
      <c r="E235" s="592">
        <v>40.789738029562841</v>
      </c>
      <c r="F235" s="592">
        <v>4.0789738029562841</v>
      </c>
      <c r="G235" s="592">
        <v>2.9640308770057398</v>
      </c>
      <c r="H235" s="592">
        <v>1.9479738698790243</v>
      </c>
      <c r="I235" s="592">
        <v>21.352933339804029</v>
      </c>
      <c r="J235" s="592">
        <v>2.402205079652878</v>
      </c>
      <c r="K235" s="484">
        <v>45.506779955261642</v>
      </c>
      <c r="L235" s="563">
        <f t="shared" si="10"/>
        <v>0</v>
      </c>
      <c r="M235" s="563">
        <v>0</v>
      </c>
      <c r="N235" s="563">
        <v>0</v>
      </c>
      <c r="O235" s="584">
        <v>0</v>
      </c>
      <c r="P235" s="584">
        <v>0</v>
      </c>
      <c r="Q235" s="574">
        <v>0</v>
      </c>
    </row>
    <row r="236" spans="1:17" x14ac:dyDescent="0.25">
      <c r="A236" s="575">
        <f t="shared" si="11"/>
        <v>51256</v>
      </c>
      <c r="B236" s="83" t="str">
        <f t="shared" si="12"/>
        <v>Munson</v>
      </c>
      <c r="C236" s="588">
        <v>10</v>
      </c>
      <c r="D236" s="589">
        <v>2.853634250258084</v>
      </c>
      <c r="E236" s="589">
        <v>39.271491763121873</v>
      </c>
      <c r="F236" s="589">
        <v>3.9271491763121871</v>
      </c>
      <c r="G236" s="589">
        <v>2.8536342502580565</v>
      </c>
      <c r="H236" s="589">
        <v>1.8754207538917043</v>
      </c>
      <c r="I236" s="589">
        <v>20.558454100313117</v>
      </c>
      <c r="J236" s="589">
        <v>2.312826109823924</v>
      </c>
      <c r="K236" s="590">
        <v>44.012593807923174</v>
      </c>
      <c r="L236" s="571">
        <f t="shared" si="10"/>
        <v>0</v>
      </c>
      <c r="M236" s="571">
        <v>0</v>
      </c>
      <c r="N236" s="571">
        <v>0</v>
      </c>
      <c r="O236" s="582">
        <v>0</v>
      </c>
      <c r="P236" s="582">
        <v>0</v>
      </c>
      <c r="Q236" s="566">
        <v>0</v>
      </c>
    </row>
    <row r="237" spans="1:17" x14ac:dyDescent="0.25">
      <c r="A237" s="567">
        <f t="shared" si="11"/>
        <v>51287</v>
      </c>
      <c r="B237" s="577" t="str">
        <f t="shared" si="12"/>
        <v>Munson</v>
      </c>
      <c r="C237" s="591">
        <v>10</v>
      </c>
      <c r="D237" s="592">
        <v>2.9335590588427718</v>
      </c>
      <c r="E237" s="592">
        <v>40.372423651708708</v>
      </c>
      <c r="F237" s="592">
        <v>4.0372423651708704</v>
      </c>
      <c r="G237" s="592">
        <v>2.9335590588428273</v>
      </c>
      <c r="H237" s="592">
        <v>1.9279476937183671</v>
      </c>
      <c r="I237" s="592">
        <v>21.135097752196049</v>
      </c>
      <c r="J237" s="592">
        <v>2.3776985023654129</v>
      </c>
      <c r="K237" s="484">
        <v>45.452718940182734</v>
      </c>
      <c r="L237" s="563">
        <f t="shared" si="10"/>
        <v>0</v>
      </c>
      <c r="M237" s="563">
        <v>0</v>
      </c>
      <c r="N237" s="563">
        <v>0</v>
      </c>
      <c r="O237" s="584">
        <v>0</v>
      </c>
      <c r="P237" s="584">
        <v>0</v>
      </c>
      <c r="Q237" s="574">
        <v>0</v>
      </c>
    </row>
    <row r="238" spans="1:17" x14ac:dyDescent="0.25">
      <c r="A238" s="575">
        <f t="shared" si="11"/>
        <v>51317</v>
      </c>
      <c r="B238" s="83" t="str">
        <f t="shared" si="12"/>
        <v>Munson</v>
      </c>
      <c r="C238" s="588">
        <v>10</v>
      </c>
      <c r="D238" s="589">
        <v>2.8242973682939936</v>
      </c>
      <c r="E238" s="589">
        <v>38.86971031170031</v>
      </c>
      <c r="F238" s="589">
        <v>3.886971031170031</v>
      </c>
      <c r="G238" s="589">
        <v>2.8242973682939101</v>
      </c>
      <c r="H238" s="589">
        <v>1.8561404363668297</v>
      </c>
      <c r="I238" s="589">
        <v>20.34871992174757</v>
      </c>
      <c r="J238" s="589">
        <v>2.2892309980471119</v>
      </c>
      <c r="K238" s="590">
        <v>43.960545134293412</v>
      </c>
      <c r="L238" s="571">
        <f t="shared" si="10"/>
        <v>0</v>
      </c>
      <c r="M238" s="571">
        <v>0</v>
      </c>
      <c r="N238" s="571">
        <v>0</v>
      </c>
      <c r="O238" s="582">
        <v>0</v>
      </c>
      <c r="P238" s="582">
        <v>0</v>
      </c>
      <c r="Q238" s="566">
        <v>0</v>
      </c>
    </row>
    <row r="239" spans="1:17" x14ac:dyDescent="0.25">
      <c r="A239" s="567">
        <f t="shared" si="11"/>
        <v>51348</v>
      </c>
      <c r="B239" s="577" t="str">
        <f t="shared" si="12"/>
        <v>Munson</v>
      </c>
      <c r="C239" s="591">
        <v>10</v>
      </c>
      <c r="D239" s="592">
        <v>2.9034005072220572</v>
      </c>
      <c r="E239" s="592">
        <v>39.95937866107159</v>
      </c>
      <c r="F239" s="592">
        <v>3.995937866107159</v>
      </c>
      <c r="G239" s="592">
        <v>2.9034005072220572</v>
      </c>
      <c r="H239" s="592">
        <v>1.9081273352595207</v>
      </c>
      <c r="I239" s="592">
        <v>20.919477334942268</v>
      </c>
      <c r="J239" s="592">
        <v>2.3534412488698617</v>
      </c>
      <c r="K239" s="484">
        <v>45.399212352551913</v>
      </c>
      <c r="L239" s="563">
        <f t="shared" si="10"/>
        <v>0</v>
      </c>
      <c r="M239" s="563">
        <v>0</v>
      </c>
      <c r="N239" s="563">
        <v>0</v>
      </c>
      <c r="O239" s="584">
        <v>0</v>
      </c>
      <c r="P239" s="584">
        <v>0</v>
      </c>
      <c r="Q239" s="574">
        <v>0</v>
      </c>
    </row>
    <row r="240" spans="1:17" x14ac:dyDescent="0.25">
      <c r="A240" s="575">
        <f t="shared" si="11"/>
        <v>51379</v>
      </c>
      <c r="B240" s="83" t="str">
        <f t="shared" si="12"/>
        <v>Munson</v>
      </c>
      <c r="C240" s="588">
        <v>10</v>
      </c>
      <c r="D240" s="589">
        <v>2.8881930502141522</v>
      </c>
      <c r="E240" s="589">
        <v>39.751092697509975</v>
      </c>
      <c r="F240" s="589">
        <v>3.9751092697509978</v>
      </c>
      <c r="G240" s="589">
        <v>2.8881930502141384</v>
      </c>
      <c r="H240" s="589">
        <v>1.8981329616645568</v>
      </c>
      <c r="I240" s="589">
        <v>20.810737198705823</v>
      </c>
      <c r="J240" s="589">
        <v>2.3412080007715068</v>
      </c>
      <c r="K240" s="590">
        <v>45.372664604889728</v>
      </c>
      <c r="L240" s="571">
        <f t="shared" si="10"/>
        <v>0</v>
      </c>
      <c r="M240" s="571">
        <v>0</v>
      </c>
      <c r="N240" s="571">
        <v>0</v>
      </c>
      <c r="O240" s="582">
        <v>0</v>
      </c>
      <c r="P240" s="582">
        <v>0</v>
      </c>
      <c r="Q240" s="566">
        <v>0</v>
      </c>
    </row>
    <row r="241" spans="1:17" x14ac:dyDescent="0.25">
      <c r="A241" s="567">
        <f t="shared" si="11"/>
        <v>51409</v>
      </c>
      <c r="B241" s="577" t="str">
        <f t="shared" si="12"/>
        <v>Munson</v>
      </c>
      <c r="C241" s="591">
        <v>10</v>
      </c>
      <c r="D241" s="592">
        <v>2.7806210365037431</v>
      </c>
      <c r="E241" s="592">
        <v>38.271506019099107</v>
      </c>
      <c r="F241" s="592">
        <v>3.8271506019099104</v>
      </c>
      <c r="G241" s="592">
        <v>2.7806210365037431</v>
      </c>
      <c r="H241" s="592">
        <v>1.8274361800420664</v>
      </c>
      <c r="I241" s="592">
        <v>20.036422785503056</v>
      </c>
      <c r="J241" s="592">
        <v>2.2540975833437784</v>
      </c>
      <c r="K241" s="484">
        <v>43.883471537138291</v>
      </c>
      <c r="L241" s="563">
        <f t="shared" si="10"/>
        <v>0</v>
      </c>
      <c r="M241" s="563">
        <v>0</v>
      </c>
      <c r="N241" s="563">
        <v>0</v>
      </c>
      <c r="O241" s="584">
        <v>0</v>
      </c>
      <c r="P241" s="584">
        <v>0</v>
      </c>
      <c r="Q241" s="574">
        <v>0</v>
      </c>
    </row>
    <row r="242" spans="1:17" x14ac:dyDescent="0.25">
      <c r="A242" s="575">
        <f t="shared" si="11"/>
        <v>51440</v>
      </c>
      <c r="B242" s="83" t="str">
        <f t="shared" si="12"/>
        <v>Munson</v>
      </c>
      <c r="C242" s="588">
        <v>10</v>
      </c>
      <c r="D242" s="589">
        <v>2.8585008853561682</v>
      </c>
      <c r="E242" s="589">
        <v>39.344404313270424</v>
      </c>
      <c r="F242" s="589">
        <v>3.9344404313270425</v>
      </c>
      <c r="G242" s="589">
        <v>2.8585008853561962</v>
      </c>
      <c r="H242" s="589">
        <v>1.8786191347261221</v>
      </c>
      <c r="I242" s="589">
        <v>20.598415766988808</v>
      </c>
      <c r="J242" s="589">
        <v>2.3173218369300392</v>
      </c>
      <c r="K242" s="590">
        <v>45.319978705004644</v>
      </c>
      <c r="L242" s="571">
        <f t="shared" si="10"/>
        <v>0</v>
      </c>
      <c r="M242" s="571">
        <v>0</v>
      </c>
      <c r="N242" s="571">
        <v>0</v>
      </c>
      <c r="O242" s="582">
        <v>0</v>
      </c>
      <c r="P242" s="582">
        <v>0</v>
      </c>
      <c r="Q242" s="566">
        <v>0</v>
      </c>
    </row>
    <row r="243" spans="1:17" x14ac:dyDescent="0.25">
      <c r="A243" s="567">
        <f t="shared" si="11"/>
        <v>51470</v>
      </c>
      <c r="B243" s="577" t="str">
        <f t="shared" si="12"/>
        <v>Munson</v>
      </c>
      <c r="C243" s="591">
        <v>10</v>
      </c>
      <c r="D243" s="592">
        <v>2.7520347693159635</v>
      </c>
      <c r="E243" s="592">
        <v>37.879955050695877</v>
      </c>
      <c r="F243" s="592">
        <v>3.7879955050695879</v>
      </c>
      <c r="G243" s="592">
        <v>2.7520347693159635</v>
      </c>
      <c r="H243" s="592">
        <v>1.8086491540027374</v>
      </c>
      <c r="I243" s="592">
        <v>19.831998417907624</v>
      </c>
      <c r="J243" s="592">
        <v>2.2310998768363879</v>
      </c>
      <c r="K243" s="484">
        <v>43.832747923700438</v>
      </c>
      <c r="L243" s="563">
        <f t="shared" si="10"/>
        <v>0</v>
      </c>
      <c r="M243" s="563">
        <v>0</v>
      </c>
      <c r="N243" s="563">
        <v>0</v>
      </c>
      <c r="O243" s="584">
        <v>0</v>
      </c>
      <c r="P243" s="584">
        <v>0</v>
      </c>
      <c r="Q243" s="574">
        <v>0</v>
      </c>
    </row>
    <row r="244" spans="1:17" x14ac:dyDescent="0.25">
      <c r="A244" s="575">
        <f t="shared" si="11"/>
        <v>51501</v>
      </c>
      <c r="B244" s="83" t="str">
        <f t="shared" si="12"/>
        <v>Munson</v>
      </c>
      <c r="C244" s="588">
        <v>10</v>
      </c>
      <c r="D244" s="589">
        <v>2.8291139717877085</v>
      </c>
      <c r="E244" s="589">
        <v>38.941876608241536</v>
      </c>
      <c r="F244" s="589">
        <v>3.8941876608241541</v>
      </c>
      <c r="G244" s="589">
        <v>2.8291139717876819</v>
      </c>
      <c r="H244" s="589">
        <v>1.8593059355239649</v>
      </c>
      <c r="I244" s="589">
        <v>20.388254647249081</v>
      </c>
      <c r="J244" s="589">
        <v>2.2936787358752841</v>
      </c>
      <c r="K244" s="590">
        <v>45.26783420577803</v>
      </c>
      <c r="L244" s="571">
        <f t="shared" si="10"/>
        <v>0</v>
      </c>
      <c r="M244" s="571">
        <v>0</v>
      </c>
      <c r="N244" s="571">
        <v>0</v>
      </c>
      <c r="O244" s="582">
        <v>0</v>
      </c>
      <c r="P244" s="582">
        <v>0</v>
      </c>
      <c r="Q244" s="566">
        <v>0</v>
      </c>
    </row>
    <row r="245" spans="1:17" x14ac:dyDescent="0.25">
      <c r="A245" s="567">
        <f t="shared" si="11"/>
        <v>51532</v>
      </c>
      <c r="B245" s="577" t="str">
        <f t="shared" si="12"/>
        <v>Munson</v>
      </c>
      <c r="C245" s="591">
        <v>10</v>
      </c>
      <c r="D245" s="592">
        <v>2.8142956134562889</v>
      </c>
      <c r="E245" s="592">
        <v>38.738894191320249</v>
      </c>
      <c r="F245" s="592">
        <v>3.8738894191320252</v>
      </c>
      <c r="G245" s="592">
        <v>2.8142956134562609</v>
      </c>
      <c r="H245" s="592">
        <v>1.8495672497861138</v>
      </c>
      <c r="I245" s="592">
        <v>20.282267402514336</v>
      </c>
      <c r="J245" s="592">
        <v>2.2817551084647261</v>
      </c>
      <c r="K245" s="484">
        <v>45.241963122970176</v>
      </c>
      <c r="L245" s="563">
        <f t="shared" si="10"/>
        <v>0</v>
      </c>
      <c r="M245" s="563">
        <v>0</v>
      </c>
      <c r="N245" s="563">
        <v>0</v>
      </c>
      <c r="O245" s="584">
        <v>0</v>
      </c>
      <c r="P245" s="584">
        <v>0</v>
      </c>
      <c r="Q245" s="574">
        <v>0</v>
      </c>
    </row>
    <row r="246" spans="1:17" x14ac:dyDescent="0.25">
      <c r="A246" s="575">
        <f t="shared" si="11"/>
        <v>51560</v>
      </c>
      <c r="B246" s="83" t="str">
        <f t="shared" si="12"/>
        <v>Munson</v>
      </c>
      <c r="C246" s="588">
        <v>10</v>
      </c>
      <c r="D246" s="589">
        <v>2.5292722985199445</v>
      </c>
      <c r="E246" s="589">
        <v>34.81638138781414</v>
      </c>
      <c r="F246" s="589">
        <v>3.4816381387814141</v>
      </c>
      <c r="G246" s="589">
        <v>2.5292722985198748</v>
      </c>
      <c r="H246" s="589">
        <v>1.662248699271776</v>
      </c>
      <c r="I246" s="589">
        <v>18.228838264863029</v>
      </c>
      <c r="J246" s="589">
        <v>2.0507443764091855</v>
      </c>
      <c r="K246" s="590">
        <v>40.840460612849185</v>
      </c>
      <c r="L246" s="571">
        <f t="shared" si="10"/>
        <v>0</v>
      </c>
      <c r="M246" s="571">
        <v>0</v>
      </c>
      <c r="N246" s="571">
        <v>0</v>
      </c>
      <c r="O246" s="582">
        <v>0</v>
      </c>
      <c r="P246" s="582">
        <v>0</v>
      </c>
      <c r="Q246" s="566">
        <v>0</v>
      </c>
    </row>
    <row r="247" spans="1:17" x14ac:dyDescent="0.25">
      <c r="A247" s="567">
        <f t="shared" si="11"/>
        <v>51591</v>
      </c>
      <c r="B247" s="577" t="str">
        <f t="shared" si="12"/>
        <v>Munson</v>
      </c>
      <c r="C247" s="591">
        <v>10</v>
      </c>
      <c r="D247" s="592">
        <v>2.7863070259056779</v>
      </c>
      <c r="E247" s="592">
        <v>38.355491243093226</v>
      </c>
      <c r="F247" s="592">
        <v>3.8355491243093223</v>
      </c>
      <c r="G247" s="592">
        <v>2.7863070259055807</v>
      </c>
      <c r="H247" s="592">
        <v>1.8311730208469552</v>
      </c>
      <c r="I247" s="592">
        <v>20.08209230302468</v>
      </c>
      <c r="J247" s="592">
        <v>2.2592354717111798</v>
      </c>
      <c r="K247" s="484">
        <v>45.190619204922726</v>
      </c>
      <c r="L247" s="563">
        <f t="shared" si="10"/>
        <v>0</v>
      </c>
      <c r="M247" s="563">
        <v>0</v>
      </c>
      <c r="N247" s="563">
        <v>0</v>
      </c>
      <c r="O247" s="584">
        <v>0</v>
      </c>
      <c r="P247" s="584">
        <v>0</v>
      </c>
      <c r="Q247" s="574">
        <v>0</v>
      </c>
    </row>
    <row r="248" spans="1:17" x14ac:dyDescent="0.25">
      <c r="A248" s="575">
        <f t="shared" si="11"/>
        <v>51621</v>
      </c>
      <c r="B248" s="83" t="str">
        <f t="shared" si="12"/>
        <v>Munson</v>
      </c>
      <c r="C248" s="588">
        <v>10</v>
      </c>
      <c r="D248" s="589">
        <v>2.6825298017450057</v>
      </c>
      <c r="E248" s="589">
        <v>36.927850480107331</v>
      </c>
      <c r="F248" s="589">
        <v>3.6927850480107329</v>
      </c>
      <c r="G248" s="589">
        <v>2.682529801745019</v>
      </c>
      <c r="H248" s="589">
        <v>1.7629702097753299</v>
      </c>
      <c r="I248" s="589">
        <v>19.334878650547399</v>
      </c>
      <c r="J248" s="589">
        <v>2.1751739226576601</v>
      </c>
      <c r="K248" s="590">
        <v>43.708203932611568</v>
      </c>
      <c r="L248" s="571">
        <f t="shared" si="10"/>
        <v>0</v>
      </c>
      <c r="M248" s="571">
        <v>0</v>
      </c>
      <c r="N248" s="571">
        <v>0</v>
      </c>
      <c r="O248" s="582">
        <v>0</v>
      </c>
      <c r="P248" s="582">
        <v>0</v>
      </c>
      <c r="Q248" s="566">
        <v>0</v>
      </c>
    </row>
    <row r="249" spans="1:17" x14ac:dyDescent="0.25">
      <c r="A249" s="567">
        <f t="shared" si="11"/>
        <v>51652</v>
      </c>
      <c r="B249" s="577" t="str">
        <f t="shared" si="12"/>
        <v>Munson</v>
      </c>
      <c r="C249" s="591">
        <v>10</v>
      </c>
      <c r="D249" s="592">
        <v>2.7576623037142993</v>
      </c>
      <c r="E249" s="592">
        <v>37.963080748108887</v>
      </c>
      <c r="F249" s="592">
        <v>3.7963080748108888</v>
      </c>
      <c r="G249" s="592">
        <v>2.7576623037142727</v>
      </c>
      <c r="H249" s="592">
        <v>1.8123475806862355</v>
      </c>
      <c r="I249" s="592">
        <v>19.877184159978235</v>
      </c>
      <c r="J249" s="592">
        <v>2.2361832161925395</v>
      </c>
      <c r="K249" s="484">
        <v>45.139799837664555</v>
      </c>
      <c r="L249" s="563">
        <f t="shared" si="10"/>
        <v>0</v>
      </c>
      <c r="M249" s="563">
        <v>0</v>
      </c>
      <c r="N249" s="563">
        <v>0</v>
      </c>
      <c r="O249" s="584">
        <v>0</v>
      </c>
      <c r="P249" s="584">
        <v>0</v>
      </c>
      <c r="Q249" s="574">
        <v>0</v>
      </c>
    </row>
    <row r="250" spans="1:17" x14ac:dyDescent="0.25">
      <c r="A250" s="575">
        <f t="shared" si="11"/>
        <v>51682</v>
      </c>
      <c r="B250" s="83" t="str">
        <f t="shared" si="12"/>
        <v>Munson</v>
      </c>
      <c r="C250" s="588">
        <v>10</v>
      </c>
      <c r="D250" s="589">
        <v>2.6549519647633488</v>
      </c>
      <c r="E250" s="589">
        <v>36.55004596294598</v>
      </c>
      <c r="F250" s="589">
        <v>3.6550045962945985</v>
      </c>
      <c r="G250" s="589">
        <v>2.6549519647633075</v>
      </c>
      <c r="H250" s="589">
        <v>1.7448459058574246</v>
      </c>
      <c r="I250" s="589">
        <v>19.137591764943085</v>
      </c>
      <c r="J250" s="589">
        <v>2.1529791134568534</v>
      </c>
      <c r="K250" s="590">
        <v>43.659278419394248</v>
      </c>
      <c r="L250" s="571">
        <f t="shared" si="10"/>
        <v>0</v>
      </c>
      <c r="M250" s="571">
        <v>0</v>
      </c>
      <c r="N250" s="571">
        <v>0</v>
      </c>
      <c r="O250" s="582">
        <v>0</v>
      </c>
      <c r="P250" s="582">
        <v>0</v>
      </c>
      <c r="Q250" s="566">
        <v>0</v>
      </c>
    </row>
    <row r="251" spans="1:17" x14ac:dyDescent="0.25">
      <c r="A251" s="567">
        <f t="shared" si="11"/>
        <v>51713</v>
      </c>
      <c r="B251" s="577" t="str">
        <f t="shared" si="12"/>
        <v>Munson</v>
      </c>
      <c r="C251" s="591">
        <v>10</v>
      </c>
      <c r="D251" s="592">
        <v>2.72931206454362</v>
      </c>
      <c r="E251" s="592">
        <v>37.574684863934941</v>
      </c>
      <c r="F251" s="592">
        <v>3.7574684863934946</v>
      </c>
      <c r="G251" s="592">
        <v>2.7293120645435374</v>
      </c>
      <c r="H251" s="592">
        <v>1.7937156943001646</v>
      </c>
      <c r="I251" s="592">
        <v>19.674360109812447</v>
      </c>
      <c r="J251" s="592">
        <v>2.2133655801513763</v>
      </c>
      <c r="K251" s="484">
        <v>45.089504839144261</v>
      </c>
      <c r="L251" s="563">
        <f t="shared" si="10"/>
        <v>0</v>
      </c>
      <c r="M251" s="563">
        <v>0</v>
      </c>
      <c r="N251" s="563">
        <v>0</v>
      </c>
      <c r="O251" s="584">
        <v>0</v>
      </c>
      <c r="P251" s="584">
        <v>0</v>
      </c>
      <c r="Q251" s="574">
        <v>0</v>
      </c>
    </row>
    <row r="252" spans="1:17" x14ac:dyDescent="0.25">
      <c r="A252" s="575">
        <f t="shared" si="11"/>
        <v>51744</v>
      </c>
      <c r="B252" s="83" t="str">
        <f t="shared" si="12"/>
        <v>Munson</v>
      </c>
      <c r="C252" s="588">
        <v>10</v>
      </c>
      <c r="D252" s="589">
        <v>2.7150164495295299</v>
      </c>
      <c r="E252" s="589">
        <v>37.378828693587067</v>
      </c>
      <c r="F252" s="589">
        <v>3.7378828693587067</v>
      </c>
      <c r="G252" s="589">
        <v>2.715016449529557</v>
      </c>
      <c r="H252" s="589">
        <v>1.7843205420518344</v>
      </c>
      <c r="I252" s="589">
        <v>19.572073662625506</v>
      </c>
      <c r="J252" s="589">
        <v>2.2018583079630769</v>
      </c>
      <c r="K252" s="590">
        <v>45.0645497378801</v>
      </c>
      <c r="L252" s="571">
        <f t="shared" si="10"/>
        <v>0</v>
      </c>
      <c r="M252" s="571">
        <v>0</v>
      </c>
      <c r="N252" s="571">
        <v>0</v>
      </c>
      <c r="O252" s="582">
        <v>0</v>
      </c>
      <c r="P252" s="582">
        <v>0</v>
      </c>
      <c r="Q252" s="566">
        <v>0</v>
      </c>
    </row>
    <row r="253" spans="1:17" x14ac:dyDescent="0.25">
      <c r="A253" s="567">
        <f t="shared" si="11"/>
        <v>51774</v>
      </c>
      <c r="B253" s="577" t="str">
        <f t="shared" si="12"/>
        <v>Munson</v>
      </c>
      <c r="C253" s="591">
        <v>10</v>
      </c>
      <c r="D253" s="592">
        <v>2.6138944740744008</v>
      </c>
      <c r="E253" s="592">
        <v>35.987540454481689</v>
      </c>
      <c r="F253" s="592">
        <v>3.5987540454481697</v>
      </c>
      <c r="G253" s="592">
        <v>2.6138944740743737</v>
      </c>
      <c r="H253" s="592">
        <v>1.7178627629910954</v>
      </c>
      <c r="I253" s="592">
        <v>18.843829965845543</v>
      </c>
      <c r="J253" s="592">
        <v>2.1199309004011968</v>
      </c>
      <c r="K253" s="484">
        <v>43.586829319502186</v>
      </c>
      <c r="L253" s="563">
        <f t="shared" si="10"/>
        <v>0</v>
      </c>
      <c r="M253" s="563">
        <v>0</v>
      </c>
      <c r="N253" s="563">
        <v>0</v>
      </c>
      <c r="O253" s="584">
        <v>0</v>
      </c>
      <c r="P253" s="584">
        <v>0</v>
      </c>
      <c r="Q253" s="574">
        <v>0</v>
      </c>
    </row>
    <row r="254" spans="1:17" x14ac:dyDescent="0.25">
      <c r="A254" s="575">
        <f t="shared" si="11"/>
        <v>51805</v>
      </c>
      <c r="B254" s="83" t="str">
        <f t="shared" si="12"/>
        <v>Munson</v>
      </c>
      <c r="C254" s="588">
        <v>10</v>
      </c>
      <c r="D254" s="589">
        <v>2.6871046324835457</v>
      </c>
      <c r="E254" s="589">
        <v>36.996410084146724</v>
      </c>
      <c r="F254" s="589">
        <v>3.6996410084146722</v>
      </c>
      <c r="G254" s="589">
        <v>2.6871046324835732</v>
      </c>
      <c r="H254" s="589">
        <v>1.7659767724396456</v>
      </c>
      <c r="I254" s="589">
        <v>19.372354713162153</v>
      </c>
      <c r="J254" s="589">
        <v>2.1793899379269068</v>
      </c>
      <c r="K254" s="590">
        <v>45.015025524791923</v>
      </c>
      <c r="L254" s="571">
        <f t="shared" si="10"/>
        <v>0</v>
      </c>
      <c r="M254" s="571">
        <v>0</v>
      </c>
      <c r="N254" s="571">
        <v>0</v>
      </c>
      <c r="O254" s="582">
        <v>0</v>
      </c>
      <c r="P254" s="582">
        <v>0</v>
      </c>
      <c r="Q254" s="566">
        <v>0</v>
      </c>
    </row>
    <row r="255" spans="1:17" x14ac:dyDescent="0.25">
      <c r="A255" s="567">
        <f t="shared" si="11"/>
        <v>51835</v>
      </c>
      <c r="B255" s="577" t="str">
        <f t="shared" si="12"/>
        <v>Munson</v>
      </c>
      <c r="C255" s="591">
        <v>10</v>
      </c>
      <c r="D255" s="592">
        <v>2.5870222448655102</v>
      </c>
      <c r="E255" s="592">
        <v>35.619355914366402</v>
      </c>
      <c r="F255" s="592">
        <v>3.5619355914366406</v>
      </c>
      <c r="G255" s="592">
        <v>2.587022244865524</v>
      </c>
      <c r="H255" s="592">
        <v>1.7002022096317055</v>
      </c>
      <c r="I255" s="592">
        <v>18.6515390286119</v>
      </c>
      <c r="J255" s="592">
        <v>2.0982982380050257</v>
      </c>
      <c r="K255" s="484">
        <v>43.539149155365799</v>
      </c>
      <c r="L255" s="563">
        <f t="shared" si="10"/>
        <v>0</v>
      </c>
      <c r="M255" s="563">
        <v>0</v>
      </c>
      <c r="N255" s="563">
        <v>0</v>
      </c>
      <c r="O255" s="584">
        <v>0</v>
      </c>
      <c r="P255" s="584">
        <v>0</v>
      </c>
      <c r="Q255" s="574">
        <v>0</v>
      </c>
    </row>
    <row r="256" spans="1:17" x14ac:dyDescent="0.25">
      <c r="A256" s="575">
        <f t="shared" si="11"/>
        <v>51866</v>
      </c>
      <c r="B256" s="83" t="str">
        <f t="shared" si="12"/>
        <v>Munson</v>
      </c>
      <c r="C256" s="588">
        <v>10</v>
      </c>
      <c r="D256" s="589">
        <v>2.6594797638018131</v>
      </c>
      <c r="E256" s="589">
        <v>36.617903864541731</v>
      </c>
      <c r="F256" s="589">
        <v>3.661790386454173</v>
      </c>
      <c r="G256" s="589">
        <v>2.6594797638017571</v>
      </c>
      <c r="H256" s="589">
        <v>1.7478216113604912</v>
      </c>
      <c r="I256" s="589">
        <v>19.174667529154419</v>
      </c>
      <c r="J256" s="589">
        <v>2.1571501411703058</v>
      </c>
      <c r="K256" s="590">
        <v>44.966010367895436</v>
      </c>
      <c r="L256" s="571">
        <f t="shared" si="10"/>
        <v>0</v>
      </c>
      <c r="M256" s="571">
        <v>0</v>
      </c>
      <c r="N256" s="571">
        <v>0</v>
      </c>
      <c r="O256" s="582">
        <v>0</v>
      </c>
      <c r="P256" s="582">
        <v>0</v>
      </c>
      <c r="Q256" s="566">
        <v>0</v>
      </c>
    </row>
    <row r="257" spans="1:17" x14ac:dyDescent="0.25">
      <c r="A257" s="567">
        <f t="shared" si="11"/>
        <v>51897</v>
      </c>
      <c r="B257" s="577" t="str">
        <f t="shared" si="12"/>
        <v>Munson</v>
      </c>
      <c r="C257" s="591">
        <v>10</v>
      </c>
      <c r="D257" s="592">
        <v>2.6455499170339118</v>
      </c>
      <c r="E257" s="592">
        <v>36.427034750604037</v>
      </c>
      <c r="F257" s="592">
        <v>3.6427034750604035</v>
      </c>
      <c r="G257" s="592">
        <v>2.6455499170339118</v>
      </c>
      <c r="H257" s="592">
        <v>1.7386668547442923</v>
      </c>
      <c r="I257" s="592">
        <v>19.074971974372712</v>
      </c>
      <c r="J257" s="592">
        <v>2.1459344247702301</v>
      </c>
      <c r="K257" s="484">
        <v>44.941689655103183</v>
      </c>
      <c r="L257" s="563">
        <f t="shared" si="10"/>
        <v>0</v>
      </c>
      <c r="M257" s="563">
        <v>0</v>
      </c>
      <c r="N257" s="563">
        <v>0</v>
      </c>
      <c r="O257" s="584">
        <v>0</v>
      </c>
      <c r="P257" s="584">
        <v>0</v>
      </c>
      <c r="Q257" s="574">
        <v>0</v>
      </c>
    </row>
    <row r="258" spans="1:17" x14ac:dyDescent="0.25">
      <c r="A258" s="575">
        <f t="shared" si="11"/>
        <v>51925</v>
      </c>
      <c r="B258" s="83" t="str">
        <f t="shared" si="12"/>
        <v>Munson</v>
      </c>
      <c r="C258" s="588">
        <v>10</v>
      </c>
      <c r="D258" s="589">
        <v>2.377616653883718</v>
      </c>
      <c r="E258" s="589">
        <v>32.738609398745865</v>
      </c>
      <c r="F258" s="589">
        <v>3.2738609398745866</v>
      </c>
      <c r="G258" s="589">
        <v>2.377616653883718</v>
      </c>
      <c r="H258" s="589">
        <v>1.5625799572426564</v>
      </c>
      <c r="I258" s="589">
        <v>17.143757309578291</v>
      </c>
      <c r="J258" s="589">
        <v>1.9286727243584858</v>
      </c>
      <c r="K258" s="590">
        <v>40.570641195799183</v>
      </c>
      <c r="L258" s="571">
        <f t="shared" ref="L258:L321" si="13">+P258+O258</f>
        <v>0</v>
      </c>
      <c r="M258" s="571">
        <v>0</v>
      </c>
      <c r="N258" s="571">
        <v>0</v>
      </c>
      <c r="O258" s="582">
        <v>0</v>
      </c>
      <c r="P258" s="582">
        <v>0</v>
      </c>
      <c r="Q258" s="566">
        <v>0</v>
      </c>
    </row>
    <row r="259" spans="1:17" x14ac:dyDescent="0.25">
      <c r="A259" s="567">
        <f t="shared" ref="A259:A322" si="14">+EOMONTH(A258,1)</f>
        <v>51956</v>
      </c>
      <c r="B259" s="577" t="str">
        <f t="shared" si="12"/>
        <v>Munson</v>
      </c>
      <c r="C259" s="591">
        <v>10</v>
      </c>
      <c r="D259" s="592">
        <v>2.6192395304782727</v>
      </c>
      <c r="E259" s="592">
        <v>36.066511995485925</v>
      </c>
      <c r="F259" s="592">
        <v>3.6066511995485926</v>
      </c>
      <c r="G259" s="592">
        <v>2.6192395304782594</v>
      </c>
      <c r="H259" s="592">
        <v>1.7213755260959387</v>
      </c>
      <c r="I259" s="592">
        <v>18.886679012891516</v>
      </c>
      <c r="J259" s="592">
        <v>2.124751462374745</v>
      </c>
      <c r="K259" s="484">
        <v>44.893426188468936</v>
      </c>
      <c r="L259" s="563">
        <f t="shared" si="13"/>
        <v>0</v>
      </c>
      <c r="M259" s="563">
        <v>0</v>
      </c>
      <c r="N259" s="563">
        <v>0</v>
      </c>
      <c r="O259" s="584">
        <v>0</v>
      </c>
      <c r="P259" s="584">
        <v>0</v>
      </c>
      <c r="Q259" s="574">
        <v>0</v>
      </c>
    </row>
    <row r="260" spans="1:17" x14ac:dyDescent="0.25">
      <c r="A260" s="575">
        <f t="shared" si="14"/>
        <v>51986</v>
      </c>
      <c r="B260" s="83" t="str">
        <f t="shared" si="12"/>
        <v>Munson</v>
      </c>
      <c r="C260" s="588">
        <v>10</v>
      </c>
      <c r="D260" s="589">
        <v>2.5216848082750021</v>
      </c>
      <c r="E260" s="589">
        <v>34.724069725552972</v>
      </c>
      <c r="F260" s="589">
        <v>3.4724069725552975</v>
      </c>
      <c r="G260" s="589">
        <v>2.5216848082749754</v>
      </c>
      <c r="H260" s="589">
        <v>1.6572621938485956</v>
      </c>
      <c r="I260" s="589">
        <v>18.183927859870717</v>
      </c>
      <c r="J260" s="589">
        <v>2.0456919468976884</v>
      </c>
      <c r="K260" s="590">
        <v>43.422077885176009</v>
      </c>
      <c r="L260" s="571">
        <f t="shared" si="13"/>
        <v>0</v>
      </c>
      <c r="M260" s="571">
        <v>0</v>
      </c>
      <c r="N260" s="571">
        <v>0</v>
      </c>
      <c r="O260" s="582">
        <v>0</v>
      </c>
      <c r="P260" s="582">
        <v>0</v>
      </c>
      <c r="Q260" s="566">
        <v>0</v>
      </c>
    </row>
    <row r="261" spans="1:17" x14ac:dyDescent="0.25">
      <c r="A261" s="567">
        <f t="shared" si="14"/>
        <v>52017</v>
      </c>
      <c r="B261" s="577" t="str">
        <f t="shared" si="12"/>
        <v>Munson</v>
      </c>
      <c r="C261" s="591">
        <v>10</v>
      </c>
      <c r="D261" s="592">
        <v>2.5923123512387067</v>
      </c>
      <c r="E261" s="592">
        <v>35.697519239096145</v>
      </c>
      <c r="F261" s="592">
        <v>3.5697519239096147</v>
      </c>
      <c r="G261" s="592">
        <v>2.5923123512386503</v>
      </c>
      <c r="H261" s="592">
        <v>1.7036788801545966</v>
      </c>
      <c r="I261" s="592">
        <v>18.693934686041601</v>
      </c>
      <c r="J261" s="592">
        <v>2.1030677123402981</v>
      </c>
      <c r="K261" s="484">
        <v>44.845656364340542</v>
      </c>
      <c r="L261" s="563">
        <f t="shared" si="13"/>
        <v>0</v>
      </c>
      <c r="M261" s="563">
        <v>0</v>
      </c>
      <c r="N261" s="563">
        <v>0</v>
      </c>
      <c r="O261" s="584">
        <v>0</v>
      </c>
      <c r="P261" s="584">
        <v>0</v>
      </c>
      <c r="Q261" s="574">
        <v>0</v>
      </c>
    </row>
    <row r="262" spans="1:17" x14ac:dyDescent="0.25">
      <c r="A262" s="575">
        <f t="shared" si="14"/>
        <v>52047</v>
      </c>
      <c r="B262" s="83" t="str">
        <f t="shared" si="12"/>
        <v>Munson</v>
      </c>
      <c r="C262" s="588">
        <v>10</v>
      </c>
      <c r="D262" s="589">
        <v>2.4957605436064378</v>
      </c>
      <c r="E262" s="589">
        <v>34.368811314050774</v>
      </c>
      <c r="F262" s="589">
        <v>3.4368811314050771</v>
      </c>
      <c r="G262" s="589">
        <v>2.4957605436064649</v>
      </c>
      <c r="H262" s="589">
        <v>1.6402246341640856</v>
      </c>
      <c r="I262" s="589">
        <v>17.998353336688417</v>
      </c>
      <c r="J262" s="589">
        <v>2.0248147531951175</v>
      </c>
      <c r="K262" s="590">
        <v>43.376087490884885</v>
      </c>
      <c r="L262" s="571">
        <f t="shared" si="13"/>
        <v>0</v>
      </c>
      <c r="M262" s="571">
        <v>0</v>
      </c>
      <c r="N262" s="571">
        <v>0</v>
      </c>
      <c r="O262" s="582">
        <v>0</v>
      </c>
      <c r="P262" s="582">
        <v>0</v>
      </c>
      <c r="Q262" s="566">
        <v>0</v>
      </c>
    </row>
    <row r="263" spans="1:17" x14ac:dyDescent="0.25">
      <c r="A263" s="567">
        <f t="shared" si="14"/>
        <v>52078</v>
      </c>
      <c r="B263" s="577" t="str">
        <f t="shared" si="12"/>
        <v>Munson</v>
      </c>
      <c r="C263" s="591">
        <v>10</v>
      </c>
      <c r="D263" s="592">
        <v>2.565661997762068</v>
      </c>
      <c r="E263" s="592">
        <v>35.332301520603195</v>
      </c>
      <c r="F263" s="592">
        <v>3.5332301520603195</v>
      </c>
      <c r="G263" s="592">
        <v>2.5656619977621657</v>
      </c>
      <c r="H263" s="592">
        <v>1.6861641745174063</v>
      </c>
      <c r="I263" s="592">
        <v>18.503152420998692</v>
      </c>
      <c r="J263" s="592">
        <v>2.0816046874703851</v>
      </c>
      <c r="K263" s="484">
        <v>44.798379616335822</v>
      </c>
      <c r="L263" s="563">
        <f t="shared" si="13"/>
        <v>0</v>
      </c>
      <c r="M263" s="563">
        <v>0</v>
      </c>
      <c r="N263" s="563">
        <v>0</v>
      </c>
      <c r="O263" s="584">
        <v>0</v>
      </c>
      <c r="P263" s="584">
        <v>0</v>
      </c>
      <c r="Q263" s="574">
        <v>0</v>
      </c>
    </row>
    <row r="264" spans="1:17" x14ac:dyDescent="0.25">
      <c r="A264" s="575">
        <f t="shared" si="14"/>
        <v>52109</v>
      </c>
      <c r="B264" s="83" t="str">
        <f t="shared" si="12"/>
        <v>Munson</v>
      </c>
      <c r="C264" s="588">
        <v>10</v>
      </c>
      <c r="D264" s="589">
        <v>2.5522235505239146</v>
      </c>
      <c r="E264" s="589">
        <v>35.1481333927102</v>
      </c>
      <c r="F264" s="589">
        <v>3.5148133392710208</v>
      </c>
      <c r="G264" s="589">
        <v>2.5522235505238449</v>
      </c>
      <c r="H264" s="589">
        <v>1.6773323394658337</v>
      </c>
      <c r="I264" s="589">
        <v>18.406939257224579</v>
      </c>
      <c r="J264" s="589">
        <v>2.0707807367115523</v>
      </c>
      <c r="K264" s="590">
        <v>44.774921402429278</v>
      </c>
      <c r="L264" s="571">
        <f t="shared" si="13"/>
        <v>0</v>
      </c>
      <c r="M264" s="571">
        <v>0</v>
      </c>
      <c r="N264" s="571">
        <v>0</v>
      </c>
      <c r="O264" s="582">
        <v>0</v>
      </c>
      <c r="P264" s="582">
        <v>0</v>
      </c>
      <c r="Q264" s="566">
        <v>0</v>
      </c>
    </row>
    <row r="265" spans="1:17" x14ac:dyDescent="0.25">
      <c r="A265" s="567">
        <f t="shared" si="14"/>
        <v>52139</v>
      </c>
      <c r="B265" s="577" t="str">
        <f t="shared" si="12"/>
        <v>Munson</v>
      </c>
      <c r="C265" s="591">
        <v>10</v>
      </c>
      <c r="D265" s="592">
        <v>2.4571648678127809</v>
      </c>
      <c r="E265" s="592">
        <v>33.839874256624334</v>
      </c>
      <c r="F265" s="592">
        <v>3.3839874256624336</v>
      </c>
      <c r="G265" s="592">
        <v>2.457164867812752</v>
      </c>
      <c r="H265" s="592">
        <v>1.6148593717397421</v>
      </c>
      <c r="I265" s="592">
        <v>17.722032621107751</v>
      </c>
      <c r="J265" s="592">
        <v>1.9937287076929644</v>
      </c>
      <c r="K265" s="484">
        <v>43.307985876484928</v>
      </c>
      <c r="L265" s="563">
        <f t="shared" si="13"/>
        <v>0</v>
      </c>
      <c r="M265" s="563">
        <v>0</v>
      </c>
      <c r="N265" s="563">
        <v>0</v>
      </c>
      <c r="O265" s="584">
        <v>0</v>
      </c>
      <c r="P265" s="584">
        <v>0</v>
      </c>
      <c r="Q265" s="574">
        <v>0</v>
      </c>
    </row>
    <row r="266" spans="1:17" x14ac:dyDescent="0.25">
      <c r="A266" s="575">
        <f t="shared" si="14"/>
        <v>52170</v>
      </c>
      <c r="B266" s="83" t="str">
        <f t="shared" si="12"/>
        <v>Munson</v>
      </c>
      <c r="C266" s="588">
        <v>10</v>
      </c>
      <c r="D266" s="589">
        <v>2.525985331298398</v>
      </c>
      <c r="E266" s="589">
        <v>34.788536253451319</v>
      </c>
      <c r="F266" s="589">
        <v>3.4788536253451321</v>
      </c>
      <c r="G266" s="589">
        <v>2.52598533129837</v>
      </c>
      <c r="H266" s="589">
        <v>1.6600884986882334</v>
      </c>
      <c r="I266" s="589">
        <v>18.219077911172562</v>
      </c>
      <c r="J266" s="589">
        <v>2.0496463221273005</v>
      </c>
      <c r="K266" s="590">
        <v>44.728368895380122</v>
      </c>
      <c r="L266" s="571">
        <f t="shared" si="13"/>
        <v>0</v>
      </c>
      <c r="M266" s="571">
        <v>0</v>
      </c>
      <c r="N266" s="571">
        <v>0</v>
      </c>
      <c r="O266" s="582">
        <v>0</v>
      </c>
      <c r="P266" s="582">
        <v>0</v>
      </c>
      <c r="Q266" s="566">
        <v>0</v>
      </c>
    </row>
    <row r="267" spans="1:17" x14ac:dyDescent="0.25">
      <c r="A267" s="567">
        <f t="shared" si="14"/>
        <v>52200</v>
      </c>
      <c r="B267" s="577" t="str">
        <f t="shared" si="12"/>
        <v>Munson</v>
      </c>
      <c r="C267" s="591">
        <v>10</v>
      </c>
      <c r="D267" s="592">
        <v>2.4319039025413072</v>
      </c>
      <c r="E267" s="592">
        <v>33.493661747418287</v>
      </c>
      <c r="F267" s="592">
        <v>3.3493661747418288</v>
      </c>
      <c r="G267" s="592">
        <v>2.4319039025413764</v>
      </c>
      <c r="H267" s="592">
        <v>1.5982577709623935</v>
      </c>
      <c r="I267" s="592">
        <v>17.541158981409183</v>
      </c>
      <c r="J267" s="592">
        <v>1.9733805080906888</v>
      </c>
      <c r="K267" s="484">
        <v>43.263165524633315</v>
      </c>
      <c r="L267" s="563">
        <f t="shared" si="13"/>
        <v>0</v>
      </c>
      <c r="M267" s="563">
        <v>0</v>
      </c>
      <c r="N267" s="563">
        <v>0</v>
      </c>
      <c r="O267" s="584">
        <v>0</v>
      </c>
      <c r="P267" s="584">
        <v>0</v>
      </c>
      <c r="Q267" s="574">
        <v>0</v>
      </c>
    </row>
    <row r="268" spans="1:17" x14ac:dyDescent="0.25">
      <c r="A268" s="575">
        <f t="shared" si="14"/>
        <v>52231</v>
      </c>
      <c r="B268" s="83" t="str">
        <f t="shared" si="12"/>
        <v>Munson</v>
      </c>
      <c r="C268" s="588">
        <v>10</v>
      </c>
      <c r="D268" s="589">
        <v>2.5000168549597719</v>
      </c>
      <c r="E268" s="589">
        <v>34.432618031028376</v>
      </c>
      <c r="F268" s="589">
        <v>3.4432618031028377</v>
      </c>
      <c r="G268" s="589">
        <v>2.5000168549598141</v>
      </c>
      <c r="H268" s="589">
        <v>1.6430218969172887</v>
      </c>
      <c r="I268" s="589">
        <v>18.033129735288927</v>
      </c>
      <c r="J268" s="589">
        <v>2.0287271451560693</v>
      </c>
      <c r="K268" s="590">
        <v>44.682293605754246</v>
      </c>
      <c r="L268" s="571">
        <f t="shared" si="13"/>
        <v>0</v>
      </c>
      <c r="M268" s="571">
        <v>0</v>
      </c>
      <c r="N268" s="571">
        <v>0</v>
      </c>
      <c r="O268" s="582">
        <v>0</v>
      </c>
      <c r="P268" s="582">
        <v>0</v>
      </c>
      <c r="Q268" s="566">
        <v>0</v>
      </c>
    </row>
    <row r="269" spans="1:17" x14ac:dyDescent="0.25">
      <c r="A269" s="567">
        <f t="shared" si="14"/>
        <v>52262</v>
      </c>
      <c r="B269" s="577" t="str">
        <f t="shared" si="12"/>
        <v>Munson</v>
      </c>
      <c r="C269" s="591">
        <v>10</v>
      </c>
      <c r="D269" s="592">
        <v>2.4869222444345831</v>
      </c>
      <c r="E269" s="592">
        <v>34.253139355510207</v>
      </c>
      <c r="F269" s="592">
        <v>3.4253139355510207</v>
      </c>
      <c r="G269" s="592">
        <v>2.4869222444345831</v>
      </c>
      <c r="H269" s="592">
        <v>1.6344160257058811</v>
      </c>
      <c r="I269" s="592">
        <v>17.939353519395315</v>
      </c>
      <c r="J269" s="592">
        <v>2.0181773958603277</v>
      </c>
      <c r="K269" s="484">
        <v>44.659433835280574</v>
      </c>
      <c r="L269" s="563">
        <f t="shared" si="13"/>
        <v>0</v>
      </c>
      <c r="M269" s="563">
        <v>0</v>
      </c>
      <c r="N269" s="563">
        <v>0</v>
      </c>
      <c r="O269" s="584">
        <v>0</v>
      </c>
      <c r="P269" s="584">
        <v>0</v>
      </c>
      <c r="Q269" s="574">
        <v>0</v>
      </c>
    </row>
    <row r="270" spans="1:17" x14ac:dyDescent="0.25">
      <c r="A270" s="575">
        <f t="shared" si="14"/>
        <v>52290</v>
      </c>
      <c r="B270" s="83" t="str">
        <f t="shared" si="12"/>
        <v>Munson</v>
      </c>
      <c r="C270" s="588">
        <v>10</v>
      </c>
      <c r="D270" s="589">
        <v>2.2350543103383016</v>
      </c>
      <c r="E270" s="589">
        <v>30.784831912827407</v>
      </c>
      <c r="F270" s="589">
        <v>3.0784831912827411</v>
      </c>
      <c r="G270" s="589">
        <v>2.2350543103383025</v>
      </c>
      <c r="H270" s="589">
        <v>1.4688873513046441</v>
      </c>
      <c r="I270" s="589">
        <v>16.123100093793116</v>
      </c>
      <c r="J270" s="589">
        <v>1.8138487362189264</v>
      </c>
      <c r="K270" s="590">
        <v>40.317011739630452</v>
      </c>
      <c r="L270" s="571">
        <f t="shared" si="13"/>
        <v>0</v>
      </c>
      <c r="M270" s="571">
        <v>0</v>
      </c>
      <c r="N270" s="571">
        <v>0</v>
      </c>
      <c r="O270" s="582">
        <v>0</v>
      </c>
      <c r="P270" s="582">
        <v>0</v>
      </c>
      <c r="Q270" s="566">
        <v>0</v>
      </c>
    </row>
    <row r="271" spans="1:17" x14ac:dyDescent="0.25">
      <c r="A271" s="567">
        <f t="shared" si="14"/>
        <v>52321</v>
      </c>
      <c r="B271" s="577" t="str">
        <f t="shared" si="12"/>
        <v>Munson</v>
      </c>
      <c r="C271" s="591">
        <v>10</v>
      </c>
      <c r="D271" s="592">
        <v>2.4621894336251078</v>
      </c>
      <c r="E271" s="592">
        <v>33.914131411675541</v>
      </c>
      <c r="F271" s="592">
        <v>3.3914131411675541</v>
      </c>
      <c r="G271" s="592">
        <v>2.4621894336250381</v>
      </c>
      <c r="H271" s="592">
        <v>1.6181615441187951</v>
      </c>
      <c r="I271" s="592">
        <v>17.762241213004089</v>
      </c>
      <c r="J271" s="592">
        <v>1.9982521975975869</v>
      </c>
      <c r="K271" s="484">
        <v>44.614065329903063</v>
      </c>
      <c r="L271" s="563">
        <f t="shared" si="13"/>
        <v>0</v>
      </c>
      <c r="M271" s="563">
        <v>0</v>
      </c>
      <c r="N271" s="563">
        <v>0</v>
      </c>
      <c r="O271" s="584">
        <v>0</v>
      </c>
      <c r="P271" s="584">
        <v>0</v>
      </c>
      <c r="Q271" s="574">
        <v>0</v>
      </c>
    </row>
    <row r="272" spans="1:17" x14ac:dyDescent="0.25">
      <c r="A272" s="575">
        <f t="shared" si="14"/>
        <v>52351</v>
      </c>
      <c r="B272" s="83" t="str">
        <f t="shared" si="12"/>
        <v>Munson</v>
      </c>
      <c r="C272" s="588">
        <v>10</v>
      </c>
      <c r="D272" s="589">
        <v>2.3704841109866441</v>
      </c>
      <c r="E272" s="589">
        <v>32.651803288014548</v>
      </c>
      <c r="F272" s="589">
        <v>3.2651803288014549</v>
      </c>
      <c r="G272" s="589">
        <v>2.3704841109865482</v>
      </c>
      <c r="H272" s="589">
        <v>1.5578924048294571</v>
      </c>
      <c r="I272" s="589">
        <v>17.101314888219484</v>
      </c>
      <c r="J272" s="589">
        <v>1.9238979876430538</v>
      </c>
      <c r="K272" s="590">
        <v>43.153119011427229</v>
      </c>
      <c r="L272" s="571">
        <f t="shared" si="13"/>
        <v>0</v>
      </c>
      <c r="M272" s="571">
        <v>0</v>
      </c>
      <c r="N272" s="571">
        <v>0</v>
      </c>
      <c r="O272" s="582">
        <v>0</v>
      </c>
      <c r="P272" s="582">
        <v>0</v>
      </c>
      <c r="Q272" s="566">
        <v>0</v>
      </c>
    </row>
    <row r="273" spans="1:17" x14ac:dyDescent="0.25">
      <c r="A273" s="567">
        <f t="shared" si="14"/>
        <v>52382</v>
      </c>
      <c r="B273" s="577" t="str">
        <f t="shared" si="12"/>
        <v>Munson</v>
      </c>
      <c r="C273" s="591">
        <v>10</v>
      </c>
      <c r="D273" s="592">
        <v>2.4368768131376339</v>
      </c>
      <c r="E273" s="592">
        <v>33.567158933554964</v>
      </c>
      <c r="F273" s="592">
        <v>3.3567158933554966</v>
      </c>
      <c r="G273" s="592">
        <v>2.4368768131376761</v>
      </c>
      <c r="H273" s="592">
        <v>1.6015259788797716</v>
      </c>
      <c r="I273" s="592">
        <v>17.580943546800732</v>
      </c>
      <c r="J273" s="592">
        <v>1.9778561975291029</v>
      </c>
      <c r="K273" s="484">
        <v>44.56916224906319</v>
      </c>
      <c r="L273" s="563">
        <f t="shared" si="13"/>
        <v>0</v>
      </c>
      <c r="M273" s="563">
        <v>0</v>
      </c>
      <c r="N273" s="563">
        <v>0</v>
      </c>
      <c r="O273" s="584">
        <v>0</v>
      </c>
      <c r="P273" s="584">
        <v>0</v>
      </c>
      <c r="Q273" s="574">
        <v>0</v>
      </c>
    </row>
    <row r="274" spans="1:17" x14ac:dyDescent="0.25">
      <c r="A274" s="575">
        <f t="shared" si="14"/>
        <v>52412</v>
      </c>
      <c r="B274" s="83" t="str">
        <f t="shared" si="12"/>
        <v>Munson</v>
      </c>
      <c r="C274" s="588">
        <v>10</v>
      </c>
      <c r="D274" s="589">
        <v>2.3461142701232318</v>
      </c>
      <c r="E274" s="589">
        <v>32.317745536630945</v>
      </c>
      <c r="F274" s="589">
        <v>3.2317745536630946</v>
      </c>
      <c r="G274" s="589">
        <v>2.3461142701231354</v>
      </c>
      <c r="H274" s="589">
        <v>1.5418764630210287</v>
      </c>
      <c r="I274" s="589">
        <v>16.92676101730941</v>
      </c>
      <c r="J274" s="589">
        <v>1.9042606840985927</v>
      </c>
      <c r="K274" s="590">
        <v>43.10988757685611</v>
      </c>
      <c r="L274" s="571">
        <f t="shared" si="13"/>
        <v>0</v>
      </c>
      <c r="M274" s="571">
        <v>0</v>
      </c>
      <c r="N274" s="571">
        <v>0</v>
      </c>
      <c r="O274" s="582">
        <v>0</v>
      </c>
      <c r="P274" s="582">
        <v>0</v>
      </c>
      <c r="Q274" s="566">
        <v>0</v>
      </c>
    </row>
    <row r="275" spans="1:17" x14ac:dyDescent="0.25">
      <c r="A275" s="567">
        <f t="shared" si="14"/>
        <v>52443</v>
      </c>
      <c r="B275" s="577" t="str">
        <f t="shared" ref="B275:B338" si="15">+B274</f>
        <v>Munson</v>
      </c>
      <c r="C275" s="591">
        <v>10</v>
      </c>
      <c r="D275" s="592">
        <v>2.4118244198880716</v>
      </c>
      <c r="E275" s="592">
        <v>33.223736216654714</v>
      </c>
      <c r="F275" s="592">
        <v>3.3223736216654718</v>
      </c>
      <c r="G275" s="592">
        <v>2.4118244198882102</v>
      </c>
      <c r="H275" s="592">
        <v>1.5850614539339101</v>
      </c>
      <c r="I275" s="592">
        <v>17.401491435631684</v>
      </c>
      <c r="J275" s="592">
        <v>1.9576678250619979</v>
      </c>
      <c r="K275" s="484">
        <v>44.52472068876969</v>
      </c>
      <c r="L275" s="563">
        <f t="shared" si="13"/>
        <v>0</v>
      </c>
      <c r="M275" s="563">
        <v>0</v>
      </c>
      <c r="N275" s="563">
        <v>0</v>
      </c>
      <c r="O275" s="584">
        <v>0</v>
      </c>
      <c r="P275" s="584">
        <v>0</v>
      </c>
      <c r="Q275" s="574">
        <v>0</v>
      </c>
    </row>
    <row r="276" spans="1:17" x14ac:dyDescent="0.25">
      <c r="A276" s="575">
        <f t="shared" si="14"/>
        <v>52474</v>
      </c>
      <c r="B276" s="83" t="str">
        <f t="shared" si="15"/>
        <v>Munson</v>
      </c>
      <c r="C276" s="588">
        <v>10</v>
      </c>
      <c r="D276" s="589">
        <v>2.3991917444837707</v>
      </c>
      <c r="E276" s="589">
        <v>33.050558643612504</v>
      </c>
      <c r="F276" s="589">
        <v>3.3050558643612504</v>
      </c>
      <c r="G276" s="589">
        <v>2.3991917444837987</v>
      </c>
      <c r="H276" s="589">
        <v>1.5767591824334384</v>
      </c>
      <c r="I276" s="589">
        <v>17.31099297579059</v>
      </c>
      <c r="J276" s="589">
        <v>1.9474867226568804</v>
      </c>
      <c r="K276" s="590">
        <v>44.502672159596493</v>
      </c>
      <c r="L276" s="571">
        <f t="shared" si="13"/>
        <v>0</v>
      </c>
      <c r="M276" s="571">
        <v>0</v>
      </c>
      <c r="N276" s="571">
        <v>0</v>
      </c>
      <c r="O276" s="582">
        <v>0</v>
      </c>
      <c r="P276" s="582">
        <v>0</v>
      </c>
      <c r="Q276" s="566">
        <v>0</v>
      </c>
    </row>
    <row r="277" spans="1:17" x14ac:dyDescent="0.25">
      <c r="A277" s="567">
        <f t="shared" si="14"/>
        <v>52504</v>
      </c>
      <c r="B277" s="577" t="str">
        <f t="shared" si="15"/>
        <v>Munson</v>
      </c>
      <c r="C277" s="591">
        <v>10</v>
      </c>
      <c r="D277" s="592">
        <v>2.3098327983384488</v>
      </c>
      <c r="E277" s="592">
        <v>31.820373722348769</v>
      </c>
      <c r="F277" s="592">
        <v>3.1820373722348774</v>
      </c>
      <c r="G277" s="592">
        <v>2.3098327983384488</v>
      </c>
      <c r="H277" s="592">
        <v>1.5180320946490995</v>
      </c>
      <c r="I277" s="592">
        <v>16.666851866984427</v>
      </c>
      <c r="J277" s="592">
        <v>1.8750208980456182</v>
      </c>
      <c r="K277" s="484">
        <v>43.045872977407363</v>
      </c>
      <c r="L277" s="563">
        <f t="shared" si="13"/>
        <v>0</v>
      </c>
      <c r="M277" s="563">
        <v>0</v>
      </c>
      <c r="N277" s="563">
        <v>0</v>
      </c>
      <c r="O277" s="584">
        <v>0</v>
      </c>
      <c r="P277" s="584">
        <v>0</v>
      </c>
      <c r="Q277" s="574">
        <v>0</v>
      </c>
    </row>
    <row r="278" spans="1:17" x14ac:dyDescent="0.25">
      <c r="A278" s="575">
        <f t="shared" si="14"/>
        <v>52535</v>
      </c>
      <c r="B278" s="83" t="str">
        <f t="shared" si="15"/>
        <v>Munson</v>
      </c>
      <c r="C278" s="588">
        <v>10</v>
      </c>
      <c r="D278" s="589">
        <v>2.3745267738376876</v>
      </c>
      <c r="E278" s="589">
        <v>32.712421095861544</v>
      </c>
      <c r="F278" s="589">
        <v>3.2712421095861548</v>
      </c>
      <c r="G278" s="589">
        <v>2.3745267738377294</v>
      </c>
      <c r="H278" s="589">
        <v>1.5605492693272769</v>
      </c>
      <c r="I278" s="589">
        <v>17.134289670030697</v>
      </c>
      <c r="J278" s="589">
        <v>1.9276076144369327</v>
      </c>
      <c r="K278" s="590">
        <v>44.458912948206851</v>
      </c>
      <c r="L278" s="571">
        <f t="shared" si="13"/>
        <v>0</v>
      </c>
      <c r="M278" s="571">
        <v>0</v>
      </c>
      <c r="N278" s="571">
        <v>0</v>
      </c>
      <c r="O278" s="582">
        <v>0</v>
      </c>
      <c r="P278" s="582">
        <v>0</v>
      </c>
      <c r="Q278" s="566">
        <v>0</v>
      </c>
    </row>
    <row r="279" spans="1:17" x14ac:dyDescent="0.25">
      <c r="A279" s="567">
        <f t="shared" si="14"/>
        <v>52565</v>
      </c>
      <c r="B279" s="577" t="str">
        <f t="shared" si="15"/>
        <v>Munson</v>
      </c>
      <c r="C279" s="591">
        <v>10</v>
      </c>
      <c r="D279" s="592">
        <v>2.2860864853149754</v>
      </c>
      <c r="E279" s="592">
        <v>31.494822055803802</v>
      </c>
      <c r="F279" s="592">
        <v>3.1494822055803802</v>
      </c>
      <c r="G279" s="592">
        <v>2.2860864853150726</v>
      </c>
      <c r="H279" s="592">
        <v>1.5024259283632837</v>
      </c>
      <c r="I279" s="592">
        <v>16.496721613056053</v>
      </c>
      <c r="J279" s="592">
        <v>1.8558812201309351</v>
      </c>
      <c r="K279" s="484">
        <v>43.003742581919617</v>
      </c>
      <c r="L279" s="563">
        <f t="shared" si="13"/>
        <v>0</v>
      </c>
      <c r="M279" s="563">
        <v>0</v>
      </c>
      <c r="N279" s="563">
        <v>0</v>
      </c>
      <c r="O279" s="584">
        <v>0</v>
      </c>
      <c r="P279" s="584">
        <v>0</v>
      </c>
      <c r="Q279" s="574">
        <v>0</v>
      </c>
    </row>
    <row r="280" spans="1:17" x14ac:dyDescent="0.25">
      <c r="A280" s="575">
        <f t="shared" si="14"/>
        <v>52596</v>
      </c>
      <c r="B280" s="83" t="str">
        <f t="shared" si="15"/>
        <v>Munson</v>
      </c>
      <c r="C280" s="588">
        <v>10</v>
      </c>
      <c r="D280" s="589">
        <v>2.3501153722442343</v>
      </c>
      <c r="E280" s="589">
        <v>32.377742924205911</v>
      </c>
      <c r="F280" s="589">
        <v>3.2377742924205908</v>
      </c>
      <c r="G280" s="589">
        <v>2.3501153722442343</v>
      </c>
      <c r="H280" s="589">
        <v>1.5445059778853281</v>
      </c>
      <c r="I280" s="589">
        <v>16.959385673495746</v>
      </c>
      <c r="J280" s="589">
        <v>1.907930905217891</v>
      </c>
      <c r="K280" s="590">
        <v>44.415600288692282</v>
      </c>
      <c r="L280" s="571">
        <f t="shared" si="13"/>
        <v>0</v>
      </c>
      <c r="M280" s="571">
        <v>0</v>
      </c>
      <c r="N280" s="571">
        <v>0</v>
      </c>
      <c r="O280" s="582">
        <v>0</v>
      </c>
      <c r="P280" s="582">
        <v>0</v>
      </c>
      <c r="Q280" s="566">
        <v>0</v>
      </c>
    </row>
    <row r="281" spans="1:17" x14ac:dyDescent="0.25">
      <c r="A281" s="567">
        <f t="shared" si="14"/>
        <v>52627</v>
      </c>
      <c r="B281" s="577" t="str">
        <f t="shared" si="15"/>
        <v>Munson</v>
      </c>
      <c r="C281" s="591">
        <v>10</v>
      </c>
      <c r="D281" s="592">
        <v>2.3378059170389043</v>
      </c>
      <c r="E281" s="592">
        <v>32.208974958701006</v>
      </c>
      <c r="F281" s="592">
        <v>3.2208974958701004</v>
      </c>
      <c r="G281" s="592">
        <v>2.3378059170388763</v>
      </c>
      <c r="H281" s="592">
        <v>1.536416144139727</v>
      </c>
      <c r="I281" s="592">
        <v>16.871180882324978</v>
      </c>
      <c r="J281" s="592">
        <v>1.898007827565888</v>
      </c>
      <c r="K281" s="484">
        <v>44.394111810332845</v>
      </c>
      <c r="L281" s="563">
        <f t="shared" si="13"/>
        <v>0</v>
      </c>
      <c r="M281" s="563">
        <v>0</v>
      </c>
      <c r="N281" s="563">
        <v>0</v>
      </c>
      <c r="O281" s="584">
        <v>0</v>
      </c>
      <c r="P281" s="584">
        <v>0</v>
      </c>
      <c r="Q281" s="574">
        <v>0</v>
      </c>
    </row>
    <row r="282" spans="1:17" x14ac:dyDescent="0.25">
      <c r="A282" s="575">
        <f t="shared" si="14"/>
        <v>52656</v>
      </c>
      <c r="B282" s="83" t="str">
        <f t="shared" si="15"/>
        <v>Munson</v>
      </c>
      <c r="C282" s="588">
        <v>10</v>
      </c>
      <c r="D282" s="589">
        <v>2.1758930120834683</v>
      </c>
      <c r="E282" s="589">
        <v>29.978969075287402</v>
      </c>
      <c r="F282" s="589">
        <v>2.9978969075287405</v>
      </c>
      <c r="G282" s="589">
        <v>2.1758930120834683</v>
      </c>
      <c r="H282" s="589">
        <v>1.4300063077745568</v>
      </c>
      <c r="I282" s="589">
        <v>15.70327598731201</v>
      </c>
      <c r="J282" s="589">
        <v>1.7666185622608541</v>
      </c>
      <c r="K282" s="590">
        <v>41.509978461717303</v>
      </c>
      <c r="L282" s="571">
        <f t="shared" si="13"/>
        <v>0</v>
      </c>
      <c r="M282" s="571">
        <v>0</v>
      </c>
      <c r="N282" s="571">
        <v>0</v>
      </c>
      <c r="O282" s="582">
        <v>0</v>
      </c>
      <c r="P282" s="582">
        <v>0</v>
      </c>
      <c r="Q282" s="566">
        <v>0</v>
      </c>
    </row>
    <row r="283" spans="1:17" x14ac:dyDescent="0.25">
      <c r="A283" s="567">
        <f t="shared" si="14"/>
        <v>52687</v>
      </c>
      <c r="B283" s="577" t="str">
        <f t="shared" si="15"/>
        <v>Munson</v>
      </c>
      <c r="C283" s="591">
        <v>10</v>
      </c>
      <c r="D283" s="592">
        <v>2.3141640246297448</v>
      </c>
      <c r="E283" s="592">
        <v>31.884822199684752</v>
      </c>
      <c r="F283" s="592">
        <v>3.1884822199684755</v>
      </c>
      <c r="G283" s="592">
        <v>2.3141640246297586</v>
      </c>
      <c r="H283" s="592">
        <v>1.5208786259873517</v>
      </c>
      <c r="I283" s="592">
        <v>16.701771674349263</v>
      </c>
      <c r="J283" s="592">
        <v>1.8789493511037649</v>
      </c>
      <c r="K283" s="484">
        <v>44.351466328771501</v>
      </c>
      <c r="L283" s="563">
        <f t="shared" si="13"/>
        <v>0</v>
      </c>
      <c r="M283" s="563">
        <v>0</v>
      </c>
      <c r="N283" s="563">
        <v>0</v>
      </c>
      <c r="O283" s="584">
        <v>0</v>
      </c>
      <c r="P283" s="584">
        <v>0</v>
      </c>
      <c r="Q283" s="574">
        <v>0</v>
      </c>
    </row>
    <row r="284" spans="1:17" x14ac:dyDescent="0.25">
      <c r="A284" s="575">
        <f t="shared" si="14"/>
        <v>52717</v>
      </c>
      <c r="B284" s="83" t="str">
        <f t="shared" si="15"/>
        <v>Munson</v>
      </c>
      <c r="C284" s="588">
        <v>10</v>
      </c>
      <c r="D284" s="589">
        <v>2.2279719731091534</v>
      </c>
      <c r="E284" s="589">
        <v>30.698027375398635</v>
      </c>
      <c r="F284" s="589">
        <v>3.0698027375398631</v>
      </c>
      <c r="G284" s="589">
        <v>2.2279719731091947</v>
      </c>
      <c r="H284" s="589">
        <v>1.464232826268355</v>
      </c>
      <c r="I284" s="589">
        <v>16.080292682204437</v>
      </c>
      <c r="J284" s="589">
        <v>1.8090329619562131</v>
      </c>
      <c r="K284" s="590">
        <v>42.900297800867186</v>
      </c>
      <c r="L284" s="571">
        <f t="shared" si="13"/>
        <v>0</v>
      </c>
      <c r="M284" s="571">
        <v>0</v>
      </c>
      <c r="N284" s="571">
        <v>0</v>
      </c>
      <c r="O284" s="582">
        <v>0</v>
      </c>
      <c r="P284" s="582">
        <v>0</v>
      </c>
      <c r="Q284" s="566">
        <v>0</v>
      </c>
    </row>
    <row r="285" spans="1:17" x14ac:dyDescent="0.25">
      <c r="A285" s="567">
        <f t="shared" si="14"/>
        <v>52748</v>
      </c>
      <c r="B285" s="577" t="str">
        <f t="shared" si="15"/>
        <v>Munson</v>
      </c>
      <c r="C285" s="591">
        <v>10</v>
      </c>
      <c r="D285" s="592">
        <v>2.290373184290369</v>
      </c>
      <c r="E285" s="592">
        <v>31.558610928763127</v>
      </c>
      <c r="F285" s="592">
        <v>3.1558610928763127</v>
      </c>
      <c r="G285" s="592">
        <v>2.2903731842903285</v>
      </c>
      <c r="H285" s="592">
        <v>1.5052431629787353</v>
      </c>
      <c r="I285" s="592">
        <v>16.531272511643756</v>
      </c>
      <c r="J285" s="592">
        <v>1.859768192638878</v>
      </c>
      <c r="K285" s="484">
        <v>44.309258417882418</v>
      </c>
      <c r="L285" s="563">
        <f t="shared" si="13"/>
        <v>0</v>
      </c>
      <c r="M285" s="563">
        <v>0</v>
      </c>
      <c r="N285" s="563">
        <v>0</v>
      </c>
      <c r="O285" s="584">
        <v>0</v>
      </c>
      <c r="P285" s="584">
        <v>0</v>
      </c>
      <c r="Q285" s="574">
        <v>0</v>
      </c>
    </row>
    <row r="286" spans="1:17" x14ac:dyDescent="0.25">
      <c r="A286" s="575">
        <f t="shared" si="14"/>
        <v>52778</v>
      </c>
      <c r="B286" s="83" t="str">
        <f t="shared" si="15"/>
        <v>Munson</v>
      </c>
      <c r="C286" s="588">
        <v>10</v>
      </c>
      <c r="D286" s="589">
        <v>2.2050672330263432</v>
      </c>
      <c r="E286" s="589">
        <v>30.383958076875384</v>
      </c>
      <c r="F286" s="589">
        <v>3.0383958076875386</v>
      </c>
      <c r="G286" s="589">
        <v>2.2050672330263295</v>
      </c>
      <c r="H286" s="589">
        <v>1.4491797159714594</v>
      </c>
      <c r="I286" s="589">
        <v>15.916136045973618</v>
      </c>
      <c r="J286" s="589">
        <v>1.7905652940275283</v>
      </c>
      <c r="K286" s="590">
        <v>42.859660931637414</v>
      </c>
      <c r="L286" s="571">
        <f t="shared" si="13"/>
        <v>0</v>
      </c>
      <c r="M286" s="571">
        <v>0</v>
      </c>
      <c r="N286" s="571">
        <v>0</v>
      </c>
      <c r="O286" s="582">
        <v>0</v>
      </c>
      <c r="P286" s="582">
        <v>0</v>
      </c>
      <c r="Q286" s="566">
        <v>0</v>
      </c>
    </row>
    <row r="287" spans="1:17" x14ac:dyDescent="0.25">
      <c r="A287" s="567">
        <f t="shared" si="14"/>
        <v>52809</v>
      </c>
      <c r="B287" s="577" t="str">
        <f t="shared" si="15"/>
        <v>Munson</v>
      </c>
      <c r="C287" s="591">
        <v>10</v>
      </c>
      <c r="D287" s="592">
        <v>2.2668269264774086</v>
      </c>
      <c r="E287" s="592">
        <v>31.235737022899524</v>
      </c>
      <c r="F287" s="592">
        <v>3.1235737022899523</v>
      </c>
      <c r="G287" s="592">
        <v>2.2668269264774228</v>
      </c>
      <c r="H287" s="592">
        <v>1.4897684391953774</v>
      </c>
      <c r="I287" s="592">
        <v>16.362509597874709</v>
      </c>
      <c r="J287" s="592">
        <v>1.840782365737619</v>
      </c>
      <c r="K287" s="484">
        <v>44.267482959998283</v>
      </c>
      <c r="L287" s="563">
        <f t="shared" si="13"/>
        <v>0</v>
      </c>
      <c r="M287" s="563">
        <v>0</v>
      </c>
      <c r="N287" s="563">
        <v>0</v>
      </c>
      <c r="O287" s="584">
        <v>0</v>
      </c>
      <c r="P287" s="584">
        <v>0</v>
      </c>
      <c r="Q287" s="574">
        <v>0</v>
      </c>
    </row>
    <row r="288" spans="1:17" x14ac:dyDescent="0.25">
      <c r="A288" s="575">
        <f t="shared" si="14"/>
        <v>52840</v>
      </c>
      <c r="B288" s="83" t="str">
        <f t="shared" si="15"/>
        <v>Munson</v>
      </c>
      <c r="C288" s="588">
        <v>10</v>
      </c>
      <c r="D288" s="589">
        <v>2.2549537202338432</v>
      </c>
      <c r="E288" s="589">
        <v>31.07292158867903</v>
      </c>
      <c r="F288" s="589">
        <v>3.1072921588679034</v>
      </c>
      <c r="G288" s="589">
        <v>2.2549537202338712</v>
      </c>
      <c r="H288" s="589">
        <v>1.4819653557449681</v>
      </c>
      <c r="I288" s="589">
        <v>16.277401536790659</v>
      </c>
      <c r="J288" s="589">
        <v>1.8312077405945542</v>
      </c>
      <c r="K288" s="590">
        <v>44.246755921765377</v>
      </c>
      <c r="L288" s="571">
        <f t="shared" si="13"/>
        <v>0</v>
      </c>
      <c r="M288" s="571">
        <v>0</v>
      </c>
      <c r="N288" s="571">
        <v>0</v>
      </c>
      <c r="O288" s="582">
        <v>0</v>
      </c>
      <c r="P288" s="582">
        <v>0</v>
      </c>
      <c r="Q288" s="566">
        <v>0</v>
      </c>
    </row>
    <row r="289" spans="1:17" x14ac:dyDescent="0.25">
      <c r="A289" s="567">
        <f t="shared" si="14"/>
        <v>52870</v>
      </c>
      <c r="B289" s="577" t="str">
        <f t="shared" si="15"/>
        <v>Munson</v>
      </c>
      <c r="C289" s="591">
        <v>10</v>
      </c>
      <c r="D289" s="592">
        <v>2.1709669824044795</v>
      </c>
      <c r="E289" s="592">
        <v>29.916346673794038</v>
      </c>
      <c r="F289" s="592">
        <v>2.9916346673794041</v>
      </c>
      <c r="G289" s="592">
        <v>2.1709669824044102</v>
      </c>
      <c r="H289" s="592">
        <v>1.4267688707927617</v>
      </c>
      <c r="I289" s="592">
        <v>15.671709667913364</v>
      </c>
      <c r="J289" s="592">
        <v>1.7630673745246299</v>
      </c>
      <c r="K289" s="484">
        <v>42.799486050856743</v>
      </c>
      <c r="L289" s="563">
        <f t="shared" si="13"/>
        <v>0</v>
      </c>
      <c r="M289" s="563">
        <v>0</v>
      </c>
      <c r="N289" s="563">
        <v>0</v>
      </c>
      <c r="O289" s="584">
        <v>0</v>
      </c>
      <c r="P289" s="584">
        <v>0</v>
      </c>
      <c r="Q289" s="574">
        <v>0</v>
      </c>
    </row>
    <row r="290" spans="1:17" x14ac:dyDescent="0.25">
      <c r="A290" s="575">
        <f t="shared" si="14"/>
        <v>52901</v>
      </c>
      <c r="B290" s="83" t="str">
        <f t="shared" si="15"/>
        <v>Munson</v>
      </c>
      <c r="C290" s="588">
        <v>10</v>
      </c>
      <c r="D290" s="589">
        <v>2.2317715934007456</v>
      </c>
      <c r="E290" s="589">
        <v>30.755016619442934</v>
      </c>
      <c r="F290" s="589">
        <v>3.0755016619442936</v>
      </c>
      <c r="G290" s="589">
        <v>2.2317715934008135</v>
      </c>
      <c r="H290" s="589">
        <v>1.4667299496783122</v>
      </c>
      <c r="I290" s="589">
        <v>16.111224904969255</v>
      </c>
      <c r="J290" s="589">
        <v>1.8125128306645977</v>
      </c>
      <c r="K290" s="590">
        <v>44.205622296232931</v>
      </c>
      <c r="L290" s="571">
        <f t="shared" si="13"/>
        <v>0</v>
      </c>
      <c r="M290" s="571">
        <v>0</v>
      </c>
      <c r="N290" s="571">
        <v>0</v>
      </c>
      <c r="O290" s="582">
        <v>0</v>
      </c>
      <c r="P290" s="582">
        <v>0</v>
      </c>
      <c r="Q290" s="566">
        <v>0</v>
      </c>
    </row>
    <row r="291" spans="1:17" x14ac:dyDescent="0.25">
      <c r="A291" s="567">
        <f t="shared" si="14"/>
        <v>52931</v>
      </c>
      <c r="B291" s="577" t="str">
        <f t="shared" si="15"/>
        <v>Munson</v>
      </c>
      <c r="C291" s="591">
        <v>10</v>
      </c>
      <c r="D291" s="592">
        <v>2.1486482840271068</v>
      </c>
      <c r="E291" s="592">
        <v>29.610274507477836</v>
      </c>
      <c r="F291" s="592">
        <v>2.9610274507477841</v>
      </c>
      <c r="G291" s="592">
        <v>2.1486482840269825</v>
      </c>
      <c r="H291" s="592">
        <v>1.4121009483907792</v>
      </c>
      <c r="I291" s="592">
        <v>15.511713996682643</v>
      </c>
      <c r="J291" s="592">
        <v>1.745067868826824</v>
      </c>
      <c r="K291" s="484">
        <v>42.759884075365576</v>
      </c>
      <c r="L291" s="563">
        <f t="shared" si="13"/>
        <v>0</v>
      </c>
      <c r="M291" s="563">
        <v>0</v>
      </c>
      <c r="N291" s="563">
        <v>0</v>
      </c>
      <c r="O291" s="584">
        <v>0</v>
      </c>
      <c r="P291" s="584">
        <v>0</v>
      </c>
      <c r="Q291" s="574">
        <v>0</v>
      </c>
    </row>
    <row r="292" spans="1:17" x14ac:dyDescent="0.25">
      <c r="A292" s="575">
        <f t="shared" si="14"/>
        <v>52962</v>
      </c>
      <c r="B292" s="83" t="str">
        <f t="shared" si="15"/>
        <v>Munson</v>
      </c>
      <c r="C292" s="588">
        <v>10</v>
      </c>
      <c r="D292" s="589">
        <v>2.208827791194536</v>
      </c>
      <c r="E292" s="589">
        <v>30.440364038095527</v>
      </c>
      <c r="F292" s="589">
        <v>3.0440364038095526</v>
      </c>
      <c r="G292" s="589">
        <v>2.2088277911946608</v>
      </c>
      <c r="H292" s="589">
        <v>1.451651175770025</v>
      </c>
      <c r="I292" s="589">
        <v>15.946740799996032</v>
      </c>
      <c r="J292" s="589">
        <v>1.7940083816077927</v>
      </c>
      <c r="K292" s="590">
        <v>44.16491040290029</v>
      </c>
      <c r="L292" s="571">
        <f t="shared" si="13"/>
        <v>0</v>
      </c>
      <c r="M292" s="571">
        <v>0</v>
      </c>
      <c r="N292" s="571">
        <v>0</v>
      </c>
      <c r="O292" s="582">
        <v>0</v>
      </c>
      <c r="P292" s="582">
        <v>0</v>
      </c>
      <c r="Q292" s="566">
        <v>0</v>
      </c>
    </row>
    <row r="293" spans="1:17" x14ac:dyDescent="0.25">
      <c r="A293" s="567">
        <f t="shared" si="14"/>
        <v>52993</v>
      </c>
      <c r="B293" s="577" t="str">
        <f t="shared" si="15"/>
        <v>Munson</v>
      </c>
      <c r="C293" s="591">
        <v>10</v>
      </c>
      <c r="D293" s="592">
        <v>2.1972583733382498</v>
      </c>
      <c r="E293" s="592">
        <v>30.281694367109981</v>
      </c>
      <c r="F293" s="592">
        <v>3.0281694367109981</v>
      </c>
      <c r="G293" s="592">
        <v>2.1972583733383186</v>
      </c>
      <c r="H293" s="592">
        <v>1.4440477185805214</v>
      </c>
      <c r="I293" s="592">
        <v>15.86379085291499</v>
      </c>
      <c r="J293" s="592">
        <v>1.7846765474816126</v>
      </c>
      <c r="K293" s="484">
        <v>44.144710646227786</v>
      </c>
      <c r="L293" s="563">
        <f t="shared" si="13"/>
        <v>0</v>
      </c>
      <c r="M293" s="563">
        <v>0</v>
      </c>
      <c r="N293" s="563">
        <v>0</v>
      </c>
      <c r="O293" s="584">
        <v>0</v>
      </c>
      <c r="P293" s="584">
        <v>0</v>
      </c>
      <c r="Q293" s="574">
        <v>0</v>
      </c>
    </row>
    <row r="294" spans="1:17" x14ac:dyDescent="0.25">
      <c r="A294" s="575">
        <f t="shared" si="14"/>
        <v>53021</v>
      </c>
      <c r="B294" s="83" t="str">
        <f t="shared" si="15"/>
        <v>Munson</v>
      </c>
      <c r="C294" s="588">
        <v>10</v>
      </c>
      <c r="D294" s="589">
        <v>1.9747267166262643</v>
      </c>
      <c r="E294" s="589">
        <v>27.215515864905168</v>
      </c>
      <c r="F294" s="589">
        <v>2.7215515864905169</v>
      </c>
      <c r="G294" s="589">
        <v>1.9747267166262499</v>
      </c>
      <c r="H294" s="589">
        <v>1.2977989397722522</v>
      </c>
      <c r="I294" s="589">
        <v>14.257653864774049</v>
      </c>
      <c r="J294" s="589">
        <v>1.6039860648463071</v>
      </c>
      <c r="K294" s="590">
        <v>39.85449150005141</v>
      </c>
      <c r="L294" s="571">
        <f t="shared" si="13"/>
        <v>0</v>
      </c>
      <c r="M294" s="571">
        <v>0</v>
      </c>
      <c r="N294" s="571">
        <v>0</v>
      </c>
      <c r="O294" s="582">
        <v>0</v>
      </c>
      <c r="P294" s="582">
        <v>0</v>
      </c>
      <c r="Q294" s="566">
        <v>0</v>
      </c>
    </row>
    <row r="295" spans="1:17" x14ac:dyDescent="0.25">
      <c r="A295" s="567">
        <f t="shared" si="14"/>
        <v>53052</v>
      </c>
      <c r="B295" s="577" t="str">
        <f t="shared" si="15"/>
        <v>Munson</v>
      </c>
      <c r="C295" s="591">
        <v>10</v>
      </c>
      <c r="D295" s="592">
        <v>2.1754063127164871</v>
      </c>
      <c r="E295" s="592">
        <v>29.981991477336933</v>
      </c>
      <c r="F295" s="592">
        <v>2.9981991477336938</v>
      </c>
      <c r="G295" s="592">
        <v>2.1754063127165146</v>
      </c>
      <c r="H295" s="592">
        <v>1.4296864406106964</v>
      </c>
      <c r="I295" s="592">
        <v>15.70712209999043</v>
      </c>
      <c r="J295" s="592">
        <v>1.767051273172437</v>
      </c>
      <c r="K295" s="484">
        <v>44.104623654465925</v>
      </c>
      <c r="L295" s="563">
        <f t="shared" si="13"/>
        <v>0</v>
      </c>
      <c r="M295" s="563">
        <v>0</v>
      </c>
      <c r="N295" s="563">
        <v>0</v>
      </c>
      <c r="O295" s="584">
        <v>0</v>
      </c>
      <c r="P295" s="584">
        <v>0</v>
      </c>
      <c r="Q295" s="574">
        <v>0</v>
      </c>
    </row>
    <row r="296" spans="1:17" x14ac:dyDescent="0.25">
      <c r="A296" s="575">
        <f t="shared" si="14"/>
        <v>53082</v>
      </c>
      <c r="B296" s="83" t="str">
        <f t="shared" si="15"/>
        <v>Munson</v>
      </c>
      <c r="C296" s="588">
        <v>10</v>
      </c>
      <c r="D296" s="589">
        <v>2.0943823528811052</v>
      </c>
      <c r="E296" s="589">
        <v>28.866022286730768</v>
      </c>
      <c r="F296" s="589">
        <v>2.8866022286730768</v>
      </c>
      <c r="G296" s="589">
        <v>2.0943823528811607</v>
      </c>
      <c r="H296" s="589">
        <v>1.3764371489447023</v>
      </c>
      <c r="I296" s="589">
        <v>15.122643965621666</v>
      </c>
      <c r="J296" s="589">
        <v>1.7012974732942876</v>
      </c>
      <c r="K296" s="590">
        <v>42.662646601325584</v>
      </c>
      <c r="L296" s="571">
        <f t="shared" si="13"/>
        <v>0</v>
      </c>
      <c r="M296" s="571">
        <v>0</v>
      </c>
      <c r="N296" s="571">
        <v>0</v>
      </c>
      <c r="O296" s="582">
        <v>0</v>
      </c>
      <c r="P296" s="582">
        <v>0</v>
      </c>
      <c r="Q296" s="566">
        <v>0</v>
      </c>
    </row>
    <row r="297" spans="1:17" x14ac:dyDescent="0.25">
      <c r="A297" s="567">
        <f t="shared" si="14"/>
        <v>53113</v>
      </c>
      <c r="B297" s="577" t="str">
        <f t="shared" si="15"/>
        <v>Munson</v>
      </c>
      <c r="C297" s="591">
        <v>10</v>
      </c>
      <c r="D297" s="592">
        <v>2.153041975655964</v>
      </c>
      <c r="E297" s="592">
        <v>29.675247481662733</v>
      </c>
      <c r="F297" s="592">
        <v>2.9675247481662734</v>
      </c>
      <c r="G297" s="592">
        <v>2.1530419756560049</v>
      </c>
      <c r="H297" s="592">
        <v>1.4149885203188448</v>
      </c>
      <c r="I297" s="592">
        <v>15.546755054253389</v>
      </c>
      <c r="J297" s="592">
        <v>1.7490099609990972</v>
      </c>
      <c r="K297" s="484">
        <v>44.064947492047359</v>
      </c>
      <c r="L297" s="563">
        <f t="shared" si="13"/>
        <v>0</v>
      </c>
      <c r="M297" s="563">
        <v>0</v>
      </c>
      <c r="N297" s="563">
        <v>0</v>
      </c>
      <c r="O297" s="584">
        <v>0</v>
      </c>
      <c r="P297" s="584">
        <v>0</v>
      </c>
      <c r="Q297" s="574">
        <v>0</v>
      </c>
    </row>
    <row r="298" spans="1:17" x14ac:dyDescent="0.25">
      <c r="A298" s="575">
        <f t="shared" si="14"/>
        <v>53143</v>
      </c>
      <c r="B298" s="83" t="str">
        <f t="shared" si="15"/>
        <v>Munson</v>
      </c>
      <c r="C298" s="588">
        <v>10</v>
      </c>
      <c r="D298" s="589">
        <v>2.0728509853388295</v>
      </c>
      <c r="E298" s="589">
        <v>28.570695670505483</v>
      </c>
      <c r="F298" s="589">
        <v>2.8570695670505484</v>
      </c>
      <c r="G298" s="589">
        <v>2.0728509853388437</v>
      </c>
      <c r="H298" s="589">
        <v>1.362286655247416</v>
      </c>
      <c r="I298" s="589">
        <v>14.968242009160431</v>
      </c>
      <c r="J298" s="589">
        <v>1.6839272571185366</v>
      </c>
      <c r="K298" s="590">
        <v>42.624448046433301</v>
      </c>
      <c r="L298" s="571">
        <f t="shared" si="13"/>
        <v>0</v>
      </c>
      <c r="M298" s="571">
        <v>0</v>
      </c>
      <c r="N298" s="571">
        <v>0</v>
      </c>
      <c r="O298" s="582">
        <v>0</v>
      </c>
      <c r="P298" s="582">
        <v>0</v>
      </c>
      <c r="Q298" s="566">
        <v>0</v>
      </c>
    </row>
    <row r="299" spans="1:17" x14ac:dyDescent="0.25">
      <c r="A299" s="567">
        <f t="shared" si="14"/>
        <v>53174</v>
      </c>
      <c r="B299" s="577" t="str">
        <f t="shared" si="15"/>
        <v>Munson</v>
      </c>
      <c r="C299" s="591">
        <v>10</v>
      </c>
      <c r="D299" s="592">
        <v>2.1309075559078541</v>
      </c>
      <c r="E299" s="592">
        <v>29.371641692076995</v>
      </c>
      <c r="F299" s="592">
        <v>2.9371641692076995</v>
      </c>
      <c r="G299" s="592">
        <v>2.1309075559079238</v>
      </c>
      <c r="H299" s="592">
        <v>1.4004416841712113</v>
      </c>
      <c r="I299" s="592">
        <v>15.388020365021799</v>
      </c>
      <c r="J299" s="592">
        <v>1.7311523576500478</v>
      </c>
      <c r="K299" s="484">
        <v>44.02567787065005</v>
      </c>
      <c r="L299" s="563">
        <f t="shared" si="13"/>
        <v>0</v>
      </c>
      <c r="M299" s="563">
        <v>0</v>
      </c>
      <c r="N299" s="563">
        <v>0</v>
      </c>
      <c r="O299" s="584">
        <v>0</v>
      </c>
      <c r="P299" s="584">
        <v>0</v>
      </c>
      <c r="Q299" s="574">
        <v>0</v>
      </c>
    </row>
    <row r="300" spans="1:17" x14ac:dyDescent="0.25">
      <c r="A300" s="575">
        <f t="shared" si="14"/>
        <v>53205</v>
      </c>
      <c r="B300" s="83" t="str">
        <f t="shared" si="15"/>
        <v>Munson</v>
      </c>
      <c r="C300" s="588">
        <v>10</v>
      </c>
      <c r="D300" s="589">
        <v>2.1197462693530338</v>
      </c>
      <c r="E300" s="589">
        <v>29.218542581247586</v>
      </c>
      <c r="F300" s="589">
        <v>2.9218542581247591</v>
      </c>
      <c r="G300" s="589">
        <v>2.1197462693531031</v>
      </c>
      <c r="H300" s="589">
        <v>1.3931064021495738</v>
      </c>
      <c r="I300" s="589">
        <v>15.307970877568208</v>
      </c>
      <c r="J300" s="589">
        <v>1.7221467592802282</v>
      </c>
      <c r="K300" s="590">
        <v>44.006195821310349</v>
      </c>
      <c r="L300" s="571">
        <f t="shared" si="13"/>
        <v>0</v>
      </c>
      <c r="M300" s="571">
        <v>0</v>
      </c>
      <c r="N300" s="571">
        <v>0</v>
      </c>
      <c r="O300" s="582">
        <v>0</v>
      </c>
      <c r="P300" s="582">
        <v>0</v>
      </c>
      <c r="Q300" s="566">
        <v>0</v>
      </c>
    </row>
    <row r="301" spans="1:17" x14ac:dyDescent="0.25">
      <c r="A301" s="567">
        <f t="shared" si="14"/>
        <v>53235</v>
      </c>
      <c r="B301" s="577" t="str">
        <f t="shared" si="15"/>
        <v>Munson</v>
      </c>
      <c r="C301" s="591">
        <v>10</v>
      </c>
      <c r="D301" s="592">
        <v>2.040795392183516</v>
      </c>
      <c r="E301" s="592">
        <v>28.13098987498363</v>
      </c>
      <c r="F301" s="592">
        <v>2.8130989874983627</v>
      </c>
      <c r="G301" s="592">
        <v>2.0407953921835569</v>
      </c>
      <c r="H301" s="592">
        <v>1.3412195421826449</v>
      </c>
      <c r="I301" s="592">
        <v>14.738340796293961</v>
      </c>
      <c r="J301" s="592">
        <v>1.6580634349525019</v>
      </c>
      <c r="K301" s="484">
        <v>42.567883401669953</v>
      </c>
      <c r="L301" s="563">
        <f t="shared" si="13"/>
        <v>0</v>
      </c>
      <c r="M301" s="563">
        <v>0</v>
      </c>
      <c r="N301" s="563">
        <v>0</v>
      </c>
      <c r="O301" s="584">
        <v>0</v>
      </c>
      <c r="P301" s="584">
        <v>0</v>
      </c>
      <c r="Q301" s="574">
        <v>0</v>
      </c>
    </row>
    <row r="302" spans="1:17" x14ac:dyDescent="0.25">
      <c r="A302" s="575">
        <f t="shared" si="14"/>
        <v>53266</v>
      </c>
      <c r="B302" s="83" t="str">
        <f t="shared" si="15"/>
        <v>Munson</v>
      </c>
      <c r="C302" s="588">
        <v>10</v>
      </c>
      <c r="D302" s="589">
        <v>2.0979541472223553</v>
      </c>
      <c r="E302" s="589">
        <v>28.919609204350692</v>
      </c>
      <c r="F302" s="589">
        <v>2.8919609204350691</v>
      </c>
      <c r="G302" s="589">
        <v>2.0979541472222722</v>
      </c>
      <c r="H302" s="589">
        <v>1.3787845461945469</v>
      </c>
      <c r="I302" s="589">
        <v>15.151669746111674</v>
      </c>
      <c r="J302" s="589">
        <v>1.7045628623074436</v>
      </c>
      <c r="K302" s="590">
        <v>43.967529518278035</v>
      </c>
      <c r="L302" s="571">
        <f t="shared" si="13"/>
        <v>0</v>
      </c>
      <c r="M302" s="571">
        <v>0</v>
      </c>
      <c r="N302" s="571">
        <v>0</v>
      </c>
      <c r="O302" s="582">
        <v>0</v>
      </c>
      <c r="P302" s="582">
        <v>0</v>
      </c>
      <c r="Q302" s="566">
        <v>0</v>
      </c>
    </row>
    <row r="303" spans="1:17" x14ac:dyDescent="0.25">
      <c r="A303" s="567">
        <f t="shared" si="14"/>
        <v>53296</v>
      </c>
      <c r="B303" s="577" t="str">
        <f t="shared" si="15"/>
        <v>Munson</v>
      </c>
      <c r="C303" s="591">
        <v>10</v>
      </c>
      <c r="D303" s="592">
        <v>2.0198149271754895</v>
      </c>
      <c r="E303" s="592">
        <v>27.843183157848827</v>
      </c>
      <c r="F303" s="592">
        <v>2.784318315784883</v>
      </c>
      <c r="G303" s="592">
        <v>2.0198149271754606</v>
      </c>
      <c r="H303" s="592">
        <v>1.3274311032645896</v>
      </c>
      <c r="I303" s="592">
        <v>14.587854316344862</v>
      </c>
      <c r="J303" s="592">
        <v>1.6411336770186615</v>
      </c>
      <c r="K303" s="484">
        <v>42.530657568981773</v>
      </c>
      <c r="L303" s="563">
        <f t="shared" si="13"/>
        <v>0</v>
      </c>
      <c r="M303" s="563">
        <v>0</v>
      </c>
      <c r="N303" s="563">
        <v>0</v>
      </c>
      <c r="O303" s="584">
        <v>0</v>
      </c>
      <c r="P303" s="584">
        <v>0</v>
      </c>
      <c r="Q303" s="574">
        <v>0</v>
      </c>
    </row>
    <row r="304" spans="1:17" x14ac:dyDescent="0.25">
      <c r="A304" s="575">
        <f t="shared" si="14"/>
        <v>53327</v>
      </c>
      <c r="B304" s="83" t="str">
        <f t="shared" si="15"/>
        <v>Munson</v>
      </c>
      <c r="C304" s="588">
        <v>10</v>
      </c>
      <c r="D304" s="589">
        <v>2.0763860597295496</v>
      </c>
      <c r="E304" s="589">
        <v>28.623734127314009</v>
      </c>
      <c r="F304" s="589">
        <v>2.8623734127314009</v>
      </c>
      <c r="G304" s="589">
        <v>2.076386059729467</v>
      </c>
      <c r="H304" s="589">
        <v>1.3646098801502418</v>
      </c>
      <c r="I304" s="589">
        <v>14.996961244267387</v>
      </c>
      <c r="J304" s="589">
        <v>1.6871581684270012</v>
      </c>
      <c r="K304" s="590">
        <v>43.929260249137876</v>
      </c>
      <c r="L304" s="571">
        <f t="shared" si="13"/>
        <v>0</v>
      </c>
      <c r="M304" s="571">
        <v>0</v>
      </c>
      <c r="N304" s="571">
        <v>0</v>
      </c>
      <c r="O304" s="582">
        <v>0</v>
      </c>
      <c r="P304" s="582">
        <v>0</v>
      </c>
      <c r="Q304" s="566">
        <v>0</v>
      </c>
    </row>
    <row r="305" spans="1:17" x14ac:dyDescent="0.25">
      <c r="A305" s="567">
        <f t="shared" si="14"/>
        <v>53358</v>
      </c>
      <c r="B305" s="577" t="str">
        <f t="shared" si="15"/>
        <v>Munson</v>
      </c>
      <c r="C305" s="591">
        <v>10</v>
      </c>
      <c r="D305" s="592">
        <v>2.065510346352073</v>
      </c>
      <c r="E305" s="592">
        <v>28.474533379022223</v>
      </c>
      <c r="F305" s="592">
        <v>2.8474533379022224</v>
      </c>
      <c r="G305" s="592">
        <v>2.0655103463521693</v>
      </c>
      <c r="H305" s="592">
        <v>1.3574623556191385</v>
      </c>
      <c r="I305" s="592">
        <v>14.918941401020003</v>
      </c>
      <c r="J305" s="592">
        <v>1.6783809754531738</v>
      </c>
      <c r="K305" s="484">
        <v>43.910273399854965</v>
      </c>
      <c r="L305" s="563">
        <f t="shared" si="13"/>
        <v>0</v>
      </c>
      <c r="M305" s="563">
        <v>0</v>
      </c>
      <c r="N305" s="563">
        <v>0</v>
      </c>
      <c r="O305" s="584">
        <v>0</v>
      </c>
      <c r="P305" s="584">
        <v>0</v>
      </c>
      <c r="Q305" s="574">
        <v>0</v>
      </c>
    </row>
    <row r="306" spans="1:17" x14ac:dyDescent="0.25">
      <c r="A306" s="575">
        <f t="shared" si="14"/>
        <v>53386</v>
      </c>
      <c r="B306" s="83" t="str">
        <f t="shared" si="15"/>
        <v>Munson</v>
      </c>
      <c r="C306" s="588">
        <v>10</v>
      </c>
      <c r="D306" s="589">
        <v>1.8563217297984647</v>
      </c>
      <c r="E306" s="589">
        <v>25.59133910732502</v>
      </c>
      <c r="F306" s="589">
        <v>2.559133910732502</v>
      </c>
      <c r="G306" s="589">
        <v>1.8563217297984094</v>
      </c>
      <c r="H306" s="589">
        <v>1.2199826674059044</v>
      </c>
      <c r="I306" s="589">
        <v>13.408456873648934</v>
      </c>
      <c r="J306" s="589">
        <v>1.5084513995789295</v>
      </c>
      <c r="K306" s="590">
        <v>39.64383042526245</v>
      </c>
      <c r="L306" s="571">
        <f t="shared" si="13"/>
        <v>0</v>
      </c>
      <c r="M306" s="571">
        <v>0</v>
      </c>
      <c r="N306" s="571">
        <v>0</v>
      </c>
      <c r="O306" s="582">
        <v>0</v>
      </c>
      <c r="P306" s="582">
        <v>0</v>
      </c>
      <c r="Q306" s="566">
        <v>0</v>
      </c>
    </row>
    <row r="307" spans="1:17" x14ac:dyDescent="0.25">
      <c r="A307" s="567">
        <f t="shared" si="14"/>
        <v>53417</v>
      </c>
      <c r="B307" s="577" t="str">
        <f t="shared" si="15"/>
        <v>Munson</v>
      </c>
      <c r="C307" s="591">
        <v>10</v>
      </c>
      <c r="D307" s="592">
        <v>2.044968539411864</v>
      </c>
      <c r="E307" s="592">
        <v>28.192715848033281</v>
      </c>
      <c r="F307" s="592">
        <v>2.8192715848033281</v>
      </c>
      <c r="G307" s="592">
        <v>2.0449685394119324</v>
      </c>
      <c r="H307" s="592">
        <v>1.343962176086148</v>
      </c>
      <c r="I307" s="592">
        <v>14.771583865567001</v>
      </c>
      <c r="J307" s="592">
        <v>1.6618032167082148</v>
      </c>
      <c r="K307" s="484">
        <v>43.87259092285759</v>
      </c>
      <c r="L307" s="563">
        <f t="shared" si="13"/>
        <v>0</v>
      </c>
      <c r="M307" s="563">
        <v>0</v>
      </c>
      <c r="N307" s="563">
        <v>0</v>
      </c>
      <c r="O307" s="584">
        <v>0</v>
      </c>
      <c r="P307" s="584">
        <v>0</v>
      </c>
      <c r="Q307" s="574">
        <v>0</v>
      </c>
    </row>
    <row r="308" spans="1:17" x14ac:dyDescent="0.25">
      <c r="A308" s="575">
        <f t="shared" si="14"/>
        <v>53447</v>
      </c>
      <c r="B308" s="83" t="str">
        <f t="shared" si="15"/>
        <v>Munson</v>
      </c>
      <c r="C308" s="588">
        <v>10</v>
      </c>
      <c r="D308" s="589">
        <v>1.9688027915085717</v>
      </c>
      <c r="E308" s="589">
        <v>27.143345647894026</v>
      </c>
      <c r="F308" s="589">
        <v>2.7143345647894028</v>
      </c>
      <c r="G308" s="589">
        <v>1.9688027915084749</v>
      </c>
      <c r="H308" s="589">
        <v>1.2939057194017369</v>
      </c>
      <c r="I308" s="589">
        <v>14.22190815790117</v>
      </c>
      <c r="J308" s="589">
        <v>1.5999647202264557</v>
      </c>
      <c r="K308" s="590">
        <v>42.439254372747328</v>
      </c>
      <c r="L308" s="571">
        <f t="shared" si="13"/>
        <v>0</v>
      </c>
      <c r="M308" s="571">
        <v>0</v>
      </c>
      <c r="N308" s="571">
        <v>0</v>
      </c>
      <c r="O308" s="582">
        <v>0</v>
      </c>
      <c r="P308" s="582">
        <v>0</v>
      </c>
      <c r="Q308" s="566">
        <v>0</v>
      </c>
    </row>
    <row r="309" spans="1:17" x14ac:dyDescent="0.25">
      <c r="A309" s="567">
        <f t="shared" si="14"/>
        <v>53478</v>
      </c>
      <c r="B309" s="577" t="str">
        <f t="shared" si="15"/>
        <v>Munson</v>
      </c>
      <c r="C309" s="591">
        <v>10</v>
      </c>
      <c r="D309" s="592">
        <v>2.0239451722247637</v>
      </c>
      <c r="E309" s="592">
        <v>27.90427740728105</v>
      </c>
      <c r="F309" s="592">
        <v>2.7904277407281053</v>
      </c>
      <c r="G309" s="592">
        <v>2.0239451722247224</v>
      </c>
      <c r="H309" s="592">
        <v>1.3301455205876194</v>
      </c>
      <c r="I309" s="592">
        <v>14.620748599613503</v>
      </c>
      <c r="J309" s="592">
        <v>1.6448342301712486</v>
      </c>
      <c r="K309" s="484">
        <v>43.835296255814413</v>
      </c>
      <c r="L309" s="563">
        <f t="shared" si="13"/>
        <v>0</v>
      </c>
      <c r="M309" s="563">
        <v>0</v>
      </c>
      <c r="N309" s="563">
        <v>0</v>
      </c>
      <c r="O309" s="584">
        <v>0</v>
      </c>
      <c r="P309" s="584">
        <v>0</v>
      </c>
      <c r="Q309" s="574">
        <v>0</v>
      </c>
    </row>
    <row r="310" spans="1:17" x14ac:dyDescent="0.25">
      <c r="A310" s="575">
        <f t="shared" si="14"/>
        <v>53508</v>
      </c>
      <c r="B310" s="83" t="str">
        <f t="shared" si="15"/>
        <v>Munson</v>
      </c>
      <c r="C310" s="588">
        <v>10</v>
      </c>
      <c r="D310" s="589">
        <v>1.9485624488297844</v>
      </c>
      <c r="E310" s="589">
        <v>26.86564323398488</v>
      </c>
      <c r="F310" s="589">
        <v>2.6865643233984882</v>
      </c>
      <c r="G310" s="589">
        <v>1.9485624488297977</v>
      </c>
      <c r="H310" s="589">
        <v>1.2806036658473339</v>
      </c>
      <c r="I310" s="589">
        <v>14.076683867692344</v>
      </c>
      <c r="J310" s="589">
        <v>1.5836269765991751</v>
      </c>
      <c r="K310" s="590">
        <v>42.403346582462916</v>
      </c>
      <c r="L310" s="571">
        <f t="shared" si="13"/>
        <v>0</v>
      </c>
      <c r="M310" s="571">
        <v>0</v>
      </c>
      <c r="N310" s="571">
        <v>0</v>
      </c>
      <c r="O310" s="582">
        <v>0</v>
      </c>
      <c r="P310" s="582">
        <v>0</v>
      </c>
      <c r="Q310" s="566">
        <v>0</v>
      </c>
    </row>
    <row r="311" spans="1:17" x14ac:dyDescent="0.25">
      <c r="A311" s="567">
        <f t="shared" si="14"/>
        <v>53539</v>
      </c>
      <c r="B311" s="577" t="str">
        <f t="shared" si="15"/>
        <v>Munson</v>
      </c>
      <c r="C311" s="591">
        <v>10</v>
      </c>
      <c r="D311" s="592">
        <v>2.0031379364644311</v>
      </c>
      <c r="E311" s="592">
        <v>27.618789898278823</v>
      </c>
      <c r="F311" s="592">
        <v>2.761878989827883</v>
      </c>
      <c r="G311" s="592">
        <v>2.0031379364643622</v>
      </c>
      <c r="H311" s="592">
        <v>1.3164709165167949</v>
      </c>
      <c r="I311" s="592">
        <v>14.471449942343421</v>
      </c>
      <c r="J311" s="592">
        <v>1.6280381485286908</v>
      </c>
      <c r="K311" s="484">
        <v>43.798383067382012</v>
      </c>
      <c r="L311" s="563">
        <f t="shared" si="13"/>
        <v>0</v>
      </c>
      <c r="M311" s="563">
        <v>0</v>
      </c>
      <c r="N311" s="563">
        <v>0</v>
      </c>
      <c r="O311" s="584">
        <v>0</v>
      </c>
      <c r="P311" s="584">
        <v>0</v>
      </c>
      <c r="Q311" s="574">
        <v>0</v>
      </c>
    </row>
    <row r="312" spans="1:17" x14ac:dyDescent="0.25">
      <c r="A312" s="575">
        <f t="shared" si="14"/>
        <v>53570</v>
      </c>
      <c r="B312" s="83" t="str">
        <f t="shared" si="15"/>
        <v>Munson</v>
      </c>
      <c r="C312" s="588">
        <v>10</v>
      </c>
      <c r="D312" s="589">
        <v>1.9926458827588811</v>
      </c>
      <c r="E312" s="589">
        <v>27.47482728366456</v>
      </c>
      <c r="F312" s="589">
        <v>2.7474827283664562</v>
      </c>
      <c r="G312" s="589">
        <v>1.992645882758771</v>
      </c>
      <c r="H312" s="589">
        <v>1.3095755066649402</v>
      </c>
      <c r="I312" s="589">
        <v>14.396158305034746</v>
      </c>
      <c r="J312" s="589">
        <v>1.6195678911114919</v>
      </c>
      <c r="K312" s="590">
        <v>43.780068989076113</v>
      </c>
      <c r="L312" s="571">
        <f t="shared" si="13"/>
        <v>0</v>
      </c>
      <c r="M312" s="571">
        <v>0</v>
      </c>
      <c r="N312" s="571">
        <v>0</v>
      </c>
      <c r="O312" s="582">
        <v>0</v>
      </c>
      <c r="P312" s="582">
        <v>0</v>
      </c>
      <c r="Q312" s="566">
        <v>0</v>
      </c>
    </row>
    <row r="313" spans="1:17" x14ac:dyDescent="0.25">
      <c r="A313" s="567">
        <f t="shared" si="14"/>
        <v>53600</v>
      </c>
      <c r="B313" s="577" t="str">
        <f t="shared" si="15"/>
        <v>Munson</v>
      </c>
      <c r="C313" s="591">
        <v>10</v>
      </c>
      <c r="D313" s="592">
        <v>1.9184289150933347</v>
      </c>
      <c r="E313" s="592">
        <v>26.452177762872473</v>
      </c>
      <c r="F313" s="592">
        <v>2.6452177762872475</v>
      </c>
      <c r="G313" s="592">
        <v>1.9184289150933074</v>
      </c>
      <c r="H313" s="592">
        <v>1.2607997943172375</v>
      </c>
      <c r="I313" s="592">
        <v>13.860449019156878</v>
      </c>
      <c r="J313" s="592">
        <v>1.5593006146898765</v>
      </c>
      <c r="K313" s="484">
        <v>42.350177108363106</v>
      </c>
      <c r="L313" s="563">
        <f t="shared" si="13"/>
        <v>0</v>
      </c>
      <c r="M313" s="563">
        <v>0</v>
      </c>
      <c r="N313" s="563">
        <v>0</v>
      </c>
      <c r="O313" s="584">
        <v>0</v>
      </c>
      <c r="P313" s="584">
        <v>0</v>
      </c>
      <c r="Q313" s="574">
        <v>0</v>
      </c>
    </row>
    <row r="314" spans="1:17" x14ac:dyDescent="0.25">
      <c r="A314" s="575">
        <f t="shared" si="14"/>
        <v>53631</v>
      </c>
      <c r="B314" s="83" t="str">
        <f t="shared" si="15"/>
        <v>Munson</v>
      </c>
      <c r="C314" s="588">
        <v>10</v>
      </c>
      <c r="D314" s="589">
        <v>1.9721604203864496</v>
      </c>
      <c r="E314" s="589">
        <v>27.193733358247393</v>
      </c>
      <c r="F314" s="589">
        <v>2.7193733358247392</v>
      </c>
      <c r="G314" s="589">
        <v>1.9721604203864904</v>
      </c>
      <c r="H314" s="589">
        <v>1.2961123678959396</v>
      </c>
      <c r="I314" s="589">
        <v>14.249148642499662</v>
      </c>
      <c r="J314" s="589">
        <v>1.603029245239501</v>
      </c>
      <c r="K314" s="590">
        <v>43.743722506447838</v>
      </c>
      <c r="L314" s="571">
        <f t="shared" si="13"/>
        <v>0</v>
      </c>
      <c r="M314" s="571">
        <v>0</v>
      </c>
      <c r="N314" s="571">
        <v>0</v>
      </c>
      <c r="O314" s="582">
        <v>0</v>
      </c>
      <c r="P314" s="582">
        <v>0</v>
      </c>
      <c r="Q314" s="566">
        <v>0</v>
      </c>
    </row>
    <row r="315" spans="1:17" x14ac:dyDescent="0.25">
      <c r="A315" s="567">
        <f t="shared" si="14"/>
        <v>53661</v>
      </c>
      <c r="B315" s="577" t="str">
        <f t="shared" si="15"/>
        <v>Munson</v>
      </c>
      <c r="C315" s="591">
        <v>10</v>
      </c>
      <c r="D315" s="592">
        <v>1.8987064427291303</v>
      </c>
      <c r="E315" s="592">
        <v>26.181546493434528</v>
      </c>
      <c r="F315" s="592">
        <v>2.6181546493434529</v>
      </c>
      <c r="G315" s="592">
        <v>1.8987064427290055</v>
      </c>
      <c r="H315" s="592">
        <v>1.2478380965033662</v>
      </c>
      <c r="I315" s="592">
        <v>13.718908788264963</v>
      </c>
      <c r="J315" s="592">
        <v>1.5433772655321603</v>
      </c>
      <c r="K315" s="484">
        <v>42.315183774044641</v>
      </c>
      <c r="L315" s="563">
        <f t="shared" si="13"/>
        <v>0</v>
      </c>
      <c r="M315" s="563">
        <v>0</v>
      </c>
      <c r="N315" s="563">
        <v>0</v>
      </c>
      <c r="O315" s="584">
        <v>0</v>
      </c>
      <c r="P315" s="584">
        <v>0</v>
      </c>
      <c r="Q315" s="574">
        <v>0</v>
      </c>
    </row>
    <row r="316" spans="1:17" x14ac:dyDescent="0.25">
      <c r="A316" s="575">
        <f t="shared" si="14"/>
        <v>53692</v>
      </c>
      <c r="B316" s="83" t="str">
        <f t="shared" si="15"/>
        <v>Munson</v>
      </c>
      <c r="C316" s="588">
        <v>10</v>
      </c>
      <c r="D316" s="589">
        <v>1.9518855594923081</v>
      </c>
      <c r="E316" s="589">
        <v>26.915515226698673</v>
      </c>
      <c r="F316" s="589">
        <v>2.6915515226698674</v>
      </c>
      <c r="G316" s="589">
        <v>1.9518855594922664</v>
      </c>
      <c r="H316" s="589">
        <v>1.2827876406808807</v>
      </c>
      <c r="I316" s="589">
        <v>14.103636871820253</v>
      </c>
      <c r="J316" s="589">
        <v>1.5866592202701291</v>
      </c>
      <c r="K316" s="590">
        <v>43.707749047153882</v>
      </c>
      <c r="L316" s="571">
        <f t="shared" si="13"/>
        <v>0</v>
      </c>
      <c r="M316" s="571">
        <v>0</v>
      </c>
      <c r="N316" s="571">
        <v>0</v>
      </c>
      <c r="O316" s="582">
        <v>0</v>
      </c>
      <c r="P316" s="582">
        <v>0</v>
      </c>
      <c r="Q316" s="566">
        <v>0</v>
      </c>
    </row>
    <row r="317" spans="1:17" x14ac:dyDescent="0.25">
      <c r="A317" s="567">
        <f t="shared" si="14"/>
        <v>53723</v>
      </c>
      <c r="B317" s="577" t="str">
        <f t="shared" si="15"/>
        <v>Munson</v>
      </c>
      <c r="C317" s="591">
        <v>10</v>
      </c>
      <c r="D317" s="592">
        <v>1.9416619559431274</v>
      </c>
      <c r="E317" s="592">
        <v>26.775218337363505</v>
      </c>
      <c r="F317" s="592">
        <v>2.6775218337363507</v>
      </c>
      <c r="G317" s="592">
        <v>1.9416619559431962</v>
      </c>
      <c r="H317" s="592">
        <v>1.2760686391021119</v>
      </c>
      <c r="I317" s="592">
        <v>14.030255969130929</v>
      </c>
      <c r="J317" s="592">
        <v>1.5784038223516215</v>
      </c>
      <c r="K317" s="484">
        <v>43.689900565323086</v>
      </c>
      <c r="L317" s="563">
        <f t="shared" si="13"/>
        <v>0</v>
      </c>
      <c r="M317" s="563">
        <v>0</v>
      </c>
      <c r="N317" s="563">
        <v>0</v>
      </c>
      <c r="O317" s="584">
        <v>0</v>
      </c>
      <c r="P317" s="584">
        <v>0</v>
      </c>
      <c r="Q317" s="574">
        <v>0</v>
      </c>
    </row>
    <row r="318" spans="1:17" x14ac:dyDescent="0.25">
      <c r="A318" s="575">
        <f t="shared" si="14"/>
        <v>53751</v>
      </c>
      <c r="B318" s="83" t="str">
        <f t="shared" si="15"/>
        <v>Munson</v>
      </c>
      <c r="C318" s="588">
        <v>10</v>
      </c>
      <c r="D318" s="589">
        <v>1.7450163283400433</v>
      </c>
      <c r="E318" s="589">
        <v>24.064088357432009</v>
      </c>
      <c r="F318" s="589">
        <v>2.4064088357432012</v>
      </c>
      <c r="G318" s="589">
        <v>1.7450163283400157</v>
      </c>
      <c r="H318" s="589">
        <v>1.1468322839060048</v>
      </c>
      <c r="I318" s="589">
        <v>12.609738960284981</v>
      </c>
      <c r="J318" s="589">
        <v>1.4185956637372399</v>
      </c>
      <c r="K318" s="590">
        <v>39.445808314474014</v>
      </c>
      <c r="L318" s="571">
        <f t="shared" si="13"/>
        <v>0</v>
      </c>
      <c r="M318" s="571">
        <v>0</v>
      </c>
      <c r="N318" s="571">
        <v>0</v>
      </c>
      <c r="O318" s="582">
        <v>0</v>
      </c>
      <c r="P318" s="582">
        <v>0</v>
      </c>
      <c r="Q318" s="566">
        <v>0</v>
      </c>
    </row>
    <row r="319" spans="1:17" x14ac:dyDescent="0.25">
      <c r="A319" s="567">
        <f t="shared" si="14"/>
        <v>53782</v>
      </c>
      <c r="B319" s="577" t="str">
        <f t="shared" si="15"/>
        <v>Munson</v>
      </c>
      <c r="C319" s="591">
        <v>10</v>
      </c>
      <c r="D319" s="592">
        <v>1.9223518396257935</v>
      </c>
      <c r="E319" s="592">
        <v>26.510218845277503</v>
      </c>
      <c r="F319" s="592">
        <v>2.6510218845277502</v>
      </c>
      <c r="G319" s="592">
        <v>1.9223518396258206</v>
      </c>
      <c r="H319" s="592">
        <v>1.2633779580091444</v>
      </c>
      <c r="I319" s="592">
        <v>13.891658264332007</v>
      </c>
      <c r="J319" s="592">
        <v>1.5628116084511492</v>
      </c>
      <c r="K319" s="484">
        <v>43.654480774929652</v>
      </c>
      <c r="L319" s="563">
        <f t="shared" si="13"/>
        <v>0</v>
      </c>
      <c r="M319" s="563">
        <v>0</v>
      </c>
      <c r="N319" s="563">
        <v>0</v>
      </c>
      <c r="O319" s="584">
        <v>0</v>
      </c>
      <c r="P319" s="584">
        <v>0</v>
      </c>
      <c r="Q319" s="574">
        <v>0</v>
      </c>
    </row>
    <row r="320" spans="1:17" x14ac:dyDescent="0.25">
      <c r="A320" s="575">
        <f t="shared" si="14"/>
        <v>53812</v>
      </c>
      <c r="B320" s="83" t="str">
        <f t="shared" si="15"/>
        <v>Munson</v>
      </c>
      <c r="C320" s="588">
        <v>10</v>
      </c>
      <c r="D320" s="589">
        <v>1.8507530043496112</v>
      </c>
      <c r="E320" s="589">
        <v>25.52347321901139</v>
      </c>
      <c r="F320" s="589">
        <v>2.5523473219011392</v>
      </c>
      <c r="G320" s="589">
        <v>1.8507530043496112</v>
      </c>
      <c r="H320" s="589">
        <v>1.2163228838013598</v>
      </c>
      <c r="I320" s="589">
        <v>13.374717390881406</v>
      </c>
      <c r="J320" s="589">
        <v>1.504655742812967</v>
      </c>
      <c r="K320" s="590">
        <v>42.229264406655965</v>
      </c>
      <c r="L320" s="571">
        <f t="shared" si="13"/>
        <v>0</v>
      </c>
      <c r="M320" s="571">
        <v>0</v>
      </c>
      <c r="N320" s="571">
        <v>0</v>
      </c>
      <c r="O320" s="582">
        <v>0</v>
      </c>
      <c r="P320" s="582">
        <v>0</v>
      </c>
      <c r="Q320" s="566">
        <v>0</v>
      </c>
    </row>
    <row r="321" spans="1:17" x14ac:dyDescent="0.25">
      <c r="A321" s="567">
        <f t="shared" si="14"/>
        <v>53843</v>
      </c>
      <c r="B321" s="577" t="str">
        <f t="shared" si="15"/>
        <v>Munson</v>
      </c>
      <c r="C321" s="591">
        <v>10</v>
      </c>
      <c r="D321" s="592">
        <v>1.902589037505189</v>
      </c>
      <c r="E321" s="592">
        <v>26.238993563827776</v>
      </c>
      <c r="F321" s="592">
        <v>2.6238993563827777</v>
      </c>
      <c r="G321" s="592">
        <v>1.902589037505189</v>
      </c>
      <c r="H321" s="592">
        <v>1.2503897526371242</v>
      </c>
      <c r="I321" s="592">
        <v>13.749790449811382</v>
      </c>
      <c r="J321" s="592">
        <v>1.5468514600563041</v>
      </c>
      <c r="K321" s="484">
        <v>43.619423550028557</v>
      </c>
      <c r="L321" s="563">
        <f t="shared" si="13"/>
        <v>0</v>
      </c>
      <c r="M321" s="563">
        <v>0</v>
      </c>
      <c r="N321" s="563">
        <v>0</v>
      </c>
      <c r="O321" s="584">
        <v>0</v>
      </c>
      <c r="P321" s="584">
        <v>0</v>
      </c>
      <c r="Q321" s="574">
        <v>0</v>
      </c>
    </row>
    <row r="322" spans="1:17" x14ac:dyDescent="0.25">
      <c r="A322" s="575">
        <f t="shared" si="14"/>
        <v>53873</v>
      </c>
      <c r="B322" s="83" t="str">
        <f t="shared" si="15"/>
        <v>Munson</v>
      </c>
      <c r="C322" s="588">
        <v>10</v>
      </c>
      <c r="D322" s="589">
        <v>1.8317262764401172</v>
      </c>
      <c r="E322" s="589">
        <v>25.262343271821912</v>
      </c>
      <c r="F322" s="589">
        <v>2.5262343271821917</v>
      </c>
      <c r="G322" s="589">
        <v>1.8317262764401172</v>
      </c>
      <c r="H322" s="589">
        <v>1.2038184424392404</v>
      </c>
      <c r="I322" s="589">
        <v>13.238127761795013</v>
      </c>
      <c r="J322" s="589">
        <v>1.4892893884463374</v>
      </c>
      <c r="K322" s="590">
        <v>42.195511879920957</v>
      </c>
      <c r="L322" s="571">
        <f t="shared" ref="L322:L385" si="16">+P322+O322</f>
        <v>0</v>
      </c>
      <c r="M322" s="571">
        <v>0</v>
      </c>
      <c r="N322" s="571">
        <v>0</v>
      </c>
      <c r="O322" s="582">
        <v>0</v>
      </c>
      <c r="P322" s="582">
        <v>0</v>
      </c>
      <c r="Q322" s="566">
        <v>0</v>
      </c>
    </row>
    <row r="323" spans="1:17" x14ac:dyDescent="0.25">
      <c r="A323" s="567">
        <f t="shared" ref="A323:A386" si="17">+EOMONTH(A322,1)</f>
        <v>53904</v>
      </c>
      <c r="B323" s="577" t="str">
        <f t="shared" si="15"/>
        <v>Munson</v>
      </c>
      <c r="C323" s="591">
        <v>10</v>
      </c>
      <c r="D323" s="592">
        <v>1.8830294075304281</v>
      </c>
      <c r="E323" s="592">
        <v>25.970543115264459</v>
      </c>
      <c r="F323" s="592">
        <v>2.5970543115264464</v>
      </c>
      <c r="G323" s="592">
        <v>1.8830294075304281</v>
      </c>
      <c r="H323" s="592">
        <v>1.2375350720477498</v>
      </c>
      <c r="I323" s="592">
        <v>13.609368121909212</v>
      </c>
      <c r="J323" s="592">
        <v>1.5310539936048786</v>
      </c>
      <c r="K323" s="484">
        <v>43.584725269819565</v>
      </c>
      <c r="L323" s="563">
        <f t="shared" si="16"/>
        <v>0</v>
      </c>
      <c r="M323" s="563">
        <v>0</v>
      </c>
      <c r="N323" s="563">
        <v>0</v>
      </c>
      <c r="O323" s="584">
        <v>0</v>
      </c>
      <c r="P323" s="584">
        <v>0</v>
      </c>
      <c r="Q323" s="574">
        <v>0</v>
      </c>
    </row>
    <row r="324" spans="1:17" x14ac:dyDescent="0.25">
      <c r="A324" s="575">
        <f t="shared" si="17"/>
        <v>53935</v>
      </c>
      <c r="B324" s="83" t="str">
        <f t="shared" si="15"/>
        <v>Munson</v>
      </c>
      <c r="C324" s="588">
        <v>10</v>
      </c>
      <c r="D324" s="589">
        <v>1.8731664593462372</v>
      </c>
      <c r="E324" s="589">
        <v>25.835171770427802</v>
      </c>
      <c r="F324" s="589">
        <v>2.5835171770427805</v>
      </c>
      <c r="G324" s="589">
        <v>1.8731664593462372</v>
      </c>
      <c r="H324" s="589">
        <v>1.2310530942702838</v>
      </c>
      <c r="I324" s="589">
        <v>13.538554216622115</v>
      </c>
      <c r="J324" s="589">
        <v>1.5230873274512511</v>
      </c>
      <c r="K324" s="590">
        <v>43.567509770619253</v>
      </c>
      <c r="L324" s="571">
        <f t="shared" si="16"/>
        <v>0</v>
      </c>
      <c r="M324" s="571">
        <v>0</v>
      </c>
      <c r="N324" s="571">
        <v>0</v>
      </c>
      <c r="O324" s="582">
        <v>0</v>
      </c>
      <c r="P324" s="582">
        <v>0</v>
      </c>
      <c r="Q324" s="566">
        <v>0</v>
      </c>
    </row>
    <row r="325" spans="1:17" x14ac:dyDescent="0.25">
      <c r="A325" s="567">
        <f t="shared" si="17"/>
        <v>53965</v>
      </c>
      <c r="B325" s="577" t="str">
        <f t="shared" si="15"/>
        <v>Munson</v>
      </c>
      <c r="C325" s="591">
        <v>10</v>
      </c>
      <c r="D325" s="592">
        <v>1.8033995550765178</v>
      </c>
      <c r="E325" s="592">
        <v>24.873552216448999</v>
      </c>
      <c r="F325" s="592">
        <v>2.4873552216449002</v>
      </c>
      <c r="G325" s="592">
        <v>1.8033995550765178</v>
      </c>
      <c r="H325" s="592">
        <v>1.1852019871751192</v>
      </c>
      <c r="I325" s="592">
        <v>13.034750224755483</v>
      </c>
      <c r="J325" s="592">
        <v>1.466409416665474</v>
      </c>
      <c r="K325" s="484">
        <v>42.14553128091913</v>
      </c>
      <c r="L325" s="563">
        <f t="shared" si="16"/>
        <v>0</v>
      </c>
      <c r="M325" s="563">
        <v>0</v>
      </c>
      <c r="N325" s="563">
        <v>0</v>
      </c>
      <c r="O325" s="584">
        <v>0</v>
      </c>
      <c r="P325" s="584">
        <v>0</v>
      </c>
      <c r="Q325" s="574">
        <v>0</v>
      </c>
    </row>
    <row r="326" spans="1:17" x14ac:dyDescent="0.25">
      <c r="A326" s="575">
        <f t="shared" si="17"/>
        <v>53996</v>
      </c>
      <c r="B326" s="83" t="str">
        <f t="shared" si="15"/>
        <v>Munson</v>
      </c>
      <c r="C326" s="588">
        <v>10</v>
      </c>
      <c r="D326" s="589">
        <v>1.8539093091660781</v>
      </c>
      <c r="E326" s="589">
        <v>25.570852715250055</v>
      </c>
      <c r="F326" s="589">
        <v>2.5570852715250059</v>
      </c>
      <c r="G326" s="589">
        <v>1.8539093091660781</v>
      </c>
      <c r="H326" s="589">
        <v>1.2183971968444804</v>
      </c>
      <c r="I326" s="589">
        <v>13.400285390870421</v>
      </c>
      <c r="J326" s="589">
        <v>1.5075321604502714</v>
      </c>
      <c r="K326" s="590">
        <v>43.53334416271511</v>
      </c>
      <c r="L326" s="571">
        <f t="shared" si="16"/>
        <v>0</v>
      </c>
      <c r="M326" s="571">
        <v>0</v>
      </c>
      <c r="N326" s="571">
        <v>0</v>
      </c>
      <c r="O326" s="582">
        <v>0</v>
      </c>
      <c r="P326" s="582">
        <v>0</v>
      </c>
      <c r="Q326" s="566">
        <v>0</v>
      </c>
    </row>
    <row r="327" spans="1:17" x14ac:dyDescent="0.25">
      <c r="A327" s="567">
        <f t="shared" si="17"/>
        <v>54026</v>
      </c>
      <c r="B327" s="577" t="str">
        <f t="shared" si="15"/>
        <v>Munson</v>
      </c>
      <c r="C327" s="591">
        <v>10</v>
      </c>
      <c r="D327" s="592">
        <v>1.7848596458798383</v>
      </c>
      <c r="E327" s="592">
        <v>24.619071438211662</v>
      </c>
      <c r="F327" s="592">
        <v>2.4619071438211666</v>
      </c>
      <c r="G327" s="592">
        <v>1.7848596458798383</v>
      </c>
      <c r="H327" s="592">
        <v>1.1730174714995449</v>
      </c>
      <c r="I327" s="592">
        <v>12.901625714251836</v>
      </c>
      <c r="J327" s="592">
        <v>1.4514328870604138</v>
      </c>
      <c r="K327" s="484">
        <v>42.11263847727524</v>
      </c>
      <c r="L327" s="563">
        <f t="shared" si="16"/>
        <v>0</v>
      </c>
      <c r="M327" s="563">
        <v>0</v>
      </c>
      <c r="N327" s="563">
        <v>0</v>
      </c>
      <c r="O327" s="584">
        <v>0</v>
      </c>
      <c r="P327" s="584">
        <v>0</v>
      </c>
      <c r="Q327" s="574">
        <v>0</v>
      </c>
    </row>
    <row r="328" spans="1:17" x14ac:dyDescent="0.25">
      <c r="A328" s="575">
        <f t="shared" si="17"/>
        <v>54057</v>
      </c>
      <c r="B328" s="83" t="str">
        <f t="shared" si="15"/>
        <v>Munson</v>
      </c>
      <c r="C328" s="588">
        <v>10</v>
      </c>
      <c r="D328" s="589">
        <v>1.8348501327596152</v>
      </c>
      <c r="E328" s="589">
        <v>25.309237838868935</v>
      </c>
      <c r="F328" s="589">
        <v>2.5309237838868941</v>
      </c>
      <c r="G328" s="589">
        <v>1.8348501327596152</v>
      </c>
      <c r="H328" s="589">
        <v>1.2058714412380767</v>
      </c>
      <c r="I328" s="589">
        <v>13.263426526010875</v>
      </c>
      <c r="J328" s="589">
        <v>1.4921355182713572</v>
      </c>
      <c r="K328" s="590">
        <v>43.499529752204289</v>
      </c>
      <c r="L328" s="571">
        <f t="shared" si="16"/>
        <v>0</v>
      </c>
      <c r="M328" s="571">
        <v>0</v>
      </c>
      <c r="N328" s="571">
        <v>0</v>
      </c>
      <c r="O328" s="582">
        <v>0</v>
      </c>
      <c r="P328" s="582">
        <v>0</v>
      </c>
      <c r="Q328" s="566">
        <v>0</v>
      </c>
    </row>
    <row r="329" spans="1:17" x14ac:dyDescent="0.25">
      <c r="A329" s="567">
        <f t="shared" si="17"/>
        <v>54088</v>
      </c>
      <c r="B329" s="577" t="str">
        <f t="shared" si="15"/>
        <v>Munson</v>
      </c>
      <c r="C329" s="591">
        <v>10</v>
      </c>
      <c r="D329" s="592">
        <v>1.825239538410028</v>
      </c>
      <c r="E329" s="592">
        <v>25.177313464505573</v>
      </c>
      <c r="F329" s="592">
        <v>2.5177313464505575</v>
      </c>
      <c r="G329" s="592">
        <v>1.825239538410028</v>
      </c>
      <c r="H329" s="592">
        <v>1.199555316699441</v>
      </c>
      <c r="I329" s="592">
        <v>13.194408555191405</v>
      </c>
      <c r="J329" s="592">
        <v>1.4843710256274936</v>
      </c>
      <c r="K329" s="484">
        <v>43.482751975385767</v>
      </c>
      <c r="L329" s="563">
        <f t="shared" si="16"/>
        <v>0</v>
      </c>
      <c r="M329" s="563">
        <v>0</v>
      </c>
      <c r="N329" s="563">
        <v>0</v>
      </c>
      <c r="O329" s="584">
        <v>0</v>
      </c>
      <c r="P329" s="584">
        <v>0</v>
      </c>
      <c r="Q329" s="574">
        <v>0</v>
      </c>
    </row>
    <row r="330" spans="1:17" x14ac:dyDescent="0.25">
      <c r="A330" s="575">
        <f t="shared" si="17"/>
        <v>54117</v>
      </c>
      <c r="B330" s="83" t="str">
        <f t="shared" si="15"/>
        <v>Munson</v>
      </c>
      <c r="C330" s="588">
        <v>10</v>
      </c>
      <c r="D330" s="589">
        <v>1.6988262062552058</v>
      </c>
      <c r="E330" s="589">
        <v>23.434147792886669</v>
      </c>
      <c r="F330" s="589">
        <v>2.343414779288667</v>
      </c>
      <c r="G330" s="589">
        <v>1.6988262062552058</v>
      </c>
      <c r="H330" s="589">
        <v>1.1164759384901504</v>
      </c>
      <c r="I330" s="589">
        <v>12.280995217706993</v>
      </c>
      <c r="J330" s="589">
        <v>1.3816120425258409</v>
      </c>
      <c r="K330" s="590">
        <v>40.661799063080238</v>
      </c>
      <c r="L330" s="571">
        <f t="shared" si="16"/>
        <v>0</v>
      </c>
      <c r="M330" s="571">
        <v>0</v>
      </c>
      <c r="N330" s="571">
        <v>0</v>
      </c>
      <c r="O330" s="582">
        <v>0</v>
      </c>
      <c r="P330" s="582">
        <v>0</v>
      </c>
      <c r="Q330" s="566">
        <v>0</v>
      </c>
    </row>
    <row r="331" spans="1:17" x14ac:dyDescent="0.25">
      <c r="A331" s="567">
        <f t="shared" si="17"/>
        <v>54148</v>
      </c>
      <c r="B331" s="577" t="str">
        <f t="shared" si="15"/>
        <v>Munson</v>
      </c>
      <c r="C331" s="591">
        <v>10</v>
      </c>
      <c r="D331" s="592">
        <v>1.8067811554991047</v>
      </c>
      <c r="E331" s="592">
        <v>24.923926230327865</v>
      </c>
      <c r="F331" s="592">
        <v>2.4923926230327869</v>
      </c>
      <c r="G331" s="592">
        <v>1.8067811554991047</v>
      </c>
      <c r="H331" s="592">
        <v>1.1874243755232279</v>
      </c>
      <c r="I331" s="592">
        <v>13.061850632736618</v>
      </c>
      <c r="J331" s="592">
        <v>1.4694582116367465</v>
      </c>
      <c r="K331" s="484">
        <v>43.449456795717545</v>
      </c>
      <c r="L331" s="563">
        <f t="shared" si="16"/>
        <v>0</v>
      </c>
      <c r="M331" s="563">
        <v>0</v>
      </c>
      <c r="N331" s="563">
        <v>0</v>
      </c>
      <c r="O331" s="584">
        <v>0</v>
      </c>
      <c r="P331" s="584">
        <v>0</v>
      </c>
      <c r="Q331" s="574">
        <v>0</v>
      </c>
    </row>
    <row r="332" spans="1:17" x14ac:dyDescent="0.25">
      <c r="A332" s="575">
        <f t="shared" si="17"/>
        <v>54178</v>
      </c>
      <c r="B332" s="83" t="str">
        <f t="shared" si="15"/>
        <v>Munson</v>
      </c>
      <c r="C332" s="588">
        <v>10</v>
      </c>
      <c r="D332" s="589">
        <v>1.739486800914422</v>
      </c>
      <c r="E332" s="589">
        <v>23.996224345811832</v>
      </c>
      <c r="F332" s="589">
        <v>2.3996224345811834</v>
      </c>
      <c r="G332" s="589">
        <v>1.739486800914422</v>
      </c>
      <c r="H332" s="589">
        <v>1.1431982380721026</v>
      </c>
      <c r="I332" s="589">
        <v>12.575781232443271</v>
      </c>
      <c r="J332" s="589">
        <v>1.4147754134707784</v>
      </c>
      <c r="K332" s="590">
        <v>42.031875246198567</v>
      </c>
      <c r="L332" s="571">
        <f t="shared" si="16"/>
        <v>0</v>
      </c>
      <c r="M332" s="571">
        <v>0</v>
      </c>
      <c r="N332" s="571">
        <v>0</v>
      </c>
      <c r="O332" s="582">
        <v>0</v>
      </c>
      <c r="P332" s="582">
        <v>0</v>
      </c>
      <c r="Q332" s="566">
        <v>0</v>
      </c>
    </row>
    <row r="333" spans="1:17" x14ac:dyDescent="0.25">
      <c r="A333" s="567">
        <f t="shared" si="17"/>
        <v>54209</v>
      </c>
      <c r="B333" s="577" t="str">
        <f t="shared" si="15"/>
        <v>Munson</v>
      </c>
      <c r="C333" s="591">
        <v>10</v>
      </c>
      <c r="D333" s="592">
        <v>1.7882064816465297</v>
      </c>
      <c r="E333" s="592">
        <v>24.66892989164867</v>
      </c>
      <c r="F333" s="592">
        <v>2.4668929891648674</v>
      </c>
      <c r="G333" s="592">
        <v>1.7882064816465297</v>
      </c>
      <c r="H333" s="592">
        <v>1.1752170398233268</v>
      </c>
      <c r="I333" s="592">
        <v>12.928441509818075</v>
      </c>
      <c r="J333" s="592">
        <v>1.4544496846377502</v>
      </c>
      <c r="K333" s="484">
        <v>43.416502537652065</v>
      </c>
      <c r="L333" s="563">
        <f t="shared" si="16"/>
        <v>0</v>
      </c>
      <c r="M333" s="563">
        <v>0</v>
      </c>
      <c r="N333" s="563">
        <v>0</v>
      </c>
      <c r="O333" s="584">
        <v>0</v>
      </c>
      <c r="P333" s="584">
        <v>0</v>
      </c>
      <c r="Q333" s="574">
        <v>0</v>
      </c>
    </row>
    <row r="334" spans="1:17" x14ac:dyDescent="0.25">
      <c r="A334" s="575">
        <f t="shared" si="17"/>
        <v>54239</v>
      </c>
      <c r="B334" s="83" t="str">
        <f t="shared" si="15"/>
        <v>Munson</v>
      </c>
      <c r="C334" s="588">
        <v>10</v>
      </c>
      <c r="D334" s="589">
        <v>1.7216039489153676</v>
      </c>
      <c r="E334" s="589">
        <v>23.750719282305059</v>
      </c>
      <c r="F334" s="589">
        <v>2.3750719282305064</v>
      </c>
      <c r="G334" s="589">
        <v>1.7216039489153676</v>
      </c>
      <c r="H334" s="589">
        <v>1.1314455534389736</v>
      </c>
      <c r="I334" s="589">
        <v>12.4473359069009</v>
      </c>
      <c r="J334" s="589">
        <v>1.400325313195014</v>
      </c>
      <c r="K334" s="590">
        <v>42.000146808122338</v>
      </c>
      <c r="L334" s="571">
        <f t="shared" si="16"/>
        <v>0</v>
      </c>
      <c r="M334" s="571">
        <v>0</v>
      </c>
      <c r="N334" s="571">
        <v>0</v>
      </c>
      <c r="O334" s="582">
        <v>0</v>
      </c>
      <c r="P334" s="582">
        <v>0</v>
      </c>
      <c r="Q334" s="566">
        <v>0</v>
      </c>
    </row>
    <row r="335" spans="1:17" x14ac:dyDescent="0.25">
      <c r="A335" s="567">
        <f t="shared" si="17"/>
        <v>54270</v>
      </c>
      <c r="B335" s="577" t="str">
        <f t="shared" si="15"/>
        <v>Munson</v>
      </c>
      <c r="C335" s="591">
        <v>10</v>
      </c>
      <c r="D335" s="592">
        <v>1.7698227653468011</v>
      </c>
      <c r="E335" s="592">
        <v>24.41654235573667</v>
      </c>
      <c r="F335" s="592">
        <v>2.441654235573667</v>
      </c>
      <c r="G335" s="592">
        <v>1.7698227653468011</v>
      </c>
      <c r="H335" s="592">
        <v>1.1631351643012358</v>
      </c>
      <c r="I335" s="592">
        <v>12.796392834699923</v>
      </c>
      <c r="J335" s="592">
        <v>1.4395942125055872</v>
      </c>
      <c r="K335" s="484">
        <v>43.383885701756725</v>
      </c>
      <c r="L335" s="563">
        <f t="shared" si="16"/>
        <v>0</v>
      </c>
      <c r="M335" s="563">
        <v>0</v>
      </c>
      <c r="N335" s="563">
        <v>0</v>
      </c>
      <c r="O335" s="584">
        <v>0</v>
      </c>
      <c r="P335" s="584">
        <v>0</v>
      </c>
      <c r="Q335" s="574">
        <v>0</v>
      </c>
    </row>
    <row r="336" spans="1:17" x14ac:dyDescent="0.25">
      <c r="A336" s="575">
        <f t="shared" si="17"/>
        <v>54301</v>
      </c>
      <c r="B336" s="83" t="str">
        <f t="shared" si="15"/>
        <v>Munson</v>
      </c>
      <c r="C336" s="588">
        <v>10</v>
      </c>
      <c r="D336" s="589">
        <v>1.7605527719208969</v>
      </c>
      <c r="E336" s="589">
        <v>24.289271047573493</v>
      </c>
      <c r="F336" s="589">
        <v>2.4289271047573493</v>
      </c>
      <c r="G336" s="589">
        <v>1.7605527719208969</v>
      </c>
      <c r="H336" s="589">
        <v>1.1570428858560264</v>
      </c>
      <c r="I336" s="589">
        <v>12.729801211189592</v>
      </c>
      <c r="J336" s="589">
        <v>1.4321026786457334</v>
      </c>
      <c r="K336" s="590">
        <v>43.367703870221185</v>
      </c>
      <c r="L336" s="571">
        <f t="shared" si="16"/>
        <v>0</v>
      </c>
      <c r="M336" s="571">
        <v>0</v>
      </c>
      <c r="N336" s="571">
        <v>0</v>
      </c>
      <c r="O336" s="582">
        <v>0</v>
      </c>
      <c r="P336" s="582">
        <v>0</v>
      </c>
      <c r="Q336" s="566">
        <v>0</v>
      </c>
    </row>
    <row r="337" spans="1:17" x14ac:dyDescent="0.25">
      <c r="A337" s="567">
        <f t="shared" si="17"/>
        <v>54331</v>
      </c>
      <c r="B337" s="577" t="str">
        <f t="shared" si="15"/>
        <v>Munson</v>
      </c>
      <c r="C337" s="591">
        <v>10</v>
      </c>
      <c r="D337" s="592">
        <v>1.6949802137064152</v>
      </c>
      <c r="E337" s="592">
        <v>23.385191804698618</v>
      </c>
      <c r="F337" s="592">
        <v>2.338519180469862</v>
      </c>
      <c r="G337" s="592">
        <v>1.6949802137064152</v>
      </c>
      <c r="H337" s="592">
        <v>1.1139483222545428</v>
      </c>
      <c r="I337" s="592">
        <v>12.256085852584228</v>
      </c>
      <c r="J337" s="592">
        <v>1.3788096684203184</v>
      </c>
      <c r="K337" s="484">
        <v>41.953165261369008</v>
      </c>
      <c r="L337" s="563">
        <f t="shared" si="16"/>
        <v>0</v>
      </c>
      <c r="M337" s="563">
        <v>0</v>
      </c>
      <c r="N337" s="563">
        <v>0</v>
      </c>
      <c r="O337" s="584">
        <v>0</v>
      </c>
      <c r="P337" s="584">
        <v>0</v>
      </c>
      <c r="Q337" s="574">
        <v>0</v>
      </c>
    </row>
    <row r="338" spans="1:17" x14ac:dyDescent="0.25">
      <c r="A338" s="575">
        <f t="shared" si="17"/>
        <v>54362</v>
      </c>
      <c r="B338" s="83" t="str">
        <f t="shared" si="15"/>
        <v>Munson</v>
      </c>
      <c r="C338" s="588">
        <v>10</v>
      </c>
      <c r="D338" s="589">
        <v>1.7424533505052744</v>
      </c>
      <c r="E338" s="589">
        <v>24.040767706054471</v>
      </c>
      <c r="F338" s="589">
        <v>2.4040767706054469</v>
      </c>
      <c r="G338" s="589">
        <v>1.7424533505052744</v>
      </c>
      <c r="H338" s="589">
        <v>1.1451478732454359</v>
      </c>
      <c r="I338" s="589">
        <v>12.599777964396182</v>
      </c>
      <c r="J338" s="589">
        <v>1.4174750657525081</v>
      </c>
      <c r="K338" s="590">
        <v>43.335587584671231</v>
      </c>
      <c r="L338" s="571">
        <f t="shared" si="16"/>
        <v>0</v>
      </c>
      <c r="M338" s="571">
        <v>0</v>
      </c>
      <c r="N338" s="571">
        <v>0</v>
      </c>
      <c r="O338" s="582">
        <v>0</v>
      </c>
      <c r="P338" s="582">
        <v>0</v>
      </c>
      <c r="Q338" s="566">
        <v>0</v>
      </c>
    </row>
    <row r="339" spans="1:17" x14ac:dyDescent="0.25">
      <c r="A339" s="567">
        <f t="shared" si="17"/>
        <v>54392</v>
      </c>
      <c r="B339" s="577" t="str">
        <f t="shared" ref="B339:B402" si="18">+B338</f>
        <v>Munson</v>
      </c>
      <c r="C339" s="591">
        <v>10</v>
      </c>
      <c r="D339" s="592">
        <v>1.6775549131599292</v>
      </c>
      <c r="E339" s="592">
        <v>23.145938061817741</v>
      </c>
      <c r="F339" s="592">
        <v>2.3145938061817741</v>
      </c>
      <c r="G339" s="592">
        <v>1.6775549131599292</v>
      </c>
      <c r="H339" s="592">
        <v>1.1024963307256117</v>
      </c>
      <c r="I339" s="592">
        <v>12.130900007014644</v>
      </c>
      <c r="J339" s="592">
        <v>1.3647262915994243</v>
      </c>
      <c r="K339" s="484">
        <v>41.922245934135042</v>
      </c>
      <c r="L339" s="563">
        <f t="shared" si="16"/>
        <v>0</v>
      </c>
      <c r="M339" s="563">
        <v>0</v>
      </c>
      <c r="N339" s="563">
        <v>0</v>
      </c>
      <c r="O339" s="584">
        <v>0</v>
      </c>
      <c r="P339" s="584">
        <v>0</v>
      </c>
      <c r="Q339" s="574">
        <v>0</v>
      </c>
    </row>
    <row r="340" spans="1:17" x14ac:dyDescent="0.25">
      <c r="A340" s="575">
        <f t="shared" si="17"/>
        <v>54423</v>
      </c>
      <c r="B340" s="83" t="str">
        <f t="shared" si="18"/>
        <v>Munson</v>
      </c>
      <c r="C340" s="588">
        <v>10</v>
      </c>
      <c r="D340" s="589">
        <v>1.7245400007943921</v>
      </c>
      <c r="E340" s="589">
        <v>23.794806740649705</v>
      </c>
      <c r="F340" s="589">
        <v>2.3794806740649705</v>
      </c>
      <c r="G340" s="589">
        <v>1.7245400007943921</v>
      </c>
      <c r="H340" s="589">
        <v>1.1333751476592822</v>
      </c>
      <c r="I340" s="589">
        <v>12.471080550440732</v>
      </c>
      <c r="J340" s="589">
        <v>1.4029965757380778</v>
      </c>
      <c r="K340" s="590">
        <v>43.303802389947997</v>
      </c>
      <c r="L340" s="571">
        <f t="shared" si="16"/>
        <v>0</v>
      </c>
      <c r="M340" s="571">
        <v>0</v>
      </c>
      <c r="N340" s="571">
        <v>0</v>
      </c>
      <c r="O340" s="582">
        <v>0</v>
      </c>
      <c r="P340" s="582">
        <v>0</v>
      </c>
      <c r="Q340" s="566">
        <v>0</v>
      </c>
    </row>
    <row r="341" spans="1:17" x14ac:dyDescent="0.25">
      <c r="A341" s="567">
        <f t="shared" si="17"/>
        <v>54454</v>
      </c>
      <c r="B341" s="577" t="str">
        <f t="shared" si="18"/>
        <v>Munson</v>
      </c>
      <c r="C341" s="591">
        <v>10</v>
      </c>
      <c r="D341" s="592">
        <v>1.7155071898352618</v>
      </c>
      <c r="E341" s="592">
        <v>23.670776155861052</v>
      </c>
      <c r="F341" s="592">
        <v>2.3670776155861053</v>
      </c>
      <c r="G341" s="592">
        <v>1.7155071898352618</v>
      </c>
      <c r="H341" s="592">
        <v>1.1274387423355967</v>
      </c>
      <c r="I341" s="592">
        <v>12.406179098848988</v>
      </c>
      <c r="J341" s="592">
        <v>1.3956951463639404</v>
      </c>
      <c r="K341" s="484">
        <v>43.288031620376998</v>
      </c>
      <c r="L341" s="563">
        <f t="shared" si="16"/>
        <v>0</v>
      </c>
      <c r="M341" s="563">
        <v>0</v>
      </c>
      <c r="N341" s="563">
        <v>0</v>
      </c>
      <c r="O341" s="584">
        <v>0</v>
      </c>
      <c r="P341" s="584">
        <v>0</v>
      </c>
      <c r="Q341" s="574">
        <v>0</v>
      </c>
    </row>
    <row r="342" spans="1:17" x14ac:dyDescent="0.25">
      <c r="A342" s="575">
        <f t="shared" si="17"/>
        <v>54482</v>
      </c>
      <c r="B342" s="83" t="str">
        <f t="shared" si="18"/>
        <v>Munson</v>
      </c>
      <c r="C342" s="588">
        <v>10</v>
      </c>
      <c r="D342" s="589">
        <v>1.5417658302898622</v>
      </c>
      <c r="E342" s="589">
        <v>21.27398676836161</v>
      </c>
      <c r="F342" s="589">
        <v>2.1273986768361612</v>
      </c>
      <c r="G342" s="589">
        <v>1.5417658302898622</v>
      </c>
      <c r="H342" s="589">
        <v>1.0132551712582949</v>
      </c>
      <c r="I342" s="589">
        <v>11.15008151616907</v>
      </c>
      <c r="J342" s="589">
        <v>1.2543842080917955</v>
      </c>
      <c r="K342" s="590">
        <v>39.084696233147071</v>
      </c>
      <c r="L342" s="571">
        <f t="shared" si="16"/>
        <v>0</v>
      </c>
      <c r="M342" s="571">
        <v>0</v>
      </c>
      <c r="N342" s="571">
        <v>0</v>
      </c>
      <c r="O342" s="582">
        <v>0</v>
      </c>
      <c r="P342" s="582">
        <v>0</v>
      </c>
      <c r="Q342" s="566">
        <v>0</v>
      </c>
    </row>
    <row r="343" spans="1:17" x14ac:dyDescent="0.25">
      <c r="A343" s="567">
        <f t="shared" si="17"/>
        <v>54513</v>
      </c>
      <c r="B343" s="577" t="str">
        <f t="shared" si="18"/>
        <v>Munson</v>
      </c>
      <c r="C343" s="591">
        <v>10</v>
      </c>
      <c r="D343" s="592">
        <v>1.6984462162308827</v>
      </c>
      <c r="E343" s="592">
        <v>23.436501245044596</v>
      </c>
      <c r="F343" s="592">
        <v>2.3436501245044599</v>
      </c>
      <c r="G343" s="592">
        <v>1.6984462162308827</v>
      </c>
      <c r="H343" s="592">
        <v>1.1162261880935913</v>
      </c>
      <c r="I343" s="592">
        <v>12.283596541022792</v>
      </c>
      <c r="J343" s="592">
        <v>1.3819046468425149</v>
      </c>
      <c r="K343" s="484">
        <v>43.256734252628533</v>
      </c>
      <c r="L343" s="563">
        <f t="shared" si="16"/>
        <v>0</v>
      </c>
      <c r="M343" s="563">
        <v>0</v>
      </c>
      <c r="N343" s="563">
        <v>0</v>
      </c>
      <c r="O343" s="584">
        <v>0</v>
      </c>
      <c r="P343" s="584">
        <v>0</v>
      </c>
      <c r="Q343" s="574">
        <v>0</v>
      </c>
    </row>
    <row r="344" spans="1:17" x14ac:dyDescent="0.25">
      <c r="A344" s="575">
        <f t="shared" si="17"/>
        <v>54543</v>
      </c>
      <c r="B344" s="83" t="str">
        <f t="shared" si="18"/>
        <v>Munson</v>
      </c>
      <c r="C344" s="588">
        <v>10</v>
      </c>
      <c r="D344" s="589">
        <v>1.6351868438545503</v>
      </c>
      <c r="E344" s="589">
        <v>22.564163139640065</v>
      </c>
      <c r="F344" s="589">
        <v>2.256416313964007</v>
      </c>
      <c r="G344" s="589">
        <v>1.6351868438545503</v>
      </c>
      <c r="H344" s="589">
        <v>1.074651868105758</v>
      </c>
      <c r="I344" s="589">
        <v>11.826481986239907</v>
      </c>
      <c r="J344" s="589">
        <v>1.3304792849144214</v>
      </c>
      <c r="K344" s="590">
        <v>41.84632912685997</v>
      </c>
      <c r="L344" s="571">
        <f t="shared" si="16"/>
        <v>0</v>
      </c>
      <c r="M344" s="571">
        <v>0</v>
      </c>
      <c r="N344" s="571">
        <v>0</v>
      </c>
      <c r="O344" s="582">
        <v>0</v>
      </c>
      <c r="P344" s="582">
        <v>0</v>
      </c>
      <c r="Q344" s="566">
        <v>0</v>
      </c>
    </row>
    <row r="345" spans="1:17" x14ac:dyDescent="0.25">
      <c r="A345" s="567">
        <f t="shared" si="17"/>
        <v>54574</v>
      </c>
      <c r="B345" s="577" t="str">
        <f t="shared" si="18"/>
        <v>Munson</v>
      </c>
      <c r="C345" s="591">
        <v>10</v>
      </c>
      <c r="D345" s="592">
        <v>1.6809852833298109</v>
      </c>
      <c r="E345" s="592">
        <v>23.19672238272797</v>
      </c>
      <c r="F345" s="592">
        <v>2.3196722382727972</v>
      </c>
      <c r="G345" s="592">
        <v>1.6809852833298109</v>
      </c>
      <c r="H345" s="592">
        <v>1.1047507848583238</v>
      </c>
      <c r="I345" s="592">
        <v>12.158123011097024</v>
      </c>
      <c r="J345" s="592">
        <v>1.3677888554889086</v>
      </c>
      <c r="K345" s="484">
        <v>43.225756668291602</v>
      </c>
      <c r="L345" s="563">
        <f t="shared" si="16"/>
        <v>0</v>
      </c>
      <c r="M345" s="563">
        <v>0</v>
      </c>
      <c r="N345" s="563">
        <v>0</v>
      </c>
      <c r="O345" s="584">
        <v>0</v>
      </c>
      <c r="P345" s="584">
        <v>0</v>
      </c>
      <c r="Q345" s="574">
        <v>0</v>
      </c>
    </row>
    <row r="346" spans="1:17" x14ac:dyDescent="0.25">
      <c r="A346" s="575">
        <f t="shared" si="17"/>
        <v>54604</v>
      </c>
      <c r="B346" s="83" t="str">
        <f t="shared" si="18"/>
        <v>Munson</v>
      </c>
      <c r="C346" s="588">
        <v>10</v>
      </c>
      <c r="D346" s="589">
        <v>1.6183762510382553</v>
      </c>
      <c r="E346" s="589">
        <v>22.33330914119113</v>
      </c>
      <c r="F346" s="589">
        <v>2.2333309141191129</v>
      </c>
      <c r="G346" s="589">
        <v>1.6183762510382553</v>
      </c>
      <c r="H346" s="589">
        <v>1.0636038675748423</v>
      </c>
      <c r="I346" s="589">
        <v>11.705676692266856</v>
      </c>
      <c r="J346" s="589">
        <v>1.3168886685270675</v>
      </c>
      <c r="K346" s="590">
        <v>41.81650465287661</v>
      </c>
      <c r="L346" s="571">
        <f t="shared" si="16"/>
        <v>0</v>
      </c>
      <c r="M346" s="571">
        <v>0</v>
      </c>
      <c r="N346" s="571">
        <v>0</v>
      </c>
      <c r="O346" s="582">
        <v>0</v>
      </c>
      <c r="P346" s="582">
        <v>0</v>
      </c>
      <c r="Q346" s="566">
        <v>0</v>
      </c>
    </row>
    <row r="347" spans="1:17" x14ac:dyDescent="0.25">
      <c r="A347" s="567">
        <f t="shared" si="17"/>
        <v>54635</v>
      </c>
      <c r="B347" s="577" t="str">
        <f t="shared" si="18"/>
        <v>Munson</v>
      </c>
      <c r="C347" s="591">
        <v>10</v>
      </c>
      <c r="D347" s="592">
        <v>1.6637038581311867</v>
      </c>
      <c r="E347" s="592">
        <v>22.959396640634839</v>
      </c>
      <c r="F347" s="592">
        <v>2.2959396640634839</v>
      </c>
      <c r="G347" s="592">
        <v>1.6637038581311867</v>
      </c>
      <c r="H347" s="592">
        <v>1.0933933614897566</v>
      </c>
      <c r="I347" s="592">
        <v>12.033929176559875</v>
      </c>
      <c r="J347" s="592">
        <v>1.3538170639523825</v>
      </c>
      <c r="K347" s="484">
        <v>43.19509854371924</v>
      </c>
      <c r="L347" s="563">
        <f t="shared" si="16"/>
        <v>0</v>
      </c>
      <c r="M347" s="563">
        <v>0</v>
      </c>
      <c r="N347" s="563">
        <v>0</v>
      </c>
      <c r="O347" s="584">
        <v>0</v>
      </c>
      <c r="P347" s="584">
        <v>0</v>
      </c>
      <c r="Q347" s="574">
        <v>0</v>
      </c>
    </row>
    <row r="348" spans="1:17" x14ac:dyDescent="0.25">
      <c r="A348" s="575">
        <f t="shared" si="17"/>
        <v>54666</v>
      </c>
      <c r="B348" s="83" t="str">
        <f t="shared" si="18"/>
        <v>Munson</v>
      </c>
      <c r="C348" s="588">
        <v>10</v>
      </c>
      <c r="D348" s="589">
        <v>1.6549896952615608</v>
      </c>
      <c r="E348" s="589">
        <v>22.839720535391891</v>
      </c>
      <c r="F348" s="589">
        <v>2.2839720535391894</v>
      </c>
      <c r="G348" s="589">
        <v>1.6549896952615608</v>
      </c>
      <c r="H348" s="589">
        <v>1.0876663694559021</v>
      </c>
      <c r="I348" s="589">
        <v>11.971298722507802</v>
      </c>
      <c r="J348" s="589">
        <v>1.3467711222489598</v>
      </c>
      <c r="K348" s="590">
        <v>43.179885903308261</v>
      </c>
      <c r="L348" s="571">
        <f t="shared" si="16"/>
        <v>0</v>
      </c>
      <c r="M348" s="571">
        <v>0</v>
      </c>
      <c r="N348" s="571">
        <v>0</v>
      </c>
      <c r="O348" s="582">
        <v>0</v>
      </c>
      <c r="P348" s="582">
        <v>0</v>
      </c>
      <c r="Q348" s="566">
        <v>0</v>
      </c>
    </row>
    <row r="349" spans="1:17" x14ac:dyDescent="0.25">
      <c r="A349" s="567">
        <f t="shared" si="17"/>
        <v>54696</v>
      </c>
      <c r="B349" s="577" t="str">
        <f t="shared" si="18"/>
        <v>Munson</v>
      </c>
      <c r="C349" s="591">
        <v>10</v>
      </c>
      <c r="D349" s="592">
        <v>1.5933488800201678</v>
      </c>
      <c r="E349" s="592">
        <v>21.989595341788341</v>
      </c>
      <c r="F349" s="592">
        <v>2.1989595341788344</v>
      </c>
      <c r="G349" s="592">
        <v>1.5933488800201678</v>
      </c>
      <c r="H349" s="592">
        <v>1.0471557671175202</v>
      </c>
      <c r="I349" s="592">
        <v>11.525803551333411</v>
      </c>
      <c r="J349" s="592">
        <v>1.2966529263403661</v>
      </c>
      <c r="K349" s="484">
        <v>41.772342465802247</v>
      </c>
      <c r="L349" s="563">
        <f t="shared" si="16"/>
        <v>0</v>
      </c>
      <c r="M349" s="563">
        <v>0</v>
      </c>
      <c r="N349" s="563">
        <v>0</v>
      </c>
      <c r="O349" s="584">
        <v>0</v>
      </c>
      <c r="P349" s="584">
        <v>0</v>
      </c>
      <c r="Q349" s="574">
        <v>0</v>
      </c>
    </row>
    <row r="350" spans="1:17" x14ac:dyDescent="0.25">
      <c r="A350" s="575">
        <f t="shared" si="17"/>
        <v>54727</v>
      </c>
      <c r="B350" s="83" t="str">
        <f t="shared" si="18"/>
        <v>Munson</v>
      </c>
      <c r="C350" s="588">
        <v>10</v>
      </c>
      <c r="D350" s="589">
        <v>1.6379755185719569</v>
      </c>
      <c r="E350" s="589">
        <v>22.606047194980952</v>
      </c>
      <c r="F350" s="589">
        <v>2.2606047194980952</v>
      </c>
      <c r="G350" s="589">
        <v>1.6379755185719569</v>
      </c>
      <c r="H350" s="589">
        <v>1.0764845947465618</v>
      </c>
      <c r="I350" s="589">
        <v>11.849010103262014</v>
      </c>
      <c r="J350" s="589">
        <v>1.3330136712264502</v>
      </c>
      <c r="K350" s="590">
        <v>43.149697886040343</v>
      </c>
      <c r="L350" s="571">
        <f t="shared" si="16"/>
        <v>0</v>
      </c>
      <c r="M350" s="571">
        <v>0</v>
      </c>
      <c r="N350" s="571">
        <v>0</v>
      </c>
      <c r="O350" s="582">
        <v>0</v>
      </c>
      <c r="P350" s="582">
        <v>0</v>
      </c>
      <c r="Q350" s="566">
        <v>0</v>
      </c>
    </row>
    <row r="351" spans="1:17" x14ac:dyDescent="0.25">
      <c r="A351" s="567">
        <f t="shared" si="17"/>
        <v>54757</v>
      </c>
      <c r="B351" s="577" t="str">
        <f t="shared" si="18"/>
        <v>Munson</v>
      </c>
      <c r="C351" s="591">
        <v>10</v>
      </c>
      <c r="D351" s="592">
        <v>1.5769684037847085</v>
      </c>
      <c r="E351" s="592">
        <v>21.764619610924932</v>
      </c>
      <c r="F351" s="592">
        <v>2.1764619610924933</v>
      </c>
      <c r="G351" s="592">
        <v>1.5769684037847085</v>
      </c>
      <c r="H351" s="592">
        <v>1.0363904464628877</v>
      </c>
      <c r="I351" s="592">
        <v>11.408064800335097</v>
      </c>
      <c r="J351" s="592">
        <v>1.2834072946970061</v>
      </c>
      <c r="K351" s="484">
        <v>41.743277204915103</v>
      </c>
      <c r="L351" s="563">
        <f t="shared" si="16"/>
        <v>0</v>
      </c>
      <c r="M351" s="563">
        <v>0</v>
      </c>
      <c r="N351" s="563">
        <v>0</v>
      </c>
      <c r="O351" s="584">
        <v>0</v>
      </c>
      <c r="P351" s="584">
        <v>0</v>
      </c>
      <c r="Q351" s="574">
        <v>0</v>
      </c>
    </row>
    <row r="352" spans="1:17" x14ac:dyDescent="0.25">
      <c r="A352" s="575">
        <f t="shared" si="17"/>
        <v>54788</v>
      </c>
      <c r="B352" s="83" t="str">
        <f t="shared" si="18"/>
        <v>Munson</v>
      </c>
      <c r="C352" s="588">
        <v>10</v>
      </c>
      <c r="D352" s="589">
        <v>1.621136256692334</v>
      </c>
      <c r="E352" s="589">
        <v>22.374764512131158</v>
      </c>
      <c r="F352" s="589">
        <v>2.2374764512131158</v>
      </c>
      <c r="G352" s="589">
        <v>1.621136256692334</v>
      </c>
      <c r="H352" s="589">
        <v>1.065417762199397</v>
      </c>
      <c r="I352" s="589">
        <v>11.727968683433744</v>
      </c>
      <c r="J352" s="589">
        <v>1.3193965382562949</v>
      </c>
      <c r="K352" s="590">
        <v>43.119819366279408</v>
      </c>
      <c r="L352" s="571">
        <f t="shared" si="16"/>
        <v>0</v>
      </c>
      <c r="M352" s="571">
        <v>0</v>
      </c>
      <c r="N352" s="571">
        <v>0</v>
      </c>
      <c r="O352" s="582">
        <v>0</v>
      </c>
      <c r="P352" s="582">
        <v>0</v>
      </c>
      <c r="Q352" s="566">
        <v>0</v>
      </c>
    </row>
    <row r="353" spans="1:17" x14ac:dyDescent="0.25">
      <c r="A353" s="567">
        <f t="shared" si="17"/>
        <v>54819</v>
      </c>
      <c r="B353" s="577" t="str">
        <f t="shared" si="18"/>
        <v>Munson</v>
      </c>
      <c r="C353" s="591">
        <v>10</v>
      </c>
      <c r="D353" s="592">
        <v>1.6126450547837965</v>
      </c>
      <c r="E353" s="592">
        <v>22.258135737185778</v>
      </c>
      <c r="F353" s="592">
        <v>2.225813573718578</v>
      </c>
      <c r="G353" s="592">
        <v>1.6126450547837965</v>
      </c>
      <c r="H353" s="592">
        <v>1.0598372907477687</v>
      </c>
      <c r="I353" s="592">
        <v>11.666928436526081</v>
      </c>
      <c r="J353" s="592">
        <v>1.3125294274207415</v>
      </c>
      <c r="K353" s="484">
        <v>43.104994687532127</v>
      </c>
      <c r="L353" s="563">
        <f t="shared" si="16"/>
        <v>0</v>
      </c>
      <c r="M353" s="563">
        <v>0</v>
      </c>
      <c r="N353" s="563">
        <v>0</v>
      </c>
      <c r="O353" s="584">
        <v>0</v>
      </c>
      <c r="P353" s="584">
        <v>0</v>
      </c>
      <c r="Q353" s="574">
        <v>0</v>
      </c>
    </row>
    <row r="354" spans="1:17" x14ac:dyDescent="0.25">
      <c r="A354" s="575">
        <f t="shared" si="17"/>
        <v>54847</v>
      </c>
      <c r="B354" s="83" t="str">
        <f t="shared" si="18"/>
        <v>Munson</v>
      </c>
      <c r="C354" s="588">
        <v>10</v>
      </c>
      <c r="D354" s="589">
        <v>1.4493212599657583</v>
      </c>
      <c r="E354" s="589">
        <v>20.004383405593405</v>
      </c>
      <c r="F354" s="589">
        <v>2.0004383405593407</v>
      </c>
      <c r="G354" s="589">
        <v>1.4493212599657583</v>
      </c>
      <c r="H354" s="589">
        <v>0.95250019228003457</v>
      </c>
      <c r="I354" s="589">
        <v>10.485672911333678</v>
      </c>
      <c r="J354" s="589">
        <v>1.1796382333256252</v>
      </c>
      <c r="K354" s="590">
        <v>38.920222965541647</v>
      </c>
      <c r="L354" s="571">
        <f t="shared" si="16"/>
        <v>0</v>
      </c>
      <c r="M354" s="571">
        <v>0</v>
      </c>
      <c r="N354" s="571">
        <v>0</v>
      </c>
      <c r="O354" s="582">
        <v>0</v>
      </c>
      <c r="P354" s="582">
        <v>0</v>
      </c>
      <c r="Q354" s="566">
        <v>0</v>
      </c>
    </row>
    <row r="355" spans="1:17" x14ac:dyDescent="0.25">
      <c r="A355" s="567">
        <f t="shared" si="17"/>
        <v>54878</v>
      </c>
      <c r="B355" s="577" t="str">
        <f t="shared" si="18"/>
        <v>Munson</v>
      </c>
      <c r="C355" s="591">
        <v>10</v>
      </c>
      <c r="D355" s="592">
        <v>1.5966070603786142</v>
      </c>
      <c r="E355" s="592">
        <v>22.037841721887659</v>
      </c>
      <c r="F355" s="592">
        <v>2.2037841721887661</v>
      </c>
      <c r="G355" s="592">
        <v>1.5966070603786142</v>
      </c>
      <c r="H355" s="592">
        <v>1.0492970576718497</v>
      </c>
      <c r="I355" s="592">
        <v>11.551638099610493</v>
      </c>
      <c r="J355" s="592">
        <v>1.2995592885182272</v>
      </c>
      <c r="K355" s="484">
        <v>43.075574502417915</v>
      </c>
      <c r="L355" s="563">
        <f t="shared" si="16"/>
        <v>0</v>
      </c>
      <c r="M355" s="563">
        <v>0</v>
      </c>
      <c r="N355" s="563">
        <v>0</v>
      </c>
      <c r="O355" s="584">
        <v>0</v>
      </c>
      <c r="P355" s="584">
        <v>0</v>
      </c>
      <c r="Q355" s="574">
        <v>0</v>
      </c>
    </row>
    <row r="356" spans="1:17" x14ac:dyDescent="0.25">
      <c r="A356" s="575">
        <f t="shared" si="17"/>
        <v>54908</v>
      </c>
      <c r="B356" s="83" t="str">
        <f t="shared" si="18"/>
        <v>Munson</v>
      </c>
      <c r="C356" s="588">
        <v>10</v>
      </c>
      <c r="D356" s="589">
        <v>1.5371407319152763</v>
      </c>
      <c r="E356" s="589">
        <v>21.217563446600419</v>
      </c>
      <c r="F356" s="589">
        <v>2.1217563446600418</v>
      </c>
      <c r="G356" s="589">
        <v>1.5371407319152763</v>
      </c>
      <c r="H356" s="589">
        <v>1.0102155313780177</v>
      </c>
      <c r="I356" s="589">
        <v>11.121756724483099</v>
      </c>
      <c r="J356" s="589">
        <v>1.2511976452602191</v>
      </c>
      <c r="K356" s="590">
        <v>41.671914335301054</v>
      </c>
      <c r="L356" s="571">
        <f t="shared" si="16"/>
        <v>0</v>
      </c>
      <c r="M356" s="571">
        <v>0</v>
      </c>
      <c r="N356" s="571">
        <v>0</v>
      </c>
      <c r="O356" s="582">
        <v>0</v>
      </c>
      <c r="P356" s="582">
        <v>0</v>
      </c>
      <c r="Q356" s="566">
        <v>0</v>
      </c>
    </row>
    <row r="357" spans="1:17" x14ac:dyDescent="0.25">
      <c r="A357" s="567">
        <f t="shared" si="17"/>
        <v>54939</v>
      </c>
      <c r="B357" s="577" t="str">
        <f t="shared" si="18"/>
        <v>Munson</v>
      </c>
      <c r="C357" s="591">
        <v>10</v>
      </c>
      <c r="D357" s="592">
        <v>1.5801930883113218</v>
      </c>
      <c r="E357" s="592">
        <v>21.812372219436281</v>
      </c>
      <c r="F357" s="592">
        <v>2.1812372219436282</v>
      </c>
      <c r="G357" s="592">
        <v>1.5801930883113218</v>
      </c>
      <c r="H357" s="592">
        <v>1.0385097386873867</v>
      </c>
      <c r="I357" s="592">
        <v>11.433629499228736</v>
      </c>
      <c r="J357" s="592">
        <v>1.2862833525607147</v>
      </c>
      <c r="K357" s="484">
        <v>43.046456421500757</v>
      </c>
      <c r="L357" s="563">
        <f t="shared" si="16"/>
        <v>0</v>
      </c>
      <c r="M357" s="563">
        <v>0</v>
      </c>
      <c r="N357" s="563">
        <v>0</v>
      </c>
      <c r="O357" s="584">
        <v>0</v>
      </c>
      <c r="P357" s="584">
        <v>0</v>
      </c>
      <c r="Q357" s="574">
        <v>0</v>
      </c>
    </row>
    <row r="358" spans="1:17" x14ac:dyDescent="0.25">
      <c r="A358" s="575">
        <f t="shared" si="17"/>
        <v>54969</v>
      </c>
      <c r="B358" s="83" t="str">
        <f t="shared" si="18"/>
        <v>Munson</v>
      </c>
      <c r="C358" s="588">
        <v>10</v>
      </c>
      <c r="D358" s="589">
        <v>1.5213381054189785</v>
      </c>
      <c r="E358" s="589">
        <v>21.00048619770277</v>
      </c>
      <c r="F358" s="589">
        <v>2.100048619770277</v>
      </c>
      <c r="G358" s="589">
        <v>1.5213381054189785</v>
      </c>
      <c r="H358" s="589">
        <v>0.99982996800473867</v>
      </c>
      <c r="I358" s="589">
        <v>11.008138939808651</v>
      </c>
      <c r="J358" s="589">
        <v>1.2384156304511214</v>
      </c>
      <c r="K358" s="590">
        <v>41.643880483727713</v>
      </c>
      <c r="L358" s="571">
        <f t="shared" si="16"/>
        <v>0</v>
      </c>
      <c r="M358" s="571">
        <v>0</v>
      </c>
      <c r="N358" s="571">
        <v>0</v>
      </c>
      <c r="O358" s="582">
        <v>0</v>
      </c>
      <c r="P358" s="582">
        <v>0</v>
      </c>
      <c r="Q358" s="566">
        <v>0</v>
      </c>
    </row>
    <row r="359" spans="1:17" x14ac:dyDescent="0.25">
      <c r="A359" s="567">
        <f t="shared" si="17"/>
        <v>55000</v>
      </c>
      <c r="B359" s="577" t="str">
        <f t="shared" si="18"/>
        <v>Munson</v>
      </c>
      <c r="C359" s="591">
        <v>10</v>
      </c>
      <c r="D359" s="592">
        <v>1.5639478606308834</v>
      </c>
      <c r="E359" s="592">
        <v>21.589209444954243</v>
      </c>
      <c r="F359" s="592">
        <v>2.1589209444954243</v>
      </c>
      <c r="G359" s="592">
        <v>1.5639478606308834</v>
      </c>
      <c r="H359" s="592">
        <v>1.0278332788504911</v>
      </c>
      <c r="I359" s="592">
        <v>11.316824768874833</v>
      </c>
      <c r="J359" s="592">
        <v>1.2731428081326619</v>
      </c>
      <c r="K359" s="484">
        <v>43.017636318282079</v>
      </c>
      <c r="L359" s="563">
        <f t="shared" si="16"/>
        <v>0</v>
      </c>
      <c r="M359" s="563">
        <v>0</v>
      </c>
      <c r="N359" s="563">
        <v>0</v>
      </c>
      <c r="O359" s="584">
        <v>0</v>
      </c>
      <c r="P359" s="584">
        <v>0</v>
      </c>
      <c r="Q359" s="574">
        <v>0</v>
      </c>
    </row>
    <row r="360" spans="1:17" x14ac:dyDescent="0.25">
      <c r="A360" s="575">
        <f t="shared" si="17"/>
        <v>55031</v>
      </c>
      <c r="B360" s="83" t="str">
        <f t="shared" si="18"/>
        <v>Munson</v>
      </c>
      <c r="C360" s="588">
        <v>10</v>
      </c>
      <c r="D360" s="589">
        <v>1.5557562006125001</v>
      </c>
      <c r="E360" s="589">
        <v>21.476675291909782</v>
      </c>
      <c r="F360" s="589">
        <v>2.1476675291909784</v>
      </c>
      <c r="G360" s="589">
        <v>1.5557562006125001</v>
      </c>
      <c r="H360" s="589">
        <v>1.0224496896404893</v>
      </c>
      <c r="I360" s="589">
        <v>11.257920906272878</v>
      </c>
      <c r="J360" s="589">
        <v>1.2665161204228281</v>
      </c>
      <c r="K360" s="590">
        <v>43.003337768102952</v>
      </c>
      <c r="L360" s="571">
        <f t="shared" si="16"/>
        <v>0</v>
      </c>
      <c r="M360" s="571">
        <v>0</v>
      </c>
      <c r="N360" s="571">
        <v>0</v>
      </c>
      <c r="O360" s="582">
        <v>0</v>
      </c>
      <c r="P360" s="582">
        <v>0</v>
      </c>
      <c r="Q360" s="566">
        <v>0</v>
      </c>
    </row>
    <row r="361" spans="1:17" x14ac:dyDescent="0.25">
      <c r="A361" s="567">
        <f t="shared" si="17"/>
        <v>55061</v>
      </c>
      <c r="B361" s="577" t="str">
        <f t="shared" si="18"/>
        <v>Munson</v>
      </c>
      <c r="C361" s="591">
        <v>10</v>
      </c>
      <c r="D361" s="592">
        <v>1.4978113802932835</v>
      </c>
      <c r="E361" s="592">
        <v>20.677284325227319</v>
      </c>
      <c r="F361" s="592">
        <v>2.0677284325227321</v>
      </c>
      <c r="G361" s="592">
        <v>1.4978113802932835</v>
      </c>
      <c r="H361" s="592">
        <v>0.98436811010130565</v>
      </c>
      <c r="I361" s="592">
        <v>10.838967368872268</v>
      </c>
      <c r="J361" s="592">
        <v>1.2193838870433056</v>
      </c>
      <c r="K361" s="484">
        <v>41.602367222936543</v>
      </c>
      <c r="L361" s="563">
        <f t="shared" si="16"/>
        <v>0</v>
      </c>
      <c r="M361" s="563">
        <v>0</v>
      </c>
      <c r="N361" s="563">
        <v>0</v>
      </c>
      <c r="O361" s="584">
        <v>0</v>
      </c>
      <c r="P361" s="584">
        <v>0</v>
      </c>
      <c r="Q361" s="574">
        <v>0</v>
      </c>
    </row>
    <row r="362" spans="1:17" x14ac:dyDescent="0.25">
      <c r="A362" s="575">
        <f t="shared" si="17"/>
        <v>55092</v>
      </c>
      <c r="B362" s="83" t="str">
        <f t="shared" si="18"/>
        <v>Munson</v>
      </c>
      <c r="C362" s="588">
        <v>10</v>
      </c>
      <c r="D362" s="589">
        <v>1.5397621971699003</v>
      </c>
      <c r="E362" s="589">
        <v>21.256946958522033</v>
      </c>
      <c r="F362" s="589">
        <v>2.1256946958522036</v>
      </c>
      <c r="G362" s="589">
        <v>1.5397621971699003</v>
      </c>
      <c r="H362" s="589">
        <v>1.0119383568720794</v>
      </c>
      <c r="I362" s="589">
        <v>11.142908287006415</v>
      </c>
      <c r="J362" s="589">
        <v>1.253577200592259</v>
      </c>
      <c r="K362" s="590">
        <v>42.974960535275322</v>
      </c>
      <c r="L362" s="571">
        <f t="shared" si="16"/>
        <v>0</v>
      </c>
      <c r="M362" s="571">
        <v>0</v>
      </c>
      <c r="N362" s="571">
        <v>0</v>
      </c>
      <c r="O362" s="582">
        <v>0</v>
      </c>
      <c r="P362" s="582">
        <v>0</v>
      </c>
      <c r="Q362" s="566">
        <v>0</v>
      </c>
    </row>
    <row r="363" spans="1:17" x14ac:dyDescent="0.25">
      <c r="A363" s="567">
        <f t="shared" si="17"/>
        <v>55122</v>
      </c>
      <c r="B363" s="577" t="str">
        <f t="shared" si="18"/>
        <v>Munson</v>
      </c>
      <c r="C363" s="591">
        <v>10</v>
      </c>
      <c r="D363" s="592">
        <v>1.4824130805058746</v>
      </c>
      <c r="E363" s="592">
        <v>20.465734552649032</v>
      </c>
      <c r="F363" s="592">
        <v>2.0465734552649031</v>
      </c>
      <c r="G363" s="592">
        <v>1.4824130805058746</v>
      </c>
      <c r="H363" s="592">
        <v>0.97424826722600932</v>
      </c>
      <c r="I363" s="592">
        <v>10.728233998213424</v>
      </c>
      <c r="J363" s="592">
        <v>1.2069263650252453</v>
      </c>
      <c r="K363" s="484">
        <v>41.575046709462221</v>
      </c>
      <c r="L363" s="563">
        <f t="shared" si="16"/>
        <v>0</v>
      </c>
      <c r="M363" s="563">
        <v>0</v>
      </c>
      <c r="N363" s="563">
        <v>0</v>
      </c>
      <c r="O363" s="584">
        <v>0</v>
      </c>
      <c r="P363" s="584">
        <v>0</v>
      </c>
      <c r="Q363" s="574">
        <v>0</v>
      </c>
    </row>
    <row r="364" spans="1:17" x14ac:dyDescent="0.25">
      <c r="A364" s="575">
        <f t="shared" si="17"/>
        <v>55153</v>
      </c>
      <c r="B364" s="83" t="str">
        <f t="shared" si="18"/>
        <v>Munson</v>
      </c>
      <c r="C364" s="588">
        <v>10</v>
      </c>
      <c r="D364" s="589">
        <v>1.5239326206127826</v>
      </c>
      <c r="E364" s="589">
        <v>21.039466617858213</v>
      </c>
      <c r="F364" s="589">
        <v>2.1039466617858209</v>
      </c>
      <c r="G364" s="589">
        <v>1.5239326206127826</v>
      </c>
      <c r="H364" s="589">
        <v>1.0015350890704797</v>
      </c>
      <c r="I364" s="589">
        <v>11.029069016734296</v>
      </c>
      <c r="J364" s="589">
        <v>1.2407702982473618</v>
      </c>
      <c r="K364" s="590">
        <v>42.946873987975877</v>
      </c>
      <c r="L364" s="571">
        <f t="shared" si="16"/>
        <v>0</v>
      </c>
      <c r="M364" s="571">
        <v>0</v>
      </c>
      <c r="N364" s="571">
        <v>0</v>
      </c>
      <c r="O364" s="582">
        <v>0</v>
      </c>
      <c r="P364" s="582">
        <v>0</v>
      </c>
      <c r="Q364" s="566">
        <v>0</v>
      </c>
    </row>
    <row r="365" spans="1:17" x14ac:dyDescent="0.25">
      <c r="A365" s="567">
        <f t="shared" si="17"/>
        <v>55184</v>
      </c>
      <c r="B365" s="577" t="str">
        <f t="shared" si="18"/>
        <v>Munson</v>
      </c>
      <c r="C365" s="591">
        <v>10</v>
      </c>
      <c r="D365" s="592">
        <v>1.5159505527742043</v>
      </c>
      <c r="E365" s="592">
        <v>20.929797942700041</v>
      </c>
      <c r="F365" s="592">
        <v>2.0929797942700041</v>
      </c>
      <c r="G365" s="592">
        <v>1.5159505527742043</v>
      </c>
      <c r="H365" s="592">
        <v>0.99628925357353793</v>
      </c>
      <c r="I365" s="592">
        <v>10.971660425011601</v>
      </c>
      <c r="J365" s="592">
        <v>1.2343118187745701</v>
      </c>
      <c r="K365" s="484">
        <v>42.932940744174154</v>
      </c>
      <c r="L365" s="563">
        <f t="shared" si="16"/>
        <v>0</v>
      </c>
      <c r="M365" s="563">
        <v>0</v>
      </c>
      <c r="N365" s="563">
        <v>0</v>
      </c>
      <c r="O365" s="584">
        <v>0</v>
      </c>
      <c r="P365" s="584">
        <v>0</v>
      </c>
      <c r="Q365" s="574">
        <v>0</v>
      </c>
    </row>
    <row r="366" spans="1:17" x14ac:dyDescent="0.25">
      <c r="A366" s="575">
        <f t="shared" si="17"/>
        <v>55212</v>
      </c>
      <c r="B366" s="83" t="str">
        <f t="shared" si="18"/>
        <v>Munson</v>
      </c>
      <c r="C366" s="588">
        <v>10</v>
      </c>
      <c r="D366" s="589">
        <v>1.3624196835345312</v>
      </c>
      <c r="E366" s="589">
        <v>18.810546604556663</v>
      </c>
      <c r="F366" s="589">
        <v>1.8810546604556666</v>
      </c>
      <c r="G366" s="589">
        <v>1.3624196835345312</v>
      </c>
      <c r="H366" s="589">
        <v>0.89538811120564932</v>
      </c>
      <c r="I366" s="589">
        <v>9.8607947971365135</v>
      </c>
      <c r="J366" s="589">
        <v>1.1093394638723248</v>
      </c>
      <c r="K366" s="590">
        <v>38.765618231020476</v>
      </c>
      <c r="L366" s="571">
        <f t="shared" si="16"/>
        <v>0</v>
      </c>
      <c r="M366" s="571">
        <v>0</v>
      </c>
      <c r="N366" s="571">
        <v>0</v>
      </c>
      <c r="O366" s="582">
        <v>0</v>
      </c>
      <c r="P366" s="582">
        <v>0</v>
      </c>
      <c r="Q366" s="566">
        <v>0</v>
      </c>
    </row>
    <row r="367" spans="1:17" x14ac:dyDescent="0.25">
      <c r="A367" s="567">
        <f t="shared" si="17"/>
        <v>55243</v>
      </c>
      <c r="B367" s="577" t="str">
        <f t="shared" si="18"/>
        <v>Munson</v>
      </c>
      <c r="C367" s="591">
        <v>10</v>
      </c>
      <c r="D367" s="592">
        <v>1.500874199541647</v>
      </c>
      <c r="E367" s="592">
        <v>20.722650499484931</v>
      </c>
      <c r="F367" s="592">
        <v>2.0722650499484931</v>
      </c>
      <c r="G367" s="592">
        <v>1.500874199541647</v>
      </c>
      <c r="H367" s="592">
        <v>0.98638100324836664</v>
      </c>
      <c r="I367" s="592">
        <v>10.863230593525421</v>
      </c>
      <c r="J367" s="592">
        <v>1.2221134198585824</v>
      </c>
      <c r="K367" s="484">
        <v>42.905285496887416</v>
      </c>
      <c r="L367" s="563">
        <f t="shared" si="16"/>
        <v>0</v>
      </c>
      <c r="M367" s="563">
        <v>0</v>
      </c>
      <c r="N367" s="563">
        <v>0</v>
      </c>
      <c r="O367" s="584">
        <v>0</v>
      </c>
      <c r="P367" s="584">
        <v>0</v>
      </c>
      <c r="Q367" s="574">
        <v>0</v>
      </c>
    </row>
    <row r="368" spans="1:17" x14ac:dyDescent="0.25">
      <c r="A368" s="575">
        <f t="shared" si="17"/>
        <v>55273</v>
      </c>
      <c r="B368" s="83" t="str">
        <f t="shared" si="18"/>
        <v>Munson</v>
      </c>
      <c r="C368" s="588">
        <v>10</v>
      </c>
      <c r="D368" s="589">
        <v>1.4449734833627506</v>
      </c>
      <c r="E368" s="589">
        <v>19.951325270934682</v>
      </c>
      <c r="F368" s="589">
        <v>1.9951325270934683</v>
      </c>
      <c r="G368" s="589">
        <v>1.4449734833627506</v>
      </c>
      <c r="H368" s="589">
        <v>0.94964280340320084</v>
      </c>
      <c r="I368" s="589">
        <v>10.458962007689525</v>
      </c>
      <c r="J368" s="589">
        <v>1.1766332475591426</v>
      </c>
      <c r="K368" s="590">
        <v>41.507965052755267</v>
      </c>
      <c r="L368" s="571">
        <f t="shared" si="16"/>
        <v>0</v>
      </c>
      <c r="M368" s="571">
        <v>0</v>
      </c>
      <c r="N368" s="571">
        <v>0</v>
      </c>
      <c r="O368" s="582">
        <v>0</v>
      </c>
      <c r="P368" s="582">
        <v>0</v>
      </c>
      <c r="Q368" s="566">
        <v>0</v>
      </c>
    </row>
    <row r="369" spans="1:17" x14ac:dyDescent="0.25">
      <c r="A369" s="567">
        <f t="shared" si="17"/>
        <v>55304</v>
      </c>
      <c r="B369" s="577" t="str">
        <f t="shared" si="18"/>
        <v>Munson</v>
      </c>
      <c r="C369" s="591">
        <v>10</v>
      </c>
      <c r="D369" s="592">
        <v>1.4854444123393993</v>
      </c>
      <c r="E369" s="592">
        <v>20.510636431844393</v>
      </c>
      <c r="F369" s="592">
        <v>2.0510636431844391</v>
      </c>
      <c r="G369" s="592">
        <v>1.4854444123393993</v>
      </c>
      <c r="H369" s="592">
        <v>0.97624047206170306</v>
      </c>
      <c r="I369" s="592">
        <v>10.75224397966652</v>
      </c>
      <c r="J369" s="592">
        <v>1.2096274397316102</v>
      </c>
      <c r="K369" s="484">
        <v>42.877913713756364</v>
      </c>
      <c r="L369" s="563">
        <f t="shared" si="16"/>
        <v>0</v>
      </c>
      <c r="M369" s="563">
        <v>0</v>
      </c>
      <c r="N369" s="563">
        <v>0</v>
      </c>
      <c r="O369" s="584">
        <v>0</v>
      </c>
      <c r="P369" s="584">
        <v>0</v>
      </c>
      <c r="Q369" s="574">
        <v>0</v>
      </c>
    </row>
    <row r="370" spans="1:17" x14ac:dyDescent="0.25">
      <c r="A370" s="575">
        <f t="shared" si="17"/>
        <v>55334</v>
      </c>
      <c r="B370" s="83" t="str">
        <f t="shared" si="18"/>
        <v>Munson</v>
      </c>
      <c r="C370" s="588">
        <v>10</v>
      </c>
      <c r="D370" s="589">
        <v>1.4301183853351545</v>
      </c>
      <c r="E370" s="589">
        <v>19.747202630471865</v>
      </c>
      <c r="F370" s="589">
        <v>1.9747202630471865</v>
      </c>
      <c r="G370" s="589">
        <v>1.4301183853351545</v>
      </c>
      <c r="H370" s="589">
        <v>0.93987996568075505</v>
      </c>
      <c r="I370" s="589">
        <v>10.352105110214184</v>
      </c>
      <c r="J370" s="589">
        <v>1.1646118654922568</v>
      </c>
      <c r="K370" s="590">
        <v>41.481613728121708</v>
      </c>
      <c r="L370" s="571">
        <f t="shared" si="16"/>
        <v>0</v>
      </c>
      <c r="M370" s="571">
        <v>0</v>
      </c>
      <c r="N370" s="571">
        <v>0</v>
      </c>
      <c r="O370" s="582">
        <v>0</v>
      </c>
      <c r="P370" s="582">
        <v>0</v>
      </c>
      <c r="Q370" s="566">
        <v>0</v>
      </c>
    </row>
    <row r="371" spans="1:17" x14ac:dyDescent="0.25">
      <c r="A371" s="567">
        <f t="shared" si="17"/>
        <v>55365</v>
      </c>
      <c r="B371" s="577" t="str">
        <f t="shared" si="18"/>
        <v>Munson</v>
      </c>
      <c r="C371" s="591">
        <v>10</v>
      </c>
      <c r="D371" s="592">
        <v>1.4701732515785786</v>
      </c>
      <c r="E371" s="592">
        <v>20.300791435800221</v>
      </c>
      <c r="F371" s="592">
        <v>2.0300791435800218</v>
      </c>
      <c r="G371" s="592">
        <v>1.4701732515785786</v>
      </c>
      <c r="H371" s="592">
        <v>0.96620420182159328</v>
      </c>
      <c r="I371" s="592">
        <v>10.642389823569626</v>
      </c>
      <c r="J371" s="592">
        <v>1.1972688682343833</v>
      </c>
      <c r="K371" s="484">
        <v>42.850823280961897</v>
      </c>
      <c r="L371" s="563">
        <f t="shared" si="16"/>
        <v>0</v>
      </c>
      <c r="M371" s="563">
        <v>0</v>
      </c>
      <c r="N371" s="563">
        <v>0</v>
      </c>
      <c r="O371" s="584">
        <v>0</v>
      </c>
      <c r="P371" s="584">
        <v>0</v>
      </c>
      <c r="Q371" s="574">
        <v>0</v>
      </c>
    </row>
    <row r="372" spans="1:17" x14ac:dyDescent="0.25">
      <c r="A372" s="575">
        <f t="shared" si="17"/>
        <v>55396</v>
      </c>
      <c r="B372" s="83" t="str">
        <f t="shared" si="18"/>
        <v>Munson</v>
      </c>
      <c r="C372" s="588">
        <v>10</v>
      </c>
      <c r="D372" s="589">
        <v>1.462472765041692</v>
      </c>
      <c r="E372" s="589">
        <v>20.19497303178786</v>
      </c>
      <c r="F372" s="589">
        <v>2.019497303178786</v>
      </c>
      <c r="G372" s="589">
        <v>1.462472765041692</v>
      </c>
      <c r="H372" s="589">
        <v>0.96114341392218539</v>
      </c>
      <c r="I372" s="589">
        <v>10.58699149728209</v>
      </c>
      <c r="J372" s="589">
        <v>1.1910365264394627</v>
      </c>
      <c r="K372" s="590">
        <v>42.83738284020675</v>
      </c>
      <c r="L372" s="571">
        <f t="shared" si="16"/>
        <v>0</v>
      </c>
      <c r="M372" s="571">
        <v>0</v>
      </c>
      <c r="N372" s="571">
        <v>0</v>
      </c>
      <c r="O372" s="582">
        <v>0</v>
      </c>
      <c r="P372" s="582">
        <v>0</v>
      </c>
      <c r="Q372" s="566">
        <v>0</v>
      </c>
    </row>
    <row r="373" spans="1:17" x14ac:dyDescent="0.25">
      <c r="A373" s="567">
        <f t="shared" si="17"/>
        <v>55426</v>
      </c>
      <c r="B373" s="577" t="str">
        <f t="shared" si="18"/>
        <v>Munson</v>
      </c>
      <c r="C373" s="591">
        <v>10</v>
      </c>
      <c r="D373" s="592">
        <v>1.4080023270905315</v>
      </c>
      <c r="E373" s="592">
        <v>19.44328861508189</v>
      </c>
      <c r="F373" s="592">
        <v>1.9443288615081891</v>
      </c>
      <c r="G373" s="592">
        <v>1.4080023270905315</v>
      </c>
      <c r="H373" s="592">
        <v>0.92534519520200076</v>
      </c>
      <c r="I373" s="592">
        <v>10.193000956114281</v>
      </c>
      <c r="J373" s="592">
        <v>1.1467126529828475</v>
      </c>
      <c r="K373" s="484">
        <v>41.442591733179604</v>
      </c>
      <c r="L373" s="563">
        <f t="shared" si="16"/>
        <v>0</v>
      </c>
      <c r="M373" s="563">
        <v>0</v>
      </c>
      <c r="N373" s="563">
        <v>0</v>
      </c>
      <c r="O373" s="584">
        <v>0</v>
      </c>
      <c r="P373" s="584">
        <v>0</v>
      </c>
      <c r="Q373" s="574">
        <v>0</v>
      </c>
    </row>
    <row r="374" spans="1:17" x14ac:dyDescent="0.25">
      <c r="A374" s="575">
        <f t="shared" si="17"/>
        <v>55457</v>
      </c>
      <c r="B374" s="83" t="str">
        <f t="shared" si="18"/>
        <v>Munson</v>
      </c>
      <c r="C374" s="588">
        <v>10</v>
      </c>
      <c r="D374" s="589">
        <v>1.4474377650657222</v>
      </c>
      <c r="E374" s="589">
        <v>19.988357522971636</v>
      </c>
      <c r="F374" s="589">
        <v>1.9988357522971638</v>
      </c>
      <c r="G374" s="589">
        <v>1.4474377650657222</v>
      </c>
      <c r="H374" s="589">
        <v>0.95126236493827332</v>
      </c>
      <c r="I374" s="589">
        <v>10.478823173142285</v>
      </c>
      <c r="J374" s="589">
        <v>1.1788676197771175</v>
      </c>
      <c r="K374" s="590">
        <v>42.810708404992759</v>
      </c>
      <c r="L374" s="571">
        <f t="shared" si="16"/>
        <v>0</v>
      </c>
      <c r="M374" s="571">
        <v>0</v>
      </c>
      <c r="N374" s="571">
        <v>0</v>
      </c>
      <c r="O374" s="582">
        <v>0</v>
      </c>
      <c r="P374" s="582">
        <v>0</v>
      </c>
      <c r="Q374" s="566">
        <v>0</v>
      </c>
    </row>
    <row r="375" spans="1:17" x14ac:dyDescent="0.25">
      <c r="A375" s="567">
        <f t="shared" si="17"/>
        <v>55487</v>
      </c>
      <c r="B375" s="577" t="str">
        <f t="shared" si="18"/>
        <v>Munson</v>
      </c>
      <c r="C375" s="591">
        <v>10</v>
      </c>
      <c r="D375" s="592">
        <v>1.3935273122665301</v>
      </c>
      <c r="E375" s="592">
        <v>19.244363593002721</v>
      </c>
      <c r="F375" s="592">
        <v>1.924436359300272</v>
      </c>
      <c r="G375" s="592">
        <v>1.3935273122665301</v>
      </c>
      <c r="H375" s="592">
        <v>0.91583217765419678</v>
      </c>
      <c r="I375" s="592">
        <v>10.088857513620949</v>
      </c>
      <c r="J375" s="592">
        <v>1.1349965348638755</v>
      </c>
      <c r="K375" s="484">
        <v>41.416909946642427</v>
      </c>
      <c r="L375" s="563">
        <f t="shared" si="16"/>
        <v>0</v>
      </c>
      <c r="M375" s="563">
        <v>0</v>
      </c>
      <c r="N375" s="563">
        <v>0</v>
      </c>
      <c r="O375" s="584">
        <v>0</v>
      </c>
      <c r="P375" s="584">
        <v>0</v>
      </c>
      <c r="Q375" s="574">
        <v>0</v>
      </c>
    </row>
    <row r="376" spans="1:17" x14ac:dyDescent="0.25">
      <c r="A376" s="575">
        <f t="shared" si="17"/>
        <v>55518</v>
      </c>
      <c r="B376" s="83" t="str">
        <f t="shared" si="18"/>
        <v>Munson</v>
      </c>
      <c r="C376" s="588">
        <v>10</v>
      </c>
      <c r="D376" s="589">
        <v>1.4325573329080092</v>
      </c>
      <c r="E376" s="589">
        <v>19.783855855519604</v>
      </c>
      <c r="F376" s="589">
        <v>1.9783855855519605</v>
      </c>
      <c r="G376" s="589">
        <v>1.4325573329080092</v>
      </c>
      <c r="H376" s="589">
        <v>0.94148285485358341</v>
      </c>
      <c r="I376" s="589">
        <v>10.371758641530324</v>
      </c>
      <c r="J376" s="589">
        <v>1.1668228544093038</v>
      </c>
      <c r="K376" s="590">
        <v>42.784306905294727</v>
      </c>
      <c r="L376" s="571">
        <f t="shared" si="16"/>
        <v>0</v>
      </c>
      <c r="M376" s="571">
        <v>0</v>
      </c>
      <c r="N376" s="571">
        <v>0</v>
      </c>
      <c r="O376" s="582">
        <v>0</v>
      </c>
      <c r="P376" s="582">
        <v>0</v>
      </c>
      <c r="Q376" s="566">
        <v>0</v>
      </c>
    </row>
    <row r="377" spans="1:17" x14ac:dyDescent="0.25">
      <c r="A377" s="567">
        <f t="shared" si="17"/>
        <v>55549</v>
      </c>
      <c r="B377" s="577" t="str">
        <f t="shared" si="18"/>
        <v>Munson</v>
      </c>
      <c r="C377" s="591">
        <v>10</v>
      </c>
      <c r="D377" s="592">
        <v>1.4250538713644647</v>
      </c>
      <c r="E377" s="592">
        <v>19.680731928942453</v>
      </c>
      <c r="F377" s="592">
        <v>1.9680731928942452</v>
      </c>
      <c r="G377" s="592">
        <v>1.4250538713644647</v>
      </c>
      <c r="H377" s="592">
        <v>0.93655155451612226</v>
      </c>
      <c r="I377" s="592">
        <v>10.317766823071246</v>
      </c>
      <c r="J377" s="592">
        <v>1.1607488265218857</v>
      </c>
      <c r="K377" s="484">
        <v>42.771208245829534</v>
      </c>
      <c r="L377" s="563">
        <f t="shared" si="16"/>
        <v>0</v>
      </c>
      <c r="M377" s="563">
        <v>0</v>
      </c>
      <c r="N377" s="563">
        <v>0</v>
      </c>
      <c r="O377" s="584">
        <v>0</v>
      </c>
      <c r="P377" s="584">
        <v>0</v>
      </c>
      <c r="Q377" s="574">
        <v>0</v>
      </c>
    </row>
    <row r="378" spans="1:17" x14ac:dyDescent="0.25">
      <c r="A378" s="575">
        <f t="shared" si="17"/>
        <v>55578</v>
      </c>
      <c r="B378" s="83" t="str">
        <f t="shared" si="18"/>
        <v>Munson</v>
      </c>
      <c r="C378" s="588">
        <v>10</v>
      </c>
      <c r="D378" s="589">
        <v>1.3263567937544738</v>
      </c>
      <c r="E378" s="589">
        <v>18.318124677785391</v>
      </c>
      <c r="F378" s="589">
        <v>1.8318124677785392</v>
      </c>
      <c r="G378" s="589">
        <v>1.3263567937544738</v>
      </c>
      <c r="H378" s="589">
        <v>0.87168740362962249</v>
      </c>
      <c r="I378" s="589">
        <v>9.603476111239523</v>
      </c>
      <c r="J378" s="589">
        <v>1.080391097326511</v>
      </c>
      <c r="K378" s="590">
        <v>39.999584789778055</v>
      </c>
      <c r="L378" s="571">
        <f t="shared" si="16"/>
        <v>0</v>
      </c>
      <c r="M378" s="571">
        <v>0</v>
      </c>
      <c r="N378" s="571">
        <v>0</v>
      </c>
      <c r="O378" s="582">
        <v>0</v>
      </c>
      <c r="P378" s="582">
        <v>0</v>
      </c>
      <c r="Q378" s="566">
        <v>0</v>
      </c>
    </row>
    <row r="379" spans="1:17" x14ac:dyDescent="0.25">
      <c r="A379" s="567">
        <f t="shared" si="17"/>
        <v>55609</v>
      </c>
      <c r="B379" s="577" t="str">
        <f t="shared" si="18"/>
        <v>Munson</v>
      </c>
      <c r="C379" s="591">
        <v>10</v>
      </c>
      <c r="D379" s="592">
        <v>1.4106425081036731</v>
      </c>
      <c r="E379" s="592">
        <v>19.482661743059701</v>
      </c>
      <c r="F379" s="592">
        <v>1.9482661743059699</v>
      </c>
      <c r="G379" s="592">
        <v>1.4106425081036731</v>
      </c>
      <c r="H379" s="592">
        <v>0.92708036053077658</v>
      </c>
      <c r="I379" s="592">
        <v>10.214067589338356</v>
      </c>
      <c r="J379" s="592">
        <v>1.1490826090245314</v>
      </c>
      <c r="K379" s="484">
        <v>42.745213944560604</v>
      </c>
      <c r="L379" s="563">
        <f t="shared" si="16"/>
        <v>0</v>
      </c>
      <c r="M379" s="563">
        <v>0</v>
      </c>
      <c r="N379" s="563">
        <v>0</v>
      </c>
      <c r="O379" s="584">
        <v>0</v>
      </c>
      <c r="P379" s="584">
        <v>0</v>
      </c>
      <c r="Q379" s="574">
        <v>0</v>
      </c>
    </row>
    <row r="380" spans="1:17" x14ac:dyDescent="0.25">
      <c r="A380" s="575">
        <f t="shared" si="17"/>
        <v>55639</v>
      </c>
      <c r="B380" s="83" t="str">
        <f t="shared" si="18"/>
        <v>Munson</v>
      </c>
      <c r="C380" s="588">
        <v>10</v>
      </c>
      <c r="D380" s="589">
        <v>1.3581025107475766</v>
      </c>
      <c r="E380" s="589">
        <v>18.757490441310882</v>
      </c>
      <c r="F380" s="589">
        <v>1.8757490441310884</v>
      </c>
      <c r="G380" s="589">
        <v>1.3581025107475766</v>
      </c>
      <c r="H380" s="589">
        <v>0.89255083323502826</v>
      </c>
      <c r="I380" s="589">
        <v>9.8339526873992043</v>
      </c>
      <c r="J380" s="589">
        <v>1.1063197228774946</v>
      </c>
      <c r="K380" s="590">
        <v>41.353853769553339</v>
      </c>
      <c r="L380" s="571">
        <f t="shared" si="16"/>
        <v>0</v>
      </c>
      <c r="M380" s="571">
        <v>0</v>
      </c>
      <c r="N380" s="571">
        <v>0</v>
      </c>
      <c r="O380" s="582">
        <v>0</v>
      </c>
      <c r="P380" s="582">
        <v>0</v>
      </c>
      <c r="Q380" s="566">
        <v>0</v>
      </c>
    </row>
    <row r="381" spans="1:17" x14ac:dyDescent="0.25">
      <c r="A381" s="567">
        <f t="shared" si="17"/>
        <v>55670</v>
      </c>
      <c r="B381" s="577" t="str">
        <f t="shared" si="18"/>
        <v>Munson</v>
      </c>
      <c r="C381" s="591">
        <v>10</v>
      </c>
      <c r="D381" s="592">
        <v>1.3961403508107437</v>
      </c>
      <c r="E381" s="592">
        <v>19.283333748756171</v>
      </c>
      <c r="F381" s="592">
        <v>1.9283333748756171</v>
      </c>
      <c r="G381" s="592">
        <v>1.3961403508107437</v>
      </c>
      <c r="H381" s="592">
        <v>0.91754946251928382</v>
      </c>
      <c r="I381" s="592">
        <v>10.109704216067463</v>
      </c>
      <c r="J381" s="592">
        <v>1.1373417326932151</v>
      </c>
      <c r="K381" s="484">
        <v>42.71948415387304</v>
      </c>
      <c r="L381" s="563">
        <f t="shared" si="16"/>
        <v>0</v>
      </c>
      <c r="M381" s="563">
        <v>0</v>
      </c>
      <c r="N381" s="563">
        <v>0</v>
      </c>
      <c r="O381" s="584">
        <v>0</v>
      </c>
      <c r="P381" s="584">
        <v>0</v>
      </c>
      <c r="Q381" s="574">
        <v>0</v>
      </c>
    </row>
    <row r="382" spans="1:17" x14ac:dyDescent="0.25">
      <c r="A382" s="575">
        <f t="shared" si="17"/>
        <v>55700</v>
      </c>
      <c r="B382" s="83" t="str">
        <f t="shared" si="18"/>
        <v>Munson</v>
      </c>
      <c r="C382" s="588">
        <v>10</v>
      </c>
      <c r="D382" s="589">
        <v>1.3441404926476341</v>
      </c>
      <c r="E382" s="589">
        <v>18.565581684227059</v>
      </c>
      <c r="F382" s="589">
        <v>1.8565581684227059</v>
      </c>
      <c r="G382" s="589">
        <v>1.3441404926476341</v>
      </c>
      <c r="H382" s="589">
        <v>0.88337494043003473</v>
      </c>
      <c r="I382" s="589">
        <v>9.7334725613228592</v>
      </c>
      <c r="J382" s="589">
        <v>1.0950156932905522</v>
      </c>
      <c r="K382" s="590">
        <v>41.329082298780747</v>
      </c>
      <c r="L382" s="571">
        <f t="shared" si="16"/>
        <v>0</v>
      </c>
      <c r="M382" s="571">
        <v>0</v>
      </c>
      <c r="N382" s="571">
        <v>0</v>
      </c>
      <c r="O382" s="582">
        <v>0</v>
      </c>
      <c r="P382" s="582">
        <v>0</v>
      </c>
      <c r="Q382" s="566">
        <v>0</v>
      </c>
    </row>
    <row r="383" spans="1:17" x14ac:dyDescent="0.25">
      <c r="A383" s="567">
        <f t="shared" si="17"/>
        <v>55731</v>
      </c>
      <c r="B383" s="577" t="str">
        <f t="shared" si="18"/>
        <v>Munson</v>
      </c>
      <c r="C383" s="591">
        <v>10</v>
      </c>
      <c r="D383" s="592">
        <v>1.3817872834288272</v>
      </c>
      <c r="E383" s="592">
        <v>19.086045040479593</v>
      </c>
      <c r="F383" s="592">
        <v>1.9086045040479593</v>
      </c>
      <c r="G383" s="592">
        <v>1.3817872834288272</v>
      </c>
      <c r="H383" s="592">
        <v>0.9081165724073077</v>
      </c>
      <c r="I383" s="592">
        <v>10.006405625691734</v>
      </c>
      <c r="J383" s="592">
        <v>1.1257206608325172</v>
      </c>
      <c r="K383" s="484">
        <v>42.69401874228528</v>
      </c>
      <c r="L383" s="563">
        <f t="shared" si="16"/>
        <v>0</v>
      </c>
      <c r="M383" s="563">
        <v>0</v>
      </c>
      <c r="N383" s="563">
        <v>0</v>
      </c>
      <c r="O383" s="584">
        <v>0</v>
      </c>
      <c r="P383" s="584">
        <v>0</v>
      </c>
      <c r="Q383" s="574">
        <v>0</v>
      </c>
    </row>
    <row r="384" spans="1:17" x14ac:dyDescent="0.25">
      <c r="A384" s="575">
        <f t="shared" si="17"/>
        <v>55762</v>
      </c>
      <c r="B384" s="83" t="str">
        <f t="shared" si="18"/>
        <v>Munson</v>
      </c>
      <c r="C384" s="588">
        <v>10</v>
      </c>
      <c r="D384" s="589">
        <v>1.3745497457025397</v>
      </c>
      <c r="E384" s="589">
        <v>18.986558388924873</v>
      </c>
      <c r="F384" s="589">
        <v>1.8986558388924875</v>
      </c>
      <c r="G384" s="589">
        <v>1.3745497457025397</v>
      </c>
      <c r="H384" s="589">
        <v>0.90336002788746927</v>
      </c>
      <c r="I384" s="589">
        <v>9.9543133588673243</v>
      </c>
      <c r="J384" s="589">
        <v>1.1198602877806625</v>
      </c>
      <c r="K384" s="590">
        <v>42.68138457687278</v>
      </c>
      <c r="L384" s="571">
        <f t="shared" si="16"/>
        <v>0</v>
      </c>
      <c r="M384" s="571">
        <v>0</v>
      </c>
      <c r="N384" s="571">
        <v>0</v>
      </c>
      <c r="O384" s="582">
        <v>0</v>
      </c>
      <c r="P384" s="582">
        <v>0</v>
      </c>
      <c r="Q384" s="566">
        <v>0</v>
      </c>
    </row>
    <row r="385" spans="1:17" x14ac:dyDescent="0.25">
      <c r="A385" s="567">
        <f t="shared" si="17"/>
        <v>55792</v>
      </c>
      <c r="B385" s="577" t="str">
        <f t="shared" si="18"/>
        <v>Munson</v>
      </c>
      <c r="C385" s="591">
        <v>10</v>
      </c>
      <c r="D385" s="592">
        <v>1.3233540390718608</v>
      </c>
      <c r="E385" s="592">
        <v>18.279852674865108</v>
      </c>
      <c r="F385" s="592">
        <v>1.8279852674865109</v>
      </c>
      <c r="G385" s="592">
        <v>1.3233540390718608</v>
      </c>
      <c r="H385" s="592">
        <v>0.86971398126946142</v>
      </c>
      <c r="I385" s="592">
        <v>9.583863621445067</v>
      </c>
      <c r="J385" s="592">
        <v>1.0781846753473137</v>
      </c>
      <c r="K385" s="484">
        <v>41.292402894371435</v>
      </c>
      <c r="L385" s="563">
        <f t="shared" si="16"/>
        <v>0</v>
      </c>
      <c r="M385" s="563">
        <v>0</v>
      </c>
      <c r="N385" s="563">
        <v>0</v>
      </c>
      <c r="O385" s="584">
        <v>0</v>
      </c>
      <c r="P385" s="584">
        <v>0</v>
      </c>
      <c r="Q385" s="574">
        <v>0</v>
      </c>
    </row>
    <row r="386" spans="1:17" x14ac:dyDescent="0.25">
      <c r="A386" s="575">
        <f t="shared" si="17"/>
        <v>55823</v>
      </c>
      <c r="B386" s="83" t="str">
        <f t="shared" si="18"/>
        <v>Munson</v>
      </c>
      <c r="C386" s="588">
        <v>10</v>
      </c>
      <c r="D386" s="589">
        <v>1.3604186412555224</v>
      </c>
      <c r="E386" s="589">
        <v>18.792305932679181</v>
      </c>
      <c r="F386" s="589">
        <v>1.8792305932679183</v>
      </c>
      <c r="G386" s="589">
        <v>1.3604186412555224</v>
      </c>
      <c r="H386" s="589">
        <v>0.89407300738331408</v>
      </c>
      <c r="I386" s="589">
        <v>9.8526006526662631</v>
      </c>
      <c r="J386" s="589">
        <v>1.1084175869630777</v>
      </c>
      <c r="K386" s="590">
        <v>42.656310110569002</v>
      </c>
      <c r="L386" s="571">
        <f t="shared" ref="L386:L449" si="19">+P386+O386</f>
        <v>0</v>
      </c>
      <c r="M386" s="571">
        <v>0</v>
      </c>
      <c r="N386" s="571">
        <v>0</v>
      </c>
      <c r="O386" s="582">
        <v>0</v>
      </c>
      <c r="P386" s="582">
        <v>0</v>
      </c>
      <c r="Q386" s="566">
        <v>0</v>
      </c>
    </row>
    <row r="387" spans="1:17" x14ac:dyDescent="0.25">
      <c r="A387" s="567">
        <f t="shared" ref="A387:A450" si="20">+EOMONTH(A386,1)</f>
        <v>55853</v>
      </c>
      <c r="B387" s="577" t="str">
        <f t="shared" si="18"/>
        <v>Munson</v>
      </c>
      <c r="C387" s="591">
        <v>10</v>
      </c>
      <c r="D387" s="592">
        <v>1.30974925379246</v>
      </c>
      <c r="E387" s="592">
        <v>18.092830538541488</v>
      </c>
      <c r="F387" s="592">
        <v>1.8092830538541491</v>
      </c>
      <c r="G387" s="592">
        <v>1.30974925379246</v>
      </c>
      <c r="H387" s="592">
        <v>0.86077287417840032</v>
      </c>
      <c r="I387" s="592">
        <v>9.4859356891394757</v>
      </c>
      <c r="J387" s="592">
        <v>1.0671677776242994</v>
      </c>
      <c r="K387" s="484">
        <v>41.26826156616211</v>
      </c>
      <c r="L387" s="563">
        <f t="shared" si="19"/>
        <v>0</v>
      </c>
      <c r="M387" s="563">
        <v>0</v>
      </c>
      <c r="N387" s="563">
        <v>0</v>
      </c>
      <c r="O387" s="584">
        <v>0</v>
      </c>
      <c r="P387" s="584">
        <v>0</v>
      </c>
      <c r="Q387" s="574">
        <v>0</v>
      </c>
    </row>
    <row r="388" spans="1:17" x14ac:dyDescent="0.25">
      <c r="A388" s="575">
        <f t="shared" si="20"/>
        <v>55884</v>
      </c>
      <c r="B388" s="83" t="str">
        <f t="shared" si="18"/>
        <v>Munson</v>
      </c>
      <c r="C388" s="588">
        <v>10</v>
      </c>
      <c r="D388" s="589">
        <v>1.3464328120985152</v>
      </c>
      <c r="E388" s="589">
        <v>18.600040836819172</v>
      </c>
      <c r="F388" s="589">
        <v>1.8600040836819172</v>
      </c>
      <c r="G388" s="589">
        <v>1.3464328120985152</v>
      </c>
      <c r="H388" s="589">
        <v>0.88488145353414749</v>
      </c>
      <c r="I388" s="589">
        <v>9.7519257250425415</v>
      </c>
      <c r="J388" s="589">
        <v>1.0970916597206624</v>
      </c>
      <c r="K388" s="590">
        <v>42.63149364145179</v>
      </c>
      <c r="L388" s="571">
        <f t="shared" si="19"/>
        <v>0</v>
      </c>
      <c r="M388" s="571">
        <v>0</v>
      </c>
      <c r="N388" s="571">
        <v>0</v>
      </c>
      <c r="O388" s="582">
        <v>0</v>
      </c>
      <c r="P388" s="582">
        <v>0</v>
      </c>
      <c r="Q388" s="566">
        <v>0</v>
      </c>
    </row>
    <row r="389" spans="1:17" x14ac:dyDescent="0.25">
      <c r="A389" s="567">
        <f t="shared" si="20"/>
        <v>55915</v>
      </c>
      <c r="B389" s="577" t="str">
        <f t="shared" si="18"/>
        <v>Munson</v>
      </c>
      <c r="C389" s="591">
        <v>10</v>
      </c>
      <c r="D389" s="592">
        <v>1.3393804543363135</v>
      </c>
      <c r="E389" s="592">
        <v>18.50308743957773</v>
      </c>
      <c r="F389" s="592">
        <v>1.850308743957773</v>
      </c>
      <c r="G389" s="592">
        <v>1.3393804543363135</v>
      </c>
      <c r="H389" s="592">
        <v>0.88024662712850665</v>
      </c>
      <c r="I389" s="592">
        <v>9.701156362099967</v>
      </c>
      <c r="J389" s="592">
        <v>1.0913801386557211</v>
      </c>
      <c r="K389" s="484">
        <v>42.619181929538122</v>
      </c>
      <c r="L389" s="563">
        <f t="shared" si="19"/>
        <v>0</v>
      </c>
      <c r="M389" s="563">
        <v>0</v>
      </c>
      <c r="N389" s="563">
        <v>0</v>
      </c>
      <c r="O389" s="584">
        <v>0</v>
      </c>
      <c r="P389" s="584">
        <v>0</v>
      </c>
      <c r="Q389" s="574">
        <v>0</v>
      </c>
    </row>
    <row r="390" spans="1:17" x14ac:dyDescent="0.25">
      <c r="A390" s="575">
        <f t="shared" si="20"/>
        <v>55943</v>
      </c>
      <c r="B390" s="83" t="str">
        <f t="shared" si="18"/>
        <v>Munson</v>
      </c>
      <c r="C390" s="588">
        <v>10</v>
      </c>
      <c r="D390" s="589">
        <v>1.2037320685628883</v>
      </c>
      <c r="E390" s="589">
        <v>16.629552971290831</v>
      </c>
      <c r="F390" s="589">
        <v>1.6629552971290833</v>
      </c>
      <c r="G390" s="589">
        <v>1.2037320685628883</v>
      </c>
      <c r="H390" s="589">
        <v>0.79109792233395282</v>
      </c>
      <c r="I390" s="589">
        <v>8.7189200244810596</v>
      </c>
      <c r="J390" s="589">
        <v>0.98087851922009406</v>
      </c>
      <c r="K390" s="590">
        <v>38.48368032776682</v>
      </c>
      <c r="L390" s="571">
        <f t="shared" si="19"/>
        <v>0</v>
      </c>
      <c r="M390" s="571">
        <v>0</v>
      </c>
      <c r="N390" s="571">
        <v>0</v>
      </c>
      <c r="O390" s="582">
        <v>0</v>
      </c>
      <c r="P390" s="582">
        <v>0</v>
      </c>
      <c r="Q390" s="566">
        <v>0</v>
      </c>
    </row>
    <row r="391" spans="1:17" x14ac:dyDescent="0.25">
      <c r="A391" s="567">
        <f t="shared" si="20"/>
        <v>55974</v>
      </c>
      <c r="B391" s="577" t="str">
        <f t="shared" si="18"/>
        <v>Munson</v>
      </c>
      <c r="C391" s="591">
        <v>10</v>
      </c>
      <c r="D391" s="592">
        <v>1.3260601169383004</v>
      </c>
      <c r="E391" s="592">
        <v>18.319957226026748</v>
      </c>
      <c r="F391" s="592">
        <v>1.8319957226026751</v>
      </c>
      <c r="G391" s="592">
        <v>1.3260601169383004</v>
      </c>
      <c r="H391" s="592">
        <v>0.87149242459017773</v>
      </c>
      <c r="I391" s="592">
        <v>9.6052649914474433</v>
      </c>
      <c r="J391" s="592">
        <v>1.0805923484755136</v>
      </c>
      <c r="K391" s="484">
        <v>42.59474518931539</v>
      </c>
      <c r="L391" s="563">
        <f t="shared" si="19"/>
        <v>0</v>
      </c>
      <c r="M391" s="563">
        <v>0</v>
      </c>
      <c r="N391" s="563">
        <v>0</v>
      </c>
      <c r="O391" s="584">
        <v>0</v>
      </c>
      <c r="P391" s="584">
        <v>0</v>
      </c>
      <c r="Q391" s="574">
        <v>0</v>
      </c>
    </row>
    <row r="392" spans="1:17" x14ac:dyDescent="0.25">
      <c r="A392" s="575">
        <f t="shared" si="20"/>
        <v>56004</v>
      </c>
      <c r="B392" s="83" t="str">
        <f t="shared" si="18"/>
        <v>Munson</v>
      </c>
      <c r="C392" s="588">
        <v>10</v>
      </c>
      <c r="D392" s="589">
        <v>1.2766704277449987</v>
      </c>
      <c r="E392" s="589">
        <v>17.638063243859872</v>
      </c>
      <c r="F392" s="589">
        <v>1.7638063243859874</v>
      </c>
      <c r="G392" s="589">
        <v>1.2766704277449987</v>
      </c>
      <c r="H392" s="589">
        <v>0.83903330125294451</v>
      </c>
      <c r="I392" s="589">
        <v>9.2478030703853662</v>
      </c>
      <c r="J392" s="589">
        <v>1.0403778714804361</v>
      </c>
      <c r="K392" s="590">
        <v>41.20898837817343</v>
      </c>
      <c r="L392" s="571">
        <f t="shared" si="19"/>
        <v>0</v>
      </c>
      <c r="M392" s="571">
        <v>0</v>
      </c>
      <c r="N392" s="571">
        <v>0</v>
      </c>
      <c r="O392" s="582">
        <v>0</v>
      </c>
      <c r="P392" s="582">
        <v>0</v>
      </c>
      <c r="Q392" s="566">
        <v>0</v>
      </c>
    </row>
    <row r="393" spans="1:17" x14ac:dyDescent="0.25">
      <c r="A393" s="567">
        <f t="shared" si="20"/>
        <v>56035</v>
      </c>
      <c r="B393" s="577" t="str">
        <f t="shared" si="18"/>
        <v>Munson</v>
      </c>
      <c r="C393" s="591">
        <v>10</v>
      </c>
      <c r="D393" s="592">
        <v>1.3124275117350692</v>
      </c>
      <c r="E393" s="592">
        <v>18.132524643104698</v>
      </c>
      <c r="F393" s="592">
        <v>1.8132524643104697</v>
      </c>
      <c r="G393" s="592">
        <v>1.3124275117350692</v>
      </c>
      <c r="H393" s="592">
        <v>0.862533035622014</v>
      </c>
      <c r="I393" s="592">
        <v>9.5071143642424119</v>
      </c>
      <c r="J393" s="592">
        <v>1.0695503960660326</v>
      </c>
      <c r="K393" s="484">
        <v>42.570560742001781</v>
      </c>
      <c r="L393" s="563">
        <f t="shared" si="19"/>
        <v>0</v>
      </c>
      <c r="M393" s="563">
        <v>0</v>
      </c>
      <c r="N393" s="563">
        <v>0</v>
      </c>
      <c r="O393" s="584">
        <v>0</v>
      </c>
      <c r="P393" s="584">
        <v>0</v>
      </c>
      <c r="Q393" s="574">
        <v>0</v>
      </c>
    </row>
    <row r="394" spans="1:17" x14ac:dyDescent="0.25">
      <c r="A394" s="575">
        <f t="shared" si="20"/>
        <v>56065</v>
      </c>
      <c r="B394" s="83" t="str">
        <f t="shared" si="18"/>
        <v>Munson</v>
      </c>
      <c r="C394" s="588">
        <v>10</v>
      </c>
      <c r="D394" s="589">
        <v>1.2635455748869824</v>
      </c>
      <c r="E394" s="589">
        <v>17.457607137427381</v>
      </c>
      <c r="F394" s="589">
        <v>1.7457607137427382</v>
      </c>
      <c r="G394" s="589">
        <v>1.2635455748869824</v>
      </c>
      <c r="H394" s="589">
        <v>0.83040760396268321</v>
      </c>
      <c r="I394" s="589">
        <v>9.1533041259100969</v>
      </c>
      <c r="J394" s="589">
        <v>1.0297467580087811</v>
      </c>
      <c r="K394" s="590">
        <v>41.185702740518671</v>
      </c>
      <c r="L394" s="571">
        <f t="shared" si="19"/>
        <v>0</v>
      </c>
      <c r="M394" s="571">
        <v>0</v>
      </c>
      <c r="N394" s="571">
        <v>0</v>
      </c>
      <c r="O394" s="582">
        <v>0</v>
      </c>
      <c r="P394" s="582">
        <v>0</v>
      </c>
      <c r="Q394" s="566">
        <v>0</v>
      </c>
    </row>
    <row r="395" spans="1:17" x14ac:dyDescent="0.25">
      <c r="A395" s="567">
        <f t="shared" si="20"/>
        <v>56096</v>
      </c>
      <c r="B395" s="577" t="str">
        <f t="shared" si="18"/>
        <v>Munson</v>
      </c>
      <c r="C395" s="591">
        <v>10</v>
      </c>
      <c r="D395" s="592">
        <v>1.2989350569836779</v>
      </c>
      <c r="E395" s="592">
        <v>17.947009649362361</v>
      </c>
      <c r="F395" s="592">
        <v>1.7947009649362362</v>
      </c>
      <c r="G395" s="592">
        <v>1.2989350569836779</v>
      </c>
      <c r="H395" s="592">
        <v>0.85366573216177088</v>
      </c>
      <c r="I395" s="592">
        <v>9.4099651807915485</v>
      </c>
      <c r="J395" s="592">
        <v>1.0586210927952957</v>
      </c>
      <c r="K395" s="484">
        <v>42.546623368790272</v>
      </c>
      <c r="L395" s="563">
        <f t="shared" si="19"/>
        <v>0</v>
      </c>
      <c r="M395" s="563">
        <v>0</v>
      </c>
      <c r="N395" s="563">
        <v>0</v>
      </c>
      <c r="O395" s="584">
        <v>0</v>
      </c>
      <c r="P395" s="584">
        <v>0</v>
      </c>
      <c r="Q395" s="574">
        <v>0</v>
      </c>
    </row>
    <row r="396" spans="1:17" x14ac:dyDescent="0.25">
      <c r="A396" s="575">
        <f t="shared" si="20"/>
        <v>56127</v>
      </c>
      <c r="B396" s="83" t="str">
        <f t="shared" si="18"/>
        <v>Munson</v>
      </c>
      <c r="C396" s="588">
        <v>10</v>
      </c>
      <c r="D396" s="589">
        <v>1.2921314833860107</v>
      </c>
      <c r="E396" s="589">
        <v>17.853460122426458</v>
      </c>
      <c r="F396" s="589">
        <v>1.7853460122426459</v>
      </c>
      <c r="G396" s="589">
        <v>1.2921314833860107</v>
      </c>
      <c r="H396" s="589">
        <v>0.84919437940704734</v>
      </c>
      <c r="I396" s="589">
        <v>9.3609739084536354</v>
      </c>
      <c r="J396" s="589">
        <v>1.0531095827882564</v>
      </c>
      <c r="K396" s="590">
        <v>42.534747619428131</v>
      </c>
      <c r="L396" s="571">
        <f t="shared" si="19"/>
        <v>0</v>
      </c>
      <c r="M396" s="571">
        <v>0</v>
      </c>
      <c r="N396" s="571">
        <v>0</v>
      </c>
      <c r="O396" s="582">
        <v>0</v>
      </c>
      <c r="P396" s="582">
        <v>0</v>
      </c>
      <c r="Q396" s="566">
        <v>0</v>
      </c>
    </row>
    <row r="397" spans="1:17" x14ac:dyDescent="0.25">
      <c r="A397" s="567">
        <f t="shared" si="20"/>
        <v>56157</v>
      </c>
      <c r="B397" s="577" t="str">
        <f t="shared" si="18"/>
        <v>Munson</v>
      </c>
      <c r="C397" s="591">
        <v>10</v>
      </c>
      <c r="D397" s="592">
        <v>1.2440054809926548</v>
      </c>
      <c r="E397" s="592">
        <v>17.188929749633122</v>
      </c>
      <c r="F397" s="592">
        <v>1.7188929749633122</v>
      </c>
      <c r="G397" s="592">
        <v>1.2440054809926548</v>
      </c>
      <c r="H397" s="592">
        <v>0.81756575874476656</v>
      </c>
      <c r="I397" s="592">
        <v>9.012601643690358</v>
      </c>
      <c r="J397" s="592">
        <v>1.0139177107567721</v>
      </c>
      <c r="K397" s="484">
        <v>41.151224161449228</v>
      </c>
      <c r="L397" s="563">
        <f t="shared" si="19"/>
        <v>0</v>
      </c>
      <c r="M397" s="563">
        <v>0</v>
      </c>
      <c r="N397" s="563">
        <v>0</v>
      </c>
      <c r="O397" s="584">
        <v>0</v>
      </c>
      <c r="P397" s="584">
        <v>0</v>
      </c>
      <c r="Q397" s="574">
        <v>0</v>
      </c>
    </row>
    <row r="398" spans="1:17" x14ac:dyDescent="0.25">
      <c r="A398" s="575">
        <f t="shared" si="20"/>
        <v>56188</v>
      </c>
      <c r="B398" s="83" t="str">
        <f t="shared" si="18"/>
        <v>Munson</v>
      </c>
      <c r="C398" s="588">
        <v>10</v>
      </c>
      <c r="D398" s="589">
        <v>1.2788476826302075</v>
      </c>
      <c r="E398" s="589">
        <v>17.670800188666142</v>
      </c>
      <c r="F398" s="589">
        <v>1.7670800188666143</v>
      </c>
      <c r="G398" s="589">
        <v>1.2788476826302075</v>
      </c>
      <c r="H398" s="589">
        <v>0.84046421717938213</v>
      </c>
      <c r="I398" s="589">
        <v>9.2653162973181455</v>
      </c>
      <c r="J398" s="589">
        <v>1.0423480894787784</v>
      </c>
      <c r="K398" s="590">
        <v>42.511176563990752</v>
      </c>
      <c r="L398" s="571">
        <f t="shared" si="19"/>
        <v>0</v>
      </c>
      <c r="M398" s="571">
        <v>0</v>
      </c>
      <c r="N398" s="571">
        <v>0</v>
      </c>
      <c r="O398" s="582">
        <v>0</v>
      </c>
      <c r="P398" s="582">
        <v>0</v>
      </c>
      <c r="Q398" s="566">
        <v>0</v>
      </c>
    </row>
    <row r="399" spans="1:17" x14ac:dyDescent="0.25">
      <c r="A399" s="567">
        <f t="shared" si="20"/>
        <v>56218</v>
      </c>
      <c r="B399" s="577" t="str">
        <f t="shared" si="18"/>
        <v>Munson</v>
      </c>
      <c r="C399" s="591">
        <v>10</v>
      </c>
      <c r="D399" s="592">
        <v>1.2312164412079651</v>
      </c>
      <c r="E399" s="592">
        <v>17.013068648911734</v>
      </c>
      <c r="F399" s="592">
        <v>1.7013068648911733</v>
      </c>
      <c r="G399" s="592">
        <v>1.2312164412079651</v>
      </c>
      <c r="H399" s="592">
        <v>0.80916077438892897</v>
      </c>
      <c r="I399" s="592">
        <v>8.9205032160454838</v>
      </c>
      <c r="J399" s="592">
        <v>1.0035566256634052</v>
      </c>
      <c r="K399" s="484">
        <v>41.128531874355517</v>
      </c>
      <c r="L399" s="563">
        <f t="shared" si="19"/>
        <v>0</v>
      </c>
      <c r="M399" s="563">
        <v>0</v>
      </c>
      <c r="N399" s="563">
        <v>0</v>
      </c>
      <c r="O399" s="584">
        <v>0</v>
      </c>
      <c r="P399" s="584">
        <v>0</v>
      </c>
      <c r="Q399" s="574">
        <v>0</v>
      </c>
    </row>
    <row r="400" spans="1:17" x14ac:dyDescent="0.25">
      <c r="A400" s="575">
        <f t="shared" si="20"/>
        <v>56249</v>
      </c>
      <c r="B400" s="83" t="str">
        <f t="shared" si="18"/>
        <v>Munson</v>
      </c>
      <c r="C400" s="588">
        <v>10</v>
      </c>
      <c r="D400" s="589">
        <v>1.2657004464307455</v>
      </c>
      <c r="E400" s="589">
        <v>17.490009017110292</v>
      </c>
      <c r="F400" s="589">
        <v>1.7490009017110295</v>
      </c>
      <c r="G400" s="589">
        <v>1.2657004464307455</v>
      </c>
      <c r="H400" s="589">
        <v>0.8318238054253948</v>
      </c>
      <c r="I400" s="589">
        <v>9.1706347953434229</v>
      </c>
      <c r="J400" s="589">
        <v>1.0316964117148597</v>
      </c>
      <c r="K400" s="590">
        <v>42.487848800031763</v>
      </c>
      <c r="L400" s="571">
        <f t="shared" si="19"/>
        <v>0</v>
      </c>
      <c r="M400" s="571">
        <v>0</v>
      </c>
      <c r="N400" s="571">
        <v>0</v>
      </c>
      <c r="O400" s="582">
        <v>0</v>
      </c>
      <c r="P400" s="582">
        <v>0</v>
      </c>
      <c r="Q400" s="566">
        <v>0</v>
      </c>
    </row>
    <row r="401" spans="1:17" x14ac:dyDescent="0.25">
      <c r="A401" s="567">
        <f t="shared" si="20"/>
        <v>56280</v>
      </c>
      <c r="B401" s="577" t="str">
        <f t="shared" si="18"/>
        <v>Munson</v>
      </c>
      <c r="C401" s="591">
        <v>10</v>
      </c>
      <c r="D401" s="592">
        <v>1.2590709493715282</v>
      </c>
      <c r="E401" s="592">
        <v>17.398841569392431</v>
      </c>
      <c r="F401" s="592">
        <v>1.7398841569392434</v>
      </c>
      <c r="G401" s="592">
        <v>1.2590709493715282</v>
      </c>
      <c r="H401" s="592">
        <v>0.82746685830979694</v>
      </c>
      <c r="I401" s="592">
        <v>9.1228878041217278</v>
      </c>
      <c r="J401" s="592">
        <v>1.0263249337128544</v>
      </c>
      <c r="K401" s="484">
        <v>42.476275296462219</v>
      </c>
      <c r="L401" s="563">
        <f t="shared" si="19"/>
        <v>0</v>
      </c>
      <c r="M401" s="563">
        <v>0</v>
      </c>
      <c r="N401" s="563">
        <v>0</v>
      </c>
      <c r="O401" s="584">
        <v>0</v>
      </c>
      <c r="P401" s="584">
        <v>0</v>
      </c>
      <c r="Q401" s="574">
        <v>0</v>
      </c>
    </row>
    <row r="402" spans="1:17" x14ac:dyDescent="0.25">
      <c r="A402" s="575">
        <f t="shared" si="20"/>
        <v>56308</v>
      </c>
      <c r="B402" s="83" t="str">
        <f t="shared" si="18"/>
        <v>Munson</v>
      </c>
      <c r="C402" s="588">
        <v>10</v>
      </c>
      <c r="D402" s="589">
        <v>1.1315560664240272</v>
      </c>
      <c r="E402" s="589">
        <v>15.637117663220689</v>
      </c>
      <c r="F402" s="589">
        <v>1.563711766322069</v>
      </c>
      <c r="G402" s="589">
        <v>1.1315560664240272</v>
      </c>
      <c r="H402" s="589">
        <v>0.74366353047445077</v>
      </c>
      <c r="I402" s="589">
        <v>8.1991974749021459</v>
      </c>
      <c r="J402" s="589">
        <v>0.92240971801294092</v>
      </c>
      <c r="K402" s="590">
        <v>38.355267497614811</v>
      </c>
      <c r="L402" s="571">
        <f t="shared" si="19"/>
        <v>0</v>
      </c>
      <c r="M402" s="571">
        <v>0</v>
      </c>
      <c r="N402" s="571">
        <v>0</v>
      </c>
      <c r="O402" s="582">
        <v>0</v>
      </c>
      <c r="P402" s="582">
        <v>0</v>
      </c>
      <c r="Q402" s="566">
        <v>0</v>
      </c>
    </row>
    <row r="403" spans="1:17" x14ac:dyDescent="0.25">
      <c r="A403" s="567">
        <f t="shared" si="20"/>
        <v>56339</v>
      </c>
      <c r="B403" s="577" t="str">
        <f t="shared" ref="B403:B466" si="21">+B402</f>
        <v>Munson</v>
      </c>
      <c r="C403" s="591">
        <v>10</v>
      </c>
      <c r="D403" s="592">
        <v>1.2465493019193894</v>
      </c>
      <c r="E403" s="592">
        <v>17.226640135942912</v>
      </c>
      <c r="F403" s="592">
        <v>1.7226640135942912</v>
      </c>
      <c r="G403" s="592">
        <v>1.2465493019193894</v>
      </c>
      <c r="H403" s="592">
        <v>0.81923758972905025</v>
      </c>
      <c r="I403" s="592">
        <v>9.0327052535326491</v>
      </c>
      <c r="J403" s="592">
        <v>1.0161793776040344</v>
      </c>
      <c r="K403" s="484">
        <v>42.453305415228797</v>
      </c>
      <c r="L403" s="563">
        <f t="shared" si="19"/>
        <v>0</v>
      </c>
      <c r="M403" s="563">
        <v>0</v>
      </c>
      <c r="N403" s="563">
        <v>0</v>
      </c>
      <c r="O403" s="584">
        <v>0</v>
      </c>
      <c r="P403" s="584">
        <v>0</v>
      </c>
      <c r="Q403" s="574">
        <v>0</v>
      </c>
    </row>
    <row r="404" spans="1:17" x14ac:dyDescent="0.25">
      <c r="A404" s="575">
        <f t="shared" si="20"/>
        <v>56369</v>
      </c>
      <c r="B404" s="83" t="str">
        <f t="shared" si="21"/>
        <v>Munson</v>
      </c>
      <c r="C404" s="588">
        <v>10</v>
      </c>
      <c r="D404" s="589">
        <v>1.2001210278166206</v>
      </c>
      <c r="E404" s="589">
        <v>16.5854407942949</v>
      </c>
      <c r="F404" s="589">
        <v>1.6585440794294901</v>
      </c>
      <c r="G404" s="589">
        <v>1.2001210278166206</v>
      </c>
      <c r="H404" s="589">
        <v>0.78872471887689632</v>
      </c>
      <c r="I404" s="589">
        <v>8.6965478511155521</v>
      </c>
      <c r="J404" s="589">
        <v>0.97836164218623078</v>
      </c>
      <c r="K404" s="590">
        <v>41.072815031252418</v>
      </c>
      <c r="L404" s="571">
        <f t="shared" si="19"/>
        <v>0</v>
      </c>
      <c r="M404" s="571">
        <v>0</v>
      </c>
      <c r="N404" s="571">
        <v>0</v>
      </c>
      <c r="O404" s="582">
        <v>0</v>
      </c>
      <c r="P404" s="582">
        <v>0</v>
      </c>
      <c r="Q404" s="566">
        <v>0</v>
      </c>
    </row>
    <row r="405" spans="1:17" x14ac:dyDescent="0.25">
      <c r="A405" s="567">
        <f t="shared" si="20"/>
        <v>56400</v>
      </c>
      <c r="B405" s="577" t="str">
        <f t="shared" si="21"/>
        <v>Munson</v>
      </c>
      <c r="C405" s="591">
        <v>10</v>
      </c>
      <c r="D405" s="592">
        <v>1.233734110298534</v>
      </c>
      <c r="E405" s="592">
        <v>17.050393091011742</v>
      </c>
      <c r="F405" s="592">
        <v>1.7050393091011742</v>
      </c>
      <c r="G405" s="592">
        <v>1.233734110298534</v>
      </c>
      <c r="H405" s="592">
        <v>0.81081537341036536</v>
      </c>
      <c r="I405" s="592">
        <v>8.940397873127333</v>
      </c>
      <c r="J405" s="592">
        <v>1.0057948042720544</v>
      </c>
      <c r="K405" s="484">
        <v>42.430571300682274</v>
      </c>
      <c r="L405" s="563">
        <f t="shared" si="19"/>
        <v>0</v>
      </c>
      <c r="M405" s="563">
        <v>0</v>
      </c>
      <c r="N405" s="563">
        <v>0</v>
      </c>
      <c r="O405" s="584">
        <v>0</v>
      </c>
      <c r="P405" s="584">
        <v>0</v>
      </c>
      <c r="Q405" s="574">
        <v>0</v>
      </c>
    </row>
    <row r="406" spans="1:17" x14ac:dyDescent="0.25">
      <c r="A406" s="575">
        <f t="shared" si="20"/>
        <v>56430</v>
      </c>
      <c r="B406" s="83" t="str">
        <f t="shared" si="21"/>
        <v>Munson</v>
      </c>
      <c r="C406" s="588">
        <v>10</v>
      </c>
      <c r="D406" s="589">
        <v>1.1877831436142554</v>
      </c>
      <c r="E406" s="589">
        <v>16.415753887337818</v>
      </c>
      <c r="F406" s="589">
        <v>1.6415753887337818</v>
      </c>
      <c r="G406" s="589">
        <v>1.1877831436142554</v>
      </c>
      <c r="H406" s="589">
        <v>0.78061620647772978</v>
      </c>
      <c r="I406" s="589">
        <v>8.6076750129033819</v>
      </c>
      <c r="J406" s="589">
        <v>0.96836345811012292</v>
      </c>
      <c r="K406" s="590">
        <v>41.050927176475525</v>
      </c>
      <c r="L406" s="571">
        <f t="shared" si="19"/>
        <v>0</v>
      </c>
      <c r="M406" s="571">
        <v>0</v>
      </c>
      <c r="N406" s="571">
        <v>0</v>
      </c>
      <c r="O406" s="582">
        <v>0</v>
      </c>
      <c r="P406" s="582">
        <v>0</v>
      </c>
      <c r="Q406" s="566">
        <v>0</v>
      </c>
    </row>
    <row r="407" spans="1:17" x14ac:dyDescent="0.25">
      <c r="A407" s="567">
        <f t="shared" si="20"/>
        <v>56461</v>
      </c>
      <c r="B407" s="577" t="str">
        <f t="shared" si="21"/>
        <v>Munson</v>
      </c>
      <c r="C407" s="591">
        <v>10</v>
      </c>
      <c r="D407" s="592">
        <v>1.2210506656820455</v>
      </c>
      <c r="E407" s="592">
        <v>16.875949200655292</v>
      </c>
      <c r="F407" s="592">
        <v>1.6875949200655291</v>
      </c>
      <c r="G407" s="592">
        <v>1.2210506656820455</v>
      </c>
      <c r="H407" s="592">
        <v>0.80247977708337082</v>
      </c>
      <c r="I407" s="592">
        <v>8.8490327369358432</v>
      </c>
      <c r="J407" s="592">
        <v>0.99551621958735093</v>
      </c>
      <c r="K407" s="484">
        <v>42.408070404102922</v>
      </c>
      <c r="L407" s="563">
        <f t="shared" si="19"/>
        <v>0</v>
      </c>
      <c r="M407" s="563">
        <v>0</v>
      </c>
      <c r="N407" s="563">
        <v>0</v>
      </c>
      <c r="O407" s="584">
        <v>0</v>
      </c>
      <c r="P407" s="584">
        <v>0</v>
      </c>
      <c r="Q407" s="574">
        <v>0</v>
      </c>
    </row>
    <row r="408" spans="1:17" x14ac:dyDescent="0.25">
      <c r="A408" s="575">
        <f t="shared" si="20"/>
        <v>56492</v>
      </c>
      <c r="B408" s="83" t="str">
        <f t="shared" si="21"/>
        <v>Munson</v>
      </c>
      <c r="C408" s="588">
        <v>10</v>
      </c>
      <c r="D408" s="589">
        <v>1.2146550356418018</v>
      </c>
      <c r="E408" s="589">
        <v>16.787982492925551</v>
      </c>
      <c r="F408" s="589">
        <v>1.6787982492925553</v>
      </c>
      <c r="G408" s="589">
        <v>1.2146550356418018</v>
      </c>
      <c r="H408" s="589">
        <v>0.79827653750743477</v>
      </c>
      <c r="I408" s="589">
        <v>8.8029586645886866</v>
      </c>
      <c r="J408" s="589">
        <v>0.9903328501647809</v>
      </c>
      <c r="K408" s="590">
        <v>42.396907466913532</v>
      </c>
      <c r="L408" s="571">
        <f t="shared" si="19"/>
        <v>0</v>
      </c>
      <c r="M408" s="571">
        <v>0</v>
      </c>
      <c r="N408" s="571">
        <v>0</v>
      </c>
      <c r="O408" s="582">
        <v>0</v>
      </c>
      <c r="P408" s="582">
        <v>0</v>
      </c>
      <c r="Q408" s="566">
        <v>0</v>
      </c>
    </row>
    <row r="409" spans="1:17" x14ac:dyDescent="0.25">
      <c r="A409" s="567">
        <f t="shared" si="20"/>
        <v>56522</v>
      </c>
      <c r="B409" s="577" t="str">
        <f t="shared" si="21"/>
        <v>Munson</v>
      </c>
      <c r="C409" s="591">
        <v>10</v>
      </c>
      <c r="D409" s="592">
        <v>1.1694146774400054</v>
      </c>
      <c r="E409" s="592">
        <v>16.16311054407149</v>
      </c>
      <c r="F409" s="592">
        <v>1.6163110544071491</v>
      </c>
      <c r="G409" s="592">
        <v>1.1694146774400054</v>
      </c>
      <c r="H409" s="592">
        <v>0.76854436958443284</v>
      </c>
      <c r="I409" s="592">
        <v>8.4753496097362806</v>
      </c>
      <c r="J409" s="592">
        <v>0.95347686372132612</v>
      </c>
      <c r="K409" s="484">
        <v>41.018516163073095</v>
      </c>
      <c r="L409" s="563">
        <f t="shared" si="19"/>
        <v>0</v>
      </c>
      <c r="M409" s="563">
        <v>0</v>
      </c>
      <c r="N409" s="563">
        <v>0</v>
      </c>
      <c r="O409" s="584">
        <v>0</v>
      </c>
      <c r="P409" s="584">
        <v>0</v>
      </c>
      <c r="Q409" s="574">
        <v>0</v>
      </c>
    </row>
    <row r="410" spans="1:17" x14ac:dyDescent="0.25">
      <c r="A410" s="575">
        <f t="shared" si="20"/>
        <v>56553</v>
      </c>
      <c r="B410" s="83" t="str">
        <f t="shared" si="21"/>
        <v>Munson</v>
      </c>
      <c r="C410" s="588">
        <v>10</v>
      </c>
      <c r="D410" s="589">
        <v>1.2021677340879973</v>
      </c>
      <c r="E410" s="589">
        <v>16.616223283127365</v>
      </c>
      <c r="F410" s="589">
        <v>1.6616223283127365</v>
      </c>
      <c r="G410" s="589">
        <v>1.2021677340879973</v>
      </c>
      <c r="H410" s="589">
        <v>0.79006982022244698</v>
      </c>
      <c r="I410" s="589">
        <v>8.7129961991375762</v>
      </c>
      <c r="J410" s="589">
        <v>0.98021209724758829</v>
      </c>
      <c r="K410" s="590">
        <v>42.374751183534926</v>
      </c>
      <c r="L410" s="571">
        <f t="shared" si="19"/>
        <v>0</v>
      </c>
      <c r="M410" s="571">
        <v>0</v>
      </c>
      <c r="N410" s="571">
        <v>0</v>
      </c>
      <c r="O410" s="582">
        <v>0</v>
      </c>
      <c r="P410" s="582">
        <v>0</v>
      </c>
      <c r="Q410" s="566">
        <v>0</v>
      </c>
    </row>
    <row r="411" spans="1:17" x14ac:dyDescent="0.25">
      <c r="A411" s="567">
        <f t="shared" si="20"/>
        <v>56583</v>
      </c>
      <c r="B411" s="577" t="str">
        <f t="shared" si="21"/>
        <v>Munson</v>
      </c>
      <c r="C411" s="591">
        <v>10</v>
      </c>
      <c r="D411" s="592">
        <v>1.1573924708954011</v>
      </c>
      <c r="E411" s="592">
        <v>15.997744429867891</v>
      </c>
      <c r="F411" s="592">
        <v>1.5997744429867891</v>
      </c>
      <c r="G411" s="592">
        <v>1.1573924708954011</v>
      </c>
      <c r="H411" s="592">
        <v>0.76064331703855181</v>
      </c>
      <c r="I411" s="592">
        <v>8.3887348489679106</v>
      </c>
      <c r="J411" s="592">
        <v>0.9437326974516661</v>
      </c>
      <c r="K411" s="484">
        <v>40.997186060955656</v>
      </c>
      <c r="L411" s="563">
        <f t="shared" si="19"/>
        <v>0</v>
      </c>
      <c r="M411" s="563">
        <v>0</v>
      </c>
      <c r="N411" s="563">
        <v>0</v>
      </c>
      <c r="O411" s="584">
        <v>0</v>
      </c>
      <c r="P411" s="584">
        <v>0</v>
      </c>
      <c r="Q411" s="574">
        <v>0</v>
      </c>
    </row>
    <row r="412" spans="1:17" x14ac:dyDescent="0.25">
      <c r="A412" s="575">
        <f t="shared" si="20"/>
        <v>56614</v>
      </c>
      <c r="B412" s="83" t="str">
        <f t="shared" si="21"/>
        <v>Munson</v>
      </c>
      <c r="C412" s="588">
        <v>10</v>
      </c>
      <c r="D412" s="589">
        <v>1.1898088086532477</v>
      </c>
      <c r="E412" s="589">
        <v>16.446221314669316</v>
      </c>
      <c r="F412" s="589">
        <v>1.644622131466932</v>
      </c>
      <c r="G412" s="589">
        <v>1.1898088086532477</v>
      </c>
      <c r="H412" s="589">
        <v>0.78194749933140262</v>
      </c>
      <c r="I412" s="589">
        <v>8.6239523154567195</v>
      </c>
      <c r="J412" s="589">
        <v>0.97019465992579434</v>
      </c>
      <c r="K412" s="590">
        <v>42.352822535213683</v>
      </c>
      <c r="L412" s="571">
        <f t="shared" si="19"/>
        <v>0</v>
      </c>
      <c r="M412" s="571">
        <v>0</v>
      </c>
      <c r="N412" s="571">
        <v>0</v>
      </c>
      <c r="O412" s="582">
        <v>0</v>
      </c>
      <c r="P412" s="582">
        <v>0</v>
      </c>
      <c r="Q412" s="566">
        <v>0</v>
      </c>
    </row>
    <row r="413" spans="1:17" x14ac:dyDescent="0.25">
      <c r="A413" s="567">
        <f t="shared" si="20"/>
        <v>56645</v>
      </c>
      <c r="B413" s="577" t="str">
        <f t="shared" si="21"/>
        <v>Munson</v>
      </c>
      <c r="C413" s="591">
        <v>10</v>
      </c>
      <c r="D413" s="592">
        <v>1.1835768174900454</v>
      </c>
      <c r="E413" s="592">
        <v>16.360494532433982</v>
      </c>
      <c r="F413" s="592">
        <v>1.6360494532433985</v>
      </c>
      <c r="G413" s="592">
        <v>1.1835768174900454</v>
      </c>
      <c r="H413" s="592">
        <v>0.77785179927624948</v>
      </c>
      <c r="I413" s="592">
        <v>8.5790484200625468</v>
      </c>
      <c r="J413" s="592">
        <v>0.96514296664058363</v>
      </c>
      <c r="K413" s="484">
        <v>42.341943851069402</v>
      </c>
      <c r="L413" s="563">
        <f t="shared" si="19"/>
        <v>0</v>
      </c>
      <c r="M413" s="563">
        <v>0</v>
      </c>
      <c r="N413" s="563">
        <v>0</v>
      </c>
      <c r="O413" s="584">
        <v>0</v>
      </c>
      <c r="P413" s="584">
        <v>0</v>
      </c>
      <c r="Q413" s="574">
        <v>0</v>
      </c>
    </row>
    <row r="414" spans="1:17" x14ac:dyDescent="0.25">
      <c r="A414" s="575">
        <f t="shared" si="20"/>
        <v>56673</v>
      </c>
      <c r="B414" s="83" t="str">
        <f t="shared" si="21"/>
        <v>Munson</v>
      </c>
      <c r="C414" s="588">
        <v>10</v>
      </c>
      <c r="D414" s="589">
        <v>1.0637077510032527</v>
      </c>
      <c r="E414" s="589">
        <v>14.703908600083505</v>
      </c>
      <c r="F414" s="589">
        <v>1.4703908600083504</v>
      </c>
      <c r="G414" s="589">
        <v>1.0637077510032527</v>
      </c>
      <c r="H414" s="589">
        <v>0.69907332188630078</v>
      </c>
      <c r="I414" s="589">
        <v>7.7104187396896027</v>
      </c>
      <c r="J414" s="589">
        <v>0.86742213021614556</v>
      </c>
      <c r="K414" s="590">
        <v>38.234559620706662</v>
      </c>
      <c r="L414" s="571">
        <f t="shared" si="19"/>
        <v>0</v>
      </c>
      <c r="M414" s="571">
        <v>0</v>
      </c>
      <c r="N414" s="571">
        <v>0</v>
      </c>
      <c r="O414" s="582">
        <v>0</v>
      </c>
      <c r="P414" s="582">
        <v>0</v>
      </c>
      <c r="Q414" s="566">
        <v>0</v>
      </c>
    </row>
    <row r="415" spans="1:17" x14ac:dyDescent="0.25">
      <c r="A415" s="567">
        <f t="shared" si="20"/>
        <v>56704</v>
      </c>
      <c r="B415" s="577" t="str">
        <f t="shared" si="21"/>
        <v>Munson</v>
      </c>
      <c r="C415" s="591">
        <v>10</v>
      </c>
      <c r="D415" s="592">
        <v>1.1718059703826877</v>
      </c>
      <c r="E415" s="592">
        <v>16.1985696898263</v>
      </c>
      <c r="F415" s="592">
        <v>1.6198569689826301</v>
      </c>
      <c r="G415" s="592">
        <v>1.1718059703826877</v>
      </c>
      <c r="H415" s="592">
        <v>0.77011593041988002</v>
      </c>
      <c r="I415" s="592">
        <v>8.4942351225492363</v>
      </c>
      <c r="J415" s="592">
        <v>0.95560147900689774</v>
      </c>
      <c r="K415" s="484">
        <v>42.320352250701504</v>
      </c>
      <c r="L415" s="563">
        <f t="shared" si="19"/>
        <v>0</v>
      </c>
      <c r="M415" s="563">
        <v>0</v>
      </c>
      <c r="N415" s="563">
        <v>0</v>
      </c>
      <c r="O415" s="584">
        <v>0</v>
      </c>
      <c r="P415" s="584">
        <v>0</v>
      </c>
      <c r="Q415" s="574">
        <v>0</v>
      </c>
    </row>
    <row r="416" spans="1:17" x14ac:dyDescent="0.25">
      <c r="A416" s="575">
        <f t="shared" si="20"/>
        <v>56734</v>
      </c>
      <c r="B416" s="83" t="str">
        <f t="shared" si="21"/>
        <v>Munson</v>
      </c>
      <c r="C416" s="588">
        <v>10</v>
      </c>
      <c r="D416" s="589">
        <v>1.1281615443632129</v>
      </c>
      <c r="E416" s="589">
        <v>15.595636433810659</v>
      </c>
      <c r="F416" s="589">
        <v>1.559563643381066</v>
      </c>
      <c r="G416" s="589">
        <v>1.1281615443632129</v>
      </c>
      <c r="H416" s="589">
        <v>0.74143264624802108</v>
      </c>
      <c r="I416" s="589">
        <v>8.1781140892182744</v>
      </c>
      <c r="J416" s="589">
        <v>0.92003786770665164</v>
      </c>
      <c r="K416" s="590">
        <v>40.944812034054813</v>
      </c>
      <c r="L416" s="571">
        <f t="shared" si="19"/>
        <v>0</v>
      </c>
      <c r="M416" s="571">
        <v>0</v>
      </c>
      <c r="N416" s="571">
        <v>0</v>
      </c>
      <c r="O416" s="582">
        <v>0</v>
      </c>
      <c r="P416" s="582">
        <v>0</v>
      </c>
      <c r="Q416" s="566">
        <v>0</v>
      </c>
    </row>
    <row r="417" spans="1:17" x14ac:dyDescent="0.25">
      <c r="A417" s="567">
        <f t="shared" si="20"/>
        <v>56765</v>
      </c>
      <c r="B417" s="577" t="str">
        <f t="shared" si="21"/>
        <v>Munson</v>
      </c>
      <c r="C417" s="591">
        <v>10</v>
      </c>
      <c r="D417" s="592">
        <v>1.1597591800718572</v>
      </c>
      <c r="E417" s="592">
        <v>16.032840671112488</v>
      </c>
      <c r="F417" s="592">
        <v>1.6032840671112489</v>
      </c>
      <c r="G417" s="592">
        <v>1.1597591800718572</v>
      </c>
      <c r="H417" s="592">
        <v>0.76219873754617873</v>
      </c>
      <c r="I417" s="592">
        <v>8.4074244431604708</v>
      </c>
      <c r="J417" s="592">
        <v>0.94583526415818675</v>
      </c>
      <c r="K417" s="484">
        <v>42.298981438235231</v>
      </c>
      <c r="L417" s="563">
        <f t="shared" si="19"/>
        <v>0</v>
      </c>
      <c r="M417" s="563">
        <v>0</v>
      </c>
      <c r="N417" s="563">
        <v>0</v>
      </c>
      <c r="O417" s="584">
        <v>0</v>
      </c>
      <c r="P417" s="584">
        <v>0</v>
      </c>
      <c r="Q417" s="574">
        <v>0</v>
      </c>
    </row>
    <row r="418" spans="1:17" x14ac:dyDescent="0.25">
      <c r="A418" s="575">
        <f t="shared" si="20"/>
        <v>56795</v>
      </c>
      <c r="B418" s="83" t="str">
        <f t="shared" si="21"/>
        <v>Munson</v>
      </c>
      <c r="C418" s="588">
        <v>10</v>
      </c>
      <c r="D418" s="589">
        <v>1.1165634420274659</v>
      </c>
      <c r="E418" s="589">
        <v>15.436076060033599</v>
      </c>
      <c r="F418" s="589">
        <v>1.5436076060033601</v>
      </c>
      <c r="G418" s="589">
        <v>1.1165634420274659</v>
      </c>
      <c r="H418" s="589">
        <v>0.73381030465800612</v>
      </c>
      <c r="I418" s="589">
        <v>8.094533464137907</v>
      </c>
      <c r="J418" s="589">
        <v>0.91063504124940797</v>
      </c>
      <c r="K418" s="590">
        <v>40.924237259312683</v>
      </c>
      <c r="L418" s="571">
        <f t="shared" si="19"/>
        <v>0</v>
      </c>
      <c r="M418" s="571">
        <v>0</v>
      </c>
      <c r="N418" s="571">
        <v>0</v>
      </c>
      <c r="O418" s="582">
        <v>0</v>
      </c>
      <c r="P418" s="582">
        <v>0</v>
      </c>
      <c r="Q418" s="566">
        <v>0</v>
      </c>
    </row>
    <row r="419" spans="1:17" x14ac:dyDescent="0.25">
      <c r="A419" s="567">
        <f t="shared" si="20"/>
        <v>56826</v>
      </c>
      <c r="B419" s="577" t="str">
        <f t="shared" si="21"/>
        <v>Munson</v>
      </c>
      <c r="C419" s="591">
        <v>10</v>
      </c>
      <c r="D419" s="592">
        <v>1.1478362371895403</v>
      </c>
      <c r="E419" s="592">
        <v>14.559172586697578</v>
      </c>
      <c r="F419" s="592">
        <v>1.4559172586697577</v>
      </c>
      <c r="G419" s="592">
        <v>1.1478362371895403</v>
      </c>
      <c r="H419" s="592">
        <v>0.75436292604085586</v>
      </c>
      <c r="I419" s="592">
        <v>7.6347359037715972</v>
      </c>
      <c r="J419" s="592">
        <v>0.85890779007642681</v>
      </c>
      <c r="K419" s="484">
        <v>42.277830887744308</v>
      </c>
      <c r="L419" s="563">
        <f t="shared" si="19"/>
        <v>0</v>
      </c>
      <c r="M419" s="563">
        <v>0</v>
      </c>
      <c r="N419" s="563">
        <v>0</v>
      </c>
      <c r="O419" s="584">
        <v>0</v>
      </c>
      <c r="P419" s="584">
        <v>0</v>
      </c>
      <c r="Q419" s="574">
        <v>0</v>
      </c>
    </row>
    <row r="420" spans="1:17" x14ac:dyDescent="0.25">
      <c r="A420" s="575">
        <f t="shared" si="20"/>
        <v>56857</v>
      </c>
      <c r="B420" s="83" t="str">
        <f t="shared" si="21"/>
        <v>Munson</v>
      </c>
      <c r="C420" s="588">
        <v>10</v>
      </c>
      <c r="D420" s="589">
        <v>1.1418240903342227</v>
      </c>
      <c r="E420" s="589">
        <v>14.439380934179487</v>
      </c>
      <c r="F420" s="589">
        <v>1.4439380934179489</v>
      </c>
      <c r="G420" s="589">
        <v>1.1418240903342227</v>
      </c>
      <c r="H420" s="589">
        <v>0.75041173588960874</v>
      </c>
      <c r="I420" s="589">
        <v>7.5719597054398413</v>
      </c>
      <c r="J420" s="589">
        <v>0.85184546546498241</v>
      </c>
      <c r="K420" s="590">
        <v>42.267337191757413</v>
      </c>
      <c r="L420" s="571">
        <f t="shared" si="19"/>
        <v>0</v>
      </c>
      <c r="M420" s="571">
        <v>0</v>
      </c>
      <c r="N420" s="571">
        <v>0</v>
      </c>
      <c r="O420" s="582">
        <v>0</v>
      </c>
      <c r="P420" s="582">
        <v>0</v>
      </c>
      <c r="Q420" s="566">
        <v>0</v>
      </c>
    </row>
    <row r="421" spans="1:17" x14ac:dyDescent="0.25">
      <c r="A421" s="567">
        <f t="shared" si="20"/>
        <v>56887</v>
      </c>
      <c r="B421" s="577" t="str">
        <f t="shared" si="21"/>
        <v>Munson</v>
      </c>
      <c r="C421" s="591">
        <v>10</v>
      </c>
      <c r="D421" s="592">
        <v>1.0992963525536683</v>
      </c>
      <c r="E421" s="592">
        <v>13.901579874202092</v>
      </c>
      <c r="F421" s="592">
        <v>1.3901579874202092</v>
      </c>
      <c r="G421" s="592">
        <v>1.0992963525536683</v>
      </c>
      <c r="H421" s="592">
        <v>0.72246231028665875</v>
      </c>
      <c r="I421" s="592">
        <v>7.289978732086559</v>
      </c>
      <c r="J421" s="592">
        <v>0.82012261554747912</v>
      </c>
      <c r="K421" s="484">
        <v>40.893771602229073</v>
      </c>
      <c r="L421" s="563">
        <f t="shared" si="19"/>
        <v>0</v>
      </c>
      <c r="M421" s="563">
        <v>0</v>
      </c>
      <c r="N421" s="563">
        <v>0</v>
      </c>
      <c r="O421" s="584">
        <v>0</v>
      </c>
      <c r="P421" s="584">
        <v>0</v>
      </c>
      <c r="Q421" s="574">
        <v>0</v>
      </c>
    </row>
    <row r="422" spans="1:17" x14ac:dyDescent="0.25">
      <c r="A422" s="575">
        <f t="shared" si="20"/>
        <v>56918</v>
      </c>
      <c r="B422" s="83" t="str">
        <f t="shared" si="21"/>
        <v>Munson</v>
      </c>
      <c r="C422" s="588">
        <v>10</v>
      </c>
      <c r="D422" s="589">
        <v>1.1300855297394854</v>
      </c>
      <c r="E422" s="589">
        <v>14.29093639750519</v>
      </c>
      <c r="F422" s="589">
        <v>1.429093639750519</v>
      </c>
      <c r="G422" s="589">
        <v>1.1300855297394854</v>
      </c>
      <c r="H422" s="589">
        <v>0.74269709896195413</v>
      </c>
      <c r="I422" s="589">
        <v>7.4941978485628802</v>
      </c>
      <c r="J422" s="589">
        <v>0.84309725312465122</v>
      </c>
      <c r="K422" s="590">
        <v>42.246511259154268</v>
      </c>
      <c r="L422" s="571">
        <f t="shared" si="19"/>
        <v>0</v>
      </c>
      <c r="M422" s="571">
        <v>0</v>
      </c>
      <c r="N422" s="571">
        <v>0</v>
      </c>
      <c r="O422" s="582">
        <v>0</v>
      </c>
      <c r="P422" s="582">
        <v>0</v>
      </c>
      <c r="Q422" s="566">
        <v>0</v>
      </c>
    </row>
    <row r="423" spans="1:17" x14ac:dyDescent="0.25">
      <c r="A423" s="567">
        <f t="shared" si="20"/>
        <v>56948</v>
      </c>
      <c r="B423" s="577" t="str">
        <f t="shared" si="21"/>
        <v>Munson</v>
      </c>
      <c r="C423" s="591">
        <v>10</v>
      </c>
      <c r="D423" s="592">
        <v>1.0879949997836502</v>
      </c>
      <c r="E423" s="592">
        <v>13.758664219245972</v>
      </c>
      <c r="F423" s="592">
        <v>1.3758664219245973</v>
      </c>
      <c r="G423" s="592">
        <v>1.0879949997836502</v>
      </c>
      <c r="H423" s="592">
        <v>0.71503501080624354</v>
      </c>
      <c r="I423" s="592">
        <v>7.2151122886763357</v>
      </c>
      <c r="J423" s="592">
        <v>0.81170014393933132</v>
      </c>
      <c r="K423" s="484">
        <v>40.873720861485133</v>
      </c>
      <c r="L423" s="563">
        <f t="shared" si="19"/>
        <v>0</v>
      </c>
      <c r="M423" s="563">
        <v>0</v>
      </c>
      <c r="N423" s="563">
        <v>0</v>
      </c>
      <c r="O423" s="584">
        <v>0</v>
      </c>
      <c r="P423" s="584">
        <v>0</v>
      </c>
      <c r="Q423" s="574">
        <v>0</v>
      </c>
    </row>
    <row r="424" spans="1:17" x14ac:dyDescent="0.25">
      <c r="A424" s="575">
        <f t="shared" si="20"/>
        <v>56979</v>
      </c>
      <c r="B424" s="83" t="str">
        <f t="shared" si="21"/>
        <v>Munson</v>
      </c>
      <c r="C424" s="588">
        <v>10</v>
      </c>
      <c r="D424" s="589">
        <v>1.1184676478083069</v>
      </c>
      <c r="E424" s="589">
        <v>14.144017949849331</v>
      </c>
      <c r="F424" s="589">
        <v>1.414401794984933</v>
      </c>
      <c r="G424" s="589">
        <v>1.1184676478083069</v>
      </c>
      <c r="H424" s="589">
        <v>0.73506176750943031</v>
      </c>
      <c r="I424" s="589">
        <v>7.4172337006979117</v>
      </c>
      <c r="J424" s="589">
        <v>0.83443880206899612</v>
      </c>
      <c r="K424" s="590">
        <v>42.2258981749886</v>
      </c>
      <c r="L424" s="571">
        <f t="shared" si="19"/>
        <v>0</v>
      </c>
      <c r="M424" s="571">
        <v>0</v>
      </c>
      <c r="N424" s="571">
        <v>0</v>
      </c>
      <c r="O424" s="582">
        <v>0</v>
      </c>
      <c r="P424" s="582">
        <v>0</v>
      </c>
      <c r="Q424" s="566">
        <v>0</v>
      </c>
    </row>
    <row r="425" spans="1:17" x14ac:dyDescent="0.25">
      <c r="A425" s="567">
        <f t="shared" si="20"/>
        <v>57010</v>
      </c>
      <c r="B425" s="577" t="str">
        <f t="shared" si="21"/>
        <v>Munson</v>
      </c>
      <c r="C425" s="591">
        <v>10</v>
      </c>
      <c r="D425" s="592">
        <v>1.1126093280118801</v>
      </c>
      <c r="E425" s="592">
        <v>14.069934286789689</v>
      </c>
      <c r="F425" s="592">
        <v>1.4069934286789689</v>
      </c>
      <c r="G425" s="592">
        <v>1.1126093280119354</v>
      </c>
      <c r="H425" s="592">
        <v>0.73121165011408906</v>
      </c>
      <c r="I425" s="592">
        <v>7.3784231619832674</v>
      </c>
      <c r="J425" s="592">
        <v>0.83007262891131584</v>
      </c>
      <c r="K425" s="484">
        <v>42.215672964372132</v>
      </c>
      <c r="L425" s="563">
        <f t="shared" si="19"/>
        <v>0</v>
      </c>
      <c r="M425" s="563">
        <v>0</v>
      </c>
      <c r="N425" s="563">
        <v>0</v>
      </c>
      <c r="O425" s="584">
        <v>0</v>
      </c>
      <c r="P425" s="584">
        <v>0</v>
      </c>
      <c r="Q425" s="574">
        <v>0</v>
      </c>
    </row>
    <row r="426" spans="1:17" x14ac:dyDescent="0.25">
      <c r="A426" s="575">
        <f t="shared" si="20"/>
        <v>57039</v>
      </c>
      <c r="B426" s="83" t="str">
        <f t="shared" si="21"/>
        <v>Munson</v>
      </c>
      <c r="C426" s="588">
        <v>10</v>
      </c>
      <c r="D426" s="589">
        <v>1.0355516873127797</v>
      </c>
      <c r="E426" s="589">
        <v>13.095471900372486</v>
      </c>
      <c r="F426" s="589">
        <v>1.3095471900372486</v>
      </c>
      <c r="G426" s="589">
        <v>1.0355516873129456</v>
      </c>
      <c r="H426" s="589">
        <v>0.68056904771742388</v>
      </c>
      <c r="I426" s="589">
        <v>6.8674414092400662</v>
      </c>
      <c r="J426" s="589">
        <v>0.77258716474904765</v>
      </c>
      <c r="K426" s="590">
        <v>39.482562607263269</v>
      </c>
      <c r="L426" s="571">
        <f t="shared" si="19"/>
        <v>0</v>
      </c>
      <c r="M426" s="571">
        <v>0</v>
      </c>
      <c r="N426" s="571">
        <v>0</v>
      </c>
      <c r="O426" s="582">
        <v>0</v>
      </c>
      <c r="P426" s="582">
        <v>0</v>
      </c>
      <c r="Q426" s="566">
        <v>0</v>
      </c>
    </row>
    <row r="427" spans="1:17" x14ac:dyDescent="0.25">
      <c r="A427" s="567">
        <f t="shared" si="20"/>
        <v>57070</v>
      </c>
      <c r="B427" s="577" t="str">
        <f t="shared" si="21"/>
        <v>Munson</v>
      </c>
      <c r="C427" s="591">
        <v>10</v>
      </c>
      <c r="D427" s="592">
        <v>1.1013576711336808</v>
      </c>
      <c r="E427" s="592">
        <v>13.927647080578101</v>
      </c>
      <c r="F427" s="592">
        <v>1.3927647080578101</v>
      </c>
      <c r="G427" s="592">
        <v>1.1013576711340114</v>
      </c>
      <c r="H427" s="592">
        <v>0.72381702151828842</v>
      </c>
      <c r="I427" s="592">
        <v>7.3038840329026637</v>
      </c>
      <c r="J427" s="592">
        <v>0.82168697486872289</v>
      </c>
      <c r="K427" s="484">
        <v>42.195375739398763</v>
      </c>
      <c r="L427" s="563">
        <f t="shared" si="19"/>
        <v>0</v>
      </c>
      <c r="M427" s="563">
        <v>0</v>
      </c>
      <c r="N427" s="563">
        <v>0</v>
      </c>
      <c r="O427" s="584">
        <v>0</v>
      </c>
      <c r="P427" s="584">
        <v>0</v>
      </c>
      <c r="Q427" s="574">
        <v>0</v>
      </c>
    </row>
    <row r="428" spans="1:17" x14ac:dyDescent="0.25">
      <c r="A428" s="575">
        <f t="shared" si="20"/>
        <v>57100</v>
      </c>
      <c r="B428" s="83" t="str">
        <f t="shared" si="21"/>
        <v>Munson</v>
      </c>
      <c r="C428" s="588">
        <v>10</v>
      </c>
      <c r="D428" s="589">
        <v>1.0603371228395513</v>
      </c>
      <c r="E428" s="589">
        <v>13.408905771855219</v>
      </c>
      <c r="F428" s="589">
        <v>1.340890577185522</v>
      </c>
      <c r="G428" s="589">
        <v>1.0603371228392742</v>
      </c>
      <c r="H428" s="589">
        <v>0.69685812842857831</v>
      </c>
      <c r="I428" s="589">
        <v>7.0318847393659549</v>
      </c>
      <c r="J428" s="589">
        <v>0.79108705435589666</v>
      </c>
      <c r="K428" s="590">
        <v>40.824489834685082</v>
      </c>
      <c r="L428" s="571">
        <f t="shared" si="19"/>
        <v>0</v>
      </c>
      <c r="M428" s="571">
        <v>0</v>
      </c>
      <c r="N428" s="571">
        <v>0</v>
      </c>
      <c r="O428" s="582">
        <v>0</v>
      </c>
      <c r="P428" s="582">
        <v>0</v>
      </c>
      <c r="Q428" s="566">
        <v>0</v>
      </c>
    </row>
    <row r="429" spans="1:17" x14ac:dyDescent="0.25">
      <c r="A429" s="567">
        <f t="shared" si="20"/>
        <v>57131</v>
      </c>
      <c r="B429" s="577" t="str">
        <f t="shared" si="21"/>
        <v>Munson</v>
      </c>
      <c r="C429" s="591">
        <v>10</v>
      </c>
      <c r="D429" s="592">
        <v>1.0900351269096431</v>
      </c>
      <c r="E429" s="592">
        <v>13.784463440834729</v>
      </c>
      <c r="F429" s="592">
        <v>1.3784463440834731</v>
      </c>
      <c r="G429" s="592">
        <v>1.0900351269095319</v>
      </c>
      <c r="H429" s="592">
        <v>0.71637578401560242</v>
      </c>
      <c r="I429" s="592">
        <v>7.2288723165601265</v>
      </c>
      <c r="J429" s="592">
        <v>0.81324818077045979</v>
      </c>
      <c r="K429" s="484">
        <v>42.175287903886094</v>
      </c>
      <c r="L429" s="563">
        <f t="shared" si="19"/>
        <v>0</v>
      </c>
      <c r="M429" s="563">
        <v>0</v>
      </c>
      <c r="N429" s="563">
        <v>0</v>
      </c>
      <c r="O429" s="584">
        <v>0</v>
      </c>
      <c r="P429" s="584">
        <v>0</v>
      </c>
      <c r="Q429" s="574">
        <v>0</v>
      </c>
    </row>
    <row r="430" spans="1:17" x14ac:dyDescent="0.25">
      <c r="A430" s="575">
        <f t="shared" si="20"/>
        <v>57161</v>
      </c>
      <c r="B430" s="83" t="str">
        <f t="shared" si="21"/>
        <v>Munson</v>
      </c>
      <c r="C430" s="588">
        <v>10</v>
      </c>
      <c r="D430" s="589">
        <v>1.0494362917287432</v>
      </c>
      <c r="E430" s="589">
        <v>13.271055069421383</v>
      </c>
      <c r="F430" s="589">
        <v>1.3271055069421385</v>
      </c>
      <c r="G430" s="589">
        <v>1.0494362917283844</v>
      </c>
      <c r="H430" s="589">
        <v>0.68969406088562202</v>
      </c>
      <c r="I430" s="589">
        <v>6.9596663383693791</v>
      </c>
      <c r="J430" s="589">
        <v>0.78296247112750095</v>
      </c>
      <c r="K430" s="590">
        <v>40.805150474498141</v>
      </c>
      <c r="L430" s="571">
        <f t="shared" si="19"/>
        <v>0</v>
      </c>
      <c r="M430" s="571">
        <v>0</v>
      </c>
      <c r="N430" s="571">
        <v>0</v>
      </c>
      <c r="O430" s="582">
        <v>0</v>
      </c>
      <c r="P430" s="582">
        <v>0</v>
      </c>
      <c r="Q430" s="566">
        <v>0</v>
      </c>
    </row>
    <row r="431" spans="1:17" x14ac:dyDescent="0.25">
      <c r="A431" s="567">
        <f t="shared" si="20"/>
        <v>57192</v>
      </c>
      <c r="B431" s="577" t="str">
        <f t="shared" si="21"/>
        <v>Munson</v>
      </c>
      <c r="C431" s="591">
        <v>10</v>
      </c>
      <c r="D431" s="592">
        <v>1.0788289844786125</v>
      </c>
      <c r="E431" s="592">
        <v>13.642751805270057</v>
      </c>
      <c r="F431" s="592">
        <v>1.3642751805270059</v>
      </c>
      <c r="G431" s="592">
        <v>1.078828984478668</v>
      </c>
      <c r="H431" s="592">
        <v>0.70901106541159875</v>
      </c>
      <c r="I431" s="592">
        <v>7.1546304170355182</v>
      </c>
      <c r="J431" s="592">
        <v>0.80489594296478628</v>
      </c>
      <c r="K431" s="484">
        <v>42.155406919228405</v>
      </c>
      <c r="L431" s="563">
        <f t="shared" si="19"/>
        <v>0</v>
      </c>
      <c r="M431" s="563">
        <v>0</v>
      </c>
      <c r="N431" s="563">
        <v>0</v>
      </c>
      <c r="O431" s="584">
        <v>0</v>
      </c>
      <c r="P431" s="584">
        <v>0</v>
      </c>
      <c r="Q431" s="574">
        <v>0</v>
      </c>
    </row>
    <row r="432" spans="1:17" x14ac:dyDescent="0.25">
      <c r="A432" s="575">
        <f t="shared" si="20"/>
        <v>57223</v>
      </c>
      <c r="B432" s="83" t="str">
        <f t="shared" si="21"/>
        <v>Munson</v>
      </c>
      <c r="C432" s="588">
        <v>10</v>
      </c>
      <c r="D432" s="589">
        <v>1.0731782844253617</v>
      </c>
      <c r="E432" s="589">
        <v>13.571293678490875</v>
      </c>
      <c r="F432" s="589">
        <v>1.3571293678490874</v>
      </c>
      <c r="G432" s="589">
        <v>1.0731782844254441</v>
      </c>
      <c r="H432" s="589">
        <v>0.70529740770056326</v>
      </c>
      <c r="I432" s="589">
        <v>7.1171926631429709</v>
      </c>
      <c r="J432" s="589">
        <v>0.80068420261657247</v>
      </c>
      <c r="K432" s="590">
        <v>42.145542129943252</v>
      </c>
      <c r="L432" s="571">
        <f t="shared" si="19"/>
        <v>0</v>
      </c>
      <c r="M432" s="571">
        <v>0</v>
      </c>
      <c r="N432" s="571">
        <v>0</v>
      </c>
      <c r="O432" s="582">
        <v>0</v>
      </c>
      <c r="P432" s="582">
        <v>0</v>
      </c>
      <c r="Q432" s="566">
        <v>0</v>
      </c>
    </row>
    <row r="433" spans="1:17" x14ac:dyDescent="0.25">
      <c r="A433" s="567">
        <f t="shared" si="20"/>
        <v>57253</v>
      </c>
      <c r="B433" s="577" t="str">
        <f t="shared" si="21"/>
        <v>Munson</v>
      </c>
      <c r="C433" s="591">
        <v>10</v>
      </c>
      <c r="D433" s="592">
        <v>1.0332072897174129</v>
      </c>
      <c r="E433" s="592">
        <v>13.065824908132857</v>
      </c>
      <c r="F433" s="592">
        <v>1.3065824908132859</v>
      </c>
      <c r="G433" s="592">
        <v>1.0332072897173581</v>
      </c>
      <c r="H433" s="592">
        <v>0.67330559453345307</v>
      </c>
      <c r="I433" s="592">
        <v>6.804270494241961</v>
      </c>
      <c r="J433" s="592">
        <v>0.76548042308376518</v>
      </c>
      <c r="K433" s="484">
        <v>33.496055452447195</v>
      </c>
      <c r="L433" s="563">
        <f t="shared" si="19"/>
        <v>0</v>
      </c>
      <c r="M433" s="563">
        <v>0</v>
      </c>
      <c r="N433" s="563">
        <v>0</v>
      </c>
      <c r="O433" s="584">
        <v>0</v>
      </c>
      <c r="P433" s="584">
        <v>0</v>
      </c>
      <c r="Q433" s="574">
        <v>0</v>
      </c>
    </row>
    <row r="434" spans="1:17" x14ac:dyDescent="0.25">
      <c r="A434" s="575">
        <f t="shared" si="20"/>
        <v>57284</v>
      </c>
      <c r="B434" s="83" t="str">
        <f t="shared" si="21"/>
        <v>Munson</v>
      </c>
      <c r="C434" s="588">
        <v>10</v>
      </c>
      <c r="D434" s="589">
        <v>1.0621454393249183</v>
      </c>
      <c r="E434" s="589">
        <v>13.431773541771763</v>
      </c>
      <c r="F434" s="589">
        <v>1.3431773541771763</v>
      </c>
      <c r="G434" s="589">
        <v>1.0621454393247529</v>
      </c>
      <c r="H434" s="589">
        <v>0.69216358710604731</v>
      </c>
      <c r="I434" s="589">
        <v>6.9948735481752449</v>
      </c>
      <c r="J434" s="589">
        <v>0.78692328669357359</v>
      </c>
      <c r="K434" s="590">
        <v>34.603731415974465</v>
      </c>
      <c r="L434" s="571">
        <f t="shared" si="19"/>
        <v>0</v>
      </c>
      <c r="M434" s="571">
        <v>0</v>
      </c>
      <c r="N434" s="571">
        <v>0</v>
      </c>
      <c r="O434" s="582">
        <v>0</v>
      </c>
      <c r="P434" s="582">
        <v>0</v>
      </c>
      <c r="Q434" s="566">
        <v>0</v>
      </c>
    </row>
    <row r="435" spans="1:17" x14ac:dyDescent="0.25">
      <c r="A435" s="567">
        <f t="shared" si="20"/>
        <v>57314</v>
      </c>
      <c r="B435" s="577" t="str">
        <f t="shared" si="21"/>
        <v>Munson</v>
      </c>
      <c r="C435" s="591">
        <v>10</v>
      </c>
      <c r="D435" s="592">
        <v>1.0225853677591761</v>
      </c>
      <c r="E435" s="592">
        <v>12.931501259943435</v>
      </c>
      <c r="F435" s="592">
        <v>1.2931501259943434</v>
      </c>
      <c r="G435" s="592">
        <v>1.0225853677594252</v>
      </c>
      <c r="H435" s="592">
        <v>0.66638364863353872</v>
      </c>
      <c r="I435" s="592">
        <v>6.7343737517741564</v>
      </c>
      <c r="J435" s="592">
        <v>0.75761706329379219</v>
      </c>
      <c r="K435" s="484">
        <v>33.478952730831345</v>
      </c>
      <c r="L435" s="563">
        <f t="shared" si="19"/>
        <v>0</v>
      </c>
      <c r="M435" s="563">
        <v>0</v>
      </c>
      <c r="N435" s="563">
        <v>0</v>
      </c>
      <c r="O435" s="584">
        <v>0</v>
      </c>
      <c r="P435" s="584">
        <v>0</v>
      </c>
      <c r="Q435" s="574">
        <v>0</v>
      </c>
    </row>
    <row r="436" spans="1:17" x14ac:dyDescent="0.25">
      <c r="A436" s="575">
        <f t="shared" si="20"/>
        <v>57345</v>
      </c>
      <c r="B436" s="83" t="str">
        <f t="shared" si="21"/>
        <v>Munson</v>
      </c>
      <c r="C436" s="588">
        <v>10</v>
      </c>
      <c r="D436" s="589">
        <v>1.0512260177559065</v>
      </c>
      <c r="E436" s="589">
        <v>13.293687746461899</v>
      </c>
      <c r="F436" s="589">
        <v>1.3293687746461902</v>
      </c>
      <c r="G436" s="589">
        <v>1.0512260177557966</v>
      </c>
      <c r="H436" s="589">
        <v>0.68504778205270933</v>
      </c>
      <c r="I436" s="589">
        <v>6.9230185250434877</v>
      </c>
      <c r="J436" s="589">
        <v>0.77883961740978813</v>
      </c>
      <c r="K436" s="590">
        <v>34.58614991253301</v>
      </c>
      <c r="L436" s="571">
        <f t="shared" si="19"/>
        <v>0</v>
      </c>
      <c r="M436" s="571">
        <v>0</v>
      </c>
      <c r="N436" s="571">
        <v>0</v>
      </c>
      <c r="O436" s="582">
        <v>0</v>
      </c>
      <c r="P436" s="582">
        <v>0</v>
      </c>
      <c r="Q436" s="566">
        <v>0</v>
      </c>
    </row>
    <row r="437" spans="1:17" x14ac:dyDescent="0.25">
      <c r="A437" s="567">
        <f t="shared" si="20"/>
        <v>57376</v>
      </c>
      <c r="B437" s="577" t="str">
        <f t="shared" si="21"/>
        <v>Munson</v>
      </c>
      <c r="C437" s="591">
        <v>10</v>
      </c>
      <c r="D437" s="592">
        <v>1.0457198967675865</v>
      </c>
      <c r="E437" s="592">
        <v>13.224057950515265</v>
      </c>
      <c r="F437" s="592">
        <v>1.3224057950515267</v>
      </c>
      <c r="G437" s="592">
        <v>1.0457198967675589</v>
      </c>
      <c r="H437" s="592">
        <v>0.68145962231111346</v>
      </c>
      <c r="I437" s="592">
        <v>6.8867847425481559</v>
      </c>
      <c r="J437" s="592">
        <v>0.77476332532257608</v>
      </c>
      <c r="K437" s="484">
        <v>34.577426848537051</v>
      </c>
      <c r="L437" s="563">
        <f t="shared" si="19"/>
        <v>0</v>
      </c>
      <c r="M437" s="563">
        <v>0</v>
      </c>
      <c r="N437" s="563">
        <v>0</v>
      </c>
      <c r="O437" s="584">
        <v>0</v>
      </c>
      <c r="P437" s="584">
        <v>0</v>
      </c>
      <c r="Q437" s="574">
        <v>0</v>
      </c>
    </row>
    <row r="438" spans="1:17" x14ac:dyDescent="0.25">
      <c r="A438" s="575">
        <f t="shared" si="20"/>
        <v>57404</v>
      </c>
      <c r="B438" s="83" t="str">
        <f t="shared" si="21"/>
        <v>Munson</v>
      </c>
      <c r="C438" s="588">
        <v>10</v>
      </c>
      <c r="D438" s="589">
        <v>0.93981256064873175</v>
      </c>
      <c r="E438" s="589">
        <v>11.884765512312022</v>
      </c>
      <c r="F438" s="589">
        <v>1.1884765512312021</v>
      </c>
      <c r="G438" s="589">
        <v>0.93981256064864893</v>
      </c>
      <c r="H438" s="589">
        <v>0.61244346970554686</v>
      </c>
      <c r="I438" s="589">
        <v>6.1893368281113164</v>
      </c>
      <c r="J438" s="589">
        <v>0.69630042678833326</v>
      </c>
      <c r="K438" s="590">
        <v>31.223385831832886</v>
      </c>
      <c r="L438" s="571">
        <f t="shared" si="19"/>
        <v>0</v>
      </c>
      <c r="M438" s="571">
        <v>0</v>
      </c>
      <c r="N438" s="571">
        <v>0</v>
      </c>
      <c r="O438" s="582">
        <v>0</v>
      </c>
      <c r="P438" s="582">
        <v>0</v>
      </c>
      <c r="Q438" s="566">
        <v>0</v>
      </c>
    </row>
    <row r="439" spans="1:17" x14ac:dyDescent="0.25">
      <c r="A439" s="567">
        <f t="shared" si="20"/>
        <v>57435</v>
      </c>
      <c r="B439" s="577" t="str">
        <f t="shared" si="21"/>
        <v>Munson</v>
      </c>
      <c r="C439" s="591">
        <v>10</v>
      </c>
      <c r="D439" s="592">
        <v>1.0353200571969747</v>
      </c>
      <c r="E439" s="592">
        <v>13.092542731588441</v>
      </c>
      <c r="F439" s="592">
        <v>1.3092542731588441</v>
      </c>
      <c r="G439" s="592">
        <v>1.0353200571971402</v>
      </c>
      <c r="H439" s="592">
        <v>0.67468242056601935</v>
      </c>
      <c r="I439" s="592">
        <v>6.8183491024651772</v>
      </c>
      <c r="J439" s="592">
        <v>0.76706430583320062</v>
      </c>
      <c r="K439" s="484">
        <v>34.560114497987854</v>
      </c>
      <c r="L439" s="563">
        <f t="shared" si="19"/>
        <v>0</v>
      </c>
      <c r="M439" s="563">
        <v>0</v>
      </c>
      <c r="N439" s="563">
        <v>0</v>
      </c>
      <c r="O439" s="584">
        <v>0</v>
      </c>
      <c r="P439" s="584">
        <v>0</v>
      </c>
      <c r="Q439" s="574">
        <v>0</v>
      </c>
    </row>
    <row r="440" spans="1:17" x14ac:dyDescent="0.25">
      <c r="A440" s="575">
        <f t="shared" si="20"/>
        <v>57465</v>
      </c>
      <c r="B440" s="83" t="str">
        <f t="shared" si="21"/>
        <v>Munson</v>
      </c>
      <c r="C440" s="588">
        <v>10</v>
      </c>
      <c r="D440" s="589">
        <v>0.99675910872464868</v>
      </c>
      <c r="E440" s="589">
        <v>12.604905249696657</v>
      </c>
      <c r="F440" s="589">
        <v>1.2604905249696658</v>
      </c>
      <c r="G440" s="589">
        <v>0.99675910872459339</v>
      </c>
      <c r="H440" s="589">
        <v>0.64955355921021352</v>
      </c>
      <c r="I440" s="589">
        <v>6.5644228593072667</v>
      </c>
      <c r="J440" s="589">
        <v>0.73849756959534907</v>
      </c>
      <c r="K440" s="590">
        <v>33.436959735217847</v>
      </c>
      <c r="L440" s="571">
        <f t="shared" si="19"/>
        <v>0</v>
      </c>
      <c r="M440" s="571">
        <v>0</v>
      </c>
      <c r="N440" s="571">
        <v>0</v>
      </c>
      <c r="O440" s="582">
        <v>0</v>
      </c>
      <c r="P440" s="582">
        <v>0</v>
      </c>
      <c r="Q440" s="566">
        <v>0</v>
      </c>
    </row>
    <row r="441" spans="1:17" x14ac:dyDescent="0.25">
      <c r="A441" s="567">
        <f t="shared" si="20"/>
        <v>57496</v>
      </c>
      <c r="B441" s="577" t="str">
        <f t="shared" si="21"/>
        <v>Munson</v>
      </c>
      <c r="C441" s="591">
        <v>10</v>
      </c>
      <c r="D441" s="592">
        <v>1.0246764148629379</v>
      </c>
      <c r="E441" s="592">
        <v>12.957944409928725</v>
      </c>
      <c r="F441" s="592">
        <v>1.2957944409928726</v>
      </c>
      <c r="G441" s="592">
        <v>1.024676414862856</v>
      </c>
      <c r="H441" s="592">
        <v>0.66774631535714291</v>
      </c>
      <c r="I441" s="592">
        <v>6.7483062941917957</v>
      </c>
      <c r="J441" s="592">
        <v>0.75918447283424062</v>
      </c>
      <c r="K441" s="484">
        <v>34.542980224057253</v>
      </c>
      <c r="L441" s="563">
        <f t="shared" si="19"/>
        <v>0</v>
      </c>
      <c r="M441" s="563">
        <v>0</v>
      </c>
      <c r="N441" s="563">
        <v>0</v>
      </c>
      <c r="O441" s="584">
        <v>0</v>
      </c>
      <c r="P441" s="584">
        <v>0</v>
      </c>
      <c r="Q441" s="574">
        <v>0</v>
      </c>
    </row>
    <row r="442" spans="1:17" x14ac:dyDescent="0.25">
      <c r="A442" s="575">
        <f t="shared" si="20"/>
        <v>57526</v>
      </c>
      <c r="B442" s="83" t="str">
        <f t="shared" si="21"/>
        <v>Munson</v>
      </c>
      <c r="C442" s="588">
        <v>10</v>
      </c>
      <c r="D442" s="589">
        <v>0.98651189350574875</v>
      </c>
      <c r="E442" s="589">
        <v>12.47532010140662</v>
      </c>
      <c r="F442" s="589">
        <v>1.2475320101406622</v>
      </c>
      <c r="G442" s="589">
        <v>0.98651189350583091</v>
      </c>
      <c r="H442" s="589">
        <v>0.64287580858402094</v>
      </c>
      <c r="I442" s="589">
        <v>6.4969879663811261</v>
      </c>
      <c r="J442" s="589">
        <v>0.73091117560827701</v>
      </c>
      <c r="K442" s="590">
        <v>33.420464478041005</v>
      </c>
      <c r="L442" s="571">
        <f t="shared" si="19"/>
        <v>0</v>
      </c>
      <c r="M442" s="571">
        <v>0</v>
      </c>
      <c r="N442" s="571">
        <v>0</v>
      </c>
      <c r="O442" s="582">
        <v>0</v>
      </c>
      <c r="P442" s="582">
        <v>0</v>
      </c>
      <c r="Q442" s="566">
        <v>0</v>
      </c>
    </row>
    <row r="443" spans="1:17" x14ac:dyDescent="0.25">
      <c r="A443" s="567">
        <f t="shared" si="20"/>
        <v>57557</v>
      </c>
      <c r="B443" s="577" t="str">
        <f t="shared" si="21"/>
        <v>Munson</v>
      </c>
      <c r="C443" s="591">
        <v>10</v>
      </c>
      <c r="D443" s="592">
        <v>1.0141421948473639</v>
      </c>
      <c r="E443" s="592">
        <v>12.824729830793302</v>
      </c>
      <c r="F443" s="592">
        <v>1.2824729830793304</v>
      </c>
      <c r="G443" s="592">
        <v>1.0141421948474749</v>
      </c>
      <c r="H443" s="592">
        <v>0.66088153584007747</v>
      </c>
      <c r="I443" s="592">
        <v>6.6789822871413218</v>
      </c>
      <c r="J443" s="592">
        <v>0.75138552089660848</v>
      </c>
      <c r="K443" s="484">
        <v>34.526021538709344</v>
      </c>
      <c r="L443" s="563">
        <f t="shared" si="19"/>
        <v>0</v>
      </c>
      <c r="M443" s="563">
        <v>0</v>
      </c>
      <c r="N443" s="563">
        <v>0</v>
      </c>
      <c r="O443" s="584">
        <v>0</v>
      </c>
      <c r="P443" s="584">
        <v>0</v>
      </c>
      <c r="Q443" s="574">
        <v>0</v>
      </c>
    </row>
    <row r="444" spans="1:17" x14ac:dyDescent="0.25">
      <c r="A444" s="575">
        <f t="shared" si="20"/>
        <v>57588</v>
      </c>
      <c r="B444" s="83" t="str">
        <f t="shared" si="21"/>
        <v>Munson</v>
      </c>
      <c r="C444" s="588">
        <v>10</v>
      </c>
      <c r="D444" s="589">
        <v>1.0088303118369015</v>
      </c>
      <c r="E444" s="589">
        <v>12.757556346783376</v>
      </c>
      <c r="F444" s="589">
        <v>1.2757556346783376</v>
      </c>
      <c r="G444" s="589">
        <v>1.0088303118370954</v>
      </c>
      <c r="H444" s="589">
        <v>0.65741995333907977</v>
      </c>
      <c r="I444" s="589">
        <v>6.6440248122712608</v>
      </c>
      <c r="J444" s="589">
        <v>0.74745283126233653</v>
      </c>
      <c r="K444" s="590">
        <v>34.517608842021545</v>
      </c>
      <c r="L444" s="571">
        <f t="shared" si="19"/>
        <v>0</v>
      </c>
      <c r="M444" s="571">
        <v>0</v>
      </c>
      <c r="N444" s="571">
        <v>0</v>
      </c>
      <c r="O444" s="582">
        <v>0</v>
      </c>
      <c r="P444" s="582">
        <v>0</v>
      </c>
      <c r="Q444" s="566">
        <v>0</v>
      </c>
    </row>
    <row r="445" spans="1:17" x14ac:dyDescent="0.25">
      <c r="A445" s="567">
        <f t="shared" si="20"/>
        <v>57618</v>
      </c>
      <c r="B445" s="577" t="str">
        <f t="shared" si="21"/>
        <v>Munson</v>
      </c>
      <c r="C445" s="591">
        <v>10</v>
      </c>
      <c r="D445" s="592">
        <v>0.97125598551946335</v>
      </c>
      <c r="E445" s="592">
        <v>12.282395579346673</v>
      </c>
      <c r="F445" s="592">
        <v>1.2282395579346677</v>
      </c>
      <c r="G445" s="592">
        <v>0.97125598551940806</v>
      </c>
      <c r="H445" s="592">
        <v>0.63293406429384158</v>
      </c>
      <c r="I445" s="592">
        <v>6.3965898352500092</v>
      </c>
      <c r="J445" s="592">
        <v>0.71961637501047082</v>
      </c>
      <c r="K445" s="484">
        <v>33.396036658663498</v>
      </c>
      <c r="L445" s="563">
        <f t="shared" si="19"/>
        <v>0</v>
      </c>
      <c r="M445" s="563">
        <v>0</v>
      </c>
      <c r="N445" s="563">
        <v>0</v>
      </c>
      <c r="O445" s="584">
        <v>0</v>
      </c>
      <c r="P445" s="584">
        <v>0</v>
      </c>
      <c r="Q445" s="574">
        <v>0</v>
      </c>
    </row>
    <row r="446" spans="1:17" x14ac:dyDescent="0.25">
      <c r="A446" s="575">
        <f t="shared" si="20"/>
        <v>57649</v>
      </c>
      <c r="B446" s="83" t="str">
        <f t="shared" si="21"/>
        <v>Munson</v>
      </c>
      <c r="C446" s="588">
        <v>10</v>
      </c>
      <c r="D446" s="589">
        <v>0.99845899821182549</v>
      </c>
      <c r="E446" s="589">
        <v>12.626401863808955</v>
      </c>
      <c r="F446" s="589">
        <v>1.2626401863808956</v>
      </c>
      <c r="G446" s="589">
        <v>0.99845899821226813</v>
      </c>
      <c r="H446" s="589">
        <v>0.65066131737936639</v>
      </c>
      <c r="I446" s="589">
        <v>6.5757713751330185</v>
      </c>
      <c r="J446" s="589">
        <v>0.73977429515894377</v>
      </c>
      <c r="K446" s="590">
        <v>34.500909913690471</v>
      </c>
      <c r="L446" s="571">
        <f t="shared" si="19"/>
        <v>0</v>
      </c>
      <c r="M446" s="571">
        <v>0</v>
      </c>
      <c r="N446" s="571">
        <v>0</v>
      </c>
      <c r="O446" s="582">
        <v>0</v>
      </c>
      <c r="P446" s="582">
        <v>0</v>
      </c>
      <c r="Q446" s="566">
        <v>0</v>
      </c>
    </row>
    <row r="447" spans="1:17" x14ac:dyDescent="0.25">
      <c r="A447" s="567">
        <f t="shared" si="20"/>
        <v>57679</v>
      </c>
      <c r="B447" s="577" t="str">
        <f t="shared" si="21"/>
        <v>Munson</v>
      </c>
      <c r="C447" s="591">
        <v>10</v>
      </c>
      <c r="D447" s="592">
        <v>0.96127095600810764</v>
      </c>
      <c r="E447" s="592">
        <v>12.156126002467207</v>
      </c>
      <c r="F447" s="592">
        <v>1.2156126002467207</v>
      </c>
      <c r="G447" s="592">
        <v>0.96127095600813528</v>
      </c>
      <c r="H447" s="592">
        <v>0.62642715848061925</v>
      </c>
      <c r="I447" s="592">
        <v>6.3308781748582001</v>
      </c>
      <c r="J447" s="592">
        <v>0.71222378440064482</v>
      </c>
      <c r="K447" s="484">
        <v>33.379960124618137</v>
      </c>
      <c r="L447" s="563">
        <f t="shared" si="19"/>
        <v>0</v>
      </c>
      <c r="M447" s="563">
        <v>0</v>
      </c>
      <c r="N447" s="563">
        <v>0</v>
      </c>
      <c r="O447" s="584">
        <v>0</v>
      </c>
      <c r="P447" s="584">
        <v>0</v>
      </c>
      <c r="Q447" s="574">
        <v>0</v>
      </c>
    </row>
    <row r="448" spans="1:17" x14ac:dyDescent="0.25">
      <c r="A448" s="575">
        <f t="shared" si="20"/>
        <v>57710</v>
      </c>
      <c r="B448" s="83" t="str">
        <f t="shared" si="21"/>
        <v>Munson</v>
      </c>
      <c r="C448" s="588">
        <v>10</v>
      </c>
      <c r="D448" s="589">
        <v>0.98819430722215573</v>
      </c>
      <c r="E448" s="589">
        <v>12.496595718865951</v>
      </c>
      <c r="F448" s="589">
        <v>1.249659571886595</v>
      </c>
      <c r="G448" s="589">
        <v>0.98819430722232204</v>
      </c>
      <c r="H448" s="589">
        <v>0.64397218710618043</v>
      </c>
      <c r="I448" s="589">
        <v>6.5082185090421296</v>
      </c>
      <c r="J448" s="589">
        <v>0.73217459704936205</v>
      </c>
      <c r="K448" s="590">
        <v>34.484383873512876</v>
      </c>
      <c r="L448" s="571">
        <f t="shared" si="19"/>
        <v>0</v>
      </c>
      <c r="M448" s="571">
        <v>0</v>
      </c>
      <c r="N448" s="571">
        <v>0</v>
      </c>
      <c r="O448" s="582">
        <v>0</v>
      </c>
      <c r="P448" s="582">
        <v>0</v>
      </c>
      <c r="Q448" s="566">
        <v>0</v>
      </c>
    </row>
    <row r="449" spans="1:17" x14ac:dyDescent="0.25">
      <c r="A449" s="567">
        <f t="shared" si="20"/>
        <v>57741</v>
      </c>
      <c r="B449" s="577" t="str">
        <f t="shared" si="21"/>
        <v>Munson</v>
      </c>
      <c r="C449" s="591">
        <v>10</v>
      </c>
      <c r="D449" s="592">
        <v>0.9830183342880211</v>
      </c>
      <c r="E449" s="592">
        <v>12.431140938629145</v>
      </c>
      <c r="F449" s="592">
        <v>1.2431140938629146</v>
      </c>
      <c r="G449" s="592">
        <v>0.98301833428779983</v>
      </c>
      <c r="H449" s="592">
        <v>0.6405991729120103</v>
      </c>
      <c r="I449" s="592">
        <v>6.4741541253110872</v>
      </c>
      <c r="J449" s="592">
        <v>0.72834236251336915</v>
      </c>
      <c r="K449" s="484">
        <v>34.476183747128438</v>
      </c>
      <c r="L449" s="563">
        <f t="shared" si="19"/>
        <v>0</v>
      </c>
      <c r="M449" s="563">
        <v>0</v>
      </c>
      <c r="N449" s="563">
        <v>0</v>
      </c>
      <c r="O449" s="584">
        <v>0</v>
      </c>
      <c r="P449" s="584">
        <v>0</v>
      </c>
      <c r="Q449" s="574">
        <v>0</v>
      </c>
    </row>
    <row r="450" spans="1:17" x14ac:dyDescent="0.25">
      <c r="A450" s="575">
        <f t="shared" si="20"/>
        <v>57769</v>
      </c>
      <c r="B450" s="83" t="str">
        <f t="shared" si="21"/>
        <v>Munson</v>
      </c>
      <c r="C450" s="588">
        <v>10</v>
      </c>
      <c r="D450" s="589">
        <v>0.88346122204207866</v>
      </c>
      <c r="E450" s="589">
        <v>11.17215272792706</v>
      </c>
      <c r="F450" s="589">
        <v>1.117215272792706</v>
      </c>
      <c r="G450" s="589">
        <v>0.88346122204205113</v>
      </c>
      <c r="H450" s="589">
        <v>0.5757212427110453</v>
      </c>
      <c r="I450" s="589">
        <v>5.8184932680242136</v>
      </c>
      <c r="J450" s="589">
        <v>0.65458051159964148</v>
      </c>
      <c r="K450" s="590">
        <v>31.132411474328293</v>
      </c>
      <c r="L450" s="571">
        <f t="shared" ref="L450:L513" si="22">+P450+O450</f>
        <v>0</v>
      </c>
      <c r="M450" s="571">
        <v>0</v>
      </c>
      <c r="N450" s="571">
        <v>0</v>
      </c>
      <c r="O450" s="582">
        <v>0</v>
      </c>
      <c r="P450" s="582">
        <v>0</v>
      </c>
      <c r="Q450" s="566">
        <v>0</v>
      </c>
    </row>
    <row r="451" spans="1:17" x14ac:dyDescent="0.25">
      <c r="A451" s="567">
        <f t="shared" ref="A451:A514" si="23">+EOMONTH(A450,1)</f>
        <v>57800</v>
      </c>
      <c r="B451" s="577" t="str">
        <f t="shared" si="21"/>
        <v>Munson</v>
      </c>
      <c r="C451" s="591">
        <v>10</v>
      </c>
      <c r="D451" s="592">
        <v>0.97324207106245952</v>
      </c>
      <c r="E451" s="592">
        <v>12.307511397065324</v>
      </c>
      <c r="F451" s="592">
        <v>1.2307511397065325</v>
      </c>
      <c r="G451" s="592">
        <v>0.97324207106226668</v>
      </c>
      <c r="H451" s="592">
        <v>0.63422833168523562</v>
      </c>
      <c r="I451" s="592">
        <v>6.4098158224544965</v>
      </c>
      <c r="J451" s="592">
        <v>0.72110429909272822</v>
      </c>
      <c r="K451" s="484">
        <v>34.459910915173985</v>
      </c>
      <c r="L451" s="563">
        <f t="shared" si="22"/>
        <v>0</v>
      </c>
      <c r="M451" s="563">
        <v>0</v>
      </c>
      <c r="N451" s="563">
        <v>0</v>
      </c>
      <c r="O451" s="584">
        <v>0</v>
      </c>
      <c r="P451" s="584">
        <v>0</v>
      </c>
      <c r="Q451" s="574">
        <v>0</v>
      </c>
    </row>
    <row r="452" spans="1:17" x14ac:dyDescent="0.25">
      <c r="A452" s="575">
        <f t="shared" si="23"/>
        <v>57830</v>
      </c>
      <c r="B452" s="83" t="str">
        <f t="shared" si="21"/>
        <v>Munson</v>
      </c>
      <c r="C452" s="588">
        <v>10</v>
      </c>
      <c r="D452" s="589">
        <v>0.93699324434182718</v>
      </c>
      <c r="E452" s="589">
        <v>11.849112750670143</v>
      </c>
      <c r="F452" s="589">
        <v>1.1849112750670145</v>
      </c>
      <c r="G452" s="589">
        <v>0.93699324434174436</v>
      </c>
      <c r="H452" s="589">
        <v>0.61060621096032075</v>
      </c>
      <c r="I452" s="589">
        <v>6.1711024403076147</v>
      </c>
      <c r="J452" s="589">
        <v>0.69424903765317314</v>
      </c>
      <c r="K452" s="590">
        <v>33.340487195190633</v>
      </c>
      <c r="L452" s="571">
        <f t="shared" si="22"/>
        <v>0</v>
      </c>
      <c r="M452" s="571">
        <v>0</v>
      </c>
      <c r="N452" s="571">
        <v>0</v>
      </c>
      <c r="O452" s="582">
        <v>0</v>
      </c>
      <c r="P452" s="582">
        <v>0</v>
      </c>
      <c r="Q452" s="566">
        <v>0</v>
      </c>
    </row>
    <row r="453" spans="1:17" x14ac:dyDescent="0.25">
      <c r="A453" s="567">
        <f t="shared" si="23"/>
        <v>57861</v>
      </c>
      <c r="B453" s="577" t="str">
        <f t="shared" si="21"/>
        <v>Munson</v>
      </c>
      <c r="C453" s="591">
        <v>10</v>
      </c>
      <c r="D453" s="592">
        <v>0.96323662353207773</v>
      </c>
      <c r="E453" s="592">
        <v>12.180983616184653</v>
      </c>
      <c r="F453" s="592">
        <v>1.2180983616184653</v>
      </c>
      <c r="G453" s="592">
        <v>0.9632366235322174</v>
      </c>
      <c r="H453" s="592">
        <v>0.62770812111971441</v>
      </c>
      <c r="I453" s="592">
        <v>6.3439665433705565</v>
      </c>
      <c r="J453" s="592">
        <v>0.71369627406900116</v>
      </c>
      <c r="K453" s="484">
        <v>34.44380511032908</v>
      </c>
      <c r="L453" s="563">
        <f t="shared" si="22"/>
        <v>0</v>
      </c>
      <c r="M453" s="563">
        <v>0</v>
      </c>
      <c r="N453" s="563">
        <v>0</v>
      </c>
      <c r="O453" s="584">
        <v>0</v>
      </c>
      <c r="P453" s="584">
        <v>0</v>
      </c>
      <c r="Q453" s="574">
        <v>0</v>
      </c>
    </row>
    <row r="454" spans="1:17" x14ac:dyDescent="0.25">
      <c r="A454" s="575">
        <f t="shared" si="23"/>
        <v>57891</v>
      </c>
      <c r="B454" s="83" t="str">
        <f t="shared" si="21"/>
        <v>Munson</v>
      </c>
      <c r="C454" s="588">
        <v>10</v>
      </c>
      <c r="D454" s="589">
        <v>0.92736045408252255</v>
      </c>
      <c r="E454" s="589">
        <v>11.727297552344581</v>
      </c>
      <c r="F454" s="589">
        <v>1.172729755234458</v>
      </c>
      <c r="G454" s="589">
        <v>0.92736045408263401</v>
      </c>
      <c r="H454" s="589">
        <v>0.60432885258775237</v>
      </c>
      <c r="I454" s="589">
        <v>6.1077054005199596</v>
      </c>
      <c r="J454" s="589">
        <v>0.68711685758035435</v>
      </c>
      <c r="K454" s="590">
        <v>33.324981260174198</v>
      </c>
      <c r="L454" s="571">
        <f t="shared" si="22"/>
        <v>0</v>
      </c>
      <c r="M454" s="571">
        <v>0</v>
      </c>
      <c r="N454" s="571">
        <v>0</v>
      </c>
      <c r="O454" s="582">
        <v>0</v>
      </c>
      <c r="P454" s="582">
        <v>0</v>
      </c>
      <c r="Q454" s="566">
        <v>0</v>
      </c>
    </row>
    <row r="455" spans="1:17" x14ac:dyDescent="0.25">
      <c r="A455" s="567">
        <f t="shared" si="23"/>
        <v>57922</v>
      </c>
      <c r="B455" s="577" t="str">
        <f t="shared" si="21"/>
        <v>Munson</v>
      </c>
      <c r="C455" s="591">
        <v>10</v>
      </c>
      <c r="D455" s="592">
        <v>0.95333403733846489</v>
      </c>
      <c r="E455" s="592">
        <v>12.055756608368561</v>
      </c>
      <c r="F455" s="592">
        <v>1.2055756608368562</v>
      </c>
      <c r="G455" s="592">
        <v>0.95333403733852007</v>
      </c>
      <c r="H455" s="592">
        <v>0.62125493978725144</v>
      </c>
      <c r="I455" s="592">
        <v>6.2787933342681121</v>
      </c>
      <c r="J455" s="592">
        <v>0.70636428252063743</v>
      </c>
      <c r="K455" s="484">
        <v>34.427863895127651</v>
      </c>
      <c r="L455" s="563">
        <f t="shared" si="22"/>
        <v>0</v>
      </c>
      <c r="M455" s="563">
        <v>0</v>
      </c>
      <c r="N455" s="563">
        <v>0</v>
      </c>
      <c r="O455" s="584">
        <v>0</v>
      </c>
      <c r="P455" s="584">
        <v>0</v>
      </c>
      <c r="Q455" s="574">
        <v>0</v>
      </c>
    </row>
    <row r="456" spans="1:17" x14ac:dyDescent="0.25">
      <c r="A456" s="575">
        <f t="shared" si="23"/>
        <v>57953</v>
      </c>
      <c r="B456" s="83" t="str">
        <f t="shared" si="21"/>
        <v>Munson</v>
      </c>
      <c r="C456" s="588">
        <v>10</v>
      </c>
      <c r="D456" s="589">
        <v>0.94834065583607874</v>
      </c>
      <c r="E456" s="589">
        <v>11.992610859149343</v>
      </c>
      <c r="F456" s="589">
        <v>1.1992610859149342</v>
      </c>
      <c r="G456" s="589">
        <v>0.94834065583610738</v>
      </c>
      <c r="H456" s="589">
        <v>0.61800092872810253</v>
      </c>
      <c r="I456" s="589">
        <v>6.2459290560204384</v>
      </c>
      <c r="J456" s="589">
        <v>0.70266702912009282</v>
      </c>
      <c r="K456" s="590">
        <v>34.419955501067008</v>
      </c>
      <c r="L456" s="571">
        <f t="shared" si="22"/>
        <v>0</v>
      </c>
      <c r="M456" s="571">
        <v>0</v>
      </c>
      <c r="N456" s="571">
        <v>0</v>
      </c>
      <c r="O456" s="582">
        <v>0</v>
      </c>
      <c r="P456" s="582">
        <v>0</v>
      </c>
      <c r="Q456" s="566">
        <v>0</v>
      </c>
    </row>
    <row r="457" spans="1:17" x14ac:dyDescent="0.25">
      <c r="A457" s="567">
        <f t="shared" si="23"/>
        <v>57983</v>
      </c>
      <c r="B457" s="577" t="str">
        <f t="shared" si="21"/>
        <v>Munson</v>
      </c>
      <c r="C457" s="591">
        <v>10</v>
      </c>
      <c r="D457" s="592">
        <v>0.91301929321969211</v>
      </c>
      <c r="E457" s="592">
        <v>11.545940821053188</v>
      </c>
      <c r="F457" s="592">
        <v>1.1545940821053189</v>
      </c>
      <c r="G457" s="592">
        <v>0.91301929321980335</v>
      </c>
      <c r="H457" s="592">
        <v>0.59498321252636155</v>
      </c>
      <c r="I457" s="592">
        <v>6.0133185210979576</v>
      </c>
      <c r="J457" s="592">
        <v>0.67649832484683614</v>
      </c>
      <c r="K457" s="484">
        <v>33.302019444013901</v>
      </c>
      <c r="L457" s="563">
        <f t="shared" si="22"/>
        <v>0</v>
      </c>
      <c r="M457" s="563">
        <v>0</v>
      </c>
      <c r="N457" s="563">
        <v>0</v>
      </c>
      <c r="O457" s="584">
        <v>0</v>
      </c>
      <c r="P457" s="584">
        <v>0</v>
      </c>
      <c r="Q457" s="574">
        <v>0</v>
      </c>
    </row>
    <row r="458" spans="1:17" x14ac:dyDescent="0.25">
      <c r="A458" s="575">
        <f t="shared" si="23"/>
        <v>58014</v>
      </c>
      <c r="B458" s="83" t="str">
        <f t="shared" si="21"/>
        <v>Munson</v>
      </c>
      <c r="C458" s="588">
        <v>10</v>
      </c>
      <c r="D458" s="589">
        <v>0.93859120813467556</v>
      </c>
      <c r="E458" s="589">
        <v>11.869320423737138</v>
      </c>
      <c r="F458" s="589">
        <v>1.1869320423737137</v>
      </c>
      <c r="G458" s="589">
        <v>0.93859120813467556</v>
      </c>
      <c r="H458" s="589">
        <v>0.61164754802462595</v>
      </c>
      <c r="I458" s="589">
        <v>6.1817623141634437</v>
      </c>
      <c r="J458" s="589">
        <v>0.69544827092504624</v>
      </c>
      <c r="K458" s="590">
        <v>34.40425952933964</v>
      </c>
      <c r="L458" s="571">
        <f t="shared" si="22"/>
        <v>0</v>
      </c>
      <c r="M458" s="571">
        <v>0</v>
      </c>
      <c r="N458" s="571">
        <v>0</v>
      </c>
      <c r="O458" s="582">
        <v>0</v>
      </c>
      <c r="P458" s="582">
        <v>0</v>
      </c>
      <c r="Q458" s="566">
        <v>0</v>
      </c>
    </row>
    <row r="459" spans="1:17" x14ac:dyDescent="0.25">
      <c r="A459" s="567">
        <f t="shared" si="23"/>
        <v>58044</v>
      </c>
      <c r="B459" s="577" t="str">
        <f t="shared" si="21"/>
        <v>Munson</v>
      </c>
      <c r="C459" s="591">
        <v>10</v>
      </c>
      <c r="D459" s="592">
        <v>0.90363296796353176</v>
      </c>
      <c r="E459" s="592">
        <v>11.427242391850298</v>
      </c>
      <c r="F459" s="592">
        <v>1.1427242391850299</v>
      </c>
      <c r="G459" s="592">
        <v>0.90363296796364179</v>
      </c>
      <c r="H459" s="592">
        <v>0.58886647305452122</v>
      </c>
      <c r="I459" s="592">
        <v>5.9515411123023281</v>
      </c>
      <c r="J459" s="592">
        <v>0.6695484071012604</v>
      </c>
      <c r="K459" s="484">
        <v>33.2869082228761</v>
      </c>
      <c r="L459" s="563">
        <f t="shared" si="22"/>
        <v>0</v>
      </c>
      <c r="M459" s="563">
        <v>0</v>
      </c>
      <c r="N459" s="563">
        <v>0</v>
      </c>
      <c r="O459" s="584">
        <v>0</v>
      </c>
      <c r="P459" s="584">
        <v>0</v>
      </c>
      <c r="Q459" s="574">
        <v>0</v>
      </c>
    </row>
    <row r="460" spans="1:17" x14ac:dyDescent="0.25">
      <c r="A460" s="575">
        <f t="shared" si="23"/>
        <v>58075</v>
      </c>
      <c r="B460" s="83" t="str">
        <f t="shared" si="21"/>
        <v>Munson</v>
      </c>
      <c r="C460" s="588">
        <v>10</v>
      </c>
      <c r="D460" s="589">
        <v>0.92894198995481259</v>
      </c>
      <c r="E460" s="589">
        <v>11.747297479757762</v>
      </c>
      <c r="F460" s="589">
        <v>1.1747297479757763</v>
      </c>
      <c r="G460" s="589">
        <v>0.9289419899545911</v>
      </c>
      <c r="H460" s="589">
        <v>0.60535948762671521</v>
      </c>
      <c r="I460" s="589">
        <v>6.1182541209485777</v>
      </c>
      <c r="J460" s="589">
        <v>0.68830360553716374</v>
      </c>
      <c r="K460" s="590">
        <v>34.388723601027543</v>
      </c>
      <c r="L460" s="571">
        <f t="shared" si="22"/>
        <v>0</v>
      </c>
      <c r="M460" s="571">
        <v>0</v>
      </c>
      <c r="N460" s="571">
        <v>0</v>
      </c>
      <c r="O460" s="582">
        <v>0</v>
      </c>
      <c r="P460" s="582">
        <v>0</v>
      </c>
      <c r="Q460" s="566">
        <v>0</v>
      </c>
    </row>
    <row r="461" spans="1:17" x14ac:dyDescent="0.25">
      <c r="A461" s="567">
        <f t="shared" si="23"/>
        <v>58106</v>
      </c>
      <c r="B461" s="577" t="str">
        <f t="shared" si="21"/>
        <v>Munson</v>
      </c>
      <c r="C461" s="591">
        <v>10</v>
      </c>
      <c r="D461" s="592">
        <v>0.92407636933519477</v>
      </c>
      <c r="E461" s="592">
        <v>11.685767380503679</v>
      </c>
      <c r="F461" s="592">
        <v>1.168576738050368</v>
      </c>
      <c r="G461" s="592">
        <v>0.9240763693351397</v>
      </c>
      <c r="H461" s="592">
        <v>0.6021887264144602</v>
      </c>
      <c r="I461" s="592">
        <v>6.0862295008576446</v>
      </c>
      <c r="J461" s="592">
        <v>0.68470085741644904</v>
      </c>
      <c r="K461" s="484">
        <v>34.381016065296372</v>
      </c>
      <c r="L461" s="563">
        <f t="shared" si="22"/>
        <v>0</v>
      </c>
      <c r="M461" s="563">
        <v>0</v>
      </c>
      <c r="N461" s="563">
        <v>0</v>
      </c>
      <c r="O461" s="584">
        <v>0</v>
      </c>
      <c r="P461" s="584">
        <v>0</v>
      </c>
      <c r="Q461" s="574">
        <v>0</v>
      </c>
    </row>
    <row r="462" spans="1:17" x14ac:dyDescent="0.25">
      <c r="A462" s="575">
        <f t="shared" si="23"/>
        <v>58134</v>
      </c>
      <c r="B462" s="83" t="str">
        <f t="shared" si="21"/>
        <v>Munson</v>
      </c>
      <c r="C462" s="588">
        <v>10</v>
      </c>
      <c r="D462" s="589">
        <v>0.8304887203396295</v>
      </c>
      <c r="E462" s="589">
        <v>10.502268340658826</v>
      </c>
      <c r="F462" s="589">
        <v>1.0502268340658827</v>
      </c>
      <c r="G462" s="589">
        <v>0.83048872033943599</v>
      </c>
      <c r="H462" s="589">
        <v>0.54120088214015194</v>
      </c>
      <c r="I462" s="589">
        <v>5.4698539861314517</v>
      </c>
      <c r="J462" s="589">
        <v>0.61535859478145749</v>
      </c>
      <c r="K462" s="590">
        <v>31.04689543302436</v>
      </c>
      <c r="L462" s="571">
        <f t="shared" si="22"/>
        <v>0</v>
      </c>
      <c r="M462" s="571">
        <v>0</v>
      </c>
      <c r="N462" s="571">
        <v>0</v>
      </c>
      <c r="O462" s="582">
        <v>0</v>
      </c>
      <c r="P462" s="582">
        <v>0</v>
      </c>
      <c r="Q462" s="566">
        <v>0</v>
      </c>
    </row>
    <row r="463" spans="1:17" x14ac:dyDescent="0.25">
      <c r="A463" s="567">
        <f t="shared" si="23"/>
        <v>58165</v>
      </c>
      <c r="B463" s="577" t="str">
        <f t="shared" si="21"/>
        <v>Munson</v>
      </c>
      <c r="C463" s="591">
        <v>10</v>
      </c>
      <c r="D463" s="592">
        <v>0.91488629269841815</v>
      </c>
      <c r="E463" s="592">
        <v>11.569550689599438</v>
      </c>
      <c r="F463" s="592">
        <v>1.1569550689599439</v>
      </c>
      <c r="G463" s="592">
        <v>0.91488629269839061</v>
      </c>
      <c r="H463" s="592">
        <v>0.5961998760594508</v>
      </c>
      <c r="I463" s="592">
        <v>6.025743575907069</v>
      </c>
      <c r="J463" s="592">
        <v>0.67789617258958312</v>
      </c>
      <c r="K463" s="484">
        <v>34.365719615497085</v>
      </c>
      <c r="L463" s="563">
        <f t="shared" si="22"/>
        <v>0</v>
      </c>
      <c r="M463" s="563">
        <v>0</v>
      </c>
      <c r="N463" s="563">
        <v>0</v>
      </c>
      <c r="O463" s="584">
        <v>0</v>
      </c>
      <c r="P463" s="584">
        <v>0</v>
      </c>
      <c r="Q463" s="574">
        <v>0</v>
      </c>
    </row>
    <row r="464" spans="1:17" x14ac:dyDescent="0.25">
      <c r="A464" s="575">
        <f t="shared" si="23"/>
        <v>58195</v>
      </c>
      <c r="B464" s="83" t="str">
        <f t="shared" si="21"/>
        <v>Munson</v>
      </c>
      <c r="C464" s="588">
        <v>10</v>
      </c>
      <c r="D464" s="589">
        <v>0.88081095247340413</v>
      </c>
      <c r="E464" s="589">
        <v>11.138637712601774</v>
      </c>
      <c r="F464" s="589">
        <v>1.1138637712601773</v>
      </c>
      <c r="G464" s="589">
        <v>0.88081095247337649</v>
      </c>
      <c r="H464" s="589">
        <v>0.57399415533068432</v>
      </c>
      <c r="I464" s="589">
        <v>5.8013323568219191</v>
      </c>
      <c r="J464" s="589">
        <v>0.65264991579194975</v>
      </c>
      <c r="K464" s="590">
        <v>33.249803136273442</v>
      </c>
      <c r="L464" s="571">
        <f t="shared" si="22"/>
        <v>0</v>
      </c>
      <c r="M464" s="571">
        <v>0</v>
      </c>
      <c r="N464" s="571">
        <v>0</v>
      </c>
      <c r="O464" s="582">
        <v>0</v>
      </c>
      <c r="P464" s="582">
        <v>0</v>
      </c>
      <c r="Q464" s="566">
        <v>0</v>
      </c>
    </row>
    <row r="465" spans="1:17" x14ac:dyDescent="0.25">
      <c r="A465" s="567">
        <f t="shared" si="23"/>
        <v>58226</v>
      </c>
      <c r="B465" s="577" t="str">
        <f t="shared" si="21"/>
        <v>Munson</v>
      </c>
      <c r="C465" s="591">
        <v>10</v>
      </c>
      <c r="D465" s="592">
        <v>0.90548077369173519</v>
      </c>
      <c r="E465" s="592">
        <v>11.450609538355579</v>
      </c>
      <c r="F465" s="592">
        <v>1.1450609538355578</v>
      </c>
      <c r="G465" s="592">
        <v>0.9054807736915137</v>
      </c>
      <c r="H465" s="592">
        <v>0.5900706153769113</v>
      </c>
      <c r="I465" s="592">
        <v>5.9638373057187852</v>
      </c>
      <c r="J465" s="592">
        <v>0.67093171259816486</v>
      </c>
      <c r="K465" s="484">
        <v>34.350579340520667</v>
      </c>
      <c r="L465" s="563">
        <f t="shared" si="22"/>
        <v>0</v>
      </c>
      <c r="M465" s="563">
        <v>0</v>
      </c>
      <c r="N465" s="563">
        <v>0</v>
      </c>
      <c r="O465" s="584">
        <v>0</v>
      </c>
      <c r="P465" s="584">
        <v>0</v>
      </c>
      <c r="Q465" s="574">
        <v>0</v>
      </c>
    </row>
    <row r="466" spans="1:17" x14ac:dyDescent="0.25">
      <c r="A466" s="575">
        <f t="shared" si="23"/>
        <v>58256</v>
      </c>
      <c r="B466" s="83" t="str">
        <f t="shared" si="21"/>
        <v>Munson</v>
      </c>
      <c r="C466" s="588">
        <v>10</v>
      </c>
      <c r="D466" s="589">
        <v>0.87175574613701867</v>
      </c>
      <c r="E466" s="589">
        <v>11.024126576571229</v>
      </c>
      <c r="F466" s="589">
        <v>1.1024126576571229</v>
      </c>
      <c r="G466" s="589">
        <v>0.87175574613712881</v>
      </c>
      <c r="H466" s="589">
        <v>0.56809317996415509</v>
      </c>
      <c r="I466" s="589">
        <v>5.7417315505483026</v>
      </c>
      <c r="J466" s="589">
        <v>0.64594480517361985</v>
      </c>
      <c r="K466" s="590">
        <v>33.235226999458511</v>
      </c>
      <c r="L466" s="571">
        <f t="shared" si="22"/>
        <v>0</v>
      </c>
      <c r="M466" s="571">
        <v>0</v>
      </c>
      <c r="N466" s="571">
        <v>0</v>
      </c>
      <c r="O466" s="582">
        <v>0</v>
      </c>
      <c r="P466" s="582">
        <v>0</v>
      </c>
      <c r="Q466" s="566">
        <v>0</v>
      </c>
    </row>
    <row r="467" spans="1:17" x14ac:dyDescent="0.25">
      <c r="A467" s="567">
        <f t="shared" si="23"/>
        <v>58287</v>
      </c>
      <c r="B467" s="577" t="str">
        <f t="shared" ref="B467:B530" si="24">+B466</f>
        <v>Munson</v>
      </c>
      <c r="C467" s="591">
        <v>10</v>
      </c>
      <c r="D467" s="592">
        <v>0.89617194843630943</v>
      </c>
      <c r="E467" s="592">
        <v>11.332891165576855</v>
      </c>
      <c r="F467" s="592">
        <v>1.1332891165576855</v>
      </c>
      <c r="G467" s="592">
        <v>0.89617194843617187</v>
      </c>
      <c r="H467" s="592">
        <v>0.58400437738705457</v>
      </c>
      <c r="I467" s="592">
        <v>5.9025666771138594</v>
      </c>
      <c r="J467" s="592">
        <v>0.66403875301513138</v>
      </c>
      <c r="K467" s="484">
        <v>34.335595478045313</v>
      </c>
      <c r="L467" s="563">
        <f t="shared" si="22"/>
        <v>0</v>
      </c>
      <c r="M467" s="563">
        <v>0</v>
      </c>
      <c r="N467" s="563">
        <v>0</v>
      </c>
      <c r="O467" s="584">
        <v>0</v>
      </c>
      <c r="P467" s="584">
        <v>0</v>
      </c>
      <c r="Q467" s="574">
        <v>0</v>
      </c>
    </row>
    <row r="468" spans="1:17" x14ac:dyDescent="0.25">
      <c r="A468" s="575">
        <f t="shared" si="23"/>
        <v>58318</v>
      </c>
      <c r="B468" s="83" t="str">
        <f t="shared" si="24"/>
        <v>Munson</v>
      </c>
      <c r="C468" s="588">
        <v>10</v>
      </c>
      <c r="D468" s="589">
        <v>0.89147797103142812</v>
      </c>
      <c r="E468" s="589">
        <v>11.273531647401589</v>
      </c>
      <c r="F468" s="589">
        <v>1.1273531647401589</v>
      </c>
      <c r="G468" s="589">
        <v>0.89147797103142812</v>
      </c>
      <c r="H468" s="589">
        <v>0.58094548030536741</v>
      </c>
      <c r="I468" s="589">
        <v>5.8716702709420749</v>
      </c>
      <c r="J468" s="589">
        <v>0.66056290689985542</v>
      </c>
      <c r="K468" s="590">
        <v>34.328160068712734</v>
      </c>
      <c r="L468" s="571">
        <f t="shared" si="22"/>
        <v>0</v>
      </c>
      <c r="M468" s="571">
        <v>0</v>
      </c>
      <c r="N468" s="571">
        <v>0</v>
      </c>
      <c r="O468" s="582">
        <v>0</v>
      </c>
      <c r="P468" s="582">
        <v>0</v>
      </c>
      <c r="Q468" s="566">
        <v>0</v>
      </c>
    </row>
    <row r="469" spans="1:17" x14ac:dyDescent="0.25">
      <c r="A469" s="567">
        <f t="shared" si="23"/>
        <v>58348</v>
      </c>
      <c r="B469" s="577" t="str">
        <f t="shared" si="24"/>
        <v>Munson</v>
      </c>
      <c r="C469" s="591">
        <v>10</v>
      </c>
      <c r="D469" s="592">
        <v>0.8582744839879618</v>
      </c>
      <c r="E469" s="592">
        <v>10.853644029138112</v>
      </c>
      <c r="F469" s="592">
        <v>1.0853644029138112</v>
      </c>
      <c r="G469" s="592">
        <v>0.85827448398765782</v>
      </c>
      <c r="H469" s="592">
        <v>0.55930790459583213</v>
      </c>
      <c r="I469" s="592">
        <v>5.6529964059710931</v>
      </c>
      <c r="J469" s="592">
        <v>0.63596210338558812</v>
      </c>
      <c r="K469" s="484">
        <v>33.213643429906746</v>
      </c>
      <c r="L469" s="563">
        <f t="shared" si="22"/>
        <v>0</v>
      </c>
      <c r="M469" s="563">
        <v>0</v>
      </c>
      <c r="N469" s="563">
        <v>0</v>
      </c>
      <c r="O469" s="584">
        <v>0</v>
      </c>
      <c r="P469" s="584">
        <v>0</v>
      </c>
      <c r="Q469" s="574">
        <v>0</v>
      </c>
    </row>
    <row r="470" spans="1:17" x14ac:dyDescent="0.25">
      <c r="A470" s="575">
        <f t="shared" si="23"/>
        <v>58379</v>
      </c>
      <c r="B470" s="83" t="str">
        <f t="shared" si="24"/>
        <v>Munson</v>
      </c>
      <c r="C470" s="588">
        <v>10</v>
      </c>
      <c r="D470" s="589">
        <v>0.88231310205530478</v>
      </c>
      <c r="E470" s="589">
        <v>11.157633729785884</v>
      </c>
      <c r="F470" s="589">
        <v>1.1157633729785885</v>
      </c>
      <c r="G470" s="589">
        <v>0.88231310205533209</v>
      </c>
      <c r="H470" s="589">
        <v>0.57497305159650369</v>
      </c>
      <c r="I470" s="589">
        <v>5.8113457980156031</v>
      </c>
      <c r="J470" s="589">
        <v>0.65377641759275795</v>
      </c>
      <c r="K470" s="590">
        <v>34.3134059449999</v>
      </c>
      <c r="L470" s="571">
        <f t="shared" si="22"/>
        <v>0</v>
      </c>
      <c r="M470" s="571">
        <v>0</v>
      </c>
      <c r="N470" s="571">
        <v>0</v>
      </c>
      <c r="O470" s="582">
        <v>0</v>
      </c>
      <c r="P470" s="582">
        <v>0</v>
      </c>
      <c r="Q470" s="566">
        <v>0</v>
      </c>
    </row>
    <row r="471" spans="1:17" x14ac:dyDescent="0.25">
      <c r="A471" s="567">
        <f t="shared" si="23"/>
        <v>58409</v>
      </c>
      <c r="B471" s="577" t="str">
        <f t="shared" si="24"/>
        <v>Munson</v>
      </c>
      <c r="C471" s="591">
        <v>10</v>
      </c>
      <c r="D471" s="592">
        <v>0.84945096456624136</v>
      </c>
      <c r="E471" s="592">
        <v>10.742062780163906</v>
      </c>
      <c r="F471" s="592">
        <v>1.0742062780163906</v>
      </c>
      <c r="G471" s="592">
        <v>0.84945096456626989</v>
      </c>
      <c r="H471" s="592">
        <v>0.55355792523369707</v>
      </c>
      <c r="I471" s="592">
        <v>5.5949185473577385</v>
      </c>
      <c r="J471" s="592">
        <v>0.62942833192515535</v>
      </c>
      <c r="K471" s="484">
        <v>33.199438472421548</v>
      </c>
      <c r="L471" s="563">
        <f t="shared" si="22"/>
        <v>0</v>
      </c>
      <c r="M471" s="563">
        <v>0</v>
      </c>
      <c r="N471" s="563">
        <v>0</v>
      </c>
      <c r="O471" s="584">
        <v>0</v>
      </c>
      <c r="P471" s="584">
        <v>0</v>
      </c>
      <c r="Q471" s="574">
        <v>0</v>
      </c>
    </row>
    <row r="472" spans="1:17" x14ac:dyDescent="0.25">
      <c r="A472" s="575">
        <f t="shared" si="23"/>
        <v>58440</v>
      </c>
      <c r="B472" s="83" t="str">
        <f t="shared" si="24"/>
        <v>Munson</v>
      </c>
      <c r="C472" s="588">
        <v>10</v>
      </c>
      <c r="D472" s="589">
        <v>0.87324245281981572</v>
      </c>
      <c r="E472" s="589">
        <v>11.042927304563102</v>
      </c>
      <c r="F472" s="589">
        <v>1.1042927304563102</v>
      </c>
      <c r="G472" s="589">
        <v>0.87324245282006374</v>
      </c>
      <c r="H472" s="589">
        <v>0.56906201782293786</v>
      </c>
      <c r="I472" s="589">
        <v>5.7516406896639225</v>
      </c>
      <c r="J472" s="589">
        <v>0.64705959421248993</v>
      </c>
      <c r="K472" s="590">
        <v>34.298803712844851</v>
      </c>
      <c r="L472" s="571">
        <f t="shared" si="22"/>
        <v>0</v>
      </c>
      <c r="M472" s="571">
        <v>0</v>
      </c>
      <c r="N472" s="571">
        <v>0</v>
      </c>
      <c r="O472" s="582">
        <v>0</v>
      </c>
      <c r="P472" s="582">
        <v>0</v>
      </c>
      <c r="Q472" s="566">
        <v>0</v>
      </c>
    </row>
    <row r="473" spans="1:17" x14ac:dyDescent="0.25">
      <c r="A473" s="567">
        <f t="shared" si="23"/>
        <v>58471</v>
      </c>
      <c r="B473" s="577" t="str">
        <f t="shared" si="24"/>
        <v>Munson</v>
      </c>
      <c r="C473" s="591">
        <v>10</v>
      </c>
      <c r="D473" s="592">
        <v>0.8686685757314665</v>
      </c>
      <c r="E473" s="592">
        <v>10.985086561682589</v>
      </c>
      <c r="F473" s="592">
        <v>1.0985086561682591</v>
      </c>
      <c r="G473" s="592">
        <v>0.86866857573154899</v>
      </c>
      <c r="H473" s="592">
        <v>0.56608137842529094</v>
      </c>
      <c r="I473" s="592">
        <v>5.72153365152686</v>
      </c>
      <c r="J473" s="592">
        <v>0.64367255815294266</v>
      </c>
      <c r="K473" s="484">
        <v>34.29155837023886</v>
      </c>
      <c r="L473" s="563">
        <f t="shared" si="22"/>
        <v>0</v>
      </c>
      <c r="M473" s="563">
        <v>0</v>
      </c>
      <c r="N473" s="563">
        <v>0</v>
      </c>
      <c r="O473" s="584">
        <v>0</v>
      </c>
      <c r="P473" s="584">
        <v>0</v>
      </c>
      <c r="Q473" s="574">
        <v>0</v>
      </c>
    </row>
    <row r="474" spans="1:17" x14ac:dyDescent="0.25">
      <c r="A474" s="575">
        <f t="shared" si="23"/>
        <v>58500</v>
      </c>
      <c r="B474" s="83" t="str">
        <f t="shared" si="24"/>
        <v>Munson</v>
      </c>
      <c r="C474" s="588">
        <v>10</v>
      </c>
      <c r="D474" s="589">
        <v>0.80850590289567215</v>
      </c>
      <c r="E474" s="589">
        <v>10.22427606692627</v>
      </c>
      <c r="F474" s="589">
        <v>1.022427606692627</v>
      </c>
      <c r="G474" s="589">
        <v>0.80850590289578284</v>
      </c>
      <c r="H474" s="589">
        <v>0.52687543211097143</v>
      </c>
      <c r="I474" s="589">
        <v>5.3252867028928152</v>
      </c>
      <c r="J474" s="589">
        <v>0.59909475813513402</v>
      </c>
      <c r="K474" s="590">
        <v>32.072456763129487</v>
      </c>
      <c r="L474" s="571">
        <f t="shared" si="22"/>
        <v>0</v>
      </c>
      <c r="M474" s="571">
        <v>0</v>
      </c>
      <c r="N474" s="571">
        <v>0</v>
      </c>
      <c r="O474" s="582">
        <v>0</v>
      </c>
      <c r="P474" s="582">
        <v>0</v>
      </c>
      <c r="Q474" s="566">
        <v>0</v>
      </c>
    </row>
    <row r="475" spans="1:17" x14ac:dyDescent="0.25">
      <c r="A475" s="567">
        <f t="shared" si="23"/>
        <v>58531</v>
      </c>
      <c r="B475" s="577" t="str">
        <f t="shared" si="24"/>
        <v>Munson</v>
      </c>
      <c r="C475" s="591">
        <v>10</v>
      </c>
      <c r="D475" s="592">
        <v>0.85988385632552722</v>
      </c>
      <c r="E475" s="592">
        <v>10.873995973405634</v>
      </c>
      <c r="F475" s="592">
        <v>1.0873995973405632</v>
      </c>
      <c r="G475" s="592">
        <v>0.85988385632580455</v>
      </c>
      <c r="H475" s="592">
        <v>0.56035668108703474</v>
      </c>
      <c r="I475" s="592">
        <v>5.6637101308264262</v>
      </c>
      <c r="J475" s="592">
        <v>0.63716740083791135</v>
      </c>
      <c r="K475" s="484">
        <v>34.277178913379977</v>
      </c>
      <c r="L475" s="563">
        <f t="shared" si="22"/>
        <v>0</v>
      </c>
      <c r="M475" s="563">
        <v>0</v>
      </c>
      <c r="N475" s="563">
        <v>0</v>
      </c>
      <c r="O475" s="584">
        <v>0</v>
      </c>
      <c r="P475" s="584">
        <v>0</v>
      </c>
      <c r="Q475" s="574">
        <v>0</v>
      </c>
    </row>
    <row r="476" spans="1:17" x14ac:dyDescent="0.25">
      <c r="A476" s="575">
        <f t="shared" si="23"/>
        <v>58561</v>
      </c>
      <c r="B476" s="83" t="str">
        <f t="shared" si="24"/>
        <v>Munson</v>
      </c>
      <c r="C476" s="588">
        <v>10</v>
      </c>
      <c r="D476" s="589">
        <v>0.82785710590622308</v>
      </c>
      <c r="E476" s="589">
        <v>10.468989236111943</v>
      </c>
      <c r="F476" s="589">
        <v>1.0468989236111945</v>
      </c>
      <c r="G476" s="589">
        <v>0.82785710590627837</v>
      </c>
      <c r="H476" s="589">
        <v>0.53948595082706441</v>
      </c>
      <c r="I476" s="589">
        <v>5.4527806961143908</v>
      </c>
      <c r="J476" s="589">
        <v>0.61343783618889869</v>
      </c>
      <c r="K476" s="590">
        <v>33.164560001774845</v>
      </c>
      <c r="L476" s="571">
        <f t="shared" si="22"/>
        <v>0</v>
      </c>
      <c r="M476" s="571">
        <v>0</v>
      </c>
      <c r="N476" s="571">
        <v>0</v>
      </c>
      <c r="O476" s="582">
        <v>0</v>
      </c>
      <c r="P476" s="582">
        <v>0</v>
      </c>
      <c r="Q476" s="566">
        <v>0</v>
      </c>
    </row>
    <row r="477" spans="1:17" x14ac:dyDescent="0.25">
      <c r="A477" s="567">
        <f t="shared" si="23"/>
        <v>58592</v>
      </c>
      <c r="B477" s="577" t="str">
        <f t="shared" si="24"/>
        <v>Munson</v>
      </c>
      <c r="C477" s="591">
        <v>10</v>
      </c>
      <c r="D477" s="592">
        <v>0.85104379169808175</v>
      </c>
      <c r="E477" s="592">
        <v>10.762205495589617</v>
      </c>
      <c r="F477" s="592">
        <v>1.0762205495589616</v>
      </c>
      <c r="G477" s="592">
        <v>0.85104379169799926</v>
      </c>
      <c r="H477" s="592">
        <v>0.55459591314245438</v>
      </c>
      <c r="I477" s="592">
        <v>5.6055209375075696</v>
      </c>
      <c r="J477" s="592">
        <v>0.63062113039833578</v>
      </c>
      <c r="K477" s="484">
        <v>34.262948238033999</v>
      </c>
      <c r="L477" s="563">
        <f t="shared" si="22"/>
        <v>0</v>
      </c>
      <c r="M477" s="563">
        <v>0</v>
      </c>
      <c r="N477" s="563">
        <v>0</v>
      </c>
      <c r="O477" s="584">
        <v>0</v>
      </c>
      <c r="P477" s="584">
        <v>0</v>
      </c>
      <c r="Q477" s="574">
        <v>0</v>
      </c>
    </row>
    <row r="478" spans="1:17" x14ac:dyDescent="0.25">
      <c r="A478" s="575">
        <f t="shared" si="23"/>
        <v>58622</v>
      </c>
      <c r="B478" s="83" t="str">
        <f t="shared" si="24"/>
        <v>Munson</v>
      </c>
      <c r="C478" s="588">
        <v>10</v>
      </c>
      <c r="D478" s="589">
        <v>0.81934629335325726</v>
      </c>
      <c r="E478" s="589">
        <v>10.361362443553025</v>
      </c>
      <c r="F478" s="589">
        <v>1.0361362443553026</v>
      </c>
      <c r="G478" s="589">
        <v>0.81934629335314646</v>
      </c>
      <c r="H478" s="589">
        <v>0.53393974722676563</v>
      </c>
      <c r="I478" s="589">
        <v>5.3967583312671472</v>
      </c>
      <c r="J478" s="589">
        <v>0.60713532098030809</v>
      </c>
      <c r="K478" s="590">
        <v>33.150858940074322</v>
      </c>
      <c r="L478" s="571">
        <f t="shared" si="22"/>
        <v>0</v>
      </c>
      <c r="M478" s="571">
        <v>0</v>
      </c>
      <c r="N478" s="571">
        <v>0</v>
      </c>
      <c r="O478" s="582">
        <v>0</v>
      </c>
      <c r="P478" s="582">
        <v>0</v>
      </c>
      <c r="Q478" s="566">
        <v>0</v>
      </c>
    </row>
    <row r="479" spans="1:17" x14ac:dyDescent="0.25">
      <c r="A479" s="567">
        <f t="shared" si="23"/>
        <v>58653</v>
      </c>
      <c r="B479" s="577" t="str">
        <f t="shared" si="24"/>
        <v>Munson</v>
      </c>
      <c r="C479" s="591">
        <v>10</v>
      </c>
      <c r="D479" s="592">
        <v>0.84229460764941555</v>
      </c>
      <c r="E479" s="592">
        <v>10.651564283505504</v>
      </c>
      <c r="F479" s="592">
        <v>1.0651564283505504</v>
      </c>
      <c r="G479" s="592">
        <v>0.84229460764938779</v>
      </c>
      <c r="H479" s="592">
        <v>0.5488943791676032</v>
      </c>
      <c r="I479" s="592">
        <v>5.5479292348756069</v>
      </c>
      <c r="J479" s="592">
        <v>0.62414203372151367</v>
      </c>
      <c r="K479" s="484">
        <v>34.248861995195092</v>
      </c>
      <c r="L479" s="563">
        <f t="shared" si="22"/>
        <v>0</v>
      </c>
      <c r="M479" s="563">
        <v>0</v>
      </c>
      <c r="N479" s="563">
        <v>0</v>
      </c>
      <c r="O479" s="584">
        <v>0</v>
      </c>
      <c r="P479" s="584">
        <v>0</v>
      </c>
      <c r="Q479" s="574">
        <v>0</v>
      </c>
    </row>
    <row r="480" spans="1:17" x14ac:dyDescent="0.25">
      <c r="A480" s="575">
        <f t="shared" si="23"/>
        <v>58684</v>
      </c>
      <c r="B480" s="83" t="str">
        <f t="shared" si="24"/>
        <v>Munson</v>
      </c>
      <c r="C480" s="588">
        <v>10</v>
      </c>
      <c r="D480" s="589">
        <v>0.83788282945961512</v>
      </c>
      <c r="E480" s="589">
        <v>10.595773425336903</v>
      </c>
      <c r="F480" s="589">
        <v>1.0595773425336903</v>
      </c>
      <c r="G480" s="589">
        <v>0.83788282945972559</v>
      </c>
      <c r="H480" s="589">
        <v>0.54601937008022183</v>
      </c>
      <c r="I480" s="589">
        <v>5.5188879323779911</v>
      </c>
      <c r="J480" s="589">
        <v>0.62087489988059408</v>
      </c>
      <c r="K480" s="590">
        <v>34.241874058108586</v>
      </c>
      <c r="L480" s="571">
        <f t="shared" si="22"/>
        <v>0</v>
      </c>
      <c r="M480" s="571">
        <v>0</v>
      </c>
      <c r="N480" s="571">
        <v>0</v>
      </c>
      <c r="O480" s="582">
        <v>0</v>
      </c>
      <c r="P480" s="582">
        <v>0</v>
      </c>
      <c r="Q480" s="566">
        <v>0</v>
      </c>
    </row>
    <row r="481" spans="1:17" x14ac:dyDescent="0.25">
      <c r="A481" s="567">
        <f t="shared" si="23"/>
        <v>58714</v>
      </c>
      <c r="B481" s="577" t="str">
        <f t="shared" si="24"/>
        <v>Munson</v>
      </c>
      <c r="C481" s="591">
        <v>10</v>
      </c>
      <c r="D481" s="592">
        <v>0.80667551691117401</v>
      </c>
      <c r="E481" s="592">
        <v>10.201129208566366</v>
      </c>
      <c r="F481" s="592">
        <v>1.0201129208566366</v>
      </c>
      <c r="G481" s="592">
        <v>0.80667551691109096</v>
      </c>
      <c r="H481" s="592">
        <v>0.53245535838755198</v>
      </c>
      <c r="I481" s="592">
        <v>5.3683707009210782</v>
      </c>
      <c r="J481" s="592">
        <v>0.60394171895597515</v>
      </c>
      <c r="K481" s="484">
        <v>27.121972163350961</v>
      </c>
      <c r="L481" s="563">
        <f t="shared" si="22"/>
        <v>0</v>
      </c>
      <c r="M481" s="563">
        <v>0</v>
      </c>
      <c r="N481" s="563">
        <v>0</v>
      </c>
      <c r="O481" s="584">
        <v>0</v>
      </c>
      <c r="P481" s="584">
        <v>0</v>
      </c>
      <c r="Q481" s="574">
        <v>0</v>
      </c>
    </row>
    <row r="482" spans="1:17" x14ac:dyDescent="0.25">
      <c r="A482" s="575">
        <f t="shared" si="23"/>
        <v>58745</v>
      </c>
      <c r="B482" s="83" t="str">
        <f t="shared" si="24"/>
        <v>Munson</v>
      </c>
      <c r="C482" s="588">
        <v>10</v>
      </c>
      <c r="D482" s="589">
        <v>0.82926894712133215</v>
      </c>
      <c r="E482" s="589">
        <v>10.486843223692585</v>
      </c>
      <c r="F482" s="589">
        <v>1.0486843223692586</v>
      </c>
      <c r="G482" s="589">
        <v>0.82926894712133192</v>
      </c>
      <c r="H482" s="589">
        <v>0.54736841665565106</v>
      </c>
      <c r="I482" s="589">
        <v>5.5187458307270498</v>
      </c>
      <c r="J482" s="589">
        <v>0.62085892443245172</v>
      </c>
      <c r="K482" s="590">
        <v>28.019860983836026</v>
      </c>
      <c r="L482" s="571">
        <f t="shared" si="22"/>
        <v>0</v>
      </c>
      <c r="M482" s="571">
        <v>0</v>
      </c>
      <c r="N482" s="571">
        <v>0</v>
      </c>
      <c r="O482" s="582">
        <v>0</v>
      </c>
      <c r="P482" s="582">
        <v>0</v>
      </c>
      <c r="Q482" s="566">
        <v>0</v>
      </c>
    </row>
    <row r="483" spans="1:17" x14ac:dyDescent="0.25">
      <c r="A483" s="567">
        <f t="shared" si="23"/>
        <v>58775</v>
      </c>
      <c r="B483" s="577" t="str">
        <f t="shared" si="24"/>
        <v>Munson</v>
      </c>
      <c r="C483" s="591">
        <v>10</v>
      </c>
      <c r="D483" s="592">
        <v>0.79838246238907629</v>
      </c>
      <c r="E483" s="592">
        <v>10.096256159939541</v>
      </c>
      <c r="F483" s="592">
        <v>1.0096256159939541</v>
      </c>
      <c r="G483" s="592">
        <v>0.79838246238924238</v>
      </c>
      <c r="H483" s="592">
        <v>0.52698144184188467</v>
      </c>
      <c r="I483" s="592">
        <v>5.3132141693555042</v>
      </c>
      <c r="J483" s="592">
        <v>0.59773660687443819</v>
      </c>
      <c r="K483" s="484">
        <v>27.110047419322168</v>
      </c>
      <c r="L483" s="563">
        <f t="shared" si="22"/>
        <v>0</v>
      </c>
      <c r="M483" s="563">
        <v>0</v>
      </c>
      <c r="N483" s="563">
        <v>0</v>
      </c>
      <c r="O483" s="584">
        <v>0</v>
      </c>
      <c r="P483" s="584">
        <v>0</v>
      </c>
      <c r="Q483" s="574">
        <v>0</v>
      </c>
    </row>
    <row r="484" spans="1:17" x14ac:dyDescent="0.25">
      <c r="A484" s="575">
        <f t="shared" si="23"/>
        <v>58806</v>
      </c>
      <c r="B484" s="83" t="str">
        <f t="shared" si="24"/>
        <v>Munson</v>
      </c>
      <c r="C484" s="588">
        <v>10</v>
      </c>
      <c r="D484" s="589">
        <v>0.82074362008779045</v>
      </c>
      <c r="E484" s="589">
        <v>10.37903288261403</v>
      </c>
      <c r="F484" s="589">
        <v>1.037903288261403</v>
      </c>
      <c r="G484" s="589">
        <v>0.82074362008803914</v>
      </c>
      <c r="H484" s="589">
        <v>0.54174117571344382</v>
      </c>
      <c r="I484" s="589">
        <v>5.4620441387924288</v>
      </c>
      <c r="J484" s="589">
        <v>0.61447997610513594</v>
      </c>
      <c r="K484" s="590">
        <v>28.007600620533292</v>
      </c>
      <c r="L484" s="571">
        <f t="shared" si="22"/>
        <v>0</v>
      </c>
      <c r="M484" s="571">
        <v>0</v>
      </c>
      <c r="N484" s="571">
        <v>0</v>
      </c>
      <c r="O484" s="582">
        <v>0</v>
      </c>
      <c r="P484" s="582">
        <v>0</v>
      </c>
      <c r="Q484" s="566">
        <v>0</v>
      </c>
    </row>
    <row r="485" spans="1:17" x14ac:dyDescent="0.25">
      <c r="A485" s="567">
        <f t="shared" si="23"/>
        <v>58837</v>
      </c>
      <c r="B485" s="577" t="str">
        <f t="shared" si="24"/>
        <v>Munson</v>
      </c>
      <c r="C485" s="591">
        <v>10</v>
      </c>
      <c r="D485" s="592">
        <v>0.8164447218524945</v>
      </c>
      <c r="E485" s="592">
        <v>10.324669491843752</v>
      </c>
      <c r="F485" s="592">
        <v>1.0324669491843752</v>
      </c>
      <c r="G485" s="592">
        <v>0.81644472185219008</v>
      </c>
      <c r="H485" s="592">
        <v>0.53890364285742343</v>
      </c>
      <c r="I485" s="592">
        <v>5.4334514802681682</v>
      </c>
      <c r="J485" s="592">
        <v>0.61126331551720792</v>
      </c>
      <c r="K485" s="484">
        <v>28.00151904155079</v>
      </c>
      <c r="L485" s="563">
        <f t="shared" si="22"/>
        <v>0</v>
      </c>
      <c r="M485" s="563">
        <v>0</v>
      </c>
      <c r="N485" s="563">
        <v>0</v>
      </c>
      <c r="O485" s="584">
        <v>0</v>
      </c>
      <c r="P485" s="584">
        <v>0</v>
      </c>
      <c r="Q485" s="574">
        <v>0</v>
      </c>
    </row>
    <row r="486" spans="1:17" x14ac:dyDescent="0.25">
      <c r="A486" s="575">
        <f t="shared" si="23"/>
        <v>58865</v>
      </c>
      <c r="B486" s="83" t="str">
        <f t="shared" si="24"/>
        <v>Munson</v>
      </c>
      <c r="C486" s="588">
        <v>10</v>
      </c>
      <c r="D486" s="589">
        <v>0.73375767932154923</v>
      </c>
      <c r="E486" s="589">
        <v>9.2790183135790105</v>
      </c>
      <c r="F486" s="589">
        <v>0.92790183135790105</v>
      </c>
      <c r="G486" s="589">
        <v>0.73375767932179803</v>
      </c>
      <c r="H486" s="589">
        <v>0.48432511212257584</v>
      </c>
      <c r="I486" s="589">
        <v>4.8831830951753021</v>
      </c>
      <c r="J486" s="589">
        <v>0.5493581208886158</v>
      </c>
      <c r="K486" s="590">
        <v>25.286228811113457</v>
      </c>
      <c r="L486" s="571">
        <f t="shared" si="22"/>
        <v>0</v>
      </c>
      <c r="M486" s="571">
        <v>0</v>
      </c>
      <c r="N486" s="571">
        <v>0</v>
      </c>
      <c r="O486" s="582">
        <v>0</v>
      </c>
      <c r="P486" s="582">
        <v>0</v>
      </c>
      <c r="Q486" s="566">
        <v>0</v>
      </c>
    </row>
    <row r="487" spans="1:17" x14ac:dyDescent="0.25">
      <c r="A487" s="567">
        <f t="shared" si="23"/>
        <v>58896</v>
      </c>
      <c r="B487" s="577" t="str">
        <f t="shared" si="24"/>
        <v>Munson</v>
      </c>
      <c r="C487" s="591">
        <v>10</v>
      </c>
      <c r="D487" s="592">
        <v>0.80832505792336751</v>
      </c>
      <c r="E487" s="592">
        <v>10.221989121446127</v>
      </c>
      <c r="F487" s="592">
        <v>1.0221989121446127</v>
      </c>
      <c r="G487" s="592">
        <v>0.80832505792300791</v>
      </c>
      <c r="H487" s="592">
        <v>0.53354416971360497</v>
      </c>
      <c r="I487" s="592">
        <v>5.3794479891053015</v>
      </c>
      <c r="J487" s="592">
        <v>0.60518792458454684</v>
      </c>
      <c r="K487" s="484">
        <v>27.989448219048349</v>
      </c>
      <c r="L487" s="563">
        <f t="shared" si="22"/>
        <v>0</v>
      </c>
      <c r="M487" s="563">
        <v>0</v>
      </c>
      <c r="N487" s="563">
        <v>0</v>
      </c>
      <c r="O487" s="584">
        <v>0</v>
      </c>
      <c r="P487" s="584">
        <v>0</v>
      </c>
      <c r="Q487" s="574">
        <v>0</v>
      </c>
    </row>
    <row r="488" spans="1:17" x14ac:dyDescent="0.25">
      <c r="A488" s="575">
        <f t="shared" si="23"/>
        <v>58926</v>
      </c>
      <c r="B488" s="83" t="str">
        <f t="shared" si="24"/>
        <v>Munson</v>
      </c>
      <c r="C488" s="588">
        <v>10</v>
      </c>
      <c r="D488" s="589">
        <v>0.77821863750726639</v>
      </c>
      <c r="E488" s="589">
        <v>9.8412666645985869</v>
      </c>
      <c r="F488" s="589">
        <v>0.98412666645985869</v>
      </c>
      <c r="G488" s="589">
        <v>0.77821863750732168</v>
      </c>
      <c r="H488" s="589">
        <v>0.51367208125893837</v>
      </c>
      <c r="I488" s="589">
        <v>5.1791040108556601</v>
      </c>
      <c r="J488" s="589">
        <v>0.5826492156074522</v>
      </c>
      <c r="K488" s="590">
        <v>27.080766026220825</v>
      </c>
      <c r="L488" s="571">
        <f t="shared" si="22"/>
        <v>0</v>
      </c>
      <c r="M488" s="571">
        <v>0</v>
      </c>
      <c r="N488" s="571">
        <v>0</v>
      </c>
      <c r="O488" s="582">
        <v>0</v>
      </c>
      <c r="P488" s="582">
        <v>0</v>
      </c>
      <c r="Q488" s="566">
        <v>0</v>
      </c>
    </row>
    <row r="489" spans="1:17" x14ac:dyDescent="0.25">
      <c r="A489" s="567">
        <f t="shared" si="23"/>
        <v>58957</v>
      </c>
      <c r="B489" s="577" t="str">
        <f t="shared" si="24"/>
        <v>Munson</v>
      </c>
      <c r="C489" s="591">
        <v>10</v>
      </c>
      <c r="D489" s="592">
        <v>0.80001504524044875</v>
      </c>
      <c r="E489" s="592">
        <v>10.116901621786621</v>
      </c>
      <c r="F489" s="592">
        <v>1.0116901621786623</v>
      </c>
      <c r="G489" s="592">
        <v>0.80001504524047629</v>
      </c>
      <c r="H489" s="592">
        <v>0.52805904393966896</v>
      </c>
      <c r="I489" s="592">
        <v>5.324176770468501</v>
      </c>
      <c r="J489" s="592">
        <v>0.59896990338096545</v>
      </c>
      <c r="K489" s="484">
        <v>27.977500807172376</v>
      </c>
      <c r="L489" s="563">
        <f t="shared" si="22"/>
        <v>0</v>
      </c>
      <c r="M489" s="563">
        <v>0</v>
      </c>
      <c r="N489" s="563">
        <v>0</v>
      </c>
      <c r="O489" s="584">
        <v>0</v>
      </c>
      <c r="P489" s="584">
        <v>0</v>
      </c>
      <c r="Q489" s="574">
        <v>0</v>
      </c>
    </row>
    <row r="490" spans="1:17" x14ac:dyDescent="0.25">
      <c r="A490" s="575">
        <f t="shared" si="23"/>
        <v>58987</v>
      </c>
      <c r="B490" s="83" t="str">
        <f t="shared" si="24"/>
        <v>Munson</v>
      </c>
      <c r="C490" s="588">
        <v>10</v>
      </c>
      <c r="D490" s="589">
        <v>0.77021813488215363</v>
      </c>
      <c r="E490" s="589">
        <v>9.7400931948402114</v>
      </c>
      <c r="F490" s="589">
        <v>0.97400931948402125</v>
      </c>
      <c r="G490" s="589">
        <v>0.77021813488212587</v>
      </c>
      <c r="H490" s="589">
        <v>0.5296759248370978</v>
      </c>
      <c r="I490" s="589">
        <v>5.2833531263384463</v>
      </c>
      <c r="J490" s="589">
        <v>0.59437723642988771</v>
      </c>
      <c r="K490" s="590">
        <v>15.052448405215616</v>
      </c>
      <c r="L490" s="571">
        <f t="shared" si="22"/>
        <v>0</v>
      </c>
      <c r="M490" s="571">
        <v>0</v>
      </c>
      <c r="N490" s="571">
        <v>0</v>
      </c>
      <c r="O490" s="582">
        <v>0</v>
      </c>
      <c r="P490" s="582">
        <v>0</v>
      </c>
      <c r="Q490" s="566">
        <v>0</v>
      </c>
    </row>
    <row r="491" spans="1:17" x14ac:dyDescent="0.25">
      <c r="A491" s="567">
        <f t="shared" si="23"/>
        <v>59018</v>
      </c>
      <c r="B491" s="577" t="str">
        <f t="shared" si="24"/>
        <v>Munson</v>
      </c>
      <c r="C491" s="591">
        <v>10</v>
      </c>
      <c r="D491" s="592">
        <v>0.79179046391954577</v>
      </c>
      <c r="E491" s="592">
        <v>10.012894477667487</v>
      </c>
      <c r="F491" s="592">
        <v>1.0012894477667487</v>
      </c>
      <c r="G491" s="592">
        <v>0.79179046391935215</v>
      </c>
      <c r="H491" s="592">
        <v>0.54451111608738767</v>
      </c>
      <c r="I491" s="592">
        <v>5.4313430134929348</v>
      </c>
      <c r="J491" s="592">
        <v>0.61102610412816527</v>
      </c>
      <c r="K491" s="484">
        <v>15.549775572011345</v>
      </c>
      <c r="L491" s="563">
        <f t="shared" si="22"/>
        <v>0</v>
      </c>
      <c r="M491" s="563">
        <v>0</v>
      </c>
      <c r="N491" s="563">
        <v>0</v>
      </c>
      <c r="O491" s="584">
        <v>0</v>
      </c>
      <c r="P491" s="584">
        <v>0</v>
      </c>
      <c r="Q491" s="574">
        <v>0</v>
      </c>
    </row>
    <row r="492" spans="1:17" x14ac:dyDescent="0.25">
      <c r="A492" s="575">
        <f t="shared" si="23"/>
        <v>59049</v>
      </c>
      <c r="B492" s="83" t="str">
        <f t="shared" si="24"/>
        <v>Munson</v>
      </c>
      <c r="C492" s="588">
        <v>10</v>
      </c>
      <c r="D492" s="589">
        <v>0.78764321678293969</v>
      </c>
      <c r="E492" s="589">
        <v>9.9604488498929236</v>
      </c>
      <c r="F492" s="589">
        <v>0.99604488498929244</v>
      </c>
      <c r="G492" s="589">
        <v>0.78764321678293969</v>
      </c>
      <c r="H492" s="589">
        <v>0.54165906802745323</v>
      </c>
      <c r="I492" s="589">
        <v>5.4029078246718445</v>
      </c>
      <c r="J492" s="589">
        <v>0.60782714901325818</v>
      </c>
      <c r="K492" s="590">
        <v>15.545378459077131</v>
      </c>
      <c r="L492" s="571">
        <f t="shared" si="22"/>
        <v>0</v>
      </c>
      <c r="M492" s="571">
        <v>0</v>
      </c>
      <c r="N492" s="571">
        <v>0</v>
      </c>
      <c r="O492" s="582">
        <v>0</v>
      </c>
      <c r="P492" s="582">
        <v>0</v>
      </c>
      <c r="Q492" s="566">
        <v>0</v>
      </c>
    </row>
    <row r="493" spans="1:17" x14ac:dyDescent="0.25">
      <c r="A493" s="567">
        <f t="shared" si="23"/>
        <v>59079</v>
      </c>
      <c r="B493" s="577" t="str">
        <f t="shared" si="24"/>
        <v>Munson</v>
      </c>
      <c r="C493" s="591">
        <v>10</v>
      </c>
      <c r="D493" s="592">
        <v>0.75830710058800987</v>
      </c>
      <c r="E493" s="592">
        <v>9.5894675748832299</v>
      </c>
      <c r="F493" s="592">
        <v>0.95894675748832314</v>
      </c>
      <c r="G493" s="592">
        <v>0.75830710058803763</v>
      </c>
      <c r="H493" s="592">
        <v>0.521484758386762</v>
      </c>
      <c r="I493" s="592">
        <v>5.2016869965908548</v>
      </c>
      <c r="J493" s="592">
        <v>0.58518978292889934</v>
      </c>
      <c r="K493" s="484">
        <v>15.039680655504529</v>
      </c>
      <c r="L493" s="563">
        <f t="shared" si="22"/>
        <v>0</v>
      </c>
      <c r="M493" s="563">
        <v>0</v>
      </c>
      <c r="N493" s="563">
        <v>0</v>
      </c>
      <c r="O493" s="584">
        <v>0</v>
      </c>
      <c r="P493" s="584">
        <v>0</v>
      </c>
      <c r="Q493" s="574">
        <v>0</v>
      </c>
    </row>
    <row r="494" spans="1:17" x14ac:dyDescent="0.25">
      <c r="A494" s="575">
        <f t="shared" si="23"/>
        <v>59110</v>
      </c>
      <c r="B494" s="83" t="str">
        <f t="shared" si="24"/>
        <v>Munson</v>
      </c>
      <c r="C494" s="588">
        <v>10</v>
      </c>
      <c r="D494" s="589">
        <v>0.77954582445633813</v>
      </c>
      <c r="E494" s="589">
        <v>9.8580501237124949</v>
      </c>
      <c r="F494" s="589">
        <v>0.98580501237124962</v>
      </c>
      <c r="G494" s="589">
        <v>0.77954582445620002</v>
      </c>
      <c r="H494" s="589">
        <v>0.53609054986025984</v>
      </c>
      <c r="I494" s="589">
        <v>5.347389136241059</v>
      </c>
      <c r="J494" s="589">
        <v>0.6015812989434296</v>
      </c>
      <c r="K494" s="590">
        <v>15.536650848852959</v>
      </c>
      <c r="L494" s="571">
        <f t="shared" si="22"/>
        <v>0</v>
      </c>
      <c r="M494" s="571">
        <v>0</v>
      </c>
      <c r="N494" s="571">
        <v>0</v>
      </c>
      <c r="O494" s="582">
        <v>0</v>
      </c>
      <c r="P494" s="582">
        <v>0</v>
      </c>
      <c r="Q494" s="566">
        <v>0</v>
      </c>
    </row>
    <row r="495" spans="1:17" x14ac:dyDescent="0.25">
      <c r="A495" s="567">
        <f t="shared" si="23"/>
        <v>59140</v>
      </c>
      <c r="B495" s="577" t="str">
        <f t="shared" si="24"/>
        <v>Munson</v>
      </c>
      <c r="C495" s="591">
        <v>10</v>
      </c>
      <c r="D495" s="592">
        <v>0.75051129918134085</v>
      </c>
      <c r="E495" s="592">
        <v>9.4908827340567772</v>
      </c>
      <c r="F495" s="592">
        <v>0.9490882734056777</v>
      </c>
      <c r="G495" s="592">
        <v>0.75051129918139603</v>
      </c>
      <c r="H495" s="592">
        <v>0.51612360364886045</v>
      </c>
      <c r="I495" s="592">
        <v>5.1482357545342827</v>
      </c>
      <c r="J495" s="592">
        <v>0.57917653335342223</v>
      </c>
      <c r="K495" s="484">
        <v>15.031278934102311</v>
      </c>
      <c r="L495" s="563">
        <f t="shared" si="22"/>
        <v>0</v>
      </c>
      <c r="M495" s="563">
        <v>0</v>
      </c>
      <c r="N495" s="563">
        <v>0</v>
      </c>
      <c r="O495" s="584">
        <v>0</v>
      </c>
      <c r="P495" s="584">
        <v>0</v>
      </c>
      <c r="Q495" s="574">
        <v>0</v>
      </c>
    </row>
    <row r="496" spans="1:17" x14ac:dyDescent="0.25">
      <c r="A496" s="575">
        <f t="shared" si="23"/>
        <v>59171</v>
      </c>
      <c r="B496" s="83" t="str">
        <f t="shared" si="24"/>
        <v>Munson</v>
      </c>
      <c r="C496" s="588">
        <v>10</v>
      </c>
      <c r="D496" s="589">
        <v>0.77153167764185293</v>
      </c>
      <c r="E496" s="589">
        <v>9.7567041110428718</v>
      </c>
      <c r="F496" s="589">
        <v>0.97567041110428732</v>
      </c>
      <c r="G496" s="589">
        <v>0.77153167764185293</v>
      </c>
      <c r="H496" s="589">
        <v>0.53057924241665899</v>
      </c>
      <c r="I496" s="589">
        <v>5.292440432491003</v>
      </c>
      <c r="J496" s="589">
        <v>0.59539958049088282</v>
      </c>
      <c r="K496" s="590">
        <v>15.528013440044305</v>
      </c>
      <c r="L496" s="571">
        <f t="shared" si="22"/>
        <v>0</v>
      </c>
      <c r="M496" s="571">
        <v>0</v>
      </c>
      <c r="N496" s="571">
        <v>0</v>
      </c>
      <c r="O496" s="582">
        <v>0</v>
      </c>
      <c r="P496" s="582">
        <v>0</v>
      </c>
      <c r="Q496" s="566">
        <v>0</v>
      </c>
    </row>
    <row r="497" spans="1:17" x14ac:dyDescent="0.25">
      <c r="A497" s="567">
        <f t="shared" si="23"/>
        <v>59202</v>
      </c>
      <c r="B497" s="577" t="str">
        <f t="shared" si="24"/>
        <v>Munson</v>
      </c>
      <c r="C497" s="591">
        <v>10</v>
      </c>
      <c r="D497" s="592">
        <v>0.76749054215634116</v>
      </c>
      <c r="E497" s="592">
        <v>9.7056003594454108</v>
      </c>
      <c r="F497" s="592">
        <v>0.9705600359445411</v>
      </c>
      <c r="G497" s="592">
        <v>0.76749054215634116</v>
      </c>
      <c r="H497" s="592">
        <v>0.52780015889679521</v>
      </c>
      <c r="I497" s="592">
        <v>5.2647323492550093</v>
      </c>
      <c r="J497" s="592">
        <v>0.59228240344072391</v>
      </c>
      <c r="K497" s="484">
        <v>15.523727788084432</v>
      </c>
      <c r="L497" s="563">
        <f t="shared" si="22"/>
        <v>0</v>
      </c>
      <c r="M497" s="563">
        <v>0</v>
      </c>
      <c r="N497" s="563">
        <v>0</v>
      </c>
      <c r="O497" s="584">
        <v>0</v>
      </c>
      <c r="P497" s="584">
        <v>0</v>
      </c>
      <c r="Q497" s="574">
        <v>0</v>
      </c>
    </row>
    <row r="498" spans="1:17" x14ac:dyDescent="0.25">
      <c r="A498" s="575">
        <f t="shared" si="23"/>
        <v>59230</v>
      </c>
      <c r="B498" s="83" t="str">
        <f t="shared" si="24"/>
        <v>Munson</v>
      </c>
      <c r="C498" s="588">
        <v>10</v>
      </c>
      <c r="D498" s="589">
        <v>0.68976143031013859</v>
      </c>
      <c r="E498" s="589">
        <v>8.7226466232875701</v>
      </c>
      <c r="F498" s="589">
        <v>0.87226466232875699</v>
      </c>
      <c r="G498" s="589">
        <v>0.68976143031013859</v>
      </c>
      <c r="H498" s="589">
        <v>0.47434615824646154</v>
      </c>
      <c r="I498" s="589">
        <v>4.7315474907745187</v>
      </c>
      <c r="J498" s="589">
        <v>0.53229910034478733</v>
      </c>
      <c r="K498" s="590">
        <v>14.017580850701583</v>
      </c>
      <c r="L498" s="571">
        <f t="shared" si="22"/>
        <v>0</v>
      </c>
      <c r="M498" s="571">
        <v>0</v>
      </c>
      <c r="N498" s="571">
        <v>0</v>
      </c>
      <c r="O498" s="582">
        <v>0</v>
      </c>
      <c r="P498" s="582">
        <v>0</v>
      </c>
      <c r="Q498" s="566">
        <v>0</v>
      </c>
    </row>
    <row r="499" spans="1:17" x14ac:dyDescent="0.25">
      <c r="A499" s="567">
        <f t="shared" si="23"/>
        <v>59261</v>
      </c>
      <c r="B499" s="577" t="str">
        <f t="shared" si="24"/>
        <v>Munson</v>
      </c>
      <c r="C499" s="591">
        <v>10</v>
      </c>
      <c r="D499" s="592">
        <v>0.75985773480991348</v>
      </c>
      <c r="E499" s="592">
        <v>9.609076723446357</v>
      </c>
      <c r="F499" s="592">
        <v>0.9609076723446357</v>
      </c>
      <c r="G499" s="592">
        <v>0.75985773480988583</v>
      </c>
      <c r="H499" s="592">
        <v>0.52255112299658391</v>
      </c>
      <c r="I499" s="592">
        <v>5.2123985075673458</v>
      </c>
      <c r="J499" s="592">
        <v>0.586394851128202</v>
      </c>
      <c r="K499" s="484">
        <v>15.515222927871504</v>
      </c>
      <c r="L499" s="563">
        <f t="shared" si="22"/>
        <v>0</v>
      </c>
      <c r="M499" s="563">
        <v>0</v>
      </c>
      <c r="N499" s="563">
        <v>0</v>
      </c>
      <c r="O499" s="584">
        <v>0</v>
      </c>
      <c r="P499" s="584">
        <v>0</v>
      </c>
      <c r="Q499" s="574">
        <v>0</v>
      </c>
    </row>
    <row r="500" spans="1:17" x14ac:dyDescent="0.25">
      <c r="A500" s="575">
        <f t="shared" si="23"/>
        <v>59291</v>
      </c>
      <c r="B500" s="83" t="str">
        <f t="shared" si="24"/>
        <v>Munson</v>
      </c>
      <c r="C500" s="588">
        <v>10</v>
      </c>
      <c r="D500" s="589">
        <v>0.73155650104681014</v>
      </c>
      <c r="E500" s="589">
        <v>9.2511824570055854</v>
      </c>
      <c r="F500" s="589">
        <v>0.92511824570055856</v>
      </c>
      <c r="G500" s="589">
        <v>0.73155650104686554</v>
      </c>
      <c r="H500" s="589">
        <v>0.50308845923511136</v>
      </c>
      <c r="I500" s="589">
        <v>5.0182722127270374</v>
      </c>
      <c r="J500" s="589">
        <v>0.56455565157488086</v>
      </c>
      <c r="K500" s="590">
        <v>15.01064804641824</v>
      </c>
      <c r="L500" s="571">
        <f t="shared" si="22"/>
        <v>0</v>
      </c>
      <c r="M500" s="571">
        <v>0</v>
      </c>
      <c r="N500" s="571">
        <v>0</v>
      </c>
      <c r="O500" s="582">
        <v>0</v>
      </c>
      <c r="P500" s="582">
        <v>0</v>
      </c>
      <c r="Q500" s="566">
        <v>0</v>
      </c>
    </row>
    <row r="501" spans="1:17" x14ac:dyDescent="0.25">
      <c r="A501" s="567">
        <f t="shared" si="23"/>
        <v>59322</v>
      </c>
      <c r="B501" s="577" t="str">
        <f t="shared" si="24"/>
        <v>Munson</v>
      </c>
      <c r="C501" s="591">
        <v>10</v>
      </c>
      <c r="D501" s="592">
        <v>0.75204599205658063</v>
      </c>
      <c r="E501" s="592">
        <v>9.5102902901121293</v>
      </c>
      <c r="F501" s="592">
        <v>0.951029029011213</v>
      </c>
      <c r="G501" s="592">
        <v>0.75204599205630418</v>
      </c>
      <c r="H501" s="592">
        <v>0.51717901452812953</v>
      </c>
      <c r="I501" s="592">
        <v>5.1588364043003603</v>
      </c>
      <c r="J501" s="592">
        <v>0.58036911347266651</v>
      </c>
      <c r="K501" s="484">
        <v>15.506804648273871</v>
      </c>
      <c r="L501" s="563">
        <f t="shared" si="22"/>
        <v>0</v>
      </c>
      <c r="M501" s="563">
        <v>0</v>
      </c>
      <c r="N501" s="563">
        <v>0</v>
      </c>
      <c r="O501" s="584">
        <v>0</v>
      </c>
      <c r="P501" s="584">
        <v>0</v>
      </c>
      <c r="Q501" s="574">
        <v>0</v>
      </c>
    </row>
    <row r="502" spans="1:17" x14ac:dyDescent="0.25">
      <c r="A502" s="575">
        <f t="shared" si="23"/>
        <v>59352</v>
      </c>
      <c r="B502" s="83" t="str">
        <f t="shared" si="24"/>
        <v>Munson</v>
      </c>
      <c r="C502" s="588">
        <v>10</v>
      </c>
      <c r="D502" s="589">
        <v>0.72403571006990142</v>
      </c>
      <c r="E502" s="589">
        <v>9.1560753675997049</v>
      </c>
      <c r="F502" s="589">
        <v>0.91560753675997053</v>
      </c>
      <c r="G502" s="589">
        <v>0.72403571006981837</v>
      </c>
      <c r="H502" s="589">
        <v>0.49791644963598863</v>
      </c>
      <c r="I502" s="589">
        <v>4.9667048874717503</v>
      </c>
      <c r="J502" s="589">
        <v>0.55875431080820648</v>
      </c>
      <c r="K502" s="590">
        <v>15.002543078598224</v>
      </c>
      <c r="L502" s="571">
        <f t="shared" si="22"/>
        <v>0</v>
      </c>
      <c r="M502" s="571">
        <v>0</v>
      </c>
      <c r="N502" s="571">
        <v>0</v>
      </c>
      <c r="O502" s="582">
        <v>0</v>
      </c>
      <c r="P502" s="582">
        <v>0</v>
      </c>
      <c r="Q502" s="566">
        <v>0</v>
      </c>
    </row>
    <row r="503" spans="1:17" x14ac:dyDescent="0.25">
      <c r="A503" s="567">
        <f t="shared" si="23"/>
        <v>59383</v>
      </c>
      <c r="B503" s="577" t="str">
        <f t="shared" si="24"/>
        <v>Munson</v>
      </c>
      <c r="C503" s="591">
        <v>10</v>
      </c>
      <c r="D503" s="592">
        <v>0.74431455818489578</v>
      </c>
      <c r="E503" s="592">
        <v>9.4125194339975611</v>
      </c>
      <c r="F503" s="592">
        <v>0.94125194339975615</v>
      </c>
      <c r="G503" s="592">
        <v>0.74431455818492354</v>
      </c>
      <c r="H503" s="592">
        <v>0.5118621379237166</v>
      </c>
      <c r="I503" s="592">
        <v>5.105824771893678</v>
      </c>
      <c r="J503" s="592">
        <v>0.57440527247312878</v>
      </c>
      <c r="K503" s="484">
        <v>15.498473156627858</v>
      </c>
      <c r="L503" s="563">
        <f t="shared" si="22"/>
        <v>0</v>
      </c>
      <c r="M503" s="563">
        <v>0</v>
      </c>
      <c r="N503" s="563">
        <v>0</v>
      </c>
      <c r="O503" s="584">
        <v>0</v>
      </c>
      <c r="P503" s="584">
        <v>0</v>
      </c>
      <c r="Q503" s="574">
        <v>0</v>
      </c>
    </row>
    <row r="504" spans="1:17" x14ac:dyDescent="0.25">
      <c r="A504" s="575">
        <f t="shared" si="23"/>
        <v>59414</v>
      </c>
      <c r="B504" s="83" t="str">
        <f t="shared" si="24"/>
        <v>Munson</v>
      </c>
      <c r="C504" s="588">
        <v>10</v>
      </c>
      <c r="D504" s="589">
        <v>0.74041598076958015</v>
      </c>
      <c r="E504" s="589">
        <v>9.3632184559625919</v>
      </c>
      <c r="F504" s="589">
        <v>0.93632184559625919</v>
      </c>
      <c r="G504" s="589">
        <v>0.74041598076988446</v>
      </c>
      <c r="H504" s="589">
        <v>0.5091810928016407</v>
      </c>
      <c r="I504" s="589">
        <v>5.0790929653576136</v>
      </c>
      <c r="J504" s="589">
        <v>0.57139797211895782</v>
      </c>
      <c r="K504" s="590">
        <v>15.49433927991516</v>
      </c>
      <c r="L504" s="571">
        <f t="shared" si="22"/>
        <v>0</v>
      </c>
      <c r="M504" s="571">
        <v>0</v>
      </c>
      <c r="N504" s="571">
        <v>0</v>
      </c>
      <c r="O504" s="582">
        <v>0</v>
      </c>
      <c r="P504" s="582">
        <v>0</v>
      </c>
      <c r="Q504" s="566">
        <v>0</v>
      </c>
    </row>
    <row r="505" spans="1:17" x14ac:dyDescent="0.25">
      <c r="A505" s="567">
        <f t="shared" si="23"/>
        <v>59444</v>
      </c>
      <c r="B505" s="577" t="str">
        <f t="shared" si="24"/>
        <v>Munson</v>
      </c>
      <c r="C505" s="591">
        <v>10</v>
      </c>
      <c r="D505" s="592">
        <v>0.71283886364138915</v>
      </c>
      <c r="E505" s="592">
        <v>9.0144812882610026</v>
      </c>
      <c r="F505" s="592">
        <v>0.90144812882610026</v>
      </c>
      <c r="G505" s="592">
        <v>0.71283886364166549</v>
      </c>
      <c r="H505" s="592">
        <v>0.49021642304292051</v>
      </c>
      <c r="I505" s="592">
        <v>4.8899309502160637</v>
      </c>
      <c r="J505" s="592">
        <v>0.55011727831944646</v>
      </c>
      <c r="K505" s="484">
        <v>14.99054266578273</v>
      </c>
      <c r="L505" s="563">
        <f t="shared" si="22"/>
        <v>0</v>
      </c>
      <c r="M505" s="563">
        <v>0</v>
      </c>
      <c r="N505" s="563">
        <v>0</v>
      </c>
      <c r="O505" s="584">
        <v>0</v>
      </c>
      <c r="P505" s="584">
        <v>0</v>
      </c>
      <c r="Q505" s="574">
        <v>0</v>
      </c>
    </row>
    <row r="506" spans="1:17" x14ac:dyDescent="0.25">
      <c r="A506" s="575">
        <f t="shared" si="23"/>
        <v>59475</v>
      </c>
      <c r="B506" s="83" t="str">
        <f t="shared" si="24"/>
        <v>Munson</v>
      </c>
      <c r="C506" s="588">
        <v>10</v>
      </c>
      <c r="D506" s="589">
        <v>0.73280410961607556</v>
      </c>
      <c r="E506" s="589">
        <v>9.2669595767417743</v>
      </c>
      <c r="F506" s="589">
        <v>0.92669595767417745</v>
      </c>
      <c r="G506" s="589">
        <v>0.73280410961610332</v>
      </c>
      <c r="H506" s="589">
        <v>0.50394644276189193</v>
      </c>
      <c r="I506" s="589">
        <v>5.0269001586831425</v>
      </c>
      <c r="J506" s="589">
        <v>0.56552627066632633</v>
      </c>
      <c r="K506" s="590">
        <v>15.486135613642242</v>
      </c>
      <c r="L506" s="571">
        <f t="shared" si="22"/>
        <v>0</v>
      </c>
      <c r="M506" s="571">
        <v>0</v>
      </c>
      <c r="N506" s="571">
        <v>0</v>
      </c>
      <c r="O506" s="582">
        <v>0</v>
      </c>
      <c r="P506" s="582">
        <v>0</v>
      </c>
      <c r="Q506" s="566">
        <v>0</v>
      </c>
    </row>
    <row r="507" spans="1:17" x14ac:dyDescent="0.25">
      <c r="A507" s="567">
        <f t="shared" si="23"/>
        <v>59505</v>
      </c>
      <c r="B507" s="577" t="str">
        <f t="shared" si="24"/>
        <v>Munson</v>
      </c>
      <c r="C507" s="591">
        <v>10</v>
      </c>
      <c r="D507" s="592">
        <v>0.70551049995933712</v>
      </c>
      <c r="E507" s="592">
        <v>8.9218076131050328</v>
      </c>
      <c r="F507" s="592">
        <v>0.89218076131050339</v>
      </c>
      <c r="G507" s="592">
        <v>0.7055104999595031</v>
      </c>
      <c r="H507" s="592">
        <v>0.48517673282243201</v>
      </c>
      <c r="I507" s="592">
        <v>4.8396819326750959</v>
      </c>
      <c r="J507" s="592">
        <v>0.54446423580053971</v>
      </c>
      <c r="K507" s="484">
        <v>14.982644272478003</v>
      </c>
      <c r="L507" s="563">
        <f t="shared" si="22"/>
        <v>0</v>
      </c>
      <c r="M507" s="563">
        <v>0</v>
      </c>
      <c r="N507" s="563">
        <v>0</v>
      </c>
      <c r="O507" s="584">
        <v>0</v>
      </c>
      <c r="P507" s="584">
        <v>0</v>
      </c>
      <c r="Q507" s="574">
        <v>0</v>
      </c>
    </row>
    <row r="508" spans="1:17" x14ac:dyDescent="0.25">
      <c r="A508" s="575">
        <f t="shared" si="23"/>
        <v>59536</v>
      </c>
      <c r="B508" s="83" t="str">
        <f t="shared" si="24"/>
        <v>Munson</v>
      </c>
      <c r="C508" s="588">
        <v>10</v>
      </c>
      <c r="D508" s="589">
        <v>0.72527049255763454</v>
      </c>
      <c r="E508" s="589">
        <v>9.1716902901318225</v>
      </c>
      <c r="F508" s="589">
        <v>0.91716902901318231</v>
      </c>
      <c r="G508" s="589">
        <v>0.7252704925574408</v>
      </c>
      <c r="H508" s="589">
        <v>0.49206056193184439</v>
      </c>
      <c r="I508" s="589">
        <v>4.9323067281502961</v>
      </c>
      <c r="J508" s="589">
        <v>0.55488450770214015</v>
      </c>
      <c r="K508" s="590">
        <v>7.9338999938337427</v>
      </c>
      <c r="L508" s="571">
        <f t="shared" si="22"/>
        <v>0</v>
      </c>
      <c r="M508" s="571">
        <v>0</v>
      </c>
      <c r="N508" s="571">
        <v>0</v>
      </c>
      <c r="O508" s="582">
        <v>0</v>
      </c>
      <c r="P508" s="582">
        <v>0</v>
      </c>
      <c r="Q508" s="566">
        <v>0</v>
      </c>
    </row>
    <row r="509" spans="1:17" x14ac:dyDescent="0.25">
      <c r="A509" s="567">
        <f t="shared" si="23"/>
        <v>59567</v>
      </c>
      <c r="B509" s="577" t="str">
        <f t="shared" si="24"/>
        <v>Munson</v>
      </c>
      <c r="C509" s="591">
        <v>10</v>
      </c>
      <c r="D509" s="592">
        <v>0.72147166431892307</v>
      </c>
      <c r="E509" s="592">
        <v>9.1236507291309348</v>
      </c>
      <c r="F509" s="592">
        <v>0.91236507291309366</v>
      </c>
      <c r="G509" s="592">
        <v>0.72147166431889531</v>
      </c>
      <c r="H509" s="592">
        <v>0.48948325004011717</v>
      </c>
      <c r="I509" s="592">
        <v>4.9064846756118845</v>
      </c>
      <c r="J509" s="592">
        <v>0.5519795465885482</v>
      </c>
      <c r="K509" s="484">
        <v>7.9308836194590517</v>
      </c>
      <c r="L509" s="563">
        <f t="shared" si="22"/>
        <v>0</v>
      </c>
      <c r="M509" s="563">
        <v>0</v>
      </c>
      <c r="N509" s="563">
        <v>0</v>
      </c>
      <c r="O509" s="584">
        <v>0</v>
      </c>
      <c r="P509" s="584">
        <v>0</v>
      </c>
      <c r="Q509" s="574">
        <v>0</v>
      </c>
    </row>
    <row r="510" spans="1:17" x14ac:dyDescent="0.25">
      <c r="A510" s="575">
        <f t="shared" si="23"/>
        <v>59595</v>
      </c>
      <c r="B510" s="83" t="str">
        <f t="shared" si="24"/>
        <v>Munson</v>
      </c>
      <c r="C510" s="588">
        <v>10</v>
      </c>
      <c r="D510" s="589">
        <v>0.64840320469714818</v>
      </c>
      <c r="E510" s="589">
        <v>8.1996350846115877</v>
      </c>
      <c r="F510" s="589">
        <v>0.81996350846115873</v>
      </c>
      <c r="G510" s="589">
        <v>0.64840320469712054</v>
      </c>
      <c r="H510" s="589">
        <v>0.43990986895714285</v>
      </c>
      <c r="I510" s="589">
        <v>4.409581957275007</v>
      </c>
      <c r="J510" s="589">
        <v>0.49607799550240267</v>
      </c>
      <c r="K510" s="590">
        <v>7.1606681211371175</v>
      </c>
      <c r="L510" s="571">
        <f t="shared" si="22"/>
        <v>0</v>
      </c>
      <c r="M510" s="571">
        <v>0</v>
      </c>
      <c r="N510" s="571">
        <v>0</v>
      </c>
      <c r="O510" s="582">
        <v>0</v>
      </c>
      <c r="P510" s="582">
        <v>0</v>
      </c>
      <c r="Q510" s="566">
        <v>0</v>
      </c>
    </row>
    <row r="511" spans="1:17" x14ac:dyDescent="0.25">
      <c r="A511" s="567">
        <f t="shared" si="23"/>
        <v>59626</v>
      </c>
      <c r="B511" s="577" t="str">
        <f t="shared" si="24"/>
        <v>Munson</v>
      </c>
      <c r="C511" s="591">
        <v>10</v>
      </c>
      <c r="D511" s="592">
        <v>0.71429652154234757</v>
      </c>
      <c r="E511" s="592">
        <v>9.0329146685704913</v>
      </c>
      <c r="F511" s="592">
        <v>0.9032914668570492</v>
      </c>
      <c r="G511" s="592">
        <v>0.71429652154229228</v>
      </c>
      <c r="H511" s="592">
        <v>0.48461525760527341</v>
      </c>
      <c r="I511" s="592">
        <v>4.8577136178070459</v>
      </c>
      <c r="J511" s="592">
        <v>0.54649280655610122</v>
      </c>
      <c r="K511" s="484">
        <v>7.9248967577783684</v>
      </c>
      <c r="L511" s="563">
        <f t="shared" si="22"/>
        <v>0</v>
      </c>
      <c r="M511" s="563">
        <v>0</v>
      </c>
      <c r="N511" s="563">
        <v>0</v>
      </c>
      <c r="O511" s="584">
        <v>0</v>
      </c>
      <c r="P511" s="584">
        <v>0</v>
      </c>
      <c r="Q511" s="574">
        <v>0</v>
      </c>
    </row>
    <row r="512" spans="1:17" x14ac:dyDescent="0.25">
      <c r="A512" s="575">
        <f t="shared" si="23"/>
        <v>59656</v>
      </c>
      <c r="B512" s="83" t="str">
        <f t="shared" si="24"/>
        <v>Munson</v>
      </c>
      <c r="C512" s="588">
        <v>10</v>
      </c>
      <c r="D512" s="589">
        <v>0.68769223510050204</v>
      </c>
      <c r="E512" s="589">
        <v>8.6964798099298335</v>
      </c>
      <c r="F512" s="589">
        <v>0.86964798099298335</v>
      </c>
      <c r="G512" s="589">
        <v>0.68769223510044664</v>
      </c>
      <c r="H512" s="589">
        <v>0.46656555971148073</v>
      </c>
      <c r="I512" s="589">
        <v>4.6767977292409153</v>
      </c>
      <c r="J512" s="589">
        <v>0.52613974968887756</v>
      </c>
      <c r="K512" s="590">
        <v>7.6663808098592252</v>
      </c>
      <c r="L512" s="571">
        <f t="shared" si="22"/>
        <v>0</v>
      </c>
      <c r="M512" s="571">
        <v>0</v>
      </c>
      <c r="N512" s="571">
        <v>0</v>
      </c>
      <c r="O512" s="582">
        <v>0</v>
      </c>
      <c r="P512" s="582">
        <v>0</v>
      </c>
      <c r="Q512" s="566">
        <v>0</v>
      </c>
    </row>
    <row r="513" spans="1:17" x14ac:dyDescent="0.25">
      <c r="A513" s="567">
        <f t="shared" si="23"/>
        <v>59687</v>
      </c>
      <c r="B513" s="577" t="str">
        <f t="shared" si="24"/>
        <v>Munson</v>
      </c>
      <c r="C513" s="591">
        <v>10</v>
      </c>
      <c r="D513" s="592">
        <v>0.70695317235953881</v>
      </c>
      <c r="E513" s="592">
        <v>8.9400514884341824</v>
      </c>
      <c r="F513" s="592">
        <v>0.89400514884341831</v>
      </c>
      <c r="G513" s="592">
        <v>0.70695317235948363</v>
      </c>
      <c r="H513" s="592">
        <v>0.47963316135621442</v>
      </c>
      <c r="I513" s="592">
        <v>4.8077978497747624</v>
      </c>
      <c r="J513" s="592">
        <v>0.54087726808226511</v>
      </c>
      <c r="K513" s="484">
        <v>7.9189714193595089</v>
      </c>
      <c r="L513" s="563">
        <f t="shared" si="22"/>
        <v>0</v>
      </c>
      <c r="M513" s="563">
        <v>0</v>
      </c>
      <c r="N513" s="563">
        <v>0</v>
      </c>
      <c r="O513" s="584">
        <v>0</v>
      </c>
      <c r="P513" s="584">
        <v>0</v>
      </c>
      <c r="Q513" s="574">
        <v>0</v>
      </c>
    </row>
    <row r="514" spans="1:17" x14ac:dyDescent="0.25">
      <c r="A514" s="575">
        <f t="shared" si="23"/>
        <v>59717</v>
      </c>
      <c r="B514" s="83" t="str">
        <f t="shared" si="24"/>
        <v>Munson</v>
      </c>
      <c r="C514" s="588">
        <v>10</v>
      </c>
      <c r="D514" s="589">
        <v>0.68062239217067033</v>
      </c>
      <c r="E514" s="589">
        <v>8.6070753595677552</v>
      </c>
      <c r="F514" s="589">
        <v>0.86070753595677552</v>
      </c>
      <c r="G514" s="589">
        <v>0.6806223921705874</v>
      </c>
      <c r="H514" s="589">
        <v>0.46176900945803279</v>
      </c>
      <c r="I514" s="589">
        <v>4.6287408316157146</v>
      </c>
      <c r="J514" s="589">
        <v>0.52073335522716424</v>
      </c>
      <c r="K514" s="590">
        <v>7.6606759206872237</v>
      </c>
      <c r="L514" s="571">
        <f t="shared" ref="L514:L577" si="25">+P514+O514</f>
        <v>0</v>
      </c>
      <c r="M514" s="571">
        <v>0</v>
      </c>
      <c r="N514" s="571">
        <v>0</v>
      </c>
      <c r="O514" s="582">
        <v>0</v>
      </c>
      <c r="P514" s="582">
        <v>0</v>
      </c>
      <c r="Q514" s="566">
        <v>0</v>
      </c>
    </row>
    <row r="515" spans="1:17" x14ac:dyDescent="0.25">
      <c r="A515" s="567">
        <f t="shared" ref="A515:A578" si="26">+EOMONTH(A514,1)</f>
        <v>59748</v>
      </c>
      <c r="B515" s="577" t="str">
        <f t="shared" si="24"/>
        <v>Munson</v>
      </c>
      <c r="C515" s="591">
        <v>10</v>
      </c>
      <c r="D515" s="592">
        <v>0.69968531672282941</v>
      </c>
      <c r="E515" s="592">
        <v>8.8481429913181309</v>
      </c>
      <c r="F515" s="592">
        <v>0.8848142991318132</v>
      </c>
      <c r="G515" s="592">
        <v>0.69968531672277412</v>
      </c>
      <c r="H515" s="592">
        <v>0.47470227163201345</v>
      </c>
      <c r="I515" s="592">
        <v>4.7583949158666137</v>
      </c>
      <c r="J515" s="592">
        <v>0.53531942772496188</v>
      </c>
      <c r="K515" s="484">
        <v>7.913107204700772</v>
      </c>
      <c r="L515" s="563">
        <f t="shared" si="25"/>
        <v>0</v>
      </c>
      <c r="M515" s="563">
        <v>0</v>
      </c>
      <c r="N515" s="563">
        <v>0</v>
      </c>
      <c r="O515" s="584">
        <v>0</v>
      </c>
      <c r="P515" s="584">
        <v>0</v>
      </c>
      <c r="Q515" s="574">
        <v>0</v>
      </c>
    </row>
    <row r="516" spans="1:17" x14ac:dyDescent="0.25">
      <c r="A516" s="575">
        <f t="shared" si="26"/>
        <v>59779</v>
      </c>
      <c r="B516" s="83" t="str">
        <f t="shared" si="24"/>
        <v>Munson</v>
      </c>
      <c r="C516" s="588">
        <v>10</v>
      </c>
      <c r="D516" s="589">
        <v>0.69602049874575578</v>
      </c>
      <c r="E516" s="589">
        <v>8.8017981092321929</v>
      </c>
      <c r="F516" s="589">
        <v>0.8801798109232194</v>
      </c>
      <c r="G516" s="589">
        <v>0.696020498745894</v>
      </c>
      <c r="H516" s="589">
        <v>0.47221587296928674</v>
      </c>
      <c r="I516" s="589">
        <v>4.733482722730189</v>
      </c>
      <c r="J516" s="589">
        <v>0.53251683818549533</v>
      </c>
      <c r="K516" s="590">
        <v>7.9101976692174611</v>
      </c>
      <c r="L516" s="571">
        <f t="shared" si="25"/>
        <v>0</v>
      </c>
      <c r="M516" s="571">
        <v>0</v>
      </c>
      <c r="N516" s="571">
        <v>0</v>
      </c>
      <c r="O516" s="582">
        <v>0</v>
      </c>
      <c r="P516" s="582">
        <v>0</v>
      </c>
      <c r="Q516" s="566">
        <v>0</v>
      </c>
    </row>
    <row r="517" spans="1:17" x14ac:dyDescent="0.25">
      <c r="A517" s="567">
        <f t="shared" si="26"/>
        <v>59809</v>
      </c>
      <c r="B517" s="577" t="str">
        <f t="shared" si="24"/>
        <v>Munson</v>
      </c>
      <c r="C517" s="591">
        <v>10</v>
      </c>
      <c r="D517" s="592">
        <v>0.67009691076807443</v>
      </c>
      <c r="E517" s="592">
        <v>8.4739712879622715</v>
      </c>
      <c r="F517" s="592">
        <v>0.84739712879622719</v>
      </c>
      <c r="G517" s="592">
        <v>0.6700969107679362</v>
      </c>
      <c r="H517" s="592">
        <v>0.45462799319142572</v>
      </c>
      <c r="I517" s="592">
        <v>4.5571933987351096</v>
      </c>
      <c r="J517" s="592">
        <v>0.51268427911246206</v>
      </c>
      <c r="K517" s="484">
        <v>7.652228784310191</v>
      </c>
      <c r="L517" s="563">
        <f t="shared" si="25"/>
        <v>0</v>
      </c>
      <c r="M517" s="563">
        <v>0</v>
      </c>
      <c r="N517" s="563">
        <v>0</v>
      </c>
      <c r="O517" s="584">
        <v>0</v>
      </c>
      <c r="P517" s="584">
        <v>0</v>
      </c>
      <c r="Q517" s="574">
        <v>0</v>
      </c>
    </row>
    <row r="518" spans="1:17" x14ac:dyDescent="0.25">
      <c r="A518" s="575">
        <f t="shared" si="26"/>
        <v>59840</v>
      </c>
      <c r="B518" s="83" t="str">
        <f t="shared" si="24"/>
        <v>Munson</v>
      </c>
      <c r="C518" s="588">
        <v>10</v>
      </c>
      <c r="D518" s="589">
        <v>0.68886503682398248</v>
      </c>
      <c r="E518" s="589">
        <v>8.7113109305863947</v>
      </c>
      <c r="F518" s="589">
        <v>0.87113109305863956</v>
      </c>
      <c r="G518" s="589">
        <v>0.68886503682395483</v>
      </c>
      <c r="H518" s="589">
        <v>0.46736124013072072</v>
      </c>
      <c r="I518" s="589">
        <v>4.68484307248211</v>
      </c>
      <c r="J518" s="589">
        <v>0.52704485290493308</v>
      </c>
      <c r="K518" s="590">
        <v>7.9044234334669623</v>
      </c>
      <c r="L518" s="571">
        <f t="shared" si="25"/>
        <v>0</v>
      </c>
      <c r="M518" s="571">
        <v>0</v>
      </c>
      <c r="N518" s="571">
        <v>0</v>
      </c>
      <c r="O518" s="582">
        <v>0</v>
      </c>
      <c r="P518" s="582">
        <v>0</v>
      </c>
      <c r="Q518" s="566">
        <v>0</v>
      </c>
    </row>
    <row r="519" spans="1:17" x14ac:dyDescent="0.25">
      <c r="A519" s="567">
        <f t="shared" si="26"/>
        <v>59870</v>
      </c>
      <c r="B519" s="577" t="str">
        <f t="shared" si="24"/>
        <v>Munson</v>
      </c>
      <c r="C519" s="591">
        <v>10</v>
      </c>
      <c r="D519" s="592">
        <v>0.66320795715611702</v>
      </c>
      <c r="E519" s="592">
        <v>8.3868543438694658</v>
      </c>
      <c r="F519" s="592">
        <v>0.83868543438694654</v>
      </c>
      <c r="G519" s="592">
        <v>0.66320795715606173</v>
      </c>
      <c r="H519" s="592">
        <v>0.44995415905269481</v>
      </c>
      <c r="I519" s="592">
        <v>4.51036506992161</v>
      </c>
      <c r="J519" s="592">
        <v>0.50741607393299126</v>
      </c>
      <c r="K519" s="484">
        <v>7.646669061560381</v>
      </c>
      <c r="L519" s="563">
        <f t="shared" si="25"/>
        <v>0</v>
      </c>
      <c r="M519" s="563">
        <v>0</v>
      </c>
      <c r="N519" s="563">
        <v>0</v>
      </c>
      <c r="O519" s="584">
        <v>0</v>
      </c>
      <c r="P519" s="584">
        <v>0</v>
      </c>
      <c r="Q519" s="574">
        <v>0</v>
      </c>
    </row>
    <row r="520" spans="1:17" x14ac:dyDescent="0.25">
      <c r="A520" s="575">
        <f t="shared" si="26"/>
        <v>59901</v>
      </c>
      <c r="B520" s="83" t="str">
        <f t="shared" si="24"/>
        <v>Munson</v>
      </c>
      <c r="C520" s="588">
        <v>10</v>
      </c>
      <c r="D520" s="589">
        <v>0.68178313686687819</v>
      </c>
      <c r="E520" s="589">
        <v>8.6217540083930206</v>
      </c>
      <c r="F520" s="589">
        <v>0.862175400839302</v>
      </c>
      <c r="G520" s="589">
        <v>0.68178313686729286</v>
      </c>
      <c r="H520" s="589">
        <v>0.46255651056852343</v>
      </c>
      <c r="I520" s="589">
        <v>4.6367027740251139</v>
      </c>
      <c r="J520" s="589">
        <v>0.52162908572584976</v>
      </c>
      <c r="K520" s="590">
        <v>7.898708106517792</v>
      </c>
      <c r="L520" s="571">
        <f t="shared" si="25"/>
        <v>0</v>
      </c>
      <c r="M520" s="571">
        <v>0</v>
      </c>
      <c r="N520" s="571">
        <v>0</v>
      </c>
      <c r="O520" s="582">
        <v>0</v>
      </c>
      <c r="P520" s="582">
        <v>0</v>
      </c>
      <c r="Q520" s="566">
        <v>0</v>
      </c>
    </row>
    <row r="521" spans="1:17" x14ac:dyDescent="0.25">
      <c r="A521" s="567">
        <f t="shared" si="26"/>
        <v>59932</v>
      </c>
      <c r="B521" s="577" t="str">
        <f t="shared" si="24"/>
        <v>Munson</v>
      </c>
      <c r="C521" s="591">
        <v>10</v>
      </c>
      <c r="D521" s="592">
        <v>0.67821208708684544</v>
      </c>
      <c r="E521" s="592">
        <v>8.5765949085403577</v>
      </c>
      <c r="F521" s="592">
        <v>0.85765949085403581</v>
      </c>
      <c r="G521" s="592">
        <v>0.67821208708681791</v>
      </c>
      <c r="H521" s="592">
        <v>0.46013374483757002</v>
      </c>
      <c r="I521" s="592">
        <v>4.6124276768115546</v>
      </c>
      <c r="J521" s="592">
        <v>0.51889812252382483</v>
      </c>
      <c r="K521" s="484">
        <v>7.8958723271395028</v>
      </c>
      <c r="L521" s="563">
        <f t="shared" si="25"/>
        <v>0</v>
      </c>
      <c r="M521" s="563">
        <v>0</v>
      </c>
      <c r="N521" s="563">
        <v>0</v>
      </c>
      <c r="O521" s="584">
        <v>0</v>
      </c>
      <c r="P521" s="584">
        <v>0</v>
      </c>
      <c r="Q521" s="574">
        <v>0</v>
      </c>
    </row>
    <row r="522" spans="1:17" x14ac:dyDescent="0.25">
      <c r="A522" s="575">
        <f t="shared" si="26"/>
        <v>59961</v>
      </c>
      <c r="B522" s="83" t="str">
        <f t="shared" si="24"/>
        <v>Munson</v>
      </c>
      <c r="C522" s="588">
        <v>10</v>
      </c>
      <c r="D522" s="589">
        <v>0.63124014283992569</v>
      </c>
      <c r="E522" s="589">
        <v>7.9825929060051903</v>
      </c>
      <c r="F522" s="589">
        <v>0.79825929060051903</v>
      </c>
      <c r="G522" s="589">
        <v>0.63124014283989816</v>
      </c>
      <c r="H522" s="589">
        <v>0.42826556475671934</v>
      </c>
      <c r="I522" s="589">
        <v>4.2929881889295736</v>
      </c>
      <c r="J522" s="589">
        <v>0.48296117302021796</v>
      </c>
      <c r="K522" s="590">
        <v>7.3838221734573972</v>
      </c>
      <c r="L522" s="571">
        <f t="shared" si="25"/>
        <v>0</v>
      </c>
      <c r="M522" s="571">
        <v>0</v>
      </c>
      <c r="N522" s="571">
        <v>0</v>
      </c>
      <c r="O522" s="582">
        <v>0</v>
      </c>
      <c r="P522" s="582">
        <v>0</v>
      </c>
      <c r="Q522" s="566">
        <v>0</v>
      </c>
    </row>
    <row r="523" spans="1:17" x14ac:dyDescent="0.25">
      <c r="A523" s="567">
        <f t="shared" si="26"/>
        <v>59992</v>
      </c>
      <c r="B523" s="577" t="str">
        <f t="shared" si="24"/>
        <v>Munson</v>
      </c>
      <c r="C523" s="591">
        <v>10</v>
      </c>
      <c r="D523" s="592">
        <v>0.67135342654714225</v>
      </c>
      <c r="E523" s="592">
        <v>8.4898610472821012</v>
      </c>
      <c r="F523" s="592">
        <v>0.84898610472821023</v>
      </c>
      <c r="G523" s="592">
        <v>0.67135342654703167</v>
      </c>
      <c r="H523" s="592">
        <v>0.45548046983616675</v>
      </c>
      <c r="I523" s="592">
        <v>4.5658048220527352</v>
      </c>
      <c r="J523" s="592">
        <v>0.51365303553694763</v>
      </c>
      <c r="K523" s="484">
        <v>7.8902449360772202</v>
      </c>
      <c r="L523" s="563">
        <f t="shared" si="25"/>
        <v>0</v>
      </c>
      <c r="M523" s="563">
        <v>0</v>
      </c>
      <c r="N523" s="563">
        <v>0</v>
      </c>
      <c r="O523" s="584">
        <v>0</v>
      </c>
      <c r="P523" s="584">
        <v>0</v>
      </c>
      <c r="Q523" s="574">
        <v>0</v>
      </c>
    </row>
    <row r="524" spans="1:17" x14ac:dyDescent="0.25">
      <c r="A524" s="575">
        <f t="shared" si="26"/>
        <v>60022</v>
      </c>
      <c r="B524" s="83" t="str">
        <f t="shared" si="24"/>
        <v>Munson</v>
      </c>
      <c r="C524" s="588">
        <v>10</v>
      </c>
      <c r="D524" s="589">
        <v>0.6463485744654649</v>
      </c>
      <c r="E524" s="589">
        <v>8.1736524583485348</v>
      </c>
      <c r="F524" s="589">
        <v>0.81736524583485359</v>
      </c>
      <c r="G524" s="589">
        <v>0.64634857446540972</v>
      </c>
      <c r="H524" s="589">
        <v>0.43851590432924692</v>
      </c>
      <c r="I524" s="589">
        <v>4.3957598042924699</v>
      </c>
      <c r="J524" s="589">
        <v>0.49452297200462719</v>
      </c>
      <c r="K524" s="590">
        <v>7.6330186610472834</v>
      </c>
      <c r="L524" s="571">
        <f t="shared" si="25"/>
        <v>0</v>
      </c>
      <c r="M524" s="571">
        <v>0</v>
      </c>
      <c r="N524" s="571">
        <v>0</v>
      </c>
      <c r="O524" s="582">
        <v>0</v>
      </c>
      <c r="P524" s="582">
        <v>0</v>
      </c>
      <c r="Q524" s="566">
        <v>0</v>
      </c>
    </row>
    <row r="525" spans="1:17" x14ac:dyDescent="0.25">
      <c r="A525" s="567">
        <f t="shared" si="26"/>
        <v>60053</v>
      </c>
      <c r="B525" s="577" t="str">
        <f t="shared" si="24"/>
        <v>Munson</v>
      </c>
      <c r="C525" s="591">
        <v>10</v>
      </c>
      <c r="D525" s="592">
        <v>0.66445155528270039</v>
      </c>
      <c r="E525" s="592">
        <v>8.402580747989683</v>
      </c>
      <c r="F525" s="592">
        <v>0.8402580747989683</v>
      </c>
      <c r="G525" s="592">
        <v>0.66445155528264521</v>
      </c>
      <c r="H525" s="592">
        <v>0.45079788705998441</v>
      </c>
      <c r="I525" s="592">
        <v>4.5188871495994833</v>
      </c>
      <c r="J525" s="592">
        <v>0.50837482404362355</v>
      </c>
      <c r="K525" s="484">
        <v>7.884675528388275</v>
      </c>
      <c r="L525" s="563">
        <f t="shared" si="25"/>
        <v>0</v>
      </c>
      <c r="M525" s="563">
        <v>0</v>
      </c>
      <c r="N525" s="563">
        <v>0</v>
      </c>
      <c r="O525" s="584">
        <v>0</v>
      </c>
      <c r="P525" s="584">
        <v>0</v>
      </c>
      <c r="Q525" s="574">
        <v>0</v>
      </c>
    </row>
    <row r="526" spans="1:17" x14ac:dyDescent="0.25">
      <c r="A526" s="575">
        <f t="shared" si="26"/>
        <v>60083</v>
      </c>
      <c r="B526" s="83" t="str">
        <f t="shared" si="24"/>
        <v>Munson</v>
      </c>
      <c r="C526" s="588">
        <v>10</v>
      </c>
      <c r="D526" s="589">
        <v>0.63970376641541471</v>
      </c>
      <c r="E526" s="589">
        <v>8.0896229519832321</v>
      </c>
      <c r="F526" s="589">
        <v>0.8089622951983233</v>
      </c>
      <c r="G526" s="589">
        <v>0.63970376641552529</v>
      </c>
      <c r="H526" s="589">
        <v>0.43400771607348093</v>
      </c>
      <c r="I526" s="589">
        <v>4.350589486719592</v>
      </c>
      <c r="J526" s="589">
        <v>0.48944129557769256</v>
      </c>
      <c r="K526" s="590">
        <v>7.6276564934379181</v>
      </c>
      <c r="L526" s="571">
        <f t="shared" si="25"/>
        <v>0</v>
      </c>
      <c r="M526" s="571">
        <v>0</v>
      </c>
      <c r="N526" s="571">
        <v>0</v>
      </c>
      <c r="O526" s="582">
        <v>0</v>
      </c>
      <c r="P526" s="582">
        <v>0</v>
      </c>
      <c r="Q526" s="566">
        <v>0</v>
      </c>
    </row>
    <row r="527" spans="1:17" x14ac:dyDescent="0.25">
      <c r="A527" s="567">
        <f t="shared" si="26"/>
        <v>60114</v>
      </c>
      <c r="B527" s="577" t="str">
        <f t="shared" si="24"/>
        <v>Munson</v>
      </c>
      <c r="C527" s="591">
        <v>10</v>
      </c>
      <c r="D527" s="592">
        <v>0.65762063893586331</v>
      </c>
      <c r="E527" s="592">
        <v>8.3161977367175108</v>
      </c>
      <c r="F527" s="592">
        <v>0.83161977367175122</v>
      </c>
      <c r="G527" s="592">
        <v>0.65762063893586331</v>
      </c>
      <c r="H527" s="592">
        <v>0.44616345372270599</v>
      </c>
      <c r="I527" s="592">
        <v>4.4724515074624964</v>
      </c>
      <c r="J527" s="592">
        <v>0.50315079600879586</v>
      </c>
      <c r="K527" s="484">
        <v>7.8791624251541332</v>
      </c>
      <c r="L527" s="563">
        <f t="shared" si="25"/>
        <v>0</v>
      </c>
      <c r="M527" s="563">
        <v>0</v>
      </c>
      <c r="N527" s="563">
        <v>0</v>
      </c>
      <c r="O527" s="584">
        <v>0</v>
      </c>
      <c r="P527" s="584">
        <v>0</v>
      </c>
      <c r="Q527" s="574">
        <v>0</v>
      </c>
    </row>
    <row r="528" spans="1:17" x14ac:dyDescent="0.25">
      <c r="A528" s="575">
        <f t="shared" si="26"/>
        <v>60145</v>
      </c>
      <c r="B528" s="83" t="str">
        <f t="shared" si="24"/>
        <v>Munson</v>
      </c>
      <c r="C528" s="588">
        <v>10</v>
      </c>
      <c r="D528" s="589">
        <v>0.65417614770242294</v>
      </c>
      <c r="E528" s="589">
        <v>8.2726390822243268</v>
      </c>
      <c r="F528" s="589">
        <v>0.82726390822243279</v>
      </c>
      <c r="G528" s="589">
        <v>0.65417614770256127</v>
      </c>
      <c r="H528" s="589">
        <v>0.44382652732969358</v>
      </c>
      <c r="I528" s="589">
        <v>4.4490359033525557</v>
      </c>
      <c r="J528" s="589">
        <v>0.50051655856508004</v>
      </c>
      <c r="K528" s="590">
        <v>7.8764276084523459</v>
      </c>
      <c r="L528" s="571">
        <f t="shared" si="25"/>
        <v>0</v>
      </c>
      <c r="M528" s="571">
        <v>0</v>
      </c>
      <c r="N528" s="571">
        <v>0</v>
      </c>
      <c r="O528" s="582">
        <v>0</v>
      </c>
      <c r="P528" s="582">
        <v>0</v>
      </c>
      <c r="Q528" s="566">
        <v>0</v>
      </c>
    </row>
    <row r="529" spans="1:17" x14ac:dyDescent="0.25">
      <c r="A529" s="567">
        <f t="shared" si="26"/>
        <v>60175</v>
      </c>
      <c r="B529" s="577" t="str">
        <f t="shared" si="24"/>
        <v>Munson</v>
      </c>
      <c r="C529" s="591">
        <v>10</v>
      </c>
      <c r="D529" s="592">
        <v>0.62981107088603194</v>
      </c>
      <c r="E529" s="592">
        <v>7.9645210204131338</v>
      </c>
      <c r="F529" s="592">
        <v>0.79645210204131345</v>
      </c>
      <c r="G529" s="592">
        <v>0.62981107088594912</v>
      </c>
      <c r="H529" s="592">
        <v>0.4272960135147652</v>
      </c>
      <c r="I529" s="592">
        <v>4.283339492144087</v>
      </c>
      <c r="J529" s="592">
        <v>0.48187570120307133</v>
      </c>
      <c r="K529" s="484">
        <v>7.6197160031920994</v>
      </c>
      <c r="L529" s="563">
        <f t="shared" si="25"/>
        <v>0</v>
      </c>
      <c r="M529" s="563">
        <v>0</v>
      </c>
      <c r="N529" s="563">
        <v>0</v>
      </c>
      <c r="O529" s="584">
        <v>0</v>
      </c>
      <c r="P529" s="584">
        <v>0</v>
      </c>
      <c r="Q529" s="574">
        <v>0</v>
      </c>
    </row>
    <row r="530" spans="1:17" x14ac:dyDescent="0.25">
      <c r="A530" s="575">
        <f t="shared" si="26"/>
        <v>60206</v>
      </c>
      <c r="B530" s="83" t="str">
        <f t="shared" si="24"/>
        <v>Munson</v>
      </c>
      <c r="C530" s="588">
        <v>10</v>
      </c>
      <c r="D530" s="589">
        <v>0.6474508680255</v>
      </c>
      <c r="E530" s="589">
        <v>8.1875919405796882</v>
      </c>
      <c r="F530" s="589">
        <v>0.81875919405796882</v>
      </c>
      <c r="G530" s="589">
        <v>0.64745086802583185</v>
      </c>
      <c r="H530" s="589">
        <v>0.43926375201554185</v>
      </c>
      <c r="I530" s="589">
        <v>4.4033176880373661</v>
      </c>
      <c r="J530" s="589">
        <v>0.49537326876945798</v>
      </c>
      <c r="K530" s="590">
        <v>7.8709999075563335</v>
      </c>
      <c r="L530" s="571">
        <f t="shared" si="25"/>
        <v>0</v>
      </c>
      <c r="M530" s="571">
        <v>0</v>
      </c>
      <c r="N530" s="571">
        <v>0</v>
      </c>
      <c r="O530" s="582">
        <v>0</v>
      </c>
      <c r="P530" s="582">
        <v>0</v>
      </c>
      <c r="Q530" s="566">
        <v>0</v>
      </c>
    </row>
    <row r="531" spans="1:17" x14ac:dyDescent="0.25">
      <c r="A531" s="567">
        <f t="shared" si="26"/>
        <v>60236</v>
      </c>
      <c r="B531" s="577" t="str">
        <f t="shared" ref="B531:C589" si="27">+B530</f>
        <v>Munson</v>
      </c>
      <c r="C531" s="591">
        <v>10</v>
      </c>
      <c r="D531" s="592">
        <v>0.62333627719252138</v>
      </c>
      <c r="E531" s="592">
        <v>7.8826414967602858</v>
      </c>
      <c r="F531" s="592">
        <v>0.78826414967602865</v>
      </c>
      <c r="G531" s="592">
        <v>0.6233362771925216</v>
      </c>
      <c r="H531" s="592">
        <v>0.42290318332973686</v>
      </c>
      <c r="I531" s="592">
        <v>4.2393238638024719</v>
      </c>
      <c r="J531" s="592">
        <v>0.47692395023414208</v>
      </c>
      <c r="K531" s="484">
        <v>7.6144899581608012</v>
      </c>
      <c r="L531" s="563">
        <f t="shared" si="25"/>
        <v>0</v>
      </c>
      <c r="M531" s="563">
        <v>0</v>
      </c>
      <c r="N531" s="563">
        <v>0</v>
      </c>
      <c r="O531" s="584">
        <v>0</v>
      </c>
      <c r="P531" s="584">
        <v>0</v>
      </c>
      <c r="Q531" s="574">
        <v>0</v>
      </c>
    </row>
    <row r="532" spans="1:17" x14ac:dyDescent="0.25">
      <c r="A532" s="575">
        <f t="shared" si="26"/>
        <v>60267</v>
      </c>
      <c r="B532" s="83" t="str">
        <f t="shared" si="27"/>
        <v>Munson</v>
      </c>
      <c r="C532" s="588">
        <v>10</v>
      </c>
      <c r="D532" s="589">
        <v>0.64079472781035984</v>
      </c>
      <c r="E532" s="589">
        <v>8.1034191289068946</v>
      </c>
      <c r="F532" s="589">
        <v>0.81034191289068935</v>
      </c>
      <c r="G532" s="589">
        <v>0.64079472781047031</v>
      </c>
      <c r="H532" s="589">
        <v>0.43474788929806196</v>
      </c>
      <c r="I532" s="589">
        <v>4.3580690836782203</v>
      </c>
      <c r="J532" s="589">
        <v>0.49028277063711978</v>
      </c>
      <c r="K532" s="590">
        <v>7.8656276109720533</v>
      </c>
      <c r="L532" s="571">
        <f t="shared" si="25"/>
        <v>0</v>
      </c>
      <c r="M532" s="571">
        <v>0</v>
      </c>
      <c r="N532" s="571">
        <v>0</v>
      </c>
      <c r="O532" s="582">
        <v>0</v>
      </c>
      <c r="P532" s="582">
        <v>0</v>
      </c>
      <c r="Q532" s="566">
        <v>0</v>
      </c>
    </row>
    <row r="533" spans="1:17" x14ac:dyDescent="0.25">
      <c r="A533" s="567">
        <f t="shared" si="26"/>
        <v>60298</v>
      </c>
      <c r="B533" s="577" t="str">
        <f t="shared" si="27"/>
        <v>Munson</v>
      </c>
      <c r="C533" s="591">
        <v>10</v>
      </c>
      <c r="D533" s="592">
        <v>0.63743836748395677</v>
      </c>
      <c r="E533" s="592">
        <v>8.0609749680980922</v>
      </c>
      <c r="F533" s="592">
        <v>0.80609749680980924</v>
      </c>
      <c r="G533" s="592">
        <v>0.63743836748395677</v>
      </c>
      <c r="H533" s="592">
        <v>0.43247075935661278</v>
      </c>
      <c r="I533" s="592">
        <v>4.3352522108568454</v>
      </c>
      <c r="J533" s="592">
        <v>0.48771586744704348</v>
      </c>
      <c r="K533" s="484">
        <v>7.8629619080643911</v>
      </c>
      <c r="L533" s="563">
        <f t="shared" si="25"/>
        <v>0</v>
      </c>
      <c r="M533" s="563">
        <v>0</v>
      </c>
      <c r="N533" s="563">
        <v>0</v>
      </c>
      <c r="O533" s="584">
        <v>0</v>
      </c>
      <c r="P533" s="584">
        <v>0</v>
      </c>
      <c r="Q533" s="574">
        <v>0</v>
      </c>
    </row>
    <row r="534" spans="1:17" x14ac:dyDescent="0.25">
      <c r="A534" s="575">
        <f t="shared" si="26"/>
        <v>60326</v>
      </c>
      <c r="B534" s="83" t="str">
        <f t="shared" si="27"/>
        <v>Munson</v>
      </c>
      <c r="C534" s="588">
        <v>10</v>
      </c>
      <c r="D534" s="589">
        <v>0.57288054502264663</v>
      </c>
      <c r="E534" s="589">
        <v>7.2445838981515074</v>
      </c>
      <c r="F534" s="589">
        <v>0.72445838981515076</v>
      </c>
      <c r="G534" s="589">
        <v>0.57288054502267427</v>
      </c>
      <c r="H534" s="589">
        <v>0.38867143399647991</v>
      </c>
      <c r="I534" s="589">
        <v>3.8961997584387644</v>
      </c>
      <c r="J534" s="589">
        <v>0.43832247115736384</v>
      </c>
      <c r="K534" s="590">
        <v>7.0996352183693334</v>
      </c>
      <c r="L534" s="571">
        <f t="shared" si="25"/>
        <v>0</v>
      </c>
      <c r="M534" s="571">
        <v>0</v>
      </c>
      <c r="N534" s="571">
        <v>0</v>
      </c>
      <c r="O534" s="582">
        <v>0</v>
      </c>
      <c r="P534" s="582">
        <v>0</v>
      </c>
      <c r="Q534" s="566">
        <v>0</v>
      </c>
    </row>
    <row r="535" spans="1:17" x14ac:dyDescent="0.25">
      <c r="A535" s="567">
        <f t="shared" si="26"/>
        <v>60357</v>
      </c>
      <c r="B535" s="577" t="str">
        <f t="shared" si="27"/>
        <v>Munson</v>
      </c>
      <c r="C535" s="591">
        <v>10</v>
      </c>
      <c r="D535" s="592">
        <v>0.63109894831585878</v>
      </c>
      <c r="E535" s="592">
        <v>7.9808073756976281</v>
      </c>
      <c r="F535" s="592">
        <v>0.79808073756976283</v>
      </c>
      <c r="G535" s="592">
        <v>0.63109894831588642</v>
      </c>
      <c r="H535" s="592">
        <v>0.42816976312539801</v>
      </c>
      <c r="I535" s="592">
        <v>4.2921566162473921</v>
      </c>
      <c r="J535" s="592">
        <v>0.48286763270799321</v>
      </c>
      <c r="K535" s="484">
        <v>7.8576724347566307</v>
      </c>
      <c r="L535" s="563">
        <f t="shared" si="25"/>
        <v>0</v>
      </c>
      <c r="M535" s="563">
        <v>0</v>
      </c>
      <c r="N535" s="563">
        <v>0</v>
      </c>
      <c r="O535" s="584">
        <v>0</v>
      </c>
      <c r="P535" s="584">
        <v>0</v>
      </c>
      <c r="Q535" s="574">
        <v>0</v>
      </c>
    </row>
    <row r="536" spans="1:17" x14ac:dyDescent="0.25">
      <c r="A536" s="575">
        <f t="shared" si="26"/>
        <v>60387</v>
      </c>
      <c r="B536" s="83" t="str">
        <f t="shared" si="27"/>
        <v>Munson</v>
      </c>
      <c r="C536" s="588">
        <v>10</v>
      </c>
      <c r="D536" s="589">
        <v>0.60759339188635453</v>
      </c>
      <c r="E536" s="589">
        <v>7.6835587134684724</v>
      </c>
      <c r="F536" s="589">
        <v>0.76835587134684724</v>
      </c>
      <c r="G536" s="589">
        <v>0.60759339188638228</v>
      </c>
      <c r="H536" s="589">
        <v>0.41222240169175123</v>
      </c>
      <c r="I536" s="589">
        <v>4.1323025455152518</v>
      </c>
      <c r="J536" s="589">
        <v>0.46488404590130505</v>
      </c>
      <c r="K536" s="590">
        <v>7.6016592832615508</v>
      </c>
      <c r="L536" s="571">
        <f t="shared" si="25"/>
        <v>0</v>
      </c>
      <c r="M536" s="571">
        <v>0</v>
      </c>
      <c r="N536" s="571">
        <v>0</v>
      </c>
      <c r="O536" s="582">
        <v>0</v>
      </c>
      <c r="P536" s="582">
        <v>0</v>
      </c>
      <c r="Q536" s="566">
        <v>0</v>
      </c>
    </row>
    <row r="537" spans="1:17" x14ac:dyDescent="0.25">
      <c r="A537" s="567">
        <f t="shared" si="26"/>
        <v>60418</v>
      </c>
      <c r="B537" s="577" t="str">
        <f t="shared" si="27"/>
        <v>Munson</v>
      </c>
      <c r="C537" s="591">
        <v>10</v>
      </c>
      <c r="D537" s="592">
        <v>0.62461091455587847</v>
      </c>
      <c r="E537" s="592">
        <v>7.8987604196341534</v>
      </c>
      <c r="F537" s="592">
        <v>0.78987604196341543</v>
      </c>
      <c r="G537" s="592">
        <v>0.62461091455590612</v>
      </c>
      <c r="H537" s="592">
        <v>0.42376795350803653</v>
      </c>
      <c r="I537" s="592">
        <v>4.248049712930789</v>
      </c>
      <c r="J537" s="592">
        <v>0.47790562183469626</v>
      </c>
      <c r="K537" s="484">
        <v>7.8524368537225229</v>
      </c>
      <c r="L537" s="563">
        <f t="shared" si="25"/>
        <v>0</v>
      </c>
      <c r="M537" s="563">
        <v>0</v>
      </c>
      <c r="N537" s="563">
        <v>0</v>
      </c>
      <c r="O537" s="584">
        <v>0</v>
      </c>
      <c r="P537" s="584">
        <v>0</v>
      </c>
      <c r="Q537" s="574">
        <v>0</v>
      </c>
    </row>
    <row r="538" spans="1:17" x14ac:dyDescent="0.25">
      <c r="A538" s="575">
        <f t="shared" si="26"/>
        <v>60448</v>
      </c>
      <c r="B538" s="83" t="str">
        <f t="shared" si="27"/>
        <v>Munson</v>
      </c>
      <c r="C538" s="588">
        <v>10</v>
      </c>
      <c r="D538" s="589">
        <v>0.60134700778219097</v>
      </c>
      <c r="E538" s="589">
        <v>7.6045676321776075</v>
      </c>
      <c r="F538" s="589">
        <v>0.76045676321776079</v>
      </c>
      <c r="G538" s="589">
        <v>0.6013470077820805</v>
      </c>
      <c r="H538" s="589">
        <v>0.40798453722899636</v>
      </c>
      <c r="I538" s="589">
        <v>4.0898382590507492</v>
      </c>
      <c r="J538" s="589">
        <v>0.46010682923967638</v>
      </c>
      <c r="K538" s="590">
        <v>7.5966185391576673</v>
      </c>
      <c r="L538" s="571">
        <f t="shared" si="25"/>
        <v>0</v>
      </c>
      <c r="M538" s="571">
        <v>0</v>
      </c>
      <c r="N538" s="571">
        <v>0</v>
      </c>
      <c r="O538" s="582">
        <v>0</v>
      </c>
      <c r="P538" s="582">
        <v>0</v>
      </c>
      <c r="Q538" s="566">
        <v>0</v>
      </c>
    </row>
    <row r="539" spans="1:17" x14ac:dyDescent="0.25">
      <c r="A539" s="567">
        <f t="shared" si="26"/>
        <v>60479</v>
      </c>
      <c r="B539" s="577" t="str">
        <f t="shared" si="27"/>
        <v>Munson</v>
      </c>
      <c r="C539" s="591">
        <v>10</v>
      </c>
      <c r="D539" s="592">
        <v>0.61818958124297974</v>
      </c>
      <c r="E539" s="592">
        <v>7.8175569500289717</v>
      </c>
      <c r="F539" s="592">
        <v>0.78175569500289721</v>
      </c>
      <c r="G539" s="592">
        <v>0.61818958124284162</v>
      </c>
      <c r="H539" s="592">
        <v>0.41941140398022014</v>
      </c>
      <c r="I539" s="592">
        <v>4.2043960712562312</v>
      </c>
      <c r="J539" s="592">
        <v>0.47299455104544752</v>
      </c>
      <c r="K539" s="484">
        <v>7.8472548210871853</v>
      </c>
      <c r="L539" s="563">
        <f t="shared" si="25"/>
        <v>0</v>
      </c>
      <c r="M539" s="563">
        <v>0</v>
      </c>
      <c r="N539" s="563">
        <v>0</v>
      </c>
      <c r="O539" s="584">
        <v>0</v>
      </c>
      <c r="P539" s="584">
        <v>0</v>
      </c>
      <c r="Q539" s="574">
        <v>0</v>
      </c>
    </row>
    <row r="540" spans="1:17" x14ac:dyDescent="0.25">
      <c r="A540" s="575">
        <f t="shared" si="26"/>
        <v>60510</v>
      </c>
      <c r="B540" s="83" t="str">
        <f t="shared" si="27"/>
        <v>Munson</v>
      </c>
      <c r="C540" s="588">
        <v>10</v>
      </c>
      <c r="D540" s="589">
        <v>0.61495162235449885</v>
      </c>
      <c r="E540" s="589">
        <v>7.7766100806910394</v>
      </c>
      <c r="F540" s="589">
        <v>0.77766100806910388</v>
      </c>
      <c r="G540" s="589">
        <v>0.61495162235455414</v>
      </c>
      <c r="H540" s="589">
        <v>0.41721461708551488</v>
      </c>
      <c r="I540" s="589">
        <v>4.1823833279925378</v>
      </c>
      <c r="J540" s="589">
        <v>0.47051811992799741</v>
      </c>
      <c r="K540" s="590">
        <v>7.8446838000824579</v>
      </c>
      <c r="L540" s="571">
        <f t="shared" si="25"/>
        <v>0</v>
      </c>
      <c r="M540" s="571">
        <v>0</v>
      </c>
      <c r="N540" s="571">
        <v>0</v>
      </c>
      <c r="O540" s="582">
        <v>0</v>
      </c>
      <c r="P540" s="582">
        <v>0</v>
      </c>
      <c r="Q540" s="566">
        <v>0</v>
      </c>
    </row>
    <row r="541" spans="1:17" x14ac:dyDescent="0.25">
      <c r="A541" s="567">
        <f t="shared" si="26"/>
        <v>60540</v>
      </c>
      <c r="B541" s="577" t="str">
        <f t="shared" si="27"/>
        <v>Munson</v>
      </c>
      <c r="C541" s="591">
        <v>10</v>
      </c>
      <c r="D541" s="592">
        <v>0.59204748014479314</v>
      </c>
      <c r="E541" s="592">
        <v>7.4869668360447923</v>
      </c>
      <c r="F541" s="592">
        <v>0.74869668360447927</v>
      </c>
      <c r="G541" s="592">
        <v>0.59204748014468256</v>
      </c>
      <c r="H541" s="592">
        <v>0.40167526903548567</v>
      </c>
      <c r="I541" s="592">
        <v>4.0266173335653344</v>
      </c>
      <c r="J541" s="592">
        <v>0.45299444943455414</v>
      </c>
      <c r="K541" s="484">
        <v>7.5891542405831185</v>
      </c>
      <c r="L541" s="563">
        <f t="shared" si="25"/>
        <v>0</v>
      </c>
      <c r="M541" s="563">
        <v>0</v>
      </c>
      <c r="N541" s="563">
        <v>0</v>
      </c>
      <c r="O541" s="584">
        <v>0</v>
      </c>
      <c r="P541" s="584">
        <v>0</v>
      </c>
      <c r="Q541" s="574">
        <v>0</v>
      </c>
    </row>
    <row r="542" spans="1:17" x14ac:dyDescent="0.25">
      <c r="A542" s="575">
        <f t="shared" si="26"/>
        <v>60571</v>
      </c>
      <c r="B542" s="83" t="str">
        <f t="shared" si="27"/>
        <v>Munson</v>
      </c>
      <c r="C542" s="588">
        <v>10</v>
      </c>
      <c r="D542" s="589">
        <v>0.6086295917168244</v>
      </c>
      <c r="E542" s="589">
        <v>7.6966623817139572</v>
      </c>
      <c r="F542" s="589">
        <v>0.76966623817139579</v>
      </c>
      <c r="G542" s="589">
        <v>0.60862959171699016</v>
      </c>
      <c r="H542" s="589">
        <v>0.4129254170727491</v>
      </c>
      <c r="I542" s="589">
        <v>4.1394040464943691</v>
      </c>
      <c r="J542" s="589">
        <v>0.46568294393413179</v>
      </c>
      <c r="K542" s="590">
        <v>7.8395815110206604</v>
      </c>
      <c r="L542" s="571">
        <f t="shared" si="25"/>
        <v>0</v>
      </c>
      <c r="M542" s="571">
        <v>0</v>
      </c>
      <c r="N542" s="571">
        <v>0</v>
      </c>
      <c r="O542" s="582">
        <v>0</v>
      </c>
      <c r="P542" s="582">
        <v>0</v>
      </c>
      <c r="Q542" s="566">
        <v>0</v>
      </c>
    </row>
    <row r="543" spans="1:17" x14ac:dyDescent="0.25">
      <c r="A543" s="567">
        <f t="shared" si="26"/>
        <v>60601</v>
      </c>
      <c r="B543" s="577" t="str">
        <f t="shared" si="27"/>
        <v>Munson</v>
      </c>
      <c r="C543" s="591">
        <v>10</v>
      </c>
      <c r="D543" s="592">
        <v>0.58596091630422265</v>
      </c>
      <c r="E543" s="592">
        <v>7.409996824095014</v>
      </c>
      <c r="F543" s="592">
        <v>0.74099968240950143</v>
      </c>
      <c r="G543" s="592">
        <v>0.58596091630425018</v>
      </c>
      <c r="H543" s="592">
        <v>0.39754582024104596</v>
      </c>
      <c r="I543" s="592">
        <v>3.9852385404093145</v>
      </c>
      <c r="J543" s="592">
        <v>0.44833933916587948</v>
      </c>
      <c r="K543" s="484">
        <v>7.5842420825205359</v>
      </c>
      <c r="L543" s="563">
        <f t="shared" si="25"/>
        <v>0</v>
      </c>
      <c r="M543" s="563">
        <v>0</v>
      </c>
      <c r="N543" s="563">
        <v>0</v>
      </c>
      <c r="O543" s="584">
        <v>0</v>
      </c>
      <c r="P543" s="584">
        <v>0</v>
      </c>
      <c r="Q543" s="574">
        <v>0</v>
      </c>
    </row>
    <row r="544" spans="1:17" x14ac:dyDescent="0.25">
      <c r="A544" s="575">
        <f t="shared" si="26"/>
        <v>60632</v>
      </c>
      <c r="B544" s="83" t="str">
        <f t="shared" si="27"/>
        <v>Munson</v>
      </c>
      <c r="C544" s="588">
        <v>10</v>
      </c>
      <c r="D544" s="589">
        <v>0.6023725549260206</v>
      </c>
      <c r="E544" s="589">
        <v>7.6175365877293357</v>
      </c>
      <c r="F544" s="589">
        <v>0.76175365877293366</v>
      </c>
      <c r="G544" s="589">
        <v>0.60237255492621411</v>
      </c>
      <c r="H544" s="589">
        <v>0.40868032551666944</v>
      </c>
      <c r="I544" s="589">
        <v>4.0968661344777759</v>
      </c>
      <c r="J544" s="589">
        <v>0.46089744880936961</v>
      </c>
      <c r="K544" s="590">
        <v>7.8345319359553498</v>
      </c>
      <c r="L544" s="571">
        <f t="shared" si="25"/>
        <v>0</v>
      </c>
      <c r="M544" s="571">
        <v>0</v>
      </c>
      <c r="N544" s="571">
        <v>0</v>
      </c>
      <c r="O544" s="582">
        <v>0</v>
      </c>
      <c r="P544" s="582">
        <v>0</v>
      </c>
      <c r="Q544" s="566">
        <v>0</v>
      </c>
    </row>
    <row r="545" spans="1:17" x14ac:dyDescent="0.25">
      <c r="A545" s="567">
        <f t="shared" si="26"/>
        <v>60663</v>
      </c>
      <c r="B545" s="577" t="str">
        <f t="shared" si="27"/>
        <v>Munson</v>
      </c>
      <c r="C545" s="591">
        <v>10</v>
      </c>
      <c r="D545" s="592">
        <v>0.59921744259830756</v>
      </c>
      <c r="E545" s="592">
        <v>7.5776373868137448</v>
      </c>
      <c r="F545" s="592">
        <v>0.75776373868137448</v>
      </c>
      <c r="G545" s="592">
        <v>0.59921744259841814</v>
      </c>
      <c r="H545" s="592">
        <v>0.40653973853132525</v>
      </c>
      <c r="I545" s="592">
        <v>4.0754161328146754</v>
      </c>
      <c r="J545" s="592">
        <v>0.45848434572595975</v>
      </c>
      <c r="K545" s="484">
        <v>7.8320261702663032</v>
      </c>
      <c r="L545" s="563">
        <f t="shared" si="25"/>
        <v>0</v>
      </c>
      <c r="M545" s="563">
        <v>0</v>
      </c>
      <c r="N545" s="563">
        <v>0</v>
      </c>
      <c r="O545" s="584">
        <v>0</v>
      </c>
      <c r="P545" s="584">
        <v>0</v>
      </c>
      <c r="Q545" s="574">
        <v>0</v>
      </c>
    </row>
    <row r="546" spans="1:17" x14ac:dyDescent="0.25">
      <c r="A546" s="575">
        <f t="shared" si="26"/>
        <v>60691</v>
      </c>
      <c r="B546" s="83" t="str">
        <f t="shared" si="27"/>
        <v>Munson</v>
      </c>
      <c r="C546" s="588">
        <v>10</v>
      </c>
      <c r="D546" s="589">
        <v>0.53853051936258312</v>
      </c>
      <c r="E546" s="589">
        <v>6.8101972795799286</v>
      </c>
      <c r="F546" s="589">
        <v>0.68101972795799293</v>
      </c>
      <c r="G546" s="589">
        <v>0.53853051936252783</v>
      </c>
      <c r="H546" s="589">
        <v>0.36536661931101172</v>
      </c>
      <c r="I546" s="589">
        <v>3.662678171487507</v>
      </c>
      <c r="J546" s="589">
        <v>0.41205130703499016</v>
      </c>
      <c r="K546" s="590">
        <v>7.0718366705241964</v>
      </c>
      <c r="L546" s="571">
        <f t="shared" si="25"/>
        <v>0</v>
      </c>
      <c r="M546" s="571">
        <v>0</v>
      </c>
      <c r="N546" s="571">
        <v>0</v>
      </c>
      <c r="O546" s="582">
        <v>0</v>
      </c>
      <c r="P546" s="582">
        <v>0</v>
      </c>
      <c r="Q546" s="566">
        <v>0</v>
      </c>
    </row>
    <row r="547" spans="1:17" x14ac:dyDescent="0.25">
      <c r="A547" s="567">
        <f t="shared" si="26"/>
        <v>60722</v>
      </c>
      <c r="B547" s="577" t="str">
        <f t="shared" si="27"/>
        <v>Munson</v>
      </c>
      <c r="C547" s="591">
        <v>10</v>
      </c>
      <c r="D547" s="592">
        <v>0.59325813620072132</v>
      </c>
      <c r="E547" s="592">
        <v>7.5022766583911054</v>
      </c>
      <c r="F547" s="592">
        <v>0.7502276658391106</v>
      </c>
      <c r="G547" s="592">
        <v>0.59325813620091483</v>
      </c>
      <c r="H547" s="592">
        <v>0.40249664297625953</v>
      </c>
      <c r="I547" s="592">
        <v>4.0349026109014909</v>
      </c>
      <c r="J547" s="592">
        <v>0.45392654867639032</v>
      </c>
      <c r="K547" s="484">
        <v>7.8270537647699054</v>
      </c>
      <c r="L547" s="563">
        <f t="shared" si="25"/>
        <v>0</v>
      </c>
      <c r="M547" s="563">
        <v>0</v>
      </c>
      <c r="N547" s="563">
        <v>0</v>
      </c>
      <c r="O547" s="584">
        <v>0</v>
      </c>
      <c r="P547" s="584">
        <v>0</v>
      </c>
      <c r="Q547" s="574">
        <v>0</v>
      </c>
    </row>
    <row r="548" spans="1:17" x14ac:dyDescent="0.25">
      <c r="A548" s="575">
        <f t="shared" si="26"/>
        <v>60752</v>
      </c>
      <c r="B548" s="83" t="str">
        <f t="shared" si="27"/>
        <v>Munson</v>
      </c>
      <c r="C548" s="588">
        <v>10</v>
      </c>
      <c r="D548" s="589">
        <v>0.57116197737353069</v>
      </c>
      <c r="E548" s="589">
        <v>7.2228510820802576</v>
      </c>
      <c r="F548" s="589">
        <v>0.72228510820802583</v>
      </c>
      <c r="G548" s="589">
        <v>0.57116197737375185</v>
      </c>
      <c r="H548" s="589">
        <v>0.38750547985456196</v>
      </c>
      <c r="I548" s="589">
        <v>3.8846288794847572</v>
      </c>
      <c r="J548" s="589">
        <v>0.43702075843932714</v>
      </c>
      <c r="K548" s="590">
        <v>7.5721803986398797</v>
      </c>
      <c r="L548" s="571">
        <f t="shared" si="25"/>
        <v>0</v>
      </c>
      <c r="M548" s="571">
        <v>0</v>
      </c>
      <c r="N548" s="571">
        <v>0</v>
      </c>
      <c r="O548" s="582">
        <v>0</v>
      </c>
      <c r="P548" s="582">
        <v>0</v>
      </c>
      <c r="Q548" s="566">
        <v>0</v>
      </c>
    </row>
    <row r="549" spans="1:17" x14ac:dyDescent="0.25">
      <c r="A549" s="567">
        <f t="shared" si="26"/>
        <v>60783</v>
      </c>
      <c r="B549" s="577" t="str">
        <f t="shared" si="27"/>
        <v>Munson</v>
      </c>
      <c r="C549" s="591">
        <v>10</v>
      </c>
      <c r="D549" s="592">
        <v>0.58715912617014265</v>
      </c>
      <c r="E549" s="592">
        <v>7.4251492533045687</v>
      </c>
      <c r="F549" s="592">
        <v>0.74251492533045693</v>
      </c>
      <c r="G549" s="592">
        <v>0.58715912616994903</v>
      </c>
      <c r="H549" s="592">
        <v>0.39835874053541126</v>
      </c>
      <c r="I549" s="592">
        <v>3.9934382904148138</v>
      </c>
      <c r="J549" s="592">
        <v>0.44926180702903856</v>
      </c>
      <c r="K549" s="484">
        <v>7.8221319897927746</v>
      </c>
      <c r="L549" s="563">
        <f t="shared" si="25"/>
        <v>0</v>
      </c>
      <c r="M549" s="563">
        <v>0</v>
      </c>
      <c r="N549" s="563">
        <v>0</v>
      </c>
      <c r="O549" s="584">
        <v>0</v>
      </c>
      <c r="P549" s="584">
        <v>0</v>
      </c>
      <c r="Q549" s="574">
        <v>0</v>
      </c>
    </row>
    <row r="550" spans="1:17" x14ac:dyDescent="0.25">
      <c r="A550" s="575">
        <f t="shared" si="26"/>
        <v>60813</v>
      </c>
      <c r="B550" s="83" t="str">
        <f t="shared" si="27"/>
        <v>Munson</v>
      </c>
      <c r="C550" s="588">
        <v>10</v>
      </c>
      <c r="D550" s="589">
        <v>0.56529012763971975</v>
      </c>
      <c r="E550" s="589">
        <v>7.1485963209362096</v>
      </c>
      <c r="F550" s="589">
        <v>0.71485963209362102</v>
      </c>
      <c r="G550" s="589">
        <v>0.5652901276397474</v>
      </c>
      <c r="H550" s="589">
        <v>0.3835217132354295</v>
      </c>
      <c r="I550" s="589">
        <v>3.8447087434899236</v>
      </c>
      <c r="J550" s="589">
        <v>0.43252975280503186</v>
      </c>
      <c r="K550" s="590">
        <v>7.5674423835152087</v>
      </c>
      <c r="L550" s="571">
        <f t="shared" si="25"/>
        <v>0</v>
      </c>
      <c r="M550" s="571">
        <v>0</v>
      </c>
      <c r="N550" s="571">
        <v>0</v>
      </c>
      <c r="O550" s="582">
        <v>0</v>
      </c>
      <c r="P550" s="582">
        <v>0</v>
      </c>
      <c r="Q550" s="566">
        <v>0</v>
      </c>
    </row>
    <row r="551" spans="1:17" x14ac:dyDescent="0.25">
      <c r="A551" s="567">
        <f t="shared" si="26"/>
        <v>60844</v>
      </c>
      <c r="B551" s="577" t="str">
        <f t="shared" si="27"/>
        <v>Munson</v>
      </c>
      <c r="C551" s="591">
        <v>10</v>
      </c>
      <c r="D551" s="592">
        <v>0.58112281721564107</v>
      </c>
      <c r="E551" s="592">
        <v>7.3488147590772614</v>
      </c>
      <c r="F551" s="592">
        <v>0.73488147590772623</v>
      </c>
      <c r="G551" s="592">
        <v>0.58112281721564107</v>
      </c>
      <c r="H551" s="592">
        <v>0.39426341806354864</v>
      </c>
      <c r="I551" s="592">
        <v>3.9523998488651166</v>
      </c>
      <c r="J551" s="592">
        <v>0.44464500056538098</v>
      </c>
      <c r="K551" s="484">
        <v>7.8172611436969364</v>
      </c>
      <c r="L551" s="563">
        <f t="shared" si="25"/>
        <v>0</v>
      </c>
      <c r="M551" s="563">
        <v>0</v>
      </c>
      <c r="N551" s="563">
        <v>0</v>
      </c>
      <c r="O551" s="584">
        <v>0</v>
      </c>
      <c r="P551" s="584">
        <v>0</v>
      </c>
      <c r="Q551" s="574">
        <v>0</v>
      </c>
    </row>
    <row r="552" spans="1:17" x14ac:dyDescent="0.25">
      <c r="A552" s="575">
        <f t="shared" si="26"/>
        <v>60875</v>
      </c>
      <c r="B552" s="83" t="str">
        <f t="shared" si="27"/>
        <v>Munson</v>
      </c>
      <c r="C552" s="588">
        <v>10</v>
      </c>
      <c r="D552" s="589">
        <v>0.57807900695321457</v>
      </c>
      <c r="E552" s="589">
        <v>7.3103230717484715</v>
      </c>
      <c r="F552" s="589">
        <v>0.73103230717484713</v>
      </c>
      <c r="G552" s="589">
        <v>0.57807900695321457</v>
      </c>
      <c r="H552" s="589">
        <v>0.3921983410351198</v>
      </c>
      <c r="I552" s="589">
        <v>3.9317060417001635</v>
      </c>
      <c r="J552" s="589">
        <v>0.44231692219288449</v>
      </c>
      <c r="K552" s="590">
        <v>7.8148446641093816</v>
      </c>
      <c r="L552" s="571">
        <f t="shared" si="25"/>
        <v>0</v>
      </c>
      <c r="M552" s="571">
        <v>0</v>
      </c>
      <c r="N552" s="571">
        <v>0</v>
      </c>
      <c r="O552" s="582">
        <v>0</v>
      </c>
      <c r="P552" s="582">
        <v>0</v>
      </c>
      <c r="Q552" s="566">
        <v>0</v>
      </c>
    </row>
    <row r="553" spans="1:17" x14ac:dyDescent="0.25">
      <c r="A553" s="567">
        <f t="shared" si="26"/>
        <v>60905</v>
      </c>
      <c r="B553" s="577" t="str">
        <f t="shared" si="27"/>
        <v>Munson</v>
      </c>
      <c r="C553" s="591">
        <v>10</v>
      </c>
      <c r="D553" s="592">
        <v>0.55654820143538564</v>
      </c>
      <c r="E553" s="592">
        <v>7.038046890746549</v>
      </c>
      <c r="F553" s="592">
        <v>0.70380468907465499</v>
      </c>
      <c r="G553" s="592">
        <v>0.55654820143560668</v>
      </c>
      <c r="H553" s="592">
        <v>0.37759073767797391</v>
      </c>
      <c r="I553" s="592">
        <v>3.7852755525879038</v>
      </c>
      <c r="J553" s="592">
        <v>0.42584351611465077</v>
      </c>
      <c r="K553" s="484">
        <v>7.5604260880068743</v>
      </c>
      <c r="L553" s="563">
        <f t="shared" si="25"/>
        <v>0</v>
      </c>
      <c r="M553" s="563">
        <v>0</v>
      </c>
      <c r="N553" s="563">
        <v>0</v>
      </c>
      <c r="O553" s="584">
        <v>0</v>
      </c>
      <c r="P553" s="584">
        <v>0</v>
      </c>
      <c r="Q553" s="574">
        <v>0</v>
      </c>
    </row>
    <row r="554" spans="1:17" x14ac:dyDescent="0.25">
      <c r="A554" s="575">
        <f t="shared" si="26"/>
        <v>60936</v>
      </c>
      <c r="B554" s="83" t="str">
        <f t="shared" si="27"/>
        <v>Munson</v>
      </c>
      <c r="C554" s="588">
        <v>10</v>
      </c>
      <c r="D554" s="589">
        <v>0.57213604646634308</v>
      </c>
      <c r="E554" s="589">
        <v>7.2351690519023562</v>
      </c>
      <c r="F554" s="589">
        <v>0.7235169051902357</v>
      </c>
      <c r="G554" s="589">
        <v>0.57213604646648142</v>
      </c>
      <c r="H554" s="589">
        <v>0.38816633279979568</v>
      </c>
      <c r="I554" s="589">
        <v>3.8913018093041911</v>
      </c>
      <c r="J554" s="589">
        <v>0.43777145203842027</v>
      </c>
      <c r="K554" s="590">
        <v>7.8100486714839938</v>
      </c>
      <c r="L554" s="571">
        <f t="shared" si="25"/>
        <v>0</v>
      </c>
      <c r="M554" s="571">
        <v>0</v>
      </c>
      <c r="N554" s="571">
        <v>0</v>
      </c>
      <c r="O554" s="582">
        <v>0</v>
      </c>
      <c r="P554" s="582">
        <v>0</v>
      </c>
      <c r="Q554" s="566">
        <v>0</v>
      </c>
    </row>
    <row r="555" spans="1:17" x14ac:dyDescent="0.25">
      <c r="A555" s="567">
        <f t="shared" si="26"/>
        <v>60966</v>
      </c>
      <c r="B555" s="577" t="str">
        <f t="shared" si="27"/>
        <v>Munson</v>
      </c>
      <c r="C555" s="591">
        <v>10</v>
      </c>
      <c r="D555" s="592">
        <v>0.55082658911207083</v>
      </c>
      <c r="E555" s="592">
        <v>6.9656920152553257</v>
      </c>
      <c r="F555" s="592">
        <v>0.6965692015255327</v>
      </c>
      <c r="G555" s="592">
        <v>0.55082658911193239</v>
      </c>
      <c r="H555" s="592">
        <v>0.37370889939232249</v>
      </c>
      <c r="I555" s="592">
        <v>3.7463760622192628</v>
      </c>
      <c r="J555" s="592">
        <v>0.42146730615211586</v>
      </c>
      <c r="K555" s="484">
        <v>7.5558088042861549</v>
      </c>
      <c r="L555" s="563">
        <f t="shared" si="25"/>
        <v>0</v>
      </c>
      <c r="M555" s="563">
        <v>0</v>
      </c>
      <c r="N555" s="563">
        <v>0</v>
      </c>
      <c r="O555" s="584">
        <v>0</v>
      </c>
      <c r="P555" s="584">
        <v>0</v>
      </c>
      <c r="Q555" s="574">
        <v>0</v>
      </c>
    </row>
    <row r="556" spans="1:17" x14ac:dyDescent="0.25">
      <c r="A556" s="575">
        <f t="shared" si="26"/>
        <v>60997</v>
      </c>
      <c r="B556" s="83" t="str">
        <f t="shared" si="27"/>
        <v>Munson</v>
      </c>
      <c r="C556" s="588">
        <v>10</v>
      </c>
      <c r="D556" s="589">
        <v>0.56625418278332318</v>
      </c>
      <c r="E556" s="589">
        <v>7.160787655462026</v>
      </c>
      <c r="F556" s="589">
        <v>0.71607876554620276</v>
      </c>
      <c r="G556" s="589">
        <v>0.56625418278335082</v>
      </c>
      <c r="H556" s="589">
        <v>0.38417576785473773</v>
      </c>
      <c r="I556" s="589">
        <v>3.8513125449520622</v>
      </c>
      <c r="J556" s="589">
        <v>0.43327267873748015</v>
      </c>
      <c r="K556" s="590">
        <v>7.8053015444906144</v>
      </c>
      <c r="L556" s="571">
        <f t="shared" si="25"/>
        <v>0</v>
      </c>
      <c r="M556" s="571">
        <v>0</v>
      </c>
      <c r="N556" s="571">
        <v>0</v>
      </c>
      <c r="O556" s="582">
        <v>0</v>
      </c>
      <c r="P556" s="582">
        <v>0</v>
      </c>
      <c r="Q556" s="566">
        <v>0</v>
      </c>
    </row>
    <row r="557" spans="1:17" x14ac:dyDescent="0.25">
      <c r="A557" s="567">
        <f t="shared" si="26"/>
        <v>61028</v>
      </c>
      <c r="B557" s="577" t="str">
        <f t="shared" si="27"/>
        <v>Munson</v>
      </c>
      <c r="C557" s="591">
        <v>10</v>
      </c>
      <c r="D557" s="592">
        <v>0.5632882515865314</v>
      </c>
      <c r="E557" s="592">
        <v>7.1232808181708549</v>
      </c>
      <c r="F557" s="592">
        <v>0.71232808181708562</v>
      </c>
      <c r="G557" s="592">
        <v>0.56328825158675278</v>
      </c>
      <c r="H557" s="592">
        <v>0.38216352607144805</v>
      </c>
      <c r="I557" s="592">
        <v>3.831147740349711</v>
      </c>
      <c r="J557" s="592">
        <v>0.43100413086405731</v>
      </c>
      <c r="K557" s="484">
        <v>7.8029466286207496</v>
      </c>
      <c r="L557" s="563">
        <f t="shared" si="25"/>
        <v>0</v>
      </c>
      <c r="M557" s="563">
        <v>0</v>
      </c>
      <c r="N557" s="563">
        <v>0</v>
      </c>
      <c r="O557" s="584">
        <v>0</v>
      </c>
      <c r="P557" s="584">
        <v>0</v>
      </c>
      <c r="Q557" s="574">
        <v>0</v>
      </c>
    </row>
    <row r="558" spans="1:17" x14ac:dyDescent="0.25">
      <c r="A558" s="575">
        <f t="shared" si="26"/>
        <v>61056</v>
      </c>
      <c r="B558" s="83" t="str">
        <f t="shared" si="27"/>
        <v>Munson</v>
      </c>
      <c r="C558" s="588">
        <v>10</v>
      </c>
      <c r="D558" s="589">
        <v>0.50624012772787907</v>
      </c>
      <c r="E558" s="589">
        <v>6.4018565646908181</v>
      </c>
      <c r="F558" s="589">
        <v>0.64018565646908188</v>
      </c>
      <c r="G558" s="589">
        <v>0.50624012772782379</v>
      </c>
      <c r="H558" s="589">
        <v>0.34345916758762951</v>
      </c>
      <c r="I558" s="589">
        <v>3.4431474749550777</v>
      </c>
      <c r="J558" s="589">
        <v>0.38735410132466258</v>
      </c>
      <c r="K558" s="590">
        <v>7.0457059262928228</v>
      </c>
      <c r="L558" s="571">
        <f t="shared" si="25"/>
        <v>0</v>
      </c>
      <c r="M558" s="571">
        <v>0</v>
      </c>
      <c r="N558" s="571">
        <v>0</v>
      </c>
      <c r="O558" s="582">
        <v>0</v>
      </c>
      <c r="P558" s="582">
        <v>0</v>
      </c>
      <c r="Q558" s="566">
        <v>0</v>
      </c>
    </row>
    <row r="559" spans="1:17" x14ac:dyDescent="0.25">
      <c r="A559" s="567">
        <f t="shared" si="26"/>
        <v>61087</v>
      </c>
      <c r="B559" s="577" t="str">
        <f t="shared" si="27"/>
        <v>Munson</v>
      </c>
      <c r="C559" s="591">
        <v>10</v>
      </c>
      <c r="D559" s="592">
        <v>0.55768626632618001</v>
      </c>
      <c r="E559" s="592">
        <v>7.0524387332559506</v>
      </c>
      <c r="F559" s="592">
        <v>0.70524387332559513</v>
      </c>
      <c r="G559" s="592">
        <v>0.55768626632626284</v>
      </c>
      <c r="H559" s="592">
        <v>0.37836285579057816</v>
      </c>
      <c r="I559" s="592">
        <v>3.7930613687760979</v>
      </c>
      <c r="J559" s="592">
        <v>0.42671940075161274</v>
      </c>
      <c r="K559" s="484">
        <v>7.7982725446977117</v>
      </c>
      <c r="L559" s="563">
        <f t="shared" si="25"/>
        <v>0</v>
      </c>
      <c r="M559" s="563">
        <v>0</v>
      </c>
      <c r="N559" s="563">
        <v>0</v>
      </c>
      <c r="O559" s="584">
        <v>0</v>
      </c>
      <c r="P559" s="584">
        <v>0</v>
      </c>
      <c r="Q559" s="574">
        <v>0</v>
      </c>
    </row>
    <row r="560" spans="1:17" x14ac:dyDescent="0.25">
      <c r="A560" s="575">
        <f t="shared" si="26"/>
        <v>61117</v>
      </c>
      <c r="B560" s="83" t="str">
        <f t="shared" si="27"/>
        <v>Munson</v>
      </c>
      <c r="C560" s="588">
        <v>10</v>
      </c>
      <c r="D560" s="589">
        <v>0.53691499735458248</v>
      </c>
      <c r="E560" s="589">
        <v>6.7897675672648301</v>
      </c>
      <c r="F560" s="589">
        <v>0.67897675672648306</v>
      </c>
      <c r="G560" s="589">
        <v>0.53691499735461001</v>
      </c>
      <c r="H560" s="589">
        <v>0.35230952343025917</v>
      </c>
      <c r="I560" s="589">
        <v>3.5763231388913099</v>
      </c>
      <c r="J560" s="589">
        <v>0.40233637720881749</v>
      </c>
      <c r="K560" s="590">
        <v>0.2654840800636693</v>
      </c>
      <c r="L560" s="571">
        <f t="shared" si="25"/>
        <v>0</v>
      </c>
      <c r="M560" s="571">
        <v>0</v>
      </c>
      <c r="N560" s="571">
        <v>0</v>
      </c>
      <c r="O560" s="582">
        <v>0</v>
      </c>
      <c r="P560" s="582">
        <v>0</v>
      </c>
      <c r="Q560" s="566">
        <v>0</v>
      </c>
    </row>
    <row r="561" spans="1:17" x14ac:dyDescent="0.25">
      <c r="A561" s="567">
        <f t="shared" si="26"/>
        <v>61148</v>
      </c>
      <c r="B561" s="577" t="str">
        <f t="shared" si="27"/>
        <v>Munson</v>
      </c>
      <c r="C561" s="591">
        <v>10</v>
      </c>
      <c r="D561" s="592">
        <v>0.55195295408879996</v>
      </c>
      <c r="E561" s="592">
        <v>6.9799359019424188</v>
      </c>
      <c r="F561" s="592">
        <v>0.69799359019424201</v>
      </c>
      <c r="G561" s="592">
        <v>0.5519529540889937</v>
      </c>
      <c r="H561" s="592">
        <v>0.36217703449878291</v>
      </c>
      <c r="I561" s="592">
        <v>3.6764891790169361</v>
      </c>
      <c r="J561" s="592">
        <v>0.41360503718500319</v>
      </c>
      <c r="K561" s="484">
        <v>0.27292264593274973</v>
      </c>
      <c r="L561" s="563">
        <f t="shared" si="25"/>
        <v>0</v>
      </c>
      <c r="M561" s="563">
        <v>0</v>
      </c>
      <c r="N561" s="563">
        <v>0</v>
      </c>
      <c r="O561" s="584">
        <v>0</v>
      </c>
      <c r="P561" s="584">
        <v>0</v>
      </c>
      <c r="Q561" s="574">
        <v>0</v>
      </c>
    </row>
    <row r="562" spans="1:17" x14ac:dyDescent="0.25">
      <c r="A562" s="575">
        <f t="shared" si="26"/>
        <v>61178</v>
      </c>
      <c r="B562" s="83" t="str">
        <f t="shared" si="27"/>
        <v>Munson</v>
      </c>
      <c r="C562" s="588">
        <v>10</v>
      </c>
      <c r="D562" s="589">
        <v>0.53139522483957635</v>
      </c>
      <c r="E562" s="589">
        <v>6.7199651356255519</v>
      </c>
      <c r="F562" s="589">
        <v>0.6719965135625553</v>
      </c>
      <c r="G562" s="589">
        <v>0.53139522483963175</v>
      </c>
      <c r="H562" s="589">
        <v>0.34868758464076804</v>
      </c>
      <c r="I562" s="589">
        <v>3.5395565914559826</v>
      </c>
      <c r="J562" s="589">
        <v>0.39820014760959671</v>
      </c>
      <c r="K562" s="590">
        <v>0.26276032184299669</v>
      </c>
      <c r="L562" s="571">
        <f t="shared" si="25"/>
        <v>0</v>
      </c>
      <c r="M562" s="571">
        <v>0</v>
      </c>
      <c r="N562" s="571">
        <v>0</v>
      </c>
      <c r="O562" s="582">
        <v>0</v>
      </c>
      <c r="P562" s="582">
        <v>0</v>
      </c>
      <c r="Q562" s="566">
        <v>0</v>
      </c>
    </row>
    <row r="563" spans="1:17" x14ac:dyDescent="0.25">
      <c r="A563" s="567">
        <f t="shared" si="26"/>
        <v>61209</v>
      </c>
      <c r="B563" s="577" t="str">
        <f t="shared" si="27"/>
        <v>Munson</v>
      </c>
      <c r="C563" s="591">
        <v>10</v>
      </c>
      <c r="D563" s="592">
        <v>0.54627858335866797</v>
      </c>
      <c r="E563" s="592">
        <v>6.9081784384022331</v>
      </c>
      <c r="F563" s="592">
        <v>0.69081784384022327</v>
      </c>
      <c r="G563" s="592">
        <v>0.54627858335866797</v>
      </c>
      <c r="H563" s="592">
        <v>0.35845366219605063</v>
      </c>
      <c r="I563" s="592">
        <v>3.6386927588139573</v>
      </c>
      <c r="J563" s="592">
        <v>0.40935295088147267</v>
      </c>
      <c r="K563" s="484">
        <v>0.27012258402924788</v>
      </c>
      <c r="L563" s="563">
        <f t="shared" si="25"/>
        <v>0</v>
      </c>
      <c r="M563" s="563">
        <v>0</v>
      </c>
      <c r="N563" s="563">
        <v>0</v>
      </c>
      <c r="O563" s="584">
        <v>0</v>
      </c>
      <c r="P563" s="584">
        <v>0</v>
      </c>
      <c r="Q563" s="574">
        <v>0</v>
      </c>
    </row>
    <row r="564" spans="1:17" x14ac:dyDescent="0.25">
      <c r="A564" s="575">
        <f t="shared" si="26"/>
        <v>61240</v>
      </c>
      <c r="B564" s="83" t="str">
        <f t="shared" si="27"/>
        <v>Munson</v>
      </c>
      <c r="C564" s="588">
        <v>10</v>
      </c>
      <c r="D564" s="589">
        <v>0.54341728053442462</v>
      </c>
      <c r="E564" s="589">
        <v>6.8719947199171756</v>
      </c>
      <c r="F564" s="589">
        <v>0.6871994719917176</v>
      </c>
      <c r="G564" s="589">
        <v>0.54341728053461824</v>
      </c>
      <c r="H564" s="589">
        <v>0.35657614193961734</v>
      </c>
      <c r="I564" s="589">
        <v>3.6196341215810701</v>
      </c>
      <c r="J564" s="589">
        <v>0.40720883709501526</v>
      </c>
      <c r="K564" s="590">
        <v>0.26873333456641751</v>
      </c>
      <c r="L564" s="571">
        <f t="shared" si="25"/>
        <v>0</v>
      </c>
      <c r="M564" s="571">
        <v>0</v>
      </c>
      <c r="N564" s="571">
        <v>0</v>
      </c>
      <c r="O564" s="582">
        <v>0</v>
      </c>
      <c r="P564" s="582">
        <v>0</v>
      </c>
      <c r="Q564" s="566">
        <v>0</v>
      </c>
    </row>
    <row r="565" spans="1:17" x14ac:dyDescent="0.25">
      <c r="A565" s="567">
        <f t="shared" si="26"/>
        <v>61270</v>
      </c>
      <c r="B565" s="577" t="str">
        <f t="shared" si="27"/>
        <v>Munson</v>
      </c>
      <c r="C565" s="591">
        <v>10</v>
      </c>
      <c r="D565" s="592">
        <v>0.5231774661813805</v>
      </c>
      <c r="E565" s="592">
        <v>6.6160442701419688</v>
      </c>
      <c r="F565" s="592">
        <v>0.66160442701419697</v>
      </c>
      <c r="G565" s="592">
        <v>0.5231774661814913</v>
      </c>
      <c r="H565" s="592">
        <v>0.34329531194122359</v>
      </c>
      <c r="I565" s="592">
        <v>3.4848192583868243</v>
      </c>
      <c r="J565" s="592">
        <v>0.39204217254315488</v>
      </c>
      <c r="K565" s="484">
        <v>0.25872701205705345</v>
      </c>
      <c r="L565" s="563">
        <f t="shared" si="25"/>
        <v>0</v>
      </c>
      <c r="M565" s="563">
        <v>0</v>
      </c>
      <c r="N565" s="563">
        <v>0</v>
      </c>
      <c r="O565" s="584">
        <v>0</v>
      </c>
      <c r="P565" s="584">
        <v>0</v>
      </c>
      <c r="Q565" s="574">
        <v>0</v>
      </c>
    </row>
    <row r="566" spans="1:17" x14ac:dyDescent="0.25">
      <c r="A566" s="575">
        <f t="shared" si="26"/>
        <v>61301</v>
      </c>
      <c r="B566" s="83" t="str">
        <f t="shared" si="27"/>
        <v>Munson</v>
      </c>
      <c r="C566" s="588">
        <v>10</v>
      </c>
      <c r="D566" s="589">
        <v>0.53783066108084843</v>
      </c>
      <c r="E566" s="589">
        <v>6.8013469492939596</v>
      </c>
      <c r="F566" s="589">
        <v>0.68013469492939604</v>
      </c>
      <c r="G566" s="589">
        <v>0.5378306610807656</v>
      </c>
      <c r="H566" s="589">
        <v>0.35291034809299665</v>
      </c>
      <c r="I566" s="589">
        <v>3.5824222959801997</v>
      </c>
      <c r="J566" s="589">
        <v>0.40302252785057646</v>
      </c>
      <c r="K566" s="590">
        <v>0.26597623173814072</v>
      </c>
      <c r="L566" s="571">
        <f t="shared" si="25"/>
        <v>0</v>
      </c>
      <c r="M566" s="571">
        <v>0</v>
      </c>
      <c r="N566" s="571">
        <v>0</v>
      </c>
      <c r="O566" s="582">
        <v>0</v>
      </c>
      <c r="P566" s="582">
        <v>0</v>
      </c>
      <c r="Q566" s="566">
        <v>0</v>
      </c>
    </row>
    <row r="567" spans="1:17" x14ac:dyDescent="0.25">
      <c r="A567" s="567">
        <f t="shared" si="26"/>
        <v>61331</v>
      </c>
      <c r="B567" s="577" t="str">
        <f t="shared" si="27"/>
        <v>Munson</v>
      </c>
      <c r="C567" s="591">
        <v>10</v>
      </c>
      <c r="D567" s="592">
        <v>0.51779892281313167</v>
      </c>
      <c r="E567" s="592">
        <v>6.54802780664828</v>
      </c>
      <c r="F567" s="592">
        <v>0.654802780664828</v>
      </c>
      <c r="G567" s="592">
        <v>0.51779892281315931</v>
      </c>
      <c r="H567" s="592">
        <v>0.33976604711116087</v>
      </c>
      <c r="I567" s="592">
        <v>3.448993377240217</v>
      </c>
      <c r="J567" s="592">
        <v>0.38801176749948618</v>
      </c>
      <c r="K567" s="484">
        <v>0.25607256550537916</v>
      </c>
      <c r="L567" s="563">
        <f t="shared" si="25"/>
        <v>0</v>
      </c>
      <c r="M567" s="563">
        <v>0</v>
      </c>
      <c r="N567" s="563">
        <v>0</v>
      </c>
      <c r="O567" s="584">
        <v>0</v>
      </c>
      <c r="P567" s="584">
        <v>0</v>
      </c>
      <c r="Q567" s="574">
        <v>0</v>
      </c>
    </row>
    <row r="568" spans="1:17" x14ac:dyDescent="0.25">
      <c r="A568" s="575">
        <f t="shared" si="26"/>
        <v>61362</v>
      </c>
      <c r="B568" s="83" t="str">
        <f t="shared" si="27"/>
        <v>Munson</v>
      </c>
      <c r="C568" s="588">
        <v>10</v>
      </c>
      <c r="D568" s="589">
        <v>0.53230147505443992</v>
      </c>
      <c r="E568" s="589">
        <v>6.7314254754313687</v>
      </c>
      <c r="F568" s="589">
        <v>0.67314254754313696</v>
      </c>
      <c r="G568" s="589">
        <v>0.5323014750543017</v>
      </c>
      <c r="H568" s="589">
        <v>0.34928223315201889</v>
      </c>
      <c r="I568" s="589">
        <v>3.5455931120429036</v>
      </c>
      <c r="J568" s="589">
        <v>0.39887924749859877</v>
      </c>
      <c r="K568" s="590">
        <v>0.2632474328467721</v>
      </c>
      <c r="L568" s="571">
        <f t="shared" si="25"/>
        <v>0</v>
      </c>
      <c r="M568" s="571">
        <v>0</v>
      </c>
      <c r="N568" s="571">
        <v>0</v>
      </c>
      <c r="O568" s="582">
        <v>0</v>
      </c>
      <c r="P568" s="582">
        <v>0</v>
      </c>
      <c r="Q568" s="566">
        <v>0</v>
      </c>
    </row>
    <row r="569" spans="1:17" x14ac:dyDescent="0.25">
      <c r="A569" s="567">
        <f t="shared" si="26"/>
        <v>61393</v>
      </c>
      <c r="B569" s="577" t="str">
        <f t="shared" si="27"/>
        <v>Munson</v>
      </c>
      <c r="C569" s="591">
        <v>10</v>
      </c>
      <c r="D569" s="592">
        <v>0.52951338165266948</v>
      </c>
      <c r="E569" s="592">
        <v>6.6961675551820008</v>
      </c>
      <c r="F569" s="592">
        <v>0.6696167555182001</v>
      </c>
      <c r="G569" s="592">
        <v>0.52951338165275263</v>
      </c>
      <c r="H569" s="592">
        <v>0.34745277275302588</v>
      </c>
      <c r="I569" s="592">
        <v>3.5270220356311017</v>
      </c>
      <c r="J569" s="592">
        <v>0.39678997549022171</v>
      </c>
      <c r="K569" s="484">
        <v>0.2618935418128967</v>
      </c>
      <c r="L569" s="563">
        <f t="shared" si="25"/>
        <v>0</v>
      </c>
      <c r="M569" s="563">
        <v>0</v>
      </c>
      <c r="N569" s="563">
        <v>0</v>
      </c>
      <c r="O569" s="584">
        <v>0</v>
      </c>
      <c r="P569" s="584">
        <v>0</v>
      </c>
      <c r="Q569" s="574">
        <v>0</v>
      </c>
    </row>
    <row r="570" spans="1:17" x14ac:dyDescent="0.25">
      <c r="A570" s="575">
        <f t="shared" si="26"/>
        <v>61422</v>
      </c>
      <c r="B570" s="83" t="str">
        <f t="shared" si="27"/>
        <v>Munson</v>
      </c>
      <c r="C570" s="588">
        <v>10</v>
      </c>
      <c r="D570" s="589">
        <v>0.49284008503229965</v>
      </c>
      <c r="E570" s="589">
        <v>6.2324011094646865</v>
      </c>
      <c r="F570" s="589">
        <v>0.6232401109464687</v>
      </c>
      <c r="G570" s="589">
        <v>0.49284008503213367</v>
      </c>
      <c r="H570" s="589">
        <v>0.32338871500463051</v>
      </c>
      <c r="I570" s="589">
        <v>3.282745701097975</v>
      </c>
      <c r="J570" s="589">
        <v>0.36930890382994574</v>
      </c>
      <c r="K570" s="590">
        <v>0.24373717418469884</v>
      </c>
      <c r="L570" s="571">
        <f t="shared" si="25"/>
        <v>0</v>
      </c>
      <c r="M570" s="571">
        <v>0</v>
      </c>
      <c r="N570" s="571">
        <v>0</v>
      </c>
      <c r="O570" s="582">
        <v>0</v>
      </c>
      <c r="P570" s="582">
        <v>0</v>
      </c>
      <c r="Q570" s="566">
        <v>0</v>
      </c>
    </row>
    <row r="571" spans="1:17" x14ac:dyDescent="0.25">
      <c r="A571" s="567">
        <f t="shared" si="26"/>
        <v>61453</v>
      </c>
      <c r="B571" s="577" t="str">
        <f t="shared" si="27"/>
        <v>Munson</v>
      </c>
      <c r="C571" s="591">
        <v>10</v>
      </c>
      <c r="D571" s="592">
        <v>0.52415848956882061</v>
      </c>
      <c r="E571" s="592">
        <v>6.628450183214146</v>
      </c>
      <c r="F571" s="592">
        <v>0.66284501832141463</v>
      </c>
      <c r="G571" s="592">
        <v>0.52415848956904176</v>
      </c>
      <c r="H571" s="592">
        <v>0.3439390289030389</v>
      </c>
      <c r="I571" s="592">
        <v>3.4913537343900694</v>
      </c>
      <c r="J571" s="592">
        <v>0.39277729860483379</v>
      </c>
      <c r="K571" s="484">
        <v>0.25920664003020838</v>
      </c>
      <c r="L571" s="563">
        <f t="shared" si="25"/>
        <v>0</v>
      </c>
      <c r="M571" s="563">
        <v>0</v>
      </c>
      <c r="N571" s="563">
        <v>0</v>
      </c>
      <c r="O571" s="584">
        <v>0</v>
      </c>
      <c r="P571" s="584">
        <v>0</v>
      </c>
      <c r="Q571" s="574">
        <v>0</v>
      </c>
    </row>
    <row r="572" spans="1:17" x14ac:dyDescent="0.25">
      <c r="A572" s="575">
        <f t="shared" si="26"/>
        <v>61483</v>
      </c>
      <c r="B572" s="83" t="str">
        <f t="shared" si="27"/>
        <v>Munson</v>
      </c>
      <c r="C572" s="588">
        <v>10</v>
      </c>
      <c r="D572" s="589">
        <v>0.50463597731101517</v>
      </c>
      <c r="E572" s="589">
        <v>6.381570656257904</v>
      </c>
      <c r="F572" s="589">
        <v>0.63815706562579044</v>
      </c>
      <c r="G572" s="589">
        <v>0.50463597731104282</v>
      </c>
      <c r="H572" s="589">
        <v>0.33112886584191498</v>
      </c>
      <c r="I572" s="589">
        <v>3.3613167593961286</v>
      </c>
      <c r="J572" s="589">
        <v>0.37814812896451339</v>
      </c>
      <c r="K572" s="590">
        <v>0.24955504680934709</v>
      </c>
      <c r="L572" s="571">
        <f t="shared" si="25"/>
        <v>0</v>
      </c>
      <c r="M572" s="571">
        <v>0</v>
      </c>
      <c r="N572" s="571">
        <v>0</v>
      </c>
      <c r="O572" s="582">
        <v>0</v>
      </c>
      <c r="P572" s="582">
        <v>0</v>
      </c>
      <c r="Q572" s="566">
        <v>0</v>
      </c>
    </row>
    <row r="573" spans="1:17" x14ac:dyDescent="0.25">
      <c r="A573" s="567">
        <f t="shared" si="26"/>
        <v>61514</v>
      </c>
      <c r="B573" s="577" t="str">
        <f t="shared" si="27"/>
        <v>Munson</v>
      </c>
      <c r="C573" s="591">
        <v>10</v>
      </c>
      <c r="D573" s="592">
        <v>0.51876986075680798</v>
      </c>
      <c r="E573" s="592">
        <v>6.5603061803090279</v>
      </c>
      <c r="F573" s="592">
        <v>0.65603061803090279</v>
      </c>
      <c r="G573" s="592">
        <v>0.51876986075680809</v>
      </c>
      <c r="H573" s="592">
        <v>0.34040315173741803</v>
      </c>
      <c r="I573" s="592">
        <v>3.4554606347992038</v>
      </c>
      <c r="J573" s="592">
        <v>0.38873934003082217</v>
      </c>
      <c r="K573" s="484">
        <v>0.25654728869387983</v>
      </c>
      <c r="L573" s="563">
        <f t="shared" si="25"/>
        <v>0</v>
      </c>
      <c r="M573" s="563">
        <v>0</v>
      </c>
      <c r="N573" s="563">
        <v>0</v>
      </c>
      <c r="O573" s="584">
        <v>0</v>
      </c>
      <c r="P573" s="584">
        <v>0</v>
      </c>
      <c r="Q573" s="574">
        <v>0</v>
      </c>
    </row>
    <row r="574" spans="1:17" x14ac:dyDescent="0.25">
      <c r="A574" s="575">
        <f t="shared" si="26"/>
        <v>61544</v>
      </c>
      <c r="B574" s="83" t="str">
        <f t="shared" si="27"/>
        <v>Munson</v>
      </c>
      <c r="C574" s="588">
        <v>10</v>
      </c>
      <c r="D574" s="589">
        <v>0.49944805033699913</v>
      </c>
      <c r="E574" s="589">
        <v>6.3159647065524425</v>
      </c>
      <c r="F574" s="589">
        <v>0.63159647065524427</v>
      </c>
      <c r="G574" s="589">
        <v>0.49944805033691625</v>
      </c>
      <c r="H574" s="589">
        <v>0.32772469199777993</v>
      </c>
      <c r="I574" s="589">
        <v>3.3267606259498255</v>
      </c>
      <c r="J574" s="589">
        <v>0.37426058076437674</v>
      </c>
      <c r="K574" s="590">
        <v>0.24699470909018267</v>
      </c>
      <c r="L574" s="571">
        <f t="shared" si="25"/>
        <v>0</v>
      </c>
      <c r="M574" s="571">
        <v>0</v>
      </c>
      <c r="N574" s="571">
        <v>0</v>
      </c>
      <c r="O574" s="582">
        <v>0</v>
      </c>
      <c r="P574" s="582">
        <v>0</v>
      </c>
      <c r="Q574" s="566">
        <v>0</v>
      </c>
    </row>
    <row r="575" spans="1:17" x14ac:dyDescent="0.25">
      <c r="A575" s="567">
        <f t="shared" si="26"/>
        <v>61575</v>
      </c>
      <c r="B575" s="577" t="str">
        <f t="shared" si="27"/>
        <v>Munson</v>
      </c>
      <c r="C575" s="591">
        <v>10</v>
      </c>
      <c r="D575" s="592">
        <v>0.51343662992362316</v>
      </c>
      <c r="E575" s="592">
        <v>6.4928627340942544</v>
      </c>
      <c r="F575" s="592">
        <v>0.64928627340942557</v>
      </c>
      <c r="G575" s="592">
        <v>0.5134366299235954</v>
      </c>
      <c r="H575" s="592">
        <v>0.33690363401787499</v>
      </c>
      <c r="I575" s="592">
        <v>3.4199367305648622</v>
      </c>
      <c r="J575" s="592">
        <v>0.38474289038991777</v>
      </c>
      <c r="K575" s="484">
        <v>0.25391523495473362</v>
      </c>
      <c r="L575" s="563">
        <f t="shared" si="25"/>
        <v>0</v>
      </c>
      <c r="M575" s="563">
        <v>0</v>
      </c>
      <c r="N575" s="563">
        <v>0</v>
      </c>
      <c r="O575" s="584">
        <v>0</v>
      </c>
      <c r="P575" s="584">
        <v>0</v>
      </c>
      <c r="Q575" s="574">
        <v>0</v>
      </c>
    </row>
    <row r="576" spans="1:17" x14ac:dyDescent="0.25">
      <c r="A576" s="575">
        <f t="shared" si="26"/>
        <v>61606</v>
      </c>
      <c r="B576" s="83" t="str">
        <f t="shared" si="27"/>
        <v>Munson</v>
      </c>
      <c r="C576" s="588">
        <v>10</v>
      </c>
      <c r="D576" s="589">
        <v>0.51074734697542257</v>
      </c>
      <c r="E576" s="589">
        <v>6.4588543599028974</v>
      </c>
      <c r="F576" s="589">
        <v>0.6458854359902898</v>
      </c>
      <c r="G576" s="589">
        <v>0.51074734697542257</v>
      </c>
      <c r="H576" s="589">
        <v>0.33513898977940831</v>
      </c>
      <c r="I576" s="589">
        <v>3.4020238045164652</v>
      </c>
      <c r="J576" s="589">
        <v>0.38272767531916607</v>
      </c>
      <c r="K576" s="590">
        <v>0.25260934986566241</v>
      </c>
      <c r="L576" s="571">
        <f t="shared" si="25"/>
        <v>0</v>
      </c>
      <c r="M576" s="571">
        <v>0</v>
      </c>
      <c r="N576" s="571">
        <v>0</v>
      </c>
      <c r="O576" s="582">
        <v>0</v>
      </c>
      <c r="P576" s="582">
        <v>0</v>
      </c>
      <c r="Q576" s="566">
        <v>0</v>
      </c>
    </row>
    <row r="577" spans="1:17" x14ac:dyDescent="0.25">
      <c r="A577" s="567">
        <f t="shared" si="26"/>
        <v>61636</v>
      </c>
      <c r="B577" s="577" t="str">
        <f t="shared" si="27"/>
        <v>Munson</v>
      </c>
      <c r="C577" s="591">
        <v>10</v>
      </c>
      <c r="D577" s="592">
        <v>0.49172433859066755</v>
      </c>
      <c r="E577" s="592">
        <v>6.2182915035844726</v>
      </c>
      <c r="F577" s="592">
        <v>0.62182915035844732</v>
      </c>
      <c r="G577" s="592">
        <v>0.49172433859066755</v>
      </c>
      <c r="H577" s="592">
        <v>0.32265659428736543</v>
      </c>
      <c r="I577" s="592">
        <v>3.2753138096966685</v>
      </c>
      <c r="J577" s="592">
        <v>0.3684728138902445</v>
      </c>
      <c r="K577" s="484">
        <v>0.24320339309541805</v>
      </c>
      <c r="L577" s="563">
        <f t="shared" si="25"/>
        <v>0</v>
      </c>
      <c r="M577" s="563">
        <v>0</v>
      </c>
      <c r="N577" s="563">
        <v>0</v>
      </c>
      <c r="O577" s="584">
        <v>0</v>
      </c>
      <c r="P577" s="584">
        <v>0</v>
      </c>
      <c r="Q577" s="574">
        <v>0</v>
      </c>
    </row>
    <row r="578" spans="1:17" x14ac:dyDescent="0.25">
      <c r="A578" s="575">
        <f t="shared" si="26"/>
        <v>61667</v>
      </c>
      <c r="B578" s="83" t="str">
        <f t="shared" si="27"/>
        <v>Munson</v>
      </c>
      <c r="C578" s="588">
        <v>10</v>
      </c>
      <c r="D578" s="589">
        <v>0.50549659186186213</v>
      </c>
      <c r="E578" s="589">
        <v>6.392453892514097</v>
      </c>
      <c r="F578" s="589">
        <v>0.63924538925140972</v>
      </c>
      <c r="G578" s="589">
        <v>0.50549659186166851</v>
      </c>
      <c r="H578" s="589">
        <v>0.33169358451340297</v>
      </c>
      <c r="I578" s="589">
        <v>3.3670492021477876</v>
      </c>
      <c r="J578" s="589">
        <v>0.37879303103180756</v>
      </c>
      <c r="K578" s="590">
        <v>0.25001767108314915</v>
      </c>
      <c r="L578" s="571">
        <f t="shared" ref="L578:L641" si="28">+P578+O578</f>
        <v>0</v>
      </c>
      <c r="M578" s="571">
        <v>0</v>
      </c>
      <c r="N578" s="571">
        <v>0</v>
      </c>
      <c r="O578" s="582">
        <v>0</v>
      </c>
      <c r="P578" s="582">
        <v>0</v>
      </c>
      <c r="Q578" s="566">
        <v>0</v>
      </c>
    </row>
    <row r="579" spans="1:17" x14ac:dyDescent="0.25">
      <c r="A579" s="567">
        <f t="shared" ref="A579:A642" si="29">+EOMONTH(A578,1)</f>
        <v>61697</v>
      </c>
      <c r="B579" s="577" t="str">
        <f t="shared" si="27"/>
        <v>Munson</v>
      </c>
      <c r="C579" s="591">
        <v>10</v>
      </c>
      <c r="D579" s="592">
        <v>0.48666915014843581</v>
      </c>
      <c r="E579" s="592">
        <v>6.1543641506521878</v>
      </c>
      <c r="F579" s="592">
        <v>0.61543641506521884</v>
      </c>
      <c r="G579" s="592">
        <v>0.48666915014846346</v>
      </c>
      <c r="H579" s="592">
        <v>0.31933951345267836</v>
      </c>
      <c r="I579" s="592">
        <v>3.2416418055530927</v>
      </c>
      <c r="J579" s="592">
        <v>0.36468472170257626</v>
      </c>
      <c r="K579" s="484">
        <v>0.24070821705617404</v>
      </c>
      <c r="L579" s="563">
        <f t="shared" si="28"/>
        <v>0</v>
      </c>
      <c r="M579" s="563">
        <v>0</v>
      </c>
      <c r="N579" s="563">
        <v>0</v>
      </c>
      <c r="O579" s="584">
        <v>0</v>
      </c>
      <c r="P579" s="584">
        <v>0</v>
      </c>
      <c r="Q579" s="574">
        <v>0</v>
      </c>
    </row>
    <row r="580" spans="1:17" x14ac:dyDescent="0.25">
      <c r="A580" s="575">
        <f t="shared" si="29"/>
        <v>61728</v>
      </c>
      <c r="B580" s="83" t="str">
        <f t="shared" si="27"/>
        <v>Munson</v>
      </c>
      <c r="C580" s="588">
        <v>10</v>
      </c>
      <c r="D580" s="589">
        <v>0.50029981731124962</v>
      </c>
      <c r="E580" s="589">
        <v>6.3267360573406268</v>
      </c>
      <c r="F580" s="589">
        <v>0.63267360573406273</v>
      </c>
      <c r="G580" s="589">
        <v>0.50029981731127726</v>
      </c>
      <c r="H580" s="589">
        <v>0.32828359056248296</v>
      </c>
      <c r="I580" s="589">
        <v>3.3324340695846888</v>
      </c>
      <c r="J580" s="589">
        <v>0.37489883118401029</v>
      </c>
      <c r="K580" s="590">
        <v>0.24745259709107251</v>
      </c>
      <c r="L580" s="571">
        <f t="shared" si="28"/>
        <v>0</v>
      </c>
      <c r="M580" s="571">
        <v>0</v>
      </c>
      <c r="N580" s="571">
        <v>0</v>
      </c>
      <c r="O580" s="582">
        <v>0</v>
      </c>
      <c r="P580" s="582">
        <v>0</v>
      </c>
      <c r="Q580" s="566">
        <v>0</v>
      </c>
    </row>
    <row r="581" spans="1:17" x14ac:dyDescent="0.25">
      <c r="A581" s="567">
        <f t="shared" si="29"/>
        <v>61759</v>
      </c>
      <c r="B581" s="577" t="str">
        <f t="shared" si="27"/>
        <v>Munson</v>
      </c>
      <c r="C581" s="591">
        <v>10</v>
      </c>
      <c r="D581" s="592">
        <v>0.49767934247717094</v>
      </c>
      <c r="E581" s="592">
        <v>6.2935978229292564</v>
      </c>
      <c r="F581" s="592">
        <v>0.62935978229292577</v>
      </c>
      <c r="G581" s="592">
        <v>0.49767934247714318</v>
      </c>
      <c r="H581" s="592">
        <v>0.32656410936825786</v>
      </c>
      <c r="I581" s="592">
        <v>3.3149794063286113</v>
      </c>
      <c r="J581" s="592">
        <v>0.37293520338983516</v>
      </c>
      <c r="K581" s="484">
        <v>0.24617993891239165</v>
      </c>
      <c r="L581" s="563">
        <f t="shared" si="28"/>
        <v>0</v>
      </c>
      <c r="M581" s="563">
        <v>0</v>
      </c>
      <c r="N581" s="563">
        <v>0</v>
      </c>
      <c r="O581" s="584">
        <v>0</v>
      </c>
      <c r="P581" s="584">
        <v>0</v>
      </c>
      <c r="Q581" s="574">
        <v>0</v>
      </c>
    </row>
    <row r="582" spans="1:17" x14ac:dyDescent="0.25">
      <c r="A582" s="575">
        <f t="shared" si="29"/>
        <v>61787</v>
      </c>
      <c r="B582" s="83" t="str">
        <f t="shared" si="27"/>
        <v>Munson</v>
      </c>
      <c r="C582" s="588">
        <v>10</v>
      </c>
      <c r="D582" s="589">
        <v>0.44727588973025145</v>
      </c>
      <c r="E582" s="589">
        <v>5.6562013441147165</v>
      </c>
      <c r="F582" s="589">
        <v>0.56562013441147163</v>
      </c>
      <c r="G582" s="589">
        <v>0.44727588973011323</v>
      </c>
      <c r="H582" s="589">
        <v>0.29349068504971298</v>
      </c>
      <c r="I582" s="589">
        <v>2.9792483918765438</v>
      </c>
      <c r="J582" s="589">
        <v>0.33516544530580167</v>
      </c>
      <c r="K582" s="590">
        <v>0.22121250488883573</v>
      </c>
      <c r="L582" s="571">
        <f t="shared" si="28"/>
        <v>0</v>
      </c>
      <c r="M582" s="571">
        <v>0</v>
      </c>
      <c r="N582" s="571">
        <v>0</v>
      </c>
      <c r="O582" s="582">
        <v>0</v>
      </c>
      <c r="P582" s="582">
        <v>0</v>
      </c>
      <c r="Q582" s="566">
        <v>0</v>
      </c>
    </row>
    <row r="583" spans="1:17" x14ac:dyDescent="0.25">
      <c r="A583" s="567">
        <f t="shared" si="29"/>
        <v>61818</v>
      </c>
      <c r="B583" s="577" t="str">
        <f t="shared" si="27"/>
        <v>Munson</v>
      </c>
      <c r="C583" s="591">
        <v>10</v>
      </c>
      <c r="D583" s="592">
        <v>0.4927298475544919</v>
      </c>
      <c r="E583" s="592">
        <v>6.2310070585352255</v>
      </c>
      <c r="F583" s="592">
        <v>0.62310070585352262</v>
      </c>
      <c r="G583" s="592">
        <v>0.49272984755443644</v>
      </c>
      <c r="H583" s="592">
        <v>0.32331638401360902</v>
      </c>
      <c r="I583" s="592">
        <v>3.2820114009410726</v>
      </c>
      <c r="J583" s="592">
        <v>0.36922629360365167</v>
      </c>
      <c r="K583" s="484">
        <v>0.24365424870817287</v>
      </c>
      <c r="L583" s="563">
        <f t="shared" si="28"/>
        <v>0</v>
      </c>
      <c r="M583" s="563">
        <v>0</v>
      </c>
      <c r="N583" s="563">
        <v>0</v>
      </c>
      <c r="O583" s="584">
        <v>0</v>
      </c>
      <c r="P583" s="584">
        <v>0</v>
      </c>
      <c r="Q583" s="574">
        <v>0</v>
      </c>
    </row>
    <row r="584" spans="1:17" x14ac:dyDescent="0.25">
      <c r="A584" s="575">
        <f t="shared" si="29"/>
        <v>61848</v>
      </c>
      <c r="B584" s="83" t="str">
        <f t="shared" si="27"/>
        <v>Munson</v>
      </c>
      <c r="C584" s="588">
        <v>10</v>
      </c>
      <c r="D584" s="589">
        <v>0.47437790881804043</v>
      </c>
      <c r="E584" s="589">
        <v>5.9989304746377679</v>
      </c>
      <c r="F584" s="589">
        <v>0.5998930474637767</v>
      </c>
      <c r="G584" s="589">
        <v>0.47437790881804043</v>
      </c>
      <c r="H584" s="589">
        <v>0.31127432235662661</v>
      </c>
      <c r="I584" s="589">
        <v>3.1597714024232983</v>
      </c>
      <c r="J584" s="589">
        <v>0.35547430490692833</v>
      </c>
      <c r="K584" s="590">
        <v>0.23458173940056254</v>
      </c>
      <c r="L584" s="571">
        <f t="shared" si="28"/>
        <v>0</v>
      </c>
      <c r="M584" s="571">
        <v>0</v>
      </c>
      <c r="N584" s="571">
        <v>0</v>
      </c>
      <c r="O584" s="582">
        <v>0</v>
      </c>
      <c r="P584" s="582">
        <v>0</v>
      </c>
      <c r="Q584" s="566">
        <v>0</v>
      </c>
    </row>
    <row r="585" spans="1:17" x14ac:dyDescent="0.25">
      <c r="A585" s="567">
        <f t="shared" si="29"/>
        <v>61879</v>
      </c>
      <c r="B585" s="577" t="str">
        <f t="shared" si="27"/>
        <v>Munson</v>
      </c>
      <c r="C585" s="591">
        <v>10</v>
      </c>
      <c r="D585" s="592">
        <v>0.48766432194408948</v>
      </c>
      <c r="E585" s="592">
        <v>6.1669489829130377</v>
      </c>
      <c r="F585" s="592">
        <v>0.61669489829130386</v>
      </c>
      <c r="G585" s="592">
        <v>0.48766432194408948</v>
      </c>
      <c r="H585" s="592">
        <v>0.31999252079465307</v>
      </c>
      <c r="I585" s="592">
        <v>3.2482705763979549</v>
      </c>
      <c r="J585" s="592">
        <v>0.36543047125718009</v>
      </c>
      <c r="K585" s="484">
        <v>0.24115445531669419</v>
      </c>
      <c r="L585" s="563">
        <f t="shared" si="28"/>
        <v>0</v>
      </c>
      <c r="M585" s="563">
        <v>0</v>
      </c>
      <c r="N585" s="563">
        <v>0</v>
      </c>
      <c r="O585" s="584">
        <v>0</v>
      </c>
      <c r="P585" s="584">
        <v>0</v>
      </c>
      <c r="Q585" s="574">
        <v>0</v>
      </c>
    </row>
    <row r="586" spans="1:17" x14ac:dyDescent="0.25">
      <c r="A586" s="575">
        <f t="shared" si="29"/>
        <v>61909</v>
      </c>
      <c r="B586" s="83" t="str">
        <f t="shared" si="27"/>
        <v>Munson</v>
      </c>
      <c r="C586" s="588">
        <v>10</v>
      </c>
      <c r="D586" s="589">
        <v>0.46950105092508049</v>
      </c>
      <c r="E586" s="589">
        <v>5.9372582700690142</v>
      </c>
      <c r="F586" s="589">
        <v>0.59372582700690146</v>
      </c>
      <c r="G586" s="589">
        <v>0.46950105092508049</v>
      </c>
      <c r="H586" s="589">
        <v>0.30807425880593226</v>
      </c>
      <c r="I586" s="589">
        <v>3.1272872703117738</v>
      </c>
      <c r="J586" s="589">
        <v>0.35181984610893696</v>
      </c>
      <c r="K586" s="590">
        <v>0.23217503936667194</v>
      </c>
      <c r="L586" s="571">
        <f t="shared" si="28"/>
        <v>0</v>
      </c>
      <c r="M586" s="571">
        <v>0</v>
      </c>
      <c r="N586" s="571">
        <v>0</v>
      </c>
      <c r="O586" s="582">
        <v>0</v>
      </c>
      <c r="P586" s="582">
        <v>0</v>
      </c>
      <c r="Q586" s="566">
        <v>0</v>
      </c>
    </row>
    <row r="587" spans="1:17" x14ac:dyDescent="0.25">
      <c r="A587" s="567">
        <f t="shared" si="29"/>
        <v>61940</v>
      </c>
      <c r="B587" s="577" t="str">
        <f t="shared" si="27"/>
        <v>Munson</v>
      </c>
      <c r="C587" s="588">
        <v>10</v>
      </c>
      <c r="D587" s="589">
        <v>0.48265087263854395</v>
      </c>
      <c r="E587" s="589">
        <v>6.1035494584799617</v>
      </c>
      <c r="F587" s="589">
        <v>0.61035494584799621</v>
      </c>
      <c r="G587" s="589">
        <v>0.48265087263854395</v>
      </c>
      <c r="H587" s="589">
        <v>0.31670282479255141</v>
      </c>
      <c r="I587" s="589">
        <v>3.2148767535411218</v>
      </c>
      <c r="J587" s="589">
        <v>0.36167364742967678</v>
      </c>
      <c r="K587" s="590">
        <v>0.23868032105972894</v>
      </c>
      <c r="L587" s="571">
        <f t="shared" si="28"/>
        <v>0</v>
      </c>
      <c r="M587" s="571">
        <v>0</v>
      </c>
      <c r="N587" s="571">
        <v>0</v>
      </c>
      <c r="O587" s="582">
        <v>0</v>
      </c>
      <c r="P587" s="582">
        <v>0</v>
      </c>
      <c r="Q587" s="574">
        <v>0</v>
      </c>
    </row>
    <row r="588" spans="1:17" x14ac:dyDescent="0.25">
      <c r="A588" s="575">
        <f t="shared" si="29"/>
        <v>61971</v>
      </c>
      <c r="B588" s="83" t="str">
        <f t="shared" si="27"/>
        <v>Munson</v>
      </c>
      <c r="C588" s="591">
        <v>10</v>
      </c>
      <c r="D588" s="592">
        <v>0.48012283960368835</v>
      </c>
      <c r="E588" s="592">
        <v>6.0715802328181407</v>
      </c>
      <c r="F588" s="592">
        <v>0.60715802328181401</v>
      </c>
      <c r="G588" s="592">
        <v>0.48012283960368835</v>
      </c>
      <c r="H588" s="592">
        <v>0.31504399564201618</v>
      </c>
      <c r="I588" s="592">
        <v>3.1980377903015298</v>
      </c>
      <c r="J588" s="592">
        <v>0.3597792646939531</v>
      </c>
      <c r="K588" s="484">
        <v>0.23745279645919801</v>
      </c>
      <c r="L588" s="563">
        <f t="shared" si="28"/>
        <v>0</v>
      </c>
      <c r="M588" s="563">
        <v>0</v>
      </c>
      <c r="N588" s="563">
        <v>0</v>
      </c>
      <c r="O588" s="584">
        <v>0</v>
      </c>
      <c r="P588" s="584">
        <v>0</v>
      </c>
      <c r="Q588" s="566">
        <v>0</v>
      </c>
    </row>
    <row r="589" spans="1:17" x14ac:dyDescent="0.25">
      <c r="A589" s="567">
        <f t="shared" si="29"/>
        <v>62001</v>
      </c>
      <c r="B589" s="577" t="str">
        <f t="shared" si="27"/>
        <v>Munson</v>
      </c>
      <c r="C589" s="588">
        <f t="shared" si="27"/>
        <v>10</v>
      </c>
      <c r="D589" s="589">
        <v>0.49305648468648589</v>
      </c>
      <c r="E589" s="589">
        <v>6.2351376755135703</v>
      </c>
      <c r="F589" s="589">
        <v>0.62351376755135712</v>
      </c>
      <c r="G589" s="589">
        <v>0.49305648468648589</v>
      </c>
      <c r="H589" s="589">
        <v>0.3235307143130321</v>
      </c>
      <c r="I589" s="589">
        <v>3.2841871266670966</v>
      </c>
      <c r="J589" s="589">
        <v>0.36947106359266696</v>
      </c>
      <c r="K589" s="590">
        <v>0.24385193051789938</v>
      </c>
      <c r="L589" s="571">
        <f t="shared" si="28"/>
        <v>0</v>
      </c>
      <c r="M589" s="571">
        <v>0</v>
      </c>
      <c r="N589" s="571">
        <v>0</v>
      </c>
      <c r="O589" s="582">
        <v>0</v>
      </c>
      <c r="P589" s="582">
        <v>0</v>
      </c>
      <c r="Q589" s="574">
        <v>0</v>
      </c>
    </row>
    <row r="590" spans="1:17" x14ac:dyDescent="0.25">
      <c r="A590" s="575">
        <f t="shared" si="29"/>
        <v>62032</v>
      </c>
      <c r="B590" s="83" t="str">
        <f t="shared" ref="B590:C605" si="30">+B589</f>
        <v>Munson</v>
      </c>
      <c r="C590" s="591">
        <f t="shared" si="30"/>
        <v>10</v>
      </c>
      <c r="D590" s="592">
        <v>0.50584414145237444</v>
      </c>
      <c r="E590" s="592">
        <v>6.3968489661216434</v>
      </c>
      <c r="F590" s="592">
        <v>0.63968489661216443</v>
      </c>
      <c r="G590" s="592">
        <v>0.50584414145237444</v>
      </c>
      <c r="H590" s="592">
        <v>0.33192163595497121</v>
      </c>
      <c r="I590" s="592">
        <v>3.3693641387922293</v>
      </c>
      <c r="J590" s="592">
        <v>0.37905346695383352</v>
      </c>
      <c r="K590" s="484">
        <v>0.25017899326274273</v>
      </c>
      <c r="L590" s="563">
        <f t="shared" si="28"/>
        <v>0</v>
      </c>
      <c r="M590" s="563">
        <v>0</v>
      </c>
      <c r="N590" s="563">
        <v>0</v>
      </c>
      <c r="O590" s="584">
        <v>0</v>
      </c>
      <c r="P590" s="584">
        <v>0</v>
      </c>
      <c r="Q590" s="566">
        <v>0</v>
      </c>
    </row>
    <row r="591" spans="1:17" x14ac:dyDescent="0.25">
      <c r="A591" s="567">
        <f t="shared" si="29"/>
        <v>62062</v>
      </c>
      <c r="B591" s="577" t="str">
        <f t="shared" si="30"/>
        <v>Munson</v>
      </c>
      <c r="C591" s="588">
        <f t="shared" si="30"/>
        <v>10</v>
      </c>
      <c r="D591" s="589">
        <v>0.51848682613893404</v>
      </c>
      <c r="E591" s="589">
        <v>6.5567269558868597</v>
      </c>
      <c r="F591" s="589">
        <v>0.65567269558868602</v>
      </c>
      <c r="G591" s="589">
        <v>0.51848682613893404</v>
      </c>
      <c r="H591" s="589">
        <v>0.34021743704206331</v>
      </c>
      <c r="I591" s="589">
        <v>3.453575565980771</v>
      </c>
      <c r="J591" s="589">
        <v>0.38852724278302914</v>
      </c>
      <c r="K591" s="590">
        <v>0.25643450115856375</v>
      </c>
      <c r="L591" s="571">
        <f t="shared" si="28"/>
        <v>0</v>
      </c>
      <c r="M591" s="571">
        <v>0</v>
      </c>
      <c r="N591" s="571">
        <v>0</v>
      </c>
      <c r="O591" s="582">
        <v>0</v>
      </c>
      <c r="P591" s="582">
        <v>0</v>
      </c>
      <c r="Q591" s="574">
        <v>0</v>
      </c>
    </row>
    <row r="592" spans="1:17" x14ac:dyDescent="0.25">
      <c r="A592" s="575">
        <f t="shared" si="29"/>
        <v>62093</v>
      </c>
      <c r="B592" s="83" t="str">
        <f t="shared" si="30"/>
        <v>Munson</v>
      </c>
      <c r="C592" s="591">
        <f t="shared" si="30"/>
        <v>10</v>
      </c>
      <c r="D592" s="592">
        <v>0.53098584202218402</v>
      </c>
      <c r="E592" s="592">
        <v>6.7147881258728148</v>
      </c>
      <c r="F592" s="592">
        <v>0.67147881258728148</v>
      </c>
      <c r="G592" s="592">
        <v>0.53098584202218402</v>
      </c>
      <c r="H592" s="592">
        <v>0.34841896772617709</v>
      </c>
      <c r="I592" s="592">
        <v>3.5368298437010761</v>
      </c>
      <c r="J592" s="592">
        <v>0.3978933752760031</v>
      </c>
      <c r="K592" s="484">
        <v>0.26261906520316475</v>
      </c>
      <c r="L592" s="563">
        <f t="shared" si="28"/>
        <v>0</v>
      </c>
      <c r="M592" s="563">
        <v>0</v>
      </c>
      <c r="N592" s="563">
        <v>0</v>
      </c>
      <c r="O592" s="584">
        <v>0</v>
      </c>
      <c r="P592" s="584">
        <v>0</v>
      </c>
      <c r="Q592" s="566">
        <v>0</v>
      </c>
    </row>
    <row r="593" spans="1:17" x14ac:dyDescent="0.25">
      <c r="A593" s="567">
        <f t="shared" si="29"/>
        <v>62124</v>
      </c>
      <c r="B593" s="577" t="str">
        <f t="shared" si="30"/>
        <v>Munson</v>
      </c>
      <c r="C593" s="588">
        <f t="shared" si="30"/>
        <v>10</v>
      </c>
      <c r="D593" s="589">
        <v>0.54329620078749741</v>
      </c>
      <c r="E593" s="589">
        <v>5.8835999973599753</v>
      </c>
      <c r="F593" s="589">
        <v>0.58835999973599762</v>
      </c>
      <c r="G593" s="589">
        <v>0.54329620078749741</v>
      </c>
      <c r="H593" s="589">
        <v>0.35649669164857728</v>
      </c>
      <c r="I593" s="589">
        <v>3.0990243785104803</v>
      </c>
      <c r="J593" s="589">
        <v>0.34864025481496252</v>
      </c>
      <c r="K593" s="590">
        <v>0.26873321809266748</v>
      </c>
      <c r="L593" s="571">
        <f t="shared" si="28"/>
        <v>0</v>
      </c>
      <c r="M593" s="571">
        <v>0</v>
      </c>
      <c r="N593" s="571">
        <v>0</v>
      </c>
      <c r="O593" s="582">
        <v>0</v>
      </c>
      <c r="P593" s="582">
        <v>0</v>
      </c>
      <c r="Q593" s="574">
        <v>0</v>
      </c>
    </row>
    <row r="594" spans="1:17" x14ac:dyDescent="0.25">
      <c r="A594" s="575">
        <f t="shared" si="29"/>
        <v>62152</v>
      </c>
      <c r="B594" s="83" t="str">
        <f t="shared" si="30"/>
        <v>Munson</v>
      </c>
      <c r="C594" s="591">
        <f t="shared" si="30"/>
        <v>10</v>
      </c>
      <c r="D594" s="592">
        <v>0.55560408171654585</v>
      </c>
      <c r="E594" s="592">
        <v>5.9831585185121767</v>
      </c>
      <c r="F594" s="592">
        <v>0.59831585185121761</v>
      </c>
      <c r="G594" s="592">
        <v>0.55560408171654585</v>
      </c>
      <c r="H594" s="592">
        <v>0.3645727991049168</v>
      </c>
      <c r="I594" s="592">
        <v>3.1514640714593547</v>
      </c>
      <c r="J594" s="592">
        <v>0.35453971969999343</v>
      </c>
      <c r="K594" s="484">
        <v>0.27477753599693905</v>
      </c>
      <c r="L594" s="563">
        <f t="shared" si="28"/>
        <v>0</v>
      </c>
      <c r="M594" s="563">
        <v>0</v>
      </c>
      <c r="N594" s="563">
        <v>0</v>
      </c>
      <c r="O594" s="584">
        <v>0</v>
      </c>
      <c r="P594" s="584">
        <v>0</v>
      </c>
      <c r="Q594" s="566">
        <v>0</v>
      </c>
    </row>
    <row r="595" spans="1:17" x14ac:dyDescent="0.25">
      <c r="A595" s="567">
        <f t="shared" si="29"/>
        <v>62183</v>
      </c>
      <c r="B595" s="577" t="str">
        <f t="shared" si="30"/>
        <v>Munson</v>
      </c>
      <c r="C595" s="588">
        <f t="shared" si="30"/>
        <v>10</v>
      </c>
      <c r="D595" s="589">
        <v>0.56777598607501212</v>
      </c>
      <c r="E595" s="589">
        <v>6.1142346492376536</v>
      </c>
      <c r="F595" s="589">
        <v>0.61142346492376543</v>
      </c>
      <c r="G595" s="589">
        <v>0.56777598607501212</v>
      </c>
      <c r="H595" s="589">
        <v>0.37255968520507471</v>
      </c>
      <c r="I595" s="589">
        <v>3.2205047886716103</v>
      </c>
      <c r="J595" s="589">
        <v>0.36230679932367671</v>
      </c>
      <c r="K595" s="590">
        <v>0.28075258350372312</v>
      </c>
      <c r="L595" s="571">
        <f t="shared" si="28"/>
        <v>0</v>
      </c>
      <c r="M595" s="571">
        <v>0</v>
      </c>
      <c r="N595" s="571">
        <v>0</v>
      </c>
      <c r="O595" s="582">
        <v>0</v>
      </c>
      <c r="P595" s="582">
        <v>0</v>
      </c>
      <c r="Q595" s="574">
        <v>0</v>
      </c>
    </row>
    <row r="596" spans="1:17" x14ac:dyDescent="0.25">
      <c r="A596" s="575">
        <f t="shared" si="29"/>
        <v>62213</v>
      </c>
      <c r="B596" s="83" t="str">
        <f t="shared" si="30"/>
        <v>Munson</v>
      </c>
      <c r="C596" s="588">
        <f t="shared" si="30"/>
        <v>10</v>
      </c>
      <c r="D596" s="589">
        <v>0.57971435577444574</v>
      </c>
      <c r="E596" s="589">
        <v>6.2427959048397419</v>
      </c>
      <c r="F596" s="589">
        <v>0.62427959048397419</v>
      </c>
      <c r="G596" s="589">
        <v>0.57971435577444574</v>
      </c>
      <c r="H596" s="589">
        <v>0.38039333122331115</v>
      </c>
      <c r="I596" s="589">
        <v>3.2882208140896036</v>
      </c>
      <c r="J596" s="589">
        <v>0.36992486283129083</v>
      </c>
      <c r="K596" s="590">
        <v>0.28665889649014725</v>
      </c>
      <c r="L596" s="571">
        <f t="shared" si="28"/>
        <v>0</v>
      </c>
      <c r="M596" s="571">
        <v>0</v>
      </c>
      <c r="N596" s="571">
        <v>0</v>
      </c>
      <c r="O596" s="582">
        <v>0</v>
      </c>
      <c r="P596" s="582">
        <v>0</v>
      </c>
      <c r="Q596" s="566">
        <v>0</v>
      </c>
    </row>
    <row r="597" spans="1:17" x14ac:dyDescent="0.25">
      <c r="A597" s="567">
        <f t="shared" si="29"/>
        <v>62244</v>
      </c>
      <c r="B597" s="577" t="str">
        <f t="shared" si="30"/>
        <v>Munson</v>
      </c>
      <c r="C597" s="591">
        <f t="shared" si="30"/>
        <v>10</v>
      </c>
      <c r="D597" s="592">
        <v>0.59151468014466579</v>
      </c>
      <c r="E597" s="592">
        <v>6.3698705855354287</v>
      </c>
      <c r="F597" s="592">
        <v>0.63698705855354287</v>
      </c>
      <c r="G597" s="592">
        <v>0.59151468014466579</v>
      </c>
      <c r="H597" s="592">
        <v>0.38813638961417202</v>
      </c>
      <c r="I597" s="592">
        <v>3.3551539784549176</v>
      </c>
      <c r="J597" s="592">
        <v>0.37745483888065523</v>
      </c>
      <c r="K597" s="484">
        <v>0.29249704084898298</v>
      </c>
      <c r="L597" s="563">
        <f t="shared" si="28"/>
        <v>0</v>
      </c>
      <c r="M597" s="563">
        <v>0</v>
      </c>
      <c r="N597" s="563">
        <v>0</v>
      </c>
      <c r="O597" s="584">
        <v>0</v>
      </c>
      <c r="P597" s="584">
        <v>0</v>
      </c>
      <c r="Q597" s="574">
        <v>0</v>
      </c>
    </row>
    <row r="598" spans="1:17" x14ac:dyDescent="0.25">
      <c r="A598" s="575">
        <f t="shared" si="29"/>
        <v>62274</v>
      </c>
      <c r="B598" s="83" t="str">
        <f t="shared" si="30"/>
        <v>Munson</v>
      </c>
      <c r="C598" s="588">
        <f t="shared" si="30"/>
        <v>10</v>
      </c>
      <c r="D598" s="589">
        <v>0.60317789497911545</v>
      </c>
      <c r="E598" s="589">
        <v>6.495468768648494</v>
      </c>
      <c r="F598" s="589">
        <v>0.64954687686484947</v>
      </c>
      <c r="G598" s="589">
        <v>0.60317789497911545</v>
      </c>
      <c r="H598" s="589">
        <v>0.39578948461023705</v>
      </c>
      <c r="I598" s="589">
        <v>3.4213093717235505</v>
      </c>
      <c r="J598" s="589">
        <v>0.3848973056848129</v>
      </c>
      <c r="K598" s="590">
        <v>0.29826753671545736</v>
      </c>
      <c r="L598" s="571">
        <f t="shared" si="28"/>
        <v>0</v>
      </c>
      <c r="M598" s="571">
        <v>0</v>
      </c>
      <c r="N598" s="571">
        <v>0</v>
      </c>
      <c r="O598" s="582">
        <v>0</v>
      </c>
      <c r="P598" s="582">
        <v>0</v>
      </c>
      <c r="Q598" s="566">
        <v>0</v>
      </c>
    </row>
    <row r="599" spans="1:17" x14ac:dyDescent="0.25">
      <c r="A599" s="567">
        <f t="shared" si="29"/>
        <v>62305</v>
      </c>
      <c r="B599" s="577" t="str">
        <f t="shared" si="30"/>
        <v>Munson</v>
      </c>
      <c r="C599" s="588">
        <f t="shared" si="30"/>
        <v>10</v>
      </c>
      <c r="D599" s="589">
        <v>0.61470527346054382</v>
      </c>
      <c r="E599" s="589">
        <v>6.619604164752217</v>
      </c>
      <c r="F599" s="589">
        <v>0.66196041647522175</v>
      </c>
      <c r="G599" s="589">
        <v>0.61470527346054382</v>
      </c>
      <c r="H599" s="589">
        <v>0.40335345559886465</v>
      </c>
      <c r="I599" s="589">
        <v>3.4866942931110487</v>
      </c>
      <c r="J599" s="589">
        <v>0.3922531140882724</v>
      </c>
      <c r="K599" s="590">
        <v>0.30397094223373816</v>
      </c>
      <c r="L599" s="571">
        <f t="shared" si="28"/>
        <v>0</v>
      </c>
      <c r="M599" s="571">
        <v>0</v>
      </c>
      <c r="N599" s="571">
        <v>0</v>
      </c>
      <c r="O599" s="582">
        <v>0</v>
      </c>
      <c r="P599" s="582">
        <v>0</v>
      </c>
      <c r="Q599" s="574">
        <v>0</v>
      </c>
    </row>
    <row r="600" spans="1:17" x14ac:dyDescent="0.25">
      <c r="A600" s="575">
        <f t="shared" si="29"/>
        <v>62336</v>
      </c>
      <c r="B600" s="83" t="str">
        <f t="shared" si="30"/>
        <v>Munson</v>
      </c>
      <c r="C600" s="591">
        <f t="shared" si="30"/>
        <v>10</v>
      </c>
      <c r="D600" s="592">
        <v>0.62604474482271355</v>
      </c>
      <c r="E600" s="592">
        <v>6.7417160370430036</v>
      </c>
      <c r="F600" s="592">
        <v>0.6741716037043004</v>
      </c>
      <c r="G600" s="592">
        <v>0.62604474482271355</v>
      </c>
      <c r="H600" s="592">
        <v>0.41079410907214714</v>
      </c>
      <c r="I600" s="592">
        <v>3.5510133150097416</v>
      </c>
      <c r="J600" s="592">
        <v>0.39948901105502843</v>
      </c>
      <c r="K600" s="484">
        <v>0.30960779572788039</v>
      </c>
      <c r="L600" s="563">
        <f t="shared" si="28"/>
        <v>0</v>
      </c>
      <c r="M600" s="563">
        <v>0</v>
      </c>
      <c r="N600" s="563">
        <v>0</v>
      </c>
      <c r="O600" s="584">
        <v>0</v>
      </c>
      <c r="P600" s="584">
        <v>0</v>
      </c>
      <c r="Q600" s="566">
        <v>0</v>
      </c>
    </row>
    <row r="601" spans="1:17" x14ac:dyDescent="0.25">
      <c r="A601" s="567">
        <f t="shared" si="29"/>
        <v>62366</v>
      </c>
      <c r="B601" s="577" t="str">
        <f t="shared" si="30"/>
        <v>Munson</v>
      </c>
      <c r="C601" s="588">
        <f t="shared" si="30"/>
        <v>10</v>
      </c>
      <c r="D601" s="589">
        <v>0.63730249654209781</v>
      </c>
      <c r="E601" s="589">
        <v>6.862947891380105</v>
      </c>
      <c r="F601" s="589">
        <v>0.68629478913801056</v>
      </c>
      <c r="G601" s="589">
        <v>0.63730249654209781</v>
      </c>
      <c r="H601" s="589">
        <v>0.41818115457897687</v>
      </c>
      <c r="I601" s="589">
        <v>3.6148690030245572</v>
      </c>
      <c r="J601" s="589">
        <v>0.40667275853196122</v>
      </c>
      <c r="K601" s="590">
        <v>0.31517863160685494</v>
      </c>
      <c r="L601" s="571">
        <f t="shared" si="28"/>
        <v>0</v>
      </c>
      <c r="M601" s="571">
        <v>0</v>
      </c>
      <c r="N601" s="571">
        <v>0</v>
      </c>
      <c r="O601" s="582">
        <v>0</v>
      </c>
      <c r="P601" s="582">
        <v>0</v>
      </c>
      <c r="Q601" s="574">
        <v>0</v>
      </c>
    </row>
    <row r="602" spans="1:17" x14ac:dyDescent="0.25">
      <c r="A602" s="575">
        <f t="shared" si="29"/>
        <v>62397</v>
      </c>
      <c r="B602" s="83" t="str">
        <f t="shared" si="30"/>
        <v>Munson</v>
      </c>
      <c r="C602" s="591">
        <f t="shared" si="30"/>
        <v>10</v>
      </c>
      <c r="D602" s="592">
        <v>0.64842767892188602</v>
      </c>
      <c r="E602" s="592">
        <v>6.982752140330879</v>
      </c>
      <c r="F602" s="592">
        <v>0.69827521403308801</v>
      </c>
      <c r="G602" s="592">
        <v>0.64842767892188602</v>
      </c>
      <c r="H602" s="592">
        <v>0.42548120831099256</v>
      </c>
      <c r="I602" s="592">
        <v>3.6779724559775433</v>
      </c>
      <c r="J602" s="592">
        <v>0.41377192559941783</v>
      </c>
      <c r="K602" s="484">
        <v>0.32068398036454859</v>
      </c>
      <c r="L602" s="563">
        <f t="shared" si="28"/>
        <v>0</v>
      </c>
      <c r="M602" s="563">
        <v>0</v>
      </c>
      <c r="N602" s="563">
        <v>0</v>
      </c>
      <c r="O602" s="584">
        <v>0</v>
      </c>
      <c r="P602" s="584">
        <v>0</v>
      </c>
      <c r="Q602" s="566">
        <v>0</v>
      </c>
    </row>
    <row r="603" spans="1:17" x14ac:dyDescent="0.25">
      <c r="A603" s="567">
        <f t="shared" si="29"/>
        <v>62427</v>
      </c>
      <c r="B603" s="577" t="str">
        <f t="shared" si="30"/>
        <v>Munson</v>
      </c>
      <c r="C603" s="588">
        <f t="shared" si="30"/>
        <v>10</v>
      </c>
      <c r="D603" s="589">
        <v>0.65942117277102508</v>
      </c>
      <c r="E603" s="589">
        <v>7.1011382691091072</v>
      </c>
      <c r="F603" s="589">
        <v>0.71011382691091085</v>
      </c>
      <c r="G603" s="589">
        <v>0.65942117277102508</v>
      </c>
      <c r="H603" s="589">
        <v>0.43269485166610688</v>
      </c>
      <c r="I603" s="589">
        <v>3.7403292209143895</v>
      </c>
      <c r="J603" s="589">
        <v>0.42078704711375764</v>
      </c>
      <c r="K603" s="590">
        <v>0.32612433856411988</v>
      </c>
      <c r="L603" s="571">
        <f t="shared" si="28"/>
        <v>0</v>
      </c>
      <c r="M603" s="571">
        <v>0</v>
      </c>
      <c r="N603" s="571">
        <v>0</v>
      </c>
      <c r="O603" s="582">
        <v>0</v>
      </c>
      <c r="P603" s="582">
        <v>0</v>
      </c>
      <c r="Q603" s="574">
        <v>0</v>
      </c>
    </row>
    <row r="604" spans="1:17" x14ac:dyDescent="0.25">
      <c r="A604" s="575">
        <f t="shared" si="29"/>
        <v>62458</v>
      </c>
      <c r="B604" s="83" t="str">
        <f t="shared" si="30"/>
        <v>Munson</v>
      </c>
      <c r="C604" s="591">
        <f t="shared" si="30"/>
        <v>10</v>
      </c>
      <c r="D604" s="592">
        <v>0.67028422975071722</v>
      </c>
      <c r="E604" s="592">
        <v>7.2181197565490027</v>
      </c>
      <c r="F604" s="592">
        <v>0.72181197565490041</v>
      </c>
      <c r="G604" s="592">
        <v>0.67028422975071722</v>
      </c>
      <c r="H604" s="592">
        <v>0.43982291189817224</v>
      </c>
      <c r="I604" s="592">
        <v>3.8019458133416042</v>
      </c>
      <c r="J604" s="592">
        <v>0.42771891494648406</v>
      </c>
      <c r="K604" s="484">
        <v>0.3315002614134237</v>
      </c>
      <c r="L604" s="563">
        <f t="shared" si="28"/>
        <v>0</v>
      </c>
      <c r="M604" s="563">
        <v>0</v>
      </c>
      <c r="N604" s="563">
        <v>0</v>
      </c>
      <c r="O604" s="584">
        <v>0</v>
      </c>
      <c r="P604" s="584">
        <v>0</v>
      </c>
      <c r="Q604" s="566">
        <v>0</v>
      </c>
    </row>
    <row r="605" spans="1:17" x14ac:dyDescent="0.25">
      <c r="A605" s="567">
        <f t="shared" si="29"/>
        <v>62489</v>
      </c>
      <c r="B605" s="577" t="str">
        <f t="shared" si="30"/>
        <v>Munson</v>
      </c>
      <c r="C605" s="588">
        <f t="shared" si="30"/>
        <v>10</v>
      </c>
      <c r="D605" s="589">
        <f t="shared" ref="D605:K620" si="31">+D604/D603*D604</f>
        <v>0.68132624065517977</v>
      </c>
      <c r="E605" s="589">
        <f t="shared" si="31"/>
        <v>7.3370283531205676</v>
      </c>
      <c r="F605" s="589">
        <f t="shared" si="31"/>
        <v>0.73370283531205693</v>
      </c>
      <c r="G605" s="589">
        <f t="shared" si="31"/>
        <v>0.68132624065517977</v>
      </c>
      <c r="H605" s="589">
        <f t="shared" si="31"/>
        <v>0.44706839724513397</v>
      </c>
      <c r="I605" s="589">
        <f t="shared" si="31"/>
        <v>3.8645774513004025</v>
      </c>
      <c r="J605" s="589">
        <f t="shared" si="31"/>
        <v>0.43476497543789611</v>
      </c>
      <c r="K605" s="590">
        <f t="shared" si="31"/>
        <v>0.33696480244623667</v>
      </c>
      <c r="L605" s="571">
        <f t="shared" si="28"/>
        <v>0</v>
      </c>
      <c r="M605" s="571">
        <v>0</v>
      </c>
      <c r="N605" s="571">
        <v>0</v>
      </c>
      <c r="O605" s="582">
        <v>0</v>
      </c>
      <c r="P605" s="582">
        <v>0</v>
      </c>
      <c r="Q605" s="574">
        <v>0</v>
      </c>
    </row>
    <row r="606" spans="1:17" x14ac:dyDescent="0.25">
      <c r="A606" s="575">
        <f t="shared" si="29"/>
        <v>62517</v>
      </c>
      <c r="B606" s="83" t="str">
        <f t="shared" ref="B606:C621" si="32">+B605</f>
        <v>Munson</v>
      </c>
      <c r="C606" s="591">
        <f t="shared" si="32"/>
        <v>10</v>
      </c>
      <c r="D606" s="592">
        <f t="shared" si="31"/>
        <v>0.69255015350422422</v>
      </c>
      <c r="E606" s="592">
        <f t="shared" si="31"/>
        <v>7.4578958052965705</v>
      </c>
      <c r="F606" s="592">
        <f t="shared" si="31"/>
        <v>0.74578958052965716</v>
      </c>
      <c r="G606" s="592">
        <f t="shared" si="31"/>
        <v>0.69255015350422422</v>
      </c>
      <c r="H606" s="592">
        <f t="shared" si="31"/>
        <v>0.45443324212633751</v>
      </c>
      <c r="I606" s="592">
        <f t="shared" si="31"/>
        <v>3.9282408562190656</v>
      </c>
      <c r="J606" s="592">
        <f t="shared" si="31"/>
        <v>0.44192710974955257</v>
      </c>
      <c r="K606" s="484">
        <f t="shared" si="31"/>
        <v>0.3425194224689484</v>
      </c>
      <c r="L606" s="563">
        <f t="shared" si="28"/>
        <v>0</v>
      </c>
      <c r="M606" s="563">
        <v>0</v>
      </c>
      <c r="N606" s="563">
        <v>0</v>
      </c>
      <c r="O606" s="584">
        <v>0</v>
      </c>
      <c r="P606" s="584">
        <v>0</v>
      </c>
      <c r="Q606" s="566">
        <v>0</v>
      </c>
    </row>
    <row r="607" spans="1:17" x14ac:dyDescent="0.25">
      <c r="A607" s="567">
        <f t="shared" si="29"/>
        <v>62548</v>
      </c>
      <c r="B607" s="577" t="str">
        <f t="shared" si="32"/>
        <v>Munson</v>
      </c>
      <c r="C607" s="588">
        <f t="shared" si="32"/>
        <v>10</v>
      </c>
      <c r="D607" s="589">
        <f t="shared" si="31"/>
        <v>0.70395896488223442</v>
      </c>
      <c r="E607" s="589">
        <f t="shared" si="31"/>
        <v>7.5807543825292596</v>
      </c>
      <c r="F607" s="589">
        <f t="shared" si="31"/>
        <v>0.75807543825292611</v>
      </c>
      <c r="G607" s="589">
        <f t="shared" si="31"/>
        <v>0.70395896488223442</v>
      </c>
      <c r="H607" s="589">
        <f t="shared" si="31"/>
        <v>0.46191941282806076</v>
      </c>
      <c r="I607" s="589">
        <f t="shared" si="31"/>
        <v>3.9929530249875707</v>
      </c>
      <c r="J607" s="589">
        <f t="shared" si="31"/>
        <v>0.44920723003247209</v>
      </c>
      <c r="K607" s="590">
        <f t="shared" si="31"/>
        <v>0.34816560636828081</v>
      </c>
      <c r="L607" s="571">
        <f t="shared" si="28"/>
        <v>0</v>
      </c>
      <c r="M607" s="571">
        <v>0</v>
      </c>
      <c r="N607" s="571">
        <v>0</v>
      </c>
      <c r="O607" s="582">
        <v>0</v>
      </c>
      <c r="P607" s="582">
        <v>0</v>
      </c>
      <c r="Q607" s="574">
        <v>0</v>
      </c>
    </row>
    <row r="608" spans="1:17" x14ac:dyDescent="0.25">
      <c r="A608" s="575">
        <f t="shared" si="29"/>
        <v>62578</v>
      </c>
      <c r="B608" s="83" t="str">
        <f t="shared" si="32"/>
        <v>Munson</v>
      </c>
      <c r="C608" s="591">
        <f t="shared" si="32"/>
        <v>10</v>
      </c>
      <c r="D608" s="592">
        <f t="shared" si="31"/>
        <v>0.71555572073820117</v>
      </c>
      <c r="E608" s="592">
        <f t="shared" si="31"/>
        <v>7.7056368858657329</v>
      </c>
      <c r="F608" s="592">
        <f t="shared" si="31"/>
        <v>0.77056368858657343</v>
      </c>
      <c r="G608" s="592">
        <f t="shared" si="31"/>
        <v>0.71555572073820117</v>
      </c>
      <c r="H608" s="592">
        <f t="shared" si="31"/>
        <v>0.46952890802847846</v>
      </c>
      <c r="I608" s="592">
        <f t="shared" si="31"/>
        <v>4.0587312344954292</v>
      </c>
      <c r="J608" s="592">
        <f t="shared" si="31"/>
        <v>0.45660727993764044</v>
      </c>
      <c r="K608" s="484">
        <f t="shared" si="31"/>
        <v>0.35390486350823502</v>
      </c>
      <c r="L608" s="563">
        <f t="shared" si="28"/>
        <v>0</v>
      </c>
      <c r="M608" s="563">
        <v>0</v>
      </c>
      <c r="N608" s="563">
        <v>0</v>
      </c>
      <c r="O608" s="584">
        <v>0</v>
      </c>
      <c r="P608" s="584">
        <v>0</v>
      </c>
      <c r="Q608" s="566">
        <v>0</v>
      </c>
    </row>
    <row r="609" spans="1:17" x14ac:dyDescent="0.25">
      <c r="A609" s="567">
        <f t="shared" si="29"/>
        <v>62609</v>
      </c>
      <c r="B609" s="577" t="str">
        <f t="shared" si="32"/>
        <v>Munson</v>
      </c>
      <c r="C609" s="588">
        <f t="shared" si="32"/>
        <v>10</v>
      </c>
      <c r="D609" s="589">
        <f t="shared" si="31"/>
        <v>0.72734351719893575</v>
      </c>
      <c r="E609" s="589">
        <f t="shared" si="31"/>
        <v>7.8325766567052302</v>
      </c>
      <c r="F609" s="589">
        <f t="shared" si="31"/>
        <v>0.78325766567052313</v>
      </c>
      <c r="G609" s="589">
        <f t="shared" si="31"/>
        <v>0.72734351719893575</v>
      </c>
      <c r="H609" s="589">
        <f t="shared" si="31"/>
        <v>0.47726375933127491</v>
      </c>
      <c r="I609" s="589">
        <f t="shared" si="31"/>
        <v>4.1255930462442816</v>
      </c>
      <c r="J609" s="589">
        <f t="shared" si="31"/>
        <v>0.46412923513492754</v>
      </c>
      <c r="K609" s="590">
        <f t="shared" si="31"/>
        <v>0.35973872813358132</v>
      </c>
      <c r="L609" s="571">
        <f t="shared" si="28"/>
        <v>0</v>
      </c>
      <c r="M609" s="571">
        <v>0</v>
      </c>
      <c r="N609" s="571">
        <v>0</v>
      </c>
      <c r="O609" s="582">
        <v>0</v>
      </c>
      <c r="P609" s="582">
        <v>0</v>
      </c>
      <c r="Q609" s="574">
        <v>0</v>
      </c>
    </row>
    <row r="610" spans="1:17" x14ac:dyDescent="0.25">
      <c r="A610" s="575">
        <f t="shared" si="29"/>
        <v>62639</v>
      </c>
      <c r="B610" s="83" t="str">
        <f t="shared" si="32"/>
        <v>Munson</v>
      </c>
      <c r="C610" s="591">
        <f t="shared" si="32"/>
        <v>10</v>
      </c>
      <c r="D610" s="592">
        <f t="shared" si="31"/>
        <v>0.7393255013956811</v>
      </c>
      <c r="E610" s="592">
        <f t="shared" si="31"/>
        <v>7.9616075857006923</v>
      </c>
      <c r="F610" s="592">
        <f t="shared" si="31"/>
        <v>0.7961607585700694</v>
      </c>
      <c r="G610" s="592">
        <f t="shared" si="31"/>
        <v>0.7393255013956811</v>
      </c>
      <c r="H610" s="592">
        <f t="shared" si="31"/>
        <v>0.4851260318080467</v>
      </c>
      <c r="I610" s="592">
        <f t="shared" si="31"/>
        <v>4.1935563110364749</v>
      </c>
      <c r="J610" s="592">
        <f t="shared" si="31"/>
        <v>0.47177510384055321</v>
      </c>
      <c r="K610" s="484">
        <f t="shared" si="31"/>
        <v>0.36566875978000069</v>
      </c>
      <c r="L610" s="563">
        <f t="shared" si="28"/>
        <v>0</v>
      </c>
      <c r="M610" s="563">
        <v>0</v>
      </c>
      <c r="N610" s="563">
        <v>0</v>
      </c>
      <c r="O610" s="584">
        <v>0</v>
      </c>
      <c r="P610" s="584">
        <v>0</v>
      </c>
      <c r="Q610" s="566">
        <v>0</v>
      </c>
    </row>
    <row r="611" spans="1:17" x14ac:dyDescent="0.25">
      <c r="A611" s="567">
        <f t="shared" si="29"/>
        <v>62670</v>
      </c>
      <c r="B611" s="577" t="str">
        <f t="shared" si="32"/>
        <v>Munson</v>
      </c>
      <c r="C611" s="588">
        <f t="shared" si="32"/>
        <v>10</v>
      </c>
      <c r="D611" s="589">
        <f t="shared" si="31"/>
        <v>0.75150487230433938</v>
      </c>
      <c r="E611" s="589">
        <f t="shared" si="31"/>
        <v>8.0927641218069617</v>
      </c>
      <c r="F611" s="589">
        <f t="shared" si="31"/>
        <v>0.80927641218069635</v>
      </c>
      <c r="G611" s="589">
        <f t="shared" si="31"/>
        <v>0.75150487230433938</v>
      </c>
      <c r="H611" s="589">
        <f t="shared" si="31"/>
        <v>0.49311782454964148</v>
      </c>
      <c r="I611" s="589">
        <f t="shared" si="31"/>
        <v>4.2626391737408813</v>
      </c>
      <c r="J611" s="589">
        <f t="shared" si="31"/>
        <v>0.47954692735324178</v>
      </c>
      <c r="K611" s="590">
        <f t="shared" si="31"/>
        <v>0.37169654369098715</v>
      </c>
      <c r="L611" s="571">
        <f t="shared" si="28"/>
        <v>0</v>
      </c>
      <c r="M611" s="571">
        <v>0</v>
      </c>
      <c r="N611" s="571">
        <v>0</v>
      </c>
      <c r="O611" s="582">
        <v>0</v>
      </c>
      <c r="P611" s="582">
        <v>0</v>
      </c>
      <c r="Q611" s="574">
        <v>0</v>
      </c>
    </row>
    <row r="612" spans="1:17" x14ac:dyDescent="0.25">
      <c r="A612" s="575">
        <f t="shared" si="29"/>
        <v>62701</v>
      </c>
      <c r="B612" s="83" t="str">
        <f t="shared" si="32"/>
        <v>Munson</v>
      </c>
      <c r="C612" s="591">
        <f t="shared" si="32"/>
        <v>10</v>
      </c>
      <c r="D612" s="592">
        <f t="shared" si="31"/>
        <v>0.76388488159954138</v>
      </c>
      <c r="E612" s="592">
        <f t="shared" si="31"/>
        <v>8.2260812814780362</v>
      </c>
      <c r="F612" s="592">
        <f t="shared" si="31"/>
        <v>0.82260812814780371</v>
      </c>
      <c r="G612" s="592">
        <f t="shared" si="31"/>
        <v>0.76388488159954138</v>
      </c>
      <c r="H612" s="592">
        <f t="shared" si="31"/>
        <v>0.5012412712265788</v>
      </c>
      <c r="I612" s="592">
        <f t="shared" si="31"/>
        <v>4.3328600781372222</v>
      </c>
      <c r="J612" s="592">
        <f t="shared" si="31"/>
        <v>0.48744678059920932</v>
      </c>
      <c r="K612" s="484">
        <f t="shared" si="31"/>
        <v>0.37782369124162224</v>
      </c>
      <c r="L612" s="563">
        <f t="shared" si="28"/>
        <v>0</v>
      </c>
      <c r="M612" s="563">
        <v>0</v>
      </c>
      <c r="N612" s="563">
        <v>0</v>
      </c>
      <c r="O612" s="584">
        <v>0</v>
      </c>
      <c r="P612" s="584">
        <v>0</v>
      </c>
      <c r="Q612" s="566">
        <v>0</v>
      </c>
    </row>
    <row r="613" spans="1:17" x14ac:dyDescent="0.25">
      <c r="A613" s="567">
        <f t="shared" si="29"/>
        <v>62731</v>
      </c>
      <c r="B613" s="577" t="str">
        <f t="shared" si="32"/>
        <v>Munson</v>
      </c>
      <c r="C613" s="588">
        <f t="shared" si="32"/>
        <v>10</v>
      </c>
      <c r="D613" s="589">
        <f t="shared" si="31"/>
        <v>0.77646883452278581</v>
      </c>
      <c r="E613" s="589">
        <f t="shared" si="31"/>
        <v>8.3615946580158376</v>
      </c>
      <c r="F613" s="589">
        <f t="shared" si="31"/>
        <v>0.83615946580158385</v>
      </c>
      <c r="G613" s="589">
        <f t="shared" si="31"/>
        <v>0.77646883452278581</v>
      </c>
      <c r="H613" s="589">
        <f t="shared" si="31"/>
        <v>0.50949854065870304</v>
      </c>
      <c r="I613" s="589">
        <f t="shared" si="31"/>
        <v>4.4042377718402017</v>
      </c>
      <c r="J613" s="589">
        <f t="shared" si="31"/>
        <v>0.49547677268612883</v>
      </c>
      <c r="K613" s="590">
        <f t="shared" si="31"/>
        <v>0.38405184036933543</v>
      </c>
      <c r="L613" s="571">
        <f t="shared" si="28"/>
        <v>0</v>
      </c>
      <c r="M613" s="571">
        <v>0</v>
      </c>
      <c r="N613" s="571">
        <v>0</v>
      </c>
      <c r="O613" s="582">
        <v>0</v>
      </c>
      <c r="P613" s="582">
        <v>0</v>
      </c>
      <c r="Q613" s="574">
        <v>0</v>
      </c>
    </row>
    <row r="614" spans="1:17" x14ac:dyDescent="0.25">
      <c r="A614" s="575">
        <f t="shared" si="29"/>
        <v>62762</v>
      </c>
      <c r="B614" s="83" t="str">
        <f t="shared" si="32"/>
        <v>Munson</v>
      </c>
      <c r="C614" s="591">
        <f t="shared" si="32"/>
        <v>10</v>
      </c>
      <c r="D614" s="592">
        <f t="shared" si="31"/>
        <v>0.78926009076487957</v>
      </c>
      <c r="E614" s="592">
        <f t="shared" si="31"/>
        <v>8.4993404310729908</v>
      </c>
      <c r="F614" s="592">
        <f t="shared" si="31"/>
        <v>0.84993404310729925</v>
      </c>
      <c r="G614" s="592">
        <f t="shared" si="31"/>
        <v>0.78926009076487957</v>
      </c>
      <c r="H614" s="592">
        <f t="shared" si="31"/>
        <v>0.51789183739422118</v>
      </c>
      <c r="I614" s="592">
        <f t="shared" si="31"/>
        <v>4.4767913113047513</v>
      </c>
      <c r="J614" s="592">
        <f t="shared" si="31"/>
        <v>0.50363904746622101</v>
      </c>
      <c r="K614" s="484">
        <f t="shared" si="31"/>
        <v>0.39038265601176492</v>
      </c>
      <c r="L614" s="563">
        <f t="shared" si="28"/>
        <v>0</v>
      </c>
      <c r="M614" s="563">
        <v>0</v>
      </c>
      <c r="N614" s="563">
        <v>0</v>
      </c>
      <c r="O614" s="584">
        <v>0</v>
      </c>
      <c r="P614" s="584">
        <v>0</v>
      </c>
      <c r="Q614" s="566">
        <v>0</v>
      </c>
    </row>
    <row r="615" spans="1:17" x14ac:dyDescent="0.25">
      <c r="A615" s="567">
        <f t="shared" si="29"/>
        <v>62792</v>
      </c>
      <c r="B615" s="577" t="str">
        <f t="shared" si="32"/>
        <v>Munson</v>
      </c>
      <c r="C615" s="588">
        <f t="shared" si="32"/>
        <v>10</v>
      </c>
      <c r="D615" s="589">
        <f t="shared" si="31"/>
        <v>0.80226206536291544</v>
      </c>
      <c r="E615" s="589">
        <f t="shared" si="31"/>
        <v>8.6393553763121425</v>
      </c>
      <c r="F615" s="589">
        <f t="shared" si="31"/>
        <v>0.86393553763121445</v>
      </c>
      <c r="G615" s="589">
        <f t="shared" si="31"/>
        <v>0.80226206536291544</v>
      </c>
      <c r="H615" s="589">
        <f t="shared" si="31"/>
        <v>0.52642340229827889</v>
      </c>
      <c r="I615" s="589">
        <f t="shared" si="31"/>
        <v>4.5505400669137357</v>
      </c>
      <c r="J615" s="589">
        <f t="shared" si="31"/>
        <v>0.51193578410862117</v>
      </c>
      <c r="K615" s="590">
        <f t="shared" si="31"/>
        <v>0.39681783055183667</v>
      </c>
      <c r="L615" s="571">
        <f t="shared" si="28"/>
        <v>0</v>
      </c>
      <c r="M615" s="571">
        <v>0</v>
      </c>
      <c r="N615" s="571">
        <v>0</v>
      </c>
      <c r="O615" s="582">
        <v>0</v>
      </c>
      <c r="P615" s="582">
        <v>0</v>
      </c>
      <c r="Q615" s="574">
        <v>0</v>
      </c>
    </row>
    <row r="616" spans="1:17" x14ac:dyDescent="0.25">
      <c r="A616" s="575">
        <f t="shared" si="29"/>
        <v>62823</v>
      </c>
      <c r="B616" s="83" t="str">
        <f t="shared" si="32"/>
        <v>Munson</v>
      </c>
      <c r="C616" s="591">
        <f t="shared" si="32"/>
        <v>10</v>
      </c>
      <c r="D616" s="592">
        <f t="shared" si="31"/>
        <v>0.81547822961202587</v>
      </c>
      <c r="E616" s="592">
        <f t="shared" si="31"/>
        <v>8.7816768752244059</v>
      </c>
      <c r="F616" s="592">
        <f t="shared" si="31"/>
        <v>0.87816768752244079</v>
      </c>
      <c r="G616" s="592">
        <f t="shared" si="31"/>
        <v>0.81547822961202587</v>
      </c>
      <c r="H616" s="592">
        <f t="shared" si="31"/>
        <v>0.53509551315123283</v>
      </c>
      <c r="I616" s="592">
        <f t="shared" si="31"/>
        <v>4.6255037281494671</v>
      </c>
      <c r="J616" s="592">
        <f t="shared" si="31"/>
        <v>0.52036919768117529</v>
      </c>
      <c r="K616" s="484">
        <f t="shared" si="31"/>
        <v>0.40335908427017997</v>
      </c>
      <c r="L616" s="563">
        <f t="shared" si="28"/>
        <v>0</v>
      </c>
      <c r="M616" s="563">
        <v>0</v>
      </c>
      <c r="N616" s="563">
        <v>0</v>
      </c>
      <c r="O616" s="584">
        <v>0</v>
      </c>
      <c r="P616" s="584">
        <v>0</v>
      </c>
      <c r="Q616" s="566">
        <v>0</v>
      </c>
    </row>
    <row r="617" spans="1:17" x14ac:dyDescent="0.25">
      <c r="A617" s="567">
        <f t="shared" si="29"/>
        <v>62854</v>
      </c>
      <c r="B617" s="577" t="str">
        <f t="shared" si="32"/>
        <v>Munson</v>
      </c>
      <c r="C617" s="588">
        <f t="shared" si="32"/>
        <v>10</v>
      </c>
      <c r="D617" s="589">
        <f t="shared" si="31"/>
        <v>0.82891211199215675</v>
      </c>
      <c r="E617" s="589">
        <f t="shared" si="31"/>
        <v>8.9263429251095552</v>
      </c>
      <c r="F617" s="589">
        <f t="shared" si="31"/>
        <v>0.89263429251095572</v>
      </c>
      <c r="G617" s="589">
        <f t="shared" si="31"/>
        <v>0.82891211199215675</v>
      </c>
      <c r="H617" s="589">
        <f t="shared" si="31"/>
        <v>0.54391048525677843</v>
      </c>
      <c r="I617" s="589">
        <f t="shared" si="31"/>
        <v>4.701702308850412</v>
      </c>
      <c r="J617" s="589">
        <f t="shared" si="31"/>
        <v>0.52894153974182012</v>
      </c>
      <c r="K617" s="590">
        <f t="shared" si="31"/>
        <v>0.41000816580500077</v>
      </c>
      <c r="L617" s="571">
        <f t="shared" si="28"/>
        <v>0</v>
      </c>
      <c r="M617" s="571">
        <v>0</v>
      </c>
      <c r="N617" s="571">
        <v>0</v>
      </c>
      <c r="O617" s="582">
        <v>0</v>
      </c>
      <c r="P617" s="582">
        <v>0</v>
      </c>
      <c r="Q617" s="574">
        <v>0</v>
      </c>
    </row>
    <row r="618" spans="1:17" x14ac:dyDescent="0.25">
      <c r="A618" s="575">
        <f t="shared" si="29"/>
        <v>62883</v>
      </c>
      <c r="B618" s="83" t="str">
        <f t="shared" si="32"/>
        <v>Munson</v>
      </c>
      <c r="C618" s="591">
        <f t="shared" si="32"/>
        <v>10</v>
      </c>
      <c r="D618" s="592">
        <f t="shared" si="31"/>
        <v>0.84256729911010886</v>
      </c>
      <c r="E618" s="592">
        <f t="shared" si="31"/>
        <v>9.0733921492206218</v>
      </c>
      <c r="F618" s="592">
        <f t="shared" si="31"/>
        <v>0.90733921492206238</v>
      </c>
      <c r="G618" s="592">
        <f t="shared" si="31"/>
        <v>0.84256729911010886</v>
      </c>
      <c r="H618" s="592">
        <f t="shared" si="31"/>
        <v>0.55287067206009632</v>
      </c>
      <c r="I618" s="592">
        <f t="shared" si="31"/>
        <v>4.7791561525544983</v>
      </c>
      <c r="J618" s="592">
        <f t="shared" si="31"/>
        <v>0.53765509893970542</v>
      </c>
      <c r="K618" s="484">
        <f t="shared" si="31"/>
        <v>0.41676685261953578</v>
      </c>
      <c r="L618" s="563">
        <f t="shared" si="28"/>
        <v>0</v>
      </c>
      <c r="M618" s="563">
        <v>0</v>
      </c>
      <c r="N618" s="563">
        <v>0</v>
      </c>
      <c r="O618" s="584">
        <v>0</v>
      </c>
      <c r="P618" s="584">
        <v>0</v>
      </c>
      <c r="Q618" s="566">
        <v>0</v>
      </c>
    </row>
    <row r="619" spans="1:17" x14ac:dyDescent="0.25">
      <c r="A619" s="567">
        <f t="shared" si="29"/>
        <v>62914</v>
      </c>
      <c r="B619" s="577" t="str">
        <f t="shared" si="32"/>
        <v>Munson</v>
      </c>
      <c r="C619" s="588">
        <f t="shared" si="32"/>
        <v>10</v>
      </c>
      <c r="D619" s="589">
        <f t="shared" si="31"/>
        <v>0.85644743665709755</v>
      </c>
      <c r="E619" s="589">
        <f t="shared" si="31"/>
        <v>9.2228638070756173</v>
      </c>
      <c r="F619" s="589">
        <f t="shared" si="31"/>
        <v>0.92228638070756197</v>
      </c>
      <c r="G619" s="589">
        <f t="shared" si="31"/>
        <v>0.85644743665709755</v>
      </c>
      <c r="H619" s="589">
        <f t="shared" si="31"/>
        <v>0.56197846577618116</v>
      </c>
      <c r="I619" s="589">
        <f t="shared" si="31"/>
        <v>4.8578859379304431</v>
      </c>
      <c r="J619" s="589">
        <f t="shared" si="31"/>
        <v>0.54651220162621927</v>
      </c>
      <c r="K619" s="590">
        <f t="shared" si="31"/>
        <v>0.42363695147721209</v>
      </c>
      <c r="L619" s="571">
        <f t="shared" si="28"/>
        <v>0</v>
      </c>
      <c r="M619" s="571">
        <v>0</v>
      </c>
      <c r="N619" s="571">
        <v>0</v>
      </c>
      <c r="O619" s="582">
        <v>0</v>
      </c>
      <c r="P619" s="582">
        <v>0</v>
      </c>
      <c r="Q619" s="574">
        <v>0</v>
      </c>
    </row>
    <row r="620" spans="1:17" x14ac:dyDescent="0.25">
      <c r="A620" s="575">
        <f t="shared" si="29"/>
        <v>62944</v>
      </c>
      <c r="B620" s="83" t="str">
        <f t="shared" si="32"/>
        <v>Munson</v>
      </c>
      <c r="C620" s="591">
        <f t="shared" si="32"/>
        <v>10</v>
      </c>
      <c r="D620" s="592">
        <f t="shared" si="31"/>
        <v>0.87055623038208751</v>
      </c>
      <c r="E620" s="592">
        <f t="shared" si="31"/>
        <v>9.3747978049391225</v>
      </c>
      <c r="F620" s="592">
        <f t="shared" si="31"/>
        <v>0.93747978049391245</v>
      </c>
      <c r="G620" s="592">
        <f t="shared" si="31"/>
        <v>0.87055623038208751</v>
      </c>
      <c r="H620" s="592">
        <f t="shared" si="31"/>
        <v>0.57123629802852205</v>
      </c>
      <c r="I620" s="592">
        <f t="shared" si="31"/>
        <v>4.9379126842985555</v>
      </c>
      <c r="J620" s="592">
        <f t="shared" si="31"/>
        <v>0.55551521247607827</v>
      </c>
      <c r="K620" s="484">
        <f t="shared" si="31"/>
        <v>0.43062029892463971</v>
      </c>
      <c r="L620" s="563">
        <f t="shared" si="28"/>
        <v>0</v>
      </c>
      <c r="M620" s="563">
        <v>0</v>
      </c>
      <c r="N620" s="563">
        <v>0</v>
      </c>
      <c r="O620" s="584">
        <v>0</v>
      </c>
      <c r="P620" s="584">
        <v>0</v>
      </c>
      <c r="Q620" s="566">
        <v>0</v>
      </c>
    </row>
    <row r="621" spans="1:17" x14ac:dyDescent="0.25">
      <c r="A621" s="567">
        <f t="shared" si="29"/>
        <v>62975</v>
      </c>
      <c r="B621" s="577" t="str">
        <f t="shared" si="32"/>
        <v>Munson</v>
      </c>
      <c r="C621" s="588">
        <f t="shared" si="32"/>
        <v>10</v>
      </c>
      <c r="D621" s="589">
        <f t="shared" ref="D621:K636" si="33">+D620/D619*D620</f>
        <v>0.88489744708116125</v>
      </c>
      <c r="E621" s="589">
        <f t="shared" si="33"/>
        <v>9.5292347064765472</v>
      </c>
      <c r="F621" s="589">
        <f t="shared" si="33"/>
        <v>0.95292347064765492</v>
      </c>
      <c r="G621" s="589">
        <f t="shared" si="33"/>
        <v>0.88489744708116125</v>
      </c>
      <c r="H621" s="589">
        <f t="shared" si="33"/>
        <v>0.5806466404983035</v>
      </c>
      <c r="I621" s="589">
        <f t="shared" si="33"/>
        <v>5.0192577572424861</v>
      </c>
      <c r="J621" s="589">
        <f t="shared" si="33"/>
        <v>0.56466653511865017</v>
      </c>
      <c r="K621" s="590">
        <f t="shared" si="33"/>
        <v>0.43771876178256552</v>
      </c>
      <c r="L621" s="571">
        <f t="shared" si="28"/>
        <v>0</v>
      </c>
      <c r="M621" s="571">
        <v>0</v>
      </c>
      <c r="N621" s="571">
        <v>0</v>
      </c>
      <c r="O621" s="582">
        <v>0</v>
      </c>
      <c r="P621" s="582">
        <v>0</v>
      </c>
      <c r="Q621" s="574">
        <v>0</v>
      </c>
    </row>
    <row r="622" spans="1:17" x14ac:dyDescent="0.25">
      <c r="A622" s="575">
        <f t="shared" si="29"/>
        <v>63005</v>
      </c>
      <c r="B622" s="83" t="str">
        <f t="shared" ref="B622:C637" si="34">+B621</f>
        <v>Munson</v>
      </c>
      <c r="C622" s="591">
        <f t="shared" si="34"/>
        <v>10</v>
      </c>
      <c r="D622" s="592">
        <f t="shared" si="33"/>
        <v>0.89947491560318682</v>
      </c>
      <c r="E622" s="592">
        <f t="shared" si="33"/>
        <v>9.6862157435839045</v>
      </c>
      <c r="F622" s="592">
        <f t="shared" si="33"/>
        <v>0.96862157435839069</v>
      </c>
      <c r="G622" s="592">
        <f t="shared" si="33"/>
        <v>0.89947491560318682</v>
      </c>
      <c r="H622" s="592">
        <f t="shared" si="33"/>
        <v>0.59021200558430209</v>
      </c>
      <c r="I622" s="592">
        <f t="shared" si="33"/>
        <v>5.101942874313421</v>
      </c>
      <c r="J622" s="592">
        <f t="shared" si="33"/>
        <v>0.57396861277967637</v>
      </c>
      <c r="K622" s="484">
        <f t="shared" si="33"/>
        <v>0.44493423764492046</v>
      </c>
      <c r="L622" s="563">
        <f t="shared" si="28"/>
        <v>0</v>
      </c>
      <c r="M622" s="563">
        <v>0</v>
      </c>
      <c r="N622" s="563">
        <v>0</v>
      </c>
      <c r="O622" s="584">
        <v>0</v>
      </c>
      <c r="P622" s="584">
        <v>0</v>
      </c>
      <c r="Q622" s="566">
        <v>0</v>
      </c>
    </row>
    <row r="623" spans="1:17" x14ac:dyDescent="0.25">
      <c r="A623" s="567">
        <f t="shared" si="29"/>
        <v>63036</v>
      </c>
      <c r="B623" s="577" t="str">
        <f t="shared" si="34"/>
        <v>Munson</v>
      </c>
      <c r="C623" s="588">
        <f t="shared" si="34"/>
        <v>10</v>
      </c>
      <c r="D623" s="589">
        <f t="shared" si="33"/>
        <v>0.91429252787205173</v>
      </c>
      <c r="E623" s="589">
        <f t="shared" si="33"/>
        <v>9.8457828273959951</v>
      </c>
      <c r="F623" s="589">
        <f t="shared" si="33"/>
        <v>0.98457828273959969</v>
      </c>
      <c r="G623" s="589">
        <f t="shared" si="33"/>
        <v>0.91429252787205173</v>
      </c>
      <c r="H623" s="589">
        <f t="shared" si="33"/>
        <v>0.59993494707365325</v>
      </c>
      <c r="I623" s="589">
        <f t="shared" si="33"/>
        <v>5.1859901108282456</v>
      </c>
      <c r="J623" s="589">
        <f t="shared" si="33"/>
        <v>0.58342392893356554</v>
      </c>
      <c r="K623" s="590">
        <f t="shared" si="33"/>
        <v>0.45226865538609323</v>
      </c>
      <c r="L623" s="571">
        <f t="shared" si="28"/>
        <v>0</v>
      </c>
      <c r="M623" s="571">
        <v>0</v>
      </c>
      <c r="N623" s="571">
        <v>0</v>
      </c>
      <c r="O623" s="582">
        <v>0</v>
      </c>
      <c r="P623" s="582">
        <v>0</v>
      </c>
      <c r="Q623" s="574">
        <v>0</v>
      </c>
    </row>
    <row r="624" spans="1:17" x14ac:dyDescent="0.25">
      <c r="A624" s="575">
        <f t="shared" si="29"/>
        <v>63067</v>
      </c>
      <c r="B624" s="83" t="str">
        <f t="shared" si="34"/>
        <v>Munson</v>
      </c>
      <c r="C624" s="591">
        <f t="shared" si="34"/>
        <v>10</v>
      </c>
      <c r="D624" s="592">
        <f t="shared" si="33"/>
        <v>0.9293542399257374</v>
      </c>
      <c r="E624" s="592">
        <f t="shared" si="33"/>
        <v>10.007978559475925</v>
      </c>
      <c r="F624" s="592">
        <f t="shared" si="33"/>
        <v>1.0007978559475927</v>
      </c>
      <c r="G624" s="592">
        <f t="shared" si="33"/>
        <v>0.9293542399257374</v>
      </c>
      <c r="H624" s="592">
        <f t="shared" si="33"/>
        <v>0.60981806082366818</v>
      </c>
      <c r="I624" s="592">
        <f t="shared" si="33"/>
        <v>5.2714219057632246</v>
      </c>
      <c r="J624" s="592">
        <f t="shared" si="33"/>
        <v>0.59303500796643349</v>
      </c>
      <c r="K624" s="484">
        <f t="shared" si="33"/>
        <v>0.45972397567656581</v>
      </c>
      <c r="L624" s="563">
        <f t="shared" si="28"/>
        <v>0</v>
      </c>
      <c r="M624" s="563">
        <v>0</v>
      </c>
      <c r="N624" s="563">
        <v>0</v>
      </c>
      <c r="O624" s="584">
        <v>0</v>
      </c>
      <c r="P624" s="584">
        <v>0</v>
      </c>
      <c r="Q624" s="566">
        <v>0</v>
      </c>
    </row>
    <row r="625" spans="1:17" x14ac:dyDescent="0.25">
      <c r="A625" s="567">
        <f t="shared" si="29"/>
        <v>63097</v>
      </c>
      <c r="B625" s="577" t="str">
        <f t="shared" si="34"/>
        <v>Munson</v>
      </c>
      <c r="C625" s="588">
        <f t="shared" si="34"/>
        <v>10</v>
      </c>
      <c r="D625" s="589">
        <f t="shared" si="33"/>
        <v>0.94466407297251065</v>
      </c>
      <c r="E625" s="589">
        <f t="shared" si="33"/>
        <v>10.172846243188967</v>
      </c>
      <c r="F625" s="589">
        <f t="shared" si="33"/>
        <v>1.0172846243188971</v>
      </c>
      <c r="G625" s="589">
        <f t="shared" si="33"/>
        <v>0.94466407297251065</v>
      </c>
      <c r="H625" s="589">
        <f t="shared" si="33"/>
        <v>0.61986398545488308</v>
      </c>
      <c r="I625" s="589">
        <f t="shared" si="33"/>
        <v>5.3582610677447731</v>
      </c>
      <c r="J625" s="589">
        <f t="shared" si="33"/>
        <v>0.60280441585006506</v>
      </c>
      <c r="K625" s="590">
        <f t="shared" si="33"/>
        <v>0.46730219150704894</v>
      </c>
      <c r="L625" s="571">
        <f t="shared" si="28"/>
        <v>0</v>
      </c>
      <c r="M625" s="571">
        <v>0</v>
      </c>
      <c r="N625" s="571">
        <v>0</v>
      </c>
      <c r="O625" s="582">
        <v>0</v>
      </c>
      <c r="P625" s="582">
        <v>0</v>
      </c>
      <c r="Q625" s="574">
        <v>0</v>
      </c>
    </row>
    <row r="626" spans="1:17" x14ac:dyDescent="0.25">
      <c r="A626" s="575">
        <f t="shared" si="29"/>
        <v>63128</v>
      </c>
      <c r="B626" s="83" t="str">
        <f t="shared" si="34"/>
        <v>Munson</v>
      </c>
      <c r="C626" s="591">
        <f t="shared" si="34"/>
        <v>10</v>
      </c>
      <c r="D626" s="592">
        <f t="shared" si="33"/>
        <v>0.96022611446451434</v>
      </c>
      <c r="E626" s="592">
        <f t="shared" si="33"/>
        <v>10.340429895263791</v>
      </c>
      <c r="F626" s="592">
        <f t="shared" si="33"/>
        <v>1.0340429895263794</v>
      </c>
      <c r="G626" s="592">
        <f t="shared" si="33"/>
        <v>0.96022611446451434</v>
      </c>
      <c r="H626" s="592">
        <f t="shared" si="33"/>
        <v>0.63007540305552523</v>
      </c>
      <c r="I626" s="592">
        <f t="shared" si="33"/>
        <v>5.4465307811389136</v>
      </c>
      <c r="J626" s="592">
        <f t="shared" si="33"/>
        <v>0.61273476082697886</v>
      </c>
      <c r="K626" s="484">
        <f t="shared" si="33"/>
        <v>0.47500532872125772</v>
      </c>
      <c r="L626" s="563">
        <f t="shared" si="28"/>
        <v>0</v>
      </c>
      <c r="M626" s="563">
        <v>0</v>
      </c>
      <c r="N626" s="563">
        <v>0</v>
      </c>
      <c r="O626" s="584">
        <v>0</v>
      </c>
      <c r="P626" s="584">
        <v>0</v>
      </c>
      <c r="Q626" s="566">
        <v>0</v>
      </c>
    </row>
    <row r="627" spans="1:17" x14ac:dyDescent="0.25">
      <c r="A627" s="567">
        <f t="shared" si="29"/>
        <v>63158</v>
      </c>
      <c r="B627" s="577" t="str">
        <f t="shared" si="34"/>
        <v>Munson</v>
      </c>
      <c r="C627" s="588">
        <f t="shared" si="34"/>
        <v>10</v>
      </c>
      <c r="D627" s="589">
        <f t="shared" si="33"/>
        <v>0.97604451918904456</v>
      </c>
      <c r="E627" s="589">
        <f t="shared" si="33"/>
        <v>10.510774257544131</v>
      </c>
      <c r="F627" s="589">
        <f t="shared" si="33"/>
        <v>1.0510774257544135</v>
      </c>
      <c r="G627" s="589">
        <f t="shared" si="33"/>
        <v>0.97604451918904456</v>
      </c>
      <c r="H627" s="589">
        <f t="shared" si="33"/>
        <v>0.64045503989758401</v>
      </c>
      <c r="I627" s="589">
        <f t="shared" si="33"/>
        <v>5.5362546122410521</v>
      </c>
      <c r="J627" s="589">
        <f t="shared" si="33"/>
        <v>0.62282869410677766</v>
      </c>
      <c r="K627" s="590">
        <f t="shared" si="33"/>
        <v>0.48283544655746952</v>
      </c>
      <c r="L627" s="571">
        <f t="shared" si="28"/>
        <v>0</v>
      </c>
      <c r="M627" s="571">
        <v>0</v>
      </c>
      <c r="N627" s="571">
        <v>0</v>
      </c>
      <c r="O627" s="582">
        <v>0</v>
      </c>
      <c r="P627" s="582">
        <v>0</v>
      </c>
      <c r="Q627" s="574">
        <v>0</v>
      </c>
    </row>
    <row r="628" spans="1:17" x14ac:dyDescent="0.25">
      <c r="A628" s="575">
        <f t="shared" si="29"/>
        <v>63189</v>
      </c>
      <c r="B628" s="83" t="str">
        <f t="shared" si="34"/>
        <v>Munson</v>
      </c>
      <c r="C628" s="591">
        <f t="shared" si="34"/>
        <v>10</v>
      </c>
      <c r="D628" s="592">
        <f t="shared" si="33"/>
        <v>0.99212351037780411</v>
      </c>
      <c r="E628" s="592">
        <f t="shared" si="33"/>
        <v>10.683924808934075</v>
      </c>
      <c r="F628" s="592">
        <f t="shared" si="33"/>
        <v>1.0683924808934078</v>
      </c>
      <c r="G628" s="592">
        <f t="shared" si="33"/>
        <v>0.99212351037780411</v>
      </c>
      <c r="H628" s="592">
        <f t="shared" si="33"/>
        <v>0.65100566716467845</v>
      </c>
      <c r="I628" s="592">
        <f t="shared" si="33"/>
        <v>5.6274565155677196</v>
      </c>
      <c r="J628" s="592">
        <f t="shared" si="33"/>
        <v>0.63308891057396988</v>
      </c>
      <c r="K628" s="484">
        <f t="shared" si="33"/>
        <v>0.49079463819900898</v>
      </c>
      <c r="L628" s="563">
        <f t="shared" si="28"/>
        <v>0</v>
      </c>
      <c r="M628" s="563">
        <v>0</v>
      </c>
      <c r="N628" s="563">
        <v>0</v>
      </c>
      <c r="O628" s="584">
        <v>0</v>
      </c>
      <c r="P628" s="584">
        <v>0</v>
      </c>
      <c r="Q628" s="566">
        <v>0</v>
      </c>
    </row>
    <row r="629" spans="1:17" x14ac:dyDescent="0.25">
      <c r="A629" s="567">
        <f t="shared" si="29"/>
        <v>63220</v>
      </c>
      <c r="B629" s="577" t="str">
        <f t="shared" si="34"/>
        <v>Munson</v>
      </c>
      <c r="C629" s="588">
        <f t="shared" si="34"/>
        <v>10</v>
      </c>
      <c r="D629" s="589">
        <f t="shared" si="33"/>
        <v>1.0084673808344304</v>
      </c>
      <c r="E629" s="589">
        <f t="shared" si="33"/>
        <v>10.859927777540106</v>
      </c>
      <c r="F629" s="589">
        <f t="shared" si="33"/>
        <v>1.085992777754011</v>
      </c>
      <c r="G629" s="589">
        <f t="shared" si="33"/>
        <v>1.0084673808344304</v>
      </c>
      <c r="H629" s="589">
        <f t="shared" si="33"/>
        <v>0.6617301016919156</v>
      </c>
      <c r="I629" s="589">
        <f t="shared" si="33"/>
        <v>5.7201608402519621</v>
      </c>
      <c r="J629" s="589">
        <f t="shared" si="33"/>
        <v>0.64351814950745134</v>
      </c>
      <c r="K629" s="590">
        <f t="shared" si="33"/>
        <v>0.49888503133380752</v>
      </c>
      <c r="L629" s="571">
        <f t="shared" si="28"/>
        <v>0</v>
      </c>
      <c r="M629" s="571">
        <v>0</v>
      </c>
      <c r="N629" s="571">
        <v>0</v>
      </c>
      <c r="O629" s="582">
        <v>0</v>
      </c>
      <c r="P629" s="582">
        <v>0</v>
      </c>
      <c r="Q629" s="574">
        <v>0</v>
      </c>
    </row>
    <row r="630" spans="1:17" x14ac:dyDescent="0.25">
      <c r="A630" s="575">
        <f t="shared" si="29"/>
        <v>63248</v>
      </c>
      <c r="B630" s="83" t="str">
        <f t="shared" si="34"/>
        <v>Munson</v>
      </c>
      <c r="C630" s="591">
        <f t="shared" si="34"/>
        <v>10</v>
      </c>
      <c r="D630" s="592">
        <f t="shared" si="33"/>
        <v>1.0250804940805975</v>
      </c>
      <c r="E630" s="592">
        <f t="shared" si="33"/>
        <v>11.038830153013194</v>
      </c>
      <c r="F630" s="592">
        <f t="shared" si="33"/>
        <v>1.1038830153013199</v>
      </c>
      <c r="G630" s="592">
        <f t="shared" si="33"/>
        <v>1.0250804940805975</v>
      </c>
      <c r="H630" s="592">
        <f t="shared" si="33"/>
        <v>0.67263120671793641</v>
      </c>
      <c r="I630" s="592">
        <f t="shared" si="33"/>
        <v>5.8143923365440866</v>
      </c>
      <c r="J630" s="592">
        <f t="shared" si="33"/>
        <v>0.65411919531183982</v>
      </c>
      <c r="K630" s="484">
        <f t="shared" si="33"/>
        <v>0.50710878872318665</v>
      </c>
      <c r="L630" s="563">
        <f t="shared" si="28"/>
        <v>0</v>
      </c>
      <c r="M630" s="563">
        <v>0</v>
      </c>
      <c r="N630" s="563">
        <v>0</v>
      </c>
      <c r="O630" s="584">
        <v>0</v>
      </c>
      <c r="P630" s="584">
        <v>0</v>
      </c>
      <c r="Q630" s="566">
        <v>0</v>
      </c>
    </row>
    <row r="631" spans="1:17" x14ac:dyDescent="0.25">
      <c r="A631" s="567">
        <f t="shared" si="29"/>
        <v>63279</v>
      </c>
      <c r="B631" s="577" t="str">
        <f t="shared" si="34"/>
        <v>Munson</v>
      </c>
      <c r="C631" s="588">
        <f t="shared" si="34"/>
        <v>10</v>
      </c>
      <c r="D631" s="589">
        <f t="shared" si="33"/>
        <v>1.0419672855209978</v>
      </c>
      <c r="E631" s="589">
        <f t="shared" si="33"/>
        <v>11.220679699094186</v>
      </c>
      <c r="F631" s="589">
        <f t="shared" si="33"/>
        <v>1.1220679699094191</v>
      </c>
      <c r="G631" s="589">
        <f t="shared" si="33"/>
        <v>1.0419672855209978</v>
      </c>
      <c r="H631" s="589">
        <f t="shared" si="33"/>
        <v>0.68371189264935128</v>
      </c>
      <c r="I631" s="589">
        <f t="shared" si="33"/>
        <v>5.9101761624194928</v>
      </c>
      <c r="J631" s="589">
        <f t="shared" si="33"/>
        <v>0.66489487826085703</v>
      </c>
      <c r="K631" s="590">
        <f t="shared" si="33"/>
        <v>0.51546810878001759</v>
      </c>
      <c r="L631" s="571">
        <f t="shared" si="28"/>
        <v>0</v>
      </c>
      <c r="M631" s="571">
        <v>0</v>
      </c>
      <c r="N631" s="571">
        <v>0</v>
      </c>
      <c r="O631" s="582">
        <v>0</v>
      </c>
      <c r="P631" s="582">
        <v>0</v>
      </c>
      <c r="Q631" s="574">
        <v>0</v>
      </c>
    </row>
    <row r="632" spans="1:17" x14ac:dyDescent="0.25">
      <c r="A632" s="575">
        <f t="shared" si="29"/>
        <v>63309</v>
      </c>
      <c r="B632" s="83" t="str">
        <f t="shared" si="34"/>
        <v>Munson</v>
      </c>
      <c r="C632" s="591">
        <f t="shared" si="34"/>
        <v>10</v>
      </c>
      <c r="D632" s="592">
        <f t="shared" si="33"/>
        <v>1.0591322636275169</v>
      </c>
      <c r="E632" s="592">
        <f t="shared" si="33"/>
        <v>11.405524966365872</v>
      </c>
      <c r="F632" s="592">
        <f t="shared" si="33"/>
        <v>1.1405524966365876</v>
      </c>
      <c r="G632" s="592">
        <f t="shared" si="33"/>
        <v>1.0591322636275169</v>
      </c>
      <c r="H632" s="592">
        <f t="shared" si="33"/>
        <v>0.69497511783776822</v>
      </c>
      <c r="I632" s="592">
        <f t="shared" si="33"/>
        <v>6.0075378902953656</v>
      </c>
      <c r="J632" s="592">
        <f t="shared" si="33"/>
        <v>0.67584807525295687</v>
      </c>
      <c r="K632" s="484">
        <f t="shared" si="33"/>
        <v>0.52396522615641083</v>
      </c>
      <c r="L632" s="563">
        <f t="shared" si="28"/>
        <v>0</v>
      </c>
      <c r="M632" s="563">
        <v>0</v>
      </c>
      <c r="N632" s="563">
        <v>0</v>
      </c>
      <c r="O632" s="584">
        <v>0</v>
      </c>
      <c r="P632" s="584">
        <v>0</v>
      </c>
      <c r="Q632" s="566">
        <v>0</v>
      </c>
    </row>
    <row r="633" spans="1:17" x14ac:dyDescent="0.25">
      <c r="A633" s="567">
        <f t="shared" si="29"/>
        <v>63340</v>
      </c>
      <c r="B633" s="577" t="str">
        <f t="shared" si="34"/>
        <v>Munson</v>
      </c>
      <c r="C633" s="588">
        <f t="shared" si="34"/>
        <v>10</v>
      </c>
      <c r="D633" s="589">
        <f t="shared" si="33"/>
        <v>1.0765800111429142</v>
      </c>
      <c r="E633" s="589">
        <f t="shared" si="33"/>
        <v>11.59341530521513</v>
      </c>
      <c r="F633" s="589">
        <f t="shared" si="33"/>
        <v>1.1593415305215133</v>
      </c>
      <c r="G633" s="589">
        <f t="shared" si="33"/>
        <v>1.0765800111429142</v>
      </c>
      <c r="H633" s="589">
        <f t="shared" si="33"/>
        <v>0.70642388936962142</v>
      </c>
      <c r="I633" s="589">
        <f t="shared" si="33"/>
        <v>6.1065035138580113</v>
      </c>
      <c r="J633" s="589">
        <f t="shared" si="33"/>
        <v>0.68698171057940149</v>
      </c>
      <c r="K633" s="590">
        <f t="shared" si="33"/>
        <v>0.53260241234109384</v>
      </c>
      <c r="L633" s="571">
        <f t="shared" si="28"/>
        <v>0</v>
      </c>
      <c r="M633" s="571">
        <v>0</v>
      </c>
      <c r="N633" s="571">
        <v>0</v>
      </c>
      <c r="O633" s="582">
        <v>0</v>
      </c>
      <c r="P633" s="582">
        <v>0</v>
      </c>
      <c r="Q633" s="574">
        <v>0</v>
      </c>
    </row>
    <row r="634" spans="1:17" x14ac:dyDescent="0.25">
      <c r="A634" s="575">
        <f t="shared" si="29"/>
        <v>63370</v>
      </c>
      <c r="B634" s="83" t="str">
        <f t="shared" si="34"/>
        <v>Munson</v>
      </c>
      <c r="C634" s="591">
        <f t="shared" si="34"/>
        <v>10</v>
      </c>
      <c r="D634" s="592">
        <f t="shared" si="33"/>
        <v>1.0943151863043341</v>
      </c>
      <c r="E634" s="592">
        <f t="shared" si="33"/>
        <v>11.784400879008592</v>
      </c>
      <c r="F634" s="592">
        <f t="shared" si="33"/>
        <v>1.1784400879008594</v>
      </c>
      <c r="G634" s="592">
        <f t="shared" si="33"/>
        <v>1.0943151863043341</v>
      </c>
      <c r="H634" s="592">
        <f t="shared" si="33"/>
        <v>0.71806126386901159</v>
      </c>
      <c r="I634" s="592">
        <f t="shared" si="33"/>
        <v>6.2070994550026679</v>
      </c>
      <c r="J634" s="592">
        <f t="shared" si="33"/>
        <v>0.69829875670499031</v>
      </c>
      <c r="K634" s="484">
        <f t="shared" si="33"/>
        <v>0.54138197626663598</v>
      </c>
      <c r="L634" s="563">
        <f t="shared" si="28"/>
        <v>0</v>
      </c>
      <c r="M634" s="563">
        <v>0</v>
      </c>
      <c r="N634" s="563">
        <v>0</v>
      </c>
      <c r="O634" s="584">
        <v>0</v>
      </c>
      <c r="P634" s="584">
        <v>0</v>
      </c>
      <c r="Q634" s="566">
        <v>0</v>
      </c>
    </row>
    <row r="635" spans="1:17" x14ac:dyDescent="0.25">
      <c r="A635" s="567">
        <f t="shared" si="29"/>
        <v>63401</v>
      </c>
      <c r="B635" s="577" t="str">
        <f t="shared" si="34"/>
        <v>Munson</v>
      </c>
      <c r="C635" s="588">
        <f t="shared" si="34"/>
        <v>10</v>
      </c>
      <c r="D635" s="589">
        <f t="shared" si="33"/>
        <v>1.112342524086972</v>
      </c>
      <c r="E635" s="589">
        <f t="shared" si="33"/>
        <v>11.97853267748537</v>
      </c>
      <c r="F635" s="589">
        <f t="shared" si="33"/>
        <v>1.1978532677485372</v>
      </c>
      <c r="G635" s="589">
        <f t="shared" si="33"/>
        <v>1.112342524086972</v>
      </c>
      <c r="H635" s="589">
        <f t="shared" si="33"/>
        <v>0.72989034831377164</v>
      </c>
      <c r="I635" s="589">
        <f t="shared" si="33"/>
        <v>6.3093525708876346</v>
      </c>
      <c r="J635" s="589">
        <f t="shared" si="33"/>
        <v>0.70980223506165074</v>
      </c>
      <c r="K635" s="590">
        <f t="shared" si="33"/>
        <v>0.55030626492668289</v>
      </c>
      <c r="L635" s="571">
        <f t="shared" si="28"/>
        <v>0</v>
      </c>
      <c r="M635" s="571">
        <v>0</v>
      </c>
      <c r="N635" s="571">
        <v>0</v>
      </c>
      <c r="O635" s="582">
        <v>0</v>
      </c>
      <c r="P635" s="582">
        <v>0</v>
      </c>
      <c r="Q635" s="574">
        <v>0</v>
      </c>
    </row>
    <row r="636" spans="1:17" x14ac:dyDescent="0.25">
      <c r="A636" s="575">
        <f t="shared" si="29"/>
        <v>63432</v>
      </c>
      <c r="B636" s="83" t="str">
        <f t="shared" si="34"/>
        <v>Munson</v>
      </c>
      <c r="C636" s="591">
        <f t="shared" si="34"/>
        <v>10</v>
      </c>
      <c r="D636" s="592">
        <f t="shared" si="33"/>
        <v>1.1306668374682276</v>
      </c>
      <c r="E636" s="592">
        <f t="shared" si="33"/>
        <v>12.175862530370409</v>
      </c>
      <c r="F636" s="592">
        <f t="shared" si="33"/>
        <v>1.2175862530370412</v>
      </c>
      <c r="G636" s="592">
        <f t="shared" si="33"/>
        <v>1.1306668374682276</v>
      </c>
      <c r="H636" s="592">
        <f t="shared" si="33"/>
        <v>0.74191430086497623</v>
      </c>
      <c r="I636" s="592">
        <f t="shared" si="33"/>
        <v>6.4132901611046105</v>
      </c>
      <c r="J636" s="592">
        <f t="shared" si="33"/>
        <v>0.72149521685510176</v>
      </c>
      <c r="K636" s="484">
        <f t="shared" si="33"/>
        <v>0.55937766400336586</v>
      </c>
      <c r="L636" s="563">
        <f t="shared" si="28"/>
        <v>0</v>
      </c>
      <c r="M636" s="563">
        <v>0</v>
      </c>
      <c r="N636" s="563">
        <v>0</v>
      </c>
      <c r="O636" s="584">
        <v>0</v>
      </c>
      <c r="P636" s="584">
        <v>0</v>
      </c>
      <c r="Q636" s="566">
        <v>0</v>
      </c>
    </row>
    <row r="637" spans="1:17" x14ac:dyDescent="0.25">
      <c r="A637" s="567">
        <f t="shared" si="29"/>
        <v>63462</v>
      </c>
      <c r="B637" s="577" t="str">
        <f t="shared" si="34"/>
        <v>Munson</v>
      </c>
      <c r="C637" s="588">
        <f t="shared" si="34"/>
        <v>10</v>
      </c>
      <c r="D637" s="589">
        <f t="shared" ref="D637:K652" si="35">+D636/D635*D636</f>
        <v>1.1492930187126849</v>
      </c>
      <c r="E637" s="589">
        <f t="shared" si="35"/>
        <v>12.376443121212095</v>
      </c>
      <c r="F637" s="589">
        <f t="shared" si="35"/>
        <v>1.2376443121212097</v>
      </c>
      <c r="G637" s="589">
        <f t="shared" si="35"/>
        <v>1.1492930187126849</v>
      </c>
      <c r="H637" s="589">
        <f t="shared" si="35"/>
        <v>0.75413633171011574</v>
      </c>
      <c r="I637" s="589">
        <f t="shared" si="35"/>
        <v>6.5189399749671564</v>
      </c>
      <c r="J637" s="589">
        <f t="shared" si="35"/>
        <v>0.73338082388480619</v>
      </c>
      <c r="K637" s="590">
        <f t="shared" si="35"/>
        <v>0.56859859850505334</v>
      </c>
      <c r="L637" s="571">
        <f t="shared" si="28"/>
        <v>0</v>
      </c>
      <c r="M637" s="571">
        <v>0</v>
      </c>
      <c r="N637" s="571">
        <v>0</v>
      </c>
      <c r="O637" s="582">
        <v>0</v>
      </c>
      <c r="P637" s="582">
        <v>0</v>
      </c>
      <c r="Q637" s="574">
        <v>0</v>
      </c>
    </row>
    <row r="638" spans="1:17" x14ac:dyDescent="0.25">
      <c r="A638" s="575">
        <f t="shared" si="29"/>
        <v>63493</v>
      </c>
      <c r="B638" s="83" t="str">
        <f t="shared" ref="B638:C653" si="36">+B637</f>
        <v>Munson</v>
      </c>
      <c r="C638" s="591">
        <f t="shared" si="36"/>
        <v>10</v>
      </c>
      <c r="D638" s="592">
        <f t="shared" si="35"/>
        <v>1.1682260406782587</v>
      </c>
      <c r="E638" s="592">
        <f t="shared" si="35"/>
        <v>12.580328001447821</v>
      </c>
      <c r="F638" s="592">
        <f t="shared" si="35"/>
        <v>1.2580328001447825</v>
      </c>
      <c r="G638" s="592">
        <f t="shared" si="35"/>
        <v>1.1682260406782587</v>
      </c>
      <c r="H638" s="592">
        <f t="shared" si="35"/>
        <v>0.76655970392016148</v>
      </c>
      <c r="I638" s="592">
        <f t="shared" si="35"/>
        <v>6.6263302189192199</v>
      </c>
      <c r="J638" s="592">
        <f t="shared" si="35"/>
        <v>0.7454622293774309</v>
      </c>
      <c r="K638" s="484">
        <f t="shared" si="35"/>
        <v>0.57797153341461538</v>
      </c>
      <c r="L638" s="563">
        <f t="shared" si="28"/>
        <v>0</v>
      </c>
      <c r="M638" s="563">
        <v>0</v>
      </c>
      <c r="N638" s="563">
        <v>0</v>
      </c>
      <c r="O638" s="584">
        <v>0</v>
      </c>
      <c r="P638" s="584">
        <v>0</v>
      </c>
      <c r="Q638" s="566">
        <v>0</v>
      </c>
    </row>
    <row r="639" spans="1:17" x14ac:dyDescent="0.25">
      <c r="A639" s="567">
        <f t="shared" si="29"/>
        <v>63523</v>
      </c>
      <c r="B639" s="577" t="str">
        <f t="shared" si="36"/>
        <v>Munson</v>
      </c>
      <c r="C639" s="588">
        <f t="shared" si="36"/>
        <v>10</v>
      </c>
      <c r="D639" s="589">
        <f t="shared" si="35"/>
        <v>1.1874709581438596</v>
      </c>
      <c r="E639" s="589">
        <f t="shared" si="35"/>
        <v>12.78757160470127</v>
      </c>
      <c r="F639" s="589">
        <f t="shared" si="35"/>
        <v>1.2787571604701273</v>
      </c>
      <c r="G639" s="589">
        <f t="shared" si="35"/>
        <v>1.1874709581438596</v>
      </c>
      <c r="H639" s="589">
        <f t="shared" si="35"/>
        <v>0.77918773432074862</v>
      </c>
      <c r="I639" s="589">
        <f t="shared" si="35"/>
        <v>6.7354895640657055</v>
      </c>
      <c r="J639" s="589">
        <f t="shared" si="35"/>
        <v>0.75774265883403658</v>
      </c>
      <c r="K639" s="590">
        <f t="shared" si="35"/>
        <v>0.58749897434837417</v>
      </c>
      <c r="L639" s="571">
        <f t="shared" si="28"/>
        <v>0</v>
      </c>
      <c r="M639" s="571">
        <v>0</v>
      </c>
      <c r="N639" s="571">
        <v>0</v>
      </c>
      <c r="O639" s="582">
        <v>0</v>
      </c>
      <c r="P639" s="582">
        <v>0</v>
      </c>
      <c r="Q639" s="574">
        <v>0</v>
      </c>
    </row>
    <row r="640" spans="1:17" x14ac:dyDescent="0.25">
      <c r="A640" s="575">
        <f t="shared" si="29"/>
        <v>63554</v>
      </c>
      <c r="B640" s="83" t="str">
        <f t="shared" si="36"/>
        <v>Munson</v>
      </c>
      <c r="C640" s="591">
        <f t="shared" si="36"/>
        <v>10</v>
      </c>
      <c r="D640" s="592">
        <f t="shared" si="35"/>
        <v>1.2070329091589289</v>
      </c>
      <c r="E640" s="592">
        <f t="shared" si="35"/>
        <v>12.998229261315213</v>
      </c>
      <c r="F640" s="592">
        <f t="shared" si="35"/>
        <v>1.2998229261315217</v>
      </c>
      <c r="G640" s="592">
        <f t="shared" si="35"/>
        <v>1.2070329091589289</v>
      </c>
      <c r="H640" s="592">
        <f t="shared" si="35"/>
        <v>0.79202379437771164</v>
      </c>
      <c r="I640" s="592">
        <f t="shared" si="35"/>
        <v>6.8464471538271052</v>
      </c>
      <c r="J640" s="592">
        <f t="shared" si="35"/>
        <v>0.77022539089122422</v>
      </c>
      <c r="K640" s="484">
        <f t="shared" si="35"/>
        <v>0.59718346822591717</v>
      </c>
      <c r="L640" s="563">
        <f t="shared" si="28"/>
        <v>0</v>
      </c>
      <c r="M640" s="563">
        <v>0</v>
      </c>
      <c r="N640" s="563">
        <v>0</v>
      </c>
      <c r="O640" s="584">
        <v>0</v>
      </c>
      <c r="P640" s="584">
        <v>0</v>
      </c>
      <c r="Q640" s="566">
        <v>0</v>
      </c>
    </row>
    <row r="641" spans="1:17" x14ac:dyDescent="0.25">
      <c r="A641" s="567">
        <f t="shared" si="29"/>
        <v>63585</v>
      </c>
      <c r="B641" s="577" t="str">
        <f t="shared" si="36"/>
        <v>Munson</v>
      </c>
      <c r="C641" s="588">
        <f t="shared" si="36"/>
        <v>10</v>
      </c>
      <c r="D641" s="589">
        <f t="shared" si="35"/>
        <v>1.2269171164152071</v>
      </c>
      <c r="E641" s="589">
        <f t="shared" si="35"/>
        <v>13.212357213123731</v>
      </c>
      <c r="F641" s="589">
        <f t="shared" si="35"/>
        <v>1.3212357213123735</v>
      </c>
      <c r="G641" s="589">
        <f t="shared" si="35"/>
        <v>1.2269171164152071</v>
      </c>
      <c r="H641" s="589">
        <f t="shared" si="35"/>
        <v>0.80507131109720753</v>
      </c>
      <c r="I641" s="589">
        <f t="shared" si="35"/>
        <v>6.9592326117202203</v>
      </c>
      <c r="J641" s="589">
        <f t="shared" si="35"/>
        <v>0.78291375819646736</v>
      </c>
      <c r="K641" s="590">
        <f t="shared" si="35"/>
        <v>0.60702760395095146</v>
      </c>
      <c r="L641" s="571">
        <f t="shared" si="28"/>
        <v>0</v>
      </c>
      <c r="M641" s="571">
        <v>0</v>
      </c>
      <c r="N641" s="571">
        <v>0</v>
      </c>
      <c r="O641" s="582">
        <v>0</v>
      </c>
      <c r="P641" s="582">
        <v>0</v>
      </c>
      <c r="Q641" s="574">
        <v>0</v>
      </c>
    </row>
    <row r="642" spans="1:17" x14ac:dyDescent="0.25">
      <c r="A642" s="575">
        <f t="shared" si="29"/>
        <v>63613</v>
      </c>
      <c r="B642" s="83" t="str">
        <f t="shared" si="36"/>
        <v>Munson</v>
      </c>
      <c r="C642" s="591">
        <f t="shared" si="36"/>
        <v>10</v>
      </c>
      <c r="D642" s="592">
        <f t="shared" si="35"/>
        <v>1.2471288886410983</v>
      </c>
      <c r="E642" s="592">
        <f t="shared" si="35"/>
        <v>13.430012628467777</v>
      </c>
      <c r="F642" s="592">
        <f t="shared" si="35"/>
        <v>1.343001262846778</v>
      </c>
      <c r="G642" s="592">
        <f t="shared" si="35"/>
        <v>1.2471288886410983</v>
      </c>
      <c r="H642" s="592">
        <f t="shared" si="35"/>
        <v>0.81833376794066681</v>
      </c>
      <c r="I642" s="592">
        <f t="shared" si="35"/>
        <v>7.0738760492670671</v>
      </c>
      <c r="J642" s="592">
        <f t="shared" si="35"/>
        <v>0.79581114829786437</v>
      </c>
      <c r="K642" s="484">
        <f t="shared" si="35"/>
        <v>0.61703401310338113</v>
      </c>
      <c r="L642" s="563">
        <f t="shared" ref="L642:L705" si="37">+P642+O642</f>
        <v>0</v>
      </c>
      <c r="M642" s="563">
        <v>0</v>
      </c>
      <c r="N642" s="563">
        <v>0</v>
      </c>
      <c r="O642" s="584">
        <v>0</v>
      </c>
      <c r="P642" s="584">
        <v>0</v>
      </c>
      <c r="Q642" s="566">
        <v>0</v>
      </c>
    </row>
    <row r="643" spans="1:17" x14ac:dyDescent="0.25">
      <c r="A643" s="567">
        <f t="shared" ref="A643:A706" si="38">+EOMONTH(A642,1)</f>
        <v>63644</v>
      </c>
      <c r="B643" s="577" t="str">
        <f t="shared" si="36"/>
        <v>Munson</v>
      </c>
      <c r="C643" s="588">
        <f t="shared" si="36"/>
        <v>10</v>
      </c>
      <c r="D643" s="589">
        <f t="shared" si="35"/>
        <v>1.2676736220190068</v>
      </c>
      <c r="E643" s="589">
        <f t="shared" si="35"/>
        <v>13.651253617458101</v>
      </c>
      <c r="F643" s="589">
        <f t="shared" si="35"/>
        <v>1.3651253617458103</v>
      </c>
      <c r="G643" s="589">
        <f t="shared" si="35"/>
        <v>1.2676736220190068</v>
      </c>
      <c r="H643" s="589">
        <f t="shared" si="35"/>
        <v>0.83181470575481786</v>
      </c>
      <c r="I643" s="589">
        <f t="shared" si="35"/>
        <v>7.1904080740340657</v>
      </c>
      <c r="J643" s="589">
        <f t="shared" si="35"/>
        <v>0.80892100454854809</v>
      </c>
      <c r="K643" s="590">
        <f t="shared" si="35"/>
        <v>0.62720537064279369</v>
      </c>
      <c r="L643" s="571">
        <f t="shared" si="37"/>
        <v>0</v>
      </c>
      <c r="M643" s="571">
        <v>0</v>
      </c>
      <c r="N643" s="571">
        <v>0</v>
      </c>
      <c r="O643" s="582">
        <v>0</v>
      </c>
      <c r="P643" s="582">
        <v>0</v>
      </c>
      <c r="Q643" s="574">
        <v>0</v>
      </c>
    </row>
    <row r="644" spans="1:17" x14ac:dyDescent="0.25">
      <c r="A644" s="575">
        <f t="shared" si="38"/>
        <v>63674</v>
      </c>
      <c r="B644" s="83" t="str">
        <f t="shared" si="36"/>
        <v>Munson</v>
      </c>
      <c r="C644" s="591">
        <f t="shared" si="36"/>
        <v>10</v>
      </c>
      <c r="D644" s="592">
        <f t="shared" si="35"/>
        <v>1.2885568016260209</v>
      </c>
      <c r="E644" s="592">
        <f t="shared" si="35"/>
        <v>13.876139247489615</v>
      </c>
      <c r="F644" s="592">
        <f t="shared" si="35"/>
        <v>1.3876139247489616</v>
      </c>
      <c r="G644" s="592">
        <f t="shared" si="35"/>
        <v>1.2885568016260209</v>
      </c>
      <c r="H644" s="592">
        <f t="shared" si="35"/>
        <v>0.84551772371703171</v>
      </c>
      <c r="I644" s="592">
        <f t="shared" si="35"/>
        <v>7.308859797803664</v>
      </c>
      <c r="J644" s="592">
        <f t="shared" si="35"/>
        <v>0.8222468270259945</v>
      </c>
      <c r="K644" s="484">
        <f t="shared" si="35"/>
        <v>0.6375443956235427</v>
      </c>
      <c r="L644" s="563">
        <f t="shared" si="37"/>
        <v>0</v>
      </c>
      <c r="M644" s="563">
        <v>0</v>
      </c>
      <c r="N644" s="563">
        <v>0</v>
      </c>
      <c r="O644" s="584">
        <v>0</v>
      </c>
      <c r="P644" s="584">
        <v>0</v>
      </c>
      <c r="Q644" s="566">
        <v>0</v>
      </c>
    </row>
    <row r="645" spans="1:17" x14ac:dyDescent="0.25">
      <c r="A645" s="567">
        <f t="shared" si="38"/>
        <v>63705</v>
      </c>
      <c r="B645" s="577" t="str">
        <f t="shared" si="36"/>
        <v>Munson</v>
      </c>
      <c r="C645" s="588">
        <f t="shared" si="36"/>
        <v>10</v>
      </c>
      <c r="D645" s="589">
        <f t="shared" si="35"/>
        <v>1.309784002898331</v>
      </c>
      <c r="E645" s="589">
        <f t="shared" si="35"/>
        <v>14.104729559011332</v>
      </c>
      <c r="F645" s="589">
        <f t="shared" si="35"/>
        <v>1.4104729559011333</v>
      </c>
      <c r="G645" s="589">
        <f t="shared" si="35"/>
        <v>1.309784002898331</v>
      </c>
      <c r="H645" s="589">
        <f t="shared" si="35"/>
        <v>0.85944648029623993</v>
      </c>
      <c r="I645" s="589">
        <f t="shared" si="35"/>
        <v>7.4292628448805802</v>
      </c>
      <c r="J645" s="589">
        <f t="shared" si="35"/>
        <v>0.8357921734664755</v>
      </c>
      <c r="K645" s="590">
        <f t="shared" si="35"/>
        <v>0.64805385192161769</v>
      </c>
      <c r="L645" s="571">
        <f t="shared" si="37"/>
        <v>0</v>
      </c>
      <c r="M645" s="571">
        <v>0</v>
      </c>
      <c r="N645" s="571">
        <v>0</v>
      </c>
      <c r="O645" s="582">
        <v>0</v>
      </c>
      <c r="P645" s="582">
        <v>0</v>
      </c>
      <c r="Q645" s="574">
        <v>0</v>
      </c>
    </row>
    <row r="646" spans="1:17" x14ac:dyDescent="0.25">
      <c r="A646" s="575">
        <f t="shared" si="38"/>
        <v>63735</v>
      </c>
      <c r="B646" s="83" t="str">
        <f t="shared" si="36"/>
        <v>Munson</v>
      </c>
      <c r="C646" s="591">
        <f t="shared" si="36"/>
        <v>10</v>
      </c>
      <c r="D646" s="592">
        <f t="shared" si="35"/>
        <v>1.3313608931197713</v>
      </c>
      <c r="E646" s="592">
        <f t="shared" si="35"/>
        <v>14.337085581556096</v>
      </c>
      <c r="F646" s="592">
        <f t="shared" si="35"/>
        <v>1.4337085581556097</v>
      </c>
      <c r="G646" s="592">
        <f t="shared" si="35"/>
        <v>1.3313608931197713</v>
      </c>
      <c r="H646" s="592">
        <f t="shared" si="35"/>
        <v>0.87360469422968312</v>
      </c>
      <c r="I646" s="592">
        <f t="shared" si="35"/>
        <v>7.5516493605348751</v>
      </c>
      <c r="J646" s="592">
        <f t="shared" si="35"/>
        <v>0.84956066021490551</v>
      </c>
      <c r="K646" s="484">
        <f t="shared" si="35"/>
        <v>0.65873654897349632</v>
      </c>
      <c r="L646" s="563">
        <f t="shared" si="37"/>
        <v>0</v>
      </c>
      <c r="M646" s="563">
        <v>0</v>
      </c>
      <c r="N646" s="563">
        <v>0</v>
      </c>
      <c r="O646" s="584">
        <v>0</v>
      </c>
      <c r="P646" s="584">
        <v>0</v>
      </c>
      <c r="Q646" s="566">
        <v>0</v>
      </c>
    </row>
    <row r="647" spans="1:17" x14ac:dyDescent="0.25">
      <c r="A647" s="567">
        <f t="shared" si="38"/>
        <v>63766</v>
      </c>
      <c r="B647" s="577" t="str">
        <f t="shared" si="36"/>
        <v>Munson</v>
      </c>
      <c r="C647" s="588">
        <f t="shared" si="36"/>
        <v>10</v>
      </c>
      <c r="D647" s="589">
        <f t="shared" si="35"/>
        <v>1.3532932329348835</v>
      </c>
      <c r="E647" s="589">
        <f t="shared" si="35"/>
        <v>14.573269350034373</v>
      </c>
      <c r="F647" s="589">
        <f t="shared" si="35"/>
        <v>1.4573269350034375</v>
      </c>
      <c r="G647" s="589">
        <f t="shared" si="35"/>
        <v>1.3532932329348835</v>
      </c>
      <c r="H647" s="589">
        <f t="shared" si="35"/>
        <v>0.8879961455157489</v>
      </c>
      <c r="I647" s="589">
        <f t="shared" si="35"/>
        <v>7.6760520195841124</v>
      </c>
      <c r="J647" s="589">
        <f t="shared" si="35"/>
        <v>0.86355596319033534</v>
      </c>
      <c r="K647" s="590">
        <f t="shared" si="35"/>
        <v>0.66959534252717623</v>
      </c>
      <c r="L647" s="571">
        <f t="shared" si="37"/>
        <v>0</v>
      </c>
      <c r="M647" s="571">
        <v>0</v>
      </c>
      <c r="N647" s="571">
        <v>0</v>
      </c>
      <c r="O647" s="582">
        <v>0</v>
      </c>
      <c r="P647" s="582">
        <v>0</v>
      </c>
      <c r="Q647" s="574">
        <v>0</v>
      </c>
    </row>
    <row r="648" spans="1:17" x14ac:dyDescent="0.25">
      <c r="A648" s="575">
        <f t="shared" si="38"/>
        <v>63797</v>
      </c>
      <c r="B648" s="83" t="str">
        <f t="shared" si="36"/>
        <v>Munson</v>
      </c>
      <c r="C648" s="591">
        <f t="shared" si="36"/>
        <v>10</v>
      </c>
      <c r="D648" s="592">
        <f t="shared" si="35"/>
        <v>1.3755868778869058</v>
      </c>
      <c r="E648" s="592">
        <f t="shared" si="35"/>
        <v>14.813343921296472</v>
      </c>
      <c r="F648" s="592">
        <f t="shared" si="35"/>
        <v>1.4813343921296473</v>
      </c>
      <c r="G648" s="592">
        <f t="shared" si="35"/>
        <v>1.3755868778869058</v>
      </c>
      <c r="H648" s="592">
        <f t="shared" si="35"/>
        <v>0.90262467642316657</v>
      </c>
      <c r="I648" s="592">
        <f t="shared" si="35"/>
        <v>7.8025040351169013</v>
      </c>
      <c r="J648" s="592">
        <f t="shared" si="35"/>
        <v>0.87778181886735163</v>
      </c>
      <c r="K648" s="484">
        <f t="shared" si="35"/>
        <v>0.68063313540558645</v>
      </c>
      <c r="L648" s="563">
        <f t="shared" si="37"/>
        <v>0</v>
      </c>
      <c r="M648" s="563">
        <v>0</v>
      </c>
      <c r="N648" s="563">
        <v>0</v>
      </c>
      <c r="O648" s="584">
        <v>0</v>
      </c>
      <c r="P648" s="584">
        <v>0</v>
      </c>
      <c r="Q648" s="566">
        <v>0</v>
      </c>
    </row>
    <row r="649" spans="1:17" x14ac:dyDescent="0.25">
      <c r="A649" s="567">
        <f t="shared" si="38"/>
        <v>63827</v>
      </c>
      <c r="B649" s="577" t="str">
        <f t="shared" si="36"/>
        <v>Munson</v>
      </c>
      <c r="C649" s="588">
        <f t="shared" si="36"/>
        <v>10</v>
      </c>
      <c r="D649" s="589">
        <f t="shared" si="35"/>
        <v>1.3982477799810991</v>
      </c>
      <c r="E649" s="589">
        <f t="shared" si="35"/>
        <v>15.057373390967591</v>
      </c>
      <c r="F649" s="589">
        <f t="shared" si="35"/>
        <v>1.5057373390967592</v>
      </c>
      <c r="G649" s="589">
        <f t="shared" si="35"/>
        <v>1.3982477799810991</v>
      </c>
      <c r="H649" s="589">
        <f t="shared" si="35"/>
        <v>0.91749419251682629</v>
      </c>
      <c r="I649" s="589">
        <f t="shared" si="35"/>
        <v>7.9310391673601437</v>
      </c>
      <c r="J649" s="589">
        <f t="shared" si="35"/>
        <v>0.89224202527364271</v>
      </c>
      <c r="K649" s="590">
        <f t="shared" si="35"/>
        <v>0.69185287828258368</v>
      </c>
      <c r="L649" s="571">
        <f t="shared" si="37"/>
        <v>0</v>
      </c>
      <c r="M649" s="571">
        <v>0</v>
      </c>
      <c r="N649" s="571">
        <v>0</v>
      </c>
      <c r="O649" s="582">
        <v>0</v>
      </c>
      <c r="P649" s="582">
        <v>0</v>
      </c>
      <c r="Q649" s="574">
        <v>0</v>
      </c>
    </row>
    <row r="650" spans="1:17" x14ac:dyDescent="0.25">
      <c r="A650" s="575">
        <f t="shared" si="38"/>
        <v>63858</v>
      </c>
      <c r="B650" s="83" t="str">
        <f t="shared" si="36"/>
        <v>Munson</v>
      </c>
      <c r="C650" s="591">
        <f t="shared" si="36"/>
        <v>10</v>
      </c>
      <c r="D650" s="592">
        <f t="shared" si="35"/>
        <v>1.4212819892738253</v>
      </c>
      <c r="E650" s="592">
        <f t="shared" si="35"/>
        <v>15.30542291056021</v>
      </c>
      <c r="F650" s="592">
        <f t="shared" si="35"/>
        <v>1.5305422910560211</v>
      </c>
      <c r="G650" s="592">
        <f t="shared" si="35"/>
        <v>1.4212819892738253</v>
      </c>
      <c r="H650" s="592">
        <f t="shared" si="35"/>
        <v>0.93260866370049722</v>
      </c>
      <c r="I650" s="592">
        <f t="shared" si="35"/>
        <v>8.0616917326923581</v>
      </c>
      <c r="J650" s="592">
        <f t="shared" si="35"/>
        <v>0.90694044300399879</v>
      </c>
      <c r="K650" s="484">
        <f t="shared" si="35"/>
        <v>0.70325757047173998</v>
      </c>
      <c r="L650" s="563">
        <f t="shared" si="37"/>
        <v>0</v>
      </c>
      <c r="M650" s="563">
        <v>0</v>
      </c>
      <c r="N650" s="563">
        <v>0</v>
      </c>
      <c r="O650" s="584">
        <v>0</v>
      </c>
      <c r="P650" s="584">
        <v>0</v>
      </c>
      <c r="Q650" s="566">
        <v>0</v>
      </c>
    </row>
    <row r="651" spans="1:17" x14ac:dyDescent="0.25">
      <c r="A651" s="567">
        <f t="shared" si="38"/>
        <v>63888</v>
      </c>
      <c r="B651" s="577" t="str">
        <f t="shared" si="36"/>
        <v>Munson</v>
      </c>
      <c r="C651" s="588">
        <f t="shared" si="36"/>
        <v>10</v>
      </c>
      <c r="D651" s="589">
        <f t="shared" si="35"/>
        <v>1.444695655487805</v>
      </c>
      <c r="E651" s="589">
        <f t="shared" si="35"/>
        <v>15.557558704868383</v>
      </c>
      <c r="F651" s="589">
        <f t="shared" si="35"/>
        <v>1.5557558704868382</v>
      </c>
      <c r="G651" s="589">
        <f t="shared" si="35"/>
        <v>1.444695655487805</v>
      </c>
      <c r="H651" s="589">
        <f t="shared" si="35"/>
        <v>0.94797212527672348</v>
      </c>
      <c r="I651" s="589">
        <f t="shared" si="35"/>
        <v>8.1944966128054819</v>
      </c>
      <c r="J651" s="589">
        <f t="shared" si="35"/>
        <v>0.92188099625101561</v>
      </c>
      <c r="K651" s="590">
        <f t="shared" si="35"/>
        <v>0.71485026072813318</v>
      </c>
      <c r="L651" s="571">
        <f t="shared" si="37"/>
        <v>0</v>
      </c>
      <c r="M651" s="571">
        <v>0</v>
      </c>
      <c r="N651" s="571">
        <v>0</v>
      </c>
      <c r="O651" s="582">
        <v>0</v>
      </c>
      <c r="P651" s="582">
        <v>0</v>
      </c>
      <c r="Q651" s="574">
        <v>0</v>
      </c>
    </row>
    <row r="652" spans="1:17" x14ac:dyDescent="0.25">
      <c r="A652" s="575">
        <f t="shared" si="38"/>
        <v>63919</v>
      </c>
      <c r="B652" s="83" t="str">
        <f t="shared" si="36"/>
        <v>Munson</v>
      </c>
      <c r="C652" s="591">
        <f t="shared" si="36"/>
        <v>10</v>
      </c>
      <c r="D652" s="592">
        <f t="shared" si="35"/>
        <v>1.4684950296539834</v>
      </c>
      <c r="E652" s="592">
        <f t="shared" si="35"/>
        <v>15.813848089648566</v>
      </c>
      <c r="F652" s="592">
        <f t="shared" si="35"/>
        <v>1.5813848089648566</v>
      </c>
      <c r="G652" s="592">
        <f t="shared" si="35"/>
        <v>1.4684950296539834</v>
      </c>
      <c r="H652" s="592">
        <f t="shared" si="35"/>
        <v>0.96358867902418011</v>
      </c>
      <c r="I652" s="592">
        <f t="shared" si="35"/>
        <v>8.3294892640176101</v>
      </c>
      <c r="J652" s="592">
        <f t="shared" si="35"/>
        <v>0.93706767385277789</v>
      </c>
      <c r="K652" s="484">
        <f t="shared" si="35"/>
        <v>0.72663404806335408</v>
      </c>
      <c r="L652" s="563">
        <f t="shared" si="37"/>
        <v>0</v>
      </c>
      <c r="M652" s="563">
        <v>0</v>
      </c>
      <c r="N652" s="563">
        <v>0</v>
      </c>
      <c r="O652" s="584">
        <v>0</v>
      </c>
      <c r="P652" s="584">
        <v>0</v>
      </c>
      <c r="Q652" s="566">
        <v>0</v>
      </c>
    </row>
    <row r="653" spans="1:17" x14ac:dyDescent="0.25">
      <c r="A653" s="567">
        <f t="shared" si="38"/>
        <v>63950</v>
      </c>
      <c r="B653" s="577" t="str">
        <f t="shared" si="36"/>
        <v>Munson</v>
      </c>
      <c r="C653" s="588">
        <f t="shared" si="36"/>
        <v>10</v>
      </c>
      <c r="D653" s="589">
        <f t="shared" ref="D653:K668" si="39">+D652/D651*D652</f>
        <v>1.4926864657804439</v>
      </c>
      <c r="E653" s="589">
        <f t="shared" si="39"/>
        <v>16.074359489591735</v>
      </c>
      <c r="F653" s="589">
        <f t="shared" si="39"/>
        <v>1.6074359489591734</v>
      </c>
      <c r="G653" s="589">
        <f t="shared" si="39"/>
        <v>1.4926864657804439</v>
      </c>
      <c r="H653" s="589">
        <f t="shared" si="39"/>
        <v>0.97946249429277699</v>
      </c>
      <c r="I653" s="589">
        <f t="shared" si="39"/>
        <v>8.4667057267391357</v>
      </c>
      <c r="J653" s="589">
        <f t="shared" si="39"/>
        <v>0.9525045303578018</v>
      </c>
      <c r="K653" s="590">
        <f t="shared" si="39"/>
        <v>0.73861208257394884</v>
      </c>
      <c r="L653" s="571">
        <f t="shared" si="37"/>
        <v>0</v>
      </c>
      <c r="M653" s="571">
        <v>0</v>
      </c>
      <c r="N653" s="571">
        <v>0</v>
      </c>
      <c r="O653" s="582">
        <v>0</v>
      </c>
      <c r="P653" s="582">
        <v>0</v>
      </c>
      <c r="Q653" s="574">
        <v>0</v>
      </c>
    </row>
    <row r="654" spans="1:17" x14ac:dyDescent="0.25">
      <c r="A654" s="575">
        <f t="shared" si="38"/>
        <v>63978</v>
      </c>
      <c r="B654" s="83" t="str">
        <f t="shared" ref="B654:C669" si="40">+B653</f>
        <v>Munson</v>
      </c>
      <c r="C654" s="591">
        <f t="shared" si="40"/>
        <v>10</v>
      </c>
      <c r="D654" s="592">
        <f t="shared" si="39"/>
        <v>1.5172764225488153</v>
      </c>
      <c r="E654" s="592">
        <f t="shared" si="39"/>
        <v>16.339162456591552</v>
      </c>
      <c r="F654" s="592">
        <f t="shared" si="39"/>
        <v>1.6339162456591549</v>
      </c>
      <c r="G654" s="592">
        <f t="shared" si="39"/>
        <v>1.5172764225488153</v>
      </c>
      <c r="H654" s="592">
        <f t="shared" si="39"/>
        <v>0.99559780911680318</v>
      </c>
      <c r="I654" s="592">
        <f t="shared" si="39"/>
        <v>8.6061826350948429</v>
      </c>
      <c r="J654" s="592">
        <f t="shared" si="39"/>
        <v>0.96819568710752091</v>
      </c>
      <c r="K654" s="484">
        <f t="shared" si="39"/>
        <v>0.75078756628351717</v>
      </c>
      <c r="L654" s="563">
        <f t="shared" si="37"/>
        <v>0</v>
      </c>
      <c r="M654" s="563">
        <v>0</v>
      </c>
      <c r="N654" s="563">
        <v>0</v>
      </c>
      <c r="O654" s="584">
        <v>0</v>
      </c>
      <c r="P654" s="584">
        <v>0</v>
      </c>
      <c r="Q654" s="566">
        <v>0</v>
      </c>
    </row>
    <row r="655" spans="1:17" x14ac:dyDescent="0.25">
      <c r="A655" s="567">
        <f t="shared" si="38"/>
        <v>64009</v>
      </c>
      <c r="B655" s="577" t="str">
        <f t="shared" si="40"/>
        <v>Munson</v>
      </c>
      <c r="C655" s="588">
        <f t="shared" si="40"/>
        <v>10</v>
      </c>
      <c r="D655" s="589">
        <f t="shared" si="39"/>
        <v>1.542271465038624</v>
      </c>
      <c r="E655" s="589">
        <f t="shared" si="39"/>
        <v>16.608327688313477</v>
      </c>
      <c r="F655" s="589">
        <f t="shared" si="39"/>
        <v>1.6608327688313471</v>
      </c>
      <c r="G655" s="589">
        <f t="shared" si="39"/>
        <v>1.542271465038624</v>
      </c>
      <c r="H655" s="589">
        <f t="shared" si="39"/>
        <v>1.0119989313464088</v>
      </c>
      <c r="I655" s="589">
        <f t="shared" si="39"/>
        <v>8.7479572267045018</v>
      </c>
      <c r="J655" s="589">
        <f t="shared" si="39"/>
        <v>0.98414533333660426</v>
      </c>
      <c r="K655" s="590">
        <f t="shared" si="39"/>
        <v>0.76316375399869196</v>
      </c>
      <c r="L655" s="571">
        <f t="shared" si="37"/>
        <v>0</v>
      </c>
      <c r="M655" s="571">
        <v>0</v>
      </c>
      <c r="N655" s="571">
        <v>0</v>
      </c>
      <c r="O655" s="582">
        <v>0</v>
      </c>
      <c r="P655" s="582">
        <v>0</v>
      </c>
      <c r="Q655" s="574">
        <v>0</v>
      </c>
    </row>
    <row r="656" spans="1:17" x14ac:dyDescent="0.25">
      <c r="A656" s="575">
        <f t="shared" si="38"/>
        <v>64039</v>
      </c>
      <c r="B656" s="83" t="str">
        <f t="shared" si="40"/>
        <v>Munson</v>
      </c>
      <c r="C656" s="591">
        <f t="shared" si="40"/>
        <v>10</v>
      </c>
      <c r="D656" s="592">
        <f t="shared" si="39"/>
        <v>1.5676782664800533</v>
      </c>
      <c r="E656" s="592">
        <f t="shared" si="39"/>
        <v>16.88192704706978</v>
      </c>
      <c r="F656" s="592">
        <f t="shared" si="39"/>
        <v>1.6881927047069776</v>
      </c>
      <c r="G656" s="592">
        <f t="shared" si="39"/>
        <v>1.5676782664800533</v>
      </c>
      <c r="H656" s="592">
        <f t="shared" si="39"/>
        <v>1.028670239797727</v>
      </c>
      <c r="I656" s="592">
        <f t="shared" si="39"/>
        <v>8.8920673526245899</v>
      </c>
      <c r="J656" s="592">
        <f t="shared" si="39"/>
        <v>1.0003577272914008</v>
      </c>
      <c r="K656" s="484">
        <f t="shared" si="39"/>
        <v>0.77574395417922959</v>
      </c>
      <c r="L656" s="563">
        <f t="shared" si="37"/>
        <v>0</v>
      </c>
      <c r="M656" s="563">
        <v>0</v>
      </c>
      <c r="N656" s="563">
        <v>0</v>
      </c>
      <c r="O656" s="584">
        <v>0</v>
      </c>
      <c r="P656" s="584">
        <v>0</v>
      </c>
      <c r="Q656" s="566">
        <v>0</v>
      </c>
    </row>
    <row r="657" spans="1:17" x14ac:dyDescent="0.25">
      <c r="A657" s="567">
        <f t="shared" si="38"/>
        <v>64070</v>
      </c>
      <c r="B657" s="577" t="str">
        <f t="shared" si="40"/>
        <v>Munson</v>
      </c>
      <c r="C657" s="588">
        <f t="shared" si="40"/>
        <v>10</v>
      </c>
      <c r="D657" s="589">
        <f t="shared" si="39"/>
        <v>1.5935036100355766</v>
      </c>
      <c r="E657" s="589">
        <f t="shared" si="39"/>
        <v>17.160033579005507</v>
      </c>
      <c r="F657" s="589">
        <f t="shared" si="39"/>
        <v>1.7160033579005505</v>
      </c>
      <c r="G657" s="589">
        <f t="shared" si="39"/>
        <v>1.5935036100355766</v>
      </c>
      <c r="H657" s="589">
        <f t="shared" si="39"/>
        <v>1.0456161854219415</v>
      </c>
      <c r="I657" s="589">
        <f t="shared" si="39"/>
        <v>9.0385514874537876</v>
      </c>
      <c r="J657" s="589">
        <f t="shared" si="39"/>
        <v>1.0168371973668091</v>
      </c>
      <c r="K657" s="590">
        <f t="shared" si="39"/>
        <v>0.78853152982244246</v>
      </c>
      <c r="L657" s="571">
        <f t="shared" si="37"/>
        <v>0</v>
      </c>
      <c r="M657" s="571">
        <v>0</v>
      </c>
      <c r="N657" s="571">
        <v>0</v>
      </c>
      <c r="O657" s="582">
        <v>0</v>
      </c>
      <c r="P657" s="582">
        <v>0</v>
      </c>
      <c r="Q657" s="574">
        <v>0</v>
      </c>
    </row>
    <row r="658" spans="1:17" x14ac:dyDescent="0.25">
      <c r="A658" s="575">
        <f t="shared" si="38"/>
        <v>64100</v>
      </c>
      <c r="B658" s="83" t="str">
        <f t="shared" si="40"/>
        <v>Munson</v>
      </c>
      <c r="C658" s="591">
        <f t="shared" si="40"/>
        <v>10</v>
      </c>
      <c r="D658" s="592">
        <f t="shared" si="39"/>
        <v>1.6197543906109411</v>
      </c>
      <c r="E658" s="592">
        <f t="shared" si="39"/>
        <v>17.442721533600491</v>
      </c>
      <c r="F658" s="592">
        <f t="shared" si="39"/>
        <v>1.7442721533600487</v>
      </c>
      <c r="G658" s="592">
        <f t="shared" si="39"/>
        <v>1.6197543906109411</v>
      </c>
      <c r="H658" s="592">
        <f t="shared" si="39"/>
        <v>1.0628412924936137</v>
      </c>
      <c r="I658" s="592">
        <f t="shared" si="39"/>
        <v>9.187448739604946</v>
      </c>
      <c r="J658" s="592">
        <f t="shared" si="39"/>
        <v>1.0335881432618739</v>
      </c>
      <c r="K658" s="484">
        <f t="shared" si="39"/>
        <v>0.80152989936221086</v>
      </c>
      <c r="L658" s="563">
        <f t="shared" si="37"/>
        <v>0</v>
      </c>
      <c r="M658" s="563">
        <v>0</v>
      </c>
      <c r="N658" s="563">
        <v>0</v>
      </c>
      <c r="O658" s="584">
        <v>0</v>
      </c>
      <c r="P658" s="584">
        <v>0</v>
      </c>
      <c r="Q658" s="566">
        <v>0</v>
      </c>
    </row>
    <row r="659" spans="1:17" x14ac:dyDescent="0.25">
      <c r="A659" s="567">
        <f t="shared" si="38"/>
        <v>64131</v>
      </c>
      <c r="B659" s="577" t="str">
        <f t="shared" si="40"/>
        <v>Munson</v>
      </c>
      <c r="C659" s="588">
        <f t="shared" si="40"/>
        <v>10</v>
      </c>
      <c r="D659" s="589">
        <f t="shared" si="39"/>
        <v>1.6464376166959838</v>
      </c>
      <c r="E659" s="589">
        <f t="shared" si="39"/>
        <v>17.730066383492627</v>
      </c>
      <c r="F659" s="589">
        <f t="shared" si="39"/>
        <v>1.7730066383492624</v>
      </c>
      <c r="G659" s="589">
        <f t="shared" si="39"/>
        <v>1.6464376166959838</v>
      </c>
      <c r="H659" s="589">
        <f t="shared" si="39"/>
        <v>1.0803501598185867</v>
      </c>
      <c r="I659" s="589">
        <f t="shared" si="39"/>
        <v>9.3387988617462714</v>
      </c>
      <c r="J659" s="589">
        <f t="shared" si="39"/>
        <v>1.0506150371544216</v>
      </c>
      <c r="K659" s="590">
        <f t="shared" si="39"/>
        <v>0.8147425375828149</v>
      </c>
      <c r="L659" s="571">
        <f t="shared" si="37"/>
        <v>0</v>
      </c>
      <c r="M659" s="571">
        <v>0</v>
      </c>
      <c r="N659" s="571">
        <v>0</v>
      </c>
      <c r="O659" s="582">
        <v>0</v>
      </c>
      <c r="P659" s="582">
        <v>0</v>
      </c>
      <c r="Q659" s="574">
        <v>0</v>
      </c>
    </row>
    <row r="660" spans="1:17" x14ac:dyDescent="0.25">
      <c r="A660" s="575">
        <f t="shared" si="38"/>
        <v>64162</v>
      </c>
      <c r="B660" s="83" t="str">
        <f t="shared" si="40"/>
        <v>Munson</v>
      </c>
      <c r="C660" s="591">
        <f t="shared" si="40"/>
        <v>10</v>
      </c>
      <c r="D660" s="592">
        <f t="shared" si="39"/>
        <v>1.6735604122357737</v>
      </c>
      <c r="E660" s="592">
        <f t="shared" si="39"/>
        <v>18.022144844627739</v>
      </c>
      <c r="F660" s="592">
        <f t="shared" si="39"/>
        <v>1.8022144844627737</v>
      </c>
      <c r="G660" s="592">
        <f t="shared" si="39"/>
        <v>1.6735604122357737</v>
      </c>
      <c r="H660" s="592">
        <f t="shared" si="39"/>
        <v>1.0981474619617857</v>
      </c>
      <c r="I660" s="592">
        <f t="shared" si="39"/>
        <v>9.4926422614145185</v>
      </c>
      <c r="J660" s="592">
        <f t="shared" si="39"/>
        <v>1.0679224248950441</v>
      </c>
      <c r="K660" s="484">
        <f t="shared" si="39"/>
        <v>0.82817297654782973</v>
      </c>
      <c r="L660" s="563">
        <f t="shared" si="37"/>
        <v>0</v>
      </c>
      <c r="M660" s="563">
        <v>0</v>
      </c>
      <c r="N660" s="563">
        <v>0</v>
      </c>
      <c r="O660" s="584">
        <v>0</v>
      </c>
      <c r="P660" s="584">
        <v>0</v>
      </c>
      <c r="Q660" s="566">
        <v>0</v>
      </c>
    </row>
    <row r="661" spans="1:17" x14ac:dyDescent="0.25">
      <c r="A661" s="567">
        <f t="shared" si="38"/>
        <v>64192</v>
      </c>
      <c r="B661" s="577" t="str">
        <f t="shared" si="40"/>
        <v>Munson</v>
      </c>
      <c r="C661" s="588">
        <f t="shared" si="40"/>
        <v>10</v>
      </c>
      <c r="D661" s="589">
        <f t="shared" si="39"/>
        <v>1.7011300185325782</v>
      </c>
      <c r="E661" s="589">
        <f t="shared" si="39"/>
        <v>18.319034896741353</v>
      </c>
      <c r="F661" s="589">
        <f t="shared" si="39"/>
        <v>1.8319034896741351</v>
      </c>
      <c r="G661" s="589">
        <f t="shared" si="39"/>
        <v>1.7011300185325782</v>
      </c>
      <c r="H661" s="589">
        <f t="shared" si="39"/>
        <v>1.1162379504952469</v>
      </c>
      <c r="I661" s="589">
        <f t="shared" si="39"/>
        <v>9.6490200118030103</v>
      </c>
      <c r="J661" s="589">
        <f t="shared" si="39"/>
        <v>1.0855149272207534</v>
      </c>
      <c r="K661" s="590">
        <f t="shared" si="39"/>
        <v>0.841824806544333</v>
      </c>
      <c r="L661" s="571">
        <f t="shared" si="37"/>
        <v>0</v>
      </c>
      <c r="M661" s="571">
        <v>0</v>
      </c>
      <c r="N661" s="571">
        <v>0</v>
      </c>
      <c r="O661" s="582">
        <v>0</v>
      </c>
      <c r="P661" s="582">
        <v>0</v>
      </c>
      <c r="Q661" s="574">
        <v>0</v>
      </c>
    </row>
    <row r="662" spans="1:17" x14ac:dyDescent="0.25">
      <c r="A662" s="575">
        <f t="shared" si="38"/>
        <v>64223</v>
      </c>
      <c r="B662" s="83" t="str">
        <f t="shared" si="40"/>
        <v>Munson</v>
      </c>
      <c r="C662" s="591">
        <f t="shared" si="40"/>
        <v>10</v>
      </c>
      <c r="D662" s="592">
        <f t="shared" si="39"/>
        <v>1.7291537961791612</v>
      </c>
      <c r="E662" s="592">
        <f t="shared" si="39"/>
        <v>18.620815804177901</v>
      </c>
      <c r="F662" s="592">
        <f t="shared" si="39"/>
        <v>1.8620815804177899</v>
      </c>
      <c r="G662" s="592">
        <f t="shared" si="39"/>
        <v>1.7291537961791612</v>
      </c>
      <c r="H662" s="592">
        <f t="shared" si="39"/>
        <v>1.1346264552667045</v>
      </c>
      <c r="I662" s="592">
        <f t="shared" si="39"/>
        <v>9.8079738627273834</v>
      </c>
      <c r="J662" s="592">
        <f t="shared" si="39"/>
        <v>1.1033972409886286</v>
      </c>
      <c r="K662" s="484">
        <f t="shared" si="39"/>
        <v>0.8557016770426773</v>
      </c>
      <c r="L662" s="563">
        <f t="shared" si="37"/>
        <v>0</v>
      </c>
      <c r="M662" s="563">
        <v>0</v>
      </c>
      <c r="N662" s="563">
        <v>0</v>
      </c>
      <c r="O662" s="584">
        <v>0</v>
      </c>
      <c r="P662" s="584">
        <v>0</v>
      </c>
      <c r="Q662" s="566">
        <v>0</v>
      </c>
    </row>
    <row r="663" spans="1:17" x14ac:dyDescent="0.25">
      <c r="A663" s="567">
        <f t="shared" si="38"/>
        <v>64253</v>
      </c>
      <c r="B663" s="577" t="str">
        <f t="shared" si="40"/>
        <v>Munson</v>
      </c>
      <c r="C663" s="588">
        <f t="shared" si="40"/>
        <v>10</v>
      </c>
      <c r="D663" s="589">
        <f t="shared" si="39"/>
        <v>1.7576392270239298</v>
      </c>
      <c r="E663" s="589">
        <f t="shared" si="39"/>
        <v>18.927568137052884</v>
      </c>
      <c r="F663" s="589">
        <f t="shared" si="39"/>
        <v>1.8927568137052881</v>
      </c>
      <c r="G663" s="589">
        <f t="shared" si="39"/>
        <v>1.7576392270239298</v>
      </c>
      <c r="H663" s="589">
        <f t="shared" si="39"/>
        <v>1.1533178856890771</v>
      </c>
      <c r="I663" s="589">
        <f t="shared" si="39"/>
        <v>9.9695462517719786</v>
      </c>
      <c r="J663" s="589">
        <f t="shared" si="39"/>
        <v>1.1215741404297854</v>
      </c>
      <c r="K663" s="590">
        <f t="shared" si="39"/>
        <v>0.86980729767208298</v>
      </c>
      <c r="L663" s="571">
        <f t="shared" si="37"/>
        <v>0</v>
      </c>
      <c r="M663" s="571">
        <v>0</v>
      </c>
      <c r="N663" s="571">
        <v>0</v>
      </c>
      <c r="O663" s="582">
        <v>0</v>
      </c>
      <c r="P663" s="582">
        <v>0</v>
      </c>
      <c r="Q663" s="574">
        <v>0</v>
      </c>
    </row>
    <row r="664" spans="1:17" x14ac:dyDescent="0.25">
      <c r="A664" s="575">
        <f t="shared" si="38"/>
        <v>64284</v>
      </c>
      <c r="B664" s="83" t="str">
        <f t="shared" si="40"/>
        <v>Munson</v>
      </c>
      <c r="C664" s="591">
        <f t="shared" si="40"/>
        <v>10</v>
      </c>
      <c r="D664" s="592">
        <f t="shared" si="39"/>
        <v>1.7865939161684548</v>
      </c>
      <c r="E664" s="592">
        <f t="shared" si="39"/>
        <v>19.239373792763654</v>
      </c>
      <c r="F664" s="592">
        <f t="shared" si="39"/>
        <v>1.9239373792763652</v>
      </c>
      <c r="G664" s="592">
        <f t="shared" si="39"/>
        <v>1.7865939161684548</v>
      </c>
      <c r="H664" s="592">
        <f t="shared" si="39"/>
        <v>1.1723172320511961</v>
      </c>
      <c r="I664" s="592">
        <f t="shared" si="39"/>
        <v>10.133780315619846</v>
      </c>
      <c r="J664" s="592">
        <f t="shared" si="39"/>
        <v>1.1400504784240042</v>
      </c>
      <c r="K664" s="484">
        <f t="shared" si="39"/>
        <v>0.88414543921231403</v>
      </c>
      <c r="L664" s="563">
        <f t="shared" si="37"/>
        <v>0</v>
      </c>
      <c r="M664" s="563">
        <v>0</v>
      </c>
      <c r="N664" s="563">
        <v>0</v>
      </c>
      <c r="O664" s="584">
        <v>0</v>
      </c>
      <c r="P664" s="584">
        <v>0</v>
      </c>
      <c r="Q664" s="566">
        <v>0</v>
      </c>
    </row>
    <row r="665" spans="1:17" x14ac:dyDescent="0.25">
      <c r="A665" s="567">
        <f t="shared" si="38"/>
        <v>64315</v>
      </c>
      <c r="B665" s="577" t="str">
        <f t="shared" si="40"/>
        <v>Munson</v>
      </c>
      <c r="C665" s="588">
        <f t="shared" si="40"/>
        <v>10</v>
      </c>
      <c r="D665" s="589">
        <f t="shared" si="39"/>
        <v>1.8160255939978962</v>
      </c>
      <c r="E665" s="589">
        <f t="shared" si="39"/>
        <v>19.556316017854559</v>
      </c>
      <c r="F665" s="589">
        <f t="shared" si="39"/>
        <v>1.9556316017854558</v>
      </c>
      <c r="G665" s="589">
        <f t="shared" si="39"/>
        <v>1.8160255939978962</v>
      </c>
      <c r="H665" s="589">
        <f t="shared" si="39"/>
        <v>1.1916295668501258</v>
      </c>
      <c r="I665" s="589">
        <f t="shared" si="39"/>
        <v>10.300719901569403</v>
      </c>
      <c r="J665" s="589">
        <f t="shared" si="39"/>
        <v>1.1588311877953534</v>
      </c>
      <c r="K665" s="590">
        <f t="shared" si="39"/>
        <v>0.89871993460169985</v>
      </c>
      <c r="L665" s="571">
        <f t="shared" si="37"/>
        <v>0</v>
      </c>
      <c r="M665" s="571">
        <v>0</v>
      </c>
      <c r="N665" s="571">
        <v>0</v>
      </c>
      <c r="O665" s="582">
        <v>0</v>
      </c>
      <c r="P665" s="582">
        <v>0</v>
      </c>
      <c r="Q665" s="574">
        <v>0</v>
      </c>
    </row>
    <row r="666" spans="1:17" x14ac:dyDescent="0.25">
      <c r="A666" s="575">
        <f t="shared" si="38"/>
        <v>64344</v>
      </c>
      <c r="B666" s="83" t="str">
        <f t="shared" si="40"/>
        <v>Munson</v>
      </c>
      <c r="C666" s="591">
        <f t="shared" si="40"/>
        <v>10</v>
      </c>
      <c r="D666" s="592">
        <f t="shared" si="39"/>
        <v>1.8459421182448794</v>
      </c>
      <c r="E666" s="592">
        <f t="shared" si="39"/>
        <v>19.878479430242287</v>
      </c>
      <c r="F666" s="592">
        <f t="shared" si="39"/>
        <v>1.9878479430242286</v>
      </c>
      <c r="G666" s="592">
        <f t="shared" si="39"/>
        <v>1.8459421182448794</v>
      </c>
      <c r="H666" s="592">
        <f t="shared" si="39"/>
        <v>1.2112600461454333</v>
      </c>
      <c r="I666" s="592">
        <f t="shared" si="39"/>
        <v>10.470409579240808</v>
      </c>
      <c r="J666" s="592">
        <f t="shared" si="39"/>
        <v>1.1779212826291592</v>
      </c>
      <c r="K666" s="484">
        <f t="shared" si="39"/>
        <v>0.91353467996177429</v>
      </c>
      <c r="L666" s="563">
        <f t="shared" si="37"/>
        <v>0</v>
      </c>
      <c r="M666" s="563">
        <v>0</v>
      </c>
      <c r="N666" s="563">
        <v>0</v>
      </c>
      <c r="O666" s="584">
        <v>0</v>
      </c>
      <c r="P666" s="584">
        <v>0</v>
      </c>
      <c r="Q666" s="566">
        <v>0</v>
      </c>
    </row>
    <row r="667" spans="1:17" x14ac:dyDescent="0.25">
      <c r="A667" s="567">
        <f t="shared" si="38"/>
        <v>64375</v>
      </c>
      <c r="B667" s="577" t="str">
        <f t="shared" si="40"/>
        <v>Munson</v>
      </c>
      <c r="C667" s="588">
        <f t="shared" si="40"/>
        <v>10</v>
      </c>
      <c r="D667" s="589">
        <f t="shared" si="39"/>
        <v>1.8763514760873683</v>
      </c>
      <c r="E667" s="589">
        <f t="shared" si="39"/>
        <v>20.205950041807331</v>
      </c>
      <c r="F667" s="589">
        <f t="shared" si="39"/>
        <v>2.0205950041807328</v>
      </c>
      <c r="G667" s="589">
        <f t="shared" si="39"/>
        <v>1.8763514760873683</v>
      </c>
      <c r="H667" s="589">
        <f t="shared" si="39"/>
        <v>1.2312139109357669</v>
      </c>
      <c r="I667" s="589">
        <f t="shared" si="39"/>
        <v>10.642894652475182</v>
      </c>
      <c r="J667" s="589">
        <f t="shared" si="39"/>
        <v>1.1973258596106684</v>
      </c>
      <c r="K667" s="590">
        <f t="shared" si="39"/>
        <v>0.92859363563880482</v>
      </c>
      <c r="L667" s="571">
        <f t="shared" si="37"/>
        <v>0</v>
      </c>
      <c r="M667" s="571">
        <v>0</v>
      </c>
      <c r="N667" s="571">
        <v>0</v>
      </c>
      <c r="O667" s="582">
        <v>0</v>
      </c>
      <c r="P667" s="582">
        <v>0</v>
      </c>
      <c r="Q667" s="574">
        <v>0</v>
      </c>
    </row>
    <row r="668" spans="1:17" x14ac:dyDescent="0.25">
      <c r="A668" s="575">
        <f t="shared" si="38"/>
        <v>64405</v>
      </c>
      <c r="B668" s="83" t="str">
        <f t="shared" si="40"/>
        <v>Munson</v>
      </c>
      <c r="C668" s="591">
        <f t="shared" si="40"/>
        <v>10</v>
      </c>
      <c r="D668" s="592">
        <f t="shared" si="39"/>
        <v>1.9072617862810997</v>
      </c>
      <c r="E668" s="592">
        <f t="shared" si="39"/>
        <v>20.538815281357632</v>
      </c>
      <c r="F668" s="592">
        <f t="shared" si="39"/>
        <v>2.0538815281357627</v>
      </c>
      <c r="G668" s="592">
        <f t="shared" si="39"/>
        <v>1.9072617862810997</v>
      </c>
      <c r="H668" s="592">
        <f t="shared" si="39"/>
        <v>1.2514964885581121</v>
      </c>
      <c r="I668" s="592">
        <f t="shared" si="39"/>
        <v>10.818221171429849</v>
      </c>
      <c r="J668" s="592">
        <f t="shared" si="39"/>
        <v>1.2170500993857651</v>
      </c>
      <c r="K668" s="484">
        <f t="shared" si="39"/>
        <v>0.94390082726249069</v>
      </c>
      <c r="L668" s="563">
        <f t="shared" si="37"/>
        <v>0</v>
      </c>
      <c r="M668" s="563">
        <v>0</v>
      </c>
      <c r="N668" s="563">
        <v>0</v>
      </c>
      <c r="O668" s="584">
        <v>0</v>
      </c>
      <c r="P668" s="584">
        <v>0</v>
      </c>
      <c r="Q668" s="566">
        <v>0</v>
      </c>
    </row>
    <row r="669" spans="1:17" x14ac:dyDescent="0.25">
      <c r="A669" s="567">
        <f t="shared" si="38"/>
        <v>64436</v>
      </c>
      <c r="B669" s="577" t="str">
        <f t="shared" si="40"/>
        <v>Munson</v>
      </c>
      <c r="C669" s="588">
        <f t="shared" si="40"/>
        <v>10</v>
      </c>
      <c r="D669" s="589">
        <f t="shared" ref="D669:K684" si="41">+D668/D667*D668</f>
        <v>1.9386813013271464</v>
      </c>
      <c r="E669" s="589">
        <f t="shared" si="41"/>
        <v>20.877164017970514</v>
      </c>
      <c r="F669" s="589">
        <f t="shared" si="41"/>
        <v>2.0877164017970506</v>
      </c>
      <c r="G669" s="589">
        <f t="shared" si="41"/>
        <v>1.9386813013271464</v>
      </c>
      <c r="H669" s="589">
        <f t="shared" si="41"/>
        <v>1.2721131941100985</v>
      </c>
      <c r="I669" s="589">
        <f t="shared" si="41"/>
        <v>10.996435944872839</v>
      </c>
      <c r="J669" s="589">
        <f t="shared" si="41"/>
        <v>1.2370992679441022</v>
      </c>
      <c r="K669" s="590">
        <f t="shared" si="41"/>
        <v>0.95946034682211268</v>
      </c>
      <c r="L669" s="571">
        <f t="shared" si="37"/>
        <v>0</v>
      </c>
      <c r="M669" s="571">
        <v>0</v>
      </c>
      <c r="N669" s="571">
        <v>0</v>
      </c>
      <c r="O669" s="582">
        <v>0</v>
      </c>
      <c r="P669" s="582">
        <v>0</v>
      </c>
      <c r="Q669" s="574">
        <v>0</v>
      </c>
    </row>
    <row r="670" spans="1:17" x14ac:dyDescent="0.25">
      <c r="A670" s="575">
        <f t="shared" si="38"/>
        <v>64466</v>
      </c>
      <c r="B670" s="83" t="str">
        <f t="shared" ref="B670:C685" si="42">+B669</f>
        <v>Munson</v>
      </c>
      <c r="C670" s="591">
        <f t="shared" si="42"/>
        <v>10</v>
      </c>
      <c r="D670" s="592">
        <f t="shared" si="41"/>
        <v>1.9706184096751875</v>
      </c>
      <c r="E670" s="592">
        <f t="shared" si="41"/>
        <v>21.221086584719131</v>
      </c>
      <c r="F670" s="592">
        <f t="shared" si="41"/>
        <v>2.122108658471912</v>
      </c>
      <c r="G670" s="592">
        <f t="shared" si="41"/>
        <v>1.9706184096751875</v>
      </c>
      <c r="H670" s="592">
        <f t="shared" si="41"/>
        <v>1.2930695318957375</v>
      </c>
      <c r="I670" s="592">
        <f t="shared" si="41"/>
        <v>11.177586552679914</v>
      </c>
      <c r="J670" s="592">
        <f t="shared" si="41"/>
        <v>1.2574787180250186</v>
      </c>
      <c r="K670" s="484">
        <f t="shared" si="41"/>
        <v>0.97527635376042299</v>
      </c>
      <c r="L670" s="563">
        <f t="shared" si="37"/>
        <v>0</v>
      </c>
      <c r="M670" s="563">
        <v>0</v>
      </c>
      <c r="N670" s="563">
        <v>0</v>
      </c>
      <c r="O670" s="584">
        <v>0</v>
      </c>
      <c r="P670" s="584">
        <v>0</v>
      </c>
      <c r="Q670" s="566">
        <v>0</v>
      </c>
    </row>
    <row r="671" spans="1:17" x14ac:dyDescent="0.25">
      <c r="A671" s="567">
        <f t="shared" si="38"/>
        <v>64497</v>
      </c>
      <c r="B671" s="577" t="str">
        <f t="shared" si="42"/>
        <v>Munson</v>
      </c>
      <c r="C671" s="588">
        <f t="shared" si="42"/>
        <v>10</v>
      </c>
      <c r="D671" s="589">
        <f t="shared" si="41"/>
        <v>2.0030816379630743</v>
      </c>
      <c r="E671" s="589">
        <f t="shared" si="41"/>
        <v>21.570674802789792</v>
      </c>
      <c r="F671" s="589">
        <f t="shared" si="41"/>
        <v>2.1570674802789775</v>
      </c>
      <c r="G671" s="589">
        <f t="shared" si="41"/>
        <v>2.0030816379630743</v>
      </c>
      <c r="H671" s="589">
        <f t="shared" si="41"/>
        <v>1.314371096894976</v>
      </c>
      <c r="I671" s="589">
        <f t="shared" si="41"/>
        <v>11.361721358537464</v>
      </c>
      <c r="J671" s="589">
        <f t="shared" si="41"/>
        <v>1.2781938905466175</v>
      </c>
      <c r="K671" s="590">
        <f t="shared" si="41"/>
        <v>0.99135307608556633</v>
      </c>
      <c r="L671" s="571">
        <f t="shared" si="37"/>
        <v>0</v>
      </c>
      <c r="M671" s="571">
        <v>0</v>
      </c>
      <c r="N671" s="571">
        <v>0</v>
      </c>
      <c r="O671" s="582">
        <v>0</v>
      </c>
      <c r="P671" s="582">
        <v>0</v>
      </c>
      <c r="Q671" s="574">
        <v>0</v>
      </c>
    </row>
    <row r="672" spans="1:17" x14ac:dyDescent="0.25">
      <c r="A672" s="575">
        <f t="shared" si="38"/>
        <v>64528</v>
      </c>
      <c r="B672" s="83" t="str">
        <f t="shared" si="42"/>
        <v>Munson</v>
      </c>
      <c r="C672" s="591">
        <f t="shared" si="42"/>
        <v>10</v>
      </c>
      <c r="D672" s="592">
        <f t="shared" si="41"/>
        <v>2.0360796532932914</v>
      </c>
      <c r="E672" s="592">
        <f t="shared" si="41"/>
        <v>21.926022005996579</v>
      </c>
      <c r="F672" s="592">
        <f t="shared" si="41"/>
        <v>2.1926022005996559</v>
      </c>
      <c r="G672" s="592">
        <f t="shared" si="41"/>
        <v>2.0360796532932914</v>
      </c>
      <c r="H672" s="592">
        <f t="shared" si="41"/>
        <v>1.3360235762574595</v>
      </c>
      <c r="I672" s="592">
        <f t="shared" si="41"/>
        <v>11.548889522854678</v>
      </c>
      <c r="J672" s="592">
        <f t="shared" si="41"/>
        <v>1.2992503160583853</v>
      </c>
      <c r="K672" s="484">
        <f t="shared" si="41"/>
        <v>1.0076948115013309</v>
      </c>
      <c r="L672" s="563">
        <f t="shared" si="37"/>
        <v>0</v>
      </c>
      <c r="M672" s="563">
        <v>0</v>
      </c>
      <c r="N672" s="563">
        <v>0</v>
      </c>
      <c r="O672" s="584">
        <v>0</v>
      </c>
      <c r="P672" s="584">
        <v>0</v>
      </c>
      <c r="Q672" s="566">
        <v>0</v>
      </c>
    </row>
    <row r="673" spans="1:17" x14ac:dyDescent="0.25">
      <c r="A673" s="567">
        <f t="shared" si="38"/>
        <v>64558</v>
      </c>
      <c r="B673" s="577" t="str">
        <f t="shared" si="42"/>
        <v>Munson</v>
      </c>
      <c r="C673" s="588">
        <f t="shared" si="42"/>
        <v>10</v>
      </c>
      <c r="D673" s="589">
        <f t="shared" si="41"/>
        <v>2.0696212655469171</v>
      </c>
      <c r="E673" s="589">
        <f t="shared" si="41"/>
        <v>22.287223065699806</v>
      </c>
      <c r="F673" s="589">
        <f t="shared" si="41"/>
        <v>2.2287223065699782</v>
      </c>
      <c r="G673" s="589">
        <f t="shared" si="41"/>
        <v>2.0696212655469171</v>
      </c>
      <c r="H673" s="589">
        <f t="shared" si="41"/>
        <v>1.3580327508209029</v>
      </c>
      <c r="I673" s="589">
        <f t="shared" si="41"/>
        <v>11.739141015888411</v>
      </c>
      <c r="J673" s="589">
        <f t="shared" si="41"/>
        <v>1.3206536162177411</v>
      </c>
      <c r="K673" s="590">
        <f t="shared" si="41"/>
        <v>1.0243059285560301</v>
      </c>
      <c r="L673" s="571">
        <f t="shared" si="37"/>
        <v>0</v>
      </c>
      <c r="M673" s="571">
        <v>0</v>
      </c>
      <c r="N673" s="571">
        <v>0</v>
      </c>
      <c r="O673" s="582">
        <v>0</v>
      </c>
      <c r="P673" s="582">
        <v>0</v>
      </c>
      <c r="Q673" s="574">
        <v>0</v>
      </c>
    </row>
    <row r="674" spans="1:17" x14ac:dyDescent="0.25">
      <c r="A674" s="575">
        <f t="shared" si="38"/>
        <v>64589</v>
      </c>
      <c r="B674" s="83" t="str">
        <f t="shared" si="42"/>
        <v>Munson</v>
      </c>
      <c r="C674" s="591">
        <f t="shared" si="42"/>
        <v>10</v>
      </c>
      <c r="D674" s="592">
        <f t="shared" si="41"/>
        <v>2.1037154297357055</v>
      </c>
      <c r="E674" s="592">
        <f t="shared" si="41"/>
        <v>22.654374416134978</v>
      </c>
      <c r="F674" s="592">
        <f t="shared" si="41"/>
        <v>2.265437441613495</v>
      </c>
      <c r="G674" s="592">
        <f t="shared" si="41"/>
        <v>2.1037154297357055</v>
      </c>
      <c r="H674" s="592">
        <f t="shared" si="41"/>
        <v>1.380404496654474</v>
      </c>
      <c r="I674" s="592">
        <f t="shared" si="41"/>
        <v>11.932526631084274</v>
      </c>
      <c r="J674" s="592">
        <f t="shared" si="41"/>
        <v>1.3424095052909109</v>
      </c>
      <c r="K674" s="484">
        <f t="shared" si="41"/>
        <v>1.0411908678103234</v>
      </c>
      <c r="L674" s="563">
        <f t="shared" si="37"/>
        <v>0</v>
      </c>
      <c r="M674" s="563">
        <v>0</v>
      </c>
      <c r="N674" s="563">
        <v>0</v>
      </c>
      <c r="O674" s="584">
        <v>0</v>
      </c>
      <c r="P674" s="584">
        <v>0</v>
      </c>
      <c r="Q674" s="566">
        <v>0</v>
      </c>
    </row>
    <row r="675" spans="1:17" x14ac:dyDescent="0.25">
      <c r="A675" s="567">
        <f t="shared" si="38"/>
        <v>64619</v>
      </c>
      <c r="B675" s="577" t="str">
        <f t="shared" si="42"/>
        <v>Munson</v>
      </c>
      <c r="C675" s="588">
        <f t="shared" si="42"/>
        <v>10</v>
      </c>
      <c r="D675" s="589">
        <f t="shared" si="41"/>
        <v>2.138371248392914</v>
      </c>
      <c r="E675" s="589">
        <f t="shared" si="41"/>
        <v>23.027574080159017</v>
      </c>
      <c r="F675" s="589">
        <f t="shared" si="41"/>
        <v>2.3027574080158986</v>
      </c>
      <c r="G675" s="589">
        <f t="shared" si="41"/>
        <v>2.138371248392914</v>
      </c>
      <c r="H675" s="589">
        <f t="shared" si="41"/>
        <v>1.4031447866276023</v>
      </c>
      <c r="I675" s="589">
        <f t="shared" si="41"/>
        <v>12.129097998637491</v>
      </c>
      <c r="J675" s="589">
        <f t="shared" si="41"/>
        <v>1.3645237916785253</v>
      </c>
      <c r="K675" s="590">
        <f t="shared" si="41"/>
        <v>1.0583541430242875</v>
      </c>
      <c r="L675" s="571">
        <f t="shared" si="37"/>
        <v>0</v>
      </c>
      <c r="M675" s="571">
        <v>0</v>
      </c>
      <c r="N675" s="571">
        <v>0</v>
      </c>
      <c r="O675" s="582">
        <v>0</v>
      </c>
      <c r="P675" s="582">
        <v>0</v>
      </c>
      <c r="Q675" s="574">
        <v>0</v>
      </c>
    </row>
    <row r="676" spans="1:17" x14ac:dyDescent="0.25">
      <c r="A676" s="575">
        <f t="shared" si="38"/>
        <v>64650</v>
      </c>
      <c r="B676" s="83" t="str">
        <f t="shared" si="42"/>
        <v>Munson</v>
      </c>
      <c r="C676" s="591">
        <f t="shared" si="42"/>
        <v>10</v>
      </c>
      <c r="D676" s="592">
        <f t="shared" si="41"/>
        <v>2.1735979740035183</v>
      </c>
      <c r="E676" s="592">
        <f t="shared" si="41"/>
        <v>23.406921695420611</v>
      </c>
      <c r="F676" s="592">
        <f t="shared" si="41"/>
        <v>2.3406921695420571</v>
      </c>
      <c r="G676" s="592">
        <f t="shared" si="41"/>
        <v>2.1735979740035183</v>
      </c>
      <c r="H676" s="592">
        <f t="shared" si="41"/>
        <v>1.4262596920046324</v>
      </c>
      <c r="I676" s="592">
        <f t="shared" si="41"/>
        <v>12.32890759927716</v>
      </c>
      <c r="J676" s="592">
        <f t="shared" si="41"/>
        <v>1.3870023794663502</v>
      </c>
      <c r="K676" s="484">
        <f t="shared" si="41"/>
        <v>1.0758003423640556</v>
      </c>
      <c r="L676" s="563">
        <f t="shared" si="37"/>
        <v>0</v>
      </c>
      <c r="M676" s="563">
        <v>0</v>
      </c>
      <c r="N676" s="563">
        <v>0</v>
      </c>
      <c r="O676" s="584">
        <v>0</v>
      </c>
      <c r="P676" s="584">
        <v>0</v>
      </c>
      <c r="Q676" s="566">
        <v>0</v>
      </c>
    </row>
    <row r="677" spans="1:17" x14ac:dyDescent="0.25">
      <c r="A677" s="567">
        <f t="shared" si="38"/>
        <v>64681</v>
      </c>
      <c r="B677" s="577" t="str">
        <f t="shared" si="42"/>
        <v>Munson</v>
      </c>
      <c r="C677" s="588">
        <f t="shared" si="42"/>
        <v>10</v>
      </c>
      <c r="D677" s="589">
        <f t="shared" si="41"/>
        <v>2.209405011474459</v>
      </c>
      <c r="E677" s="589">
        <f t="shared" si="41"/>
        <v>23.79251854096168</v>
      </c>
      <c r="F677" s="589">
        <f t="shared" si="41"/>
        <v>2.3792518540961636</v>
      </c>
      <c r="G677" s="589">
        <f t="shared" si="41"/>
        <v>2.209405011474459</v>
      </c>
      <c r="H677" s="589">
        <f t="shared" si="41"/>
        <v>1.449755384065746</v>
      </c>
      <c r="I677" s="589">
        <f t="shared" si="41"/>
        <v>12.532008778277584</v>
      </c>
      <c r="J677" s="589">
        <f t="shared" si="41"/>
        <v>1.4098512700015633</v>
      </c>
      <c r="K677" s="590">
        <f t="shared" si="41"/>
        <v>1.093534129628347</v>
      </c>
      <c r="L677" s="571">
        <f t="shared" si="37"/>
        <v>0</v>
      </c>
      <c r="M677" s="571">
        <v>0</v>
      </c>
      <c r="N677" s="571">
        <v>0</v>
      </c>
      <c r="O677" s="582">
        <v>0</v>
      </c>
      <c r="P677" s="582">
        <v>0</v>
      </c>
      <c r="Q677" s="574">
        <v>0</v>
      </c>
    </row>
    <row r="678" spans="1:17" x14ac:dyDescent="0.25">
      <c r="A678" s="575">
        <f t="shared" si="38"/>
        <v>64709</v>
      </c>
      <c r="B678" s="83" t="str">
        <f t="shared" si="42"/>
        <v>Munson</v>
      </c>
      <c r="C678" s="591">
        <f t="shared" si="42"/>
        <v>10</v>
      </c>
      <c r="D678" s="592">
        <f t="shared" si="41"/>
        <v>2.2458019206455853</v>
      </c>
      <c r="E678" s="592">
        <f t="shared" si="41"/>
        <v>24.184467564257091</v>
      </c>
      <c r="F678" s="592">
        <f t="shared" si="41"/>
        <v>2.4184467564257042</v>
      </c>
      <c r="G678" s="592">
        <f t="shared" si="41"/>
        <v>2.2458019206455853</v>
      </c>
      <c r="H678" s="592">
        <f t="shared" si="41"/>
        <v>1.4736381357545876</v>
      </c>
      <c r="I678" s="592">
        <f t="shared" si="41"/>
        <v>12.73845575970042</v>
      </c>
      <c r="J678" s="592">
        <f t="shared" si="41"/>
        <v>1.4330765634949969</v>
      </c>
      <c r="K678" s="484">
        <f t="shared" si="41"/>
        <v>1.1115602454952154</v>
      </c>
      <c r="L678" s="563">
        <f t="shared" si="37"/>
        <v>0</v>
      </c>
      <c r="M678" s="563">
        <v>0</v>
      </c>
      <c r="N678" s="563">
        <v>0</v>
      </c>
      <c r="O678" s="584">
        <v>0</v>
      </c>
      <c r="P678" s="584">
        <v>0</v>
      </c>
      <c r="Q678" s="566">
        <v>0</v>
      </c>
    </row>
    <row r="679" spans="1:17" x14ac:dyDescent="0.25">
      <c r="A679" s="567">
        <f t="shared" si="38"/>
        <v>64740</v>
      </c>
      <c r="B679" s="577" t="str">
        <f t="shared" si="42"/>
        <v>Munson</v>
      </c>
      <c r="C679" s="588">
        <f t="shared" si="42"/>
        <v>10</v>
      </c>
      <c r="D679" s="589">
        <f t="shared" si="41"/>
        <v>2.2827984188419608</v>
      </c>
      <c r="E679" s="589">
        <f t="shared" si="41"/>
        <v>24.582873408699776</v>
      </c>
      <c r="F679" s="589">
        <f t="shared" si="41"/>
        <v>2.4582873408699721</v>
      </c>
      <c r="G679" s="589">
        <f t="shared" si="41"/>
        <v>2.2827984188419608</v>
      </c>
      <c r="H679" s="589">
        <f t="shared" si="41"/>
        <v>1.4979143233530314</v>
      </c>
      <c r="I679" s="589">
        <f t="shared" si="41"/>
        <v>12.948303660871451</v>
      </c>
      <c r="J679" s="589">
        <f t="shared" si="41"/>
        <v>1.4566844606497766</v>
      </c>
      <c r="K679" s="590">
        <f t="shared" si="41"/>
        <v>1.1298835087893488</v>
      </c>
      <c r="L679" s="571">
        <f t="shared" si="37"/>
        <v>0</v>
      </c>
      <c r="M679" s="571">
        <v>0</v>
      </c>
      <c r="N679" s="571">
        <v>0</v>
      </c>
      <c r="O679" s="582">
        <v>0</v>
      </c>
      <c r="P679" s="582">
        <v>0</v>
      </c>
      <c r="Q679" s="574">
        <v>0</v>
      </c>
    </row>
    <row r="680" spans="1:17" x14ac:dyDescent="0.25">
      <c r="A680" s="575">
        <f t="shared" si="38"/>
        <v>64770</v>
      </c>
      <c r="B680" s="83" t="str">
        <f t="shared" si="42"/>
        <v>Munson</v>
      </c>
      <c r="C680" s="591">
        <f t="shared" si="42"/>
        <v>10</v>
      </c>
      <c r="D680" s="592">
        <f t="shared" si="41"/>
        <v>2.3204043834682166</v>
      </c>
      <c r="E680" s="592">
        <f t="shared" si="41"/>
        <v>24.987842441538664</v>
      </c>
      <c r="F680" s="592">
        <f t="shared" si="41"/>
        <v>2.4987842441538604</v>
      </c>
      <c r="G680" s="592">
        <f t="shared" si="41"/>
        <v>2.3204043834682166</v>
      </c>
      <c r="H680" s="592">
        <f t="shared" si="41"/>
        <v>1.5225904281835392</v>
      </c>
      <c r="I680" s="592">
        <f t="shared" si="41"/>
        <v>13.161608507095838</v>
      </c>
      <c r="J680" s="592">
        <f t="shared" si="41"/>
        <v>1.4806812643167888</v>
      </c>
      <c r="K680" s="484">
        <f t="shared" si="41"/>
        <v>1.1485088177702607</v>
      </c>
      <c r="L680" s="563">
        <f t="shared" si="37"/>
        <v>0</v>
      </c>
      <c r="M680" s="563">
        <v>0</v>
      </c>
      <c r="N680" s="563">
        <v>0</v>
      </c>
      <c r="O680" s="584">
        <v>0</v>
      </c>
      <c r="P680" s="584">
        <v>0</v>
      </c>
      <c r="Q680" s="566">
        <v>0</v>
      </c>
    </row>
    <row r="681" spans="1:17" x14ac:dyDescent="0.25">
      <c r="A681" s="567">
        <f t="shared" si="38"/>
        <v>64801</v>
      </c>
      <c r="B681" s="577" t="str">
        <f t="shared" si="42"/>
        <v>Munson</v>
      </c>
      <c r="C681" s="588">
        <f t="shared" si="42"/>
        <v>10</v>
      </c>
      <c r="D681" s="589">
        <f t="shared" si="41"/>
        <v>2.3586298546456419</v>
      </c>
      <c r="E681" s="589">
        <f t="shared" si="41"/>
        <v>25.399482782276834</v>
      </c>
      <c r="F681" s="589">
        <f t="shared" si="41"/>
        <v>2.5399482782276768</v>
      </c>
      <c r="G681" s="589">
        <f t="shared" si="41"/>
        <v>2.3586298546456419</v>
      </c>
      <c r="H681" s="589">
        <f t="shared" si="41"/>
        <v>1.5476730383395607</v>
      </c>
      <c r="I681" s="589">
        <f t="shared" si="41"/>
        <v>13.378427246615786</v>
      </c>
      <c r="J681" s="589">
        <f t="shared" si="41"/>
        <v>1.5050733811774188</v>
      </c>
      <c r="K681" s="590">
        <f t="shared" si="41"/>
        <v>1.1674411514417145</v>
      </c>
      <c r="L681" s="571">
        <f t="shared" si="37"/>
        <v>0</v>
      </c>
      <c r="M681" s="571">
        <v>0</v>
      </c>
      <c r="N681" s="571">
        <v>0</v>
      </c>
      <c r="O681" s="582">
        <v>0</v>
      </c>
      <c r="P681" s="582">
        <v>0</v>
      </c>
      <c r="Q681" s="574">
        <v>0</v>
      </c>
    </row>
    <row r="682" spans="1:17" x14ac:dyDescent="0.25">
      <c r="A682" s="575">
        <f t="shared" si="38"/>
        <v>64831</v>
      </c>
      <c r="B682" s="83" t="str">
        <f t="shared" si="42"/>
        <v>Munson</v>
      </c>
      <c r="C682" s="591">
        <f t="shared" si="42"/>
        <v>10</v>
      </c>
      <c r="D682" s="592">
        <f t="shared" si="41"/>
        <v>2.3974850378927157</v>
      </c>
      <c r="E682" s="592">
        <f t="shared" si="41"/>
        <v>25.817904331537488</v>
      </c>
      <c r="F682" s="592">
        <f t="shared" si="41"/>
        <v>2.5817904331537416</v>
      </c>
      <c r="G682" s="592">
        <f t="shared" si="41"/>
        <v>2.3974850378927157</v>
      </c>
      <c r="H682" s="592">
        <f t="shared" si="41"/>
        <v>1.5731688504444408</v>
      </c>
      <c r="I682" s="592">
        <f t="shared" si="41"/>
        <v>13.598817765814612</v>
      </c>
      <c r="J682" s="592">
        <f t="shared" si="41"/>
        <v>1.5298673234540119</v>
      </c>
      <c r="K682" s="484">
        <f t="shared" si="41"/>
        <v>1.1866855708827344</v>
      </c>
      <c r="L682" s="563">
        <f t="shared" si="37"/>
        <v>0</v>
      </c>
      <c r="M682" s="563">
        <v>0</v>
      </c>
      <c r="N682" s="563">
        <v>0</v>
      </c>
      <c r="O682" s="584">
        <v>0</v>
      </c>
      <c r="P682" s="584">
        <v>0</v>
      </c>
      <c r="Q682" s="566">
        <v>0</v>
      </c>
    </row>
    <row r="683" spans="1:17" x14ac:dyDescent="0.25">
      <c r="A683" s="567">
        <f t="shared" si="38"/>
        <v>64862</v>
      </c>
      <c r="B683" s="577" t="str">
        <f t="shared" si="42"/>
        <v>Munson</v>
      </c>
      <c r="C683" s="588">
        <f t="shared" si="42"/>
        <v>10</v>
      </c>
      <c r="D683" s="589">
        <f t="shared" si="41"/>
        <v>2.4369803068498004</v>
      </c>
      <c r="E683" s="589">
        <f t="shared" si="41"/>
        <v>26.243218800405458</v>
      </c>
      <c r="F683" s="589">
        <f t="shared" si="41"/>
        <v>2.6243218800405379</v>
      </c>
      <c r="G683" s="589">
        <f t="shared" si="41"/>
        <v>2.4369803068498004</v>
      </c>
      <c r="H683" s="589">
        <f t="shared" si="41"/>
        <v>1.5990846714393026</v>
      </c>
      <c r="I683" s="589">
        <f t="shared" si="41"/>
        <v>13.822838904671293</v>
      </c>
      <c r="J683" s="589">
        <f t="shared" si="41"/>
        <v>1.5550697106485092</v>
      </c>
      <c r="K683" s="590">
        <f t="shared" si="41"/>
        <v>1.2062472206005563</v>
      </c>
      <c r="L683" s="571">
        <f t="shared" si="37"/>
        <v>0</v>
      </c>
      <c r="M683" s="571">
        <v>0</v>
      </c>
      <c r="N683" s="571">
        <v>0</v>
      </c>
      <c r="O683" s="582">
        <v>0</v>
      </c>
      <c r="P683" s="582">
        <v>0</v>
      </c>
      <c r="Q683" s="574">
        <v>0</v>
      </c>
    </row>
    <row r="684" spans="1:17" x14ac:dyDescent="0.25">
      <c r="A684" s="575">
        <f t="shared" si="38"/>
        <v>64893</v>
      </c>
      <c r="B684" s="83" t="str">
        <f t="shared" si="42"/>
        <v>Munson</v>
      </c>
      <c r="C684" s="591">
        <f t="shared" si="42"/>
        <v>10</v>
      </c>
      <c r="D684" s="592">
        <f t="shared" si="41"/>
        <v>2.4771262060487174</v>
      </c>
      <c r="E684" s="592">
        <f t="shared" si="41"/>
        <v>26.675539740252077</v>
      </c>
      <c r="F684" s="592">
        <f t="shared" si="41"/>
        <v>2.667553974025199</v>
      </c>
      <c r="G684" s="592">
        <f t="shared" si="41"/>
        <v>2.4771262060487174</v>
      </c>
      <c r="H684" s="592">
        <f t="shared" si="41"/>
        <v>1.6254274204003822</v>
      </c>
      <c r="I684" s="592">
        <f t="shared" si="41"/>
        <v>14.050550472469585</v>
      </c>
      <c r="J684" s="592">
        <f t="shared" si="41"/>
        <v>1.5806872713097273</v>
      </c>
      <c r="K684" s="484">
        <f t="shared" si="41"/>
        <v>1.2261313299058814</v>
      </c>
      <c r="L684" s="563">
        <f t="shared" si="37"/>
        <v>0</v>
      </c>
      <c r="M684" s="563">
        <v>0</v>
      </c>
      <c r="N684" s="563">
        <v>0</v>
      </c>
      <c r="O684" s="584">
        <v>0</v>
      </c>
      <c r="P684" s="584">
        <v>0</v>
      </c>
      <c r="Q684" s="566">
        <v>0</v>
      </c>
    </row>
    <row r="685" spans="1:17" x14ac:dyDescent="0.25">
      <c r="A685" s="567">
        <f t="shared" si="38"/>
        <v>64923</v>
      </c>
      <c r="B685" s="577" t="str">
        <f t="shared" si="42"/>
        <v>Munson</v>
      </c>
      <c r="C685" s="588">
        <f t="shared" si="42"/>
        <v>10</v>
      </c>
      <c r="D685" s="589">
        <f t="shared" ref="D685:K700" si="43">+D684/D683*D684</f>
        <v>2.5179334537279479</v>
      </c>
      <c r="E685" s="589">
        <f t="shared" si="43"/>
        <v>27.114982573051361</v>
      </c>
      <c r="F685" s="589">
        <f t="shared" si="43"/>
        <v>2.7114982573051267</v>
      </c>
      <c r="G685" s="589">
        <f t="shared" si="43"/>
        <v>2.5179334537279479</v>
      </c>
      <c r="H685" s="589">
        <f t="shared" si="43"/>
        <v>1.6522041303863035</v>
      </c>
      <c r="I685" s="589">
        <f t="shared" si="43"/>
        <v>14.28201326376594</v>
      </c>
      <c r="J685" s="589">
        <f t="shared" si="43"/>
        <v>1.60672684482975</v>
      </c>
      <c r="K685" s="590">
        <f t="shared" si="43"/>
        <v>1.2463432143107993</v>
      </c>
      <c r="L685" s="571">
        <f t="shared" si="37"/>
        <v>0</v>
      </c>
      <c r="M685" s="571">
        <v>0</v>
      </c>
      <c r="N685" s="571">
        <v>0</v>
      </c>
      <c r="O685" s="582">
        <v>0</v>
      </c>
      <c r="P685" s="582">
        <v>0</v>
      </c>
      <c r="Q685" s="574">
        <v>0</v>
      </c>
    </row>
    <row r="686" spans="1:17" x14ac:dyDescent="0.25">
      <c r="A686" s="575">
        <f t="shared" si="38"/>
        <v>64954</v>
      </c>
      <c r="B686" s="83" t="str">
        <f t="shared" ref="B686:C701" si="44">+B685</f>
        <v>Munson</v>
      </c>
      <c r="C686" s="591">
        <f t="shared" si="44"/>
        <v>10</v>
      </c>
      <c r="D686" s="592">
        <f t="shared" si="43"/>
        <v>2.5594129446942131</v>
      </c>
      <c r="E686" s="592">
        <f t="shared" si="43"/>
        <v>27.561664622195622</v>
      </c>
      <c r="F686" s="592">
        <f t="shared" si="43"/>
        <v>2.7561664622195519</v>
      </c>
      <c r="G686" s="592">
        <f t="shared" si="43"/>
        <v>2.5594129446942131</v>
      </c>
      <c r="H686" s="592">
        <f t="shared" si="43"/>
        <v>1.6794219503157828</v>
      </c>
      <c r="I686" s="592">
        <f t="shared" si="43"/>
        <v>14.517289074620473</v>
      </c>
      <c r="J686" s="592">
        <f t="shared" si="43"/>
        <v>1.6331953832699135</v>
      </c>
      <c r="K686" s="484">
        <f t="shared" si="43"/>
        <v>1.2668882769497563</v>
      </c>
      <c r="L686" s="563">
        <f t="shared" si="37"/>
        <v>0</v>
      </c>
      <c r="M686" s="563">
        <v>0</v>
      </c>
      <c r="N686" s="563">
        <v>0</v>
      </c>
      <c r="O686" s="584">
        <v>0</v>
      </c>
      <c r="P686" s="584">
        <v>0</v>
      </c>
      <c r="Q686" s="566">
        <v>0</v>
      </c>
    </row>
    <row r="687" spans="1:17" x14ac:dyDescent="0.25">
      <c r="A687" s="567">
        <f t="shared" si="38"/>
        <v>64984</v>
      </c>
      <c r="B687" s="577" t="str">
        <f t="shared" si="44"/>
        <v>Munson</v>
      </c>
      <c r="C687" s="588">
        <f t="shared" si="44"/>
        <v>10</v>
      </c>
      <c r="D687" s="589">
        <f t="shared" si="43"/>
        <v>2.6015757532311921</v>
      </c>
      <c r="E687" s="589">
        <f t="shared" si="43"/>
        <v>28.01570514381871</v>
      </c>
      <c r="F687" s="589">
        <f t="shared" si="43"/>
        <v>2.8015705143818597</v>
      </c>
      <c r="G687" s="589">
        <f t="shared" si="43"/>
        <v>2.6015757532311921</v>
      </c>
      <c r="H687" s="589">
        <f t="shared" si="43"/>
        <v>1.707088146876266</v>
      </c>
      <c r="I687" s="589">
        <f t="shared" si="43"/>
        <v>14.756440719095306</v>
      </c>
      <c r="J687" s="589">
        <f t="shared" si="43"/>
        <v>1.6600999532168714</v>
      </c>
      <c r="K687" s="590">
        <f t="shared" si="43"/>
        <v>1.2877720100239447</v>
      </c>
      <c r="L687" s="571">
        <f t="shared" si="37"/>
        <v>0</v>
      </c>
      <c r="M687" s="571">
        <v>0</v>
      </c>
      <c r="N687" s="571">
        <v>0</v>
      </c>
      <c r="O687" s="582">
        <v>0</v>
      </c>
      <c r="P687" s="582">
        <v>0</v>
      </c>
      <c r="Q687" s="574">
        <v>0</v>
      </c>
    </row>
    <row r="688" spans="1:17" x14ac:dyDescent="0.25">
      <c r="A688" s="575">
        <f t="shared" si="38"/>
        <v>65015</v>
      </c>
      <c r="B688" s="83" t="str">
        <f t="shared" si="44"/>
        <v>Munson</v>
      </c>
      <c r="C688" s="591">
        <f t="shared" si="44"/>
        <v>10</v>
      </c>
      <c r="D688" s="592">
        <f t="shared" si="43"/>
        <v>2.6444331360561582</v>
      </c>
      <c r="E688" s="592">
        <f t="shared" si="43"/>
        <v>28.477225358635284</v>
      </c>
      <c r="F688" s="592">
        <f t="shared" si="43"/>
        <v>2.8477225358635163</v>
      </c>
      <c r="G688" s="592">
        <f t="shared" si="43"/>
        <v>2.6444331360561582</v>
      </c>
      <c r="H688" s="592">
        <f t="shared" si="43"/>
        <v>1.7352101064640095</v>
      </c>
      <c r="I688" s="592">
        <f t="shared" si="43"/>
        <v>14.999532046024695</v>
      </c>
      <c r="J688" s="592">
        <f t="shared" si="43"/>
        <v>1.6874477376692374</v>
      </c>
      <c r="K688" s="484">
        <f t="shared" si="43"/>
        <v>1.3089999962695051</v>
      </c>
      <c r="L688" s="563">
        <f t="shared" si="37"/>
        <v>0</v>
      </c>
      <c r="M688" s="563">
        <v>0</v>
      </c>
      <c r="N688" s="563">
        <v>0</v>
      </c>
      <c r="O688" s="584">
        <v>0</v>
      </c>
      <c r="P688" s="584">
        <v>0</v>
      </c>
      <c r="Q688" s="566">
        <v>0</v>
      </c>
    </row>
    <row r="689" spans="1:17" x14ac:dyDescent="0.25">
      <c r="A689" s="567">
        <f t="shared" si="38"/>
        <v>65046</v>
      </c>
      <c r="B689" s="577" t="str">
        <f t="shared" si="44"/>
        <v>Munson</v>
      </c>
      <c r="C689" s="588">
        <f t="shared" si="44"/>
        <v>10</v>
      </c>
      <c r="D689" s="589">
        <f t="shared" si="43"/>
        <v>2.6879965353253215</v>
      </c>
      <c r="E689" s="589">
        <f t="shared" si="43"/>
        <v>28.946348484304568</v>
      </c>
      <c r="F689" s="589">
        <f t="shared" si="43"/>
        <v>2.8946348484304441</v>
      </c>
      <c r="G689" s="589">
        <f t="shared" si="43"/>
        <v>2.6879965353253215</v>
      </c>
      <c r="H689" s="589">
        <f t="shared" si="43"/>
        <v>1.7637953371561197</v>
      </c>
      <c r="I689" s="589">
        <f t="shared" si="43"/>
        <v>15.246627956061435</v>
      </c>
      <c r="J689" s="589">
        <f t="shared" si="43"/>
        <v>1.7152460379553061</v>
      </c>
      <c r="K689" s="590">
        <f t="shared" si="43"/>
        <v>1.3305779104499285</v>
      </c>
      <c r="L689" s="571">
        <f t="shared" si="37"/>
        <v>0</v>
      </c>
      <c r="M689" s="571">
        <v>0</v>
      </c>
      <c r="N689" s="571">
        <v>0</v>
      </c>
      <c r="O689" s="582">
        <v>0</v>
      </c>
      <c r="P689" s="582">
        <v>0</v>
      </c>
      <c r="Q689" s="574">
        <v>0</v>
      </c>
    </row>
    <row r="690" spans="1:17" x14ac:dyDescent="0.25">
      <c r="A690" s="575">
        <f t="shared" si="38"/>
        <v>65074</v>
      </c>
      <c r="B690" s="83" t="str">
        <f t="shared" si="44"/>
        <v>Munson</v>
      </c>
      <c r="C690" s="591">
        <f t="shared" si="44"/>
        <v>10</v>
      </c>
      <c r="D690" s="592">
        <f t="shared" si="43"/>
        <v>2.7322775816886802</v>
      </c>
      <c r="E690" s="592">
        <f t="shared" si="43"/>
        <v>29.423199768327279</v>
      </c>
      <c r="F690" s="592">
        <f t="shared" si="43"/>
        <v>2.9423199768327142</v>
      </c>
      <c r="G690" s="592">
        <f t="shared" si="43"/>
        <v>2.7322775816886802</v>
      </c>
      <c r="H690" s="592">
        <f t="shared" si="43"/>
        <v>1.79285147071508</v>
      </c>
      <c r="I690" s="592">
        <f t="shared" si="43"/>
        <v>15.497794419004059</v>
      </c>
      <c r="J690" s="592">
        <f t="shared" si="43"/>
        <v>1.7435022756823657</v>
      </c>
      <c r="K690" s="484">
        <f t="shared" si="43"/>
        <v>1.3525115208730596</v>
      </c>
      <c r="L690" s="563">
        <f t="shared" si="37"/>
        <v>0</v>
      </c>
      <c r="M690" s="563">
        <v>0</v>
      </c>
      <c r="N690" s="563">
        <v>0</v>
      </c>
      <c r="O690" s="584">
        <v>0</v>
      </c>
      <c r="P690" s="584">
        <v>0</v>
      </c>
      <c r="Q690" s="566">
        <v>0</v>
      </c>
    </row>
    <row r="691" spans="1:17" x14ac:dyDescent="0.25">
      <c r="A691" s="567">
        <f t="shared" si="38"/>
        <v>65105</v>
      </c>
      <c r="B691" s="577" t="str">
        <f t="shared" si="44"/>
        <v>Munson</v>
      </c>
      <c r="C691" s="588">
        <f t="shared" si="44"/>
        <v>10</v>
      </c>
      <c r="D691" s="589">
        <f t="shared" si="43"/>
        <v>2.7772880973951963</v>
      </c>
      <c r="E691" s="589">
        <f t="shared" si="43"/>
        <v>29.907906521484463</v>
      </c>
      <c r="F691" s="589">
        <f t="shared" si="43"/>
        <v>2.9907906521484318</v>
      </c>
      <c r="G691" s="589">
        <f t="shared" si="43"/>
        <v>2.7772880973951963</v>
      </c>
      <c r="H691" s="589">
        <f t="shared" si="43"/>
        <v>1.8223862646262994</v>
      </c>
      <c r="I691" s="589">
        <f t="shared" si="43"/>
        <v>15.753098491409505</v>
      </c>
      <c r="J691" s="589">
        <f t="shared" si="43"/>
        <v>1.7722239947181244</v>
      </c>
      <c r="K691" s="590">
        <f t="shared" si="43"/>
        <v>1.3748066909331089</v>
      </c>
      <c r="L691" s="571">
        <f t="shared" si="37"/>
        <v>0</v>
      </c>
      <c r="M691" s="571">
        <v>0</v>
      </c>
      <c r="N691" s="571">
        <v>0</v>
      </c>
      <c r="O691" s="582">
        <v>0</v>
      </c>
      <c r="P691" s="582">
        <v>0</v>
      </c>
      <c r="Q691" s="574">
        <v>0</v>
      </c>
    </row>
    <row r="692" spans="1:17" x14ac:dyDescent="0.25">
      <c r="A692" s="575">
        <f t="shared" si="38"/>
        <v>65135</v>
      </c>
      <c r="B692" s="83" t="str">
        <f t="shared" si="44"/>
        <v>Munson</v>
      </c>
      <c r="C692" s="591">
        <f t="shared" si="44"/>
        <v>10</v>
      </c>
      <c r="D692" s="592">
        <f t="shared" si="43"/>
        <v>2.8230400994491265</v>
      </c>
      <c r="E692" s="592">
        <f t="shared" si="43"/>
        <v>30.400598151827204</v>
      </c>
      <c r="F692" s="592">
        <f t="shared" si="43"/>
        <v>3.0400598151827047</v>
      </c>
      <c r="G692" s="592">
        <f t="shared" si="43"/>
        <v>2.8230400994491265</v>
      </c>
      <c r="H692" s="592">
        <f t="shared" si="43"/>
        <v>1.852407604169227</v>
      </c>
      <c r="I692" s="592">
        <f t="shared" si="43"/>
        <v>16.012608334495898</v>
      </c>
      <c r="J692" s="592">
        <f t="shared" si="43"/>
        <v>1.8014188632047756</v>
      </c>
      <c r="K692" s="484">
        <f t="shared" si="43"/>
        <v>1.3974693806780818</v>
      </c>
      <c r="L692" s="563">
        <f t="shared" si="37"/>
        <v>0</v>
      </c>
      <c r="M692" s="563">
        <v>0</v>
      </c>
      <c r="N692" s="563">
        <v>0</v>
      </c>
      <c r="O692" s="584">
        <v>0</v>
      </c>
      <c r="P692" s="584">
        <v>0</v>
      </c>
      <c r="Q692" s="566">
        <v>0</v>
      </c>
    </row>
    <row r="693" spans="1:17" x14ac:dyDescent="0.25">
      <c r="A693" s="567">
        <f t="shared" si="38"/>
        <v>65166</v>
      </c>
      <c r="B693" s="577" t="str">
        <f t="shared" si="44"/>
        <v>Munson</v>
      </c>
      <c r="C693" s="588">
        <f t="shared" si="44"/>
        <v>10</v>
      </c>
      <c r="D693" s="589">
        <f t="shared" si="43"/>
        <v>2.8695458028183451</v>
      </c>
      <c r="E693" s="589">
        <f t="shared" si="43"/>
        <v>30.901406199226262</v>
      </c>
      <c r="F693" s="589">
        <f t="shared" si="43"/>
        <v>3.0901406199226096</v>
      </c>
      <c r="G693" s="589">
        <f t="shared" si="43"/>
        <v>2.8695458028183451</v>
      </c>
      <c r="H693" s="589">
        <f t="shared" si="43"/>
        <v>1.8829235045225856</v>
      </c>
      <c r="I693" s="589">
        <f t="shared" si="43"/>
        <v>16.276393232340279</v>
      </c>
      <c r="J693" s="589">
        <f t="shared" si="43"/>
        <v>1.8310946756062441</v>
      </c>
      <c r="K693" s="590">
        <f t="shared" si="43"/>
        <v>1.4205056484030456</v>
      </c>
      <c r="L693" s="571">
        <f t="shared" si="37"/>
        <v>0</v>
      </c>
      <c r="M693" s="571">
        <v>0</v>
      </c>
      <c r="N693" s="571">
        <v>0</v>
      </c>
      <c r="O693" s="582">
        <v>0</v>
      </c>
      <c r="P693" s="582">
        <v>0</v>
      </c>
      <c r="Q693" s="574">
        <v>0</v>
      </c>
    </row>
    <row r="694" spans="1:17" x14ac:dyDescent="0.25">
      <c r="A694" s="575">
        <f t="shared" si="38"/>
        <v>65196</v>
      </c>
      <c r="B694" s="83" t="str">
        <f t="shared" si="44"/>
        <v>Munson</v>
      </c>
      <c r="C694" s="591">
        <f t="shared" si="44"/>
        <v>10</v>
      </c>
      <c r="D694" s="592">
        <f t="shared" si="43"/>
        <v>2.9168176236955254</v>
      </c>
      <c r="E694" s="592">
        <f t="shared" si="43"/>
        <v>31.410464370490878</v>
      </c>
      <c r="F694" s="592">
        <f t="shared" si="43"/>
        <v>3.1410464370490705</v>
      </c>
      <c r="G694" s="592">
        <f t="shared" si="43"/>
        <v>2.9168176236955254</v>
      </c>
      <c r="H694" s="592">
        <f t="shared" si="43"/>
        <v>1.9139421129042855</v>
      </c>
      <c r="I694" s="592">
        <f t="shared" si="43"/>
        <v>16.544523610376096</v>
      </c>
      <c r="J694" s="592">
        <f t="shared" si="43"/>
        <v>1.8612593547891565</v>
      </c>
      <c r="K694" s="484">
        <f t="shared" si="43"/>
        <v>1.4439216522696618</v>
      </c>
      <c r="L694" s="563">
        <f t="shared" si="37"/>
        <v>0</v>
      </c>
      <c r="M694" s="563">
        <v>0</v>
      </c>
      <c r="N694" s="563">
        <v>0</v>
      </c>
      <c r="O694" s="584">
        <v>0</v>
      </c>
      <c r="P694" s="584">
        <v>0</v>
      </c>
      <c r="Q694" s="566">
        <v>0</v>
      </c>
    </row>
    <row r="695" spans="1:17" x14ac:dyDescent="0.25">
      <c r="A695" s="567">
        <f t="shared" si="38"/>
        <v>65227</v>
      </c>
      <c r="B695" s="577" t="str">
        <f t="shared" si="44"/>
        <v>Munson</v>
      </c>
      <c r="C695" s="588">
        <f t="shared" si="44"/>
        <v>10</v>
      </c>
      <c r="D695" s="589">
        <f t="shared" si="43"/>
        <v>2.9648681828130399</v>
      </c>
      <c r="E695" s="589">
        <f t="shared" si="43"/>
        <v>31.927908575066102</v>
      </c>
      <c r="F695" s="589">
        <f t="shared" si="43"/>
        <v>3.192790857506592</v>
      </c>
      <c r="G695" s="589">
        <f t="shared" si="43"/>
        <v>2.9648681828130399</v>
      </c>
      <c r="H695" s="589">
        <f t="shared" si="43"/>
        <v>1.9454717107465906</v>
      </c>
      <c r="I695" s="589">
        <f t="shared" si="43"/>
        <v>16.817071054195427</v>
      </c>
      <c r="J695" s="589">
        <f t="shared" si="43"/>
        <v>1.8919209541380928</v>
      </c>
      <c r="K695" s="590">
        <f t="shared" si="43"/>
        <v>1.4677236519524144</v>
      </c>
      <c r="L695" s="571">
        <f t="shared" si="37"/>
        <v>0</v>
      </c>
      <c r="M695" s="571">
        <v>0</v>
      </c>
      <c r="N695" s="571">
        <v>0</v>
      </c>
      <c r="O695" s="582">
        <v>0</v>
      </c>
      <c r="P695" s="582">
        <v>0</v>
      </c>
      <c r="Q695" s="574">
        <v>0</v>
      </c>
    </row>
    <row r="696" spans="1:17" x14ac:dyDescent="0.25">
      <c r="A696" s="575">
        <f t="shared" si="38"/>
        <v>65258</v>
      </c>
      <c r="B696" s="83" t="str">
        <f t="shared" si="44"/>
        <v>Munson</v>
      </c>
      <c r="C696" s="591">
        <f t="shared" si="44"/>
        <v>10</v>
      </c>
      <c r="D696" s="592">
        <f t="shared" si="43"/>
        <v>3.0137103088124699</v>
      </c>
      <c r="E696" s="592">
        <f t="shared" si="43"/>
        <v>32.45387696131818</v>
      </c>
      <c r="F696" s="592">
        <f t="shared" si="43"/>
        <v>3.2453876961317989</v>
      </c>
      <c r="G696" s="592">
        <f t="shared" si="43"/>
        <v>3.0137103088124699</v>
      </c>
      <c r="H696" s="592">
        <f t="shared" si="43"/>
        <v>1.9775207159071189</v>
      </c>
      <c r="I696" s="592">
        <f t="shared" si="43"/>
        <v>17.094108328660948</v>
      </c>
      <c r="J696" s="592">
        <f t="shared" si="43"/>
        <v>1.9230876597056847</v>
      </c>
      <c r="K696" s="484">
        <f t="shared" si="43"/>
        <v>1.491918010311974</v>
      </c>
      <c r="L696" s="563">
        <f t="shared" si="37"/>
        <v>0</v>
      </c>
      <c r="M696" s="563">
        <v>0</v>
      </c>
      <c r="N696" s="563">
        <v>0</v>
      </c>
      <c r="O696" s="584">
        <v>0</v>
      </c>
      <c r="P696" s="584">
        <v>0</v>
      </c>
      <c r="Q696" s="566">
        <v>0</v>
      </c>
    </row>
    <row r="697" spans="1:17" x14ac:dyDescent="0.25">
      <c r="A697" s="567">
        <f t="shared" si="38"/>
        <v>65288</v>
      </c>
      <c r="B697" s="577" t="str">
        <f t="shared" si="44"/>
        <v>Munson</v>
      </c>
      <c r="C697" s="588">
        <f t="shared" si="44"/>
        <v>10</v>
      </c>
      <c r="D697" s="589">
        <f t="shared" si="43"/>
        <v>3.0633570416696259</v>
      </c>
      <c r="E697" s="589">
        <f t="shared" si="43"/>
        <v>32.988509953417719</v>
      </c>
      <c r="F697" s="589">
        <f t="shared" si="43"/>
        <v>3.2988509953417515</v>
      </c>
      <c r="G697" s="589">
        <f t="shared" si="43"/>
        <v>3.0633570416696259</v>
      </c>
      <c r="H697" s="589">
        <f t="shared" si="43"/>
        <v>2.0100976849162633</v>
      </c>
      <c r="I697" s="589">
        <f t="shared" si="43"/>
        <v>17.37570939733272</v>
      </c>
      <c r="J697" s="589">
        <f t="shared" si="43"/>
        <v>1.9547677923981321</v>
      </c>
      <c r="K697" s="590">
        <f t="shared" si="43"/>
        <v>1.5165111950961485</v>
      </c>
      <c r="L697" s="571">
        <f t="shared" si="37"/>
        <v>0</v>
      </c>
      <c r="M697" s="571">
        <v>0</v>
      </c>
      <c r="N697" s="571">
        <v>0</v>
      </c>
      <c r="O697" s="582">
        <v>0</v>
      </c>
      <c r="P697" s="582">
        <v>0</v>
      </c>
      <c r="Q697" s="574">
        <v>0</v>
      </c>
    </row>
    <row r="698" spans="1:17" x14ac:dyDescent="0.25">
      <c r="A698" s="575">
        <f t="shared" si="38"/>
        <v>65319</v>
      </c>
      <c r="B698" s="83" t="str">
        <f t="shared" si="44"/>
        <v>Munson</v>
      </c>
      <c r="C698" s="591">
        <f t="shared" si="44"/>
        <v>10</v>
      </c>
      <c r="D698" s="592">
        <f t="shared" si="43"/>
        <v>3.1138216361759863</v>
      </c>
      <c r="E698" s="592">
        <f t="shared" si="43"/>
        <v>33.531950288830416</v>
      </c>
      <c r="F698" s="592">
        <f t="shared" si="43"/>
        <v>3.3531950288830199</v>
      </c>
      <c r="G698" s="592">
        <f t="shared" si="43"/>
        <v>3.1138216361759863</v>
      </c>
      <c r="H698" s="592">
        <f t="shared" si="43"/>
        <v>2.0432113152616385</v>
      </c>
      <c r="I698" s="592">
        <f t="shared" si="43"/>
        <v>17.661949442215036</v>
      </c>
      <c r="J698" s="592">
        <f t="shared" si="43"/>
        <v>1.9869698101967241</v>
      </c>
      <c r="K698" s="484">
        <f t="shared" si="43"/>
        <v>1.5415097806688705</v>
      </c>
      <c r="L698" s="563">
        <f t="shared" si="37"/>
        <v>0</v>
      </c>
      <c r="M698" s="563">
        <v>0</v>
      </c>
      <c r="N698" s="563">
        <v>0</v>
      </c>
      <c r="O698" s="584">
        <v>0</v>
      </c>
      <c r="P698" s="584">
        <v>0</v>
      </c>
      <c r="Q698" s="566">
        <v>0</v>
      </c>
    </row>
    <row r="699" spans="1:17" x14ac:dyDescent="0.25">
      <c r="A699" s="567">
        <f t="shared" si="38"/>
        <v>65349</v>
      </c>
      <c r="B699" s="577" t="str">
        <f t="shared" si="44"/>
        <v>Munson</v>
      </c>
      <c r="C699" s="588">
        <f t="shared" si="44"/>
        <v>10</v>
      </c>
      <c r="D699" s="589">
        <f t="shared" si="43"/>
        <v>3.1651175654774915</v>
      </c>
      <c r="E699" s="589">
        <f t="shared" si="43"/>
        <v>34.084343056425425</v>
      </c>
      <c r="F699" s="589">
        <f t="shared" si="43"/>
        <v>3.4084343056425195</v>
      </c>
      <c r="G699" s="589">
        <f t="shared" si="43"/>
        <v>3.1651175654774915</v>
      </c>
      <c r="H699" s="589">
        <f t="shared" si="43"/>
        <v>2.0768704477101592</v>
      </c>
      <c r="I699" s="589">
        <f t="shared" si="43"/>
        <v>17.952904883828538</v>
      </c>
      <c r="J699" s="589">
        <f t="shared" si="43"/>
        <v>2.0197023104159566</v>
      </c>
      <c r="K699" s="590">
        <f t="shared" si="43"/>
        <v>1.5669204497676865</v>
      </c>
      <c r="L699" s="571">
        <f t="shared" si="37"/>
        <v>0</v>
      </c>
      <c r="M699" s="571">
        <v>0</v>
      </c>
      <c r="N699" s="571">
        <v>0</v>
      </c>
      <c r="O699" s="582">
        <v>0</v>
      </c>
      <c r="P699" s="582">
        <v>0</v>
      </c>
      <c r="Q699" s="574">
        <v>0</v>
      </c>
    </row>
    <row r="700" spans="1:17" x14ac:dyDescent="0.25">
      <c r="A700" s="575">
        <f t="shared" si="38"/>
        <v>65380</v>
      </c>
      <c r="B700" s="83" t="str">
        <f t="shared" si="44"/>
        <v>Munson</v>
      </c>
      <c r="C700" s="591">
        <f t="shared" si="44"/>
        <v>10</v>
      </c>
      <c r="D700" s="592">
        <f t="shared" si="43"/>
        <v>3.2172585246716321</v>
      </c>
      <c r="E700" s="592">
        <f t="shared" si="43"/>
        <v>34.645835735211485</v>
      </c>
      <c r="F700" s="592">
        <f t="shared" si="43"/>
        <v>3.4645835735211246</v>
      </c>
      <c r="G700" s="592">
        <f t="shared" si="43"/>
        <v>3.2172585246716321</v>
      </c>
      <c r="H700" s="592">
        <f t="shared" si="43"/>
        <v>2.1110840686683727</v>
      </c>
      <c r="I700" s="592">
        <f t="shared" si="43"/>
        <v>18.248653401613019</v>
      </c>
      <c r="J700" s="592">
        <f t="shared" si="43"/>
        <v>2.052974031998847</v>
      </c>
      <c r="K700" s="484">
        <f t="shared" si="43"/>
        <v>1.5927499952902184</v>
      </c>
      <c r="L700" s="563">
        <f t="shared" si="37"/>
        <v>0</v>
      </c>
      <c r="M700" s="563">
        <v>0</v>
      </c>
      <c r="N700" s="563">
        <v>0</v>
      </c>
      <c r="O700" s="584">
        <v>0</v>
      </c>
      <c r="P700" s="584">
        <v>0</v>
      </c>
      <c r="Q700" s="566">
        <v>0</v>
      </c>
    </row>
    <row r="701" spans="1:17" x14ac:dyDescent="0.25">
      <c r="A701" s="567">
        <f t="shared" si="38"/>
        <v>65411</v>
      </c>
      <c r="B701" s="577" t="str">
        <f t="shared" si="44"/>
        <v>Munson</v>
      </c>
      <c r="C701" s="588">
        <f t="shared" si="44"/>
        <v>10</v>
      </c>
      <c r="D701" s="589">
        <f t="shared" ref="D701:K716" si="45">+D700/D699*D700</f>
        <v>3.2702584344637975</v>
      </c>
      <c r="E701" s="589">
        <f t="shared" si="45"/>
        <v>35.216578233711203</v>
      </c>
      <c r="F701" s="589">
        <f t="shared" si="45"/>
        <v>3.5216578233710951</v>
      </c>
      <c r="G701" s="589">
        <f t="shared" si="45"/>
        <v>3.2702584344637975</v>
      </c>
      <c r="H701" s="589">
        <f t="shared" si="45"/>
        <v>2.1458613125816739</v>
      </c>
      <c r="I701" s="589">
        <f t="shared" si="45"/>
        <v>18.549273954666315</v>
      </c>
      <c r="J701" s="589">
        <f t="shared" si="45"/>
        <v>2.0867938578500649</v>
      </c>
      <c r="K701" s="590">
        <f t="shared" si="45"/>
        <v>1.6190053221100711</v>
      </c>
      <c r="L701" s="571">
        <f t="shared" si="37"/>
        <v>0</v>
      </c>
      <c r="M701" s="571">
        <v>0</v>
      </c>
      <c r="N701" s="571">
        <v>0</v>
      </c>
      <c r="O701" s="582">
        <v>0</v>
      </c>
      <c r="P701" s="582">
        <v>0</v>
      </c>
      <c r="Q701" s="574">
        <v>0</v>
      </c>
    </row>
    <row r="702" spans="1:17" x14ac:dyDescent="0.25">
      <c r="A702" s="575">
        <f t="shared" si="38"/>
        <v>65439</v>
      </c>
      <c r="B702" s="83" t="str">
        <f t="shared" ref="B702:C717" si="46">+B701</f>
        <v>Munson</v>
      </c>
      <c r="C702" s="591">
        <f t="shared" si="46"/>
        <v>10</v>
      </c>
      <c r="D702" s="592">
        <f t="shared" si="45"/>
        <v>3.3241314448838537</v>
      </c>
      <c r="E702" s="592">
        <f t="shared" si="45"/>
        <v>35.796722929983936</v>
      </c>
      <c r="F702" s="592">
        <f t="shared" si="45"/>
        <v>3.5796722929983669</v>
      </c>
      <c r="G702" s="592">
        <f t="shared" si="45"/>
        <v>3.3241314448838537</v>
      </c>
      <c r="H702" s="592">
        <f t="shared" si="45"/>
        <v>2.1812114643730438</v>
      </c>
      <c r="I702" s="592">
        <f t="shared" si="45"/>
        <v>18.854846802824856</v>
      </c>
      <c r="J702" s="592">
        <f t="shared" si="45"/>
        <v>2.121170817207493</v>
      </c>
      <c r="K702" s="484">
        <f t="shared" si="45"/>
        <v>1.6456934489226758</v>
      </c>
      <c r="L702" s="563">
        <f t="shared" si="37"/>
        <v>0</v>
      </c>
      <c r="M702" s="563">
        <v>0</v>
      </c>
      <c r="N702" s="563">
        <v>0</v>
      </c>
      <c r="O702" s="584">
        <v>0</v>
      </c>
      <c r="P702" s="584">
        <v>0</v>
      </c>
      <c r="Q702" s="566">
        <v>0</v>
      </c>
    </row>
    <row r="703" spans="1:17" x14ac:dyDescent="0.25">
      <c r="A703" s="567">
        <f t="shared" si="38"/>
        <v>65470</v>
      </c>
      <c r="B703" s="577" t="str">
        <f t="shared" si="46"/>
        <v>Munson</v>
      </c>
      <c r="C703" s="588">
        <f t="shared" si="46"/>
        <v>10</v>
      </c>
      <c r="D703" s="589">
        <f t="shared" si="45"/>
        <v>3.3788919390639496</v>
      </c>
      <c r="E703" s="589">
        <f t="shared" si="45"/>
        <v>36.386424712308006</v>
      </c>
      <c r="F703" s="589">
        <f t="shared" si="45"/>
        <v>3.6386424712307726</v>
      </c>
      <c r="G703" s="589">
        <f t="shared" si="45"/>
        <v>3.3788919390639496</v>
      </c>
      <c r="H703" s="589">
        <f t="shared" si="45"/>
        <v>2.2171439619219635</v>
      </c>
      <c r="I703" s="589">
        <f t="shared" si="45"/>
        <v>19.165453528091465</v>
      </c>
      <c r="J703" s="589">
        <f t="shared" si="45"/>
        <v>2.1561140880528611</v>
      </c>
      <c r="K703" s="590">
        <f t="shared" si="45"/>
        <v>1.67282151012156</v>
      </c>
      <c r="L703" s="571">
        <f t="shared" si="37"/>
        <v>0</v>
      </c>
      <c r="M703" s="571">
        <v>0</v>
      </c>
      <c r="N703" s="571">
        <v>0</v>
      </c>
      <c r="O703" s="582">
        <v>0</v>
      </c>
      <c r="P703" s="582">
        <v>0</v>
      </c>
      <c r="Q703" s="574">
        <v>0</v>
      </c>
    </row>
    <row r="704" spans="1:17" x14ac:dyDescent="0.25">
      <c r="A704" s="575">
        <f t="shared" si="38"/>
        <v>65500</v>
      </c>
      <c r="B704" s="83" t="str">
        <f t="shared" si="46"/>
        <v>Munson</v>
      </c>
      <c r="C704" s="591">
        <f t="shared" si="46"/>
        <v>10</v>
      </c>
      <c r="D704" s="592">
        <f t="shared" si="45"/>
        <v>3.4345545370785566</v>
      </c>
      <c r="E704" s="592">
        <f t="shared" si="45"/>
        <v>36.98584102053313</v>
      </c>
      <c r="F704" s="592">
        <f t="shared" si="45"/>
        <v>3.6985841020532839</v>
      </c>
      <c r="G704" s="592">
        <f t="shared" si="45"/>
        <v>3.4345545370785566</v>
      </c>
      <c r="H704" s="592">
        <f t="shared" si="45"/>
        <v>2.2536683985841659</v>
      </c>
      <c r="I704" s="592">
        <f t="shared" si="45"/>
        <v>19.481177056416183</v>
      </c>
      <c r="J704" s="592">
        <f t="shared" si="45"/>
        <v>2.1916329995620867</v>
      </c>
      <c r="K704" s="484">
        <f t="shared" si="45"/>
        <v>1.7003967577055465</v>
      </c>
      <c r="L704" s="563">
        <f t="shared" si="37"/>
        <v>0</v>
      </c>
      <c r="M704" s="563">
        <v>0</v>
      </c>
      <c r="N704" s="563">
        <v>0</v>
      </c>
      <c r="O704" s="584">
        <v>0</v>
      </c>
      <c r="P704" s="584">
        <v>0</v>
      </c>
      <c r="Q704" s="566">
        <v>0</v>
      </c>
    </row>
    <row r="705" spans="1:17" x14ac:dyDescent="0.25">
      <c r="A705" s="567">
        <f t="shared" si="38"/>
        <v>65531</v>
      </c>
      <c r="B705" s="577" t="str">
        <f t="shared" si="46"/>
        <v>Munson</v>
      </c>
      <c r="C705" s="588">
        <f t="shared" si="46"/>
        <v>10</v>
      </c>
      <c r="D705" s="589">
        <f t="shared" si="45"/>
        <v>3.4911340998477671</v>
      </c>
      <c r="E705" s="589">
        <f t="shared" si="45"/>
        <v>37.595131888114032</v>
      </c>
      <c r="F705" s="589">
        <f t="shared" si="45"/>
        <v>3.7595131888113729</v>
      </c>
      <c r="G705" s="589">
        <f t="shared" si="45"/>
        <v>3.4911340998477671</v>
      </c>
      <c r="H705" s="589">
        <f t="shared" si="45"/>
        <v>2.290794525752895</v>
      </c>
      <c r="I705" s="589">
        <f t="shared" si="45"/>
        <v>19.802101679835868</v>
      </c>
      <c r="J705" s="589">
        <f t="shared" si="45"/>
        <v>2.2277370345959859</v>
      </c>
      <c r="K705" s="590">
        <f t="shared" si="45"/>
        <v>1.7284265632173916</v>
      </c>
      <c r="L705" s="571">
        <f t="shared" si="37"/>
        <v>0</v>
      </c>
      <c r="M705" s="571">
        <v>0</v>
      </c>
      <c r="N705" s="571">
        <v>0</v>
      </c>
      <c r="O705" s="582">
        <v>0</v>
      </c>
      <c r="P705" s="582">
        <v>0</v>
      </c>
      <c r="Q705" s="574">
        <v>0</v>
      </c>
    </row>
    <row r="706" spans="1:17" x14ac:dyDescent="0.25">
      <c r="A706" s="575">
        <f t="shared" si="38"/>
        <v>65561</v>
      </c>
      <c r="B706" s="83" t="str">
        <f t="shared" si="46"/>
        <v>Munson</v>
      </c>
      <c r="C706" s="591">
        <f t="shared" si="46"/>
        <v>10</v>
      </c>
      <c r="D706" s="592">
        <f t="shared" si="45"/>
        <v>3.5486457331048955</v>
      </c>
      <c r="E706" s="592">
        <f t="shared" si="45"/>
        <v>38.214459984836523</v>
      </c>
      <c r="F706" s="592">
        <f t="shared" si="45"/>
        <v>3.8214459984836209</v>
      </c>
      <c r="G706" s="592">
        <f t="shared" si="45"/>
        <v>3.5486457331048955</v>
      </c>
      <c r="H706" s="592">
        <f t="shared" si="45"/>
        <v>2.3285322554623593</v>
      </c>
      <c r="I706" s="592">
        <f t="shared" si="45"/>
        <v>20.12831307897854</v>
      </c>
      <c r="J706" s="592">
        <f t="shared" si="45"/>
        <v>2.2644358322320133</v>
      </c>
      <c r="K706" s="484">
        <f t="shared" si="45"/>
        <v>1.7569184197143799</v>
      </c>
      <c r="L706" s="563">
        <f t="shared" ref="L706:L721" si="47">+P706+O706</f>
        <v>0</v>
      </c>
      <c r="M706" s="563">
        <v>0</v>
      </c>
      <c r="N706" s="563">
        <v>0</v>
      </c>
      <c r="O706" s="584">
        <v>0</v>
      </c>
      <c r="P706" s="584">
        <v>0</v>
      </c>
      <c r="Q706" s="566">
        <v>0</v>
      </c>
    </row>
    <row r="707" spans="1:17" x14ac:dyDescent="0.25">
      <c r="A707" s="567">
        <f t="shared" ref="A707:A721" si="48">+EOMONTH(A706,1)</f>
        <v>65592</v>
      </c>
      <c r="B707" s="577" t="str">
        <f t="shared" si="46"/>
        <v>Munson</v>
      </c>
      <c r="C707" s="588">
        <f t="shared" si="46"/>
        <v>10</v>
      </c>
      <c r="D707" s="589">
        <f t="shared" si="45"/>
        <v>3.6071047914294385</v>
      </c>
      <c r="E707" s="589">
        <f t="shared" si="45"/>
        <v>38.843990660247435</v>
      </c>
      <c r="F707" s="589">
        <f t="shared" si="45"/>
        <v>3.8843990660247107</v>
      </c>
      <c r="G707" s="589">
        <f t="shared" si="45"/>
        <v>3.6071047914294385</v>
      </c>
      <c r="H707" s="589">
        <f t="shared" si="45"/>
        <v>2.3668916630340737</v>
      </c>
      <c r="I707" s="589">
        <f t="shared" si="45"/>
        <v>20.459898345938434</v>
      </c>
      <c r="J707" s="589">
        <f t="shared" si="45"/>
        <v>2.3017391903377074</v>
      </c>
      <c r="K707" s="590">
        <f t="shared" si="45"/>
        <v>1.7858799437714026</v>
      </c>
      <c r="L707" s="571">
        <f t="shared" si="47"/>
        <v>0</v>
      </c>
      <c r="M707" s="571">
        <v>0</v>
      </c>
      <c r="N707" s="571">
        <v>0</v>
      </c>
      <c r="O707" s="582">
        <v>0</v>
      </c>
      <c r="P707" s="582">
        <v>0</v>
      </c>
      <c r="Q707" s="574">
        <v>0</v>
      </c>
    </row>
    <row r="708" spans="1:17" x14ac:dyDescent="0.25">
      <c r="A708" s="575">
        <f t="shared" si="48"/>
        <v>65623</v>
      </c>
      <c r="B708" s="83" t="str">
        <f t="shared" si="46"/>
        <v>Munson</v>
      </c>
      <c r="C708" s="591">
        <f t="shared" si="46"/>
        <v>10</v>
      </c>
      <c r="D708" s="592">
        <f t="shared" si="45"/>
        <v>3.6665268823464747</v>
      </c>
      <c r="E708" s="592">
        <f t="shared" si="45"/>
        <v>39.483891987799986</v>
      </c>
      <c r="F708" s="592">
        <f t="shared" si="45"/>
        <v>3.9483891987799642</v>
      </c>
      <c r="G708" s="592">
        <f t="shared" si="45"/>
        <v>3.6665268823464747</v>
      </c>
      <c r="H708" s="592">
        <f t="shared" si="45"/>
        <v>2.4058829897667966</v>
      </c>
      <c r="I708" s="592">
        <f t="shared" si="45"/>
        <v>20.796946007527897</v>
      </c>
      <c r="J708" s="592">
        <f t="shared" si="45"/>
        <v>2.3396570681865336</v>
      </c>
      <c r="K708" s="484">
        <f t="shared" si="45"/>
        <v>1.8153188775170559</v>
      </c>
      <c r="L708" s="563">
        <f t="shared" si="47"/>
        <v>0</v>
      </c>
      <c r="M708" s="563">
        <v>0</v>
      </c>
      <c r="N708" s="563">
        <v>0</v>
      </c>
      <c r="O708" s="584">
        <v>0</v>
      </c>
      <c r="P708" s="584">
        <v>0</v>
      </c>
      <c r="Q708" s="566">
        <v>0</v>
      </c>
    </row>
    <row r="709" spans="1:17" x14ac:dyDescent="0.25">
      <c r="A709" s="567">
        <f t="shared" si="48"/>
        <v>65653</v>
      </c>
      <c r="B709" s="577" t="str">
        <f t="shared" si="46"/>
        <v>Munson</v>
      </c>
      <c r="C709" s="588">
        <f t="shared" si="46"/>
        <v>10</v>
      </c>
      <c r="D709" s="589">
        <f t="shared" si="45"/>
        <v>3.7269278704935949</v>
      </c>
      <c r="E709" s="589">
        <f t="shared" si="45"/>
        <v>40.134334809726404</v>
      </c>
      <c r="F709" s="589">
        <f t="shared" si="45"/>
        <v>4.013433480972604</v>
      </c>
      <c r="G709" s="589">
        <f t="shared" si="45"/>
        <v>3.7269278704935949</v>
      </c>
      <c r="H709" s="589">
        <f t="shared" si="45"/>
        <v>2.4455166456707791</v>
      </c>
      <c r="I709" s="589">
        <f t="shared" si="45"/>
        <v>21.139546048912319</v>
      </c>
      <c r="J709" s="589">
        <f t="shared" si="45"/>
        <v>2.3781995891168148</v>
      </c>
      <c r="K709" s="590">
        <f t="shared" si="45"/>
        <v>1.8452430907033031</v>
      </c>
      <c r="L709" s="571">
        <f t="shared" si="47"/>
        <v>0</v>
      </c>
      <c r="M709" s="571">
        <v>0</v>
      </c>
      <c r="N709" s="571">
        <v>0</v>
      </c>
      <c r="O709" s="582">
        <v>0</v>
      </c>
      <c r="P709" s="582">
        <v>0</v>
      </c>
      <c r="Q709" s="574">
        <v>0</v>
      </c>
    </row>
    <row r="710" spans="1:17" x14ac:dyDescent="0.25">
      <c r="A710" s="575">
        <f t="shared" si="48"/>
        <v>65684</v>
      </c>
      <c r="B710" s="83" t="str">
        <f t="shared" si="46"/>
        <v>Munson</v>
      </c>
      <c r="C710" s="591">
        <f t="shared" si="46"/>
        <v>10</v>
      </c>
      <c r="D710" s="592">
        <f t="shared" si="45"/>
        <v>3.7883238818564764</v>
      </c>
      <c r="E710" s="592">
        <f t="shared" si="45"/>
        <v>40.795492782649745</v>
      </c>
      <c r="F710" s="592">
        <f t="shared" si="45"/>
        <v>4.0795492782649365</v>
      </c>
      <c r="G710" s="592">
        <f t="shared" si="45"/>
        <v>3.7883238818564764</v>
      </c>
      <c r="H710" s="592">
        <f t="shared" si="45"/>
        <v>2.4858032122470584</v>
      </c>
      <c r="I710" s="592">
        <f t="shared" si="45"/>
        <v>21.487789937634428</v>
      </c>
      <c r="J710" s="592">
        <f t="shared" si="45"/>
        <v>2.4173770432344681</v>
      </c>
      <c r="K710" s="484">
        <f t="shared" si="45"/>
        <v>1.8756605828092521</v>
      </c>
      <c r="L710" s="563">
        <f t="shared" si="47"/>
        <v>0</v>
      </c>
      <c r="M710" s="563">
        <v>0</v>
      </c>
      <c r="N710" s="563">
        <v>0</v>
      </c>
      <c r="O710" s="584">
        <v>0</v>
      </c>
      <c r="P710" s="584">
        <v>0</v>
      </c>
      <c r="Q710" s="566">
        <v>0</v>
      </c>
    </row>
    <row r="711" spans="1:17" x14ac:dyDescent="0.25">
      <c r="A711" s="567">
        <f t="shared" si="48"/>
        <v>65714</v>
      </c>
      <c r="B711" s="577" t="str">
        <f t="shared" si="46"/>
        <v>Munson</v>
      </c>
      <c r="C711" s="588">
        <f t="shared" si="46"/>
        <v>10</v>
      </c>
      <c r="D711" s="589">
        <f t="shared" si="45"/>
        <v>3.8507313080742347</v>
      </c>
      <c r="E711" s="589">
        <f t="shared" si="45"/>
        <v>41.467542423947123</v>
      </c>
      <c r="F711" s="589">
        <f t="shared" si="45"/>
        <v>4.1467542423946728</v>
      </c>
      <c r="G711" s="589">
        <f t="shared" si="45"/>
        <v>3.8507313080742347</v>
      </c>
      <c r="H711" s="589">
        <f t="shared" si="45"/>
        <v>2.5267534453125347</v>
      </c>
      <c r="I711" s="589">
        <f t="shared" si="45"/>
        <v>21.841770648034338</v>
      </c>
      <c r="J711" s="589">
        <f t="shared" si="45"/>
        <v>2.4571998901602625</v>
      </c>
      <c r="K711" s="590">
        <f t="shared" si="45"/>
        <v>1.9065794851796138</v>
      </c>
      <c r="L711" s="571">
        <f t="shared" si="47"/>
        <v>0</v>
      </c>
      <c r="M711" s="571">
        <v>0</v>
      </c>
      <c r="N711" s="571">
        <v>0</v>
      </c>
      <c r="O711" s="582">
        <v>0</v>
      </c>
      <c r="P711" s="582">
        <v>0</v>
      </c>
      <c r="Q711" s="574">
        <v>0</v>
      </c>
    </row>
    <row r="712" spans="1:17" x14ac:dyDescent="0.25">
      <c r="A712" s="575">
        <f t="shared" si="48"/>
        <v>65745</v>
      </c>
      <c r="B712" s="83" t="str">
        <f t="shared" si="46"/>
        <v>Munson</v>
      </c>
      <c r="C712" s="591">
        <f t="shared" si="46"/>
        <v>10</v>
      </c>
      <c r="D712" s="592">
        <f t="shared" si="45"/>
        <v>3.9141668108156975</v>
      </c>
      <c r="E712" s="592">
        <f t="shared" si="45"/>
        <v>42.150663158876689</v>
      </c>
      <c r="F712" s="592">
        <f t="shared" si="45"/>
        <v>4.2150663158876283</v>
      </c>
      <c r="G712" s="592">
        <f t="shared" si="45"/>
        <v>3.9141668108156975</v>
      </c>
      <c r="H712" s="592">
        <f t="shared" si="45"/>
        <v>2.5683782778715889</v>
      </c>
      <c r="I712" s="592">
        <f t="shared" si="45"/>
        <v>22.201582686071895</v>
      </c>
      <c r="J712" s="592">
        <f t="shared" si="45"/>
        <v>2.4976787618223364</v>
      </c>
      <c r="K712" s="484">
        <f t="shared" si="45"/>
        <v>1.9380080631984109</v>
      </c>
      <c r="L712" s="563">
        <f t="shared" si="47"/>
        <v>0</v>
      </c>
      <c r="M712" s="563">
        <v>0</v>
      </c>
      <c r="N712" s="563">
        <v>0</v>
      </c>
      <c r="O712" s="584">
        <v>0</v>
      </c>
      <c r="P712" s="584">
        <v>0</v>
      </c>
      <c r="Q712" s="566">
        <v>0</v>
      </c>
    </row>
    <row r="713" spans="1:17" x14ac:dyDescent="0.25">
      <c r="A713" s="567">
        <f t="shared" si="48"/>
        <v>65776</v>
      </c>
      <c r="B713" s="577" t="str">
        <f t="shared" si="46"/>
        <v>Munson</v>
      </c>
      <c r="C713" s="588">
        <f t="shared" si="46"/>
        <v>10</v>
      </c>
      <c r="D713" s="589">
        <f t="shared" si="45"/>
        <v>3.9786473262277728</v>
      </c>
      <c r="E713" s="589">
        <f t="shared" si="45"/>
        <v>42.845037368480973</v>
      </c>
      <c r="F713" s="589">
        <f t="shared" si="45"/>
        <v>4.2845037368480554</v>
      </c>
      <c r="G713" s="589">
        <f t="shared" si="45"/>
        <v>3.9786473262277728</v>
      </c>
      <c r="H713" s="589">
        <f t="shared" si="45"/>
        <v>2.6106888230350065</v>
      </c>
      <c r="I713" s="589">
        <f t="shared" si="45"/>
        <v>22.567322114557914</v>
      </c>
      <c r="J713" s="589">
        <f t="shared" si="45"/>
        <v>2.5388244652947143</v>
      </c>
      <c r="K713" s="590">
        <f t="shared" si="45"/>
        <v>1.9699547184985182</v>
      </c>
      <c r="L713" s="571">
        <f t="shared" si="47"/>
        <v>0</v>
      </c>
      <c r="M713" s="571">
        <v>0</v>
      </c>
      <c r="N713" s="571">
        <v>0</v>
      </c>
      <c r="O713" s="582">
        <v>0</v>
      </c>
      <c r="P713" s="582">
        <v>0</v>
      </c>
      <c r="Q713" s="574">
        <v>0</v>
      </c>
    </row>
    <row r="714" spans="1:17" x14ac:dyDescent="0.25">
      <c r="A714" s="575">
        <f t="shared" si="48"/>
        <v>65805</v>
      </c>
      <c r="B714" s="83" t="str">
        <f t="shared" si="46"/>
        <v>Munson</v>
      </c>
      <c r="C714" s="591">
        <f t="shared" si="46"/>
        <v>10</v>
      </c>
      <c r="D714" s="592">
        <f t="shared" si="45"/>
        <v>4.0441900694570982</v>
      </c>
      <c r="E714" s="592">
        <f t="shared" si="45"/>
        <v>43.550850438279369</v>
      </c>
      <c r="F714" s="592">
        <f t="shared" si="45"/>
        <v>4.3550850438278932</v>
      </c>
      <c r="G714" s="592">
        <f t="shared" si="45"/>
        <v>4.0441900694570982</v>
      </c>
      <c r="H714" s="592">
        <f t="shared" si="45"/>
        <v>2.6536963769869852</v>
      </c>
      <c r="I714" s="592">
        <f t="shared" si="45"/>
        <v>22.939086578801103</v>
      </c>
      <c r="J714" s="592">
        <f t="shared" si="45"/>
        <v>2.5806479856825875</v>
      </c>
      <c r="K714" s="484">
        <f t="shared" si="45"/>
        <v>2.0024279912076262</v>
      </c>
      <c r="L714" s="563">
        <f t="shared" si="47"/>
        <v>0</v>
      </c>
      <c r="M714" s="563">
        <v>0</v>
      </c>
      <c r="N714" s="563">
        <v>0</v>
      </c>
      <c r="O714" s="584">
        <v>0</v>
      </c>
      <c r="P714" s="584">
        <v>0</v>
      </c>
      <c r="Q714" s="566">
        <v>0</v>
      </c>
    </row>
    <row r="715" spans="1:17" x14ac:dyDescent="0.25">
      <c r="A715" s="567">
        <f t="shared" si="48"/>
        <v>65836</v>
      </c>
      <c r="B715" s="577" t="str">
        <f t="shared" si="46"/>
        <v>Munson</v>
      </c>
      <c r="C715" s="588">
        <f t="shared" si="46"/>
        <v>10</v>
      </c>
      <c r="D715" s="589">
        <f t="shared" si="45"/>
        <v>4.1108125392461785</v>
      </c>
      <c r="E715" s="589">
        <f t="shared" si="45"/>
        <v>44.268290807762767</v>
      </c>
      <c r="F715" s="589">
        <f t="shared" si="45"/>
        <v>4.4268290807762307</v>
      </c>
      <c r="G715" s="589">
        <f t="shared" si="45"/>
        <v>4.1108125392461785</v>
      </c>
      <c r="H715" s="589">
        <f t="shared" si="45"/>
        <v>2.6974124220010207</v>
      </c>
      <c r="I715" s="589">
        <f t="shared" si="45"/>
        <v>23.316975332677437</v>
      </c>
      <c r="J715" s="589">
        <f t="shared" si="45"/>
        <v>2.6231604890551239</v>
      </c>
      <c r="K715" s="590">
        <f t="shared" si="45"/>
        <v>2.0354365622312272</v>
      </c>
      <c r="L715" s="571">
        <f t="shared" si="47"/>
        <v>0</v>
      </c>
      <c r="M715" s="571">
        <v>0</v>
      </c>
      <c r="N715" s="571">
        <v>0</v>
      </c>
      <c r="O715" s="582">
        <v>0</v>
      </c>
      <c r="P715" s="582">
        <v>0</v>
      </c>
      <c r="Q715" s="574">
        <v>0</v>
      </c>
    </row>
    <row r="716" spans="1:17" x14ac:dyDescent="0.25">
      <c r="A716" s="575">
        <f t="shared" si="48"/>
        <v>65866</v>
      </c>
      <c r="B716" s="83" t="str">
        <f t="shared" si="46"/>
        <v>Munson</v>
      </c>
      <c r="C716" s="591">
        <f t="shared" si="46"/>
        <v>10</v>
      </c>
      <c r="D716" s="592">
        <f t="shared" si="45"/>
        <v>4.1785325226052361</v>
      </c>
      <c r="E716" s="592">
        <f t="shared" si="45"/>
        <v>44.997550020703514</v>
      </c>
      <c r="F716" s="592">
        <f t="shared" si="45"/>
        <v>4.4997550020703034</v>
      </c>
      <c r="G716" s="592">
        <f t="shared" si="45"/>
        <v>4.1785325226052361</v>
      </c>
      <c r="H716" s="592">
        <f t="shared" si="45"/>
        <v>2.7418486295054763</v>
      </c>
      <c r="I716" s="592">
        <f t="shared" si="45"/>
        <v>23.701089265129021</v>
      </c>
      <c r="J716" s="592">
        <f t="shared" si="45"/>
        <v>2.666373325426592</v>
      </c>
      <c r="K716" s="484">
        <f t="shared" si="45"/>
        <v>2.0689892555732357</v>
      </c>
      <c r="L716" s="563">
        <f t="shared" si="47"/>
        <v>0</v>
      </c>
      <c r="M716" s="563">
        <v>0</v>
      </c>
      <c r="N716" s="563">
        <v>0</v>
      </c>
      <c r="O716" s="584">
        <v>0</v>
      </c>
      <c r="P716" s="584">
        <v>0</v>
      </c>
      <c r="Q716" s="566">
        <v>0</v>
      </c>
    </row>
    <row r="717" spans="1:17" x14ac:dyDescent="0.25">
      <c r="A717" s="567">
        <f t="shared" si="48"/>
        <v>65897</v>
      </c>
      <c r="B717" s="577" t="str">
        <f t="shared" si="46"/>
        <v>Munson</v>
      </c>
      <c r="C717" s="588">
        <f t="shared" si="46"/>
        <v>10</v>
      </c>
      <c r="D717" s="589">
        <f t="shared" ref="D717:K721" si="49">+D716/D715*D716</f>
        <v>4.2473680995610268</v>
      </c>
      <c r="E717" s="589">
        <f t="shared" si="49"/>
        <v>45.738822776294199</v>
      </c>
      <c r="F717" s="589">
        <f t="shared" si="49"/>
        <v>4.5738822776293704</v>
      </c>
      <c r="G717" s="589">
        <f t="shared" si="49"/>
        <v>4.2473680995610268</v>
      </c>
      <c r="H717" s="589">
        <f t="shared" si="49"/>
        <v>2.7870168631996508</v>
      </c>
      <c r="I717" s="589">
        <f t="shared" si="49"/>
        <v>24.09153092709948</v>
      </c>
      <c r="J717" s="589">
        <f t="shared" si="49"/>
        <v>2.7102980317865946</v>
      </c>
      <c r="K717" s="590">
        <f t="shared" si="49"/>
        <v>2.1030950406948619</v>
      </c>
      <c r="L717" s="571">
        <f t="shared" si="47"/>
        <v>0</v>
      </c>
      <c r="M717" s="571">
        <v>0</v>
      </c>
      <c r="N717" s="571">
        <v>0</v>
      </c>
      <c r="O717" s="582">
        <v>0</v>
      </c>
      <c r="P717" s="582">
        <v>0</v>
      </c>
      <c r="Q717" s="574">
        <v>0</v>
      </c>
    </row>
    <row r="718" spans="1:17" x14ac:dyDescent="0.25">
      <c r="A718" s="575">
        <f t="shared" si="48"/>
        <v>65927</v>
      </c>
      <c r="B718" s="83" t="str">
        <f t="shared" ref="B718:C721" si="50">+B717</f>
        <v>Munson</v>
      </c>
      <c r="C718" s="591">
        <f t="shared" si="50"/>
        <v>10</v>
      </c>
      <c r="D718" s="592">
        <f t="shared" si="49"/>
        <v>4.3173376479838819</v>
      </c>
      <c r="E718" s="592">
        <f t="shared" si="49"/>
        <v>46.492306981128856</v>
      </c>
      <c r="F718" s="592">
        <f t="shared" si="49"/>
        <v>4.6492306981128344</v>
      </c>
      <c r="G718" s="592">
        <f t="shared" si="49"/>
        <v>4.3173376479838819</v>
      </c>
      <c r="H718" s="592">
        <f t="shared" si="49"/>
        <v>2.8329291822211835</v>
      </c>
      <c r="I718" s="592">
        <f t="shared" si="49"/>
        <v>24.488404558913054</v>
      </c>
      <c r="J718" s="592">
        <f t="shared" si="49"/>
        <v>2.7549463351802208</v>
      </c>
      <c r="K718" s="484">
        <f t="shared" si="49"/>
        <v>2.1377630349123686</v>
      </c>
      <c r="L718" s="563">
        <f t="shared" si="47"/>
        <v>0</v>
      </c>
      <c r="M718" s="563">
        <v>0</v>
      </c>
      <c r="N718" s="563">
        <v>0</v>
      </c>
      <c r="O718" s="584">
        <v>0</v>
      </c>
      <c r="P718" s="584">
        <v>0</v>
      </c>
      <c r="Q718" s="566">
        <v>0</v>
      </c>
    </row>
    <row r="719" spans="1:17" x14ac:dyDescent="0.25">
      <c r="A719" s="567">
        <f t="shared" si="48"/>
        <v>65958</v>
      </c>
      <c r="B719" s="577" t="str">
        <f t="shared" si="50"/>
        <v>Munson</v>
      </c>
      <c r="C719" s="588">
        <f t="shared" si="50"/>
        <v>10</v>
      </c>
      <c r="D719" s="589">
        <f t="shared" si="49"/>
        <v>4.3884598484942741</v>
      </c>
      <c r="E719" s="589">
        <f t="shared" si="49"/>
        <v>47.258203802040498</v>
      </c>
      <c r="F719" s="589">
        <f t="shared" si="49"/>
        <v>4.7258203802039969</v>
      </c>
      <c r="G719" s="589">
        <f t="shared" si="49"/>
        <v>4.3884598484942741</v>
      </c>
      <c r="H719" s="589">
        <f t="shared" si="49"/>
        <v>2.8795978443656334</v>
      </c>
      <c r="I719" s="589">
        <f t="shared" si="49"/>
        <v>24.891816118104735</v>
      </c>
      <c r="J719" s="589">
        <f t="shared" si="49"/>
        <v>2.8003301558389411</v>
      </c>
      <c r="K719" s="590">
        <f t="shared" si="49"/>
        <v>2.1730025058343556</v>
      </c>
      <c r="L719" s="571">
        <f t="shared" si="47"/>
        <v>0</v>
      </c>
      <c r="M719" s="571">
        <v>0</v>
      </c>
      <c r="N719" s="571">
        <v>0</v>
      </c>
      <c r="O719" s="582">
        <v>0</v>
      </c>
      <c r="P719" s="582">
        <v>0</v>
      </c>
      <c r="Q719" s="574">
        <v>0</v>
      </c>
    </row>
    <row r="720" spans="1:17" x14ac:dyDescent="0.25">
      <c r="A720" s="575">
        <f t="shared" si="48"/>
        <v>65989</v>
      </c>
      <c r="B720" s="83" t="str">
        <f t="shared" si="50"/>
        <v>Munson</v>
      </c>
      <c r="C720" s="591">
        <f t="shared" si="50"/>
        <v>10</v>
      </c>
      <c r="D720" s="592">
        <f t="shared" si="49"/>
        <v>4.4607536894502084</v>
      </c>
      <c r="E720" s="592">
        <f t="shared" si="49"/>
        <v>48.036717719809062</v>
      </c>
      <c r="F720" s="592">
        <f t="shared" si="49"/>
        <v>4.8036717719808513</v>
      </c>
      <c r="G720" s="592">
        <f t="shared" si="49"/>
        <v>4.4607536894502084</v>
      </c>
      <c r="H720" s="592">
        <f t="shared" si="49"/>
        <v>2.9270353093590993</v>
      </c>
      <c r="I720" s="592">
        <f t="shared" si="49"/>
        <v>25.301873307708885</v>
      </c>
      <c r="J720" s="592">
        <f t="shared" si="49"/>
        <v>2.8464616103630767</v>
      </c>
      <c r="K720" s="484">
        <f t="shared" si="49"/>
        <v>2.2088228738392188</v>
      </c>
      <c r="L720" s="563">
        <f t="shared" si="47"/>
        <v>0</v>
      </c>
      <c r="M720" s="563">
        <v>0</v>
      </c>
      <c r="N720" s="563">
        <v>0</v>
      </c>
      <c r="O720" s="584">
        <v>0</v>
      </c>
      <c r="P720" s="584">
        <v>0</v>
      </c>
      <c r="Q720" s="566">
        <v>0</v>
      </c>
    </row>
    <row r="721" spans="1:17" x14ac:dyDescent="0.25">
      <c r="A721" s="567">
        <f t="shared" si="48"/>
        <v>66019</v>
      </c>
      <c r="B721" s="577" t="str">
        <f t="shared" si="50"/>
        <v>Munson</v>
      </c>
      <c r="C721" s="588">
        <f t="shared" si="50"/>
        <v>10</v>
      </c>
      <c r="D721" s="589">
        <f t="shared" si="49"/>
        <v>4.5342384720167761</v>
      </c>
      <c r="E721" s="589">
        <f t="shared" si="49"/>
        <v>48.828056583754126</v>
      </c>
      <c r="F721" s="589">
        <f t="shared" si="49"/>
        <v>4.8828056583753554</v>
      </c>
      <c r="G721" s="589">
        <f t="shared" si="49"/>
        <v>4.5342384720167761</v>
      </c>
      <c r="H721" s="589">
        <f t="shared" si="49"/>
        <v>2.9752542421847523</v>
      </c>
      <c r="I721" s="589">
        <f t="shared" si="49"/>
        <v>25.718685605013821</v>
      </c>
      <c r="J721" s="589">
        <f t="shared" si="49"/>
        <v>2.8933530149566979</v>
      </c>
      <c r="K721" s="590">
        <f t="shared" si="49"/>
        <v>2.2452337145934504</v>
      </c>
      <c r="L721" s="571">
        <f t="shared" si="47"/>
        <v>0</v>
      </c>
      <c r="M721" s="571">
        <v>0</v>
      </c>
      <c r="N721" s="571">
        <v>0</v>
      </c>
      <c r="O721" s="582">
        <v>0</v>
      </c>
      <c r="P721" s="582">
        <v>0</v>
      </c>
      <c r="Q721" s="574">
        <v>0</v>
      </c>
    </row>
  </sheetData>
  <conditionalFormatting sqref="A2:L721 N2:O721 Q2:Q721">
    <cfRule type="expression" dxfId="60" priority="5">
      <formula>_xlfn.ISFORMULA(A2)</formula>
    </cfRule>
    <cfRule type="expression" dxfId="59" priority="6">
      <formula>YEAR($A2)&lt;&gt;YEAR($A1)</formula>
    </cfRule>
  </conditionalFormatting>
  <conditionalFormatting sqref="M2:M721">
    <cfRule type="expression" dxfId="58" priority="3">
      <formula>_xlfn.ISFORMULA(M2)</formula>
    </cfRule>
    <cfRule type="expression" dxfId="57" priority="4">
      <formula>YEAR($A2)&lt;&gt;YEAR($A1)</formula>
    </cfRule>
  </conditionalFormatting>
  <conditionalFormatting sqref="P2:P721">
    <cfRule type="expression" dxfId="56" priority="1">
      <formula>_xlfn.ISFORMULA(P2)</formula>
    </cfRule>
    <cfRule type="expression" dxfId="55" priority="2">
      <formula>YEAR($A2)&lt;&gt;YEAR($A1)</formula>
    </cfRule>
  </conditionalFormatting>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D368B-C31B-4243-9CCA-6C853D694756}">
  <sheetPr codeName="Sheet14">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f>+EOMONTH(asset_level_drivers!$O$7,0)</f>
        <v>44408</v>
      </c>
      <c r="B2" s="561" t="str">
        <f>+asset_level_drivers!$O$1</f>
        <v>JV</v>
      </c>
      <c r="C2" s="562">
        <v>0</v>
      </c>
      <c r="D2" s="563">
        <v>0</v>
      </c>
      <c r="E2" s="563">
        <v>0</v>
      </c>
      <c r="F2" s="563">
        <v>0</v>
      </c>
      <c r="G2" s="563">
        <v>0</v>
      </c>
      <c r="H2" s="563">
        <v>0</v>
      </c>
      <c r="I2" s="563">
        <v>0</v>
      </c>
      <c r="J2" s="563">
        <v>0</v>
      </c>
      <c r="K2" s="564">
        <v>0</v>
      </c>
      <c r="L2" s="563">
        <v>0</v>
      </c>
      <c r="M2" s="563">
        <v>0</v>
      </c>
      <c r="N2" s="563">
        <v>0</v>
      </c>
      <c r="O2" s="565">
        <v>0</v>
      </c>
      <c r="P2" s="564">
        <v>0</v>
      </c>
      <c r="Q2" s="566">
        <f>+monthly_drivers_0!Q2</f>
        <v>11.62</v>
      </c>
    </row>
    <row r="3" spans="1:17" x14ac:dyDescent="0.25">
      <c r="A3" s="567">
        <f t="shared" ref="A3:A66" si="0">+EOMONTH(A2,1)</f>
        <v>44439</v>
      </c>
      <c r="B3" s="567" t="str">
        <f t="shared" ref="B3:B66" si="1">+$B$2</f>
        <v>JV</v>
      </c>
      <c r="C3" s="568">
        <v>0</v>
      </c>
      <c r="D3" s="569">
        <v>0</v>
      </c>
      <c r="E3" s="569">
        <v>0</v>
      </c>
      <c r="F3" s="569">
        <v>0</v>
      </c>
      <c r="G3" s="569">
        <v>0</v>
      </c>
      <c r="H3" s="569">
        <v>0</v>
      </c>
      <c r="I3" s="569">
        <v>0</v>
      </c>
      <c r="J3" s="569">
        <v>0</v>
      </c>
      <c r="K3" s="570">
        <v>0</v>
      </c>
      <c r="L3" s="571">
        <v>0</v>
      </c>
      <c r="M3" s="571">
        <v>0</v>
      </c>
      <c r="N3" s="571">
        <v>0</v>
      </c>
      <c r="O3" s="572">
        <v>0</v>
      </c>
      <c r="P3" s="573">
        <v>0</v>
      </c>
      <c r="Q3" s="574">
        <f>+monthly_drivers_0!Q3</f>
        <v>11.62</v>
      </c>
    </row>
    <row r="4" spans="1:17" x14ac:dyDescent="0.25">
      <c r="A4" s="575">
        <f t="shared" si="0"/>
        <v>44469</v>
      </c>
      <c r="B4" s="575" t="str">
        <f t="shared" si="1"/>
        <v>JV</v>
      </c>
      <c r="C4" s="562">
        <v>0</v>
      </c>
      <c r="D4" s="563">
        <v>0</v>
      </c>
      <c r="E4" s="563">
        <v>0</v>
      </c>
      <c r="F4" s="563">
        <v>0</v>
      </c>
      <c r="G4" s="563">
        <v>0</v>
      </c>
      <c r="H4" s="563">
        <v>0</v>
      </c>
      <c r="I4" s="563">
        <v>0</v>
      </c>
      <c r="J4" s="563">
        <v>0</v>
      </c>
      <c r="K4" s="564">
        <v>0</v>
      </c>
      <c r="L4" s="563">
        <v>0</v>
      </c>
      <c r="M4" s="563">
        <v>0</v>
      </c>
      <c r="N4" s="563">
        <v>0</v>
      </c>
      <c r="O4" s="565">
        <v>0</v>
      </c>
      <c r="P4" s="564">
        <v>0</v>
      </c>
      <c r="Q4" s="566">
        <f>+monthly_drivers_0!Q4</f>
        <v>11.62</v>
      </c>
    </row>
    <row r="5" spans="1:17" x14ac:dyDescent="0.25">
      <c r="A5" s="567">
        <f t="shared" si="0"/>
        <v>44500</v>
      </c>
      <c r="B5" s="567" t="str">
        <f t="shared" si="1"/>
        <v>JV</v>
      </c>
      <c r="C5" s="568">
        <v>0</v>
      </c>
      <c r="D5" s="569">
        <v>0</v>
      </c>
      <c r="E5" s="569">
        <v>0</v>
      </c>
      <c r="F5" s="569">
        <v>0</v>
      </c>
      <c r="G5" s="569">
        <v>0</v>
      </c>
      <c r="H5" s="569">
        <v>0</v>
      </c>
      <c r="I5" s="569">
        <v>0</v>
      </c>
      <c r="J5" s="569">
        <v>0</v>
      </c>
      <c r="K5" s="570">
        <v>0</v>
      </c>
      <c r="L5" s="571">
        <v>0</v>
      </c>
      <c r="M5" s="571">
        <v>0</v>
      </c>
      <c r="N5" s="571">
        <v>0</v>
      </c>
      <c r="O5" s="572">
        <v>0</v>
      </c>
      <c r="P5" s="573">
        <v>0</v>
      </c>
      <c r="Q5" s="574">
        <f>+monthly_drivers_0!Q5</f>
        <v>7.25</v>
      </c>
    </row>
    <row r="6" spans="1:17" x14ac:dyDescent="0.25">
      <c r="A6" s="575">
        <f t="shared" si="0"/>
        <v>44530</v>
      </c>
      <c r="B6" s="575" t="str">
        <f t="shared" si="1"/>
        <v>JV</v>
      </c>
      <c r="C6" s="562">
        <v>0</v>
      </c>
      <c r="D6" s="563">
        <v>0</v>
      </c>
      <c r="E6" s="563">
        <v>0</v>
      </c>
      <c r="F6" s="563">
        <v>0</v>
      </c>
      <c r="G6" s="563">
        <v>0</v>
      </c>
      <c r="H6" s="563">
        <v>0</v>
      </c>
      <c r="I6" s="563">
        <v>0</v>
      </c>
      <c r="J6" s="563">
        <v>0</v>
      </c>
      <c r="K6" s="564">
        <v>0</v>
      </c>
      <c r="L6" s="563">
        <v>0</v>
      </c>
      <c r="M6" s="563">
        <v>0</v>
      </c>
      <c r="N6" s="563">
        <v>0</v>
      </c>
      <c r="O6" s="565">
        <v>0</v>
      </c>
      <c r="P6" s="564">
        <v>0</v>
      </c>
      <c r="Q6" s="566">
        <f>+monthly_drivers_0!Q6</f>
        <v>7.25</v>
      </c>
    </row>
    <row r="7" spans="1:17" x14ac:dyDescent="0.25">
      <c r="A7" s="567">
        <f t="shared" si="0"/>
        <v>44561</v>
      </c>
      <c r="B7" s="567" t="str">
        <f t="shared" si="1"/>
        <v>JV</v>
      </c>
      <c r="C7" s="568">
        <v>0</v>
      </c>
      <c r="D7" s="569">
        <v>0</v>
      </c>
      <c r="E7" s="569">
        <v>0</v>
      </c>
      <c r="F7" s="569">
        <v>0</v>
      </c>
      <c r="G7" s="569">
        <v>0</v>
      </c>
      <c r="H7" s="569">
        <v>0</v>
      </c>
      <c r="I7" s="569">
        <v>0</v>
      </c>
      <c r="J7" s="569">
        <v>0</v>
      </c>
      <c r="K7" s="570">
        <v>0</v>
      </c>
      <c r="L7" s="571">
        <v>0</v>
      </c>
      <c r="M7" s="571">
        <v>0</v>
      </c>
      <c r="N7" s="571">
        <v>0</v>
      </c>
      <c r="O7" s="572">
        <v>0</v>
      </c>
      <c r="P7" s="573">
        <v>0</v>
      </c>
      <c r="Q7" s="574">
        <f>+monthly_drivers_0!Q7</f>
        <v>7.25</v>
      </c>
    </row>
    <row r="8" spans="1:17" x14ac:dyDescent="0.25">
      <c r="A8" s="575">
        <f t="shared" si="0"/>
        <v>44592</v>
      </c>
      <c r="B8" s="575" t="str">
        <f t="shared" si="1"/>
        <v>JV</v>
      </c>
      <c r="C8" s="562">
        <v>0</v>
      </c>
      <c r="D8" s="563">
        <v>0</v>
      </c>
      <c r="E8" s="563">
        <v>0</v>
      </c>
      <c r="F8" s="563">
        <v>0</v>
      </c>
      <c r="G8" s="563">
        <v>0</v>
      </c>
      <c r="H8" s="563">
        <v>0</v>
      </c>
      <c r="I8" s="563">
        <v>0</v>
      </c>
      <c r="J8" s="563">
        <v>0</v>
      </c>
      <c r="K8" s="564">
        <v>0</v>
      </c>
      <c r="L8" s="563">
        <v>0</v>
      </c>
      <c r="M8" s="563">
        <v>0</v>
      </c>
      <c r="N8" s="563">
        <v>0</v>
      </c>
      <c r="O8" s="565">
        <v>0</v>
      </c>
      <c r="P8" s="564">
        <v>0</v>
      </c>
      <c r="Q8" s="566">
        <f>+monthly_drivers_0!Q8</f>
        <v>7.25</v>
      </c>
    </row>
    <row r="9" spans="1:17" x14ac:dyDescent="0.25">
      <c r="A9" s="567">
        <f t="shared" si="0"/>
        <v>44620</v>
      </c>
      <c r="B9" s="567" t="str">
        <f t="shared" si="1"/>
        <v>JV</v>
      </c>
      <c r="C9" s="568">
        <v>0</v>
      </c>
      <c r="D9" s="569">
        <v>0</v>
      </c>
      <c r="E9" s="569">
        <v>0</v>
      </c>
      <c r="F9" s="569">
        <v>0</v>
      </c>
      <c r="G9" s="569">
        <v>0</v>
      </c>
      <c r="H9" s="569">
        <v>0</v>
      </c>
      <c r="I9" s="569">
        <v>0</v>
      </c>
      <c r="J9" s="569">
        <v>0</v>
      </c>
      <c r="K9" s="570">
        <v>0</v>
      </c>
      <c r="L9" s="571">
        <v>0</v>
      </c>
      <c r="M9" s="571">
        <v>0</v>
      </c>
      <c r="N9" s="571">
        <v>0</v>
      </c>
      <c r="O9" s="572">
        <v>0</v>
      </c>
      <c r="P9" s="573">
        <v>0</v>
      </c>
      <c r="Q9" s="574">
        <f>+monthly_drivers_0!Q9</f>
        <v>7.25</v>
      </c>
    </row>
    <row r="10" spans="1:17" x14ac:dyDescent="0.25">
      <c r="A10" s="575">
        <f t="shared" si="0"/>
        <v>44651</v>
      </c>
      <c r="B10" s="575" t="str">
        <f t="shared" si="1"/>
        <v>JV</v>
      </c>
      <c r="C10" s="562">
        <v>0</v>
      </c>
      <c r="D10" s="563">
        <v>0</v>
      </c>
      <c r="E10" s="563">
        <v>0</v>
      </c>
      <c r="F10" s="563">
        <v>0</v>
      </c>
      <c r="G10" s="563">
        <v>0</v>
      </c>
      <c r="H10" s="563">
        <v>0</v>
      </c>
      <c r="I10" s="563">
        <v>0</v>
      </c>
      <c r="J10" s="563">
        <v>0</v>
      </c>
      <c r="K10" s="564">
        <v>0</v>
      </c>
      <c r="L10" s="563">
        <v>0</v>
      </c>
      <c r="M10" s="563">
        <v>0</v>
      </c>
      <c r="N10" s="563">
        <v>0</v>
      </c>
      <c r="O10" s="565">
        <v>0</v>
      </c>
      <c r="P10" s="564">
        <v>0</v>
      </c>
      <c r="Q10" s="566">
        <f>+monthly_drivers_0!Q10</f>
        <v>7.25</v>
      </c>
    </row>
    <row r="11" spans="1:17" x14ac:dyDescent="0.25">
      <c r="A11" s="567">
        <f t="shared" si="0"/>
        <v>44681</v>
      </c>
      <c r="B11" s="567" t="str">
        <f t="shared" si="1"/>
        <v>JV</v>
      </c>
      <c r="C11" s="568">
        <v>0</v>
      </c>
      <c r="D11" s="569">
        <v>0</v>
      </c>
      <c r="E11" s="569">
        <v>0</v>
      </c>
      <c r="F11" s="569">
        <v>0</v>
      </c>
      <c r="G11" s="569">
        <v>0</v>
      </c>
      <c r="H11" s="569">
        <v>0</v>
      </c>
      <c r="I11" s="569">
        <v>0</v>
      </c>
      <c r="J11" s="569">
        <v>0</v>
      </c>
      <c r="K11" s="570">
        <v>0</v>
      </c>
      <c r="L11" s="571">
        <v>0</v>
      </c>
      <c r="M11" s="571">
        <v>0</v>
      </c>
      <c r="N11" s="571">
        <v>0</v>
      </c>
      <c r="O11" s="572">
        <v>0</v>
      </c>
      <c r="P11" s="573">
        <v>0</v>
      </c>
      <c r="Q11" s="574">
        <f>+monthly_drivers_0!Q11</f>
        <v>7.25</v>
      </c>
    </row>
    <row r="12" spans="1:17" x14ac:dyDescent="0.25">
      <c r="A12" s="575">
        <f t="shared" si="0"/>
        <v>44712</v>
      </c>
      <c r="B12" s="575" t="str">
        <f t="shared" si="1"/>
        <v>JV</v>
      </c>
      <c r="C12" s="562">
        <v>0</v>
      </c>
      <c r="D12" s="563">
        <v>0</v>
      </c>
      <c r="E12" s="563">
        <v>0</v>
      </c>
      <c r="F12" s="563">
        <v>0</v>
      </c>
      <c r="G12" s="563">
        <v>0</v>
      </c>
      <c r="H12" s="563">
        <v>0</v>
      </c>
      <c r="I12" s="563">
        <v>0</v>
      </c>
      <c r="J12" s="563">
        <v>0</v>
      </c>
      <c r="K12" s="564">
        <v>0</v>
      </c>
      <c r="L12" s="563">
        <v>0</v>
      </c>
      <c r="M12" s="563">
        <v>0</v>
      </c>
      <c r="N12" s="563">
        <v>0</v>
      </c>
      <c r="O12" s="565">
        <v>0</v>
      </c>
      <c r="P12" s="564">
        <v>0</v>
      </c>
      <c r="Q12" s="566">
        <f>+monthly_drivers_0!Q12</f>
        <v>7.25</v>
      </c>
    </row>
    <row r="13" spans="1:17" x14ac:dyDescent="0.25">
      <c r="A13" s="567">
        <f t="shared" si="0"/>
        <v>44742</v>
      </c>
      <c r="B13" s="567" t="str">
        <f t="shared" si="1"/>
        <v>JV</v>
      </c>
      <c r="C13" s="568">
        <v>0</v>
      </c>
      <c r="D13" s="569">
        <v>0</v>
      </c>
      <c r="E13" s="569">
        <v>0</v>
      </c>
      <c r="F13" s="569">
        <v>0</v>
      </c>
      <c r="G13" s="569">
        <v>0</v>
      </c>
      <c r="H13" s="569">
        <v>0</v>
      </c>
      <c r="I13" s="569">
        <v>0</v>
      </c>
      <c r="J13" s="569">
        <v>0</v>
      </c>
      <c r="K13" s="570">
        <v>0</v>
      </c>
      <c r="L13" s="571">
        <v>0</v>
      </c>
      <c r="M13" s="571">
        <v>0</v>
      </c>
      <c r="N13" s="571">
        <v>0</v>
      </c>
      <c r="O13" s="572">
        <v>0</v>
      </c>
      <c r="P13" s="573">
        <v>0</v>
      </c>
      <c r="Q13" s="574">
        <f>+monthly_drivers_0!Q13</f>
        <v>7.25</v>
      </c>
    </row>
    <row r="14" spans="1:17" x14ac:dyDescent="0.25">
      <c r="A14" s="575">
        <f t="shared" si="0"/>
        <v>44773</v>
      </c>
      <c r="B14" s="575" t="str">
        <f t="shared" si="1"/>
        <v>JV</v>
      </c>
      <c r="C14" s="562">
        <v>0</v>
      </c>
      <c r="D14" s="563">
        <v>0</v>
      </c>
      <c r="E14" s="563">
        <v>0</v>
      </c>
      <c r="F14" s="563">
        <v>0</v>
      </c>
      <c r="G14" s="563">
        <v>0</v>
      </c>
      <c r="H14" s="563">
        <v>0</v>
      </c>
      <c r="I14" s="563">
        <v>0</v>
      </c>
      <c r="J14" s="563">
        <v>0</v>
      </c>
      <c r="K14" s="564">
        <v>0</v>
      </c>
      <c r="L14" s="563">
        <v>0</v>
      </c>
      <c r="M14" s="563">
        <v>0</v>
      </c>
      <c r="N14" s="563">
        <v>0</v>
      </c>
      <c r="O14" s="565">
        <v>0</v>
      </c>
      <c r="P14" s="564">
        <v>0</v>
      </c>
      <c r="Q14" s="566">
        <f>+monthly_drivers_0!Q14</f>
        <v>7.25</v>
      </c>
    </row>
    <row r="15" spans="1:17" x14ac:dyDescent="0.25">
      <c r="A15" s="567">
        <f t="shared" si="0"/>
        <v>44804</v>
      </c>
      <c r="B15" s="567" t="str">
        <f t="shared" si="1"/>
        <v>JV</v>
      </c>
      <c r="C15" s="568">
        <v>0</v>
      </c>
      <c r="D15" s="569">
        <v>0</v>
      </c>
      <c r="E15" s="569">
        <v>0</v>
      </c>
      <c r="F15" s="569">
        <v>0</v>
      </c>
      <c r="G15" s="569">
        <v>0</v>
      </c>
      <c r="H15" s="569">
        <v>0</v>
      </c>
      <c r="I15" s="569">
        <v>0</v>
      </c>
      <c r="J15" s="569">
        <v>0</v>
      </c>
      <c r="K15" s="570">
        <v>0</v>
      </c>
      <c r="L15" s="571">
        <v>0</v>
      </c>
      <c r="M15" s="571">
        <v>0</v>
      </c>
      <c r="N15" s="571">
        <v>0</v>
      </c>
      <c r="O15" s="572">
        <v>0</v>
      </c>
      <c r="P15" s="573">
        <v>0</v>
      </c>
      <c r="Q15" s="574">
        <f>+monthly_drivers_0!Q15</f>
        <v>7.25</v>
      </c>
    </row>
    <row r="16" spans="1:17" x14ac:dyDescent="0.25">
      <c r="A16" s="575">
        <f t="shared" si="0"/>
        <v>44834</v>
      </c>
      <c r="B16" s="575" t="str">
        <f t="shared" si="1"/>
        <v>JV</v>
      </c>
      <c r="C16" s="562">
        <v>0</v>
      </c>
      <c r="D16" s="563">
        <v>0</v>
      </c>
      <c r="E16" s="563">
        <v>0</v>
      </c>
      <c r="F16" s="563">
        <v>0</v>
      </c>
      <c r="G16" s="563">
        <v>0</v>
      </c>
      <c r="H16" s="563">
        <v>0</v>
      </c>
      <c r="I16" s="563">
        <v>0</v>
      </c>
      <c r="J16" s="563">
        <v>0</v>
      </c>
      <c r="K16" s="564">
        <v>0</v>
      </c>
      <c r="L16" s="563">
        <v>0</v>
      </c>
      <c r="M16" s="563">
        <v>0</v>
      </c>
      <c r="N16" s="563">
        <v>0</v>
      </c>
      <c r="O16" s="565">
        <v>0</v>
      </c>
      <c r="P16" s="564">
        <v>0</v>
      </c>
      <c r="Q16" s="566">
        <f>+monthly_drivers_0!Q16</f>
        <v>7.25</v>
      </c>
    </row>
    <row r="17" spans="1:17" x14ac:dyDescent="0.25">
      <c r="A17" s="567">
        <f t="shared" si="0"/>
        <v>44865</v>
      </c>
      <c r="B17" s="567" t="str">
        <f t="shared" si="1"/>
        <v>JV</v>
      </c>
      <c r="C17" s="568">
        <v>0</v>
      </c>
      <c r="D17" s="569">
        <v>0</v>
      </c>
      <c r="E17" s="569">
        <v>0</v>
      </c>
      <c r="F17" s="569">
        <v>0</v>
      </c>
      <c r="G17" s="569">
        <v>0</v>
      </c>
      <c r="H17" s="569">
        <v>0</v>
      </c>
      <c r="I17" s="569">
        <v>0</v>
      </c>
      <c r="J17" s="569">
        <v>0</v>
      </c>
      <c r="K17" s="570">
        <v>0</v>
      </c>
      <c r="L17" s="571">
        <v>0</v>
      </c>
      <c r="M17" s="571">
        <v>0</v>
      </c>
      <c r="N17" s="571">
        <v>0</v>
      </c>
      <c r="O17" s="572">
        <v>0</v>
      </c>
      <c r="P17" s="573">
        <v>0</v>
      </c>
      <c r="Q17" s="574">
        <f>+monthly_drivers_0!Q17</f>
        <v>7.25</v>
      </c>
    </row>
    <row r="18" spans="1:17" x14ac:dyDescent="0.25">
      <c r="A18" s="575">
        <f t="shared" si="0"/>
        <v>44895</v>
      </c>
      <c r="B18" s="575" t="str">
        <f t="shared" si="1"/>
        <v>JV</v>
      </c>
      <c r="C18" s="562">
        <v>0</v>
      </c>
      <c r="D18" s="563">
        <v>0</v>
      </c>
      <c r="E18" s="563">
        <v>0</v>
      </c>
      <c r="F18" s="563">
        <v>0</v>
      </c>
      <c r="G18" s="563">
        <v>0</v>
      </c>
      <c r="H18" s="563">
        <v>0</v>
      </c>
      <c r="I18" s="563">
        <v>0</v>
      </c>
      <c r="J18" s="563">
        <v>0</v>
      </c>
      <c r="K18" s="564">
        <v>0</v>
      </c>
      <c r="L18" s="563">
        <v>0</v>
      </c>
      <c r="M18" s="563">
        <v>0</v>
      </c>
      <c r="N18" s="563">
        <v>0</v>
      </c>
      <c r="O18" s="565">
        <v>0</v>
      </c>
      <c r="P18" s="564">
        <v>0</v>
      </c>
      <c r="Q18" s="566">
        <f>+monthly_drivers_0!Q18</f>
        <v>7.25</v>
      </c>
    </row>
    <row r="19" spans="1:17" x14ac:dyDescent="0.25">
      <c r="A19" s="567">
        <f t="shared" si="0"/>
        <v>44926</v>
      </c>
      <c r="B19" s="567" t="str">
        <f t="shared" si="1"/>
        <v>JV</v>
      </c>
      <c r="C19" s="568">
        <v>0</v>
      </c>
      <c r="D19" s="569">
        <v>0</v>
      </c>
      <c r="E19" s="569">
        <v>0</v>
      </c>
      <c r="F19" s="569">
        <v>0</v>
      </c>
      <c r="G19" s="569">
        <v>0</v>
      </c>
      <c r="H19" s="569">
        <v>0</v>
      </c>
      <c r="I19" s="569">
        <v>0</v>
      </c>
      <c r="J19" s="569">
        <v>0</v>
      </c>
      <c r="K19" s="570">
        <v>0</v>
      </c>
      <c r="L19" s="571">
        <v>0</v>
      </c>
      <c r="M19" s="571">
        <v>0</v>
      </c>
      <c r="N19" s="571">
        <v>0</v>
      </c>
      <c r="O19" s="572">
        <v>0</v>
      </c>
      <c r="P19" s="573">
        <v>0</v>
      </c>
      <c r="Q19" s="574">
        <f>+monthly_drivers_0!Q19</f>
        <v>7.25</v>
      </c>
    </row>
    <row r="20" spans="1:17" x14ac:dyDescent="0.25">
      <c r="A20" s="575">
        <f t="shared" si="0"/>
        <v>44957</v>
      </c>
      <c r="B20" s="575" t="str">
        <f t="shared" si="1"/>
        <v>JV</v>
      </c>
      <c r="C20" s="562">
        <v>0</v>
      </c>
      <c r="D20" s="563">
        <v>0</v>
      </c>
      <c r="E20" s="563">
        <v>0</v>
      </c>
      <c r="F20" s="563">
        <v>0</v>
      </c>
      <c r="G20" s="563">
        <v>0</v>
      </c>
      <c r="H20" s="563">
        <v>0</v>
      </c>
      <c r="I20" s="563">
        <v>0</v>
      </c>
      <c r="J20" s="563">
        <v>0</v>
      </c>
      <c r="K20" s="564">
        <v>0</v>
      </c>
      <c r="L20" s="563">
        <v>0</v>
      </c>
      <c r="M20" s="563">
        <v>0</v>
      </c>
      <c r="N20" s="563">
        <v>0</v>
      </c>
      <c r="O20" s="565">
        <v>0</v>
      </c>
      <c r="P20" s="564">
        <v>0</v>
      </c>
      <c r="Q20" s="566">
        <f>+monthly_drivers_0!Q20</f>
        <v>7.25</v>
      </c>
    </row>
    <row r="21" spans="1:17" x14ac:dyDescent="0.25">
      <c r="A21" s="567">
        <f t="shared" si="0"/>
        <v>44985</v>
      </c>
      <c r="B21" s="567" t="str">
        <f t="shared" si="1"/>
        <v>JV</v>
      </c>
      <c r="C21" s="568">
        <v>0</v>
      </c>
      <c r="D21" s="569">
        <v>0</v>
      </c>
      <c r="E21" s="569">
        <v>0</v>
      </c>
      <c r="F21" s="569">
        <v>0</v>
      </c>
      <c r="G21" s="569">
        <v>0</v>
      </c>
      <c r="H21" s="569">
        <v>0</v>
      </c>
      <c r="I21" s="569">
        <v>0</v>
      </c>
      <c r="J21" s="569">
        <v>0</v>
      </c>
      <c r="K21" s="570">
        <v>0</v>
      </c>
      <c r="L21" s="571">
        <v>0</v>
      </c>
      <c r="M21" s="571">
        <v>0</v>
      </c>
      <c r="N21" s="571">
        <v>0</v>
      </c>
      <c r="O21" s="572">
        <v>0</v>
      </c>
      <c r="P21" s="573">
        <v>0</v>
      </c>
      <c r="Q21" s="574">
        <f>+monthly_drivers_0!Q21</f>
        <v>7.25</v>
      </c>
    </row>
    <row r="22" spans="1:17" x14ac:dyDescent="0.25">
      <c r="A22" s="575">
        <f t="shared" si="0"/>
        <v>45016</v>
      </c>
      <c r="B22" s="575" t="str">
        <f t="shared" si="1"/>
        <v>JV</v>
      </c>
      <c r="C22" s="562">
        <v>0</v>
      </c>
      <c r="D22" s="563">
        <v>0</v>
      </c>
      <c r="E22" s="563">
        <v>0</v>
      </c>
      <c r="F22" s="563">
        <v>0</v>
      </c>
      <c r="G22" s="563">
        <v>0</v>
      </c>
      <c r="H22" s="563">
        <v>0</v>
      </c>
      <c r="I22" s="563">
        <v>0</v>
      </c>
      <c r="J22" s="563">
        <v>0</v>
      </c>
      <c r="K22" s="564">
        <v>0</v>
      </c>
      <c r="L22" s="563">
        <v>0</v>
      </c>
      <c r="M22" s="563">
        <v>0</v>
      </c>
      <c r="N22" s="563">
        <v>0</v>
      </c>
      <c r="O22" s="565">
        <v>0</v>
      </c>
      <c r="P22" s="564">
        <v>0</v>
      </c>
      <c r="Q22" s="566">
        <f>+monthly_drivers_0!Q22</f>
        <v>7.25</v>
      </c>
    </row>
    <row r="23" spans="1:17" x14ac:dyDescent="0.25">
      <c r="A23" s="567">
        <f t="shared" si="0"/>
        <v>45046</v>
      </c>
      <c r="B23" s="567" t="str">
        <f t="shared" si="1"/>
        <v>JV</v>
      </c>
      <c r="C23" s="568">
        <v>0</v>
      </c>
      <c r="D23" s="569">
        <v>0</v>
      </c>
      <c r="E23" s="569">
        <v>0</v>
      </c>
      <c r="F23" s="569">
        <v>0</v>
      </c>
      <c r="G23" s="569">
        <v>0</v>
      </c>
      <c r="H23" s="569">
        <v>0</v>
      </c>
      <c r="I23" s="569">
        <v>0</v>
      </c>
      <c r="J23" s="569">
        <v>0</v>
      </c>
      <c r="K23" s="570">
        <v>0</v>
      </c>
      <c r="L23" s="571">
        <v>0</v>
      </c>
      <c r="M23" s="571">
        <v>0</v>
      </c>
      <c r="N23" s="571">
        <v>0</v>
      </c>
      <c r="O23" s="572">
        <v>0</v>
      </c>
      <c r="P23" s="573">
        <v>0</v>
      </c>
      <c r="Q23" s="574">
        <f>+monthly_drivers_0!Q23</f>
        <v>7.25</v>
      </c>
    </row>
    <row r="24" spans="1:17" x14ac:dyDescent="0.25">
      <c r="A24" s="575">
        <f t="shared" si="0"/>
        <v>45077</v>
      </c>
      <c r="B24" s="575" t="str">
        <f t="shared" si="1"/>
        <v>JV</v>
      </c>
      <c r="C24" s="562">
        <v>0</v>
      </c>
      <c r="D24" s="563">
        <v>0</v>
      </c>
      <c r="E24" s="563">
        <v>0</v>
      </c>
      <c r="F24" s="563">
        <v>0</v>
      </c>
      <c r="G24" s="563">
        <v>0</v>
      </c>
      <c r="H24" s="563">
        <v>0</v>
      </c>
      <c r="I24" s="563">
        <v>0</v>
      </c>
      <c r="J24" s="563">
        <v>0</v>
      </c>
      <c r="K24" s="564">
        <v>0</v>
      </c>
      <c r="L24" s="563">
        <v>0</v>
      </c>
      <c r="M24" s="563">
        <v>0</v>
      </c>
      <c r="N24" s="563">
        <v>0</v>
      </c>
      <c r="O24" s="565">
        <v>0</v>
      </c>
      <c r="P24" s="564">
        <v>0</v>
      </c>
      <c r="Q24" s="566">
        <f>+monthly_drivers_0!Q24</f>
        <v>7.25</v>
      </c>
    </row>
    <row r="25" spans="1:17" x14ac:dyDescent="0.25">
      <c r="A25" s="567">
        <f t="shared" si="0"/>
        <v>45107</v>
      </c>
      <c r="B25" s="567" t="str">
        <f t="shared" si="1"/>
        <v>JV</v>
      </c>
      <c r="C25" s="568">
        <v>0</v>
      </c>
      <c r="D25" s="569">
        <v>0</v>
      </c>
      <c r="E25" s="569">
        <v>0</v>
      </c>
      <c r="F25" s="569">
        <v>0</v>
      </c>
      <c r="G25" s="569">
        <v>0</v>
      </c>
      <c r="H25" s="569">
        <v>0</v>
      </c>
      <c r="I25" s="569">
        <v>0</v>
      </c>
      <c r="J25" s="569">
        <v>0</v>
      </c>
      <c r="K25" s="570">
        <v>0</v>
      </c>
      <c r="L25" s="571">
        <v>0</v>
      </c>
      <c r="M25" s="571">
        <v>0</v>
      </c>
      <c r="N25" s="571">
        <v>0</v>
      </c>
      <c r="O25" s="572">
        <v>0</v>
      </c>
      <c r="P25" s="573">
        <v>0</v>
      </c>
      <c r="Q25" s="574">
        <f>+monthly_drivers_0!Q25</f>
        <v>7.25</v>
      </c>
    </row>
    <row r="26" spans="1:17" x14ac:dyDescent="0.25">
      <c r="A26" s="575">
        <f t="shared" si="0"/>
        <v>45138</v>
      </c>
      <c r="B26" s="575" t="str">
        <f t="shared" si="1"/>
        <v>JV</v>
      </c>
      <c r="C26" s="562">
        <v>0</v>
      </c>
      <c r="D26" s="563">
        <v>0</v>
      </c>
      <c r="E26" s="563">
        <v>0</v>
      </c>
      <c r="F26" s="563">
        <v>0</v>
      </c>
      <c r="G26" s="563">
        <v>0</v>
      </c>
      <c r="H26" s="563">
        <v>0</v>
      </c>
      <c r="I26" s="563">
        <v>0</v>
      </c>
      <c r="J26" s="563">
        <v>0</v>
      </c>
      <c r="K26" s="564">
        <v>0</v>
      </c>
      <c r="L26" s="563">
        <v>0</v>
      </c>
      <c r="M26" s="563">
        <v>0</v>
      </c>
      <c r="N26" s="563">
        <v>0</v>
      </c>
      <c r="O26" s="565">
        <v>0</v>
      </c>
      <c r="P26" s="564">
        <v>0</v>
      </c>
      <c r="Q26" s="566">
        <f>+monthly_drivers_0!Q26</f>
        <v>5.5</v>
      </c>
    </row>
    <row r="27" spans="1:17" x14ac:dyDescent="0.25">
      <c r="A27" s="567">
        <f t="shared" si="0"/>
        <v>45169</v>
      </c>
      <c r="B27" s="567" t="str">
        <f t="shared" si="1"/>
        <v>JV</v>
      </c>
      <c r="C27" s="568">
        <v>0</v>
      </c>
      <c r="D27" s="569">
        <v>0</v>
      </c>
      <c r="E27" s="569">
        <v>0</v>
      </c>
      <c r="F27" s="569">
        <v>0</v>
      </c>
      <c r="G27" s="569">
        <v>0</v>
      </c>
      <c r="H27" s="569">
        <v>0</v>
      </c>
      <c r="I27" s="569">
        <v>0</v>
      </c>
      <c r="J27" s="569">
        <v>0</v>
      </c>
      <c r="K27" s="570">
        <v>0</v>
      </c>
      <c r="L27" s="571">
        <v>0</v>
      </c>
      <c r="M27" s="571">
        <v>0</v>
      </c>
      <c r="N27" s="571">
        <v>0</v>
      </c>
      <c r="O27" s="572">
        <v>0</v>
      </c>
      <c r="P27" s="573">
        <v>0</v>
      </c>
      <c r="Q27" s="574">
        <f>+monthly_drivers_0!Q27</f>
        <v>5.5</v>
      </c>
    </row>
    <row r="28" spans="1:17" x14ac:dyDescent="0.25">
      <c r="A28" s="575">
        <f t="shared" si="0"/>
        <v>45199</v>
      </c>
      <c r="B28" s="575" t="str">
        <f t="shared" si="1"/>
        <v>JV</v>
      </c>
      <c r="C28" s="562">
        <v>0</v>
      </c>
      <c r="D28" s="563">
        <v>0</v>
      </c>
      <c r="E28" s="563">
        <v>0</v>
      </c>
      <c r="F28" s="563">
        <v>0</v>
      </c>
      <c r="G28" s="563">
        <v>0</v>
      </c>
      <c r="H28" s="563">
        <v>0</v>
      </c>
      <c r="I28" s="563">
        <v>0</v>
      </c>
      <c r="J28" s="563">
        <v>0</v>
      </c>
      <c r="K28" s="564">
        <v>0</v>
      </c>
      <c r="L28" s="563">
        <v>0</v>
      </c>
      <c r="M28" s="563">
        <v>0</v>
      </c>
      <c r="N28" s="563">
        <v>0</v>
      </c>
      <c r="O28" s="565">
        <v>0</v>
      </c>
      <c r="P28" s="564">
        <v>0</v>
      </c>
      <c r="Q28" s="566">
        <f>+monthly_drivers_0!Q28</f>
        <v>5.5</v>
      </c>
    </row>
    <row r="29" spans="1:17" x14ac:dyDescent="0.25">
      <c r="A29" s="567">
        <f t="shared" si="0"/>
        <v>45230</v>
      </c>
      <c r="B29" s="567" t="str">
        <f t="shared" si="1"/>
        <v>JV</v>
      </c>
      <c r="C29" s="568">
        <v>0</v>
      </c>
      <c r="D29" s="569">
        <v>0</v>
      </c>
      <c r="E29" s="569">
        <v>0</v>
      </c>
      <c r="F29" s="569">
        <v>0</v>
      </c>
      <c r="G29" s="569">
        <v>0</v>
      </c>
      <c r="H29" s="569">
        <v>0</v>
      </c>
      <c r="I29" s="569">
        <v>0</v>
      </c>
      <c r="J29" s="569">
        <v>0</v>
      </c>
      <c r="K29" s="570">
        <v>0</v>
      </c>
      <c r="L29" s="571">
        <v>0</v>
      </c>
      <c r="M29" s="571">
        <v>0</v>
      </c>
      <c r="N29" s="571">
        <v>0</v>
      </c>
      <c r="O29" s="572">
        <v>0</v>
      </c>
      <c r="P29" s="573">
        <v>0</v>
      </c>
      <c r="Q29" s="574">
        <f>+monthly_drivers_0!Q29</f>
        <v>5.5</v>
      </c>
    </row>
    <row r="30" spans="1:17" x14ac:dyDescent="0.25">
      <c r="A30" s="575">
        <f t="shared" si="0"/>
        <v>45260</v>
      </c>
      <c r="B30" s="575" t="str">
        <f t="shared" si="1"/>
        <v>JV</v>
      </c>
      <c r="C30" s="562">
        <v>0</v>
      </c>
      <c r="D30" s="563">
        <v>0</v>
      </c>
      <c r="E30" s="563">
        <v>0</v>
      </c>
      <c r="F30" s="563">
        <v>0</v>
      </c>
      <c r="G30" s="563">
        <v>0</v>
      </c>
      <c r="H30" s="563">
        <v>0</v>
      </c>
      <c r="I30" s="563">
        <v>0</v>
      </c>
      <c r="J30" s="563">
        <v>0</v>
      </c>
      <c r="K30" s="564">
        <v>0</v>
      </c>
      <c r="L30" s="563">
        <v>0</v>
      </c>
      <c r="M30" s="563">
        <v>0</v>
      </c>
      <c r="N30" s="563">
        <v>0</v>
      </c>
      <c r="O30" s="565">
        <v>0</v>
      </c>
      <c r="P30" s="564">
        <v>0</v>
      </c>
      <c r="Q30" s="566">
        <f>+monthly_drivers_0!Q30</f>
        <v>5.5</v>
      </c>
    </row>
    <row r="31" spans="1:17" x14ac:dyDescent="0.25">
      <c r="A31" s="567">
        <f t="shared" si="0"/>
        <v>45291</v>
      </c>
      <c r="B31" s="567" t="str">
        <f t="shared" si="1"/>
        <v>JV</v>
      </c>
      <c r="C31" s="568">
        <v>0</v>
      </c>
      <c r="D31" s="569">
        <v>0</v>
      </c>
      <c r="E31" s="569">
        <v>0</v>
      </c>
      <c r="F31" s="569">
        <v>0</v>
      </c>
      <c r="G31" s="569">
        <v>0</v>
      </c>
      <c r="H31" s="569">
        <v>0</v>
      </c>
      <c r="I31" s="569">
        <v>0</v>
      </c>
      <c r="J31" s="569">
        <v>0</v>
      </c>
      <c r="K31" s="570">
        <v>0</v>
      </c>
      <c r="L31" s="571">
        <v>0</v>
      </c>
      <c r="M31" s="571">
        <v>0</v>
      </c>
      <c r="N31" s="571">
        <v>0</v>
      </c>
      <c r="O31" s="572">
        <v>0</v>
      </c>
      <c r="P31" s="573">
        <v>0</v>
      </c>
      <c r="Q31" s="574">
        <f>+monthly_drivers_0!Q31</f>
        <v>5.5</v>
      </c>
    </row>
    <row r="32" spans="1:17" x14ac:dyDescent="0.25">
      <c r="A32" s="575">
        <f t="shared" si="0"/>
        <v>45322</v>
      </c>
      <c r="B32" s="575" t="str">
        <f t="shared" si="1"/>
        <v>JV</v>
      </c>
      <c r="C32" s="562">
        <v>0</v>
      </c>
      <c r="D32" s="563">
        <v>0</v>
      </c>
      <c r="E32" s="563">
        <v>0</v>
      </c>
      <c r="F32" s="563">
        <v>0</v>
      </c>
      <c r="G32" s="563">
        <v>0</v>
      </c>
      <c r="H32" s="563">
        <v>0</v>
      </c>
      <c r="I32" s="563">
        <v>0</v>
      </c>
      <c r="J32" s="563">
        <v>0</v>
      </c>
      <c r="K32" s="564">
        <v>0</v>
      </c>
      <c r="L32" s="563">
        <v>0</v>
      </c>
      <c r="M32" s="563">
        <v>0</v>
      </c>
      <c r="N32" s="563">
        <v>0</v>
      </c>
      <c r="O32" s="565">
        <v>0</v>
      </c>
      <c r="P32" s="564">
        <v>0</v>
      </c>
      <c r="Q32" s="566">
        <f>+monthly_drivers_0!Q32</f>
        <v>5.5</v>
      </c>
    </row>
    <row r="33" spans="1:17" x14ac:dyDescent="0.25">
      <c r="A33" s="567">
        <f t="shared" si="0"/>
        <v>45351</v>
      </c>
      <c r="B33" s="567" t="str">
        <f t="shared" si="1"/>
        <v>JV</v>
      </c>
      <c r="C33" s="568">
        <v>0</v>
      </c>
      <c r="D33" s="569">
        <v>0</v>
      </c>
      <c r="E33" s="569">
        <v>0</v>
      </c>
      <c r="F33" s="569">
        <v>0</v>
      </c>
      <c r="G33" s="569">
        <v>0</v>
      </c>
      <c r="H33" s="569">
        <v>0</v>
      </c>
      <c r="I33" s="569">
        <v>0</v>
      </c>
      <c r="J33" s="569">
        <v>0</v>
      </c>
      <c r="K33" s="570">
        <v>0</v>
      </c>
      <c r="L33" s="571">
        <v>0</v>
      </c>
      <c r="M33" s="571">
        <v>0</v>
      </c>
      <c r="N33" s="571">
        <v>0</v>
      </c>
      <c r="O33" s="572">
        <v>0</v>
      </c>
      <c r="P33" s="573">
        <v>0</v>
      </c>
      <c r="Q33" s="574">
        <f>+monthly_drivers_0!Q33</f>
        <v>5.5</v>
      </c>
    </row>
    <row r="34" spans="1:17" x14ac:dyDescent="0.25">
      <c r="A34" s="575">
        <f t="shared" si="0"/>
        <v>45382</v>
      </c>
      <c r="B34" s="575" t="str">
        <f t="shared" si="1"/>
        <v>JV</v>
      </c>
      <c r="C34" s="562">
        <v>0</v>
      </c>
      <c r="D34" s="563">
        <v>0</v>
      </c>
      <c r="E34" s="563">
        <v>0</v>
      </c>
      <c r="F34" s="563">
        <v>0</v>
      </c>
      <c r="G34" s="563">
        <v>0</v>
      </c>
      <c r="H34" s="563">
        <v>0</v>
      </c>
      <c r="I34" s="563">
        <v>0</v>
      </c>
      <c r="J34" s="563">
        <v>0</v>
      </c>
      <c r="K34" s="564">
        <v>0</v>
      </c>
      <c r="L34" s="563">
        <v>0</v>
      </c>
      <c r="M34" s="563">
        <v>0</v>
      </c>
      <c r="N34" s="563">
        <v>0</v>
      </c>
      <c r="O34" s="565">
        <v>0</v>
      </c>
      <c r="P34" s="564">
        <v>0</v>
      </c>
      <c r="Q34" s="566">
        <f>+monthly_drivers_0!Q34</f>
        <v>5.5</v>
      </c>
    </row>
    <row r="35" spans="1:17" x14ac:dyDescent="0.25">
      <c r="A35" s="567">
        <f t="shared" si="0"/>
        <v>45412</v>
      </c>
      <c r="B35" s="567" t="str">
        <f t="shared" si="1"/>
        <v>JV</v>
      </c>
      <c r="C35" s="568">
        <v>0</v>
      </c>
      <c r="D35" s="569">
        <v>0</v>
      </c>
      <c r="E35" s="569">
        <v>0</v>
      </c>
      <c r="F35" s="569">
        <v>0</v>
      </c>
      <c r="G35" s="569">
        <v>0</v>
      </c>
      <c r="H35" s="569">
        <v>0</v>
      </c>
      <c r="I35" s="569">
        <v>0</v>
      </c>
      <c r="J35" s="569">
        <v>0</v>
      </c>
      <c r="K35" s="570">
        <v>0</v>
      </c>
      <c r="L35" s="571">
        <v>0</v>
      </c>
      <c r="M35" s="571">
        <v>0</v>
      </c>
      <c r="N35" s="571">
        <v>0</v>
      </c>
      <c r="O35" s="572">
        <v>0</v>
      </c>
      <c r="P35" s="573">
        <v>0</v>
      </c>
      <c r="Q35" s="574">
        <f>+monthly_drivers_0!Q35</f>
        <v>5.5</v>
      </c>
    </row>
    <row r="36" spans="1:17" x14ac:dyDescent="0.25">
      <c r="A36" s="575">
        <f t="shared" si="0"/>
        <v>45443</v>
      </c>
      <c r="B36" s="575" t="str">
        <f t="shared" si="1"/>
        <v>JV</v>
      </c>
      <c r="C36" s="562">
        <v>0</v>
      </c>
      <c r="D36" s="563">
        <v>0</v>
      </c>
      <c r="E36" s="563">
        <v>0</v>
      </c>
      <c r="F36" s="563">
        <v>0</v>
      </c>
      <c r="G36" s="563">
        <v>0</v>
      </c>
      <c r="H36" s="563">
        <v>0</v>
      </c>
      <c r="I36" s="563">
        <v>0</v>
      </c>
      <c r="J36" s="563">
        <v>0</v>
      </c>
      <c r="K36" s="564">
        <v>0</v>
      </c>
      <c r="L36" s="563">
        <v>0</v>
      </c>
      <c r="M36" s="563">
        <v>0</v>
      </c>
      <c r="N36" s="563">
        <v>0</v>
      </c>
      <c r="O36" s="565">
        <v>0</v>
      </c>
      <c r="P36" s="564">
        <v>0</v>
      </c>
      <c r="Q36" s="566">
        <f>+monthly_drivers_0!Q36</f>
        <v>5.5</v>
      </c>
    </row>
    <row r="37" spans="1:17" x14ac:dyDescent="0.25">
      <c r="A37" s="567">
        <f t="shared" si="0"/>
        <v>45473</v>
      </c>
      <c r="B37" s="567" t="str">
        <f t="shared" si="1"/>
        <v>JV</v>
      </c>
      <c r="C37" s="568">
        <v>0</v>
      </c>
      <c r="D37" s="569">
        <v>0</v>
      </c>
      <c r="E37" s="569">
        <v>0</v>
      </c>
      <c r="F37" s="569">
        <v>0</v>
      </c>
      <c r="G37" s="569">
        <v>0</v>
      </c>
      <c r="H37" s="569">
        <v>0</v>
      </c>
      <c r="I37" s="569">
        <v>0</v>
      </c>
      <c r="J37" s="569">
        <v>0</v>
      </c>
      <c r="K37" s="570">
        <v>0</v>
      </c>
      <c r="L37" s="571">
        <v>0</v>
      </c>
      <c r="M37" s="571">
        <v>0</v>
      </c>
      <c r="N37" s="571">
        <v>0</v>
      </c>
      <c r="O37" s="572">
        <v>0</v>
      </c>
      <c r="P37" s="573">
        <v>0</v>
      </c>
      <c r="Q37" s="574">
        <f>+monthly_drivers_0!Q37</f>
        <v>5.5</v>
      </c>
    </row>
    <row r="38" spans="1:17" x14ac:dyDescent="0.25">
      <c r="A38" s="575">
        <f t="shared" si="0"/>
        <v>45504</v>
      </c>
      <c r="B38" s="575" t="str">
        <f t="shared" si="1"/>
        <v>JV</v>
      </c>
      <c r="C38" s="562">
        <v>0</v>
      </c>
      <c r="D38" s="563">
        <v>0</v>
      </c>
      <c r="E38" s="563">
        <v>0</v>
      </c>
      <c r="F38" s="563">
        <v>0</v>
      </c>
      <c r="G38" s="563">
        <v>0</v>
      </c>
      <c r="H38" s="563">
        <v>0</v>
      </c>
      <c r="I38" s="563">
        <v>0</v>
      </c>
      <c r="J38" s="563">
        <v>0</v>
      </c>
      <c r="K38" s="564">
        <v>0</v>
      </c>
      <c r="L38" s="563">
        <v>0</v>
      </c>
      <c r="M38" s="563">
        <v>0</v>
      </c>
      <c r="N38" s="563">
        <v>0</v>
      </c>
      <c r="O38" s="565">
        <v>0</v>
      </c>
      <c r="P38" s="564">
        <v>0</v>
      </c>
      <c r="Q38" s="566">
        <f>+monthly_drivers_0!Q38</f>
        <v>2.5</v>
      </c>
    </row>
    <row r="39" spans="1:17" x14ac:dyDescent="0.25">
      <c r="A39" s="567">
        <f t="shared" si="0"/>
        <v>45535</v>
      </c>
      <c r="B39" s="567" t="str">
        <f t="shared" si="1"/>
        <v>JV</v>
      </c>
      <c r="C39" s="568">
        <v>0</v>
      </c>
      <c r="D39" s="569">
        <v>0</v>
      </c>
      <c r="E39" s="569">
        <v>0</v>
      </c>
      <c r="F39" s="569">
        <v>0</v>
      </c>
      <c r="G39" s="569">
        <v>0</v>
      </c>
      <c r="H39" s="569">
        <v>0</v>
      </c>
      <c r="I39" s="569">
        <v>0</v>
      </c>
      <c r="J39" s="569">
        <v>0</v>
      </c>
      <c r="K39" s="570">
        <v>0</v>
      </c>
      <c r="L39" s="571">
        <v>0</v>
      </c>
      <c r="M39" s="571">
        <v>0</v>
      </c>
      <c r="N39" s="571">
        <v>0</v>
      </c>
      <c r="O39" s="572">
        <v>0</v>
      </c>
      <c r="P39" s="573">
        <v>0</v>
      </c>
      <c r="Q39" s="574">
        <f>+monthly_drivers_0!Q39</f>
        <v>2.5</v>
      </c>
    </row>
    <row r="40" spans="1:17" x14ac:dyDescent="0.25">
      <c r="A40" s="575">
        <f t="shared" si="0"/>
        <v>45565</v>
      </c>
      <c r="B40" s="575" t="str">
        <f t="shared" si="1"/>
        <v>JV</v>
      </c>
      <c r="C40" s="562">
        <v>0</v>
      </c>
      <c r="D40" s="563">
        <v>0</v>
      </c>
      <c r="E40" s="563">
        <v>0</v>
      </c>
      <c r="F40" s="563">
        <v>0</v>
      </c>
      <c r="G40" s="563">
        <v>0</v>
      </c>
      <c r="H40" s="563">
        <v>0</v>
      </c>
      <c r="I40" s="563">
        <v>0</v>
      </c>
      <c r="J40" s="563">
        <v>0</v>
      </c>
      <c r="K40" s="564">
        <v>0</v>
      </c>
      <c r="L40" s="563">
        <v>0</v>
      </c>
      <c r="M40" s="563">
        <v>0</v>
      </c>
      <c r="N40" s="563">
        <v>0</v>
      </c>
      <c r="O40" s="565">
        <v>0</v>
      </c>
      <c r="P40" s="564">
        <v>0</v>
      </c>
      <c r="Q40" s="566">
        <f>+monthly_drivers_0!Q40</f>
        <v>2.5</v>
      </c>
    </row>
    <row r="41" spans="1:17" x14ac:dyDescent="0.25">
      <c r="A41" s="567">
        <f t="shared" si="0"/>
        <v>45596</v>
      </c>
      <c r="B41" s="567" t="str">
        <f t="shared" si="1"/>
        <v>JV</v>
      </c>
      <c r="C41" s="568">
        <v>0</v>
      </c>
      <c r="D41" s="569">
        <v>0</v>
      </c>
      <c r="E41" s="569">
        <v>0</v>
      </c>
      <c r="F41" s="569">
        <v>0</v>
      </c>
      <c r="G41" s="569">
        <v>0</v>
      </c>
      <c r="H41" s="569">
        <v>0</v>
      </c>
      <c r="I41" s="569">
        <v>0</v>
      </c>
      <c r="J41" s="569">
        <v>0</v>
      </c>
      <c r="K41" s="570">
        <v>0</v>
      </c>
      <c r="L41" s="571">
        <v>0</v>
      </c>
      <c r="M41" s="571">
        <v>0</v>
      </c>
      <c r="N41" s="571">
        <v>0</v>
      </c>
      <c r="O41" s="572">
        <v>0</v>
      </c>
      <c r="P41" s="573">
        <v>0</v>
      </c>
      <c r="Q41" s="574">
        <f>+monthly_drivers_0!Q41</f>
        <v>2.5</v>
      </c>
    </row>
    <row r="42" spans="1:17" x14ac:dyDescent="0.25">
      <c r="A42" s="575">
        <f t="shared" si="0"/>
        <v>45626</v>
      </c>
      <c r="B42" s="575" t="str">
        <f t="shared" si="1"/>
        <v>JV</v>
      </c>
      <c r="C42" s="562">
        <v>0</v>
      </c>
      <c r="D42" s="563">
        <v>0</v>
      </c>
      <c r="E42" s="563">
        <v>0</v>
      </c>
      <c r="F42" s="563">
        <v>0</v>
      </c>
      <c r="G42" s="563">
        <v>0</v>
      </c>
      <c r="H42" s="563">
        <v>0</v>
      </c>
      <c r="I42" s="563">
        <v>0</v>
      </c>
      <c r="J42" s="563">
        <v>0</v>
      </c>
      <c r="K42" s="564">
        <v>0</v>
      </c>
      <c r="L42" s="563">
        <v>0</v>
      </c>
      <c r="M42" s="563">
        <v>0</v>
      </c>
      <c r="N42" s="563">
        <v>0</v>
      </c>
      <c r="O42" s="565">
        <v>0</v>
      </c>
      <c r="P42" s="564">
        <v>0</v>
      </c>
      <c r="Q42" s="566">
        <f>+monthly_drivers_0!Q42</f>
        <v>2.5</v>
      </c>
    </row>
    <row r="43" spans="1:17" x14ac:dyDescent="0.25">
      <c r="A43" s="567">
        <f t="shared" si="0"/>
        <v>45657</v>
      </c>
      <c r="B43" s="567" t="str">
        <f t="shared" si="1"/>
        <v>JV</v>
      </c>
      <c r="C43" s="568">
        <v>0</v>
      </c>
      <c r="D43" s="569">
        <v>0</v>
      </c>
      <c r="E43" s="569">
        <v>0</v>
      </c>
      <c r="F43" s="569">
        <v>0</v>
      </c>
      <c r="G43" s="569">
        <v>0</v>
      </c>
      <c r="H43" s="569">
        <v>0</v>
      </c>
      <c r="I43" s="569">
        <v>0</v>
      </c>
      <c r="J43" s="569">
        <v>0</v>
      </c>
      <c r="K43" s="570">
        <v>0</v>
      </c>
      <c r="L43" s="571">
        <v>0</v>
      </c>
      <c r="M43" s="571">
        <v>0</v>
      </c>
      <c r="N43" s="571">
        <v>0</v>
      </c>
      <c r="O43" s="572">
        <v>0</v>
      </c>
      <c r="P43" s="573">
        <v>0</v>
      </c>
      <c r="Q43" s="574">
        <f>+monthly_drivers_0!Q43</f>
        <v>2.5</v>
      </c>
    </row>
    <row r="44" spans="1:17" x14ac:dyDescent="0.25">
      <c r="A44" s="575">
        <f t="shared" si="0"/>
        <v>45688</v>
      </c>
      <c r="B44" s="575" t="str">
        <f t="shared" si="1"/>
        <v>JV</v>
      </c>
      <c r="C44" s="562">
        <v>0</v>
      </c>
      <c r="D44" s="563">
        <v>0</v>
      </c>
      <c r="E44" s="563">
        <v>0</v>
      </c>
      <c r="F44" s="563">
        <v>0</v>
      </c>
      <c r="G44" s="563">
        <v>0</v>
      </c>
      <c r="H44" s="563">
        <v>0</v>
      </c>
      <c r="I44" s="563">
        <v>0</v>
      </c>
      <c r="J44" s="563">
        <v>0</v>
      </c>
      <c r="K44" s="564">
        <v>0</v>
      </c>
      <c r="L44" s="563">
        <v>0</v>
      </c>
      <c r="M44" s="563">
        <v>0</v>
      </c>
      <c r="N44" s="563">
        <v>0</v>
      </c>
      <c r="O44" s="565">
        <v>0</v>
      </c>
      <c r="P44" s="564">
        <v>0</v>
      </c>
      <c r="Q44" s="566">
        <f>+monthly_drivers_0!Q44</f>
        <v>2.5</v>
      </c>
    </row>
    <row r="45" spans="1:17" x14ac:dyDescent="0.25">
      <c r="A45" s="567">
        <f t="shared" si="0"/>
        <v>45716</v>
      </c>
      <c r="B45" s="567" t="str">
        <f t="shared" si="1"/>
        <v>JV</v>
      </c>
      <c r="C45" s="568">
        <v>0</v>
      </c>
      <c r="D45" s="569">
        <v>0</v>
      </c>
      <c r="E45" s="569">
        <v>0</v>
      </c>
      <c r="F45" s="569">
        <v>0</v>
      </c>
      <c r="G45" s="569">
        <v>0</v>
      </c>
      <c r="H45" s="569">
        <v>0</v>
      </c>
      <c r="I45" s="569">
        <v>0</v>
      </c>
      <c r="J45" s="569">
        <v>0</v>
      </c>
      <c r="K45" s="570">
        <v>0</v>
      </c>
      <c r="L45" s="571">
        <v>0</v>
      </c>
      <c r="M45" s="571">
        <v>0</v>
      </c>
      <c r="N45" s="571">
        <v>0</v>
      </c>
      <c r="O45" s="572">
        <v>0</v>
      </c>
      <c r="P45" s="573">
        <v>0</v>
      </c>
      <c r="Q45" s="574">
        <f>+monthly_drivers_0!Q45</f>
        <v>2.5</v>
      </c>
    </row>
    <row r="46" spans="1:17" x14ac:dyDescent="0.25">
      <c r="A46" s="575">
        <f t="shared" si="0"/>
        <v>45747</v>
      </c>
      <c r="B46" s="575" t="str">
        <f t="shared" si="1"/>
        <v>JV</v>
      </c>
      <c r="C46" s="562">
        <v>0</v>
      </c>
      <c r="D46" s="563">
        <v>0</v>
      </c>
      <c r="E46" s="563">
        <v>0</v>
      </c>
      <c r="F46" s="563">
        <v>0</v>
      </c>
      <c r="G46" s="563">
        <v>0</v>
      </c>
      <c r="H46" s="563">
        <v>0</v>
      </c>
      <c r="I46" s="563">
        <v>0</v>
      </c>
      <c r="J46" s="563">
        <v>0</v>
      </c>
      <c r="K46" s="564">
        <v>0</v>
      </c>
      <c r="L46" s="563">
        <v>0</v>
      </c>
      <c r="M46" s="563">
        <v>0</v>
      </c>
      <c r="N46" s="563">
        <v>0</v>
      </c>
      <c r="O46" s="565">
        <v>0</v>
      </c>
      <c r="P46" s="564">
        <v>0</v>
      </c>
      <c r="Q46" s="566">
        <f>+monthly_drivers_0!Q46</f>
        <v>2.5</v>
      </c>
    </row>
    <row r="47" spans="1:17" x14ac:dyDescent="0.25">
      <c r="A47" s="567">
        <f t="shared" si="0"/>
        <v>45777</v>
      </c>
      <c r="B47" s="567" t="str">
        <f t="shared" si="1"/>
        <v>JV</v>
      </c>
      <c r="C47" s="568">
        <v>0</v>
      </c>
      <c r="D47" s="569">
        <v>0</v>
      </c>
      <c r="E47" s="569">
        <v>0</v>
      </c>
      <c r="F47" s="569">
        <v>0</v>
      </c>
      <c r="G47" s="569">
        <v>0</v>
      </c>
      <c r="H47" s="569">
        <v>0</v>
      </c>
      <c r="I47" s="569">
        <v>0</v>
      </c>
      <c r="J47" s="569">
        <v>0</v>
      </c>
      <c r="K47" s="570">
        <v>0</v>
      </c>
      <c r="L47" s="571">
        <v>0</v>
      </c>
      <c r="M47" s="571">
        <v>0</v>
      </c>
      <c r="N47" s="571">
        <v>0</v>
      </c>
      <c r="O47" s="572">
        <v>0</v>
      </c>
      <c r="P47" s="573">
        <v>0</v>
      </c>
      <c r="Q47" s="574">
        <f>+monthly_drivers_0!Q47</f>
        <v>2.5</v>
      </c>
    </row>
    <row r="48" spans="1:17" x14ac:dyDescent="0.25">
      <c r="A48" s="575">
        <f t="shared" si="0"/>
        <v>45808</v>
      </c>
      <c r="B48" s="575" t="str">
        <f t="shared" si="1"/>
        <v>JV</v>
      </c>
      <c r="C48" s="562">
        <v>0</v>
      </c>
      <c r="D48" s="563">
        <v>0</v>
      </c>
      <c r="E48" s="563">
        <v>0</v>
      </c>
      <c r="F48" s="563">
        <v>0</v>
      </c>
      <c r="G48" s="563">
        <v>0</v>
      </c>
      <c r="H48" s="563">
        <v>0</v>
      </c>
      <c r="I48" s="563">
        <v>0</v>
      </c>
      <c r="J48" s="563">
        <v>0</v>
      </c>
      <c r="K48" s="564">
        <v>0</v>
      </c>
      <c r="L48" s="563">
        <v>0</v>
      </c>
      <c r="M48" s="563">
        <v>0</v>
      </c>
      <c r="N48" s="563">
        <v>0</v>
      </c>
      <c r="O48" s="565">
        <v>0</v>
      </c>
      <c r="P48" s="564">
        <v>0</v>
      </c>
      <c r="Q48" s="566">
        <f>+monthly_drivers_0!Q48</f>
        <v>2.5</v>
      </c>
    </row>
    <row r="49" spans="1:17" x14ac:dyDescent="0.25">
      <c r="A49" s="567">
        <f t="shared" si="0"/>
        <v>45838</v>
      </c>
      <c r="B49" s="567" t="str">
        <f t="shared" si="1"/>
        <v>JV</v>
      </c>
      <c r="C49" s="568">
        <v>0</v>
      </c>
      <c r="D49" s="569">
        <v>0</v>
      </c>
      <c r="E49" s="569">
        <v>0</v>
      </c>
      <c r="F49" s="569">
        <v>0</v>
      </c>
      <c r="G49" s="569">
        <v>0</v>
      </c>
      <c r="H49" s="569">
        <v>0</v>
      </c>
      <c r="I49" s="569">
        <v>0</v>
      </c>
      <c r="J49" s="569">
        <v>0</v>
      </c>
      <c r="K49" s="570">
        <v>0</v>
      </c>
      <c r="L49" s="571">
        <v>0</v>
      </c>
      <c r="M49" s="571">
        <v>0</v>
      </c>
      <c r="N49" s="571">
        <v>0</v>
      </c>
      <c r="O49" s="572">
        <v>0</v>
      </c>
      <c r="P49" s="573">
        <v>0</v>
      </c>
      <c r="Q49" s="574">
        <f>+monthly_drivers_0!Q49</f>
        <v>2.5</v>
      </c>
    </row>
    <row r="50" spans="1:17" x14ac:dyDescent="0.25">
      <c r="A50" s="575">
        <f t="shared" si="0"/>
        <v>45869</v>
      </c>
      <c r="B50" s="575" t="str">
        <f t="shared" si="1"/>
        <v>JV</v>
      </c>
      <c r="C50" s="562">
        <v>0</v>
      </c>
      <c r="D50" s="563">
        <v>0</v>
      </c>
      <c r="E50" s="563">
        <v>0</v>
      </c>
      <c r="F50" s="563">
        <v>0</v>
      </c>
      <c r="G50" s="563">
        <v>0</v>
      </c>
      <c r="H50" s="563">
        <v>0</v>
      </c>
      <c r="I50" s="563">
        <v>0</v>
      </c>
      <c r="J50" s="563">
        <v>0</v>
      </c>
      <c r="K50" s="564">
        <v>0</v>
      </c>
      <c r="L50" s="563">
        <v>0</v>
      </c>
      <c r="M50" s="563">
        <v>0</v>
      </c>
      <c r="N50" s="563">
        <v>0</v>
      </c>
      <c r="O50" s="565">
        <v>0</v>
      </c>
      <c r="P50" s="564">
        <v>0</v>
      </c>
      <c r="Q50" s="566">
        <f>+monthly_drivers_0!Q50</f>
        <v>2.5</v>
      </c>
    </row>
    <row r="51" spans="1:17" x14ac:dyDescent="0.25">
      <c r="A51" s="567">
        <f t="shared" si="0"/>
        <v>45900</v>
      </c>
      <c r="B51" s="567" t="str">
        <f t="shared" si="1"/>
        <v>JV</v>
      </c>
      <c r="C51" s="568">
        <v>0</v>
      </c>
      <c r="D51" s="569">
        <v>0</v>
      </c>
      <c r="E51" s="569">
        <v>0</v>
      </c>
      <c r="F51" s="569">
        <v>0</v>
      </c>
      <c r="G51" s="569">
        <v>0</v>
      </c>
      <c r="H51" s="569">
        <v>0</v>
      </c>
      <c r="I51" s="569">
        <v>0</v>
      </c>
      <c r="J51" s="569">
        <v>0</v>
      </c>
      <c r="K51" s="570">
        <v>0</v>
      </c>
      <c r="L51" s="571">
        <v>0</v>
      </c>
      <c r="M51" s="571">
        <v>0</v>
      </c>
      <c r="N51" s="571">
        <v>0</v>
      </c>
      <c r="O51" s="572">
        <v>0</v>
      </c>
      <c r="P51" s="573">
        <v>0</v>
      </c>
      <c r="Q51" s="574">
        <f>+monthly_drivers_0!Q51</f>
        <v>2.5</v>
      </c>
    </row>
    <row r="52" spans="1:17" x14ac:dyDescent="0.25">
      <c r="A52" s="575">
        <f t="shared" si="0"/>
        <v>45930</v>
      </c>
      <c r="B52" s="575" t="str">
        <f t="shared" si="1"/>
        <v>JV</v>
      </c>
      <c r="C52" s="562">
        <v>0</v>
      </c>
      <c r="D52" s="563">
        <v>0</v>
      </c>
      <c r="E52" s="563">
        <v>0</v>
      </c>
      <c r="F52" s="563">
        <v>0</v>
      </c>
      <c r="G52" s="563">
        <v>0</v>
      </c>
      <c r="H52" s="563">
        <v>0</v>
      </c>
      <c r="I52" s="563">
        <v>0</v>
      </c>
      <c r="J52" s="563">
        <v>0</v>
      </c>
      <c r="K52" s="564">
        <v>0</v>
      </c>
      <c r="L52" s="563">
        <v>0</v>
      </c>
      <c r="M52" s="563">
        <v>0</v>
      </c>
      <c r="N52" s="563">
        <v>0</v>
      </c>
      <c r="O52" s="565">
        <v>0</v>
      </c>
      <c r="P52" s="564">
        <v>0</v>
      </c>
      <c r="Q52" s="566">
        <f>+monthly_drivers_0!Q52</f>
        <v>2.5</v>
      </c>
    </row>
    <row r="53" spans="1:17" x14ac:dyDescent="0.25">
      <c r="A53" s="567">
        <f t="shared" si="0"/>
        <v>45961</v>
      </c>
      <c r="B53" s="567" t="str">
        <f t="shared" si="1"/>
        <v>JV</v>
      </c>
      <c r="C53" s="568">
        <v>0</v>
      </c>
      <c r="D53" s="569">
        <v>0</v>
      </c>
      <c r="E53" s="569">
        <v>0</v>
      </c>
      <c r="F53" s="569">
        <v>0</v>
      </c>
      <c r="G53" s="569">
        <v>0</v>
      </c>
      <c r="H53" s="569">
        <v>0</v>
      </c>
      <c r="I53" s="569">
        <v>0</v>
      </c>
      <c r="J53" s="569">
        <v>0</v>
      </c>
      <c r="K53" s="570">
        <v>0</v>
      </c>
      <c r="L53" s="571">
        <v>0</v>
      </c>
      <c r="M53" s="571">
        <v>0</v>
      </c>
      <c r="N53" s="571">
        <v>0</v>
      </c>
      <c r="O53" s="572">
        <v>0</v>
      </c>
      <c r="P53" s="573">
        <v>0</v>
      </c>
      <c r="Q53" s="574">
        <f>+monthly_drivers_0!Q53</f>
        <v>2.5</v>
      </c>
    </row>
    <row r="54" spans="1:17" x14ac:dyDescent="0.25">
      <c r="A54" s="575">
        <f t="shared" si="0"/>
        <v>45991</v>
      </c>
      <c r="B54" s="575" t="str">
        <f t="shared" si="1"/>
        <v>JV</v>
      </c>
      <c r="C54" s="562">
        <v>0</v>
      </c>
      <c r="D54" s="563">
        <v>0</v>
      </c>
      <c r="E54" s="563">
        <v>0</v>
      </c>
      <c r="F54" s="563">
        <v>0</v>
      </c>
      <c r="G54" s="563">
        <v>0</v>
      </c>
      <c r="H54" s="563">
        <v>0</v>
      </c>
      <c r="I54" s="563">
        <v>0</v>
      </c>
      <c r="J54" s="563">
        <v>0</v>
      </c>
      <c r="K54" s="564">
        <v>0</v>
      </c>
      <c r="L54" s="563">
        <v>0</v>
      </c>
      <c r="M54" s="563">
        <v>0</v>
      </c>
      <c r="N54" s="563">
        <v>0</v>
      </c>
      <c r="O54" s="565">
        <v>0</v>
      </c>
      <c r="P54" s="564">
        <v>0</v>
      </c>
      <c r="Q54" s="566">
        <f>+monthly_drivers_0!Q54</f>
        <v>2.5</v>
      </c>
    </row>
    <row r="55" spans="1:17" x14ac:dyDescent="0.25">
      <c r="A55" s="567">
        <f t="shared" si="0"/>
        <v>46022</v>
      </c>
      <c r="B55" s="567" t="str">
        <f t="shared" si="1"/>
        <v>JV</v>
      </c>
      <c r="C55" s="568">
        <v>0</v>
      </c>
      <c r="D55" s="569">
        <v>0</v>
      </c>
      <c r="E55" s="569">
        <v>0</v>
      </c>
      <c r="F55" s="569">
        <v>0</v>
      </c>
      <c r="G55" s="569">
        <v>0</v>
      </c>
      <c r="H55" s="569">
        <v>0</v>
      </c>
      <c r="I55" s="569">
        <v>0</v>
      </c>
      <c r="J55" s="569">
        <v>0</v>
      </c>
      <c r="K55" s="570">
        <v>0</v>
      </c>
      <c r="L55" s="571">
        <v>0</v>
      </c>
      <c r="M55" s="571">
        <v>0</v>
      </c>
      <c r="N55" s="571">
        <v>0</v>
      </c>
      <c r="O55" s="572">
        <v>0</v>
      </c>
      <c r="P55" s="573">
        <v>0</v>
      </c>
      <c r="Q55" s="574">
        <f>+monthly_drivers_0!Q55</f>
        <v>2.5</v>
      </c>
    </row>
    <row r="56" spans="1:17" x14ac:dyDescent="0.25">
      <c r="A56" s="575">
        <f t="shared" si="0"/>
        <v>46053</v>
      </c>
      <c r="B56" s="575" t="str">
        <f t="shared" si="1"/>
        <v>JV</v>
      </c>
      <c r="C56" s="562">
        <v>0</v>
      </c>
      <c r="D56" s="563">
        <v>0</v>
      </c>
      <c r="E56" s="563">
        <v>0</v>
      </c>
      <c r="F56" s="563">
        <v>0</v>
      </c>
      <c r="G56" s="563">
        <v>0</v>
      </c>
      <c r="H56" s="563">
        <v>0</v>
      </c>
      <c r="I56" s="563">
        <v>0</v>
      </c>
      <c r="J56" s="563">
        <v>0</v>
      </c>
      <c r="K56" s="564">
        <v>0</v>
      </c>
      <c r="L56" s="563">
        <v>0</v>
      </c>
      <c r="M56" s="563">
        <v>0</v>
      </c>
      <c r="N56" s="563">
        <v>0</v>
      </c>
      <c r="O56" s="565">
        <v>0</v>
      </c>
      <c r="P56" s="564">
        <v>0</v>
      </c>
      <c r="Q56" s="566">
        <f>+monthly_drivers_0!Q56</f>
        <v>2.5</v>
      </c>
    </row>
    <row r="57" spans="1:17" x14ac:dyDescent="0.25">
      <c r="A57" s="567">
        <f t="shared" si="0"/>
        <v>46081</v>
      </c>
      <c r="B57" s="567" t="str">
        <f t="shared" si="1"/>
        <v>JV</v>
      </c>
      <c r="C57" s="568">
        <v>0</v>
      </c>
      <c r="D57" s="569">
        <v>0</v>
      </c>
      <c r="E57" s="569">
        <v>0</v>
      </c>
      <c r="F57" s="569">
        <v>0</v>
      </c>
      <c r="G57" s="569">
        <v>0</v>
      </c>
      <c r="H57" s="569">
        <v>0</v>
      </c>
      <c r="I57" s="569">
        <v>0</v>
      </c>
      <c r="J57" s="569">
        <v>0</v>
      </c>
      <c r="K57" s="570">
        <v>0</v>
      </c>
      <c r="L57" s="571">
        <v>0</v>
      </c>
      <c r="M57" s="571">
        <v>0</v>
      </c>
      <c r="N57" s="571">
        <v>0</v>
      </c>
      <c r="O57" s="572">
        <v>0</v>
      </c>
      <c r="P57" s="573">
        <v>0</v>
      </c>
      <c r="Q57" s="574">
        <f>+monthly_drivers_0!Q57</f>
        <v>2.5</v>
      </c>
    </row>
    <row r="58" spans="1:17" x14ac:dyDescent="0.25">
      <c r="A58" s="575">
        <f t="shared" si="0"/>
        <v>46112</v>
      </c>
      <c r="B58" s="575" t="str">
        <f t="shared" si="1"/>
        <v>JV</v>
      </c>
      <c r="C58" s="562">
        <v>0</v>
      </c>
      <c r="D58" s="563">
        <v>0</v>
      </c>
      <c r="E58" s="563">
        <v>0</v>
      </c>
      <c r="F58" s="563">
        <v>0</v>
      </c>
      <c r="G58" s="563">
        <v>0</v>
      </c>
      <c r="H58" s="563">
        <v>0</v>
      </c>
      <c r="I58" s="563">
        <v>0</v>
      </c>
      <c r="J58" s="563">
        <v>0</v>
      </c>
      <c r="K58" s="564">
        <v>0</v>
      </c>
      <c r="L58" s="563">
        <v>0</v>
      </c>
      <c r="M58" s="563">
        <v>0</v>
      </c>
      <c r="N58" s="563">
        <v>0</v>
      </c>
      <c r="O58" s="565">
        <v>0</v>
      </c>
      <c r="P58" s="564">
        <v>0</v>
      </c>
      <c r="Q58" s="566">
        <f>+monthly_drivers_0!Q58</f>
        <v>2.5</v>
      </c>
    </row>
    <row r="59" spans="1:17" x14ac:dyDescent="0.25">
      <c r="A59" s="567">
        <f t="shared" si="0"/>
        <v>46142</v>
      </c>
      <c r="B59" s="567" t="str">
        <f t="shared" si="1"/>
        <v>JV</v>
      </c>
      <c r="C59" s="568">
        <v>0</v>
      </c>
      <c r="D59" s="569">
        <v>0</v>
      </c>
      <c r="E59" s="569">
        <v>0</v>
      </c>
      <c r="F59" s="569">
        <v>0</v>
      </c>
      <c r="G59" s="569">
        <v>0</v>
      </c>
      <c r="H59" s="569">
        <v>0</v>
      </c>
      <c r="I59" s="569">
        <v>0</v>
      </c>
      <c r="J59" s="569">
        <v>0</v>
      </c>
      <c r="K59" s="570">
        <v>0</v>
      </c>
      <c r="L59" s="571">
        <v>0</v>
      </c>
      <c r="M59" s="571">
        <v>0</v>
      </c>
      <c r="N59" s="571">
        <v>0</v>
      </c>
      <c r="O59" s="572">
        <v>0</v>
      </c>
      <c r="P59" s="573">
        <v>0</v>
      </c>
      <c r="Q59" s="574">
        <f>+monthly_drivers_0!Q59</f>
        <v>2.5</v>
      </c>
    </row>
    <row r="60" spans="1:17" x14ac:dyDescent="0.25">
      <c r="A60" s="575">
        <f t="shared" si="0"/>
        <v>46173</v>
      </c>
      <c r="B60" s="575" t="str">
        <f t="shared" si="1"/>
        <v>JV</v>
      </c>
      <c r="C60" s="562">
        <v>0</v>
      </c>
      <c r="D60" s="563">
        <v>0</v>
      </c>
      <c r="E60" s="563">
        <v>0</v>
      </c>
      <c r="F60" s="563">
        <v>0</v>
      </c>
      <c r="G60" s="563">
        <v>0</v>
      </c>
      <c r="H60" s="563">
        <v>0</v>
      </c>
      <c r="I60" s="563">
        <v>0</v>
      </c>
      <c r="J60" s="563">
        <v>0</v>
      </c>
      <c r="K60" s="564">
        <v>0</v>
      </c>
      <c r="L60" s="563">
        <v>0</v>
      </c>
      <c r="M60" s="563">
        <v>0</v>
      </c>
      <c r="N60" s="563">
        <v>0</v>
      </c>
      <c r="O60" s="565">
        <v>0</v>
      </c>
      <c r="P60" s="564">
        <v>0</v>
      </c>
      <c r="Q60" s="566">
        <f>+monthly_drivers_0!Q60</f>
        <v>2.5</v>
      </c>
    </row>
    <row r="61" spans="1:17" x14ac:dyDescent="0.25">
      <c r="A61" s="567">
        <f t="shared" si="0"/>
        <v>46203</v>
      </c>
      <c r="B61" s="567" t="str">
        <f t="shared" si="1"/>
        <v>JV</v>
      </c>
      <c r="C61" s="568">
        <v>0</v>
      </c>
      <c r="D61" s="569">
        <v>0</v>
      </c>
      <c r="E61" s="569">
        <v>0</v>
      </c>
      <c r="F61" s="569">
        <v>0</v>
      </c>
      <c r="G61" s="569">
        <v>0</v>
      </c>
      <c r="H61" s="569">
        <v>0</v>
      </c>
      <c r="I61" s="569">
        <v>0</v>
      </c>
      <c r="J61" s="569">
        <v>0</v>
      </c>
      <c r="K61" s="570">
        <v>0</v>
      </c>
      <c r="L61" s="571">
        <v>0</v>
      </c>
      <c r="M61" s="571">
        <v>0</v>
      </c>
      <c r="N61" s="571">
        <v>0</v>
      </c>
      <c r="O61" s="572">
        <v>0</v>
      </c>
      <c r="P61" s="573">
        <v>0</v>
      </c>
      <c r="Q61" s="574">
        <f>+monthly_drivers_0!Q61</f>
        <v>2.5</v>
      </c>
    </row>
    <row r="62" spans="1:17" x14ac:dyDescent="0.25">
      <c r="A62" s="575">
        <f t="shared" si="0"/>
        <v>46234</v>
      </c>
      <c r="B62" s="575" t="str">
        <f t="shared" si="1"/>
        <v>JV</v>
      </c>
      <c r="C62" s="562">
        <v>0</v>
      </c>
      <c r="D62" s="563">
        <v>0</v>
      </c>
      <c r="E62" s="563">
        <v>0</v>
      </c>
      <c r="F62" s="563">
        <v>0</v>
      </c>
      <c r="G62" s="563">
        <v>0</v>
      </c>
      <c r="H62" s="563">
        <v>0</v>
      </c>
      <c r="I62" s="563">
        <v>0</v>
      </c>
      <c r="J62" s="563">
        <v>0</v>
      </c>
      <c r="K62" s="564">
        <v>0</v>
      </c>
      <c r="L62" s="563">
        <v>0</v>
      </c>
      <c r="M62" s="563">
        <v>0</v>
      </c>
      <c r="N62" s="563">
        <v>0</v>
      </c>
      <c r="O62" s="565">
        <v>0</v>
      </c>
      <c r="P62" s="564">
        <v>0</v>
      </c>
      <c r="Q62" s="566">
        <f>+monthly_drivers_0!Q62</f>
        <v>2.5</v>
      </c>
    </row>
    <row r="63" spans="1:17" x14ac:dyDescent="0.25">
      <c r="A63" s="567">
        <f t="shared" si="0"/>
        <v>46265</v>
      </c>
      <c r="B63" s="567" t="str">
        <f t="shared" si="1"/>
        <v>JV</v>
      </c>
      <c r="C63" s="568">
        <v>0</v>
      </c>
      <c r="D63" s="569">
        <v>0</v>
      </c>
      <c r="E63" s="569">
        <v>0</v>
      </c>
      <c r="F63" s="569">
        <v>0</v>
      </c>
      <c r="G63" s="569">
        <v>0</v>
      </c>
      <c r="H63" s="569">
        <v>0</v>
      </c>
      <c r="I63" s="569">
        <v>0</v>
      </c>
      <c r="J63" s="569">
        <v>0</v>
      </c>
      <c r="K63" s="570">
        <v>0</v>
      </c>
      <c r="L63" s="571">
        <v>0</v>
      </c>
      <c r="M63" s="571">
        <v>0</v>
      </c>
      <c r="N63" s="571">
        <v>0</v>
      </c>
      <c r="O63" s="572">
        <v>0</v>
      </c>
      <c r="P63" s="573">
        <v>0</v>
      </c>
      <c r="Q63" s="574">
        <f>+monthly_drivers_0!Q63</f>
        <v>2.5</v>
      </c>
    </row>
    <row r="64" spans="1:17" x14ac:dyDescent="0.25">
      <c r="A64" s="575">
        <f t="shared" si="0"/>
        <v>46295</v>
      </c>
      <c r="B64" s="575" t="str">
        <f t="shared" si="1"/>
        <v>JV</v>
      </c>
      <c r="C64" s="562">
        <v>0</v>
      </c>
      <c r="D64" s="563">
        <v>0</v>
      </c>
      <c r="E64" s="563">
        <v>0</v>
      </c>
      <c r="F64" s="563">
        <v>0</v>
      </c>
      <c r="G64" s="563">
        <v>0</v>
      </c>
      <c r="H64" s="563">
        <v>0</v>
      </c>
      <c r="I64" s="563">
        <v>0</v>
      </c>
      <c r="J64" s="563">
        <v>0</v>
      </c>
      <c r="K64" s="564">
        <v>0</v>
      </c>
      <c r="L64" s="563">
        <v>0</v>
      </c>
      <c r="M64" s="563">
        <v>0</v>
      </c>
      <c r="N64" s="563">
        <v>0</v>
      </c>
      <c r="O64" s="565">
        <v>0</v>
      </c>
      <c r="P64" s="564">
        <v>0</v>
      </c>
      <c r="Q64" s="566">
        <f>+monthly_drivers_0!Q64</f>
        <v>2.5</v>
      </c>
    </row>
    <row r="65" spans="1:17" x14ac:dyDescent="0.25">
      <c r="A65" s="567">
        <f t="shared" si="0"/>
        <v>46326</v>
      </c>
      <c r="B65" s="567" t="str">
        <f t="shared" si="1"/>
        <v>JV</v>
      </c>
      <c r="C65" s="568">
        <v>0</v>
      </c>
      <c r="D65" s="569">
        <v>0</v>
      </c>
      <c r="E65" s="569">
        <v>0</v>
      </c>
      <c r="F65" s="569">
        <v>0</v>
      </c>
      <c r="G65" s="569">
        <v>0</v>
      </c>
      <c r="H65" s="569">
        <v>0</v>
      </c>
      <c r="I65" s="569">
        <v>0</v>
      </c>
      <c r="J65" s="569">
        <v>0</v>
      </c>
      <c r="K65" s="570">
        <v>0</v>
      </c>
      <c r="L65" s="571">
        <v>0</v>
      </c>
      <c r="M65" s="571">
        <v>0</v>
      </c>
      <c r="N65" s="571">
        <v>0</v>
      </c>
      <c r="O65" s="572">
        <v>0</v>
      </c>
      <c r="P65" s="573">
        <v>0</v>
      </c>
      <c r="Q65" s="574">
        <f>+monthly_drivers_0!Q65</f>
        <v>2.5</v>
      </c>
    </row>
    <row r="66" spans="1:17" x14ac:dyDescent="0.25">
      <c r="A66" s="575">
        <f t="shared" si="0"/>
        <v>46356</v>
      </c>
      <c r="B66" s="575" t="str">
        <f t="shared" si="1"/>
        <v>JV</v>
      </c>
      <c r="C66" s="562">
        <v>0</v>
      </c>
      <c r="D66" s="563">
        <v>0</v>
      </c>
      <c r="E66" s="563">
        <v>0</v>
      </c>
      <c r="F66" s="563">
        <v>0</v>
      </c>
      <c r="G66" s="563">
        <v>0</v>
      </c>
      <c r="H66" s="563">
        <v>0</v>
      </c>
      <c r="I66" s="563">
        <v>0</v>
      </c>
      <c r="J66" s="563">
        <v>0</v>
      </c>
      <c r="K66" s="564">
        <v>0</v>
      </c>
      <c r="L66" s="563">
        <v>0</v>
      </c>
      <c r="M66" s="563">
        <v>0</v>
      </c>
      <c r="N66" s="563">
        <v>0</v>
      </c>
      <c r="O66" s="565">
        <v>0</v>
      </c>
      <c r="P66" s="564">
        <v>0</v>
      </c>
      <c r="Q66" s="566">
        <f>+monthly_drivers_0!Q66</f>
        <v>2.5</v>
      </c>
    </row>
    <row r="67" spans="1:17" x14ac:dyDescent="0.25">
      <c r="A67" s="567">
        <f t="shared" ref="A67:A130" si="2">+EOMONTH(A66,1)</f>
        <v>46387</v>
      </c>
      <c r="B67" s="567" t="str">
        <f t="shared" ref="B67:B130" si="3">+$B$2</f>
        <v>JV</v>
      </c>
      <c r="C67" s="568">
        <v>0</v>
      </c>
      <c r="D67" s="569">
        <v>0</v>
      </c>
      <c r="E67" s="569">
        <v>0</v>
      </c>
      <c r="F67" s="569">
        <v>0</v>
      </c>
      <c r="G67" s="569">
        <v>0</v>
      </c>
      <c r="H67" s="569">
        <v>0</v>
      </c>
      <c r="I67" s="569">
        <v>0</v>
      </c>
      <c r="J67" s="569">
        <v>0</v>
      </c>
      <c r="K67" s="570">
        <v>0</v>
      </c>
      <c r="L67" s="571">
        <v>0</v>
      </c>
      <c r="M67" s="571">
        <v>0</v>
      </c>
      <c r="N67" s="571">
        <v>0</v>
      </c>
      <c r="O67" s="572">
        <v>0</v>
      </c>
      <c r="P67" s="573">
        <v>0</v>
      </c>
      <c r="Q67" s="574">
        <f>+monthly_drivers_0!Q67</f>
        <v>2.5</v>
      </c>
    </row>
    <row r="68" spans="1:17" x14ac:dyDescent="0.25">
      <c r="A68" s="575">
        <f t="shared" si="2"/>
        <v>46418</v>
      </c>
      <c r="B68" s="575" t="str">
        <f t="shared" si="3"/>
        <v>JV</v>
      </c>
      <c r="C68" s="562">
        <v>0</v>
      </c>
      <c r="D68" s="563">
        <v>0</v>
      </c>
      <c r="E68" s="563">
        <v>0</v>
      </c>
      <c r="F68" s="563">
        <v>0</v>
      </c>
      <c r="G68" s="563">
        <v>0</v>
      </c>
      <c r="H68" s="563">
        <v>0</v>
      </c>
      <c r="I68" s="563">
        <v>0</v>
      </c>
      <c r="J68" s="563">
        <v>0</v>
      </c>
      <c r="K68" s="564">
        <v>0</v>
      </c>
      <c r="L68" s="563">
        <v>0</v>
      </c>
      <c r="M68" s="563">
        <v>0</v>
      </c>
      <c r="N68" s="563">
        <v>0</v>
      </c>
      <c r="O68" s="565">
        <v>0</v>
      </c>
      <c r="P68" s="564">
        <v>0</v>
      </c>
      <c r="Q68" s="566">
        <f>+monthly_drivers_0!Q68</f>
        <v>2.5</v>
      </c>
    </row>
    <row r="69" spans="1:17" x14ac:dyDescent="0.25">
      <c r="A69" s="567">
        <f t="shared" si="2"/>
        <v>46446</v>
      </c>
      <c r="B69" s="567" t="str">
        <f t="shared" si="3"/>
        <v>JV</v>
      </c>
      <c r="C69" s="568">
        <v>0</v>
      </c>
      <c r="D69" s="569">
        <v>0</v>
      </c>
      <c r="E69" s="569">
        <v>0</v>
      </c>
      <c r="F69" s="569">
        <v>0</v>
      </c>
      <c r="G69" s="569">
        <v>0</v>
      </c>
      <c r="H69" s="569">
        <v>0</v>
      </c>
      <c r="I69" s="569">
        <v>0</v>
      </c>
      <c r="J69" s="569">
        <v>0</v>
      </c>
      <c r="K69" s="570">
        <v>0</v>
      </c>
      <c r="L69" s="571">
        <v>0</v>
      </c>
      <c r="M69" s="571">
        <v>0</v>
      </c>
      <c r="N69" s="571">
        <v>0</v>
      </c>
      <c r="O69" s="572">
        <v>0</v>
      </c>
      <c r="P69" s="573">
        <v>0</v>
      </c>
      <c r="Q69" s="574">
        <f>+monthly_drivers_0!Q69</f>
        <v>2.5</v>
      </c>
    </row>
    <row r="70" spans="1:17" x14ac:dyDescent="0.25">
      <c r="A70" s="575">
        <f t="shared" si="2"/>
        <v>46477</v>
      </c>
      <c r="B70" s="575" t="str">
        <f t="shared" si="3"/>
        <v>JV</v>
      </c>
      <c r="C70" s="562">
        <v>0</v>
      </c>
      <c r="D70" s="563">
        <v>0</v>
      </c>
      <c r="E70" s="563">
        <v>0</v>
      </c>
      <c r="F70" s="563">
        <v>0</v>
      </c>
      <c r="G70" s="563">
        <v>0</v>
      </c>
      <c r="H70" s="563">
        <v>0</v>
      </c>
      <c r="I70" s="563">
        <v>0</v>
      </c>
      <c r="J70" s="563">
        <v>0</v>
      </c>
      <c r="K70" s="564">
        <v>0</v>
      </c>
      <c r="L70" s="563">
        <v>0</v>
      </c>
      <c r="M70" s="563">
        <v>0</v>
      </c>
      <c r="N70" s="563">
        <v>0</v>
      </c>
      <c r="O70" s="565">
        <v>0</v>
      </c>
      <c r="P70" s="564">
        <v>0</v>
      </c>
      <c r="Q70" s="566">
        <f>+monthly_drivers_0!Q70</f>
        <v>2.5</v>
      </c>
    </row>
    <row r="71" spans="1:17" x14ac:dyDescent="0.25">
      <c r="A71" s="567">
        <f t="shared" si="2"/>
        <v>46507</v>
      </c>
      <c r="B71" s="567" t="str">
        <f t="shared" si="3"/>
        <v>JV</v>
      </c>
      <c r="C71" s="568">
        <v>0</v>
      </c>
      <c r="D71" s="569">
        <v>0</v>
      </c>
      <c r="E71" s="569">
        <v>0</v>
      </c>
      <c r="F71" s="569">
        <v>0</v>
      </c>
      <c r="G71" s="569">
        <v>0</v>
      </c>
      <c r="H71" s="569">
        <v>0</v>
      </c>
      <c r="I71" s="569">
        <v>0</v>
      </c>
      <c r="J71" s="569">
        <v>0</v>
      </c>
      <c r="K71" s="570">
        <v>0</v>
      </c>
      <c r="L71" s="571">
        <v>0</v>
      </c>
      <c r="M71" s="571">
        <v>0</v>
      </c>
      <c r="N71" s="571">
        <v>0</v>
      </c>
      <c r="O71" s="572">
        <v>0</v>
      </c>
      <c r="P71" s="573">
        <v>0</v>
      </c>
      <c r="Q71" s="574">
        <f>+monthly_drivers_0!Q71</f>
        <v>2.5</v>
      </c>
    </row>
    <row r="72" spans="1:17" x14ac:dyDescent="0.25">
      <c r="A72" s="575">
        <f t="shared" si="2"/>
        <v>46538</v>
      </c>
      <c r="B72" s="575" t="str">
        <f t="shared" si="3"/>
        <v>JV</v>
      </c>
      <c r="C72" s="562">
        <v>0</v>
      </c>
      <c r="D72" s="563">
        <v>0</v>
      </c>
      <c r="E72" s="563">
        <v>0</v>
      </c>
      <c r="F72" s="563">
        <v>0</v>
      </c>
      <c r="G72" s="563">
        <v>0</v>
      </c>
      <c r="H72" s="563">
        <v>0</v>
      </c>
      <c r="I72" s="563">
        <v>0</v>
      </c>
      <c r="J72" s="563">
        <v>0</v>
      </c>
      <c r="K72" s="564">
        <v>0</v>
      </c>
      <c r="L72" s="563">
        <v>0</v>
      </c>
      <c r="M72" s="563">
        <v>0</v>
      </c>
      <c r="N72" s="563">
        <v>0</v>
      </c>
      <c r="O72" s="565">
        <v>0</v>
      </c>
      <c r="P72" s="564">
        <v>0</v>
      </c>
      <c r="Q72" s="566">
        <f>+monthly_drivers_0!Q72</f>
        <v>2.5</v>
      </c>
    </row>
    <row r="73" spans="1:17" x14ac:dyDescent="0.25">
      <c r="A73" s="567">
        <f t="shared" si="2"/>
        <v>46568</v>
      </c>
      <c r="B73" s="567" t="str">
        <f t="shared" si="3"/>
        <v>JV</v>
      </c>
      <c r="C73" s="568">
        <v>0</v>
      </c>
      <c r="D73" s="569">
        <v>0</v>
      </c>
      <c r="E73" s="569">
        <v>0</v>
      </c>
      <c r="F73" s="569">
        <v>0</v>
      </c>
      <c r="G73" s="569">
        <v>0</v>
      </c>
      <c r="H73" s="569">
        <v>0</v>
      </c>
      <c r="I73" s="569">
        <v>0</v>
      </c>
      <c r="J73" s="569">
        <v>0</v>
      </c>
      <c r="K73" s="570">
        <v>0</v>
      </c>
      <c r="L73" s="571">
        <v>0</v>
      </c>
      <c r="M73" s="571">
        <v>0</v>
      </c>
      <c r="N73" s="571">
        <v>0</v>
      </c>
      <c r="O73" s="572">
        <v>0</v>
      </c>
      <c r="P73" s="573">
        <v>0</v>
      </c>
      <c r="Q73" s="574">
        <f>+monthly_drivers_0!Q73</f>
        <v>2.5</v>
      </c>
    </row>
    <row r="74" spans="1:17" x14ac:dyDescent="0.25">
      <c r="A74" s="575">
        <f t="shared" si="2"/>
        <v>46599</v>
      </c>
      <c r="B74" s="575" t="str">
        <f t="shared" si="3"/>
        <v>JV</v>
      </c>
      <c r="C74" s="562">
        <v>0</v>
      </c>
      <c r="D74" s="563">
        <v>0</v>
      </c>
      <c r="E74" s="563">
        <v>0</v>
      </c>
      <c r="F74" s="563">
        <v>0</v>
      </c>
      <c r="G74" s="563">
        <v>0</v>
      </c>
      <c r="H74" s="563">
        <v>0</v>
      </c>
      <c r="I74" s="563">
        <v>0</v>
      </c>
      <c r="J74" s="563">
        <v>0</v>
      </c>
      <c r="K74" s="564">
        <v>0</v>
      </c>
      <c r="L74" s="563">
        <v>0</v>
      </c>
      <c r="M74" s="563">
        <v>0</v>
      </c>
      <c r="N74" s="563">
        <v>0</v>
      </c>
      <c r="O74" s="565">
        <v>0</v>
      </c>
      <c r="P74" s="564">
        <v>0</v>
      </c>
      <c r="Q74" s="566">
        <f>+monthly_drivers_0!Q74</f>
        <v>2.5</v>
      </c>
    </row>
    <row r="75" spans="1:17" x14ac:dyDescent="0.25">
      <c r="A75" s="567">
        <f t="shared" si="2"/>
        <v>46630</v>
      </c>
      <c r="B75" s="567" t="str">
        <f t="shared" si="3"/>
        <v>JV</v>
      </c>
      <c r="C75" s="568">
        <v>0</v>
      </c>
      <c r="D75" s="569">
        <v>0</v>
      </c>
      <c r="E75" s="569">
        <v>0</v>
      </c>
      <c r="F75" s="569">
        <v>0</v>
      </c>
      <c r="G75" s="569">
        <v>0</v>
      </c>
      <c r="H75" s="569">
        <v>0</v>
      </c>
      <c r="I75" s="569">
        <v>0</v>
      </c>
      <c r="J75" s="569">
        <v>0</v>
      </c>
      <c r="K75" s="570">
        <v>0</v>
      </c>
      <c r="L75" s="571">
        <v>0</v>
      </c>
      <c r="M75" s="571">
        <v>0</v>
      </c>
      <c r="N75" s="571">
        <v>0</v>
      </c>
      <c r="O75" s="572">
        <v>0</v>
      </c>
      <c r="P75" s="573">
        <v>0</v>
      </c>
      <c r="Q75" s="574">
        <f>+monthly_drivers_0!Q75</f>
        <v>2.5</v>
      </c>
    </row>
    <row r="76" spans="1:17" x14ac:dyDescent="0.25">
      <c r="A76" s="575">
        <f t="shared" si="2"/>
        <v>46660</v>
      </c>
      <c r="B76" s="575" t="str">
        <f t="shared" si="3"/>
        <v>JV</v>
      </c>
      <c r="C76" s="562">
        <v>0</v>
      </c>
      <c r="D76" s="563">
        <v>0</v>
      </c>
      <c r="E76" s="563">
        <v>0</v>
      </c>
      <c r="F76" s="563">
        <v>0</v>
      </c>
      <c r="G76" s="563">
        <v>0</v>
      </c>
      <c r="H76" s="563">
        <v>0</v>
      </c>
      <c r="I76" s="563">
        <v>0</v>
      </c>
      <c r="J76" s="563">
        <v>0</v>
      </c>
      <c r="K76" s="564">
        <v>0</v>
      </c>
      <c r="L76" s="563">
        <v>0</v>
      </c>
      <c r="M76" s="563">
        <v>0</v>
      </c>
      <c r="N76" s="563">
        <v>0</v>
      </c>
      <c r="O76" s="565">
        <v>0</v>
      </c>
      <c r="P76" s="564">
        <v>0</v>
      </c>
      <c r="Q76" s="566">
        <f>+monthly_drivers_0!Q76</f>
        <v>2.5</v>
      </c>
    </row>
    <row r="77" spans="1:17" x14ac:dyDescent="0.25">
      <c r="A77" s="567">
        <f t="shared" si="2"/>
        <v>46691</v>
      </c>
      <c r="B77" s="567" t="str">
        <f t="shared" si="3"/>
        <v>JV</v>
      </c>
      <c r="C77" s="568">
        <v>0</v>
      </c>
      <c r="D77" s="569">
        <v>0</v>
      </c>
      <c r="E77" s="569">
        <v>0</v>
      </c>
      <c r="F77" s="569">
        <v>0</v>
      </c>
      <c r="G77" s="569">
        <v>0</v>
      </c>
      <c r="H77" s="569">
        <v>0</v>
      </c>
      <c r="I77" s="569">
        <v>0</v>
      </c>
      <c r="J77" s="569">
        <v>0</v>
      </c>
      <c r="K77" s="570">
        <v>0</v>
      </c>
      <c r="L77" s="571">
        <v>0</v>
      </c>
      <c r="M77" s="571">
        <v>0</v>
      </c>
      <c r="N77" s="571">
        <v>0</v>
      </c>
      <c r="O77" s="572">
        <v>0</v>
      </c>
      <c r="P77" s="573">
        <v>0</v>
      </c>
      <c r="Q77" s="574">
        <f>+monthly_drivers_0!Q77</f>
        <v>2.5</v>
      </c>
    </row>
    <row r="78" spans="1:17" x14ac:dyDescent="0.25">
      <c r="A78" s="575">
        <f t="shared" si="2"/>
        <v>46721</v>
      </c>
      <c r="B78" s="575" t="str">
        <f t="shared" si="3"/>
        <v>JV</v>
      </c>
      <c r="C78" s="562">
        <v>0</v>
      </c>
      <c r="D78" s="563">
        <v>0</v>
      </c>
      <c r="E78" s="563">
        <v>0</v>
      </c>
      <c r="F78" s="563">
        <v>0</v>
      </c>
      <c r="G78" s="563">
        <v>0</v>
      </c>
      <c r="H78" s="563">
        <v>0</v>
      </c>
      <c r="I78" s="563">
        <v>0</v>
      </c>
      <c r="J78" s="563">
        <v>0</v>
      </c>
      <c r="K78" s="564">
        <v>0</v>
      </c>
      <c r="L78" s="563">
        <v>0</v>
      </c>
      <c r="M78" s="563">
        <v>0</v>
      </c>
      <c r="N78" s="563">
        <v>0</v>
      </c>
      <c r="O78" s="565">
        <v>0</v>
      </c>
      <c r="P78" s="564">
        <v>0</v>
      </c>
      <c r="Q78" s="566">
        <f>+monthly_drivers_0!Q78</f>
        <v>2.5</v>
      </c>
    </row>
    <row r="79" spans="1:17" x14ac:dyDescent="0.25">
      <c r="A79" s="567">
        <f t="shared" si="2"/>
        <v>46752</v>
      </c>
      <c r="B79" s="567" t="str">
        <f t="shared" si="3"/>
        <v>JV</v>
      </c>
      <c r="C79" s="568">
        <v>0</v>
      </c>
      <c r="D79" s="569">
        <v>0</v>
      </c>
      <c r="E79" s="569">
        <v>0</v>
      </c>
      <c r="F79" s="569">
        <v>0</v>
      </c>
      <c r="G79" s="569">
        <v>0</v>
      </c>
      <c r="H79" s="569">
        <v>0</v>
      </c>
      <c r="I79" s="569">
        <v>0</v>
      </c>
      <c r="J79" s="569">
        <v>0</v>
      </c>
      <c r="K79" s="570">
        <v>0</v>
      </c>
      <c r="L79" s="571">
        <v>0</v>
      </c>
      <c r="M79" s="571">
        <v>0</v>
      </c>
      <c r="N79" s="571">
        <v>0</v>
      </c>
      <c r="O79" s="572">
        <v>0</v>
      </c>
      <c r="P79" s="573">
        <v>0</v>
      </c>
      <c r="Q79" s="574">
        <f>+monthly_drivers_0!Q79</f>
        <v>2.5</v>
      </c>
    </row>
    <row r="80" spans="1:17" x14ac:dyDescent="0.25">
      <c r="A80" s="575">
        <f t="shared" si="2"/>
        <v>46783</v>
      </c>
      <c r="B80" s="575" t="str">
        <f t="shared" si="3"/>
        <v>JV</v>
      </c>
      <c r="C80" s="562">
        <v>0</v>
      </c>
      <c r="D80" s="563">
        <v>0</v>
      </c>
      <c r="E80" s="563">
        <v>0</v>
      </c>
      <c r="F80" s="563">
        <v>0</v>
      </c>
      <c r="G80" s="563">
        <v>0</v>
      </c>
      <c r="H80" s="563">
        <v>0</v>
      </c>
      <c r="I80" s="563">
        <v>0</v>
      </c>
      <c r="J80" s="563">
        <v>0</v>
      </c>
      <c r="K80" s="564">
        <v>0</v>
      </c>
      <c r="L80" s="563">
        <v>0</v>
      </c>
      <c r="M80" s="563">
        <v>0</v>
      </c>
      <c r="N80" s="563">
        <v>0</v>
      </c>
      <c r="O80" s="565">
        <v>0</v>
      </c>
      <c r="P80" s="564">
        <v>0</v>
      </c>
      <c r="Q80" s="566">
        <f>+monthly_drivers_0!Q80</f>
        <v>2.5</v>
      </c>
    </row>
    <row r="81" spans="1:17" x14ac:dyDescent="0.25">
      <c r="A81" s="567">
        <f t="shared" si="2"/>
        <v>46812</v>
      </c>
      <c r="B81" s="567" t="str">
        <f t="shared" si="3"/>
        <v>JV</v>
      </c>
      <c r="C81" s="568">
        <v>0</v>
      </c>
      <c r="D81" s="569">
        <v>0</v>
      </c>
      <c r="E81" s="569">
        <v>0</v>
      </c>
      <c r="F81" s="569">
        <v>0</v>
      </c>
      <c r="G81" s="569">
        <v>0</v>
      </c>
      <c r="H81" s="569">
        <v>0</v>
      </c>
      <c r="I81" s="569">
        <v>0</v>
      </c>
      <c r="J81" s="569">
        <v>0</v>
      </c>
      <c r="K81" s="570">
        <v>0</v>
      </c>
      <c r="L81" s="571">
        <v>0</v>
      </c>
      <c r="M81" s="571">
        <v>0</v>
      </c>
      <c r="N81" s="571">
        <v>0</v>
      </c>
      <c r="O81" s="572">
        <v>0</v>
      </c>
      <c r="P81" s="573">
        <v>0</v>
      </c>
      <c r="Q81" s="574">
        <f>+monthly_drivers_0!Q81</f>
        <v>2.5</v>
      </c>
    </row>
    <row r="82" spans="1:17" x14ac:dyDescent="0.25">
      <c r="A82" s="575">
        <f t="shared" si="2"/>
        <v>46843</v>
      </c>
      <c r="B82" s="575" t="str">
        <f t="shared" si="3"/>
        <v>JV</v>
      </c>
      <c r="C82" s="562">
        <v>0</v>
      </c>
      <c r="D82" s="563">
        <v>0</v>
      </c>
      <c r="E82" s="563">
        <v>0</v>
      </c>
      <c r="F82" s="563">
        <v>0</v>
      </c>
      <c r="G82" s="563">
        <v>0</v>
      </c>
      <c r="H82" s="563">
        <v>0</v>
      </c>
      <c r="I82" s="563">
        <v>0</v>
      </c>
      <c r="J82" s="563">
        <v>0</v>
      </c>
      <c r="K82" s="564">
        <v>0</v>
      </c>
      <c r="L82" s="563">
        <v>0</v>
      </c>
      <c r="M82" s="563">
        <v>0</v>
      </c>
      <c r="N82" s="563">
        <v>0</v>
      </c>
      <c r="O82" s="565">
        <v>0</v>
      </c>
      <c r="P82" s="564">
        <v>0</v>
      </c>
      <c r="Q82" s="566">
        <f>+monthly_drivers_0!Q82</f>
        <v>2.5</v>
      </c>
    </row>
    <row r="83" spans="1:17" x14ac:dyDescent="0.25">
      <c r="A83" s="567">
        <f t="shared" si="2"/>
        <v>46873</v>
      </c>
      <c r="B83" s="567" t="str">
        <f t="shared" si="3"/>
        <v>JV</v>
      </c>
      <c r="C83" s="568">
        <v>0</v>
      </c>
      <c r="D83" s="569">
        <v>0</v>
      </c>
      <c r="E83" s="569">
        <v>0</v>
      </c>
      <c r="F83" s="569">
        <v>0</v>
      </c>
      <c r="G83" s="569">
        <v>0</v>
      </c>
      <c r="H83" s="569">
        <v>0</v>
      </c>
      <c r="I83" s="569">
        <v>0</v>
      </c>
      <c r="J83" s="569">
        <v>0</v>
      </c>
      <c r="K83" s="570">
        <v>0</v>
      </c>
      <c r="L83" s="571">
        <v>0</v>
      </c>
      <c r="M83" s="571">
        <v>0</v>
      </c>
      <c r="N83" s="571">
        <v>0</v>
      </c>
      <c r="O83" s="572">
        <v>0</v>
      </c>
      <c r="P83" s="573">
        <v>0</v>
      </c>
      <c r="Q83" s="574">
        <f>+monthly_drivers_0!Q83</f>
        <v>2.5</v>
      </c>
    </row>
    <row r="84" spans="1:17" x14ac:dyDescent="0.25">
      <c r="A84" s="575">
        <f t="shared" si="2"/>
        <v>46904</v>
      </c>
      <c r="B84" s="575" t="str">
        <f t="shared" si="3"/>
        <v>JV</v>
      </c>
      <c r="C84" s="562">
        <v>0</v>
      </c>
      <c r="D84" s="563">
        <v>0</v>
      </c>
      <c r="E84" s="563">
        <v>0</v>
      </c>
      <c r="F84" s="563">
        <v>0</v>
      </c>
      <c r="G84" s="563">
        <v>0</v>
      </c>
      <c r="H84" s="563">
        <v>0</v>
      </c>
      <c r="I84" s="563">
        <v>0</v>
      </c>
      <c r="J84" s="563">
        <v>0</v>
      </c>
      <c r="K84" s="564">
        <v>0</v>
      </c>
      <c r="L84" s="563">
        <v>0</v>
      </c>
      <c r="M84" s="563">
        <v>0</v>
      </c>
      <c r="N84" s="563">
        <v>0</v>
      </c>
      <c r="O84" s="565">
        <v>0</v>
      </c>
      <c r="P84" s="564">
        <v>0</v>
      </c>
      <c r="Q84" s="566">
        <f>+monthly_drivers_0!Q84</f>
        <v>2.5</v>
      </c>
    </row>
    <row r="85" spans="1:17" x14ac:dyDescent="0.25">
      <c r="A85" s="567">
        <f t="shared" si="2"/>
        <v>46934</v>
      </c>
      <c r="B85" s="567" t="str">
        <f t="shared" si="3"/>
        <v>JV</v>
      </c>
      <c r="C85" s="568">
        <v>0</v>
      </c>
      <c r="D85" s="569">
        <v>0</v>
      </c>
      <c r="E85" s="569">
        <v>0</v>
      </c>
      <c r="F85" s="569">
        <v>0</v>
      </c>
      <c r="G85" s="569">
        <v>0</v>
      </c>
      <c r="H85" s="569">
        <v>0</v>
      </c>
      <c r="I85" s="569">
        <v>0</v>
      </c>
      <c r="J85" s="569">
        <v>0</v>
      </c>
      <c r="K85" s="570">
        <v>0</v>
      </c>
      <c r="L85" s="571">
        <v>0</v>
      </c>
      <c r="M85" s="571">
        <v>0</v>
      </c>
      <c r="N85" s="571">
        <v>0</v>
      </c>
      <c r="O85" s="572">
        <v>0</v>
      </c>
      <c r="P85" s="573">
        <v>0</v>
      </c>
      <c r="Q85" s="574">
        <f>+monthly_drivers_0!Q85</f>
        <v>2.5</v>
      </c>
    </row>
    <row r="86" spans="1:17" x14ac:dyDescent="0.25">
      <c r="A86" s="575">
        <f t="shared" si="2"/>
        <v>46965</v>
      </c>
      <c r="B86" s="575" t="str">
        <f t="shared" si="3"/>
        <v>JV</v>
      </c>
      <c r="C86" s="562">
        <v>0</v>
      </c>
      <c r="D86" s="563">
        <v>0</v>
      </c>
      <c r="E86" s="563">
        <v>0</v>
      </c>
      <c r="F86" s="563">
        <v>0</v>
      </c>
      <c r="G86" s="563">
        <v>0</v>
      </c>
      <c r="H86" s="563">
        <v>0</v>
      </c>
      <c r="I86" s="563">
        <v>0</v>
      </c>
      <c r="J86" s="563">
        <v>0</v>
      </c>
      <c r="K86" s="564">
        <v>0</v>
      </c>
      <c r="L86" s="563">
        <v>0</v>
      </c>
      <c r="M86" s="563">
        <v>0</v>
      </c>
      <c r="N86" s="563">
        <v>0</v>
      </c>
      <c r="O86" s="565">
        <v>0</v>
      </c>
      <c r="P86" s="564">
        <v>0</v>
      </c>
      <c r="Q86" s="566">
        <f>+monthly_drivers_0!Q86</f>
        <v>2.5</v>
      </c>
    </row>
    <row r="87" spans="1:17" x14ac:dyDescent="0.25">
      <c r="A87" s="567">
        <f t="shared" si="2"/>
        <v>46996</v>
      </c>
      <c r="B87" s="567" t="str">
        <f t="shared" si="3"/>
        <v>JV</v>
      </c>
      <c r="C87" s="568">
        <v>0</v>
      </c>
      <c r="D87" s="569">
        <v>0</v>
      </c>
      <c r="E87" s="569">
        <v>0</v>
      </c>
      <c r="F87" s="569">
        <v>0</v>
      </c>
      <c r="G87" s="569">
        <v>0</v>
      </c>
      <c r="H87" s="569">
        <v>0</v>
      </c>
      <c r="I87" s="569">
        <v>0</v>
      </c>
      <c r="J87" s="569">
        <v>0</v>
      </c>
      <c r="K87" s="570">
        <v>0</v>
      </c>
      <c r="L87" s="571">
        <v>0</v>
      </c>
      <c r="M87" s="571">
        <v>0</v>
      </c>
      <c r="N87" s="571">
        <v>0</v>
      </c>
      <c r="O87" s="572">
        <v>0</v>
      </c>
      <c r="P87" s="573">
        <v>0</v>
      </c>
      <c r="Q87" s="574">
        <f>+monthly_drivers_0!Q87</f>
        <v>2.5</v>
      </c>
    </row>
    <row r="88" spans="1:17" x14ac:dyDescent="0.25">
      <c r="A88" s="575">
        <f t="shared" si="2"/>
        <v>47026</v>
      </c>
      <c r="B88" s="575" t="str">
        <f t="shared" si="3"/>
        <v>JV</v>
      </c>
      <c r="C88" s="562">
        <v>0</v>
      </c>
      <c r="D88" s="563">
        <v>0</v>
      </c>
      <c r="E88" s="563">
        <v>0</v>
      </c>
      <c r="F88" s="563">
        <v>0</v>
      </c>
      <c r="G88" s="563">
        <v>0</v>
      </c>
      <c r="H88" s="563">
        <v>0</v>
      </c>
      <c r="I88" s="563">
        <v>0</v>
      </c>
      <c r="J88" s="563">
        <v>0</v>
      </c>
      <c r="K88" s="564">
        <v>0</v>
      </c>
      <c r="L88" s="563">
        <v>0</v>
      </c>
      <c r="M88" s="563">
        <v>0</v>
      </c>
      <c r="N88" s="563">
        <v>0</v>
      </c>
      <c r="O88" s="565">
        <v>0</v>
      </c>
      <c r="P88" s="564">
        <v>0</v>
      </c>
      <c r="Q88" s="566">
        <f>+monthly_drivers_0!Q88</f>
        <v>2.5</v>
      </c>
    </row>
    <row r="89" spans="1:17" x14ac:dyDescent="0.25">
      <c r="A89" s="567">
        <f t="shared" si="2"/>
        <v>47057</v>
      </c>
      <c r="B89" s="567" t="str">
        <f t="shared" si="3"/>
        <v>JV</v>
      </c>
      <c r="C89" s="568">
        <v>0</v>
      </c>
      <c r="D89" s="569">
        <v>0</v>
      </c>
      <c r="E89" s="569">
        <v>0</v>
      </c>
      <c r="F89" s="569">
        <v>0</v>
      </c>
      <c r="G89" s="569">
        <v>0</v>
      </c>
      <c r="H89" s="569">
        <v>0</v>
      </c>
      <c r="I89" s="569">
        <v>0</v>
      </c>
      <c r="J89" s="569">
        <v>0</v>
      </c>
      <c r="K89" s="570">
        <v>0</v>
      </c>
      <c r="L89" s="571">
        <v>0</v>
      </c>
      <c r="M89" s="571">
        <v>0</v>
      </c>
      <c r="N89" s="571">
        <v>0</v>
      </c>
      <c r="O89" s="572">
        <v>0</v>
      </c>
      <c r="P89" s="573">
        <v>0</v>
      </c>
      <c r="Q89" s="574">
        <f>+monthly_drivers_0!Q89</f>
        <v>2.5</v>
      </c>
    </row>
    <row r="90" spans="1:17" x14ac:dyDescent="0.25">
      <c r="A90" s="575">
        <f t="shared" si="2"/>
        <v>47087</v>
      </c>
      <c r="B90" s="575" t="str">
        <f t="shared" si="3"/>
        <v>JV</v>
      </c>
      <c r="C90" s="562">
        <v>0</v>
      </c>
      <c r="D90" s="563">
        <v>0</v>
      </c>
      <c r="E90" s="563">
        <v>0</v>
      </c>
      <c r="F90" s="563">
        <v>0</v>
      </c>
      <c r="G90" s="563">
        <v>0</v>
      </c>
      <c r="H90" s="563">
        <v>0</v>
      </c>
      <c r="I90" s="563">
        <v>0</v>
      </c>
      <c r="J90" s="563">
        <v>0</v>
      </c>
      <c r="K90" s="564">
        <v>0</v>
      </c>
      <c r="L90" s="563">
        <v>0</v>
      </c>
      <c r="M90" s="563">
        <v>0</v>
      </c>
      <c r="N90" s="563">
        <v>0</v>
      </c>
      <c r="O90" s="565">
        <v>0</v>
      </c>
      <c r="P90" s="564">
        <v>0</v>
      </c>
      <c r="Q90" s="566">
        <f>+monthly_drivers_0!Q90</f>
        <v>2.5</v>
      </c>
    </row>
    <row r="91" spans="1:17" x14ac:dyDescent="0.25">
      <c r="A91" s="567">
        <f t="shared" si="2"/>
        <v>47118</v>
      </c>
      <c r="B91" s="567" t="str">
        <f t="shared" si="3"/>
        <v>JV</v>
      </c>
      <c r="C91" s="568">
        <v>0</v>
      </c>
      <c r="D91" s="569">
        <v>0</v>
      </c>
      <c r="E91" s="569">
        <v>0</v>
      </c>
      <c r="F91" s="569">
        <v>0</v>
      </c>
      <c r="G91" s="569">
        <v>0</v>
      </c>
      <c r="H91" s="569">
        <v>0</v>
      </c>
      <c r="I91" s="569">
        <v>0</v>
      </c>
      <c r="J91" s="569">
        <v>0</v>
      </c>
      <c r="K91" s="570">
        <v>0</v>
      </c>
      <c r="L91" s="571">
        <v>0</v>
      </c>
      <c r="M91" s="571">
        <v>0</v>
      </c>
      <c r="N91" s="571">
        <v>0</v>
      </c>
      <c r="O91" s="572">
        <v>0</v>
      </c>
      <c r="P91" s="573">
        <v>0</v>
      </c>
      <c r="Q91" s="574">
        <f>+monthly_drivers_0!Q91</f>
        <v>2.5</v>
      </c>
    </row>
    <row r="92" spans="1:17" x14ac:dyDescent="0.25">
      <c r="A92" s="575">
        <f t="shared" si="2"/>
        <v>47149</v>
      </c>
      <c r="B92" s="575" t="str">
        <f t="shared" si="3"/>
        <v>JV</v>
      </c>
      <c r="C92" s="562">
        <v>0</v>
      </c>
      <c r="D92" s="563">
        <v>0</v>
      </c>
      <c r="E92" s="563">
        <v>0</v>
      </c>
      <c r="F92" s="563">
        <v>0</v>
      </c>
      <c r="G92" s="563">
        <v>0</v>
      </c>
      <c r="H92" s="563">
        <v>0</v>
      </c>
      <c r="I92" s="563">
        <v>0</v>
      </c>
      <c r="J92" s="563">
        <v>0</v>
      </c>
      <c r="K92" s="564">
        <v>0</v>
      </c>
      <c r="L92" s="563">
        <v>0</v>
      </c>
      <c r="M92" s="563">
        <v>0</v>
      </c>
      <c r="N92" s="563">
        <v>0</v>
      </c>
      <c r="O92" s="565">
        <v>0</v>
      </c>
      <c r="P92" s="564">
        <v>0</v>
      </c>
      <c r="Q92" s="566">
        <f>+monthly_drivers_0!Q92</f>
        <v>2.5</v>
      </c>
    </row>
    <row r="93" spans="1:17" x14ac:dyDescent="0.25">
      <c r="A93" s="567">
        <f t="shared" si="2"/>
        <v>47177</v>
      </c>
      <c r="B93" s="567" t="str">
        <f t="shared" si="3"/>
        <v>JV</v>
      </c>
      <c r="C93" s="568">
        <v>0</v>
      </c>
      <c r="D93" s="569">
        <v>0</v>
      </c>
      <c r="E93" s="569">
        <v>0</v>
      </c>
      <c r="F93" s="569">
        <v>0</v>
      </c>
      <c r="G93" s="569">
        <v>0</v>
      </c>
      <c r="H93" s="569">
        <v>0</v>
      </c>
      <c r="I93" s="569">
        <v>0</v>
      </c>
      <c r="J93" s="569">
        <v>0</v>
      </c>
      <c r="K93" s="570">
        <v>0</v>
      </c>
      <c r="L93" s="571">
        <v>0</v>
      </c>
      <c r="M93" s="571">
        <v>0</v>
      </c>
      <c r="N93" s="571">
        <v>0</v>
      </c>
      <c r="O93" s="572">
        <v>0</v>
      </c>
      <c r="P93" s="573">
        <v>0</v>
      </c>
      <c r="Q93" s="574">
        <f>+monthly_drivers_0!Q93</f>
        <v>2.5</v>
      </c>
    </row>
    <row r="94" spans="1:17" x14ac:dyDescent="0.25">
      <c r="A94" s="575">
        <f t="shared" si="2"/>
        <v>47208</v>
      </c>
      <c r="B94" s="575" t="str">
        <f t="shared" si="3"/>
        <v>JV</v>
      </c>
      <c r="C94" s="562">
        <v>0</v>
      </c>
      <c r="D94" s="563">
        <v>0</v>
      </c>
      <c r="E94" s="563">
        <v>0</v>
      </c>
      <c r="F94" s="563">
        <v>0</v>
      </c>
      <c r="G94" s="563">
        <v>0</v>
      </c>
      <c r="H94" s="563">
        <v>0</v>
      </c>
      <c r="I94" s="563">
        <v>0</v>
      </c>
      <c r="J94" s="563">
        <v>0</v>
      </c>
      <c r="K94" s="564">
        <v>0</v>
      </c>
      <c r="L94" s="563">
        <v>0</v>
      </c>
      <c r="M94" s="563">
        <v>0</v>
      </c>
      <c r="N94" s="563">
        <v>0</v>
      </c>
      <c r="O94" s="565">
        <v>0</v>
      </c>
      <c r="P94" s="564">
        <v>0</v>
      </c>
      <c r="Q94" s="566">
        <f>+monthly_drivers_0!Q94</f>
        <v>2.5</v>
      </c>
    </row>
    <row r="95" spans="1:17" x14ac:dyDescent="0.25">
      <c r="A95" s="567">
        <f t="shared" si="2"/>
        <v>47238</v>
      </c>
      <c r="B95" s="567" t="str">
        <f t="shared" si="3"/>
        <v>JV</v>
      </c>
      <c r="C95" s="568">
        <v>0</v>
      </c>
      <c r="D95" s="569">
        <v>0</v>
      </c>
      <c r="E95" s="569">
        <v>0</v>
      </c>
      <c r="F95" s="569">
        <v>0</v>
      </c>
      <c r="G95" s="569">
        <v>0</v>
      </c>
      <c r="H95" s="569">
        <v>0</v>
      </c>
      <c r="I95" s="569">
        <v>0</v>
      </c>
      <c r="J95" s="569">
        <v>0</v>
      </c>
      <c r="K95" s="570">
        <v>0</v>
      </c>
      <c r="L95" s="571">
        <v>0</v>
      </c>
      <c r="M95" s="571">
        <v>0</v>
      </c>
      <c r="N95" s="571">
        <v>0</v>
      </c>
      <c r="O95" s="572">
        <v>0</v>
      </c>
      <c r="P95" s="573">
        <v>0</v>
      </c>
      <c r="Q95" s="574">
        <f>+monthly_drivers_0!Q95</f>
        <v>2.5</v>
      </c>
    </row>
    <row r="96" spans="1:17" x14ac:dyDescent="0.25">
      <c r="A96" s="575">
        <f t="shared" si="2"/>
        <v>47269</v>
      </c>
      <c r="B96" s="575" t="str">
        <f t="shared" si="3"/>
        <v>JV</v>
      </c>
      <c r="C96" s="562">
        <v>0</v>
      </c>
      <c r="D96" s="563">
        <v>0</v>
      </c>
      <c r="E96" s="563">
        <v>0</v>
      </c>
      <c r="F96" s="563">
        <v>0</v>
      </c>
      <c r="G96" s="563">
        <v>0</v>
      </c>
      <c r="H96" s="563">
        <v>0</v>
      </c>
      <c r="I96" s="563">
        <v>0</v>
      </c>
      <c r="J96" s="563">
        <v>0</v>
      </c>
      <c r="K96" s="564">
        <v>0</v>
      </c>
      <c r="L96" s="563">
        <v>0</v>
      </c>
      <c r="M96" s="563">
        <v>0</v>
      </c>
      <c r="N96" s="563">
        <v>0</v>
      </c>
      <c r="O96" s="565">
        <v>0</v>
      </c>
      <c r="P96" s="564">
        <v>0</v>
      </c>
      <c r="Q96" s="566">
        <f>+monthly_drivers_0!Q96</f>
        <v>2.5</v>
      </c>
    </row>
    <row r="97" spans="1:17" x14ac:dyDescent="0.25">
      <c r="A97" s="567">
        <f t="shared" si="2"/>
        <v>47299</v>
      </c>
      <c r="B97" s="567" t="str">
        <f t="shared" si="3"/>
        <v>JV</v>
      </c>
      <c r="C97" s="568">
        <v>0</v>
      </c>
      <c r="D97" s="569">
        <v>0</v>
      </c>
      <c r="E97" s="569">
        <v>0</v>
      </c>
      <c r="F97" s="569">
        <v>0</v>
      </c>
      <c r="G97" s="569">
        <v>0</v>
      </c>
      <c r="H97" s="569">
        <v>0</v>
      </c>
      <c r="I97" s="569">
        <v>0</v>
      </c>
      <c r="J97" s="569">
        <v>0</v>
      </c>
      <c r="K97" s="570">
        <v>0</v>
      </c>
      <c r="L97" s="571">
        <v>0</v>
      </c>
      <c r="M97" s="571">
        <v>0</v>
      </c>
      <c r="N97" s="571">
        <v>0</v>
      </c>
      <c r="O97" s="572">
        <v>0</v>
      </c>
      <c r="P97" s="573">
        <v>0</v>
      </c>
      <c r="Q97" s="574">
        <f>+monthly_drivers_0!Q97</f>
        <v>2.5</v>
      </c>
    </row>
    <row r="98" spans="1:17" x14ac:dyDescent="0.25">
      <c r="A98" s="575">
        <f t="shared" si="2"/>
        <v>47330</v>
      </c>
      <c r="B98" s="575" t="str">
        <f t="shared" si="3"/>
        <v>JV</v>
      </c>
      <c r="C98" s="562">
        <v>0</v>
      </c>
      <c r="D98" s="563">
        <v>0</v>
      </c>
      <c r="E98" s="563">
        <v>0</v>
      </c>
      <c r="F98" s="563">
        <v>0</v>
      </c>
      <c r="G98" s="563">
        <v>0</v>
      </c>
      <c r="H98" s="563">
        <v>0</v>
      </c>
      <c r="I98" s="563">
        <v>0</v>
      </c>
      <c r="J98" s="563">
        <v>0</v>
      </c>
      <c r="K98" s="564">
        <v>0</v>
      </c>
      <c r="L98" s="563">
        <v>0</v>
      </c>
      <c r="M98" s="563">
        <v>0</v>
      </c>
      <c r="N98" s="563">
        <v>0</v>
      </c>
      <c r="O98" s="565">
        <v>0</v>
      </c>
      <c r="P98" s="564">
        <v>0</v>
      </c>
      <c r="Q98" s="566">
        <f>+monthly_drivers_0!Q98</f>
        <v>2.5</v>
      </c>
    </row>
    <row r="99" spans="1:17" x14ac:dyDescent="0.25">
      <c r="A99" s="567">
        <f t="shared" si="2"/>
        <v>47361</v>
      </c>
      <c r="B99" s="567" t="str">
        <f t="shared" si="3"/>
        <v>JV</v>
      </c>
      <c r="C99" s="568">
        <v>0</v>
      </c>
      <c r="D99" s="569">
        <v>0</v>
      </c>
      <c r="E99" s="569">
        <v>0</v>
      </c>
      <c r="F99" s="569">
        <v>0</v>
      </c>
      <c r="G99" s="569">
        <v>0</v>
      </c>
      <c r="H99" s="569">
        <v>0</v>
      </c>
      <c r="I99" s="569">
        <v>0</v>
      </c>
      <c r="J99" s="569">
        <v>0</v>
      </c>
      <c r="K99" s="570">
        <v>0</v>
      </c>
      <c r="L99" s="571">
        <v>0</v>
      </c>
      <c r="M99" s="571">
        <v>0</v>
      </c>
      <c r="N99" s="571">
        <v>0</v>
      </c>
      <c r="O99" s="572">
        <v>0</v>
      </c>
      <c r="P99" s="573">
        <v>0</v>
      </c>
      <c r="Q99" s="574">
        <f>+monthly_drivers_0!Q99</f>
        <v>2.5</v>
      </c>
    </row>
    <row r="100" spans="1:17" x14ac:dyDescent="0.25">
      <c r="A100" s="575">
        <f t="shared" si="2"/>
        <v>47391</v>
      </c>
      <c r="B100" s="575" t="str">
        <f t="shared" si="3"/>
        <v>JV</v>
      </c>
      <c r="C100" s="562">
        <v>0</v>
      </c>
      <c r="D100" s="563">
        <v>0</v>
      </c>
      <c r="E100" s="563">
        <v>0</v>
      </c>
      <c r="F100" s="563">
        <v>0</v>
      </c>
      <c r="G100" s="563">
        <v>0</v>
      </c>
      <c r="H100" s="563">
        <v>0</v>
      </c>
      <c r="I100" s="563">
        <v>0</v>
      </c>
      <c r="J100" s="563">
        <v>0</v>
      </c>
      <c r="K100" s="564">
        <v>0</v>
      </c>
      <c r="L100" s="563">
        <v>0</v>
      </c>
      <c r="M100" s="563">
        <v>0</v>
      </c>
      <c r="N100" s="563">
        <v>0</v>
      </c>
      <c r="O100" s="565">
        <v>0</v>
      </c>
      <c r="P100" s="564">
        <v>0</v>
      </c>
      <c r="Q100" s="566">
        <f>+monthly_drivers_0!Q100</f>
        <v>2.5</v>
      </c>
    </row>
    <row r="101" spans="1:17" x14ac:dyDescent="0.25">
      <c r="A101" s="567">
        <f t="shared" si="2"/>
        <v>47422</v>
      </c>
      <c r="B101" s="567" t="str">
        <f t="shared" si="3"/>
        <v>JV</v>
      </c>
      <c r="C101" s="568">
        <v>0</v>
      </c>
      <c r="D101" s="569">
        <v>0</v>
      </c>
      <c r="E101" s="569">
        <v>0</v>
      </c>
      <c r="F101" s="569">
        <v>0</v>
      </c>
      <c r="G101" s="569">
        <v>0</v>
      </c>
      <c r="H101" s="569">
        <v>0</v>
      </c>
      <c r="I101" s="569">
        <v>0</v>
      </c>
      <c r="J101" s="569">
        <v>0</v>
      </c>
      <c r="K101" s="570">
        <v>0</v>
      </c>
      <c r="L101" s="571">
        <v>0</v>
      </c>
      <c r="M101" s="571">
        <v>0</v>
      </c>
      <c r="N101" s="571">
        <v>0</v>
      </c>
      <c r="O101" s="572">
        <v>0</v>
      </c>
      <c r="P101" s="573">
        <v>0</v>
      </c>
      <c r="Q101" s="574">
        <f>+monthly_drivers_0!Q101</f>
        <v>2.5</v>
      </c>
    </row>
    <row r="102" spans="1:17" x14ac:dyDescent="0.25">
      <c r="A102" s="575">
        <f t="shared" si="2"/>
        <v>47452</v>
      </c>
      <c r="B102" s="575" t="str">
        <f t="shared" si="3"/>
        <v>JV</v>
      </c>
      <c r="C102" s="562">
        <v>0</v>
      </c>
      <c r="D102" s="563">
        <v>0</v>
      </c>
      <c r="E102" s="563">
        <v>0</v>
      </c>
      <c r="F102" s="563">
        <v>0</v>
      </c>
      <c r="G102" s="563">
        <v>0</v>
      </c>
      <c r="H102" s="563">
        <v>0</v>
      </c>
      <c r="I102" s="563">
        <v>0</v>
      </c>
      <c r="J102" s="563">
        <v>0</v>
      </c>
      <c r="K102" s="564">
        <v>0</v>
      </c>
      <c r="L102" s="563">
        <v>0</v>
      </c>
      <c r="M102" s="563">
        <v>0</v>
      </c>
      <c r="N102" s="563">
        <v>0</v>
      </c>
      <c r="O102" s="565">
        <v>0</v>
      </c>
      <c r="P102" s="564">
        <v>0</v>
      </c>
      <c r="Q102" s="566">
        <f>+monthly_drivers_0!Q102</f>
        <v>2.5</v>
      </c>
    </row>
    <row r="103" spans="1:17" x14ac:dyDescent="0.25">
      <c r="A103" s="567">
        <f t="shared" si="2"/>
        <v>47483</v>
      </c>
      <c r="B103" s="567" t="str">
        <f t="shared" si="3"/>
        <v>JV</v>
      </c>
      <c r="C103" s="568">
        <v>0</v>
      </c>
      <c r="D103" s="569">
        <v>0</v>
      </c>
      <c r="E103" s="569">
        <v>0</v>
      </c>
      <c r="F103" s="569">
        <v>0</v>
      </c>
      <c r="G103" s="569">
        <v>0</v>
      </c>
      <c r="H103" s="569">
        <v>0</v>
      </c>
      <c r="I103" s="569">
        <v>0</v>
      </c>
      <c r="J103" s="569">
        <v>0</v>
      </c>
      <c r="K103" s="570">
        <v>0</v>
      </c>
      <c r="L103" s="571">
        <v>0</v>
      </c>
      <c r="M103" s="571">
        <v>0</v>
      </c>
      <c r="N103" s="571">
        <v>0</v>
      </c>
      <c r="O103" s="572">
        <v>0</v>
      </c>
      <c r="P103" s="573">
        <v>0</v>
      </c>
      <c r="Q103" s="574">
        <f>+monthly_drivers_0!Q103</f>
        <v>2.5</v>
      </c>
    </row>
    <row r="104" spans="1:17" x14ac:dyDescent="0.25">
      <c r="A104" s="575">
        <f t="shared" si="2"/>
        <v>47514</v>
      </c>
      <c r="B104" s="575" t="str">
        <f t="shared" si="3"/>
        <v>JV</v>
      </c>
      <c r="C104" s="562">
        <v>0</v>
      </c>
      <c r="D104" s="563">
        <v>0</v>
      </c>
      <c r="E104" s="563">
        <v>0</v>
      </c>
      <c r="F104" s="563">
        <v>0</v>
      </c>
      <c r="G104" s="563">
        <v>0</v>
      </c>
      <c r="H104" s="563">
        <v>0</v>
      </c>
      <c r="I104" s="563">
        <v>0</v>
      </c>
      <c r="J104" s="563">
        <v>0</v>
      </c>
      <c r="K104" s="564">
        <v>0</v>
      </c>
      <c r="L104" s="563">
        <v>0</v>
      </c>
      <c r="M104" s="563">
        <v>0</v>
      </c>
      <c r="N104" s="563">
        <v>0</v>
      </c>
      <c r="O104" s="565">
        <v>0</v>
      </c>
      <c r="P104" s="564">
        <v>0</v>
      </c>
      <c r="Q104" s="566">
        <f>+monthly_drivers_0!Q104</f>
        <v>2.5</v>
      </c>
    </row>
    <row r="105" spans="1:17" x14ac:dyDescent="0.25">
      <c r="A105" s="567">
        <f t="shared" si="2"/>
        <v>47542</v>
      </c>
      <c r="B105" s="567" t="str">
        <f t="shared" si="3"/>
        <v>JV</v>
      </c>
      <c r="C105" s="568">
        <v>0</v>
      </c>
      <c r="D105" s="569">
        <v>0</v>
      </c>
      <c r="E105" s="569">
        <v>0</v>
      </c>
      <c r="F105" s="569">
        <v>0</v>
      </c>
      <c r="G105" s="569">
        <v>0</v>
      </c>
      <c r="H105" s="569">
        <v>0</v>
      </c>
      <c r="I105" s="569">
        <v>0</v>
      </c>
      <c r="J105" s="569">
        <v>0</v>
      </c>
      <c r="K105" s="570">
        <v>0</v>
      </c>
      <c r="L105" s="571">
        <v>0</v>
      </c>
      <c r="M105" s="571">
        <v>0</v>
      </c>
      <c r="N105" s="571">
        <v>0</v>
      </c>
      <c r="O105" s="572">
        <v>0</v>
      </c>
      <c r="P105" s="573">
        <v>0</v>
      </c>
      <c r="Q105" s="574">
        <f>+monthly_drivers_0!Q105</f>
        <v>2.5</v>
      </c>
    </row>
    <row r="106" spans="1:17" x14ac:dyDescent="0.25">
      <c r="A106" s="575">
        <f t="shared" si="2"/>
        <v>47573</v>
      </c>
      <c r="B106" s="575" t="str">
        <f t="shared" si="3"/>
        <v>JV</v>
      </c>
      <c r="C106" s="562">
        <v>0</v>
      </c>
      <c r="D106" s="563">
        <v>0</v>
      </c>
      <c r="E106" s="563">
        <v>0</v>
      </c>
      <c r="F106" s="563">
        <v>0</v>
      </c>
      <c r="G106" s="563">
        <v>0</v>
      </c>
      <c r="H106" s="563">
        <v>0</v>
      </c>
      <c r="I106" s="563">
        <v>0</v>
      </c>
      <c r="J106" s="563">
        <v>0</v>
      </c>
      <c r="K106" s="564">
        <v>0</v>
      </c>
      <c r="L106" s="563">
        <v>0</v>
      </c>
      <c r="M106" s="563">
        <v>0</v>
      </c>
      <c r="N106" s="563">
        <v>0</v>
      </c>
      <c r="O106" s="565">
        <v>0</v>
      </c>
      <c r="P106" s="564">
        <v>0</v>
      </c>
      <c r="Q106" s="566">
        <f>+monthly_drivers_0!Q106</f>
        <v>2.5</v>
      </c>
    </row>
    <row r="107" spans="1:17" x14ac:dyDescent="0.25">
      <c r="A107" s="567">
        <f t="shared" si="2"/>
        <v>47603</v>
      </c>
      <c r="B107" s="567" t="str">
        <f t="shared" si="3"/>
        <v>JV</v>
      </c>
      <c r="C107" s="568">
        <v>0</v>
      </c>
      <c r="D107" s="569">
        <v>0</v>
      </c>
      <c r="E107" s="569">
        <v>0</v>
      </c>
      <c r="F107" s="569">
        <v>0</v>
      </c>
      <c r="G107" s="569">
        <v>0</v>
      </c>
      <c r="H107" s="569">
        <v>0</v>
      </c>
      <c r="I107" s="569">
        <v>0</v>
      </c>
      <c r="J107" s="569">
        <v>0</v>
      </c>
      <c r="K107" s="570">
        <v>0</v>
      </c>
      <c r="L107" s="571">
        <v>0</v>
      </c>
      <c r="M107" s="571">
        <v>0</v>
      </c>
      <c r="N107" s="571">
        <v>0</v>
      </c>
      <c r="O107" s="572">
        <v>0</v>
      </c>
      <c r="P107" s="573">
        <v>0</v>
      </c>
      <c r="Q107" s="574">
        <f>+monthly_drivers_0!Q107</f>
        <v>2.5</v>
      </c>
    </row>
    <row r="108" spans="1:17" x14ac:dyDescent="0.25">
      <c r="A108" s="575">
        <f t="shared" si="2"/>
        <v>47634</v>
      </c>
      <c r="B108" s="575" t="str">
        <f t="shared" si="3"/>
        <v>JV</v>
      </c>
      <c r="C108" s="562">
        <v>0</v>
      </c>
      <c r="D108" s="563">
        <v>0</v>
      </c>
      <c r="E108" s="563">
        <v>0</v>
      </c>
      <c r="F108" s="563">
        <v>0</v>
      </c>
      <c r="G108" s="563">
        <v>0</v>
      </c>
      <c r="H108" s="563">
        <v>0</v>
      </c>
      <c r="I108" s="563">
        <v>0</v>
      </c>
      <c r="J108" s="563">
        <v>0</v>
      </c>
      <c r="K108" s="564">
        <v>0</v>
      </c>
      <c r="L108" s="563">
        <v>0</v>
      </c>
      <c r="M108" s="563">
        <v>0</v>
      </c>
      <c r="N108" s="563">
        <v>0</v>
      </c>
      <c r="O108" s="565">
        <v>0</v>
      </c>
      <c r="P108" s="564">
        <v>0</v>
      </c>
      <c r="Q108" s="566">
        <f>+monthly_drivers_0!Q108</f>
        <v>2.5</v>
      </c>
    </row>
    <row r="109" spans="1:17" x14ac:dyDescent="0.25">
      <c r="A109" s="567">
        <f t="shared" si="2"/>
        <v>47664</v>
      </c>
      <c r="B109" s="567" t="str">
        <f t="shared" si="3"/>
        <v>JV</v>
      </c>
      <c r="C109" s="568">
        <v>0</v>
      </c>
      <c r="D109" s="569">
        <v>0</v>
      </c>
      <c r="E109" s="569">
        <v>0</v>
      </c>
      <c r="F109" s="569">
        <v>0</v>
      </c>
      <c r="G109" s="569">
        <v>0</v>
      </c>
      <c r="H109" s="569">
        <v>0</v>
      </c>
      <c r="I109" s="569">
        <v>0</v>
      </c>
      <c r="J109" s="569">
        <v>0</v>
      </c>
      <c r="K109" s="570">
        <v>0</v>
      </c>
      <c r="L109" s="571">
        <v>0</v>
      </c>
      <c r="M109" s="571">
        <v>0</v>
      </c>
      <c r="N109" s="571">
        <v>0</v>
      </c>
      <c r="O109" s="572">
        <v>0</v>
      </c>
      <c r="P109" s="573">
        <v>0</v>
      </c>
      <c r="Q109" s="574">
        <f>+monthly_drivers_0!Q109</f>
        <v>2.5</v>
      </c>
    </row>
    <row r="110" spans="1:17" x14ac:dyDescent="0.25">
      <c r="A110" s="575">
        <f t="shared" si="2"/>
        <v>47695</v>
      </c>
      <c r="B110" s="575" t="str">
        <f t="shared" si="3"/>
        <v>JV</v>
      </c>
      <c r="C110" s="562">
        <v>0</v>
      </c>
      <c r="D110" s="563">
        <v>0</v>
      </c>
      <c r="E110" s="563">
        <v>0</v>
      </c>
      <c r="F110" s="563">
        <v>0</v>
      </c>
      <c r="G110" s="563">
        <v>0</v>
      </c>
      <c r="H110" s="563">
        <v>0</v>
      </c>
      <c r="I110" s="563">
        <v>0</v>
      </c>
      <c r="J110" s="563">
        <v>0</v>
      </c>
      <c r="K110" s="564">
        <v>0</v>
      </c>
      <c r="L110" s="563">
        <v>0</v>
      </c>
      <c r="M110" s="563">
        <v>0</v>
      </c>
      <c r="N110" s="563">
        <v>0</v>
      </c>
      <c r="O110" s="565">
        <v>0</v>
      </c>
      <c r="P110" s="564">
        <v>0</v>
      </c>
      <c r="Q110" s="566">
        <f>+monthly_drivers_0!Q110</f>
        <v>2.5</v>
      </c>
    </row>
    <row r="111" spans="1:17" x14ac:dyDescent="0.25">
      <c r="A111" s="567">
        <f t="shared" si="2"/>
        <v>47726</v>
      </c>
      <c r="B111" s="567" t="str">
        <f t="shared" si="3"/>
        <v>JV</v>
      </c>
      <c r="C111" s="568">
        <v>0</v>
      </c>
      <c r="D111" s="569">
        <v>0</v>
      </c>
      <c r="E111" s="569">
        <v>0</v>
      </c>
      <c r="F111" s="569">
        <v>0</v>
      </c>
      <c r="G111" s="569">
        <v>0</v>
      </c>
      <c r="H111" s="569">
        <v>0</v>
      </c>
      <c r="I111" s="569">
        <v>0</v>
      </c>
      <c r="J111" s="569">
        <v>0</v>
      </c>
      <c r="K111" s="570">
        <v>0</v>
      </c>
      <c r="L111" s="571">
        <v>0</v>
      </c>
      <c r="M111" s="571">
        <v>0</v>
      </c>
      <c r="N111" s="571">
        <v>0</v>
      </c>
      <c r="O111" s="572">
        <v>0</v>
      </c>
      <c r="P111" s="573">
        <v>0</v>
      </c>
      <c r="Q111" s="574">
        <f>+monthly_drivers_0!Q111</f>
        <v>2.5</v>
      </c>
    </row>
    <row r="112" spans="1:17" x14ac:dyDescent="0.25">
      <c r="A112" s="575">
        <f t="shared" si="2"/>
        <v>47756</v>
      </c>
      <c r="B112" s="575" t="str">
        <f t="shared" si="3"/>
        <v>JV</v>
      </c>
      <c r="C112" s="562">
        <v>0</v>
      </c>
      <c r="D112" s="563">
        <v>0</v>
      </c>
      <c r="E112" s="563">
        <v>0</v>
      </c>
      <c r="F112" s="563">
        <v>0</v>
      </c>
      <c r="G112" s="563">
        <v>0</v>
      </c>
      <c r="H112" s="563">
        <v>0</v>
      </c>
      <c r="I112" s="563">
        <v>0</v>
      </c>
      <c r="J112" s="563">
        <v>0</v>
      </c>
      <c r="K112" s="564">
        <v>0</v>
      </c>
      <c r="L112" s="563">
        <v>0</v>
      </c>
      <c r="M112" s="563">
        <v>0</v>
      </c>
      <c r="N112" s="563">
        <v>0</v>
      </c>
      <c r="O112" s="565">
        <v>0</v>
      </c>
      <c r="P112" s="564">
        <v>0</v>
      </c>
      <c r="Q112" s="566">
        <f>+monthly_drivers_0!Q112</f>
        <v>2.5</v>
      </c>
    </row>
    <row r="113" spans="1:17" x14ac:dyDescent="0.25">
      <c r="A113" s="567">
        <f t="shared" si="2"/>
        <v>47787</v>
      </c>
      <c r="B113" s="567" t="str">
        <f t="shared" si="3"/>
        <v>JV</v>
      </c>
      <c r="C113" s="568">
        <v>0</v>
      </c>
      <c r="D113" s="569">
        <v>0</v>
      </c>
      <c r="E113" s="569">
        <v>0</v>
      </c>
      <c r="F113" s="569">
        <v>0</v>
      </c>
      <c r="G113" s="569">
        <v>0</v>
      </c>
      <c r="H113" s="569">
        <v>0</v>
      </c>
      <c r="I113" s="569">
        <v>0</v>
      </c>
      <c r="J113" s="569">
        <v>0</v>
      </c>
      <c r="K113" s="570">
        <v>0</v>
      </c>
      <c r="L113" s="571">
        <v>0</v>
      </c>
      <c r="M113" s="571">
        <v>0</v>
      </c>
      <c r="N113" s="571">
        <v>0</v>
      </c>
      <c r="O113" s="572">
        <v>0</v>
      </c>
      <c r="P113" s="573">
        <v>0</v>
      </c>
      <c r="Q113" s="574">
        <f>+monthly_drivers_0!Q113</f>
        <v>2.5</v>
      </c>
    </row>
    <row r="114" spans="1:17" x14ac:dyDescent="0.25">
      <c r="A114" s="575">
        <f t="shared" si="2"/>
        <v>47817</v>
      </c>
      <c r="B114" s="575" t="str">
        <f t="shared" si="3"/>
        <v>JV</v>
      </c>
      <c r="C114" s="562">
        <v>0</v>
      </c>
      <c r="D114" s="563">
        <v>0</v>
      </c>
      <c r="E114" s="563">
        <v>0</v>
      </c>
      <c r="F114" s="563">
        <v>0</v>
      </c>
      <c r="G114" s="563">
        <v>0</v>
      </c>
      <c r="H114" s="563">
        <v>0</v>
      </c>
      <c r="I114" s="563">
        <v>0</v>
      </c>
      <c r="J114" s="563">
        <v>0</v>
      </c>
      <c r="K114" s="564">
        <v>0</v>
      </c>
      <c r="L114" s="563">
        <v>0</v>
      </c>
      <c r="M114" s="563">
        <v>0</v>
      </c>
      <c r="N114" s="563">
        <v>0</v>
      </c>
      <c r="O114" s="565">
        <v>0</v>
      </c>
      <c r="P114" s="564">
        <v>0</v>
      </c>
      <c r="Q114" s="566">
        <f>+monthly_drivers_0!Q114</f>
        <v>2.5</v>
      </c>
    </row>
    <row r="115" spans="1:17" x14ac:dyDescent="0.25">
      <c r="A115" s="567">
        <f t="shared" si="2"/>
        <v>47848</v>
      </c>
      <c r="B115" s="567" t="str">
        <f t="shared" si="3"/>
        <v>JV</v>
      </c>
      <c r="C115" s="568">
        <v>0</v>
      </c>
      <c r="D115" s="569">
        <v>0</v>
      </c>
      <c r="E115" s="569">
        <v>0</v>
      </c>
      <c r="F115" s="569">
        <v>0</v>
      </c>
      <c r="G115" s="569">
        <v>0</v>
      </c>
      <c r="H115" s="569">
        <v>0</v>
      </c>
      <c r="I115" s="569">
        <v>0</v>
      </c>
      <c r="J115" s="569">
        <v>0</v>
      </c>
      <c r="K115" s="570">
        <v>0</v>
      </c>
      <c r="L115" s="571">
        <v>0</v>
      </c>
      <c r="M115" s="571">
        <v>0</v>
      </c>
      <c r="N115" s="571">
        <v>0</v>
      </c>
      <c r="O115" s="572">
        <v>0</v>
      </c>
      <c r="P115" s="573">
        <v>0</v>
      </c>
      <c r="Q115" s="574">
        <f>+monthly_drivers_0!Q115</f>
        <v>2.5</v>
      </c>
    </row>
    <row r="116" spans="1:17" x14ac:dyDescent="0.25">
      <c r="A116" s="575">
        <f t="shared" si="2"/>
        <v>47879</v>
      </c>
      <c r="B116" s="575" t="str">
        <f t="shared" si="3"/>
        <v>JV</v>
      </c>
      <c r="C116" s="562">
        <v>0</v>
      </c>
      <c r="D116" s="563">
        <v>0</v>
      </c>
      <c r="E116" s="563">
        <v>0</v>
      </c>
      <c r="F116" s="563">
        <v>0</v>
      </c>
      <c r="G116" s="563">
        <v>0</v>
      </c>
      <c r="H116" s="563">
        <v>0</v>
      </c>
      <c r="I116" s="563">
        <v>0</v>
      </c>
      <c r="J116" s="563">
        <v>0</v>
      </c>
      <c r="K116" s="564">
        <v>0</v>
      </c>
      <c r="L116" s="563">
        <v>0</v>
      </c>
      <c r="M116" s="563">
        <v>0</v>
      </c>
      <c r="N116" s="563">
        <v>0</v>
      </c>
      <c r="O116" s="565">
        <v>0</v>
      </c>
      <c r="P116" s="564">
        <v>0</v>
      </c>
      <c r="Q116" s="566">
        <f>+monthly_drivers_0!Q116</f>
        <v>2.5</v>
      </c>
    </row>
    <row r="117" spans="1:17" x14ac:dyDescent="0.25">
      <c r="A117" s="567">
        <f t="shared" si="2"/>
        <v>47907</v>
      </c>
      <c r="B117" s="567" t="str">
        <f t="shared" si="3"/>
        <v>JV</v>
      </c>
      <c r="C117" s="568">
        <v>0</v>
      </c>
      <c r="D117" s="569">
        <v>0</v>
      </c>
      <c r="E117" s="569">
        <v>0</v>
      </c>
      <c r="F117" s="569">
        <v>0</v>
      </c>
      <c r="G117" s="569">
        <v>0</v>
      </c>
      <c r="H117" s="569">
        <v>0</v>
      </c>
      <c r="I117" s="569">
        <v>0</v>
      </c>
      <c r="J117" s="569">
        <v>0</v>
      </c>
      <c r="K117" s="570">
        <v>0</v>
      </c>
      <c r="L117" s="571">
        <v>0</v>
      </c>
      <c r="M117" s="571">
        <v>0</v>
      </c>
      <c r="N117" s="571">
        <v>0</v>
      </c>
      <c r="O117" s="572">
        <v>0</v>
      </c>
      <c r="P117" s="573">
        <v>0</v>
      </c>
      <c r="Q117" s="574">
        <f>+monthly_drivers_0!Q117</f>
        <v>2.5</v>
      </c>
    </row>
    <row r="118" spans="1:17" x14ac:dyDescent="0.25">
      <c r="A118" s="575">
        <f t="shared" si="2"/>
        <v>47938</v>
      </c>
      <c r="B118" s="575" t="str">
        <f t="shared" si="3"/>
        <v>JV</v>
      </c>
      <c r="C118" s="562">
        <v>0</v>
      </c>
      <c r="D118" s="563">
        <v>0</v>
      </c>
      <c r="E118" s="563">
        <v>0</v>
      </c>
      <c r="F118" s="563">
        <v>0</v>
      </c>
      <c r="G118" s="563">
        <v>0</v>
      </c>
      <c r="H118" s="563">
        <v>0</v>
      </c>
      <c r="I118" s="563">
        <v>0</v>
      </c>
      <c r="J118" s="563">
        <v>0</v>
      </c>
      <c r="K118" s="564">
        <v>0</v>
      </c>
      <c r="L118" s="563">
        <v>0</v>
      </c>
      <c r="M118" s="563">
        <v>0</v>
      </c>
      <c r="N118" s="563">
        <v>0</v>
      </c>
      <c r="O118" s="565">
        <v>0</v>
      </c>
      <c r="P118" s="564">
        <v>0</v>
      </c>
      <c r="Q118" s="566">
        <f>+monthly_drivers_0!Q118</f>
        <v>2.5</v>
      </c>
    </row>
    <row r="119" spans="1:17" x14ac:dyDescent="0.25">
      <c r="A119" s="567">
        <f t="shared" si="2"/>
        <v>47968</v>
      </c>
      <c r="B119" s="567" t="str">
        <f t="shared" si="3"/>
        <v>JV</v>
      </c>
      <c r="C119" s="568">
        <v>0</v>
      </c>
      <c r="D119" s="569">
        <v>0</v>
      </c>
      <c r="E119" s="569">
        <v>0</v>
      </c>
      <c r="F119" s="569">
        <v>0</v>
      </c>
      <c r="G119" s="569">
        <v>0</v>
      </c>
      <c r="H119" s="569">
        <v>0</v>
      </c>
      <c r="I119" s="569">
        <v>0</v>
      </c>
      <c r="J119" s="569">
        <v>0</v>
      </c>
      <c r="K119" s="570">
        <v>0</v>
      </c>
      <c r="L119" s="571">
        <v>0</v>
      </c>
      <c r="M119" s="571">
        <v>0</v>
      </c>
      <c r="N119" s="571">
        <v>0</v>
      </c>
      <c r="O119" s="572">
        <v>0</v>
      </c>
      <c r="P119" s="573">
        <v>0</v>
      </c>
      <c r="Q119" s="574">
        <f>+monthly_drivers_0!Q119</f>
        <v>2.5</v>
      </c>
    </row>
    <row r="120" spans="1:17" x14ac:dyDescent="0.25">
      <c r="A120" s="575">
        <f t="shared" si="2"/>
        <v>47999</v>
      </c>
      <c r="B120" s="575" t="str">
        <f t="shared" si="3"/>
        <v>JV</v>
      </c>
      <c r="C120" s="562">
        <v>0</v>
      </c>
      <c r="D120" s="563">
        <v>0</v>
      </c>
      <c r="E120" s="563">
        <v>0</v>
      </c>
      <c r="F120" s="563">
        <v>0</v>
      </c>
      <c r="G120" s="563">
        <v>0</v>
      </c>
      <c r="H120" s="563">
        <v>0</v>
      </c>
      <c r="I120" s="563">
        <v>0</v>
      </c>
      <c r="J120" s="563">
        <v>0</v>
      </c>
      <c r="K120" s="564">
        <v>0</v>
      </c>
      <c r="L120" s="563">
        <v>0</v>
      </c>
      <c r="M120" s="563">
        <v>0</v>
      </c>
      <c r="N120" s="563">
        <v>0</v>
      </c>
      <c r="O120" s="565">
        <v>0</v>
      </c>
      <c r="P120" s="564">
        <v>0</v>
      </c>
      <c r="Q120" s="566">
        <f>+monthly_drivers_0!Q120</f>
        <v>2.5</v>
      </c>
    </row>
    <row r="121" spans="1:17" x14ac:dyDescent="0.25">
      <c r="A121" s="567">
        <f t="shared" si="2"/>
        <v>48029</v>
      </c>
      <c r="B121" s="567" t="str">
        <f t="shared" si="3"/>
        <v>JV</v>
      </c>
      <c r="C121" s="568">
        <v>0</v>
      </c>
      <c r="D121" s="569">
        <v>0</v>
      </c>
      <c r="E121" s="569">
        <v>0</v>
      </c>
      <c r="F121" s="569">
        <v>0</v>
      </c>
      <c r="G121" s="569">
        <v>0</v>
      </c>
      <c r="H121" s="569">
        <v>0</v>
      </c>
      <c r="I121" s="569">
        <v>0</v>
      </c>
      <c r="J121" s="569">
        <v>0</v>
      </c>
      <c r="K121" s="570">
        <v>0</v>
      </c>
      <c r="L121" s="571">
        <v>0</v>
      </c>
      <c r="M121" s="571">
        <v>0</v>
      </c>
      <c r="N121" s="571">
        <v>0</v>
      </c>
      <c r="O121" s="572">
        <v>0</v>
      </c>
      <c r="P121" s="573">
        <v>0</v>
      </c>
      <c r="Q121" s="574">
        <f>+monthly_drivers_0!Q121</f>
        <v>2.5</v>
      </c>
    </row>
    <row r="122" spans="1:17" x14ac:dyDescent="0.25">
      <c r="A122" s="575">
        <f t="shared" si="2"/>
        <v>48060</v>
      </c>
      <c r="B122" s="575" t="str">
        <f t="shared" si="3"/>
        <v>JV</v>
      </c>
      <c r="C122" s="562">
        <v>0</v>
      </c>
      <c r="D122" s="563">
        <v>0</v>
      </c>
      <c r="E122" s="563">
        <v>0</v>
      </c>
      <c r="F122" s="563">
        <v>0</v>
      </c>
      <c r="G122" s="563">
        <v>0</v>
      </c>
      <c r="H122" s="563">
        <v>0</v>
      </c>
      <c r="I122" s="563">
        <v>0</v>
      </c>
      <c r="J122" s="563">
        <v>0</v>
      </c>
      <c r="K122" s="564">
        <v>0</v>
      </c>
      <c r="L122" s="563">
        <v>0</v>
      </c>
      <c r="M122" s="563">
        <v>0</v>
      </c>
      <c r="N122" s="563">
        <v>0</v>
      </c>
      <c r="O122" s="565">
        <v>0</v>
      </c>
      <c r="P122" s="564">
        <v>0</v>
      </c>
      <c r="Q122" s="566">
        <f>+monthly_drivers_0!Q122</f>
        <v>2.5</v>
      </c>
    </row>
    <row r="123" spans="1:17" x14ac:dyDescent="0.25">
      <c r="A123" s="567">
        <f t="shared" si="2"/>
        <v>48091</v>
      </c>
      <c r="B123" s="567" t="str">
        <f t="shared" si="3"/>
        <v>JV</v>
      </c>
      <c r="C123" s="568">
        <v>0</v>
      </c>
      <c r="D123" s="569">
        <v>0</v>
      </c>
      <c r="E123" s="569">
        <v>0</v>
      </c>
      <c r="F123" s="569">
        <v>0</v>
      </c>
      <c r="G123" s="569">
        <v>0</v>
      </c>
      <c r="H123" s="569">
        <v>0</v>
      </c>
      <c r="I123" s="569">
        <v>0</v>
      </c>
      <c r="J123" s="569">
        <v>0</v>
      </c>
      <c r="K123" s="570">
        <v>0</v>
      </c>
      <c r="L123" s="571">
        <v>0</v>
      </c>
      <c r="M123" s="571">
        <v>0</v>
      </c>
      <c r="N123" s="571">
        <v>0</v>
      </c>
      <c r="O123" s="572">
        <v>0</v>
      </c>
      <c r="P123" s="573">
        <v>0</v>
      </c>
      <c r="Q123" s="574">
        <f>+monthly_drivers_0!Q123</f>
        <v>2.5</v>
      </c>
    </row>
    <row r="124" spans="1:17" x14ac:dyDescent="0.25">
      <c r="A124" s="575">
        <f t="shared" si="2"/>
        <v>48121</v>
      </c>
      <c r="B124" s="575" t="str">
        <f t="shared" si="3"/>
        <v>JV</v>
      </c>
      <c r="C124" s="562">
        <v>0</v>
      </c>
      <c r="D124" s="563">
        <v>0</v>
      </c>
      <c r="E124" s="563">
        <v>0</v>
      </c>
      <c r="F124" s="563">
        <v>0</v>
      </c>
      <c r="G124" s="563">
        <v>0</v>
      </c>
      <c r="H124" s="563">
        <v>0</v>
      </c>
      <c r="I124" s="563">
        <v>0</v>
      </c>
      <c r="J124" s="563">
        <v>0</v>
      </c>
      <c r="K124" s="564">
        <v>0</v>
      </c>
      <c r="L124" s="563">
        <v>0</v>
      </c>
      <c r="M124" s="563">
        <v>0</v>
      </c>
      <c r="N124" s="563">
        <v>0</v>
      </c>
      <c r="O124" s="565">
        <v>0</v>
      </c>
      <c r="P124" s="564">
        <v>0</v>
      </c>
      <c r="Q124" s="566">
        <f>+monthly_drivers_0!Q124</f>
        <v>2.5</v>
      </c>
    </row>
    <row r="125" spans="1:17" x14ac:dyDescent="0.25">
      <c r="A125" s="567">
        <f t="shared" si="2"/>
        <v>48152</v>
      </c>
      <c r="B125" s="567" t="str">
        <f t="shared" si="3"/>
        <v>JV</v>
      </c>
      <c r="C125" s="568">
        <v>0</v>
      </c>
      <c r="D125" s="569">
        <v>0</v>
      </c>
      <c r="E125" s="569">
        <v>0</v>
      </c>
      <c r="F125" s="569">
        <v>0</v>
      </c>
      <c r="G125" s="569">
        <v>0</v>
      </c>
      <c r="H125" s="569">
        <v>0</v>
      </c>
      <c r="I125" s="569">
        <v>0</v>
      </c>
      <c r="J125" s="569">
        <v>0</v>
      </c>
      <c r="K125" s="570">
        <v>0</v>
      </c>
      <c r="L125" s="571">
        <v>0</v>
      </c>
      <c r="M125" s="571">
        <v>0</v>
      </c>
      <c r="N125" s="571">
        <v>0</v>
      </c>
      <c r="O125" s="572">
        <v>0</v>
      </c>
      <c r="P125" s="573">
        <v>0</v>
      </c>
      <c r="Q125" s="574">
        <f>+monthly_drivers_0!Q125</f>
        <v>2.5</v>
      </c>
    </row>
    <row r="126" spans="1:17" x14ac:dyDescent="0.25">
      <c r="A126" s="575">
        <f t="shared" si="2"/>
        <v>48182</v>
      </c>
      <c r="B126" s="575" t="str">
        <f t="shared" si="3"/>
        <v>JV</v>
      </c>
      <c r="C126" s="562">
        <v>0</v>
      </c>
      <c r="D126" s="563">
        <v>0</v>
      </c>
      <c r="E126" s="563">
        <v>0</v>
      </c>
      <c r="F126" s="563">
        <v>0</v>
      </c>
      <c r="G126" s="563">
        <v>0</v>
      </c>
      <c r="H126" s="563">
        <v>0</v>
      </c>
      <c r="I126" s="563">
        <v>0</v>
      </c>
      <c r="J126" s="563">
        <v>0</v>
      </c>
      <c r="K126" s="564">
        <v>0</v>
      </c>
      <c r="L126" s="563">
        <v>0</v>
      </c>
      <c r="M126" s="563">
        <v>0</v>
      </c>
      <c r="N126" s="563">
        <v>0</v>
      </c>
      <c r="O126" s="565">
        <v>0</v>
      </c>
      <c r="P126" s="564">
        <v>0</v>
      </c>
      <c r="Q126" s="566">
        <f>+monthly_drivers_0!Q126</f>
        <v>2.5</v>
      </c>
    </row>
    <row r="127" spans="1:17" x14ac:dyDescent="0.25">
      <c r="A127" s="567">
        <f t="shared" si="2"/>
        <v>48213</v>
      </c>
      <c r="B127" s="567" t="str">
        <f t="shared" si="3"/>
        <v>JV</v>
      </c>
      <c r="C127" s="568">
        <v>0</v>
      </c>
      <c r="D127" s="569">
        <v>0</v>
      </c>
      <c r="E127" s="569">
        <v>0</v>
      </c>
      <c r="F127" s="569">
        <v>0</v>
      </c>
      <c r="G127" s="569">
        <v>0</v>
      </c>
      <c r="H127" s="569">
        <v>0</v>
      </c>
      <c r="I127" s="569">
        <v>0</v>
      </c>
      <c r="J127" s="569">
        <v>0</v>
      </c>
      <c r="K127" s="570">
        <v>0</v>
      </c>
      <c r="L127" s="571">
        <v>0</v>
      </c>
      <c r="M127" s="571">
        <v>0</v>
      </c>
      <c r="N127" s="571">
        <v>0</v>
      </c>
      <c r="O127" s="572">
        <v>0</v>
      </c>
      <c r="P127" s="573">
        <v>0</v>
      </c>
      <c r="Q127" s="574">
        <f>+monthly_drivers_0!Q127</f>
        <v>2.5</v>
      </c>
    </row>
    <row r="128" spans="1:17" x14ac:dyDescent="0.25">
      <c r="A128" s="575">
        <f t="shared" si="2"/>
        <v>48244</v>
      </c>
      <c r="B128" s="575" t="str">
        <f t="shared" si="3"/>
        <v>JV</v>
      </c>
      <c r="C128" s="562">
        <v>0</v>
      </c>
      <c r="D128" s="563">
        <v>0</v>
      </c>
      <c r="E128" s="563">
        <v>0</v>
      </c>
      <c r="F128" s="563">
        <v>0</v>
      </c>
      <c r="G128" s="563">
        <v>0</v>
      </c>
      <c r="H128" s="563">
        <v>0</v>
      </c>
      <c r="I128" s="563">
        <v>0</v>
      </c>
      <c r="J128" s="563">
        <v>0</v>
      </c>
      <c r="K128" s="564">
        <v>0</v>
      </c>
      <c r="L128" s="563">
        <v>0</v>
      </c>
      <c r="M128" s="563">
        <v>0</v>
      </c>
      <c r="N128" s="563">
        <v>0</v>
      </c>
      <c r="O128" s="565">
        <v>0</v>
      </c>
      <c r="P128" s="564">
        <v>0</v>
      </c>
      <c r="Q128" s="566">
        <f>+monthly_drivers_0!Q128</f>
        <v>2.5</v>
      </c>
    </row>
    <row r="129" spans="1:17" x14ac:dyDescent="0.25">
      <c r="A129" s="567">
        <f t="shared" si="2"/>
        <v>48273</v>
      </c>
      <c r="B129" s="567" t="str">
        <f t="shared" si="3"/>
        <v>JV</v>
      </c>
      <c r="C129" s="568">
        <v>0</v>
      </c>
      <c r="D129" s="569">
        <v>0</v>
      </c>
      <c r="E129" s="569">
        <v>0</v>
      </c>
      <c r="F129" s="569">
        <v>0</v>
      </c>
      <c r="G129" s="569">
        <v>0</v>
      </c>
      <c r="H129" s="569">
        <v>0</v>
      </c>
      <c r="I129" s="569">
        <v>0</v>
      </c>
      <c r="J129" s="569">
        <v>0</v>
      </c>
      <c r="K129" s="570">
        <v>0</v>
      </c>
      <c r="L129" s="571">
        <v>0</v>
      </c>
      <c r="M129" s="571">
        <v>0</v>
      </c>
      <c r="N129" s="571">
        <v>0</v>
      </c>
      <c r="O129" s="572">
        <v>0</v>
      </c>
      <c r="P129" s="573">
        <v>0</v>
      </c>
      <c r="Q129" s="574">
        <f>+monthly_drivers_0!Q129</f>
        <v>2.5</v>
      </c>
    </row>
    <row r="130" spans="1:17" x14ac:dyDescent="0.25">
      <c r="A130" s="575">
        <f t="shared" si="2"/>
        <v>48304</v>
      </c>
      <c r="B130" s="575" t="str">
        <f t="shared" si="3"/>
        <v>JV</v>
      </c>
      <c r="C130" s="562">
        <v>0</v>
      </c>
      <c r="D130" s="563">
        <v>0</v>
      </c>
      <c r="E130" s="563">
        <v>0</v>
      </c>
      <c r="F130" s="563">
        <v>0</v>
      </c>
      <c r="G130" s="563">
        <v>0</v>
      </c>
      <c r="H130" s="563">
        <v>0</v>
      </c>
      <c r="I130" s="563">
        <v>0</v>
      </c>
      <c r="J130" s="563">
        <v>0</v>
      </c>
      <c r="K130" s="564">
        <v>0</v>
      </c>
      <c r="L130" s="563">
        <v>0</v>
      </c>
      <c r="M130" s="563">
        <v>0</v>
      </c>
      <c r="N130" s="563">
        <v>0</v>
      </c>
      <c r="O130" s="565">
        <v>0</v>
      </c>
      <c r="P130" s="564">
        <v>0</v>
      </c>
      <c r="Q130" s="566">
        <f>+monthly_drivers_0!Q130</f>
        <v>2.5</v>
      </c>
    </row>
    <row r="131" spans="1:17" x14ac:dyDescent="0.25">
      <c r="A131" s="567">
        <f t="shared" ref="A131:A194" si="4">+EOMONTH(A130,1)</f>
        <v>48334</v>
      </c>
      <c r="B131" s="567" t="str">
        <f t="shared" ref="B131:B194" si="5">+$B$2</f>
        <v>JV</v>
      </c>
      <c r="C131" s="568">
        <v>0</v>
      </c>
      <c r="D131" s="569">
        <v>0</v>
      </c>
      <c r="E131" s="569">
        <v>0</v>
      </c>
      <c r="F131" s="569">
        <v>0</v>
      </c>
      <c r="G131" s="569">
        <v>0</v>
      </c>
      <c r="H131" s="569">
        <v>0</v>
      </c>
      <c r="I131" s="569">
        <v>0</v>
      </c>
      <c r="J131" s="569">
        <v>0</v>
      </c>
      <c r="K131" s="570">
        <v>0</v>
      </c>
      <c r="L131" s="571">
        <v>0</v>
      </c>
      <c r="M131" s="571">
        <v>0</v>
      </c>
      <c r="N131" s="571">
        <v>0</v>
      </c>
      <c r="O131" s="572">
        <v>0</v>
      </c>
      <c r="P131" s="573">
        <v>0</v>
      </c>
      <c r="Q131" s="574">
        <f>+monthly_drivers_0!Q131</f>
        <v>2.5</v>
      </c>
    </row>
    <row r="132" spans="1:17" x14ac:dyDescent="0.25">
      <c r="A132" s="575">
        <f t="shared" si="4"/>
        <v>48365</v>
      </c>
      <c r="B132" s="575" t="str">
        <f t="shared" si="5"/>
        <v>JV</v>
      </c>
      <c r="C132" s="562">
        <v>0</v>
      </c>
      <c r="D132" s="563">
        <v>0</v>
      </c>
      <c r="E132" s="563">
        <v>0</v>
      </c>
      <c r="F132" s="563">
        <v>0</v>
      </c>
      <c r="G132" s="563">
        <v>0</v>
      </c>
      <c r="H132" s="563">
        <v>0</v>
      </c>
      <c r="I132" s="563">
        <v>0</v>
      </c>
      <c r="J132" s="563">
        <v>0</v>
      </c>
      <c r="K132" s="564">
        <v>0</v>
      </c>
      <c r="L132" s="563">
        <v>0</v>
      </c>
      <c r="M132" s="563">
        <v>0</v>
      </c>
      <c r="N132" s="563">
        <v>0</v>
      </c>
      <c r="O132" s="565">
        <v>0</v>
      </c>
      <c r="P132" s="564">
        <v>0</v>
      </c>
      <c r="Q132" s="566">
        <f>+monthly_drivers_0!Q132</f>
        <v>2.5</v>
      </c>
    </row>
    <row r="133" spans="1:17" x14ac:dyDescent="0.25">
      <c r="A133" s="567">
        <f t="shared" si="4"/>
        <v>48395</v>
      </c>
      <c r="B133" s="567" t="str">
        <f t="shared" si="5"/>
        <v>JV</v>
      </c>
      <c r="C133" s="568">
        <v>0</v>
      </c>
      <c r="D133" s="569">
        <v>0</v>
      </c>
      <c r="E133" s="569">
        <v>0</v>
      </c>
      <c r="F133" s="569">
        <v>0</v>
      </c>
      <c r="G133" s="569">
        <v>0</v>
      </c>
      <c r="H133" s="569">
        <v>0</v>
      </c>
      <c r="I133" s="569">
        <v>0</v>
      </c>
      <c r="J133" s="569">
        <v>0</v>
      </c>
      <c r="K133" s="570">
        <v>0</v>
      </c>
      <c r="L133" s="571">
        <v>0</v>
      </c>
      <c r="M133" s="571">
        <v>0</v>
      </c>
      <c r="N133" s="571">
        <v>0</v>
      </c>
      <c r="O133" s="572">
        <v>0</v>
      </c>
      <c r="P133" s="573">
        <v>0</v>
      </c>
      <c r="Q133" s="574">
        <f>+monthly_drivers_0!Q133</f>
        <v>2.5</v>
      </c>
    </row>
    <row r="134" spans="1:17" x14ac:dyDescent="0.25">
      <c r="A134" s="575">
        <f t="shared" si="4"/>
        <v>48426</v>
      </c>
      <c r="B134" s="575" t="str">
        <f t="shared" si="5"/>
        <v>JV</v>
      </c>
      <c r="C134" s="562">
        <v>0</v>
      </c>
      <c r="D134" s="563">
        <v>0</v>
      </c>
      <c r="E134" s="563">
        <v>0</v>
      </c>
      <c r="F134" s="563">
        <v>0</v>
      </c>
      <c r="G134" s="563">
        <v>0</v>
      </c>
      <c r="H134" s="563">
        <v>0</v>
      </c>
      <c r="I134" s="563">
        <v>0</v>
      </c>
      <c r="J134" s="563">
        <v>0</v>
      </c>
      <c r="K134" s="564">
        <v>0</v>
      </c>
      <c r="L134" s="563">
        <v>0</v>
      </c>
      <c r="M134" s="563">
        <v>0</v>
      </c>
      <c r="N134" s="563">
        <v>0</v>
      </c>
      <c r="O134" s="565">
        <v>0</v>
      </c>
      <c r="P134" s="564">
        <v>0</v>
      </c>
      <c r="Q134" s="566">
        <f>+monthly_drivers_0!Q134</f>
        <v>2.5</v>
      </c>
    </row>
    <row r="135" spans="1:17" x14ac:dyDescent="0.25">
      <c r="A135" s="567">
        <f t="shared" si="4"/>
        <v>48457</v>
      </c>
      <c r="B135" s="567" t="str">
        <f t="shared" si="5"/>
        <v>JV</v>
      </c>
      <c r="C135" s="568">
        <v>0</v>
      </c>
      <c r="D135" s="569">
        <v>0</v>
      </c>
      <c r="E135" s="569">
        <v>0</v>
      </c>
      <c r="F135" s="569">
        <v>0</v>
      </c>
      <c r="G135" s="569">
        <v>0</v>
      </c>
      <c r="H135" s="569">
        <v>0</v>
      </c>
      <c r="I135" s="569">
        <v>0</v>
      </c>
      <c r="J135" s="569">
        <v>0</v>
      </c>
      <c r="K135" s="570">
        <v>0</v>
      </c>
      <c r="L135" s="571">
        <v>0</v>
      </c>
      <c r="M135" s="571">
        <v>0</v>
      </c>
      <c r="N135" s="571">
        <v>0</v>
      </c>
      <c r="O135" s="572">
        <v>0</v>
      </c>
      <c r="P135" s="573">
        <v>0</v>
      </c>
      <c r="Q135" s="574">
        <f>+monthly_drivers_0!Q135</f>
        <v>2.5</v>
      </c>
    </row>
    <row r="136" spans="1:17" x14ac:dyDescent="0.25">
      <c r="A136" s="575">
        <f t="shared" si="4"/>
        <v>48487</v>
      </c>
      <c r="B136" s="575" t="str">
        <f t="shared" si="5"/>
        <v>JV</v>
      </c>
      <c r="C136" s="562">
        <v>0</v>
      </c>
      <c r="D136" s="563">
        <v>0</v>
      </c>
      <c r="E136" s="563">
        <v>0</v>
      </c>
      <c r="F136" s="563">
        <v>0</v>
      </c>
      <c r="G136" s="563">
        <v>0</v>
      </c>
      <c r="H136" s="563">
        <v>0</v>
      </c>
      <c r="I136" s="563">
        <v>0</v>
      </c>
      <c r="J136" s="563">
        <v>0</v>
      </c>
      <c r="K136" s="564">
        <v>0</v>
      </c>
      <c r="L136" s="563">
        <v>0</v>
      </c>
      <c r="M136" s="563">
        <v>0</v>
      </c>
      <c r="N136" s="563">
        <v>0</v>
      </c>
      <c r="O136" s="565">
        <v>0</v>
      </c>
      <c r="P136" s="564">
        <v>0</v>
      </c>
      <c r="Q136" s="566">
        <f>+monthly_drivers_0!Q136</f>
        <v>2.5</v>
      </c>
    </row>
    <row r="137" spans="1:17" x14ac:dyDescent="0.25">
      <c r="A137" s="567">
        <f t="shared" si="4"/>
        <v>48518</v>
      </c>
      <c r="B137" s="567" t="str">
        <f t="shared" si="5"/>
        <v>JV</v>
      </c>
      <c r="C137" s="568">
        <v>0</v>
      </c>
      <c r="D137" s="569">
        <v>0</v>
      </c>
      <c r="E137" s="569">
        <v>0</v>
      </c>
      <c r="F137" s="569">
        <v>0</v>
      </c>
      <c r="G137" s="569">
        <v>0</v>
      </c>
      <c r="H137" s="569">
        <v>0</v>
      </c>
      <c r="I137" s="569">
        <v>0</v>
      </c>
      <c r="J137" s="569">
        <v>0</v>
      </c>
      <c r="K137" s="570">
        <v>0</v>
      </c>
      <c r="L137" s="571">
        <v>0</v>
      </c>
      <c r="M137" s="571">
        <v>0</v>
      </c>
      <c r="N137" s="571">
        <v>0</v>
      </c>
      <c r="O137" s="572">
        <v>0</v>
      </c>
      <c r="P137" s="573">
        <v>0</v>
      </c>
      <c r="Q137" s="574">
        <f>+monthly_drivers_0!Q137</f>
        <v>2.5</v>
      </c>
    </row>
    <row r="138" spans="1:17" x14ac:dyDescent="0.25">
      <c r="A138" s="575">
        <f t="shared" si="4"/>
        <v>48548</v>
      </c>
      <c r="B138" s="575" t="str">
        <f t="shared" si="5"/>
        <v>JV</v>
      </c>
      <c r="C138" s="562">
        <v>0</v>
      </c>
      <c r="D138" s="563">
        <v>0</v>
      </c>
      <c r="E138" s="563">
        <v>0</v>
      </c>
      <c r="F138" s="563">
        <v>0</v>
      </c>
      <c r="G138" s="563">
        <v>0</v>
      </c>
      <c r="H138" s="563">
        <v>0</v>
      </c>
      <c r="I138" s="563">
        <v>0</v>
      </c>
      <c r="J138" s="563">
        <v>0</v>
      </c>
      <c r="K138" s="564">
        <v>0</v>
      </c>
      <c r="L138" s="563">
        <v>0</v>
      </c>
      <c r="M138" s="563">
        <v>0</v>
      </c>
      <c r="N138" s="563">
        <v>0</v>
      </c>
      <c r="O138" s="565">
        <v>0</v>
      </c>
      <c r="P138" s="564">
        <v>0</v>
      </c>
      <c r="Q138" s="566">
        <f>+monthly_drivers_0!Q138</f>
        <v>2.5</v>
      </c>
    </row>
    <row r="139" spans="1:17" x14ac:dyDescent="0.25">
      <c r="A139" s="567">
        <f t="shared" si="4"/>
        <v>48579</v>
      </c>
      <c r="B139" s="567" t="str">
        <f t="shared" si="5"/>
        <v>JV</v>
      </c>
      <c r="C139" s="568">
        <v>0</v>
      </c>
      <c r="D139" s="569">
        <v>0</v>
      </c>
      <c r="E139" s="569">
        <v>0</v>
      </c>
      <c r="F139" s="569">
        <v>0</v>
      </c>
      <c r="G139" s="569">
        <v>0</v>
      </c>
      <c r="H139" s="569">
        <v>0</v>
      </c>
      <c r="I139" s="569">
        <v>0</v>
      </c>
      <c r="J139" s="569">
        <v>0</v>
      </c>
      <c r="K139" s="570">
        <v>0</v>
      </c>
      <c r="L139" s="571">
        <v>0</v>
      </c>
      <c r="M139" s="571">
        <v>0</v>
      </c>
      <c r="N139" s="571">
        <v>0</v>
      </c>
      <c r="O139" s="572">
        <v>0</v>
      </c>
      <c r="P139" s="573">
        <v>0</v>
      </c>
      <c r="Q139" s="574">
        <f>+monthly_drivers_0!Q139</f>
        <v>2.5</v>
      </c>
    </row>
    <row r="140" spans="1:17" x14ac:dyDescent="0.25">
      <c r="A140" s="575">
        <f t="shared" si="4"/>
        <v>48610</v>
      </c>
      <c r="B140" s="575" t="str">
        <f t="shared" si="5"/>
        <v>JV</v>
      </c>
      <c r="C140" s="562">
        <v>0</v>
      </c>
      <c r="D140" s="563">
        <v>0</v>
      </c>
      <c r="E140" s="563">
        <v>0</v>
      </c>
      <c r="F140" s="563">
        <v>0</v>
      </c>
      <c r="G140" s="563">
        <v>0</v>
      </c>
      <c r="H140" s="563">
        <v>0</v>
      </c>
      <c r="I140" s="563">
        <v>0</v>
      </c>
      <c r="J140" s="563">
        <v>0</v>
      </c>
      <c r="K140" s="564">
        <v>0</v>
      </c>
      <c r="L140" s="563">
        <v>0</v>
      </c>
      <c r="M140" s="563">
        <v>0</v>
      </c>
      <c r="N140" s="563">
        <v>0</v>
      </c>
      <c r="O140" s="565">
        <v>0</v>
      </c>
      <c r="P140" s="564">
        <v>0</v>
      </c>
      <c r="Q140" s="566">
        <f>+monthly_drivers_0!Q140</f>
        <v>2.5</v>
      </c>
    </row>
    <row r="141" spans="1:17" x14ac:dyDescent="0.25">
      <c r="A141" s="567">
        <f t="shared" si="4"/>
        <v>48638</v>
      </c>
      <c r="B141" s="567" t="str">
        <f t="shared" si="5"/>
        <v>JV</v>
      </c>
      <c r="C141" s="568">
        <v>0</v>
      </c>
      <c r="D141" s="569">
        <v>0</v>
      </c>
      <c r="E141" s="569">
        <v>0</v>
      </c>
      <c r="F141" s="569">
        <v>0</v>
      </c>
      <c r="G141" s="569">
        <v>0</v>
      </c>
      <c r="H141" s="569">
        <v>0</v>
      </c>
      <c r="I141" s="569">
        <v>0</v>
      </c>
      <c r="J141" s="569">
        <v>0</v>
      </c>
      <c r="K141" s="570">
        <v>0</v>
      </c>
      <c r="L141" s="571">
        <v>0</v>
      </c>
      <c r="M141" s="571">
        <v>0</v>
      </c>
      <c r="N141" s="571">
        <v>0</v>
      </c>
      <c r="O141" s="572">
        <v>0</v>
      </c>
      <c r="P141" s="573">
        <v>0</v>
      </c>
      <c r="Q141" s="574">
        <f>+monthly_drivers_0!Q141</f>
        <v>2.5</v>
      </c>
    </row>
    <row r="142" spans="1:17" x14ac:dyDescent="0.25">
      <c r="A142" s="575">
        <f t="shared" si="4"/>
        <v>48669</v>
      </c>
      <c r="B142" s="575" t="str">
        <f t="shared" si="5"/>
        <v>JV</v>
      </c>
      <c r="C142" s="562">
        <v>0</v>
      </c>
      <c r="D142" s="563">
        <v>0</v>
      </c>
      <c r="E142" s="563">
        <v>0</v>
      </c>
      <c r="F142" s="563">
        <v>0</v>
      </c>
      <c r="G142" s="563">
        <v>0</v>
      </c>
      <c r="H142" s="563">
        <v>0</v>
      </c>
      <c r="I142" s="563">
        <v>0</v>
      </c>
      <c r="J142" s="563">
        <v>0</v>
      </c>
      <c r="K142" s="564">
        <v>0</v>
      </c>
      <c r="L142" s="563">
        <v>0</v>
      </c>
      <c r="M142" s="563">
        <v>0</v>
      </c>
      <c r="N142" s="563">
        <v>0</v>
      </c>
      <c r="O142" s="565">
        <v>0</v>
      </c>
      <c r="P142" s="564">
        <v>0</v>
      </c>
      <c r="Q142" s="566">
        <f>+monthly_drivers_0!Q142</f>
        <v>2.5</v>
      </c>
    </row>
    <row r="143" spans="1:17" x14ac:dyDescent="0.25">
      <c r="A143" s="567">
        <f t="shared" si="4"/>
        <v>48699</v>
      </c>
      <c r="B143" s="567" t="str">
        <f t="shared" si="5"/>
        <v>JV</v>
      </c>
      <c r="C143" s="568">
        <v>0</v>
      </c>
      <c r="D143" s="569">
        <v>0</v>
      </c>
      <c r="E143" s="569">
        <v>0</v>
      </c>
      <c r="F143" s="569">
        <v>0</v>
      </c>
      <c r="G143" s="569">
        <v>0</v>
      </c>
      <c r="H143" s="569">
        <v>0</v>
      </c>
      <c r="I143" s="569">
        <v>0</v>
      </c>
      <c r="J143" s="569">
        <v>0</v>
      </c>
      <c r="K143" s="570">
        <v>0</v>
      </c>
      <c r="L143" s="571">
        <v>0</v>
      </c>
      <c r="M143" s="571">
        <v>0</v>
      </c>
      <c r="N143" s="571">
        <v>0</v>
      </c>
      <c r="O143" s="572">
        <v>0</v>
      </c>
      <c r="P143" s="573">
        <v>0</v>
      </c>
      <c r="Q143" s="574">
        <f>+monthly_drivers_0!Q143</f>
        <v>2.5</v>
      </c>
    </row>
    <row r="144" spans="1:17" x14ac:dyDescent="0.25">
      <c r="A144" s="575">
        <f t="shared" si="4"/>
        <v>48730</v>
      </c>
      <c r="B144" s="575" t="str">
        <f t="shared" si="5"/>
        <v>JV</v>
      </c>
      <c r="C144" s="562">
        <v>0</v>
      </c>
      <c r="D144" s="563">
        <v>0</v>
      </c>
      <c r="E144" s="563">
        <v>0</v>
      </c>
      <c r="F144" s="563">
        <v>0</v>
      </c>
      <c r="G144" s="563">
        <v>0</v>
      </c>
      <c r="H144" s="563">
        <v>0</v>
      </c>
      <c r="I144" s="563">
        <v>0</v>
      </c>
      <c r="J144" s="563">
        <v>0</v>
      </c>
      <c r="K144" s="564">
        <v>0</v>
      </c>
      <c r="L144" s="563">
        <v>0</v>
      </c>
      <c r="M144" s="563">
        <v>0</v>
      </c>
      <c r="N144" s="563">
        <v>0</v>
      </c>
      <c r="O144" s="565">
        <v>0</v>
      </c>
      <c r="P144" s="564">
        <v>0</v>
      </c>
      <c r="Q144" s="566">
        <f>+monthly_drivers_0!Q144</f>
        <v>2.5</v>
      </c>
    </row>
    <row r="145" spans="1:17" x14ac:dyDescent="0.25">
      <c r="A145" s="567">
        <f t="shared" si="4"/>
        <v>48760</v>
      </c>
      <c r="B145" s="567" t="str">
        <f t="shared" si="5"/>
        <v>JV</v>
      </c>
      <c r="C145" s="568">
        <v>0</v>
      </c>
      <c r="D145" s="569">
        <v>0</v>
      </c>
      <c r="E145" s="569">
        <v>0</v>
      </c>
      <c r="F145" s="569">
        <v>0</v>
      </c>
      <c r="G145" s="569">
        <v>0</v>
      </c>
      <c r="H145" s="569">
        <v>0</v>
      </c>
      <c r="I145" s="569">
        <v>0</v>
      </c>
      <c r="J145" s="569">
        <v>0</v>
      </c>
      <c r="K145" s="570">
        <v>0</v>
      </c>
      <c r="L145" s="571">
        <v>0</v>
      </c>
      <c r="M145" s="571">
        <v>0</v>
      </c>
      <c r="N145" s="571">
        <v>0</v>
      </c>
      <c r="O145" s="572">
        <v>0</v>
      </c>
      <c r="P145" s="573">
        <v>0</v>
      </c>
      <c r="Q145" s="574">
        <f>+monthly_drivers_0!Q145</f>
        <v>2.5</v>
      </c>
    </row>
    <row r="146" spans="1:17" x14ac:dyDescent="0.25">
      <c r="A146" s="575">
        <f t="shared" si="4"/>
        <v>48791</v>
      </c>
      <c r="B146" s="575" t="str">
        <f t="shared" si="5"/>
        <v>JV</v>
      </c>
      <c r="C146" s="562">
        <v>0</v>
      </c>
      <c r="D146" s="563">
        <v>0</v>
      </c>
      <c r="E146" s="563">
        <v>0</v>
      </c>
      <c r="F146" s="563">
        <v>0</v>
      </c>
      <c r="G146" s="563">
        <v>0</v>
      </c>
      <c r="H146" s="563">
        <v>0</v>
      </c>
      <c r="I146" s="563">
        <v>0</v>
      </c>
      <c r="J146" s="563">
        <v>0</v>
      </c>
      <c r="K146" s="564">
        <v>0</v>
      </c>
      <c r="L146" s="563">
        <v>0</v>
      </c>
      <c r="M146" s="563">
        <v>0</v>
      </c>
      <c r="N146" s="563">
        <v>0</v>
      </c>
      <c r="O146" s="565">
        <v>0</v>
      </c>
      <c r="P146" s="564">
        <v>0</v>
      </c>
      <c r="Q146" s="566">
        <f>+monthly_drivers_0!Q146</f>
        <v>2.5</v>
      </c>
    </row>
    <row r="147" spans="1:17" x14ac:dyDescent="0.25">
      <c r="A147" s="567">
        <f t="shared" si="4"/>
        <v>48822</v>
      </c>
      <c r="B147" s="567" t="str">
        <f t="shared" si="5"/>
        <v>JV</v>
      </c>
      <c r="C147" s="568">
        <v>0</v>
      </c>
      <c r="D147" s="569">
        <v>0</v>
      </c>
      <c r="E147" s="569">
        <v>0</v>
      </c>
      <c r="F147" s="569">
        <v>0</v>
      </c>
      <c r="G147" s="569">
        <v>0</v>
      </c>
      <c r="H147" s="569">
        <v>0</v>
      </c>
      <c r="I147" s="569">
        <v>0</v>
      </c>
      <c r="J147" s="569">
        <v>0</v>
      </c>
      <c r="K147" s="570">
        <v>0</v>
      </c>
      <c r="L147" s="571">
        <v>0</v>
      </c>
      <c r="M147" s="571">
        <v>0</v>
      </c>
      <c r="N147" s="571">
        <v>0</v>
      </c>
      <c r="O147" s="572">
        <v>0</v>
      </c>
      <c r="P147" s="573">
        <v>0</v>
      </c>
      <c r="Q147" s="574">
        <f>+monthly_drivers_0!Q147</f>
        <v>2.5</v>
      </c>
    </row>
    <row r="148" spans="1:17" x14ac:dyDescent="0.25">
      <c r="A148" s="575">
        <f t="shared" si="4"/>
        <v>48852</v>
      </c>
      <c r="B148" s="575" t="str">
        <f t="shared" si="5"/>
        <v>JV</v>
      </c>
      <c r="C148" s="562">
        <v>0</v>
      </c>
      <c r="D148" s="563">
        <v>0</v>
      </c>
      <c r="E148" s="563">
        <v>0</v>
      </c>
      <c r="F148" s="563">
        <v>0</v>
      </c>
      <c r="G148" s="563">
        <v>0</v>
      </c>
      <c r="H148" s="563">
        <v>0</v>
      </c>
      <c r="I148" s="563">
        <v>0</v>
      </c>
      <c r="J148" s="563">
        <v>0</v>
      </c>
      <c r="K148" s="564">
        <v>0</v>
      </c>
      <c r="L148" s="563">
        <v>0</v>
      </c>
      <c r="M148" s="563">
        <v>0</v>
      </c>
      <c r="N148" s="563">
        <v>0</v>
      </c>
      <c r="O148" s="565">
        <v>0</v>
      </c>
      <c r="P148" s="564">
        <v>0</v>
      </c>
      <c r="Q148" s="566">
        <f>+monthly_drivers_0!Q148</f>
        <v>2.5</v>
      </c>
    </row>
    <row r="149" spans="1:17" x14ac:dyDescent="0.25">
      <c r="A149" s="567">
        <f t="shared" si="4"/>
        <v>48883</v>
      </c>
      <c r="B149" s="567" t="str">
        <f t="shared" si="5"/>
        <v>JV</v>
      </c>
      <c r="C149" s="568">
        <v>0</v>
      </c>
      <c r="D149" s="569">
        <v>0</v>
      </c>
      <c r="E149" s="569">
        <v>0</v>
      </c>
      <c r="F149" s="569">
        <v>0</v>
      </c>
      <c r="G149" s="569">
        <v>0</v>
      </c>
      <c r="H149" s="569">
        <v>0</v>
      </c>
      <c r="I149" s="569">
        <v>0</v>
      </c>
      <c r="J149" s="569">
        <v>0</v>
      </c>
      <c r="K149" s="570">
        <v>0</v>
      </c>
      <c r="L149" s="571">
        <v>0</v>
      </c>
      <c r="M149" s="571">
        <v>0</v>
      </c>
      <c r="N149" s="571">
        <v>0</v>
      </c>
      <c r="O149" s="572">
        <v>0</v>
      </c>
      <c r="P149" s="573">
        <v>0</v>
      </c>
      <c r="Q149" s="574">
        <f>+monthly_drivers_0!Q149</f>
        <v>2.5</v>
      </c>
    </row>
    <row r="150" spans="1:17" x14ac:dyDescent="0.25">
      <c r="A150" s="575">
        <f t="shared" si="4"/>
        <v>48913</v>
      </c>
      <c r="B150" s="575" t="str">
        <f t="shared" si="5"/>
        <v>JV</v>
      </c>
      <c r="C150" s="562">
        <v>0</v>
      </c>
      <c r="D150" s="563">
        <v>0</v>
      </c>
      <c r="E150" s="563">
        <v>0</v>
      </c>
      <c r="F150" s="563">
        <v>0</v>
      </c>
      <c r="G150" s="563">
        <v>0</v>
      </c>
      <c r="H150" s="563">
        <v>0</v>
      </c>
      <c r="I150" s="563">
        <v>0</v>
      </c>
      <c r="J150" s="563">
        <v>0</v>
      </c>
      <c r="K150" s="564">
        <v>0</v>
      </c>
      <c r="L150" s="563">
        <v>0</v>
      </c>
      <c r="M150" s="563">
        <v>0</v>
      </c>
      <c r="N150" s="563">
        <v>0</v>
      </c>
      <c r="O150" s="565">
        <v>0</v>
      </c>
      <c r="P150" s="564">
        <v>0</v>
      </c>
      <c r="Q150" s="566">
        <f>+monthly_drivers_0!Q150</f>
        <v>2.5</v>
      </c>
    </row>
    <row r="151" spans="1:17" x14ac:dyDescent="0.25">
      <c r="A151" s="567">
        <f t="shared" si="4"/>
        <v>48944</v>
      </c>
      <c r="B151" s="567" t="str">
        <f t="shared" si="5"/>
        <v>JV</v>
      </c>
      <c r="C151" s="568">
        <v>0</v>
      </c>
      <c r="D151" s="569">
        <v>0</v>
      </c>
      <c r="E151" s="569">
        <v>0</v>
      </c>
      <c r="F151" s="569">
        <v>0</v>
      </c>
      <c r="G151" s="569">
        <v>0</v>
      </c>
      <c r="H151" s="569">
        <v>0</v>
      </c>
      <c r="I151" s="569">
        <v>0</v>
      </c>
      <c r="J151" s="569">
        <v>0</v>
      </c>
      <c r="K151" s="570">
        <v>0</v>
      </c>
      <c r="L151" s="571">
        <v>0</v>
      </c>
      <c r="M151" s="571">
        <v>0</v>
      </c>
      <c r="N151" s="571">
        <v>0</v>
      </c>
      <c r="O151" s="572">
        <v>0</v>
      </c>
      <c r="P151" s="573">
        <v>0</v>
      </c>
      <c r="Q151" s="574">
        <f>+monthly_drivers_0!Q151</f>
        <v>2.5</v>
      </c>
    </row>
    <row r="152" spans="1:17" x14ac:dyDescent="0.25">
      <c r="A152" s="575">
        <f t="shared" si="4"/>
        <v>48975</v>
      </c>
      <c r="B152" s="575" t="str">
        <f t="shared" si="5"/>
        <v>JV</v>
      </c>
      <c r="C152" s="562">
        <v>0</v>
      </c>
      <c r="D152" s="563">
        <v>0</v>
      </c>
      <c r="E152" s="563">
        <v>0</v>
      </c>
      <c r="F152" s="563">
        <v>0</v>
      </c>
      <c r="G152" s="563">
        <v>0</v>
      </c>
      <c r="H152" s="563">
        <v>0</v>
      </c>
      <c r="I152" s="563">
        <v>0</v>
      </c>
      <c r="J152" s="563">
        <v>0</v>
      </c>
      <c r="K152" s="564">
        <v>0</v>
      </c>
      <c r="L152" s="563">
        <v>0</v>
      </c>
      <c r="M152" s="563">
        <v>0</v>
      </c>
      <c r="N152" s="563">
        <v>0</v>
      </c>
      <c r="O152" s="565">
        <v>0</v>
      </c>
      <c r="P152" s="564">
        <v>0</v>
      </c>
      <c r="Q152" s="566">
        <f>+monthly_drivers_0!Q152</f>
        <v>2.5</v>
      </c>
    </row>
    <row r="153" spans="1:17" x14ac:dyDescent="0.25">
      <c r="A153" s="567">
        <f t="shared" si="4"/>
        <v>49003</v>
      </c>
      <c r="B153" s="567" t="str">
        <f t="shared" si="5"/>
        <v>JV</v>
      </c>
      <c r="C153" s="568">
        <v>0</v>
      </c>
      <c r="D153" s="569">
        <v>0</v>
      </c>
      <c r="E153" s="569">
        <v>0</v>
      </c>
      <c r="F153" s="569">
        <v>0</v>
      </c>
      <c r="G153" s="569">
        <v>0</v>
      </c>
      <c r="H153" s="569">
        <v>0</v>
      </c>
      <c r="I153" s="569">
        <v>0</v>
      </c>
      <c r="J153" s="569">
        <v>0</v>
      </c>
      <c r="K153" s="570">
        <v>0</v>
      </c>
      <c r="L153" s="571">
        <v>0</v>
      </c>
      <c r="M153" s="571">
        <v>0</v>
      </c>
      <c r="N153" s="571">
        <v>0</v>
      </c>
      <c r="O153" s="572">
        <v>0</v>
      </c>
      <c r="P153" s="573">
        <v>0</v>
      </c>
      <c r="Q153" s="574">
        <f>+monthly_drivers_0!Q153</f>
        <v>2.5</v>
      </c>
    </row>
    <row r="154" spans="1:17" x14ac:dyDescent="0.25">
      <c r="A154" s="575">
        <f t="shared" si="4"/>
        <v>49034</v>
      </c>
      <c r="B154" s="575" t="str">
        <f t="shared" si="5"/>
        <v>JV</v>
      </c>
      <c r="C154" s="562">
        <v>0</v>
      </c>
      <c r="D154" s="563">
        <v>0</v>
      </c>
      <c r="E154" s="563">
        <v>0</v>
      </c>
      <c r="F154" s="563">
        <v>0</v>
      </c>
      <c r="G154" s="563">
        <v>0</v>
      </c>
      <c r="H154" s="563">
        <v>0</v>
      </c>
      <c r="I154" s="563">
        <v>0</v>
      </c>
      <c r="J154" s="563">
        <v>0</v>
      </c>
      <c r="K154" s="564">
        <v>0</v>
      </c>
      <c r="L154" s="563">
        <v>0</v>
      </c>
      <c r="M154" s="563">
        <v>0</v>
      </c>
      <c r="N154" s="563">
        <v>0</v>
      </c>
      <c r="O154" s="565">
        <v>0</v>
      </c>
      <c r="P154" s="564">
        <v>0</v>
      </c>
      <c r="Q154" s="566">
        <f>+monthly_drivers_0!Q154</f>
        <v>2.5</v>
      </c>
    </row>
    <row r="155" spans="1:17" x14ac:dyDescent="0.25">
      <c r="A155" s="567">
        <f t="shared" si="4"/>
        <v>49064</v>
      </c>
      <c r="B155" s="567" t="str">
        <f t="shared" si="5"/>
        <v>JV</v>
      </c>
      <c r="C155" s="568">
        <v>0</v>
      </c>
      <c r="D155" s="569">
        <v>0</v>
      </c>
      <c r="E155" s="569">
        <v>0</v>
      </c>
      <c r="F155" s="569">
        <v>0</v>
      </c>
      <c r="G155" s="569">
        <v>0</v>
      </c>
      <c r="H155" s="569">
        <v>0</v>
      </c>
      <c r="I155" s="569">
        <v>0</v>
      </c>
      <c r="J155" s="569">
        <v>0</v>
      </c>
      <c r="K155" s="570">
        <v>0</v>
      </c>
      <c r="L155" s="571">
        <v>0</v>
      </c>
      <c r="M155" s="571">
        <v>0</v>
      </c>
      <c r="N155" s="571">
        <v>0</v>
      </c>
      <c r="O155" s="572">
        <v>0</v>
      </c>
      <c r="P155" s="573">
        <v>0</v>
      </c>
      <c r="Q155" s="574">
        <f>+monthly_drivers_0!Q155</f>
        <v>2.5</v>
      </c>
    </row>
    <row r="156" spans="1:17" x14ac:dyDescent="0.25">
      <c r="A156" s="575">
        <f t="shared" si="4"/>
        <v>49095</v>
      </c>
      <c r="B156" s="575" t="str">
        <f t="shared" si="5"/>
        <v>JV</v>
      </c>
      <c r="C156" s="562">
        <v>0</v>
      </c>
      <c r="D156" s="563">
        <v>0</v>
      </c>
      <c r="E156" s="563">
        <v>0</v>
      </c>
      <c r="F156" s="563">
        <v>0</v>
      </c>
      <c r="G156" s="563">
        <v>0</v>
      </c>
      <c r="H156" s="563">
        <v>0</v>
      </c>
      <c r="I156" s="563">
        <v>0</v>
      </c>
      <c r="J156" s="563">
        <v>0</v>
      </c>
      <c r="K156" s="564">
        <v>0</v>
      </c>
      <c r="L156" s="563">
        <v>0</v>
      </c>
      <c r="M156" s="563">
        <v>0</v>
      </c>
      <c r="N156" s="563">
        <v>0</v>
      </c>
      <c r="O156" s="565">
        <v>0</v>
      </c>
      <c r="P156" s="564">
        <v>0</v>
      </c>
      <c r="Q156" s="566">
        <f>+monthly_drivers_0!Q156</f>
        <v>2.5</v>
      </c>
    </row>
    <row r="157" spans="1:17" x14ac:dyDescent="0.25">
      <c r="A157" s="567">
        <f t="shared" si="4"/>
        <v>49125</v>
      </c>
      <c r="B157" s="567" t="str">
        <f t="shared" si="5"/>
        <v>JV</v>
      </c>
      <c r="C157" s="568">
        <v>0</v>
      </c>
      <c r="D157" s="569">
        <v>0</v>
      </c>
      <c r="E157" s="569">
        <v>0</v>
      </c>
      <c r="F157" s="569">
        <v>0</v>
      </c>
      <c r="G157" s="569">
        <v>0</v>
      </c>
      <c r="H157" s="569">
        <v>0</v>
      </c>
      <c r="I157" s="569">
        <v>0</v>
      </c>
      <c r="J157" s="569">
        <v>0</v>
      </c>
      <c r="K157" s="570">
        <v>0</v>
      </c>
      <c r="L157" s="571">
        <v>0</v>
      </c>
      <c r="M157" s="571">
        <v>0</v>
      </c>
      <c r="N157" s="571">
        <v>0</v>
      </c>
      <c r="O157" s="572">
        <v>0</v>
      </c>
      <c r="P157" s="573">
        <v>0</v>
      </c>
      <c r="Q157" s="574">
        <f>+monthly_drivers_0!Q157</f>
        <v>2.5</v>
      </c>
    </row>
    <row r="158" spans="1:17" x14ac:dyDescent="0.25">
      <c r="A158" s="575">
        <f t="shared" si="4"/>
        <v>49156</v>
      </c>
      <c r="B158" s="575" t="str">
        <f t="shared" si="5"/>
        <v>JV</v>
      </c>
      <c r="C158" s="562">
        <v>0</v>
      </c>
      <c r="D158" s="563">
        <v>0</v>
      </c>
      <c r="E158" s="563">
        <v>0</v>
      </c>
      <c r="F158" s="563">
        <v>0</v>
      </c>
      <c r="G158" s="563">
        <v>0</v>
      </c>
      <c r="H158" s="563">
        <v>0</v>
      </c>
      <c r="I158" s="563">
        <v>0</v>
      </c>
      <c r="J158" s="563">
        <v>0</v>
      </c>
      <c r="K158" s="564">
        <v>0</v>
      </c>
      <c r="L158" s="563">
        <v>0</v>
      </c>
      <c r="M158" s="563">
        <v>0</v>
      </c>
      <c r="N158" s="563">
        <v>0</v>
      </c>
      <c r="O158" s="565">
        <v>0</v>
      </c>
      <c r="P158" s="564">
        <v>0</v>
      </c>
      <c r="Q158" s="566">
        <f>+monthly_drivers_0!Q158</f>
        <v>2.5</v>
      </c>
    </row>
    <row r="159" spans="1:17" x14ac:dyDescent="0.25">
      <c r="A159" s="567">
        <f t="shared" si="4"/>
        <v>49187</v>
      </c>
      <c r="B159" s="567" t="str">
        <f t="shared" si="5"/>
        <v>JV</v>
      </c>
      <c r="C159" s="568">
        <v>0</v>
      </c>
      <c r="D159" s="569">
        <v>0</v>
      </c>
      <c r="E159" s="569">
        <v>0</v>
      </c>
      <c r="F159" s="569">
        <v>0</v>
      </c>
      <c r="G159" s="569">
        <v>0</v>
      </c>
      <c r="H159" s="569">
        <v>0</v>
      </c>
      <c r="I159" s="569">
        <v>0</v>
      </c>
      <c r="J159" s="569">
        <v>0</v>
      </c>
      <c r="K159" s="570">
        <v>0</v>
      </c>
      <c r="L159" s="571">
        <v>0</v>
      </c>
      <c r="M159" s="571">
        <v>0</v>
      </c>
      <c r="N159" s="571">
        <v>0</v>
      </c>
      <c r="O159" s="572">
        <v>0</v>
      </c>
      <c r="P159" s="573">
        <v>0</v>
      </c>
      <c r="Q159" s="574">
        <f>+monthly_drivers_0!Q159</f>
        <v>2.5</v>
      </c>
    </row>
    <row r="160" spans="1:17" x14ac:dyDescent="0.25">
      <c r="A160" s="575">
        <f t="shared" si="4"/>
        <v>49217</v>
      </c>
      <c r="B160" s="575" t="str">
        <f t="shared" si="5"/>
        <v>JV</v>
      </c>
      <c r="C160" s="562">
        <v>0</v>
      </c>
      <c r="D160" s="563">
        <v>0</v>
      </c>
      <c r="E160" s="563">
        <v>0</v>
      </c>
      <c r="F160" s="563">
        <v>0</v>
      </c>
      <c r="G160" s="563">
        <v>0</v>
      </c>
      <c r="H160" s="563">
        <v>0</v>
      </c>
      <c r="I160" s="563">
        <v>0</v>
      </c>
      <c r="J160" s="563">
        <v>0</v>
      </c>
      <c r="K160" s="564">
        <v>0</v>
      </c>
      <c r="L160" s="563">
        <v>0</v>
      </c>
      <c r="M160" s="563">
        <v>0</v>
      </c>
      <c r="N160" s="563">
        <v>0</v>
      </c>
      <c r="O160" s="565">
        <v>0</v>
      </c>
      <c r="P160" s="564">
        <v>0</v>
      </c>
      <c r="Q160" s="566">
        <f>+monthly_drivers_0!Q160</f>
        <v>2.5</v>
      </c>
    </row>
    <row r="161" spans="1:17" x14ac:dyDescent="0.25">
      <c r="A161" s="567">
        <f t="shared" si="4"/>
        <v>49248</v>
      </c>
      <c r="B161" s="567" t="str">
        <f t="shared" si="5"/>
        <v>JV</v>
      </c>
      <c r="C161" s="568">
        <v>0</v>
      </c>
      <c r="D161" s="569">
        <v>0</v>
      </c>
      <c r="E161" s="569">
        <v>0</v>
      </c>
      <c r="F161" s="569">
        <v>0</v>
      </c>
      <c r="G161" s="569">
        <v>0</v>
      </c>
      <c r="H161" s="569">
        <v>0</v>
      </c>
      <c r="I161" s="569">
        <v>0</v>
      </c>
      <c r="J161" s="569">
        <v>0</v>
      </c>
      <c r="K161" s="570">
        <v>0</v>
      </c>
      <c r="L161" s="571">
        <v>0</v>
      </c>
      <c r="M161" s="571">
        <v>0</v>
      </c>
      <c r="N161" s="571">
        <v>0</v>
      </c>
      <c r="O161" s="572">
        <v>0</v>
      </c>
      <c r="P161" s="573">
        <v>0</v>
      </c>
      <c r="Q161" s="574">
        <f>+monthly_drivers_0!Q161</f>
        <v>2.5</v>
      </c>
    </row>
    <row r="162" spans="1:17" x14ac:dyDescent="0.25">
      <c r="A162" s="575">
        <f t="shared" si="4"/>
        <v>49278</v>
      </c>
      <c r="B162" s="575" t="str">
        <f t="shared" si="5"/>
        <v>JV</v>
      </c>
      <c r="C162" s="562">
        <v>0</v>
      </c>
      <c r="D162" s="563">
        <v>0</v>
      </c>
      <c r="E162" s="563">
        <v>0</v>
      </c>
      <c r="F162" s="563">
        <v>0</v>
      </c>
      <c r="G162" s="563">
        <v>0</v>
      </c>
      <c r="H162" s="563">
        <v>0</v>
      </c>
      <c r="I162" s="563">
        <v>0</v>
      </c>
      <c r="J162" s="563">
        <v>0</v>
      </c>
      <c r="K162" s="564">
        <v>0</v>
      </c>
      <c r="L162" s="563">
        <v>0</v>
      </c>
      <c r="M162" s="563">
        <v>0</v>
      </c>
      <c r="N162" s="563">
        <v>0</v>
      </c>
      <c r="O162" s="565">
        <v>0</v>
      </c>
      <c r="P162" s="564">
        <v>0</v>
      </c>
      <c r="Q162" s="566">
        <f>+monthly_drivers_0!Q162</f>
        <v>2.5</v>
      </c>
    </row>
    <row r="163" spans="1:17" x14ac:dyDescent="0.25">
      <c r="A163" s="567">
        <f t="shared" si="4"/>
        <v>49309</v>
      </c>
      <c r="B163" s="567" t="str">
        <f t="shared" si="5"/>
        <v>JV</v>
      </c>
      <c r="C163" s="568">
        <v>0</v>
      </c>
      <c r="D163" s="569">
        <v>0</v>
      </c>
      <c r="E163" s="569">
        <v>0</v>
      </c>
      <c r="F163" s="569">
        <v>0</v>
      </c>
      <c r="G163" s="569">
        <v>0</v>
      </c>
      <c r="H163" s="569">
        <v>0</v>
      </c>
      <c r="I163" s="569">
        <v>0</v>
      </c>
      <c r="J163" s="569">
        <v>0</v>
      </c>
      <c r="K163" s="570">
        <v>0</v>
      </c>
      <c r="L163" s="571">
        <v>0</v>
      </c>
      <c r="M163" s="571">
        <v>0</v>
      </c>
      <c r="N163" s="571">
        <v>0</v>
      </c>
      <c r="O163" s="572">
        <v>0</v>
      </c>
      <c r="P163" s="573">
        <v>0</v>
      </c>
      <c r="Q163" s="574">
        <f>+monthly_drivers_0!Q163</f>
        <v>2.5</v>
      </c>
    </row>
    <row r="164" spans="1:17" x14ac:dyDescent="0.25">
      <c r="A164" s="575">
        <f t="shared" si="4"/>
        <v>49340</v>
      </c>
      <c r="B164" s="575" t="str">
        <f t="shared" si="5"/>
        <v>JV</v>
      </c>
      <c r="C164" s="562">
        <v>0</v>
      </c>
      <c r="D164" s="563">
        <v>0</v>
      </c>
      <c r="E164" s="563">
        <v>0</v>
      </c>
      <c r="F164" s="563">
        <v>0</v>
      </c>
      <c r="G164" s="563">
        <v>0</v>
      </c>
      <c r="H164" s="563">
        <v>0</v>
      </c>
      <c r="I164" s="563">
        <v>0</v>
      </c>
      <c r="J164" s="563">
        <v>0</v>
      </c>
      <c r="K164" s="564">
        <v>0</v>
      </c>
      <c r="L164" s="563">
        <v>0</v>
      </c>
      <c r="M164" s="563">
        <v>0</v>
      </c>
      <c r="N164" s="563">
        <v>0</v>
      </c>
      <c r="O164" s="565">
        <v>0</v>
      </c>
      <c r="P164" s="564">
        <v>0</v>
      </c>
      <c r="Q164" s="566">
        <f>+monthly_drivers_0!Q164</f>
        <v>2.5</v>
      </c>
    </row>
    <row r="165" spans="1:17" x14ac:dyDescent="0.25">
      <c r="A165" s="567">
        <f t="shared" si="4"/>
        <v>49368</v>
      </c>
      <c r="B165" s="567" t="str">
        <f t="shared" si="5"/>
        <v>JV</v>
      </c>
      <c r="C165" s="568">
        <v>0</v>
      </c>
      <c r="D165" s="569">
        <v>0</v>
      </c>
      <c r="E165" s="569">
        <v>0</v>
      </c>
      <c r="F165" s="569">
        <v>0</v>
      </c>
      <c r="G165" s="569">
        <v>0</v>
      </c>
      <c r="H165" s="569">
        <v>0</v>
      </c>
      <c r="I165" s="569">
        <v>0</v>
      </c>
      <c r="J165" s="569">
        <v>0</v>
      </c>
      <c r="K165" s="570">
        <v>0</v>
      </c>
      <c r="L165" s="571">
        <v>0</v>
      </c>
      <c r="M165" s="571">
        <v>0</v>
      </c>
      <c r="N165" s="571">
        <v>0</v>
      </c>
      <c r="O165" s="572">
        <v>0</v>
      </c>
      <c r="P165" s="573">
        <v>0</v>
      </c>
      <c r="Q165" s="574">
        <f>+monthly_drivers_0!Q165</f>
        <v>2.5</v>
      </c>
    </row>
    <row r="166" spans="1:17" x14ac:dyDescent="0.25">
      <c r="A166" s="575">
        <f t="shared" si="4"/>
        <v>49399</v>
      </c>
      <c r="B166" s="575" t="str">
        <f t="shared" si="5"/>
        <v>JV</v>
      </c>
      <c r="C166" s="562">
        <v>0</v>
      </c>
      <c r="D166" s="563">
        <v>0</v>
      </c>
      <c r="E166" s="563">
        <v>0</v>
      </c>
      <c r="F166" s="563">
        <v>0</v>
      </c>
      <c r="G166" s="563">
        <v>0</v>
      </c>
      <c r="H166" s="563">
        <v>0</v>
      </c>
      <c r="I166" s="563">
        <v>0</v>
      </c>
      <c r="J166" s="563">
        <v>0</v>
      </c>
      <c r="K166" s="564">
        <v>0</v>
      </c>
      <c r="L166" s="563">
        <v>0</v>
      </c>
      <c r="M166" s="563">
        <v>0</v>
      </c>
      <c r="N166" s="563">
        <v>0</v>
      </c>
      <c r="O166" s="565">
        <v>0</v>
      </c>
      <c r="P166" s="564">
        <v>0</v>
      </c>
      <c r="Q166" s="566">
        <f>+monthly_drivers_0!Q166</f>
        <v>2.5</v>
      </c>
    </row>
    <row r="167" spans="1:17" x14ac:dyDescent="0.25">
      <c r="A167" s="567">
        <f t="shared" si="4"/>
        <v>49429</v>
      </c>
      <c r="B167" s="567" t="str">
        <f t="shared" si="5"/>
        <v>JV</v>
      </c>
      <c r="C167" s="568">
        <v>0</v>
      </c>
      <c r="D167" s="569">
        <v>0</v>
      </c>
      <c r="E167" s="569">
        <v>0</v>
      </c>
      <c r="F167" s="569">
        <v>0</v>
      </c>
      <c r="G167" s="569">
        <v>0</v>
      </c>
      <c r="H167" s="569">
        <v>0</v>
      </c>
      <c r="I167" s="569">
        <v>0</v>
      </c>
      <c r="J167" s="569">
        <v>0</v>
      </c>
      <c r="K167" s="570">
        <v>0</v>
      </c>
      <c r="L167" s="571">
        <v>0</v>
      </c>
      <c r="M167" s="571">
        <v>0</v>
      </c>
      <c r="N167" s="571">
        <v>0</v>
      </c>
      <c r="O167" s="572">
        <v>0</v>
      </c>
      <c r="P167" s="573">
        <v>0</v>
      </c>
      <c r="Q167" s="574">
        <f>+monthly_drivers_0!Q167</f>
        <v>2.5</v>
      </c>
    </row>
    <row r="168" spans="1:17" x14ac:dyDescent="0.25">
      <c r="A168" s="575">
        <f t="shared" si="4"/>
        <v>49460</v>
      </c>
      <c r="B168" s="575" t="str">
        <f t="shared" si="5"/>
        <v>JV</v>
      </c>
      <c r="C168" s="562">
        <v>0</v>
      </c>
      <c r="D168" s="563">
        <v>0</v>
      </c>
      <c r="E168" s="563">
        <v>0</v>
      </c>
      <c r="F168" s="563">
        <v>0</v>
      </c>
      <c r="G168" s="563">
        <v>0</v>
      </c>
      <c r="H168" s="563">
        <v>0</v>
      </c>
      <c r="I168" s="563">
        <v>0</v>
      </c>
      <c r="J168" s="563">
        <v>0</v>
      </c>
      <c r="K168" s="564">
        <v>0</v>
      </c>
      <c r="L168" s="563">
        <v>0</v>
      </c>
      <c r="M168" s="563">
        <v>0</v>
      </c>
      <c r="N168" s="563">
        <v>0</v>
      </c>
      <c r="O168" s="565">
        <v>0</v>
      </c>
      <c r="P168" s="564">
        <v>0</v>
      </c>
      <c r="Q168" s="566">
        <f>+monthly_drivers_0!Q168</f>
        <v>2.5</v>
      </c>
    </row>
    <row r="169" spans="1:17" x14ac:dyDescent="0.25">
      <c r="A169" s="567">
        <f t="shared" si="4"/>
        <v>49490</v>
      </c>
      <c r="B169" s="567" t="str">
        <f t="shared" si="5"/>
        <v>JV</v>
      </c>
      <c r="C169" s="568">
        <v>0</v>
      </c>
      <c r="D169" s="569">
        <v>0</v>
      </c>
      <c r="E169" s="569">
        <v>0</v>
      </c>
      <c r="F169" s="569">
        <v>0</v>
      </c>
      <c r="G169" s="569">
        <v>0</v>
      </c>
      <c r="H169" s="569">
        <v>0</v>
      </c>
      <c r="I169" s="569">
        <v>0</v>
      </c>
      <c r="J169" s="569">
        <v>0</v>
      </c>
      <c r="K169" s="570">
        <v>0</v>
      </c>
      <c r="L169" s="571">
        <v>0</v>
      </c>
      <c r="M169" s="571">
        <v>0</v>
      </c>
      <c r="N169" s="571">
        <v>0</v>
      </c>
      <c r="O169" s="572">
        <v>0</v>
      </c>
      <c r="P169" s="573">
        <v>0</v>
      </c>
      <c r="Q169" s="574">
        <f>+monthly_drivers_0!Q169</f>
        <v>2.5</v>
      </c>
    </row>
    <row r="170" spans="1:17" x14ac:dyDescent="0.25">
      <c r="A170" s="575">
        <f t="shared" si="4"/>
        <v>49521</v>
      </c>
      <c r="B170" s="575" t="str">
        <f t="shared" si="5"/>
        <v>JV</v>
      </c>
      <c r="C170" s="562">
        <v>0</v>
      </c>
      <c r="D170" s="563">
        <v>0</v>
      </c>
      <c r="E170" s="563">
        <v>0</v>
      </c>
      <c r="F170" s="563">
        <v>0</v>
      </c>
      <c r="G170" s="563">
        <v>0</v>
      </c>
      <c r="H170" s="563">
        <v>0</v>
      </c>
      <c r="I170" s="563">
        <v>0</v>
      </c>
      <c r="J170" s="563">
        <v>0</v>
      </c>
      <c r="K170" s="564">
        <v>0</v>
      </c>
      <c r="L170" s="563">
        <v>0</v>
      </c>
      <c r="M170" s="563">
        <v>0</v>
      </c>
      <c r="N170" s="563">
        <v>0</v>
      </c>
      <c r="O170" s="565">
        <v>0</v>
      </c>
      <c r="P170" s="564">
        <v>0</v>
      </c>
      <c r="Q170" s="566">
        <f>+monthly_drivers_0!Q170</f>
        <v>2.5</v>
      </c>
    </row>
    <row r="171" spans="1:17" x14ac:dyDescent="0.25">
      <c r="A171" s="567">
        <f t="shared" si="4"/>
        <v>49552</v>
      </c>
      <c r="B171" s="567" t="str">
        <f t="shared" si="5"/>
        <v>JV</v>
      </c>
      <c r="C171" s="568">
        <v>0</v>
      </c>
      <c r="D171" s="569">
        <v>0</v>
      </c>
      <c r="E171" s="569">
        <v>0</v>
      </c>
      <c r="F171" s="569">
        <v>0</v>
      </c>
      <c r="G171" s="569">
        <v>0</v>
      </c>
      <c r="H171" s="569">
        <v>0</v>
      </c>
      <c r="I171" s="569">
        <v>0</v>
      </c>
      <c r="J171" s="569">
        <v>0</v>
      </c>
      <c r="K171" s="570">
        <v>0</v>
      </c>
      <c r="L171" s="571">
        <v>0</v>
      </c>
      <c r="M171" s="571">
        <v>0</v>
      </c>
      <c r="N171" s="571">
        <v>0</v>
      </c>
      <c r="O171" s="572">
        <v>0</v>
      </c>
      <c r="P171" s="573">
        <v>0</v>
      </c>
      <c r="Q171" s="574">
        <f>+monthly_drivers_0!Q171</f>
        <v>2.5</v>
      </c>
    </row>
    <row r="172" spans="1:17" x14ac:dyDescent="0.25">
      <c r="A172" s="575">
        <f t="shared" si="4"/>
        <v>49582</v>
      </c>
      <c r="B172" s="575" t="str">
        <f t="shared" si="5"/>
        <v>JV</v>
      </c>
      <c r="C172" s="562">
        <v>0</v>
      </c>
      <c r="D172" s="563">
        <v>0</v>
      </c>
      <c r="E172" s="563">
        <v>0</v>
      </c>
      <c r="F172" s="563">
        <v>0</v>
      </c>
      <c r="G172" s="563">
        <v>0</v>
      </c>
      <c r="H172" s="563">
        <v>0</v>
      </c>
      <c r="I172" s="563">
        <v>0</v>
      </c>
      <c r="J172" s="563">
        <v>0</v>
      </c>
      <c r="K172" s="564">
        <v>0</v>
      </c>
      <c r="L172" s="563">
        <v>0</v>
      </c>
      <c r="M172" s="563">
        <v>0</v>
      </c>
      <c r="N172" s="563">
        <v>0</v>
      </c>
      <c r="O172" s="565">
        <v>0</v>
      </c>
      <c r="P172" s="564">
        <v>0</v>
      </c>
      <c r="Q172" s="566">
        <f>+monthly_drivers_0!Q172</f>
        <v>2.5</v>
      </c>
    </row>
    <row r="173" spans="1:17" x14ac:dyDescent="0.25">
      <c r="A173" s="567">
        <f t="shared" si="4"/>
        <v>49613</v>
      </c>
      <c r="B173" s="567" t="str">
        <f t="shared" si="5"/>
        <v>JV</v>
      </c>
      <c r="C173" s="568">
        <v>0</v>
      </c>
      <c r="D173" s="569">
        <v>0</v>
      </c>
      <c r="E173" s="569">
        <v>0</v>
      </c>
      <c r="F173" s="569">
        <v>0</v>
      </c>
      <c r="G173" s="569">
        <v>0</v>
      </c>
      <c r="H173" s="569">
        <v>0</v>
      </c>
      <c r="I173" s="569">
        <v>0</v>
      </c>
      <c r="J173" s="569">
        <v>0</v>
      </c>
      <c r="K173" s="570">
        <v>0</v>
      </c>
      <c r="L173" s="571">
        <v>0</v>
      </c>
      <c r="M173" s="571">
        <v>0</v>
      </c>
      <c r="N173" s="571">
        <v>0</v>
      </c>
      <c r="O173" s="572">
        <v>0</v>
      </c>
      <c r="P173" s="573">
        <v>0</v>
      </c>
      <c r="Q173" s="574">
        <f>+monthly_drivers_0!Q173</f>
        <v>2.5</v>
      </c>
    </row>
    <row r="174" spans="1:17" x14ac:dyDescent="0.25">
      <c r="A174" s="575">
        <f t="shared" si="4"/>
        <v>49643</v>
      </c>
      <c r="B174" s="575" t="str">
        <f t="shared" si="5"/>
        <v>JV</v>
      </c>
      <c r="C174" s="562">
        <v>0</v>
      </c>
      <c r="D174" s="563">
        <v>0</v>
      </c>
      <c r="E174" s="563">
        <v>0</v>
      </c>
      <c r="F174" s="563">
        <v>0</v>
      </c>
      <c r="G174" s="563">
        <v>0</v>
      </c>
      <c r="H174" s="563">
        <v>0</v>
      </c>
      <c r="I174" s="563">
        <v>0</v>
      </c>
      <c r="J174" s="563">
        <v>0</v>
      </c>
      <c r="K174" s="564">
        <v>0</v>
      </c>
      <c r="L174" s="563">
        <v>0</v>
      </c>
      <c r="M174" s="563">
        <v>0</v>
      </c>
      <c r="N174" s="563">
        <v>0</v>
      </c>
      <c r="O174" s="565">
        <v>0</v>
      </c>
      <c r="P174" s="564">
        <v>0</v>
      </c>
      <c r="Q174" s="566">
        <f>+monthly_drivers_0!Q174</f>
        <v>2.5</v>
      </c>
    </row>
    <row r="175" spans="1:17" x14ac:dyDescent="0.25">
      <c r="A175" s="567">
        <f t="shared" si="4"/>
        <v>49674</v>
      </c>
      <c r="B175" s="567" t="str">
        <f t="shared" si="5"/>
        <v>JV</v>
      </c>
      <c r="C175" s="568">
        <v>0</v>
      </c>
      <c r="D175" s="569">
        <v>0</v>
      </c>
      <c r="E175" s="569">
        <v>0</v>
      </c>
      <c r="F175" s="569">
        <v>0</v>
      </c>
      <c r="G175" s="569">
        <v>0</v>
      </c>
      <c r="H175" s="569">
        <v>0</v>
      </c>
      <c r="I175" s="569">
        <v>0</v>
      </c>
      <c r="J175" s="569">
        <v>0</v>
      </c>
      <c r="K175" s="570">
        <v>0</v>
      </c>
      <c r="L175" s="571">
        <v>0</v>
      </c>
      <c r="M175" s="571">
        <v>0</v>
      </c>
      <c r="N175" s="571">
        <v>0</v>
      </c>
      <c r="O175" s="572">
        <v>0</v>
      </c>
      <c r="P175" s="573">
        <v>0</v>
      </c>
      <c r="Q175" s="574">
        <f>+monthly_drivers_0!Q175</f>
        <v>2.5</v>
      </c>
    </row>
    <row r="176" spans="1:17" x14ac:dyDescent="0.25">
      <c r="A176" s="575">
        <f t="shared" si="4"/>
        <v>49705</v>
      </c>
      <c r="B176" s="575" t="str">
        <f t="shared" si="5"/>
        <v>JV</v>
      </c>
      <c r="C176" s="562">
        <v>0</v>
      </c>
      <c r="D176" s="563">
        <v>0</v>
      </c>
      <c r="E176" s="563">
        <v>0</v>
      </c>
      <c r="F176" s="563">
        <v>0</v>
      </c>
      <c r="G176" s="563">
        <v>0</v>
      </c>
      <c r="H176" s="563">
        <v>0</v>
      </c>
      <c r="I176" s="563">
        <v>0</v>
      </c>
      <c r="J176" s="563">
        <v>0</v>
      </c>
      <c r="K176" s="564">
        <v>0</v>
      </c>
      <c r="L176" s="563">
        <v>0</v>
      </c>
      <c r="M176" s="563">
        <v>0</v>
      </c>
      <c r="N176" s="563">
        <v>0</v>
      </c>
      <c r="O176" s="565">
        <v>0</v>
      </c>
      <c r="P176" s="564">
        <v>0</v>
      </c>
      <c r="Q176" s="566">
        <f>+monthly_drivers_0!Q176</f>
        <v>2.5</v>
      </c>
    </row>
    <row r="177" spans="1:17" x14ac:dyDescent="0.25">
      <c r="A177" s="567">
        <f t="shared" si="4"/>
        <v>49734</v>
      </c>
      <c r="B177" s="567" t="str">
        <f t="shared" si="5"/>
        <v>JV</v>
      </c>
      <c r="C177" s="568">
        <v>0</v>
      </c>
      <c r="D177" s="569">
        <v>0</v>
      </c>
      <c r="E177" s="569">
        <v>0</v>
      </c>
      <c r="F177" s="569">
        <v>0</v>
      </c>
      <c r="G177" s="569">
        <v>0</v>
      </c>
      <c r="H177" s="569">
        <v>0</v>
      </c>
      <c r="I177" s="569">
        <v>0</v>
      </c>
      <c r="J177" s="569">
        <v>0</v>
      </c>
      <c r="K177" s="570">
        <v>0</v>
      </c>
      <c r="L177" s="571">
        <v>0</v>
      </c>
      <c r="M177" s="571">
        <v>0</v>
      </c>
      <c r="N177" s="571">
        <v>0</v>
      </c>
      <c r="O177" s="572">
        <v>0</v>
      </c>
      <c r="P177" s="573">
        <v>0</v>
      </c>
      <c r="Q177" s="574">
        <f>+monthly_drivers_0!Q177</f>
        <v>2.5</v>
      </c>
    </row>
    <row r="178" spans="1:17" x14ac:dyDescent="0.25">
      <c r="A178" s="575">
        <f t="shared" si="4"/>
        <v>49765</v>
      </c>
      <c r="B178" s="575" t="str">
        <f t="shared" si="5"/>
        <v>JV</v>
      </c>
      <c r="C178" s="562">
        <v>0</v>
      </c>
      <c r="D178" s="563">
        <v>0</v>
      </c>
      <c r="E178" s="563">
        <v>0</v>
      </c>
      <c r="F178" s="563">
        <v>0</v>
      </c>
      <c r="G178" s="563">
        <v>0</v>
      </c>
      <c r="H178" s="563">
        <v>0</v>
      </c>
      <c r="I178" s="563">
        <v>0</v>
      </c>
      <c r="J178" s="563">
        <v>0</v>
      </c>
      <c r="K178" s="564">
        <v>0</v>
      </c>
      <c r="L178" s="563">
        <v>0</v>
      </c>
      <c r="M178" s="563">
        <v>0</v>
      </c>
      <c r="N178" s="563">
        <v>0</v>
      </c>
      <c r="O178" s="565">
        <v>0</v>
      </c>
      <c r="P178" s="564">
        <v>0</v>
      </c>
      <c r="Q178" s="566">
        <f>+monthly_drivers_0!Q178</f>
        <v>2.5</v>
      </c>
    </row>
    <row r="179" spans="1:17" x14ac:dyDescent="0.25">
      <c r="A179" s="567">
        <f t="shared" si="4"/>
        <v>49795</v>
      </c>
      <c r="B179" s="567" t="str">
        <f t="shared" si="5"/>
        <v>JV</v>
      </c>
      <c r="C179" s="568">
        <v>0</v>
      </c>
      <c r="D179" s="569">
        <v>0</v>
      </c>
      <c r="E179" s="569">
        <v>0</v>
      </c>
      <c r="F179" s="569">
        <v>0</v>
      </c>
      <c r="G179" s="569">
        <v>0</v>
      </c>
      <c r="H179" s="569">
        <v>0</v>
      </c>
      <c r="I179" s="569">
        <v>0</v>
      </c>
      <c r="J179" s="569">
        <v>0</v>
      </c>
      <c r="K179" s="570">
        <v>0</v>
      </c>
      <c r="L179" s="571">
        <v>0</v>
      </c>
      <c r="M179" s="571">
        <v>0</v>
      </c>
      <c r="N179" s="571">
        <v>0</v>
      </c>
      <c r="O179" s="572">
        <v>0</v>
      </c>
      <c r="P179" s="573">
        <v>0</v>
      </c>
      <c r="Q179" s="574">
        <f>+monthly_drivers_0!Q179</f>
        <v>2.5</v>
      </c>
    </row>
    <row r="180" spans="1:17" x14ac:dyDescent="0.25">
      <c r="A180" s="575">
        <f t="shared" si="4"/>
        <v>49826</v>
      </c>
      <c r="B180" s="575" t="str">
        <f t="shared" si="5"/>
        <v>JV</v>
      </c>
      <c r="C180" s="562">
        <v>0</v>
      </c>
      <c r="D180" s="563">
        <v>0</v>
      </c>
      <c r="E180" s="563">
        <v>0</v>
      </c>
      <c r="F180" s="563">
        <v>0</v>
      </c>
      <c r="G180" s="563">
        <v>0</v>
      </c>
      <c r="H180" s="563">
        <v>0</v>
      </c>
      <c r="I180" s="563">
        <v>0</v>
      </c>
      <c r="J180" s="563">
        <v>0</v>
      </c>
      <c r="K180" s="564">
        <v>0</v>
      </c>
      <c r="L180" s="563">
        <v>0</v>
      </c>
      <c r="M180" s="563">
        <v>0</v>
      </c>
      <c r="N180" s="563">
        <v>0</v>
      </c>
      <c r="O180" s="565">
        <v>0</v>
      </c>
      <c r="P180" s="564">
        <v>0</v>
      </c>
      <c r="Q180" s="566">
        <f>+monthly_drivers_0!Q180</f>
        <v>2.5</v>
      </c>
    </row>
    <row r="181" spans="1:17" x14ac:dyDescent="0.25">
      <c r="A181" s="567">
        <f t="shared" si="4"/>
        <v>49856</v>
      </c>
      <c r="B181" s="567" t="str">
        <f t="shared" si="5"/>
        <v>JV</v>
      </c>
      <c r="C181" s="568">
        <v>0</v>
      </c>
      <c r="D181" s="569">
        <v>0</v>
      </c>
      <c r="E181" s="569">
        <v>0</v>
      </c>
      <c r="F181" s="569">
        <v>0</v>
      </c>
      <c r="G181" s="569">
        <v>0</v>
      </c>
      <c r="H181" s="569">
        <v>0</v>
      </c>
      <c r="I181" s="569">
        <v>0</v>
      </c>
      <c r="J181" s="569">
        <v>0</v>
      </c>
      <c r="K181" s="570">
        <v>0</v>
      </c>
      <c r="L181" s="571">
        <v>0</v>
      </c>
      <c r="M181" s="571">
        <v>0</v>
      </c>
      <c r="N181" s="571">
        <v>0</v>
      </c>
      <c r="O181" s="572">
        <v>0</v>
      </c>
      <c r="P181" s="573">
        <v>0</v>
      </c>
      <c r="Q181" s="574">
        <f>+monthly_drivers_0!Q181</f>
        <v>2.5</v>
      </c>
    </row>
    <row r="182" spans="1:17" x14ac:dyDescent="0.25">
      <c r="A182" s="575">
        <f t="shared" si="4"/>
        <v>49887</v>
      </c>
      <c r="B182" s="575" t="str">
        <f t="shared" si="5"/>
        <v>JV</v>
      </c>
      <c r="C182" s="562">
        <v>0</v>
      </c>
      <c r="D182" s="563">
        <v>0</v>
      </c>
      <c r="E182" s="563">
        <v>0</v>
      </c>
      <c r="F182" s="563">
        <v>0</v>
      </c>
      <c r="G182" s="563">
        <v>0</v>
      </c>
      <c r="H182" s="563">
        <v>0</v>
      </c>
      <c r="I182" s="563">
        <v>0</v>
      </c>
      <c r="J182" s="563">
        <v>0</v>
      </c>
      <c r="K182" s="564">
        <v>0</v>
      </c>
      <c r="L182" s="563">
        <v>0</v>
      </c>
      <c r="M182" s="563">
        <v>0</v>
      </c>
      <c r="N182" s="563">
        <v>0</v>
      </c>
      <c r="O182" s="565">
        <v>0</v>
      </c>
      <c r="P182" s="564">
        <v>0</v>
      </c>
      <c r="Q182" s="566">
        <f>+monthly_drivers_0!Q182</f>
        <v>2.5</v>
      </c>
    </row>
    <row r="183" spans="1:17" x14ac:dyDescent="0.25">
      <c r="A183" s="567">
        <f t="shared" si="4"/>
        <v>49918</v>
      </c>
      <c r="B183" s="567" t="str">
        <f t="shared" si="5"/>
        <v>JV</v>
      </c>
      <c r="C183" s="568">
        <v>0</v>
      </c>
      <c r="D183" s="569">
        <v>0</v>
      </c>
      <c r="E183" s="569">
        <v>0</v>
      </c>
      <c r="F183" s="569">
        <v>0</v>
      </c>
      <c r="G183" s="569">
        <v>0</v>
      </c>
      <c r="H183" s="569">
        <v>0</v>
      </c>
      <c r="I183" s="569">
        <v>0</v>
      </c>
      <c r="J183" s="569">
        <v>0</v>
      </c>
      <c r="K183" s="570">
        <v>0</v>
      </c>
      <c r="L183" s="571">
        <v>0</v>
      </c>
      <c r="M183" s="571">
        <v>0</v>
      </c>
      <c r="N183" s="571">
        <v>0</v>
      </c>
      <c r="O183" s="572">
        <v>0</v>
      </c>
      <c r="P183" s="573">
        <v>0</v>
      </c>
      <c r="Q183" s="574">
        <f>+monthly_drivers_0!Q183</f>
        <v>2.5</v>
      </c>
    </row>
    <row r="184" spans="1:17" x14ac:dyDescent="0.25">
      <c r="A184" s="575">
        <f t="shared" si="4"/>
        <v>49948</v>
      </c>
      <c r="B184" s="575" t="str">
        <f t="shared" si="5"/>
        <v>JV</v>
      </c>
      <c r="C184" s="562">
        <v>0</v>
      </c>
      <c r="D184" s="563">
        <v>0</v>
      </c>
      <c r="E184" s="563">
        <v>0</v>
      </c>
      <c r="F184" s="563">
        <v>0</v>
      </c>
      <c r="G184" s="563">
        <v>0</v>
      </c>
      <c r="H184" s="563">
        <v>0</v>
      </c>
      <c r="I184" s="563">
        <v>0</v>
      </c>
      <c r="J184" s="563">
        <v>0</v>
      </c>
      <c r="K184" s="564">
        <v>0</v>
      </c>
      <c r="L184" s="563">
        <v>0</v>
      </c>
      <c r="M184" s="563">
        <v>0</v>
      </c>
      <c r="N184" s="563">
        <v>0</v>
      </c>
      <c r="O184" s="565">
        <v>0</v>
      </c>
      <c r="P184" s="564">
        <v>0</v>
      </c>
      <c r="Q184" s="566">
        <f>+monthly_drivers_0!Q184</f>
        <v>2.5</v>
      </c>
    </row>
    <row r="185" spans="1:17" x14ac:dyDescent="0.25">
      <c r="A185" s="567">
        <f t="shared" si="4"/>
        <v>49979</v>
      </c>
      <c r="B185" s="567" t="str">
        <f t="shared" si="5"/>
        <v>JV</v>
      </c>
      <c r="C185" s="568">
        <v>0</v>
      </c>
      <c r="D185" s="569">
        <v>0</v>
      </c>
      <c r="E185" s="569">
        <v>0</v>
      </c>
      <c r="F185" s="569">
        <v>0</v>
      </c>
      <c r="G185" s="569">
        <v>0</v>
      </c>
      <c r="H185" s="569">
        <v>0</v>
      </c>
      <c r="I185" s="569">
        <v>0</v>
      </c>
      <c r="J185" s="569">
        <v>0</v>
      </c>
      <c r="K185" s="570">
        <v>0</v>
      </c>
      <c r="L185" s="571">
        <v>0</v>
      </c>
      <c r="M185" s="571">
        <v>0</v>
      </c>
      <c r="N185" s="571">
        <v>0</v>
      </c>
      <c r="O185" s="572">
        <v>0</v>
      </c>
      <c r="P185" s="573">
        <v>0</v>
      </c>
      <c r="Q185" s="574">
        <f>+monthly_drivers_0!Q185</f>
        <v>2.5</v>
      </c>
    </row>
    <row r="186" spans="1:17" x14ac:dyDescent="0.25">
      <c r="A186" s="575">
        <f t="shared" si="4"/>
        <v>50009</v>
      </c>
      <c r="B186" s="575" t="str">
        <f t="shared" si="5"/>
        <v>JV</v>
      </c>
      <c r="C186" s="562">
        <v>0</v>
      </c>
      <c r="D186" s="563">
        <v>0</v>
      </c>
      <c r="E186" s="563">
        <v>0</v>
      </c>
      <c r="F186" s="563">
        <v>0</v>
      </c>
      <c r="G186" s="563">
        <v>0</v>
      </c>
      <c r="H186" s="563">
        <v>0</v>
      </c>
      <c r="I186" s="563">
        <v>0</v>
      </c>
      <c r="J186" s="563">
        <v>0</v>
      </c>
      <c r="K186" s="564">
        <v>0</v>
      </c>
      <c r="L186" s="563">
        <v>0</v>
      </c>
      <c r="M186" s="563">
        <v>0</v>
      </c>
      <c r="N186" s="563">
        <v>0</v>
      </c>
      <c r="O186" s="565">
        <v>0</v>
      </c>
      <c r="P186" s="564">
        <v>0</v>
      </c>
      <c r="Q186" s="566">
        <f>+monthly_drivers_0!Q186</f>
        <v>2.5</v>
      </c>
    </row>
    <row r="187" spans="1:17" x14ac:dyDescent="0.25">
      <c r="A187" s="567">
        <f t="shared" si="4"/>
        <v>50040</v>
      </c>
      <c r="B187" s="567" t="str">
        <f t="shared" si="5"/>
        <v>JV</v>
      </c>
      <c r="C187" s="568">
        <v>0</v>
      </c>
      <c r="D187" s="569">
        <v>0</v>
      </c>
      <c r="E187" s="569">
        <v>0</v>
      </c>
      <c r="F187" s="569">
        <v>0</v>
      </c>
      <c r="G187" s="569">
        <v>0</v>
      </c>
      <c r="H187" s="569">
        <v>0</v>
      </c>
      <c r="I187" s="569">
        <v>0</v>
      </c>
      <c r="J187" s="569">
        <v>0</v>
      </c>
      <c r="K187" s="570">
        <v>0</v>
      </c>
      <c r="L187" s="571">
        <v>0</v>
      </c>
      <c r="M187" s="571">
        <v>0</v>
      </c>
      <c r="N187" s="571">
        <v>0</v>
      </c>
      <c r="O187" s="572">
        <v>0</v>
      </c>
      <c r="P187" s="573">
        <v>0</v>
      </c>
      <c r="Q187" s="574">
        <f>+monthly_drivers_0!Q187</f>
        <v>2.5</v>
      </c>
    </row>
    <row r="188" spans="1:17" x14ac:dyDescent="0.25">
      <c r="A188" s="575">
        <f t="shared" si="4"/>
        <v>50071</v>
      </c>
      <c r="B188" s="575" t="str">
        <f t="shared" si="5"/>
        <v>JV</v>
      </c>
      <c r="C188" s="562">
        <v>0</v>
      </c>
      <c r="D188" s="563">
        <v>0</v>
      </c>
      <c r="E188" s="563">
        <v>0</v>
      </c>
      <c r="F188" s="563">
        <v>0</v>
      </c>
      <c r="G188" s="563">
        <v>0</v>
      </c>
      <c r="H188" s="563">
        <v>0</v>
      </c>
      <c r="I188" s="563">
        <v>0</v>
      </c>
      <c r="J188" s="563">
        <v>0</v>
      </c>
      <c r="K188" s="564">
        <v>0</v>
      </c>
      <c r="L188" s="563">
        <v>0</v>
      </c>
      <c r="M188" s="563">
        <v>0</v>
      </c>
      <c r="N188" s="563">
        <v>0</v>
      </c>
      <c r="O188" s="565">
        <v>0</v>
      </c>
      <c r="P188" s="564">
        <v>0</v>
      </c>
      <c r="Q188" s="566">
        <f>+monthly_drivers_0!Q188</f>
        <v>2.5</v>
      </c>
    </row>
    <row r="189" spans="1:17" x14ac:dyDescent="0.25">
      <c r="A189" s="567">
        <f t="shared" si="4"/>
        <v>50099</v>
      </c>
      <c r="B189" s="567" t="str">
        <f t="shared" si="5"/>
        <v>JV</v>
      </c>
      <c r="C189" s="568">
        <v>0</v>
      </c>
      <c r="D189" s="569">
        <v>0</v>
      </c>
      <c r="E189" s="569">
        <v>0</v>
      </c>
      <c r="F189" s="569">
        <v>0</v>
      </c>
      <c r="G189" s="569">
        <v>0</v>
      </c>
      <c r="H189" s="569">
        <v>0</v>
      </c>
      <c r="I189" s="569">
        <v>0</v>
      </c>
      <c r="J189" s="569">
        <v>0</v>
      </c>
      <c r="K189" s="570">
        <v>0</v>
      </c>
      <c r="L189" s="571">
        <v>0</v>
      </c>
      <c r="M189" s="571">
        <v>0</v>
      </c>
      <c r="N189" s="571">
        <v>0</v>
      </c>
      <c r="O189" s="572">
        <v>0</v>
      </c>
      <c r="P189" s="573">
        <v>0</v>
      </c>
      <c r="Q189" s="574">
        <f>+monthly_drivers_0!Q189</f>
        <v>2.5</v>
      </c>
    </row>
    <row r="190" spans="1:17" x14ac:dyDescent="0.25">
      <c r="A190" s="575">
        <f t="shared" si="4"/>
        <v>50130</v>
      </c>
      <c r="B190" s="575" t="str">
        <f t="shared" si="5"/>
        <v>JV</v>
      </c>
      <c r="C190" s="562">
        <v>0</v>
      </c>
      <c r="D190" s="563">
        <v>0</v>
      </c>
      <c r="E190" s="563">
        <v>0</v>
      </c>
      <c r="F190" s="563">
        <v>0</v>
      </c>
      <c r="G190" s="563">
        <v>0</v>
      </c>
      <c r="H190" s="563">
        <v>0</v>
      </c>
      <c r="I190" s="563">
        <v>0</v>
      </c>
      <c r="J190" s="563">
        <v>0</v>
      </c>
      <c r="K190" s="564">
        <v>0</v>
      </c>
      <c r="L190" s="563">
        <v>0</v>
      </c>
      <c r="M190" s="563">
        <v>0</v>
      </c>
      <c r="N190" s="563">
        <v>0</v>
      </c>
      <c r="O190" s="565">
        <v>0</v>
      </c>
      <c r="P190" s="564">
        <v>0</v>
      </c>
      <c r="Q190" s="566">
        <f>+monthly_drivers_0!Q190</f>
        <v>2.5</v>
      </c>
    </row>
    <row r="191" spans="1:17" x14ac:dyDescent="0.25">
      <c r="A191" s="567">
        <f t="shared" si="4"/>
        <v>50160</v>
      </c>
      <c r="B191" s="567" t="str">
        <f t="shared" si="5"/>
        <v>JV</v>
      </c>
      <c r="C191" s="568">
        <v>0</v>
      </c>
      <c r="D191" s="569">
        <v>0</v>
      </c>
      <c r="E191" s="569">
        <v>0</v>
      </c>
      <c r="F191" s="569">
        <v>0</v>
      </c>
      <c r="G191" s="569">
        <v>0</v>
      </c>
      <c r="H191" s="569">
        <v>0</v>
      </c>
      <c r="I191" s="569">
        <v>0</v>
      </c>
      <c r="J191" s="569">
        <v>0</v>
      </c>
      <c r="K191" s="570">
        <v>0</v>
      </c>
      <c r="L191" s="571">
        <v>0</v>
      </c>
      <c r="M191" s="571">
        <v>0</v>
      </c>
      <c r="N191" s="571">
        <v>0</v>
      </c>
      <c r="O191" s="572">
        <v>0</v>
      </c>
      <c r="P191" s="573">
        <v>0</v>
      </c>
      <c r="Q191" s="574">
        <f>+monthly_drivers_0!Q191</f>
        <v>2.5</v>
      </c>
    </row>
    <row r="192" spans="1:17" x14ac:dyDescent="0.25">
      <c r="A192" s="575">
        <f t="shared" si="4"/>
        <v>50191</v>
      </c>
      <c r="B192" s="575" t="str">
        <f t="shared" si="5"/>
        <v>JV</v>
      </c>
      <c r="C192" s="562">
        <v>0</v>
      </c>
      <c r="D192" s="563">
        <v>0</v>
      </c>
      <c r="E192" s="563">
        <v>0</v>
      </c>
      <c r="F192" s="563">
        <v>0</v>
      </c>
      <c r="G192" s="563">
        <v>0</v>
      </c>
      <c r="H192" s="563">
        <v>0</v>
      </c>
      <c r="I192" s="563">
        <v>0</v>
      </c>
      <c r="J192" s="563">
        <v>0</v>
      </c>
      <c r="K192" s="564">
        <v>0</v>
      </c>
      <c r="L192" s="563">
        <v>0</v>
      </c>
      <c r="M192" s="563">
        <v>0</v>
      </c>
      <c r="N192" s="563">
        <v>0</v>
      </c>
      <c r="O192" s="565">
        <v>0</v>
      </c>
      <c r="P192" s="564">
        <v>0</v>
      </c>
      <c r="Q192" s="566">
        <f>+monthly_drivers_0!Q192</f>
        <v>2.5</v>
      </c>
    </row>
    <row r="193" spans="1:17" x14ac:dyDescent="0.25">
      <c r="A193" s="567">
        <f t="shared" si="4"/>
        <v>50221</v>
      </c>
      <c r="B193" s="567" t="str">
        <f t="shared" si="5"/>
        <v>JV</v>
      </c>
      <c r="C193" s="568">
        <v>0</v>
      </c>
      <c r="D193" s="569">
        <v>0</v>
      </c>
      <c r="E193" s="569">
        <v>0</v>
      </c>
      <c r="F193" s="569">
        <v>0</v>
      </c>
      <c r="G193" s="569">
        <v>0</v>
      </c>
      <c r="H193" s="569">
        <v>0</v>
      </c>
      <c r="I193" s="569">
        <v>0</v>
      </c>
      <c r="J193" s="569">
        <v>0</v>
      </c>
      <c r="K193" s="570">
        <v>0</v>
      </c>
      <c r="L193" s="571">
        <v>0</v>
      </c>
      <c r="M193" s="571">
        <v>0</v>
      </c>
      <c r="N193" s="571">
        <v>0</v>
      </c>
      <c r="O193" s="572">
        <v>0</v>
      </c>
      <c r="P193" s="573">
        <v>0</v>
      </c>
      <c r="Q193" s="574">
        <f>+monthly_drivers_0!Q193</f>
        <v>2.5</v>
      </c>
    </row>
    <row r="194" spans="1:17" x14ac:dyDescent="0.25">
      <c r="A194" s="575">
        <f t="shared" si="4"/>
        <v>50252</v>
      </c>
      <c r="B194" s="575" t="str">
        <f t="shared" si="5"/>
        <v>JV</v>
      </c>
      <c r="C194" s="562">
        <v>0</v>
      </c>
      <c r="D194" s="563">
        <v>0</v>
      </c>
      <c r="E194" s="563">
        <v>0</v>
      </c>
      <c r="F194" s="563">
        <v>0</v>
      </c>
      <c r="G194" s="563">
        <v>0</v>
      </c>
      <c r="H194" s="563">
        <v>0</v>
      </c>
      <c r="I194" s="563">
        <v>0</v>
      </c>
      <c r="J194" s="563">
        <v>0</v>
      </c>
      <c r="K194" s="564">
        <v>0</v>
      </c>
      <c r="L194" s="563">
        <v>0</v>
      </c>
      <c r="M194" s="563">
        <v>0</v>
      </c>
      <c r="N194" s="563">
        <v>0</v>
      </c>
      <c r="O194" s="565">
        <v>0</v>
      </c>
      <c r="P194" s="564">
        <v>0</v>
      </c>
      <c r="Q194" s="566">
        <f>+monthly_drivers_0!Q194</f>
        <v>2.5</v>
      </c>
    </row>
    <row r="195" spans="1:17" x14ac:dyDescent="0.25">
      <c r="A195" s="567">
        <f t="shared" ref="A195:A258" si="6">+EOMONTH(A194,1)</f>
        <v>50283</v>
      </c>
      <c r="B195" s="567" t="str">
        <f t="shared" ref="B195:B258" si="7">+$B$2</f>
        <v>JV</v>
      </c>
      <c r="C195" s="568">
        <v>0</v>
      </c>
      <c r="D195" s="569">
        <v>0</v>
      </c>
      <c r="E195" s="569">
        <v>0</v>
      </c>
      <c r="F195" s="569">
        <v>0</v>
      </c>
      <c r="G195" s="569">
        <v>0</v>
      </c>
      <c r="H195" s="569">
        <v>0</v>
      </c>
      <c r="I195" s="569">
        <v>0</v>
      </c>
      <c r="J195" s="569">
        <v>0</v>
      </c>
      <c r="K195" s="570">
        <v>0</v>
      </c>
      <c r="L195" s="571">
        <v>0</v>
      </c>
      <c r="M195" s="571">
        <v>0</v>
      </c>
      <c r="N195" s="571">
        <v>0</v>
      </c>
      <c r="O195" s="572">
        <v>0</v>
      </c>
      <c r="P195" s="573">
        <v>0</v>
      </c>
      <c r="Q195" s="574">
        <f>+monthly_drivers_0!Q195</f>
        <v>2.5</v>
      </c>
    </row>
    <row r="196" spans="1:17" x14ac:dyDescent="0.25">
      <c r="A196" s="575">
        <f t="shared" si="6"/>
        <v>50313</v>
      </c>
      <c r="B196" s="575" t="str">
        <f t="shared" si="7"/>
        <v>JV</v>
      </c>
      <c r="C196" s="562">
        <v>0</v>
      </c>
      <c r="D196" s="563">
        <v>0</v>
      </c>
      <c r="E196" s="563">
        <v>0</v>
      </c>
      <c r="F196" s="563">
        <v>0</v>
      </c>
      <c r="G196" s="563">
        <v>0</v>
      </c>
      <c r="H196" s="563">
        <v>0</v>
      </c>
      <c r="I196" s="563">
        <v>0</v>
      </c>
      <c r="J196" s="563">
        <v>0</v>
      </c>
      <c r="K196" s="564">
        <v>0</v>
      </c>
      <c r="L196" s="563">
        <v>0</v>
      </c>
      <c r="M196" s="563">
        <v>0</v>
      </c>
      <c r="N196" s="563">
        <v>0</v>
      </c>
      <c r="O196" s="565">
        <v>0</v>
      </c>
      <c r="P196" s="564">
        <v>0</v>
      </c>
      <c r="Q196" s="566">
        <f>+monthly_drivers_0!Q196</f>
        <v>2.5</v>
      </c>
    </row>
    <row r="197" spans="1:17" x14ac:dyDescent="0.25">
      <c r="A197" s="567">
        <f t="shared" si="6"/>
        <v>50344</v>
      </c>
      <c r="B197" s="567" t="str">
        <f t="shared" si="7"/>
        <v>JV</v>
      </c>
      <c r="C197" s="568">
        <v>0</v>
      </c>
      <c r="D197" s="569">
        <v>0</v>
      </c>
      <c r="E197" s="569">
        <v>0</v>
      </c>
      <c r="F197" s="569">
        <v>0</v>
      </c>
      <c r="G197" s="569">
        <v>0</v>
      </c>
      <c r="H197" s="569">
        <v>0</v>
      </c>
      <c r="I197" s="569">
        <v>0</v>
      </c>
      <c r="J197" s="569">
        <v>0</v>
      </c>
      <c r="K197" s="570">
        <v>0</v>
      </c>
      <c r="L197" s="571">
        <v>0</v>
      </c>
      <c r="M197" s="571">
        <v>0</v>
      </c>
      <c r="N197" s="571">
        <v>0</v>
      </c>
      <c r="O197" s="572">
        <v>0</v>
      </c>
      <c r="P197" s="573">
        <v>0</v>
      </c>
      <c r="Q197" s="574">
        <f>+monthly_drivers_0!Q197</f>
        <v>2.5</v>
      </c>
    </row>
    <row r="198" spans="1:17" x14ac:dyDescent="0.25">
      <c r="A198" s="575">
        <f t="shared" si="6"/>
        <v>50374</v>
      </c>
      <c r="B198" s="575" t="str">
        <f t="shared" si="7"/>
        <v>JV</v>
      </c>
      <c r="C198" s="562">
        <v>0</v>
      </c>
      <c r="D198" s="563">
        <v>0</v>
      </c>
      <c r="E198" s="563">
        <v>0</v>
      </c>
      <c r="F198" s="563">
        <v>0</v>
      </c>
      <c r="G198" s="563">
        <v>0</v>
      </c>
      <c r="H198" s="563">
        <v>0</v>
      </c>
      <c r="I198" s="563">
        <v>0</v>
      </c>
      <c r="J198" s="563">
        <v>0</v>
      </c>
      <c r="K198" s="564">
        <v>0</v>
      </c>
      <c r="L198" s="563">
        <v>0</v>
      </c>
      <c r="M198" s="563">
        <v>0</v>
      </c>
      <c r="N198" s="563">
        <v>0</v>
      </c>
      <c r="O198" s="565">
        <v>0</v>
      </c>
      <c r="P198" s="564">
        <v>0</v>
      </c>
      <c r="Q198" s="566">
        <f>+monthly_drivers_0!Q198</f>
        <v>2.5</v>
      </c>
    </row>
    <row r="199" spans="1:17" x14ac:dyDescent="0.25">
      <c r="A199" s="567">
        <f t="shared" si="6"/>
        <v>50405</v>
      </c>
      <c r="B199" s="567" t="str">
        <f t="shared" si="7"/>
        <v>JV</v>
      </c>
      <c r="C199" s="568">
        <v>0</v>
      </c>
      <c r="D199" s="569">
        <v>0</v>
      </c>
      <c r="E199" s="569">
        <v>0</v>
      </c>
      <c r="F199" s="569">
        <v>0</v>
      </c>
      <c r="G199" s="569">
        <v>0</v>
      </c>
      <c r="H199" s="569">
        <v>0</v>
      </c>
      <c r="I199" s="569">
        <v>0</v>
      </c>
      <c r="J199" s="569">
        <v>0</v>
      </c>
      <c r="K199" s="570">
        <v>0</v>
      </c>
      <c r="L199" s="571">
        <v>0</v>
      </c>
      <c r="M199" s="571">
        <v>0</v>
      </c>
      <c r="N199" s="571">
        <v>0</v>
      </c>
      <c r="O199" s="572">
        <v>0</v>
      </c>
      <c r="P199" s="573">
        <v>0</v>
      </c>
      <c r="Q199" s="574">
        <f>+monthly_drivers_0!Q199</f>
        <v>2.5</v>
      </c>
    </row>
    <row r="200" spans="1:17" x14ac:dyDescent="0.25">
      <c r="A200" s="575">
        <f t="shared" si="6"/>
        <v>50436</v>
      </c>
      <c r="B200" s="575" t="str">
        <f t="shared" si="7"/>
        <v>JV</v>
      </c>
      <c r="C200" s="562">
        <v>0</v>
      </c>
      <c r="D200" s="563">
        <v>0</v>
      </c>
      <c r="E200" s="563">
        <v>0</v>
      </c>
      <c r="F200" s="563">
        <v>0</v>
      </c>
      <c r="G200" s="563">
        <v>0</v>
      </c>
      <c r="H200" s="563">
        <v>0</v>
      </c>
      <c r="I200" s="563">
        <v>0</v>
      </c>
      <c r="J200" s="563">
        <v>0</v>
      </c>
      <c r="K200" s="564">
        <v>0</v>
      </c>
      <c r="L200" s="563">
        <v>0</v>
      </c>
      <c r="M200" s="563">
        <v>0</v>
      </c>
      <c r="N200" s="563">
        <v>0</v>
      </c>
      <c r="O200" s="565">
        <v>0</v>
      </c>
      <c r="P200" s="564">
        <v>0</v>
      </c>
      <c r="Q200" s="566">
        <f>+monthly_drivers_0!Q200</f>
        <v>2.5</v>
      </c>
    </row>
    <row r="201" spans="1:17" x14ac:dyDescent="0.25">
      <c r="A201" s="567">
        <f t="shared" si="6"/>
        <v>50464</v>
      </c>
      <c r="B201" s="567" t="str">
        <f t="shared" si="7"/>
        <v>JV</v>
      </c>
      <c r="C201" s="568">
        <v>0</v>
      </c>
      <c r="D201" s="569">
        <v>0</v>
      </c>
      <c r="E201" s="569">
        <v>0</v>
      </c>
      <c r="F201" s="569">
        <v>0</v>
      </c>
      <c r="G201" s="569">
        <v>0</v>
      </c>
      <c r="H201" s="569">
        <v>0</v>
      </c>
      <c r="I201" s="569">
        <v>0</v>
      </c>
      <c r="J201" s="569">
        <v>0</v>
      </c>
      <c r="K201" s="570">
        <v>0</v>
      </c>
      <c r="L201" s="571">
        <v>0</v>
      </c>
      <c r="M201" s="571">
        <v>0</v>
      </c>
      <c r="N201" s="571">
        <v>0</v>
      </c>
      <c r="O201" s="572">
        <v>0</v>
      </c>
      <c r="P201" s="573">
        <v>0</v>
      </c>
      <c r="Q201" s="574">
        <f>+monthly_drivers_0!Q201</f>
        <v>2.5</v>
      </c>
    </row>
    <row r="202" spans="1:17" x14ac:dyDescent="0.25">
      <c r="A202" s="575">
        <f t="shared" si="6"/>
        <v>50495</v>
      </c>
      <c r="B202" s="575" t="str">
        <f t="shared" si="7"/>
        <v>JV</v>
      </c>
      <c r="C202" s="562">
        <v>0</v>
      </c>
      <c r="D202" s="563">
        <v>0</v>
      </c>
      <c r="E202" s="563">
        <v>0</v>
      </c>
      <c r="F202" s="563">
        <v>0</v>
      </c>
      <c r="G202" s="563">
        <v>0</v>
      </c>
      <c r="H202" s="563">
        <v>0</v>
      </c>
      <c r="I202" s="563">
        <v>0</v>
      </c>
      <c r="J202" s="563">
        <v>0</v>
      </c>
      <c r="K202" s="564">
        <v>0</v>
      </c>
      <c r="L202" s="563">
        <v>0</v>
      </c>
      <c r="M202" s="563">
        <v>0</v>
      </c>
      <c r="N202" s="563">
        <v>0</v>
      </c>
      <c r="O202" s="565">
        <v>0</v>
      </c>
      <c r="P202" s="564">
        <v>0</v>
      </c>
      <c r="Q202" s="566">
        <f>+monthly_drivers_0!Q202</f>
        <v>2.5</v>
      </c>
    </row>
    <row r="203" spans="1:17" x14ac:dyDescent="0.25">
      <c r="A203" s="567">
        <f t="shared" si="6"/>
        <v>50525</v>
      </c>
      <c r="B203" s="567" t="str">
        <f t="shared" si="7"/>
        <v>JV</v>
      </c>
      <c r="C203" s="568">
        <v>0</v>
      </c>
      <c r="D203" s="569">
        <v>0</v>
      </c>
      <c r="E203" s="569">
        <v>0</v>
      </c>
      <c r="F203" s="569">
        <v>0</v>
      </c>
      <c r="G203" s="569">
        <v>0</v>
      </c>
      <c r="H203" s="569">
        <v>0</v>
      </c>
      <c r="I203" s="569">
        <v>0</v>
      </c>
      <c r="J203" s="569">
        <v>0</v>
      </c>
      <c r="K203" s="570">
        <v>0</v>
      </c>
      <c r="L203" s="571">
        <v>0</v>
      </c>
      <c r="M203" s="571">
        <v>0</v>
      </c>
      <c r="N203" s="571">
        <v>0</v>
      </c>
      <c r="O203" s="572">
        <v>0</v>
      </c>
      <c r="P203" s="573">
        <v>0</v>
      </c>
      <c r="Q203" s="574">
        <f>+monthly_drivers_0!Q203</f>
        <v>2.5</v>
      </c>
    </row>
    <row r="204" spans="1:17" x14ac:dyDescent="0.25">
      <c r="A204" s="575">
        <f t="shared" si="6"/>
        <v>50556</v>
      </c>
      <c r="B204" s="575" t="str">
        <f t="shared" si="7"/>
        <v>JV</v>
      </c>
      <c r="C204" s="562">
        <v>0</v>
      </c>
      <c r="D204" s="563">
        <v>0</v>
      </c>
      <c r="E204" s="563">
        <v>0</v>
      </c>
      <c r="F204" s="563">
        <v>0</v>
      </c>
      <c r="G204" s="563">
        <v>0</v>
      </c>
      <c r="H204" s="563">
        <v>0</v>
      </c>
      <c r="I204" s="563">
        <v>0</v>
      </c>
      <c r="J204" s="563">
        <v>0</v>
      </c>
      <c r="K204" s="564">
        <v>0</v>
      </c>
      <c r="L204" s="563">
        <v>0</v>
      </c>
      <c r="M204" s="563">
        <v>0</v>
      </c>
      <c r="N204" s="563">
        <v>0</v>
      </c>
      <c r="O204" s="565">
        <v>0</v>
      </c>
      <c r="P204" s="564">
        <v>0</v>
      </c>
      <c r="Q204" s="566">
        <f>+monthly_drivers_0!Q204</f>
        <v>2.5</v>
      </c>
    </row>
    <row r="205" spans="1:17" x14ac:dyDescent="0.25">
      <c r="A205" s="567">
        <f t="shared" si="6"/>
        <v>50586</v>
      </c>
      <c r="B205" s="567" t="str">
        <f t="shared" si="7"/>
        <v>JV</v>
      </c>
      <c r="C205" s="568">
        <v>0</v>
      </c>
      <c r="D205" s="569">
        <v>0</v>
      </c>
      <c r="E205" s="569">
        <v>0</v>
      </c>
      <c r="F205" s="569">
        <v>0</v>
      </c>
      <c r="G205" s="569">
        <v>0</v>
      </c>
      <c r="H205" s="569">
        <v>0</v>
      </c>
      <c r="I205" s="569">
        <v>0</v>
      </c>
      <c r="J205" s="569">
        <v>0</v>
      </c>
      <c r="K205" s="570">
        <v>0</v>
      </c>
      <c r="L205" s="571">
        <v>0</v>
      </c>
      <c r="M205" s="571">
        <v>0</v>
      </c>
      <c r="N205" s="571">
        <v>0</v>
      </c>
      <c r="O205" s="572">
        <v>0</v>
      </c>
      <c r="P205" s="573">
        <v>0</v>
      </c>
      <c r="Q205" s="574">
        <f>+monthly_drivers_0!Q205</f>
        <v>2.5</v>
      </c>
    </row>
    <row r="206" spans="1:17" x14ac:dyDescent="0.25">
      <c r="A206" s="575">
        <f t="shared" si="6"/>
        <v>50617</v>
      </c>
      <c r="B206" s="575" t="str">
        <f t="shared" si="7"/>
        <v>JV</v>
      </c>
      <c r="C206" s="562">
        <v>0</v>
      </c>
      <c r="D206" s="563">
        <v>0</v>
      </c>
      <c r="E206" s="563">
        <v>0</v>
      </c>
      <c r="F206" s="563">
        <v>0</v>
      </c>
      <c r="G206" s="563">
        <v>0</v>
      </c>
      <c r="H206" s="563">
        <v>0</v>
      </c>
      <c r="I206" s="563">
        <v>0</v>
      </c>
      <c r="J206" s="563">
        <v>0</v>
      </c>
      <c r="K206" s="564">
        <v>0</v>
      </c>
      <c r="L206" s="563">
        <v>0</v>
      </c>
      <c r="M206" s="563">
        <v>0</v>
      </c>
      <c r="N206" s="563">
        <v>0</v>
      </c>
      <c r="O206" s="565">
        <v>0</v>
      </c>
      <c r="P206" s="564">
        <v>0</v>
      </c>
      <c r="Q206" s="566">
        <f>+monthly_drivers_0!Q206</f>
        <v>2.5</v>
      </c>
    </row>
    <row r="207" spans="1:17" x14ac:dyDescent="0.25">
      <c r="A207" s="567">
        <f t="shared" si="6"/>
        <v>50648</v>
      </c>
      <c r="B207" s="567" t="str">
        <f t="shared" si="7"/>
        <v>JV</v>
      </c>
      <c r="C207" s="568">
        <v>0</v>
      </c>
      <c r="D207" s="569">
        <v>0</v>
      </c>
      <c r="E207" s="569">
        <v>0</v>
      </c>
      <c r="F207" s="569">
        <v>0</v>
      </c>
      <c r="G207" s="569">
        <v>0</v>
      </c>
      <c r="H207" s="569">
        <v>0</v>
      </c>
      <c r="I207" s="569">
        <v>0</v>
      </c>
      <c r="J207" s="569">
        <v>0</v>
      </c>
      <c r="K207" s="570">
        <v>0</v>
      </c>
      <c r="L207" s="571">
        <v>0</v>
      </c>
      <c r="M207" s="571">
        <v>0</v>
      </c>
      <c r="N207" s="571">
        <v>0</v>
      </c>
      <c r="O207" s="572">
        <v>0</v>
      </c>
      <c r="P207" s="573">
        <v>0</v>
      </c>
      <c r="Q207" s="574">
        <f>+monthly_drivers_0!Q207</f>
        <v>2.5</v>
      </c>
    </row>
    <row r="208" spans="1:17" x14ac:dyDescent="0.25">
      <c r="A208" s="575">
        <f t="shared" si="6"/>
        <v>50678</v>
      </c>
      <c r="B208" s="575" t="str">
        <f t="shared" si="7"/>
        <v>JV</v>
      </c>
      <c r="C208" s="562">
        <v>0</v>
      </c>
      <c r="D208" s="563">
        <v>0</v>
      </c>
      <c r="E208" s="563">
        <v>0</v>
      </c>
      <c r="F208" s="563">
        <v>0</v>
      </c>
      <c r="G208" s="563">
        <v>0</v>
      </c>
      <c r="H208" s="563">
        <v>0</v>
      </c>
      <c r="I208" s="563">
        <v>0</v>
      </c>
      <c r="J208" s="563">
        <v>0</v>
      </c>
      <c r="K208" s="564">
        <v>0</v>
      </c>
      <c r="L208" s="563">
        <v>0</v>
      </c>
      <c r="M208" s="563">
        <v>0</v>
      </c>
      <c r="N208" s="563">
        <v>0</v>
      </c>
      <c r="O208" s="565">
        <v>0</v>
      </c>
      <c r="P208" s="564">
        <v>0</v>
      </c>
      <c r="Q208" s="566">
        <f>+monthly_drivers_0!Q208</f>
        <v>2.5</v>
      </c>
    </row>
    <row r="209" spans="1:17" x14ac:dyDescent="0.25">
      <c r="A209" s="567">
        <f t="shared" si="6"/>
        <v>50709</v>
      </c>
      <c r="B209" s="567" t="str">
        <f t="shared" si="7"/>
        <v>JV</v>
      </c>
      <c r="C209" s="568">
        <v>0</v>
      </c>
      <c r="D209" s="569">
        <v>0</v>
      </c>
      <c r="E209" s="569">
        <v>0</v>
      </c>
      <c r="F209" s="569">
        <v>0</v>
      </c>
      <c r="G209" s="569">
        <v>0</v>
      </c>
      <c r="H209" s="569">
        <v>0</v>
      </c>
      <c r="I209" s="569">
        <v>0</v>
      </c>
      <c r="J209" s="569">
        <v>0</v>
      </c>
      <c r="K209" s="570">
        <v>0</v>
      </c>
      <c r="L209" s="571">
        <v>0</v>
      </c>
      <c r="M209" s="571">
        <v>0</v>
      </c>
      <c r="N209" s="571">
        <v>0</v>
      </c>
      <c r="O209" s="572">
        <v>0</v>
      </c>
      <c r="P209" s="573">
        <v>0</v>
      </c>
      <c r="Q209" s="574">
        <f>+monthly_drivers_0!Q209</f>
        <v>2.5</v>
      </c>
    </row>
    <row r="210" spans="1:17" x14ac:dyDescent="0.25">
      <c r="A210" s="575">
        <f t="shared" si="6"/>
        <v>50739</v>
      </c>
      <c r="B210" s="575" t="str">
        <f t="shared" si="7"/>
        <v>JV</v>
      </c>
      <c r="C210" s="562">
        <v>0</v>
      </c>
      <c r="D210" s="563">
        <v>0</v>
      </c>
      <c r="E210" s="563">
        <v>0</v>
      </c>
      <c r="F210" s="563">
        <v>0</v>
      </c>
      <c r="G210" s="563">
        <v>0</v>
      </c>
      <c r="H210" s="563">
        <v>0</v>
      </c>
      <c r="I210" s="563">
        <v>0</v>
      </c>
      <c r="J210" s="563">
        <v>0</v>
      </c>
      <c r="K210" s="564">
        <v>0</v>
      </c>
      <c r="L210" s="563">
        <v>0</v>
      </c>
      <c r="M210" s="563">
        <v>0</v>
      </c>
      <c r="N210" s="563">
        <v>0</v>
      </c>
      <c r="O210" s="565">
        <v>0</v>
      </c>
      <c r="P210" s="564">
        <v>0</v>
      </c>
      <c r="Q210" s="566">
        <f>+monthly_drivers_0!Q210</f>
        <v>2.5</v>
      </c>
    </row>
    <row r="211" spans="1:17" x14ac:dyDescent="0.25">
      <c r="A211" s="567">
        <f t="shared" si="6"/>
        <v>50770</v>
      </c>
      <c r="B211" s="567" t="str">
        <f t="shared" si="7"/>
        <v>JV</v>
      </c>
      <c r="C211" s="568">
        <v>0</v>
      </c>
      <c r="D211" s="569">
        <v>0</v>
      </c>
      <c r="E211" s="569">
        <v>0</v>
      </c>
      <c r="F211" s="569">
        <v>0</v>
      </c>
      <c r="G211" s="569">
        <v>0</v>
      </c>
      <c r="H211" s="569">
        <v>0</v>
      </c>
      <c r="I211" s="569">
        <v>0</v>
      </c>
      <c r="J211" s="569">
        <v>0</v>
      </c>
      <c r="K211" s="570">
        <v>0</v>
      </c>
      <c r="L211" s="571">
        <v>0</v>
      </c>
      <c r="M211" s="571">
        <v>0</v>
      </c>
      <c r="N211" s="571">
        <v>0</v>
      </c>
      <c r="O211" s="572">
        <v>0</v>
      </c>
      <c r="P211" s="573">
        <v>0</v>
      </c>
      <c r="Q211" s="574">
        <f>+monthly_drivers_0!Q211</f>
        <v>2.5</v>
      </c>
    </row>
    <row r="212" spans="1:17" x14ac:dyDescent="0.25">
      <c r="A212" s="575">
        <f t="shared" si="6"/>
        <v>50801</v>
      </c>
      <c r="B212" s="575" t="str">
        <f t="shared" si="7"/>
        <v>JV</v>
      </c>
      <c r="C212" s="562">
        <v>0</v>
      </c>
      <c r="D212" s="563">
        <v>0</v>
      </c>
      <c r="E212" s="563">
        <v>0</v>
      </c>
      <c r="F212" s="563">
        <v>0</v>
      </c>
      <c r="G212" s="563">
        <v>0</v>
      </c>
      <c r="H212" s="563">
        <v>0</v>
      </c>
      <c r="I212" s="563">
        <v>0</v>
      </c>
      <c r="J212" s="563">
        <v>0</v>
      </c>
      <c r="K212" s="564">
        <v>0</v>
      </c>
      <c r="L212" s="563">
        <v>0</v>
      </c>
      <c r="M212" s="563">
        <v>0</v>
      </c>
      <c r="N212" s="563">
        <v>0</v>
      </c>
      <c r="O212" s="565">
        <v>0</v>
      </c>
      <c r="P212" s="564">
        <v>0</v>
      </c>
      <c r="Q212" s="566">
        <f>+monthly_drivers_0!Q212</f>
        <v>2.5</v>
      </c>
    </row>
    <row r="213" spans="1:17" x14ac:dyDescent="0.25">
      <c r="A213" s="567">
        <f t="shared" si="6"/>
        <v>50829</v>
      </c>
      <c r="B213" s="567" t="str">
        <f t="shared" si="7"/>
        <v>JV</v>
      </c>
      <c r="C213" s="568">
        <v>0</v>
      </c>
      <c r="D213" s="569">
        <v>0</v>
      </c>
      <c r="E213" s="569">
        <v>0</v>
      </c>
      <c r="F213" s="569">
        <v>0</v>
      </c>
      <c r="G213" s="569">
        <v>0</v>
      </c>
      <c r="H213" s="569">
        <v>0</v>
      </c>
      <c r="I213" s="569">
        <v>0</v>
      </c>
      <c r="J213" s="569">
        <v>0</v>
      </c>
      <c r="K213" s="570">
        <v>0</v>
      </c>
      <c r="L213" s="571">
        <v>0</v>
      </c>
      <c r="M213" s="571">
        <v>0</v>
      </c>
      <c r="N213" s="571">
        <v>0</v>
      </c>
      <c r="O213" s="572">
        <v>0</v>
      </c>
      <c r="P213" s="573">
        <v>0</v>
      </c>
      <c r="Q213" s="574">
        <f>+monthly_drivers_0!Q213</f>
        <v>2.5</v>
      </c>
    </row>
    <row r="214" spans="1:17" x14ac:dyDescent="0.25">
      <c r="A214" s="575">
        <f t="shared" si="6"/>
        <v>50860</v>
      </c>
      <c r="B214" s="575" t="str">
        <f t="shared" si="7"/>
        <v>JV</v>
      </c>
      <c r="C214" s="562">
        <v>0</v>
      </c>
      <c r="D214" s="563">
        <v>0</v>
      </c>
      <c r="E214" s="563">
        <v>0</v>
      </c>
      <c r="F214" s="563">
        <v>0</v>
      </c>
      <c r="G214" s="563">
        <v>0</v>
      </c>
      <c r="H214" s="563">
        <v>0</v>
      </c>
      <c r="I214" s="563">
        <v>0</v>
      </c>
      <c r="J214" s="563">
        <v>0</v>
      </c>
      <c r="K214" s="564">
        <v>0</v>
      </c>
      <c r="L214" s="563">
        <v>0</v>
      </c>
      <c r="M214" s="563">
        <v>0</v>
      </c>
      <c r="N214" s="563">
        <v>0</v>
      </c>
      <c r="O214" s="565">
        <v>0</v>
      </c>
      <c r="P214" s="564">
        <v>0</v>
      </c>
      <c r="Q214" s="566">
        <f>+monthly_drivers_0!Q214</f>
        <v>2.5</v>
      </c>
    </row>
    <row r="215" spans="1:17" x14ac:dyDescent="0.25">
      <c r="A215" s="567">
        <f t="shared" si="6"/>
        <v>50890</v>
      </c>
      <c r="B215" s="567" t="str">
        <f t="shared" si="7"/>
        <v>JV</v>
      </c>
      <c r="C215" s="568">
        <v>0</v>
      </c>
      <c r="D215" s="569">
        <v>0</v>
      </c>
      <c r="E215" s="569">
        <v>0</v>
      </c>
      <c r="F215" s="569">
        <v>0</v>
      </c>
      <c r="G215" s="569">
        <v>0</v>
      </c>
      <c r="H215" s="569">
        <v>0</v>
      </c>
      <c r="I215" s="569">
        <v>0</v>
      </c>
      <c r="J215" s="569">
        <v>0</v>
      </c>
      <c r="K215" s="570">
        <v>0</v>
      </c>
      <c r="L215" s="571">
        <v>0</v>
      </c>
      <c r="M215" s="571">
        <v>0</v>
      </c>
      <c r="N215" s="571">
        <v>0</v>
      </c>
      <c r="O215" s="572">
        <v>0</v>
      </c>
      <c r="P215" s="573">
        <v>0</v>
      </c>
      <c r="Q215" s="574">
        <f>+monthly_drivers_0!Q215</f>
        <v>2.5</v>
      </c>
    </row>
    <row r="216" spans="1:17" x14ac:dyDescent="0.25">
      <c r="A216" s="575">
        <f t="shared" si="6"/>
        <v>50921</v>
      </c>
      <c r="B216" s="575" t="str">
        <f t="shared" si="7"/>
        <v>JV</v>
      </c>
      <c r="C216" s="562">
        <v>0</v>
      </c>
      <c r="D216" s="563">
        <v>0</v>
      </c>
      <c r="E216" s="563">
        <v>0</v>
      </c>
      <c r="F216" s="563">
        <v>0</v>
      </c>
      <c r="G216" s="563">
        <v>0</v>
      </c>
      <c r="H216" s="563">
        <v>0</v>
      </c>
      <c r="I216" s="563">
        <v>0</v>
      </c>
      <c r="J216" s="563">
        <v>0</v>
      </c>
      <c r="K216" s="564">
        <v>0</v>
      </c>
      <c r="L216" s="563">
        <v>0</v>
      </c>
      <c r="M216" s="563">
        <v>0</v>
      </c>
      <c r="N216" s="563">
        <v>0</v>
      </c>
      <c r="O216" s="565">
        <v>0</v>
      </c>
      <c r="P216" s="564">
        <v>0</v>
      </c>
      <c r="Q216" s="566">
        <f>+monthly_drivers_0!Q216</f>
        <v>2.5</v>
      </c>
    </row>
    <row r="217" spans="1:17" x14ac:dyDescent="0.25">
      <c r="A217" s="567">
        <f t="shared" si="6"/>
        <v>50951</v>
      </c>
      <c r="B217" s="567" t="str">
        <f t="shared" si="7"/>
        <v>JV</v>
      </c>
      <c r="C217" s="568">
        <v>0</v>
      </c>
      <c r="D217" s="569">
        <v>0</v>
      </c>
      <c r="E217" s="569">
        <v>0</v>
      </c>
      <c r="F217" s="569">
        <v>0</v>
      </c>
      <c r="G217" s="569">
        <v>0</v>
      </c>
      <c r="H217" s="569">
        <v>0</v>
      </c>
      <c r="I217" s="569">
        <v>0</v>
      </c>
      <c r="J217" s="569">
        <v>0</v>
      </c>
      <c r="K217" s="570">
        <v>0</v>
      </c>
      <c r="L217" s="571">
        <v>0</v>
      </c>
      <c r="M217" s="571">
        <v>0</v>
      </c>
      <c r="N217" s="571">
        <v>0</v>
      </c>
      <c r="O217" s="572">
        <v>0</v>
      </c>
      <c r="P217" s="573">
        <v>0</v>
      </c>
      <c r="Q217" s="574">
        <f>+monthly_drivers_0!Q217</f>
        <v>2.5</v>
      </c>
    </row>
    <row r="218" spans="1:17" x14ac:dyDescent="0.25">
      <c r="A218" s="575">
        <f t="shared" si="6"/>
        <v>50982</v>
      </c>
      <c r="B218" s="575" t="str">
        <f t="shared" si="7"/>
        <v>JV</v>
      </c>
      <c r="C218" s="562">
        <v>0</v>
      </c>
      <c r="D218" s="563">
        <v>0</v>
      </c>
      <c r="E218" s="563">
        <v>0</v>
      </c>
      <c r="F218" s="563">
        <v>0</v>
      </c>
      <c r="G218" s="563">
        <v>0</v>
      </c>
      <c r="H218" s="563">
        <v>0</v>
      </c>
      <c r="I218" s="563">
        <v>0</v>
      </c>
      <c r="J218" s="563">
        <v>0</v>
      </c>
      <c r="K218" s="564">
        <v>0</v>
      </c>
      <c r="L218" s="563">
        <v>0</v>
      </c>
      <c r="M218" s="563">
        <v>0</v>
      </c>
      <c r="N218" s="563">
        <v>0</v>
      </c>
      <c r="O218" s="565">
        <v>0</v>
      </c>
      <c r="P218" s="564">
        <v>0</v>
      </c>
      <c r="Q218" s="566">
        <f>+monthly_drivers_0!Q218</f>
        <v>2.5</v>
      </c>
    </row>
    <row r="219" spans="1:17" x14ac:dyDescent="0.25">
      <c r="A219" s="567">
        <f t="shared" si="6"/>
        <v>51013</v>
      </c>
      <c r="B219" s="567" t="str">
        <f t="shared" si="7"/>
        <v>JV</v>
      </c>
      <c r="C219" s="568">
        <v>0</v>
      </c>
      <c r="D219" s="569">
        <v>0</v>
      </c>
      <c r="E219" s="569">
        <v>0</v>
      </c>
      <c r="F219" s="569">
        <v>0</v>
      </c>
      <c r="G219" s="569">
        <v>0</v>
      </c>
      <c r="H219" s="569">
        <v>0</v>
      </c>
      <c r="I219" s="569">
        <v>0</v>
      </c>
      <c r="J219" s="569">
        <v>0</v>
      </c>
      <c r="K219" s="570">
        <v>0</v>
      </c>
      <c r="L219" s="571">
        <v>0</v>
      </c>
      <c r="M219" s="571">
        <v>0</v>
      </c>
      <c r="N219" s="571">
        <v>0</v>
      </c>
      <c r="O219" s="572">
        <v>0</v>
      </c>
      <c r="P219" s="573">
        <v>0</v>
      </c>
      <c r="Q219" s="574">
        <f>+monthly_drivers_0!Q219</f>
        <v>2.5</v>
      </c>
    </row>
    <row r="220" spans="1:17" x14ac:dyDescent="0.25">
      <c r="A220" s="575">
        <f t="shared" si="6"/>
        <v>51043</v>
      </c>
      <c r="B220" s="575" t="str">
        <f t="shared" si="7"/>
        <v>JV</v>
      </c>
      <c r="C220" s="562">
        <v>0</v>
      </c>
      <c r="D220" s="563">
        <v>0</v>
      </c>
      <c r="E220" s="563">
        <v>0</v>
      </c>
      <c r="F220" s="563">
        <v>0</v>
      </c>
      <c r="G220" s="563">
        <v>0</v>
      </c>
      <c r="H220" s="563">
        <v>0</v>
      </c>
      <c r="I220" s="563">
        <v>0</v>
      </c>
      <c r="J220" s="563">
        <v>0</v>
      </c>
      <c r="K220" s="564">
        <v>0</v>
      </c>
      <c r="L220" s="563">
        <v>0</v>
      </c>
      <c r="M220" s="563">
        <v>0</v>
      </c>
      <c r="N220" s="563">
        <v>0</v>
      </c>
      <c r="O220" s="565">
        <v>0</v>
      </c>
      <c r="P220" s="564">
        <v>0</v>
      </c>
      <c r="Q220" s="566">
        <f>+monthly_drivers_0!Q220</f>
        <v>2.5</v>
      </c>
    </row>
    <row r="221" spans="1:17" x14ac:dyDescent="0.25">
      <c r="A221" s="567">
        <f t="shared" si="6"/>
        <v>51074</v>
      </c>
      <c r="B221" s="567" t="str">
        <f t="shared" si="7"/>
        <v>JV</v>
      </c>
      <c r="C221" s="568">
        <v>0</v>
      </c>
      <c r="D221" s="569">
        <v>0</v>
      </c>
      <c r="E221" s="569">
        <v>0</v>
      </c>
      <c r="F221" s="569">
        <v>0</v>
      </c>
      <c r="G221" s="569">
        <v>0</v>
      </c>
      <c r="H221" s="569">
        <v>0</v>
      </c>
      <c r="I221" s="569">
        <v>0</v>
      </c>
      <c r="J221" s="569">
        <v>0</v>
      </c>
      <c r="K221" s="570">
        <v>0</v>
      </c>
      <c r="L221" s="571">
        <v>0</v>
      </c>
      <c r="M221" s="571">
        <v>0</v>
      </c>
      <c r="N221" s="571">
        <v>0</v>
      </c>
      <c r="O221" s="572">
        <v>0</v>
      </c>
      <c r="P221" s="573">
        <v>0</v>
      </c>
      <c r="Q221" s="574">
        <f>+monthly_drivers_0!Q221</f>
        <v>2.5</v>
      </c>
    </row>
    <row r="222" spans="1:17" x14ac:dyDescent="0.25">
      <c r="A222" s="575">
        <f t="shared" si="6"/>
        <v>51104</v>
      </c>
      <c r="B222" s="575" t="str">
        <f t="shared" si="7"/>
        <v>JV</v>
      </c>
      <c r="C222" s="562">
        <v>0</v>
      </c>
      <c r="D222" s="563">
        <v>0</v>
      </c>
      <c r="E222" s="563">
        <v>0</v>
      </c>
      <c r="F222" s="563">
        <v>0</v>
      </c>
      <c r="G222" s="563">
        <v>0</v>
      </c>
      <c r="H222" s="563">
        <v>0</v>
      </c>
      <c r="I222" s="563">
        <v>0</v>
      </c>
      <c r="J222" s="563">
        <v>0</v>
      </c>
      <c r="K222" s="564">
        <v>0</v>
      </c>
      <c r="L222" s="563">
        <v>0</v>
      </c>
      <c r="M222" s="563">
        <v>0</v>
      </c>
      <c r="N222" s="563">
        <v>0</v>
      </c>
      <c r="O222" s="565">
        <v>0</v>
      </c>
      <c r="P222" s="564">
        <v>0</v>
      </c>
      <c r="Q222" s="566">
        <f>+monthly_drivers_0!Q222</f>
        <v>2.5</v>
      </c>
    </row>
    <row r="223" spans="1:17" x14ac:dyDescent="0.25">
      <c r="A223" s="567">
        <f t="shared" si="6"/>
        <v>51135</v>
      </c>
      <c r="B223" s="567" t="str">
        <f t="shared" si="7"/>
        <v>JV</v>
      </c>
      <c r="C223" s="568">
        <v>0</v>
      </c>
      <c r="D223" s="569">
        <v>0</v>
      </c>
      <c r="E223" s="569">
        <v>0</v>
      </c>
      <c r="F223" s="569">
        <v>0</v>
      </c>
      <c r="G223" s="569">
        <v>0</v>
      </c>
      <c r="H223" s="569">
        <v>0</v>
      </c>
      <c r="I223" s="569">
        <v>0</v>
      </c>
      <c r="J223" s="569">
        <v>0</v>
      </c>
      <c r="K223" s="570">
        <v>0</v>
      </c>
      <c r="L223" s="571">
        <v>0</v>
      </c>
      <c r="M223" s="571">
        <v>0</v>
      </c>
      <c r="N223" s="571">
        <v>0</v>
      </c>
      <c r="O223" s="572">
        <v>0</v>
      </c>
      <c r="P223" s="573">
        <v>0</v>
      </c>
      <c r="Q223" s="574">
        <f>+monthly_drivers_0!Q223</f>
        <v>2.5</v>
      </c>
    </row>
    <row r="224" spans="1:17" x14ac:dyDescent="0.25">
      <c r="A224" s="575">
        <f t="shared" si="6"/>
        <v>51166</v>
      </c>
      <c r="B224" s="575" t="str">
        <f t="shared" si="7"/>
        <v>JV</v>
      </c>
      <c r="C224" s="562">
        <v>0</v>
      </c>
      <c r="D224" s="563">
        <v>0</v>
      </c>
      <c r="E224" s="563">
        <v>0</v>
      </c>
      <c r="F224" s="563">
        <v>0</v>
      </c>
      <c r="G224" s="563">
        <v>0</v>
      </c>
      <c r="H224" s="563">
        <v>0</v>
      </c>
      <c r="I224" s="563">
        <v>0</v>
      </c>
      <c r="J224" s="563">
        <v>0</v>
      </c>
      <c r="K224" s="564">
        <v>0</v>
      </c>
      <c r="L224" s="563">
        <v>0</v>
      </c>
      <c r="M224" s="563">
        <v>0</v>
      </c>
      <c r="N224" s="563">
        <v>0</v>
      </c>
      <c r="O224" s="565">
        <v>0</v>
      </c>
      <c r="P224" s="564">
        <v>0</v>
      </c>
      <c r="Q224" s="566">
        <f>+monthly_drivers_0!Q224</f>
        <v>2.5</v>
      </c>
    </row>
    <row r="225" spans="1:17" x14ac:dyDescent="0.25">
      <c r="A225" s="567">
        <f t="shared" si="6"/>
        <v>51195</v>
      </c>
      <c r="B225" s="567" t="str">
        <f t="shared" si="7"/>
        <v>JV</v>
      </c>
      <c r="C225" s="568">
        <v>0</v>
      </c>
      <c r="D225" s="569">
        <v>0</v>
      </c>
      <c r="E225" s="569">
        <v>0</v>
      </c>
      <c r="F225" s="569">
        <v>0</v>
      </c>
      <c r="G225" s="569">
        <v>0</v>
      </c>
      <c r="H225" s="569">
        <v>0</v>
      </c>
      <c r="I225" s="569">
        <v>0</v>
      </c>
      <c r="J225" s="569">
        <v>0</v>
      </c>
      <c r="K225" s="570">
        <v>0</v>
      </c>
      <c r="L225" s="571">
        <v>0</v>
      </c>
      <c r="M225" s="571">
        <v>0</v>
      </c>
      <c r="N225" s="571">
        <v>0</v>
      </c>
      <c r="O225" s="572">
        <v>0</v>
      </c>
      <c r="P225" s="573">
        <v>0</v>
      </c>
      <c r="Q225" s="574">
        <f>+monthly_drivers_0!Q225</f>
        <v>2.5</v>
      </c>
    </row>
    <row r="226" spans="1:17" x14ac:dyDescent="0.25">
      <c r="A226" s="575">
        <f t="shared" si="6"/>
        <v>51226</v>
      </c>
      <c r="B226" s="575" t="str">
        <f t="shared" si="7"/>
        <v>JV</v>
      </c>
      <c r="C226" s="562">
        <v>0</v>
      </c>
      <c r="D226" s="563">
        <v>0</v>
      </c>
      <c r="E226" s="563">
        <v>0</v>
      </c>
      <c r="F226" s="563">
        <v>0</v>
      </c>
      <c r="G226" s="563">
        <v>0</v>
      </c>
      <c r="H226" s="563">
        <v>0</v>
      </c>
      <c r="I226" s="563">
        <v>0</v>
      </c>
      <c r="J226" s="563">
        <v>0</v>
      </c>
      <c r="K226" s="564">
        <v>0</v>
      </c>
      <c r="L226" s="563">
        <v>0</v>
      </c>
      <c r="M226" s="563">
        <v>0</v>
      </c>
      <c r="N226" s="563">
        <v>0</v>
      </c>
      <c r="O226" s="565">
        <v>0</v>
      </c>
      <c r="P226" s="564">
        <v>0</v>
      </c>
      <c r="Q226" s="566">
        <f>+monthly_drivers_0!Q226</f>
        <v>2.5</v>
      </c>
    </row>
    <row r="227" spans="1:17" x14ac:dyDescent="0.25">
      <c r="A227" s="567">
        <f t="shared" si="6"/>
        <v>51256</v>
      </c>
      <c r="B227" s="567" t="str">
        <f t="shared" si="7"/>
        <v>JV</v>
      </c>
      <c r="C227" s="568">
        <v>0</v>
      </c>
      <c r="D227" s="569">
        <v>0</v>
      </c>
      <c r="E227" s="569">
        <v>0</v>
      </c>
      <c r="F227" s="569">
        <v>0</v>
      </c>
      <c r="G227" s="569">
        <v>0</v>
      </c>
      <c r="H227" s="569">
        <v>0</v>
      </c>
      <c r="I227" s="569">
        <v>0</v>
      </c>
      <c r="J227" s="569">
        <v>0</v>
      </c>
      <c r="K227" s="570">
        <v>0</v>
      </c>
      <c r="L227" s="571">
        <v>0</v>
      </c>
      <c r="M227" s="571">
        <v>0</v>
      </c>
      <c r="N227" s="571">
        <v>0</v>
      </c>
      <c r="O227" s="572">
        <v>0</v>
      </c>
      <c r="P227" s="573">
        <v>0</v>
      </c>
      <c r="Q227" s="574">
        <f>+monthly_drivers_0!Q227</f>
        <v>2.5</v>
      </c>
    </row>
    <row r="228" spans="1:17" x14ac:dyDescent="0.25">
      <c r="A228" s="575">
        <f t="shared" si="6"/>
        <v>51287</v>
      </c>
      <c r="B228" s="575" t="str">
        <f t="shared" si="7"/>
        <v>JV</v>
      </c>
      <c r="C228" s="562">
        <v>0</v>
      </c>
      <c r="D228" s="563">
        <v>0</v>
      </c>
      <c r="E228" s="563">
        <v>0</v>
      </c>
      <c r="F228" s="563">
        <v>0</v>
      </c>
      <c r="G228" s="563">
        <v>0</v>
      </c>
      <c r="H228" s="563">
        <v>0</v>
      </c>
      <c r="I228" s="563">
        <v>0</v>
      </c>
      <c r="J228" s="563">
        <v>0</v>
      </c>
      <c r="K228" s="564">
        <v>0</v>
      </c>
      <c r="L228" s="563">
        <v>0</v>
      </c>
      <c r="M228" s="563">
        <v>0</v>
      </c>
      <c r="N228" s="563">
        <v>0</v>
      </c>
      <c r="O228" s="565">
        <v>0</v>
      </c>
      <c r="P228" s="564">
        <v>0</v>
      </c>
      <c r="Q228" s="566">
        <f>+monthly_drivers_0!Q228</f>
        <v>2.5</v>
      </c>
    </row>
    <row r="229" spans="1:17" x14ac:dyDescent="0.25">
      <c r="A229" s="567">
        <f t="shared" si="6"/>
        <v>51317</v>
      </c>
      <c r="B229" s="567" t="str">
        <f t="shared" si="7"/>
        <v>JV</v>
      </c>
      <c r="C229" s="568">
        <v>0</v>
      </c>
      <c r="D229" s="569">
        <v>0</v>
      </c>
      <c r="E229" s="569">
        <v>0</v>
      </c>
      <c r="F229" s="569">
        <v>0</v>
      </c>
      <c r="G229" s="569">
        <v>0</v>
      </c>
      <c r="H229" s="569">
        <v>0</v>
      </c>
      <c r="I229" s="569">
        <v>0</v>
      </c>
      <c r="J229" s="569">
        <v>0</v>
      </c>
      <c r="K229" s="570">
        <v>0</v>
      </c>
      <c r="L229" s="571">
        <v>0</v>
      </c>
      <c r="M229" s="571">
        <v>0</v>
      </c>
      <c r="N229" s="571">
        <v>0</v>
      </c>
      <c r="O229" s="572">
        <v>0</v>
      </c>
      <c r="P229" s="573">
        <v>0</v>
      </c>
      <c r="Q229" s="574">
        <f>+monthly_drivers_0!Q229</f>
        <v>2.5</v>
      </c>
    </row>
    <row r="230" spans="1:17" x14ac:dyDescent="0.25">
      <c r="A230" s="575">
        <f t="shared" si="6"/>
        <v>51348</v>
      </c>
      <c r="B230" s="575" t="str">
        <f t="shared" si="7"/>
        <v>JV</v>
      </c>
      <c r="C230" s="562">
        <v>0</v>
      </c>
      <c r="D230" s="563">
        <v>0</v>
      </c>
      <c r="E230" s="563">
        <v>0</v>
      </c>
      <c r="F230" s="563">
        <v>0</v>
      </c>
      <c r="G230" s="563">
        <v>0</v>
      </c>
      <c r="H230" s="563">
        <v>0</v>
      </c>
      <c r="I230" s="563">
        <v>0</v>
      </c>
      <c r="J230" s="563">
        <v>0</v>
      </c>
      <c r="K230" s="564">
        <v>0</v>
      </c>
      <c r="L230" s="563">
        <v>0</v>
      </c>
      <c r="M230" s="563">
        <v>0</v>
      </c>
      <c r="N230" s="563">
        <v>0</v>
      </c>
      <c r="O230" s="565">
        <v>0</v>
      </c>
      <c r="P230" s="564">
        <v>0</v>
      </c>
      <c r="Q230" s="566">
        <f>+monthly_drivers_0!Q230</f>
        <v>2.5</v>
      </c>
    </row>
    <row r="231" spans="1:17" x14ac:dyDescent="0.25">
      <c r="A231" s="567">
        <f t="shared" si="6"/>
        <v>51379</v>
      </c>
      <c r="B231" s="567" t="str">
        <f t="shared" si="7"/>
        <v>JV</v>
      </c>
      <c r="C231" s="568">
        <v>0</v>
      </c>
      <c r="D231" s="569">
        <v>0</v>
      </c>
      <c r="E231" s="569">
        <v>0</v>
      </c>
      <c r="F231" s="569">
        <v>0</v>
      </c>
      <c r="G231" s="569">
        <v>0</v>
      </c>
      <c r="H231" s="569">
        <v>0</v>
      </c>
      <c r="I231" s="569">
        <v>0</v>
      </c>
      <c r="J231" s="569">
        <v>0</v>
      </c>
      <c r="K231" s="570">
        <v>0</v>
      </c>
      <c r="L231" s="571">
        <v>0</v>
      </c>
      <c r="M231" s="571">
        <v>0</v>
      </c>
      <c r="N231" s="571">
        <v>0</v>
      </c>
      <c r="O231" s="572">
        <v>0</v>
      </c>
      <c r="P231" s="573">
        <v>0</v>
      </c>
      <c r="Q231" s="574">
        <f>+monthly_drivers_0!Q231</f>
        <v>2.5</v>
      </c>
    </row>
    <row r="232" spans="1:17" x14ac:dyDescent="0.25">
      <c r="A232" s="575">
        <f t="shared" si="6"/>
        <v>51409</v>
      </c>
      <c r="B232" s="575" t="str">
        <f t="shared" si="7"/>
        <v>JV</v>
      </c>
      <c r="C232" s="562">
        <v>0</v>
      </c>
      <c r="D232" s="563">
        <v>0</v>
      </c>
      <c r="E232" s="563">
        <v>0</v>
      </c>
      <c r="F232" s="563">
        <v>0</v>
      </c>
      <c r="G232" s="563">
        <v>0</v>
      </c>
      <c r="H232" s="563">
        <v>0</v>
      </c>
      <c r="I232" s="563">
        <v>0</v>
      </c>
      <c r="J232" s="563">
        <v>0</v>
      </c>
      <c r="K232" s="564">
        <v>0</v>
      </c>
      <c r="L232" s="563">
        <v>0</v>
      </c>
      <c r="M232" s="563">
        <v>0</v>
      </c>
      <c r="N232" s="563">
        <v>0</v>
      </c>
      <c r="O232" s="565">
        <v>0</v>
      </c>
      <c r="P232" s="564">
        <v>0</v>
      </c>
      <c r="Q232" s="566">
        <f>+monthly_drivers_0!Q232</f>
        <v>2.5</v>
      </c>
    </row>
    <row r="233" spans="1:17" x14ac:dyDescent="0.25">
      <c r="A233" s="567">
        <f t="shared" si="6"/>
        <v>51440</v>
      </c>
      <c r="B233" s="567" t="str">
        <f t="shared" si="7"/>
        <v>JV</v>
      </c>
      <c r="C233" s="568">
        <v>0</v>
      </c>
      <c r="D233" s="569">
        <v>0</v>
      </c>
      <c r="E233" s="569">
        <v>0</v>
      </c>
      <c r="F233" s="569">
        <v>0</v>
      </c>
      <c r="G233" s="569">
        <v>0</v>
      </c>
      <c r="H233" s="569">
        <v>0</v>
      </c>
      <c r="I233" s="569">
        <v>0</v>
      </c>
      <c r="J233" s="569">
        <v>0</v>
      </c>
      <c r="K233" s="570">
        <v>0</v>
      </c>
      <c r="L233" s="571">
        <v>0</v>
      </c>
      <c r="M233" s="571">
        <v>0</v>
      </c>
      <c r="N233" s="571">
        <v>0</v>
      </c>
      <c r="O233" s="572">
        <v>0</v>
      </c>
      <c r="P233" s="573">
        <v>0</v>
      </c>
      <c r="Q233" s="574">
        <f>+monthly_drivers_0!Q233</f>
        <v>2.5</v>
      </c>
    </row>
    <row r="234" spans="1:17" x14ac:dyDescent="0.25">
      <c r="A234" s="575">
        <f t="shared" si="6"/>
        <v>51470</v>
      </c>
      <c r="B234" s="575" t="str">
        <f t="shared" si="7"/>
        <v>JV</v>
      </c>
      <c r="C234" s="562">
        <v>0</v>
      </c>
      <c r="D234" s="563">
        <v>0</v>
      </c>
      <c r="E234" s="563">
        <v>0</v>
      </c>
      <c r="F234" s="563">
        <v>0</v>
      </c>
      <c r="G234" s="563">
        <v>0</v>
      </c>
      <c r="H234" s="563">
        <v>0</v>
      </c>
      <c r="I234" s="563">
        <v>0</v>
      </c>
      <c r="J234" s="563">
        <v>0</v>
      </c>
      <c r="K234" s="564">
        <v>0</v>
      </c>
      <c r="L234" s="563">
        <v>0</v>
      </c>
      <c r="M234" s="563">
        <v>0</v>
      </c>
      <c r="N234" s="563">
        <v>0</v>
      </c>
      <c r="O234" s="565">
        <v>0</v>
      </c>
      <c r="P234" s="564">
        <v>0</v>
      </c>
      <c r="Q234" s="566">
        <f>+monthly_drivers_0!Q234</f>
        <v>2.5</v>
      </c>
    </row>
    <row r="235" spans="1:17" x14ac:dyDescent="0.25">
      <c r="A235" s="567">
        <f t="shared" si="6"/>
        <v>51501</v>
      </c>
      <c r="B235" s="567" t="str">
        <f t="shared" si="7"/>
        <v>JV</v>
      </c>
      <c r="C235" s="568">
        <v>0</v>
      </c>
      <c r="D235" s="569">
        <v>0</v>
      </c>
      <c r="E235" s="569">
        <v>0</v>
      </c>
      <c r="F235" s="569">
        <v>0</v>
      </c>
      <c r="G235" s="569">
        <v>0</v>
      </c>
      <c r="H235" s="569">
        <v>0</v>
      </c>
      <c r="I235" s="569">
        <v>0</v>
      </c>
      <c r="J235" s="569">
        <v>0</v>
      </c>
      <c r="K235" s="570">
        <v>0</v>
      </c>
      <c r="L235" s="571">
        <v>0</v>
      </c>
      <c r="M235" s="571">
        <v>0</v>
      </c>
      <c r="N235" s="571">
        <v>0</v>
      </c>
      <c r="O235" s="572">
        <v>0</v>
      </c>
      <c r="P235" s="573">
        <v>0</v>
      </c>
      <c r="Q235" s="574">
        <f>+monthly_drivers_0!Q235</f>
        <v>2.5</v>
      </c>
    </row>
    <row r="236" spans="1:17" x14ac:dyDescent="0.25">
      <c r="A236" s="575">
        <f t="shared" si="6"/>
        <v>51532</v>
      </c>
      <c r="B236" s="575" t="str">
        <f t="shared" si="7"/>
        <v>JV</v>
      </c>
      <c r="C236" s="562">
        <v>0</v>
      </c>
      <c r="D236" s="563">
        <v>0</v>
      </c>
      <c r="E236" s="563">
        <v>0</v>
      </c>
      <c r="F236" s="563">
        <v>0</v>
      </c>
      <c r="G236" s="563">
        <v>0</v>
      </c>
      <c r="H236" s="563">
        <v>0</v>
      </c>
      <c r="I236" s="563">
        <v>0</v>
      </c>
      <c r="J236" s="563">
        <v>0</v>
      </c>
      <c r="K236" s="564">
        <v>0</v>
      </c>
      <c r="L236" s="563">
        <v>0</v>
      </c>
      <c r="M236" s="563">
        <v>0</v>
      </c>
      <c r="N236" s="563">
        <v>0</v>
      </c>
      <c r="O236" s="565">
        <v>0</v>
      </c>
      <c r="P236" s="564">
        <v>0</v>
      </c>
      <c r="Q236" s="566">
        <f>+monthly_drivers_0!Q236</f>
        <v>2.5</v>
      </c>
    </row>
    <row r="237" spans="1:17" x14ac:dyDescent="0.25">
      <c r="A237" s="567">
        <f t="shared" si="6"/>
        <v>51560</v>
      </c>
      <c r="B237" s="567" t="str">
        <f t="shared" si="7"/>
        <v>JV</v>
      </c>
      <c r="C237" s="568">
        <v>0</v>
      </c>
      <c r="D237" s="569">
        <v>0</v>
      </c>
      <c r="E237" s="569">
        <v>0</v>
      </c>
      <c r="F237" s="569">
        <v>0</v>
      </c>
      <c r="G237" s="569">
        <v>0</v>
      </c>
      <c r="H237" s="569">
        <v>0</v>
      </c>
      <c r="I237" s="569">
        <v>0</v>
      </c>
      <c r="J237" s="569">
        <v>0</v>
      </c>
      <c r="K237" s="570">
        <v>0</v>
      </c>
      <c r="L237" s="571">
        <v>0</v>
      </c>
      <c r="M237" s="571">
        <v>0</v>
      </c>
      <c r="N237" s="571">
        <v>0</v>
      </c>
      <c r="O237" s="572">
        <v>0</v>
      </c>
      <c r="P237" s="573">
        <v>0</v>
      </c>
      <c r="Q237" s="574">
        <f>+monthly_drivers_0!Q237</f>
        <v>2.5</v>
      </c>
    </row>
    <row r="238" spans="1:17" x14ac:dyDescent="0.25">
      <c r="A238" s="575">
        <f t="shared" si="6"/>
        <v>51591</v>
      </c>
      <c r="B238" s="575" t="str">
        <f t="shared" si="7"/>
        <v>JV</v>
      </c>
      <c r="C238" s="562">
        <v>0</v>
      </c>
      <c r="D238" s="563">
        <v>0</v>
      </c>
      <c r="E238" s="563">
        <v>0</v>
      </c>
      <c r="F238" s="563">
        <v>0</v>
      </c>
      <c r="G238" s="563">
        <v>0</v>
      </c>
      <c r="H238" s="563">
        <v>0</v>
      </c>
      <c r="I238" s="563">
        <v>0</v>
      </c>
      <c r="J238" s="563">
        <v>0</v>
      </c>
      <c r="K238" s="564">
        <v>0</v>
      </c>
      <c r="L238" s="563">
        <v>0</v>
      </c>
      <c r="M238" s="563">
        <v>0</v>
      </c>
      <c r="N238" s="563">
        <v>0</v>
      </c>
      <c r="O238" s="565">
        <v>0</v>
      </c>
      <c r="P238" s="564">
        <v>0</v>
      </c>
      <c r="Q238" s="566">
        <f>+monthly_drivers_0!Q238</f>
        <v>2.5</v>
      </c>
    </row>
    <row r="239" spans="1:17" x14ac:dyDescent="0.25">
      <c r="A239" s="567">
        <f t="shared" si="6"/>
        <v>51621</v>
      </c>
      <c r="B239" s="567" t="str">
        <f t="shared" si="7"/>
        <v>JV</v>
      </c>
      <c r="C239" s="568">
        <v>0</v>
      </c>
      <c r="D239" s="569">
        <v>0</v>
      </c>
      <c r="E239" s="569">
        <v>0</v>
      </c>
      <c r="F239" s="569">
        <v>0</v>
      </c>
      <c r="G239" s="569">
        <v>0</v>
      </c>
      <c r="H239" s="569">
        <v>0</v>
      </c>
      <c r="I239" s="569">
        <v>0</v>
      </c>
      <c r="J239" s="569">
        <v>0</v>
      </c>
      <c r="K239" s="570">
        <v>0</v>
      </c>
      <c r="L239" s="571">
        <v>0</v>
      </c>
      <c r="M239" s="571">
        <v>0</v>
      </c>
      <c r="N239" s="571">
        <v>0</v>
      </c>
      <c r="O239" s="572">
        <v>0</v>
      </c>
      <c r="P239" s="573">
        <v>0</v>
      </c>
      <c r="Q239" s="574">
        <f>+monthly_drivers_0!Q239</f>
        <v>2.5</v>
      </c>
    </row>
    <row r="240" spans="1:17" x14ac:dyDescent="0.25">
      <c r="A240" s="575">
        <f t="shared" si="6"/>
        <v>51652</v>
      </c>
      <c r="B240" s="575" t="str">
        <f t="shared" si="7"/>
        <v>JV</v>
      </c>
      <c r="C240" s="562">
        <v>0</v>
      </c>
      <c r="D240" s="563">
        <v>0</v>
      </c>
      <c r="E240" s="563">
        <v>0</v>
      </c>
      <c r="F240" s="563">
        <v>0</v>
      </c>
      <c r="G240" s="563">
        <v>0</v>
      </c>
      <c r="H240" s="563">
        <v>0</v>
      </c>
      <c r="I240" s="563">
        <v>0</v>
      </c>
      <c r="J240" s="563">
        <v>0</v>
      </c>
      <c r="K240" s="564">
        <v>0</v>
      </c>
      <c r="L240" s="563">
        <v>0</v>
      </c>
      <c r="M240" s="563">
        <v>0</v>
      </c>
      <c r="N240" s="563">
        <v>0</v>
      </c>
      <c r="O240" s="565">
        <v>0</v>
      </c>
      <c r="P240" s="564">
        <v>0</v>
      </c>
      <c r="Q240" s="566">
        <f>+monthly_drivers_0!Q240</f>
        <v>2.5</v>
      </c>
    </row>
    <row r="241" spans="1:17" x14ac:dyDescent="0.25">
      <c r="A241" s="567">
        <f t="shared" si="6"/>
        <v>51682</v>
      </c>
      <c r="B241" s="567" t="str">
        <f t="shared" si="7"/>
        <v>JV</v>
      </c>
      <c r="C241" s="568">
        <v>0</v>
      </c>
      <c r="D241" s="569">
        <v>0</v>
      </c>
      <c r="E241" s="569">
        <v>0</v>
      </c>
      <c r="F241" s="569">
        <v>0</v>
      </c>
      <c r="G241" s="569">
        <v>0</v>
      </c>
      <c r="H241" s="569">
        <v>0</v>
      </c>
      <c r="I241" s="569">
        <v>0</v>
      </c>
      <c r="J241" s="569">
        <v>0</v>
      </c>
      <c r="K241" s="570">
        <v>0</v>
      </c>
      <c r="L241" s="571">
        <v>0</v>
      </c>
      <c r="M241" s="571">
        <v>0</v>
      </c>
      <c r="N241" s="571">
        <v>0</v>
      </c>
      <c r="O241" s="572">
        <v>0</v>
      </c>
      <c r="P241" s="573">
        <v>0</v>
      </c>
      <c r="Q241" s="574">
        <f>+monthly_drivers_0!Q241</f>
        <v>2.5</v>
      </c>
    </row>
    <row r="242" spans="1:17" x14ac:dyDescent="0.25">
      <c r="A242" s="575">
        <f t="shared" si="6"/>
        <v>51713</v>
      </c>
      <c r="B242" s="575" t="str">
        <f t="shared" si="7"/>
        <v>JV</v>
      </c>
      <c r="C242" s="562">
        <v>0</v>
      </c>
      <c r="D242" s="563">
        <v>0</v>
      </c>
      <c r="E242" s="563">
        <v>0</v>
      </c>
      <c r="F242" s="563">
        <v>0</v>
      </c>
      <c r="G242" s="563">
        <v>0</v>
      </c>
      <c r="H242" s="563">
        <v>0</v>
      </c>
      <c r="I242" s="563">
        <v>0</v>
      </c>
      <c r="J242" s="563">
        <v>0</v>
      </c>
      <c r="K242" s="564">
        <v>0</v>
      </c>
      <c r="L242" s="563">
        <v>0</v>
      </c>
      <c r="M242" s="563">
        <v>0</v>
      </c>
      <c r="N242" s="563">
        <v>0</v>
      </c>
      <c r="O242" s="565">
        <v>0</v>
      </c>
      <c r="P242" s="564">
        <v>0</v>
      </c>
      <c r="Q242" s="566">
        <f>+monthly_drivers_0!Q242</f>
        <v>2.5</v>
      </c>
    </row>
    <row r="243" spans="1:17" x14ac:dyDescent="0.25">
      <c r="A243" s="567">
        <f t="shared" si="6"/>
        <v>51744</v>
      </c>
      <c r="B243" s="567" t="str">
        <f t="shared" si="7"/>
        <v>JV</v>
      </c>
      <c r="C243" s="568">
        <v>0</v>
      </c>
      <c r="D243" s="569">
        <v>0</v>
      </c>
      <c r="E243" s="569">
        <v>0</v>
      </c>
      <c r="F243" s="569">
        <v>0</v>
      </c>
      <c r="G243" s="569">
        <v>0</v>
      </c>
      <c r="H243" s="569">
        <v>0</v>
      </c>
      <c r="I243" s="569">
        <v>0</v>
      </c>
      <c r="J243" s="569">
        <v>0</v>
      </c>
      <c r="K243" s="570">
        <v>0</v>
      </c>
      <c r="L243" s="571">
        <v>0</v>
      </c>
      <c r="M243" s="571">
        <v>0</v>
      </c>
      <c r="N243" s="571">
        <v>0</v>
      </c>
      <c r="O243" s="572">
        <v>0</v>
      </c>
      <c r="P243" s="573">
        <v>0</v>
      </c>
      <c r="Q243" s="574">
        <f>+monthly_drivers_0!Q243</f>
        <v>2.5</v>
      </c>
    </row>
    <row r="244" spans="1:17" x14ac:dyDescent="0.25">
      <c r="A244" s="575">
        <f t="shared" si="6"/>
        <v>51774</v>
      </c>
      <c r="B244" s="575" t="str">
        <f t="shared" si="7"/>
        <v>JV</v>
      </c>
      <c r="C244" s="562">
        <v>0</v>
      </c>
      <c r="D244" s="563">
        <v>0</v>
      </c>
      <c r="E244" s="563">
        <v>0</v>
      </c>
      <c r="F244" s="563">
        <v>0</v>
      </c>
      <c r="G244" s="563">
        <v>0</v>
      </c>
      <c r="H244" s="563">
        <v>0</v>
      </c>
      <c r="I244" s="563">
        <v>0</v>
      </c>
      <c r="J244" s="563">
        <v>0</v>
      </c>
      <c r="K244" s="564">
        <v>0</v>
      </c>
      <c r="L244" s="563">
        <v>0</v>
      </c>
      <c r="M244" s="563">
        <v>0</v>
      </c>
      <c r="N244" s="563">
        <v>0</v>
      </c>
      <c r="O244" s="565">
        <v>0</v>
      </c>
      <c r="P244" s="564">
        <v>0</v>
      </c>
      <c r="Q244" s="566">
        <f>+monthly_drivers_0!Q244</f>
        <v>2.5</v>
      </c>
    </row>
    <row r="245" spans="1:17" x14ac:dyDescent="0.25">
      <c r="A245" s="567">
        <f t="shared" si="6"/>
        <v>51805</v>
      </c>
      <c r="B245" s="567" t="str">
        <f t="shared" si="7"/>
        <v>JV</v>
      </c>
      <c r="C245" s="568">
        <v>0</v>
      </c>
      <c r="D245" s="569">
        <v>0</v>
      </c>
      <c r="E245" s="569">
        <v>0</v>
      </c>
      <c r="F245" s="569">
        <v>0</v>
      </c>
      <c r="G245" s="569">
        <v>0</v>
      </c>
      <c r="H245" s="569">
        <v>0</v>
      </c>
      <c r="I245" s="569">
        <v>0</v>
      </c>
      <c r="J245" s="569">
        <v>0</v>
      </c>
      <c r="K245" s="570">
        <v>0</v>
      </c>
      <c r="L245" s="571">
        <v>0</v>
      </c>
      <c r="M245" s="571">
        <v>0</v>
      </c>
      <c r="N245" s="571">
        <v>0</v>
      </c>
      <c r="O245" s="572">
        <v>0</v>
      </c>
      <c r="P245" s="573">
        <v>0</v>
      </c>
      <c r="Q245" s="574">
        <f>+monthly_drivers_0!Q245</f>
        <v>2.5</v>
      </c>
    </row>
    <row r="246" spans="1:17" x14ac:dyDescent="0.25">
      <c r="A246" s="575">
        <f t="shared" si="6"/>
        <v>51835</v>
      </c>
      <c r="B246" s="575" t="str">
        <f t="shared" si="7"/>
        <v>JV</v>
      </c>
      <c r="C246" s="562">
        <v>0</v>
      </c>
      <c r="D246" s="563">
        <v>0</v>
      </c>
      <c r="E246" s="563">
        <v>0</v>
      </c>
      <c r="F246" s="563">
        <v>0</v>
      </c>
      <c r="G246" s="563">
        <v>0</v>
      </c>
      <c r="H246" s="563">
        <v>0</v>
      </c>
      <c r="I246" s="563">
        <v>0</v>
      </c>
      <c r="J246" s="563">
        <v>0</v>
      </c>
      <c r="K246" s="564">
        <v>0</v>
      </c>
      <c r="L246" s="563">
        <v>0</v>
      </c>
      <c r="M246" s="563">
        <v>0</v>
      </c>
      <c r="N246" s="563">
        <v>0</v>
      </c>
      <c r="O246" s="565">
        <v>0</v>
      </c>
      <c r="P246" s="564">
        <v>0</v>
      </c>
      <c r="Q246" s="566">
        <f>+monthly_drivers_0!Q246</f>
        <v>2.5</v>
      </c>
    </row>
    <row r="247" spans="1:17" x14ac:dyDescent="0.25">
      <c r="A247" s="567">
        <f t="shared" si="6"/>
        <v>51866</v>
      </c>
      <c r="B247" s="567" t="str">
        <f t="shared" si="7"/>
        <v>JV</v>
      </c>
      <c r="C247" s="568">
        <v>0</v>
      </c>
      <c r="D247" s="569">
        <v>0</v>
      </c>
      <c r="E247" s="569">
        <v>0</v>
      </c>
      <c r="F247" s="569">
        <v>0</v>
      </c>
      <c r="G247" s="569">
        <v>0</v>
      </c>
      <c r="H247" s="569">
        <v>0</v>
      </c>
      <c r="I247" s="569">
        <v>0</v>
      </c>
      <c r="J247" s="569">
        <v>0</v>
      </c>
      <c r="K247" s="570">
        <v>0</v>
      </c>
      <c r="L247" s="571">
        <v>0</v>
      </c>
      <c r="M247" s="571">
        <v>0</v>
      </c>
      <c r="N247" s="571">
        <v>0</v>
      </c>
      <c r="O247" s="572">
        <v>0</v>
      </c>
      <c r="P247" s="573">
        <v>0</v>
      </c>
      <c r="Q247" s="574">
        <f>+monthly_drivers_0!Q247</f>
        <v>2.5</v>
      </c>
    </row>
    <row r="248" spans="1:17" x14ac:dyDescent="0.25">
      <c r="A248" s="575">
        <f t="shared" si="6"/>
        <v>51897</v>
      </c>
      <c r="B248" s="575" t="str">
        <f t="shared" si="7"/>
        <v>JV</v>
      </c>
      <c r="C248" s="562">
        <v>0</v>
      </c>
      <c r="D248" s="563">
        <v>0</v>
      </c>
      <c r="E248" s="563">
        <v>0</v>
      </c>
      <c r="F248" s="563">
        <v>0</v>
      </c>
      <c r="G248" s="563">
        <v>0</v>
      </c>
      <c r="H248" s="563">
        <v>0</v>
      </c>
      <c r="I248" s="563">
        <v>0</v>
      </c>
      <c r="J248" s="563">
        <v>0</v>
      </c>
      <c r="K248" s="564">
        <v>0</v>
      </c>
      <c r="L248" s="563">
        <v>0</v>
      </c>
      <c r="M248" s="563">
        <v>0</v>
      </c>
      <c r="N248" s="563">
        <v>0</v>
      </c>
      <c r="O248" s="565">
        <v>0</v>
      </c>
      <c r="P248" s="564">
        <v>0</v>
      </c>
      <c r="Q248" s="566">
        <f>+monthly_drivers_0!Q248</f>
        <v>2.5</v>
      </c>
    </row>
    <row r="249" spans="1:17" x14ac:dyDescent="0.25">
      <c r="A249" s="567">
        <f t="shared" si="6"/>
        <v>51925</v>
      </c>
      <c r="B249" s="567" t="str">
        <f t="shared" si="7"/>
        <v>JV</v>
      </c>
      <c r="C249" s="568">
        <v>0</v>
      </c>
      <c r="D249" s="569">
        <v>0</v>
      </c>
      <c r="E249" s="569">
        <v>0</v>
      </c>
      <c r="F249" s="569">
        <v>0</v>
      </c>
      <c r="G249" s="569">
        <v>0</v>
      </c>
      <c r="H249" s="569">
        <v>0</v>
      </c>
      <c r="I249" s="569">
        <v>0</v>
      </c>
      <c r="J249" s="569">
        <v>0</v>
      </c>
      <c r="K249" s="570">
        <v>0</v>
      </c>
      <c r="L249" s="571">
        <v>0</v>
      </c>
      <c r="M249" s="571">
        <v>0</v>
      </c>
      <c r="N249" s="571">
        <v>0</v>
      </c>
      <c r="O249" s="572">
        <v>0</v>
      </c>
      <c r="P249" s="573">
        <v>0</v>
      </c>
      <c r="Q249" s="574">
        <f>+monthly_drivers_0!Q249</f>
        <v>2.5</v>
      </c>
    </row>
    <row r="250" spans="1:17" x14ac:dyDescent="0.25">
      <c r="A250" s="575">
        <f t="shared" si="6"/>
        <v>51956</v>
      </c>
      <c r="B250" s="575" t="str">
        <f t="shared" si="7"/>
        <v>JV</v>
      </c>
      <c r="C250" s="562">
        <v>0</v>
      </c>
      <c r="D250" s="563">
        <v>0</v>
      </c>
      <c r="E250" s="563">
        <v>0</v>
      </c>
      <c r="F250" s="563">
        <v>0</v>
      </c>
      <c r="G250" s="563">
        <v>0</v>
      </c>
      <c r="H250" s="563">
        <v>0</v>
      </c>
      <c r="I250" s="563">
        <v>0</v>
      </c>
      <c r="J250" s="563">
        <v>0</v>
      </c>
      <c r="K250" s="564">
        <v>0</v>
      </c>
      <c r="L250" s="563">
        <v>0</v>
      </c>
      <c r="M250" s="563">
        <v>0</v>
      </c>
      <c r="N250" s="563">
        <v>0</v>
      </c>
      <c r="O250" s="565">
        <v>0</v>
      </c>
      <c r="P250" s="564">
        <v>0</v>
      </c>
      <c r="Q250" s="566">
        <f>+monthly_drivers_0!Q250</f>
        <v>2.5</v>
      </c>
    </row>
    <row r="251" spans="1:17" x14ac:dyDescent="0.25">
      <c r="A251" s="567">
        <f t="shared" si="6"/>
        <v>51986</v>
      </c>
      <c r="B251" s="567" t="str">
        <f t="shared" si="7"/>
        <v>JV</v>
      </c>
      <c r="C251" s="568">
        <v>0</v>
      </c>
      <c r="D251" s="569">
        <v>0</v>
      </c>
      <c r="E251" s="569">
        <v>0</v>
      </c>
      <c r="F251" s="569">
        <v>0</v>
      </c>
      <c r="G251" s="569">
        <v>0</v>
      </c>
      <c r="H251" s="569">
        <v>0</v>
      </c>
      <c r="I251" s="569">
        <v>0</v>
      </c>
      <c r="J251" s="569">
        <v>0</v>
      </c>
      <c r="K251" s="570">
        <v>0</v>
      </c>
      <c r="L251" s="571">
        <v>0</v>
      </c>
      <c r="M251" s="571">
        <v>0</v>
      </c>
      <c r="N251" s="571">
        <v>0</v>
      </c>
      <c r="O251" s="572">
        <v>0</v>
      </c>
      <c r="P251" s="573">
        <v>0</v>
      </c>
      <c r="Q251" s="574">
        <f>+monthly_drivers_0!Q251</f>
        <v>2.5</v>
      </c>
    </row>
    <row r="252" spans="1:17" x14ac:dyDescent="0.25">
      <c r="A252" s="575">
        <f t="shared" si="6"/>
        <v>52017</v>
      </c>
      <c r="B252" s="575" t="str">
        <f t="shared" si="7"/>
        <v>JV</v>
      </c>
      <c r="C252" s="562">
        <v>0</v>
      </c>
      <c r="D252" s="563">
        <v>0</v>
      </c>
      <c r="E252" s="563">
        <v>0</v>
      </c>
      <c r="F252" s="563">
        <v>0</v>
      </c>
      <c r="G252" s="563">
        <v>0</v>
      </c>
      <c r="H252" s="563">
        <v>0</v>
      </c>
      <c r="I252" s="563">
        <v>0</v>
      </c>
      <c r="J252" s="563">
        <v>0</v>
      </c>
      <c r="K252" s="564">
        <v>0</v>
      </c>
      <c r="L252" s="563">
        <v>0</v>
      </c>
      <c r="M252" s="563">
        <v>0</v>
      </c>
      <c r="N252" s="563">
        <v>0</v>
      </c>
      <c r="O252" s="565">
        <v>0</v>
      </c>
      <c r="P252" s="564">
        <v>0</v>
      </c>
      <c r="Q252" s="566">
        <f>+monthly_drivers_0!Q252</f>
        <v>2.5</v>
      </c>
    </row>
    <row r="253" spans="1:17" x14ac:dyDescent="0.25">
      <c r="A253" s="567">
        <f t="shared" si="6"/>
        <v>52047</v>
      </c>
      <c r="B253" s="567" t="str">
        <f t="shared" si="7"/>
        <v>JV</v>
      </c>
      <c r="C253" s="568">
        <v>0</v>
      </c>
      <c r="D253" s="569">
        <v>0</v>
      </c>
      <c r="E253" s="569">
        <v>0</v>
      </c>
      <c r="F253" s="569">
        <v>0</v>
      </c>
      <c r="G253" s="569">
        <v>0</v>
      </c>
      <c r="H253" s="569">
        <v>0</v>
      </c>
      <c r="I253" s="569">
        <v>0</v>
      </c>
      <c r="J253" s="569">
        <v>0</v>
      </c>
      <c r="K253" s="570">
        <v>0</v>
      </c>
      <c r="L253" s="571">
        <v>0</v>
      </c>
      <c r="M253" s="571">
        <v>0</v>
      </c>
      <c r="N253" s="571">
        <v>0</v>
      </c>
      <c r="O253" s="572">
        <v>0</v>
      </c>
      <c r="P253" s="573">
        <v>0</v>
      </c>
      <c r="Q253" s="574">
        <f>+monthly_drivers_0!Q253</f>
        <v>2.5</v>
      </c>
    </row>
    <row r="254" spans="1:17" x14ac:dyDescent="0.25">
      <c r="A254" s="575">
        <f t="shared" si="6"/>
        <v>52078</v>
      </c>
      <c r="B254" s="575" t="str">
        <f t="shared" si="7"/>
        <v>JV</v>
      </c>
      <c r="C254" s="562">
        <v>0</v>
      </c>
      <c r="D254" s="563">
        <v>0</v>
      </c>
      <c r="E254" s="563">
        <v>0</v>
      </c>
      <c r="F254" s="563">
        <v>0</v>
      </c>
      <c r="G254" s="563">
        <v>0</v>
      </c>
      <c r="H254" s="563">
        <v>0</v>
      </c>
      <c r="I254" s="563">
        <v>0</v>
      </c>
      <c r="J254" s="563">
        <v>0</v>
      </c>
      <c r="K254" s="564">
        <v>0</v>
      </c>
      <c r="L254" s="563">
        <v>0</v>
      </c>
      <c r="M254" s="563">
        <v>0</v>
      </c>
      <c r="N254" s="563">
        <v>0</v>
      </c>
      <c r="O254" s="565">
        <v>0</v>
      </c>
      <c r="P254" s="564">
        <v>0</v>
      </c>
      <c r="Q254" s="566">
        <f>+monthly_drivers_0!Q254</f>
        <v>2.5</v>
      </c>
    </row>
    <row r="255" spans="1:17" x14ac:dyDescent="0.25">
      <c r="A255" s="567">
        <f t="shared" si="6"/>
        <v>52109</v>
      </c>
      <c r="B255" s="567" t="str">
        <f t="shared" si="7"/>
        <v>JV</v>
      </c>
      <c r="C255" s="568">
        <v>0</v>
      </c>
      <c r="D255" s="569">
        <v>0</v>
      </c>
      <c r="E255" s="569">
        <v>0</v>
      </c>
      <c r="F255" s="569">
        <v>0</v>
      </c>
      <c r="G255" s="569">
        <v>0</v>
      </c>
      <c r="H255" s="569">
        <v>0</v>
      </c>
      <c r="I255" s="569">
        <v>0</v>
      </c>
      <c r="J255" s="569">
        <v>0</v>
      </c>
      <c r="K255" s="570">
        <v>0</v>
      </c>
      <c r="L255" s="571">
        <v>0</v>
      </c>
      <c r="M255" s="571">
        <v>0</v>
      </c>
      <c r="N255" s="571">
        <v>0</v>
      </c>
      <c r="O255" s="572">
        <v>0</v>
      </c>
      <c r="P255" s="573">
        <v>0</v>
      </c>
      <c r="Q255" s="574">
        <f>+monthly_drivers_0!Q255</f>
        <v>2.5</v>
      </c>
    </row>
    <row r="256" spans="1:17" x14ac:dyDescent="0.25">
      <c r="A256" s="575">
        <f t="shared" si="6"/>
        <v>52139</v>
      </c>
      <c r="B256" s="575" t="str">
        <f t="shared" si="7"/>
        <v>JV</v>
      </c>
      <c r="C256" s="562">
        <v>0</v>
      </c>
      <c r="D256" s="563">
        <v>0</v>
      </c>
      <c r="E256" s="563">
        <v>0</v>
      </c>
      <c r="F256" s="563">
        <v>0</v>
      </c>
      <c r="G256" s="563">
        <v>0</v>
      </c>
      <c r="H256" s="563">
        <v>0</v>
      </c>
      <c r="I256" s="563">
        <v>0</v>
      </c>
      <c r="J256" s="563">
        <v>0</v>
      </c>
      <c r="K256" s="564">
        <v>0</v>
      </c>
      <c r="L256" s="563">
        <v>0</v>
      </c>
      <c r="M256" s="563">
        <v>0</v>
      </c>
      <c r="N256" s="563">
        <v>0</v>
      </c>
      <c r="O256" s="565">
        <v>0</v>
      </c>
      <c r="P256" s="564">
        <v>0</v>
      </c>
      <c r="Q256" s="566">
        <f>+monthly_drivers_0!Q256</f>
        <v>2.5</v>
      </c>
    </row>
    <row r="257" spans="1:17" x14ac:dyDescent="0.25">
      <c r="A257" s="567">
        <f t="shared" si="6"/>
        <v>52170</v>
      </c>
      <c r="B257" s="567" t="str">
        <f t="shared" si="7"/>
        <v>JV</v>
      </c>
      <c r="C257" s="568">
        <v>0</v>
      </c>
      <c r="D257" s="569">
        <v>0</v>
      </c>
      <c r="E257" s="569">
        <v>0</v>
      </c>
      <c r="F257" s="569">
        <v>0</v>
      </c>
      <c r="G257" s="569">
        <v>0</v>
      </c>
      <c r="H257" s="569">
        <v>0</v>
      </c>
      <c r="I257" s="569">
        <v>0</v>
      </c>
      <c r="J257" s="569">
        <v>0</v>
      </c>
      <c r="K257" s="570">
        <v>0</v>
      </c>
      <c r="L257" s="571">
        <v>0</v>
      </c>
      <c r="M257" s="571">
        <v>0</v>
      </c>
      <c r="N257" s="571">
        <v>0</v>
      </c>
      <c r="O257" s="572">
        <v>0</v>
      </c>
      <c r="P257" s="573">
        <v>0</v>
      </c>
      <c r="Q257" s="574">
        <f>+monthly_drivers_0!Q257</f>
        <v>2.5</v>
      </c>
    </row>
    <row r="258" spans="1:17" x14ac:dyDescent="0.25">
      <c r="A258" s="575">
        <f t="shared" si="6"/>
        <v>52200</v>
      </c>
      <c r="B258" s="575" t="str">
        <f t="shared" si="7"/>
        <v>JV</v>
      </c>
      <c r="C258" s="562">
        <v>0</v>
      </c>
      <c r="D258" s="563">
        <v>0</v>
      </c>
      <c r="E258" s="563">
        <v>0</v>
      </c>
      <c r="F258" s="563">
        <v>0</v>
      </c>
      <c r="G258" s="563">
        <v>0</v>
      </c>
      <c r="H258" s="563">
        <v>0</v>
      </c>
      <c r="I258" s="563">
        <v>0</v>
      </c>
      <c r="J258" s="563">
        <v>0</v>
      </c>
      <c r="K258" s="564">
        <v>0</v>
      </c>
      <c r="L258" s="563">
        <v>0</v>
      </c>
      <c r="M258" s="563">
        <v>0</v>
      </c>
      <c r="N258" s="563">
        <v>0</v>
      </c>
      <c r="O258" s="565">
        <v>0</v>
      </c>
      <c r="P258" s="564">
        <v>0</v>
      </c>
      <c r="Q258" s="566">
        <f>+monthly_drivers_0!Q258</f>
        <v>2.5</v>
      </c>
    </row>
    <row r="259" spans="1:17" x14ac:dyDescent="0.25">
      <c r="A259" s="567">
        <f t="shared" ref="A259:A322" si="8">+EOMONTH(A258,1)</f>
        <v>52231</v>
      </c>
      <c r="B259" s="567" t="str">
        <f t="shared" ref="B259:B322" si="9">+$B$2</f>
        <v>JV</v>
      </c>
      <c r="C259" s="568">
        <v>0</v>
      </c>
      <c r="D259" s="569">
        <v>0</v>
      </c>
      <c r="E259" s="569">
        <v>0</v>
      </c>
      <c r="F259" s="569">
        <v>0</v>
      </c>
      <c r="G259" s="569">
        <v>0</v>
      </c>
      <c r="H259" s="569">
        <v>0</v>
      </c>
      <c r="I259" s="569">
        <v>0</v>
      </c>
      <c r="J259" s="569">
        <v>0</v>
      </c>
      <c r="K259" s="570">
        <v>0</v>
      </c>
      <c r="L259" s="571">
        <v>0</v>
      </c>
      <c r="M259" s="571">
        <v>0</v>
      </c>
      <c r="N259" s="571">
        <v>0</v>
      </c>
      <c r="O259" s="572">
        <v>0</v>
      </c>
      <c r="P259" s="573">
        <v>0</v>
      </c>
      <c r="Q259" s="574">
        <f>+monthly_drivers_0!Q259</f>
        <v>2.5</v>
      </c>
    </row>
    <row r="260" spans="1:17" x14ac:dyDescent="0.25">
      <c r="A260" s="575">
        <f t="shared" si="8"/>
        <v>52262</v>
      </c>
      <c r="B260" s="575" t="str">
        <f t="shared" si="9"/>
        <v>JV</v>
      </c>
      <c r="C260" s="562">
        <v>0</v>
      </c>
      <c r="D260" s="563">
        <v>0</v>
      </c>
      <c r="E260" s="563">
        <v>0</v>
      </c>
      <c r="F260" s="563">
        <v>0</v>
      </c>
      <c r="G260" s="563">
        <v>0</v>
      </c>
      <c r="H260" s="563">
        <v>0</v>
      </c>
      <c r="I260" s="563">
        <v>0</v>
      </c>
      <c r="J260" s="563">
        <v>0</v>
      </c>
      <c r="K260" s="564">
        <v>0</v>
      </c>
      <c r="L260" s="563">
        <v>0</v>
      </c>
      <c r="M260" s="563">
        <v>0</v>
      </c>
      <c r="N260" s="563">
        <v>0</v>
      </c>
      <c r="O260" s="565">
        <v>0</v>
      </c>
      <c r="P260" s="564">
        <v>0</v>
      </c>
      <c r="Q260" s="566">
        <f>+monthly_drivers_0!Q260</f>
        <v>2.5</v>
      </c>
    </row>
    <row r="261" spans="1:17" x14ac:dyDescent="0.25">
      <c r="A261" s="567">
        <f t="shared" si="8"/>
        <v>52290</v>
      </c>
      <c r="B261" s="567" t="str">
        <f t="shared" si="9"/>
        <v>JV</v>
      </c>
      <c r="C261" s="568">
        <v>0</v>
      </c>
      <c r="D261" s="569">
        <v>0</v>
      </c>
      <c r="E261" s="569">
        <v>0</v>
      </c>
      <c r="F261" s="569">
        <v>0</v>
      </c>
      <c r="G261" s="569">
        <v>0</v>
      </c>
      <c r="H261" s="569">
        <v>0</v>
      </c>
      <c r="I261" s="569">
        <v>0</v>
      </c>
      <c r="J261" s="569">
        <v>0</v>
      </c>
      <c r="K261" s="570">
        <v>0</v>
      </c>
      <c r="L261" s="571">
        <v>0</v>
      </c>
      <c r="M261" s="571">
        <v>0</v>
      </c>
      <c r="N261" s="571">
        <v>0</v>
      </c>
      <c r="O261" s="572">
        <v>0</v>
      </c>
      <c r="P261" s="573">
        <v>0</v>
      </c>
      <c r="Q261" s="574">
        <f>+monthly_drivers_0!Q261</f>
        <v>2.5</v>
      </c>
    </row>
    <row r="262" spans="1:17" x14ac:dyDescent="0.25">
      <c r="A262" s="575">
        <f t="shared" si="8"/>
        <v>52321</v>
      </c>
      <c r="B262" s="575" t="str">
        <f t="shared" si="9"/>
        <v>JV</v>
      </c>
      <c r="C262" s="562">
        <v>0</v>
      </c>
      <c r="D262" s="563">
        <v>0</v>
      </c>
      <c r="E262" s="563">
        <v>0</v>
      </c>
      <c r="F262" s="563">
        <v>0</v>
      </c>
      <c r="G262" s="563">
        <v>0</v>
      </c>
      <c r="H262" s="563">
        <v>0</v>
      </c>
      <c r="I262" s="563">
        <v>0</v>
      </c>
      <c r="J262" s="563">
        <v>0</v>
      </c>
      <c r="K262" s="564">
        <v>0</v>
      </c>
      <c r="L262" s="563">
        <v>0</v>
      </c>
      <c r="M262" s="563">
        <v>0</v>
      </c>
      <c r="N262" s="563">
        <v>0</v>
      </c>
      <c r="O262" s="565">
        <v>0</v>
      </c>
      <c r="P262" s="564">
        <v>0</v>
      </c>
      <c r="Q262" s="566">
        <f>+monthly_drivers_0!Q262</f>
        <v>2.5</v>
      </c>
    </row>
    <row r="263" spans="1:17" x14ac:dyDescent="0.25">
      <c r="A263" s="567">
        <f t="shared" si="8"/>
        <v>52351</v>
      </c>
      <c r="B263" s="567" t="str">
        <f t="shared" si="9"/>
        <v>JV</v>
      </c>
      <c r="C263" s="568">
        <v>0</v>
      </c>
      <c r="D263" s="569">
        <v>0</v>
      </c>
      <c r="E263" s="569">
        <v>0</v>
      </c>
      <c r="F263" s="569">
        <v>0</v>
      </c>
      <c r="G263" s="569">
        <v>0</v>
      </c>
      <c r="H263" s="569">
        <v>0</v>
      </c>
      <c r="I263" s="569">
        <v>0</v>
      </c>
      <c r="J263" s="569">
        <v>0</v>
      </c>
      <c r="K263" s="570">
        <v>0</v>
      </c>
      <c r="L263" s="571">
        <v>0</v>
      </c>
      <c r="M263" s="571">
        <v>0</v>
      </c>
      <c r="N263" s="571">
        <v>0</v>
      </c>
      <c r="O263" s="572">
        <v>0</v>
      </c>
      <c r="P263" s="573">
        <v>0</v>
      </c>
      <c r="Q263" s="574">
        <f>+monthly_drivers_0!Q263</f>
        <v>2.5</v>
      </c>
    </row>
    <row r="264" spans="1:17" x14ac:dyDescent="0.25">
      <c r="A264" s="575">
        <f t="shared" si="8"/>
        <v>52382</v>
      </c>
      <c r="B264" s="575" t="str">
        <f t="shared" si="9"/>
        <v>JV</v>
      </c>
      <c r="C264" s="562">
        <v>0</v>
      </c>
      <c r="D264" s="563">
        <v>0</v>
      </c>
      <c r="E264" s="563">
        <v>0</v>
      </c>
      <c r="F264" s="563">
        <v>0</v>
      </c>
      <c r="G264" s="563">
        <v>0</v>
      </c>
      <c r="H264" s="563">
        <v>0</v>
      </c>
      <c r="I264" s="563">
        <v>0</v>
      </c>
      <c r="J264" s="563">
        <v>0</v>
      </c>
      <c r="K264" s="564">
        <v>0</v>
      </c>
      <c r="L264" s="563">
        <v>0</v>
      </c>
      <c r="M264" s="563">
        <v>0</v>
      </c>
      <c r="N264" s="563">
        <v>0</v>
      </c>
      <c r="O264" s="565">
        <v>0</v>
      </c>
      <c r="P264" s="564">
        <v>0</v>
      </c>
      <c r="Q264" s="566">
        <f>+monthly_drivers_0!Q264</f>
        <v>2.5</v>
      </c>
    </row>
    <row r="265" spans="1:17" x14ac:dyDescent="0.25">
      <c r="A265" s="567">
        <f t="shared" si="8"/>
        <v>52412</v>
      </c>
      <c r="B265" s="567" t="str">
        <f t="shared" si="9"/>
        <v>JV</v>
      </c>
      <c r="C265" s="568">
        <v>0</v>
      </c>
      <c r="D265" s="569">
        <v>0</v>
      </c>
      <c r="E265" s="569">
        <v>0</v>
      </c>
      <c r="F265" s="569">
        <v>0</v>
      </c>
      <c r="G265" s="569">
        <v>0</v>
      </c>
      <c r="H265" s="569">
        <v>0</v>
      </c>
      <c r="I265" s="569">
        <v>0</v>
      </c>
      <c r="J265" s="569">
        <v>0</v>
      </c>
      <c r="K265" s="570">
        <v>0</v>
      </c>
      <c r="L265" s="571">
        <v>0</v>
      </c>
      <c r="M265" s="571">
        <v>0</v>
      </c>
      <c r="N265" s="571">
        <v>0</v>
      </c>
      <c r="O265" s="572">
        <v>0</v>
      </c>
      <c r="P265" s="573">
        <v>0</v>
      </c>
      <c r="Q265" s="574">
        <f>+monthly_drivers_0!Q265</f>
        <v>2.5</v>
      </c>
    </row>
    <row r="266" spans="1:17" x14ac:dyDescent="0.25">
      <c r="A266" s="575">
        <f t="shared" si="8"/>
        <v>52443</v>
      </c>
      <c r="B266" s="575" t="str">
        <f t="shared" si="9"/>
        <v>JV</v>
      </c>
      <c r="C266" s="562">
        <v>0</v>
      </c>
      <c r="D266" s="563">
        <v>0</v>
      </c>
      <c r="E266" s="563">
        <v>0</v>
      </c>
      <c r="F266" s="563">
        <v>0</v>
      </c>
      <c r="G266" s="563">
        <v>0</v>
      </c>
      <c r="H266" s="563">
        <v>0</v>
      </c>
      <c r="I266" s="563">
        <v>0</v>
      </c>
      <c r="J266" s="563">
        <v>0</v>
      </c>
      <c r="K266" s="564">
        <v>0</v>
      </c>
      <c r="L266" s="563">
        <v>0</v>
      </c>
      <c r="M266" s="563">
        <v>0</v>
      </c>
      <c r="N266" s="563">
        <v>0</v>
      </c>
      <c r="O266" s="565">
        <v>0</v>
      </c>
      <c r="P266" s="564">
        <v>0</v>
      </c>
      <c r="Q266" s="566">
        <f>+monthly_drivers_0!Q266</f>
        <v>2.5</v>
      </c>
    </row>
    <row r="267" spans="1:17" x14ac:dyDescent="0.25">
      <c r="A267" s="567">
        <f t="shared" si="8"/>
        <v>52474</v>
      </c>
      <c r="B267" s="567" t="str">
        <f t="shared" si="9"/>
        <v>JV</v>
      </c>
      <c r="C267" s="568">
        <v>0</v>
      </c>
      <c r="D267" s="569">
        <v>0</v>
      </c>
      <c r="E267" s="569">
        <v>0</v>
      </c>
      <c r="F267" s="569">
        <v>0</v>
      </c>
      <c r="G267" s="569">
        <v>0</v>
      </c>
      <c r="H267" s="569">
        <v>0</v>
      </c>
      <c r="I267" s="569">
        <v>0</v>
      </c>
      <c r="J267" s="569">
        <v>0</v>
      </c>
      <c r="K267" s="570">
        <v>0</v>
      </c>
      <c r="L267" s="571">
        <v>0</v>
      </c>
      <c r="M267" s="571">
        <v>0</v>
      </c>
      <c r="N267" s="571">
        <v>0</v>
      </c>
      <c r="O267" s="572">
        <v>0</v>
      </c>
      <c r="P267" s="573">
        <v>0</v>
      </c>
      <c r="Q267" s="574">
        <f>+monthly_drivers_0!Q267</f>
        <v>2.5</v>
      </c>
    </row>
    <row r="268" spans="1:17" x14ac:dyDescent="0.25">
      <c r="A268" s="575">
        <f t="shared" si="8"/>
        <v>52504</v>
      </c>
      <c r="B268" s="575" t="str">
        <f t="shared" si="9"/>
        <v>JV</v>
      </c>
      <c r="C268" s="562">
        <v>0</v>
      </c>
      <c r="D268" s="563">
        <v>0</v>
      </c>
      <c r="E268" s="563">
        <v>0</v>
      </c>
      <c r="F268" s="563">
        <v>0</v>
      </c>
      <c r="G268" s="563">
        <v>0</v>
      </c>
      <c r="H268" s="563">
        <v>0</v>
      </c>
      <c r="I268" s="563">
        <v>0</v>
      </c>
      <c r="J268" s="563">
        <v>0</v>
      </c>
      <c r="K268" s="564">
        <v>0</v>
      </c>
      <c r="L268" s="563">
        <v>0</v>
      </c>
      <c r="M268" s="563">
        <v>0</v>
      </c>
      <c r="N268" s="563">
        <v>0</v>
      </c>
      <c r="O268" s="565">
        <v>0</v>
      </c>
      <c r="P268" s="564">
        <v>0</v>
      </c>
      <c r="Q268" s="566">
        <f>+monthly_drivers_0!Q268</f>
        <v>2.5</v>
      </c>
    </row>
    <row r="269" spans="1:17" x14ac:dyDescent="0.25">
      <c r="A269" s="567">
        <f t="shared" si="8"/>
        <v>52535</v>
      </c>
      <c r="B269" s="567" t="str">
        <f t="shared" si="9"/>
        <v>JV</v>
      </c>
      <c r="C269" s="568">
        <v>0</v>
      </c>
      <c r="D269" s="569">
        <v>0</v>
      </c>
      <c r="E269" s="569">
        <v>0</v>
      </c>
      <c r="F269" s="569">
        <v>0</v>
      </c>
      <c r="G269" s="569">
        <v>0</v>
      </c>
      <c r="H269" s="569">
        <v>0</v>
      </c>
      <c r="I269" s="569">
        <v>0</v>
      </c>
      <c r="J269" s="569">
        <v>0</v>
      </c>
      <c r="K269" s="570">
        <v>0</v>
      </c>
      <c r="L269" s="571">
        <v>0</v>
      </c>
      <c r="M269" s="571">
        <v>0</v>
      </c>
      <c r="N269" s="571">
        <v>0</v>
      </c>
      <c r="O269" s="572">
        <v>0</v>
      </c>
      <c r="P269" s="573">
        <v>0</v>
      </c>
      <c r="Q269" s="574">
        <f>+monthly_drivers_0!Q269</f>
        <v>2.5</v>
      </c>
    </row>
    <row r="270" spans="1:17" x14ac:dyDescent="0.25">
      <c r="A270" s="575">
        <f t="shared" si="8"/>
        <v>52565</v>
      </c>
      <c r="B270" s="575" t="str">
        <f t="shared" si="9"/>
        <v>JV</v>
      </c>
      <c r="C270" s="562">
        <v>0</v>
      </c>
      <c r="D270" s="563">
        <v>0</v>
      </c>
      <c r="E270" s="563">
        <v>0</v>
      </c>
      <c r="F270" s="563">
        <v>0</v>
      </c>
      <c r="G270" s="563">
        <v>0</v>
      </c>
      <c r="H270" s="563">
        <v>0</v>
      </c>
      <c r="I270" s="563">
        <v>0</v>
      </c>
      <c r="J270" s="563">
        <v>0</v>
      </c>
      <c r="K270" s="564">
        <v>0</v>
      </c>
      <c r="L270" s="563">
        <v>0</v>
      </c>
      <c r="M270" s="563">
        <v>0</v>
      </c>
      <c r="N270" s="563">
        <v>0</v>
      </c>
      <c r="O270" s="565">
        <v>0</v>
      </c>
      <c r="P270" s="564">
        <v>0</v>
      </c>
      <c r="Q270" s="566">
        <f>+monthly_drivers_0!Q270</f>
        <v>2.5</v>
      </c>
    </row>
    <row r="271" spans="1:17" x14ac:dyDescent="0.25">
      <c r="A271" s="567">
        <f t="shared" si="8"/>
        <v>52596</v>
      </c>
      <c r="B271" s="567" t="str">
        <f t="shared" si="9"/>
        <v>JV</v>
      </c>
      <c r="C271" s="568">
        <v>0</v>
      </c>
      <c r="D271" s="569">
        <v>0</v>
      </c>
      <c r="E271" s="569">
        <v>0</v>
      </c>
      <c r="F271" s="569">
        <v>0</v>
      </c>
      <c r="G271" s="569">
        <v>0</v>
      </c>
      <c r="H271" s="569">
        <v>0</v>
      </c>
      <c r="I271" s="569">
        <v>0</v>
      </c>
      <c r="J271" s="569">
        <v>0</v>
      </c>
      <c r="K271" s="570">
        <v>0</v>
      </c>
      <c r="L271" s="571">
        <v>0</v>
      </c>
      <c r="M271" s="571">
        <v>0</v>
      </c>
      <c r="N271" s="571">
        <v>0</v>
      </c>
      <c r="O271" s="572">
        <v>0</v>
      </c>
      <c r="P271" s="573">
        <v>0</v>
      </c>
      <c r="Q271" s="574">
        <f>+monthly_drivers_0!Q271</f>
        <v>2.5</v>
      </c>
    </row>
    <row r="272" spans="1:17" x14ac:dyDescent="0.25">
      <c r="A272" s="575">
        <f t="shared" si="8"/>
        <v>52627</v>
      </c>
      <c r="B272" s="575" t="str">
        <f t="shared" si="9"/>
        <v>JV</v>
      </c>
      <c r="C272" s="562">
        <v>0</v>
      </c>
      <c r="D272" s="563">
        <v>0</v>
      </c>
      <c r="E272" s="563">
        <v>0</v>
      </c>
      <c r="F272" s="563">
        <v>0</v>
      </c>
      <c r="G272" s="563">
        <v>0</v>
      </c>
      <c r="H272" s="563">
        <v>0</v>
      </c>
      <c r="I272" s="563">
        <v>0</v>
      </c>
      <c r="J272" s="563">
        <v>0</v>
      </c>
      <c r="K272" s="564">
        <v>0</v>
      </c>
      <c r="L272" s="563">
        <v>0</v>
      </c>
      <c r="M272" s="563">
        <v>0</v>
      </c>
      <c r="N272" s="563">
        <v>0</v>
      </c>
      <c r="O272" s="565">
        <v>0</v>
      </c>
      <c r="P272" s="564">
        <v>0</v>
      </c>
      <c r="Q272" s="566">
        <f>+monthly_drivers_0!Q272</f>
        <v>2.5</v>
      </c>
    </row>
    <row r="273" spans="1:17" x14ac:dyDescent="0.25">
      <c r="A273" s="567">
        <f t="shared" si="8"/>
        <v>52656</v>
      </c>
      <c r="B273" s="567" t="str">
        <f t="shared" si="9"/>
        <v>JV</v>
      </c>
      <c r="C273" s="568">
        <v>0</v>
      </c>
      <c r="D273" s="569">
        <v>0</v>
      </c>
      <c r="E273" s="569">
        <v>0</v>
      </c>
      <c r="F273" s="569">
        <v>0</v>
      </c>
      <c r="G273" s="569">
        <v>0</v>
      </c>
      <c r="H273" s="569">
        <v>0</v>
      </c>
      <c r="I273" s="569">
        <v>0</v>
      </c>
      <c r="J273" s="569">
        <v>0</v>
      </c>
      <c r="K273" s="570">
        <v>0</v>
      </c>
      <c r="L273" s="571">
        <v>0</v>
      </c>
      <c r="M273" s="571">
        <v>0</v>
      </c>
      <c r="N273" s="571">
        <v>0</v>
      </c>
      <c r="O273" s="572">
        <v>0</v>
      </c>
      <c r="P273" s="573">
        <v>0</v>
      </c>
      <c r="Q273" s="574">
        <f>+monthly_drivers_0!Q273</f>
        <v>2.5</v>
      </c>
    </row>
    <row r="274" spans="1:17" x14ac:dyDescent="0.25">
      <c r="A274" s="575">
        <f t="shared" si="8"/>
        <v>52687</v>
      </c>
      <c r="B274" s="575" t="str">
        <f t="shared" si="9"/>
        <v>JV</v>
      </c>
      <c r="C274" s="562">
        <v>0</v>
      </c>
      <c r="D274" s="563">
        <v>0</v>
      </c>
      <c r="E274" s="563">
        <v>0</v>
      </c>
      <c r="F274" s="563">
        <v>0</v>
      </c>
      <c r="G274" s="563">
        <v>0</v>
      </c>
      <c r="H274" s="563">
        <v>0</v>
      </c>
      <c r="I274" s="563">
        <v>0</v>
      </c>
      <c r="J274" s="563">
        <v>0</v>
      </c>
      <c r="K274" s="564">
        <v>0</v>
      </c>
      <c r="L274" s="563">
        <v>0</v>
      </c>
      <c r="M274" s="563">
        <v>0</v>
      </c>
      <c r="N274" s="563">
        <v>0</v>
      </c>
      <c r="O274" s="565">
        <v>0</v>
      </c>
      <c r="P274" s="564">
        <v>0</v>
      </c>
      <c r="Q274" s="566">
        <f>+monthly_drivers_0!Q274</f>
        <v>2.5</v>
      </c>
    </row>
    <row r="275" spans="1:17" x14ac:dyDescent="0.25">
      <c r="A275" s="567">
        <f t="shared" si="8"/>
        <v>52717</v>
      </c>
      <c r="B275" s="567" t="str">
        <f t="shared" si="9"/>
        <v>JV</v>
      </c>
      <c r="C275" s="568">
        <v>0</v>
      </c>
      <c r="D275" s="569">
        <v>0</v>
      </c>
      <c r="E275" s="569">
        <v>0</v>
      </c>
      <c r="F275" s="569">
        <v>0</v>
      </c>
      <c r="G275" s="569">
        <v>0</v>
      </c>
      <c r="H275" s="569">
        <v>0</v>
      </c>
      <c r="I275" s="569">
        <v>0</v>
      </c>
      <c r="J275" s="569">
        <v>0</v>
      </c>
      <c r="K275" s="570">
        <v>0</v>
      </c>
      <c r="L275" s="571">
        <v>0</v>
      </c>
      <c r="M275" s="571">
        <v>0</v>
      </c>
      <c r="N275" s="571">
        <v>0</v>
      </c>
      <c r="O275" s="572">
        <v>0</v>
      </c>
      <c r="P275" s="573">
        <v>0</v>
      </c>
      <c r="Q275" s="574">
        <f>+monthly_drivers_0!Q275</f>
        <v>2.5</v>
      </c>
    </row>
    <row r="276" spans="1:17" x14ac:dyDescent="0.25">
      <c r="A276" s="575">
        <f t="shared" si="8"/>
        <v>52748</v>
      </c>
      <c r="B276" s="575" t="str">
        <f t="shared" si="9"/>
        <v>JV</v>
      </c>
      <c r="C276" s="562">
        <v>0</v>
      </c>
      <c r="D276" s="563">
        <v>0</v>
      </c>
      <c r="E276" s="563">
        <v>0</v>
      </c>
      <c r="F276" s="563">
        <v>0</v>
      </c>
      <c r="G276" s="563">
        <v>0</v>
      </c>
      <c r="H276" s="563">
        <v>0</v>
      </c>
      <c r="I276" s="563">
        <v>0</v>
      </c>
      <c r="J276" s="563">
        <v>0</v>
      </c>
      <c r="K276" s="564">
        <v>0</v>
      </c>
      <c r="L276" s="563">
        <v>0</v>
      </c>
      <c r="M276" s="563">
        <v>0</v>
      </c>
      <c r="N276" s="563">
        <v>0</v>
      </c>
      <c r="O276" s="565">
        <v>0</v>
      </c>
      <c r="P276" s="564">
        <v>0</v>
      </c>
      <c r="Q276" s="566">
        <f>+monthly_drivers_0!Q276</f>
        <v>2.5</v>
      </c>
    </row>
    <row r="277" spans="1:17" x14ac:dyDescent="0.25">
      <c r="A277" s="567">
        <f t="shared" si="8"/>
        <v>52778</v>
      </c>
      <c r="B277" s="567" t="str">
        <f t="shared" si="9"/>
        <v>JV</v>
      </c>
      <c r="C277" s="568">
        <v>0</v>
      </c>
      <c r="D277" s="569">
        <v>0</v>
      </c>
      <c r="E277" s="569">
        <v>0</v>
      </c>
      <c r="F277" s="569">
        <v>0</v>
      </c>
      <c r="G277" s="569">
        <v>0</v>
      </c>
      <c r="H277" s="569">
        <v>0</v>
      </c>
      <c r="I277" s="569">
        <v>0</v>
      </c>
      <c r="J277" s="569">
        <v>0</v>
      </c>
      <c r="K277" s="570">
        <v>0</v>
      </c>
      <c r="L277" s="571">
        <v>0</v>
      </c>
      <c r="M277" s="571">
        <v>0</v>
      </c>
      <c r="N277" s="571">
        <v>0</v>
      </c>
      <c r="O277" s="572">
        <v>0</v>
      </c>
      <c r="P277" s="573">
        <v>0</v>
      </c>
      <c r="Q277" s="574">
        <f>+monthly_drivers_0!Q277</f>
        <v>2.5</v>
      </c>
    </row>
    <row r="278" spans="1:17" x14ac:dyDescent="0.25">
      <c r="A278" s="575">
        <f t="shared" si="8"/>
        <v>52809</v>
      </c>
      <c r="B278" s="575" t="str">
        <f t="shared" si="9"/>
        <v>JV</v>
      </c>
      <c r="C278" s="562">
        <v>0</v>
      </c>
      <c r="D278" s="563">
        <v>0</v>
      </c>
      <c r="E278" s="563">
        <v>0</v>
      </c>
      <c r="F278" s="563">
        <v>0</v>
      </c>
      <c r="G278" s="563">
        <v>0</v>
      </c>
      <c r="H278" s="563">
        <v>0</v>
      </c>
      <c r="I278" s="563">
        <v>0</v>
      </c>
      <c r="J278" s="563">
        <v>0</v>
      </c>
      <c r="K278" s="564">
        <v>0</v>
      </c>
      <c r="L278" s="563">
        <v>0</v>
      </c>
      <c r="M278" s="563">
        <v>0</v>
      </c>
      <c r="N278" s="563">
        <v>0</v>
      </c>
      <c r="O278" s="565">
        <v>0</v>
      </c>
      <c r="P278" s="564">
        <v>0</v>
      </c>
      <c r="Q278" s="566">
        <f>+monthly_drivers_0!Q278</f>
        <v>2.5</v>
      </c>
    </row>
    <row r="279" spans="1:17" x14ac:dyDescent="0.25">
      <c r="A279" s="567">
        <f t="shared" si="8"/>
        <v>52840</v>
      </c>
      <c r="B279" s="567" t="str">
        <f t="shared" si="9"/>
        <v>JV</v>
      </c>
      <c r="C279" s="568">
        <v>0</v>
      </c>
      <c r="D279" s="569">
        <v>0</v>
      </c>
      <c r="E279" s="569">
        <v>0</v>
      </c>
      <c r="F279" s="569">
        <v>0</v>
      </c>
      <c r="G279" s="569">
        <v>0</v>
      </c>
      <c r="H279" s="569">
        <v>0</v>
      </c>
      <c r="I279" s="569">
        <v>0</v>
      </c>
      <c r="J279" s="569">
        <v>0</v>
      </c>
      <c r="K279" s="570">
        <v>0</v>
      </c>
      <c r="L279" s="571">
        <v>0</v>
      </c>
      <c r="M279" s="571">
        <v>0</v>
      </c>
      <c r="N279" s="571">
        <v>0</v>
      </c>
      <c r="O279" s="572">
        <v>0</v>
      </c>
      <c r="P279" s="573">
        <v>0</v>
      </c>
      <c r="Q279" s="574">
        <f>+monthly_drivers_0!Q279</f>
        <v>2.5</v>
      </c>
    </row>
    <row r="280" spans="1:17" x14ac:dyDescent="0.25">
      <c r="A280" s="575">
        <f t="shared" si="8"/>
        <v>52870</v>
      </c>
      <c r="B280" s="575" t="str">
        <f t="shared" si="9"/>
        <v>JV</v>
      </c>
      <c r="C280" s="562">
        <v>0</v>
      </c>
      <c r="D280" s="563">
        <v>0</v>
      </c>
      <c r="E280" s="563">
        <v>0</v>
      </c>
      <c r="F280" s="563">
        <v>0</v>
      </c>
      <c r="G280" s="563">
        <v>0</v>
      </c>
      <c r="H280" s="563">
        <v>0</v>
      </c>
      <c r="I280" s="563">
        <v>0</v>
      </c>
      <c r="J280" s="563">
        <v>0</v>
      </c>
      <c r="K280" s="564">
        <v>0</v>
      </c>
      <c r="L280" s="563">
        <v>0</v>
      </c>
      <c r="M280" s="563">
        <v>0</v>
      </c>
      <c r="N280" s="563">
        <v>0</v>
      </c>
      <c r="O280" s="565">
        <v>0</v>
      </c>
      <c r="P280" s="564">
        <v>0</v>
      </c>
      <c r="Q280" s="566">
        <f>+monthly_drivers_0!Q280</f>
        <v>2.5</v>
      </c>
    </row>
    <row r="281" spans="1:17" x14ac:dyDescent="0.25">
      <c r="A281" s="567">
        <f t="shared" si="8"/>
        <v>52901</v>
      </c>
      <c r="B281" s="567" t="str">
        <f t="shared" si="9"/>
        <v>JV</v>
      </c>
      <c r="C281" s="568">
        <v>0</v>
      </c>
      <c r="D281" s="569">
        <v>0</v>
      </c>
      <c r="E281" s="569">
        <v>0</v>
      </c>
      <c r="F281" s="569">
        <v>0</v>
      </c>
      <c r="G281" s="569">
        <v>0</v>
      </c>
      <c r="H281" s="569">
        <v>0</v>
      </c>
      <c r="I281" s="569">
        <v>0</v>
      </c>
      <c r="J281" s="569">
        <v>0</v>
      </c>
      <c r="K281" s="570">
        <v>0</v>
      </c>
      <c r="L281" s="571">
        <v>0</v>
      </c>
      <c r="M281" s="571">
        <v>0</v>
      </c>
      <c r="N281" s="571">
        <v>0</v>
      </c>
      <c r="O281" s="572">
        <v>0</v>
      </c>
      <c r="P281" s="573">
        <v>0</v>
      </c>
      <c r="Q281" s="574">
        <f>+monthly_drivers_0!Q281</f>
        <v>2.5</v>
      </c>
    </row>
    <row r="282" spans="1:17" x14ac:dyDescent="0.25">
      <c r="A282" s="575">
        <f t="shared" si="8"/>
        <v>52931</v>
      </c>
      <c r="B282" s="575" t="str">
        <f t="shared" si="9"/>
        <v>JV</v>
      </c>
      <c r="C282" s="562">
        <v>0</v>
      </c>
      <c r="D282" s="563">
        <v>0</v>
      </c>
      <c r="E282" s="563">
        <v>0</v>
      </c>
      <c r="F282" s="563">
        <v>0</v>
      </c>
      <c r="G282" s="563">
        <v>0</v>
      </c>
      <c r="H282" s="563">
        <v>0</v>
      </c>
      <c r="I282" s="563">
        <v>0</v>
      </c>
      <c r="J282" s="563">
        <v>0</v>
      </c>
      <c r="K282" s="564">
        <v>0</v>
      </c>
      <c r="L282" s="563">
        <v>0</v>
      </c>
      <c r="M282" s="563">
        <v>0</v>
      </c>
      <c r="N282" s="563">
        <v>0</v>
      </c>
      <c r="O282" s="565">
        <v>0</v>
      </c>
      <c r="P282" s="564">
        <v>0</v>
      </c>
      <c r="Q282" s="566">
        <f>+monthly_drivers_0!Q282</f>
        <v>2.5</v>
      </c>
    </row>
    <row r="283" spans="1:17" x14ac:dyDescent="0.25">
      <c r="A283" s="567">
        <f t="shared" si="8"/>
        <v>52962</v>
      </c>
      <c r="B283" s="567" t="str">
        <f t="shared" si="9"/>
        <v>JV</v>
      </c>
      <c r="C283" s="568">
        <v>0</v>
      </c>
      <c r="D283" s="569">
        <v>0</v>
      </c>
      <c r="E283" s="569">
        <v>0</v>
      </c>
      <c r="F283" s="569">
        <v>0</v>
      </c>
      <c r="G283" s="569">
        <v>0</v>
      </c>
      <c r="H283" s="569">
        <v>0</v>
      </c>
      <c r="I283" s="569">
        <v>0</v>
      </c>
      <c r="J283" s="569">
        <v>0</v>
      </c>
      <c r="K283" s="570">
        <v>0</v>
      </c>
      <c r="L283" s="571">
        <v>0</v>
      </c>
      <c r="M283" s="571">
        <v>0</v>
      </c>
      <c r="N283" s="571">
        <v>0</v>
      </c>
      <c r="O283" s="572">
        <v>0</v>
      </c>
      <c r="P283" s="573">
        <v>0</v>
      </c>
      <c r="Q283" s="574">
        <f>+monthly_drivers_0!Q283</f>
        <v>2.5</v>
      </c>
    </row>
    <row r="284" spans="1:17" x14ac:dyDescent="0.25">
      <c r="A284" s="575">
        <f t="shared" si="8"/>
        <v>52993</v>
      </c>
      <c r="B284" s="575" t="str">
        <f t="shared" si="9"/>
        <v>JV</v>
      </c>
      <c r="C284" s="562">
        <v>0</v>
      </c>
      <c r="D284" s="563">
        <v>0</v>
      </c>
      <c r="E284" s="563">
        <v>0</v>
      </c>
      <c r="F284" s="563">
        <v>0</v>
      </c>
      <c r="G284" s="563">
        <v>0</v>
      </c>
      <c r="H284" s="563">
        <v>0</v>
      </c>
      <c r="I284" s="563">
        <v>0</v>
      </c>
      <c r="J284" s="563">
        <v>0</v>
      </c>
      <c r="K284" s="564">
        <v>0</v>
      </c>
      <c r="L284" s="563">
        <v>0</v>
      </c>
      <c r="M284" s="563">
        <v>0</v>
      </c>
      <c r="N284" s="563">
        <v>0</v>
      </c>
      <c r="O284" s="565">
        <v>0</v>
      </c>
      <c r="P284" s="564">
        <v>0</v>
      </c>
      <c r="Q284" s="566">
        <f>+monthly_drivers_0!Q284</f>
        <v>2.5</v>
      </c>
    </row>
    <row r="285" spans="1:17" x14ac:dyDescent="0.25">
      <c r="A285" s="567">
        <f t="shared" si="8"/>
        <v>53021</v>
      </c>
      <c r="B285" s="567" t="str">
        <f t="shared" si="9"/>
        <v>JV</v>
      </c>
      <c r="C285" s="568">
        <v>0</v>
      </c>
      <c r="D285" s="569">
        <v>0</v>
      </c>
      <c r="E285" s="569">
        <v>0</v>
      </c>
      <c r="F285" s="569">
        <v>0</v>
      </c>
      <c r="G285" s="569">
        <v>0</v>
      </c>
      <c r="H285" s="569">
        <v>0</v>
      </c>
      <c r="I285" s="569">
        <v>0</v>
      </c>
      <c r="J285" s="569">
        <v>0</v>
      </c>
      <c r="K285" s="570">
        <v>0</v>
      </c>
      <c r="L285" s="571">
        <v>0</v>
      </c>
      <c r="M285" s="571">
        <v>0</v>
      </c>
      <c r="N285" s="571">
        <v>0</v>
      </c>
      <c r="O285" s="572">
        <v>0</v>
      </c>
      <c r="P285" s="573">
        <v>0</v>
      </c>
      <c r="Q285" s="574">
        <f>+monthly_drivers_0!Q285</f>
        <v>2.5</v>
      </c>
    </row>
    <row r="286" spans="1:17" x14ac:dyDescent="0.25">
      <c r="A286" s="575">
        <f t="shared" si="8"/>
        <v>53052</v>
      </c>
      <c r="B286" s="575" t="str">
        <f t="shared" si="9"/>
        <v>JV</v>
      </c>
      <c r="C286" s="562">
        <v>0</v>
      </c>
      <c r="D286" s="563">
        <v>0</v>
      </c>
      <c r="E286" s="563">
        <v>0</v>
      </c>
      <c r="F286" s="563">
        <v>0</v>
      </c>
      <c r="G286" s="563">
        <v>0</v>
      </c>
      <c r="H286" s="563">
        <v>0</v>
      </c>
      <c r="I286" s="563">
        <v>0</v>
      </c>
      <c r="J286" s="563">
        <v>0</v>
      </c>
      <c r="K286" s="564">
        <v>0</v>
      </c>
      <c r="L286" s="563">
        <v>0</v>
      </c>
      <c r="M286" s="563">
        <v>0</v>
      </c>
      <c r="N286" s="563">
        <v>0</v>
      </c>
      <c r="O286" s="565">
        <v>0</v>
      </c>
      <c r="P286" s="564">
        <v>0</v>
      </c>
      <c r="Q286" s="566">
        <f>+monthly_drivers_0!Q286</f>
        <v>2.5</v>
      </c>
    </row>
    <row r="287" spans="1:17" x14ac:dyDescent="0.25">
      <c r="A287" s="567">
        <f t="shared" si="8"/>
        <v>53082</v>
      </c>
      <c r="B287" s="567" t="str">
        <f t="shared" si="9"/>
        <v>JV</v>
      </c>
      <c r="C287" s="568">
        <v>0</v>
      </c>
      <c r="D287" s="569">
        <v>0</v>
      </c>
      <c r="E287" s="569">
        <v>0</v>
      </c>
      <c r="F287" s="569">
        <v>0</v>
      </c>
      <c r="G287" s="569">
        <v>0</v>
      </c>
      <c r="H287" s="569">
        <v>0</v>
      </c>
      <c r="I287" s="569">
        <v>0</v>
      </c>
      <c r="J287" s="569">
        <v>0</v>
      </c>
      <c r="K287" s="570">
        <v>0</v>
      </c>
      <c r="L287" s="571">
        <v>0</v>
      </c>
      <c r="M287" s="571">
        <v>0</v>
      </c>
      <c r="N287" s="571">
        <v>0</v>
      </c>
      <c r="O287" s="572">
        <v>0</v>
      </c>
      <c r="P287" s="573">
        <v>0</v>
      </c>
      <c r="Q287" s="574">
        <f>+monthly_drivers_0!Q287</f>
        <v>2.5</v>
      </c>
    </row>
    <row r="288" spans="1:17" x14ac:dyDescent="0.25">
      <c r="A288" s="575">
        <f t="shared" si="8"/>
        <v>53113</v>
      </c>
      <c r="B288" s="575" t="str">
        <f t="shared" si="9"/>
        <v>JV</v>
      </c>
      <c r="C288" s="562">
        <v>0</v>
      </c>
      <c r="D288" s="563">
        <v>0</v>
      </c>
      <c r="E288" s="563">
        <v>0</v>
      </c>
      <c r="F288" s="563">
        <v>0</v>
      </c>
      <c r="G288" s="563">
        <v>0</v>
      </c>
      <c r="H288" s="563">
        <v>0</v>
      </c>
      <c r="I288" s="563">
        <v>0</v>
      </c>
      <c r="J288" s="563">
        <v>0</v>
      </c>
      <c r="K288" s="564">
        <v>0</v>
      </c>
      <c r="L288" s="563">
        <v>0</v>
      </c>
      <c r="M288" s="563">
        <v>0</v>
      </c>
      <c r="N288" s="563">
        <v>0</v>
      </c>
      <c r="O288" s="565">
        <v>0</v>
      </c>
      <c r="P288" s="564">
        <v>0</v>
      </c>
      <c r="Q288" s="566">
        <f>+monthly_drivers_0!Q288</f>
        <v>2.5</v>
      </c>
    </row>
    <row r="289" spans="1:17" x14ac:dyDescent="0.25">
      <c r="A289" s="567">
        <f t="shared" si="8"/>
        <v>53143</v>
      </c>
      <c r="B289" s="567" t="str">
        <f t="shared" si="9"/>
        <v>JV</v>
      </c>
      <c r="C289" s="568">
        <v>0</v>
      </c>
      <c r="D289" s="569">
        <v>0</v>
      </c>
      <c r="E289" s="569">
        <v>0</v>
      </c>
      <c r="F289" s="569">
        <v>0</v>
      </c>
      <c r="G289" s="569">
        <v>0</v>
      </c>
      <c r="H289" s="569">
        <v>0</v>
      </c>
      <c r="I289" s="569">
        <v>0</v>
      </c>
      <c r="J289" s="569">
        <v>0</v>
      </c>
      <c r="K289" s="570">
        <v>0</v>
      </c>
      <c r="L289" s="571">
        <v>0</v>
      </c>
      <c r="M289" s="571">
        <v>0</v>
      </c>
      <c r="N289" s="571">
        <v>0</v>
      </c>
      <c r="O289" s="572">
        <v>0</v>
      </c>
      <c r="P289" s="573">
        <v>0</v>
      </c>
      <c r="Q289" s="574">
        <f>+monthly_drivers_0!Q289</f>
        <v>2.5</v>
      </c>
    </row>
    <row r="290" spans="1:17" x14ac:dyDescent="0.25">
      <c r="A290" s="575">
        <f t="shared" si="8"/>
        <v>53174</v>
      </c>
      <c r="B290" s="575" t="str">
        <f t="shared" si="9"/>
        <v>JV</v>
      </c>
      <c r="C290" s="562">
        <v>0</v>
      </c>
      <c r="D290" s="563">
        <v>0</v>
      </c>
      <c r="E290" s="563">
        <v>0</v>
      </c>
      <c r="F290" s="563">
        <v>0</v>
      </c>
      <c r="G290" s="563">
        <v>0</v>
      </c>
      <c r="H290" s="563">
        <v>0</v>
      </c>
      <c r="I290" s="563">
        <v>0</v>
      </c>
      <c r="J290" s="563">
        <v>0</v>
      </c>
      <c r="K290" s="564">
        <v>0</v>
      </c>
      <c r="L290" s="563">
        <v>0</v>
      </c>
      <c r="M290" s="563">
        <v>0</v>
      </c>
      <c r="N290" s="563">
        <v>0</v>
      </c>
      <c r="O290" s="565">
        <v>0</v>
      </c>
      <c r="P290" s="564">
        <v>0</v>
      </c>
      <c r="Q290" s="566">
        <f>+monthly_drivers_0!Q290</f>
        <v>2.5</v>
      </c>
    </row>
    <row r="291" spans="1:17" x14ac:dyDescent="0.25">
      <c r="A291" s="567">
        <f t="shared" si="8"/>
        <v>53205</v>
      </c>
      <c r="B291" s="567" t="str">
        <f t="shared" si="9"/>
        <v>JV</v>
      </c>
      <c r="C291" s="568">
        <v>0</v>
      </c>
      <c r="D291" s="569">
        <v>0</v>
      </c>
      <c r="E291" s="569">
        <v>0</v>
      </c>
      <c r="F291" s="569">
        <v>0</v>
      </c>
      <c r="G291" s="569">
        <v>0</v>
      </c>
      <c r="H291" s="569">
        <v>0</v>
      </c>
      <c r="I291" s="569">
        <v>0</v>
      </c>
      <c r="J291" s="569">
        <v>0</v>
      </c>
      <c r="K291" s="570">
        <v>0</v>
      </c>
      <c r="L291" s="571">
        <v>0</v>
      </c>
      <c r="M291" s="571">
        <v>0</v>
      </c>
      <c r="N291" s="571">
        <v>0</v>
      </c>
      <c r="O291" s="572">
        <v>0</v>
      </c>
      <c r="P291" s="573">
        <v>0</v>
      </c>
      <c r="Q291" s="574">
        <f>+monthly_drivers_0!Q291</f>
        <v>2.5</v>
      </c>
    </row>
    <row r="292" spans="1:17" x14ac:dyDescent="0.25">
      <c r="A292" s="575">
        <f t="shared" si="8"/>
        <v>53235</v>
      </c>
      <c r="B292" s="575" t="str">
        <f t="shared" si="9"/>
        <v>JV</v>
      </c>
      <c r="C292" s="562">
        <v>0</v>
      </c>
      <c r="D292" s="563">
        <v>0</v>
      </c>
      <c r="E292" s="563">
        <v>0</v>
      </c>
      <c r="F292" s="563">
        <v>0</v>
      </c>
      <c r="G292" s="563">
        <v>0</v>
      </c>
      <c r="H292" s="563">
        <v>0</v>
      </c>
      <c r="I292" s="563">
        <v>0</v>
      </c>
      <c r="J292" s="563">
        <v>0</v>
      </c>
      <c r="K292" s="564">
        <v>0</v>
      </c>
      <c r="L292" s="563">
        <v>0</v>
      </c>
      <c r="M292" s="563">
        <v>0</v>
      </c>
      <c r="N292" s="563">
        <v>0</v>
      </c>
      <c r="O292" s="565">
        <v>0</v>
      </c>
      <c r="P292" s="564">
        <v>0</v>
      </c>
      <c r="Q292" s="566">
        <f>+monthly_drivers_0!Q292</f>
        <v>2.5</v>
      </c>
    </row>
    <row r="293" spans="1:17" x14ac:dyDescent="0.25">
      <c r="A293" s="567">
        <f t="shared" si="8"/>
        <v>53266</v>
      </c>
      <c r="B293" s="567" t="str">
        <f t="shared" si="9"/>
        <v>JV</v>
      </c>
      <c r="C293" s="568">
        <v>0</v>
      </c>
      <c r="D293" s="569">
        <v>0</v>
      </c>
      <c r="E293" s="569">
        <v>0</v>
      </c>
      <c r="F293" s="569">
        <v>0</v>
      </c>
      <c r="G293" s="569">
        <v>0</v>
      </c>
      <c r="H293" s="569">
        <v>0</v>
      </c>
      <c r="I293" s="569">
        <v>0</v>
      </c>
      <c r="J293" s="569">
        <v>0</v>
      </c>
      <c r="K293" s="570">
        <v>0</v>
      </c>
      <c r="L293" s="571">
        <v>0</v>
      </c>
      <c r="M293" s="571">
        <v>0</v>
      </c>
      <c r="N293" s="571">
        <v>0</v>
      </c>
      <c r="O293" s="572">
        <v>0</v>
      </c>
      <c r="P293" s="573">
        <v>0</v>
      </c>
      <c r="Q293" s="574">
        <f>+monthly_drivers_0!Q293</f>
        <v>2.5</v>
      </c>
    </row>
    <row r="294" spans="1:17" x14ac:dyDescent="0.25">
      <c r="A294" s="575">
        <f t="shared" si="8"/>
        <v>53296</v>
      </c>
      <c r="B294" s="575" t="str">
        <f t="shared" si="9"/>
        <v>JV</v>
      </c>
      <c r="C294" s="562">
        <v>0</v>
      </c>
      <c r="D294" s="563">
        <v>0</v>
      </c>
      <c r="E294" s="563">
        <v>0</v>
      </c>
      <c r="F294" s="563">
        <v>0</v>
      </c>
      <c r="G294" s="563">
        <v>0</v>
      </c>
      <c r="H294" s="563">
        <v>0</v>
      </c>
      <c r="I294" s="563">
        <v>0</v>
      </c>
      <c r="J294" s="563">
        <v>0</v>
      </c>
      <c r="K294" s="564">
        <v>0</v>
      </c>
      <c r="L294" s="563">
        <v>0</v>
      </c>
      <c r="M294" s="563">
        <v>0</v>
      </c>
      <c r="N294" s="563">
        <v>0</v>
      </c>
      <c r="O294" s="565">
        <v>0</v>
      </c>
      <c r="P294" s="564">
        <v>0</v>
      </c>
      <c r="Q294" s="566">
        <f>+monthly_drivers_0!Q294</f>
        <v>2.5</v>
      </c>
    </row>
    <row r="295" spans="1:17" x14ac:dyDescent="0.25">
      <c r="A295" s="567">
        <f t="shared" si="8"/>
        <v>53327</v>
      </c>
      <c r="B295" s="567" t="str">
        <f t="shared" si="9"/>
        <v>JV</v>
      </c>
      <c r="C295" s="568">
        <v>0</v>
      </c>
      <c r="D295" s="569">
        <v>0</v>
      </c>
      <c r="E295" s="569">
        <v>0</v>
      </c>
      <c r="F295" s="569">
        <v>0</v>
      </c>
      <c r="G295" s="569">
        <v>0</v>
      </c>
      <c r="H295" s="569">
        <v>0</v>
      </c>
      <c r="I295" s="569">
        <v>0</v>
      </c>
      <c r="J295" s="569">
        <v>0</v>
      </c>
      <c r="K295" s="570">
        <v>0</v>
      </c>
      <c r="L295" s="571">
        <v>0</v>
      </c>
      <c r="M295" s="571">
        <v>0</v>
      </c>
      <c r="N295" s="571">
        <v>0</v>
      </c>
      <c r="O295" s="572">
        <v>0</v>
      </c>
      <c r="P295" s="573">
        <v>0</v>
      </c>
      <c r="Q295" s="574">
        <f>+monthly_drivers_0!Q295</f>
        <v>2.5</v>
      </c>
    </row>
    <row r="296" spans="1:17" x14ac:dyDescent="0.25">
      <c r="A296" s="575">
        <f t="shared" si="8"/>
        <v>53358</v>
      </c>
      <c r="B296" s="575" t="str">
        <f t="shared" si="9"/>
        <v>JV</v>
      </c>
      <c r="C296" s="562">
        <v>0</v>
      </c>
      <c r="D296" s="563">
        <v>0</v>
      </c>
      <c r="E296" s="563">
        <v>0</v>
      </c>
      <c r="F296" s="563">
        <v>0</v>
      </c>
      <c r="G296" s="563">
        <v>0</v>
      </c>
      <c r="H296" s="563">
        <v>0</v>
      </c>
      <c r="I296" s="563">
        <v>0</v>
      </c>
      <c r="J296" s="563">
        <v>0</v>
      </c>
      <c r="K296" s="564">
        <v>0</v>
      </c>
      <c r="L296" s="563">
        <v>0</v>
      </c>
      <c r="M296" s="563">
        <v>0</v>
      </c>
      <c r="N296" s="563">
        <v>0</v>
      </c>
      <c r="O296" s="565">
        <v>0</v>
      </c>
      <c r="P296" s="564">
        <v>0</v>
      </c>
      <c r="Q296" s="566">
        <f>+monthly_drivers_0!Q296</f>
        <v>2.5</v>
      </c>
    </row>
    <row r="297" spans="1:17" x14ac:dyDescent="0.25">
      <c r="A297" s="567">
        <f t="shared" si="8"/>
        <v>53386</v>
      </c>
      <c r="B297" s="567" t="str">
        <f t="shared" si="9"/>
        <v>JV</v>
      </c>
      <c r="C297" s="568">
        <v>0</v>
      </c>
      <c r="D297" s="569">
        <v>0</v>
      </c>
      <c r="E297" s="569">
        <v>0</v>
      </c>
      <c r="F297" s="569">
        <v>0</v>
      </c>
      <c r="G297" s="569">
        <v>0</v>
      </c>
      <c r="H297" s="569">
        <v>0</v>
      </c>
      <c r="I297" s="569">
        <v>0</v>
      </c>
      <c r="J297" s="569">
        <v>0</v>
      </c>
      <c r="K297" s="570">
        <v>0</v>
      </c>
      <c r="L297" s="571">
        <v>0</v>
      </c>
      <c r="M297" s="571">
        <v>0</v>
      </c>
      <c r="N297" s="571">
        <v>0</v>
      </c>
      <c r="O297" s="572">
        <v>0</v>
      </c>
      <c r="P297" s="573">
        <v>0</v>
      </c>
      <c r="Q297" s="574">
        <f>+monthly_drivers_0!Q297</f>
        <v>2.5</v>
      </c>
    </row>
    <row r="298" spans="1:17" x14ac:dyDescent="0.25">
      <c r="A298" s="575">
        <f t="shared" si="8"/>
        <v>53417</v>
      </c>
      <c r="B298" s="575" t="str">
        <f t="shared" si="9"/>
        <v>JV</v>
      </c>
      <c r="C298" s="562">
        <v>0</v>
      </c>
      <c r="D298" s="563">
        <v>0</v>
      </c>
      <c r="E298" s="563">
        <v>0</v>
      </c>
      <c r="F298" s="563">
        <v>0</v>
      </c>
      <c r="G298" s="563">
        <v>0</v>
      </c>
      <c r="H298" s="563">
        <v>0</v>
      </c>
      <c r="I298" s="563">
        <v>0</v>
      </c>
      <c r="J298" s="563">
        <v>0</v>
      </c>
      <c r="K298" s="564">
        <v>0</v>
      </c>
      <c r="L298" s="563">
        <v>0</v>
      </c>
      <c r="M298" s="563">
        <v>0</v>
      </c>
      <c r="N298" s="563">
        <v>0</v>
      </c>
      <c r="O298" s="565">
        <v>0</v>
      </c>
      <c r="P298" s="564">
        <v>0</v>
      </c>
      <c r="Q298" s="566">
        <f>+monthly_drivers_0!Q298</f>
        <v>2.5</v>
      </c>
    </row>
    <row r="299" spans="1:17" x14ac:dyDescent="0.25">
      <c r="A299" s="567">
        <f t="shared" si="8"/>
        <v>53447</v>
      </c>
      <c r="B299" s="567" t="str">
        <f t="shared" si="9"/>
        <v>JV</v>
      </c>
      <c r="C299" s="568">
        <v>0</v>
      </c>
      <c r="D299" s="569">
        <v>0</v>
      </c>
      <c r="E299" s="569">
        <v>0</v>
      </c>
      <c r="F299" s="569">
        <v>0</v>
      </c>
      <c r="G299" s="569">
        <v>0</v>
      </c>
      <c r="H299" s="569">
        <v>0</v>
      </c>
      <c r="I299" s="569">
        <v>0</v>
      </c>
      <c r="J299" s="569">
        <v>0</v>
      </c>
      <c r="K299" s="570">
        <v>0</v>
      </c>
      <c r="L299" s="571">
        <v>0</v>
      </c>
      <c r="M299" s="571">
        <v>0</v>
      </c>
      <c r="N299" s="571">
        <v>0</v>
      </c>
      <c r="O299" s="572">
        <v>0</v>
      </c>
      <c r="P299" s="573">
        <v>0</v>
      </c>
      <c r="Q299" s="574">
        <f>+monthly_drivers_0!Q299</f>
        <v>2.5</v>
      </c>
    </row>
    <row r="300" spans="1:17" x14ac:dyDescent="0.25">
      <c r="A300" s="575">
        <f t="shared" si="8"/>
        <v>53478</v>
      </c>
      <c r="B300" s="575" t="str">
        <f t="shared" si="9"/>
        <v>JV</v>
      </c>
      <c r="C300" s="562">
        <v>0</v>
      </c>
      <c r="D300" s="563">
        <v>0</v>
      </c>
      <c r="E300" s="563">
        <v>0</v>
      </c>
      <c r="F300" s="563">
        <v>0</v>
      </c>
      <c r="G300" s="563">
        <v>0</v>
      </c>
      <c r="H300" s="563">
        <v>0</v>
      </c>
      <c r="I300" s="563">
        <v>0</v>
      </c>
      <c r="J300" s="563">
        <v>0</v>
      </c>
      <c r="K300" s="564">
        <v>0</v>
      </c>
      <c r="L300" s="563">
        <v>0</v>
      </c>
      <c r="M300" s="563">
        <v>0</v>
      </c>
      <c r="N300" s="563">
        <v>0</v>
      </c>
      <c r="O300" s="565">
        <v>0</v>
      </c>
      <c r="P300" s="564">
        <v>0</v>
      </c>
      <c r="Q300" s="566">
        <f>+monthly_drivers_0!Q300</f>
        <v>2.5</v>
      </c>
    </row>
    <row r="301" spans="1:17" x14ac:dyDescent="0.25">
      <c r="A301" s="567">
        <f t="shared" si="8"/>
        <v>53508</v>
      </c>
      <c r="B301" s="567" t="str">
        <f t="shared" si="9"/>
        <v>JV</v>
      </c>
      <c r="C301" s="568">
        <v>0</v>
      </c>
      <c r="D301" s="569">
        <v>0</v>
      </c>
      <c r="E301" s="569">
        <v>0</v>
      </c>
      <c r="F301" s="569">
        <v>0</v>
      </c>
      <c r="G301" s="569">
        <v>0</v>
      </c>
      <c r="H301" s="569">
        <v>0</v>
      </c>
      <c r="I301" s="569">
        <v>0</v>
      </c>
      <c r="J301" s="569">
        <v>0</v>
      </c>
      <c r="K301" s="570">
        <v>0</v>
      </c>
      <c r="L301" s="571">
        <v>0</v>
      </c>
      <c r="M301" s="571">
        <v>0</v>
      </c>
      <c r="N301" s="571">
        <v>0</v>
      </c>
      <c r="O301" s="572">
        <v>0</v>
      </c>
      <c r="P301" s="573">
        <v>0</v>
      </c>
      <c r="Q301" s="574">
        <f>+monthly_drivers_0!Q301</f>
        <v>2.5</v>
      </c>
    </row>
    <row r="302" spans="1:17" x14ac:dyDescent="0.25">
      <c r="A302" s="575">
        <f t="shared" si="8"/>
        <v>53539</v>
      </c>
      <c r="B302" s="575" t="str">
        <f t="shared" si="9"/>
        <v>JV</v>
      </c>
      <c r="C302" s="562">
        <v>0</v>
      </c>
      <c r="D302" s="563">
        <v>0</v>
      </c>
      <c r="E302" s="563">
        <v>0</v>
      </c>
      <c r="F302" s="563">
        <v>0</v>
      </c>
      <c r="G302" s="563">
        <v>0</v>
      </c>
      <c r="H302" s="563">
        <v>0</v>
      </c>
      <c r="I302" s="563">
        <v>0</v>
      </c>
      <c r="J302" s="563">
        <v>0</v>
      </c>
      <c r="K302" s="564">
        <v>0</v>
      </c>
      <c r="L302" s="563">
        <v>0</v>
      </c>
      <c r="M302" s="563">
        <v>0</v>
      </c>
      <c r="N302" s="563">
        <v>0</v>
      </c>
      <c r="O302" s="565">
        <v>0</v>
      </c>
      <c r="P302" s="564">
        <v>0</v>
      </c>
      <c r="Q302" s="566">
        <f>+monthly_drivers_0!Q302</f>
        <v>2.5</v>
      </c>
    </row>
    <row r="303" spans="1:17" x14ac:dyDescent="0.25">
      <c r="A303" s="567">
        <f t="shared" si="8"/>
        <v>53570</v>
      </c>
      <c r="B303" s="567" t="str">
        <f t="shared" si="9"/>
        <v>JV</v>
      </c>
      <c r="C303" s="568">
        <v>0</v>
      </c>
      <c r="D303" s="569">
        <v>0</v>
      </c>
      <c r="E303" s="569">
        <v>0</v>
      </c>
      <c r="F303" s="569">
        <v>0</v>
      </c>
      <c r="G303" s="569">
        <v>0</v>
      </c>
      <c r="H303" s="569">
        <v>0</v>
      </c>
      <c r="I303" s="569">
        <v>0</v>
      </c>
      <c r="J303" s="569">
        <v>0</v>
      </c>
      <c r="K303" s="570">
        <v>0</v>
      </c>
      <c r="L303" s="571">
        <v>0</v>
      </c>
      <c r="M303" s="571">
        <v>0</v>
      </c>
      <c r="N303" s="571">
        <v>0</v>
      </c>
      <c r="O303" s="572">
        <v>0</v>
      </c>
      <c r="P303" s="573">
        <v>0</v>
      </c>
      <c r="Q303" s="574">
        <f>+monthly_drivers_0!Q303</f>
        <v>2.5</v>
      </c>
    </row>
    <row r="304" spans="1:17" x14ac:dyDescent="0.25">
      <c r="A304" s="575">
        <f t="shared" si="8"/>
        <v>53600</v>
      </c>
      <c r="B304" s="575" t="str">
        <f t="shared" si="9"/>
        <v>JV</v>
      </c>
      <c r="C304" s="562">
        <v>0</v>
      </c>
      <c r="D304" s="563">
        <v>0</v>
      </c>
      <c r="E304" s="563">
        <v>0</v>
      </c>
      <c r="F304" s="563">
        <v>0</v>
      </c>
      <c r="G304" s="563">
        <v>0</v>
      </c>
      <c r="H304" s="563">
        <v>0</v>
      </c>
      <c r="I304" s="563">
        <v>0</v>
      </c>
      <c r="J304" s="563">
        <v>0</v>
      </c>
      <c r="K304" s="564">
        <v>0</v>
      </c>
      <c r="L304" s="563">
        <v>0</v>
      </c>
      <c r="M304" s="563">
        <v>0</v>
      </c>
      <c r="N304" s="563">
        <v>0</v>
      </c>
      <c r="O304" s="565">
        <v>0</v>
      </c>
      <c r="P304" s="564">
        <v>0</v>
      </c>
      <c r="Q304" s="566">
        <f>+monthly_drivers_0!Q304</f>
        <v>2.5</v>
      </c>
    </row>
    <row r="305" spans="1:17" x14ac:dyDescent="0.25">
      <c r="A305" s="567">
        <f t="shared" si="8"/>
        <v>53631</v>
      </c>
      <c r="B305" s="567" t="str">
        <f t="shared" si="9"/>
        <v>JV</v>
      </c>
      <c r="C305" s="568">
        <v>0</v>
      </c>
      <c r="D305" s="569">
        <v>0</v>
      </c>
      <c r="E305" s="569">
        <v>0</v>
      </c>
      <c r="F305" s="569">
        <v>0</v>
      </c>
      <c r="G305" s="569">
        <v>0</v>
      </c>
      <c r="H305" s="569">
        <v>0</v>
      </c>
      <c r="I305" s="569">
        <v>0</v>
      </c>
      <c r="J305" s="569">
        <v>0</v>
      </c>
      <c r="K305" s="570">
        <v>0</v>
      </c>
      <c r="L305" s="571">
        <v>0</v>
      </c>
      <c r="M305" s="571">
        <v>0</v>
      </c>
      <c r="N305" s="571">
        <v>0</v>
      </c>
      <c r="O305" s="572">
        <v>0</v>
      </c>
      <c r="P305" s="573">
        <v>0</v>
      </c>
      <c r="Q305" s="574">
        <f>+monthly_drivers_0!Q305</f>
        <v>2.5</v>
      </c>
    </row>
    <row r="306" spans="1:17" x14ac:dyDescent="0.25">
      <c r="A306" s="575">
        <f t="shared" si="8"/>
        <v>53661</v>
      </c>
      <c r="B306" s="575" t="str">
        <f t="shared" si="9"/>
        <v>JV</v>
      </c>
      <c r="C306" s="562">
        <v>0</v>
      </c>
      <c r="D306" s="563">
        <v>0</v>
      </c>
      <c r="E306" s="563">
        <v>0</v>
      </c>
      <c r="F306" s="563">
        <v>0</v>
      </c>
      <c r="G306" s="563">
        <v>0</v>
      </c>
      <c r="H306" s="563">
        <v>0</v>
      </c>
      <c r="I306" s="563">
        <v>0</v>
      </c>
      <c r="J306" s="563">
        <v>0</v>
      </c>
      <c r="K306" s="564">
        <v>0</v>
      </c>
      <c r="L306" s="563">
        <v>0</v>
      </c>
      <c r="M306" s="563">
        <v>0</v>
      </c>
      <c r="N306" s="563">
        <v>0</v>
      </c>
      <c r="O306" s="565">
        <v>0</v>
      </c>
      <c r="P306" s="564">
        <v>0</v>
      </c>
      <c r="Q306" s="566">
        <f>+monthly_drivers_0!Q306</f>
        <v>2.5</v>
      </c>
    </row>
    <row r="307" spans="1:17" x14ac:dyDescent="0.25">
      <c r="A307" s="567">
        <f t="shared" si="8"/>
        <v>53692</v>
      </c>
      <c r="B307" s="567" t="str">
        <f t="shared" si="9"/>
        <v>JV</v>
      </c>
      <c r="C307" s="568">
        <v>0</v>
      </c>
      <c r="D307" s="569">
        <v>0</v>
      </c>
      <c r="E307" s="569">
        <v>0</v>
      </c>
      <c r="F307" s="569">
        <v>0</v>
      </c>
      <c r="G307" s="569">
        <v>0</v>
      </c>
      <c r="H307" s="569">
        <v>0</v>
      </c>
      <c r="I307" s="569">
        <v>0</v>
      </c>
      <c r="J307" s="569">
        <v>0</v>
      </c>
      <c r="K307" s="570">
        <v>0</v>
      </c>
      <c r="L307" s="571">
        <v>0</v>
      </c>
      <c r="M307" s="571">
        <v>0</v>
      </c>
      <c r="N307" s="571">
        <v>0</v>
      </c>
      <c r="O307" s="572">
        <v>0</v>
      </c>
      <c r="P307" s="573">
        <v>0</v>
      </c>
      <c r="Q307" s="574">
        <f>+monthly_drivers_0!Q307</f>
        <v>2.5</v>
      </c>
    </row>
    <row r="308" spans="1:17" x14ac:dyDescent="0.25">
      <c r="A308" s="575">
        <f t="shared" si="8"/>
        <v>53723</v>
      </c>
      <c r="B308" s="575" t="str">
        <f t="shared" si="9"/>
        <v>JV</v>
      </c>
      <c r="C308" s="562">
        <v>0</v>
      </c>
      <c r="D308" s="563">
        <v>0</v>
      </c>
      <c r="E308" s="563">
        <v>0</v>
      </c>
      <c r="F308" s="563">
        <v>0</v>
      </c>
      <c r="G308" s="563">
        <v>0</v>
      </c>
      <c r="H308" s="563">
        <v>0</v>
      </c>
      <c r="I308" s="563">
        <v>0</v>
      </c>
      <c r="J308" s="563">
        <v>0</v>
      </c>
      <c r="K308" s="564">
        <v>0</v>
      </c>
      <c r="L308" s="563">
        <v>0</v>
      </c>
      <c r="M308" s="563">
        <v>0</v>
      </c>
      <c r="N308" s="563">
        <v>0</v>
      </c>
      <c r="O308" s="565">
        <v>0</v>
      </c>
      <c r="P308" s="564">
        <v>0</v>
      </c>
      <c r="Q308" s="566">
        <f>+monthly_drivers_0!Q308</f>
        <v>2.5</v>
      </c>
    </row>
    <row r="309" spans="1:17" x14ac:dyDescent="0.25">
      <c r="A309" s="567">
        <f t="shared" si="8"/>
        <v>53751</v>
      </c>
      <c r="B309" s="567" t="str">
        <f t="shared" si="9"/>
        <v>JV</v>
      </c>
      <c r="C309" s="568">
        <v>0</v>
      </c>
      <c r="D309" s="569">
        <v>0</v>
      </c>
      <c r="E309" s="569">
        <v>0</v>
      </c>
      <c r="F309" s="569">
        <v>0</v>
      </c>
      <c r="G309" s="569">
        <v>0</v>
      </c>
      <c r="H309" s="569">
        <v>0</v>
      </c>
      <c r="I309" s="569">
        <v>0</v>
      </c>
      <c r="J309" s="569">
        <v>0</v>
      </c>
      <c r="K309" s="570">
        <v>0</v>
      </c>
      <c r="L309" s="571">
        <v>0</v>
      </c>
      <c r="M309" s="571">
        <v>0</v>
      </c>
      <c r="N309" s="571">
        <v>0</v>
      </c>
      <c r="O309" s="572">
        <v>0</v>
      </c>
      <c r="P309" s="573">
        <v>0</v>
      </c>
      <c r="Q309" s="574">
        <f>+monthly_drivers_0!Q309</f>
        <v>2.5</v>
      </c>
    </row>
    <row r="310" spans="1:17" x14ac:dyDescent="0.25">
      <c r="A310" s="575">
        <f t="shared" si="8"/>
        <v>53782</v>
      </c>
      <c r="B310" s="575" t="str">
        <f t="shared" si="9"/>
        <v>JV</v>
      </c>
      <c r="C310" s="562">
        <v>0</v>
      </c>
      <c r="D310" s="563">
        <v>0</v>
      </c>
      <c r="E310" s="563">
        <v>0</v>
      </c>
      <c r="F310" s="563">
        <v>0</v>
      </c>
      <c r="G310" s="563">
        <v>0</v>
      </c>
      <c r="H310" s="563">
        <v>0</v>
      </c>
      <c r="I310" s="563">
        <v>0</v>
      </c>
      <c r="J310" s="563">
        <v>0</v>
      </c>
      <c r="K310" s="564">
        <v>0</v>
      </c>
      <c r="L310" s="563">
        <v>0</v>
      </c>
      <c r="M310" s="563">
        <v>0</v>
      </c>
      <c r="N310" s="563">
        <v>0</v>
      </c>
      <c r="O310" s="565">
        <v>0</v>
      </c>
      <c r="P310" s="564">
        <v>0</v>
      </c>
      <c r="Q310" s="566">
        <f>+monthly_drivers_0!Q310</f>
        <v>2.5</v>
      </c>
    </row>
    <row r="311" spans="1:17" x14ac:dyDescent="0.25">
      <c r="A311" s="567">
        <f t="shared" si="8"/>
        <v>53812</v>
      </c>
      <c r="B311" s="567" t="str">
        <f t="shared" si="9"/>
        <v>JV</v>
      </c>
      <c r="C311" s="568">
        <v>0</v>
      </c>
      <c r="D311" s="569">
        <v>0</v>
      </c>
      <c r="E311" s="569">
        <v>0</v>
      </c>
      <c r="F311" s="569">
        <v>0</v>
      </c>
      <c r="G311" s="569">
        <v>0</v>
      </c>
      <c r="H311" s="569">
        <v>0</v>
      </c>
      <c r="I311" s="569">
        <v>0</v>
      </c>
      <c r="J311" s="569">
        <v>0</v>
      </c>
      <c r="K311" s="570">
        <v>0</v>
      </c>
      <c r="L311" s="571">
        <v>0</v>
      </c>
      <c r="M311" s="571">
        <v>0</v>
      </c>
      <c r="N311" s="571">
        <v>0</v>
      </c>
      <c r="O311" s="572">
        <v>0</v>
      </c>
      <c r="P311" s="573">
        <v>0</v>
      </c>
      <c r="Q311" s="574">
        <f>+monthly_drivers_0!Q311</f>
        <v>2.5</v>
      </c>
    </row>
    <row r="312" spans="1:17" x14ac:dyDescent="0.25">
      <c r="A312" s="575">
        <f t="shared" si="8"/>
        <v>53843</v>
      </c>
      <c r="B312" s="575" t="str">
        <f t="shared" si="9"/>
        <v>JV</v>
      </c>
      <c r="C312" s="562">
        <v>0</v>
      </c>
      <c r="D312" s="563">
        <v>0</v>
      </c>
      <c r="E312" s="563">
        <v>0</v>
      </c>
      <c r="F312" s="563">
        <v>0</v>
      </c>
      <c r="G312" s="563">
        <v>0</v>
      </c>
      <c r="H312" s="563">
        <v>0</v>
      </c>
      <c r="I312" s="563">
        <v>0</v>
      </c>
      <c r="J312" s="563">
        <v>0</v>
      </c>
      <c r="K312" s="564">
        <v>0</v>
      </c>
      <c r="L312" s="563">
        <v>0</v>
      </c>
      <c r="M312" s="563">
        <v>0</v>
      </c>
      <c r="N312" s="563">
        <v>0</v>
      </c>
      <c r="O312" s="565">
        <v>0</v>
      </c>
      <c r="P312" s="564">
        <v>0</v>
      </c>
      <c r="Q312" s="566">
        <f>+monthly_drivers_0!Q312</f>
        <v>2.5</v>
      </c>
    </row>
    <row r="313" spans="1:17" x14ac:dyDescent="0.25">
      <c r="A313" s="567">
        <f t="shared" si="8"/>
        <v>53873</v>
      </c>
      <c r="B313" s="567" t="str">
        <f t="shared" si="9"/>
        <v>JV</v>
      </c>
      <c r="C313" s="568">
        <v>0</v>
      </c>
      <c r="D313" s="569">
        <v>0</v>
      </c>
      <c r="E313" s="569">
        <v>0</v>
      </c>
      <c r="F313" s="569">
        <v>0</v>
      </c>
      <c r="G313" s="569">
        <v>0</v>
      </c>
      <c r="H313" s="569">
        <v>0</v>
      </c>
      <c r="I313" s="569">
        <v>0</v>
      </c>
      <c r="J313" s="569">
        <v>0</v>
      </c>
      <c r="K313" s="570">
        <v>0</v>
      </c>
      <c r="L313" s="571">
        <v>0</v>
      </c>
      <c r="M313" s="571">
        <v>0</v>
      </c>
      <c r="N313" s="571">
        <v>0</v>
      </c>
      <c r="O313" s="572">
        <v>0</v>
      </c>
      <c r="P313" s="573">
        <v>0</v>
      </c>
      <c r="Q313" s="574">
        <f>+monthly_drivers_0!Q313</f>
        <v>2.5</v>
      </c>
    </row>
    <row r="314" spans="1:17" x14ac:dyDescent="0.25">
      <c r="A314" s="575">
        <f t="shared" si="8"/>
        <v>53904</v>
      </c>
      <c r="B314" s="575" t="str">
        <f t="shared" si="9"/>
        <v>JV</v>
      </c>
      <c r="C314" s="562">
        <v>0</v>
      </c>
      <c r="D314" s="563">
        <v>0</v>
      </c>
      <c r="E314" s="563">
        <v>0</v>
      </c>
      <c r="F314" s="563">
        <v>0</v>
      </c>
      <c r="G314" s="563">
        <v>0</v>
      </c>
      <c r="H314" s="563">
        <v>0</v>
      </c>
      <c r="I314" s="563">
        <v>0</v>
      </c>
      <c r="J314" s="563">
        <v>0</v>
      </c>
      <c r="K314" s="564">
        <v>0</v>
      </c>
      <c r="L314" s="563">
        <v>0</v>
      </c>
      <c r="M314" s="563">
        <v>0</v>
      </c>
      <c r="N314" s="563">
        <v>0</v>
      </c>
      <c r="O314" s="565">
        <v>0</v>
      </c>
      <c r="P314" s="564">
        <v>0</v>
      </c>
      <c r="Q314" s="566">
        <f>+monthly_drivers_0!Q314</f>
        <v>2.5</v>
      </c>
    </row>
    <row r="315" spans="1:17" x14ac:dyDescent="0.25">
      <c r="A315" s="567">
        <f t="shared" si="8"/>
        <v>53935</v>
      </c>
      <c r="B315" s="567" t="str">
        <f t="shared" si="9"/>
        <v>JV</v>
      </c>
      <c r="C315" s="568">
        <v>0</v>
      </c>
      <c r="D315" s="569">
        <v>0</v>
      </c>
      <c r="E315" s="569">
        <v>0</v>
      </c>
      <c r="F315" s="569">
        <v>0</v>
      </c>
      <c r="G315" s="569">
        <v>0</v>
      </c>
      <c r="H315" s="569">
        <v>0</v>
      </c>
      <c r="I315" s="569">
        <v>0</v>
      </c>
      <c r="J315" s="569">
        <v>0</v>
      </c>
      <c r="K315" s="570">
        <v>0</v>
      </c>
      <c r="L315" s="571">
        <v>0</v>
      </c>
      <c r="M315" s="571">
        <v>0</v>
      </c>
      <c r="N315" s="571">
        <v>0</v>
      </c>
      <c r="O315" s="572">
        <v>0</v>
      </c>
      <c r="P315" s="573">
        <v>0</v>
      </c>
      <c r="Q315" s="574">
        <f>+monthly_drivers_0!Q315</f>
        <v>2.5</v>
      </c>
    </row>
    <row r="316" spans="1:17" x14ac:dyDescent="0.25">
      <c r="A316" s="575">
        <f t="shared" si="8"/>
        <v>53965</v>
      </c>
      <c r="B316" s="575" t="str">
        <f t="shared" si="9"/>
        <v>JV</v>
      </c>
      <c r="C316" s="562">
        <v>0</v>
      </c>
      <c r="D316" s="563">
        <v>0</v>
      </c>
      <c r="E316" s="563">
        <v>0</v>
      </c>
      <c r="F316" s="563">
        <v>0</v>
      </c>
      <c r="G316" s="563">
        <v>0</v>
      </c>
      <c r="H316" s="563">
        <v>0</v>
      </c>
      <c r="I316" s="563">
        <v>0</v>
      </c>
      <c r="J316" s="563">
        <v>0</v>
      </c>
      <c r="K316" s="564">
        <v>0</v>
      </c>
      <c r="L316" s="563">
        <v>0</v>
      </c>
      <c r="M316" s="563">
        <v>0</v>
      </c>
      <c r="N316" s="563">
        <v>0</v>
      </c>
      <c r="O316" s="565">
        <v>0</v>
      </c>
      <c r="P316" s="564">
        <v>0</v>
      </c>
      <c r="Q316" s="566">
        <f>+monthly_drivers_0!Q316</f>
        <v>2.5</v>
      </c>
    </row>
    <row r="317" spans="1:17" x14ac:dyDescent="0.25">
      <c r="A317" s="567">
        <f t="shared" si="8"/>
        <v>53996</v>
      </c>
      <c r="B317" s="567" t="str">
        <f t="shared" si="9"/>
        <v>JV</v>
      </c>
      <c r="C317" s="568">
        <v>0</v>
      </c>
      <c r="D317" s="569">
        <v>0</v>
      </c>
      <c r="E317" s="569">
        <v>0</v>
      </c>
      <c r="F317" s="569">
        <v>0</v>
      </c>
      <c r="G317" s="569">
        <v>0</v>
      </c>
      <c r="H317" s="569">
        <v>0</v>
      </c>
      <c r="I317" s="569">
        <v>0</v>
      </c>
      <c r="J317" s="569">
        <v>0</v>
      </c>
      <c r="K317" s="570">
        <v>0</v>
      </c>
      <c r="L317" s="571">
        <v>0</v>
      </c>
      <c r="M317" s="571">
        <v>0</v>
      </c>
      <c r="N317" s="571">
        <v>0</v>
      </c>
      <c r="O317" s="572">
        <v>0</v>
      </c>
      <c r="P317" s="573">
        <v>0</v>
      </c>
      <c r="Q317" s="574">
        <f>+monthly_drivers_0!Q317</f>
        <v>2.5</v>
      </c>
    </row>
    <row r="318" spans="1:17" x14ac:dyDescent="0.25">
      <c r="A318" s="575">
        <f t="shared" si="8"/>
        <v>54026</v>
      </c>
      <c r="B318" s="575" t="str">
        <f t="shared" si="9"/>
        <v>JV</v>
      </c>
      <c r="C318" s="562">
        <v>0</v>
      </c>
      <c r="D318" s="563">
        <v>0</v>
      </c>
      <c r="E318" s="563">
        <v>0</v>
      </c>
      <c r="F318" s="563">
        <v>0</v>
      </c>
      <c r="G318" s="563">
        <v>0</v>
      </c>
      <c r="H318" s="563">
        <v>0</v>
      </c>
      <c r="I318" s="563">
        <v>0</v>
      </c>
      <c r="J318" s="563">
        <v>0</v>
      </c>
      <c r="K318" s="564">
        <v>0</v>
      </c>
      <c r="L318" s="563">
        <v>0</v>
      </c>
      <c r="M318" s="563">
        <v>0</v>
      </c>
      <c r="N318" s="563">
        <v>0</v>
      </c>
      <c r="O318" s="565">
        <v>0</v>
      </c>
      <c r="P318" s="564">
        <v>0</v>
      </c>
      <c r="Q318" s="566">
        <f>+monthly_drivers_0!Q318</f>
        <v>2.5</v>
      </c>
    </row>
    <row r="319" spans="1:17" x14ac:dyDescent="0.25">
      <c r="A319" s="567">
        <f t="shared" si="8"/>
        <v>54057</v>
      </c>
      <c r="B319" s="567" t="str">
        <f t="shared" si="9"/>
        <v>JV</v>
      </c>
      <c r="C319" s="568">
        <v>0</v>
      </c>
      <c r="D319" s="569">
        <v>0</v>
      </c>
      <c r="E319" s="569">
        <v>0</v>
      </c>
      <c r="F319" s="569">
        <v>0</v>
      </c>
      <c r="G319" s="569">
        <v>0</v>
      </c>
      <c r="H319" s="569">
        <v>0</v>
      </c>
      <c r="I319" s="569">
        <v>0</v>
      </c>
      <c r="J319" s="569">
        <v>0</v>
      </c>
      <c r="K319" s="570">
        <v>0</v>
      </c>
      <c r="L319" s="571">
        <v>0</v>
      </c>
      <c r="M319" s="571">
        <v>0</v>
      </c>
      <c r="N319" s="571">
        <v>0</v>
      </c>
      <c r="O319" s="572">
        <v>0</v>
      </c>
      <c r="P319" s="573">
        <v>0</v>
      </c>
      <c r="Q319" s="574">
        <f>+monthly_drivers_0!Q319</f>
        <v>2.5</v>
      </c>
    </row>
    <row r="320" spans="1:17" x14ac:dyDescent="0.25">
      <c r="A320" s="575">
        <f t="shared" si="8"/>
        <v>54088</v>
      </c>
      <c r="B320" s="575" t="str">
        <f t="shared" si="9"/>
        <v>JV</v>
      </c>
      <c r="C320" s="562">
        <v>0</v>
      </c>
      <c r="D320" s="563">
        <v>0</v>
      </c>
      <c r="E320" s="563">
        <v>0</v>
      </c>
      <c r="F320" s="563">
        <v>0</v>
      </c>
      <c r="G320" s="563">
        <v>0</v>
      </c>
      <c r="H320" s="563">
        <v>0</v>
      </c>
      <c r="I320" s="563">
        <v>0</v>
      </c>
      <c r="J320" s="563">
        <v>0</v>
      </c>
      <c r="K320" s="564">
        <v>0</v>
      </c>
      <c r="L320" s="563">
        <v>0</v>
      </c>
      <c r="M320" s="563">
        <v>0</v>
      </c>
      <c r="N320" s="563">
        <v>0</v>
      </c>
      <c r="O320" s="565">
        <v>0</v>
      </c>
      <c r="P320" s="564">
        <v>0</v>
      </c>
      <c r="Q320" s="566">
        <f>+monthly_drivers_0!Q320</f>
        <v>2.5</v>
      </c>
    </row>
    <row r="321" spans="1:17" x14ac:dyDescent="0.25">
      <c r="A321" s="567">
        <f t="shared" si="8"/>
        <v>54117</v>
      </c>
      <c r="B321" s="567" t="str">
        <f t="shared" si="9"/>
        <v>JV</v>
      </c>
      <c r="C321" s="568">
        <v>0</v>
      </c>
      <c r="D321" s="569">
        <v>0</v>
      </c>
      <c r="E321" s="569">
        <v>0</v>
      </c>
      <c r="F321" s="569">
        <v>0</v>
      </c>
      <c r="G321" s="569">
        <v>0</v>
      </c>
      <c r="H321" s="569">
        <v>0</v>
      </c>
      <c r="I321" s="569">
        <v>0</v>
      </c>
      <c r="J321" s="569">
        <v>0</v>
      </c>
      <c r="K321" s="570">
        <v>0</v>
      </c>
      <c r="L321" s="571">
        <v>0</v>
      </c>
      <c r="M321" s="571">
        <v>0</v>
      </c>
      <c r="N321" s="571">
        <v>0</v>
      </c>
      <c r="O321" s="572">
        <v>0</v>
      </c>
      <c r="P321" s="573">
        <v>0</v>
      </c>
      <c r="Q321" s="574">
        <f>+monthly_drivers_0!Q321</f>
        <v>2.5</v>
      </c>
    </row>
    <row r="322" spans="1:17" x14ac:dyDescent="0.25">
      <c r="A322" s="575">
        <f t="shared" si="8"/>
        <v>54148</v>
      </c>
      <c r="B322" s="575" t="str">
        <f t="shared" si="9"/>
        <v>JV</v>
      </c>
      <c r="C322" s="562">
        <v>0</v>
      </c>
      <c r="D322" s="563">
        <v>0</v>
      </c>
      <c r="E322" s="563">
        <v>0</v>
      </c>
      <c r="F322" s="563">
        <v>0</v>
      </c>
      <c r="G322" s="563">
        <v>0</v>
      </c>
      <c r="H322" s="563">
        <v>0</v>
      </c>
      <c r="I322" s="563">
        <v>0</v>
      </c>
      <c r="J322" s="563">
        <v>0</v>
      </c>
      <c r="K322" s="564">
        <v>0</v>
      </c>
      <c r="L322" s="563">
        <v>0</v>
      </c>
      <c r="M322" s="563">
        <v>0</v>
      </c>
      <c r="N322" s="563">
        <v>0</v>
      </c>
      <c r="O322" s="565">
        <v>0</v>
      </c>
      <c r="P322" s="564">
        <v>0</v>
      </c>
      <c r="Q322" s="566">
        <f>+monthly_drivers_0!Q322</f>
        <v>2.5</v>
      </c>
    </row>
    <row r="323" spans="1:17" x14ac:dyDescent="0.25">
      <c r="A323" s="567">
        <f t="shared" ref="A323:A386" si="10">+EOMONTH(A322,1)</f>
        <v>54178</v>
      </c>
      <c r="B323" s="567" t="str">
        <f t="shared" ref="B323:B386" si="11">+$B$2</f>
        <v>JV</v>
      </c>
      <c r="C323" s="568">
        <v>0</v>
      </c>
      <c r="D323" s="569">
        <v>0</v>
      </c>
      <c r="E323" s="569">
        <v>0</v>
      </c>
      <c r="F323" s="569">
        <v>0</v>
      </c>
      <c r="G323" s="569">
        <v>0</v>
      </c>
      <c r="H323" s="569">
        <v>0</v>
      </c>
      <c r="I323" s="569">
        <v>0</v>
      </c>
      <c r="J323" s="569">
        <v>0</v>
      </c>
      <c r="K323" s="570">
        <v>0</v>
      </c>
      <c r="L323" s="571">
        <v>0</v>
      </c>
      <c r="M323" s="571">
        <v>0</v>
      </c>
      <c r="N323" s="571">
        <v>0</v>
      </c>
      <c r="O323" s="572">
        <v>0</v>
      </c>
      <c r="P323" s="573">
        <v>0</v>
      </c>
      <c r="Q323" s="574">
        <f>+monthly_drivers_0!Q323</f>
        <v>2.5</v>
      </c>
    </row>
    <row r="324" spans="1:17" x14ac:dyDescent="0.25">
      <c r="A324" s="575">
        <f t="shared" si="10"/>
        <v>54209</v>
      </c>
      <c r="B324" s="575" t="str">
        <f t="shared" si="11"/>
        <v>JV</v>
      </c>
      <c r="C324" s="562">
        <v>0</v>
      </c>
      <c r="D324" s="563">
        <v>0</v>
      </c>
      <c r="E324" s="563">
        <v>0</v>
      </c>
      <c r="F324" s="563">
        <v>0</v>
      </c>
      <c r="G324" s="563">
        <v>0</v>
      </c>
      <c r="H324" s="563">
        <v>0</v>
      </c>
      <c r="I324" s="563">
        <v>0</v>
      </c>
      <c r="J324" s="563">
        <v>0</v>
      </c>
      <c r="K324" s="564">
        <v>0</v>
      </c>
      <c r="L324" s="563">
        <v>0</v>
      </c>
      <c r="M324" s="563">
        <v>0</v>
      </c>
      <c r="N324" s="563">
        <v>0</v>
      </c>
      <c r="O324" s="565">
        <v>0</v>
      </c>
      <c r="P324" s="564">
        <v>0</v>
      </c>
      <c r="Q324" s="566">
        <f>+monthly_drivers_0!Q324</f>
        <v>2.5</v>
      </c>
    </row>
    <row r="325" spans="1:17" x14ac:dyDescent="0.25">
      <c r="A325" s="567">
        <f t="shared" si="10"/>
        <v>54239</v>
      </c>
      <c r="B325" s="567" t="str">
        <f t="shared" si="11"/>
        <v>JV</v>
      </c>
      <c r="C325" s="568">
        <v>0</v>
      </c>
      <c r="D325" s="569">
        <v>0</v>
      </c>
      <c r="E325" s="569">
        <v>0</v>
      </c>
      <c r="F325" s="569">
        <v>0</v>
      </c>
      <c r="G325" s="569">
        <v>0</v>
      </c>
      <c r="H325" s="569">
        <v>0</v>
      </c>
      <c r="I325" s="569">
        <v>0</v>
      </c>
      <c r="J325" s="569">
        <v>0</v>
      </c>
      <c r="K325" s="570">
        <v>0</v>
      </c>
      <c r="L325" s="571">
        <v>0</v>
      </c>
      <c r="M325" s="571">
        <v>0</v>
      </c>
      <c r="N325" s="571">
        <v>0</v>
      </c>
      <c r="O325" s="572">
        <v>0</v>
      </c>
      <c r="P325" s="573">
        <v>0</v>
      </c>
      <c r="Q325" s="574">
        <f>+monthly_drivers_0!Q325</f>
        <v>2.5</v>
      </c>
    </row>
    <row r="326" spans="1:17" x14ac:dyDescent="0.25">
      <c r="A326" s="575">
        <f t="shared" si="10"/>
        <v>54270</v>
      </c>
      <c r="B326" s="575" t="str">
        <f t="shared" si="11"/>
        <v>JV</v>
      </c>
      <c r="C326" s="562">
        <v>0</v>
      </c>
      <c r="D326" s="563">
        <v>0</v>
      </c>
      <c r="E326" s="563">
        <v>0</v>
      </c>
      <c r="F326" s="563">
        <v>0</v>
      </c>
      <c r="G326" s="563">
        <v>0</v>
      </c>
      <c r="H326" s="563">
        <v>0</v>
      </c>
      <c r="I326" s="563">
        <v>0</v>
      </c>
      <c r="J326" s="563">
        <v>0</v>
      </c>
      <c r="K326" s="564">
        <v>0</v>
      </c>
      <c r="L326" s="563">
        <v>0</v>
      </c>
      <c r="M326" s="563">
        <v>0</v>
      </c>
      <c r="N326" s="563">
        <v>0</v>
      </c>
      <c r="O326" s="565">
        <v>0</v>
      </c>
      <c r="P326" s="564">
        <v>0</v>
      </c>
      <c r="Q326" s="566">
        <f>+monthly_drivers_0!Q326</f>
        <v>2.5</v>
      </c>
    </row>
    <row r="327" spans="1:17" x14ac:dyDescent="0.25">
      <c r="A327" s="567">
        <f t="shared" si="10"/>
        <v>54301</v>
      </c>
      <c r="B327" s="567" t="str">
        <f t="shared" si="11"/>
        <v>JV</v>
      </c>
      <c r="C327" s="568">
        <v>0</v>
      </c>
      <c r="D327" s="569">
        <v>0</v>
      </c>
      <c r="E327" s="569">
        <v>0</v>
      </c>
      <c r="F327" s="569">
        <v>0</v>
      </c>
      <c r="G327" s="569">
        <v>0</v>
      </c>
      <c r="H327" s="569">
        <v>0</v>
      </c>
      <c r="I327" s="569">
        <v>0</v>
      </c>
      <c r="J327" s="569">
        <v>0</v>
      </c>
      <c r="K327" s="570">
        <v>0</v>
      </c>
      <c r="L327" s="571">
        <v>0</v>
      </c>
      <c r="M327" s="571">
        <v>0</v>
      </c>
      <c r="N327" s="571">
        <v>0</v>
      </c>
      <c r="O327" s="572">
        <v>0</v>
      </c>
      <c r="P327" s="573">
        <v>0</v>
      </c>
      <c r="Q327" s="574">
        <f>+monthly_drivers_0!Q327</f>
        <v>2.5</v>
      </c>
    </row>
    <row r="328" spans="1:17" x14ac:dyDescent="0.25">
      <c r="A328" s="575">
        <f t="shared" si="10"/>
        <v>54331</v>
      </c>
      <c r="B328" s="575" t="str">
        <f t="shared" si="11"/>
        <v>JV</v>
      </c>
      <c r="C328" s="562">
        <v>0</v>
      </c>
      <c r="D328" s="563">
        <v>0</v>
      </c>
      <c r="E328" s="563">
        <v>0</v>
      </c>
      <c r="F328" s="563">
        <v>0</v>
      </c>
      <c r="G328" s="563">
        <v>0</v>
      </c>
      <c r="H328" s="563">
        <v>0</v>
      </c>
      <c r="I328" s="563">
        <v>0</v>
      </c>
      <c r="J328" s="563">
        <v>0</v>
      </c>
      <c r="K328" s="564">
        <v>0</v>
      </c>
      <c r="L328" s="563">
        <v>0</v>
      </c>
      <c r="M328" s="563">
        <v>0</v>
      </c>
      <c r="N328" s="563">
        <v>0</v>
      </c>
      <c r="O328" s="565">
        <v>0</v>
      </c>
      <c r="P328" s="564">
        <v>0</v>
      </c>
      <c r="Q328" s="566">
        <f>+monthly_drivers_0!Q328</f>
        <v>2.5</v>
      </c>
    </row>
    <row r="329" spans="1:17" x14ac:dyDescent="0.25">
      <c r="A329" s="567">
        <f t="shared" si="10"/>
        <v>54362</v>
      </c>
      <c r="B329" s="567" t="str">
        <f t="shared" si="11"/>
        <v>JV</v>
      </c>
      <c r="C329" s="568">
        <v>0</v>
      </c>
      <c r="D329" s="569">
        <v>0</v>
      </c>
      <c r="E329" s="569">
        <v>0</v>
      </c>
      <c r="F329" s="569">
        <v>0</v>
      </c>
      <c r="G329" s="569">
        <v>0</v>
      </c>
      <c r="H329" s="569">
        <v>0</v>
      </c>
      <c r="I329" s="569">
        <v>0</v>
      </c>
      <c r="J329" s="569">
        <v>0</v>
      </c>
      <c r="K329" s="570">
        <v>0</v>
      </c>
      <c r="L329" s="571">
        <v>0</v>
      </c>
      <c r="M329" s="571">
        <v>0</v>
      </c>
      <c r="N329" s="571">
        <v>0</v>
      </c>
      <c r="O329" s="572">
        <v>0</v>
      </c>
      <c r="P329" s="573">
        <v>0</v>
      </c>
      <c r="Q329" s="574">
        <f>+monthly_drivers_0!Q329</f>
        <v>2.5</v>
      </c>
    </row>
    <row r="330" spans="1:17" x14ac:dyDescent="0.25">
      <c r="A330" s="575">
        <f t="shared" si="10"/>
        <v>54392</v>
      </c>
      <c r="B330" s="575" t="str">
        <f t="shared" si="11"/>
        <v>JV</v>
      </c>
      <c r="C330" s="562">
        <v>0</v>
      </c>
      <c r="D330" s="563">
        <v>0</v>
      </c>
      <c r="E330" s="563">
        <v>0</v>
      </c>
      <c r="F330" s="563">
        <v>0</v>
      </c>
      <c r="G330" s="563">
        <v>0</v>
      </c>
      <c r="H330" s="563">
        <v>0</v>
      </c>
      <c r="I330" s="563">
        <v>0</v>
      </c>
      <c r="J330" s="563">
        <v>0</v>
      </c>
      <c r="K330" s="564">
        <v>0</v>
      </c>
      <c r="L330" s="563">
        <v>0</v>
      </c>
      <c r="M330" s="563">
        <v>0</v>
      </c>
      <c r="N330" s="563">
        <v>0</v>
      </c>
      <c r="O330" s="565">
        <v>0</v>
      </c>
      <c r="P330" s="564">
        <v>0</v>
      </c>
      <c r="Q330" s="566">
        <f>+monthly_drivers_0!Q330</f>
        <v>2.5</v>
      </c>
    </row>
    <row r="331" spans="1:17" x14ac:dyDescent="0.25">
      <c r="A331" s="567">
        <f t="shared" si="10"/>
        <v>54423</v>
      </c>
      <c r="B331" s="567" t="str">
        <f t="shared" si="11"/>
        <v>JV</v>
      </c>
      <c r="C331" s="568">
        <v>0</v>
      </c>
      <c r="D331" s="569">
        <v>0</v>
      </c>
      <c r="E331" s="569">
        <v>0</v>
      </c>
      <c r="F331" s="569">
        <v>0</v>
      </c>
      <c r="G331" s="569">
        <v>0</v>
      </c>
      <c r="H331" s="569">
        <v>0</v>
      </c>
      <c r="I331" s="569">
        <v>0</v>
      </c>
      <c r="J331" s="569">
        <v>0</v>
      </c>
      <c r="K331" s="570">
        <v>0</v>
      </c>
      <c r="L331" s="571">
        <v>0</v>
      </c>
      <c r="M331" s="571">
        <v>0</v>
      </c>
      <c r="N331" s="571">
        <v>0</v>
      </c>
      <c r="O331" s="572">
        <v>0</v>
      </c>
      <c r="P331" s="573">
        <v>0</v>
      </c>
      <c r="Q331" s="574">
        <f>+monthly_drivers_0!Q331</f>
        <v>2.5</v>
      </c>
    </row>
    <row r="332" spans="1:17" x14ac:dyDescent="0.25">
      <c r="A332" s="575">
        <f t="shared" si="10"/>
        <v>54454</v>
      </c>
      <c r="B332" s="575" t="str">
        <f t="shared" si="11"/>
        <v>JV</v>
      </c>
      <c r="C332" s="562">
        <v>0</v>
      </c>
      <c r="D332" s="563">
        <v>0</v>
      </c>
      <c r="E332" s="563">
        <v>0</v>
      </c>
      <c r="F332" s="563">
        <v>0</v>
      </c>
      <c r="G332" s="563">
        <v>0</v>
      </c>
      <c r="H332" s="563">
        <v>0</v>
      </c>
      <c r="I332" s="563">
        <v>0</v>
      </c>
      <c r="J332" s="563">
        <v>0</v>
      </c>
      <c r="K332" s="564">
        <v>0</v>
      </c>
      <c r="L332" s="563">
        <v>0</v>
      </c>
      <c r="M332" s="563">
        <v>0</v>
      </c>
      <c r="N332" s="563">
        <v>0</v>
      </c>
      <c r="O332" s="565">
        <v>0</v>
      </c>
      <c r="P332" s="564">
        <v>0</v>
      </c>
      <c r="Q332" s="566">
        <f>+monthly_drivers_0!Q332</f>
        <v>2.5</v>
      </c>
    </row>
    <row r="333" spans="1:17" x14ac:dyDescent="0.25">
      <c r="A333" s="567">
        <f t="shared" si="10"/>
        <v>54482</v>
      </c>
      <c r="B333" s="567" t="str">
        <f t="shared" si="11"/>
        <v>JV</v>
      </c>
      <c r="C333" s="568">
        <v>0</v>
      </c>
      <c r="D333" s="569">
        <v>0</v>
      </c>
      <c r="E333" s="569">
        <v>0</v>
      </c>
      <c r="F333" s="569">
        <v>0</v>
      </c>
      <c r="G333" s="569">
        <v>0</v>
      </c>
      <c r="H333" s="569">
        <v>0</v>
      </c>
      <c r="I333" s="569">
        <v>0</v>
      </c>
      <c r="J333" s="569">
        <v>0</v>
      </c>
      <c r="K333" s="570">
        <v>0</v>
      </c>
      <c r="L333" s="571">
        <v>0</v>
      </c>
      <c r="M333" s="571">
        <v>0</v>
      </c>
      <c r="N333" s="571">
        <v>0</v>
      </c>
      <c r="O333" s="572">
        <v>0</v>
      </c>
      <c r="P333" s="573">
        <v>0</v>
      </c>
      <c r="Q333" s="574">
        <f>+monthly_drivers_0!Q333</f>
        <v>2.5</v>
      </c>
    </row>
    <row r="334" spans="1:17" x14ac:dyDescent="0.25">
      <c r="A334" s="575">
        <f t="shared" si="10"/>
        <v>54513</v>
      </c>
      <c r="B334" s="575" t="str">
        <f t="shared" si="11"/>
        <v>JV</v>
      </c>
      <c r="C334" s="562">
        <v>0</v>
      </c>
      <c r="D334" s="563">
        <v>0</v>
      </c>
      <c r="E334" s="563">
        <v>0</v>
      </c>
      <c r="F334" s="563">
        <v>0</v>
      </c>
      <c r="G334" s="563">
        <v>0</v>
      </c>
      <c r="H334" s="563">
        <v>0</v>
      </c>
      <c r="I334" s="563">
        <v>0</v>
      </c>
      <c r="J334" s="563">
        <v>0</v>
      </c>
      <c r="K334" s="564">
        <v>0</v>
      </c>
      <c r="L334" s="563">
        <v>0</v>
      </c>
      <c r="M334" s="563">
        <v>0</v>
      </c>
      <c r="N334" s="563">
        <v>0</v>
      </c>
      <c r="O334" s="565">
        <v>0</v>
      </c>
      <c r="P334" s="564">
        <v>0</v>
      </c>
      <c r="Q334" s="566">
        <f>+monthly_drivers_0!Q334</f>
        <v>2.5</v>
      </c>
    </row>
    <row r="335" spans="1:17" x14ac:dyDescent="0.25">
      <c r="A335" s="567">
        <f t="shared" si="10"/>
        <v>54543</v>
      </c>
      <c r="B335" s="567" t="str">
        <f t="shared" si="11"/>
        <v>JV</v>
      </c>
      <c r="C335" s="568">
        <v>0</v>
      </c>
      <c r="D335" s="569">
        <v>0</v>
      </c>
      <c r="E335" s="569">
        <v>0</v>
      </c>
      <c r="F335" s="569">
        <v>0</v>
      </c>
      <c r="G335" s="569">
        <v>0</v>
      </c>
      <c r="H335" s="569">
        <v>0</v>
      </c>
      <c r="I335" s="569">
        <v>0</v>
      </c>
      <c r="J335" s="569">
        <v>0</v>
      </c>
      <c r="K335" s="570">
        <v>0</v>
      </c>
      <c r="L335" s="571">
        <v>0</v>
      </c>
      <c r="M335" s="571">
        <v>0</v>
      </c>
      <c r="N335" s="571">
        <v>0</v>
      </c>
      <c r="O335" s="572">
        <v>0</v>
      </c>
      <c r="P335" s="573">
        <v>0</v>
      </c>
      <c r="Q335" s="574">
        <f>+monthly_drivers_0!Q335</f>
        <v>2.5</v>
      </c>
    </row>
    <row r="336" spans="1:17" x14ac:dyDescent="0.25">
      <c r="A336" s="575">
        <f t="shared" si="10"/>
        <v>54574</v>
      </c>
      <c r="B336" s="575" t="str">
        <f t="shared" si="11"/>
        <v>JV</v>
      </c>
      <c r="C336" s="562">
        <v>0</v>
      </c>
      <c r="D336" s="563">
        <v>0</v>
      </c>
      <c r="E336" s="563">
        <v>0</v>
      </c>
      <c r="F336" s="563">
        <v>0</v>
      </c>
      <c r="G336" s="563">
        <v>0</v>
      </c>
      <c r="H336" s="563">
        <v>0</v>
      </c>
      <c r="I336" s="563">
        <v>0</v>
      </c>
      <c r="J336" s="563">
        <v>0</v>
      </c>
      <c r="K336" s="564">
        <v>0</v>
      </c>
      <c r="L336" s="563">
        <v>0</v>
      </c>
      <c r="M336" s="563">
        <v>0</v>
      </c>
      <c r="N336" s="563">
        <v>0</v>
      </c>
      <c r="O336" s="565">
        <v>0</v>
      </c>
      <c r="P336" s="564">
        <v>0</v>
      </c>
      <c r="Q336" s="566">
        <f>+monthly_drivers_0!Q336</f>
        <v>2.5</v>
      </c>
    </row>
    <row r="337" spans="1:17" x14ac:dyDescent="0.25">
      <c r="A337" s="567">
        <f t="shared" si="10"/>
        <v>54604</v>
      </c>
      <c r="B337" s="567" t="str">
        <f t="shared" si="11"/>
        <v>JV</v>
      </c>
      <c r="C337" s="568">
        <v>0</v>
      </c>
      <c r="D337" s="569">
        <v>0</v>
      </c>
      <c r="E337" s="569">
        <v>0</v>
      </c>
      <c r="F337" s="569">
        <v>0</v>
      </c>
      <c r="G337" s="569">
        <v>0</v>
      </c>
      <c r="H337" s="569">
        <v>0</v>
      </c>
      <c r="I337" s="569">
        <v>0</v>
      </c>
      <c r="J337" s="569">
        <v>0</v>
      </c>
      <c r="K337" s="570">
        <v>0</v>
      </c>
      <c r="L337" s="571">
        <v>0</v>
      </c>
      <c r="M337" s="571">
        <v>0</v>
      </c>
      <c r="N337" s="571">
        <v>0</v>
      </c>
      <c r="O337" s="572">
        <v>0</v>
      </c>
      <c r="P337" s="573">
        <v>0</v>
      </c>
      <c r="Q337" s="574">
        <f>+monthly_drivers_0!Q337</f>
        <v>2.5</v>
      </c>
    </row>
    <row r="338" spans="1:17" x14ac:dyDescent="0.25">
      <c r="A338" s="575">
        <f t="shared" si="10"/>
        <v>54635</v>
      </c>
      <c r="B338" s="575" t="str">
        <f t="shared" si="11"/>
        <v>JV</v>
      </c>
      <c r="C338" s="562">
        <v>0</v>
      </c>
      <c r="D338" s="563">
        <v>0</v>
      </c>
      <c r="E338" s="563">
        <v>0</v>
      </c>
      <c r="F338" s="563">
        <v>0</v>
      </c>
      <c r="G338" s="563">
        <v>0</v>
      </c>
      <c r="H338" s="563">
        <v>0</v>
      </c>
      <c r="I338" s="563">
        <v>0</v>
      </c>
      <c r="J338" s="563">
        <v>0</v>
      </c>
      <c r="K338" s="564">
        <v>0</v>
      </c>
      <c r="L338" s="563">
        <v>0</v>
      </c>
      <c r="M338" s="563">
        <v>0</v>
      </c>
      <c r="N338" s="563">
        <v>0</v>
      </c>
      <c r="O338" s="565">
        <v>0</v>
      </c>
      <c r="P338" s="564">
        <v>0</v>
      </c>
      <c r="Q338" s="566">
        <f>+monthly_drivers_0!Q338</f>
        <v>2.5</v>
      </c>
    </row>
    <row r="339" spans="1:17" x14ac:dyDescent="0.25">
      <c r="A339" s="567">
        <f t="shared" si="10"/>
        <v>54666</v>
      </c>
      <c r="B339" s="567" t="str">
        <f t="shared" si="11"/>
        <v>JV</v>
      </c>
      <c r="C339" s="568">
        <v>0</v>
      </c>
      <c r="D339" s="569">
        <v>0</v>
      </c>
      <c r="E339" s="569">
        <v>0</v>
      </c>
      <c r="F339" s="569">
        <v>0</v>
      </c>
      <c r="G339" s="569">
        <v>0</v>
      </c>
      <c r="H339" s="569">
        <v>0</v>
      </c>
      <c r="I339" s="569">
        <v>0</v>
      </c>
      <c r="J339" s="569">
        <v>0</v>
      </c>
      <c r="K339" s="570">
        <v>0</v>
      </c>
      <c r="L339" s="571">
        <v>0</v>
      </c>
      <c r="M339" s="571">
        <v>0</v>
      </c>
      <c r="N339" s="571">
        <v>0</v>
      </c>
      <c r="O339" s="572">
        <v>0</v>
      </c>
      <c r="P339" s="573">
        <v>0</v>
      </c>
      <c r="Q339" s="574">
        <f>+monthly_drivers_0!Q339</f>
        <v>2.5</v>
      </c>
    </row>
    <row r="340" spans="1:17" x14ac:dyDescent="0.25">
      <c r="A340" s="575">
        <f t="shared" si="10"/>
        <v>54696</v>
      </c>
      <c r="B340" s="575" t="str">
        <f t="shared" si="11"/>
        <v>JV</v>
      </c>
      <c r="C340" s="562">
        <v>0</v>
      </c>
      <c r="D340" s="563">
        <v>0</v>
      </c>
      <c r="E340" s="563">
        <v>0</v>
      </c>
      <c r="F340" s="563">
        <v>0</v>
      </c>
      <c r="G340" s="563">
        <v>0</v>
      </c>
      <c r="H340" s="563">
        <v>0</v>
      </c>
      <c r="I340" s="563">
        <v>0</v>
      </c>
      <c r="J340" s="563">
        <v>0</v>
      </c>
      <c r="K340" s="564">
        <v>0</v>
      </c>
      <c r="L340" s="563">
        <v>0</v>
      </c>
      <c r="M340" s="563">
        <v>0</v>
      </c>
      <c r="N340" s="563">
        <v>0</v>
      </c>
      <c r="O340" s="565">
        <v>0</v>
      </c>
      <c r="P340" s="564">
        <v>0</v>
      </c>
      <c r="Q340" s="566">
        <f>+monthly_drivers_0!Q340</f>
        <v>2.5</v>
      </c>
    </row>
    <row r="341" spans="1:17" x14ac:dyDescent="0.25">
      <c r="A341" s="567">
        <f t="shared" si="10"/>
        <v>54727</v>
      </c>
      <c r="B341" s="567" t="str">
        <f t="shared" si="11"/>
        <v>JV</v>
      </c>
      <c r="C341" s="568">
        <v>0</v>
      </c>
      <c r="D341" s="569">
        <v>0</v>
      </c>
      <c r="E341" s="569">
        <v>0</v>
      </c>
      <c r="F341" s="569">
        <v>0</v>
      </c>
      <c r="G341" s="569">
        <v>0</v>
      </c>
      <c r="H341" s="569">
        <v>0</v>
      </c>
      <c r="I341" s="569">
        <v>0</v>
      </c>
      <c r="J341" s="569">
        <v>0</v>
      </c>
      <c r="K341" s="570">
        <v>0</v>
      </c>
      <c r="L341" s="571">
        <v>0</v>
      </c>
      <c r="M341" s="571">
        <v>0</v>
      </c>
      <c r="N341" s="571">
        <v>0</v>
      </c>
      <c r="O341" s="572">
        <v>0</v>
      </c>
      <c r="P341" s="573">
        <v>0</v>
      </c>
      <c r="Q341" s="574">
        <f>+monthly_drivers_0!Q341</f>
        <v>2.5</v>
      </c>
    </row>
    <row r="342" spans="1:17" x14ac:dyDescent="0.25">
      <c r="A342" s="575">
        <f t="shared" si="10"/>
        <v>54757</v>
      </c>
      <c r="B342" s="575" t="str">
        <f t="shared" si="11"/>
        <v>JV</v>
      </c>
      <c r="C342" s="562">
        <v>0</v>
      </c>
      <c r="D342" s="563">
        <v>0</v>
      </c>
      <c r="E342" s="563">
        <v>0</v>
      </c>
      <c r="F342" s="563">
        <v>0</v>
      </c>
      <c r="G342" s="563">
        <v>0</v>
      </c>
      <c r="H342" s="563">
        <v>0</v>
      </c>
      <c r="I342" s="563">
        <v>0</v>
      </c>
      <c r="J342" s="563">
        <v>0</v>
      </c>
      <c r="K342" s="564">
        <v>0</v>
      </c>
      <c r="L342" s="563">
        <v>0</v>
      </c>
      <c r="M342" s="563">
        <v>0</v>
      </c>
      <c r="N342" s="563">
        <v>0</v>
      </c>
      <c r="O342" s="565">
        <v>0</v>
      </c>
      <c r="P342" s="564">
        <v>0</v>
      </c>
      <c r="Q342" s="566">
        <f>+monthly_drivers_0!Q342</f>
        <v>2.5</v>
      </c>
    </row>
    <row r="343" spans="1:17" x14ac:dyDescent="0.25">
      <c r="A343" s="567">
        <f t="shared" si="10"/>
        <v>54788</v>
      </c>
      <c r="B343" s="567" t="str">
        <f t="shared" si="11"/>
        <v>JV</v>
      </c>
      <c r="C343" s="568">
        <v>0</v>
      </c>
      <c r="D343" s="569">
        <v>0</v>
      </c>
      <c r="E343" s="569">
        <v>0</v>
      </c>
      <c r="F343" s="569">
        <v>0</v>
      </c>
      <c r="G343" s="569">
        <v>0</v>
      </c>
      <c r="H343" s="569">
        <v>0</v>
      </c>
      <c r="I343" s="569">
        <v>0</v>
      </c>
      <c r="J343" s="569">
        <v>0</v>
      </c>
      <c r="K343" s="570">
        <v>0</v>
      </c>
      <c r="L343" s="571">
        <v>0</v>
      </c>
      <c r="M343" s="571">
        <v>0</v>
      </c>
      <c r="N343" s="571">
        <v>0</v>
      </c>
      <c r="O343" s="572">
        <v>0</v>
      </c>
      <c r="P343" s="573">
        <v>0</v>
      </c>
      <c r="Q343" s="574">
        <f>+monthly_drivers_0!Q343</f>
        <v>2.5</v>
      </c>
    </row>
    <row r="344" spans="1:17" x14ac:dyDescent="0.25">
      <c r="A344" s="575">
        <f t="shared" si="10"/>
        <v>54819</v>
      </c>
      <c r="B344" s="575" t="str">
        <f t="shared" si="11"/>
        <v>JV</v>
      </c>
      <c r="C344" s="562">
        <v>0</v>
      </c>
      <c r="D344" s="563">
        <v>0</v>
      </c>
      <c r="E344" s="563">
        <v>0</v>
      </c>
      <c r="F344" s="563">
        <v>0</v>
      </c>
      <c r="G344" s="563">
        <v>0</v>
      </c>
      <c r="H344" s="563">
        <v>0</v>
      </c>
      <c r="I344" s="563">
        <v>0</v>
      </c>
      <c r="J344" s="563">
        <v>0</v>
      </c>
      <c r="K344" s="564">
        <v>0</v>
      </c>
      <c r="L344" s="563">
        <v>0</v>
      </c>
      <c r="M344" s="563">
        <v>0</v>
      </c>
      <c r="N344" s="563">
        <v>0</v>
      </c>
      <c r="O344" s="565">
        <v>0</v>
      </c>
      <c r="P344" s="564">
        <v>0</v>
      </c>
      <c r="Q344" s="566">
        <f>+monthly_drivers_0!Q344</f>
        <v>2.5</v>
      </c>
    </row>
    <row r="345" spans="1:17" x14ac:dyDescent="0.25">
      <c r="A345" s="567">
        <f t="shared" si="10"/>
        <v>54847</v>
      </c>
      <c r="B345" s="567" t="str">
        <f t="shared" si="11"/>
        <v>JV</v>
      </c>
      <c r="C345" s="568">
        <v>0</v>
      </c>
      <c r="D345" s="569">
        <v>0</v>
      </c>
      <c r="E345" s="569">
        <v>0</v>
      </c>
      <c r="F345" s="569">
        <v>0</v>
      </c>
      <c r="G345" s="569">
        <v>0</v>
      </c>
      <c r="H345" s="569">
        <v>0</v>
      </c>
      <c r="I345" s="569">
        <v>0</v>
      </c>
      <c r="J345" s="569">
        <v>0</v>
      </c>
      <c r="K345" s="570">
        <v>0</v>
      </c>
      <c r="L345" s="571">
        <v>0</v>
      </c>
      <c r="M345" s="571">
        <v>0</v>
      </c>
      <c r="N345" s="571">
        <v>0</v>
      </c>
      <c r="O345" s="572">
        <v>0</v>
      </c>
      <c r="P345" s="573">
        <v>0</v>
      </c>
      <c r="Q345" s="574">
        <f>+monthly_drivers_0!Q345</f>
        <v>2.5</v>
      </c>
    </row>
    <row r="346" spans="1:17" x14ac:dyDescent="0.25">
      <c r="A346" s="575">
        <f t="shared" si="10"/>
        <v>54878</v>
      </c>
      <c r="B346" s="575" t="str">
        <f t="shared" si="11"/>
        <v>JV</v>
      </c>
      <c r="C346" s="562">
        <v>0</v>
      </c>
      <c r="D346" s="563">
        <v>0</v>
      </c>
      <c r="E346" s="563">
        <v>0</v>
      </c>
      <c r="F346" s="563">
        <v>0</v>
      </c>
      <c r="G346" s="563">
        <v>0</v>
      </c>
      <c r="H346" s="563">
        <v>0</v>
      </c>
      <c r="I346" s="563">
        <v>0</v>
      </c>
      <c r="J346" s="563">
        <v>0</v>
      </c>
      <c r="K346" s="564">
        <v>0</v>
      </c>
      <c r="L346" s="563">
        <v>0</v>
      </c>
      <c r="M346" s="563">
        <v>0</v>
      </c>
      <c r="N346" s="563">
        <v>0</v>
      </c>
      <c r="O346" s="565">
        <v>0</v>
      </c>
      <c r="P346" s="564">
        <v>0</v>
      </c>
      <c r="Q346" s="566">
        <f>+monthly_drivers_0!Q346</f>
        <v>2.5</v>
      </c>
    </row>
    <row r="347" spans="1:17" x14ac:dyDescent="0.25">
      <c r="A347" s="567">
        <f t="shared" si="10"/>
        <v>54908</v>
      </c>
      <c r="B347" s="567" t="str">
        <f t="shared" si="11"/>
        <v>JV</v>
      </c>
      <c r="C347" s="568">
        <v>0</v>
      </c>
      <c r="D347" s="569">
        <v>0</v>
      </c>
      <c r="E347" s="569">
        <v>0</v>
      </c>
      <c r="F347" s="569">
        <v>0</v>
      </c>
      <c r="G347" s="569">
        <v>0</v>
      </c>
      <c r="H347" s="569">
        <v>0</v>
      </c>
      <c r="I347" s="569">
        <v>0</v>
      </c>
      <c r="J347" s="569">
        <v>0</v>
      </c>
      <c r="K347" s="570">
        <v>0</v>
      </c>
      <c r="L347" s="571">
        <v>0</v>
      </c>
      <c r="M347" s="571">
        <v>0</v>
      </c>
      <c r="N347" s="571">
        <v>0</v>
      </c>
      <c r="O347" s="572">
        <v>0</v>
      </c>
      <c r="P347" s="573">
        <v>0</v>
      </c>
      <c r="Q347" s="574">
        <f>+monthly_drivers_0!Q347</f>
        <v>2.5</v>
      </c>
    </row>
    <row r="348" spans="1:17" x14ac:dyDescent="0.25">
      <c r="A348" s="575">
        <f t="shared" si="10"/>
        <v>54939</v>
      </c>
      <c r="B348" s="575" t="str">
        <f t="shared" si="11"/>
        <v>JV</v>
      </c>
      <c r="C348" s="562">
        <v>0</v>
      </c>
      <c r="D348" s="563">
        <v>0</v>
      </c>
      <c r="E348" s="563">
        <v>0</v>
      </c>
      <c r="F348" s="563">
        <v>0</v>
      </c>
      <c r="G348" s="563">
        <v>0</v>
      </c>
      <c r="H348" s="563">
        <v>0</v>
      </c>
      <c r="I348" s="563">
        <v>0</v>
      </c>
      <c r="J348" s="563">
        <v>0</v>
      </c>
      <c r="K348" s="564">
        <v>0</v>
      </c>
      <c r="L348" s="563">
        <v>0</v>
      </c>
      <c r="M348" s="563">
        <v>0</v>
      </c>
      <c r="N348" s="563">
        <v>0</v>
      </c>
      <c r="O348" s="565">
        <v>0</v>
      </c>
      <c r="P348" s="564">
        <v>0</v>
      </c>
      <c r="Q348" s="566">
        <f>+monthly_drivers_0!Q348</f>
        <v>2.5</v>
      </c>
    </row>
    <row r="349" spans="1:17" x14ac:dyDescent="0.25">
      <c r="A349" s="567">
        <f t="shared" si="10"/>
        <v>54969</v>
      </c>
      <c r="B349" s="567" t="str">
        <f t="shared" si="11"/>
        <v>JV</v>
      </c>
      <c r="C349" s="568">
        <v>0</v>
      </c>
      <c r="D349" s="569">
        <v>0</v>
      </c>
      <c r="E349" s="569">
        <v>0</v>
      </c>
      <c r="F349" s="569">
        <v>0</v>
      </c>
      <c r="G349" s="569">
        <v>0</v>
      </c>
      <c r="H349" s="569">
        <v>0</v>
      </c>
      <c r="I349" s="569">
        <v>0</v>
      </c>
      <c r="J349" s="569">
        <v>0</v>
      </c>
      <c r="K349" s="570">
        <v>0</v>
      </c>
      <c r="L349" s="571">
        <v>0</v>
      </c>
      <c r="M349" s="571">
        <v>0</v>
      </c>
      <c r="N349" s="571">
        <v>0</v>
      </c>
      <c r="O349" s="572">
        <v>0</v>
      </c>
      <c r="P349" s="573">
        <v>0</v>
      </c>
      <c r="Q349" s="574">
        <f>+monthly_drivers_0!Q349</f>
        <v>2.5</v>
      </c>
    </row>
    <row r="350" spans="1:17" x14ac:dyDescent="0.25">
      <c r="A350" s="575">
        <f t="shared" si="10"/>
        <v>55000</v>
      </c>
      <c r="B350" s="575" t="str">
        <f t="shared" si="11"/>
        <v>JV</v>
      </c>
      <c r="C350" s="562">
        <v>0</v>
      </c>
      <c r="D350" s="563">
        <v>0</v>
      </c>
      <c r="E350" s="563">
        <v>0</v>
      </c>
      <c r="F350" s="563">
        <v>0</v>
      </c>
      <c r="G350" s="563">
        <v>0</v>
      </c>
      <c r="H350" s="563">
        <v>0</v>
      </c>
      <c r="I350" s="563">
        <v>0</v>
      </c>
      <c r="J350" s="563">
        <v>0</v>
      </c>
      <c r="K350" s="564">
        <v>0</v>
      </c>
      <c r="L350" s="563">
        <v>0</v>
      </c>
      <c r="M350" s="563">
        <v>0</v>
      </c>
      <c r="N350" s="563">
        <v>0</v>
      </c>
      <c r="O350" s="565">
        <v>0</v>
      </c>
      <c r="P350" s="564">
        <v>0</v>
      </c>
      <c r="Q350" s="566">
        <f>+monthly_drivers_0!Q350</f>
        <v>2.5</v>
      </c>
    </row>
    <row r="351" spans="1:17" x14ac:dyDescent="0.25">
      <c r="A351" s="567">
        <f t="shared" si="10"/>
        <v>55031</v>
      </c>
      <c r="B351" s="567" t="str">
        <f t="shared" si="11"/>
        <v>JV</v>
      </c>
      <c r="C351" s="568">
        <v>0</v>
      </c>
      <c r="D351" s="569">
        <v>0</v>
      </c>
      <c r="E351" s="569">
        <v>0</v>
      </c>
      <c r="F351" s="569">
        <v>0</v>
      </c>
      <c r="G351" s="569">
        <v>0</v>
      </c>
      <c r="H351" s="569">
        <v>0</v>
      </c>
      <c r="I351" s="569">
        <v>0</v>
      </c>
      <c r="J351" s="569">
        <v>0</v>
      </c>
      <c r="K351" s="570">
        <v>0</v>
      </c>
      <c r="L351" s="571">
        <v>0</v>
      </c>
      <c r="M351" s="571">
        <v>0</v>
      </c>
      <c r="N351" s="571">
        <v>0</v>
      </c>
      <c r="O351" s="572">
        <v>0</v>
      </c>
      <c r="P351" s="573">
        <v>0</v>
      </c>
      <c r="Q351" s="574">
        <f>+monthly_drivers_0!Q351</f>
        <v>2.5</v>
      </c>
    </row>
    <row r="352" spans="1:17" x14ac:dyDescent="0.25">
      <c r="A352" s="575">
        <f t="shared" si="10"/>
        <v>55061</v>
      </c>
      <c r="B352" s="575" t="str">
        <f t="shared" si="11"/>
        <v>JV</v>
      </c>
      <c r="C352" s="562">
        <v>0</v>
      </c>
      <c r="D352" s="563">
        <v>0</v>
      </c>
      <c r="E352" s="563">
        <v>0</v>
      </c>
      <c r="F352" s="563">
        <v>0</v>
      </c>
      <c r="G352" s="563">
        <v>0</v>
      </c>
      <c r="H352" s="563">
        <v>0</v>
      </c>
      <c r="I352" s="563">
        <v>0</v>
      </c>
      <c r="J352" s="563">
        <v>0</v>
      </c>
      <c r="K352" s="564">
        <v>0</v>
      </c>
      <c r="L352" s="563">
        <v>0</v>
      </c>
      <c r="M352" s="563">
        <v>0</v>
      </c>
      <c r="N352" s="563">
        <v>0</v>
      </c>
      <c r="O352" s="565">
        <v>0</v>
      </c>
      <c r="P352" s="564">
        <v>0</v>
      </c>
      <c r="Q352" s="566">
        <f>+monthly_drivers_0!Q352</f>
        <v>2.5</v>
      </c>
    </row>
    <row r="353" spans="1:17" x14ac:dyDescent="0.25">
      <c r="A353" s="567">
        <f t="shared" si="10"/>
        <v>55092</v>
      </c>
      <c r="B353" s="567" t="str">
        <f t="shared" si="11"/>
        <v>JV</v>
      </c>
      <c r="C353" s="568">
        <v>0</v>
      </c>
      <c r="D353" s="569">
        <v>0</v>
      </c>
      <c r="E353" s="569">
        <v>0</v>
      </c>
      <c r="F353" s="569">
        <v>0</v>
      </c>
      <c r="G353" s="569">
        <v>0</v>
      </c>
      <c r="H353" s="569">
        <v>0</v>
      </c>
      <c r="I353" s="569">
        <v>0</v>
      </c>
      <c r="J353" s="569">
        <v>0</v>
      </c>
      <c r="K353" s="570">
        <v>0</v>
      </c>
      <c r="L353" s="571">
        <v>0</v>
      </c>
      <c r="M353" s="571">
        <v>0</v>
      </c>
      <c r="N353" s="571">
        <v>0</v>
      </c>
      <c r="O353" s="572">
        <v>0</v>
      </c>
      <c r="P353" s="573">
        <v>0</v>
      </c>
      <c r="Q353" s="574">
        <f>+monthly_drivers_0!Q353</f>
        <v>2.5</v>
      </c>
    </row>
    <row r="354" spans="1:17" x14ac:dyDescent="0.25">
      <c r="A354" s="575">
        <f t="shared" si="10"/>
        <v>55122</v>
      </c>
      <c r="B354" s="575" t="str">
        <f t="shared" si="11"/>
        <v>JV</v>
      </c>
      <c r="C354" s="562">
        <v>0</v>
      </c>
      <c r="D354" s="563">
        <v>0</v>
      </c>
      <c r="E354" s="563">
        <v>0</v>
      </c>
      <c r="F354" s="563">
        <v>0</v>
      </c>
      <c r="G354" s="563">
        <v>0</v>
      </c>
      <c r="H354" s="563">
        <v>0</v>
      </c>
      <c r="I354" s="563">
        <v>0</v>
      </c>
      <c r="J354" s="563">
        <v>0</v>
      </c>
      <c r="K354" s="564">
        <v>0</v>
      </c>
      <c r="L354" s="563">
        <v>0</v>
      </c>
      <c r="M354" s="563">
        <v>0</v>
      </c>
      <c r="N354" s="563">
        <v>0</v>
      </c>
      <c r="O354" s="565">
        <v>0</v>
      </c>
      <c r="P354" s="564">
        <v>0</v>
      </c>
      <c r="Q354" s="566">
        <f>+monthly_drivers_0!Q354</f>
        <v>2.5</v>
      </c>
    </row>
    <row r="355" spans="1:17" x14ac:dyDescent="0.25">
      <c r="A355" s="567">
        <f t="shared" si="10"/>
        <v>55153</v>
      </c>
      <c r="B355" s="567" t="str">
        <f t="shared" si="11"/>
        <v>JV</v>
      </c>
      <c r="C355" s="568">
        <v>0</v>
      </c>
      <c r="D355" s="569">
        <v>0</v>
      </c>
      <c r="E355" s="569">
        <v>0</v>
      </c>
      <c r="F355" s="569">
        <v>0</v>
      </c>
      <c r="G355" s="569">
        <v>0</v>
      </c>
      <c r="H355" s="569">
        <v>0</v>
      </c>
      <c r="I355" s="569">
        <v>0</v>
      </c>
      <c r="J355" s="569">
        <v>0</v>
      </c>
      <c r="K355" s="570">
        <v>0</v>
      </c>
      <c r="L355" s="571">
        <v>0</v>
      </c>
      <c r="M355" s="571">
        <v>0</v>
      </c>
      <c r="N355" s="571">
        <v>0</v>
      </c>
      <c r="O355" s="572">
        <v>0</v>
      </c>
      <c r="P355" s="573">
        <v>0</v>
      </c>
      <c r="Q355" s="574">
        <f>+monthly_drivers_0!Q355</f>
        <v>2.5</v>
      </c>
    </row>
    <row r="356" spans="1:17" x14ac:dyDescent="0.25">
      <c r="A356" s="575">
        <f t="shared" si="10"/>
        <v>55184</v>
      </c>
      <c r="B356" s="575" t="str">
        <f t="shared" si="11"/>
        <v>JV</v>
      </c>
      <c r="C356" s="562">
        <v>0</v>
      </c>
      <c r="D356" s="563">
        <v>0</v>
      </c>
      <c r="E356" s="563">
        <v>0</v>
      </c>
      <c r="F356" s="563">
        <v>0</v>
      </c>
      <c r="G356" s="563">
        <v>0</v>
      </c>
      <c r="H356" s="563">
        <v>0</v>
      </c>
      <c r="I356" s="563">
        <v>0</v>
      </c>
      <c r="J356" s="563">
        <v>0</v>
      </c>
      <c r="K356" s="564">
        <v>0</v>
      </c>
      <c r="L356" s="563">
        <v>0</v>
      </c>
      <c r="M356" s="563">
        <v>0</v>
      </c>
      <c r="N356" s="563">
        <v>0</v>
      </c>
      <c r="O356" s="565">
        <v>0</v>
      </c>
      <c r="P356" s="564">
        <v>0</v>
      </c>
      <c r="Q356" s="566">
        <f>+monthly_drivers_0!Q356</f>
        <v>2.5</v>
      </c>
    </row>
    <row r="357" spans="1:17" x14ac:dyDescent="0.25">
      <c r="A357" s="567">
        <f t="shared" si="10"/>
        <v>55212</v>
      </c>
      <c r="B357" s="567" t="str">
        <f t="shared" si="11"/>
        <v>JV</v>
      </c>
      <c r="C357" s="568">
        <v>0</v>
      </c>
      <c r="D357" s="569">
        <v>0</v>
      </c>
      <c r="E357" s="569">
        <v>0</v>
      </c>
      <c r="F357" s="569">
        <v>0</v>
      </c>
      <c r="G357" s="569">
        <v>0</v>
      </c>
      <c r="H357" s="569">
        <v>0</v>
      </c>
      <c r="I357" s="569">
        <v>0</v>
      </c>
      <c r="J357" s="569">
        <v>0</v>
      </c>
      <c r="K357" s="570">
        <v>0</v>
      </c>
      <c r="L357" s="571">
        <v>0</v>
      </c>
      <c r="M357" s="571">
        <v>0</v>
      </c>
      <c r="N357" s="571">
        <v>0</v>
      </c>
      <c r="O357" s="572">
        <v>0</v>
      </c>
      <c r="P357" s="573">
        <v>0</v>
      </c>
      <c r="Q357" s="574">
        <f>+monthly_drivers_0!Q357</f>
        <v>2.5</v>
      </c>
    </row>
    <row r="358" spans="1:17" x14ac:dyDescent="0.25">
      <c r="A358" s="575">
        <f t="shared" si="10"/>
        <v>55243</v>
      </c>
      <c r="B358" s="575" t="str">
        <f t="shared" si="11"/>
        <v>JV</v>
      </c>
      <c r="C358" s="562">
        <v>0</v>
      </c>
      <c r="D358" s="563">
        <v>0</v>
      </c>
      <c r="E358" s="563">
        <v>0</v>
      </c>
      <c r="F358" s="563">
        <v>0</v>
      </c>
      <c r="G358" s="563">
        <v>0</v>
      </c>
      <c r="H358" s="563">
        <v>0</v>
      </c>
      <c r="I358" s="563">
        <v>0</v>
      </c>
      <c r="J358" s="563">
        <v>0</v>
      </c>
      <c r="K358" s="564">
        <v>0</v>
      </c>
      <c r="L358" s="563">
        <v>0</v>
      </c>
      <c r="M358" s="563">
        <v>0</v>
      </c>
      <c r="N358" s="563">
        <v>0</v>
      </c>
      <c r="O358" s="565">
        <v>0</v>
      </c>
      <c r="P358" s="564">
        <v>0</v>
      </c>
      <c r="Q358" s="566">
        <f>+monthly_drivers_0!Q358</f>
        <v>2.5</v>
      </c>
    </row>
    <row r="359" spans="1:17" x14ac:dyDescent="0.25">
      <c r="A359" s="567">
        <f t="shared" si="10"/>
        <v>55273</v>
      </c>
      <c r="B359" s="567" t="str">
        <f t="shared" si="11"/>
        <v>JV</v>
      </c>
      <c r="C359" s="568">
        <v>0</v>
      </c>
      <c r="D359" s="569">
        <v>0</v>
      </c>
      <c r="E359" s="569">
        <v>0</v>
      </c>
      <c r="F359" s="569">
        <v>0</v>
      </c>
      <c r="G359" s="569">
        <v>0</v>
      </c>
      <c r="H359" s="569">
        <v>0</v>
      </c>
      <c r="I359" s="569">
        <v>0</v>
      </c>
      <c r="J359" s="569">
        <v>0</v>
      </c>
      <c r="K359" s="570">
        <v>0</v>
      </c>
      <c r="L359" s="571">
        <v>0</v>
      </c>
      <c r="M359" s="571">
        <v>0</v>
      </c>
      <c r="N359" s="571">
        <v>0</v>
      </c>
      <c r="O359" s="572">
        <v>0</v>
      </c>
      <c r="P359" s="573">
        <v>0</v>
      </c>
      <c r="Q359" s="574">
        <f>+monthly_drivers_0!Q359</f>
        <v>2.5</v>
      </c>
    </row>
    <row r="360" spans="1:17" x14ac:dyDescent="0.25">
      <c r="A360" s="575">
        <f t="shared" si="10"/>
        <v>55304</v>
      </c>
      <c r="B360" s="575" t="str">
        <f t="shared" si="11"/>
        <v>JV</v>
      </c>
      <c r="C360" s="562">
        <v>0</v>
      </c>
      <c r="D360" s="563">
        <v>0</v>
      </c>
      <c r="E360" s="563">
        <v>0</v>
      </c>
      <c r="F360" s="563">
        <v>0</v>
      </c>
      <c r="G360" s="563">
        <v>0</v>
      </c>
      <c r="H360" s="563">
        <v>0</v>
      </c>
      <c r="I360" s="563">
        <v>0</v>
      </c>
      <c r="J360" s="563">
        <v>0</v>
      </c>
      <c r="K360" s="564">
        <v>0</v>
      </c>
      <c r="L360" s="563">
        <v>0</v>
      </c>
      <c r="M360" s="563">
        <v>0</v>
      </c>
      <c r="N360" s="563">
        <v>0</v>
      </c>
      <c r="O360" s="565">
        <v>0</v>
      </c>
      <c r="P360" s="564">
        <v>0</v>
      </c>
      <c r="Q360" s="566">
        <f>+monthly_drivers_0!Q360</f>
        <v>2.5</v>
      </c>
    </row>
    <row r="361" spans="1:17" x14ac:dyDescent="0.25">
      <c r="A361" s="567">
        <f t="shared" si="10"/>
        <v>55334</v>
      </c>
      <c r="B361" s="567" t="str">
        <f t="shared" si="11"/>
        <v>JV</v>
      </c>
      <c r="C361" s="568">
        <v>0</v>
      </c>
      <c r="D361" s="569">
        <v>0</v>
      </c>
      <c r="E361" s="569">
        <v>0</v>
      </c>
      <c r="F361" s="569">
        <v>0</v>
      </c>
      <c r="G361" s="569">
        <v>0</v>
      </c>
      <c r="H361" s="569">
        <v>0</v>
      </c>
      <c r="I361" s="569">
        <v>0</v>
      </c>
      <c r="J361" s="569">
        <v>0</v>
      </c>
      <c r="K361" s="570">
        <v>0</v>
      </c>
      <c r="L361" s="571">
        <v>0</v>
      </c>
      <c r="M361" s="571">
        <v>0</v>
      </c>
      <c r="N361" s="571">
        <v>0</v>
      </c>
      <c r="O361" s="572">
        <v>0</v>
      </c>
      <c r="P361" s="573">
        <v>0</v>
      </c>
      <c r="Q361" s="574">
        <f>+monthly_drivers_0!Q361</f>
        <v>2.5</v>
      </c>
    </row>
    <row r="362" spans="1:17" x14ac:dyDescent="0.25">
      <c r="A362" s="575">
        <f t="shared" si="10"/>
        <v>55365</v>
      </c>
      <c r="B362" s="575" t="str">
        <f t="shared" si="11"/>
        <v>JV</v>
      </c>
      <c r="C362" s="562">
        <v>0</v>
      </c>
      <c r="D362" s="563">
        <v>0</v>
      </c>
      <c r="E362" s="563">
        <v>0</v>
      </c>
      <c r="F362" s="563">
        <v>0</v>
      </c>
      <c r="G362" s="563">
        <v>0</v>
      </c>
      <c r="H362" s="563">
        <v>0</v>
      </c>
      <c r="I362" s="563">
        <v>0</v>
      </c>
      <c r="J362" s="563">
        <v>0</v>
      </c>
      <c r="K362" s="564">
        <v>0</v>
      </c>
      <c r="L362" s="563">
        <v>0</v>
      </c>
      <c r="M362" s="563">
        <v>0</v>
      </c>
      <c r="N362" s="563">
        <v>0</v>
      </c>
      <c r="O362" s="565">
        <v>0</v>
      </c>
      <c r="P362" s="564">
        <v>0</v>
      </c>
      <c r="Q362" s="566">
        <f>+monthly_drivers_0!Q362</f>
        <v>2.5</v>
      </c>
    </row>
    <row r="363" spans="1:17" x14ac:dyDescent="0.25">
      <c r="A363" s="567">
        <f t="shared" si="10"/>
        <v>55396</v>
      </c>
      <c r="B363" s="567" t="str">
        <f t="shared" si="11"/>
        <v>JV</v>
      </c>
      <c r="C363" s="568">
        <v>0</v>
      </c>
      <c r="D363" s="569">
        <v>0</v>
      </c>
      <c r="E363" s="569">
        <v>0</v>
      </c>
      <c r="F363" s="569">
        <v>0</v>
      </c>
      <c r="G363" s="569">
        <v>0</v>
      </c>
      <c r="H363" s="569">
        <v>0</v>
      </c>
      <c r="I363" s="569">
        <v>0</v>
      </c>
      <c r="J363" s="569">
        <v>0</v>
      </c>
      <c r="K363" s="570">
        <v>0</v>
      </c>
      <c r="L363" s="571">
        <v>0</v>
      </c>
      <c r="M363" s="571">
        <v>0</v>
      </c>
      <c r="N363" s="571">
        <v>0</v>
      </c>
      <c r="O363" s="572">
        <v>0</v>
      </c>
      <c r="P363" s="573">
        <v>0</v>
      </c>
      <c r="Q363" s="574">
        <f>+monthly_drivers_0!Q363</f>
        <v>2.5</v>
      </c>
    </row>
    <row r="364" spans="1:17" x14ac:dyDescent="0.25">
      <c r="A364" s="575">
        <f t="shared" si="10"/>
        <v>55426</v>
      </c>
      <c r="B364" s="575" t="str">
        <f t="shared" si="11"/>
        <v>JV</v>
      </c>
      <c r="C364" s="562">
        <v>0</v>
      </c>
      <c r="D364" s="563">
        <v>0</v>
      </c>
      <c r="E364" s="563">
        <v>0</v>
      </c>
      <c r="F364" s="563">
        <v>0</v>
      </c>
      <c r="G364" s="563">
        <v>0</v>
      </c>
      <c r="H364" s="563">
        <v>0</v>
      </c>
      <c r="I364" s="563">
        <v>0</v>
      </c>
      <c r="J364" s="563">
        <v>0</v>
      </c>
      <c r="K364" s="564">
        <v>0</v>
      </c>
      <c r="L364" s="563">
        <v>0</v>
      </c>
      <c r="M364" s="563">
        <v>0</v>
      </c>
      <c r="N364" s="563">
        <v>0</v>
      </c>
      <c r="O364" s="565">
        <v>0</v>
      </c>
      <c r="P364" s="564">
        <v>0</v>
      </c>
      <c r="Q364" s="566">
        <f>+monthly_drivers_0!Q364</f>
        <v>2.5</v>
      </c>
    </row>
    <row r="365" spans="1:17" x14ac:dyDescent="0.25">
      <c r="A365" s="567">
        <f t="shared" si="10"/>
        <v>55457</v>
      </c>
      <c r="B365" s="567" t="str">
        <f t="shared" si="11"/>
        <v>JV</v>
      </c>
      <c r="C365" s="568">
        <v>0</v>
      </c>
      <c r="D365" s="569">
        <v>0</v>
      </c>
      <c r="E365" s="569">
        <v>0</v>
      </c>
      <c r="F365" s="569">
        <v>0</v>
      </c>
      <c r="G365" s="569">
        <v>0</v>
      </c>
      <c r="H365" s="569">
        <v>0</v>
      </c>
      <c r="I365" s="569">
        <v>0</v>
      </c>
      <c r="J365" s="569">
        <v>0</v>
      </c>
      <c r="K365" s="570">
        <v>0</v>
      </c>
      <c r="L365" s="571">
        <v>0</v>
      </c>
      <c r="M365" s="571">
        <v>0</v>
      </c>
      <c r="N365" s="571">
        <v>0</v>
      </c>
      <c r="O365" s="572">
        <v>0</v>
      </c>
      <c r="P365" s="573">
        <v>0</v>
      </c>
      <c r="Q365" s="574">
        <f>+monthly_drivers_0!Q365</f>
        <v>2.5</v>
      </c>
    </row>
    <row r="366" spans="1:17" x14ac:dyDescent="0.25">
      <c r="A366" s="575">
        <f t="shared" si="10"/>
        <v>55487</v>
      </c>
      <c r="B366" s="575" t="str">
        <f t="shared" si="11"/>
        <v>JV</v>
      </c>
      <c r="C366" s="562">
        <v>0</v>
      </c>
      <c r="D366" s="563">
        <v>0</v>
      </c>
      <c r="E366" s="563">
        <v>0</v>
      </c>
      <c r="F366" s="563">
        <v>0</v>
      </c>
      <c r="G366" s="563">
        <v>0</v>
      </c>
      <c r="H366" s="563">
        <v>0</v>
      </c>
      <c r="I366" s="563">
        <v>0</v>
      </c>
      <c r="J366" s="563">
        <v>0</v>
      </c>
      <c r="K366" s="564">
        <v>0</v>
      </c>
      <c r="L366" s="563">
        <v>0</v>
      </c>
      <c r="M366" s="563">
        <v>0</v>
      </c>
      <c r="N366" s="563">
        <v>0</v>
      </c>
      <c r="O366" s="565">
        <v>0</v>
      </c>
      <c r="P366" s="564">
        <v>0</v>
      </c>
      <c r="Q366" s="566">
        <f>+monthly_drivers_0!Q366</f>
        <v>2.5</v>
      </c>
    </row>
    <row r="367" spans="1:17" x14ac:dyDescent="0.25">
      <c r="A367" s="567">
        <f t="shared" si="10"/>
        <v>55518</v>
      </c>
      <c r="B367" s="567" t="str">
        <f t="shared" si="11"/>
        <v>JV</v>
      </c>
      <c r="C367" s="568">
        <v>0</v>
      </c>
      <c r="D367" s="569">
        <v>0</v>
      </c>
      <c r="E367" s="569">
        <v>0</v>
      </c>
      <c r="F367" s="569">
        <v>0</v>
      </c>
      <c r="G367" s="569">
        <v>0</v>
      </c>
      <c r="H367" s="569">
        <v>0</v>
      </c>
      <c r="I367" s="569">
        <v>0</v>
      </c>
      <c r="J367" s="569">
        <v>0</v>
      </c>
      <c r="K367" s="570">
        <v>0</v>
      </c>
      <c r="L367" s="571">
        <v>0</v>
      </c>
      <c r="M367" s="571">
        <v>0</v>
      </c>
      <c r="N367" s="571">
        <v>0</v>
      </c>
      <c r="O367" s="572">
        <v>0</v>
      </c>
      <c r="P367" s="573">
        <v>0</v>
      </c>
      <c r="Q367" s="574">
        <f>+monthly_drivers_0!Q367</f>
        <v>2.5</v>
      </c>
    </row>
    <row r="368" spans="1:17" x14ac:dyDescent="0.25">
      <c r="A368" s="575">
        <f t="shared" si="10"/>
        <v>55549</v>
      </c>
      <c r="B368" s="575" t="str">
        <f t="shared" si="11"/>
        <v>JV</v>
      </c>
      <c r="C368" s="562">
        <v>0</v>
      </c>
      <c r="D368" s="563">
        <v>0</v>
      </c>
      <c r="E368" s="563">
        <v>0</v>
      </c>
      <c r="F368" s="563">
        <v>0</v>
      </c>
      <c r="G368" s="563">
        <v>0</v>
      </c>
      <c r="H368" s="563">
        <v>0</v>
      </c>
      <c r="I368" s="563">
        <v>0</v>
      </c>
      <c r="J368" s="563">
        <v>0</v>
      </c>
      <c r="K368" s="564">
        <v>0</v>
      </c>
      <c r="L368" s="563">
        <v>0</v>
      </c>
      <c r="M368" s="563">
        <v>0</v>
      </c>
      <c r="N368" s="563">
        <v>0</v>
      </c>
      <c r="O368" s="565">
        <v>0</v>
      </c>
      <c r="P368" s="564">
        <v>0</v>
      </c>
      <c r="Q368" s="566">
        <f>+monthly_drivers_0!Q368</f>
        <v>2.5</v>
      </c>
    </row>
    <row r="369" spans="1:17" x14ac:dyDescent="0.25">
      <c r="A369" s="567">
        <f t="shared" si="10"/>
        <v>55578</v>
      </c>
      <c r="B369" s="567" t="str">
        <f t="shared" si="11"/>
        <v>JV</v>
      </c>
      <c r="C369" s="568">
        <v>0</v>
      </c>
      <c r="D369" s="569">
        <v>0</v>
      </c>
      <c r="E369" s="569">
        <v>0</v>
      </c>
      <c r="F369" s="569">
        <v>0</v>
      </c>
      <c r="G369" s="569">
        <v>0</v>
      </c>
      <c r="H369" s="569">
        <v>0</v>
      </c>
      <c r="I369" s="569">
        <v>0</v>
      </c>
      <c r="J369" s="569">
        <v>0</v>
      </c>
      <c r="K369" s="570">
        <v>0</v>
      </c>
      <c r="L369" s="571">
        <v>0</v>
      </c>
      <c r="M369" s="571">
        <v>0</v>
      </c>
      <c r="N369" s="571">
        <v>0</v>
      </c>
      <c r="O369" s="572">
        <v>0</v>
      </c>
      <c r="P369" s="573">
        <v>0</v>
      </c>
      <c r="Q369" s="574">
        <f>+monthly_drivers_0!Q369</f>
        <v>2.5</v>
      </c>
    </row>
    <row r="370" spans="1:17" x14ac:dyDescent="0.25">
      <c r="A370" s="575">
        <f t="shared" si="10"/>
        <v>55609</v>
      </c>
      <c r="B370" s="575" t="str">
        <f t="shared" si="11"/>
        <v>JV</v>
      </c>
      <c r="C370" s="562">
        <v>0</v>
      </c>
      <c r="D370" s="563">
        <v>0</v>
      </c>
      <c r="E370" s="563">
        <v>0</v>
      </c>
      <c r="F370" s="563">
        <v>0</v>
      </c>
      <c r="G370" s="563">
        <v>0</v>
      </c>
      <c r="H370" s="563">
        <v>0</v>
      </c>
      <c r="I370" s="563">
        <v>0</v>
      </c>
      <c r="J370" s="563">
        <v>0</v>
      </c>
      <c r="K370" s="564">
        <v>0</v>
      </c>
      <c r="L370" s="563">
        <v>0</v>
      </c>
      <c r="M370" s="563">
        <v>0</v>
      </c>
      <c r="N370" s="563">
        <v>0</v>
      </c>
      <c r="O370" s="565">
        <v>0</v>
      </c>
      <c r="P370" s="564">
        <v>0</v>
      </c>
      <c r="Q370" s="566">
        <f>+monthly_drivers_0!Q370</f>
        <v>2.5</v>
      </c>
    </row>
    <row r="371" spans="1:17" x14ac:dyDescent="0.25">
      <c r="A371" s="567">
        <f t="shared" si="10"/>
        <v>55639</v>
      </c>
      <c r="B371" s="567" t="str">
        <f t="shared" si="11"/>
        <v>JV</v>
      </c>
      <c r="C371" s="568">
        <v>0</v>
      </c>
      <c r="D371" s="569">
        <v>0</v>
      </c>
      <c r="E371" s="569">
        <v>0</v>
      </c>
      <c r="F371" s="569">
        <v>0</v>
      </c>
      <c r="G371" s="569">
        <v>0</v>
      </c>
      <c r="H371" s="569">
        <v>0</v>
      </c>
      <c r="I371" s="569">
        <v>0</v>
      </c>
      <c r="J371" s="569">
        <v>0</v>
      </c>
      <c r="K371" s="570">
        <v>0</v>
      </c>
      <c r="L371" s="571">
        <v>0</v>
      </c>
      <c r="M371" s="571">
        <v>0</v>
      </c>
      <c r="N371" s="571">
        <v>0</v>
      </c>
      <c r="O371" s="572">
        <v>0</v>
      </c>
      <c r="P371" s="573">
        <v>0</v>
      </c>
      <c r="Q371" s="574">
        <f>+monthly_drivers_0!Q371</f>
        <v>2.5</v>
      </c>
    </row>
    <row r="372" spans="1:17" x14ac:dyDescent="0.25">
      <c r="A372" s="575">
        <f t="shared" si="10"/>
        <v>55670</v>
      </c>
      <c r="B372" s="575" t="str">
        <f t="shared" si="11"/>
        <v>JV</v>
      </c>
      <c r="C372" s="562">
        <v>0</v>
      </c>
      <c r="D372" s="563">
        <v>0</v>
      </c>
      <c r="E372" s="563">
        <v>0</v>
      </c>
      <c r="F372" s="563">
        <v>0</v>
      </c>
      <c r="G372" s="563">
        <v>0</v>
      </c>
      <c r="H372" s="563">
        <v>0</v>
      </c>
      <c r="I372" s="563">
        <v>0</v>
      </c>
      <c r="J372" s="563">
        <v>0</v>
      </c>
      <c r="K372" s="564">
        <v>0</v>
      </c>
      <c r="L372" s="563">
        <v>0</v>
      </c>
      <c r="M372" s="563">
        <v>0</v>
      </c>
      <c r="N372" s="563">
        <v>0</v>
      </c>
      <c r="O372" s="565">
        <v>0</v>
      </c>
      <c r="P372" s="564">
        <v>0</v>
      </c>
      <c r="Q372" s="566">
        <f>+monthly_drivers_0!Q372</f>
        <v>2.5</v>
      </c>
    </row>
    <row r="373" spans="1:17" x14ac:dyDescent="0.25">
      <c r="A373" s="567">
        <f t="shared" si="10"/>
        <v>55700</v>
      </c>
      <c r="B373" s="567" t="str">
        <f t="shared" si="11"/>
        <v>JV</v>
      </c>
      <c r="C373" s="568">
        <v>0</v>
      </c>
      <c r="D373" s="569">
        <v>0</v>
      </c>
      <c r="E373" s="569">
        <v>0</v>
      </c>
      <c r="F373" s="569">
        <v>0</v>
      </c>
      <c r="G373" s="569">
        <v>0</v>
      </c>
      <c r="H373" s="569">
        <v>0</v>
      </c>
      <c r="I373" s="569">
        <v>0</v>
      </c>
      <c r="J373" s="569">
        <v>0</v>
      </c>
      <c r="K373" s="570">
        <v>0</v>
      </c>
      <c r="L373" s="571">
        <v>0</v>
      </c>
      <c r="M373" s="571">
        <v>0</v>
      </c>
      <c r="N373" s="571">
        <v>0</v>
      </c>
      <c r="O373" s="572">
        <v>0</v>
      </c>
      <c r="P373" s="573">
        <v>0</v>
      </c>
      <c r="Q373" s="574">
        <f>+monthly_drivers_0!Q373</f>
        <v>2.5</v>
      </c>
    </row>
    <row r="374" spans="1:17" x14ac:dyDescent="0.25">
      <c r="A374" s="575">
        <f t="shared" si="10"/>
        <v>55731</v>
      </c>
      <c r="B374" s="575" t="str">
        <f t="shared" si="11"/>
        <v>JV</v>
      </c>
      <c r="C374" s="562">
        <v>0</v>
      </c>
      <c r="D374" s="563">
        <v>0</v>
      </c>
      <c r="E374" s="563">
        <v>0</v>
      </c>
      <c r="F374" s="563">
        <v>0</v>
      </c>
      <c r="G374" s="563">
        <v>0</v>
      </c>
      <c r="H374" s="563">
        <v>0</v>
      </c>
      <c r="I374" s="563">
        <v>0</v>
      </c>
      <c r="J374" s="563">
        <v>0</v>
      </c>
      <c r="K374" s="564">
        <v>0</v>
      </c>
      <c r="L374" s="563">
        <v>0</v>
      </c>
      <c r="M374" s="563">
        <v>0</v>
      </c>
      <c r="N374" s="563">
        <v>0</v>
      </c>
      <c r="O374" s="565">
        <v>0</v>
      </c>
      <c r="P374" s="564">
        <v>0</v>
      </c>
      <c r="Q374" s="566">
        <f>+monthly_drivers_0!Q374</f>
        <v>2.5</v>
      </c>
    </row>
    <row r="375" spans="1:17" x14ac:dyDescent="0.25">
      <c r="A375" s="567">
        <f t="shared" si="10"/>
        <v>55762</v>
      </c>
      <c r="B375" s="567" t="str">
        <f t="shared" si="11"/>
        <v>JV</v>
      </c>
      <c r="C375" s="568">
        <v>0</v>
      </c>
      <c r="D375" s="569">
        <v>0</v>
      </c>
      <c r="E375" s="569">
        <v>0</v>
      </c>
      <c r="F375" s="569">
        <v>0</v>
      </c>
      <c r="G375" s="569">
        <v>0</v>
      </c>
      <c r="H375" s="569">
        <v>0</v>
      </c>
      <c r="I375" s="569">
        <v>0</v>
      </c>
      <c r="J375" s="569">
        <v>0</v>
      </c>
      <c r="K375" s="570">
        <v>0</v>
      </c>
      <c r="L375" s="571">
        <v>0</v>
      </c>
      <c r="M375" s="571">
        <v>0</v>
      </c>
      <c r="N375" s="571">
        <v>0</v>
      </c>
      <c r="O375" s="572">
        <v>0</v>
      </c>
      <c r="P375" s="573">
        <v>0</v>
      </c>
      <c r="Q375" s="574">
        <f>+monthly_drivers_0!Q375</f>
        <v>2.5</v>
      </c>
    </row>
    <row r="376" spans="1:17" x14ac:dyDescent="0.25">
      <c r="A376" s="575">
        <f t="shared" si="10"/>
        <v>55792</v>
      </c>
      <c r="B376" s="575" t="str">
        <f t="shared" si="11"/>
        <v>JV</v>
      </c>
      <c r="C376" s="562">
        <v>0</v>
      </c>
      <c r="D376" s="563">
        <v>0</v>
      </c>
      <c r="E376" s="563">
        <v>0</v>
      </c>
      <c r="F376" s="563">
        <v>0</v>
      </c>
      <c r="G376" s="563">
        <v>0</v>
      </c>
      <c r="H376" s="563">
        <v>0</v>
      </c>
      <c r="I376" s="563">
        <v>0</v>
      </c>
      <c r="J376" s="563">
        <v>0</v>
      </c>
      <c r="K376" s="564">
        <v>0</v>
      </c>
      <c r="L376" s="563">
        <v>0</v>
      </c>
      <c r="M376" s="563">
        <v>0</v>
      </c>
      <c r="N376" s="563">
        <v>0</v>
      </c>
      <c r="O376" s="565">
        <v>0</v>
      </c>
      <c r="P376" s="564">
        <v>0</v>
      </c>
      <c r="Q376" s="566">
        <f>+monthly_drivers_0!Q376</f>
        <v>2.5</v>
      </c>
    </row>
    <row r="377" spans="1:17" x14ac:dyDescent="0.25">
      <c r="A377" s="567">
        <f t="shared" si="10"/>
        <v>55823</v>
      </c>
      <c r="B377" s="567" t="str">
        <f t="shared" si="11"/>
        <v>JV</v>
      </c>
      <c r="C377" s="568">
        <v>0</v>
      </c>
      <c r="D377" s="569">
        <v>0</v>
      </c>
      <c r="E377" s="569">
        <v>0</v>
      </c>
      <c r="F377" s="569">
        <v>0</v>
      </c>
      <c r="G377" s="569">
        <v>0</v>
      </c>
      <c r="H377" s="569">
        <v>0</v>
      </c>
      <c r="I377" s="569">
        <v>0</v>
      </c>
      <c r="J377" s="569">
        <v>0</v>
      </c>
      <c r="K377" s="570">
        <v>0</v>
      </c>
      <c r="L377" s="571">
        <v>0</v>
      </c>
      <c r="M377" s="571">
        <v>0</v>
      </c>
      <c r="N377" s="571">
        <v>0</v>
      </c>
      <c r="O377" s="572">
        <v>0</v>
      </c>
      <c r="P377" s="573">
        <v>0</v>
      </c>
      <c r="Q377" s="574">
        <f>+monthly_drivers_0!Q377</f>
        <v>2.5</v>
      </c>
    </row>
    <row r="378" spans="1:17" x14ac:dyDescent="0.25">
      <c r="A378" s="575">
        <f t="shared" si="10"/>
        <v>55853</v>
      </c>
      <c r="B378" s="575" t="str">
        <f t="shared" si="11"/>
        <v>JV</v>
      </c>
      <c r="C378" s="562">
        <v>0</v>
      </c>
      <c r="D378" s="563">
        <v>0</v>
      </c>
      <c r="E378" s="563">
        <v>0</v>
      </c>
      <c r="F378" s="563">
        <v>0</v>
      </c>
      <c r="G378" s="563">
        <v>0</v>
      </c>
      <c r="H378" s="563">
        <v>0</v>
      </c>
      <c r="I378" s="563">
        <v>0</v>
      </c>
      <c r="J378" s="563">
        <v>0</v>
      </c>
      <c r="K378" s="564">
        <v>0</v>
      </c>
      <c r="L378" s="563">
        <v>0</v>
      </c>
      <c r="M378" s="563">
        <v>0</v>
      </c>
      <c r="N378" s="563">
        <v>0</v>
      </c>
      <c r="O378" s="565">
        <v>0</v>
      </c>
      <c r="P378" s="564">
        <v>0</v>
      </c>
      <c r="Q378" s="566">
        <f>+monthly_drivers_0!Q378</f>
        <v>2.5</v>
      </c>
    </row>
    <row r="379" spans="1:17" x14ac:dyDescent="0.25">
      <c r="A379" s="567">
        <f t="shared" si="10"/>
        <v>55884</v>
      </c>
      <c r="B379" s="567" t="str">
        <f t="shared" si="11"/>
        <v>JV</v>
      </c>
      <c r="C379" s="568">
        <v>0</v>
      </c>
      <c r="D379" s="569">
        <v>0</v>
      </c>
      <c r="E379" s="569">
        <v>0</v>
      </c>
      <c r="F379" s="569">
        <v>0</v>
      </c>
      <c r="G379" s="569">
        <v>0</v>
      </c>
      <c r="H379" s="569">
        <v>0</v>
      </c>
      <c r="I379" s="569">
        <v>0</v>
      </c>
      <c r="J379" s="569">
        <v>0</v>
      </c>
      <c r="K379" s="570">
        <v>0</v>
      </c>
      <c r="L379" s="571">
        <v>0</v>
      </c>
      <c r="M379" s="571">
        <v>0</v>
      </c>
      <c r="N379" s="571">
        <v>0</v>
      </c>
      <c r="O379" s="572">
        <v>0</v>
      </c>
      <c r="P379" s="573">
        <v>0</v>
      </c>
      <c r="Q379" s="574">
        <f>+monthly_drivers_0!Q379</f>
        <v>2.5</v>
      </c>
    </row>
    <row r="380" spans="1:17" x14ac:dyDescent="0.25">
      <c r="A380" s="575">
        <f t="shared" si="10"/>
        <v>55915</v>
      </c>
      <c r="B380" s="575" t="str">
        <f t="shared" si="11"/>
        <v>JV</v>
      </c>
      <c r="C380" s="562">
        <v>0</v>
      </c>
      <c r="D380" s="563">
        <v>0</v>
      </c>
      <c r="E380" s="563">
        <v>0</v>
      </c>
      <c r="F380" s="563">
        <v>0</v>
      </c>
      <c r="G380" s="563">
        <v>0</v>
      </c>
      <c r="H380" s="563">
        <v>0</v>
      </c>
      <c r="I380" s="563">
        <v>0</v>
      </c>
      <c r="J380" s="563">
        <v>0</v>
      </c>
      <c r="K380" s="564">
        <v>0</v>
      </c>
      <c r="L380" s="563">
        <v>0</v>
      </c>
      <c r="M380" s="563">
        <v>0</v>
      </c>
      <c r="N380" s="563">
        <v>0</v>
      </c>
      <c r="O380" s="565">
        <v>0</v>
      </c>
      <c r="P380" s="564">
        <v>0</v>
      </c>
      <c r="Q380" s="566">
        <f>+monthly_drivers_0!Q380</f>
        <v>2.5</v>
      </c>
    </row>
    <row r="381" spans="1:17" x14ac:dyDescent="0.25">
      <c r="A381" s="567">
        <f t="shared" si="10"/>
        <v>55943</v>
      </c>
      <c r="B381" s="567" t="str">
        <f t="shared" si="11"/>
        <v>JV</v>
      </c>
      <c r="C381" s="568">
        <v>0</v>
      </c>
      <c r="D381" s="569">
        <v>0</v>
      </c>
      <c r="E381" s="569">
        <v>0</v>
      </c>
      <c r="F381" s="569">
        <v>0</v>
      </c>
      <c r="G381" s="569">
        <v>0</v>
      </c>
      <c r="H381" s="569">
        <v>0</v>
      </c>
      <c r="I381" s="569">
        <v>0</v>
      </c>
      <c r="J381" s="569">
        <v>0</v>
      </c>
      <c r="K381" s="570">
        <v>0</v>
      </c>
      <c r="L381" s="571">
        <v>0</v>
      </c>
      <c r="M381" s="571">
        <v>0</v>
      </c>
      <c r="N381" s="571">
        <v>0</v>
      </c>
      <c r="O381" s="572">
        <v>0</v>
      </c>
      <c r="P381" s="573">
        <v>0</v>
      </c>
      <c r="Q381" s="574">
        <f>+monthly_drivers_0!Q381</f>
        <v>2.5</v>
      </c>
    </row>
    <row r="382" spans="1:17" x14ac:dyDescent="0.25">
      <c r="A382" s="575">
        <f t="shared" si="10"/>
        <v>55974</v>
      </c>
      <c r="B382" s="575" t="str">
        <f t="shared" si="11"/>
        <v>JV</v>
      </c>
      <c r="C382" s="562">
        <v>0</v>
      </c>
      <c r="D382" s="563">
        <v>0</v>
      </c>
      <c r="E382" s="563">
        <v>0</v>
      </c>
      <c r="F382" s="563">
        <v>0</v>
      </c>
      <c r="G382" s="563">
        <v>0</v>
      </c>
      <c r="H382" s="563">
        <v>0</v>
      </c>
      <c r="I382" s="563">
        <v>0</v>
      </c>
      <c r="J382" s="563">
        <v>0</v>
      </c>
      <c r="K382" s="564">
        <v>0</v>
      </c>
      <c r="L382" s="563">
        <v>0</v>
      </c>
      <c r="M382" s="563">
        <v>0</v>
      </c>
      <c r="N382" s="563">
        <v>0</v>
      </c>
      <c r="O382" s="565">
        <v>0</v>
      </c>
      <c r="P382" s="564">
        <v>0</v>
      </c>
      <c r="Q382" s="566">
        <f>+monthly_drivers_0!Q382</f>
        <v>2.5</v>
      </c>
    </row>
    <row r="383" spans="1:17" x14ac:dyDescent="0.25">
      <c r="A383" s="567">
        <f t="shared" si="10"/>
        <v>56004</v>
      </c>
      <c r="B383" s="567" t="str">
        <f t="shared" si="11"/>
        <v>JV</v>
      </c>
      <c r="C383" s="568">
        <v>0</v>
      </c>
      <c r="D383" s="569">
        <v>0</v>
      </c>
      <c r="E383" s="569">
        <v>0</v>
      </c>
      <c r="F383" s="569">
        <v>0</v>
      </c>
      <c r="G383" s="569">
        <v>0</v>
      </c>
      <c r="H383" s="569">
        <v>0</v>
      </c>
      <c r="I383" s="569">
        <v>0</v>
      </c>
      <c r="J383" s="569">
        <v>0</v>
      </c>
      <c r="K383" s="570">
        <v>0</v>
      </c>
      <c r="L383" s="571">
        <v>0</v>
      </c>
      <c r="M383" s="571">
        <v>0</v>
      </c>
      <c r="N383" s="571">
        <v>0</v>
      </c>
      <c r="O383" s="572">
        <v>0</v>
      </c>
      <c r="P383" s="573">
        <v>0</v>
      </c>
      <c r="Q383" s="574">
        <f>+monthly_drivers_0!Q383</f>
        <v>2.5</v>
      </c>
    </row>
    <row r="384" spans="1:17" x14ac:dyDescent="0.25">
      <c r="A384" s="575">
        <f t="shared" si="10"/>
        <v>56035</v>
      </c>
      <c r="B384" s="575" t="str">
        <f t="shared" si="11"/>
        <v>JV</v>
      </c>
      <c r="C384" s="562">
        <v>0</v>
      </c>
      <c r="D384" s="563">
        <v>0</v>
      </c>
      <c r="E384" s="563">
        <v>0</v>
      </c>
      <c r="F384" s="563">
        <v>0</v>
      </c>
      <c r="G384" s="563">
        <v>0</v>
      </c>
      <c r="H384" s="563">
        <v>0</v>
      </c>
      <c r="I384" s="563">
        <v>0</v>
      </c>
      <c r="J384" s="563">
        <v>0</v>
      </c>
      <c r="K384" s="564">
        <v>0</v>
      </c>
      <c r="L384" s="563">
        <v>0</v>
      </c>
      <c r="M384" s="563">
        <v>0</v>
      </c>
      <c r="N384" s="563">
        <v>0</v>
      </c>
      <c r="O384" s="565">
        <v>0</v>
      </c>
      <c r="P384" s="564">
        <v>0</v>
      </c>
      <c r="Q384" s="566">
        <f>+monthly_drivers_0!Q384</f>
        <v>2.5</v>
      </c>
    </row>
    <row r="385" spans="1:17" x14ac:dyDescent="0.25">
      <c r="A385" s="567">
        <f t="shared" si="10"/>
        <v>56065</v>
      </c>
      <c r="B385" s="567" t="str">
        <f t="shared" si="11"/>
        <v>JV</v>
      </c>
      <c r="C385" s="568">
        <v>0</v>
      </c>
      <c r="D385" s="569">
        <v>0</v>
      </c>
      <c r="E385" s="569">
        <v>0</v>
      </c>
      <c r="F385" s="569">
        <v>0</v>
      </c>
      <c r="G385" s="569">
        <v>0</v>
      </c>
      <c r="H385" s="569">
        <v>0</v>
      </c>
      <c r="I385" s="569">
        <v>0</v>
      </c>
      <c r="J385" s="569">
        <v>0</v>
      </c>
      <c r="K385" s="570">
        <v>0</v>
      </c>
      <c r="L385" s="571">
        <v>0</v>
      </c>
      <c r="M385" s="571">
        <v>0</v>
      </c>
      <c r="N385" s="571">
        <v>0</v>
      </c>
      <c r="O385" s="572">
        <v>0</v>
      </c>
      <c r="P385" s="573">
        <v>0</v>
      </c>
      <c r="Q385" s="574">
        <f>+monthly_drivers_0!Q385</f>
        <v>2.5</v>
      </c>
    </row>
    <row r="386" spans="1:17" x14ac:dyDescent="0.25">
      <c r="A386" s="575">
        <f t="shared" si="10"/>
        <v>56096</v>
      </c>
      <c r="B386" s="575" t="str">
        <f t="shared" si="11"/>
        <v>JV</v>
      </c>
      <c r="C386" s="562">
        <v>0</v>
      </c>
      <c r="D386" s="563">
        <v>0</v>
      </c>
      <c r="E386" s="563">
        <v>0</v>
      </c>
      <c r="F386" s="563">
        <v>0</v>
      </c>
      <c r="G386" s="563">
        <v>0</v>
      </c>
      <c r="H386" s="563">
        <v>0</v>
      </c>
      <c r="I386" s="563">
        <v>0</v>
      </c>
      <c r="J386" s="563">
        <v>0</v>
      </c>
      <c r="K386" s="564">
        <v>0</v>
      </c>
      <c r="L386" s="563">
        <v>0</v>
      </c>
      <c r="M386" s="563">
        <v>0</v>
      </c>
      <c r="N386" s="563">
        <v>0</v>
      </c>
      <c r="O386" s="565">
        <v>0</v>
      </c>
      <c r="P386" s="564">
        <v>0</v>
      </c>
      <c r="Q386" s="566">
        <f>+monthly_drivers_0!Q386</f>
        <v>2.5</v>
      </c>
    </row>
    <row r="387" spans="1:17" x14ac:dyDescent="0.25">
      <c r="A387" s="567">
        <f t="shared" ref="A387:A450" si="12">+EOMONTH(A386,1)</f>
        <v>56127</v>
      </c>
      <c r="B387" s="567" t="str">
        <f t="shared" ref="B387:B450" si="13">+$B$2</f>
        <v>JV</v>
      </c>
      <c r="C387" s="568">
        <v>0</v>
      </c>
      <c r="D387" s="569">
        <v>0</v>
      </c>
      <c r="E387" s="569">
        <v>0</v>
      </c>
      <c r="F387" s="569">
        <v>0</v>
      </c>
      <c r="G387" s="569">
        <v>0</v>
      </c>
      <c r="H387" s="569">
        <v>0</v>
      </c>
      <c r="I387" s="569">
        <v>0</v>
      </c>
      <c r="J387" s="569">
        <v>0</v>
      </c>
      <c r="K387" s="570">
        <v>0</v>
      </c>
      <c r="L387" s="571">
        <v>0</v>
      </c>
      <c r="M387" s="571">
        <v>0</v>
      </c>
      <c r="N387" s="571">
        <v>0</v>
      </c>
      <c r="O387" s="572">
        <v>0</v>
      </c>
      <c r="P387" s="573">
        <v>0</v>
      </c>
      <c r="Q387" s="574">
        <f>+monthly_drivers_0!Q387</f>
        <v>2.5</v>
      </c>
    </row>
    <row r="388" spans="1:17" x14ac:dyDescent="0.25">
      <c r="A388" s="575">
        <f t="shared" si="12"/>
        <v>56157</v>
      </c>
      <c r="B388" s="575" t="str">
        <f t="shared" si="13"/>
        <v>JV</v>
      </c>
      <c r="C388" s="562">
        <v>0</v>
      </c>
      <c r="D388" s="563">
        <v>0</v>
      </c>
      <c r="E388" s="563">
        <v>0</v>
      </c>
      <c r="F388" s="563">
        <v>0</v>
      </c>
      <c r="G388" s="563">
        <v>0</v>
      </c>
      <c r="H388" s="563">
        <v>0</v>
      </c>
      <c r="I388" s="563">
        <v>0</v>
      </c>
      <c r="J388" s="563">
        <v>0</v>
      </c>
      <c r="K388" s="564">
        <v>0</v>
      </c>
      <c r="L388" s="563">
        <v>0</v>
      </c>
      <c r="M388" s="563">
        <v>0</v>
      </c>
      <c r="N388" s="563">
        <v>0</v>
      </c>
      <c r="O388" s="565">
        <v>0</v>
      </c>
      <c r="P388" s="564">
        <v>0</v>
      </c>
      <c r="Q388" s="566">
        <f>+monthly_drivers_0!Q388</f>
        <v>2.5</v>
      </c>
    </row>
    <row r="389" spans="1:17" x14ac:dyDescent="0.25">
      <c r="A389" s="567">
        <f t="shared" si="12"/>
        <v>56188</v>
      </c>
      <c r="B389" s="567" t="str">
        <f t="shared" si="13"/>
        <v>JV</v>
      </c>
      <c r="C389" s="568">
        <v>0</v>
      </c>
      <c r="D389" s="569">
        <v>0</v>
      </c>
      <c r="E389" s="569">
        <v>0</v>
      </c>
      <c r="F389" s="569">
        <v>0</v>
      </c>
      <c r="G389" s="569">
        <v>0</v>
      </c>
      <c r="H389" s="569">
        <v>0</v>
      </c>
      <c r="I389" s="569">
        <v>0</v>
      </c>
      <c r="J389" s="569">
        <v>0</v>
      </c>
      <c r="K389" s="570">
        <v>0</v>
      </c>
      <c r="L389" s="571">
        <v>0</v>
      </c>
      <c r="M389" s="571">
        <v>0</v>
      </c>
      <c r="N389" s="571">
        <v>0</v>
      </c>
      <c r="O389" s="572">
        <v>0</v>
      </c>
      <c r="P389" s="573">
        <v>0</v>
      </c>
      <c r="Q389" s="574">
        <f>+monthly_drivers_0!Q389</f>
        <v>2.5</v>
      </c>
    </row>
    <row r="390" spans="1:17" x14ac:dyDescent="0.25">
      <c r="A390" s="575">
        <f t="shared" si="12"/>
        <v>56218</v>
      </c>
      <c r="B390" s="575" t="str">
        <f t="shared" si="13"/>
        <v>JV</v>
      </c>
      <c r="C390" s="562">
        <v>0</v>
      </c>
      <c r="D390" s="563">
        <v>0</v>
      </c>
      <c r="E390" s="563">
        <v>0</v>
      </c>
      <c r="F390" s="563">
        <v>0</v>
      </c>
      <c r="G390" s="563">
        <v>0</v>
      </c>
      <c r="H390" s="563">
        <v>0</v>
      </c>
      <c r="I390" s="563">
        <v>0</v>
      </c>
      <c r="J390" s="563">
        <v>0</v>
      </c>
      <c r="K390" s="564">
        <v>0</v>
      </c>
      <c r="L390" s="563">
        <v>0</v>
      </c>
      <c r="M390" s="563">
        <v>0</v>
      </c>
      <c r="N390" s="563">
        <v>0</v>
      </c>
      <c r="O390" s="565">
        <v>0</v>
      </c>
      <c r="P390" s="564">
        <v>0</v>
      </c>
      <c r="Q390" s="566">
        <f>+monthly_drivers_0!Q390</f>
        <v>2.5</v>
      </c>
    </row>
    <row r="391" spans="1:17" x14ac:dyDescent="0.25">
      <c r="A391" s="567">
        <f t="shared" si="12"/>
        <v>56249</v>
      </c>
      <c r="B391" s="567" t="str">
        <f t="shared" si="13"/>
        <v>JV</v>
      </c>
      <c r="C391" s="568">
        <v>0</v>
      </c>
      <c r="D391" s="569">
        <v>0</v>
      </c>
      <c r="E391" s="569">
        <v>0</v>
      </c>
      <c r="F391" s="569">
        <v>0</v>
      </c>
      <c r="G391" s="569">
        <v>0</v>
      </c>
      <c r="H391" s="569">
        <v>0</v>
      </c>
      <c r="I391" s="569">
        <v>0</v>
      </c>
      <c r="J391" s="569">
        <v>0</v>
      </c>
      <c r="K391" s="570">
        <v>0</v>
      </c>
      <c r="L391" s="571">
        <v>0</v>
      </c>
      <c r="M391" s="571">
        <v>0</v>
      </c>
      <c r="N391" s="571">
        <v>0</v>
      </c>
      <c r="O391" s="572">
        <v>0</v>
      </c>
      <c r="P391" s="573">
        <v>0</v>
      </c>
      <c r="Q391" s="574">
        <f>+monthly_drivers_0!Q391</f>
        <v>2.5</v>
      </c>
    </row>
    <row r="392" spans="1:17" x14ac:dyDescent="0.25">
      <c r="A392" s="575">
        <f t="shared" si="12"/>
        <v>56280</v>
      </c>
      <c r="B392" s="575" t="str">
        <f t="shared" si="13"/>
        <v>JV</v>
      </c>
      <c r="C392" s="562">
        <v>0</v>
      </c>
      <c r="D392" s="563">
        <v>0</v>
      </c>
      <c r="E392" s="563">
        <v>0</v>
      </c>
      <c r="F392" s="563">
        <v>0</v>
      </c>
      <c r="G392" s="563">
        <v>0</v>
      </c>
      <c r="H392" s="563">
        <v>0</v>
      </c>
      <c r="I392" s="563">
        <v>0</v>
      </c>
      <c r="J392" s="563">
        <v>0</v>
      </c>
      <c r="K392" s="564">
        <v>0</v>
      </c>
      <c r="L392" s="563">
        <v>0</v>
      </c>
      <c r="M392" s="563">
        <v>0</v>
      </c>
      <c r="N392" s="563">
        <v>0</v>
      </c>
      <c r="O392" s="565">
        <v>0</v>
      </c>
      <c r="P392" s="564">
        <v>0</v>
      </c>
      <c r="Q392" s="566">
        <f>+monthly_drivers_0!Q392</f>
        <v>2.5</v>
      </c>
    </row>
    <row r="393" spans="1:17" x14ac:dyDescent="0.25">
      <c r="A393" s="567">
        <f t="shared" si="12"/>
        <v>56308</v>
      </c>
      <c r="B393" s="567" t="str">
        <f t="shared" si="13"/>
        <v>JV</v>
      </c>
      <c r="C393" s="568">
        <v>0</v>
      </c>
      <c r="D393" s="569">
        <v>0</v>
      </c>
      <c r="E393" s="569">
        <v>0</v>
      </c>
      <c r="F393" s="569">
        <v>0</v>
      </c>
      <c r="G393" s="569">
        <v>0</v>
      </c>
      <c r="H393" s="569">
        <v>0</v>
      </c>
      <c r="I393" s="569">
        <v>0</v>
      </c>
      <c r="J393" s="569">
        <v>0</v>
      </c>
      <c r="K393" s="570">
        <v>0</v>
      </c>
      <c r="L393" s="571">
        <v>0</v>
      </c>
      <c r="M393" s="571">
        <v>0</v>
      </c>
      <c r="N393" s="571">
        <v>0</v>
      </c>
      <c r="O393" s="572">
        <v>0</v>
      </c>
      <c r="P393" s="573">
        <v>0</v>
      </c>
      <c r="Q393" s="574">
        <f>+monthly_drivers_0!Q393</f>
        <v>2.5</v>
      </c>
    </row>
    <row r="394" spans="1:17" x14ac:dyDescent="0.25">
      <c r="A394" s="575">
        <f t="shared" si="12"/>
        <v>56339</v>
      </c>
      <c r="B394" s="575" t="str">
        <f t="shared" si="13"/>
        <v>JV</v>
      </c>
      <c r="C394" s="562">
        <v>0</v>
      </c>
      <c r="D394" s="563">
        <v>0</v>
      </c>
      <c r="E394" s="563">
        <v>0</v>
      </c>
      <c r="F394" s="563">
        <v>0</v>
      </c>
      <c r="G394" s="563">
        <v>0</v>
      </c>
      <c r="H394" s="563">
        <v>0</v>
      </c>
      <c r="I394" s="563">
        <v>0</v>
      </c>
      <c r="J394" s="563">
        <v>0</v>
      </c>
      <c r="K394" s="564">
        <v>0</v>
      </c>
      <c r="L394" s="563">
        <v>0</v>
      </c>
      <c r="M394" s="563">
        <v>0</v>
      </c>
      <c r="N394" s="563">
        <v>0</v>
      </c>
      <c r="O394" s="565">
        <v>0</v>
      </c>
      <c r="P394" s="564">
        <v>0</v>
      </c>
      <c r="Q394" s="566">
        <f>+monthly_drivers_0!Q394</f>
        <v>2.5</v>
      </c>
    </row>
    <row r="395" spans="1:17" x14ac:dyDescent="0.25">
      <c r="A395" s="567">
        <f t="shared" si="12"/>
        <v>56369</v>
      </c>
      <c r="B395" s="567" t="str">
        <f t="shared" si="13"/>
        <v>JV</v>
      </c>
      <c r="C395" s="568">
        <v>0</v>
      </c>
      <c r="D395" s="569">
        <v>0</v>
      </c>
      <c r="E395" s="569">
        <v>0</v>
      </c>
      <c r="F395" s="569">
        <v>0</v>
      </c>
      <c r="G395" s="569">
        <v>0</v>
      </c>
      <c r="H395" s="569">
        <v>0</v>
      </c>
      <c r="I395" s="569">
        <v>0</v>
      </c>
      <c r="J395" s="569">
        <v>0</v>
      </c>
      <c r="K395" s="570">
        <v>0</v>
      </c>
      <c r="L395" s="571">
        <v>0</v>
      </c>
      <c r="M395" s="571">
        <v>0</v>
      </c>
      <c r="N395" s="571">
        <v>0</v>
      </c>
      <c r="O395" s="572">
        <v>0</v>
      </c>
      <c r="P395" s="573">
        <v>0</v>
      </c>
      <c r="Q395" s="574">
        <f>+monthly_drivers_0!Q395</f>
        <v>2.5</v>
      </c>
    </row>
    <row r="396" spans="1:17" x14ac:dyDescent="0.25">
      <c r="A396" s="575">
        <f t="shared" si="12"/>
        <v>56400</v>
      </c>
      <c r="B396" s="575" t="str">
        <f t="shared" si="13"/>
        <v>JV</v>
      </c>
      <c r="C396" s="562">
        <v>0</v>
      </c>
      <c r="D396" s="563">
        <v>0</v>
      </c>
      <c r="E396" s="563">
        <v>0</v>
      </c>
      <c r="F396" s="563">
        <v>0</v>
      </c>
      <c r="G396" s="563">
        <v>0</v>
      </c>
      <c r="H396" s="563">
        <v>0</v>
      </c>
      <c r="I396" s="563">
        <v>0</v>
      </c>
      <c r="J396" s="563">
        <v>0</v>
      </c>
      <c r="K396" s="564">
        <v>0</v>
      </c>
      <c r="L396" s="563">
        <v>0</v>
      </c>
      <c r="M396" s="563">
        <v>0</v>
      </c>
      <c r="N396" s="563">
        <v>0</v>
      </c>
      <c r="O396" s="565">
        <v>0</v>
      </c>
      <c r="P396" s="564">
        <v>0</v>
      </c>
      <c r="Q396" s="566">
        <f>+monthly_drivers_0!Q396</f>
        <v>2.5</v>
      </c>
    </row>
    <row r="397" spans="1:17" x14ac:dyDescent="0.25">
      <c r="A397" s="567">
        <f t="shared" si="12"/>
        <v>56430</v>
      </c>
      <c r="B397" s="567" t="str">
        <f t="shared" si="13"/>
        <v>JV</v>
      </c>
      <c r="C397" s="568">
        <v>0</v>
      </c>
      <c r="D397" s="569">
        <v>0</v>
      </c>
      <c r="E397" s="569">
        <v>0</v>
      </c>
      <c r="F397" s="569">
        <v>0</v>
      </c>
      <c r="G397" s="569">
        <v>0</v>
      </c>
      <c r="H397" s="569">
        <v>0</v>
      </c>
      <c r="I397" s="569">
        <v>0</v>
      </c>
      <c r="J397" s="569">
        <v>0</v>
      </c>
      <c r="K397" s="570">
        <v>0</v>
      </c>
      <c r="L397" s="571">
        <v>0</v>
      </c>
      <c r="M397" s="571">
        <v>0</v>
      </c>
      <c r="N397" s="571">
        <v>0</v>
      </c>
      <c r="O397" s="572">
        <v>0</v>
      </c>
      <c r="P397" s="573">
        <v>0</v>
      </c>
      <c r="Q397" s="574">
        <f>+monthly_drivers_0!Q397</f>
        <v>2.5</v>
      </c>
    </row>
    <row r="398" spans="1:17" x14ac:dyDescent="0.25">
      <c r="A398" s="575">
        <f t="shared" si="12"/>
        <v>56461</v>
      </c>
      <c r="B398" s="575" t="str">
        <f t="shared" si="13"/>
        <v>JV</v>
      </c>
      <c r="C398" s="562">
        <v>0</v>
      </c>
      <c r="D398" s="563">
        <v>0</v>
      </c>
      <c r="E398" s="563">
        <v>0</v>
      </c>
      <c r="F398" s="563">
        <v>0</v>
      </c>
      <c r="G398" s="563">
        <v>0</v>
      </c>
      <c r="H398" s="563">
        <v>0</v>
      </c>
      <c r="I398" s="563">
        <v>0</v>
      </c>
      <c r="J398" s="563">
        <v>0</v>
      </c>
      <c r="K398" s="564">
        <v>0</v>
      </c>
      <c r="L398" s="563">
        <v>0</v>
      </c>
      <c r="M398" s="563">
        <v>0</v>
      </c>
      <c r="N398" s="563">
        <v>0</v>
      </c>
      <c r="O398" s="565">
        <v>0</v>
      </c>
      <c r="P398" s="564">
        <v>0</v>
      </c>
      <c r="Q398" s="566">
        <f>+monthly_drivers_0!Q398</f>
        <v>2.5</v>
      </c>
    </row>
    <row r="399" spans="1:17" x14ac:dyDescent="0.25">
      <c r="A399" s="567">
        <f t="shared" si="12"/>
        <v>56492</v>
      </c>
      <c r="B399" s="567" t="str">
        <f t="shared" si="13"/>
        <v>JV</v>
      </c>
      <c r="C399" s="568">
        <v>0</v>
      </c>
      <c r="D399" s="569">
        <v>0</v>
      </c>
      <c r="E399" s="569">
        <v>0</v>
      </c>
      <c r="F399" s="569">
        <v>0</v>
      </c>
      <c r="G399" s="569">
        <v>0</v>
      </c>
      <c r="H399" s="569">
        <v>0</v>
      </c>
      <c r="I399" s="569">
        <v>0</v>
      </c>
      <c r="J399" s="569">
        <v>0</v>
      </c>
      <c r="K399" s="570">
        <v>0</v>
      </c>
      <c r="L399" s="571">
        <v>0</v>
      </c>
      <c r="M399" s="571">
        <v>0</v>
      </c>
      <c r="N399" s="571">
        <v>0</v>
      </c>
      <c r="O399" s="572">
        <v>0</v>
      </c>
      <c r="P399" s="573">
        <v>0</v>
      </c>
      <c r="Q399" s="574">
        <f>+monthly_drivers_0!Q399</f>
        <v>2.5</v>
      </c>
    </row>
    <row r="400" spans="1:17" x14ac:dyDescent="0.25">
      <c r="A400" s="575">
        <f t="shared" si="12"/>
        <v>56522</v>
      </c>
      <c r="B400" s="575" t="str">
        <f t="shared" si="13"/>
        <v>JV</v>
      </c>
      <c r="C400" s="562">
        <v>0</v>
      </c>
      <c r="D400" s="563">
        <v>0</v>
      </c>
      <c r="E400" s="563">
        <v>0</v>
      </c>
      <c r="F400" s="563">
        <v>0</v>
      </c>
      <c r="G400" s="563">
        <v>0</v>
      </c>
      <c r="H400" s="563">
        <v>0</v>
      </c>
      <c r="I400" s="563">
        <v>0</v>
      </c>
      <c r="J400" s="563">
        <v>0</v>
      </c>
      <c r="K400" s="564">
        <v>0</v>
      </c>
      <c r="L400" s="563">
        <v>0</v>
      </c>
      <c r="M400" s="563">
        <v>0</v>
      </c>
      <c r="N400" s="563">
        <v>0</v>
      </c>
      <c r="O400" s="565">
        <v>0</v>
      </c>
      <c r="P400" s="564">
        <v>0</v>
      </c>
      <c r="Q400" s="566">
        <f>+monthly_drivers_0!Q400</f>
        <v>2.5</v>
      </c>
    </row>
    <row r="401" spans="1:17" x14ac:dyDescent="0.25">
      <c r="A401" s="567">
        <f t="shared" si="12"/>
        <v>56553</v>
      </c>
      <c r="B401" s="567" t="str">
        <f t="shared" si="13"/>
        <v>JV</v>
      </c>
      <c r="C401" s="568">
        <v>0</v>
      </c>
      <c r="D401" s="569">
        <v>0</v>
      </c>
      <c r="E401" s="569">
        <v>0</v>
      </c>
      <c r="F401" s="569">
        <v>0</v>
      </c>
      <c r="G401" s="569">
        <v>0</v>
      </c>
      <c r="H401" s="569">
        <v>0</v>
      </c>
      <c r="I401" s="569">
        <v>0</v>
      </c>
      <c r="J401" s="569">
        <v>0</v>
      </c>
      <c r="K401" s="570">
        <v>0</v>
      </c>
      <c r="L401" s="571">
        <v>0</v>
      </c>
      <c r="M401" s="571">
        <v>0</v>
      </c>
      <c r="N401" s="571">
        <v>0</v>
      </c>
      <c r="O401" s="572">
        <v>0</v>
      </c>
      <c r="P401" s="573">
        <v>0</v>
      </c>
      <c r="Q401" s="574">
        <f>+monthly_drivers_0!Q401</f>
        <v>2.5</v>
      </c>
    </row>
    <row r="402" spans="1:17" x14ac:dyDescent="0.25">
      <c r="A402" s="575">
        <f t="shared" si="12"/>
        <v>56583</v>
      </c>
      <c r="B402" s="575" t="str">
        <f t="shared" si="13"/>
        <v>JV</v>
      </c>
      <c r="C402" s="562">
        <v>0</v>
      </c>
      <c r="D402" s="563">
        <v>0</v>
      </c>
      <c r="E402" s="563">
        <v>0</v>
      </c>
      <c r="F402" s="563">
        <v>0</v>
      </c>
      <c r="G402" s="563">
        <v>0</v>
      </c>
      <c r="H402" s="563">
        <v>0</v>
      </c>
      <c r="I402" s="563">
        <v>0</v>
      </c>
      <c r="J402" s="563">
        <v>0</v>
      </c>
      <c r="K402" s="564">
        <v>0</v>
      </c>
      <c r="L402" s="563">
        <v>0</v>
      </c>
      <c r="M402" s="563">
        <v>0</v>
      </c>
      <c r="N402" s="563">
        <v>0</v>
      </c>
      <c r="O402" s="565">
        <v>0</v>
      </c>
      <c r="P402" s="564">
        <v>0</v>
      </c>
      <c r="Q402" s="566">
        <f>+monthly_drivers_0!Q402</f>
        <v>2.5</v>
      </c>
    </row>
    <row r="403" spans="1:17" x14ac:dyDescent="0.25">
      <c r="A403" s="567">
        <f t="shared" si="12"/>
        <v>56614</v>
      </c>
      <c r="B403" s="567" t="str">
        <f t="shared" si="13"/>
        <v>JV</v>
      </c>
      <c r="C403" s="568">
        <v>0</v>
      </c>
      <c r="D403" s="569">
        <v>0</v>
      </c>
      <c r="E403" s="569">
        <v>0</v>
      </c>
      <c r="F403" s="569">
        <v>0</v>
      </c>
      <c r="G403" s="569">
        <v>0</v>
      </c>
      <c r="H403" s="569">
        <v>0</v>
      </c>
      <c r="I403" s="569">
        <v>0</v>
      </c>
      <c r="J403" s="569">
        <v>0</v>
      </c>
      <c r="K403" s="570">
        <v>0</v>
      </c>
      <c r="L403" s="571">
        <v>0</v>
      </c>
      <c r="M403" s="571">
        <v>0</v>
      </c>
      <c r="N403" s="571">
        <v>0</v>
      </c>
      <c r="O403" s="572">
        <v>0</v>
      </c>
      <c r="P403" s="573">
        <v>0</v>
      </c>
      <c r="Q403" s="574">
        <f>+monthly_drivers_0!Q403</f>
        <v>2.5</v>
      </c>
    </row>
    <row r="404" spans="1:17" x14ac:dyDescent="0.25">
      <c r="A404" s="575">
        <f t="shared" si="12"/>
        <v>56645</v>
      </c>
      <c r="B404" s="575" t="str">
        <f t="shared" si="13"/>
        <v>JV</v>
      </c>
      <c r="C404" s="562">
        <v>0</v>
      </c>
      <c r="D404" s="563">
        <v>0</v>
      </c>
      <c r="E404" s="563">
        <v>0</v>
      </c>
      <c r="F404" s="563">
        <v>0</v>
      </c>
      <c r="G404" s="563">
        <v>0</v>
      </c>
      <c r="H404" s="563">
        <v>0</v>
      </c>
      <c r="I404" s="563">
        <v>0</v>
      </c>
      <c r="J404" s="563">
        <v>0</v>
      </c>
      <c r="K404" s="564">
        <v>0</v>
      </c>
      <c r="L404" s="563">
        <v>0</v>
      </c>
      <c r="M404" s="563">
        <v>0</v>
      </c>
      <c r="N404" s="563">
        <v>0</v>
      </c>
      <c r="O404" s="565">
        <v>0</v>
      </c>
      <c r="P404" s="564">
        <v>0</v>
      </c>
      <c r="Q404" s="566">
        <f>+monthly_drivers_0!Q404</f>
        <v>2.5</v>
      </c>
    </row>
    <row r="405" spans="1:17" x14ac:dyDescent="0.25">
      <c r="A405" s="567">
        <f t="shared" si="12"/>
        <v>56673</v>
      </c>
      <c r="B405" s="567" t="str">
        <f t="shared" si="13"/>
        <v>JV</v>
      </c>
      <c r="C405" s="568">
        <v>0</v>
      </c>
      <c r="D405" s="569">
        <v>0</v>
      </c>
      <c r="E405" s="569">
        <v>0</v>
      </c>
      <c r="F405" s="569">
        <v>0</v>
      </c>
      <c r="G405" s="569">
        <v>0</v>
      </c>
      <c r="H405" s="569">
        <v>0</v>
      </c>
      <c r="I405" s="569">
        <v>0</v>
      </c>
      <c r="J405" s="569">
        <v>0</v>
      </c>
      <c r="K405" s="570">
        <v>0</v>
      </c>
      <c r="L405" s="571">
        <v>0</v>
      </c>
      <c r="M405" s="571">
        <v>0</v>
      </c>
      <c r="N405" s="571">
        <v>0</v>
      </c>
      <c r="O405" s="572">
        <v>0</v>
      </c>
      <c r="P405" s="573">
        <v>0</v>
      </c>
      <c r="Q405" s="574">
        <f>+monthly_drivers_0!Q405</f>
        <v>2.5</v>
      </c>
    </row>
    <row r="406" spans="1:17" x14ac:dyDescent="0.25">
      <c r="A406" s="575">
        <f t="shared" si="12"/>
        <v>56704</v>
      </c>
      <c r="B406" s="575" t="str">
        <f t="shared" si="13"/>
        <v>JV</v>
      </c>
      <c r="C406" s="562">
        <v>0</v>
      </c>
      <c r="D406" s="563">
        <v>0</v>
      </c>
      <c r="E406" s="563">
        <v>0</v>
      </c>
      <c r="F406" s="563">
        <v>0</v>
      </c>
      <c r="G406" s="563">
        <v>0</v>
      </c>
      <c r="H406" s="563">
        <v>0</v>
      </c>
      <c r="I406" s="563">
        <v>0</v>
      </c>
      <c r="J406" s="563">
        <v>0</v>
      </c>
      <c r="K406" s="564">
        <v>0</v>
      </c>
      <c r="L406" s="563">
        <v>0</v>
      </c>
      <c r="M406" s="563">
        <v>0</v>
      </c>
      <c r="N406" s="563">
        <v>0</v>
      </c>
      <c r="O406" s="565">
        <v>0</v>
      </c>
      <c r="P406" s="564">
        <v>0</v>
      </c>
      <c r="Q406" s="566">
        <f>+monthly_drivers_0!Q406</f>
        <v>2.5</v>
      </c>
    </row>
    <row r="407" spans="1:17" x14ac:dyDescent="0.25">
      <c r="A407" s="567">
        <f t="shared" si="12"/>
        <v>56734</v>
      </c>
      <c r="B407" s="567" t="str">
        <f t="shared" si="13"/>
        <v>JV</v>
      </c>
      <c r="C407" s="568">
        <v>0</v>
      </c>
      <c r="D407" s="569">
        <v>0</v>
      </c>
      <c r="E407" s="569">
        <v>0</v>
      </c>
      <c r="F407" s="569">
        <v>0</v>
      </c>
      <c r="G407" s="569">
        <v>0</v>
      </c>
      <c r="H407" s="569">
        <v>0</v>
      </c>
      <c r="I407" s="569">
        <v>0</v>
      </c>
      <c r="J407" s="569">
        <v>0</v>
      </c>
      <c r="K407" s="570">
        <v>0</v>
      </c>
      <c r="L407" s="571">
        <v>0</v>
      </c>
      <c r="M407" s="571">
        <v>0</v>
      </c>
      <c r="N407" s="571">
        <v>0</v>
      </c>
      <c r="O407" s="572">
        <v>0</v>
      </c>
      <c r="P407" s="573">
        <v>0</v>
      </c>
      <c r="Q407" s="574">
        <f>+monthly_drivers_0!Q407</f>
        <v>2.5</v>
      </c>
    </row>
    <row r="408" spans="1:17" x14ac:dyDescent="0.25">
      <c r="A408" s="575">
        <f t="shared" si="12"/>
        <v>56765</v>
      </c>
      <c r="B408" s="575" t="str">
        <f t="shared" si="13"/>
        <v>JV</v>
      </c>
      <c r="C408" s="562">
        <v>0</v>
      </c>
      <c r="D408" s="563">
        <v>0</v>
      </c>
      <c r="E408" s="563">
        <v>0</v>
      </c>
      <c r="F408" s="563">
        <v>0</v>
      </c>
      <c r="G408" s="563">
        <v>0</v>
      </c>
      <c r="H408" s="563">
        <v>0</v>
      </c>
      <c r="I408" s="563">
        <v>0</v>
      </c>
      <c r="J408" s="563">
        <v>0</v>
      </c>
      <c r="K408" s="564">
        <v>0</v>
      </c>
      <c r="L408" s="563">
        <v>0</v>
      </c>
      <c r="M408" s="563">
        <v>0</v>
      </c>
      <c r="N408" s="563">
        <v>0</v>
      </c>
      <c r="O408" s="565">
        <v>0</v>
      </c>
      <c r="P408" s="564">
        <v>0</v>
      </c>
      <c r="Q408" s="566">
        <f>+monthly_drivers_0!Q408</f>
        <v>2.5</v>
      </c>
    </row>
    <row r="409" spans="1:17" x14ac:dyDescent="0.25">
      <c r="A409" s="567">
        <f t="shared" si="12"/>
        <v>56795</v>
      </c>
      <c r="B409" s="567" t="str">
        <f t="shared" si="13"/>
        <v>JV</v>
      </c>
      <c r="C409" s="568">
        <v>0</v>
      </c>
      <c r="D409" s="569">
        <v>0</v>
      </c>
      <c r="E409" s="569">
        <v>0</v>
      </c>
      <c r="F409" s="569">
        <v>0</v>
      </c>
      <c r="G409" s="569">
        <v>0</v>
      </c>
      <c r="H409" s="569">
        <v>0</v>
      </c>
      <c r="I409" s="569">
        <v>0</v>
      </c>
      <c r="J409" s="569">
        <v>0</v>
      </c>
      <c r="K409" s="570">
        <v>0</v>
      </c>
      <c r="L409" s="571">
        <v>0</v>
      </c>
      <c r="M409" s="571">
        <v>0</v>
      </c>
      <c r="N409" s="571">
        <v>0</v>
      </c>
      <c r="O409" s="572">
        <v>0</v>
      </c>
      <c r="P409" s="573">
        <v>0</v>
      </c>
      <c r="Q409" s="574">
        <f>+monthly_drivers_0!Q409</f>
        <v>2.5</v>
      </c>
    </row>
    <row r="410" spans="1:17" x14ac:dyDescent="0.25">
      <c r="A410" s="575">
        <f t="shared" si="12"/>
        <v>56826</v>
      </c>
      <c r="B410" s="575" t="str">
        <f t="shared" si="13"/>
        <v>JV</v>
      </c>
      <c r="C410" s="562">
        <v>0</v>
      </c>
      <c r="D410" s="563">
        <v>0</v>
      </c>
      <c r="E410" s="563">
        <v>0</v>
      </c>
      <c r="F410" s="563">
        <v>0</v>
      </c>
      <c r="G410" s="563">
        <v>0</v>
      </c>
      <c r="H410" s="563">
        <v>0</v>
      </c>
      <c r="I410" s="563">
        <v>0</v>
      </c>
      <c r="J410" s="563">
        <v>0</v>
      </c>
      <c r="K410" s="564">
        <v>0</v>
      </c>
      <c r="L410" s="563">
        <v>0</v>
      </c>
      <c r="M410" s="563">
        <v>0</v>
      </c>
      <c r="N410" s="563">
        <v>0</v>
      </c>
      <c r="O410" s="565">
        <v>0</v>
      </c>
      <c r="P410" s="564">
        <v>0</v>
      </c>
      <c r="Q410" s="566">
        <f>+monthly_drivers_0!Q410</f>
        <v>2.5</v>
      </c>
    </row>
    <row r="411" spans="1:17" x14ac:dyDescent="0.25">
      <c r="A411" s="567">
        <f t="shared" si="12"/>
        <v>56857</v>
      </c>
      <c r="B411" s="567" t="str">
        <f t="shared" si="13"/>
        <v>JV</v>
      </c>
      <c r="C411" s="568">
        <v>0</v>
      </c>
      <c r="D411" s="569">
        <v>0</v>
      </c>
      <c r="E411" s="569">
        <v>0</v>
      </c>
      <c r="F411" s="569">
        <v>0</v>
      </c>
      <c r="G411" s="569">
        <v>0</v>
      </c>
      <c r="H411" s="569">
        <v>0</v>
      </c>
      <c r="I411" s="569">
        <v>0</v>
      </c>
      <c r="J411" s="569">
        <v>0</v>
      </c>
      <c r="K411" s="570">
        <v>0</v>
      </c>
      <c r="L411" s="571">
        <v>0</v>
      </c>
      <c r="M411" s="571">
        <v>0</v>
      </c>
      <c r="N411" s="571">
        <v>0</v>
      </c>
      <c r="O411" s="572">
        <v>0</v>
      </c>
      <c r="P411" s="573">
        <v>0</v>
      </c>
      <c r="Q411" s="574">
        <f>+monthly_drivers_0!Q411</f>
        <v>2.5</v>
      </c>
    </row>
    <row r="412" spans="1:17" x14ac:dyDescent="0.25">
      <c r="A412" s="575">
        <f t="shared" si="12"/>
        <v>56887</v>
      </c>
      <c r="B412" s="575" t="str">
        <f t="shared" si="13"/>
        <v>JV</v>
      </c>
      <c r="C412" s="562">
        <v>0</v>
      </c>
      <c r="D412" s="563">
        <v>0</v>
      </c>
      <c r="E412" s="563">
        <v>0</v>
      </c>
      <c r="F412" s="563">
        <v>0</v>
      </c>
      <c r="G412" s="563">
        <v>0</v>
      </c>
      <c r="H412" s="563">
        <v>0</v>
      </c>
      <c r="I412" s="563">
        <v>0</v>
      </c>
      <c r="J412" s="563">
        <v>0</v>
      </c>
      <c r="K412" s="564">
        <v>0</v>
      </c>
      <c r="L412" s="563">
        <v>0</v>
      </c>
      <c r="M412" s="563">
        <v>0</v>
      </c>
      <c r="N412" s="563">
        <v>0</v>
      </c>
      <c r="O412" s="565">
        <v>0</v>
      </c>
      <c r="P412" s="564">
        <v>0</v>
      </c>
      <c r="Q412" s="566">
        <f>+monthly_drivers_0!Q412</f>
        <v>2.5</v>
      </c>
    </row>
    <row r="413" spans="1:17" x14ac:dyDescent="0.25">
      <c r="A413" s="567">
        <f t="shared" si="12"/>
        <v>56918</v>
      </c>
      <c r="B413" s="567" t="str">
        <f t="shared" si="13"/>
        <v>JV</v>
      </c>
      <c r="C413" s="568">
        <v>0</v>
      </c>
      <c r="D413" s="569">
        <v>0</v>
      </c>
      <c r="E413" s="569">
        <v>0</v>
      </c>
      <c r="F413" s="569">
        <v>0</v>
      </c>
      <c r="G413" s="569">
        <v>0</v>
      </c>
      <c r="H413" s="569">
        <v>0</v>
      </c>
      <c r="I413" s="569">
        <v>0</v>
      </c>
      <c r="J413" s="569">
        <v>0</v>
      </c>
      <c r="K413" s="570">
        <v>0</v>
      </c>
      <c r="L413" s="571">
        <v>0</v>
      </c>
      <c r="M413" s="571">
        <v>0</v>
      </c>
      <c r="N413" s="571">
        <v>0</v>
      </c>
      <c r="O413" s="572">
        <v>0</v>
      </c>
      <c r="P413" s="573">
        <v>0</v>
      </c>
      <c r="Q413" s="574">
        <f>+monthly_drivers_0!Q413</f>
        <v>2.5</v>
      </c>
    </row>
    <row r="414" spans="1:17" x14ac:dyDescent="0.25">
      <c r="A414" s="575">
        <f t="shared" si="12"/>
        <v>56948</v>
      </c>
      <c r="B414" s="575" t="str">
        <f t="shared" si="13"/>
        <v>JV</v>
      </c>
      <c r="C414" s="562">
        <v>0</v>
      </c>
      <c r="D414" s="563">
        <v>0</v>
      </c>
      <c r="E414" s="563">
        <v>0</v>
      </c>
      <c r="F414" s="563">
        <v>0</v>
      </c>
      <c r="G414" s="563">
        <v>0</v>
      </c>
      <c r="H414" s="563">
        <v>0</v>
      </c>
      <c r="I414" s="563">
        <v>0</v>
      </c>
      <c r="J414" s="563">
        <v>0</v>
      </c>
      <c r="K414" s="564">
        <v>0</v>
      </c>
      <c r="L414" s="563">
        <v>0</v>
      </c>
      <c r="M414" s="563">
        <v>0</v>
      </c>
      <c r="N414" s="563">
        <v>0</v>
      </c>
      <c r="O414" s="565">
        <v>0</v>
      </c>
      <c r="P414" s="564">
        <v>0</v>
      </c>
      <c r="Q414" s="566">
        <f>+monthly_drivers_0!Q414</f>
        <v>2.5</v>
      </c>
    </row>
    <row r="415" spans="1:17" x14ac:dyDescent="0.25">
      <c r="A415" s="567">
        <f t="shared" si="12"/>
        <v>56979</v>
      </c>
      <c r="B415" s="567" t="str">
        <f t="shared" si="13"/>
        <v>JV</v>
      </c>
      <c r="C415" s="568">
        <v>0</v>
      </c>
      <c r="D415" s="569">
        <v>0</v>
      </c>
      <c r="E415" s="569">
        <v>0</v>
      </c>
      <c r="F415" s="569">
        <v>0</v>
      </c>
      <c r="G415" s="569">
        <v>0</v>
      </c>
      <c r="H415" s="569">
        <v>0</v>
      </c>
      <c r="I415" s="569">
        <v>0</v>
      </c>
      <c r="J415" s="569">
        <v>0</v>
      </c>
      <c r="K415" s="570">
        <v>0</v>
      </c>
      <c r="L415" s="571">
        <v>0</v>
      </c>
      <c r="M415" s="571">
        <v>0</v>
      </c>
      <c r="N415" s="571">
        <v>0</v>
      </c>
      <c r="O415" s="572">
        <v>0</v>
      </c>
      <c r="P415" s="573">
        <v>0</v>
      </c>
      <c r="Q415" s="574">
        <f>+monthly_drivers_0!Q415</f>
        <v>2.5</v>
      </c>
    </row>
    <row r="416" spans="1:17" x14ac:dyDescent="0.25">
      <c r="A416" s="575">
        <f t="shared" si="12"/>
        <v>57010</v>
      </c>
      <c r="B416" s="575" t="str">
        <f t="shared" si="13"/>
        <v>JV</v>
      </c>
      <c r="C416" s="562">
        <v>0</v>
      </c>
      <c r="D416" s="563">
        <v>0</v>
      </c>
      <c r="E416" s="563">
        <v>0</v>
      </c>
      <c r="F416" s="563">
        <v>0</v>
      </c>
      <c r="G416" s="563">
        <v>0</v>
      </c>
      <c r="H416" s="563">
        <v>0</v>
      </c>
      <c r="I416" s="563">
        <v>0</v>
      </c>
      <c r="J416" s="563">
        <v>0</v>
      </c>
      <c r="K416" s="564">
        <v>0</v>
      </c>
      <c r="L416" s="563">
        <v>0</v>
      </c>
      <c r="M416" s="563">
        <v>0</v>
      </c>
      <c r="N416" s="563">
        <v>0</v>
      </c>
      <c r="O416" s="565">
        <v>0</v>
      </c>
      <c r="P416" s="564">
        <v>0</v>
      </c>
      <c r="Q416" s="566">
        <f>+monthly_drivers_0!Q416</f>
        <v>2.5</v>
      </c>
    </row>
    <row r="417" spans="1:17" x14ac:dyDescent="0.25">
      <c r="A417" s="567">
        <f t="shared" si="12"/>
        <v>57039</v>
      </c>
      <c r="B417" s="567" t="str">
        <f t="shared" si="13"/>
        <v>JV</v>
      </c>
      <c r="C417" s="568">
        <v>0</v>
      </c>
      <c r="D417" s="569">
        <v>0</v>
      </c>
      <c r="E417" s="569">
        <v>0</v>
      </c>
      <c r="F417" s="569">
        <v>0</v>
      </c>
      <c r="G417" s="569">
        <v>0</v>
      </c>
      <c r="H417" s="569">
        <v>0</v>
      </c>
      <c r="I417" s="569">
        <v>0</v>
      </c>
      <c r="J417" s="569">
        <v>0</v>
      </c>
      <c r="K417" s="570">
        <v>0</v>
      </c>
      <c r="L417" s="571">
        <v>0</v>
      </c>
      <c r="M417" s="571">
        <v>0</v>
      </c>
      <c r="N417" s="571">
        <v>0</v>
      </c>
      <c r="O417" s="572">
        <v>0</v>
      </c>
      <c r="P417" s="573">
        <v>0</v>
      </c>
      <c r="Q417" s="574">
        <f>+monthly_drivers_0!Q417</f>
        <v>2.5</v>
      </c>
    </row>
    <row r="418" spans="1:17" x14ac:dyDescent="0.25">
      <c r="A418" s="575">
        <f t="shared" si="12"/>
        <v>57070</v>
      </c>
      <c r="B418" s="575" t="str">
        <f t="shared" si="13"/>
        <v>JV</v>
      </c>
      <c r="C418" s="562">
        <v>0</v>
      </c>
      <c r="D418" s="563">
        <v>0</v>
      </c>
      <c r="E418" s="563">
        <v>0</v>
      </c>
      <c r="F418" s="563">
        <v>0</v>
      </c>
      <c r="G418" s="563">
        <v>0</v>
      </c>
      <c r="H418" s="563">
        <v>0</v>
      </c>
      <c r="I418" s="563">
        <v>0</v>
      </c>
      <c r="J418" s="563">
        <v>0</v>
      </c>
      <c r="K418" s="564">
        <v>0</v>
      </c>
      <c r="L418" s="563">
        <v>0</v>
      </c>
      <c r="M418" s="563">
        <v>0</v>
      </c>
      <c r="N418" s="563">
        <v>0</v>
      </c>
      <c r="O418" s="565">
        <v>0</v>
      </c>
      <c r="P418" s="564">
        <v>0</v>
      </c>
      <c r="Q418" s="566">
        <f>+monthly_drivers_0!Q418</f>
        <v>2.5</v>
      </c>
    </row>
    <row r="419" spans="1:17" x14ac:dyDescent="0.25">
      <c r="A419" s="567">
        <f t="shared" si="12"/>
        <v>57100</v>
      </c>
      <c r="B419" s="567" t="str">
        <f t="shared" si="13"/>
        <v>JV</v>
      </c>
      <c r="C419" s="568">
        <v>0</v>
      </c>
      <c r="D419" s="569">
        <v>0</v>
      </c>
      <c r="E419" s="569">
        <v>0</v>
      </c>
      <c r="F419" s="569">
        <v>0</v>
      </c>
      <c r="G419" s="569">
        <v>0</v>
      </c>
      <c r="H419" s="569">
        <v>0</v>
      </c>
      <c r="I419" s="569">
        <v>0</v>
      </c>
      <c r="J419" s="569">
        <v>0</v>
      </c>
      <c r="K419" s="570">
        <v>0</v>
      </c>
      <c r="L419" s="571">
        <v>0</v>
      </c>
      <c r="M419" s="571">
        <v>0</v>
      </c>
      <c r="N419" s="571">
        <v>0</v>
      </c>
      <c r="O419" s="572">
        <v>0</v>
      </c>
      <c r="P419" s="573">
        <v>0</v>
      </c>
      <c r="Q419" s="574">
        <f>+monthly_drivers_0!Q419</f>
        <v>2.5</v>
      </c>
    </row>
    <row r="420" spans="1:17" x14ac:dyDescent="0.25">
      <c r="A420" s="575">
        <f t="shared" si="12"/>
        <v>57131</v>
      </c>
      <c r="B420" s="575" t="str">
        <f t="shared" si="13"/>
        <v>JV</v>
      </c>
      <c r="C420" s="562">
        <v>0</v>
      </c>
      <c r="D420" s="563">
        <v>0</v>
      </c>
      <c r="E420" s="563">
        <v>0</v>
      </c>
      <c r="F420" s="563">
        <v>0</v>
      </c>
      <c r="G420" s="563">
        <v>0</v>
      </c>
      <c r="H420" s="563">
        <v>0</v>
      </c>
      <c r="I420" s="563">
        <v>0</v>
      </c>
      <c r="J420" s="563">
        <v>0</v>
      </c>
      <c r="K420" s="564">
        <v>0</v>
      </c>
      <c r="L420" s="563">
        <v>0</v>
      </c>
      <c r="M420" s="563">
        <v>0</v>
      </c>
      <c r="N420" s="563">
        <v>0</v>
      </c>
      <c r="O420" s="565">
        <v>0</v>
      </c>
      <c r="P420" s="564">
        <v>0</v>
      </c>
      <c r="Q420" s="566">
        <f>+monthly_drivers_0!Q420</f>
        <v>2.5</v>
      </c>
    </row>
    <row r="421" spans="1:17" x14ac:dyDescent="0.25">
      <c r="A421" s="567">
        <f t="shared" si="12"/>
        <v>57161</v>
      </c>
      <c r="B421" s="567" t="str">
        <f t="shared" si="13"/>
        <v>JV</v>
      </c>
      <c r="C421" s="568">
        <v>0</v>
      </c>
      <c r="D421" s="569">
        <v>0</v>
      </c>
      <c r="E421" s="569">
        <v>0</v>
      </c>
      <c r="F421" s="569">
        <v>0</v>
      </c>
      <c r="G421" s="569">
        <v>0</v>
      </c>
      <c r="H421" s="569">
        <v>0</v>
      </c>
      <c r="I421" s="569">
        <v>0</v>
      </c>
      <c r="J421" s="569">
        <v>0</v>
      </c>
      <c r="K421" s="570">
        <v>0</v>
      </c>
      <c r="L421" s="571">
        <v>0</v>
      </c>
      <c r="M421" s="571">
        <v>0</v>
      </c>
      <c r="N421" s="571">
        <v>0</v>
      </c>
      <c r="O421" s="572">
        <v>0</v>
      </c>
      <c r="P421" s="573">
        <v>0</v>
      </c>
      <c r="Q421" s="574">
        <f>+monthly_drivers_0!Q421</f>
        <v>2.5</v>
      </c>
    </row>
    <row r="422" spans="1:17" x14ac:dyDescent="0.25">
      <c r="A422" s="575">
        <f t="shared" si="12"/>
        <v>57192</v>
      </c>
      <c r="B422" s="575" t="str">
        <f t="shared" si="13"/>
        <v>JV</v>
      </c>
      <c r="C422" s="562">
        <v>0</v>
      </c>
      <c r="D422" s="563">
        <v>0</v>
      </c>
      <c r="E422" s="563">
        <v>0</v>
      </c>
      <c r="F422" s="563">
        <v>0</v>
      </c>
      <c r="G422" s="563">
        <v>0</v>
      </c>
      <c r="H422" s="563">
        <v>0</v>
      </c>
      <c r="I422" s="563">
        <v>0</v>
      </c>
      <c r="J422" s="563">
        <v>0</v>
      </c>
      <c r="K422" s="564">
        <v>0</v>
      </c>
      <c r="L422" s="563">
        <v>0</v>
      </c>
      <c r="M422" s="563">
        <v>0</v>
      </c>
      <c r="N422" s="563">
        <v>0</v>
      </c>
      <c r="O422" s="565">
        <v>0</v>
      </c>
      <c r="P422" s="564">
        <v>0</v>
      </c>
      <c r="Q422" s="566">
        <f>+monthly_drivers_0!Q422</f>
        <v>2.5</v>
      </c>
    </row>
    <row r="423" spans="1:17" x14ac:dyDescent="0.25">
      <c r="A423" s="567">
        <f t="shared" si="12"/>
        <v>57223</v>
      </c>
      <c r="B423" s="567" t="str">
        <f t="shared" si="13"/>
        <v>JV</v>
      </c>
      <c r="C423" s="568">
        <v>0</v>
      </c>
      <c r="D423" s="569">
        <v>0</v>
      </c>
      <c r="E423" s="569">
        <v>0</v>
      </c>
      <c r="F423" s="569">
        <v>0</v>
      </c>
      <c r="G423" s="569">
        <v>0</v>
      </c>
      <c r="H423" s="569">
        <v>0</v>
      </c>
      <c r="I423" s="569">
        <v>0</v>
      </c>
      <c r="J423" s="569">
        <v>0</v>
      </c>
      <c r="K423" s="570">
        <v>0</v>
      </c>
      <c r="L423" s="571">
        <v>0</v>
      </c>
      <c r="M423" s="571">
        <v>0</v>
      </c>
      <c r="N423" s="571">
        <v>0</v>
      </c>
      <c r="O423" s="572">
        <v>0</v>
      </c>
      <c r="P423" s="573">
        <v>0</v>
      </c>
      <c r="Q423" s="574">
        <f>+monthly_drivers_0!Q423</f>
        <v>2.5</v>
      </c>
    </row>
    <row r="424" spans="1:17" x14ac:dyDescent="0.25">
      <c r="A424" s="575">
        <f t="shared" si="12"/>
        <v>57253</v>
      </c>
      <c r="B424" s="575" t="str">
        <f t="shared" si="13"/>
        <v>JV</v>
      </c>
      <c r="C424" s="562">
        <v>0</v>
      </c>
      <c r="D424" s="563">
        <v>0</v>
      </c>
      <c r="E424" s="563">
        <v>0</v>
      </c>
      <c r="F424" s="563">
        <v>0</v>
      </c>
      <c r="G424" s="563">
        <v>0</v>
      </c>
      <c r="H424" s="563">
        <v>0</v>
      </c>
      <c r="I424" s="563">
        <v>0</v>
      </c>
      <c r="J424" s="563">
        <v>0</v>
      </c>
      <c r="K424" s="564">
        <v>0</v>
      </c>
      <c r="L424" s="563">
        <v>0</v>
      </c>
      <c r="M424" s="563">
        <v>0</v>
      </c>
      <c r="N424" s="563">
        <v>0</v>
      </c>
      <c r="O424" s="565">
        <v>0</v>
      </c>
      <c r="P424" s="564">
        <v>0</v>
      </c>
      <c r="Q424" s="566">
        <f>+monthly_drivers_0!Q424</f>
        <v>2.5</v>
      </c>
    </row>
    <row r="425" spans="1:17" x14ac:dyDescent="0.25">
      <c r="A425" s="567">
        <f t="shared" si="12"/>
        <v>57284</v>
      </c>
      <c r="B425" s="567" t="str">
        <f t="shared" si="13"/>
        <v>JV</v>
      </c>
      <c r="C425" s="568">
        <v>0</v>
      </c>
      <c r="D425" s="569">
        <v>0</v>
      </c>
      <c r="E425" s="569">
        <v>0</v>
      </c>
      <c r="F425" s="569">
        <v>0</v>
      </c>
      <c r="G425" s="569">
        <v>0</v>
      </c>
      <c r="H425" s="569">
        <v>0</v>
      </c>
      <c r="I425" s="569">
        <v>0</v>
      </c>
      <c r="J425" s="569">
        <v>0</v>
      </c>
      <c r="K425" s="570">
        <v>0</v>
      </c>
      <c r="L425" s="571">
        <v>0</v>
      </c>
      <c r="M425" s="571">
        <v>0</v>
      </c>
      <c r="N425" s="571">
        <v>0</v>
      </c>
      <c r="O425" s="572">
        <v>0</v>
      </c>
      <c r="P425" s="573">
        <v>0</v>
      </c>
      <c r="Q425" s="574">
        <f>+monthly_drivers_0!Q425</f>
        <v>2.5</v>
      </c>
    </row>
    <row r="426" spans="1:17" x14ac:dyDescent="0.25">
      <c r="A426" s="575">
        <f t="shared" si="12"/>
        <v>57314</v>
      </c>
      <c r="B426" s="575" t="str">
        <f t="shared" si="13"/>
        <v>JV</v>
      </c>
      <c r="C426" s="562">
        <v>0</v>
      </c>
      <c r="D426" s="563">
        <v>0</v>
      </c>
      <c r="E426" s="563">
        <v>0</v>
      </c>
      <c r="F426" s="563">
        <v>0</v>
      </c>
      <c r="G426" s="563">
        <v>0</v>
      </c>
      <c r="H426" s="563">
        <v>0</v>
      </c>
      <c r="I426" s="563">
        <v>0</v>
      </c>
      <c r="J426" s="563">
        <v>0</v>
      </c>
      <c r="K426" s="564">
        <v>0</v>
      </c>
      <c r="L426" s="563">
        <v>0</v>
      </c>
      <c r="M426" s="563">
        <v>0</v>
      </c>
      <c r="N426" s="563">
        <v>0</v>
      </c>
      <c r="O426" s="565">
        <v>0</v>
      </c>
      <c r="P426" s="564">
        <v>0</v>
      </c>
      <c r="Q426" s="566">
        <f>+monthly_drivers_0!Q426</f>
        <v>2.5</v>
      </c>
    </row>
    <row r="427" spans="1:17" x14ac:dyDescent="0.25">
      <c r="A427" s="567">
        <f t="shared" si="12"/>
        <v>57345</v>
      </c>
      <c r="B427" s="567" t="str">
        <f t="shared" si="13"/>
        <v>JV</v>
      </c>
      <c r="C427" s="568">
        <v>0</v>
      </c>
      <c r="D427" s="569">
        <v>0</v>
      </c>
      <c r="E427" s="569">
        <v>0</v>
      </c>
      <c r="F427" s="569">
        <v>0</v>
      </c>
      <c r="G427" s="569">
        <v>0</v>
      </c>
      <c r="H427" s="569">
        <v>0</v>
      </c>
      <c r="I427" s="569">
        <v>0</v>
      </c>
      <c r="J427" s="569">
        <v>0</v>
      </c>
      <c r="K427" s="570">
        <v>0</v>
      </c>
      <c r="L427" s="571">
        <v>0</v>
      </c>
      <c r="M427" s="571">
        <v>0</v>
      </c>
      <c r="N427" s="571">
        <v>0</v>
      </c>
      <c r="O427" s="572">
        <v>0</v>
      </c>
      <c r="P427" s="573">
        <v>0</v>
      </c>
      <c r="Q427" s="574">
        <f>+monthly_drivers_0!Q427</f>
        <v>2.5</v>
      </c>
    </row>
    <row r="428" spans="1:17" x14ac:dyDescent="0.25">
      <c r="A428" s="575">
        <f t="shared" si="12"/>
        <v>57376</v>
      </c>
      <c r="B428" s="575" t="str">
        <f t="shared" si="13"/>
        <v>JV</v>
      </c>
      <c r="C428" s="562">
        <v>0</v>
      </c>
      <c r="D428" s="563">
        <v>0</v>
      </c>
      <c r="E428" s="563">
        <v>0</v>
      </c>
      <c r="F428" s="563">
        <v>0</v>
      </c>
      <c r="G428" s="563">
        <v>0</v>
      </c>
      <c r="H428" s="563">
        <v>0</v>
      </c>
      <c r="I428" s="563">
        <v>0</v>
      </c>
      <c r="J428" s="563">
        <v>0</v>
      </c>
      <c r="K428" s="564">
        <v>0</v>
      </c>
      <c r="L428" s="563">
        <v>0</v>
      </c>
      <c r="M428" s="563">
        <v>0</v>
      </c>
      <c r="N428" s="563">
        <v>0</v>
      </c>
      <c r="O428" s="565">
        <v>0</v>
      </c>
      <c r="P428" s="564">
        <v>0</v>
      </c>
      <c r="Q428" s="566">
        <f>+monthly_drivers_0!Q428</f>
        <v>2.5</v>
      </c>
    </row>
    <row r="429" spans="1:17" x14ac:dyDescent="0.25">
      <c r="A429" s="567">
        <f t="shared" si="12"/>
        <v>57404</v>
      </c>
      <c r="B429" s="567" t="str">
        <f t="shared" si="13"/>
        <v>JV</v>
      </c>
      <c r="C429" s="568">
        <v>0</v>
      </c>
      <c r="D429" s="569">
        <v>0</v>
      </c>
      <c r="E429" s="569">
        <v>0</v>
      </c>
      <c r="F429" s="569">
        <v>0</v>
      </c>
      <c r="G429" s="569">
        <v>0</v>
      </c>
      <c r="H429" s="569">
        <v>0</v>
      </c>
      <c r="I429" s="569">
        <v>0</v>
      </c>
      <c r="J429" s="569">
        <v>0</v>
      </c>
      <c r="K429" s="570">
        <v>0</v>
      </c>
      <c r="L429" s="571">
        <v>0</v>
      </c>
      <c r="M429" s="571">
        <v>0</v>
      </c>
      <c r="N429" s="571">
        <v>0</v>
      </c>
      <c r="O429" s="572">
        <v>0</v>
      </c>
      <c r="P429" s="573">
        <v>0</v>
      </c>
      <c r="Q429" s="574">
        <f>+monthly_drivers_0!Q429</f>
        <v>2.5</v>
      </c>
    </row>
    <row r="430" spans="1:17" x14ac:dyDescent="0.25">
      <c r="A430" s="575">
        <f t="shared" si="12"/>
        <v>57435</v>
      </c>
      <c r="B430" s="575" t="str">
        <f t="shared" si="13"/>
        <v>JV</v>
      </c>
      <c r="C430" s="562">
        <v>0</v>
      </c>
      <c r="D430" s="563">
        <v>0</v>
      </c>
      <c r="E430" s="563">
        <v>0</v>
      </c>
      <c r="F430" s="563">
        <v>0</v>
      </c>
      <c r="G430" s="563">
        <v>0</v>
      </c>
      <c r="H430" s="563">
        <v>0</v>
      </c>
      <c r="I430" s="563">
        <v>0</v>
      </c>
      <c r="J430" s="563">
        <v>0</v>
      </c>
      <c r="K430" s="564">
        <v>0</v>
      </c>
      <c r="L430" s="563">
        <v>0</v>
      </c>
      <c r="M430" s="563">
        <v>0</v>
      </c>
      <c r="N430" s="563">
        <v>0</v>
      </c>
      <c r="O430" s="565">
        <v>0</v>
      </c>
      <c r="P430" s="564">
        <v>0</v>
      </c>
      <c r="Q430" s="566">
        <f>+monthly_drivers_0!Q430</f>
        <v>2.5</v>
      </c>
    </row>
    <row r="431" spans="1:17" x14ac:dyDescent="0.25">
      <c r="A431" s="567">
        <f t="shared" si="12"/>
        <v>57465</v>
      </c>
      <c r="B431" s="567" t="str">
        <f t="shared" si="13"/>
        <v>JV</v>
      </c>
      <c r="C431" s="568">
        <v>0</v>
      </c>
      <c r="D431" s="569">
        <v>0</v>
      </c>
      <c r="E431" s="569">
        <v>0</v>
      </c>
      <c r="F431" s="569">
        <v>0</v>
      </c>
      <c r="G431" s="569">
        <v>0</v>
      </c>
      <c r="H431" s="569">
        <v>0</v>
      </c>
      <c r="I431" s="569">
        <v>0</v>
      </c>
      <c r="J431" s="569">
        <v>0</v>
      </c>
      <c r="K431" s="570">
        <v>0</v>
      </c>
      <c r="L431" s="571">
        <v>0</v>
      </c>
      <c r="M431" s="571">
        <v>0</v>
      </c>
      <c r="N431" s="571">
        <v>0</v>
      </c>
      <c r="O431" s="572">
        <v>0</v>
      </c>
      <c r="P431" s="573">
        <v>0</v>
      </c>
      <c r="Q431" s="574">
        <f>+monthly_drivers_0!Q431</f>
        <v>2.5</v>
      </c>
    </row>
    <row r="432" spans="1:17" x14ac:dyDescent="0.25">
      <c r="A432" s="575">
        <f t="shared" si="12"/>
        <v>57496</v>
      </c>
      <c r="B432" s="575" t="str">
        <f t="shared" si="13"/>
        <v>JV</v>
      </c>
      <c r="C432" s="562">
        <v>0</v>
      </c>
      <c r="D432" s="563">
        <v>0</v>
      </c>
      <c r="E432" s="563">
        <v>0</v>
      </c>
      <c r="F432" s="563">
        <v>0</v>
      </c>
      <c r="G432" s="563">
        <v>0</v>
      </c>
      <c r="H432" s="563">
        <v>0</v>
      </c>
      <c r="I432" s="563">
        <v>0</v>
      </c>
      <c r="J432" s="563">
        <v>0</v>
      </c>
      <c r="K432" s="564">
        <v>0</v>
      </c>
      <c r="L432" s="563">
        <v>0</v>
      </c>
      <c r="M432" s="563">
        <v>0</v>
      </c>
      <c r="N432" s="563">
        <v>0</v>
      </c>
      <c r="O432" s="565">
        <v>0</v>
      </c>
      <c r="P432" s="564">
        <v>0</v>
      </c>
      <c r="Q432" s="566">
        <f>+monthly_drivers_0!Q432</f>
        <v>2.5</v>
      </c>
    </row>
    <row r="433" spans="1:17" x14ac:dyDescent="0.25">
      <c r="A433" s="567">
        <f t="shared" si="12"/>
        <v>57526</v>
      </c>
      <c r="B433" s="567" t="str">
        <f t="shared" si="13"/>
        <v>JV</v>
      </c>
      <c r="C433" s="568">
        <v>0</v>
      </c>
      <c r="D433" s="569">
        <v>0</v>
      </c>
      <c r="E433" s="569">
        <v>0</v>
      </c>
      <c r="F433" s="569">
        <v>0</v>
      </c>
      <c r="G433" s="569">
        <v>0</v>
      </c>
      <c r="H433" s="569">
        <v>0</v>
      </c>
      <c r="I433" s="569">
        <v>0</v>
      </c>
      <c r="J433" s="569">
        <v>0</v>
      </c>
      <c r="K433" s="570">
        <v>0</v>
      </c>
      <c r="L433" s="571">
        <v>0</v>
      </c>
      <c r="M433" s="571">
        <v>0</v>
      </c>
      <c r="N433" s="571">
        <v>0</v>
      </c>
      <c r="O433" s="572">
        <v>0</v>
      </c>
      <c r="P433" s="573">
        <v>0</v>
      </c>
      <c r="Q433" s="574">
        <f>+monthly_drivers_0!Q433</f>
        <v>2.5</v>
      </c>
    </row>
    <row r="434" spans="1:17" x14ac:dyDescent="0.25">
      <c r="A434" s="575">
        <f t="shared" si="12"/>
        <v>57557</v>
      </c>
      <c r="B434" s="575" t="str">
        <f t="shared" si="13"/>
        <v>JV</v>
      </c>
      <c r="C434" s="562">
        <v>0</v>
      </c>
      <c r="D434" s="563">
        <v>0</v>
      </c>
      <c r="E434" s="563">
        <v>0</v>
      </c>
      <c r="F434" s="563">
        <v>0</v>
      </c>
      <c r="G434" s="563">
        <v>0</v>
      </c>
      <c r="H434" s="563">
        <v>0</v>
      </c>
      <c r="I434" s="563">
        <v>0</v>
      </c>
      <c r="J434" s="563">
        <v>0</v>
      </c>
      <c r="K434" s="564">
        <v>0</v>
      </c>
      <c r="L434" s="563">
        <v>0</v>
      </c>
      <c r="M434" s="563">
        <v>0</v>
      </c>
      <c r="N434" s="563">
        <v>0</v>
      </c>
      <c r="O434" s="565">
        <v>0</v>
      </c>
      <c r="P434" s="564">
        <v>0</v>
      </c>
      <c r="Q434" s="566">
        <f>+monthly_drivers_0!Q434</f>
        <v>2.5</v>
      </c>
    </row>
    <row r="435" spans="1:17" x14ac:dyDescent="0.25">
      <c r="A435" s="567">
        <f t="shared" si="12"/>
        <v>57588</v>
      </c>
      <c r="B435" s="567" t="str">
        <f t="shared" si="13"/>
        <v>JV</v>
      </c>
      <c r="C435" s="568">
        <v>0</v>
      </c>
      <c r="D435" s="569">
        <v>0</v>
      </c>
      <c r="E435" s="569">
        <v>0</v>
      </c>
      <c r="F435" s="569">
        <v>0</v>
      </c>
      <c r="G435" s="569">
        <v>0</v>
      </c>
      <c r="H435" s="569">
        <v>0</v>
      </c>
      <c r="I435" s="569">
        <v>0</v>
      </c>
      <c r="J435" s="569">
        <v>0</v>
      </c>
      <c r="K435" s="570">
        <v>0</v>
      </c>
      <c r="L435" s="571">
        <v>0</v>
      </c>
      <c r="M435" s="571">
        <v>0</v>
      </c>
      <c r="N435" s="571">
        <v>0</v>
      </c>
      <c r="O435" s="572">
        <v>0</v>
      </c>
      <c r="P435" s="573">
        <v>0</v>
      </c>
      <c r="Q435" s="574">
        <f>+monthly_drivers_0!Q435</f>
        <v>2.5</v>
      </c>
    </row>
    <row r="436" spans="1:17" x14ac:dyDescent="0.25">
      <c r="A436" s="575">
        <f t="shared" si="12"/>
        <v>57618</v>
      </c>
      <c r="B436" s="575" t="str">
        <f t="shared" si="13"/>
        <v>JV</v>
      </c>
      <c r="C436" s="562">
        <v>0</v>
      </c>
      <c r="D436" s="563">
        <v>0</v>
      </c>
      <c r="E436" s="563">
        <v>0</v>
      </c>
      <c r="F436" s="563">
        <v>0</v>
      </c>
      <c r="G436" s="563">
        <v>0</v>
      </c>
      <c r="H436" s="563">
        <v>0</v>
      </c>
      <c r="I436" s="563">
        <v>0</v>
      </c>
      <c r="J436" s="563">
        <v>0</v>
      </c>
      <c r="K436" s="564">
        <v>0</v>
      </c>
      <c r="L436" s="563">
        <v>0</v>
      </c>
      <c r="M436" s="563">
        <v>0</v>
      </c>
      <c r="N436" s="563">
        <v>0</v>
      </c>
      <c r="O436" s="565">
        <v>0</v>
      </c>
      <c r="P436" s="564">
        <v>0</v>
      </c>
      <c r="Q436" s="566">
        <f>+monthly_drivers_0!Q436</f>
        <v>2.5</v>
      </c>
    </row>
    <row r="437" spans="1:17" x14ac:dyDescent="0.25">
      <c r="A437" s="567">
        <f t="shared" si="12"/>
        <v>57649</v>
      </c>
      <c r="B437" s="567" t="str">
        <f t="shared" si="13"/>
        <v>JV</v>
      </c>
      <c r="C437" s="568">
        <v>0</v>
      </c>
      <c r="D437" s="569">
        <v>0</v>
      </c>
      <c r="E437" s="569">
        <v>0</v>
      </c>
      <c r="F437" s="569">
        <v>0</v>
      </c>
      <c r="G437" s="569">
        <v>0</v>
      </c>
      <c r="H437" s="569">
        <v>0</v>
      </c>
      <c r="I437" s="569">
        <v>0</v>
      </c>
      <c r="J437" s="569">
        <v>0</v>
      </c>
      <c r="K437" s="570">
        <v>0</v>
      </c>
      <c r="L437" s="571">
        <v>0</v>
      </c>
      <c r="M437" s="571">
        <v>0</v>
      </c>
      <c r="N437" s="571">
        <v>0</v>
      </c>
      <c r="O437" s="572">
        <v>0</v>
      </c>
      <c r="P437" s="573">
        <v>0</v>
      </c>
      <c r="Q437" s="574">
        <f>+monthly_drivers_0!Q437</f>
        <v>2.5</v>
      </c>
    </row>
    <row r="438" spans="1:17" x14ac:dyDescent="0.25">
      <c r="A438" s="575">
        <f t="shared" si="12"/>
        <v>57679</v>
      </c>
      <c r="B438" s="575" t="str">
        <f t="shared" si="13"/>
        <v>JV</v>
      </c>
      <c r="C438" s="562">
        <v>0</v>
      </c>
      <c r="D438" s="563">
        <v>0</v>
      </c>
      <c r="E438" s="563">
        <v>0</v>
      </c>
      <c r="F438" s="563">
        <v>0</v>
      </c>
      <c r="G438" s="563">
        <v>0</v>
      </c>
      <c r="H438" s="563">
        <v>0</v>
      </c>
      <c r="I438" s="563">
        <v>0</v>
      </c>
      <c r="J438" s="563">
        <v>0</v>
      </c>
      <c r="K438" s="564">
        <v>0</v>
      </c>
      <c r="L438" s="563">
        <v>0</v>
      </c>
      <c r="M438" s="563">
        <v>0</v>
      </c>
      <c r="N438" s="563">
        <v>0</v>
      </c>
      <c r="O438" s="565">
        <v>0</v>
      </c>
      <c r="P438" s="564">
        <v>0</v>
      </c>
      <c r="Q438" s="566">
        <f>+monthly_drivers_0!Q438</f>
        <v>2.5</v>
      </c>
    </row>
    <row r="439" spans="1:17" x14ac:dyDescent="0.25">
      <c r="A439" s="567">
        <f t="shared" si="12"/>
        <v>57710</v>
      </c>
      <c r="B439" s="567" t="str">
        <f t="shared" si="13"/>
        <v>JV</v>
      </c>
      <c r="C439" s="568">
        <v>0</v>
      </c>
      <c r="D439" s="569">
        <v>0</v>
      </c>
      <c r="E439" s="569">
        <v>0</v>
      </c>
      <c r="F439" s="569">
        <v>0</v>
      </c>
      <c r="G439" s="569">
        <v>0</v>
      </c>
      <c r="H439" s="569">
        <v>0</v>
      </c>
      <c r="I439" s="569">
        <v>0</v>
      </c>
      <c r="J439" s="569">
        <v>0</v>
      </c>
      <c r="K439" s="570">
        <v>0</v>
      </c>
      <c r="L439" s="571">
        <v>0</v>
      </c>
      <c r="M439" s="571">
        <v>0</v>
      </c>
      <c r="N439" s="571">
        <v>0</v>
      </c>
      <c r="O439" s="572">
        <v>0</v>
      </c>
      <c r="P439" s="573">
        <v>0</v>
      </c>
      <c r="Q439" s="574">
        <f>+monthly_drivers_0!Q439</f>
        <v>2.5</v>
      </c>
    </row>
    <row r="440" spans="1:17" x14ac:dyDescent="0.25">
      <c r="A440" s="575">
        <f t="shared" si="12"/>
        <v>57741</v>
      </c>
      <c r="B440" s="575" t="str">
        <f t="shared" si="13"/>
        <v>JV</v>
      </c>
      <c r="C440" s="562">
        <v>0</v>
      </c>
      <c r="D440" s="563">
        <v>0</v>
      </c>
      <c r="E440" s="563">
        <v>0</v>
      </c>
      <c r="F440" s="563">
        <v>0</v>
      </c>
      <c r="G440" s="563">
        <v>0</v>
      </c>
      <c r="H440" s="563">
        <v>0</v>
      </c>
      <c r="I440" s="563">
        <v>0</v>
      </c>
      <c r="J440" s="563">
        <v>0</v>
      </c>
      <c r="K440" s="564">
        <v>0</v>
      </c>
      <c r="L440" s="563">
        <v>0</v>
      </c>
      <c r="M440" s="563">
        <v>0</v>
      </c>
      <c r="N440" s="563">
        <v>0</v>
      </c>
      <c r="O440" s="565">
        <v>0</v>
      </c>
      <c r="P440" s="564">
        <v>0</v>
      </c>
      <c r="Q440" s="566">
        <f>+monthly_drivers_0!Q440</f>
        <v>2.5</v>
      </c>
    </row>
    <row r="441" spans="1:17" x14ac:dyDescent="0.25">
      <c r="A441" s="567">
        <f t="shared" si="12"/>
        <v>57769</v>
      </c>
      <c r="B441" s="567" t="str">
        <f t="shared" si="13"/>
        <v>JV</v>
      </c>
      <c r="C441" s="568">
        <v>0</v>
      </c>
      <c r="D441" s="569">
        <v>0</v>
      </c>
      <c r="E441" s="569">
        <v>0</v>
      </c>
      <c r="F441" s="569">
        <v>0</v>
      </c>
      <c r="G441" s="569">
        <v>0</v>
      </c>
      <c r="H441" s="569">
        <v>0</v>
      </c>
      <c r="I441" s="569">
        <v>0</v>
      </c>
      <c r="J441" s="569">
        <v>0</v>
      </c>
      <c r="K441" s="570">
        <v>0</v>
      </c>
      <c r="L441" s="571">
        <v>0</v>
      </c>
      <c r="M441" s="571">
        <v>0</v>
      </c>
      <c r="N441" s="571">
        <v>0</v>
      </c>
      <c r="O441" s="572">
        <v>0</v>
      </c>
      <c r="P441" s="573">
        <v>0</v>
      </c>
      <c r="Q441" s="574">
        <f>+monthly_drivers_0!Q441</f>
        <v>2.5</v>
      </c>
    </row>
    <row r="442" spans="1:17" x14ac:dyDescent="0.25">
      <c r="A442" s="575">
        <f t="shared" si="12"/>
        <v>57800</v>
      </c>
      <c r="B442" s="575" t="str">
        <f t="shared" si="13"/>
        <v>JV</v>
      </c>
      <c r="C442" s="562">
        <v>0</v>
      </c>
      <c r="D442" s="563">
        <v>0</v>
      </c>
      <c r="E442" s="563">
        <v>0</v>
      </c>
      <c r="F442" s="563">
        <v>0</v>
      </c>
      <c r="G442" s="563">
        <v>0</v>
      </c>
      <c r="H442" s="563">
        <v>0</v>
      </c>
      <c r="I442" s="563">
        <v>0</v>
      </c>
      <c r="J442" s="563">
        <v>0</v>
      </c>
      <c r="K442" s="564">
        <v>0</v>
      </c>
      <c r="L442" s="563">
        <v>0</v>
      </c>
      <c r="M442" s="563">
        <v>0</v>
      </c>
      <c r="N442" s="563">
        <v>0</v>
      </c>
      <c r="O442" s="565">
        <v>0</v>
      </c>
      <c r="P442" s="564">
        <v>0</v>
      </c>
      <c r="Q442" s="566">
        <f>+monthly_drivers_0!Q442</f>
        <v>2.5</v>
      </c>
    </row>
    <row r="443" spans="1:17" x14ac:dyDescent="0.25">
      <c r="A443" s="567">
        <f t="shared" si="12"/>
        <v>57830</v>
      </c>
      <c r="B443" s="567" t="str">
        <f t="shared" si="13"/>
        <v>JV</v>
      </c>
      <c r="C443" s="568">
        <v>0</v>
      </c>
      <c r="D443" s="569">
        <v>0</v>
      </c>
      <c r="E443" s="569">
        <v>0</v>
      </c>
      <c r="F443" s="569">
        <v>0</v>
      </c>
      <c r="G443" s="569">
        <v>0</v>
      </c>
      <c r="H443" s="569">
        <v>0</v>
      </c>
      <c r="I443" s="569">
        <v>0</v>
      </c>
      <c r="J443" s="569">
        <v>0</v>
      </c>
      <c r="K443" s="570">
        <v>0</v>
      </c>
      <c r="L443" s="571">
        <v>0</v>
      </c>
      <c r="M443" s="571">
        <v>0</v>
      </c>
      <c r="N443" s="571">
        <v>0</v>
      </c>
      <c r="O443" s="572">
        <v>0</v>
      </c>
      <c r="P443" s="573">
        <v>0</v>
      </c>
      <c r="Q443" s="574">
        <f>+monthly_drivers_0!Q443</f>
        <v>2.5</v>
      </c>
    </row>
    <row r="444" spans="1:17" x14ac:dyDescent="0.25">
      <c r="A444" s="575">
        <f t="shared" si="12"/>
        <v>57861</v>
      </c>
      <c r="B444" s="575" t="str">
        <f t="shared" si="13"/>
        <v>JV</v>
      </c>
      <c r="C444" s="562">
        <v>0</v>
      </c>
      <c r="D444" s="563">
        <v>0</v>
      </c>
      <c r="E444" s="563">
        <v>0</v>
      </c>
      <c r="F444" s="563">
        <v>0</v>
      </c>
      <c r="G444" s="563">
        <v>0</v>
      </c>
      <c r="H444" s="563">
        <v>0</v>
      </c>
      <c r="I444" s="563">
        <v>0</v>
      </c>
      <c r="J444" s="563">
        <v>0</v>
      </c>
      <c r="K444" s="564">
        <v>0</v>
      </c>
      <c r="L444" s="563">
        <v>0</v>
      </c>
      <c r="M444" s="563">
        <v>0</v>
      </c>
      <c r="N444" s="563">
        <v>0</v>
      </c>
      <c r="O444" s="565">
        <v>0</v>
      </c>
      <c r="P444" s="564">
        <v>0</v>
      </c>
      <c r="Q444" s="566">
        <f>+monthly_drivers_0!Q444</f>
        <v>2.5</v>
      </c>
    </row>
    <row r="445" spans="1:17" x14ac:dyDescent="0.25">
      <c r="A445" s="567">
        <f t="shared" si="12"/>
        <v>57891</v>
      </c>
      <c r="B445" s="567" t="str">
        <f t="shared" si="13"/>
        <v>JV</v>
      </c>
      <c r="C445" s="568">
        <v>0</v>
      </c>
      <c r="D445" s="569">
        <v>0</v>
      </c>
      <c r="E445" s="569">
        <v>0</v>
      </c>
      <c r="F445" s="569">
        <v>0</v>
      </c>
      <c r="G445" s="569">
        <v>0</v>
      </c>
      <c r="H445" s="569">
        <v>0</v>
      </c>
      <c r="I445" s="569">
        <v>0</v>
      </c>
      <c r="J445" s="569">
        <v>0</v>
      </c>
      <c r="K445" s="570">
        <v>0</v>
      </c>
      <c r="L445" s="571">
        <v>0</v>
      </c>
      <c r="M445" s="571">
        <v>0</v>
      </c>
      <c r="N445" s="571">
        <v>0</v>
      </c>
      <c r="O445" s="572">
        <v>0</v>
      </c>
      <c r="P445" s="573">
        <v>0</v>
      </c>
      <c r="Q445" s="574">
        <f>+monthly_drivers_0!Q445</f>
        <v>2.5</v>
      </c>
    </row>
    <row r="446" spans="1:17" x14ac:dyDescent="0.25">
      <c r="A446" s="575">
        <f t="shared" si="12"/>
        <v>57922</v>
      </c>
      <c r="B446" s="575" t="str">
        <f t="shared" si="13"/>
        <v>JV</v>
      </c>
      <c r="C446" s="562">
        <v>0</v>
      </c>
      <c r="D446" s="563">
        <v>0</v>
      </c>
      <c r="E446" s="563">
        <v>0</v>
      </c>
      <c r="F446" s="563">
        <v>0</v>
      </c>
      <c r="G446" s="563">
        <v>0</v>
      </c>
      <c r="H446" s="563">
        <v>0</v>
      </c>
      <c r="I446" s="563">
        <v>0</v>
      </c>
      <c r="J446" s="563">
        <v>0</v>
      </c>
      <c r="K446" s="564">
        <v>0</v>
      </c>
      <c r="L446" s="563">
        <v>0</v>
      </c>
      <c r="M446" s="563">
        <v>0</v>
      </c>
      <c r="N446" s="563">
        <v>0</v>
      </c>
      <c r="O446" s="565">
        <v>0</v>
      </c>
      <c r="P446" s="564">
        <v>0</v>
      </c>
      <c r="Q446" s="566">
        <f>+monthly_drivers_0!Q446</f>
        <v>2.5</v>
      </c>
    </row>
    <row r="447" spans="1:17" x14ac:dyDescent="0.25">
      <c r="A447" s="567">
        <f t="shared" si="12"/>
        <v>57953</v>
      </c>
      <c r="B447" s="567" t="str">
        <f t="shared" si="13"/>
        <v>JV</v>
      </c>
      <c r="C447" s="568">
        <v>0</v>
      </c>
      <c r="D447" s="569">
        <v>0</v>
      </c>
      <c r="E447" s="569">
        <v>0</v>
      </c>
      <c r="F447" s="569">
        <v>0</v>
      </c>
      <c r="G447" s="569">
        <v>0</v>
      </c>
      <c r="H447" s="569">
        <v>0</v>
      </c>
      <c r="I447" s="569">
        <v>0</v>
      </c>
      <c r="J447" s="569">
        <v>0</v>
      </c>
      <c r="K447" s="570">
        <v>0</v>
      </c>
      <c r="L447" s="571">
        <v>0</v>
      </c>
      <c r="M447" s="571">
        <v>0</v>
      </c>
      <c r="N447" s="571">
        <v>0</v>
      </c>
      <c r="O447" s="572">
        <v>0</v>
      </c>
      <c r="P447" s="573">
        <v>0</v>
      </c>
      <c r="Q447" s="574">
        <f>+monthly_drivers_0!Q447</f>
        <v>2.5</v>
      </c>
    </row>
    <row r="448" spans="1:17" x14ac:dyDescent="0.25">
      <c r="A448" s="575">
        <f t="shared" si="12"/>
        <v>57983</v>
      </c>
      <c r="B448" s="575" t="str">
        <f t="shared" si="13"/>
        <v>JV</v>
      </c>
      <c r="C448" s="562">
        <v>0</v>
      </c>
      <c r="D448" s="563">
        <v>0</v>
      </c>
      <c r="E448" s="563">
        <v>0</v>
      </c>
      <c r="F448" s="563">
        <v>0</v>
      </c>
      <c r="G448" s="563">
        <v>0</v>
      </c>
      <c r="H448" s="563">
        <v>0</v>
      </c>
      <c r="I448" s="563">
        <v>0</v>
      </c>
      <c r="J448" s="563">
        <v>0</v>
      </c>
      <c r="K448" s="564">
        <v>0</v>
      </c>
      <c r="L448" s="563">
        <v>0</v>
      </c>
      <c r="M448" s="563">
        <v>0</v>
      </c>
      <c r="N448" s="563">
        <v>0</v>
      </c>
      <c r="O448" s="565">
        <v>0</v>
      </c>
      <c r="P448" s="564">
        <v>0</v>
      </c>
      <c r="Q448" s="566">
        <f>+monthly_drivers_0!Q448</f>
        <v>2.5</v>
      </c>
    </row>
    <row r="449" spans="1:17" x14ac:dyDescent="0.25">
      <c r="A449" s="567">
        <f t="shared" si="12"/>
        <v>58014</v>
      </c>
      <c r="B449" s="567" t="str">
        <f t="shared" si="13"/>
        <v>JV</v>
      </c>
      <c r="C449" s="568">
        <v>0</v>
      </c>
      <c r="D449" s="569">
        <v>0</v>
      </c>
      <c r="E449" s="569">
        <v>0</v>
      </c>
      <c r="F449" s="569">
        <v>0</v>
      </c>
      <c r="G449" s="569">
        <v>0</v>
      </c>
      <c r="H449" s="569">
        <v>0</v>
      </c>
      <c r="I449" s="569">
        <v>0</v>
      </c>
      <c r="J449" s="569">
        <v>0</v>
      </c>
      <c r="K449" s="570">
        <v>0</v>
      </c>
      <c r="L449" s="571">
        <v>0</v>
      </c>
      <c r="M449" s="571">
        <v>0</v>
      </c>
      <c r="N449" s="571">
        <v>0</v>
      </c>
      <c r="O449" s="572">
        <v>0</v>
      </c>
      <c r="P449" s="573">
        <v>0</v>
      </c>
      <c r="Q449" s="574">
        <f>+monthly_drivers_0!Q449</f>
        <v>2.5</v>
      </c>
    </row>
    <row r="450" spans="1:17" x14ac:dyDescent="0.25">
      <c r="A450" s="575">
        <f t="shared" si="12"/>
        <v>58044</v>
      </c>
      <c r="B450" s="575" t="str">
        <f t="shared" si="13"/>
        <v>JV</v>
      </c>
      <c r="C450" s="562">
        <v>0</v>
      </c>
      <c r="D450" s="563">
        <v>0</v>
      </c>
      <c r="E450" s="563">
        <v>0</v>
      </c>
      <c r="F450" s="563">
        <v>0</v>
      </c>
      <c r="G450" s="563">
        <v>0</v>
      </c>
      <c r="H450" s="563">
        <v>0</v>
      </c>
      <c r="I450" s="563">
        <v>0</v>
      </c>
      <c r="J450" s="563">
        <v>0</v>
      </c>
      <c r="K450" s="564">
        <v>0</v>
      </c>
      <c r="L450" s="563">
        <v>0</v>
      </c>
      <c r="M450" s="563">
        <v>0</v>
      </c>
      <c r="N450" s="563">
        <v>0</v>
      </c>
      <c r="O450" s="565">
        <v>0</v>
      </c>
      <c r="P450" s="564">
        <v>0</v>
      </c>
      <c r="Q450" s="566">
        <f>+monthly_drivers_0!Q450</f>
        <v>2.5</v>
      </c>
    </row>
    <row r="451" spans="1:17" x14ac:dyDescent="0.25">
      <c r="A451" s="567">
        <f t="shared" ref="A451:A514" si="14">+EOMONTH(A450,1)</f>
        <v>58075</v>
      </c>
      <c r="B451" s="567" t="str">
        <f t="shared" ref="B451:B514" si="15">+$B$2</f>
        <v>JV</v>
      </c>
      <c r="C451" s="568">
        <v>0</v>
      </c>
      <c r="D451" s="569">
        <v>0</v>
      </c>
      <c r="E451" s="569">
        <v>0</v>
      </c>
      <c r="F451" s="569">
        <v>0</v>
      </c>
      <c r="G451" s="569">
        <v>0</v>
      </c>
      <c r="H451" s="569">
        <v>0</v>
      </c>
      <c r="I451" s="569">
        <v>0</v>
      </c>
      <c r="J451" s="569">
        <v>0</v>
      </c>
      <c r="K451" s="570">
        <v>0</v>
      </c>
      <c r="L451" s="571">
        <v>0</v>
      </c>
      <c r="M451" s="571">
        <v>0</v>
      </c>
      <c r="N451" s="571">
        <v>0</v>
      </c>
      <c r="O451" s="572">
        <v>0</v>
      </c>
      <c r="P451" s="573">
        <v>0</v>
      </c>
      <c r="Q451" s="574">
        <f>+monthly_drivers_0!Q451</f>
        <v>2.5</v>
      </c>
    </row>
    <row r="452" spans="1:17" x14ac:dyDescent="0.25">
      <c r="A452" s="575">
        <f t="shared" si="14"/>
        <v>58106</v>
      </c>
      <c r="B452" s="575" t="str">
        <f t="shared" si="15"/>
        <v>JV</v>
      </c>
      <c r="C452" s="562">
        <v>0</v>
      </c>
      <c r="D452" s="563">
        <v>0</v>
      </c>
      <c r="E452" s="563">
        <v>0</v>
      </c>
      <c r="F452" s="563">
        <v>0</v>
      </c>
      <c r="G452" s="563">
        <v>0</v>
      </c>
      <c r="H452" s="563">
        <v>0</v>
      </c>
      <c r="I452" s="563">
        <v>0</v>
      </c>
      <c r="J452" s="563">
        <v>0</v>
      </c>
      <c r="K452" s="564">
        <v>0</v>
      </c>
      <c r="L452" s="563">
        <v>0</v>
      </c>
      <c r="M452" s="563">
        <v>0</v>
      </c>
      <c r="N452" s="563">
        <v>0</v>
      </c>
      <c r="O452" s="565">
        <v>0</v>
      </c>
      <c r="P452" s="564">
        <v>0</v>
      </c>
      <c r="Q452" s="566">
        <f>+monthly_drivers_0!Q452</f>
        <v>2.5</v>
      </c>
    </row>
    <row r="453" spans="1:17" x14ac:dyDescent="0.25">
      <c r="A453" s="567">
        <f t="shared" si="14"/>
        <v>58134</v>
      </c>
      <c r="B453" s="567" t="str">
        <f t="shared" si="15"/>
        <v>JV</v>
      </c>
      <c r="C453" s="568">
        <v>0</v>
      </c>
      <c r="D453" s="569">
        <v>0</v>
      </c>
      <c r="E453" s="569">
        <v>0</v>
      </c>
      <c r="F453" s="569">
        <v>0</v>
      </c>
      <c r="G453" s="569">
        <v>0</v>
      </c>
      <c r="H453" s="569">
        <v>0</v>
      </c>
      <c r="I453" s="569">
        <v>0</v>
      </c>
      <c r="J453" s="569">
        <v>0</v>
      </c>
      <c r="K453" s="570">
        <v>0</v>
      </c>
      <c r="L453" s="571">
        <v>0</v>
      </c>
      <c r="M453" s="571">
        <v>0</v>
      </c>
      <c r="N453" s="571">
        <v>0</v>
      </c>
      <c r="O453" s="572">
        <v>0</v>
      </c>
      <c r="P453" s="573">
        <v>0</v>
      </c>
      <c r="Q453" s="574">
        <f>+monthly_drivers_0!Q453</f>
        <v>2.5</v>
      </c>
    </row>
    <row r="454" spans="1:17" x14ac:dyDescent="0.25">
      <c r="A454" s="575">
        <f t="shared" si="14"/>
        <v>58165</v>
      </c>
      <c r="B454" s="575" t="str">
        <f t="shared" si="15"/>
        <v>JV</v>
      </c>
      <c r="C454" s="562">
        <v>0</v>
      </c>
      <c r="D454" s="563">
        <v>0</v>
      </c>
      <c r="E454" s="563">
        <v>0</v>
      </c>
      <c r="F454" s="563">
        <v>0</v>
      </c>
      <c r="G454" s="563">
        <v>0</v>
      </c>
      <c r="H454" s="563">
        <v>0</v>
      </c>
      <c r="I454" s="563">
        <v>0</v>
      </c>
      <c r="J454" s="563">
        <v>0</v>
      </c>
      <c r="K454" s="564">
        <v>0</v>
      </c>
      <c r="L454" s="563">
        <v>0</v>
      </c>
      <c r="M454" s="563">
        <v>0</v>
      </c>
      <c r="N454" s="563">
        <v>0</v>
      </c>
      <c r="O454" s="565">
        <v>0</v>
      </c>
      <c r="P454" s="564">
        <v>0</v>
      </c>
      <c r="Q454" s="566">
        <f>+monthly_drivers_0!Q454</f>
        <v>2.5</v>
      </c>
    </row>
    <row r="455" spans="1:17" x14ac:dyDescent="0.25">
      <c r="A455" s="567">
        <f t="shared" si="14"/>
        <v>58195</v>
      </c>
      <c r="B455" s="567" t="str">
        <f t="shared" si="15"/>
        <v>JV</v>
      </c>
      <c r="C455" s="568">
        <v>0</v>
      </c>
      <c r="D455" s="569">
        <v>0</v>
      </c>
      <c r="E455" s="569">
        <v>0</v>
      </c>
      <c r="F455" s="569">
        <v>0</v>
      </c>
      <c r="G455" s="569">
        <v>0</v>
      </c>
      <c r="H455" s="569">
        <v>0</v>
      </c>
      <c r="I455" s="569">
        <v>0</v>
      </c>
      <c r="J455" s="569">
        <v>0</v>
      </c>
      <c r="K455" s="570">
        <v>0</v>
      </c>
      <c r="L455" s="571">
        <v>0</v>
      </c>
      <c r="M455" s="571">
        <v>0</v>
      </c>
      <c r="N455" s="571">
        <v>0</v>
      </c>
      <c r="O455" s="572">
        <v>0</v>
      </c>
      <c r="P455" s="573">
        <v>0</v>
      </c>
      <c r="Q455" s="574">
        <f>+monthly_drivers_0!Q455</f>
        <v>2.5</v>
      </c>
    </row>
    <row r="456" spans="1:17" x14ac:dyDescent="0.25">
      <c r="A456" s="575">
        <f t="shared" si="14"/>
        <v>58226</v>
      </c>
      <c r="B456" s="575" t="str">
        <f t="shared" si="15"/>
        <v>JV</v>
      </c>
      <c r="C456" s="562">
        <v>0</v>
      </c>
      <c r="D456" s="563">
        <v>0</v>
      </c>
      <c r="E456" s="563">
        <v>0</v>
      </c>
      <c r="F456" s="563">
        <v>0</v>
      </c>
      <c r="G456" s="563">
        <v>0</v>
      </c>
      <c r="H456" s="563">
        <v>0</v>
      </c>
      <c r="I456" s="563">
        <v>0</v>
      </c>
      <c r="J456" s="563">
        <v>0</v>
      </c>
      <c r="K456" s="564">
        <v>0</v>
      </c>
      <c r="L456" s="563">
        <v>0</v>
      </c>
      <c r="M456" s="563">
        <v>0</v>
      </c>
      <c r="N456" s="563">
        <v>0</v>
      </c>
      <c r="O456" s="565">
        <v>0</v>
      </c>
      <c r="P456" s="564">
        <v>0</v>
      </c>
      <c r="Q456" s="566">
        <f>+monthly_drivers_0!Q456</f>
        <v>2.5</v>
      </c>
    </row>
    <row r="457" spans="1:17" x14ac:dyDescent="0.25">
      <c r="A457" s="567">
        <f t="shared" si="14"/>
        <v>58256</v>
      </c>
      <c r="B457" s="567" t="str">
        <f t="shared" si="15"/>
        <v>JV</v>
      </c>
      <c r="C457" s="568">
        <v>0</v>
      </c>
      <c r="D457" s="569">
        <v>0</v>
      </c>
      <c r="E457" s="569">
        <v>0</v>
      </c>
      <c r="F457" s="569">
        <v>0</v>
      </c>
      <c r="G457" s="569">
        <v>0</v>
      </c>
      <c r="H457" s="569">
        <v>0</v>
      </c>
      <c r="I457" s="569">
        <v>0</v>
      </c>
      <c r="J457" s="569">
        <v>0</v>
      </c>
      <c r="K457" s="570">
        <v>0</v>
      </c>
      <c r="L457" s="571">
        <v>0</v>
      </c>
      <c r="M457" s="571">
        <v>0</v>
      </c>
      <c r="N457" s="571">
        <v>0</v>
      </c>
      <c r="O457" s="572">
        <v>0</v>
      </c>
      <c r="P457" s="573">
        <v>0</v>
      </c>
      <c r="Q457" s="574">
        <f>+monthly_drivers_0!Q457</f>
        <v>2.5</v>
      </c>
    </row>
    <row r="458" spans="1:17" x14ac:dyDescent="0.25">
      <c r="A458" s="575">
        <f t="shared" si="14"/>
        <v>58287</v>
      </c>
      <c r="B458" s="575" t="str">
        <f t="shared" si="15"/>
        <v>JV</v>
      </c>
      <c r="C458" s="562">
        <v>0</v>
      </c>
      <c r="D458" s="563">
        <v>0</v>
      </c>
      <c r="E458" s="563">
        <v>0</v>
      </c>
      <c r="F458" s="563">
        <v>0</v>
      </c>
      <c r="G458" s="563">
        <v>0</v>
      </c>
      <c r="H458" s="563">
        <v>0</v>
      </c>
      <c r="I458" s="563">
        <v>0</v>
      </c>
      <c r="J458" s="563">
        <v>0</v>
      </c>
      <c r="K458" s="564">
        <v>0</v>
      </c>
      <c r="L458" s="563">
        <v>0</v>
      </c>
      <c r="M458" s="563">
        <v>0</v>
      </c>
      <c r="N458" s="563">
        <v>0</v>
      </c>
      <c r="O458" s="565">
        <v>0</v>
      </c>
      <c r="P458" s="564">
        <v>0</v>
      </c>
      <c r="Q458" s="566">
        <f>+monthly_drivers_0!Q458</f>
        <v>2.5</v>
      </c>
    </row>
    <row r="459" spans="1:17" x14ac:dyDescent="0.25">
      <c r="A459" s="567">
        <f t="shared" si="14"/>
        <v>58318</v>
      </c>
      <c r="B459" s="567" t="str">
        <f t="shared" si="15"/>
        <v>JV</v>
      </c>
      <c r="C459" s="568">
        <v>0</v>
      </c>
      <c r="D459" s="569">
        <v>0</v>
      </c>
      <c r="E459" s="569">
        <v>0</v>
      </c>
      <c r="F459" s="569">
        <v>0</v>
      </c>
      <c r="G459" s="569">
        <v>0</v>
      </c>
      <c r="H459" s="569">
        <v>0</v>
      </c>
      <c r="I459" s="569">
        <v>0</v>
      </c>
      <c r="J459" s="569">
        <v>0</v>
      </c>
      <c r="K459" s="570">
        <v>0</v>
      </c>
      <c r="L459" s="571">
        <v>0</v>
      </c>
      <c r="M459" s="571">
        <v>0</v>
      </c>
      <c r="N459" s="571">
        <v>0</v>
      </c>
      <c r="O459" s="572">
        <v>0</v>
      </c>
      <c r="P459" s="573">
        <v>0</v>
      </c>
      <c r="Q459" s="574">
        <f>+monthly_drivers_0!Q459</f>
        <v>2.5</v>
      </c>
    </row>
    <row r="460" spans="1:17" x14ac:dyDescent="0.25">
      <c r="A460" s="575">
        <f t="shared" si="14"/>
        <v>58348</v>
      </c>
      <c r="B460" s="575" t="str">
        <f t="shared" si="15"/>
        <v>JV</v>
      </c>
      <c r="C460" s="562">
        <v>0</v>
      </c>
      <c r="D460" s="563">
        <v>0</v>
      </c>
      <c r="E460" s="563">
        <v>0</v>
      </c>
      <c r="F460" s="563">
        <v>0</v>
      </c>
      <c r="G460" s="563">
        <v>0</v>
      </c>
      <c r="H460" s="563">
        <v>0</v>
      </c>
      <c r="I460" s="563">
        <v>0</v>
      </c>
      <c r="J460" s="563">
        <v>0</v>
      </c>
      <c r="K460" s="564">
        <v>0</v>
      </c>
      <c r="L460" s="563">
        <v>0</v>
      </c>
      <c r="M460" s="563">
        <v>0</v>
      </c>
      <c r="N460" s="563">
        <v>0</v>
      </c>
      <c r="O460" s="565">
        <v>0</v>
      </c>
      <c r="P460" s="564">
        <v>0</v>
      </c>
      <c r="Q460" s="566">
        <f>+monthly_drivers_0!Q460</f>
        <v>2.5</v>
      </c>
    </row>
    <row r="461" spans="1:17" x14ac:dyDescent="0.25">
      <c r="A461" s="567">
        <f t="shared" si="14"/>
        <v>58379</v>
      </c>
      <c r="B461" s="567" t="str">
        <f t="shared" si="15"/>
        <v>JV</v>
      </c>
      <c r="C461" s="568">
        <v>0</v>
      </c>
      <c r="D461" s="569">
        <v>0</v>
      </c>
      <c r="E461" s="569">
        <v>0</v>
      </c>
      <c r="F461" s="569">
        <v>0</v>
      </c>
      <c r="G461" s="569">
        <v>0</v>
      </c>
      <c r="H461" s="569">
        <v>0</v>
      </c>
      <c r="I461" s="569">
        <v>0</v>
      </c>
      <c r="J461" s="569">
        <v>0</v>
      </c>
      <c r="K461" s="570">
        <v>0</v>
      </c>
      <c r="L461" s="571">
        <v>0</v>
      </c>
      <c r="M461" s="571">
        <v>0</v>
      </c>
      <c r="N461" s="571">
        <v>0</v>
      </c>
      <c r="O461" s="572">
        <v>0</v>
      </c>
      <c r="P461" s="573">
        <v>0</v>
      </c>
      <c r="Q461" s="574">
        <f>+monthly_drivers_0!Q461</f>
        <v>2.5</v>
      </c>
    </row>
    <row r="462" spans="1:17" x14ac:dyDescent="0.25">
      <c r="A462" s="575">
        <f t="shared" si="14"/>
        <v>58409</v>
      </c>
      <c r="B462" s="575" t="str">
        <f t="shared" si="15"/>
        <v>JV</v>
      </c>
      <c r="C462" s="562">
        <v>0</v>
      </c>
      <c r="D462" s="563">
        <v>0</v>
      </c>
      <c r="E462" s="563">
        <v>0</v>
      </c>
      <c r="F462" s="563">
        <v>0</v>
      </c>
      <c r="G462" s="563">
        <v>0</v>
      </c>
      <c r="H462" s="563">
        <v>0</v>
      </c>
      <c r="I462" s="563">
        <v>0</v>
      </c>
      <c r="J462" s="563">
        <v>0</v>
      </c>
      <c r="K462" s="564">
        <v>0</v>
      </c>
      <c r="L462" s="563">
        <v>0</v>
      </c>
      <c r="M462" s="563">
        <v>0</v>
      </c>
      <c r="N462" s="563">
        <v>0</v>
      </c>
      <c r="O462" s="565">
        <v>0</v>
      </c>
      <c r="P462" s="564">
        <v>0</v>
      </c>
      <c r="Q462" s="566">
        <f>+monthly_drivers_0!Q462</f>
        <v>2.5</v>
      </c>
    </row>
    <row r="463" spans="1:17" x14ac:dyDescent="0.25">
      <c r="A463" s="567">
        <f t="shared" si="14"/>
        <v>58440</v>
      </c>
      <c r="B463" s="567" t="str">
        <f t="shared" si="15"/>
        <v>JV</v>
      </c>
      <c r="C463" s="568">
        <v>0</v>
      </c>
      <c r="D463" s="569">
        <v>0</v>
      </c>
      <c r="E463" s="569">
        <v>0</v>
      </c>
      <c r="F463" s="569">
        <v>0</v>
      </c>
      <c r="G463" s="569">
        <v>0</v>
      </c>
      <c r="H463" s="569">
        <v>0</v>
      </c>
      <c r="I463" s="569">
        <v>0</v>
      </c>
      <c r="J463" s="569">
        <v>0</v>
      </c>
      <c r="K463" s="570">
        <v>0</v>
      </c>
      <c r="L463" s="571">
        <v>0</v>
      </c>
      <c r="M463" s="571">
        <v>0</v>
      </c>
      <c r="N463" s="571">
        <v>0</v>
      </c>
      <c r="O463" s="572">
        <v>0</v>
      </c>
      <c r="P463" s="573">
        <v>0</v>
      </c>
      <c r="Q463" s="574">
        <f>+monthly_drivers_0!Q463</f>
        <v>2.5</v>
      </c>
    </row>
    <row r="464" spans="1:17" x14ac:dyDescent="0.25">
      <c r="A464" s="575">
        <f t="shared" si="14"/>
        <v>58471</v>
      </c>
      <c r="B464" s="575" t="str">
        <f t="shared" si="15"/>
        <v>JV</v>
      </c>
      <c r="C464" s="562">
        <v>0</v>
      </c>
      <c r="D464" s="563">
        <v>0</v>
      </c>
      <c r="E464" s="563">
        <v>0</v>
      </c>
      <c r="F464" s="563">
        <v>0</v>
      </c>
      <c r="G464" s="563">
        <v>0</v>
      </c>
      <c r="H464" s="563">
        <v>0</v>
      </c>
      <c r="I464" s="563">
        <v>0</v>
      </c>
      <c r="J464" s="563">
        <v>0</v>
      </c>
      <c r="K464" s="564">
        <v>0</v>
      </c>
      <c r="L464" s="563">
        <v>0</v>
      </c>
      <c r="M464" s="563">
        <v>0</v>
      </c>
      <c r="N464" s="563">
        <v>0</v>
      </c>
      <c r="O464" s="565">
        <v>0</v>
      </c>
      <c r="P464" s="564">
        <v>0</v>
      </c>
      <c r="Q464" s="566">
        <f>+monthly_drivers_0!Q464</f>
        <v>2.5</v>
      </c>
    </row>
    <row r="465" spans="1:17" x14ac:dyDescent="0.25">
      <c r="A465" s="567">
        <f t="shared" si="14"/>
        <v>58500</v>
      </c>
      <c r="B465" s="567" t="str">
        <f t="shared" si="15"/>
        <v>JV</v>
      </c>
      <c r="C465" s="568">
        <v>0</v>
      </c>
      <c r="D465" s="569">
        <v>0</v>
      </c>
      <c r="E465" s="569">
        <v>0</v>
      </c>
      <c r="F465" s="569">
        <v>0</v>
      </c>
      <c r="G465" s="569">
        <v>0</v>
      </c>
      <c r="H465" s="569">
        <v>0</v>
      </c>
      <c r="I465" s="569">
        <v>0</v>
      </c>
      <c r="J465" s="569">
        <v>0</v>
      </c>
      <c r="K465" s="570">
        <v>0</v>
      </c>
      <c r="L465" s="571">
        <v>0</v>
      </c>
      <c r="M465" s="571">
        <v>0</v>
      </c>
      <c r="N465" s="571">
        <v>0</v>
      </c>
      <c r="O465" s="572">
        <v>0</v>
      </c>
      <c r="P465" s="573">
        <v>0</v>
      </c>
      <c r="Q465" s="574">
        <f>+monthly_drivers_0!Q465</f>
        <v>2.5</v>
      </c>
    </row>
    <row r="466" spans="1:17" x14ac:dyDescent="0.25">
      <c r="A466" s="575">
        <f t="shared" si="14"/>
        <v>58531</v>
      </c>
      <c r="B466" s="575" t="str">
        <f t="shared" si="15"/>
        <v>JV</v>
      </c>
      <c r="C466" s="562">
        <v>0</v>
      </c>
      <c r="D466" s="563">
        <v>0</v>
      </c>
      <c r="E466" s="563">
        <v>0</v>
      </c>
      <c r="F466" s="563">
        <v>0</v>
      </c>
      <c r="G466" s="563">
        <v>0</v>
      </c>
      <c r="H466" s="563">
        <v>0</v>
      </c>
      <c r="I466" s="563">
        <v>0</v>
      </c>
      <c r="J466" s="563">
        <v>0</v>
      </c>
      <c r="K466" s="564">
        <v>0</v>
      </c>
      <c r="L466" s="563">
        <v>0</v>
      </c>
      <c r="M466" s="563">
        <v>0</v>
      </c>
      <c r="N466" s="563">
        <v>0</v>
      </c>
      <c r="O466" s="565">
        <v>0</v>
      </c>
      <c r="P466" s="564">
        <v>0</v>
      </c>
      <c r="Q466" s="566">
        <f>+monthly_drivers_0!Q466</f>
        <v>2.5</v>
      </c>
    </row>
    <row r="467" spans="1:17" x14ac:dyDescent="0.25">
      <c r="A467" s="567">
        <f t="shared" si="14"/>
        <v>58561</v>
      </c>
      <c r="B467" s="567" t="str">
        <f t="shared" si="15"/>
        <v>JV</v>
      </c>
      <c r="C467" s="568">
        <v>0</v>
      </c>
      <c r="D467" s="569">
        <v>0</v>
      </c>
      <c r="E467" s="569">
        <v>0</v>
      </c>
      <c r="F467" s="569">
        <v>0</v>
      </c>
      <c r="G467" s="569">
        <v>0</v>
      </c>
      <c r="H467" s="569">
        <v>0</v>
      </c>
      <c r="I467" s="569">
        <v>0</v>
      </c>
      <c r="J467" s="569">
        <v>0</v>
      </c>
      <c r="K467" s="570">
        <v>0</v>
      </c>
      <c r="L467" s="571">
        <v>0</v>
      </c>
      <c r="M467" s="571">
        <v>0</v>
      </c>
      <c r="N467" s="571">
        <v>0</v>
      </c>
      <c r="O467" s="572">
        <v>0</v>
      </c>
      <c r="P467" s="573">
        <v>0</v>
      </c>
      <c r="Q467" s="574">
        <f>+monthly_drivers_0!Q467</f>
        <v>2.5</v>
      </c>
    </row>
    <row r="468" spans="1:17" x14ac:dyDescent="0.25">
      <c r="A468" s="575">
        <f t="shared" si="14"/>
        <v>58592</v>
      </c>
      <c r="B468" s="575" t="str">
        <f t="shared" si="15"/>
        <v>JV</v>
      </c>
      <c r="C468" s="562">
        <v>0</v>
      </c>
      <c r="D468" s="563">
        <v>0</v>
      </c>
      <c r="E468" s="563">
        <v>0</v>
      </c>
      <c r="F468" s="563">
        <v>0</v>
      </c>
      <c r="G468" s="563">
        <v>0</v>
      </c>
      <c r="H468" s="563">
        <v>0</v>
      </c>
      <c r="I468" s="563">
        <v>0</v>
      </c>
      <c r="J468" s="563">
        <v>0</v>
      </c>
      <c r="K468" s="564">
        <v>0</v>
      </c>
      <c r="L468" s="563">
        <v>0</v>
      </c>
      <c r="M468" s="563">
        <v>0</v>
      </c>
      <c r="N468" s="563">
        <v>0</v>
      </c>
      <c r="O468" s="565">
        <v>0</v>
      </c>
      <c r="P468" s="564">
        <v>0</v>
      </c>
      <c r="Q468" s="566">
        <f>+monthly_drivers_0!Q468</f>
        <v>2.5</v>
      </c>
    </row>
    <row r="469" spans="1:17" x14ac:dyDescent="0.25">
      <c r="A469" s="567">
        <f t="shared" si="14"/>
        <v>58622</v>
      </c>
      <c r="B469" s="567" t="str">
        <f t="shared" si="15"/>
        <v>JV</v>
      </c>
      <c r="C469" s="568">
        <v>0</v>
      </c>
      <c r="D469" s="569">
        <v>0</v>
      </c>
      <c r="E469" s="569">
        <v>0</v>
      </c>
      <c r="F469" s="569">
        <v>0</v>
      </c>
      <c r="G469" s="569">
        <v>0</v>
      </c>
      <c r="H469" s="569">
        <v>0</v>
      </c>
      <c r="I469" s="569">
        <v>0</v>
      </c>
      <c r="J469" s="569">
        <v>0</v>
      </c>
      <c r="K469" s="570">
        <v>0</v>
      </c>
      <c r="L469" s="571">
        <v>0</v>
      </c>
      <c r="M469" s="571">
        <v>0</v>
      </c>
      <c r="N469" s="571">
        <v>0</v>
      </c>
      <c r="O469" s="572">
        <v>0</v>
      </c>
      <c r="P469" s="573">
        <v>0</v>
      </c>
      <c r="Q469" s="574">
        <f>+monthly_drivers_0!Q469</f>
        <v>2.5</v>
      </c>
    </row>
    <row r="470" spans="1:17" x14ac:dyDescent="0.25">
      <c r="A470" s="575">
        <f t="shared" si="14"/>
        <v>58653</v>
      </c>
      <c r="B470" s="575" t="str">
        <f t="shared" si="15"/>
        <v>JV</v>
      </c>
      <c r="C470" s="562">
        <v>0</v>
      </c>
      <c r="D470" s="563">
        <v>0</v>
      </c>
      <c r="E470" s="563">
        <v>0</v>
      </c>
      <c r="F470" s="563">
        <v>0</v>
      </c>
      <c r="G470" s="563">
        <v>0</v>
      </c>
      <c r="H470" s="563">
        <v>0</v>
      </c>
      <c r="I470" s="563">
        <v>0</v>
      </c>
      <c r="J470" s="563">
        <v>0</v>
      </c>
      <c r="K470" s="564">
        <v>0</v>
      </c>
      <c r="L470" s="563">
        <v>0</v>
      </c>
      <c r="M470" s="563">
        <v>0</v>
      </c>
      <c r="N470" s="563">
        <v>0</v>
      </c>
      <c r="O470" s="565">
        <v>0</v>
      </c>
      <c r="P470" s="564">
        <v>0</v>
      </c>
      <c r="Q470" s="566">
        <f>+monthly_drivers_0!Q470</f>
        <v>2.5</v>
      </c>
    </row>
    <row r="471" spans="1:17" x14ac:dyDescent="0.25">
      <c r="A471" s="567">
        <f t="shared" si="14"/>
        <v>58684</v>
      </c>
      <c r="B471" s="567" t="str">
        <f t="shared" si="15"/>
        <v>JV</v>
      </c>
      <c r="C471" s="568">
        <v>0</v>
      </c>
      <c r="D471" s="569">
        <v>0</v>
      </c>
      <c r="E471" s="569">
        <v>0</v>
      </c>
      <c r="F471" s="569">
        <v>0</v>
      </c>
      <c r="G471" s="569">
        <v>0</v>
      </c>
      <c r="H471" s="569">
        <v>0</v>
      </c>
      <c r="I471" s="569">
        <v>0</v>
      </c>
      <c r="J471" s="569">
        <v>0</v>
      </c>
      <c r="K471" s="570">
        <v>0</v>
      </c>
      <c r="L471" s="571">
        <v>0</v>
      </c>
      <c r="M471" s="571">
        <v>0</v>
      </c>
      <c r="N471" s="571">
        <v>0</v>
      </c>
      <c r="O471" s="572">
        <v>0</v>
      </c>
      <c r="P471" s="573">
        <v>0</v>
      </c>
      <c r="Q471" s="574">
        <f>+monthly_drivers_0!Q471</f>
        <v>2.5</v>
      </c>
    </row>
    <row r="472" spans="1:17" x14ac:dyDescent="0.25">
      <c r="A472" s="575">
        <f t="shared" si="14"/>
        <v>58714</v>
      </c>
      <c r="B472" s="575" t="str">
        <f t="shared" si="15"/>
        <v>JV</v>
      </c>
      <c r="C472" s="562">
        <v>0</v>
      </c>
      <c r="D472" s="563">
        <v>0</v>
      </c>
      <c r="E472" s="563">
        <v>0</v>
      </c>
      <c r="F472" s="563">
        <v>0</v>
      </c>
      <c r="G472" s="563">
        <v>0</v>
      </c>
      <c r="H472" s="563">
        <v>0</v>
      </c>
      <c r="I472" s="563">
        <v>0</v>
      </c>
      <c r="J472" s="563">
        <v>0</v>
      </c>
      <c r="K472" s="564">
        <v>0</v>
      </c>
      <c r="L472" s="563">
        <v>0</v>
      </c>
      <c r="M472" s="563">
        <v>0</v>
      </c>
      <c r="N472" s="563">
        <v>0</v>
      </c>
      <c r="O472" s="565">
        <v>0</v>
      </c>
      <c r="P472" s="564">
        <v>0</v>
      </c>
      <c r="Q472" s="566">
        <f>+monthly_drivers_0!Q472</f>
        <v>2.5</v>
      </c>
    </row>
    <row r="473" spans="1:17" x14ac:dyDescent="0.25">
      <c r="A473" s="567">
        <f t="shared" si="14"/>
        <v>58745</v>
      </c>
      <c r="B473" s="567" t="str">
        <f t="shared" si="15"/>
        <v>JV</v>
      </c>
      <c r="C473" s="568">
        <v>0</v>
      </c>
      <c r="D473" s="569">
        <v>0</v>
      </c>
      <c r="E473" s="569">
        <v>0</v>
      </c>
      <c r="F473" s="569">
        <v>0</v>
      </c>
      <c r="G473" s="569">
        <v>0</v>
      </c>
      <c r="H473" s="569">
        <v>0</v>
      </c>
      <c r="I473" s="569">
        <v>0</v>
      </c>
      <c r="J473" s="569">
        <v>0</v>
      </c>
      <c r="K473" s="570">
        <v>0</v>
      </c>
      <c r="L473" s="571">
        <v>0</v>
      </c>
      <c r="M473" s="571">
        <v>0</v>
      </c>
      <c r="N473" s="571">
        <v>0</v>
      </c>
      <c r="O473" s="572">
        <v>0</v>
      </c>
      <c r="P473" s="573">
        <v>0</v>
      </c>
      <c r="Q473" s="574">
        <f>+monthly_drivers_0!Q473</f>
        <v>2.5</v>
      </c>
    </row>
    <row r="474" spans="1:17" x14ac:dyDescent="0.25">
      <c r="A474" s="575">
        <f t="shared" si="14"/>
        <v>58775</v>
      </c>
      <c r="B474" s="575" t="str">
        <f t="shared" si="15"/>
        <v>JV</v>
      </c>
      <c r="C474" s="562">
        <v>0</v>
      </c>
      <c r="D474" s="563">
        <v>0</v>
      </c>
      <c r="E474" s="563">
        <v>0</v>
      </c>
      <c r="F474" s="563">
        <v>0</v>
      </c>
      <c r="G474" s="563">
        <v>0</v>
      </c>
      <c r="H474" s="563">
        <v>0</v>
      </c>
      <c r="I474" s="563">
        <v>0</v>
      </c>
      <c r="J474" s="563">
        <v>0</v>
      </c>
      <c r="K474" s="564">
        <v>0</v>
      </c>
      <c r="L474" s="563">
        <v>0</v>
      </c>
      <c r="M474" s="563">
        <v>0</v>
      </c>
      <c r="N474" s="563">
        <v>0</v>
      </c>
      <c r="O474" s="565">
        <v>0</v>
      </c>
      <c r="P474" s="564">
        <v>0</v>
      </c>
      <c r="Q474" s="566">
        <f>+monthly_drivers_0!Q474</f>
        <v>2.5</v>
      </c>
    </row>
    <row r="475" spans="1:17" x14ac:dyDescent="0.25">
      <c r="A475" s="567">
        <f t="shared" si="14"/>
        <v>58806</v>
      </c>
      <c r="B475" s="567" t="str">
        <f t="shared" si="15"/>
        <v>JV</v>
      </c>
      <c r="C475" s="568">
        <v>0</v>
      </c>
      <c r="D475" s="569">
        <v>0</v>
      </c>
      <c r="E475" s="569">
        <v>0</v>
      </c>
      <c r="F475" s="569">
        <v>0</v>
      </c>
      <c r="G475" s="569">
        <v>0</v>
      </c>
      <c r="H475" s="569">
        <v>0</v>
      </c>
      <c r="I475" s="569">
        <v>0</v>
      </c>
      <c r="J475" s="569">
        <v>0</v>
      </c>
      <c r="K475" s="570">
        <v>0</v>
      </c>
      <c r="L475" s="571">
        <v>0</v>
      </c>
      <c r="M475" s="571">
        <v>0</v>
      </c>
      <c r="N475" s="571">
        <v>0</v>
      </c>
      <c r="O475" s="572">
        <v>0</v>
      </c>
      <c r="P475" s="573">
        <v>0</v>
      </c>
      <c r="Q475" s="574">
        <f>+monthly_drivers_0!Q475</f>
        <v>2.5</v>
      </c>
    </row>
    <row r="476" spans="1:17" x14ac:dyDescent="0.25">
      <c r="A476" s="575">
        <f t="shared" si="14"/>
        <v>58837</v>
      </c>
      <c r="B476" s="575" t="str">
        <f t="shared" si="15"/>
        <v>JV</v>
      </c>
      <c r="C476" s="562">
        <v>0</v>
      </c>
      <c r="D476" s="563">
        <v>0</v>
      </c>
      <c r="E476" s="563">
        <v>0</v>
      </c>
      <c r="F476" s="563">
        <v>0</v>
      </c>
      <c r="G476" s="563">
        <v>0</v>
      </c>
      <c r="H476" s="563">
        <v>0</v>
      </c>
      <c r="I476" s="563">
        <v>0</v>
      </c>
      <c r="J476" s="563">
        <v>0</v>
      </c>
      <c r="K476" s="564">
        <v>0</v>
      </c>
      <c r="L476" s="563">
        <v>0</v>
      </c>
      <c r="M476" s="563">
        <v>0</v>
      </c>
      <c r="N476" s="563">
        <v>0</v>
      </c>
      <c r="O476" s="565">
        <v>0</v>
      </c>
      <c r="P476" s="564">
        <v>0</v>
      </c>
      <c r="Q476" s="566">
        <f>+monthly_drivers_0!Q476</f>
        <v>2.5</v>
      </c>
    </row>
    <row r="477" spans="1:17" x14ac:dyDescent="0.25">
      <c r="A477" s="567">
        <f t="shared" si="14"/>
        <v>58865</v>
      </c>
      <c r="B477" s="567" t="str">
        <f t="shared" si="15"/>
        <v>JV</v>
      </c>
      <c r="C477" s="568">
        <v>0</v>
      </c>
      <c r="D477" s="569">
        <v>0</v>
      </c>
      <c r="E477" s="569">
        <v>0</v>
      </c>
      <c r="F477" s="569">
        <v>0</v>
      </c>
      <c r="G477" s="569">
        <v>0</v>
      </c>
      <c r="H477" s="569">
        <v>0</v>
      </c>
      <c r="I477" s="569">
        <v>0</v>
      </c>
      <c r="J477" s="569">
        <v>0</v>
      </c>
      <c r="K477" s="570">
        <v>0</v>
      </c>
      <c r="L477" s="571">
        <v>0</v>
      </c>
      <c r="M477" s="571">
        <v>0</v>
      </c>
      <c r="N477" s="571">
        <v>0</v>
      </c>
      <c r="O477" s="572">
        <v>0</v>
      </c>
      <c r="P477" s="573">
        <v>0</v>
      </c>
      <c r="Q477" s="574">
        <f>+monthly_drivers_0!Q477</f>
        <v>2.5</v>
      </c>
    </row>
    <row r="478" spans="1:17" x14ac:dyDescent="0.25">
      <c r="A478" s="575">
        <f t="shared" si="14"/>
        <v>58896</v>
      </c>
      <c r="B478" s="575" t="str">
        <f t="shared" si="15"/>
        <v>JV</v>
      </c>
      <c r="C478" s="562">
        <v>0</v>
      </c>
      <c r="D478" s="563">
        <v>0</v>
      </c>
      <c r="E478" s="563">
        <v>0</v>
      </c>
      <c r="F478" s="563">
        <v>0</v>
      </c>
      <c r="G478" s="563">
        <v>0</v>
      </c>
      <c r="H478" s="563">
        <v>0</v>
      </c>
      <c r="I478" s="563">
        <v>0</v>
      </c>
      <c r="J478" s="563">
        <v>0</v>
      </c>
      <c r="K478" s="564">
        <v>0</v>
      </c>
      <c r="L478" s="563">
        <v>0</v>
      </c>
      <c r="M478" s="563">
        <v>0</v>
      </c>
      <c r="N478" s="563">
        <v>0</v>
      </c>
      <c r="O478" s="565">
        <v>0</v>
      </c>
      <c r="P478" s="564">
        <v>0</v>
      </c>
      <c r="Q478" s="566">
        <f>+monthly_drivers_0!Q478</f>
        <v>2.5</v>
      </c>
    </row>
    <row r="479" spans="1:17" x14ac:dyDescent="0.25">
      <c r="A479" s="567">
        <f t="shared" si="14"/>
        <v>58926</v>
      </c>
      <c r="B479" s="567" t="str">
        <f t="shared" si="15"/>
        <v>JV</v>
      </c>
      <c r="C479" s="568">
        <v>0</v>
      </c>
      <c r="D479" s="569">
        <v>0</v>
      </c>
      <c r="E479" s="569">
        <v>0</v>
      </c>
      <c r="F479" s="569">
        <v>0</v>
      </c>
      <c r="G479" s="569">
        <v>0</v>
      </c>
      <c r="H479" s="569">
        <v>0</v>
      </c>
      <c r="I479" s="569">
        <v>0</v>
      </c>
      <c r="J479" s="569">
        <v>0</v>
      </c>
      <c r="K479" s="570">
        <v>0</v>
      </c>
      <c r="L479" s="571">
        <v>0</v>
      </c>
      <c r="M479" s="571">
        <v>0</v>
      </c>
      <c r="N479" s="571">
        <v>0</v>
      </c>
      <c r="O479" s="572">
        <v>0</v>
      </c>
      <c r="P479" s="573">
        <v>0</v>
      </c>
      <c r="Q479" s="574">
        <f>+monthly_drivers_0!Q479</f>
        <v>2.5</v>
      </c>
    </row>
    <row r="480" spans="1:17" x14ac:dyDescent="0.25">
      <c r="A480" s="575">
        <f t="shared" si="14"/>
        <v>58957</v>
      </c>
      <c r="B480" s="575" t="str">
        <f t="shared" si="15"/>
        <v>JV</v>
      </c>
      <c r="C480" s="562">
        <v>0</v>
      </c>
      <c r="D480" s="563">
        <v>0</v>
      </c>
      <c r="E480" s="563">
        <v>0</v>
      </c>
      <c r="F480" s="563">
        <v>0</v>
      </c>
      <c r="G480" s="563">
        <v>0</v>
      </c>
      <c r="H480" s="563">
        <v>0</v>
      </c>
      <c r="I480" s="563">
        <v>0</v>
      </c>
      <c r="J480" s="563">
        <v>0</v>
      </c>
      <c r="K480" s="564">
        <v>0</v>
      </c>
      <c r="L480" s="563">
        <v>0</v>
      </c>
      <c r="M480" s="563">
        <v>0</v>
      </c>
      <c r="N480" s="563">
        <v>0</v>
      </c>
      <c r="O480" s="565">
        <v>0</v>
      </c>
      <c r="P480" s="564">
        <v>0</v>
      </c>
      <c r="Q480" s="566">
        <f>+monthly_drivers_0!Q480</f>
        <v>2.5</v>
      </c>
    </row>
    <row r="481" spans="1:17" x14ac:dyDescent="0.25">
      <c r="A481" s="567">
        <f t="shared" si="14"/>
        <v>58987</v>
      </c>
      <c r="B481" s="567" t="str">
        <f t="shared" si="15"/>
        <v>JV</v>
      </c>
      <c r="C481" s="568">
        <v>0</v>
      </c>
      <c r="D481" s="569">
        <v>0</v>
      </c>
      <c r="E481" s="569">
        <v>0</v>
      </c>
      <c r="F481" s="569">
        <v>0</v>
      </c>
      <c r="G481" s="569">
        <v>0</v>
      </c>
      <c r="H481" s="569">
        <v>0</v>
      </c>
      <c r="I481" s="569">
        <v>0</v>
      </c>
      <c r="J481" s="569">
        <v>0</v>
      </c>
      <c r="K481" s="570">
        <v>0</v>
      </c>
      <c r="L481" s="571">
        <v>0</v>
      </c>
      <c r="M481" s="571">
        <v>0</v>
      </c>
      <c r="N481" s="571">
        <v>0</v>
      </c>
      <c r="O481" s="572">
        <v>0</v>
      </c>
      <c r="P481" s="573">
        <v>0</v>
      </c>
      <c r="Q481" s="574">
        <f>+monthly_drivers_0!Q481</f>
        <v>2.5</v>
      </c>
    </row>
    <row r="482" spans="1:17" x14ac:dyDescent="0.25">
      <c r="A482" s="575">
        <f t="shared" si="14"/>
        <v>59018</v>
      </c>
      <c r="B482" s="575" t="str">
        <f t="shared" si="15"/>
        <v>JV</v>
      </c>
      <c r="C482" s="562">
        <v>0</v>
      </c>
      <c r="D482" s="563">
        <v>0</v>
      </c>
      <c r="E482" s="563">
        <v>0</v>
      </c>
      <c r="F482" s="563">
        <v>0</v>
      </c>
      <c r="G482" s="563">
        <v>0</v>
      </c>
      <c r="H482" s="563">
        <v>0</v>
      </c>
      <c r="I482" s="563">
        <v>0</v>
      </c>
      <c r="J482" s="563">
        <v>0</v>
      </c>
      <c r="K482" s="564">
        <v>0</v>
      </c>
      <c r="L482" s="563">
        <v>0</v>
      </c>
      <c r="M482" s="563">
        <v>0</v>
      </c>
      <c r="N482" s="563">
        <v>0</v>
      </c>
      <c r="O482" s="565">
        <v>0</v>
      </c>
      <c r="P482" s="564">
        <v>0</v>
      </c>
      <c r="Q482" s="566">
        <f>+monthly_drivers_0!Q482</f>
        <v>2.5</v>
      </c>
    </row>
    <row r="483" spans="1:17" x14ac:dyDescent="0.25">
      <c r="A483" s="567">
        <f t="shared" si="14"/>
        <v>59049</v>
      </c>
      <c r="B483" s="567" t="str">
        <f t="shared" si="15"/>
        <v>JV</v>
      </c>
      <c r="C483" s="568">
        <v>0</v>
      </c>
      <c r="D483" s="569">
        <v>0</v>
      </c>
      <c r="E483" s="569">
        <v>0</v>
      </c>
      <c r="F483" s="569">
        <v>0</v>
      </c>
      <c r="G483" s="569">
        <v>0</v>
      </c>
      <c r="H483" s="569">
        <v>0</v>
      </c>
      <c r="I483" s="569">
        <v>0</v>
      </c>
      <c r="J483" s="569">
        <v>0</v>
      </c>
      <c r="K483" s="570">
        <v>0</v>
      </c>
      <c r="L483" s="571">
        <v>0</v>
      </c>
      <c r="M483" s="571">
        <v>0</v>
      </c>
      <c r="N483" s="571">
        <v>0</v>
      </c>
      <c r="O483" s="572">
        <v>0</v>
      </c>
      <c r="P483" s="573">
        <v>0</v>
      </c>
      <c r="Q483" s="574">
        <f>+monthly_drivers_0!Q483</f>
        <v>2.5</v>
      </c>
    </row>
    <row r="484" spans="1:17" x14ac:dyDescent="0.25">
      <c r="A484" s="575">
        <f t="shared" si="14"/>
        <v>59079</v>
      </c>
      <c r="B484" s="575" t="str">
        <f t="shared" si="15"/>
        <v>JV</v>
      </c>
      <c r="C484" s="562">
        <v>0</v>
      </c>
      <c r="D484" s="563">
        <v>0</v>
      </c>
      <c r="E484" s="563">
        <v>0</v>
      </c>
      <c r="F484" s="563">
        <v>0</v>
      </c>
      <c r="G484" s="563">
        <v>0</v>
      </c>
      <c r="H484" s="563">
        <v>0</v>
      </c>
      <c r="I484" s="563">
        <v>0</v>
      </c>
      <c r="J484" s="563">
        <v>0</v>
      </c>
      <c r="K484" s="564">
        <v>0</v>
      </c>
      <c r="L484" s="563">
        <v>0</v>
      </c>
      <c r="M484" s="563">
        <v>0</v>
      </c>
      <c r="N484" s="563">
        <v>0</v>
      </c>
      <c r="O484" s="565">
        <v>0</v>
      </c>
      <c r="P484" s="564">
        <v>0</v>
      </c>
      <c r="Q484" s="566">
        <f>+monthly_drivers_0!Q484</f>
        <v>2.5</v>
      </c>
    </row>
    <row r="485" spans="1:17" x14ac:dyDescent="0.25">
      <c r="A485" s="567">
        <f t="shared" si="14"/>
        <v>59110</v>
      </c>
      <c r="B485" s="567" t="str">
        <f t="shared" si="15"/>
        <v>JV</v>
      </c>
      <c r="C485" s="568">
        <v>0</v>
      </c>
      <c r="D485" s="569">
        <v>0</v>
      </c>
      <c r="E485" s="569">
        <v>0</v>
      </c>
      <c r="F485" s="569">
        <v>0</v>
      </c>
      <c r="G485" s="569">
        <v>0</v>
      </c>
      <c r="H485" s="569">
        <v>0</v>
      </c>
      <c r="I485" s="569">
        <v>0</v>
      </c>
      <c r="J485" s="569">
        <v>0</v>
      </c>
      <c r="K485" s="570">
        <v>0</v>
      </c>
      <c r="L485" s="571">
        <v>0</v>
      </c>
      <c r="M485" s="571">
        <v>0</v>
      </c>
      <c r="N485" s="571">
        <v>0</v>
      </c>
      <c r="O485" s="572">
        <v>0</v>
      </c>
      <c r="P485" s="573">
        <v>0</v>
      </c>
      <c r="Q485" s="574">
        <f>+monthly_drivers_0!Q485</f>
        <v>2.5</v>
      </c>
    </row>
    <row r="486" spans="1:17" x14ac:dyDescent="0.25">
      <c r="A486" s="575">
        <f t="shared" si="14"/>
        <v>59140</v>
      </c>
      <c r="B486" s="575" t="str">
        <f t="shared" si="15"/>
        <v>JV</v>
      </c>
      <c r="C486" s="562">
        <v>0</v>
      </c>
      <c r="D486" s="563">
        <v>0</v>
      </c>
      <c r="E486" s="563">
        <v>0</v>
      </c>
      <c r="F486" s="563">
        <v>0</v>
      </c>
      <c r="G486" s="563">
        <v>0</v>
      </c>
      <c r="H486" s="563">
        <v>0</v>
      </c>
      <c r="I486" s="563">
        <v>0</v>
      </c>
      <c r="J486" s="563">
        <v>0</v>
      </c>
      <c r="K486" s="564">
        <v>0</v>
      </c>
      <c r="L486" s="563">
        <v>0</v>
      </c>
      <c r="M486" s="563">
        <v>0</v>
      </c>
      <c r="N486" s="563">
        <v>0</v>
      </c>
      <c r="O486" s="565">
        <v>0</v>
      </c>
      <c r="P486" s="564">
        <v>0</v>
      </c>
      <c r="Q486" s="566">
        <f>+monthly_drivers_0!Q486</f>
        <v>2.5</v>
      </c>
    </row>
    <row r="487" spans="1:17" x14ac:dyDescent="0.25">
      <c r="A487" s="567">
        <f t="shared" si="14"/>
        <v>59171</v>
      </c>
      <c r="B487" s="567" t="str">
        <f t="shared" si="15"/>
        <v>JV</v>
      </c>
      <c r="C487" s="568">
        <v>0</v>
      </c>
      <c r="D487" s="569">
        <v>0</v>
      </c>
      <c r="E487" s="569">
        <v>0</v>
      </c>
      <c r="F487" s="569">
        <v>0</v>
      </c>
      <c r="G487" s="569">
        <v>0</v>
      </c>
      <c r="H487" s="569">
        <v>0</v>
      </c>
      <c r="I487" s="569">
        <v>0</v>
      </c>
      <c r="J487" s="569">
        <v>0</v>
      </c>
      <c r="K487" s="570">
        <v>0</v>
      </c>
      <c r="L487" s="571">
        <v>0</v>
      </c>
      <c r="M487" s="571">
        <v>0</v>
      </c>
      <c r="N487" s="571">
        <v>0</v>
      </c>
      <c r="O487" s="572">
        <v>0</v>
      </c>
      <c r="P487" s="573">
        <v>0</v>
      </c>
      <c r="Q487" s="574">
        <f>+monthly_drivers_0!Q487</f>
        <v>2.5</v>
      </c>
    </row>
    <row r="488" spans="1:17" x14ac:dyDescent="0.25">
      <c r="A488" s="575">
        <f t="shared" si="14"/>
        <v>59202</v>
      </c>
      <c r="B488" s="575" t="str">
        <f t="shared" si="15"/>
        <v>JV</v>
      </c>
      <c r="C488" s="562">
        <v>0</v>
      </c>
      <c r="D488" s="563">
        <v>0</v>
      </c>
      <c r="E488" s="563">
        <v>0</v>
      </c>
      <c r="F488" s="563">
        <v>0</v>
      </c>
      <c r="G488" s="563">
        <v>0</v>
      </c>
      <c r="H488" s="563">
        <v>0</v>
      </c>
      <c r="I488" s="563">
        <v>0</v>
      </c>
      <c r="J488" s="563">
        <v>0</v>
      </c>
      <c r="K488" s="564">
        <v>0</v>
      </c>
      <c r="L488" s="563">
        <v>0</v>
      </c>
      <c r="M488" s="563">
        <v>0</v>
      </c>
      <c r="N488" s="563">
        <v>0</v>
      </c>
      <c r="O488" s="565">
        <v>0</v>
      </c>
      <c r="P488" s="564">
        <v>0</v>
      </c>
      <c r="Q488" s="566">
        <f>+monthly_drivers_0!Q488</f>
        <v>2.5</v>
      </c>
    </row>
    <row r="489" spans="1:17" x14ac:dyDescent="0.25">
      <c r="A489" s="567">
        <f t="shared" si="14"/>
        <v>59230</v>
      </c>
      <c r="B489" s="567" t="str">
        <f t="shared" si="15"/>
        <v>JV</v>
      </c>
      <c r="C489" s="568">
        <v>0</v>
      </c>
      <c r="D489" s="569">
        <v>0</v>
      </c>
      <c r="E489" s="569">
        <v>0</v>
      </c>
      <c r="F489" s="569">
        <v>0</v>
      </c>
      <c r="G489" s="569">
        <v>0</v>
      </c>
      <c r="H489" s="569">
        <v>0</v>
      </c>
      <c r="I489" s="569">
        <v>0</v>
      </c>
      <c r="J489" s="569">
        <v>0</v>
      </c>
      <c r="K489" s="570">
        <v>0</v>
      </c>
      <c r="L489" s="571">
        <v>0</v>
      </c>
      <c r="M489" s="571">
        <v>0</v>
      </c>
      <c r="N489" s="571">
        <v>0</v>
      </c>
      <c r="O489" s="572">
        <v>0</v>
      </c>
      <c r="P489" s="573">
        <v>0</v>
      </c>
      <c r="Q489" s="574">
        <f>+monthly_drivers_0!Q489</f>
        <v>2.5</v>
      </c>
    </row>
    <row r="490" spans="1:17" x14ac:dyDescent="0.25">
      <c r="A490" s="575">
        <f t="shared" si="14"/>
        <v>59261</v>
      </c>
      <c r="B490" s="575" t="str">
        <f t="shared" si="15"/>
        <v>JV</v>
      </c>
      <c r="C490" s="562">
        <v>0</v>
      </c>
      <c r="D490" s="563">
        <v>0</v>
      </c>
      <c r="E490" s="563">
        <v>0</v>
      </c>
      <c r="F490" s="563">
        <v>0</v>
      </c>
      <c r="G490" s="563">
        <v>0</v>
      </c>
      <c r="H490" s="563">
        <v>0</v>
      </c>
      <c r="I490" s="563">
        <v>0</v>
      </c>
      <c r="J490" s="563">
        <v>0</v>
      </c>
      <c r="K490" s="564">
        <v>0</v>
      </c>
      <c r="L490" s="563">
        <v>0</v>
      </c>
      <c r="M490" s="563">
        <v>0</v>
      </c>
      <c r="N490" s="563">
        <v>0</v>
      </c>
      <c r="O490" s="565">
        <v>0</v>
      </c>
      <c r="P490" s="564">
        <v>0</v>
      </c>
      <c r="Q490" s="566">
        <f>+monthly_drivers_0!Q490</f>
        <v>2.5</v>
      </c>
    </row>
    <row r="491" spans="1:17" x14ac:dyDescent="0.25">
      <c r="A491" s="567">
        <f t="shared" si="14"/>
        <v>59291</v>
      </c>
      <c r="B491" s="567" t="str">
        <f t="shared" si="15"/>
        <v>JV</v>
      </c>
      <c r="C491" s="568">
        <v>0</v>
      </c>
      <c r="D491" s="569">
        <v>0</v>
      </c>
      <c r="E491" s="569">
        <v>0</v>
      </c>
      <c r="F491" s="569">
        <v>0</v>
      </c>
      <c r="G491" s="569">
        <v>0</v>
      </c>
      <c r="H491" s="569">
        <v>0</v>
      </c>
      <c r="I491" s="569">
        <v>0</v>
      </c>
      <c r="J491" s="569">
        <v>0</v>
      </c>
      <c r="K491" s="570">
        <v>0</v>
      </c>
      <c r="L491" s="571">
        <v>0</v>
      </c>
      <c r="M491" s="571">
        <v>0</v>
      </c>
      <c r="N491" s="571">
        <v>0</v>
      </c>
      <c r="O491" s="572">
        <v>0</v>
      </c>
      <c r="P491" s="573">
        <v>0</v>
      </c>
      <c r="Q491" s="574">
        <f>+monthly_drivers_0!Q491</f>
        <v>2.5</v>
      </c>
    </row>
    <row r="492" spans="1:17" x14ac:dyDescent="0.25">
      <c r="A492" s="575">
        <f t="shared" si="14"/>
        <v>59322</v>
      </c>
      <c r="B492" s="575" t="str">
        <f t="shared" si="15"/>
        <v>JV</v>
      </c>
      <c r="C492" s="562">
        <v>0</v>
      </c>
      <c r="D492" s="563">
        <v>0</v>
      </c>
      <c r="E492" s="563">
        <v>0</v>
      </c>
      <c r="F492" s="563">
        <v>0</v>
      </c>
      <c r="G492" s="563">
        <v>0</v>
      </c>
      <c r="H492" s="563">
        <v>0</v>
      </c>
      <c r="I492" s="563">
        <v>0</v>
      </c>
      <c r="J492" s="563">
        <v>0</v>
      </c>
      <c r="K492" s="564">
        <v>0</v>
      </c>
      <c r="L492" s="563">
        <v>0</v>
      </c>
      <c r="M492" s="563">
        <v>0</v>
      </c>
      <c r="N492" s="563">
        <v>0</v>
      </c>
      <c r="O492" s="565">
        <v>0</v>
      </c>
      <c r="P492" s="564">
        <v>0</v>
      </c>
      <c r="Q492" s="566">
        <f>+monthly_drivers_0!Q492</f>
        <v>2.5</v>
      </c>
    </row>
    <row r="493" spans="1:17" x14ac:dyDescent="0.25">
      <c r="A493" s="567">
        <f t="shared" si="14"/>
        <v>59352</v>
      </c>
      <c r="B493" s="567" t="str">
        <f t="shared" si="15"/>
        <v>JV</v>
      </c>
      <c r="C493" s="568">
        <v>0</v>
      </c>
      <c r="D493" s="569">
        <v>0</v>
      </c>
      <c r="E493" s="569">
        <v>0</v>
      </c>
      <c r="F493" s="569">
        <v>0</v>
      </c>
      <c r="G493" s="569">
        <v>0</v>
      </c>
      <c r="H493" s="569">
        <v>0</v>
      </c>
      <c r="I493" s="569">
        <v>0</v>
      </c>
      <c r="J493" s="569">
        <v>0</v>
      </c>
      <c r="K493" s="570">
        <v>0</v>
      </c>
      <c r="L493" s="571">
        <v>0</v>
      </c>
      <c r="M493" s="571">
        <v>0</v>
      </c>
      <c r="N493" s="571">
        <v>0</v>
      </c>
      <c r="O493" s="572">
        <v>0</v>
      </c>
      <c r="P493" s="573">
        <v>0</v>
      </c>
      <c r="Q493" s="574">
        <f>+monthly_drivers_0!Q493</f>
        <v>2.5</v>
      </c>
    </row>
    <row r="494" spans="1:17" x14ac:dyDescent="0.25">
      <c r="A494" s="575">
        <f t="shared" si="14"/>
        <v>59383</v>
      </c>
      <c r="B494" s="575" t="str">
        <f t="shared" si="15"/>
        <v>JV</v>
      </c>
      <c r="C494" s="562">
        <v>0</v>
      </c>
      <c r="D494" s="563">
        <v>0</v>
      </c>
      <c r="E494" s="563">
        <v>0</v>
      </c>
      <c r="F494" s="563">
        <v>0</v>
      </c>
      <c r="G494" s="563">
        <v>0</v>
      </c>
      <c r="H494" s="563">
        <v>0</v>
      </c>
      <c r="I494" s="563">
        <v>0</v>
      </c>
      <c r="J494" s="563">
        <v>0</v>
      </c>
      <c r="K494" s="564">
        <v>0</v>
      </c>
      <c r="L494" s="563">
        <v>0</v>
      </c>
      <c r="M494" s="563">
        <v>0</v>
      </c>
      <c r="N494" s="563">
        <v>0</v>
      </c>
      <c r="O494" s="565">
        <v>0</v>
      </c>
      <c r="P494" s="564">
        <v>0</v>
      </c>
      <c r="Q494" s="566">
        <f>+monthly_drivers_0!Q494</f>
        <v>2.5</v>
      </c>
    </row>
    <row r="495" spans="1:17" x14ac:dyDescent="0.25">
      <c r="A495" s="567">
        <f t="shared" si="14"/>
        <v>59414</v>
      </c>
      <c r="B495" s="567" t="str">
        <f t="shared" si="15"/>
        <v>JV</v>
      </c>
      <c r="C495" s="568">
        <v>0</v>
      </c>
      <c r="D495" s="569">
        <v>0</v>
      </c>
      <c r="E495" s="569">
        <v>0</v>
      </c>
      <c r="F495" s="569">
        <v>0</v>
      </c>
      <c r="G495" s="569">
        <v>0</v>
      </c>
      <c r="H495" s="569">
        <v>0</v>
      </c>
      <c r="I495" s="569">
        <v>0</v>
      </c>
      <c r="J495" s="569">
        <v>0</v>
      </c>
      <c r="K495" s="570">
        <v>0</v>
      </c>
      <c r="L495" s="571">
        <v>0</v>
      </c>
      <c r="M495" s="571">
        <v>0</v>
      </c>
      <c r="N495" s="571">
        <v>0</v>
      </c>
      <c r="O495" s="572">
        <v>0</v>
      </c>
      <c r="P495" s="573">
        <v>0</v>
      </c>
      <c r="Q495" s="574">
        <f>+monthly_drivers_0!Q495</f>
        <v>2.5</v>
      </c>
    </row>
    <row r="496" spans="1:17" x14ac:dyDescent="0.25">
      <c r="A496" s="575">
        <f t="shared" si="14"/>
        <v>59444</v>
      </c>
      <c r="B496" s="575" t="str">
        <f t="shared" si="15"/>
        <v>JV</v>
      </c>
      <c r="C496" s="562">
        <v>0</v>
      </c>
      <c r="D496" s="563">
        <v>0</v>
      </c>
      <c r="E496" s="563">
        <v>0</v>
      </c>
      <c r="F496" s="563">
        <v>0</v>
      </c>
      <c r="G496" s="563">
        <v>0</v>
      </c>
      <c r="H496" s="563">
        <v>0</v>
      </c>
      <c r="I496" s="563">
        <v>0</v>
      </c>
      <c r="J496" s="563">
        <v>0</v>
      </c>
      <c r="K496" s="564">
        <v>0</v>
      </c>
      <c r="L496" s="563">
        <v>0</v>
      </c>
      <c r="M496" s="563">
        <v>0</v>
      </c>
      <c r="N496" s="563">
        <v>0</v>
      </c>
      <c r="O496" s="565">
        <v>0</v>
      </c>
      <c r="P496" s="564">
        <v>0</v>
      </c>
      <c r="Q496" s="566">
        <f>+monthly_drivers_0!Q496</f>
        <v>2.5</v>
      </c>
    </row>
    <row r="497" spans="1:17" x14ac:dyDescent="0.25">
      <c r="A497" s="567">
        <f t="shared" si="14"/>
        <v>59475</v>
      </c>
      <c r="B497" s="567" t="str">
        <f t="shared" si="15"/>
        <v>JV</v>
      </c>
      <c r="C497" s="568">
        <v>0</v>
      </c>
      <c r="D497" s="569">
        <v>0</v>
      </c>
      <c r="E497" s="569">
        <v>0</v>
      </c>
      <c r="F497" s="569">
        <v>0</v>
      </c>
      <c r="G497" s="569">
        <v>0</v>
      </c>
      <c r="H497" s="569">
        <v>0</v>
      </c>
      <c r="I497" s="569">
        <v>0</v>
      </c>
      <c r="J497" s="569">
        <v>0</v>
      </c>
      <c r="K497" s="570">
        <v>0</v>
      </c>
      <c r="L497" s="571">
        <v>0</v>
      </c>
      <c r="M497" s="571">
        <v>0</v>
      </c>
      <c r="N497" s="571">
        <v>0</v>
      </c>
      <c r="O497" s="572">
        <v>0</v>
      </c>
      <c r="P497" s="573">
        <v>0</v>
      </c>
      <c r="Q497" s="574">
        <f>+monthly_drivers_0!Q497</f>
        <v>2.5</v>
      </c>
    </row>
    <row r="498" spans="1:17" x14ac:dyDescent="0.25">
      <c r="A498" s="575">
        <f t="shared" si="14"/>
        <v>59505</v>
      </c>
      <c r="B498" s="575" t="str">
        <f t="shared" si="15"/>
        <v>JV</v>
      </c>
      <c r="C498" s="562">
        <v>0</v>
      </c>
      <c r="D498" s="563">
        <v>0</v>
      </c>
      <c r="E498" s="563">
        <v>0</v>
      </c>
      <c r="F498" s="563">
        <v>0</v>
      </c>
      <c r="G498" s="563">
        <v>0</v>
      </c>
      <c r="H498" s="563">
        <v>0</v>
      </c>
      <c r="I498" s="563">
        <v>0</v>
      </c>
      <c r="J498" s="563">
        <v>0</v>
      </c>
      <c r="K498" s="564">
        <v>0</v>
      </c>
      <c r="L498" s="563">
        <v>0</v>
      </c>
      <c r="M498" s="563">
        <v>0</v>
      </c>
      <c r="N498" s="563">
        <v>0</v>
      </c>
      <c r="O498" s="565">
        <v>0</v>
      </c>
      <c r="P498" s="564">
        <v>0</v>
      </c>
      <c r="Q498" s="566">
        <f>+monthly_drivers_0!Q498</f>
        <v>2.5</v>
      </c>
    </row>
    <row r="499" spans="1:17" x14ac:dyDescent="0.25">
      <c r="A499" s="567">
        <f t="shared" si="14"/>
        <v>59536</v>
      </c>
      <c r="B499" s="567" t="str">
        <f t="shared" si="15"/>
        <v>JV</v>
      </c>
      <c r="C499" s="568">
        <v>0</v>
      </c>
      <c r="D499" s="569">
        <v>0</v>
      </c>
      <c r="E499" s="569">
        <v>0</v>
      </c>
      <c r="F499" s="569">
        <v>0</v>
      </c>
      <c r="G499" s="569">
        <v>0</v>
      </c>
      <c r="H499" s="569">
        <v>0</v>
      </c>
      <c r="I499" s="569">
        <v>0</v>
      </c>
      <c r="J499" s="569">
        <v>0</v>
      </c>
      <c r="K499" s="570">
        <v>0</v>
      </c>
      <c r="L499" s="571">
        <v>0</v>
      </c>
      <c r="M499" s="571">
        <v>0</v>
      </c>
      <c r="N499" s="571">
        <v>0</v>
      </c>
      <c r="O499" s="572">
        <v>0</v>
      </c>
      <c r="P499" s="573">
        <v>0</v>
      </c>
      <c r="Q499" s="574">
        <f>+monthly_drivers_0!Q499</f>
        <v>2.5</v>
      </c>
    </row>
    <row r="500" spans="1:17" x14ac:dyDescent="0.25">
      <c r="A500" s="575">
        <f t="shared" si="14"/>
        <v>59567</v>
      </c>
      <c r="B500" s="575" t="str">
        <f t="shared" si="15"/>
        <v>JV</v>
      </c>
      <c r="C500" s="562">
        <v>0</v>
      </c>
      <c r="D500" s="563">
        <v>0</v>
      </c>
      <c r="E500" s="563">
        <v>0</v>
      </c>
      <c r="F500" s="563">
        <v>0</v>
      </c>
      <c r="G500" s="563">
        <v>0</v>
      </c>
      <c r="H500" s="563">
        <v>0</v>
      </c>
      <c r="I500" s="563">
        <v>0</v>
      </c>
      <c r="J500" s="563">
        <v>0</v>
      </c>
      <c r="K500" s="564">
        <v>0</v>
      </c>
      <c r="L500" s="563">
        <v>0</v>
      </c>
      <c r="M500" s="563">
        <v>0</v>
      </c>
      <c r="N500" s="563">
        <v>0</v>
      </c>
      <c r="O500" s="565">
        <v>0</v>
      </c>
      <c r="P500" s="564">
        <v>0</v>
      </c>
      <c r="Q500" s="566">
        <f>+monthly_drivers_0!Q500</f>
        <v>2.5</v>
      </c>
    </row>
    <row r="501" spans="1:17" x14ac:dyDescent="0.25">
      <c r="A501" s="567">
        <f t="shared" si="14"/>
        <v>59595</v>
      </c>
      <c r="B501" s="567" t="str">
        <f t="shared" si="15"/>
        <v>JV</v>
      </c>
      <c r="C501" s="568">
        <v>0</v>
      </c>
      <c r="D501" s="569">
        <v>0</v>
      </c>
      <c r="E501" s="569">
        <v>0</v>
      </c>
      <c r="F501" s="569">
        <v>0</v>
      </c>
      <c r="G501" s="569">
        <v>0</v>
      </c>
      <c r="H501" s="569">
        <v>0</v>
      </c>
      <c r="I501" s="569">
        <v>0</v>
      </c>
      <c r="J501" s="569">
        <v>0</v>
      </c>
      <c r="K501" s="570">
        <v>0</v>
      </c>
      <c r="L501" s="571">
        <v>0</v>
      </c>
      <c r="M501" s="571">
        <v>0</v>
      </c>
      <c r="N501" s="571">
        <v>0</v>
      </c>
      <c r="O501" s="572">
        <v>0</v>
      </c>
      <c r="P501" s="573">
        <v>0</v>
      </c>
      <c r="Q501" s="574">
        <f>+monthly_drivers_0!Q501</f>
        <v>2.5</v>
      </c>
    </row>
    <row r="502" spans="1:17" x14ac:dyDescent="0.25">
      <c r="A502" s="575">
        <f t="shared" si="14"/>
        <v>59626</v>
      </c>
      <c r="B502" s="575" t="str">
        <f t="shared" si="15"/>
        <v>JV</v>
      </c>
      <c r="C502" s="562">
        <v>0</v>
      </c>
      <c r="D502" s="563">
        <v>0</v>
      </c>
      <c r="E502" s="563">
        <v>0</v>
      </c>
      <c r="F502" s="563">
        <v>0</v>
      </c>
      <c r="G502" s="563">
        <v>0</v>
      </c>
      <c r="H502" s="563">
        <v>0</v>
      </c>
      <c r="I502" s="563">
        <v>0</v>
      </c>
      <c r="J502" s="563">
        <v>0</v>
      </c>
      <c r="K502" s="564">
        <v>0</v>
      </c>
      <c r="L502" s="563">
        <v>0</v>
      </c>
      <c r="M502" s="563">
        <v>0</v>
      </c>
      <c r="N502" s="563">
        <v>0</v>
      </c>
      <c r="O502" s="565">
        <v>0</v>
      </c>
      <c r="P502" s="564">
        <v>0</v>
      </c>
      <c r="Q502" s="566">
        <f>+monthly_drivers_0!Q502</f>
        <v>2.5</v>
      </c>
    </row>
    <row r="503" spans="1:17" x14ac:dyDescent="0.25">
      <c r="A503" s="567">
        <f t="shared" si="14"/>
        <v>59656</v>
      </c>
      <c r="B503" s="567" t="str">
        <f t="shared" si="15"/>
        <v>JV</v>
      </c>
      <c r="C503" s="568">
        <v>0</v>
      </c>
      <c r="D503" s="569">
        <v>0</v>
      </c>
      <c r="E503" s="569">
        <v>0</v>
      </c>
      <c r="F503" s="569">
        <v>0</v>
      </c>
      <c r="G503" s="569">
        <v>0</v>
      </c>
      <c r="H503" s="569">
        <v>0</v>
      </c>
      <c r="I503" s="569">
        <v>0</v>
      </c>
      <c r="J503" s="569">
        <v>0</v>
      </c>
      <c r="K503" s="570">
        <v>0</v>
      </c>
      <c r="L503" s="571">
        <v>0</v>
      </c>
      <c r="M503" s="571">
        <v>0</v>
      </c>
      <c r="N503" s="571">
        <v>0</v>
      </c>
      <c r="O503" s="572">
        <v>0</v>
      </c>
      <c r="P503" s="573">
        <v>0</v>
      </c>
      <c r="Q503" s="574">
        <f>+monthly_drivers_0!Q503</f>
        <v>2.5</v>
      </c>
    </row>
    <row r="504" spans="1:17" x14ac:dyDescent="0.25">
      <c r="A504" s="575">
        <f t="shared" si="14"/>
        <v>59687</v>
      </c>
      <c r="B504" s="575" t="str">
        <f t="shared" si="15"/>
        <v>JV</v>
      </c>
      <c r="C504" s="562">
        <v>0</v>
      </c>
      <c r="D504" s="563">
        <v>0</v>
      </c>
      <c r="E504" s="563">
        <v>0</v>
      </c>
      <c r="F504" s="563">
        <v>0</v>
      </c>
      <c r="G504" s="563">
        <v>0</v>
      </c>
      <c r="H504" s="563">
        <v>0</v>
      </c>
      <c r="I504" s="563">
        <v>0</v>
      </c>
      <c r="J504" s="563">
        <v>0</v>
      </c>
      <c r="K504" s="564">
        <v>0</v>
      </c>
      <c r="L504" s="563">
        <v>0</v>
      </c>
      <c r="M504" s="563">
        <v>0</v>
      </c>
      <c r="N504" s="563">
        <v>0</v>
      </c>
      <c r="O504" s="565">
        <v>0</v>
      </c>
      <c r="P504" s="564">
        <v>0</v>
      </c>
      <c r="Q504" s="566">
        <f>+monthly_drivers_0!Q504</f>
        <v>2.5</v>
      </c>
    </row>
    <row r="505" spans="1:17" x14ac:dyDescent="0.25">
      <c r="A505" s="567">
        <f t="shared" si="14"/>
        <v>59717</v>
      </c>
      <c r="B505" s="567" t="str">
        <f t="shared" si="15"/>
        <v>JV</v>
      </c>
      <c r="C505" s="568">
        <v>0</v>
      </c>
      <c r="D505" s="569">
        <v>0</v>
      </c>
      <c r="E505" s="569">
        <v>0</v>
      </c>
      <c r="F505" s="569">
        <v>0</v>
      </c>
      <c r="G505" s="569">
        <v>0</v>
      </c>
      <c r="H505" s="569">
        <v>0</v>
      </c>
      <c r="I505" s="569">
        <v>0</v>
      </c>
      <c r="J505" s="569">
        <v>0</v>
      </c>
      <c r="K505" s="570">
        <v>0</v>
      </c>
      <c r="L505" s="571">
        <v>0</v>
      </c>
      <c r="M505" s="571">
        <v>0</v>
      </c>
      <c r="N505" s="571">
        <v>0</v>
      </c>
      <c r="O505" s="572">
        <v>0</v>
      </c>
      <c r="P505" s="573">
        <v>0</v>
      </c>
      <c r="Q505" s="574">
        <f>+monthly_drivers_0!Q505</f>
        <v>2.5</v>
      </c>
    </row>
    <row r="506" spans="1:17" x14ac:dyDescent="0.25">
      <c r="A506" s="575">
        <f t="shared" si="14"/>
        <v>59748</v>
      </c>
      <c r="B506" s="575" t="str">
        <f t="shared" si="15"/>
        <v>JV</v>
      </c>
      <c r="C506" s="562">
        <v>0</v>
      </c>
      <c r="D506" s="563">
        <v>0</v>
      </c>
      <c r="E506" s="563">
        <v>0</v>
      </c>
      <c r="F506" s="563">
        <v>0</v>
      </c>
      <c r="G506" s="563">
        <v>0</v>
      </c>
      <c r="H506" s="563">
        <v>0</v>
      </c>
      <c r="I506" s="563">
        <v>0</v>
      </c>
      <c r="J506" s="563">
        <v>0</v>
      </c>
      <c r="K506" s="564">
        <v>0</v>
      </c>
      <c r="L506" s="563">
        <v>0</v>
      </c>
      <c r="M506" s="563">
        <v>0</v>
      </c>
      <c r="N506" s="563">
        <v>0</v>
      </c>
      <c r="O506" s="565">
        <v>0</v>
      </c>
      <c r="P506" s="564">
        <v>0</v>
      </c>
      <c r="Q506" s="566">
        <f>+monthly_drivers_0!Q506</f>
        <v>2.5</v>
      </c>
    </row>
    <row r="507" spans="1:17" x14ac:dyDescent="0.25">
      <c r="A507" s="567">
        <f t="shared" si="14"/>
        <v>59779</v>
      </c>
      <c r="B507" s="567" t="str">
        <f t="shared" si="15"/>
        <v>JV</v>
      </c>
      <c r="C507" s="568">
        <v>0</v>
      </c>
      <c r="D507" s="569">
        <v>0</v>
      </c>
      <c r="E507" s="569">
        <v>0</v>
      </c>
      <c r="F507" s="569">
        <v>0</v>
      </c>
      <c r="G507" s="569">
        <v>0</v>
      </c>
      <c r="H507" s="569">
        <v>0</v>
      </c>
      <c r="I507" s="569">
        <v>0</v>
      </c>
      <c r="J507" s="569">
        <v>0</v>
      </c>
      <c r="K507" s="570">
        <v>0</v>
      </c>
      <c r="L507" s="571">
        <v>0</v>
      </c>
      <c r="M507" s="571">
        <v>0</v>
      </c>
      <c r="N507" s="571">
        <v>0</v>
      </c>
      <c r="O507" s="572">
        <v>0</v>
      </c>
      <c r="P507" s="573">
        <v>0</v>
      </c>
      <c r="Q507" s="574">
        <f>+monthly_drivers_0!Q507</f>
        <v>2.5</v>
      </c>
    </row>
    <row r="508" spans="1:17" x14ac:dyDescent="0.25">
      <c r="A508" s="575">
        <f t="shared" si="14"/>
        <v>59809</v>
      </c>
      <c r="B508" s="575" t="str">
        <f t="shared" si="15"/>
        <v>JV</v>
      </c>
      <c r="C508" s="562">
        <v>0</v>
      </c>
      <c r="D508" s="563">
        <v>0</v>
      </c>
      <c r="E508" s="563">
        <v>0</v>
      </c>
      <c r="F508" s="563">
        <v>0</v>
      </c>
      <c r="G508" s="563">
        <v>0</v>
      </c>
      <c r="H508" s="563">
        <v>0</v>
      </c>
      <c r="I508" s="563">
        <v>0</v>
      </c>
      <c r="J508" s="563">
        <v>0</v>
      </c>
      <c r="K508" s="564">
        <v>0</v>
      </c>
      <c r="L508" s="563">
        <v>0</v>
      </c>
      <c r="M508" s="563">
        <v>0</v>
      </c>
      <c r="N508" s="563">
        <v>0</v>
      </c>
      <c r="O508" s="565">
        <v>0</v>
      </c>
      <c r="P508" s="564">
        <v>0</v>
      </c>
      <c r="Q508" s="566">
        <f>+monthly_drivers_0!Q508</f>
        <v>2.5</v>
      </c>
    </row>
    <row r="509" spans="1:17" x14ac:dyDescent="0.25">
      <c r="A509" s="567">
        <f t="shared" si="14"/>
        <v>59840</v>
      </c>
      <c r="B509" s="567" t="str">
        <f t="shared" si="15"/>
        <v>JV</v>
      </c>
      <c r="C509" s="568">
        <v>0</v>
      </c>
      <c r="D509" s="569">
        <v>0</v>
      </c>
      <c r="E509" s="569">
        <v>0</v>
      </c>
      <c r="F509" s="569">
        <v>0</v>
      </c>
      <c r="G509" s="569">
        <v>0</v>
      </c>
      <c r="H509" s="569">
        <v>0</v>
      </c>
      <c r="I509" s="569">
        <v>0</v>
      </c>
      <c r="J509" s="569">
        <v>0</v>
      </c>
      <c r="K509" s="570">
        <v>0</v>
      </c>
      <c r="L509" s="571">
        <v>0</v>
      </c>
      <c r="M509" s="571">
        <v>0</v>
      </c>
      <c r="N509" s="571">
        <v>0</v>
      </c>
      <c r="O509" s="572">
        <v>0</v>
      </c>
      <c r="P509" s="573">
        <v>0</v>
      </c>
      <c r="Q509" s="574">
        <f>+monthly_drivers_0!Q509</f>
        <v>2.5</v>
      </c>
    </row>
    <row r="510" spans="1:17" x14ac:dyDescent="0.25">
      <c r="A510" s="575">
        <f t="shared" si="14"/>
        <v>59870</v>
      </c>
      <c r="B510" s="575" t="str">
        <f t="shared" si="15"/>
        <v>JV</v>
      </c>
      <c r="C510" s="562">
        <v>0</v>
      </c>
      <c r="D510" s="563">
        <v>0</v>
      </c>
      <c r="E510" s="563">
        <v>0</v>
      </c>
      <c r="F510" s="563">
        <v>0</v>
      </c>
      <c r="G510" s="563">
        <v>0</v>
      </c>
      <c r="H510" s="563">
        <v>0</v>
      </c>
      <c r="I510" s="563">
        <v>0</v>
      </c>
      <c r="J510" s="563">
        <v>0</v>
      </c>
      <c r="K510" s="564">
        <v>0</v>
      </c>
      <c r="L510" s="563">
        <v>0</v>
      </c>
      <c r="M510" s="563">
        <v>0</v>
      </c>
      <c r="N510" s="563">
        <v>0</v>
      </c>
      <c r="O510" s="565">
        <v>0</v>
      </c>
      <c r="P510" s="564">
        <v>0</v>
      </c>
      <c r="Q510" s="566">
        <f>+monthly_drivers_0!Q510</f>
        <v>2.5</v>
      </c>
    </row>
    <row r="511" spans="1:17" x14ac:dyDescent="0.25">
      <c r="A511" s="567">
        <f t="shared" si="14"/>
        <v>59901</v>
      </c>
      <c r="B511" s="567" t="str">
        <f t="shared" si="15"/>
        <v>JV</v>
      </c>
      <c r="C511" s="568">
        <v>0</v>
      </c>
      <c r="D511" s="569">
        <v>0</v>
      </c>
      <c r="E511" s="569">
        <v>0</v>
      </c>
      <c r="F511" s="569">
        <v>0</v>
      </c>
      <c r="G511" s="569">
        <v>0</v>
      </c>
      <c r="H511" s="569">
        <v>0</v>
      </c>
      <c r="I511" s="569">
        <v>0</v>
      </c>
      <c r="J511" s="569">
        <v>0</v>
      </c>
      <c r="K511" s="570">
        <v>0</v>
      </c>
      <c r="L511" s="571">
        <v>0</v>
      </c>
      <c r="M511" s="571">
        <v>0</v>
      </c>
      <c r="N511" s="571">
        <v>0</v>
      </c>
      <c r="O511" s="572">
        <v>0</v>
      </c>
      <c r="P511" s="573">
        <v>0</v>
      </c>
      <c r="Q511" s="574">
        <f>+monthly_drivers_0!Q511</f>
        <v>2.5</v>
      </c>
    </row>
    <row r="512" spans="1:17" x14ac:dyDescent="0.25">
      <c r="A512" s="575">
        <f t="shared" si="14"/>
        <v>59932</v>
      </c>
      <c r="B512" s="575" t="str">
        <f t="shared" si="15"/>
        <v>JV</v>
      </c>
      <c r="C512" s="562">
        <v>0</v>
      </c>
      <c r="D512" s="563">
        <v>0</v>
      </c>
      <c r="E512" s="563">
        <v>0</v>
      </c>
      <c r="F512" s="563">
        <v>0</v>
      </c>
      <c r="G512" s="563">
        <v>0</v>
      </c>
      <c r="H512" s="563">
        <v>0</v>
      </c>
      <c r="I512" s="563">
        <v>0</v>
      </c>
      <c r="J512" s="563">
        <v>0</v>
      </c>
      <c r="K512" s="564">
        <v>0</v>
      </c>
      <c r="L512" s="563">
        <v>0</v>
      </c>
      <c r="M512" s="563">
        <v>0</v>
      </c>
      <c r="N512" s="563">
        <v>0</v>
      </c>
      <c r="O512" s="565">
        <v>0</v>
      </c>
      <c r="P512" s="564">
        <v>0</v>
      </c>
      <c r="Q512" s="566">
        <f>+monthly_drivers_0!Q512</f>
        <v>2.5</v>
      </c>
    </row>
    <row r="513" spans="1:17" x14ac:dyDescent="0.25">
      <c r="A513" s="567">
        <f t="shared" si="14"/>
        <v>59961</v>
      </c>
      <c r="B513" s="567" t="str">
        <f t="shared" si="15"/>
        <v>JV</v>
      </c>
      <c r="C513" s="568">
        <v>0</v>
      </c>
      <c r="D513" s="569">
        <v>0</v>
      </c>
      <c r="E513" s="569">
        <v>0</v>
      </c>
      <c r="F513" s="569">
        <v>0</v>
      </c>
      <c r="G513" s="569">
        <v>0</v>
      </c>
      <c r="H513" s="569">
        <v>0</v>
      </c>
      <c r="I513" s="569">
        <v>0</v>
      </c>
      <c r="J513" s="569">
        <v>0</v>
      </c>
      <c r="K513" s="570">
        <v>0</v>
      </c>
      <c r="L513" s="571">
        <v>0</v>
      </c>
      <c r="M513" s="571">
        <v>0</v>
      </c>
      <c r="N513" s="571">
        <v>0</v>
      </c>
      <c r="O513" s="572">
        <v>0</v>
      </c>
      <c r="P513" s="573">
        <v>0</v>
      </c>
      <c r="Q513" s="574">
        <f>+monthly_drivers_0!Q513</f>
        <v>2.5</v>
      </c>
    </row>
    <row r="514" spans="1:17" x14ac:dyDescent="0.25">
      <c r="A514" s="575">
        <f t="shared" si="14"/>
        <v>59992</v>
      </c>
      <c r="B514" s="575" t="str">
        <f t="shared" si="15"/>
        <v>JV</v>
      </c>
      <c r="C514" s="562">
        <v>0</v>
      </c>
      <c r="D514" s="563">
        <v>0</v>
      </c>
      <c r="E514" s="563">
        <v>0</v>
      </c>
      <c r="F514" s="563">
        <v>0</v>
      </c>
      <c r="G514" s="563">
        <v>0</v>
      </c>
      <c r="H514" s="563">
        <v>0</v>
      </c>
      <c r="I514" s="563">
        <v>0</v>
      </c>
      <c r="J514" s="563">
        <v>0</v>
      </c>
      <c r="K514" s="564">
        <v>0</v>
      </c>
      <c r="L514" s="563">
        <v>0</v>
      </c>
      <c r="M514" s="563">
        <v>0</v>
      </c>
      <c r="N514" s="563">
        <v>0</v>
      </c>
      <c r="O514" s="565">
        <v>0</v>
      </c>
      <c r="P514" s="564">
        <v>0</v>
      </c>
      <c r="Q514" s="566">
        <f>+monthly_drivers_0!Q514</f>
        <v>2.5</v>
      </c>
    </row>
    <row r="515" spans="1:17" x14ac:dyDescent="0.25">
      <c r="A515" s="567">
        <f t="shared" ref="A515:A578" si="16">+EOMONTH(A514,1)</f>
        <v>60022</v>
      </c>
      <c r="B515" s="567" t="str">
        <f t="shared" ref="B515:B578" si="17">+$B$2</f>
        <v>JV</v>
      </c>
      <c r="C515" s="568">
        <v>0</v>
      </c>
      <c r="D515" s="569">
        <v>0</v>
      </c>
      <c r="E515" s="569">
        <v>0</v>
      </c>
      <c r="F515" s="569">
        <v>0</v>
      </c>
      <c r="G515" s="569">
        <v>0</v>
      </c>
      <c r="H515" s="569">
        <v>0</v>
      </c>
      <c r="I515" s="569">
        <v>0</v>
      </c>
      <c r="J515" s="569">
        <v>0</v>
      </c>
      <c r="K515" s="570">
        <v>0</v>
      </c>
      <c r="L515" s="571">
        <v>0</v>
      </c>
      <c r="M515" s="571">
        <v>0</v>
      </c>
      <c r="N515" s="571">
        <v>0</v>
      </c>
      <c r="O515" s="572">
        <v>0</v>
      </c>
      <c r="P515" s="573">
        <v>0</v>
      </c>
      <c r="Q515" s="574">
        <f>+monthly_drivers_0!Q515</f>
        <v>2.5</v>
      </c>
    </row>
    <row r="516" spans="1:17" x14ac:dyDescent="0.25">
      <c r="A516" s="575">
        <f t="shared" si="16"/>
        <v>60053</v>
      </c>
      <c r="B516" s="575" t="str">
        <f t="shared" si="17"/>
        <v>JV</v>
      </c>
      <c r="C516" s="562">
        <v>0</v>
      </c>
      <c r="D516" s="563">
        <v>0</v>
      </c>
      <c r="E516" s="563">
        <v>0</v>
      </c>
      <c r="F516" s="563">
        <v>0</v>
      </c>
      <c r="G516" s="563">
        <v>0</v>
      </c>
      <c r="H516" s="563">
        <v>0</v>
      </c>
      <c r="I516" s="563">
        <v>0</v>
      </c>
      <c r="J516" s="563">
        <v>0</v>
      </c>
      <c r="K516" s="564">
        <v>0</v>
      </c>
      <c r="L516" s="563">
        <v>0</v>
      </c>
      <c r="M516" s="563">
        <v>0</v>
      </c>
      <c r="N516" s="563">
        <v>0</v>
      </c>
      <c r="O516" s="565">
        <v>0</v>
      </c>
      <c r="P516" s="564">
        <v>0</v>
      </c>
      <c r="Q516" s="566">
        <f>+monthly_drivers_0!Q516</f>
        <v>2.5</v>
      </c>
    </row>
    <row r="517" spans="1:17" x14ac:dyDescent="0.25">
      <c r="A517" s="567">
        <f t="shared" si="16"/>
        <v>60083</v>
      </c>
      <c r="B517" s="567" t="str">
        <f t="shared" si="17"/>
        <v>JV</v>
      </c>
      <c r="C517" s="568">
        <v>0</v>
      </c>
      <c r="D517" s="569">
        <v>0</v>
      </c>
      <c r="E517" s="569">
        <v>0</v>
      </c>
      <c r="F517" s="569">
        <v>0</v>
      </c>
      <c r="G517" s="569">
        <v>0</v>
      </c>
      <c r="H517" s="569">
        <v>0</v>
      </c>
      <c r="I517" s="569">
        <v>0</v>
      </c>
      <c r="J517" s="569">
        <v>0</v>
      </c>
      <c r="K517" s="570">
        <v>0</v>
      </c>
      <c r="L517" s="571">
        <v>0</v>
      </c>
      <c r="M517" s="571">
        <v>0</v>
      </c>
      <c r="N517" s="571">
        <v>0</v>
      </c>
      <c r="O517" s="572">
        <v>0</v>
      </c>
      <c r="P517" s="573">
        <v>0</v>
      </c>
      <c r="Q517" s="574">
        <f>+monthly_drivers_0!Q517</f>
        <v>2.5</v>
      </c>
    </row>
    <row r="518" spans="1:17" x14ac:dyDescent="0.25">
      <c r="A518" s="575">
        <f t="shared" si="16"/>
        <v>60114</v>
      </c>
      <c r="B518" s="575" t="str">
        <f t="shared" si="17"/>
        <v>JV</v>
      </c>
      <c r="C518" s="562">
        <v>0</v>
      </c>
      <c r="D518" s="563">
        <v>0</v>
      </c>
      <c r="E518" s="563">
        <v>0</v>
      </c>
      <c r="F518" s="563">
        <v>0</v>
      </c>
      <c r="G518" s="563">
        <v>0</v>
      </c>
      <c r="H518" s="563">
        <v>0</v>
      </c>
      <c r="I518" s="563">
        <v>0</v>
      </c>
      <c r="J518" s="563">
        <v>0</v>
      </c>
      <c r="K518" s="564">
        <v>0</v>
      </c>
      <c r="L518" s="563">
        <v>0</v>
      </c>
      <c r="M518" s="563">
        <v>0</v>
      </c>
      <c r="N518" s="563">
        <v>0</v>
      </c>
      <c r="O518" s="565">
        <v>0</v>
      </c>
      <c r="P518" s="564">
        <v>0</v>
      </c>
      <c r="Q518" s="566">
        <f>+monthly_drivers_0!Q518</f>
        <v>2.5</v>
      </c>
    </row>
    <row r="519" spans="1:17" x14ac:dyDescent="0.25">
      <c r="A519" s="567">
        <f t="shared" si="16"/>
        <v>60145</v>
      </c>
      <c r="B519" s="567" t="str">
        <f t="shared" si="17"/>
        <v>JV</v>
      </c>
      <c r="C519" s="568">
        <v>0</v>
      </c>
      <c r="D519" s="569">
        <v>0</v>
      </c>
      <c r="E519" s="569">
        <v>0</v>
      </c>
      <c r="F519" s="569">
        <v>0</v>
      </c>
      <c r="G519" s="569">
        <v>0</v>
      </c>
      <c r="H519" s="569">
        <v>0</v>
      </c>
      <c r="I519" s="569">
        <v>0</v>
      </c>
      <c r="J519" s="569">
        <v>0</v>
      </c>
      <c r="K519" s="570">
        <v>0</v>
      </c>
      <c r="L519" s="571">
        <v>0</v>
      </c>
      <c r="M519" s="571">
        <v>0</v>
      </c>
      <c r="N519" s="571">
        <v>0</v>
      </c>
      <c r="O519" s="572">
        <v>0</v>
      </c>
      <c r="P519" s="573">
        <v>0</v>
      </c>
      <c r="Q519" s="574">
        <f>+monthly_drivers_0!Q519</f>
        <v>2.5</v>
      </c>
    </row>
    <row r="520" spans="1:17" x14ac:dyDescent="0.25">
      <c r="A520" s="575">
        <f t="shared" si="16"/>
        <v>60175</v>
      </c>
      <c r="B520" s="575" t="str">
        <f t="shared" si="17"/>
        <v>JV</v>
      </c>
      <c r="C520" s="562">
        <v>0</v>
      </c>
      <c r="D520" s="563">
        <v>0</v>
      </c>
      <c r="E520" s="563">
        <v>0</v>
      </c>
      <c r="F520" s="563">
        <v>0</v>
      </c>
      <c r="G520" s="563">
        <v>0</v>
      </c>
      <c r="H520" s="563">
        <v>0</v>
      </c>
      <c r="I520" s="563">
        <v>0</v>
      </c>
      <c r="J520" s="563">
        <v>0</v>
      </c>
      <c r="K520" s="564">
        <v>0</v>
      </c>
      <c r="L520" s="563">
        <v>0</v>
      </c>
      <c r="M520" s="563">
        <v>0</v>
      </c>
      <c r="N520" s="563">
        <v>0</v>
      </c>
      <c r="O520" s="565">
        <v>0</v>
      </c>
      <c r="P520" s="564">
        <v>0</v>
      </c>
      <c r="Q520" s="566">
        <f>+monthly_drivers_0!Q520</f>
        <v>2.5</v>
      </c>
    </row>
    <row r="521" spans="1:17" x14ac:dyDescent="0.25">
      <c r="A521" s="567">
        <f t="shared" si="16"/>
        <v>60206</v>
      </c>
      <c r="B521" s="567" t="str">
        <f t="shared" si="17"/>
        <v>JV</v>
      </c>
      <c r="C521" s="568">
        <v>0</v>
      </c>
      <c r="D521" s="569">
        <v>0</v>
      </c>
      <c r="E521" s="569">
        <v>0</v>
      </c>
      <c r="F521" s="569">
        <v>0</v>
      </c>
      <c r="G521" s="569">
        <v>0</v>
      </c>
      <c r="H521" s="569">
        <v>0</v>
      </c>
      <c r="I521" s="569">
        <v>0</v>
      </c>
      <c r="J521" s="569">
        <v>0</v>
      </c>
      <c r="K521" s="570">
        <v>0</v>
      </c>
      <c r="L521" s="571">
        <v>0</v>
      </c>
      <c r="M521" s="571">
        <v>0</v>
      </c>
      <c r="N521" s="571">
        <v>0</v>
      </c>
      <c r="O521" s="572">
        <v>0</v>
      </c>
      <c r="P521" s="573">
        <v>0</v>
      </c>
      <c r="Q521" s="574">
        <f>+monthly_drivers_0!Q521</f>
        <v>2.5</v>
      </c>
    </row>
    <row r="522" spans="1:17" x14ac:dyDescent="0.25">
      <c r="A522" s="575">
        <f t="shared" si="16"/>
        <v>60236</v>
      </c>
      <c r="B522" s="575" t="str">
        <f t="shared" si="17"/>
        <v>JV</v>
      </c>
      <c r="C522" s="562">
        <v>0</v>
      </c>
      <c r="D522" s="563">
        <v>0</v>
      </c>
      <c r="E522" s="563">
        <v>0</v>
      </c>
      <c r="F522" s="563">
        <v>0</v>
      </c>
      <c r="G522" s="563">
        <v>0</v>
      </c>
      <c r="H522" s="563">
        <v>0</v>
      </c>
      <c r="I522" s="563">
        <v>0</v>
      </c>
      <c r="J522" s="563">
        <v>0</v>
      </c>
      <c r="K522" s="564">
        <v>0</v>
      </c>
      <c r="L522" s="563">
        <v>0</v>
      </c>
      <c r="M522" s="563">
        <v>0</v>
      </c>
      <c r="N522" s="563">
        <v>0</v>
      </c>
      <c r="O522" s="565">
        <v>0</v>
      </c>
      <c r="P522" s="564">
        <v>0</v>
      </c>
      <c r="Q522" s="566">
        <f>+monthly_drivers_0!Q522</f>
        <v>2.5</v>
      </c>
    </row>
    <row r="523" spans="1:17" x14ac:dyDescent="0.25">
      <c r="A523" s="567">
        <f t="shared" si="16"/>
        <v>60267</v>
      </c>
      <c r="B523" s="567" t="str">
        <f t="shared" si="17"/>
        <v>JV</v>
      </c>
      <c r="C523" s="568">
        <v>0</v>
      </c>
      <c r="D523" s="569">
        <v>0</v>
      </c>
      <c r="E523" s="569">
        <v>0</v>
      </c>
      <c r="F523" s="569">
        <v>0</v>
      </c>
      <c r="G523" s="569">
        <v>0</v>
      </c>
      <c r="H523" s="569">
        <v>0</v>
      </c>
      <c r="I523" s="569">
        <v>0</v>
      </c>
      <c r="J523" s="569">
        <v>0</v>
      </c>
      <c r="K523" s="570">
        <v>0</v>
      </c>
      <c r="L523" s="571">
        <v>0</v>
      </c>
      <c r="M523" s="571">
        <v>0</v>
      </c>
      <c r="N523" s="571">
        <v>0</v>
      </c>
      <c r="O523" s="572">
        <v>0</v>
      </c>
      <c r="P523" s="573">
        <v>0</v>
      </c>
      <c r="Q523" s="574">
        <f>+monthly_drivers_0!Q523</f>
        <v>2.5</v>
      </c>
    </row>
    <row r="524" spans="1:17" x14ac:dyDescent="0.25">
      <c r="A524" s="575">
        <f t="shared" si="16"/>
        <v>60298</v>
      </c>
      <c r="B524" s="575" t="str">
        <f t="shared" si="17"/>
        <v>JV</v>
      </c>
      <c r="C524" s="562">
        <v>0</v>
      </c>
      <c r="D524" s="563">
        <v>0</v>
      </c>
      <c r="E524" s="563">
        <v>0</v>
      </c>
      <c r="F524" s="563">
        <v>0</v>
      </c>
      <c r="G524" s="563">
        <v>0</v>
      </c>
      <c r="H524" s="563">
        <v>0</v>
      </c>
      <c r="I524" s="563">
        <v>0</v>
      </c>
      <c r="J524" s="563">
        <v>0</v>
      </c>
      <c r="K524" s="564">
        <v>0</v>
      </c>
      <c r="L524" s="563">
        <v>0</v>
      </c>
      <c r="M524" s="563">
        <v>0</v>
      </c>
      <c r="N524" s="563">
        <v>0</v>
      </c>
      <c r="O524" s="565">
        <v>0</v>
      </c>
      <c r="P524" s="564">
        <v>0</v>
      </c>
      <c r="Q524" s="566">
        <f>+monthly_drivers_0!Q524</f>
        <v>2.5</v>
      </c>
    </row>
    <row r="525" spans="1:17" x14ac:dyDescent="0.25">
      <c r="A525" s="567">
        <f t="shared" si="16"/>
        <v>60326</v>
      </c>
      <c r="B525" s="567" t="str">
        <f t="shared" si="17"/>
        <v>JV</v>
      </c>
      <c r="C525" s="568">
        <v>0</v>
      </c>
      <c r="D525" s="569">
        <v>0</v>
      </c>
      <c r="E525" s="569">
        <v>0</v>
      </c>
      <c r="F525" s="569">
        <v>0</v>
      </c>
      <c r="G525" s="569">
        <v>0</v>
      </c>
      <c r="H525" s="569">
        <v>0</v>
      </c>
      <c r="I525" s="569">
        <v>0</v>
      </c>
      <c r="J525" s="569">
        <v>0</v>
      </c>
      <c r="K525" s="570">
        <v>0</v>
      </c>
      <c r="L525" s="571">
        <v>0</v>
      </c>
      <c r="M525" s="571">
        <v>0</v>
      </c>
      <c r="N525" s="571">
        <v>0</v>
      </c>
      <c r="O525" s="572">
        <v>0</v>
      </c>
      <c r="P525" s="573">
        <v>0</v>
      </c>
      <c r="Q525" s="574">
        <f>+monthly_drivers_0!Q525</f>
        <v>2.5</v>
      </c>
    </row>
    <row r="526" spans="1:17" x14ac:dyDescent="0.25">
      <c r="A526" s="575">
        <f t="shared" si="16"/>
        <v>60357</v>
      </c>
      <c r="B526" s="575" t="str">
        <f t="shared" si="17"/>
        <v>JV</v>
      </c>
      <c r="C526" s="562">
        <v>0</v>
      </c>
      <c r="D526" s="563">
        <v>0</v>
      </c>
      <c r="E526" s="563">
        <v>0</v>
      </c>
      <c r="F526" s="563">
        <v>0</v>
      </c>
      <c r="G526" s="563">
        <v>0</v>
      </c>
      <c r="H526" s="563">
        <v>0</v>
      </c>
      <c r="I526" s="563">
        <v>0</v>
      </c>
      <c r="J526" s="563">
        <v>0</v>
      </c>
      <c r="K526" s="564">
        <v>0</v>
      </c>
      <c r="L526" s="563">
        <v>0</v>
      </c>
      <c r="M526" s="563">
        <v>0</v>
      </c>
      <c r="N526" s="563">
        <v>0</v>
      </c>
      <c r="O526" s="565">
        <v>0</v>
      </c>
      <c r="P526" s="564">
        <v>0</v>
      </c>
      <c r="Q526" s="566">
        <f>+monthly_drivers_0!Q526</f>
        <v>2.5</v>
      </c>
    </row>
    <row r="527" spans="1:17" x14ac:dyDescent="0.25">
      <c r="A527" s="567">
        <f t="shared" si="16"/>
        <v>60387</v>
      </c>
      <c r="B527" s="567" t="str">
        <f t="shared" si="17"/>
        <v>JV</v>
      </c>
      <c r="C527" s="568">
        <v>0</v>
      </c>
      <c r="D527" s="569">
        <v>0</v>
      </c>
      <c r="E527" s="569">
        <v>0</v>
      </c>
      <c r="F527" s="569">
        <v>0</v>
      </c>
      <c r="G527" s="569">
        <v>0</v>
      </c>
      <c r="H527" s="569">
        <v>0</v>
      </c>
      <c r="I527" s="569">
        <v>0</v>
      </c>
      <c r="J527" s="569">
        <v>0</v>
      </c>
      <c r="K527" s="570">
        <v>0</v>
      </c>
      <c r="L527" s="571">
        <v>0</v>
      </c>
      <c r="M527" s="571">
        <v>0</v>
      </c>
      <c r="N527" s="571">
        <v>0</v>
      </c>
      <c r="O527" s="572">
        <v>0</v>
      </c>
      <c r="P527" s="573">
        <v>0</v>
      </c>
      <c r="Q527" s="574">
        <f>+monthly_drivers_0!Q527</f>
        <v>2.5</v>
      </c>
    </row>
    <row r="528" spans="1:17" x14ac:dyDescent="0.25">
      <c r="A528" s="575">
        <f t="shared" si="16"/>
        <v>60418</v>
      </c>
      <c r="B528" s="575" t="str">
        <f t="shared" si="17"/>
        <v>JV</v>
      </c>
      <c r="C528" s="562">
        <v>0</v>
      </c>
      <c r="D528" s="563">
        <v>0</v>
      </c>
      <c r="E528" s="563">
        <v>0</v>
      </c>
      <c r="F528" s="563">
        <v>0</v>
      </c>
      <c r="G528" s="563">
        <v>0</v>
      </c>
      <c r="H528" s="563">
        <v>0</v>
      </c>
      <c r="I528" s="563">
        <v>0</v>
      </c>
      <c r="J528" s="563">
        <v>0</v>
      </c>
      <c r="K528" s="564">
        <v>0</v>
      </c>
      <c r="L528" s="563">
        <v>0</v>
      </c>
      <c r="M528" s="563">
        <v>0</v>
      </c>
      <c r="N528" s="563">
        <v>0</v>
      </c>
      <c r="O528" s="565">
        <v>0</v>
      </c>
      <c r="P528" s="564">
        <v>0</v>
      </c>
      <c r="Q528" s="566">
        <f>+monthly_drivers_0!Q528</f>
        <v>2.5</v>
      </c>
    </row>
    <row r="529" spans="1:17" x14ac:dyDescent="0.25">
      <c r="A529" s="567">
        <f t="shared" si="16"/>
        <v>60448</v>
      </c>
      <c r="B529" s="567" t="str">
        <f t="shared" si="17"/>
        <v>JV</v>
      </c>
      <c r="C529" s="568">
        <v>0</v>
      </c>
      <c r="D529" s="569">
        <v>0</v>
      </c>
      <c r="E529" s="569">
        <v>0</v>
      </c>
      <c r="F529" s="569">
        <v>0</v>
      </c>
      <c r="G529" s="569">
        <v>0</v>
      </c>
      <c r="H529" s="569">
        <v>0</v>
      </c>
      <c r="I529" s="569">
        <v>0</v>
      </c>
      <c r="J529" s="569">
        <v>0</v>
      </c>
      <c r="K529" s="570">
        <v>0</v>
      </c>
      <c r="L529" s="571">
        <v>0</v>
      </c>
      <c r="M529" s="571">
        <v>0</v>
      </c>
      <c r="N529" s="571">
        <v>0</v>
      </c>
      <c r="O529" s="572">
        <v>0</v>
      </c>
      <c r="P529" s="573">
        <v>0</v>
      </c>
      <c r="Q529" s="574">
        <f>+monthly_drivers_0!Q529</f>
        <v>2.5</v>
      </c>
    </row>
    <row r="530" spans="1:17" x14ac:dyDescent="0.25">
      <c r="A530" s="575">
        <f t="shared" si="16"/>
        <v>60479</v>
      </c>
      <c r="B530" s="575" t="str">
        <f t="shared" si="17"/>
        <v>JV</v>
      </c>
      <c r="C530" s="562">
        <v>0</v>
      </c>
      <c r="D530" s="563">
        <v>0</v>
      </c>
      <c r="E530" s="563">
        <v>0</v>
      </c>
      <c r="F530" s="563">
        <v>0</v>
      </c>
      <c r="G530" s="563">
        <v>0</v>
      </c>
      <c r="H530" s="563">
        <v>0</v>
      </c>
      <c r="I530" s="563">
        <v>0</v>
      </c>
      <c r="J530" s="563">
        <v>0</v>
      </c>
      <c r="K530" s="564">
        <v>0</v>
      </c>
      <c r="L530" s="563">
        <v>0</v>
      </c>
      <c r="M530" s="563">
        <v>0</v>
      </c>
      <c r="N530" s="563">
        <v>0</v>
      </c>
      <c r="O530" s="565">
        <v>0</v>
      </c>
      <c r="P530" s="564">
        <v>0</v>
      </c>
      <c r="Q530" s="566">
        <f>+monthly_drivers_0!Q530</f>
        <v>2.5</v>
      </c>
    </row>
    <row r="531" spans="1:17" x14ac:dyDescent="0.25">
      <c r="A531" s="567">
        <f t="shared" si="16"/>
        <v>60510</v>
      </c>
      <c r="B531" s="567" t="str">
        <f t="shared" si="17"/>
        <v>JV</v>
      </c>
      <c r="C531" s="568">
        <v>0</v>
      </c>
      <c r="D531" s="569">
        <v>0</v>
      </c>
      <c r="E531" s="569">
        <v>0</v>
      </c>
      <c r="F531" s="569">
        <v>0</v>
      </c>
      <c r="G531" s="569">
        <v>0</v>
      </c>
      <c r="H531" s="569">
        <v>0</v>
      </c>
      <c r="I531" s="569">
        <v>0</v>
      </c>
      <c r="J531" s="569">
        <v>0</v>
      </c>
      <c r="K531" s="570">
        <v>0</v>
      </c>
      <c r="L531" s="571">
        <v>0</v>
      </c>
      <c r="M531" s="571">
        <v>0</v>
      </c>
      <c r="N531" s="571">
        <v>0</v>
      </c>
      <c r="O531" s="572">
        <v>0</v>
      </c>
      <c r="P531" s="573">
        <v>0</v>
      </c>
      <c r="Q531" s="574">
        <f>+monthly_drivers_0!Q531</f>
        <v>2.5</v>
      </c>
    </row>
    <row r="532" spans="1:17" x14ac:dyDescent="0.25">
      <c r="A532" s="575">
        <f t="shared" si="16"/>
        <v>60540</v>
      </c>
      <c r="B532" s="575" t="str">
        <f t="shared" si="17"/>
        <v>JV</v>
      </c>
      <c r="C532" s="562">
        <v>0</v>
      </c>
      <c r="D532" s="563">
        <v>0</v>
      </c>
      <c r="E532" s="563">
        <v>0</v>
      </c>
      <c r="F532" s="563">
        <v>0</v>
      </c>
      <c r="G532" s="563">
        <v>0</v>
      </c>
      <c r="H532" s="563">
        <v>0</v>
      </c>
      <c r="I532" s="563">
        <v>0</v>
      </c>
      <c r="J532" s="563">
        <v>0</v>
      </c>
      <c r="K532" s="564">
        <v>0</v>
      </c>
      <c r="L532" s="563">
        <v>0</v>
      </c>
      <c r="M532" s="563">
        <v>0</v>
      </c>
      <c r="N532" s="563">
        <v>0</v>
      </c>
      <c r="O532" s="565">
        <v>0</v>
      </c>
      <c r="P532" s="564">
        <v>0</v>
      </c>
      <c r="Q532" s="566">
        <f>+monthly_drivers_0!Q532</f>
        <v>2.5</v>
      </c>
    </row>
    <row r="533" spans="1:17" x14ac:dyDescent="0.25">
      <c r="A533" s="567">
        <f t="shared" si="16"/>
        <v>60571</v>
      </c>
      <c r="B533" s="567" t="str">
        <f t="shared" si="17"/>
        <v>JV</v>
      </c>
      <c r="C533" s="568">
        <v>0</v>
      </c>
      <c r="D533" s="569">
        <v>0</v>
      </c>
      <c r="E533" s="569">
        <v>0</v>
      </c>
      <c r="F533" s="569">
        <v>0</v>
      </c>
      <c r="G533" s="569">
        <v>0</v>
      </c>
      <c r="H533" s="569">
        <v>0</v>
      </c>
      <c r="I533" s="569">
        <v>0</v>
      </c>
      <c r="J533" s="569">
        <v>0</v>
      </c>
      <c r="K533" s="570">
        <v>0</v>
      </c>
      <c r="L533" s="571">
        <v>0</v>
      </c>
      <c r="M533" s="571">
        <v>0</v>
      </c>
      <c r="N533" s="571">
        <v>0</v>
      </c>
      <c r="O533" s="572">
        <v>0</v>
      </c>
      <c r="P533" s="573">
        <v>0</v>
      </c>
      <c r="Q533" s="574">
        <f>+monthly_drivers_0!Q533</f>
        <v>2.5</v>
      </c>
    </row>
    <row r="534" spans="1:17" x14ac:dyDescent="0.25">
      <c r="A534" s="575">
        <f t="shared" si="16"/>
        <v>60601</v>
      </c>
      <c r="B534" s="575" t="str">
        <f t="shared" si="17"/>
        <v>JV</v>
      </c>
      <c r="C534" s="562">
        <v>0</v>
      </c>
      <c r="D534" s="563">
        <v>0</v>
      </c>
      <c r="E534" s="563">
        <v>0</v>
      </c>
      <c r="F534" s="563">
        <v>0</v>
      </c>
      <c r="G534" s="563">
        <v>0</v>
      </c>
      <c r="H534" s="563">
        <v>0</v>
      </c>
      <c r="I534" s="563">
        <v>0</v>
      </c>
      <c r="J534" s="563">
        <v>0</v>
      </c>
      <c r="K534" s="564">
        <v>0</v>
      </c>
      <c r="L534" s="563">
        <v>0</v>
      </c>
      <c r="M534" s="563">
        <v>0</v>
      </c>
      <c r="N534" s="563">
        <v>0</v>
      </c>
      <c r="O534" s="565">
        <v>0</v>
      </c>
      <c r="P534" s="564">
        <v>0</v>
      </c>
      <c r="Q534" s="566">
        <f>+monthly_drivers_0!Q534</f>
        <v>2.5</v>
      </c>
    </row>
    <row r="535" spans="1:17" x14ac:dyDescent="0.25">
      <c r="A535" s="567">
        <f t="shared" si="16"/>
        <v>60632</v>
      </c>
      <c r="B535" s="567" t="str">
        <f t="shared" si="17"/>
        <v>JV</v>
      </c>
      <c r="C535" s="568">
        <v>0</v>
      </c>
      <c r="D535" s="569">
        <v>0</v>
      </c>
      <c r="E535" s="569">
        <v>0</v>
      </c>
      <c r="F535" s="569">
        <v>0</v>
      </c>
      <c r="G535" s="569">
        <v>0</v>
      </c>
      <c r="H535" s="569">
        <v>0</v>
      </c>
      <c r="I535" s="569">
        <v>0</v>
      </c>
      <c r="J535" s="569">
        <v>0</v>
      </c>
      <c r="K535" s="570">
        <v>0</v>
      </c>
      <c r="L535" s="571">
        <v>0</v>
      </c>
      <c r="M535" s="571">
        <v>0</v>
      </c>
      <c r="N535" s="571">
        <v>0</v>
      </c>
      <c r="O535" s="572">
        <v>0</v>
      </c>
      <c r="P535" s="573">
        <v>0</v>
      </c>
      <c r="Q535" s="574">
        <f>+monthly_drivers_0!Q535</f>
        <v>2.5</v>
      </c>
    </row>
    <row r="536" spans="1:17" x14ac:dyDescent="0.25">
      <c r="A536" s="575">
        <f t="shared" si="16"/>
        <v>60663</v>
      </c>
      <c r="B536" s="575" t="str">
        <f t="shared" si="17"/>
        <v>JV</v>
      </c>
      <c r="C536" s="562">
        <v>0</v>
      </c>
      <c r="D536" s="563">
        <v>0</v>
      </c>
      <c r="E536" s="563">
        <v>0</v>
      </c>
      <c r="F536" s="563">
        <v>0</v>
      </c>
      <c r="G536" s="563">
        <v>0</v>
      </c>
      <c r="H536" s="563">
        <v>0</v>
      </c>
      <c r="I536" s="563">
        <v>0</v>
      </c>
      <c r="J536" s="563">
        <v>0</v>
      </c>
      <c r="K536" s="564">
        <v>0</v>
      </c>
      <c r="L536" s="563">
        <v>0</v>
      </c>
      <c r="M536" s="563">
        <v>0</v>
      </c>
      <c r="N536" s="563">
        <v>0</v>
      </c>
      <c r="O536" s="565">
        <v>0</v>
      </c>
      <c r="P536" s="564">
        <v>0</v>
      </c>
      <c r="Q536" s="566">
        <f>+monthly_drivers_0!Q536</f>
        <v>2.5</v>
      </c>
    </row>
    <row r="537" spans="1:17" x14ac:dyDescent="0.25">
      <c r="A537" s="567">
        <f t="shared" si="16"/>
        <v>60691</v>
      </c>
      <c r="B537" s="567" t="str">
        <f t="shared" si="17"/>
        <v>JV</v>
      </c>
      <c r="C537" s="568">
        <v>0</v>
      </c>
      <c r="D537" s="569">
        <v>0</v>
      </c>
      <c r="E537" s="569">
        <v>0</v>
      </c>
      <c r="F537" s="569">
        <v>0</v>
      </c>
      <c r="G537" s="569">
        <v>0</v>
      </c>
      <c r="H537" s="569">
        <v>0</v>
      </c>
      <c r="I537" s="569">
        <v>0</v>
      </c>
      <c r="J537" s="569">
        <v>0</v>
      </c>
      <c r="K537" s="570">
        <v>0</v>
      </c>
      <c r="L537" s="571">
        <v>0</v>
      </c>
      <c r="M537" s="571">
        <v>0</v>
      </c>
      <c r="N537" s="571">
        <v>0</v>
      </c>
      <c r="O537" s="572">
        <v>0</v>
      </c>
      <c r="P537" s="573">
        <v>0</v>
      </c>
      <c r="Q537" s="574">
        <f>+monthly_drivers_0!Q537</f>
        <v>2.5</v>
      </c>
    </row>
    <row r="538" spans="1:17" x14ac:dyDescent="0.25">
      <c r="A538" s="575">
        <f t="shared" si="16"/>
        <v>60722</v>
      </c>
      <c r="B538" s="575" t="str">
        <f t="shared" si="17"/>
        <v>JV</v>
      </c>
      <c r="C538" s="562">
        <v>0</v>
      </c>
      <c r="D538" s="563">
        <v>0</v>
      </c>
      <c r="E538" s="563">
        <v>0</v>
      </c>
      <c r="F538" s="563">
        <v>0</v>
      </c>
      <c r="G538" s="563">
        <v>0</v>
      </c>
      <c r="H538" s="563">
        <v>0</v>
      </c>
      <c r="I538" s="563">
        <v>0</v>
      </c>
      <c r="J538" s="563">
        <v>0</v>
      </c>
      <c r="K538" s="564">
        <v>0</v>
      </c>
      <c r="L538" s="563">
        <v>0</v>
      </c>
      <c r="M538" s="563">
        <v>0</v>
      </c>
      <c r="N538" s="563">
        <v>0</v>
      </c>
      <c r="O538" s="565">
        <v>0</v>
      </c>
      <c r="P538" s="564">
        <v>0</v>
      </c>
      <c r="Q538" s="566">
        <f>+monthly_drivers_0!Q538</f>
        <v>2.5</v>
      </c>
    </row>
    <row r="539" spans="1:17" x14ac:dyDescent="0.25">
      <c r="A539" s="567">
        <f t="shared" si="16"/>
        <v>60752</v>
      </c>
      <c r="B539" s="567" t="str">
        <f t="shared" si="17"/>
        <v>JV</v>
      </c>
      <c r="C539" s="568">
        <v>0</v>
      </c>
      <c r="D539" s="569">
        <v>0</v>
      </c>
      <c r="E539" s="569">
        <v>0</v>
      </c>
      <c r="F539" s="569">
        <v>0</v>
      </c>
      <c r="G539" s="569">
        <v>0</v>
      </c>
      <c r="H539" s="569">
        <v>0</v>
      </c>
      <c r="I539" s="569">
        <v>0</v>
      </c>
      <c r="J539" s="569">
        <v>0</v>
      </c>
      <c r="K539" s="570">
        <v>0</v>
      </c>
      <c r="L539" s="571">
        <v>0</v>
      </c>
      <c r="M539" s="571">
        <v>0</v>
      </c>
      <c r="N539" s="571">
        <v>0</v>
      </c>
      <c r="O539" s="572">
        <v>0</v>
      </c>
      <c r="P539" s="573">
        <v>0</v>
      </c>
      <c r="Q539" s="574">
        <f>+monthly_drivers_0!Q539</f>
        <v>2.5</v>
      </c>
    </row>
    <row r="540" spans="1:17" x14ac:dyDescent="0.25">
      <c r="A540" s="575">
        <f t="shared" si="16"/>
        <v>60783</v>
      </c>
      <c r="B540" s="575" t="str">
        <f t="shared" si="17"/>
        <v>JV</v>
      </c>
      <c r="C540" s="562">
        <v>0</v>
      </c>
      <c r="D540" s="563">
        <v>0</v>
      </c>
      <c r="E540" s="563">
        <v>0</v>
      </c>
      <c r="F540" s="563">
        <v>0</v>
      </c>
      <c r="G540" s="563">
        <v>0</v>
      </c>
      <c r="H540" s="563">
        <v>0</v>
      </c>
      <c r="I540" s="563">
        <v>0</v>
      </c>
      <c r="J540" s="563">
        <v>0</v>
      </c>
      <c r="K540" s="564">
        <v>0</v>
      </c>
      <c r="L540" s="563">
        <v>0</v>
      </c>
      <c r="M540" s="563">
        <v>0</v>
      </c>
      <c r="N540" s="563">
        <v>0</v>
      </c>
      <c r="O540" s="565">
        <v>0</v>
      </c>
      <c r="P540" s="564">
        <v>0</v>
      </c>
      <c r="Q540" s="566">
        <f>+monthly_drivers_0!Q540</f>
        <v>2.5</v>
      </c>
    </row>
    <row r="541" spans="1:17" x14ac:dyDescent="0.25">
      <c r="A541" s="567">
        <f t="shared" si="16"/>
        <v>60813</v>
      </c>
      <c r="B541" s="567" t="str">
        <f t="shared" si="17"/>
        <v>JV</v>
      </c>
      <c r="C541" s="568">
        <v>0</v>
      </c>
      <c r="D541" s="569">
        <v>0</v>
      </c>
      <c r="E541" s="569">
        <v>0</v>
      </c>
      <c r="F541" s="569">
        <v>0</v>
      </c>
      <c r="G541" s="569">
        <v>0</v>
      </c>
      <c r="H541" s="569">
        <v>0</v>
      </c>
      <c r="I541" s="569">
        <v>0</v>
      </c>
      <c r="J541" s="569">
        <v>0</v>
      </c>
      <c r="K541" s="570">
        <v>0</v>
      </c>
      <c r="L541" s="571">
        <v>0</v>
      </c>
      <c r="M541" s="571">
        <v>0</v>
      </c>
      <c r="N541" s="571">
        <v>0</v>
      </c>
      <c r="O541" s="572">
        <v>0</v>
      </c>
      <c r="P541" s="573">
        <v>0</v>
      </c>
      <c r="Q541" s="574">
        <f>+monthly_drivers_0!Q541</f>
        <v>2.5</v>
      </c>
    </row>
    <row r="542" spans="1:17" x14ac:dyDescent="0.25">
      <c r="A542" s="575">
        <f t="shared" si="16"/>
        <v>60844</v>
      </c>
      <c r="B542" s="575" t="str">
        <f t="shared" si="17"/>
        <v>JV</v>
      </c>
      <c r="C542" s="562">
        <v>0</v>
      </c>
      <c r="D542" s="563">
        <v>0</v>
      </c>
      <c r="E542" s="563">
        <v>0</v>
      </c>
      <c r="F542" s="563">
        <v>0</v>
      </c>
      <c r="G542" s="563">
        <v>0</v>
      </c>
      <c r="H542" s="563">
        <v>0</v>
      </c>
      <c r="I542" s="563">
        <v>0</v>
      </c>
      <c r="J542" s="563">
        <v>0</v>
      </c>
      <c r="K542" s="564">
        <v>0</v>
      </c>
      <c r="L542" s="563">
        <v>0</v>
      </c>
      <c r="M542" s="563">
        <v>0</v>
      </c>
      <c r="N542" s="563">
        <v>0</v>
      </c>
      <c r="O542" s="565">
        <v>0</v>
      </c>
      <c r="P542" s="564">
        <v>0</v>
      </c>
      <c r="Q542" s="566">
        <f>+monthly_drivers_0!Q542</f>
        <v>2.5</v>
      </c>
    </row>
    <row r="543" spans="1:17" x14ac:dyDescent="0.25">
      <c r="A543" s="567">
        <f t="shared" si="16"/>
        <v>60875</v>
      </c>
      <c r="B543" s="567" t="str">
        <f t="shared" si="17"/>
        <v>JV</v>
      </c>
      <c r="C543" s="568">
        <v>0</v>
      </c>
      <c r="D543" s="569">
        <v>0</v>
      </c>
      <c r="E543" s="569">
        <v>0</v>
      </c>
      <c r="F543" s="569">
        <v>0</v>
      </c>
      <c r="G543" s="569">
        <v>0</v>
      </c>
      <c r="H543" s="569">
        <v>0</v>
      </c>
      <c r="I543" s="569">
        <v>0</v>
      </c>
      <c r="J543" s="569">
        <v>0</v>
      </c>
      <c r="K543" s="570">
        <v>0</v>
      </c>
      <c r="L543" s="571">
        <v>0</v>
      </c>
      <c r="M543" s="571">
        <v>0</v>
      </c>
      <c r="N543" s="571">
        <v>0</v>
      </c>
      <c r="O543" s="572">
        <v>0</v>
      </c>
      <c r="P543" s="573">
        <v>0</v>
      </c>
      <c r="Q543" s="574">
        <f>+monthly_drivers_0!Q543</f>
        <v>2.5</v>
      </c>
    </row>
    <row r="544" spans="1:17" x14ac:dyDescent="0.25">
      <c r="A544" s="575">
        <f t="shared" si="16"/>
        <v>60905</v>
      </c>
      <c r="B544" s="575" t="str">
        <f t="shared" si="17"/>
        <v>JV</v>
      </c>
      <c r="C544" s="562">
        <v>0</v>
      </c>
      <c r="D544" s="563">
        <v>0</v>
      </c>
      <c r="E544" s="563">
        <v>0</v>
      </c>
      <c r="F544" s="563">
        <v>0</v>
      </c>
      <c r="G544" s="563">
        <v>0</v>
      </c>
      <c r="H544" s="563">
        <v>0</v>
      </c>
      <c r="I544" s="563">
        <v>0</v>
      </c>
      <c r="J544" s="563">
        <v>0</v>
      </c>
      <c r="K544" s="564">
        <v>0</v>
      </c>
      <c r="L544" s="563">
        <v>0</v>
      </c>
      <c r="M544" s="563">
        <v>0</v>
      </c>
      <c r="N544" s="563">
        <v>0</v>
      </c>
      <c r="O544" s="565">
        <v>0</v>
      </c>
      <c r="P544" s="564">
        <v>0</v>
      </c>
      <c r="Q544" s="566">
        <f>+monthly_drivers_0!Q544</f>
        <v>2.5</v>
      </c>
    </row>
    <row r="545" spans="1:17" x14ac:dyDescent="0.25">
      <c r="A545" s="567">
        <f t="shared" si="16"/>
        <v>60936</v>
      </c>
      <c r="B545" s="567" t="str">
        <f t="shared" si="17"/>
        <v>JV</v>
      </c>
      <c r="C545" s="568">
        <v>0</v>
      </c>
      <c r="D545" s="569">
        <v>0</v>
      </c>
      <c r="E545" s="569">
        <v>0</v>
      </c>
      <c r="F545" s="569">
        <v>0</v>
      </c>
      <c r="G545" s="569">
        <v>0</v>
      </c>
      <c r="H545" s="569">
        <v>0</v>
      </c>
      <c r="I545" s="569">
        <v>0</v>
      </c>
      <c r="J545" s="569">
        <v>0</v>
      </c>
      <c r="K545" s="570">
        <v>0</v>
      </c>
      <c r="L545" s="571">
        <v>0</v>
      </c>
      <c r="M545" s="571">
        <v>0</v>
      </c>
      <c r="N545" s="571">
        <v>0</v>
      </c>
      <c r="O545" s="572">
        <v>0</v>
      </c>
      <c r="P545" s="573">
        <v>0</v>
      </c>
      <c r="Q545" s="574">
        <f>+monthly_drivers_0!Q545</f>
        <v>2.5</v>
      </c>
    </row>
    <row r="546" spans="1:17" x14ac:dyDescent="0.25">
      <c r="A546" s="575">
        <f t="shared" si="16"/>
        <v>60966</v>
      </c>
      <c r="B546" s="575" t="str">
        <f t="shared" si="17"/>
        <v>JV</v>
      </c>
      <c r="C546" s="562">
        <v>0</v>
      </c>
      <c r="D546" s="563">
        <v>0</v>
      </c>
      <c r="E546" s="563">
        <v>0</v>
      </c>
      <c r="F546" s="563">
        <v>0</v>
      </c>
      <c r="G546" s="563">
        <v>0</v>
      </c>
      <c r="H546" s="563">
        <v>0</v>
      </c>
      <c r="I546" s="563">
        <v>0</v>
      </c>
      <c r="J546" s="563">
        <v>0</v>
      </c>
      <c r="K546" s="564">
        <v>0</v>
      </c>
      <c r="L546" s="563">
        <v>0</v>
      </c>
      <c r="M546" s="563">
        <v>0</v>
      </c>
      <c r="N546" s="563">
        <v>0</v>
      </c>
      <c r="O546" s="565">
        <v>0</v>
      </c>
      <c r="P546" s="564">
        <v>0</v>
      </c>
      <c r="Q546" s="566">
        <f>+monthly_drivers_0!Q546</f>
        <v>2.5</v>
      </c>
    </row>
    <row r="547" spans="1:17" x14ac:dyDescent="0.25">
      <c r="A547" s="567">
        <f t="shared" si="16"/>
        <v>60997</v>
      </c>
      <c r="B547" s="567" t="str">
        <f t="shared" si="17"/>
        <v>JV</v>
      </c>
      <c r="C547" s="568">
        <v>0</v>
      </c>
      <c r="D547" s="569">
        <v>0</v>
      </c>
      <c r="E547" s="569">
        <v>0</v>
      </c>
      <c r="F547" s="569">
        <v>0</v>
      </c>
      <c r="G547" s="569">
        <v>0</v>
      </c>
      <c r="H547" s="569">
        <v>0</v>
      </c>
      <c r="I547" s="569">
        <v>0</v>
      </c>
      <c r="J547" s="569">
        <v>0</v>
      </c>
      <c r="K547" s="570">
        <v>0</v>
      </c>
      <c r="L547" s="571">
        <v>0</v>
      </c>
      <c r="M547" s="571">
        <v>0</v>
      </c>
      <c r="N547" s="571">
        <v>0</v>
      </c>
      <c r="O547" s="572">
        <v>0</v>
      </c>
      <c r="P547" s="573">
        <v>0</v>
      </c>
      <c r="Q547" s="574">
        <f>+monthly_drivers_0!Q547</f>
        <v>2.5</v>
      </c>
    </row>
    <row r="548" spans="1:17" x14ac:dyDescent="0.25">
      <c r="A548" s="575">
        <f t="shared" si="16"/>
        <v>61028</v>
      </c>
      <c r="B548" s="575" t="str">
        <f t="shared" si="17"/>
        <v>JV</v>
      </c>
      <c r="C548" s="562">
        <v>0</v>
      </c>
      <c r="D548" s="563">
        <v>0</v>
      </c>
      <c r="E548" s="563">
        <v>0</v>
      </c>
      <c r="F548" s="563">
        <v>0</v>
      </c>
      <c r="G548" s="563">
        <v>0</v>
      </c>
      <c r="H548" s="563">
        <v>0</v>
      </c>
      <c r="I548" s="563">
        <v>0</v>
      </c>
      <c r="J548" s="563">
        <v>0</v>
      </c>
      <c r="K548" s="564">
        <v>0</v>
      </c>
      <c r="L548" s="563">
        <v>0</v>
      </c>
      <c r="M548" s="563">
        <v>0</v>
      </c>
      <c r="N548" s="563">
        <v>0</v>
      </c>
      <c r="O548" s="565">
        <v>0</v>
      </c>
      <c r="P548" s="564">
        <v>0</v>
      </c>
      <c r="Q548" s="566">
        <f>+monthly_drivers_0!Q548</f>
        <v>2.5</v>
      </c>
    </row>
    <row r="549" spans="1:17" x14ac:dyDescent="0.25">
      <c r="A549" s="567">
        <f t="shared" si="16"/>
        <v>61056</v>
      </c>
      <c r="B549" s="567" t="str">
        <f t="shared" si="17"/>
        <v>JV</v>
      </c>
      <c r="C549" s="568">
        <v>0</v>
      </c>
      <c r="D549" s="569">
        <v>0</v>
      </c>
      <c r="E549" s="569">
        <v>0</v>
      </c>
      <c r="F549" s="569">
        <v>0</v>
      </c>
      <c r="G549" s="569">
        <v>0</v>
      </c>
      <c r="H549" s="569">
        <v>0</v>
      </c>
      <c r="I549" s="569">
        <v>0</v>
      </c>
      <c r="J549" s="569">
        <v>0</v>
      </c>
      <c r="K549" s="570">
        <v>0</v>
      </c>
      <c r="L549" s="571">
        <v>0</v>
      </c>
      <c r="M549" s="571">
        <v>0</v>
      </c>
      <c r="N549" s="571">
        <v>0</v>
      </c>
      <c r="O549" s="572">
        <v>0</v>
      </c>
      <c r="P549" s="573">
        <v>0</v>
      </c>
      <c r="Q549" s="574">
        <f>+monthly_drivers_0!Q549</f>
        <v>2.5</v>
      </c>
    </row>
    <row r="550" spans="1:17" x14ac:dyDescent="0.25">
      <c r="A550" s="575">
        <f t="shared" si="16"/>
        <v>61087</v>
      </c>
      <c r="B550" s="575" t="str">
        <f t="shared" si="17"/>
        <v>JV</v>
      </c>
      <c r="C550" s="562">
        <v>0</v>
      </c>
      <c r="D550" s="563">
        <v>0</v>
      </c>
      <c r="E550" s="563">
        <v>0</v>
      </c>
      <c r="F550" s="563">
        <v>0</v>
      </c>
      <c r="G550" s="563">
        <v>0</v>
      </c>
      <c r="H550" s="563">
        <v>0</v>
      </c>
      <c r="I550" s="563">
        <v>0</v>
      </c>
      <c r="J550" s="563">
        <v>0</v>
      </c>
      <c r="K550" s="564">
        <v>0</v>
      </c>
      <c r="L550" s="563">
        <v>0</v>
      </c>
      <c r="M550" s="563">
        <v>0</v>
      </c>
      <c r="N550" s="563">
        <v>0</v>
      </c>
      <c r="O550" s="565">
        <v>0</v>
      </c>
      <c r="P550" s="564">
        <v>0</v>
      </c>
      <c r="Q550" s="566">
        <f>+monthly_drivers_0!Q550</f>
        <v>2.5</v>
      </c>
    </row>
    <row r="551" spans="1:17" x14ac:dyDescent="0.25">
      <c r="A551" s="567">
        <f t="shared" si="16"/>
        <v>61117</v>
      </c>
      <c r="B551" s="567" t="str">
        <f t="shared" si="17"/>
        <v>JV</v>
      </c>
      <c r="C551" s="568">
        <v>0</v>
      </c>
      <c r="D551" s="569">
        <v>0</v>
      </c>
      <c r="E551" s="569">
        <v>0</v>
      </c>
      <c r="F551" s="569">
        <v>0</v>
      </c>
      <c r="G551" s="569">
        <v>0</v>
      </c>
      <c r="H551" s="569">
        <v>0</v>
      </c>
      <c r="I551" s="569">
        <v>0</v>
      </c>
      <c r="J551" s="569">
        <v>0</v>
      </c>
      <c r="K551" s="570">
        <v>0</v>
      </c>
      <c r="L551" s="571">
        <v>0</v>
      </c>
      <c r="M551" s="571">
        <v>0</v>
      </c>
      <c r="N551" s="571">
        <v>0</v>
      </c>
      <c r="O551" s="572">
        <v>0</v>
      </c>
      <c r="P551" s="573">
        <v>0</v>
      </c>
      <c r="Q551" s="574">
        <f>+monthly_drivers_0!Q551</f>
        <v>2.5</v>
      </c>
    </row>
    <row r="552" spans="1:17" x14ac:dyDescent="0.25">
      <c r="A552" s="575">
        <f t="shared" si="16"/>
        <v>61148</v>
      </c>
      <c r="B552" s="575" t="str">
        <f t="shared" si="17"/>
        <v>JV</v>
      </c>
      <c r="C552" s="562">
        <v>0</v>
      </c>
      <c r="D552" s="563">
        <v>0</v>
      </c>
      <c r="E552" s="563">
        <v>0</v>
      </c>
      <c r="F552" s="563">
        <v>0</v>
      </c>
      <c r="G552" s="563">
        <v>0</v>
      </c>
      <c r="H552" s="563">
        <v>0</v>
      </c>
      <c r="I552" s="563">
        <v>0</v>
      </c>
      <c r="J552" s="563">
        <v>0</v>
      </c>
      <c r="K552" s="564">
        <v>0</v>
      </c>
      <c r="L552" s="563">
        <v>0</v>
      </c>
      <c r="M552" s="563">
        <v>0</v>
      </c>
      <c r="N552" s="563">
        <v>0</v>
      </c>
      <c r="O552" s="565">
        <v>0</v>
      </c>
      <c r="P552" s="564">
        <v>0</v>
      </c>
      <c r="Q552" s="566">
        <f>+monthly_drivers_0!Q552</f>
        <v>2.5</v>
      </c>
    </row>
    <row r="553" spans="1:17" x14ac:dyDescent="0.25">
      <c r="A553" s="567">
        <f t="shared" si="16"/>
        <v>61178</v>
      </c>
      <c r="B553" s="567" t="str">
        <f t="shared" si="17"/>
        <v>JV</v>
      </c>
      <c r="C553" s="568">
        <v>0</v>
      </c>
      <c r="D553" s="569">
        <v>0</v>
      </c>
      <c r="E553" s="569">
        <v>0</v>
      </c>
      <c r="F553" s="569">
        <v>0</v>
      </c>
      <c r="G553" s="569">
        <v>0</v>
      </c>
      <c r="H553" s="569">
        <v>0</v>
      </c>
      <c r="I553" s="569">
        <v>0</v>
      </c>
      <c r="J553" s="569">
        <v>0</v>
      </c>
      <c r="K553" s="570">
        <v>0</v>
      </c>
      <c r="L553" s="571">
        <v>0</v>
      </c>
      <c r="M553" s="571">
        <v>0</v>
      </c>
      <c r="N553" s="571">
        <v>0</v>
      </c>
      <c r="O553" s="572">
        <v>0</v>
      </c>
      <c r="P553" s="573">
        <v>0</v>
      </c>
      <c r="Q553" s="574">
        <f>+monthly_drivers_0!Q553</f>
        <v>2.5</v>
      </c>
    </row>
    <row r="554" spans="1:17" x14ac:dyDescent="0.25">
      <c r="A554" s="575">
        <f t="shared" si="16"/>
        <v>61209</v>
      </c>
      <c r="B554" s="575" t="str">
        <f t="shared" si="17"/>
        <v>JV</v>
      </c>
      <c r="C554" s="562">
        <v>0</v>
      </c>
      <c r="D554" s="563">
        <v>0</v>
      </c>
      <c r="E554" s="563">
        <v>0</v>
      </c>
      <c r="F554" s="563">
        <v>0</v>
      </c>
      <c r="G554" s="563">
        <v>0</v>
      </c>
      <c r="H554" s="563">
        <v>0</v>
      </c>
      <c r="I554" s="563">
        <v>0</v>
      </c>
      <c r="J554" s="563">
        <v>0</v>
      </c>
      <c r="K554" s="564">
        <v>0</v>
      </c>
      <c r="L554" s="563">
        <v>0</v>
      </c>
      <c r="M554" s="563">
        <v>0</v>
      </c>
      <c r="N554" s="563">
        <v>0</v>
      </c>
      <c r="O554" s="565">
        <v>0</v>
      </c>
      <c r="P554" s="564">
        <v>0</v>
      </c>
      <c r="Q554" s="566">
        <f>+monthly_drivers_0!Q554</f>
        <v>2.5</v>
      </c>
    </row>
    <row r="555" spans="1:17" x14ac:dyDescent="0.25">
      <c r="A555" s="567">
        <f t="shared" si="16"/>
        <v>61240</v>
      </c>
      <c r="B555" s="567" t="str">
        <f t="shared" si="17"/>
        <v>JV</v>
      </c>
      <c r="C555" s="568">
        <v>0</v>
      </c>
      <c r="D555" s="569">
        <v>0</v>
      </c>
      <c r="E555" s="569">
        <v>0</v>
      </c>
      <c r="F555" s="569">
        <v>0</v>
      </c>
      <c r="G555" s="569">
        <v>0</v>
      </c>
      <c r="H555" s="569">
        <v>0</v>
      </c>
      <c r="I555" s="569">
        <v>0</v>
      </c>
      <c r="J555" s="569">
        <v>0</v>
      </c>
      <c r="K555" s="570">
        <v>0</v>
      </c>
      <c r="L555" s="571">
        <v>0</v>
      </c>
      <c r="M555" s="571">
        <v>0</v>
      </c>
      <c r="N555" s="571">
        <v>0</v>
      </c>
      <c r="O555" s="572">
        <v>0</v>
      </c>
      <c r="P555" s="573">
        <v>0</v>
      </c>
      <c r="Q555" s="574">
        <f>+monthly_drivers_0!Q555</f>
        <v>2.5</v>
      </c>
    </row>
    <row r="556" spans="1:17" x14ac:dyDescent="0.25">
      <c r="A556" s="575">
        <f t="shared" si="16"/>
        <v>61270</v>
      </c>
      <c r="B556" s="575" t="str">
        <f t="shared" si="17"/>
        <v>JV</v>
      </c>
      <c r="C556" s="562">
        <v>0</v>
      </c>
      <c r="D556" s="563">
        <v>0</v>
      </c>
      <c r="E556" s="563">
        <v>0</v>
      </c>
      <c r="F556" s="563">
        <v>0</v>
      </c>
      <c r="G556" s="563">
        <v>0</v>
      </c>
      <c r="H556" s="563">
        <v>0</v>
      </c>
      <c r="I556" s="563">
        <v>0</v>
      </c>
      <c r="J556" s="563">
        <v>0</v>
      </c>
      <c r="K556" s="564">
        <v>0</v>
      </c>
      <c r="L556" s="563">
        <v>0</v>
      </c>
      <c r="M556" s="563">
        <v>0</v>
      </c>
      <c r="N556" s="563">
        <v>0</v>
      </c>
      <c r="O556" s="565">
        <v>0</v>
      </c>
      <c r="P556" s="564">
        <v>0</v>
      </c>
      <c r="Q556" s="566">
        <f>+monthly_drivers_0!Q556</f>
        <v>2.5</v>
      </c>
    </row>
    <row r="557" spans="1:17" x14ac:dyDescent="0.25">
      <c r="A557" s="567">
        <f t="shared" si="16"/>
        <v>61301</v>
      </c>
      <c r="B557" s="567" t="str">
        <f t="shared" si="17"/>
        <v>JV</v>
      </c>
      <c r="C557" s="568">
        <v>0</v>
      </c>
      <c r="D557" s="569">
        <v>0</v>
      </c>
      <c r="E557" s="569">
        <v>0</v>
      </c>
      <c r="F557" s="569">
        <v>0</v>
      </c>
      <c r="G557" s="569">
        <v>0</v>
      </c>
      <c r="H557" s="569">
        <v>0</v>
      </c>
      <c r="I557" s="569">
        <v>0</v>
      </c>
      <c r="J557" s="569">
        <v>0</v>
      </c>
      <c r="K557" s="570">
        <v>0</v>
      </c>
      <c r="L557" s="571">
        <v>0</v>
      </c>
      <c r="M557" s="571">
        <v>0</v>
      </c>
      <c r="N557" s="571">
        <v>0</v>
      </c>
      <c r="O557" s="572">
        <v>0</v>
      </c>
      <c r="P557" s="573">
        <v>0</v>
      </c>
      <c r="Q557" s="574">
        <f>+monthly_drivers_0!Q557</f>
        <v>2.5</v>
      </c>
    </row>
    <row r="558" spans="1:17" x14ac:dyDescent="0.25">
      <c r="A558" s="575">
        <f t="shared" si="16"/>
        <v>61331</v>
      </c>
      <c r="B558" s="575" t="str">
        <f t="shared" si="17"/>
        <v>JV</v>
      </c>
      <c r="C558" s="562">
        <v>0</v>
      </c>
      <c r="D558" s="563">
        <v>0</v>
      </c>
      <c r="E558" s="563">
        <v>0</v>
      </c>
      <c r="F558" s="563">
        <v>0</v>
      </c>
      <c r="G558" s="563">
        <v>0</v>
      </c>
      <c r="H558" s="563">
        <v>0</v>
      </c>
      <c r="I558" s="563">
        <v>0</v>
      </c>
      <c r="J558" s="563">
        <v>0</v>
      </c>
      <c r="K558" s="564">
        <v>0</v>
      </c>
      <c r="L558" s="563">
        <v>0</v>
      </c>
      <c r="M558" s="563">
        <v>0</v>
      </c>
      <c r="N558" s="563">
        <v>0</v>
      </c>
      <c r="O558" s="565">
        <v>0</v>
      </c>
      <c r="P558" s="564">
        <v>0</v>
      </c>
      <c r="Q558" s="566">
        <f>+monthly_drivers_0!Q558</f>
        <v>2.5</v>
      </c>
    </row>
    <row r="559" spans="1:17" x14ac:dyDescent="0.25">
      <c r="A559" s="567">
        <f t="shared" si="16"/>
        <v>61362</v>
      </c>
      <c r="B559" s="567" t="str">
        <f t="shared" si="17"/>
        <v>JV</v>
      </c>
      <c r="C559" s="568">
        <v>0</v>
      </c>
      <c r="D559" s="569">
        <v>0</v>
      </c>
      <c r="E559" s="569">
        <v>0</v>
      </c>
      <c r="F559" s="569">
        <v>0</v>
      </c>
      <c r="G559" s="569">
        <v>0</v>
      </c>
      <c r="H559" s="569">
        <v>0</v>
      </c>
      <c r="I559" s="569">
        <v>0</v>
      </c>
      <c r="J559" s="569">
        <v>0</v>
      </c>
      <c r="K559" s="570">
        <v>0</v>
      </c>
      <c r="L559" s="571">
        <v>0</v>
      </c>
      <c r="M559" s="571">
        <v>0</v>
      </c>
      <c r="N559" s="571">
        <v>0</v>
      </c>
      <c r="O559" s="572">
        <v>0</v>
      </c>
      <c r="P559" s="573">
        <v>0</v>
      </c>
      <c r="Q559" s="574">
        <f>+monthly_drivers_0!Q559</f>
        <v>2.5</v>
      </c>
    </row>
    <row r="560" spans="1:17" x14ac:dyDescent="0.25">
      <c r="A560" s="575">
        <f t="shared" si="16"/>
        <v>61393</v>
      </c>
      <c r="B560" s="575" t="str">
        <f t="shared" si="17"/>
        <v>JV</v>
      </c>
      <c r="C560" s="562">
        <v>0</v>
      </c>
      <c r="D560" s="563">
        <v>0</v>
      </c>
      <c r="E560" s="563">
        <v>0</v>
      </c>
      <c r="F560" s="563">
        <v>0</v>
      </c>
      <c r="G560" s="563">
        <v>0</v>
      </c>
      <c r="H560" s="563">
        <v>0</v>
      </c>
      <c r="I560" s="563">
        <v>0</v>
      </c>
      <c r="J560" s="563">
        <v>0</v>
      </c>
      <c r="K560" s="564">
        <v>0</v>
      </c>
      <c r="L560" s="563">
        <v>0</v>
      </c>
      <c r="M560" s="563">
        <v>0</v>
      </c>
      <c r="N560" s="563">
        <v>0</v>
      </c>
      <c r="O560" s="565">
        <v>0</v>
      </c>
      <c r="P560" s="564">
        <v>0</v>
      </c>
      <c r="Q560" s="566">
        <f>+monthly_drivers_0!Q560</f>
        <v>2.5</v>
      </c>
    </row>
    <row r="561" spans="1:17" x14ac:dyDescent="0.25">
      <c r="A561" s="567">
        <f t="shared" si="16"/>
        <v>61422</v>
      </c>
      <c r="B561" s="567" t="str">
        <f t="shared" si="17"/>
        <v>JV</v>
      </c>
      <c r="C561" s="568">
        <v>0</v>
      </c>
      <c r="D561" s="569">
        <v>0</v>
      </c>
      <c r="E561" s="569">
        <v>0</v>
      </c>
      <c r="F561" s="569">
        <v>0</v>
      </c>
      <c r="G561" s="569">
        <v>0</v>
      </c>
      <c r="H561" s="569">
        <v>0</v>
      </c>
      <c r="I561" s="569">
        <v>0</v>
      </c>
      <c r="J561" s="569">
        <v>0</v>
      </c>
      <c r="K561" s="570">
        <v>0</v>
      </c>
      <c r="L561" s="571">
        <v>0</v>
      </c>
      <c r="M561" s="571">
        <v>0</v>
      </c>
      <c r="N561" s="571">
        <v>0</v>
      </c>
      <c r="O561" s="572">
        <v>0</v>
      </c>
      <c r="P561" s="573">
        <v>0</v>
      </c>
      <c r="Q561" s="574">
        <f>+monthly_drivers_0!Q561</f>
        <v>2.5</v>
      </c>
    </row>
    <row r="562" spans="1:17" x14ac:dyDescent="0.25">
      <c r="A562" s="575">
        <f t="shared" si="16"/>
        <v>61453</v>
      </c>
      <c r="B562" s="575" t="str">
        <f t="shared" si="17"/>
        <v>JV</v>
      </c>
      <c r="C562" s="562">
        <v>0</v>
      </c>
      <c r="D562" s="563">
        <v>0</v>
      </c>
      <c r="E562" s="563">
        <v>0</v>
      </c>
      <c r="F562" s="563">
        <v>0</v>
      </c>
      <c r="G562" s="563">
        <v>0</v>
      </c>
      <c r="H562" s="563">
        <v>0</v>
      </c>
      <c r="I562" s="563">
        <v>0</v>
      </c>
      <c r="J562" s="563">
        <v>0</v>
      </c>
      <c r="K562" s="564">
        <v>0</v>
      </c>
      <c r="L562" s="563">
        <v>0</v>
      </c>
      <c r="M562" s="563">
        <v>0</v>
      </c>
      <c r="N562" s="563">
        <v>0</v>
      </c>
      <c r="O562" s="565">
        <v>0</v>
      </c>
      <c r="P562" s="564">
        <v>0</v>
      </c>
      <c r="Q562" s="566">
        <f>+monthly_drivers_0!Q562</f>
        <v>2.5</v>
      </c>
    </row>
    <row r="563" spans="1:17" x14ac:dyDescent="0.25">
      <c r="A563" s="567">
        <f t="shared" si="16"/>
        <v>61483</v>
      </c>
      <c r="B563" s="567" t="str">
        <f t="shared" si="17"/>
        <v>JV</v>
      </c>
      <c r="C563" s="568">
        <v>0</v>
      </c>
      <c r="D563" s="569">
        <v>0</v>
      </c>
      <c r="E563" s="569">
        <v>0</v>
      </c>
      <c r="F563" s="569">
        <v>0</v>
      </c>
      <c r="G563" s="569">
        <v>0</v>
      </c>
      <c r="H563" s="569">
        <v>0</v>
      </c>
      <c r="I563" s="569">
        <v>0</v>
      </c>
      <c r="J563" s="569">
        <v>0</v>
      </c>
      <c r="K563" s="570">
        <v>0</v>
      </c>
      <c r="L563" s="571">
        <v>0</v>
      </c>
      <c r="M563" s="571">
        <v>0</v>
      </c>
      <c r="N563" s="571">
        <v>0</v>
      </c>
      <c r="O563" s="572">
        <v>0</v>
      </c>
      <c r="P563" s="573">
        <v>0</v>
      </c>
      <c r="Q563" s="574">
        <f>+monthly_drivers_0!Q563</f>
        <v>2.5</v>
      </c>
    </row>
    <row r="564" spans="1:17" x14ac:dyDescent="0.25">
      <c r="A564" s="575">
        <f t="shared" si="16"/>
        <v>61514</v>
      </c>
      <c r="B564" s="575" t="str">
        <f t="shared" si="17"/>
        <v>JV</v>
      </c>
      <c r="C564" s="562">
        <v>0</v>
      </c>
      <c r="D564" s="563">
        <v>0</v>
      </c>
      <c r="E564" s="563">
        <v>0</v>
      </c>
      <c r="F564" s="563">
        <v>0</v>
      </c>
      <c r="G564" s="563">
        <v>0</v>
      </c>
      <c r="H564" s="563">
        <v>0</v>
      </c>
      <c r="I564" s="563">
        <v>0</v>
      </c>
      <c r="J564" s="563">
        <v>0</v>
      </c>
      <c r="K564" s="564">
        <v>0</v>
      </c>
      <c r="L564" s="563">
        <v>0</v>
      </c>
      <c r="M564" s="563">
        <v>0</v>
      </c>
      <c r="N564" s="563">
        <v>0</v>
      </c>
      <c r="O564" s="565">
        <v>0</v>
      </c>
      <c r="P564" s="564">
        <v>0</v>
      </c>
      <c r="Q564" s="566">
        <f>+monthly_drivers_0!Q564</f>
        <v>2.5</v>
      </c>
    </row>
    <row r="565" spans="1:17" x14ac:dyDescent="0.25">
      <c r="A565" s="567">
        <f t="shared" si="16"/>
        <v>61544</v>
      </c>
      <c r="B565" s="567" t="str">
        <f t="shared" si="17"/>
        <v>JV</v>
      </c>
      <c r="C565" s="568">
        <v>0</v>
      </c>
      <c r="D565" s="569">
        <v>0</v>
      </c>
      <c r="E565" s="569">
        <v>0</v>
      </c>
      <c r="F565" s="569">
        <v>0</v>
      </c>
      <c r="G565" s="569">
        <v>0</v>
      </c>
      <c r="H565" s="569">
        <v>0</v>
      </c>
      <c r="I565" s="569">
        <v>0</v>
      </c>
      <c r="J565" s="569">
        <v>0</v>
      </c>
      <c r="K565" s="570">
        <v>0</v>
      </c>
      <c r="L565" s="571">
        <v>0</v>
      </c>
      <c r="M565" s="571">
        <v>0</v>
      </c>
      <c r="N565" s="571">
        <v>0</v>
      </c>
      <c r="O565" s="572">
        <v>0</v>
      </c>
      <c r="P565" s="573">
        <v>0</v>
      </c>
      <c r="Q565" s="574">
        <f>+monthly_drivers_0!Q565</f>
        <v>2.5</v>
      </c>
    </row>
    <row r="566" spans="1:17" x14ac:dyDescent="0.25">
      <c r="A566" s="575">
        <f t="shared" si="16"/>
        <v>61575</v>
      </c>
      <c r="B566" s="575" t="str">
        <f t="shared" si="17"/>
        <v>JV</v>
      </c>
      <c r="C566" s="562">
        <v>0</v>
      </c>
      <c r="D566" s="563">
        <v>0</v>
      </c>
      <c r="E566" s="563">
        <v>0</v>
      </c>
      <c r="F566" s="563">
        <v>0</v>
      </c>
      <c r="G566" s="563">
        <v>0</v>
      </c>
      <c r="H566" s="563">
        <v>0</v>
      </c>
      <c r="I566" s="563">
        <v>0</v>
      </c>
      <c r="J566" s="563">
        <v>0</v>
      </c>
      <c r="K566" s="564">
        <v>0</v>
      </c>
      <c r="L566" s="563">
        <v>0</v>
      </c>
      <c r="M566" s="563">
        <v>0</v>
      </c>
      <c r="N566" s="563">
        <v>0</v>
      </c>
      <c r="O566" s="565">
        <v>0</v>
      </c>
      <c r="P566" s="564">
        <v>0</v>
      </c>
      <c r="Q566" s="566">
        <f>+monthly_drivers_0!Q566</f>
        <v>2.5</v>
      </c>
    </row>
    <row r="567" spans="1:17" x14ac:dyDescent="0.25">
      <c r="A567" s="567">
        <f t="shared" si="16"/>
        <v>61606</v>
      </c>
      <c r="B567" s="567" t="str">
        <f t="shared" si="17"/>
        <v>JV</v>
      </c>
      <c r="C567" s="568">
        <v>0</v>
      </c>
      <c r="D567" s="569">
        <v>0</v>
      </c>
      <c r="E567" s="569">
        <v>0</v>
      </c>
      <c r="F567" s="569">
        <v>0</v>
      </c>
      <c r="G567" s="569">
        <v>0</v>
      </c>
      <c r="H567" s="569">
        <v>0</v>
      </c>
      <c r="I567" s="569">
        <v>0</v>
      </c>
      <c r="J567" s="569">
        <v>0</v>
      </c>
      <c r="K567" s="570">
        <v>0</v>
      </c>
      <c r="L567" s="571">
        <v>0</v>
      </c>
      <c r="M567" s="571">
        <v>0</v>
      </c>
      <c r="N567" s="571">
        <v>0</v>
      </c>
      <c r="O567" s="572">
        <v>0</v>
      </c>
      <c r="P567" s="573">
        <v>0</v>
      </c>
      <c r="Q567" s="574">
        <f>+monthly_drivers_0!Q567</f>
        <v>2.5</v>
      </c>
    </row>
    <row r="568" spans="1:17" x14ac:dyDescent="0.25">
      <c r="A568" s="575">
        <f t="shared" si="16"/>
        <v>61636</v>
      </c>
      <c r="B568" s="575" t="str">
        <f t="shared" si="17"/>
        <v>JV</v>
      </c>
      <c r="C568" s="562">
        <v>0</v>
      </c>
      <c r="D568" s="563">
        <v>0</v>
      </c>
      <c r="E568" s="563">
        <v>0</v>
      </c>
      <c r="F568" s="563">
        <v>0</v>
      </c>
      <c r="G568" s="563">
        <v>0</v>
      </c>
      <c r="H568" s="563">
        <v>0</v>
      </c>
      <c r="I568" s="563">
        <v>0</v>
      </c>
      <c r="J568" s="563">
        <v>0</v>
      </c>
      <c r="K568" s="564">
        <v>0</v>
      </c>
      <c r="L568" s="563">
        <v>0</v>
      </c>
      <c r="M568" s="563">
        <v>0</v>
      </c>
      <c r="N568" s="563">
        <v>0</v>
      </c>
      <c r="O568" s="565">
        <v>0</v>
      </c>
      <c r="P568" s="564">
        <v>0</v>
      </c>
      <c r="Q568" s="566">
        <f>+monthly_drivers_0!Q568</f>
        <v>2.5</v>
      </c>
    </row>
    <row r="569" spans="1:17" x14ac:dyDescent="0.25">
      <c r="A569" s="567">
        <f t="shared" si="16"/>
        <v>61667</v>
      </c>
      <c r="B569" s="567" t="str">
        <f t="shared" si="17"/>
        <v>JV</v>
      </c>
      <c r="C569" s="568">
        <v>0</v>
      </c>
      <c r="D569" s="569">
        <v>0</v>
      </c>
      <c r="E569" s="569">
        <v>0</v>
      </c>
      <c r="F569" s="569">
        <v>0</v>
      </c>
      <c r="G569" s="569">
        <v>0</v>
      </c>
      <c r="H569" s="569">
        <v>0</v>
      </c>
      <c r="I569" s="569">
        <v>0</v>
      </c>
      <c r="J569" s="569">
        <v>0</v>
      </c>
      <c r="K569" s="570">
        <v>0</v>
      </c>
      <c r="L569" s="571">
        <v>0</v>
      </c>
      <c r="M569" s="571">
        <v>0</v>
      </c>
      <c r="N569" s="571">
        <v>0</v>
      </c>
      <c r="O569" s="572">
        <v>0</v>
      </c>
      <c r="P569" s="573">
        <v>0</v>
      </c>
      <c r="Q569" s="574">
        <f>+monthly_drivers_0!Q569</f>
        <v>2.5</v>
      </c>
    </row>
    <row r="570" spans="1:17" x14ac:dyDescent="0.25">
      <c r="A570" s="575">
        <f t="shared" si="16"/>
        <v>61697</v>
      </c>
      <c r="B570" s="575" t="str">
        <f t="shared" si="17"/>
        <v>JV</v>
      </c>
      <c r="C570" s="562">
        <v>0</v>
      </c>
      <c r="D570" s="563">
        <v>0</v>
      </c>
      <c r="E570" s="563">
        <v>0</v>
      </c>
      <c r="F570" s="563">
        <v>0</v>
      </c>
      <c r="G570" s="563">
        <v>0</v>
      </c>
      <c r="H570" s="563">
        <v>0</v>
      </c>
      <c r="I570" s="563">
        <v>0</v>
      </c>
      <c r="J570" s="563">
        <v>0</v>
      </c>
      <c r="K570" s="564">
        <v>0</v>
      </c>
      <c r="L570" s="563">
        <v>0</v>
      </c>
      <c r="M570" s="563">
        <v>0</v>
      </c>
      <c r="N570" s="563">
        <v>0</v>
      </c>
      <c r="O570" s="565">
        <v>0</v>
      </c>
      <c r="P570" s="564">
        <v>0</v>
      </c>
      <c r="Q570" s="566">
        <f>+monthly_drivers_0!Q570</f>
        <v>2.5</v>
      </c>
    </row>
    <row r="571" spans="1:17" x14ac:dyDescent="0.25">
      <c r="A571" s="567">
        <f t="shared" si="16"/>
        <v>61728</v>
      </c>
      <c r="B571" s="567" t="str">
        <f t="shared" si="17"/>
        <v>JV</v>
      </c>
      <c r="C571" s="568">
        <v>0</v>
      </c>
      <c r="D571" s="569">
        <v>0</v>
      </c>
      <c r="E571" s="569">
        <v>0</v>
      </c>
      <c r="F571" s="569">
        <v>0</v>
      </c>
      <c r="G571" s="569">
        <v>0</v>
      </c>
      <c r="H571" s="569">
        <v>0</v>
      </c>
      <c r="I571" s="569">
        <v>0</v>
      </c>
      <c r="J571" s="569">
        <v>0</v>
      </c>
      <c r="K571" s="570">
        <v>0</v>
      </c>
      <c r="L571" s="571">
        <v>0</v>
      </c>
      <c r="M571" s="571">
        <v>0</v>
      </c>
      <c r="N571" s="571">
        <v>0</v>
      </c>
      <c r="O571" s="572">
        <v>0</v>
      </c>
      <c r="P571" s="573">
        <v>0</v>
      </c>
      <c r="Q571" s="574">
        <f>+monthly_drivers_0!Q571</f>
        <v>2.5</v>
      </c>
    </row>
    <row r="572" spans="1:17" x14ac:dyDescent="0.25">
      <c r="A572" s="575">
        <f t="shared" si="16"/>
        <v>61759</v>
      </c>
      <c r="B572" s="575" t="str">
        <f t="shared" si="17"/>
        <v>JV</v>
      </c>
      <c r="C572" s="562">
        <v>0</v>
      </c>
      <c r="D572" s="563">
        <v>0</v>
      </c>
      <c r="E572" s="563">
        <v>0</v>
      </c>
      <c r="F572" s="563">
        <v>0</v>
      </c>
      <c r="G572" s="563">
        <v>0</v>
      </c>
      <c r="H572" s="563">
        <v>0</v>
      </c>
      <c r="I572" s="563">
        <v>0</v>
      </c>
      <c r="J572" s="563">
        <v>0</v>
      </c>
      <c r="K572" s="564">
        <v>0</v>
      </c>
      <c r="L572" s="563">
        <v>0</v>
      </c>
      <c r="M572" s="563">
        <v>0</v>
      </c>
      <c r="N572" s="563">
        <v>0</v>
      </c>
      <c r="O572" s="565">
        <v>0</v>
      </c>
      <c r="P572" s="564">
        <v>0</v>
      </c>
      <c r="Q572" s="566">
        <f>+monthly_drivers_0!Q572</f>
        <v>2.5</v>
      </c>
    </row>
    <row r="573" spans="1:17" x14ac:dyDescent="0.25">
      <c r="A573" s="567">
        <f t="shared" si="16"/>
        <v>61787</v>
      </c>
      <c r="B573" s="567" t="str">
        <f t="shared" si="17"/>
        <v>JV</v>
      </c>
      <c r="C573" s="568">
        <v>0</v>
      </c>
      <c r="D573" s="569">
        <v>0</v>
      </c>
      <c r="E573" s="569">
        <v>0</v>
      </c>
      <c r="F573" s="569">
        <v>0</v>
      </c>
      <c r="G573" s="569">
        <v>0</v>
      </c>
      <c r="H573" s="569">
        <v>0</v>
      </c>
      <c r="I573" s="569">
        <v>0</v>
      </c>
      <c r="J573" s="569">
        <v>0</v>
      </c>
      <c r="K573" s="570">
        <v>0</v>
      </c>
      <c r="L573" s="571">
        <v>0</v>
      </c>
      <c r="M573" s="571">
        <v>0</v>
      </c>
      <c r="N573" s="571">
        <v>0</v>
      </c>
      <c r="O573" s="572">
        <v>0</v>
      </c>
      <c r="P573" s="573">
        <v>0</v>
      </c>
      <c r="Q573" s="574">
        <f>+monthly_drivers_0!Q573</f>
        <v>2.5</v>
      </c>
    </row>
    <row r="574" spans="1:17" x14ac:dyDescent="0.25">
      <c r="A574" s="575">
        <f t="shared" si="16"/>
        <v>61818</v>
      </c>
      <c r="B574" s="575" t="str">
        <f t="shared" si="17"/>
        <v>JV</v>
      </c>
      <c r="C574" s="562">
        <v>0</v>
      </c>
      <c r="D574" s="563">
        <v>0</v>
      </c>
      <c r="E574" s="563">
        <v>0</v>
      </c>
      <c r="F574" s="563">
        <v>0</v>
      </c>
      <c r="G574" s="563">
        <v>0</v>
      </c>
      <c r="H574" s="563">
        <v>0</v>
      </c>
      <c r="I574" s="563">
        <v>0</v>
      </c>
      <c r="J574" s="563">
        <v>0</v>
      </c>
      <c r="K574" s="564">
        <v>0</v>
      </c>
      <c r="L574" s="563">
        <v>0</v>
      </c>
      <c r="M574" s="563">
        <v>0</v>
      </c>
      <c r="N574" s="563">
        <v>0</v>
      </c>
      <c r="O574" s="565">
        <v>0</v>
      </c>
      <c r="P574" s="564">
        <v>0</v>
      </c>
      <c r="Q574" s="566">
        <f>+monthly_drivers_0!Q574</f>
        <v>2.5</v>
      </c>
    </row>
    <row r="575" spans="1:17" x14ac:dyDescent="0.25">
      <c r="A575" s="567">
        <f t="shared" si="16"/>
        <v>61848</v>
      </c>
      <c r="B575" s="567" t="str">
        <f t="shared" si="17"/>
        <v>JV</v>
      </c>
      <c r="C575" s="568">
        <v>0</v>
      </c>
      <c r="D575" s="569">
        <v>0</v>
      </c>
      <c r="E575" s="569">
        <v>0</v>
      </c>
      <c r="F575" s="569">
        <v>0</v>
      </c>
      <c r="G575" s="569">
        <v>0</v>
      </c>
      <c r="H575" s="569">
        <v>0</v>
      </c>
      <c r="I575" s="569">
        <v>0</v>
      </c>
      <c r="J575" s="569">
        <v>0</v>
      </c>
      <c r="K575" s="570">
        <v>0</v>
      </c>
      <c r="L575" s="571">
        <v>0</v>
      </c>
      <c r="M575" s="571">
        <v>0</v>
      </c>
      <c r="N575" s="571">
        <v>0</v>
      </c>
      <c r="O575" s="572">
        <v>0</v>
      </c>
      <c r="P575" s="573">
        <v>0</v>
      </c>
      <c r="Q575" s="574">
        <f>+monthly_drivers_0!Q575</f>
        <v>2.5</v>
      </c>
    </row>
    <row r="576" spans="1:17" x14ac:dyDescent="0.25">
      <c r="A576" s="575">
        <f t="shared" si="16"/>
        <v>61879</v>
      </c>
      <c r="B576" s="575" t="str">
        <f t="shared" si="17"/>
        <v>JV</v>
      </c>
      <c r="C576" s="562">
        <v>0</v>
      </c>
      <c r="D576" s="563">
        <v>0</v>
      </c>
      <c r="E576" s="563">
        <v>0</v>
      </c>
      <c r="F576" s="563">
        <v>0</v>
      </c>
      <c r="G576" s="563">
        <v>0</v>
      </c>
      <c r="H576" s="563">
        <v>0</v>
      </c>
      <c r="I576" s="563">
        <v>0</v>
      </c>
      <c r="J576" s="563">
        <v>0</v>
      </c>
      <c r="K576" s="564">
        <v>0</v>
      </c>
      <c r="L576" s="563">
        <v>0</v>
      </c>
      <c r="M576" s="563">
        <v>0</v>
      </c>
      <c r="N576" s="563">
        <v>0</v>
      </c>
      <c r="O576" s="565">
        <v>0</v>
      </c>
      <c r="P576" s="564">
        <v>0</v>
      </c>
      <c r="Q576" s="566">
        <f>+monthly_drivers_0!Q576</f>
        <v>2.5</v>
      </c>
    </row>
    <row r="577" spans="1:17" x14ac:dyDescent="0.25">
      <c r="A577" s="567">
        <f t="shared" si="16"/>
        <v>61909</v>
      </c>
      <c r="B577" s="567" t="str">
        <f t="shared" si="17"/>
        <v>JV</v>
      </c>
      <c r="C577" s="568">
        <v>0</v>
      </c>
      <c r="D577" s="569">
        <v>0</v>
      </c>
      <c r="E577" s="569">
        <v>0</v>
      </c>
      <c r="F577" s="569">
        <v>0</v>
      </c>
      <c r="G577" s="569">
        <v>0</v>
      </c>
      <c r="H577" s="569">
        <v>0</v>
      </c>
      <c r="I577" s="569">
        <v>0</v>
      </c>
      <c r="J577" s="569">
        <v>0</v>
      </c>
      <c r="K577" s="570">
        <v>0</v>
      </c>
      <c r="L577" s="571">
        <v>0</v>
      </c>
      <c r="M577" s="571">
        <v>0</v>
      </c>
      <c r="N577" s="571">
        <v>0</v>
      </c>
      <c r="O577" s="572">
        <v>0</v>
      </c>
      <c r="P577" s="573">
        <v>0</v>
      </c>
      <c r="Q577" s="574">
        <f>+monthly_drivers_0!Q577</f>
        <v>2.5</v>
      </c>
    </row>
    <row r="578" spans="1:17" x14ac:dyDescent="0.25">
      <c r="A578" s="575">
        <f t="shared" si="16"/>
        <v>61940</v>
      </c>
      <c r="B578" s="575" t="str">
        <f t="shared" si="17"/>
        <v>JV</v>
      </c>
      <c r="C578" s="562">
        <v>0</v>
      </c>
      <c r="D578" s="563">
        <v>0</v>
      </c>
      <c r="E578" s="563">
        <v>0</v>
      </c>
      <c r="F578" s="563">
        <v>0</v>
      </c>
      <c r="G578" s="563">
        <v>0</v>
      </c>
      <c r="H578" s="563">
        <v>0</v>
      </c>
      <c r="I578" s="563">
        <v>0</v>
      </c>
      <c r="J578" s="563">
        <v>0</v>
      </c>
      <c r="K578" s="564">
        <v>0</v>
      </c>
      <c r="L578" s="563">
        <v>0</v>
      </c>
      <c r="M578" s="563">
        <v>0</v>
      </c>
      <c r="N578" s="563">
        <v>0</v>
      </c>
      <c r="O578" s="565">
        <v>0</v>
      </c>
      <c r="P578" s="564">
        <v>0</v>
      </c>
      <c r="Q578" s="566">
        <f>+monthly_drivers_0!Q578</f>
        <v>2.5</v>
      </c>
    </row>
    <row r="579" spans="1:17" x14ac:dyDescent="0.25">
      <c r="A579" s="567">
        <f t="shared" ref="A579:A642" si="18">+EOMONTH(A578,1)</f>
        <v>61971</v>
      </c>
      <c r="B579" s="567" t="str">
        <f t="shared" ref="B579:B642" si="19">+$B$2</f>
        <v>JV</v>
      </c>
      <c r="C579" s="568">
        <v>0</v>
      </c>
      <c r="D579" s="569">
        <v>0</v>
      </c>
      <c r="E579" s="569">
        <v>0</v>
      </c>
      <c r="F579" s="569">
        <v>0</v>
      </c>
      <c r="G579" s="569">
        <v>0</v>
      </c>
      <c r="H579" s="569">
        <v>0</v>
      </c>
      <c r="I579" s="569">
        <v>0</v>
      </c>
      <c r="J579" s="569">
        <v>0</v>
      </c>
      <c r="K579" s="570">
        <v>0</v>
      </c>
      <c r="L579" s="571">
        <v>0</v>
      </c>
      <c r="M579" s="571">
        <v>0</v>
      </c>
      <c r="N579" s="571">
        <v>0</v>
      </c>
      <c r="O579" s="572">
        <v>0</v>
      </c>
      <c r="P579" s="573">
        <v>0</v>
      </c>
      <c r="Q579" s="574">
        <f>+monthly_drivers_0!Q579</f>
        <v>2.5</v>
      </c>
    </row>
    <row r="580" spans="1:17" x14ac:dyDescent="0.25">
      <c r="A580" s="575">
        <f t="shared" si="18"/>
        <v>62001</v>
      </c>
      <c r="B580" s="575" t="str">
        <f t="shared" si="19"/>
        <v>JV</v>
      </c>
      <c r="C580" s="562">
        <v>0</v>
      </c>
      <c r="D580" s="563">
        <v>0</v>
      </c>
      <c r="E580" s="563">
        <v>0</v>
      </c>
      <c r="F580" s="563">
        <v>0</v>
      </c>
      <c r="G580" s="563">
        <v>0</v>
      </c>
      <c r="H580" s="563">
        <v>0</v>
      </c>
      <c r="I580" s="563">
        <v>0</v>
      </c>
      <c r="J580" s="563">
        <v>0</v>
      </c>
      <c r="K580" s="564">
        <v>0</v>
      </c>
      <c r="L580" s="563">
        <v>0</v>
      </c>
      <c r="M580" s="563">
        <v>0</v>
      </c>
      <c r="N580" s="563">
        <v>0</v>
      </c>
      <c r="O580" s="565">
        <v>0</v>
      </c>
      <c r="P580" s="564">
        <v>0</v>
      </c>
      <c r="Q580" s="566">
        <f>+monthly_drivers_0!Q580</f>
        <v>2.5</v>
      </c>
    </row>
    <row r="581" spans="1:17" x14ac:dyDescent="0.25">
      <c r="A581" s="567">
        <f t="shared" si="18"/>
        <v>62032</v>
      </c>
      <c r="B581" s="567" t="str">
        <f t="shared" si="19"/>
        <v>JV</v>
      </c>
      <c r="C581" s="568">
        <v>0</v>
      </c>
      <c r="D581" s="569">
        <v>0</v>
      </c>
      <c r="E581" s="569">
        <v>0</v>
      </c>
      <c r="F581" s="569">
        <v>0</v>
      </c>
      <c r="G581" s="569">
        <v>0</v>
      </c>
      <c r="H581" s="569">
        <v>0</v>
      </c>
      <c r="I581" s="569">
        <v>0</v>
      </c>
      <c r="J581" s="569">
        <v>0</v>
      </c>
      <c r="K581" s="570">
        <v>0</v>
      </c>
      <c r="L581" s="571">
        <v>0</v>
      </c>
      <c r="M581" s="571">
        <v>0</v>
      </c>
      <c r="N581" s="571">
        <v>0</v>
      </c>
      <c r="O581" s="572">
        <v>0</v>
      </c>
      <c r="P581" s="573">
        <v>0</v>
      </c>
      <c r="Q581" s="574">
        <f>+monthly_drivers_0!Q581</f>
        <v>2.5</v>
      </c>
    </row>
    <row r="582" spans="1:17" x14ac:dyDescent="0.25">
      <c r="A582" s="575">
        <f t="shared" si="18"/>
        <v>62062</v>
      </c>
      <c r="B582" s="575" t="str">
        <f t="shared" si="19"/>
        <v>JV</v>
      </c>
      <c r="C582" s="562">
        <v>0</v>
      </c>
      <c r="D582" s="563">
        <v>0</v>
      </c>
      <c r="E582" s="563">
        <v>0</v>
      </c>
      <c r="F582" s="563">
        <v>0</v>
      </c>
      <c r="G582" s="563">
        <v>0</v>
      </c>
      <c r="H582" s="563">
        <v>0</v>
      </c>
      <c r="I582" s="563">
        <v>0</v>
      </c>
      <c r="J582" s="563">
        <v>0</v>
      </c>
      <c r="K582" s="564">
        <v>0</v>
      </c>
      <c r="L582" s="563">
        <v>0</v>
      </c>
      <c r="M582" s="563">
        <v>0</v>
      </c>
      <c r="N582" s="563">
        <v>0</v>
      </c>
      <c r="O582" s="565">
        <v>0</v>
      </c>
      <c r="P582" s="564">
        <v>0</v>
      </c>
      <c r="Q582" s="566">
        <f>+monthly_drivers_0!Q582</f>
        <v>2.5</v>
      </c>
    </row>
    <row r="583" spans="1:17" x14ac:dyDescent="0.25">
      <c r="A583" s="567">
        <f t="shared" si="18"/>
        <v>62093</v>
      </c>
      <c r="B583" s="567" t="str">
        <f t="shared" si="19"/>
        <v>JV</v>
      </c>
      <c r="C583" s="568">
        <v>0</v>
      </c>
      <c r="D583" s="569">
        <v>0</v>
      </c>
      <c r="E583" s="569">
        <v>0</v>
      </c>
      <c r="F583" s="569">
        <v>0</v>
      </c>
      <c r="G583" s="569">
        <v>0</v>
      </c>
      <c r="H583" s="569">
        <v>0</v>
      </c>
      <c r="I583" s="569">
        <v>0</v>
      </c>
      <c r="J583" s="569">
        <v>0</v>
      </c>
      <c r="K583" s="570">
        <v>0</v>
      </c>
      <c r="L583" s="571">
        <v>0</v>
      </c>
      <c r="M583" s="571">
        <v>0</v>
      </c>
      <c r="N583" s="571">
        <v>0</v>
      </c>
      <c r="O583" s="572">
        <v>0</v>
      </c>
      <c r="P583" s="573">
        <v>0</v>
      </c>
      <c r="Q583" s="574">
        <f>+monthly_drivers_0!Q583</f>
        <v>2.5</v>
      </c>
    </row>
    <row r="584" spans="1:17" x14ac:dyDescent="0.25">
      <c r="A584" s="575">
        <f t="shared" si="18"/>
        <v>62124</v>
      </c>
      <c r="B584" s="575" t="str">
        <f t="shared" si="19"/>
        <v>JV</v>
      </c>
      <c r="C584" s="562">
        <v>0</v>
      </c>
      <c r="D584" s="563">
        <v>0</v>
      </c>
      <c r="E584" s="563">
        <v>0</v>
      </c>
      <c r="F584" s="563">
        <v>0</v>
      </c>
      <c r="G584" s="563">
        <v>0</v>
      </c>
      <c r="H584" s="563">
        <v>0</v>
      </c>
      <c r="I584" s="563">
        <v>0</v>
      </c>
      <c r="J584" s="563">
        <v>0</v>
      </c>
      <c r="K584" s="564">
        <v>0</v>
      </c>
      <c r="L584" s="563">
        <v>0</v>
      </c>
      <c r="M584" s="563">
        <v>0</v>
      </c>
      <c r="N584" s="563">
        <v>0</v>
      </c>
      <c r="O584" s="565">
        <v>0</v>
      </c>
      <c r="P584" s="564">
        <v>0</v>
      </c>
      <c r="Q584" s="566">
        <f>+monthly_drivers_0!Q584</f>
        <v>2.5</v>
      </c>
    </row>
    <row r="585" spans="1:17" x14ac:dyDescent="0.25">
      <c r="A585" s="567">
        <f t="shared" si="18"/>
        <v>62152</v>
      </c>
      <c r="B585" s="567" t="str">
        <f t="shared" si="19"/>
        <v>JV</v>
      </c>
      <c r="C585" s="568">
        <v>0</v>
      </c>
      <c r="D585" s="569">
        <v>0</v>
      </c>
      <c r="E585" s="569">
        <v>0</v>
      </c>
      <c r="F585" s="569">
        <v>0</v>
      </c>
      <c r="G585" s="569">
        <v>0</v>
      </c>
      <c r="H585" s="569">
        <v>0</v>
      </c>
      <c r="I585" s="569">
        <v>0</v>
      </c>
      <c r="J585" s="569">
        <v>0</v>
      </c>
      <c r="K585" s="570">
        <v>0</v>
      </c>
      <c r="L585" s="571">
        <v>0</v>
      </c>
      <c r="M585" s="571">
        <v>0</v>
      </c>
      <c r="N585" s="571">
        <v>0</v>
      </c>
      <c r="O585" s="572">
        <v>0</v>
      </c>
      <c r="P585" s="573">
        <v>0</v>
      </c>
      <c r="Q585" s="574">
        <f>+monthly_drivers_0!Q585</f>
        <v>2.5</v>
      </c>
    </row>
    <row r="586" spans="1:17" x14ac:dyDescent="0.25">
      <c r="A586" s="575">
        <f t="shared" si="18"/>
        <v>62183</v>
      </c>
      <c r="B586" s="575" t="str">
        <f t="shared" si="19"/>
        <v>JV</v>
      </c>
      <c r="C586" s="562">
        <v>0</v>
      </c>
      <c r="D586" s="563">
        <v>0</v>
      </c>
      <c r="E586" s="563">
        <v>0</v>
      </c>
      <c r="F586" s="563">
        <v>0</v>
      </c>
      <c r="G586" s="563">
        <v>0</v>
      </c>
      <c r="H586" s="563">
        <v>0</v>
      </c>
      <c r="I586" s="563">
        <v>0</v>
      </c>
      <c r="J586" s="563">
        <v>0</v>
      </c>
      <c r="K586" s="564">
        <v>0</v>
      </c>
      <c r="L586" s="563">
        <v>0</v>
      </c>
      <c r="M586" s="563">
        <v>0</v>
      </c>
      <c r="N586" s="563">
        <v>0</v>
      </c>
      <c r="O586" s="565">
        <v>0</v>
      </c>
      <c r="P586" s="564">
        <v>0</v>
      </c>
      <c r="Q586" s="566">
        <f>+monthly_drivers_0!Q586</f>
        <v>2.5</v>
      </c>
    </row>
    <row r="587" spans="1:17" x14ac:dyDescent="0.25">
      <c r="A587" s="567">
        <f t="shared" si="18"/>
        <v>62213</v>
      </c>
      <c r="B587" s="567" t="str">
        <f t="shared" si="19"/>
        <v>JV</v>
      </c>
      <c r="C587" s="568">
        <v>0</v>
      </c>
      <c r="D587" s="569">
        <v>0</v>
      </c>
      <c r="E587" s="569">
        <v>0</v>
      </c>
      <c r="F587" s="569">
        <v>0</v>
      </c>
      <c r="G587" s="569">
        <v>0</v>
      </c>
      <c r="H587" s="569">
        <v>0</v>
      </c>
      <c r="I587" s="569">
        <v>0</v>
      </c>
      <c r="J587" s="569">
        <v>0</v>
      </c>
      <c r="K587" s="570">
        <v>0</v>
      </c>
      <c r="L587" s="571">
        <v>0</v>
      </c>
      <c r="M587" s="571">
        <v>0</v>
      </c>
      <c r="N587" s="571">
        <v>0</v>
      </c>
      <c r="O587" s="572">
        <v>0</v>
      </c>
      <c r="P587" s="573">
        <v>0</v>
      </c>
      <c r="Q587" s="574">
        <f>+monthly_drivers_0!Q587</f>
        <v>2.5</v>
      </c>
    </row>
    <row r="588" spans="1:17" x14ac:dyDescent="0.25">
      <c r="A588" s="575">
        <f t="shared" si="18"/>
        <v>62244</v>
      </c>
      <c r="B588" s="575" t="str">
        <f t="shared" si="19"/>
        <v>JV</v>
      </c>
      <c r="C588" s="562">
        <v>0</v>
      </c>
      <c r="D588" s="563">
        <v>0</v>
      </c>
      <c r="E588" s="563">
        <v>0</v>
      </c>
      <c r="F588" s="563">
        <v>0</v>
      </c>
      <c r="G588" s="563">
        <v>0</v>
      </c>
      <c r="H588" s="563">
        <v>0</v>
      </c>
      <c r="I588" s="563">
        <v>0</v>
      </c>
      <c r="J588" s="563">
        <v>0</v>
      </c>
      <c r="K588" s="564">
        <v>0</v>
      </c>
      <c r="L588" s="563">
        <v>0</v>
      </c>
      <c r="M588" s="563">
        <v>0</v>
      </c>
      <c r="N588" s="563">
        <v>0</v>
      </c>
      <c r="O588" s="565">
        <v>0</v>
      </c>
      <c r="P588" s="564">
        <v>0</v>
      </c>
      <c r="Q588" s="566">
        <f>+monthly_drivers_0!Q588</f>
        <v>2.5</v>
      </c>
    </row>
    <row r="589" spans="1:17" x14ac:dyDescent="0.25">
      <c r="A589" s="567">
        <f t="shared" si="18"/>
        <v>62274</v>
      </c>
      <c r="B589" s="567" t="str">
        <f t="shared" si="19"/>
        <v>JV</v>
      </c>
      <c r="C589" s="568">
        <v>0</v>
      </c>
      <c r="D589" s="569">
        <v>0</v>
      </c>
      <c r="E589" s="569">
        <v>0</v>
      </c>
      <c r="F589" s="569">
        <v>0</v>
      </c>
      <c r="G589" s="569">
        <v>0</v>
      </c>
      <c r="H589" s="569">
        <v>0</v>
      </c>
      <c r="I589" s="569">
        <v>0</v>
      </c>
      <c r="J589" s="569">
        <v>0</v>
      </c>
      <c r="K589" s="570">
        <v>0</v>
      </c>
      <c r="L589" s="571">
        <v>0</v>
      </c>
      <c r="M589" s="571">
        <v>0</v>
      </c>
      <c r="N589" s="571">
        <v>0</v>
      </c>
      <c r="O589" s="572">
        <v>0</v>
      </c>
      <c r="P589" s="573">
        <v>0</v>
      </c>
      <c r="Q589" s="574">
        <f>+monthly_drivers_0!Q589</f>
        <v>2.5</v>
      </c>
    </row>
    <row r="590" spans="1:17" x14ac:dyDescent="0.25">
      <c r="A590" s="575">
        <f t="shared" si="18"/>
        <v>62305</v>
      </c>
      <c r="B590" s="575" t="str">
        <f t="shared" si="19"/>
        <v>JV</v>
      </c>
      <c r="C590" s="562">
        <v>0</v>
      </c>
      <c r="D590" s="563">
        <v>0</v>
      </c>
      <c r="E590" s="563">
        <v>0</v>
      </c>
      <c r="F590" s="563">
        <v>0</v>
      </c>
      <c r="G590" s="563">
        <v>0</v>
      </c>
      <c r="H590" s="563">
        <v>0</v>
      </c>
      <c r="I590" s="563">
        <v>0</v>
      </c>
      <c r="J590" s="563">
        <v>0</v>
      </c>
      <c r="K590" s="564">
        <v>0</v>
      </c>
      <c r="L590" s="563">
        <v>0</v>
      </c>
      <c r="M590" s="563">
        <v>0</v>
      </c>
      <c r="N590" s="563">
        <v>0</v>
      </c>
      <c r="O590" s="565">
        <v>0</v>
      </c>
      <c r="P590" s="564">
        <v>0</v>
      </c>
      <c r="Q590" s="566">
        <f>+monthly_drivers_0!Q590</f>
        <v>2.5</v>
      </c>
    </row>
    <row r="591" spans="1:17" x14ac:dyDescent="0.25">
      <c r="A591" s="567">
        <f t="shared" si="18"/>
        <v>62336</v>
      </c>
      <c r="B591" s="567" t="str">
        <f t="shared" si="19"/>
        <v>JV</v>
      </c>
      <c r="C591" s="568">
        <v>0</v>
      </c>
      <c r="D591" s="569">
        <v>0</v>
      </c>
      <c r="E591" s="569">
        <v>0</v>
      </c>
      <c r="F591" s="569">
        <v>0</v>
      </c>
      <c r="G591" s="569">
        <v>0</v>
      </c>
      <c r="H591" s="569">
        <v>0</v>
      </c>
      <c r="I591" s="569">
        <v>0</v>
      </c>
      <c r="J591" s="569">
        <v>0</v>
      </c>
      <c r="K591" s="570">
        <v>0</v>
      </c>
      <c r="L591" s="571">
        <v>0</v>
      </c>
      <c r="M591" s="571">
        <v>0</v>
      </c>
      <c r="N591" s="571">
        <v>0</v>
      </c>
      <c r="O591" s="572">
        <v>0</v>
      </c>
      <c r="P591" s="573">
        <v>0</v>
      </c>
      <c r="Q591" s="574">
        <f>+monthly_drivers_0!Q591</f>
        <v>2.5</v>
      </c>
    </row>
    <row r="592" spans="1:17" x14ac:dyDescent="0.25">
      <c r="A592" s="575">
        <f t="shared" si="18"/>
        <v>62366</v>
      </c>
      <c r="B592" s="575" t="str">
        <f t="shared" si="19"/>
        <v>JV</v>
      </c>
      <c r="C592" s="562">
        <v>0</v>
      </c>
      <c r="D592" s="563">
        <v>0</v>
      </c>
      <c r="E592" s="563">
        <v>0</v>
      </c>
      <c r="F592" s="563">
        <v>0</v>
      </c>
      <c r="G592" s="563">
        <v>0</v>
      </c>
      <c r="H592" s="563">
        <v>0</v>
      </c>
      <c r="I592" s="563">
        <v>0</v>
      </c>
      <c r="J592" s="563">
        <v>0</v>
      </c>
      <c r="K592" s="564">
        <v>0</v>
      </c>
      <c r="L592" s="563">
        <v>0</v>
      </c>
      <c r="M592" s="563">
        <v>0</v>
      </c>
      <c r="N592" s="563">
        <v>0</v>
      </c>
      <c r="O592" s="565">
        <v>0</v>
      </c>
      <c r="P592" s="564">
        <v>0</v>
      </c>
      <c r="Q592" s="566">
        <f>+monthly_drivers_0!Q592</f>
        <v>2.5</v>
      </c>
    </row>
    <row r="593" spans="1:17" x14ac:dyDescent="0.25">
      <c r="A593" s="567">
        <f t="shared" si="18"/>
        <v>62397</v>
      </c>
      <c r="B593" s="567" t="str">
        <f t="shared" si="19"/>
        <v>JV</v>
      </c>
      <c r="C593" s="568">
        <v>0</v>
      </c>
      <c r="D593" s="569">
        <v>0</v>
      </c>
      <c r="E593" s="569">
        <v>0</v>
      </c>
      <c r="F593" s="569">
        <v>0</v>
      </c>
      <c r="G593" s="569">
        <v>0</v>
      </c>
      <c r="H593" s="569">
        <v>0</v>
      </c>
      <c r="I593" s="569">
        <v>0</v>
      </c>
      <c r="J593" s="569">
        <v>0</v>
      </c>
      <c r="K593" s="570">
        <v>0</v>
      </c>
      <c r="L593" s="571">
        <v>0</v>
      </c>
      <c r="M593" s="571">
        <v>0</v>
      </c>
      <c r="N593" s="571">
        <v>0</v>
      </c>
      <c r="O593" s="572">
        <v>0</v>
      </c>
      <c r="P593" s="573">
        <v>0</v>
      </c>
      <c r="Q593" s="574">
        <f>+monthly_drivers_0!Q593</f>
        <v>2.5</v>
      </c>
    </row>
    <row r="594" spans="1:17" x14ac:dyDescent="0.25">
      <c r="A594" s="575">
        <f t="shared" si="18"/>
        <v>62427</v>
      </c>
      <c r="B594" s="575" t="str">
        <f t="shared" si="19"/>
        <v>JV</v>
      </c>
      <c r="C594" s="562">
        <v>0</v>
      </c>
      <c r="D594" s="563">
        <v>0</v>
      </c>
      <c r="E594" s="563">
        <v>0</v>
      </c>
      <c r="F594" s="563">
        <v>0</v>
      </c>
      <c r="G594" s="563">
        <v>0</v>
      </c>
      <c r="H594" s="563">
        <v>0</v>
      </c>
      <c r="I594" s="563">
        <v>0</v>
      </c>
      <c r="J594" s="563">
        <v>0</v>
      </c>
      <c r="K594" s="564">
        <v>0</v>
      </c>
      <c r="L594" s="563">
        <v>0</v>
      </c>
      <c r="M594" s="563">
        <v>0</v>
      </c>
      <c r="N594" s="563">
        <v>0</v>
      </c>
      <c r="O594" s="565">
        <v>0</v>
      </c>
      <c r="P594" s="564">
        <v>0</v>
      </c>
      <c r="Q594" s="566">
        <f>+monthly_drivers_0!Q594</f>
        <v>2.5</v>
      </c>
    </row>
    <row r="595" spans="1:17" x14ac:dyDescent="0.25">
      <c r="A595" s="567">
        <f t="shared" si="18"/>
        <v>62458</v>
      </c>
      <c r="B595" s="567" t="str">
        <f t="shared" si="19"/>
        <v>JV</v>
      </c>
      <c r="C595" s="568">
        <v>0</v>
      </c>
      <c r="D595" s="569">
        <v>0</v>
      </c>
      <c r="E595" s="569">
        <v>0</v>
      </c>
      <c r="F595" s="569">
        <v>0</v>
      </c>
      <c r="G595" s="569">
        <v>0</v>
      </c>
      <c r="H595" s="569">
        <v>0</v>
      </c>
      <c r="I595" s="569">
        <v>0</v>
      </c>
      <c r="J595" s="569">
        <v>0</v>
      </c>
      <c r="K595" s="570">
        <v>0</v>
      </c>
      <c r="L595" s="571">
        <v>0</v>
      </c>
      <c r="M595" s="571">
        <v>0</v>
      </c>
      <c r="N595" s="571">
        <v>0</v>
      </c>
      <c r="O595" s="572">
        <v>0</v>
      </c>
      <c r="P595" s="573">
        <v>0</v>
      </c>
      <c r="Q595" s="574">
        <f>+monthly_drivers_0!Q595</f>
        <v>2.5</v>
      </c>
    </row>
    <row r="596" spans="1:17" x14ac:dyDescent="0.25">
      <c r="A596" s="575">
        <f t="shared" si="18"/>
        <v>62489</v>
      </c>
      <c r="B596" s="575" t="str">
        <f t="shared" si="19"/>
        <v>JV</v>
      </c>
      <c r="C596" s="562">
        <v>0</v>
      </c>
      <c r="D596" s="563">
        <v>0</v>
      </c>
      <c r="E596" s="563">
        <v>0</v>
      </c>
      <c r="F596" s="563">
        <v>0</v>
      </c>
      <c r="G596" s="563">
        <v>0</v>
      </c>
      <c r="H596" s="563">
        <v>0</v>
      </c>
      <c r="I596" s="563">
        <v>0</v>
      </c>
      <c r="J596" s="563">
        <v>0</v>
      </c>
      <c r="K596" s="564">
        <v>0</v>
      </c>
      <c r="L596" s="563">
        <v>0</v>
      </c>
      <c r="M596" s="563">
        <v>0</v>
      </c>
      <c r="N596" s="563">
        <v>0</v>
      </c>
      <c r="O596" s="565">
        <v>0</v>
      </c>
      <c r="P596" s="564">
        <v>0</v>
      </c>
      <c r="Q596" s="566">
        <f>+monthly_drivers_0!Q596</f>
        <v>2.5</v>
      </c>
    </row>
    <row r="597" spans="1:17" x14ac:dyDescent="0.25">
      <c r="A597" s="567">
        <f t="shared" si="18"/>
        <v>62517</v>
      </c>
      <c r="B597" s="567" t="str">
        <f t="shared" si="19"/>
        <v>JV</v>
      </c>
      <c r="C597" s="568">
        <v>0</v>
      </c>
      <c r="D597" s="569">
        <v>0</v>
      </c>
      <c r="E597" s="569">
        <v>0</v>
      </c>
      <c r="F597" s="569">
        <v>0</v>
      </c>
      <c r="G597" s="569">
        <v>0</v>
      </c>
      <c r="H597" s="569">
        <v>0</v>
      </c>
      <c r="I597" s="569">
        <v>0</v>
      </c>
      <c r="J597" s="569">
        <v>0</v>
      </c>
      <c r="K597" s="570">
        <v>0</v>
      </c>
      <c r="L597" s="571">
        <v>0</v>
      </c>
      <c r="M597" s="571">
        <v>0</v>
      </c>
      <c r="N597" s="571">
        <v>0</v>
      </c>
      <c r="O597" s="572">
        <v>0</v>
      </c>
      <c r="P597" s="573">
        <v>0</v>
      </c>
      <c r="Q597" s="574">
        <f>+monthly_drivers_0!Q597</f>
        <v>2.5</v>
      </c>
    </row>
    <row r="598" spans="1:17" x14ac:dyDescent="0.25">
      <c r="A598" s="575">
        <f t="shared" si="18"/>
        <v>62548</v>
      </c>
      <c r="B598" s="575" t="str">
        <f t="shared" si="19"/>
        <v>JV</v>
      </c>
      <c r="C598" s="562">
        <v>0</v>
      </c>
      <c r="D598" s="563">
        <v>0</v>
      </c>
      <c r="E598" s="563">
        <v>0</v>
      </c>
      <c r="F598" s="563">
        <v>0</v>
      </c>
      <c r="G598" s="563">
        <v>0</v>
      </c>
      <c r="H598" s="563">
        <v>0</v>
      </c>
      <c r="I598" s="563">
        <v>0</v>
      </c>
      <c r="J598" s="563">
        <v>0</v>
      </c>
      <c r="K598" s="564">
        <v>0</v>
      </c>
      <c r="L598" s="563">
        <v>0</v>
      </c>
      <c r="M598" s="563">
        <v>0</v>
      </c>
      <c r="N598" s="563">
        <v>0</v>
      </c>
      <c r="O598" s="565">
        <v>0</v>
      </c>
      <c r="P598" s="564">
        <v>0</v>
      </c>
      <c r="Q598" s="566">
        <f>+monthly_drivers_0!Q598</f>
        <v>2.5</v>
      </c>
    </row>
    <row r="599" spans="1:17" x14ac:dyDescent="0.25">
      <c r="A599" s="567">
        <f t="shared" si="18"/>
        <v>62578</v>
      </c>
      <c r="B599" s="567" t="str">
        <f t="shared" si="19"/>
        <v>JV</v>
      </c>
      <c r="C599" s="568">
        <v>0</v>
      </c>
      <c r="D599" s="569">
        <v>0</v>
      </c>
      <c r="E599" s="569">
        <v>0</v>
      </c>
      <c r="F599" s="569">
        <v>0</v>
      </c>
      <c r="G599" s="569">
        <v>0</v>
      </c>
      <c r="H599" s="569">
        <v>0</v>
      </c>
      <c r="I599" s="569">
        <v>0</v>
      </c>
      <c r="J599" s="569">
        <v>0</v>
      </c>
      <c r="K599" s="570">
        <v>0</v>
      </c>
      <c r="L599" s="571">
        <v>0</v>
      </c>
      <c r="M599" s="571">
        <v>0</v>
      </c>
      <c r="N599" s="571">
        <v>0</v>
      </c>
      <c r="O599" s="572">
        <v>0</v>
      </c>
      <c r="P599" s="573">
        <v>0</v>
      </c>
      <c r="Q599" s="574">
        <f>+monthly_drivers_0!Q599</f>
        <v>2.5</v>
      </c>
    </row>
    <row r="600" spans="1:17" x14ac:dyDescent="0.25">
      <c r="A600" s="575">
        <f t="shared" si="18"/>
        <v>62609</v>
      </c>
      <c r="B600" s="575" t="str">
        <f t="shared" si="19"/>
        <v>JV</v>
      </c>
      <c r="C600" s="562">
        <v>0</v>
      </c>
      <c r="D600" s="563">
        <v>0</v>
      </c>
      <c r="E600" s="563">
        <v>0</v>
      </c>
      <c r="F600" s="563">
        <v>0</v>
      </c>
      <c r="G600" s="563">
        <v>0</v>
      </c>
      <c r="H600" s="563">
        <v>0</v>
      </c>
      <c r="I600" s="563">
        <v>0</v>
      </c>
      <c r="J600" s="563">
        <v>0</v>
      </c>
      <c r="K600" s="564">
        <v>0</v>
      </c>
      <c r="L600" s="563">
        <v>0</v>
      </c>
      <c r="M600" s="563">
        <v>0</v>
      </c>
      <c r="N600" s="563">
        <v>0</v>
      </c>
      <c r="O600" s="565">
        <v>0</v>
      </c>
      <c r="P600" s="564">
        <v>0</v>
      </c>
      <c r="Q600" s="566">
        <f>+monthly_drivers_0!Q600</f>
        <v>2.5</v>
      </c>
    </row>
    <row r="601" spans="1:17" x14ac:dyDescent="0.25">
      <c r="A601" s="567">
        <f t="shared" si="18"/>
        <v>62639</v>
      </c>
      <c r="B601" s="567" t="str">
        <f t="shared" si="19"/>
        <v>JV</v>
      </c>
      <c r="C601" s="568">
        <v>0</v>
      </c>
      <c r="D601" s="569">
        <v>0</v>
      </c>
      <c r="E601" s="569">
        <v>0</v>
      </c>
      <c r="F601" s="569">
        <v>0</v>
      </c>
      <c r="G601" s="569">
        <v>0</v>
      </c>
      <c r="H601" s="569">
        <v>0</v>
      </c>
      <c r="I601" s="569">
        <v>0</v>
      </c>
      <c r="J601" s="569">
        <v>0</v>
      </c>
      <c r="K601" s="570">
        <v>0</v>
      </c>
      <c r="L601" s="571">
        <v>0</v>
      </c>
      <c r="M601" s="571">
        <v>0</v>
      </c>
      <c r="N601" s="571">
        <v>0</v>
      </c>
      <c r="O601" s="572">
        <v>0</v>
      </c>
      <c r="P601" s="573">
        <v>0</v>
      </c>
      <c r="Q601" s="574">
        <f>+monthly_drivers_0!Q601</f>
        <v>2.5</v>
      </c>
    </row>
    <row r="602" spans="1:17" x14ac:dyDescent="0.25">
      <c r="A602" s="567">
        <f t="shared" si="18"/>
        <v>62670</v>
      </c>
      <c r="B602" s="567" t="str">
        <f t="shared" si="19"/>
        <v>JV</v>
      </c>
      <c r="C602" s="568">
        <v>0</v>
      </c>
      <c r="D602" s="569">
        <v>0</v>
      </c>
      <c r="E602" s="569">
        <v>0</v>
      </c>
      <c r="F602" s="569">
        <v>0</v>
      </c>
      <c r="G602" s="569">
        <v>0</v>
      </c>
      <c r="H602" s="569">
        <v>0</v>
      </c>
      <c r="I602" s="569">
        <v>0</v>
      </c>
      <c r="J602" s="569">
        <v>0</v>
      </c>
      <c r="K602" s="570">
        <v>0</v>
      </c>
      <c r="L602" s="571">
        <v>0</v>
      </c>
      <c r="M602" s="571">
        <v>0</v>
      </c>
      <c r="N602" s="571">
        <v>0</v>
      </c>
      <c r="O602" s="572">
        <v>0</v>
      </c>
      <c r="P602" s="573">
        <v>0</v>
      </c>
      <c r="Q602" s="566">
        <f>+monthly_drivers_0!Q602</f>
        <v>2.5</v>
      </c>
    </row>
    <row r="603" spans="1:17" x14ac:dyDescent="0.25">
      <c r="A603" s="567">
        <f t="shared" si="18"/>
        <v>62701</v>
      </c>
      <c r="B603" s="567" t="str">
        <f t="shared" si="19"/>
        <v>JV</v>
      </c>
      <c r="C603" s="568">
        <v>0</v>
      </c>
      <c r="D603" s="569">
        <v>0</v>
      </c>
      <c r="E603" s="569">
        <v>0</v>
      </c>
      <c r="F603" s="569">
        <v>0</v>
      </c>
      <c r="G603" s="569">
        <v>0</v>
      </c>
      <c r="H603" s="569">
        <v>0</v>
      </c>
      <c r="I603" s="569">
        <v>0</v>
      </c>
      <c r="J603" s="569">
        <v>0</v>
      </c>
      <c r="K603" s="570">
        <v>0</v>
      </c>
      <c r="L603" s="571">
        <v>0</v>
      </c>
      <c r="M603" s="571">
        <v>0</v>
      </c>
      <c r="N603" s="571">
        <v>0</v>
      </c>
      <c r="O603" s="572">
        <v>0</v>
      </c>
      <c r="P603" s="573">
        <v>0</v>
      </c>
      <c r="Q603" s="574">
        <f>+monthly_drivers_0!Q603</f>
        <v>2.5</v>
      </c>
    </row>
    <row r="604" spans="1:17" x14ac:dyDescent="0.25">
      <c r="A604" s="567">
        <f t="shared" si="18"/>
        <v>62731</v>
      </c>
      <c r="B604" s="567" t="str">
        <f t="shared" si="19"/>
        <v>JV</v>
      </c>
      <c r="C604" s="568">
        <v>0</v>
      </c>
      <c r="D604" s="569">
        <v>0</v>
      </c>
      <c r="E604" s="569">
        <v>0</v>
      </c>
      <c r="F604" s="569">
        <v>0</v>
      </c>
      <c r="G604" s="569">
        <v>0</v>
      </c>
      <c r="H604" s="569">
        <v>0</v>
      </c>
      <c r="I604" s="569">
        <v>0</v>
      </c>
      <c r="J604" s="569">
        <v>0</v>
      </c>
      <c r="K604" s="570">
        <v>0</v>
      </c>
      <c r="L604" s="571">
        <v>0</v>
      </c>
      <c r="M604" s="571">
        <v>0</v>
      </c>
      <c r="N604" s="571">
        <v>0</v>
      </c>
      <c r="O604" s="572">
        <v>0</v>
      </c>
      <c r="P604" s="573">
        <v>0</v>
      </c>
      <c r="Q604" s="566">
        <f>+monthly_drivers_0!Q604</f>
        <v>2.5</v>
      </c>
    </row>
    <row r="605" spans="1:17" x14ac:dyDescent="0.25">
      <c r="A605" s="567">
        <f t="shared" si="18"/>
        <v>62762</v>
      </c>
      <c r="B605" s="567" t="str">
        <f t="shared" si="19"/>
        <v>JV</v>
      </c>
      <c r="C605" s="568">
        <v>0</v>
      </c>
      <c r="D605" s="569">
        <v>0</v>
      </c>
      <c r="E605" s="569">
        <v>0</v>
      </c>
      <c r="F605" s="569">
        <v>0</v>
      </c>
      <c r="G605" s="569">
        <v>0</v>
      </c>
      <c r="H605" s="569">
        <v>0</v>
      </c>
      <c r="I605" s="569">
        <v>0</v>
      </c>
      <c r="J605" s="569">
        <v>0</v>
      </c>
      <c r="K605" s="570">
        <v>0</v>
      </c>
      <c r="L605" s="571">
        <v>0</v>
      </c>
      <c r="M605" s="571">
        <v>0</v>
      </c>
      <c r="N605" s="571">
        <v>0</v>
      </c>
      <c r="O605" s="572">
        <v>0</v>
      </c>
      <c r="P605" s="573">
        <v>0</v>
      </c>
      <c r="Q605" s="574">
        <f>+monthly_drivers_0!Q605</f>
        <v>2.5</v>
      </c>
    </row>
    <row r="606" spans="1:17" x14ac:dyDescent="0.25">
      <c r="A606" s="567">
        <f t="shared" si="18"/>
        <v>62792</v>
      </c>
      <c r="B606" s="567" t="str">
        <f t="shared" si="19"/>
        <v>JV</v>
      </c>
      <c r="C606" s="568">
        <v>0</v>
      </c>
      <c r="D606" s="569">
        <v>0</v>
      </c>
      <c r="E606" s="569">
        <v>0</v>
      </c>
      <c r="F606" s="569">
        <v>0</v>
      </c>
      <c r="G606" s="569">
        <v>0</v>
      </c>
      <c r="H606" s="569">
        <v>0</v>
      </c>
      <c r="I606" s="569">
        <v>0</v>
      </c>
      <c r="J606" s="569">
        <v>0</v>
      </c>
      <c r="K606" s="570">
        <v>0</v>
      </c>
      <c r="L606" s="571">
        <v>0</v>
      </c>
      <c r="M606" s="571">
        <v>0</v>
      </c>
      <c r="N606" s="571">
        <v>0</v>
      </c>
      <c r="O606" s="572">
        <v>0</v>
      </c>
      <c r="P606" s="573">
        <v>0</v>
      </c>
      <c r="Q606" s="566">
        <f>+monthly_drivers_0!Q606</f>
        <v>2.5</v>
      </c>
    </row>
    <row r="607" spans="1:17" x14ac:dyDescent="0.25">
      <c r="A607" s="567">
        <f t="shared" si="18"/>
        <v>62823</v>
      </c>
      <c r="B607" s="567" t="str">
        <f t="shared" si="19"/>
        <v>JV</v>
      </c>
      <c r="C607" s="568">
        <v>0</v>
      </c>
      <c r="D607" s="569">
        <v>0</v>
      </c>
      <c r="E607" s="569">
        <v>0</v>
      </c>
      <c r="F607" s="569">
        <v>0</v>
      </c>
      <c r="G607" s="569">
        <v>0</v>
      </c>
      <c r="H607" s="569">
        <v>0</v>
      </c>
      <c r="I607" s="569">
        <v>0</v>
      </c>
      <c r="J607" s="569">
        <v>0</v>
      </c>
      <c r="K607" s="570">
        <v>0</v>
      </c>
      <c r="L607" s="571">
        <v>0</v>
      </c>
      <c r="M607" s="571">
        <v>0</v>
      </c>
      <c r="N607" s="571">
        <v>0</v>
      </c>
      <c r="O607" s="572">
        <v>0</v>
      </c>
      <c r="P607" s="573">
        <v>0</v>
      </c>
      <c r="Q607" s="574">
        <f>+monthly_drivers_0!Q607</f>
        <v>2.5</v>
      </c>
    </row>
    <row r="608" spans="1:17" x14ac:dyDescent="0.25">
      <c r="A608" s="567">
        <f t="shared" si="18"/>
        <v>62854</v>
      </c>
      <c r="B608" s="567" t="str">
        <f t="shared" si="19"/>
        <v>JV</v>
      </c>
      <c r="C608" s="568">
        <v>0</v>
      </c>
      <c r="D608" s="569">
        <v>0</v>
      </c>
      <c r="E608" s="569">
        <v>0</v>
      </c>
      <c r="F608" s="569">
        <v>0</v>
      </c>
      <c r="G608" s="569">
        <v>0</v>
      </c>
      <c r="H608" s="569">
        <v>0</v>
      </c>
      <c r="I608" s="569">
        <v>0</v>
      </c>
      <c r="J608" s="569">
        <v>0</v>
      </c>
      <c r="K608" s="570">
        <v>0</v>
      </c>
      <c r="L608" s="571">
        <v>0</v>
      </c>
      <c r="M608" s="571">
        <v>0</v>
      </c>
      <c r="N608" s="571">
        <v>0</v>
      </c>
      <c r="O608" s="572">
        <v>0</v>
      </c>
      <c r="P608" s="573">
        <v>0</v>
      </c>
      <c r="Q608" s="566">
        <f>+monthly_drivers_0!Q608</f>
        <v>2.5</v>
      </c>
    </row>
    <row r="609" spans="1:17" x14ac:dyDescent="0.25">
      <c r="A609" s="567">
        <f t="shared" si="18"/>
        <v>62883</v>
      </c>
      <c r="B609" s="567" t="str">
        <f t="shared" si="19"/>
        <v>JV</v>
      </c>
      <c r="C609" s="568">
        <v>0</v>
      </c>
      <c r="D609" s="569">
        <v>0</v>
      </c>
      <c r="E609" s="569">
        <v>0</v>
      </c>
      <c r="F609" s="569">
        <v>0</v>
      </c>
      <c r="G609" s="569">
        <v>0</v>
      </c>
      <c r="H609" s="569">
        <v>0</v>
      </c>
      <c r="I609" s="569">
        <v>0</v>
      </c>
      <c r="J609" s="569">
        <v>0</v>
      </c>
      <c r="K609" s="570">
        <v>0</v>
      </c>
      <c r="L609" s="571">
        <v>0</v>
      </c>
      <c r="M609" s="571">
        <v>0</v>
      </c>
      <c r="N609" s="571">
        <v>0</v>
      </c>
      <c r="O609" s="572">
        <v>0</v>
      </c>
      <c r="P609" s="573">
        <v>0</v>
      </c>
      <c r="Q609" s="574">
        <f>+monthly_drivers_0!Q609</f>
        <v>2.5</v>
      </c>
    </row>
    <row r="610" spans="1:17" x14ac:dyDescent="0.25">
      <c r="A610" s="567">
        <f t="shared" si="18"/>
        <v>62914</v>
      </c>
      <c r="B610" s="567" t="str">
        <f t="shared" si="19"/>
        <v>JV</v>
      </c>
      <c r="C610" s="568">
        <v>0</v>
      </c>
      <c r="D610" s="569">
        <v>0</v>
      </c>
      <c r="E610" s="569">
        <v>0</v>
      </c>
      <c r="F610" s="569">
        <v>0</v>
      </c>
      <c r="G610" s="569">
        <v>0</v>
      </c>
      <c r="H610" s="569">
        <v>0</v>
      </c>
      <c r="I610" s="569">
        <v>0</v>
      </c>
      <c r="J610" s="569">
        <v>0</v>
      </c>
      <c r="K610" s="570">
        <v>0</v>
      </c>
      <c r="L610" s="571">
        <v>0</v>
      </c>
      <c r="M610" s="571">
        <v>0</v>
      </c>
      <c r="N610" s="571">
        <v>0</v>
      </c>
      <c r="O610" s="572">
        <v>0</v>
      </c>
      <c r="P610" s="573">
        <v>0</v>
      </c>
      <c r="Q610" s="566">
        <f>+monthly_drivers_0!Q610</f>
        <v>2.5</v>
      </c>
    </row>
    <row r="611" spans="1:17" x14ac:dyDescent="0.25">
      <c r="A611" s="567">
        <f t="shared" si="18"/>
        <v>62944</v>
      </c>
      <c r="B611" s="567" t="str">
        <f t="shared" si="19"/>
        <v>JV</v>
      </c>
      <c r="C611" s="568">
        <v>0</v>
      </c>
      <c r="D611" s="569">
        <v>0</v>
      </c>
      <c r="E611" s="569">
        <v>0</v>
      </c>
      <c r="F611" s="569">
        <v>0</v>
      </c>
      <c r="G611" s="569">
        <v>0</v>
      </c>
      <c r="H611" s="569">
        <v>0</v>
      </c>
      <c r="I611" s="569">
        <v>0</v>
      </c>
      <c r="J611" s="569">
        <v>0</v>
      </c>
      <c r="K611" s="570">
        <v>0</v>
      </c>
      <c r="L611" s="571">
        <v>0</v>
      </c>
      <c r="M611" s="571">
        <v>0</v>
      </c>
      <c r="N611" s="571">
        <v>0</v>
      </c>
      <c r="O611" s="572">
        <v>0</v>
      </c>
      <c r="P611" s="573">
        <v>0</v>
      </c>
      <c r="Q611" s="574">
        <f>+monthly_drivers_0!Q611</f>
        <v>2.5</v>
      </c>
    </row>
    <row r="612" spans="1:17" x14ac:dyDescent="0.25">
      <c r="A612" s="567">
        <f t="shared" si="18"/>
        <v>62975</v>
      </c>
      <c r="B612" s="567" t="str">
        <f t="shared" si="19"/>
        <v>JV</v>
      </c>
      <c r="C612" s="568">
        <v>0</v>
      </c>
      <c r="D612" s="569">
        <v>0</v>
      </c>
      <c r="E612" s="569">
        <v>0</v>
      </c>
      <c r="F612" s="569">
        <v>0</v>
      </c>
      <c r="G612" s="569">
        <v>0</v>
      </c>
      <c r="H612" s="569">
        <v>0</v>
      </c>
      <c r="I612" s="569">
        <v>0</v>
      </c>
      <c r="J612" s="569">
        <v>0</v>
      </c>
      <c r="K612" s="570">
        <v>0</v>
      </c>
      <c r="L612" s="571">
        <v>0</v>
      </c>
      <c r="M612" s="571">
        <v>0</v>
      </c>
      <c r="N612" s="571">
        <v>0</v>
      </c>
      <c r="O612" s="572">
        <v>0</v>
      </c>
      <c r="P612" s="573">
        <v>0</v>
      </c>
      <c r="Q612" s="566">
        <f>+monthly_drivers_0!Q612</f>
        <v>2.5</v>
      </c>
    </row>
    <row r="613" spans="1:17" x14ac:dyDescent="0.25">
      <c r="A613" s="567">
        <f t="shared" si="18"/>
        <v>63005</v>
      </c>
      <c r="B613" s="567" t="str">
        <f t="shared" si="19"/>
        <v>JV</v>
      </c>
      <c r="C613" s="568">
        <v>0</v>
      </c>
      <c r="D613" s="569">
        <v>0</v>
      </c>
      <c r="E613" s="569">
        <v>0</v>
      </c>
      <c r="F613" s="569">
        <v>0</v>
      </c>
      <c r="G613" s="569">
        <v>0</v>
      </c>
      <c r="H613" s="569">
        <v>0</v>
      </c>
      <c r="I613" s="569">
        <v>0</v>
      </c>
      <c r="J613" s="569">
        <v>0</v>
      </c>
      <c r="K613" s="570">
        <v>0</v>
      </c>
      <c r="L613" s="571">
        <v>0</v>
      </c>
      <c r="M613" s="571">
        <v>0</v>
      </c>
      <c r="N613" s="571">
        <v>0</v>
      </c>
      <c r="O613" s="572">
        <v>0</v>
      </c>
      <c r="P613" s="573">
        <v>0</v>
      </c>
      <c r="Q613" s="574">
        <f>+monthly_drivers_0!Q613</f>
        <v>2.5</v>
      </c>
    </row>
    <row r="614" spans="1:17" x14ac:dyDescent="0.25">
      <c r="A614" s="567">
        <f t="shared" si="18"/>
        <v>63036</v>
      </c>
      <c r="B614" s="567" t="str">
        <f t="shared" si="19"/>
        <v>JV</v>
      </c>
      <c r="C614" s="568">
        <v>0</v>
      </c>
      <c r="D614" s="569">
        <v>0</v>
      </c>
      <c r="E614" s="569">
        <v>0</v>
      </c>
      <c r="F614" s="569">
        <v>0</v>
      </c>
      <c r="G614" s="569">
        <v>0</v>
      </c>
      <c r="H614" s="569">
        <v>0</v>
      </c>
      <c r="I614" s="569">
        <v>0</v>
      </c>
      <c r="J614" s="569">
        <v>0</v>
      </c>
      <c r="K614" s="570">
        <v>0</v>
      </c>
      <c r="L614" s="571">
        <v>0</v>
      </c>
      <c r="M614" s="571">
        <v>0</v>
      </c>
      <c r="N614" s="571">
        <v>0</v>
      </c>
      <c r="O614" s="572">
        <v>0</v>
      </c>
      <c r="P614" s="573">
        <v>0</v>
      </c>
      <c r="Q614" s="566">
        <f>+monthly_drivers_0!Q614</f>
        <v>2.5</v>
      </c>
    </row>
    <row r="615" spans="1:17" x14ac:dyDescent="0.25">
      <c r="A615" s="567">
        <f t="shared" si="18"/>
        <v>63067</v>
      </c>
      <c r="B615" s="567" t="str">
        <f t="shared" si="19"/>
        <v>JV</v>
      </c>
      <c r="C615" s="568">
        <v>0</v>
      </c>
      <c r="D615" s="569">
        <v>0</v>
      </c>
      <c r="E615" s="569">
        <v>0</v>
      </c>
      <c r="F615" s="569">
        <v>0</v>
      </c>
      <c r="G615" s="569">
        <v>0</v>
      </c>
      <c r="H615" s="569">
        <v>0</v>
      </c>
      <c r="I615" s="569">
        <v>0</v>
      </c>
      <c r="J615" s="569">
        <v>0</v>
      </c>
      <c r="K615" s="570">
        <v>0</v>
      </c>
      <c r="L615" s="571">
        <v>0</v>
      </c>
      <c r="M615" s="571">
        <v>0</v>
      </c>
      <c r="N615" s="571">
        <v>0</v>
      </c>
      <c r="O615" s="572">
        <v>0</v>
      </c>
      <c r="P615" s="573">
        <v>0</v>
      </c>
      <c r="Q615" s="574">
        <f>+monthly_drivers_0!Q615</f>
        <v>2.5</v>
      </c>
    </row>
    <row r="616" spans="1:17" x14ac:dyDescent="0.25">
      <c r="A616" s="567">
        <f t="shared" si="18"/>
        <v>63097</v>
      </c>
      <c r="B616" s="567" t="str">
        <f t="shared" si="19"/>
        <v>JV</v>
      </c>
      <c r="C616" s="568">
        <v>0</v>
      </c>
      <c r="D616" s="569">
        <v>0</v>
      </c>
      <c r="E616" s="569">
        <v>0</v>
      </c>
      <c r="F616" s="569">
        <v>0</v>
      </c>
      <c r="G616" s="569">
        <v>0</v>
      </c>
      <c r="H616" s="569">
        <v>0</v>
      </c>
      <c r="I616" s="569">
        <v>0</v>
      </c>
      <c r="J616" s="569">
        <v>0</v>
      </c>
      <c r="K616" s="570">
        <v>0</v>
      </c>
      <c r="L616" s="571">
        <v>0</v>
      </c>
      <c r="M616" s="571">
        <v>0</v>
      </c>
      <c r="N616" s="571">
        <v>0</v>
      </c>
      <c r="O616" s="572">
        <v>0</v>
      </c>
      <c r="P616" s="573">
        <v>0</v>
      </c>
      <c r="Q616" s="566">
        <f>+monthly_drivers_0!Q616</f>
        <v>2.5</v>
      </c>
    </row>
    <row r="617" spans="1:17" x14ac:dyDescent="0.25">
      <c r="A617" s="567">
        <f t="shared" si="18"/>
        <v>63128</v>
      </c>
      <c r="B617" s="567" t="str">
        <f t="shared" si="19"/>
        <v>JV</v>
      </c>
      <c r="C617" s="568">
        <v>0</v>
      </c>
      <c r="D617" s="569">
        <v>0</v>
      </c>
      <c r="E617" s="569">
        <v>0</v>
      </c>
      <c r="F617" s="569">
        <v>0</v>
      </c>
      <c r="G617" s="569">
        <v>0</v>
      </c>
      <c r="H617" s="569">
        <v>0</v>
      </c>
      <c r="I617" s="569">
        <v>0</v>
      </c>
      <c r="J617" s="569">
        <v>0</v>
      </c>
      <c r="K617" s="570">
        <v>0</v>
      </c>
      <c r="L617" s="571">
        <v>0</v>
      </c>
      <c r="M617" s="571">
        <v>0</v>
      </c>
      <c r="N617" s="571">
        <v>0</v>
      </c>
      <c r="O617" s="572">
        <v>0</v>
      </c>
      <c r="P617" s="573">
        <v>0</v>
      </c>
      <c r="Q617" s="574">
        <f>+monthly_drivers_0!Q617</f>
        <v>2.5</v>
      </c>
    </row>
    <row r="618" spans="1:17" x14ac:dyDescent="0.25">
      <c r="A618" s="567">
        <f t="shared" si="18"/>
        <v>63158</v>
      </c>
      <c r="B618" s="567" t="str">
        <f t="shared" si="19"/>
        <v>JV</v>
      </c>
      <c r="C618" s="568">
        <v>0</v>
      </c>
      <c r="D618" s="569">
        <v>0</v>
      </c>
      <c r="E618" s="569">
        <v>0</v>
      </c>
      <c r="F618" s="569">
        <v>0</v>
      </c>
      <c r="G618" s="569">
        <v>0</v>
      </c>
      <c r="H618" s="569">
        <v>0</v>
      </c>
      <c r="I618" s="569">
        <v>0</v>
      </c>
      <c r="J618" s="569">
        <v>0</v>
      </c>
      <c r="K618" s="570">
        <v>0</v>
      </c>
      <c r="L618" s="571">
        <v>0</v>
      </c>
      <c r="M618" s="571">
        <v>0</v>
      </c>
      <c r="N618" s="571">
        <v>0</v>
      </c>
      <c r="O618" s="572">
        <v>0</v>
      </c>
      <c r="P618" s="573">
        <v>0</v>
      </c>
      <c r="Q618" s="566">
        <f>+monthly_drivers_0!Q618</f>
        <v>2.5</v>
      </c>
    </row>
    <row r="619" spans="1:17" x14ac:dyDescent="0.25">
      <c r="A619" s="567">
        <f t="shared" si="18"/>
        <v>63189</v>
      </c>
      <c r="B619" s="567" t="str">
        <f t="shared" si="19"/>
        <v>JV</v>
      </c>
      <c r="C619" s="568">
        <v>0</v>
      </c>
      <c r="D619" s="569">
        <v>0</v>
      </c>
      <c r="E619" s="569">
        <v>0</v>
      </c>
      <c r="F619" s="569">
        <v>0</v>
      </c>
      <c r="G619" s="569">
        <v>0</v>
      </c>
      <c r="H619" s="569">
        <v>0</v>
      </c>
      <c r="I619" s="569">
        <v>0</v>
      </c>
      <c r="J619" s="569">
        <v>0</v>
      </c>
      <c r="K619" s="570">
        <v>0</v>
      </c>
      <c r="L619" s="571">
        <v>0</v>
      </c>
      <c r="M619" s="571">
        <v>0</v>
      </c>
      <c r="N619" s="571">
        <v>0</v>
      </c>
      <c r="O619" s="572">
        <v>0</v>
      </c>
      <c r="P619" s="573">
        <v>0</v>
      </c>
      <c r="Q619" s="574">
        <f>+monthly_drivers_0!Q619</f>
        <v>2.5</v>
      </c>
    </row>
    <row r="620" spans="1:17" x14ac:dyDescent="0.25">
      <c r="A620" s="567">
        <f t="shared" si="18"/>
        <v>63220</v>
      </c>
      <c r="B620" s="567" t="str">
        <f t="shared" si="19"/>
        <v>JV</v>
      </c>
      <c r="C620" s="568">
        <v>0</v>
      </c>
      <c r="D620" s="569">
        <v>0</v>
      </c>
      <c r="E620" s="569">
        <v>0</v>
      </c>
      <c r="F620" s="569">
        <v>0</v>
      </c>
      <c r="G620" s="569">
        <v>0</v>
      </c>
      <c r="H620" s="569">
        <v>0</v>
      </c>
      <c r="I620" s="569">
        <v>0</v>
      </c>
      <c r="J620" s="569">
        <v>0</v>
      </c>
      <c r="K620" s="570">
        <v>0</v>
      </c>
      <c r="L620" s="571">
        <v>0</v>
      </c>
      <c r="M620" s="571">
        <v>0</v>
      </c>
      <c r="N620" s="571">
        <v>0</v>
      </c>
      <c r="O620" s="572">
        <v>0</v>
      </c>
      <c r="P620" s="573">
        <v>0</v>
      </c>
      <c r="Q620" s="566">
        <f>+monthly_drivers_0!Q620</f>
        <v>2.5</v>
      </c>
    </row>
    <row r="621" spans="1:17" x14ac:dyDescent="0.25">
      <c r="A621" s="567">
        <f t="shared" si="18"/>
        <v>63248</v>
      </c>
      <c r="B621" s="567" t="str">
        <f t="shared" si="19"/>
        <v>JV</v>
      </c>
      <c r="C621" s="568">
        <v>0</v>
      </c>
      <c r="D621" s="569">
        <v>0</v>
      </c>
      <c r="E621" s="569">
        <v>0</v>
      </c>
      <c r="F621" s="569">
        <v>0</v>
      </c>
      <c r="G621" s="569">
        <v>0</v>
      </c>
      <c r="H621" s="569">
        <v>0</v>
      </c>
      <c r="I621" s="569">
        <v>0</v>
      </c>
      <c r="J621" s="569">
        <v>0</v>
      </c>
      <c r="K621" s="570">
        <v>0</v>
      </c>
      <c r="L621" s="571">
        <v>0</v>
      </c>
      <c r="M621" s="571">
        <v>0</v>
      </c>
      <c r="N621" s="571">
        <v>0</v>
      </c>
      <c r="O621" s="572">
        <v>0</v>
      </c>
      <c r="P621" s="573">
        <v>0</v>
      </c>
      <c r="Q621" s="574">
        <f>+monthly_drivers_0!Q621</f>
        <v>2.5</v>
      </c>
    </row>
    <row r="622" spans="1:17" x14ac:dyDescent="0.25">
      <c r="A622" s="567">
        <f t="shared" si="18"/>
        <v>63279</v>
      </c>
      <c r="B622" s="567" t="str">
        <f t="shared" si="19"/>
        <v>JV</v>
      </c>
      <c r="C622" s="568">
        <v>0</v>
      </c>
      <c r="D622" s="569">
        <v>0</v>
      </c>
      <c r="E622" s="569">
        <v>0</v>
      </c>
      <c r="F622" s="569">
        <v>0</v>
      </c>
      <c r="G622" s="569">
        <v>0</v>
      </c>
      <c r="H622" s="569">
        <v>0</v>
      </c>
      <c r="I622" s="569">
        <v>0</v>
      </c>
      <c r="J622" s="569">
        <v>0</v>
      </c>
      <c r="K622" s="570">
        <v>0</v>
      </c>
      <c r="L622" s="571">
        <v>0</v>
      </c>
      <c r="M622" s="571">
        <v>0</v>
      </c>
      <c r="N622" s="571">
        <v>0</v>
      </c>
      <c r="O622" s="572">
        <v>0</v>
      </c>
      <c r="P622" s="573">
        <v>0</v>
      </c>
      <c r="Q622" s="566">
        <f>+monthly_drivers_0!Q622</f>
        <v>2.5</v>
      </c>
    </row>
    <row r="623" spans="1:17" x14ac:dyDescent="0.25">
      <c r="A623" s="567">
        <f t="shared" si="18"/>
        <v>63309</v>
      </c>
      <c r="B623" s="567" t="str">
        <f t="shared" si="19"/>
        <v>JV</v>
      </c>
      <c r="C623" s="568">
        <v>0</v>
      </c>
      <c r="D623" s="569">
        <v>0</v>
      </c>
      <c r="E623" s="569">
        <v>0</v>
      </c>
      <c r="F623" s="569">
        <v>0</v>
      </c>
      <c r="G623" s="569">
        <v>0</v>
      </c>
      <c r="H623" s="569">
        <v>0</v>
      </c>
      <c r="I623" s="569">
        <v>0</v>
      </c>
      <c r="J623" s="569">
        <v>0</v>
      </c>
      <c r="K623" s="570">
        <v>0</v>
      </c>
      <c r="L623" s="571">
        <v>0</v>
      </c>
      <c r="M623" s="571">
        <v>0</v>
      </c>
      <c r="N623" s="571">
        <v>0</v>
      </c>
      <c r="O623" s="572">
        <v>0</v>
      </c>
      <c r="P623" s="573">
        <v>0</v>
      </c>
      <c r="Q623" s="574">
        <f>+monthly_drivers_0!Q623</f>
        <v>2.5</v>
      </c>
    </row>
    <row r="624" spans="1:17" x14ac:dyDescent="0.25">
      <c r="A624" s="567">
        <f t="shared" si="18"/>
        <v>63340</v>
      </c>
      <c r="B624" s="567" t="str">
        <f t="shared" si="19"/>
        <v>JV</v>
      </c>
      <c r="C624" s="568">
        <v>0</v>
      </c>
      <c r="D624" s="569">
        <v>0</v>
      </c>
      <c r="E624" s="569">
        <v>0</v>
      </c>
      <c r="F624" s="569">
        <v>0</v>
      </c>
      <c r="G624" s="569">
        <v>0</v>
      </c>
      <c r="H624" s="569">
        <v>0</v>
      </c>
      <c r="I624" s="569">
        <v>0</v>
      </c>
      <c r="J624" s="569">
        <v>0</v>
      </c>
      <c r="K624" s="570">
        <v>0</v>
      </c>
      <c r="L624" s="571">
        <v>0</v>
      </c>
      <c r="M624" s="571">
        <v>0</v>
      </c>
      <c r="N624" s="571">
        <v>0</v>
      </c>
      <c r="O624" s="572">
        <v>0</v>
      </c>
      <c r="P624" s="573">
        <v>0</v>
      </c>
      <c r="Q624" s="566">
        <f>+monthly_drivers_0!Q624</f>
        <v>2.5</v>
      </c>
    </row>
    <row r="625" spans="1:17" x14ac:dyDescent="0.25">
      <c r="A625" s="567">
        <f t="shared" si="18"/>
        <v>63370</v>
      </c>
      <c r="B625" s="567" t="str">
        <f t="shared" si="19"/>
        <v>JV</v>
      </c>
      <c r="C625" s="568">
        <v>0</v>
      </c>
      <c r="D625" s="569">
        <v>0</v>
      </c>
      <c r="E625" s="569">
        <v>0</v>
      </c>
      <c r="F625" s="569">
        <v>0</v>
      </c>
      <c r="G625" s="569">
        <v>0</v>
      </c>
      <c r="H625" s="569">
        <v>0</v>
      </c>
      <c r="I625" s="569">
        <v>0</v>
      </c>
      <c r="J625" s="569">
        <v>0</v>
      </c>
      <c r="K625" s="570">
        <v>0</v>
      </c>
      <c r="L625" s="571">
        <v>0</v>
      </c>
      <c r="M625" s="571">
        <v>0</v>
      </c>
      <c r="N625" s="571">
        <v>0</v>
      </c>
      <c r="O625" s="572">
        <v>0</v>
      </c>
      <c r="P625" s="573">
        <v>0</v>
      </c>
      <c r="Q625" s="574">
        <f>+monthly_drivers_0!Q625</f>
        <v>2.5</v>
      </c>
    </row>
    <row r="626" spans="1:17" x14ac:dyDescent="0.25">
      <c r="A626" s="567">
        <f t="shared" si="18"/>
        <v>63401</v>
      </c>
      <c r="B626" s="567" t="str">
        <f t="shared" si="19"/>
        <v>JV</v>
      </c>
      <c r="C626" s="568">
        <v>0</v>
      </c>
      <c r="D626" s="569">
        <v>0</v>
      </c>
      <c r="E626" s="569">
        <v>0</v>
      </c>
      <c r="F626" s="569">
        <v>0</v>
      </c>
      <c r="G626" s="569">
        <v>0</v>
      </c>
      <c r="H626" s="569">
        <v>0</v>
      </c>
      <c r="I626" s="569">
        <v>0</v>
      </c>
      <c r="J626" s="569">
        <v>0</v>
      </c>
      <c r="K626" s="570">
        <v>0</v>
      </c>
      <c r="L626" s="571">
        <v>0</v>
      </c>
      <c r="M626" s="571">
        <v>0</v>
      </c>
      <c r="N626" s="571">
        <v>0</v>
      </c>
      <c r="O626" s="572">
        <v>0</v>
      </c>
      <c r="P626" s="573">
        <v>0</v>
      </c>
      <c r="Q626" s="566">
        <f>+monthly_drivers_0!Q626</f>
        <v>2.5</v>
      </c>
    </row>
    <row r="627" spans="1:17" x14ac:dyDescent="0.25">
      <c r="A627" s="567">
        <f t="shared" si="18"/>
        <v>63432</v>
      </c>
      <c r="B627" s="567" t="str">
        <f t="shared" si="19"/>
        <v>JV</v>
      </c>
      <c r="C627" s="568">
        <v>0</v>
      </c>
      <c r="D627" s="569">
        <v>0</v>
      </c>
      <c r="E627" s="569">
        <v>0</v>
      </c>
      <c r="F627" s="569">
        <v>0</v>
      </c>
      <c r="G627" s="569">
        <v>0</v>
      </c>
      <c r="H627" s="569">
        <v>0</v>
      </c>
      <c r="I627" s="569">
        <v>0</v>
      </c>
      <c r="J627" s="569">
        <v>0</v>
      </c>
      <c r="K627" s="570">
        <v>0</v>
      </c>
      <c r="L627" s="571">
        <v>0</v>
      </c>
      <c r="M627" s="571">
        <v>0</v>
      </c>
      <c r="N627" s="571">
        <v>0</v>
      </c>
      <c r="O627" s="572">
        <v>0</v>
      </c>
      <c r="P627" s="573">
        <v>0</v>
      </c>
      <c r="Q627" s="574">
        <f>+monthly_drivers_0!Q627</f>
        <v>2.5</v>
      </c>
    </row>
    <row r="628" spans="1:17" x14ac:dyDescent="0.25">
      <c r="A628" s="567">
        <f t="shared" si="18"/>
        <v>63462</v>
      </c>
      <c r="B628" s="567" t="str">
        <f t="shared" si="19"/>
        <v>JV</v>
      </c>
      <c r="C628" s="568">
        <v>0</v>
      </c>
      <c r="D628" s="569">
        <v>0</v>
      </c>
      <c r="E628" s="569">
        <v>0</v>
      </c>
      <c r="F628" s="569">
        <v>0</v>
      </c>
      <c r="G628" s="569">
        <v>0</v>
      </c>
      <c r="H628" s="569">
        <v>0</v>
      </c>
      <c r="I628" s="569">
        <v>0</v>
      </c>
      <c r="J628" s="569">
        <v>0</v>
      </c>
      <c r="K628" s="570">
        <v>0</v>
      </c>
      <c r="L628" s="571">
        <v>0</v>
      </c>
      <c r="M628" s="571">
        <v>0</v>
      </c>
      <c r="N628" s="571">
        <v>0</v>
      </c>
      <c r="O628" s="572">
        <v>0</v>
      </c>
      <c r="P628" s="573">
        <v>0</v>
      </c>
      <c r="Q628" s="566">
        <f>+monthly_drivers_0!Q628</f>
        <v>2.5</v>
      </c>
    </row>
    <row r="629" spans="1:17" x14ac:dyDescent="0.25">
      <c r="A629" s="567">
        <f t="shared" si="18"/>
        <v>63493</v>
      </c>
      <c r="B629" s="567" t="str">
        <f t="shared" si="19"/>
        <v>JV</v>
      </c>
      <c r="C629" s="568">
        <v>0</v>
      </c>
      <c r="D629" s="569">
        <v>0</v>
      </c>
      <c r="E629" s="569">
        <v>0</v>
      </c>
      <c r="F629" s="569">
        <v>0</v>
      </c>
      <c r="G629" s="569">
        <v>0</v>
      </c>
      <c r="H629" s="569">
        <v>0</v>
      </c>
      <c r="I629" s="569">
        <v>0</v>
      </c>
      <c r="J629" s="569">
        <v>0</v>
      </c>
      <c r="K629" s="570">
        <v>0</v>
      </c>
      <c r="L629" s="571">
        <v>0</v>
      </c>
      <c r="M629" s="571">
        <v>0</v>
      </c>
      <c r="N629" s="571">
        <v>0</v>
      </c>
      <c r="O629" s="572">
        <v>0</v>
      </c>
      <c r="P629" s="573">
        <v>0</v>
      </c>
      <c r="Q629" s="574">
        <f>+monthly_drivers_0!Q629</f>
        <v>2.5</v>
      </c>
    </row>
    <row r="630" spans="1:17" x14ac:dyDescent="0.25">
      <c r="A630" s="567">
        <f t="shared" si="18"/>
        <v>63523</v>
      </c>
      <c r="B630" s="567" t="str">
        <f t="shared" si="19"/>
        <v>JV</v>
      </c>
      <c r="C630" s="568">
        <v>0</v>
      </c>
      <c r="D630" s="569">
        <v>0</v>
      </c>
      <c r="E630" s="569">
        <v>0</v>
      </c>
      <c r="F630" s="569">
        <v>0</v>
      </c>
      <c r="G630" s="569">
        <v>0</v>
      </c>
      <c r="H630" s="569">
        <v>0</v>
      </c>
      <c r="I630" s="569">
        <v>0</v>
      </c>
      <c r="J630" s="569">
        <v>0</v>
      </c>
      <c r="K630" s="570">
        <v>0</v>
      </c>
      <c r="L630" s="571">
        <v>0</v>
      </c>
      <c r="M630" s="571">
        <v>0</v>
      </c>
      <c r="N630" s="571">
        <v>0</v>
      </c>
      <c r="O630" s="572">
        <v>0</v>
      </c>
      <c r="P630" s="573">
        <v>0</v>
      </c>
      <c r="Q630" s="566">
        <f>+monthly_drivers_0!Q630</f>
        <v>2.5</v>
      </c>
    </row>
    <row r="631" spans="1:17" x14ac:dyDescent="0.25">
      <c r="A631" s="567">
        <f t="shared" si="18"/>
        <v>63554</v>
      </c>
      <c r="B631" s="567" t="str">
        <f t="shared" si="19"/>
        <v>JV</v>
      </c>
      <c r="C631" s="568">
        <v>0</v>
      </c>
      <c r="D631" s="569">
        <v>0</v>
      </c>
      <c r="E631" s="569">
        <v>0</v>
      </c>
      <c r="F631" s="569">
        <v>0</v>
      </c>
      <c r="G631" s="569">
        <v>0</v>
      </c>
      <c r="H631" s="569">
        <v>0</v>
      </c>
      <c r="I631" s="569">
        <v>0</v>
      </c>
      <c r="J631" s="569">
        <v>0</v>
      </c>
      <c r="K631" s="570">
        <v>0</v>
      </c>
      <c r="L631" s="571">
        <v>0</v>
      </c>
      <c r="M631" s="571">
        <v>0</v>
      </c>
      <c r="N631" s="571">
        <v>0</v>
      </c>
      <c r="O631" s="572">
        <v>0</v>
      </c>
      <c r="P631" s="573">
        <v>0</v>
      </c>
      <c r="Q631" s="574">
        <f>+monthly_drivers_0!Q631</f>
        <v>2.5</v>
      </c>
    </row>
    <row r="632" spans="1:17" x14ac:dyDescent="0.25">
      <c r="A632" s="567">
        <f t="shared" si="18"/>
        <v>63585</v>
      </c>
      <c r="B632" s="567" t="str">
        <f t="shared" si="19"/>
        <v>JV</v>
      </c>
      <c r="C632" s="568">
        <v>0</v>
      </c>
      <c r="D632" s="569">
        <v>0</v>
      </c>
      <c r="E632" s="569">
        <v>0</v>
      </c>
      <c r="F632" s="569">
        <v>0</v>
      </c>
      <c r="G632" s="569">
        <v>0</v>
      </c>
      <c r="H632" s="569">
        <v>0</v>
      </c>
      <c r="I632" s="569">
        <v>0</v>
      </c>
      <c r="J632" s="569">
        <v>0</v>
      </c>
      <c r="K632" s="570">
        <v>0</v>
      </c>
      <c r="L632" s="571">
        <v>0</v>
      </c>
      <c r="M632" s="571">
        <v>0</v>
      </c>
      <c r="N632" s="571">
        <v>0</v>
      </c>
      <c r="O632" s="572">
        <v>0</v>
      </c>
      <c r="P632" s="573">
        <v>0</v>
      </c>
      <c r="Q632" s="566">
        <f>+monthly_drivers_0!Q632</f>
        <v>2.5</v>
      </c>
    </row>
    <row r="633" spans="1:17" x14ac:dyDescent="0.25">
      <c r="A633" s="567">
        <f t="shared" si="18"/>
        <v>63613</v>
      </c>
      <c r="B633" s="567" t="str">
        <f t="shared" si="19"/>
        <v>JV</v>
      </c>
      <c r="C633" s="568">
        <v>0</v>
      </c>
      <c r="D633" s="569">
        <v>0</v>
      </c>
      <c r="E633" s="569">
        <v>0</v>
      </c>
      <c r="F633" s="569">
        <v>0</v>
      </c>
      <c r="G633" s="569">
        <v>0</v>
      </c>
      <c r="H633" s="569">
        <v>0</v>
      </c>
      <c r="I633" s="569">
        <v>0</v>
      </c>
      <c r="J633" s="569">
        <v>0</v>
      </c>
      <c r="K633" s="570">
        <v>0</v>
      </c>
      <c r="L633" s="571">
        <v>0</v>
      </c>
      <c r="M633" s="571">
        <v>0</v>
      </c>
      <c r="N633" s="571">
        <v>0</v>
      </c>
      <c r="O633" s="572">
        <v>0</v>
      </c>
      <c r="P633" s="573">
        <v>0</v>
      </c>
      <c r="Q633" s="574">
        <f>+monthly_drivers_0!Q633</f>
        <v>2.5</v>
      </c>
    </row>
    <row r="634" spans="1:17" x14ac:dyDescent="0.25">
      <c r="A634" s="567">
        <f t="shared" si="18"/>
        <v>63644</v>
      </c>
      <c r="B634" s="567" t="str">
        <f t="shared" si="19"/>
        <v>JV</v>
      </c>
      <c r="C634" s="568">
        <v>0</v>
      </c>
      <c r="D634" s="569">
        <v>0</v>
      </c>
      <c r="E634" s="569">
        <v>0</v>
      </c>
      <c r="F634" s="569">
        <v>0</v>
      </c>
      <c r="G634" s="569">
        <v>0</v>
      </c>
      <c r="H634" s="569">
        <v>0</v>
      </c>
      <c r="I634" s="569">
        <v>0</v>
      </c>
      <c r="J634" s="569">
        <v>0</v>
      </c>
      <c r="K634" s="570">
        <v>0</v>
      </c>
      <c r="L634" s="571">
        <v>0</v>
      </c>
      <c r="M634" s="571">
        <v>0</v>
      </c>
      <c r="N634" s="571">
        <v>0</v>
      </c>
      <c r="O634" s="572">
        <v>0</v>
      </c>
      <c r="P634" s="573">
        <v>0</v>
      </c>
      <c r="Q634" s="566">
        <f>+monthly_drivers_0!Q634</f>
        <v>2.5</v>
      </c>
    </row>
    <row r="635" spans="1:17" x14ac:dyDescent="0.25">
      <c r="A635" s="567">
        <f t="shared" si="18"/>
        <v>63674</v>
      </c>
      <c r="B635" s="567" t="str">
        <f t="shared" si="19"/>
        <v>JV</v>
      </c>
      <c r="C635" s="568">
        <v>0</v>
      </c>
      <c r="D635" s="569">
        <v>0</v>
      </c>
      <c r="E635" s="569">
        <v>0</v>
      </c>
      <c r="F635" s="569">
        <v>0</v>
      </c>
      <c r="G635" s="569">
        <v>0</v>
      </c>
      <c r="H635" s="569">
        <v>0</v>
      </c>
      <c r="I635" s="569">
        <v>0</v>
      </c>
      <c r="J635" s="569">
        <v>0</v>
      </c>
      <c r="K635" s="570">
        <v>0</v>
      </c>
      <c r="L635" s="571">
        <v>0</v>
      </c>
      <c r="M635" s="571">
        <v>0</v>
      </c>
      <c r="N635" s="571">
        <v>0</v>
      </c>
      <c r="O635" s="572">
        <v>0</v>
      </c>
      <c r="P635" s="573">
        <v>0</v>
      </c>
      <c r="Q635" s="574">
        <f>+monthly_drivers_0!Q635</f>
        <v>2.5</v>
      </c>
    </row>
    <row r="636" spans="1:17" x14ac:dyDescent="0.25">
      <c r="A636" s="567">
        <f t="shared" si="18"/>
        <v>63705</v>
      </c>
      <c r="B636" s="567" t="str">
        <f t="shared" si="19"/>
        <v>JV</v>
      </c>
      <c r="C636" s="568">
        <v>0</v>
      </c>
      <c r="D636" s="569">
        <v>0</v>
      </c>
      <c r="E636" s="569">
        <v>0</v>
      </c>
      <c r="F636" s="569">
        <v>0</v>
      </c>
      <c r="G636" s="569">
        <v>0</v>
      </c>
      <c r="H636" s="569">
        <v>0</v>
      </c>
      <c r="I636" s="569">
        <v>0</v>
      </c>
      <c r="J636" s="569">
        <v>0</v>
      </c>
      <c r="K636" s="570">
        <v>0</v>
      </c>
      <c r="L636" s="571">
        <v>0</v>
      </c>
      <c r="M636" s="571">
        <v>0</v>
      </c>
      <c r="N636" s="571">
        <v>0</v>
      </c>
      <c r="O636" s="572">
        <v>0</v>
      </c>
      <c r="P636" s="573">
        <v>0</v>
      </c>
      <c r="Q636" s="566">
        <f>+monthly_drivers_0!Q636</f>
        <v>2.5</v>
      </c>
    </row>
    <row r="637" spans="1:17" x14ac:dyDescent="0.25">
      <c r="A637" s="567">
        <f t="shared" si="18"/>
        <v>63735</v>
      </c>
      <c r="B637" s="567" t="str">
        <f t="shared" si="19"/>
        <v>JV</v>
      </c>
      <c r="C637" s="568">
        <v>0</v>
      </c>
      <c r="D637" s="569">
        <v>0</v>
      </c>
      <c r="E637" s="569">
        <v>0</v>
      </c>
      <c r="F637" s="569">
        <v>0</v>
      </c>
      <c r="G637" s="569">
        <v>0</v>
      </c>
      <c r="H637" s="569">
        <v>0</v>
      </c>
      <c r="I637" s="569">
        <v>0</v>
      </c>
      <c r="J637" s="569">
        <v>0</v>
      </c>
      <c r="K637" s="570">
        <v>0</v>
      </c>
      <c r="L637" s="571">
        <v>0</v>
      </c>
      <c r="M637" s="571">
        <v>0</v>
      </c>
      <c r="N637" s="571">
        <v>0</v>
      </c>
      <c r="O637" s="572">
        <v>0</v>
      </c>
      <c r="P637" s="573">
        <v>0</v>
      </c>
      <c r="Q637" s="574">
        <f>+monthly_drivers_0!Q637</f>
        <v>2.5</v>
      </c>
    </row>
    <row r="638" spans="1:17" x14ac:dyDescent="0.25">
      <c r="A638" s="567">
        <f t="shared" si="18"/>
        <v>63766</v>
      </c>
      <c r="B638" s="567" t="str">
        <f t="shared" si="19"/>
        <v>JV</v>
      </c>
      <c r="C638" s="568">
        <v>0</v>
      </c>
      <c r="D638" s="569">
        <v>0</v>
      </c>
      <c r="E638" s="569">
        <v>0</v>
      </c>
      <c r="F638" s="569">
        <v>0</v>
      </c>
      <c r="G638" s="569">
        <v>0</v>
      </c>
      <c r="H638" s="569">
        <v>0</v>
      </c>
      <c r="I638" s="569">
        <v>0</v>
      </c>
      <c r="J638" s="569">
        <v>0</v>
      </c>
      <c r="K638" s="570">
        <v>0</v>
      </c>
      <c r="L638" s="571">
        <v>0</v>
      </c>
      <c r="M638" s="571">
        <v>0</v>
      </c>
      <c r="N638" s="571">
        <v>0</v>
      </c>
      <c r="O638" s="572">
        <v>0</v>
      </c>
      <c r="P638" s="573">
        <v>0</v>
      </c>
      <c r="Q638" s="566">
        <f>+monthly_drivers_0!Q638</f>
        <v>2.5</v>
      </c>
    </row>
    <row r="639" spans="1:17" x14ac:dyDescent="0.25">
      <c r="A639" s="567">
        <f t="shared" si="18"/>
        <v>63797</v>
      </c>
      <c r="B639" s="567" t="str">
        <f t="shared" si="19"/>
        <v>JV</v>
      </c>
      <c r="C639" s="568">
        <v>0</v>
      </c>
      <c r="D639" s="569">
        <v>0</v>
      </c>
      <c r="E639" s="569">
        <v>0</v>
      </c>
      <c r="F639" s="569">
        <v>0</v>
      </c>
      <c r="G639" s="569">
        <v>0</v>
      </c>
      <c r="H639" s="569">
        <v>0</v>
      </c>
      <c r="I639" s="569">
        <v>0</v>
      </c>
      <c r="J639" s="569">
        <v>0</v>
      </c>
      <c r="K639" s="570">
        <v>0</v>
      </c>
      <c r="L639" s="571">
        <v>0</v>
      </c>
      <c r="M639" s="571">
        <v>0</v>
      </c>
      <c r="N639" s="571">
        <v>0</v>
      </c>
      <c r="O639" s="572">
        <v>0</v>
      </c>
      <c r="P639" s="573">
        <v>0</v>
      </c>
      <c r="Q639" s="574">
        <f>+monthly_drivers_0!Q639</f>
        <v>2.5</v>
      </c>
    </row>
    <row r="640" spans="1:17" x14ac:dyDescent="0.25">
      <c r="A640" s="567">
        <f t="shared" si="18"/>
        <v>63827</v>
      </c>
      <c r="B640" s="567" t="str">
        <f t="shared" si="19"/>
        <v>JV</v>
      </c>
      <c r="C640" s="568">
        <v>0</v>
      </c>
      <c r="D640" s="569">
        <v>0</v>
      </c>
      <c r="E640" s="569">
        <v>0</v>
      </c>
      <c r="F640" s="569">
        <v>0</v>
      </c>
      <c r="G640" s="569">
        <v>0</v>
      </c>
      <c r="H640" s="569">
        <v>0</v>
      </c>
      <c r="I640" s="569">
        <v>0</v>
      </c>
      <c r="J640" s="569">
        <v>0</v>
      </c>
      <c r="K640" s="570">
        <v>0</v>
      </c>
      <c r="L640" s="571">
        <v>0</v>
      </c>
      <c r="M640" s="571">
        <v>0</v>
      </c>
      <c r="N640" s="571">
        <v>0</v>
      </c>
      <c r="O640" s="572">
        <v>0</v>
      </c>
      <c r="P640" s="573">
        <v>0</v>
      </c>
      <c r="Q640" s="566">
        <f>+monthly_drivers_0!Q640</f>
        <v>2.5</v>
      </c>
    </row>
    <row r="641" spans="1:17" x14ac:dyDescent="0.25">
      <c r="A641" s="567">
        <f t="shared" si="18"/>
        <v>63858</v>
      </c>
      <c r="B641" s="567" t="str">
        <f t="shared" si="19"/>
        <v>JV</v>
      </c>
      <c r="C641" s="568">
        <v>0</v>
      </c>
      <c r="D641" s="569">
        <v>0</v>
      </c>
      <c r="E641" s="569">
        <v>0</v>
      </c>
      <c r="F641" s="569">
        <v>0</v>
      </c>
      <c r="G641" s="569">
        <v>0</v>
      </c>
      <c r="H641" s="569">
        <v>0</v>
      </c>
      <c r="I641" s="569">
        <v>0</v>
      </c>
      <c r="J641" s="569">
        <v>0</v>
      </c>
      <c r="K641" s="570">
        <v>0</v>
      </c>
      <c r="L641" s="571">
        <v>0</v>
      </c>
      <c r="M641" s="571">
        <v>0</v>
      </c>
      <c r="N641" s="571">
        <v>0</v>
      </c>
      <c r="O641" s="572">
        <v>0</v>
      </c>
      <c r="P641" s="573">
        <v>0</v>
      </c>
      <c r="Q641" s="574">
        <f>+monthly_drivers_0!Q641</f>
        <v>2.5</v>
      </c>
    </row>
    <row r="642" spans="1:17" x14ac:dyDescent="0.25">
      <c r="A642" s="567">
        <f t="shared" si="18"/>
        <v>63888</v>
      </c>
      <c r="B642" s="567" t="str">
        <f t="shared" si="19"/>
        <v>JV</v>
      </c>
      <c r="C642" s="568">
        <v>0</v>
      </c>
      <c r="D642" s="569">
        <v>0</v>
      </c>
      <c r="E642" s="569">
        <v>0</v>
      </c>
      <c r="F642" s="569">
        <v>0</v>
      </c>
      <c r="G642" s="569">
        <v>0</v>
      </c>
      <c r="H642" s="569">
        <v>0</v>
      </c>
      <c r="I642" s="569">
        <v>0</v>
      </c>
      <c r="J642" s="569">
        <v>0</v>
      </c>
      <c r="K642" s="570">
        <v>0</v>
      </c>
      <c r="L642" s="571">
        <v>0</v>
      </c>
      <c r="M642" s="571">
        <v>0</v>
      </c>
      <c r="N642" s="571">
        <v>0</v>
      </c>
      <c r="O642" s="572">
        <v>0</v>
      </c>
      <c r="P642" s="573">
        <v>0</v>
      </c>
      <c r="Q642" s="566">
        <f>+monthly_drivers_0!Q642</f>
        <v>2.5</v>
      </c>
    </row>
    <row r="643" spans="1:17" x14ac:dyDescent="0.25">
      <c r="A643" s="567">
        <f t="shared" ref="A643:A706" si="20">+EOMONTH(A642,1)</f>
        <v>63919</v>
      </c>
      <c r="B643" s="567" t="str">
        <f t="shared" ref="B643:B706" si="21">+$B$2</f>
        <v>JV</v>
      </c>
      <c r="C643" s="568">
        <v>0</v>
      </c>
      <c r="D643" s="569">
        <v>0</v>
      </c>
      <c r="E643" s="569">
        <v>0</v>
      </c>
      <c r="F643" s="569">
        <v>0</v>
      </c>
      <c r="G643" s="569">
        <v>0</v>
      </c>
      <c r="H643" s="569">
        <v>0</v>
      </c>
      <c r="I643" s="569">
        <v>0</v>
      </c>
      <c r="J643" s="569">
        <v>0</v>
      </c>
      <c r="K643" s="570">
        <v>0</v>
      </c>
      <c r="L643" s="571">
        <v>0</v>
      </c>
      <c r="M643" s="571">
        <v>0</v>
      </c>
      <c r="N643" s="571">
        <v>0</v>
      </c>
      <c r="O643" s="572">
        <v>0</v>
      </c>
      <c r="P643" s="573">
        <v>0</v>
      </c>
      <c r="Q643" s="574">
        <f>+monthly_drivers_0!Q643</f>
        <v>2.5</v>
      </c>
    </row>
    <row r="644" spans="1:17" x14ac:dyDescent="0.25">
      <c r="A644" s="567">
        <f t="shared" si="20"/>
        <v>63950</v>
      </c>
      <c r="B644" s="567" t="str">
        <f t="shared" si="21"/>
        <v>JV</v>
      </c>
      <c r="C644" s="568">
        <v>0</v>
      </c>
      <c r="D644" s="569">
        <v>0</v>
      </c>
      <c r="E644" s="569">
        <v>0</v>
      </c>
      <c r="F644" s="569">
        <v>0</v>
      </c>
      <c r="G644" s="569">
        <v>0</v>
      </c>
      <c r="H644" s="569">
        <v>0</v>
      </c>
      <c r="I644" s="569">
        <v>0</v>
      </c>
      <c r="J644" s="569">
        <v>0</v>
      </c>
      <c r="K644" s="570">
        <v>0</v>
      </c>
      <c r="L644" s="571">
        <v>0</v>
      </c>
      <c r="M644" s="571">
        <v>0</v>
      </c>
      <c r="N644" s="571">
        <v>0</v>
      </c>
      <c r="O644" s="572">
        <v>0</v>
      </c>
      <c r="P644" s="573">
        <v>0</v>
      </c>
      <c r="Q644" s="566">
        <f>+monthly_drivers_0!Q644</f>
        <v>2.5</v>
      </c>
    </row>
    <row r="645" spans="1:17" x14ac:dyDescent="0.25">
      <c r="A645" s="567">
        <f t="shared" si="20"/>
        <v>63978</v>
      </c>
      <c r="B645" s="567" t="str">
        <f t="shared" si="21"/>
        <v>JV</v>
      </c>
      <c r="C645" s="568">
        <v>0</v>
      </c>
      <c r="D645" s="569">
        <v>0</v>
      </c>
      <c r="E645" s="569">
        <v>0</v>
      </c>
      <c r="F645" s="569">
        <v>0</v>
      </c>
      <c r="G645" s="569">
        <v>0</v>
      </c>
      <c r="H645" s="569">
        <v>0</v>
      </c>
      <c r="I645" s="569">
        <v>0</v>
      </c>
      <c r="J645" s="569">
        <v>0</v>
      </c>
      <c r="K645" s="570">
        <v>0</v>
      </c>
      <c r="L645" s="571">
        <v>0</v>
      </c>
      <c r="M645" s="571">
        <v>0</v>
      </c>
      <c r="N645" s="571">
        <v>0</v>
      </c>
      <c r="O645" s="572">
        <v>0</v>
      </c>
      <c r="P645" s="573">
        <v>0</v>
      </c>
      <c r="Q645" s="574">
        <f>+monthly_drivers_0!Q645</f>
        <v>2.5</v>
      </c>
    </row>
    <row r="646" spans="1:17" x14ac:dyDescent="0.25">
      <c r="A646" s="567">
        <f t="shared" si="20"/>
        <v>64009</v>
      </c>
      <c r="B646" s="567" t="str">
        <f t="shared" si="21"/>
        <v>JV</v>
      </c>
      <c r="C646" s="568">
        <v>0</v>
      </c>
      <c r="D646" s="569">
        <v>0</v>
      </c>
      <c r="E646" s="569">
        <v>0</v>
      </c>
      <c r="F646" s="569">
        <v>0</v>
      </c>
      <c r="G646" s="569">
        <v>0</v>
      </c>
      <c r="H646" s="569">
        <v>0</v>
      </c>
      <c r="I646" s="569">
        <v>0</v>
      </c>
      <c r="J646" s="569">
        <v>0</v>
      </c>
      <c r="K646" s="570">
        <v>0</v>
      </c>
      <c r="L646" s="571">
        <v>0</v>
      </c>
      <c r="M646" s="571">
        <v>0</v>
      </c>
      <c r="N646" s="571">
        <v>0</v>
      </c>
      <c r="O646" s="572">
        <v>0</v>
      </c>
      <c r="P646" s="573">
        <v>0</v>
      </c>
      <c r="Q646" s="566">
        <f>+monthly_drivers_0!Q646</f>
        <v>2.5</v>
      </c>
    </row>
    <row r="647" spans="1:17" x14ac:dyDescent="0.25">
      <c r="A647" s="567">
        <f t="shared" si="20"/>
        <v>64039</v>
      </c>
      <c r="B647" s="567" t="str">
        <f t="shared" si="21"/>
        <v>JV</v>
      </c>
      <c r="C647" s="568">
        <v>0</v>
      </c>
      <c r="D647" s="569">
        <v>0</v>
      </c>
      <c r="E647" s="569">
        <v>0</v>
      </c>
      <c r="F647" s="569">
        <v>0</v>
      </c>
      <c r="G647" s="569">
        <v>0</v>
      </c>
      <c r="H647" s="569">
        <v>0</v>
      </c>
      <c r="I647" s="569">
        <v>0</v>
      </c>
      <c r="J647" s="569">
        <v>0</v>
      </c>
      <c r="K647" s="570">
        <v>0</v>
      </c>
      <c r="L647" s="571">
        <v>0</v>
      </c>
      <c r="M647" s="571">
        <v>0</v>
      </c>
      <c r="N647" s="571">
        <v>0</v>
      </c>
      <c r="O647" s="572">
        <v>0</v>
      </c>
      <c r="P647" s="573">
        <v>0</v>
      </c>
      <c r="Q647" s="574">
        <f>+monthly_drivers_0!Q647</f>
        <v>2.5</v>
      </c>
    </row>
    <row r="648" spans="1:17" x14ac:dyDescent="0.25">
      <c r="A648" s="567">
        <f t="shared" si="20"/>
        <v>64070</v>
      </c>
      <c r="B648" s="567" t="str">
        <f t="shared" si="21"/>
        <v>JV</v>
      </c>
      <c r="C648" s="568">
        <v>0</v>
      </c>
      <c r="D648" s="569">
        <v>0</v>
      </c>
      <c r="E648" s="569">
        <v>0</v>
      </c>
      <c r="F648" s="569">
        <v>0</v>
      </c>
      <c r="G648" s="569">
        <v>0</v>
      </c>
      <c r="H648" s="569">
        <v>0</v>
      </c>
      <c r="I648" s="569">
        <v>0</v>
      </c>
      <c r="J648" s="569">
        <v>0</v>
      </c>
      <c r="K648" s="570">
        <v>0</v>
      </c>
      <c r="L648" s="571">
        <v>0</v>
      </c>
      <c r="M648" s="571">
        <v>0</v>
      </c>
      <c r="N648" s="571">
        <v>0</v>
      </c>
      <c r="O648" s="572">
        <v>0</v>
      </c>
      <c r="P648" s="573">
        <v>0</v>
      </c>
      <c r="Q648" s="566">
        <f>+monthly_drivers_0!Q648</f>
        <v>2.5</v>
      </c>
    </row>
    <row r="649" spans="1:17" x14ac:dyDescent="0.25">
      <c r="A649" s="567">
        <f t="shared" si="20"/>
        <v>64100</v>
      </c>
      <c r="B649" s="567" t="str">
        <f t="shared" si="21"/>
        <v>JV</v>
      </c>
      <c r="C649" s="568">
        <v>0</v>
      </c>
      <c r="D649" s="569">
        <v>0</v>
      </c>
      <c r="E649" s="569">
        <v>0</v>
      </c>
      <c r="F649" s="569">
        <v>0</v>
      </c>
      <c r="G649" s="569">
        <v>0</v>
      </c>
      <c r="H649" s="569">
        <v>0</v>
      </c>
      <c r="I649" s="569">
        <v>0</v>
      </c>
      <c r="J649" s="569">
        <v>0</v>
      </c>
      <c r="K649" s="570">
        <v>0</v>
      </c>
      <c r="L649" s="571">
        <v>0</v>
      </c>
      <c r="M649" s="571">
        <v>0</v>
      </c>
      <c r="N649" s="571">
        <v>0</v>
      </c>
      <c r="O649" s="572">
        <v>0</v>
      </c>
      <c r="P649" s="573">
        <v>0</v>
      </c>
      <c r="Q649" s="574">
        <f>+monthly_drivers_0!Q649</f>
        <v>2.5</v>
      </c>
    </row>
    <row r="650" spans="1:17" x14ac:dyDescent="0.25">
      <c r="A650" s="567">
        <f t="shared" si="20"/>
        <v>64131</v>
      </c>
      <c r="B650" s="567" t="str">
        <f t="shared" si="21"/>
        <v>JV</v>
      </c>
      <c r="C650" s="568">
        <v>0</v>
      </c>
      <c r="D650" s="569">
        <v>0</v>
      </c>
      <c r="E650" s="569">
        <v>0</v>
      </c>
      <c r="F650" s="569">
        <v>0</v>
      </c>
      <c r="G650" s="569">
        <v>0</v>
      </c>
      <c r="H650" s="569">
        <v>0</v>
      </c>
      <c r="I650" s="569">
        <v>0</v>
      </c>
      <c r="J650" s="569">
        <v>0</v>
      </c>
      <c r="K650" s="570">
        <v>0</v>
      </c>
      <c r="L650" s="571">
        <v>0</v>
      </c>
      <c r="M650" s="571">
        <v>0</v>
      </c>
      <c r="N650" s="571">
        <v>0</v>
      </c>
      <c r="O650" s="572">
        <v>0</v>
      </c>
      <c r="P650" s="573">
        <v>0</v>
      </c>
      <c r="Q650" s="566">
        <f>+monthly_drivers_0!Q650</f>
        <v>2.5</v>
      </c>
    </row>
    <row r="651" spans="1:17" x14ac:dyDescent="0.25">
      <c r="A651" s="567">
        <f t="shared" si="20"/>
        <v>64162</v>
      </c>
      <c r="B651" s="567" t="str">
        <f t="shared" si="21"/>
        <v>JV</v>
      </c>
      <c r="C651" s="568">
        <v>0</v>
      </c>
      <c r="D651" s="569">
        <v>0</v>
      </c>
      <c r="E651" s="569">
        <v>0</v>
      </c>
      <c r="F651" s="569">
        <v>0</v>
      </c>
      <c r="G651" s="569">
        <v>0</v>
      </c>
      <c r="H651" s="569">
        <v>0</v>
      </c>
      <c r="I651" s="569">
        <v>0</v>
      </c>
      <c r="J651" s="569">
        <v>0</v>
      </c>
      <c r="K651" s="570">
        <v>0</v>
      </c>
      <c r="L651" s="571">
        <v>0</v>
      </c>
      <c r="M651" s="571">
        <v>0</v>
      </c>
      <c r="N651" s="571">
        <v>0</v>
      </c>
      <c r="O651" s="572">
        <v>0</v>
      </c>
      <c r="P651" s="573">
        <v>0</v>
      </c>
      <c r="Q651" s="574">
        <f>+monthly_drivers_0!Q651</f>
        <v>2.5</v>
      </c>
    </row>
    <row r="652" spans="1:17" x14ac:dyDescent="0.25">
      <c r="A652" s="567">
        <f t="shared" si="20"/>
        <v>64192</v>
      </c>
      <c r="B652" s="567" t="str">
        <f t="shared" si="21"/>
        <v>JV</v>
      </c>
      <c r="C652" s="568">
        <v>0</v>
      </c>
      <c r="D652" s="569">
        <v>0</v>
      </c>
      <c r="E652" s="569">
        <v>0</v>
      </c>
      <c r="F652" s="569">
        <v>0</v>
      </c>
      <c r="G652" s="569">
        <v>0</v>
      </c>
      <c r="H652" s="569">
        <v>0</v>
      </c>
      <c r="I652" s="569">
        <v>0</v>
      </c>
      <c r="J652" s="569">
        <v>0</v>
      </c>
      <c r="K652" s="570">
        <v>0</v>
      </c>
      <c r="L652" s="571">
        <v>0</v>
      </c>
      <c r="M652" s="571">
        <v>0</v>
      </c>
      <c r="N652" s="571">
        <v>0</v>
      </c>
      <c r="O652" s="572">
        <v>0</v>
      </c>
      <c r="P652" s="573">
        <v>0</v>
      </c>
      <c r="Q652" s="566">
        <f>+monthly_drivers_0!Q652</f>
        <v>2.5</v>
      </c>
    </row>
    <row r="653" spans="1:17" x14ac:dyDescent="0.25">
      <c r="A653" s="567">
        <f t="shared" si="20"/>
        <v>64223</v>
      </c>
      <c r="B653" s="567" t="str">
        <f t="shared" si="21"/>
        <v>JV</v>
      </c>
      <c r="C653" s="568">
        <v>0</v>
      </c>
      <c r="D653" s="569">
        <v>0</v>
      </c>
      <c r="E653" s="569">
        <v>0</v>
      </c>
      <c r="F653" s="569">
        <v>0</v>
      </c>
      <c r="G653" s="569">
        <v>0</v>
      </c>
      <c r="H653" s="569">
        <v>0</v>
      </c>
      <c r="I653" s="569">
        <v>0</v>
      </c>
      <c r="J653" s="569">
        <v>0</v>
      </c>
      <c r="K653" s="570">
        <v>0</v>
      </c>
      <c r="L653" s="571">
        <v>0</v>
      </c>
      <c r="M653" s="571">
        <v>0</v>
      </c>
      <c r="N653" s="571">
        <v>0</v>
      </c>
      <c r="O653" s="572">
        <v>0</v>
      </c>
      <c r="P653" s="573">
        <v>0</v>
      </c>
      <c r="Q653" s="574">
        <f>+monthly_drivers_0!Q653</f>
        <v>2.5</v>
      </c>
    </row>
    <row r="654" spans="1:17" x14ac:dyDescent="0.25">
      <c r="A654" s="567">
        <f t="shared" si="20"/>
        <v>64253</v>
      </c>
      <c r="B654" s="567" t="str">
        <f t="shared" si="21"/>
        <v>JV</v>
      </c>
      <c r="C654" s="568">
        <v>0</v>
      </c>
      <c r="D654" s="569">
        <v>0</v>
      </c>
      <c r="E654" s="569">
        <v>0</v>
      </c>
      <c r="F654" s="569">
        <v>0</v>
      </c>
      <c r="G654" s="569">
        <v>0</v>
      </c>
      <c r="H654" s="569">
        <v>0</v>
      </c>
      <c r="I654" s="569">
        <v>0</v>
      </c>
      <c r="J654" s="569">
        <v>0</v>
      </c>
      <c r="K654" s="570">
        <v>0</v>
      </c>
      <c r="L654" s="571">
        <v>0</v>
      </c>
      <c r="M654" s="571">
        <v>0</v>
      </c>
      <c r="N654" s="571">
        <v>0</v>
      </c>
      <c r="O654" s="572">
        <v>0</v>
      </c>
      <c r="P654" s="573">
        <v>0</v>
      </c>
      <c r="Q654" s="566">
        <f>+monthly_drivers_0!Q654</f>
        <v>2.5</v>
      </c>
    </row>
    <row r="655" spans="1:17" x14ac:dyDescent="0.25">
      <c r="A655" s="567">
        <f t="shared" si="20"/>
        <v>64284</v>
      </c>
      <c r="B655" s="567" t="str">
        <f t="shared" si="21"/>
        <v>JV</v>
      </c>
      <c r="C655" s="568">
        <v>0</v>
      </c>
      <c r="D655" s="569">
        <v>0</v>
      </c>
      <c r="E655" s="569">
        <v>0</v>
      </c>
      <c r="F655" s="569">
        <v>0</v>
      </c>
      <c r="G655" s="569">
        <v>0</v>
      </c>
      <c r="H655" s="569">
        <v>0</v>
      </c>
      <c r="I655" s="569">
        <v>0</v>
      </c>
      <c r="J655" s="569">
        <v>0</v>
      </c>
      <c r="K655" s="570">
        <v>0</v>
      </c>
      <c r="L655" s="571">
        <v>0</v>
      </c>
      <c r="M655" s="571">
        <v>0</v>
      </c>
      <c r="N655" s="571">
        <v>0</v>
      </c>
      <c r="O655" s="572">
        <v>0</v>
      </c>
      <c r="P655" s="573">
        <v>0</v>
      </c>
      <c r="Q655" s="574">
        <f>+monthly_drivers_0!Q655</f>
        <v>2.5</v>
      </c>
    </row>
    <row r="656" spans="1:17" x14ac:dyDescent="0.25">
      <c r="A656" s="567">
        <f t="shared" si="20"/>
        <v>64315</v>
      </c>
      <c r="B656" s="567" t="str">
        <f t="shared" si="21"/>
        <v>JV</v>
      </c>
      <c r="C656" s="568">
        <v>0</v>
      </c>
      <c r="D656" s="569">
        <v>0</v>
      </c>
      <c r="E656" s="569">
        <v>0</v>
      </c>
      <c r="F656" s="569">
        <v>0</v>
      </c>
      <c r="G656" s="569">
        <v>0</v>
      </c>
      <c r="H656" s="569">
        <v>0</v>
      </c>
      <c r="I656" s="569">
        <v>0</v>
      </c>
      <c r="J656" s="569">
        <v>0</v>
      </c>
      <c r="K656" s="570">
        <v>0</v>
      </c>
      <c r="L656" s="571">
        <v>0</v>
      </c>
      <c r="M656" s="571">
        <v>0</v>
      </c>
      <c r="N656" s="571">
        <v>0</v>
      </c>
      <c r="O656" s="572">
        <v>0</v>
      </c>
      <c r="P656" s="573">
        <v>0</v>
      </c>
      <c r="Q656" s="566">
        <f>+monthly_drivers_0!Q656</f>
        <v>2.5</v>
      </c>
    </row>
    <row r="657" spans="1:17" x14ac:dyDescent="0.25">
      <c r="A657" s="567">
        <f t="shared" si="20"/>
        <v>64344</v>
      </c>
      <c r="B657" s="567" t="str">
        <f t="shared" si="21"/>
        <v>JV</v>
      </c>
      <c r="C657" s="568">
        <v>0</v>
      </c>
      <c r="D657" s="569">
        <v>0</v>
      </c>
      <c r="E657" s="569">
        <v>0</v>
      </c>
      <c r="F657" s="569">
        <v>0</v>
      </c>
      <c r="G657" s="569">
        <v>0</v>
      </c>
      <c r="H657" s="569">
        <v>0</v>
      </c>
      <c r="I657" s="569">
        <v>0</v>
      </c>
      <c r="J657" s="569">
        <v>0</v>
      </c>
      <c r="K657" s="570">
        <v>0</v>
      </c>
      <c r="L657" s="571">
        <v>0</v>
      </c>
      <c r="M657" s="571">
        <v>0</v>
      </c>
      <c r="N657" s="571">
        <v>0</v>
      </c>
      <c r="O657" s="572">
        <v>0</v>
      </c>
      <c r="P657" s="573">
        <v>0</v>
      </c>
      <c r="Q657" s="574">
        <f>+monthly_drivers_0!Q657</f>
        <v>2.5</v>
      </c>
    </row>
    <row r="658" spans="1:17" x14ac:dyDescent="0.25">
      <c r="A658" s="567">
        <f t="shared" si="20"/>
        <v>64375</v>
      </c>
      <c r="B658" s="567" t="str">
        <f t="shared" si="21"/>
        <v>JV</v>
      </c>
      <c r="C658" s="568">
        <v>0</v>
      </c>
      <c r="D658" s="569">
        <v>0</v>
      </c>
      <c r="E658" s="569">
        <v>0</v>
      </c>
      <c r="F658" s="569">
        <v>0</v>
      </c>
      <c r="G658" s="569">
        <v>0</v>
      </c>
      <c r="H658" s="569">
        <v>0</v>
      </c>
      <c r="I658" s="569">
        <v>0</v>
      </c>
      <c r="J658" s="569">
        <v>0</v>
      </c>
      <c r="K658" s="570">
        <v>0</v>
      </c>
      <c r="L658" s="571">
        <v>0</v>
      </c>
      <c r="M658" s="571">
        <v>0</v>
      </c>
      <c r="N658" s="571">
        <v>0</v>
      </c>
      <c r="O658" s="572">
        <v>0</v>
      </c>
      <c r="P658" s="573">
        <v>0</v>
      </c>
      <c r="Q658" s="566">
        <f>+monthly_drivers_0!Q658</f>
        <v>2.5</v>
      </c>
    </row>
    <row r="659" spans="1:17" x14ac:dyDescent="0.25">
      <c r="A659" s="567">
        <f t="shared" si="20"/>
        <v>64405</v>
      </c>
      <c r="B659" s="567" t="str">
        <f t="shared" si="21"/>
        <v>JV</v>
      </c>
      <c r="C659" s="568">
        <v>0</v>
      </c>
      <c r="D659" s="569">
        <v>0</v>
      </c>
      <c r="E659" s="569">
        <v>0</v>
      </c>
      <c r="F659" s="569">
        <v>0</v>
      </c>
      <c r="G659" s="569">
        <v>0</v>
      </c>
      <c r="H659" s="569">
        <v>0</v>
      </c>
      <c r="I659" s="569">
        <v>0</v>
      </c>
      <c r="J659" s="569">
        <v>0</v>
      </c>
      <c r="K659" s="570">
        <v>0</v>
      </c>
      <c r="L659" s="571">
        <v>0</v>
      </c>
      <c r="M659" s="571">
        <v>0</v>
      </c>
      <c r="N659" s="571">
        <v>0</v>
      </c>
      <c r="O659" s="572">
        <v>0</v>
      </c>
      <c r="P659" s="573">
        <v>0</v>
      </c>
      <c r="Q659" s="574">
        <f>+monthly_drivers_0!Q659</f>
        <v>2.5</v>
      </c>
    </row>
    <row r="660" spans="1:17" x14ac:dyDescent="0.25">
      <c r="A660" s="567">
        <f t="shared" si="20"/>
        <v>64436</v>
      </c>
      <c r="B660" s="567" t="str">
        <f t="shared" si="21"/>
        <v>JV</v>
      </c>
      <c r="C660" s="568">
        <v>0</v>
      </c>
      <c r="D660" s="569">
        <v>0</v>
      </c>
      <c r="E660" s="569">
        <v>0</v>
      </c>
      <c r="F660" s="569">
        <v>0</v>
      </c>
      <c r="G660" s="569">
        <v>0</v>
      </c>
      <c r="H660" s="569">
        <v>0</v>
      </c>
      <c r="I660" s="569">
        <v>0</v>
      </c>
      <c r="J660" s="569">
        <v>0</v>
      </c>
      <c r="K660" s="570">
        <v>0</v>
      </c>
      <c r="L660" s="571">
        <v>0</v>
      </c>
      <c r="M660" s="571">
        <v>0</v>
      </c>
      <c r="N660" s="571">
        <v>0</v>
      </c>
      <c r="O660" s="572">
        <v>0</v>
      </c>
      <c r="P660" s="573">
        <v>0</v>
      </c>
      <c r="Q660" s="566">
        <f>+monthly_drivers_0!Q660</f>
        <v>2.5</v>
      </c>
    </row>
    <row r="661" spans="1:17" x14ac:dyDescent="0.25">
      <c r="A661" s="567">
        <f t="shared" si="20"/>
        <v>64466</v>
      </c>
      <c r="B661" s="567" t="str">
        <f t="shared" si="21"/>
        <v>JV</v>
      </c>
      <c r="C661" s="568">
        <v>0</v>
      </c>
      <c r="D661" s="569">
        <v>0</v>
      </c>
      <c r="E661" s="569">
        <v>0</v>
      </c>
      <c r="F661" s="569">
        <v>0</v>
      </c>
      <c r="G661" s="569">
        <v>0</v>
      </c>
      <c r="H661" s="569">
        <v>0</v>
      </c>
      <c r="I661" s="569">
        <v>0</v>
      </c>
      <c r="J661" s="569">
        <v>0</v>
      </c>
      <c r="K661" s="570">
        <v>0</v>
      </c>
      <c r="L661" s="571">
        <v>0</v>
      </c>
      <c r="M661" s="571">
        <v>0</v>
      </c>
      <c r="N661" s="571">
        <v>0</v>
      </c>
      <c r="O661" s="572">
        <v>0</v>
      </c>
      <c r="P661" s="573">
        <v>0</v>
      </c>
      <c r="Q661" s="574">
        <f>+monthly_drivers_0!Q661</f>
        <v>2.5</v>
      </c>
    </row>
    <row r="662" spans="1:17" x14ac:dyDescent="0.25">
      <c r="A662" s="567">
        <f t="shared" si="20"/>
        <v>64497</v>
      </c>
      <c r="B662" s="567" t="str">
        <f t="shared" si="21"/>
        <v>JV</v>
      </c>
      <c r="C662" s="568">
        <v>0</v>
      </c>
      <c r="D662" s="569">
        <v>0</v>
      </c>
      <c r="E662" s="569">
        <v>0</v>
      </c>
      <c r="F662" s="569">
        <v>0</v>
      </c>
      <c r="G662" s="569">
        <v>0</v>
      </c>
      <c r="H662" s="569">
        <v>0</v>
      </c>
      <c r="I662" s="569">
        <v>0</v>
      </c>
      <c r="J662" s="569">
        <v>0</v>
      </c>
      <c r="K662" s="570">
        <v>0</v>
      </c>
      <c r="L662" s="571">
        <v>0</v>
      </c>
      <c r="M662" s="571">
        <v>0</v>
      </c>
      <c r="N662" s="571">
        <v>0</v>
      </c>
      <c r="O662" s="572">
        <v>0</v>
      </c>
      <c r="P662" s="573">
        <v>0</v>
      </c>
      <c r="Q662" s="566">
        <f>+monthly_drivers_0!Q662</f>
        <v>2.5</v>
      </c>
    </row>
    <row r="663" spans="1:17" x14ac:dyDescent="0.25">
      <c r="A663" s="567">
        <f t="shared" si="20"/>
        <v>64528</v>
      </c>
      <c r="B663" s="567" t="str">
        <f t="shared" si="21"/>
        <v>JV</v>
      </c>
      <c r="C663" s="568">
        <v>0</v>
      </c>
      <c r="D663" s="569">
        <v>0</v>
      </c>
      <c r="E663" s="569">
        <v>0</v>
      </c>
      <c r="F663" s="569">
        <v>0</v>
      </c>
      <c r="G663" s="569">
        <v>0</v>
      </c>
      <c r="H663" s="569">
        <v>0</v>
      </c>
      <c r="I663" s="569">
        <v>0</v>
      </c>
      <c r="J663" s="569">
        <v>0</v>
      </c>
      <c r="K663" s="570">
        <v>0</v>
      </c>
      <c r="L663" s="571">
        <v>0</v>
      </c>
      <c r="M663" s="571">
        <v>0</v>
      </c>
      <c r="N663" s="571">
        <v>0</v>
      </c>
      <c r="O663" s="572">
        <v>0</v>
      </c>
      <c r="P663" s="573">
        <v>0</v>
      </c>
      <c r="Q663" s="574">
        <f>+monthly_drivers_0!Q663</f>
        <v>2.5</v>
      </c>
    </row>
    <row r="664" spans="1:17" x14ac:dyDescent="0.25">
      <c r="A664" s="567">
        <f t="shared" si="20"/>
        <v>64558</v>
      </c>
      <c r="B664" s="567" t="str">
        <f t="shared" si="21"/>
        <v>JV</v>
      </c>
      <c r="C664" s="568">
        <v>0</v>
      </c>
      <c r="D664" s="569">
        <v>0</v>
      </c>
      <c r="E664" s="569">
        <v>0</v>
      </c>
      <c r="F664" s="569">
        <v>0</v>
      </c>
      <c r="G664" s="569">
        <v>0</v>
      </c>
      <c r="H664" s="569">
        <v>0</v>
      </c>
      <c r="I664" s="569">
        <v>0</v>
      </c>
      <c r="J664" s="569">
        <v>0</v>
      </c>
      <c r="K664" s="570">
        <v>0</v>
      </c>
      <c r="L664" s="571">
        <v>0</v>
      </c>
      <c r="M664" s="571">
        <v>0</v>
      </c>
      <c r="N664" s="571">
        <v>0</v>
      </c>
      <c r="O664" s="572">
        <v>0</v>
      </c>
      <c r="P664" s="573">
        <v>0</v>
      </c>
      <c r="Q664" s="566">
        <f>+monthly_drivers_0!Q664</f>
        <v>2.5</v>
      </c>
    </row>
    <row r="665" spans="1:17" x14ac:dyDescent="0.25">
      <c r="A665" s="567">
        <f t="shared" si="20"/>
        <v>64589</v>
      </c>
      <c r="B665" s="567" t="str">
        <f t="shared" si="21"/>
        <v>JV</v>
      </c>
      <c r="C665" s="568">
        <v>0</v>
      </c>
      <c r="D665" s="569">
        <v>0</v>
      </c>
      <c r="E665" s="569">
        <v>0</v>
      </c>
      <c r="F665" s="569">
        <v>0</v>
      </c>
      <c r="G665" s="569">
        <v>0</v>
      </c>
      <c r="H665" s="569">
        <v>0</v>
      </c>
      <c r="I665" s="569">
        <v>0</v>
      </c>
      <c r="J665" s="569">
        <v>0</v>
      </c>
      <c r="K665" s="570">
        <v>0</v>
      </c>
      <c r="L665" s="571">
        <v>0</v>
      </c>
      <c r="M665" s="571">
        <v>0</v>
      </c>
      <c r="N665" s="571">
        <v>0</v>
      </c>
      <c r="O665" s="572">
        <v>0</v>
      </c>
      <c r="P665" s="573">
        <v>0</v>
      </c>
      <c r="Q665" s="574">
        <f>+monthly_drivers_0!Q665</f>
        <v>2.5</v>
      </c>
    </row>
    <row r="666" spans="1:17" x14ac:dyDescent="0.25">
      <c r="A666" s="567">
        <f t="shared" si="20"/>
        <v>64619</v>
      </c>
      <c r="B666" s="567" t="str">
        <f t="shared" si="21"/>
        <v>JV</v>
      </c>
      <c r="C666" s="568">
        <v>0</v>
      </c>
      <c r="D666" s="569">
        <v>0</v>
      </c>
      <c r="E666" s="569">
        <v>0</v>
      </c>
      <c r="F666" s="569">
        <v>0</v>
      </c>
      <c r="G666" s="569">
        <v>0</v>
      </c>
      <c r="H666" s="569">
        <v>0</v>
      </c>
      <c r="I666" s="569">
        <v>0</v>
      </c>
      <c r="J666" s="569">
        <v>0</v>
      </c>
      <c r="K666" s="570">
        <v>0</v>
      </c>
      <c r="L666" s="571">
        <v>0</v>
      </c>
      <c r="M666" s="571">
        <v>0</v>
      </c>
      <c r="N666" s="571">
        <v>0</v>
      </c>
      <c r="O666" s="572">
        <v>0</v>
      </c>
      <c r="P666" s="573">
        <v>0</v>
      </c>
      <c r="Q666" s="566">
        <f>+monthly_drivers_0!Q666</f>
        <v>2.5</v>
      </c>
    </row>
    <row r="667" spans="1:17" x14ac:dyDescent="0.25">
      <c r="A667" s="567">
        <f t="shared" si="20"/>
        <v>64650</v>
      </c>
      <c r="B667" s="567" t="str">
        <f t="shared" si="21"/>
        <v>JV</v>
      </c>
      <c r="C667" s="568">
        <v>0</v>
      </c>
      <c r="D667" s="569">
        <v>0</v>
      </c>
      <c r="E667" s="569">
        <v>0</v>
      </c>
      <c r="F667" s="569">
        <v>0</v>
      </c>
      <c r="G667" s="569">
        <v>0</v>
      </c>
      <c r="H667" s="569">
        <v>0</v>
      </c>
      <c r="I667" s="569">
        <v>0</v>
      </c>
      <c r="J667" s="569">
        <v>0</v>
      </c>
      <c r="K667" s="570">
        <v>0</v>
      </c>
      <c r="L667" s="571">
        <v>0</v>
      </c>
      <c r="M667" s="571">
        <v>0</v>
      </c>
      <c r="N667" s="571">
        <v>0</v>
      </c>
      <c r="O667" s="572">
        <v>0</v>
      </c>
      <c r="P667" s="573">
        <v>0</v>
      </c>
      <c r="Q667" s="574">
        <f>+monthly_drivers_0!Q667</f>
        <v>2.5</v>
      </c>
    </row>
    <row r="668" spans="1:17" x14ac:dyDescent="0.25">
      <c r="A668" s="567">
        <f t="shared" si="20"/>
        <v>64681</v>
      </c>
      <c r="B668" s="567" t="str">
        <f t="shared" si="21"/>
        <v>JV</v>
      </c>
      <c r="C668" s="568">
        <v>0</v>
      </c>
      <c r="D668" s="569">
        <v>0</v>
      </c>
      <c r="E668" s="569">
        <v>0</v>
      </c>
      <c r="F668" s="569">
        <v>0</v>
      </c>
      <c r="G668" s="569">
        <v>0</v>
      </c>
      <c r="H668" s="569">
        <v>0</v>
      </c>
      <c r="I668" s="569">
        <v>0</v>
      </c>
      <c r="J668" s="569">
        <v>0</v>
      </c>
      <c r="K668" s="570">
        <v>0</v>
      </c>
      <c r="L668" s="571">
        <v>0</v>
      </c>
      <c r="M668" s="571">
        <v>0</v>
      </c>
      <c r="N668" s="571">
        <v>0</v>
      </c>
      <c r="O668" s="572">
        <v>0</v>
      </c>
      <c r="P668" s="573">
        <v>0</v>
      </c>
      <c r="Q668" s="566">
        <f>+monthly_drivers_0!Q668</f>
        <v>2.5</v>
      </c>
    </row>
    <row r="669" spans="1:17" x14ac:dyDescent="0.25">
      <c r="A669" s="567">
        <f t="shared" si="20"/>
        <v>64709</v>
      </c>
      <c r="B669" s="567" t="str">
        <f t="shared" si="21"/>
        <v>JV</v>
      </c>
      <c r="C669" s="568">
        <v>0</v>
      </c>
      <c r="D669" s="569">
        <v>0</v>
      </c>
      <c r="E669" s="569">
        <v>0</v>
      </c>
      <c r="F669" s="569">
        <v>0</v>
      </c>
      <c r="G669" s="569">
        <v>0</v>
      </c>
      <c r="H669" s="569">
        <v>0</v>
      </c>
      <c r="I669" s="569">
        <v>0</v>
      </c>
      <c r="J669" s="569">
        <v>0</v>
      </c>
      <c r="K669" s="570">
        <v>0</v>
      </c>
      <c r="L669" s="571">
        <v>0</v>
      </c>
      <c r="M669" s="571">
        <v>0</v>
      </c>
      <c r="N669" s="571">
        <v>0</v>
      </c>
      <c r="O669" s="572">
        <v>0</v>
      </c>
      <c r="P669" s="573">
        <v>0</v>
      </c>
      <c r="Q669" s="574">
        <f>+monthly_drivers_0!Q669</f>
        <v>2.5</v>
      </c>
    </row>
    <row r="670" spans="1:17" x14ac:dyDescent="0.25">
      <c r="A670" s="567">
        <f t="shared" si="20"/>
        <v>64740</v>
      </c>
      <c r="B670" s="567" t="str">
        <f t="shared" si="21"/>
        <v>JV</v>
      </c>
      <c r="C670" s="568">
        <v>0</v>
      </c>
      <c r="D670" s="569">
        <v>0</v>
      </c>
      <c r="E670" s="569">
        <v>0</v>
      </c>
      <c r="F670" s="569">
        <v>0</v>
      </c>
      <c r="G670" s="569">
        <v>0</v>
      </c>
      <c r="H670" s="569">
        <v>0</v>
      </c>
      <c r="I670" s="569">
        <v>0</v>
      </c>
      <c r="J670" s="569">
        <v>0</v>
      </c>
      <c r="K670" s="570">
        <v>0</v>
      </c>
      <c r="L670" s="571">
        <v>0</v>
      </c>
      <c r="M670" s="571">
        <v>0</v>
      </c>
      <c r="N670" s="571">
        <v>0</v>
      </c>
      <c r="O670" s="572">
        <v>0</v>
      </c>
      <c r="P670" s="573">
        <v>0</v>
      </c>
      <c r="Q670" s="566">
        <f>+monthly_drivers_0!Q670</f>
        <v>2.5</v>
      </c>
    </row>
    <row r="671" spans="1:17" x14ac:dyDescent="0.25">
      <c r="A671" s="567">
        <f t="shared" si="20"/>
        <v>64770</v>
      </c>
      <c r="B671" s="567" t="str">
        <f t="shared" si="21"/>
        <v>JV</v>
      </c>
      <c r="C671" s="568">
        <v>0</v>
      </c>
      <c r="D671" s="569">
        <v>0</v>
      </c>
      <c r="E671" s="569">
        <v>0</v>
      </c>
      <c r="F671" s="569">
        <v>0</v>
      </c>
      <c r="G671" s="569">
        <v>0</v>
      </c>
      <c r="H671" s="569">
        <v>0</v>
      </c>
      <c r="I671" s="569">
        <v>0</v>
      </c>
      <c r="J671" s="569">
        <v>0</v>
      </c>
      <c r="K671" s="570">
        <v>0</v>
      </c>
      <c r="L671" s="571">
        <v>0</v>
      </c>
      <c r="M671" s="571">
        <v>0</v>
      </c>
      <c r="N671" s="571">
        <v>0</v>
      </c>
      <c r="O671" s="572">
        <v>0</v>
      </c>
      <c r="P671" s="573">
        <v>0</v>
      </c>
      <c r="Q671" s="574">
        <f>+monthly_drivers_0!Q671</f>
        <v>2.5</v>
      </c>
    </row>
    <row r="672" spans="1:17" x14ac:dyDescent="0.25">
      <c r="A672" s="567">
        <f t="shared" si="20"/>
        <v>64801</v>
      </c>
      <c r="B672" s="567" t="str">
        <f t="shared" si="21"/>
        <v>JV</v>
      </c>
      <c r="C672" s="568">
        <v>0</v>
      </c>
      <c r="D672" s="569">
        <v>0</v>
      </c>
      <c r="E672" s="569">
        <v>0</v>
      </c>
      <c r="F672" s="569">
        <v>0</v>
      </c>
      <c r="G672" s="569">
        <v>0</v>
      </c>
      <c r="H672" s="569">
        <v>0</v>
      </c>
      <c r="I672" s="569">
        <v>0</v>
      </c>
      <c r="J672" s="569">
        <v>0</v>
      </c>
      <c r="K672" s="570">
        <v>0</v>
      </c>
      <c r="L672" s="571">
        <v>0</v>
      </c>
      <c r="M672" s="571">
        <v>0</v>
      </c>
      <c r="N672" s="571">
        <v>0</v>
      </c>
      <c r="O672" s="572">
        <v>0</v>
      </c>
      <c r="P672" s="573">
        <v>0</v>
      </c>
      <c r="Q672" s="566">
        <f>+monthly_drivers_0!Q672</f>
        <v>2.5</v>
      </c>
    </row>
    <row r="673" spans="1:17" x14ac:dyDescent="0.25">
      <c r="A673" s="567">
        <f t="shared" si="20"/>
        <v>64831</v>
      </c>
      <c r="B673" s="567" t="str">
        <f t="shared" si="21"/>
        <v>JV</v>
      </c>
      <c r="C673" s="568">
        <v>0</v>
      </c>
      <c r="D673" s="569">
        <v>0</v>
      </c>
      <c r="E673" s="569">
        <v>0</v>
      </c>
      <c r="F673" s="569">
        <v>0</v>
      </c>
      <c r="G673" s="569">
        <v>0</v>
      </c>
      <c r="H673" s="569">
        <v>0</v>
      </c>
      <c r="I673" s="569">
        <v>0</v>
      </c>
      <c r="J673" s="569">
        <v>0</v>
      </c>
      <c r="K673" s="570">
        <v>0</v>
      </c>
      <c r="L673" s="571">
        <v>0</v>
      </c>
      <c r="M673" s="571">
        <v>0</v>
      </c>
      <c r="N673" s="571">
        <v>0</v>
      </c>
      <c r="O673" s="572">
        <v>0</v>
      </c>
      <c r="P673" s="573">
        <v>0</v>
      </c>
      <c r="Q673" s="574">
        <f>+monthly_drivers_0!Q673</f>
        <v>2.5</v>
      </c>
    </row>
    <row r="674" spans="1:17" x14ac:dyDescent="0.25">
      <c r="A674" s="567">
        <f t="shared" si="20"/>
        <v>64862</v>
      </c>
      <c r="B674" s="567" t="str">
        <f t="shared" si="21"/>
        <v>JV</v>
      </c>
      <c r="C674" s="568">
        <v>0</v>
      </c>
      <c r="D674" s="569">
        <v>0</v>
      </c>
      <c r="E674" s="569">
        <v>0</v>
      </c>
      <c r="F674" s="569">
        <v>0</v>
      </c>
      <c r="G674" s="569">
        <v>0</v>
      </c>
      <c r="H674" s="569">
        <v>0</v>
      </c>
      <c r="I674" s="569">
        <v>0</v>
      </c>
      <c r="J674" s="569">
        <v>0</v>
      </c>
      <c r="K674" s="570">
        <v>0</v>
      </c>
      <c r="L674" s="571">
        <v>0</v>
      </c>
      <c r="M674" s="571">
        <v>0</v>
      </c>
      <c r="N674" s="571">
        <v>0</v>
      </c>
      <c r="O674" s="572">
        <v>0</v>
      </c>
      <c r="P674" s="573">
        <v>0</v>
      </c>
      <c r="Q674" s="566">
        <f>+monthly_drivers_0!Q674</f>
        <v>2.5</v>
      </c>
    </row>
    <row r="675" spans="1:17" x14ac:dyDescent="0.25">
      <c r="A675" s="567">
        <f t="shared" si="20"/>
        <v>64893</v>
      </c>
      <c r="B675" s="567" t="str">
        <f t="shared" si="21"/>
        <v>JV</v>
      </c>
      <c r="C675" s="568">
        <v>0</v>
      </c>
      <c r="D675" s="569">
        <v>0</v>
      </c>
      <c r="E675" s="569">
        <v>0</v>
      </c>
      <c r="F675" s="569">
        <v>0</v>
      </c>
      <c r="G675" s="569">
        <v>0</v>
      </c>
      <c r="H675" s="569">
        <v>0</v>
      </c>
      <c r="I675" s="569">
        <v>0</v>
      </c>
      <c r="J675" s="569">
        <v>0</v>
      </c>
      <c r="K675" s="570">
        <v>0</v>
      </c>
      <c r="L675" s="571">
        <v>0</v>
      </c>
      <c r="M675" s="571">
        <v>0</v>
      </c>
      <c r="N675" s="571">
        <v>0</v>
      </c>
      <c r="O675" s="572">
        <v>0</v>
      </c>
      <c r="P675" s="573">
        <v>0</v>
      </c>
      <c r="Q675" s="574">
        <f>+monthly_drivers_0!Q675</f>
        <v>2.5</v>
      </c>
    </row>
    <row r="676" spans="1:17" x14ac:dyDescent="0.25">
      <c r="A676" s="567">
        <f t="shared" si="20"/>
        <v>64923</v>
      </c>
      <c r="B676" s="567" t="str">
        <f t="shared" si="21"/>
        <v>JV</v>
      </c>
      <c r="C676" s="568">
        <v>0</v>
      </c>
      <c r="D676" s="569">
        <v>0</v>
      </c>
      <c r="E676" s="569">
        <v>0</v>
      </c>
      <c r="F676" s="569">
        <v>0</v>
      </c>
      <c r="G676" s="569">
        <v>0</v>
      </c>
      <c r="H676" s="569">
        <v>0</v>
      </c>
      <c r="I676" s="569">
        <v>0</v>
      </c>
      <c r="J676" s="569">
        <v>0</v>
      </c>
      <c r="K676" s="570">
        <v>0</v>
      </c>
      <c r="L676" s="571">
        <v>0</v>
      </c>
      <c r="M676" s="571">
        <v>0</v>
      </c>
      <c r="N676" s="571">
        <v>0</v>
      </c>
      <c r="O676" s="572">
        <v>0</v>
      </c>
      <c r="P676" s="573">
        <v>0</v>
      </c>
      <c r="Q676" s="566">
        <f>+monthly_drivers_0!Q676</f>
        <v>2.5</v>
      </c>
    </row>
    <row r="677" spans="1:17" x14ac:dyDescent="0.25">
      <c r="A677" s="567">
        <f t="shared" si="20"/>
        <v>64954</v>
      </c>
      <c r="B677" s="567" t="str">
        <f t="shared" si="21"/>
        <v>JV</v>
      </c>
      <c r="C677" s="568">
        <v>0</v>
      </c>
      <c r="D677" s="569">
        <v>0</v>
      </c>
      <c r="E677" s="569">
        <v>0</v>
      </c>
      <c r="F677" s="569">
        <v>0</v>
      </c>
      <c r="G677" s="569">
        <v>0</v>
      </c>
      <c r="H677" s="569">
        <v>0</v>
      </c>
      <c r="I677" s="569">
        <v>0</v>
      </c>
      <c r="J677" s="569">
        <v>0</v>
      </c>
      <c r="K677" s="570">
        <v>0</v>
      </c>
      <c r="L677" s="571">
        <v>0</v>
      </c>
      <c r="M677" s="571">
        <v>0</v>
      </c>
      <c r="N677" s="571">
        <v>0</v>
      </c>
      <c r="O677" s="572">
        <v>0</v>
      </c>
      <c r="P677" s="573">
        <v>0</v>
      </c>
      <c r="Q677" s="574">
        <f>+monthly_drivers_0!Q677</f>
        <v>2.5</v>
      </c>
    </row>
    <row r="678" spans="1:17" x14ac:dyDescent="0.25">
      <c r="A678" s="567">
        <f t="shared" si="20"/>
        <v>64984</v>
      </c>
      <c r="B678" s="567" t="str">
        <f t="shared" si="21"/>
        <v>JV</v>
      </c>
      <c r="C678" s="568">
        <v>0</v>
      </c>
      <c r="D678" s="569">
        <v>0</v>
      </c>
      <c r="E678" s="569">
        <v>0</v>
      </c>
      <c r="F678" s="569">
        <v>0</v>
      </c>
      <c r="G678" s="569">
        <v>0</v>
      </c>
      <c r="H678" s="569">
        <v>0</v>
      </c>
      <c r="I678" s="569">
        <v>0</v>
      </c>
      <c r="J678" s="569">
        <v>0</v>
      </c>
      <c r="K678" s="570">
        <v>0</v>
      </c>
      <c r="L678" s="571">
        <v>0</v>
      </c>
      <c r="M678" s="571">
        <v>0</v>
      </c>
      <c r="N678" s="571">
        <v>0</v>
      </c>
      <c r="O678" s="572">
        <v>0</v>
      </c>
      <c r="P678" s="573">
        <v>0</v>
      </c>
      <c r="Q678" s="566">
        <f>+monthly_drivers_0!Q678</f>
        <v>2.5</v>
      </c>
    </row>
    <row r="679" spans="1:17" x14ac:dyDescent="0.25">
      <c r="A679" s="567">
        <f t="shared" si="20"/>
        <v>65015</v>
      </c>
      <c r="B679" s="567" t="str">
        <f t="shared" si="21"/>
        <v>JV</v>
      </c>
      <c r="C679" s="568">
        <v>0</v>
      </c>
      <c r="D679" s="569">
        <v>0</v>
      </c>
      <c r="E679" s="569">
        <v>0</v>
      </c>
      <c r="F679" s="569">
        <v>0</v>
      </c>
      <c r="G679" s="569">
        <v>0</v>
      </c>
      <c r="H679" s="569">
        <v>0</v>
      </c>
      <c r="I679" s="569">
        <v>0</v>
      </c>
      <c r="J679" s="569">
        <v>0</v>
      </c>
      <c r="K679" s="570">
        <v>0</v>
      </c>
      <c r="L679" s="571">
        <v>0</v>
      </c>
      <c r="M679" s="571">
        <v>0</v>
      </c>
      <c r="N679" s="571">
        <v>0</v>
      </c>
      <c r="O679" s="572">
        <v>0</v>
      </c>
      <c r="P679" s="573">
        <v>0</v>
      </c>
      <c r="Q679" s="574">
        <f>+monthly_drivers_0!Q679</f>
        <v>2.5</v>
      </c>
    </row>
    <row r="680" spans="1:17" x14ac:dyDescent="0.25">
      <c r="A680" s="567">
        <f t="shared" si="20"/>
        <v>65046</v>
      </c>
      <c r="B680" s="567" t="str">
        <f t="shared" si="21"/>
        <v>JV</v>
      </c>
      <c r="C680" s="568">
        <v>0</v>
      </c>
      <c r="D680" s="569">
        <v>0</v>
      </c>
      <c r="E680" s="569">
        <v>0</v>
      </c>
      <c r="F680" s="569">
        <v>0</v>
      </c>
      <c r="G680" s="569">
        <v>0</v>
      </c>
      <c r="H680" s="569">
        <v>0</v>
      </c>
      <c r="I680" s="569">
        <v>0</v>
      </c>
      <c r="J680" s="569">
        <v>0</v>
      </c>
      <c r="K680" s="570">
        <v>0</v>
      </c>
      <c r="L680" s="571">
        <v>0</v>
      </c>
      <c r="M680" s="571">
        <v>0</v>
      </c>
      <c r="N680" s="571">
        <v>0</v>
      </c>
      <c r="O680" s="572">
        <v>0</v>
      </c>
      <c r="P680" s="573">
        <v>0</v>
      </c>
      <c r="Q680" s="566">
        <f>+monthly_drivers_0!Q680</f>
        <v>2.5</v>
      </c>
    </row>
    <row r="681" spans="1:17" x14ac:dyDescent="0.25">
      <c r="A681" s="567">
        <f t="shared" si="20"/>
        <v>65074</v>
      </c>
      <c r="B681" s="567" t="str">
        <f t="shared" si="21"/>
        <v>JV</v>
      </c>
      <c r="C681" s="568">
        <v>0</v>
      </c>
      <c r="D681" s="569">
        <v>0</v>
      </c>
      <c r="E681" s="569">
        <v>0</v>
      </c>
      <c r="F681" s="569">
        <v>0</v>
      </c>
      <c r="G681" s="569">
        <v>0</v>
      </c>
      <c r="H681" s="569">
        <v>0</v>
      </c>
      <c r="I681" s="569">
        <v>0</v>
      </c>
      <c r="J681" s="569">
        <v>0</v>
      </c>
      <c r="K681" s="570">
        <v>0</v>
      </c>
      <c r="L681" s="571">
        <v>0</v>
      </c>
      <c r="M681" s="571">
        <v>0</v>
      </c>
      <c r="N681" s="571">
        <v>0</v>
      </c>
      <c r="O681" s="572">
        <v>0</v>
      </c>
      <c r="P681" s="573">
        <v>0</v>
      </c>
      <c r="Q681" s="574">
        <f>+monthly_drivers_0!Q681</f>
        <v>2.5</v>
      </c>
    </row>
    <row r="682" spans="1:17" x14ac:dyDescent="0.25">
      <c r="A682" s="567">
        <f t="shared" si="20"/>
        <v>65105</v>
      </c>
      <c r="B682" s="567" t="str">
        <f t="shared" si="21"/>
        <v>JV</v>
      </c>
      <c r="C682" s="568">
        <v>0</v>
      </c>
      <c r="D682" s="569">
        <v>0</v>
      </c>
      <c r="E682" s="569">
        <v>0</v>
      </c>
      <c r="F682" s="569">
        <v>0</v>
      </c>
      <c r="G682" s="569">
        <v>0</v>
      </c>
      <c r="H682" s="569">
        <v>0</v>
      </c>
      <c r="I682" s="569">
        <v>0</v>
      </c>
      <c r="J682" s="569">
        <v>0</v>
      </c>
      <c r="K682" s="570">
        <v>0</v>
      </c>
      <c r="L682" s="571">
        <v>0</v>
      </c>
      <c r="M682" s="571">
        <v>0</v>
      </c>
      <c r="N682" s="571">
        <v>0</v>
      </c>
      <c r="O682" s="572">
        <v>0</v>
      </c>
      <c r="P682" s="573">
        <v>0</v>
      </c>
      <c r="Q682" s="566">
        <f>+monthly_drivers_0!Q682</f>
        <v>2.5</v>
      </c>
    </row>
    <row r="683" spans="1:17" x14ac:dyDescent="0.25">
      <c r="A683" s="567">
        <f t="shared" si="20"/>
        <v>65135</v>
      </c>
      <c r="B683" s="567" t="str">
        <f t="shared" si="21"/>
        <v>JV</v>
      </c>
      <c r="C683" s="568">
        <v>0</v>
      </c>
      <c r="D683" s="569">
        <v>0</v>
      </c>
      <c r="E683" s="569">
        <v>0</v>
      </c>
      <c r="F683" s="569">
        <v>0</v>
      </c>
      <c r="G683" s="569">
        <v>0</v>
      </c>
      <c r="H683" s="569">
        <v>0</v>
      </c>
      <c r="I683" s="569">
        <v>0</v>
      </c>
      <c r="J683" s="569">
        <v>0</v>
      </c>
      <c r="K683" s="570">
        <v>0</v>
      </c>
      <c r="L683" s="571">
        <v>0</v>
      </c>
      <c r="M683" s="571">
        <v>0</v>
      </c>
      <c r="N683" s="571">
        <v>0</v>
      </c>
      <c r="O683" s="572">
        <v>0</v>
      </c>
      <c r="P683" s="573">
        <v>0</v>
      </c>
      <c r="Q683" s="574">
        <f>+monthly_drivers_0!Q683</f>
        <v>2.5</v>
      </c>
    </row>
    <row r="684" spans="1:17" x14ac:dyDescent="0.25">
      <c r="A684" s="567">
        <f t="shared" si="20"/>
        <v>65166</v>
      </c>
      <c r="B684" s="567" t="str">
        <f t="shared" si="21"/>
        <v>JV</v>
      </c>
      <c r="C684" s="568">
        <v>0</v>
      </c>
      <c r="D684" s="569">
        <v>0</v>
      </c>
      <c r="E684" s="569">
        <v>0</v>
      </c>
      <c r="F684" s="569">
        <v>0</v>
      </c>
      <c r="G684" s="569">
        <v>0</v>
      </c>
      <c r="H684" s="569">
        <v>0</v>
      </c>
      <c r="I684" s="569">
        <v>0</v>
      </c>
      <c r="J684" s="569">
        <v>0</v>
      </c>
      <c r="K684" s="570">
        <v>0</v>
      </c>
      <c r="L684" s="571">
        <v>0</v>
      </c>
      <c r="M684" s="571">
        <v>0</v>
      </c>
      <c r="N684" s="571">
        <v>0</v>
      </c>
      <c r="O684" s="572">
        <v>0</v>
      </c>
      <c r="P684" s="573">
        <v>0</v>
      </c>
      <c r="Q684" s="566">
        <f>+monthly_drivers_0!Q684</f>
        <v>2.5</v>
      </c>
    </row>
    <row r="685" spans="1:17" x14ac:dyDescent="0.25">
      <c r="A685" s="567">
        <f t="shared" si="20"/>
        <v>65196</v>
      </c>
      <c r="B685" s="567" t="str">
        <f t="shared" si="21"/>
        <v>JV</v>
      </c>
      <c r="C685" s="568">
        <v>0</v>
      </c>
      <c r="D685" s="569">
        <v>0</v>
      </c>
      <c r="E685" s="569">
        <v>0</v>
      </c>
      <c r="F685" s="569">
        <v>0</v>
      </c>
      <c r="G685" s="569">
        <v>0</v>
      </c>
      <c r="H685" s="569">
        <v>0</v>
      </c>
      <c r="I685" s="569">
        <v>0</v>
      </c>
      <c r="J685" s="569">
        <v>0</v>
      </c>
      <c r="K685" s="570">
        <v>0</v>
      </c>
      <c r="L685" s="571">
        <v>0</v>
      </c>
      <c r="M685" s="571">
        <v>0</v>
      </c>
      <c r="N685" s="571">
        <v>0</v>
      </c>
      <c r="O685" s="572">
        <v>0</v>
      </c>
      <c r="P685" s="573">
        <v>0</v>
      </c>
      <c r="Q685" s="574">
        <f>+monthly_drivers_0!Q685</f>
        <v>2.5</v>
      </c>
    </row>
    <row r="686" spans="1:17" x14ac:dyDescent="0.25">
      <c r="A686" s="567">
        <f t="shared" si="20"/>
        <v>65227</v>
      </c>
      <c r="B686" s="567" t="str">
        <f t="shared" si="21"/>
        <v>JV</v>
      </c>
      <c r="C686" s="568">
        <v>0</v>
      </c>
      <c r="D686" s="569">
        <v>0</v>
      </c>
      <c r="E686" s="569">
        <v>0</v>
      </c>
      <c r="F686" s="569">
        <v>0</v>
      </c>
      <c r="G686" s="569">
        <v>0</v>
      </c>
      <c r="H686" s="569">
        <v>0</v>
      </c>
      <c r="I686" s="569">
        <v>0</v>
      </c>
      <c r="J686" s="569">
        <v>0</v>
      </c>
      <c r="K686" s="570">
        <v>0</v>
      </c>
      <c r="L686" s="571">
        <v>0</v>
      </c>
      <c r="M686" s="571">
        <v>0</v>
      </c>
      <c r="N686" s="571">
        <v>0</v>
      </c>
      <c r="O686" s="572">
        <v>0</v>
      </c>
      <c r="P686" s="573">
        <v>0</v>
      </c>
      <c r="Q686" s="566">
        <f>+monthly_drivers_0!Q686</f>
        <v>2.5</v>
      </c>
    </row>
    <row r="687" spans="1:17" x14ac:dyDescent="0.25">
      <c r="A687" s="567">
        <f t="shared" si="20"/>
        <v>65258</v>
      </c>
      <c r="B687" s="567" t="str">
        <f t="shared" si="21"/>
        <v>JV</v>
      </c>
      <c r="C687" s="568">
        <v>0</v>
      </c>
      <c r="D687" s="569">
        <v>0</v>
      </c>
      <c r="E687" s="569">
        <v>0</v>
      </c>
      <c r="F687" s="569">
        <v>0</v>
      </c>
      <c r="G687" s="569">
        <v>0</v>
      </c>
      <c r="H687" s="569">
        <v>0</v>
      </c>
      <c r="I687" s="569">
        <v>0</v>
      </c>
      <c r="J687" s="569">
        <v>0</v>
      </c>
      <c r="K687" s="570">
        <v>0</v>
      </c>
      <c r="L687" s="571">
        <v>0</v>
      </c>
      <c r="M687" s="571">
        <v>0</v>
      </c>
      <c r="N687" s="571">
        <v>0</v>
      </c>
      <c r="O687" s="572">
        <v>0</v>
      </c>
      <c r="P687" s="573">
        <v>0</v>
      </c>
      <c r="Q687" s="574">
        <f>+monthly_drivers_0!Q687</f>
        <v>2.5</v>
      </c>
    </row>
    <row r="688" spans="1:17" x14ac:dyDescent="0.25">
      <c r="A688" s="567">
        <f t="shared" si="20"/>
        <v>65288</v>
      </c>
      <c r="B688" s="567" t="str">
        <f t="shared" si="21"/>
        <v>JV</v>
      </c>
      <c r="C688" s="568">
        <v>0</v>
      </c>
      <c r="D688" s="569">
        <v>0</v>
      </c>
      <c r="E688" s="569">
        <v>0</v>
      </c>
      <c r="F688" s="569">
        <v>0</v>
      </c>
      <c r="G688" s="569">
        <v>0</v>
      </c>
      <c r="H688" s="569">
        <v>0</v>
      </c>
      <c r="I688" s="569">
        <v>0</v>
      </c>
      <c r="J688" s="569">
        <v>0</v>
      </c>
      <c r="K688" s="570">
        <v>0</v>
      </c>
      <c r="L688" s="571">
        <v>0</v>
      </c>
      <c r="M688" s="571">
        <v>0</v>
      </c>
      <c r="N688" s="571">
        <v>0</v>
      </c>
      <c r="O688" s="572">
        <v>0</v>
      </c>
      <c r="P688" s="573">
        <v>0</v>
      </c>
      <c r="Q688" s="566">
        <f>+monthly_drivers_0!Q688</f>
        <v>2.5</v>
      </c>
    </row>
    <row r="689" spans="1:17" x14ac:dyDescent="0.25">
      <c r="A689" s="567">
        <f t="shared" si="20"/>
        <v>65319</v>
      </c>
      <c r="B689" s="567" t="str">
        <f t="shared" si="21"/>
        <v>JV</v>
      </c>
      <c r="C689" s="568">
        <v>0</v>
      </c>
      <c r="D689" s="569">
        <v>0</v>
      </c>
      <c r="E689" s="569">
        <v>0</v>
      </c>
      <c r="F689" s="569">
        <v>0</v>
      </c>
      <c r="G689" s="569">
        <v>0</v>
      </c>
      <c r="H689" s="569">
        <v>0</v>
      </c>
      <c r="I689" s="569">
        <v>0</v>
      </c>
      <c r="J689" s="569">
        <v>0</v>
      </c>
      <c r="K689" s="570">
        <v>0</v>
      </c>
      <c r="L689" s="571">
        <v>0</v>
      </c>
      <c r="M689" s="571">
        <v>0</v>
      </c>
      <c r="N689" s="571">
        <v>0</v>
      </c>
      <c r="O689" s="572">
        <v>0</v>
      </c>
      <c r="P689" s="573">
        <v>0</v>
      </c>
      <c r="Q689" s="574">
        <f>+monthly_drivers_0!Q689</f>
        <v>2.5</v>
      </c>
    </row>
    <row r="690" spans="1:17" x14ac:dyDescent="0.25">
      <c r="A690" s="567">
        <f t="shared" si="20"/>
        <v>65349</v>
      </c>
      <c r="B690" s="567" t="str">
        <f t="shared" si="21"/>
        <v>JV</v>
      </c>
      <c r="C690" s="568">
        <v>0</v>
      </c>
      <c r="D690" s="569">
        <v>0</v>
      </c>
      <c r="E690" s="569">
        <v>0</v>
      </c>
      <c r="F690" s="569">
        <v>0</v>
      </c>
      <c r="G690" s="569">
        <v>0</v>
      </c>
      <c r="H690" s="569">
        <v>0</v>
      </c>
      <c r="I690" s="569">
        <v>0</v>
      </c>
      <c r="J690" s="569">
        <v>0</v>
      </c>
      <c r="K690" s="570">
        <v>0</v>
      </c>
      <c r="L690" s="571">
        <v>0</v>
      </c>
      <c r="M690" s="571">
        <v>0</v>
      </c>
      <c r="N690" s="571">
        <v>0</v>
      </c>
      <c r="O690" s="572">
        <v>0</v>
      </c>
      <c r="P690" s="573">
        <v>0</v>
      </c>
      <c r="Q690" s="566">
        <f>+monthly_drivers_0!Q690</f>
        <v>2.5</v>
      </c>
    </row>
    <row r="691" spans="1:17" x14ac:dyDescent="0.25">
      <c r="A691" s="567">
        <f t="shared" si="20"/>
        <v>65380</v>
      </c>
      <c r="B691" s="567" t="str">
        <f t="shared" si="21"/>
        <v>JV</v>
      </c>
      <c r="C691" s="568">
        <v>0</v>
      </c>
      <c r="D691" s="569">
        <v>0</v>
      </c>
      <c r="E691" s="569">
        <v>0</v>
      </c>
      <c r="F691" s="569">
        <v>0</v>
      </c>
      <c r="G691" s="569">
        <v>0</v>
      </c>
      <c r="H691" s="569">
        <v>0</v>
      </c>
      <c r="I691" s="569">
        <v>0</v>
      </c>
      <c r="J691" s="569">
        <v>0</v>
      </c>
      <c r="K691" s="570">
        <v>0</v>
      </c>
      <c r="L691" s="571">
        <v>0</v>
      </c>
      <c r="M691" s="571">
        <v>0</v>
      </c>
      <c r="N691" s="571">
        <v>0</v>
      </c>
      <c r="O691" s="572">
        <v>0</v>
      </c>
      <c r="P691" s="573">
        <v>0</v>
      </c>
      <c r="Q691" s="574">
        <f>+monthly_drivers_0!Q691</f>
        <v>2.5</v>
      </c>
    </row>
    <row r="692" spans="1:17" x14ac:dyDescent="0.25">
      <c r="A692" s="567">
        <f t="shared" si="20"/>
        <v>65411</v>
      </c>
      <c r="B692" s="567" t="str">
        <f t="shared" si="21"/>
        <v>JV</v>
      </c>
      <c r="C692" s="568">
        <v>0</v>
      </c>
      <c r="D692" s="569">
        <v>0</v>
      </c>
      <c r="E692" s="569">
        <v>0</v>
      </c>
      <c r="F692" s="569">
        <v>0</v>
      </c>
      <c r="G692" s="569">
        <v>0</v>
      </c>
      <c r="H692" s="569">
        <v>0</v>
      </c>
      <c r="I692" s="569">
        <v>0</v>
      </c>
      <c r="J692" s="569">
        <v>0</v>
      </c>
      <c r="K692" s="570">
        <v>0</v>
      </c>
      <c r="L692" s="571">
        <v>0</v>
      </c>
      <c r="M692" s="571">
        <v>0</v>
      </c>
      <c r="N692" s="571">
        <v>0</v>
      </c>
      <c r="O692" s="572">
        <v>0</v>
      </c>
      <c r="P692" s="573">
        <v>0</v>
      </c>
      <c r="Q692" s="566">
        <f>+monthly_drivers_0!Q692</f>
        <v>2.5</v>
      </c>
    </row>
    <row r="693" spans="1:17" x14ac:dyDescent="0.25">
      <c r="A693" s="567">
        <f t="shared" si="20"/>
        <v>65439</v>
      </c>
      <c r="B693" s="567" t="str">
        <f t="shared" si="21"/>
        <v>JV</v>
      </c>
      <c r="C693" s="568">
        <v>0</v>
      </c>
      <c r="D693" s="569">
        <v>0</v>
      </c>
      <c r="E693" s="569">
        <v>0</v>
      </c>
      <c r="F693" s="569">
        <v>0</v>
      </c>
      <c r="G693" s="569">
        <v>0</v>
      </c>
      <c r="H693" s="569">
        <v>0</v>
      </c>
      <c r="I693" s="569">
        <v>0</v>
      </c>
      <c r="J693" s="569">
        <v>0</v>
      </c>
      <c r="K693" s="570">
        <v>0</v>
      </c>
      <c r="L693" s="571">
        <v>0</v>
      </c>
      <c r="M693" s="571">
        <v>0</v>
      </c>
      <c r="N693" s="571">
        <v>0</v>
      </c>
      <c r="O693" s="572">
        <v>0</v>
      </c>
      <c r="P693" s="573">
        <v>0</v>
      </c>
      <c r="Q693" s="574">
        <f>+monthly_drivers_0!Q693</f>
        <v>2.5</v>
      </c>
    </row>
    <row r="694" spans="1:17" x14ac:dyDescent="0.25">
      <c r="A694" s="567">
        <f t="shared" si="20"/>
        <v>65470</v>
      </c>
      <c r="B694" s="567" t="str">
        <f t="shared" si="21"/>
        <v>JV</v>
      </c>
      <c r="C694" s="568">
        <v>0</v>
      </c>
      <c r="D694" s="569">
        <v>0</v>
      </c>
      <c r="E694" s="569">
        <v>0</v>
      </c>
      <c r="F694" s="569">
        <v>0</v>
      </c>
      <c r="G694" s="569">
        <v>0</v>
      </c>
      <c r="H694" s="569">
        <v>0</v>
      </c>
      <c r="I694" s="569">
        <v>0</v>
      </c>
      <c r="J694" s="569">
        <v>0</v>
      </c>
      <c r="K694" s="570">
        <v>0</v>
      </c>
      <c r="L694" s="571">
        <v>0</v>
      </c>
      <c r="M694" s="571">
        <v>0</v>
      </c>
      <c r="N694" s="571">
        <v>0</v>
      </c>
      <c r="O694" s="572">
        <v>0</v>
      </c>
      <c r="P694" s="573">
        <v>0</v>
      </c>
      <c r="Q694" s="566">
        <f>+monthly_drivers_0!Q694</f>
        <v>2.5</v>
      </c>
    </row>
    <row r="695" spans="1:17" x14ac:dyDescent="0.25">
      <c r="A695" s="567">
        <f t="shared" si="20"/>
        <v>65500</v>
      </c>
      <c r="B695" s="567" t="str">
        <f t="shared" si="21"/>
        <v>JV</v>
      </c>
      <c r="C695" s="568">
        <v>0</v>
      </c>
      <c r="D695" s="569">
        <v>0</v>
      </c>
      <c r="E695" s="569">
        <v>0</v>
      </c>
      <c r="F695" s="569">
        <v>0</v>
      </c>
      <c r="G695" s="569">
        <v>0</v>
      </c>
      <c r="H695" s="569">
        <v>0</v>
      </c>
      <c r="I695" s="569">
        <v>0</v>
      </c>
      <c r="J695" s="569">
        <v>0</v>
      </c>
      <c r="K695" s="570">
        <v>0</v>
      </c>
      <c r="L695" s="571">
        <v>0</v>
      </c>
      <c r="M695" s="571">
        <v>0</v>
      </c>
      <c r="N695" s="571">
        <v>0</v>
      </c>
      <c r="O695" s="572">
        <v>0</v>
      </c>
      <c r="P695" s="573">
        <v>0</v>
      </c>
      <c r="Q695" s="574">
        <f>+monthly_drivers_0!Q695</f>
        <v>2.5</v>
      </c>
    </row>
    <row r="696" spans="1:17" x14ac:dyDescent="0.25">
      <c r="A696" s="567">
        <f t="shared" si="20"/>
        <v>65531</v>
      </c>
      <c r="B696" s="567" t="str">
        <f t="shared" si="21"/>
        <v>JV</v>
      </c>
      <c r="C696" s="568">
        <v>0</v>
      </c>
      <c r="D696" s="569">
        <v>0</v>
      </c>
      <c r="E696" s="569">
        <v>0</v>
      </c>
      <c r="F696" s="569">
        <v>0</v>
      </c>
      <c r="G696" s="569">
        <v>0</v>
      </c>
      <c r="H696" s="569">
        <v>0</v>
      </c>
      <c r="I696" s="569">
        <v>0</v>
      </c>
      <c r="J696" s="569">
        <v>0</v>
      </c>
      <c r="K696" s="570">
        <v>0</v>
      </c>
      <c r="L696" s="571">
        <v>0</v>
      </c>
      <c r="M696" s="571">
        <v>0</v>
      </c>
      <c r="N696" s="571">
        <v>0</v>
      </c>
      <c r="O696" s="572">
        <v>0</v>
      </c>
      <c r="P696" s="573">
        <v>0</v>
      </c>
      <c r="Q696" s="566">
        <f>+monthly_drivers_0!Q696</f>
        <v>2.5</v>
      </c>
    </row>
    <row r="697" spans="1:17" x14ac:dyDescent="0.25">
      <c r="A697" s="567">
        <f t="shared" si="20"/>
        <v>65561</v>
      </c>
      <c r="B697" s="567" t="str">
        <f t="shared" si="21"/>
        <v>JV</v>
      </c>
      <c r="C697" s="568">
        <v>0</v>
      </c>
      <c r="D697" s="569">
        <v>0</v>
      </c>
      <c r="E697" s="569">
        <v>0</v>
      </c>
      <c r="F697" s="569">
        <v>0</v>
      </c>
      <c r="G697" s="569">
        <v>0</v>
      </c>
      <c r="H697" s="569">
        <v>0</v>
      </c>
      <c r="I697" s="569">
        <v>0</v>
      </c>
      <c r="J697" s="569">
        <v>0</v>
      </c>
      <c r="K697" s="570">
        <v>0</v>
      </c>
      <c r="L697" s="571">
        <v>0</v>
      </c>
      <c r="M697" s="571">
        <v>0</v>
      </c>
      <c r="N697" s="571">
        <v>0</v>
      </c>
      <c r="O697" s="572">
        <v>0</v>
      </c>
      <c r="P697" s="573">
        <v>0</v>
      </c>
      <c r="Q697" s="574">
        <f>+monthly_drivers_0!Q697</f>
        <v>2.5</v>
      </c>
    </row>
    <row r="698" spans="1:17" x14ac:dyDescent="0.25">
      <c r="A698" s="567">
        <f t="shared" si="20"/>
        <v>65592</v>
      </c>
      <c r="B698" s="567" t="str">
        <f t="shared" si="21"/>
        <v>JV</v>
      </c>
      <c r="C698" s="568">
        <v>0</v>
      </c>
      <c r="D698" s="569">
        <v>0</v>
      </c>
      <c r="E698" s="569">
        <v>0</v>
      </c>
      <c r="F698" s="569">
        <v>0</v>
      </c>
      <c r="G698" s="569">
        <v>0</v>
      </c>
      <c r="H698" s="569">
        <v>0</v>
      </c>
      <c r="I698" s="569">
        <v>0</v>
      </c>
      <c r="J698" s="569">
        <v>0</v>
      </c>
      <c r="K698" s="570">
        <v>0</v>
      </c>
      <c r="L698" s="571">
        <v>0</v>
      </c>
      <c r="M698" s="571">
        <v>0</v>
      </c>
      <c r="N698" s="571">
        <v>0</v>
      </c>
      <c r="O698" s="572">
        <v>0</v>
      </c>
      <c r="P698" s="573">
        <v>0</v>
      </c>
      <c r="Q698" s="566">
        <f>+monthly_drivers_0!Q698</f>
        <v>2.5</v>
      </c>
    </row>
    <row r="699" spans="1:17" x14ac:dyDescent="0.25">
      <c r="A699" s="567">
        <f t="shared" si="20"/>
        <v>65623</v>
      </c>
      <c r="B699" s="567" t="str">
        <f t="shared" si="21"/>
        <v>JV</v>
      </c>
      <c r="C699" s="568">
        <v>0</v>
      </c>
      <c r="D699" s="569">
        <v>0</v>
      </c>
      <c r="E699" s="569">
        <v>0</v>
      </c>
      <c r="F699" s="569">
        <v>0</v>
      </c>
      <c r="G699" s="569">
        <v>0</v>
      </c>
      <c r="H699" s="569">
        <v>0</v>
      </c>
      <c r="I699" s="569">
        <v>0</v>
      </c>
      <c r="J699" s="569">
        <v>0</v>
      </c>
      <c r="K699" s="570">
        <v>0</v>
      </c>
      <c r="L699" s="571">
        <v>0</v>
      </c>
      <c r="M699" s="571">
        <v>0</v>
      </c>
      <c r="N699" s="571">
        <v>0</v>
      </c>
      <c r="O699" s="572">
        <v>0</v>
      </c>
      <c r="P699" s="573">
        <v>0</v>
      </c>
      <c r="Q699" s="574">
        <f>+monthly_drivers_0!Q699</f>
        <v>2.5</v>
      </c>
    </row>
    <row r="700" spans="1:17" x14ac:dyDescent="0.25">
      <c r="A700" s="567">
        <f t="shared" si="20"/>
        <v>65653</v>
      </c>
      <c r="B700" s="567" t="str">
        <f t="shared" si="21"/>
        <v>JV</v>
      </c>
      <c r="C700" s="568">
        <v>0</v>
      </c>
      <c r="D700" s="569">
        <v>0</v>
      </c>
      <c r="E700" s="569">
        <v>0</v>
      </c>
      <c r="F700" s="569">
        <v>0</v>
      </c>
      <c r="G700" s="569">
        <v>0</v>
      </c>
      <c r="H700" s="569">
        <v>0</v>
      </c>
      <c r="I700" s="569">
        <v>0</v>
      </c>
      <c r="J700" s="569">
        <v>0</v>
      </c>
      <c r="K700" s="570">
        <v>0</v>
      </c>
      <c r="L700" s="571">
        <v>0</v>
      </c>
      <c r="M700" s="571">
        <v>0</v>
      </c>
      <c r="N700" s="571">
        <v>0</v>
      </c>
      <c r="O700" s="572">
        <v>0</v>
      </c>
      <c r="P700" s="573">
        <v>0</v>
      </c>
      <c r="Q700" s="566">
        <f>+monthly_drivers_0!Q700</f>
        <v>2.5</v>
      </c>
    </row>
    <row r="701" spans="1:17" x14ac:dyDescent="0.25">
      <c r="A701" s="567">
        <f t="shared" si="20"/>
        <v>65684</v>
      </c>
      <c r="B701" s="567" t="str">
        <f t="shared" si="21"/>
        <v>JV</v>
      </c>
      <c r="C701" s="568">
        <v>0</v>
      </c>
      <c r="D701" s="569">
        <v>0</v>
      </c>
      <c r="E701" s="569">
        <v>0</v>
      </c>
      <c r="F701" s="569">
        <v>0</v>
      </c>
      <c r="G701" s="569">
        <v>0</v>
      </c>
      <c r="H701" s="569">
        <v>0</v>
      </c>
      <c r="I701" s="569">
        <v>0</v>
      </c>
      <c r="J701" s="569">
        <v>0</v>
      </c>
      <c r="K701" s="570">
        <v>0</v>
      </c>
      <c r="L701" s="571">
        <v>0</v>
      </c>
      <c r="M701" s="571">
        <v>0</v>
      </c>
      <c r="N701" s="571">
        <v>0</v>
      </c>
      <c r="O701" s="572">
        <v>0</v>
      </c>
      <c r="P701" s="573">
        <v>0</v>
      </c>
      <c r="Q701" s="574">
        <f>+monthly_drivers_0!Q701</f>
        <v>2.5</v>
      </c>
    </row>
    <row r="702" spans="1:17" x14ac:dyDescent="0.25">
      <c r="A702" s="567">
        <f t="shared" si="20"/>
        <v>65714</v>
      </c>
      <c r="B702" s="567" t="str">
        <f t="shared" si="21"/>
        <v>JV</v>
      </c>
      <c r="C702" s="568">
        <v>0</v>
      </c>
      <c r="D702" s="569">
        <v>0</v>
      </c>
      <c r="E702" s="569">
        <v>0</v>
      </c>
      <c r="F702" s="569">
        <v>0</v>
      </c>
      <c r="G702" s="569">
        <v>0</v>
      </c>
      <c r="H702" s="569">
        <v>0</v>
      </c>
      <c r="I702" s="569">
        <v>0</v>
      </c>
      <c r="J702" s="569">
        <v>0</v>
      </c>
      <c r="K702" s="570">
        <v>0</v>
      </c>
      <c r="L702" s="571">
        <v>0</v>
      </c>
      <c r="M702" s="571">
        <v>0</v>
      </c>
      <c r="N702" s="571">
        <v>0</v>
      </c>
      <c r="O702" s="572">
        <v>0</v>
      </c>
      <c r="P702" s="573">
        <v>0</v>
      </c>
      <c r="Q702" s="566">
        <f>+monthly_drivers_0!Q702</f>
        <v>2.5</v>
      </c>
    </row>
    <row r="703" spans="1:17" x14ac:dyDescent="0.25">
      <c r="A703" s="567">
        <f t="shared" si="20"/>
        <v>65745</v>
      </c>
      <c r="B703" s="567" t="str">
        <f t="shared" si="21"/>
        <v>JV</v>
      </c>
      <c r="C703" s="568">
        <v>0</v>
      </c>
      <c r="D703" s="569">
        <v>0</v>
      </c>
      <c r="E703" s="569">
        <v>0</v>
      </c>
      <c r="F703" s="569">
        <v>0</v>
      </c>
      <c r="G703" s="569">
        <v>0</v>
      </c>
      <c r="H703" s="569">
        <v>0</v>
      </c>
      <c r="I703" s="569">
        <v>0</v>
      </c>
      <c r="J703" s="569">
        <v>0</v>
      </c>
      <c r="K703" s="570">
        <v>0</v>
      </c>
      <c r="L703" s="571">
        <v>0</v>
      </c>
      <c r="M703" s="571">
        <v>0</v>
      </c>
      <c r="N703" s="571">
        <v>0</v>
      </c>
      <c r="O703" s="572">
        <v>0</v>
      </c>
      <c r="P703" s="573">
        <v>0</v>
      </c>
      <c r="Q703" s="574">
        <f>+monthly_drivers_0!Q703</f>
        <v>2.5</v>
      </c>
    </row>
    <row r="704" spans="1:17" x14ac:dyDescent="0.25">
      <c r="A704" s="567">
        <f t="shared" si="20"/>
        <v>65776</v>
      </c>
      <c r="B704" s="567" t="str">
        <f t="shared" si="21"/>
        <v>JV</v>
      </c>
      <c r="C704" s="568">
        <v>0</v>
      </c>
      <c r="D704" s="569">
        <v>0</v>
      </c>
      <c r="E704" s="569">
        <v>0</v>
      </c>
      <c r="F704" s="569">
        <v>0</v>
      </c>
      <c r="G704" s="569">
        <v>0</v>
      </c>
      <c r="H704" s="569">
        <v>0</v>
      </c>
      <c r="I704" s="569">
        <v>0</v>
      </c>
      <c r="J704" s="569">
        <v>0</v>
      </c>
      <c r="K704" s="570">
        <v>0</v>
      </c>
      <c r="L704" s="571">
        <v>0</v>
      </c>
      <c r="M704" s="571">
        <v>0</v>
      </c>
      <c r="N704" s="571">
        <v>0</v>
      </c>
      <c r="O704" s="572">
        <v>0</v>
      </c>
      <c r="P704" s="573">
        <v>0</v>
      </c>
      <c r="Q704" s="566">
        <f>+monthly_drivers_0!Q704</f>
        <v>2.5</v>
      </c>
    </row>
    <row r="705" spans="1:17" x14ac:dyDescent="0.25">
      <c r="A705" s="567">
        <f t="shared" si="20"/>
        <v>65805</v>
      </c>
      <c r="B705" s="567" t="str">
        <f t="shared" si="21"/>
        <v>JV</v>
      </c>
      <c r="C705" s="568">
        <v>0</v>
      </c>
      <c r="D705" s="569">
        <v>0</v>
      </c>
      <c r="E705" s="569">
        <v>0</v>
      </c>
      <c r="F705" s="569">
        <v>0</v>
      </c>
      <c r="G705" s="569">
        <v>0</v>
      </c>
      <c r="H705" s="569">
        <v>0</v>
      </c>
      <c r="I705" s="569">
        <v>0</v>
      </c>
      <c r="J705" s="569">
        <v>0</v>
      </c>
      <c r="K705" s="570">
        <v>0</v>
      </c>
      <c r="L705" s="571">
        <v>0</v>
      </c>
      <c r="M705" s="571">
        <v>0</v>
      </c>
      <c r="N705" s="571">
        <v>0</v>
      </c>
      <c r="O705" s="572">
        <v>0</v>
      </c>
      <c r="P705" s="573">
        <v>0</v>
      </c>
      <c r="Q705" s="574">
        <f>+monthly_drivers_0!Q705</f>
        <v>2.5</v>
      </c>
    </row>
    <row r="706" spans="1:17" x14ac:dyDescent="0.25">
      <c r="A706" s="567">
        <f t="shared" si="20"/>
        <v>65836</v>
      </c>
      <c r="B706" s="567" t="str">
        <f t="shared" si="21"/>
        <v>JV</v>
      </c>
      <c r="C706" s="568">
        <v>0</v>
      </c>
      <c r="D706" s="569">
        <v>0</v>
      </c>
      <c r="E706" s="569">
        <v>0</v>
      </c>
      <c r="F706" s="569">
        <v>0</v>
      </c>
      <c r="G706" s="569">
        <v>0</v>
      </c>
      <c r="H706" s="569">
        <v>0</v>
      </c>
      <c r="I706" s="569">
        <v>0</v>
      </c>
      <c r="J706" s="569">
        <v>0</v>
      </c>
      <c r="K706" s="570">
        <v>0</v>
      </c>
      <c r="L706" s="571">
        <v>0</v>
      </c>
      <c r="M706" s="571">
        <v>0</v>
      </c>
      <c r="N706" s="571">
        <v>0</v>
      </c>
      <c r="O706" s="572">
        <v>0</v>
      </c>
      <c r="P706" s="573">
        <v>0</v>
      </c>
      <c r="Q706" s="566">
        <f>+monthly_drivers_0!Q706</f>
        <v>2.5</v>
      </c>
    </row>
    <row r="707" spans="1:17" x14ac:dyDescent="0.25">
      <c r="A707" s="567">
        <f t="shared" ref="A707:A721" si="22">+EOMONTH(A706,1)</f>
        <v>65866</v>
      </c>
      <c r="B707" s="567" t="str">
        <f t="shared" ref="B707:B721" si="23">+$B$2</f>
        <v>JV</v>
      </c>
      <c r="C707" s="568">
        <v>0</v>
      </c>
      <c r="D707" s="569">
        <v>0</v>
      </c>
      <c r="E707" s="569">
        <v>0</v>
      </c>
      <c r="F707" s="569">
        <v>0</v>
      </c>
      <c r="G707" s="569">
        <v>0</v>
      </c>
      <c r="H707" s="569">
        <v>0</v>
      </c>
      <c r="I707" s="569">
        <v>0</v>
      </c>
      <c r="J707" s="569">
        <v>0</v>
      </c>
      <c r="K707" s="570">
        <v>0</v>
      </c>
      <c r="L707" s="571">
        <v>0</v>
      </c>
      <c r="M707" s="571">
        <v>0</v>
      </c>
      <c r="N707" s="571">
        <v>0</v>
      </c>
      <c r="O707" s="572">
        <v>0</v>
      </c>
      <c r="P707" s="573">
        <v>0</v>
      </c>
      <c r="Q707" s="574">
        <f>+monthly_drivers_0!Q707</f>
        <v>2.5</v>
      </c>
    </row>
    <row r="708" spans="1:17" x14ac:dyDescent="0.25">
      <c r="A708" s="567">
        <f t="shared" si="22"/>
        <v>65897</v>
      </c>
      <c r="B708" s="567" t="str">
        <f t="shared" si="23"/>
        <v>JV</v>
      </c>
      <c r="C708" s="568">
        <v>0</v>
      </c>
      <c r="D708" s="569">
        <v>0</v>
      </c>
      <c r="E708" s="569">
        <v>0</v>
      </c>
      <c r="F708" s="569">
        <v>0</v>
      </c>
      <c r="G708" s="569">
        <v>0</v>
      </c>
      <c r="H708" s="569">
        <v>0</v>
      </c>
      <c r="I708" s="569">
        <v>0</v>
      </c>
      <c r="J708" s="569">
        <v>0</v>
      </c>
      <c r="K708" s="570">
        <v>0</v>
      </c>
      <c r="L708" s="571">
        <v>0</v>
      </c>
      <c r="M708" s="571">
        <v>0</v>
      </c>
      <c r="N708" s="571">
        <v>0</v>
      </c>
      <c r="O708" s="572">
        <v>0</v>
      </c>
      <c r="P708" s="573">
        <v>0</v>
      </c>
      <c r="Q708" s="566">
        <f>+monthly_drivers_0!Q708</f>
        <v>2.5</v>
      </c>
    </row>
    <row r="709" spans="1:17" x14ac:dyDescent="0.25">
      <c r="A709" s="567">
        <f t="shared" si="22"/>
        <v>65927</v>
      </c>
      <c r="B709" s="567" t="str">
        <f t="shared" si="23"/>
        <v>JV</v>
      </c>
      <c r="C709" s="568">
        <v>0</v>
      </c>
      <c r="D709" s="569">
        <v>0</v>
      </c>
      <c r="E709" s="569">
        <v>0</v>
      </c>
      <c r="F709" s="569">
        <v>0</v>
      </c>
      <c r="G709" s="569">
        <v>0</v>
      </c>
      <c r="H709" s="569">
        <v>0</v>
      </c>
      <c r="I709" s="569">
        <v>0</v>
      </c>
      <c r="J709" s="569">
        <v>0</v>
      </c>
      <c r="K709" s="570">
        <v>0</v>
      </c>
      <c r="L709" s="571">
        <v>0</v>
      </c>
      <c r="M709" s="571">
        <v>0</v>
      </c>
      <c r="N709" s="571">
        <v>0</v>
      </c>
      <c r="O709" s="572">
        <v>0</v>
      </c>
      <c r="P709" s="573">
        <v>0</v>
      </c>
      <c r="Q709" s="574">
        <f>+monthly_drivers_0!Q709</f>
        <v>2.5</v>
      </c>
    </row>
    <row r="710" spans="1:17" x14ac:dyDescent="0.25">
      <c r="A710" s="567">
        <f t="shared" si="22"/>
        <v>65958</v>
      </c>
      <c r="B710" s="567" t="str">
        <f t="shared" si="23"/>
        <v>JV</v>
      </c>
      <c r="C710" s="568">
        <v>0</v>
      </c>
      <c r="D710" s="569">
        <v>0</v>
      </c>
      <c r="E710" s="569">
        <v>0</v>
      </c>
      <c r="F710" s="569">
        <v>0</v>
      </c>
      <c r="G710" s="569">
        <v>0</v>
      </c>
      <c r="H710" s="569">
        <v>0</v>
      </c>
      <c r="I710" s="569">
        <v>0</v>
      </c>
      <c r="J710" s="569">
        <v>0</v>
      </c>
      <c r="K710" s="570">
        <v>0</v>
      </c>
      <c r="L710" s="571">
        <v>0</v>
      </c>
      <c r="M710" s="571">
        <v>0</v>
      </c>
      <c r="N710" s="571">
        <v>0</v>
      </c>
      <c r="O710" s="572">
        <v>0</v>
      </c>
      <c r="P710" s="573">
        <v>0</v>
      </c>
      <c r="Q710" s="566">
        <f>+monthly_drivers_0!Q710</f>
        <v>2.5</v>
      </c>
    </row>
    <row r="711" spans="1:17" x14ac:dyDescent="0.25">
      <c r="A711" s="567">
        <f t="shared" si="22"/>
        <v>65989</v>
      </c>
      <c r="B711" s="567" t="str">
        <f t="shared" si="23"/>
        <v>JV</v>
      </c>
      <c r="C711" s="568">
        <v>0</v>
      </c>
      <c r="D711" s="569">
        <v>0</v>
      </c>
      <c r="E711" s="569">
        <v>0</v>
      </c>
      <c r="F711" s="569">
        <v>0</v>
      </c>
      <c r="G711" s="569">
        <v>0</v>
      </c>
      <c r="H711" s="569">
        <v>0</v>
      </c>
      <c r="I711" s="569">
        <v>0</v>
      </c>
      <c r="J711" s="569">
        <v>0</v>
      </c>
      <c r="K711" s="570">
        <v>0</v>
      </c>
      <c r="L711" s="571">
        <v>0</v>
      </c>
      <c r="M711" s="571">
        <v>0</v>
      </c>
      <c r="N711" s="571">
        <v>0</v>
      </c>
      <c r="O711" s="572">
        <v>0</v>
      </c>
      <c r="P711" s="573">
        <v>0</v>
      </c>
      <c r="Q711" s="574">
        <f>+monthly_drivers_0!Q711</f>
        <v>2.5</v>
      </c>
    </row>
    <row r="712" spans="1:17" x14ac:dyDescent="0.25">
      <c r="A712" s="567">
        <f t="shared" si="22"/>
        <v>66019</v>
      </c>
      <c r="B712" s="567" t="str">
        <f t="shared" si="23"/>
        <v>JV</v>
      </c>
      <c r="C712" s="568">
        <v>0</v>
      </c>
      <c r="D712" s="569">
        <v>0</v>
      </c>
      <c r="E712" s="569">
        <v>0</v>
      </c>
      <c r="F712" s="569">
        <v>0</v>
      </c>
      <c r="G712" s="569">
        <v>0</v>
      </c>
      <c r="H712" s="569">
        <v>0</v>
      </c>
      <c r="I712" s="569">
        <v>0</v>
      </c>
      <c r="J712" s="569">
        <v>0</v>
      </c>
      <c r="K712" s="570">
        <v>0</v>
      </c>
      <c r="L712" s="571">
        <v>0</v>
      </c>
      <c r="M712" s="571">
        <v>0</v>
      </c>
      <c r="N712" s="571">
        <v>0</v>
      </c>
      <c r="O712" s="572">
        <v>0</v>
      </c>
      <c r="P712" s="573">
        <v>0</v>
      </c>
      <c r="Q712" s="566">
        <f>+monthly_drivers_0!Q712</f>
        <v>2.5</v>
      </c>
    </row>
    <row r="713" spans="1:17" x14ac:dyDescent="0.25">
      <c r="A713" s="567">
        <f t="shared" si="22"/>
        <v>66050</v>
      </c>
      <c r="B713" s="567" t="str">
        <f t="shared" si="23"/>
        <v>JV</v>
      </c>
      <c r="C713" s="568">
        <v>0</v>
      </c>
      <c r="D713" s="569">
        <v>0</v>
      </c>
      <c r="E713" s="569">
        <v>0</v>
      </c>
      <c r="F713" s="569">
        <v>0</v>
      </c>
      <c r="G713" s="569">
        <v>0</v>
      </c>
      <c r="H713" s="569">
        <v>0</v>
      </c>
      <c r="I713" s="569">
        <v>0</v>
      </c>
      <c r="J713" s="569">
        <v>0</v>
      </c>
      <c r="K713" s="570">
        <v>0</v>
      </c>
      <c r="L713" s="571">
        <v>0</v>
      </c>
      <c r="M713" s="571">
        <v>0</v>
      </c>
      <c r="N713" s="571">
        <v>0</v>
      </c>
      <c r="O713" s="572">
        <v>0</v>
      </c>
      <c r="P713" s="573">
        <v>0</v>
      </c>
      <c r="Q713" s="574">
        <f>+monthly_drivers_0!Q713</f>
        <v>2.5</v>
      </c>
    </row>
    <row r="714" spans="1:17" x14ac:dyDescent="0.25">
      <c r="A714" s="567">
        <f t="shared" si="22"/>
        <v>66080</v>
      </c>
      <c r="B714" s="567" t="str">
        <f t="shared" si="23"/>
        <v>JV</v>
      </c>
      <c r="C714" s="568">
        <v>0</v>
      </c>
      <c r="D714" s="569">
        <v>0</v>
      </c>
      <c r="E714" s="569">
        <v>0</v>
      </c>
      <c r="F714" s="569">
        <v>0</v>
      </c>
      <c r="G714" s="569">
        <v>0</v>
      </c>
      <c r="H714" s="569">
        <v>0</v>
      </c>
      <c r="I714" s="569">
        <v>0</v>
      </c>
      <c r="J714" s="569">
        <v>0</v>
      </c>
      <c r="K714" s="570">
        <v>0</v>
      </c>
      <c r="L714" s="571">
        <v>0</v>
      </c>
      <c r="M714" s="571">
        <v>0</v>
      </c>
      <c r="N714" s="571">
        <v>0</v>
      </c>
      <c r="O714" s="572">
        <v>0</v>
      </c>
      <c r="P714" s="573">
        <v>0</v>
      </c>
      <c r="Q714" s="566">
        <f>+monthly_drivers_0!Q714</f>
        <v>2.5</v>
      </c>
    </row>
    <row r="715" spans="1:17" x14ac:dyDescent="0.25">
      <c r="A715" s="567">
        <f t="shared" si="22"/>
        <v>66111</v>
      </c>
      <c r="B715" s="567" t="str">
        <f t="shared" si="23"/>
        <v>JV</v>
      </c>
      <c r="C715" s="568">
        <v>0</v>
      </c>
      <c r="D715" s="569">
        <v>0</v>
      </c>
      <c r="E715" s="569">
        <v>0</v>
      </c>
      <c r="F715" s="569">
        <v>0</v>
      </c>
      <c r="G715" s="569">
        <v>0</v>
      </c>
      <c r="H715" s="569">
        <v>0</v>
      </c>
      <c r="I715" s="569">
        <v>0</v>
      </c>
      <c r="J715" s="569">
        <v>0</v>
      </c>
      <c r="K715" s="570">
        <v>0</v>
      </c>
      <c r="L715" s="571">
        <v>0</v>
      </c>
      <c r="M715" s="571">
        <v>0</v>
      </c>
      <c r="N715" s="571">
        <v>0</v>
      </c>
      <c r="O715" s="572">
        <v>0</v>
      </c>
      <c r="P715" s="573">
        <v>0</v>
      </c>
      <c r="Q715" s="574">
        <f>+monthly_drivers_0!Q715</f>
        <v>2.5</v>
      </c>
    </row>
    <row r="716" spans="1:17" x14ac:dyDescent="0.25">
      <c r="A716" s="567">
        <f t="shared" si="22"/>
        <v>66142</v>
      </c>
      <c r="B716" s="567" t="str">
        <f t="shared" si="23"/>
        <v>JV</v>
      </c>
      <c r="C716" s="568">
        <v>0</v>
      </c>
      <c r="D716" s="569">
        <v>0</v>
      </c>
      <c r="E716" s="569">
        <v>0</v>
      </c>
      <c r="F716" s="569">
        <v>0</v>
      </c>
      <c r="G716" s="569">
        <v>0</v>
      </c>
      <c r="H716" s="569">
        <v>0</v>
      </c>
      <c r="I716" s="569">
        <v>0</v>
      </c>
      <c r="J716" s="569">
        <v>0</v>
      </c>
      <c r="K716" s="570">
        <v>0</v>
      </c>
      <c r="L716" s="571">
        <v>0</v>
      </c>
      <c r="M716" s="571">
        <v>0</v>
      </c>
      <c r="N716" s="571">
        <v>0</v>
      </c>
      <c r="O716" s="572">
        <v>0</v>
      </c>
      <c r="P716" s="573">
        <v>0</v>
      </c>
      <c r="Q716" s="566">
        <f>+monthly_drivers_0!Q716</f>
        <v>2.5</v>
      </c>
    </row>
    <row r="717" spans="1:17" x14ac:dyDescent="0.25">
      <c r="A717" s="567">
        <f t="shared" si="22"/>
        <v>66170</v>
      </c>
      <c r="B717" s="567" t="str">
        <f t="shared" si="23"/>
        <v>JV</v>
      </c>
      <c r="C717" s="568">
        <v>0</v>
      </c>
      <c r="D717" s="569">
        <v>0</v>
      </c>
      <c r="E717" s="569">
        <v>0</v>
      </c>
      <c r="F717" s="569">
        <v>0</v>
      </c>
      <c r="G717" s="569">
        <v>0</v>
      </c>
      <c r="H717" s="569">
        <v>0</v>
      </c>
      <c r="I717" s="569">
        <v>0</v>
      </c>
      <c r="J717" s="569">
        <v>0</v>
      </c>
      <c r="K717" s="570">
        <v>0</v>
      </c>
      <c r="L717" s="571">
        <v>0</v>
      </c>
      <c r="M717" s="571">
        <v>0</v>
      </c>
      <c r="N717" s="571">
        <v>0</v>
      </c>
      <c r="O717" s="572">
        <v>0</v>
      </c>
      <c r="P717" s="573">
        <v>0</v>
      </c>
      <c r="Q717" s="574">
        <f>+monthly_drivers_0!Q717</f>
        <v>2.5</v>
      </c>
    </row>
    <row r="718" spans="1:17" x14ac:dyDescent="0.25">
      <c r="A718" s="567">
        <f t="shared" si="22"/>
        <v>66201</v>
      </c>
      <c r="B718" s="567" t="str">
        <f t="shared" si="23"/>
        <v>JV</v>
      </c>
      <c r="C718" s="568">
        <v>0</v>
      </c>
      <c r="D718" s="569">
        <v>0</v>
      </c>
      <c r="E718" s="569">
        <v>0</v>
      </c>
      <c r="F718" s="569">
        <v>0</v>
      </c>
      <c r="G718" s="569">
        <v>0</v>
      </c>
      <c r="H718" s="569">
        <v>0</v>
      </c>
      <c r="I718" s="569">
        <v>0</v>
      </c>
      <c r="J718" s="569">
        <v>0</v>
      </c>
      <c r="K718" s="570">
        <v>0</v>
      </c>
      <c r="L718" s="571">
        <v>0</v>
      </c>
      <c r="M718" s="571">
        <v>0</v>
      </c>
      <c r="N718" s="571">
        <v>0</v>
      </c>
      <c r="O718" s="572">
        <v>0</v>
      </c>
      <c r="P718" s="573">
        <v>0</v>
      </c>
      <c r="Q718" s="566">
        <f>+monthly_drivers_0!Q718</f>
        <v>2.5</v>
      </c>
    </row>
    <row r="719" spans="1:17" x14ac:dyDescent="0.25">
      <c r="A719" s="567">
        <f t="shared" si="22"/>
        <v>66231</v>
      </c>
      <c r="B719" s="567" t="str">
        <f t="shared" si="23"/>
        <v>JV</v>
      </c>
      <c r="C719" s="568">
        <v>0</v>
      </c>
      <c r="D719" s="569">
        <v>0</v>
      </c>
      <c r="E719" s="569">
        <v>0</v>
      </c>
      <c r="F719" s="569">
        <v>0</v>
      </c>
      <c r="G719" s="569">
        <v>0</v>
      </c>
      <c r="H719" s="569">
        <v>0</v>
      </c>
      <c r="I719" s="569">
        <v>0</v>
      </c>
      <c r="J719" s="569">
        <v>0</v>
      </c>
      <c r="K719" s="570">
        <v>0</v>
      </c>
      <c r="L719" s="571">
        <v>0</v>
      </c>
      <c r="M719" s="571">
        <v>0</v>
      </c>
      <c r="N719" s="571">
        <v>0</v>
      </c>
      <c r="O719" s="572">
        <v>0</v>
      </c>
      <c r="P719" s="573">
        <v>0</v>
      </c>
      <c r="Q719" s="574">
        <f>+monthly_drivers_0!Q719</f>
        <v>2.5</v>
      </c>
    </row>
    <row r="720" spans="1:17" x14ac:dyDescent="0.25">
      <c r="A720" s="567">
        <f t="shared" si="22"/>
        <v>66262</v>
      </c>
      <c r="B720" s="567" t="str">
        <f t="shared" si="23"/>
        <v>JV</v>
      </c>
      <c r="C720" s="568">
        <v>0</v>
      </c>
      <c r="D720" s="569">
        <v>0</v>
      </c>
      <c r="E720" s="569">
        <v>0</v>
      </c>
      <c r="F720" s="569">
        <v>0</v>
      </c>
      <c r="G720" s="569">
        <v>0</v>
      </c>
      <c r="H720" s="569">
        <v>0</v>
      </c>
      <c r="I720" s="569">
        <v>0</v>
      </c>
      <c r="J720" s="569">
        <v>0</v>
      </c>
      <c r="K720" s="570">
        <v>0</v>
      </c>
      <c r="L720" s="571">
        <v>0</v>
      </c>
      <c r="M720" s="571">
        <v>0</v>
      </c>
      <c r="N720" s="571">
        <v>0</v>
      </c>
      <c r="O720" s="572">
        <v>0</v>
      </c>
      <c r="P720" s="573">
        <v>0</v>
      </c>
      <c r="Q720" s="566">
        <f>+monthly_drivers_0!Q720</f>
        <v>2.5</v>
      </c>
    </row>
    <row r="721" spans="1:17" x14ac:dyDescent="0.25">
      <c r="A721" s="567">
        <f t="shared" si="22"/>
        <v>66292</v>
      </c>
      <c r="B721" s="567" t="str">
        <f t="shared" si="23"/>
        <v>JV</v>
      </c>
      <c r="C721" s="568">
        <v>0</v>
      </c>
      <c r="D721" s="569">
        <v>0</v>
      </c>
      <c r="E721" s="569">
        <v>0</v>
      </c>
      <c r="F721" s="569">
        <v>0</v>
      </c>
      <c r="G721" s="569">
        <v>0</v>
      </c>
      <c r="H721" s="569">
        <v>0</v>
      </c>
      <c r="I721" s="569">
        <v>0</v>
      </c>
      <c r="J721" s="569">
        <v>0</v>
      </c>
      <c r="K721" s="570">
        <v>0</v>
      </c>
      <c r="L721" s="571">
        <v>0</v>
      </c>
      <c r="M721" s="571">
        <v>0</v>
      </c>
      <c r="N721" s="571">
        <v>0</v>
      </c>
      <c r="O721" s="572">
        <v>0</v>
      </c>
      <c r="P721" s="573">
        <v>0</v>
      </c>
      <c r="Q721" s="574">
        <f>+monthly_drivers_0!Q721</f>
        <v>2.5</v>
      </c>
    </row>
  </sheetData>
  <conditionalFormatting sqref="C2:K721">
    <cfRule type="expression" dxfId="54" priority="5">
      <formula>_xlfn.ISFORMULA(C2)</formula>
    </cfRule>
  </conditionalFormatting>
  <conditionalFormatting sqref="P2:P721">
    <cfRule type="expression" dxfId="53" priority="3">
      <formula>_xlfn.ISFORMULA(P2)</formula>
    </cfRule>
  </conditionalFormatting>
  <conditionalFormatting sqref="O2:O721">
    <cfRule type="expression" dxfId="52" priority="2">
      <formula>_xlfn.ISFORMULA(O2)</formula>
    </cfRule>
  </conditionalFormatting>
  <conditionalFormatting sqref="L2:N721">
    <cfRule type="expression" dxfId="51" priority="4">
      <formula>_xlfn.ISFORMULA(L2)</formula>
    </cfRule>
  </conditionalFormatting>
  <conditionalFormatting sqref="Q2:Q721">
    <cfRule type="expression" dxfId="50" priority="1">
      <formula>_xlfn.ISFORMULA(Q2)</formula>
    </cfRule>
  </conditionalFormatting>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E10A6-F221-432F-9D40-B0C036C89C40}">
  <sheetPr codeName="Sheet15">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44408</v>
      </c>
      <c r="B2" s="576" t="str">
        <f>+asset_level_drivers!$E$1</f>
        <v>Ganador</v>
      </c>
      <c r="C2" s="562">
        <v>85</v>
      </c>
      <c r="D2" s="563">
        <v>12.07199922028312</v>
      </c>
      <c r="E2" s="563">
        <v>56.335997843213846</v>
      </c>
      <c r="F2" s="563">
        <v>6.1969597627535231</v>
      </c>
      <c r="G2" s="563">
        <f>+monthly_drivers_6!G2/monthly_drivers_6!D2*D2</f>
        <v>21.385143083117033</v>
      </c>
      <c r="H2" s="563">
        <v>12.07199922028312</v>
      </c>
      <c r="I2" s="563">
        <v>43.942078317706802</v>
      </c>
      <c r="J2" s="563">
        <v>4.9575678102028187</v>
      </c>
      <c r="K2" s="564">
        <v>396.70543253944459</v>
      </c>
      <c r="L2" s="563">
        <f t="shared" ref="L2:L65" si="0">+P2+O2</f>
        <v>0</v>
      </c>
      <c r="M2" s="563">
        <v>0</v>
      </c>
      <c r="N2" s="563">
        <v>0</v>
      </c>
      <c r="O2" s="565">
        <v>0</v>
      </c>
      <c r="P2" s="564">
        <v>0</v>
      </c>
      <c r="Q2" s="566">
        <f>+monthly_drivers_0!Q2</f>
        <v>11.62</v>
      </c>
    </row>
    <row r="3" spans="1:17" x14ac:dyDescent="0.25">
      <c r="A3" s="567">
        <f t="shared" ref="A3:A66" si="1">+EOMONTH(A2,1)</f>
        <v>44439</v>
      </c>
      <c r="B3" s="577" t="str">
        <f>+asset_level_drivers!$E$1</f>
        <v>Ganador</v>
      </c>
      <c r="C3" s="568">
        <v>85</v>
      </c>
      <c r="D3" s="569">
        <v>11.993156006872422</v>
      </c>
      <c r="E3" s="569">
        <v>55.968062827066987</v>
      </c>
      <c r="F3" s="569">
        <v>6.1564869109773692</v>
      </c>
      <c r="G3" s="569">
        <f>+monthly_drivers_6!G3/monthly_drivers_6!D3*D3</f>
        <v>21.112153141166019</v>
      </c>
      <c r="H3" s="569">
        <v>11.993156006872422</v>
      </c>
      <c r="I3" s="569">
        <v>43.655089005112245</v>
      </c>
      <c r="J3" s="569">
        <v>4.9251895287818952</v>
      </c>
      <c r="K3" s="570">
        <v>395.75773708815092</v>
      </c>
      <c r="L3" s="571">
        <f t="shared" si="0"/>
        <v>0</v>
      </c>
      <c r="M3" s="571">
        <v>0</v>
      </c>
      <c r="N3" s="571">
        <v>0</v>
      </c>
      <c r="O3" s="572">
        <v>0</v>
      </c>
      <c r="P3" s="573">
        <v>0</v>
      </c>
      <c r="Q3" s="574">
        <f>+monthly_drivers_0!Q3</f>
        <v>11.62</v>
      </c>
    </row>
    <row r="4" spans="1:17" x14ac:dyDescent="0.25">
      <c r="A4" s="575">
        <f t="shared" si="1"/>
        <v>44469</v>
      </c>
      <c r="B4" s="83" t="str">
        <f>+asset_level_drivers!$E$1</f>
        <v>Ganador</v>
      </c>
      <c r="C4" s="562">
        <v>85</v>
      </c>
      <c r="D4" s="563">
        <v>11.915386441260459</v>
      </c>
      <c r="E4" s="563">
        <v>55.605138167703061</v>
      </c>
      <c r="F4" s="563">
        <v>6.1165651984473373</v>
      </c>
      <c r="G4" s="563">
        <f>+monthly_drivers_6!G4/monthly_drivers_6!D4*D4</f>
        <v>20.854738182400375</v>
      </c>
      <c r="H4" s="563">
        <v>11.915386441260459</v>
      </c>
      <c r="I4" s="563">
        <v>43.372007770808388</v>
      </c>
      <c r="J4" s="563">
        <v>4.8932521587578695</v>
      </c>
      <c r="K4" s="564">
        <v>394.82294688389976</v>
      </c>
      <c r="L4" s="563">
        <f t="shared" si="0"/>
        <v>0</v>
      </c>
      <c r="M4" s="563">
        <v>0</v>
      </c>
      <c r="N4" s="563">
        <v>0</v>
      </c>
      <c r="O4" s="565">
        <v>0</v>
      </c>
      <c r="P4" s="564">
        <v>0</v>
      </c>
      <c r="Q4" s="566">
        <f>+monthly_drivers_0!Q4</f>
        <v>11.62</v>
      </c>
    </row>
    <row r="5" spans="1:17" x14ac:dyDescent="0.25">
      <c r="A5" s="567">
        <f t="shared" si="1"/>
        <v>44500</v>
      </c>
      <c r="B5" s="577" t="str">
        <f>+asset_level_drivers!$E$1</f>
        <v>Ganador</v>
      </c>
      <c r="C5" s="568">
        <v>85</v>
      </c>
      <c r="D5" s="569">
        <v>11.838668402427924</v>
      </c>
      <c r="E5" s="569">
        <v>55.247120633726936</v>
      </c>
      <c r="F5" s="569">
        <v>6.0771832697099626</v>
      </c>
      <c r="G5" s="569">
        <f>+monthly_drivers_6!G5/monthly_drivers_6!D5*D5</f>
        <v>20.611132919451975</v>
      </c>
      <c r="H5" s="569">
        <v>11.838668402427924</v>
      </c>
      <c r="I5" s="569">
        <v>43.092754094307011</v>
      </c>
      <c r="J5" s="569">
        <v>4.8617466157679701</v>
      </c>
      <c r="K5" s="570">
        <v>393.90079603207528</v>
      </c>
      <c r="L5" s="571">
        <f t="shared" si="0"/>
        <v>0</v>
      </c>
      <c r="M5" s="571">
        <v>0</v>
      </c>
      <c r="N5" s="571">
        <v>0</v>
      </c>
      <c r="O5" s="572">
        <v>0</v>
      </c>
      <c r="P5" s="573">
        <v>0</v>
      </c>
      <c r="Q5" s="574">
        <f>+monthly_drivers_0!Q5</f>
        <v>7.25</v>
      </c>
    </row>
    <row r="6" spans="1:17" x14ac:dyDescent="0.25">
      <c r="A6" s="575">
        <f t="shared" si="1"/>
        <v>44530</v>
      </c>
      <c r="B6" s="83" t="str">
        <f>+asset_level_drivers!$E$1</f>
        <v>Ganador</v>
      </c>
      <c r="C6" s="562">
        <v>85</v>
      </c>
      <c r="D6" s="563">
        <v>11.762980377485976</v>
      </c>
      <c r="E6" s="563">
        <v>54.893909831609115</v>
      </c>
      <c r="F6" s="563">
        <v>6.0383300814770031</v>
      </c>
      <c r="G6" s="563">
        <f>+monthly_drivers_6!G6/monthly_drivers_6!D6*D6</f>
        <v>20.379812325548784</v>
      </c>
      <c r="H6" s="563">
        <v>11.762980377485976</v>
      </c>
      <c r="I6" s="563">
        <v>42.817249668655109</v>
      </c>
      <c r="J6" s="563">
        <v>4.830664065181602</v>
      </c>
      <c r="K6" s="564">
        <v>392.99102594769164</v>
      </c>
      <c r="L6" s="563">
        <f t="shared" si="0"/>
        <v>0</v>
      </c>
      <c r="M6" s="563">
        <v>0</v>
      </c>
      <c r="N6" s="563">
        <v>0</v>
      </c>
      <c r="O6" s="565">
        <v>0</v>
      </c>
      <c r="P6" s="564">
        <v>0</v>
      </c>
      <c r="Q6" s="566">
        <f>+monthly_drivers_0!Q6</f>
        <v>7.25</v>
      </c>
    </row>
    <row r="7" spans="1:17" x14ac:dyDescent="0.25">
      <c r="A7" s="567">
        <f t="shared" si="1"/>
        <v>44561</v>
      </c>
      <c r="B7" s="577" t="str">
        <f>+asset_level_drivers!$E$1</f>
        <v>Ganador</v>
      </c>
      <c r="C7" s="568">
        <v>85</v>
      </c>
      <c r="D7" s="569">
        <v>11.688301440848154</v>
      </c>
      <c r="E7" s="569">
        <v>54.54540810867632</v>
      </c>
      <c r="F7" s="569">
        <v>5.9999948919543948</v>
      </c>
      <c r="G7" s="569">
        <f>+monthly_drivers_6!G7/monthly_drivers_6!D7*D7</f>
        <v>20.159466373355027</v>
      </c>
      <c r="H7" s="569">
        <v>11.688301440848154</v>
      </c>
      <c r="I7" s="569">
        <v>42.545418324767532</v>
      </c>
      <c r="J7" s="569">
        <v>4.7999959135635164</v>
      </c>
      <c r="K7" s="570">
        <v>392.09338510528136</v>
      </c>
      <c r="L7" s="571">
        <f t="shared" si="0"/>
        <v>0</v>
      </c>
      <c r="M7" s="571">
        <v>0</v>
      </c>
      <c r="N7" s="571">
        <v>0</v>
      </c>
      <c r="O7" s="572">
        <v>0</v>
      </c>
      <c r="P7" s="573">
        <v>0</v>
      </c>
      <c r="Q7" s="574">
        <f>+monthly_drivers_0!Q7</f>
        <v>7.25</v>
      </c>
    </row>
    <row r="8" spans="1:17" x14ac:dyDescent="0.25">
      <c r="A8" s="575">
        <f t="shared" si="1"/>
        <v>44592</v>
      </c>
      <c r="B8" s="83" t="str">
        <f>+asset_level_drivers!$E$1</f>
        <v>Ganador</v>
      </c>
      <c r="C8" s="562">
        <v>85</v>
      </c>
      <c r="D8" s="563">
        <v>11.614611234214856</v>
      </c>
      <c r="E8" s="563">
        <v>54.201520459453576</v>
      </c>
      <c r="F8" s="563">
        <v>5.9621672505398937</v>
      </c>
      <c r="G8" s="563">
        <f>+monthly_drivers_6!G8/monthly_drivers_6!D8*D8</f>
        <v>19.948972892821725</v>
      </c>
      <c r="H8" s="563">
        <v>11.614611234214856</v>
      </c>
      <c r="I8" s="563">
        <v>42.277185958373792</v>
      </c>
      <c r="J8" s="563">
        <v>4.769733800431915</v>
      </c>
      <c r="K8" s="564">
        <v>391.20762879798423</v>
      </c>
      <c r="L8" s="563">
        <f t="shared" si="0"/>
        <v>0</v>
      </c>
      <c r="M8" s="563">
        <v>0</v>
      </c>
      <c r="N8" s="563">
        <v>0</v>
      </c>
      <c r="O8" s="565">
        <v>0</v>
      </c>
      <c r="P8" s="564">
        <v>0</v>
      </c>
      <c r="Q8" s="566">
        <f>+monthly_drivers_0!Q8</f>
        <v>7.25</v>
      </c>
    </row>
    <row r="9" spans="1:17" x14ac:dyDescent="0.25">
      <c r="A9" s="567">
        <f t="shared" si="1"/>
        <v>44620</v>
      </c>
      <c r="B9" s="577" t="str">
        <f>+asset_level_drivers!$E$1</f>
        <v>Ganador</v>
      </c>
      <c r="C9" s="568">
        <v>85</v>
      </c>
      <c r="D9" s="569">
        <v>11.541889947413816</v>
      </c>
      <c r="E9" s="569">
        <v>53.86215443645883</v>
      </c>
      <c r="F9" s="569">
        <v>5.9248369880104708</v>
      </c>
      <c r="G9" s="569">
        <f>+monthly_drivers_6!G9/monthly_drivers_6!D9*D9</f>
        <v>19.747369074963622</v>
      </c>
      <c r="H9" s="569">
        <v>11.541889947413816</v>
      </c>
      <c r="I9" s="569">
        <v>42.012480460437892</v>
      </c>
      <c r="J9" s="569">
        <v>4.739869590408377</v>
      </c>
      <c r="K9" s="570">
        <v>390.33351890751482</v>
      </c>
      <c r="L9" s="571">
        <f t="shared" si="0"/>
        <v>0</v>
      </c>
      <c r="M9" s="571">
        <v>0</v>
      </c>
      <c r="N9" s="571">
        <v>0</v>
      </c>
      <c r="O9" s="572">
        <v>0</v>
      </c>
      <c r="P9" s="573">
        <v>0</v>
      </c>
      <c r="Q9" s="574">
        <f>+monthly_drivers_0!Q9</f>
        <v>7.25</v>
      </c>
    </row>
    <row r="10" spans="1:17" x14ac:dyDescent="0.25">
      <c r="A10" s="575">
        <f t="shared" si="1"/>
        <v>44651</v>
      </c>
      <c r="B10" s="83" t="str">
        <f>+asset_level_drivers!$E$1</f>
        <v>Ganador</v>
      </c>
      <c r="C10" s="562">
        <v>85</v>
      </c>
      <c r="D10" s="563">
        <v>11.470118299971684</v>
      </c>
      <c r="E10" s="563">
        <v>53.527220064221417</v>
      </c>
      <c r="F10" s="563">
        <v>5.8879942070643558</v>
      </c>
      <c r="G10" s="563">
        <f>+monthly_drivers_6!G10/monthly_drivers_6!D10*D10</f>
        <v>19.553823909150434</v>
      </c>
      <c r="H10" s="563">
        <v>11.470118299971684</v>
      </c>
      <c r="I10" s="563">
        <v>41.751231650092706</v>
      </c>
      <c r="J10" s="563">
        <v>4.7103953656514852</v>
      </c>
      <c r="K10" s="564">
        <v>389.4708236826757</v>
      </c>
      <c r="L10" s="563">
        <f t="shared" si="0"/>
        <v>0</v>
      </c>
      <c r="M10" s="563">
        <v>0</v>
      </c>
      <c r="N10" s="563">
        <v>0</v>
      </c>
      <c r="O10" s="565">
        <v>0</v>
      </c>
      <c r="P10" s="564">
        <v>0</v>
      </c>
      <c r="Q10" s="566">
        <f>+monthly_drivers_0!Q10</f>
        <v>7.25</v>
      </c>
    </row>
    <row r="11" spans="1:17" x14ac:dyDescent="0.25">
      <c r="A11" s="567">
        <f t="shared" si="1"/>
        <v>44681</v>
      </c>
      <c r="B11" s="577" t="str">
        <f>+asset_level_drivers!$E$1</f>
        <v>Ganador</v>
      </c>
      <c r="C11" s="568">
        <v>85</v>
      </c>
      <c r="D11" s="569">
        <v>11.399277523473138</v>
      </c>
      <c r="E11" s="569">
        <v>53.196629756635524</v>
      </c>
      <c r="F11" s="569">
        <v>5.851629273229908</v>
      </c>
      <c r="G11" s="569">
        <f>+monthly_drivers_6!G11/monthly_drivers_6!D11*D11</f>
        <v>19.367620727757718</v>
      </c>
      <c r="H11" s="569">
        <v>11.399277523473138</v>
      </c>
      <c r="I11" s="569">
        <v>41.493371210175702</v>
      </c>
      <c r="J11" s="569">
        <v>4.6813034185839273</v>
      </c>
      <c r="K11" s="570">
        <v>388.61931752689861</v>
      </c>
      <c r="L11" s="571">
        <f t="shared" si="0"/>
        <v>0</v>
      </c>
      <c r="M11" s="571">
        <v>0</v>
      </c>
      <c r="N11" s="571">
        <v>0</v>
      </c>
      <c r="O11" s="572">
        <v>0</v>
      </c>
      <c r="P11" s="573">
        <v>0</v>
      </c>
      <c r="Q11" s="574">
        <f>+monthly_drivers_0!Q11</f>
        <v>7.25</v>
      </c>
    </row>
    <row r="12" spans="1:17" x14ac:dyDescent="0.25">
      <c r="A12" s="575">
        <f t="shared" si="1"/>
        <v>44712</v>
      </c>
      <c r="B12" s="83" t="str">
        <f>+asset_level_drivers!$E$1</f>
        <v>Ganador</v>
      </c>
      <c r="C12" s="562">
        <v>85</v>
      </c>
      <c r="D12" s="563">
        <v>11.329349344566465</v>
      </c>
      <c r="E12" s="563">
        <v>52.870298238234128</v>
      </c>
      <c r="F12" s="563">
        <v>5.8157328062057543</v>
      </c>
      <c r="G12" s="563">
        <f>+monthly_drivers_6!G12/monthly_drivers_6!D12*D12</f>
        <v>19.188134010179766</v>
      </c>
      <c r="H12" s="563">
        <v>11.329349344566465</v>
      </c>
      <c r="I12" s="563">
        <v>41.238832625822624</v>
      </c>
      <c r="J12" s="563">
        <v>4.6525862449646036</v>
      </c>
      <c r="K12" s="564">
        <v>379.27878079472083</v>
      </c>
      <c r="L12" s="563">
        <f t="shared" si="0"/>
        <v>0</v>
      </c>
      <c r="M12" s="563">
        <v>0</v>
      </c>
      <c r="N12" s="563">
        <v>0</v>
      </c>
      <c r="O12" s="565">
        <v>0</v>
      </c>
      <c r="P12" s="564">
        <v>0</v>
      </c>
      <c r="Q12" s="566">
        <f>+monthly_drivers_0!Q12</f>
        <v>7.25</v>
      </c>
    </row>
    <row r="13" spans="1:17" x14ac:dyDescent="0.25">
      <c r="A13" s="567">
        <f t="shared" si="1"/>
        <v>44742</v>
      </c>
      <c r="B13" s="577" t="str">
        <f>+asset_level_drivers!$E$1</f>
        <v>Ganador</v>
      </c>
      <c r="C13" s="568">
        <v>85</v>
      </c>
      <c r="D13" s="569">
        <v>11.260315968703829</v>
      </c>
      <c r="E13" s="569">
        <v>52.548142467687839</v>
      </c>
      <c r="F13" s="569">
        <v>5.7802956714456624</v>
      </c>
      <c r="G13" s="569">
        <f>+monthly_drivers_6!G13/monthly_drivers_6!D13*D13</f>
        <v>19.014818825033863</v>
      </c>
      <c r="H13" s="569">
        <v>11.260315968703829</v>
      </c>
      <c r="I13" s="569">
        <v>40.987551124796511</v>
      </c>
      <c r="J13" s="569">
        <v>4.6242365371565306</v>
      </c>
      <c r="K13" s="570">
        <v>378.44899959554027</v>
      </c>
      <c r="L13" s="571">
        <f t="shared" si="0"/>
        <v>0</v>
      </c>
      <c r="M13" s="571">
        <v>0</v>
      </c>
      <c r="N13" s="571">
        <v>0</v>
      </c>
      <c r="O13" s="572">
        <v>0</v>
      </c>
      <c r="P13" s="573">
        <v>0</v>
      </c>
      <c r="Q13" s="574">
        <f>+monthly_drivers_0!Q13</f>
        <v>7.25</v>
      </c>
    </row>
    <row r="14" spans="1:17" x14ac:dyDescent="0.25">
      <c r="A14" s="575">
        <f t="shared" si="1"/>
        <v>44773</v>
      </c>
      <c r="B14" s="83" t="str">
        <f>+asset_level_drivers!$E$1</f>
        <v>Ganador</v>
      </c>
      <c r="C14" s="562">
        <v>85</v>
      </c>
      <c r="D14" s="563">
        <v>11.192160064475845</v>
      </c>
      <c r="E14" s="563">
        <v>52.230081565038766</v>
      </c>
      <c r="F14" s="563">
        <v>5.7453089721542643</v>
      </c>
      <c r="G14" s="563">
        <f>+monthly_drivers_6!G14/monthly_drivers_6!D14*D14</f>
        <v>18.84719560959887</v>
      </c>
      <c r="H14" s="563">
        <v>11.192160064475845</v>
      </c>
      <c r="I14" s="563">
        <v>40.739463620730241</v>
      </c>
      <c r="J14" s="563">
        <v>4.596247177723412</v>
      </c>
      <c r="K14" s="564">
        <v>377.6297656057551</v>
      </c>
      <c r="L14" s="563">
        <f t="shared" si="0"/>
        <v>0</v>
      </c>
      <c r="M14" s="563">
        <v>0</v>
      </c>
      <c r="N14" s="563">
        <v>0</v>
      </c>
      <c r="O14" s="565">
        <v>0</v>
      </c>
      <c r="P14" s="564">
        <v>0</v>
      </c>
      <c r="Q14" s="566">
        <f>+monthly_drivers_0!Q14</f>
        <v>7.25</v>
      </c>
    </row>
    <row r="15" spans="1:17" x14ac:dyDescent="0.25">
      <c r="A15" s="567">
        <f t="shared" si="1"/>
        <v>44804</v>
      </c>
      <c r="B15" s="577" t="str">
        <f>+asset_level_drivers!$E$1</f>
        <v>Ganador</v>
      </c>
      <c r="C15" s="568">
        <v>85</v>
      </c>
      <c r="D15" s="569">
        <v>11.1248647485798</v>
      </c>
      <c r="E15" s="569">
        <v>51.916036741619465</v>
      </c>
      <c r="F15" s="569">
        <v>5.7107640415781411</v>
      </c>
      <c r="G15" s="569">
        <f>+monthly_drivers_6!G15/monthly_drivers_6!D15*D15</f>
        <v>18.684842835372343</v>
      </c>
      <c r="H15" s="569">
        <v>11.1248647485798</v>
      </c>
      <c r="I15" s="569">
        <v>40.494508658463189</v>
      </c>
      <c r="J15" s="569">
        <v>4.5686112332625122</v>
      </c>
      <c r="K15" s="570">
        <v>376.8208758881679</v>
      </c>
      <c r="L15" s="571">
        <f t="shared" si="0"/>
        <v>0</v>
      </c>
      <c r="M15" s="571">
        <v>0</v>
      </c>
      <c r="N15" s="571">
        <v>0</v>
      </c>
      <c r="O15" s="572">
        <v>0</v>
      </c>
      <c r="P15" s="573">
        <v>0</v>
      </c>
      <c r="Q15" s="574">
        <f>+monthly_drivers_0!Q15</f>
        <v>7.25</v>
      </c>
    </row>
    <row r="16" spans="1:17" x14ac:dyDescent="0.25">
      <c r="A16" s="575">
        <f t="shared" si="1"/>
        <v>44834</v>
      </c>
      <c r="B16" s="83" t="str">
        <f>+asset_level_drivers!$E$1</f>
        <v>Ganador</v>
      </c>
      <c r="C16" s="562">
        <v>85</v>
      </c>
      <c r="D16" s="563">
        <v>11.058413571352256</v>
      </c>
      <c r="E16" s="563">
        <v>51.605931232267061</v>
      </c>
      <c r="F16" s="563">
        <v>5.6766524355493768</v>
      </c>
      <c r="G16" s="563">
        <f>+monthly_drivers_6!G16/monthly_drivers_6!D16*D16</f>
        <v>18.527387826654106</v>
      </c>
      <c r="H16" s="563">
        <v>11.058413571352256</v>
      </c>
      <c r="I16" s="563">
        <v>40.252626361168311</v>
      </c>
      <c r="J16" s="563">
        <v>4.5413219484395011</v>
      </c>
      <c r="K16" s="564">
        <v>376.02213271773803</v>
      </c>
      <c r="L16" s="563">
        <f t="shared" si="0"/>
        <v>0</v>
      </c>
      <c r="M16" s="563">
        <v>0</v>
      </c>
      <c r="N16" s="563">
        <v>0</v>
      </c>
      <c r="O16" s="565">
        <v>0</v>
      </c>
      <c r="P16" s="564">
        <v>0</v>
      </c>
      <c r="Q16" s="566">
        <f>+monthly_drivers_0!Q16</f>
        <v>7.25</v>
      </c>
    </row>
    <row r="17" spans="1:17" x14ac:dyDescent="0.25">
      <c r="A17" s="567">
        <f t="shared" si="1"/>
        <v>44865</v>
      </c>
      <c r="B17" s="577" t="str">
        <f>+asset_level_drivers!$E$1</f>
        <v>Ganador</v>
      </c>
      <c r="C17" s="568">
        <v>85</v>
      </c>
      <c r="D17" s="569">
        <v>10.992790502886637</v>
      </c>
      <c r="E17" s="569">
        <v>51.299690230816601</v>
      </c>
      <c r="F17" s="569">
        <v>5.6429659253898263</v>
      </c>
      <c r="G17" s="569">
        <f>+monthly_drivers_6!G17/monthly_drivers_6!D17*D17</f>
        <v>18.374496914051381</v>
      </c>
      <c r="H17" s="569">
        <v>10.992790502886637</v>
      </c>
      <c r="I17" s="569">
        <v>40.013758380036954</v>
      </c>
      <c r="J17" s="569">
        <v>4.5143727403118614</v>
      </c>
      <c r="K17" s="570">
        <v>375.23334341507325</v>
      </c>
      <c r="L17" s="571">
        <f t="shared" si="0"/>
        <v>0</v>
      </c>
      <c r="M17" s="571">
        <v>0</v>
      </c>
      <c r="N17" s="571">
        <v>0</v>
      </c>
      <c r="O17" s="572">
        <v>0</v>
      </c>
      <c r="P17" s="573">
        <v>0</v>
      </c>
      <c r="Q17" s="574">
        <f>+monthly_drivers_0!Q17</f>
        <v>7.25</v>
      </c>
    </row>
    <row r="18" spans="1:17" x14ac:dyDescent="0.25">
      <c r="A18" s="575">
        <f t="shared" si="1"/>
        <v>44895</v>
      </c>
      <c r="B18" s="83" t="str">
        <f>+asset_level_drivers!$E$1</f>
        <v>Ganador</v>
      </c>
      <c r="C18" s="562">
        <v>85</v>
      </c>
      <c r="D18" s="563">
        <v>10.927979919683422</v>
      </c>
      <c r="E18" s="563">
        <v>50.997240827517587</v>
      </c>
      <c r="F18" s="563">
        <v>5.6096964910269342</v>
      </c>
      <c r="G18" s="563">
        <f>+monthly_drivers_6!G18/monthly_drivers_6!D18*D18</f>
        <v>18.22587249640668</v>
      </c>
      <c r="H18" s="563">
        <v>10.927979919683422</v>
      </c>
      <c r="I18" s="563">
        <v>39.777847845463718</v>
      </c>
      <c r="J18" s="563">
        <v>4.4877571928215474</v>
      </c>
      <c r="K18" s="564">
        <v>374.45432018559819</v>
      </c>
      <c r="L18" s="563">
        <f t="shared" si="0"/>
        <v>0</v>
      </c>
      <c r="M18" s="563">
        <v>0</v>
      </c>
      <c r="N18" s="563">
        <v>0</v>
      </c>
      <c r="O18" s="565">
        <v>0</v>
      </c>
      <c r="P18" s="564">
        <v>0</v>
      </c>
      <c r="Q18" s="566">
        <f>+monthly_drivers_0!Q18</f>
        <v>7.25</v>
      </c>
    </row>
    <row r="19" spans="1:17" x14ac:dyDescent="0.25">
      <c r="A19" s="567">
        <f t="shared" si="1"/>
        <v>44926</v>
      </c>
      <c r="B19" s="577" t="str">
        <f>+asset_level_drivers!$E$1</f>
        <v>Ganador</v>
      </c>
      <c r="C19" s="568">
        <v>85</v>
      </c>
      <c r="D19" s="569">
        <v>10.863966591754114</v>
      </c>
      <c r="E19" s="569">
        <v>50.698511949066074</v>
      </c>
      <c r="F19" s="569">
        <v>5.5768363143972683</v>
      </c>
      <c r="G19" s="569">
        <f>+monthly_drivers_6!G19/monthly_drivers_6!D19*D19</f>
        <v>18.081246684217138</v>
      </c>
      <c r="H19" s="569">
        <v>10.863966591754114</v>
      </c>
      <c r="I19" s="569">
        <v>39.544839320271535</v>
      </c>
      <c r="J19" s="569">
        <v>4.4614690515178141</v>
      </c>
      <c r="K19" s="570">
        <v>373.68487996481986</v>
      </c>
      <c r="L19" s="571">
        <f t="shared" si="0"/>
        <v>0</v>
      </c>
      <c r="M19" s="571">
        <v>0</v>
      </c>
      <c r="N19" s="571">
        <v>0</v>
      </c>
      <c r="O19" s="572">
        <v>0</v>
      </c>
      <c r="P19" s="573">
        <v>0</v>
      </c>
      <c r="Q19" s="574">
        <f>+monthly_drivers_0!Q19</f>
        <v>7.25</v>
      </c>
    </row>
    <row r="20" spans="1:17" x14ac:dyDescent="0.25">
      <c r="A20" s="575">
        <f t="shared" si="1"/>
        <v>44957</v>
      </c>
      <c r="B20" s="83" t="str">
        <f>+asset_level_drivers!$E$1</f>
        <v>Ganador</v>
      </c>
      <c r="C20" s="562">
        <v>85</v>
      </c>
      <c r="D20" s="563">
        <v>10.80073567028041</v>
      </c>
      <c r="E20" s="563">
        <v>50.403434301086705</v>
      </c>
      <c r="F20" s="563">
        <v>5.5443777731195381</v>
      </c>
      <c r="G20" s="563">
        <f>+monthly_drivers_6!G20/monthly_drivers_6!D20*D20</f>
        <v>17.940378892497112</v>
      </c>
      <c r="H20" s="563">
        <v>10.80073567028041</v>
      </c>
      <c r="I20" s="563">
        <v>39.314678754847627</v>
      </c>
      <c r="J20" s="563">
        <v>4.435502218495631</v>
      </c>
      <c r="K20" s="564">
        <v>372.92484427008429</v>
      </c>
      <c r="L20" s="563">
        <f t="shared" si="0"/>
        <v>0</v>
      </c>
      <c r="M20" s="563">
        <v>0</v>
      </c>
      <c r="N20" s="563">
        <v>0</v>
      </c>
      <c r="O20" s="565">
        <v>0</v>
      </c>
      <c r="P20" s="564">
        <v>0</v>
      </c>
      <c r="Q20" s="566">
        <f>+monthly_drivers_0!Q20</f>
        <v>7.25</v>
      </c>
    </row>
    <row r="21" spans="1:17" x14ac:dyDescent="0.25">
      <c r="A21" s="567">
        <f t="shared" si="1"/>
        <v>44985</v>
      </c>
      <c r="B21" s="577" t="str">
        <f>+asset_level_drivers!$E$1</f>
        <v>Ganador</v>
      </c>
      <c r="C21" s="568">
        <v>85</v>
      </c>
      <c r="D21" s="569">
        <v>10.738272675729007</v>
      </c>
      <c r="E21" s="569">
        <v>50.111940312274733</v>
      </c>
      <c r="F21" s="569">
        <v>5.5123134343502205</v>
      </c>
      <c r="G21" s="569">
        <f>+monthly_drivers_6!G21/monthly_drivers_6!D21*D21</f>
        <v>17.803051296499234</v>
      </c>
      <c r="H21" s="569">
        <v>10.738272675729007</v>
      </c>
      <c r="I21" s="569">
        <v>39.087313443574288</v>
      </c>
      <c r="J21" s="569">
        <v>4.409850747480176</v>
      </c>
      <c r="K21" s="570">
        <v>372.17403905720846</v>
      </c>
      <c r="L21" s="571">
        <f t="shared" si="0"/>
        <v>0</v>
      </c>
      <c r="M21" s="571">
        <v>0</v>
      </c>
      <c r="N21" s="571">
        <v>0</v>
      </c>
      <c r="O21" s="572">
        <v>0</v>
      </c>
      <c r="P21" s="573">
        <v>0</v>
      </c>
      <c r="Q21" s="574">
        <f>+monthly_drivers_0!Q21</f>
        <v>7.25</v>
      </c>
    </row>
    <row r="22" spans="1:17" x14ac:dyDescent="0.25">
      <c r="A22" s="575">
        <f t="shared" si="1"/>
        <v>45016</v>
      </c>
      <c r="B22" s="83" t="str">
        <f>+asset_level_drivers!$E$1</f>
        <v>Ganador</v>
      </c>
      <c r="C22" s="562">
        <v>85</v>
      </c>
      <c r="D22" s="563">
        <v>10.676563486321713</v>
      </c>
      <c r="E22" s="563">
        <v>49.823964081145824</v>
      </c>
      <c r="F22" s="563">
        <v>5.4806360489260406</v>
      </c>
      <c r="G22" s="563">
        <f>+monthly_drivers_6!G22/monthly_drivers_6!D22*D22</f>
        <v>17.669066244981721</v>
      </c>
      <c r="H22" s="563">
        <v>10.676563486321713</v>
      </c>
      <c r="I22" s="563">
        <v>38.862691983293743</v>
      </c>
      <c r="J22" s="563">
        <v>4.3845088391408327</v>
      </c>
      <c r="K22" s="564">
        <v>371.43229458260839</v>
      </c>
      <c r="L22" s="563">
        <f t="shared" si="0"/>
        <v>0</v>
      </c>
      <c r="M22" s="563">
        <v>0</v>
      </c>
      <c r="N22" s="563">
        <v>0</v>
      </c>
      <c r="O22" s="565">
        <v>0</v>
      </c>
      <c r="P22" s="564">
        <v>0</v>
      </c>
      <c r="Q22" s="566">
        <f>+monthly_drivers_0!Q22</f>
        <v>7.25</v>
      </c>
    </row>
    <row r="23" spans="1:17" x14ac:dyDescent="0.25">
      <c r="A23" s="567">
        <f t="shared" si="1"/>
        <v>45046</v>
      </c>
      <c r="B23" s="577" t="str">
        <f>+asset_level_drivers!$E$1</f>
        <v>Ganador</v>
      </c>
      <c r="C23" s="568">
        <v>85</v>
      </c>
      <c r="D23" s="569">
        <v>10.615594327111728</v>
      </c>
      <c r="E23" s="569">
        <v>49.539441324450074</v>
      </c>
      <c r="F23" s="569">
        <v>5.4493385456895087</v>
      </c>
      <c r="G23" s="569">
        <f>+monthly_drivers_6!G23/monthly_drivers_6!D23*D23</f>
        <v>17.53824466455853</v>
      </c>
      <c r="H23" s="569">
        <v>10.615594327111728</v>
      </c>
      <c r="I23" s="569">
        <v>38.64076423307106</v>
      </c>
      <c r="J23" s="569">
        <v>4.3594708365516075</v>
      </c>
      <c r="K23" s="570">
        <v>370.699445271211</v>
      </c>
      <c r="L23" s="571">
        <f t="shared" si="0"/>
        <v>0</v>
      </c>
      <c r="M23" s="571">
        <v>0</v>
      </c>
      <c r="N23" s="571">
        <v>0</v>
      </c>
      <c r="O23" s="572">
        <v>0</v>
      </c>
      <c r="P23" s="573">
        <v>0</v>
      </c>
      <c r="Q23" s="574">
        <f>+monthly_drivers_0!Q23</f>
        <v>7.25</v>
      </c>
    </row>
    <row r="24" spans="1:17" x14ac:dyDescent="0.25">
      <c r="A24" s="575">
        <f t="shared" si="1"/>
        <v>45077</v>
      </c>
      <c r="B24" s="83" t="str">
        <f>+asset_level_drivers!$E$1</f>
        <v>Ganador</v>
      </c>
      <c r="C24" s="562">
        <v>85</v>
      </c>
      <c r="D24" s="563">
        <v>10.555351759232348</v>
      </c>
      <c r="E24" s="563">
        <v>49.258309327596798</v>
      </c>
      <c r="F24" s="563">
        <v>5.4184140260356477</v>
      </c>
      <c r="G24" s="563">
        <f>+monthly_drivers_6!G24/monthly_drivers_6!D24*D24</f>
        <v>17.410421465946072</v>
      </c>
      <c r="H24" s="563">
        <v>10.555351759232348</v>
      </c>
      <c r="I24" s="563">
        <v>38.421481275525501</v>
      </c>
      <c r="J24" s="563">
        <v>4.3347312208285187</v>
      </c>
      <c r="K24" s="564">
        <v>358.07532958799396</v>
      </c>
      <c r="L24" s="563">
        <f t="shared" si="0"/>
        <v>0</v>
      </c>
      <c r="M24" s="563">
        <v>0</v>
      </c>
      <c r="N24" s="563">
        <v>0</v>
      </c>
      <c r="O24" s="565">
        <v>0</v>
      </c>
      <c r="P24" s="564">
        <v>0</v>
      </c>
      <c r="Q24" s="566">
        <f>+monthly_drivers_0!Q24</f>
        <v>7.25</v>
      </c>
    </row>
    <row r="25" spans="1:17" x14ac:dyDescent="0.25">
      <c r="A25" s="567">
        <f t="shared" si="1"/>
        <v>45107</v>
      </c>
      <c r="B25" s="577" t="str">
        <f>+asset_level_drivers!$E$1</f>
        <v>Ganador</v>
      </c>
      <c r="C25" s="568">
        <v>85</v>
      </c>
      <c r="D25" s="569">
        <v>10.49582266977604</v>
      </c>
      <c r="E25" s="569">
        <v>48.980506896918641</v>
      </c>
      <c r="F25" s="569">
        <v>5.3878557586610505</v>
      </c>
      <c r="G25" s="569">
        <f>+monthly_drivers_6!G25/monthly_drivers_6!D25*D25</f>
        <v>17.285450609407579</v>
      </c>
      <c r="H25" s="569">
        <v>10.49582266977604</v>
      </c>
      <c r="I25" s="569">
        <v>38.20479537959654</v>
      </c>
      <c r="J25" s="569">
        <v>4.3102846069288407</v>
      </c>
      <c r="K25" s="570">
        <v>357.35978991568129</v>
      </c>
      <c r="L25" s="571">
        <f t="shared" si="0"/>
        <v>0</v>
      </c>
      <c r="M25" s="571">
        <v>0</v>
      </c>
      <c r="N25" s="571">
        <v>0</v>
      </c>
      <c r="O25" s="572">
        <v>0</v>
      </c>
      <c r="P25" s="573">
        <v>0</v>
      </c>
      <c r="Q25" s="574">
        <f>+monthly_drivers_0!Q25</f>
        <v>7.25</v>
      </c>
    </row>
    <row r="26" spans="1:17" x14ac:dyDescent="0.25">
      <c r="A26" s="575">
        <f t="shared" si="1"/>
        <v>45138</v>
      </c>
      <c r="B26" s="83" t="str">
        <f>+asset_level_drivers!$E$1</f>
        <v>Ganador</v>
      </c>
      <c r="C26" s="562">
        <v>85</v>
      </c>
      <c r="D26" s="563">
        <v>10.436994261835352</v>
      </c>
      <c r="E26" s="563">
        <v>48.705974313566465</v>
      </c>
      <c r="F26" s="563">
        <v>5.3576571744923109</v>
      </c>
      <c r="G26" s="563">
        <f>+monthly_drivers_6!G26/monthly_drivers_6!D26*D26</f>
        <v>17.163162398366303</v>
      </c>
      <c r="H26" s="563">
        <v>10.436994261835352</v>
      </c>
      <c r="I26" s="563">
        <v>37.990659964581845</v>
      </c>
      <c r="J26" s="563">
        <v>4.2861257395938495</v>
      </c>
      <c r="K26" s="564">
        <v>356.6526724355129</v>
      </c>
      <c r="L26" s="563">
        <f t="shared" si="0"/>
        <v>0</v>
      </c>
      <c r="M26" s="563">
        <v>0</v>
      </c>
      <c r="N26" s="563">
        <v>0</v>
      </c>
      <c r="O26" s="565">
        <v>0</v>
      </c>
      <c r="P26" s="564">
        <v>0</v>
      </c>
      <c r="Q26" s="566">
        <f>+monthly_drivers_0!Q26</f>
        <v>5.5</v>
      </c>
    </row>
    <row r="27" spans="1:17" x14ac:dyDescent="0.25">
      <c r="A27" s="567">
        <f t="shared" si="1"/>
        <v>45169</v>
      </c>
      <c r="B27" s="577" t="str">
        <f>+asset_level_drivers!$E$1</f>
        <v>Ganador</v>
      </c>
      <c r="C27" s="568">
        <v>85</v>
      </c>
      <c r="D27" s="569">
        <v>10.378854045059532</v>
      </c>
      <c r="E27" s="569">
        <v>48.434653289191424</v>
      </c>
      <c r="F27" s="569">
        <v>5.3278118618110568</v>
      </c>
      <c r="G27" s="569">
        <f>+monthly_drivers_6!G27/monthly_drivers_6!D27*D27</f>
        <v>17.043410696708211</v>
      </c>
      <c r="H27" s="569">
        <v>10.378854045059532</v>
      </c>
      <c r="I27" s="569">
        <v>37.77902956556931</v>
      </c>
      <c r="J27" s="569">
        <v>4.2622494894488456</v>
      </c>
      <c r="K27" s="570">
        <v>355.95382701341413</v>
      </c>
      <c r="L27" s="571">
        <f t="shared" si="0"/>
        <v>0</v>
      </c>
      <c r="M27" s="571">
        <v>0</v>
      </c>
      <c r="N27" s="571">
        <v>0</v>
      </c>
      <c r="O27" s="572">
        <v>0</v>
      </c>
      <c r="P27" s="573">
        <v>0</v>
      </c>
      <c r="Q27" s="574">
        <f>+monthly_drivers_0!Q27</f>
        <v>5.5</v>
      </c>
    </row>
    <row r="28" spans="1:17" x14ac:dyDescent="0.25">
      <c r="A28" s="575">
        <f t="shared" si="1"/>
        <v>45199</v>
      </c>
      <c r="B28" s="83" t="str">
        <f>+asset_level_drivers!$E$1</f>
        <v>Ganador</v>
      </c>
      <c r="C28" s="562">
        <v>85</v>
      </c>
      <c r="D28" s="563">
        <v>10.321389826457132</v>
      </c>
      <c r="E28" s="563">
        <v>48.16648692323826</v>
      </c>
      <c r="F28" s="563">
        <v>5.2983135615562089</v>
      </c>
      <c r="G28" s="563">
        <f>+monthly_drivers_6!G28/monthly_drivers_6!D28*D28</f>
        <v>16.926078312350739</v>
      </c>
      <c r="H28" s="563">
        <v>10.321389826457132</v>
      </c>
      <c r="I28" s="563">
        <v>37.56985980012584</v>
      </c>
      <c r="J28" s="563">
        <v>4.2386508492449675</v>
      </c>
      <c r="K28" s="564">
        <v>355.26310708972017</v>
      </c>
      <c r="L28" s="563">
        <f t="shared" si="0"/>
        <v>0</v>
      </c>
      <c r="M28" s="563">
        <v>0</v>
      </c>
      <c r="N28" s="563">
        <v>0</v>
      </c>
      <c r="O28" s="565">
        <v>0</v>
      </c>
      <c r="P28" s="564">
        <v>0</v>
      </c>
      <c r="Q28" s="566">
        <f>+monthly_drivers_0!Q28</f>
        <v>5.5</v>
      </c>
    </row>
    <row r="29" spans="1:17" x14ac:dyDescent="0.25">
      <c r="A29" s="567">
        <f t="shared" si="1"/>
        <v>45230</v>
      </c>
      <c r="B29" s="577" t="str">
        <f>+asset_level_drivers!$E$1</f>
        <v>Ganador</v>
      </c>
      <c r="C29" s="568">
        <v>85</v>
      </c>
      <c r="D29" s="569">
        <v>10.26458970157872</v>
      </c>
      <c r="E29" s="569">
        <v>47.901419661498629</v>
      </c>
      <c r="F29" s="569">
        <v>5.2691561627648493</v>
      </c>
      <c r="G29" s="569">
        <f>+monthly_drivers_6!G29/monthly_drivers_6!D29*D29</f>
        <v>16.811057854875362</v>
      </c>
      <c r="H29" s="569">
        <v>10.26458970157872</v>
      </c>
      <c r="I29" s="569">
        <v>37.363107335968934</v>
      </c>
      <c r="J29" s="569">
        <v>4.2153249302118789</v>
      </c>
      <c r="K29" s="570">
        <v>354.58036957280552</v>
      </c>
      <c r="L29" s="571">
        <f t="shared" si="0"/>
        <v>0</v>
      </c>
      <c r="M29" s="571">
        <v>0</v>
      </c>
      <c r="N29" s="571">
        <v>0</v>
      </c>
      <c r="O29" s="572">
        <v>0</v>
      </c>
      <c r="P29" s="573">
        <v>0</v>
      </c>
      <c r="Q29" s="574">
        <f>+monthly_drivers_0!Q29</f>
        <v>5.5</v>
      </c>
    </row>
    <row r="30" spans="1:17" x14ac:dyDescent="0.25">
      <c r="A30" s="575">
        <f t="shared" si="1"/>
        <v>45260</v>
      </c>
      <c r="B30" s="83" t="str">
        <f>+asset_level_drivers!$E$1</f>
        <v>Ganador</v>
      </c>
      <c r="C30" s="562">
        <v>85</v>
      </c>
      <c r="D30" s="563">
        <v>10.208442045966978</v>
      </c>
      <c r="E30" s="563">
        <v>47.639397256592289</v>
      </c>
      <c r="F30" s="563">
        <v>5.240333698225152</v>
      </c>
      <c r="G30" s="563">
        <f>+monthly_drivers_6!G30/monthly_drivers_6!D30*D30</f>
        <v>16.698249006806513</v>
      </c>
      <c r="H30" s="563">
        <v>10.208442045966978</v>
      </c>
      <c r="I30" s="563">
        <v>37.158729860141989</v>
      </c>
      <c r="J30" s="563">
        <v>4.192266958580122</v>
      </c>
      <c r="K30" s="564">
        <v>353.9054747368059</v>
      </c>
      <c r="L30" s="563">
        <f t="shared" si="0"/>
        <v>0</v>
      </c>
      <c r="M30" s="563">
        <v>0</v>
      </c>
      <c r="N30" s="563">
        <v>0</v>
      </c>
      <c r="O30" s="565">
        <v>0</v>
      </c>
      <c r="P30" s="564">
        <v>0</v>
      </c>
      <c r="Q30" s="566">
        <f>+monthly_drivers_0!Q30</f>
        <v>5.5</v>
      </c>
    </row>
    <row r="31" spans="1:17" x14ac:dyDescent="0.25">
      <c r="A31" s="567">
        <f t="shared" si="1"/>
        <v>45291</v>
      </c>
      <c r="B31" s="577" t="str">
        <f>+asset_level_drivers!$E$1</f>
        <v>Ganador</v>
      </c>
      <c r="C31" s="568">
        <v>85</v>
      </c>
      <c r="D31" s="569">
        <v>10.152935506976442</v>
      </c>
      <c r="E31" s="569">
        <v>47.380366729440169</v>
      </c>
      <c r="F31" s="569">
        <v>5.2118403402384184</v>
      </c>
      <c r="G31" s="569">
        <f>+monthly_drivers_6!G31/monthly_drivers_6!D31*D31</f>
        <v>16.587559022094847</v>
      </c>
      <c r="H31" s="569">
        <v>10.152935506976442</v>
      </c>
      <c r="I31" s="569">
        <v>36.956686048963334</v>
      </c>
      <c r="J31" s="569">
        <v>4.1694722721907347</v>
      </c>
      <c r="K31" s="570">
        <v>353.23828612283648</v>
      </c>
      <c r="L31" s="571">
        <f t="shared" si="0"/>
        <v>0</v>
      </c>
      <c r="M31" s="571">
        <v>0</v>
      </c>
      <c r="N31" s="571">
        <v>0</v>
      </c>
      <c r="O31" s="572">
        <v>0</v>
      </c>
      <c r="P31" s="573">
        <v>0</v>
      </c>
      <c r="Q31" s="574">
        <f>+monthly_drivers_0!Q31</f>
        <v>5.5</v>
      </c>
    </row>
    <row r="32" spans="1:17" x14ac:dyDescent="0.25">
      <c r="A32" s="575">
        <f t="shared" si="1"/>
        <v>45322</v>
      </c>
      <c r="B32" s="83" t="str">
        <f>+asset_level_drivers!$E$1</f>
        <v>Ganador</v>
      </c>
      <c r="C32" s="562">
        <v>85</v>
      </c>
      <c r="D32" s="563">
        <v>10.098058995797997</v>
      </c>
      <c r="E32" s="563">
        <v>47.124276332259178</v>
      </c>
      <c r="F32" s="563">
        <v>5.1836703965485098</v>
      </c>
      <c r="G32" s="563">
        <f>+monthly_drivers_6!G32/monthly_drivers_6!D32*D32</f>
        <v>16.478901975739344</v>
      </c>
      <c r="H32" s="563">
        <v>10.098058995797997</v>
      </c>
      <c r="I32" s="563">
        <v>36.756935539162157</v>
      </c>
      <c r="J32" s="563">
        <v>4.1469363172388078</v>
      </c>
      <c r="K32" s="564">
        <v>352.5786704434023</v>
      </c>
      <c r="L32" s="563">
        <f t="shared" si="0"/>
        <v>0</v>
      </c>
      <c r="M32" s="563">
        <v>0</v>
      </c>
      <c r="N32" s="563">
        <v>0</v>
      </c>
      <c r="O32" s="565">
        <v>0</v>
      </c>
      <c r="P32" s="564">
        <v>0</v>
      </c>
      <c r="Q32" s="566">
        <f>+monthly_drivers_0!Q32</f>
        <v>5.5</v>
      </c>
    </row>
    <row r="33" spans="1:17" x14ac:dyDescent="0.25">
      <c r="A33" s="567">
        <f t="shared" si="1"/>
        <v>45351</v>
      </c>
      <c r="B33" s="577" t="str">
        <f>+asset_level_drivers!$E$1</f>
        <v>Ganador</v>
      </c>
      <c r="C33" s="568">
        <v>85</v>
      </c>
      <c r="D33" s="569">
        <v>10.043801679815864</v>
      </c>
      <c r="E33" s="569">
        <v>46.871075512902813</v>
      </c>
      <c r="F33" s="569">
        <v>5.1558183064193086</v>
      </c>
      <c r="G33" s="569">
        <f>+monthly_drivers_6!G33/monthly_drivers_6!D33*D33</f>
        <v>16.372197072191227</v>
      </c>
      <c r="H33" s="569">
        <v>10.043801679815864</v>
      </c>
      <c r="I33" s="569">
        <v>36.559438900064194</v>
      </c>
      <c r="J33" s="569">
        <v>4.1246546451354469</v>
      </c>
      <c r="K33" s="570">
        <v>351.92649749053982</v>
      </c>
      <c r="L33" s="571">
        <f t="shared" si="0"/>
        <v>0</v>
      </c>
      <c r="M33" s="571">
        <v>0</v>
      </c>
      <c r="N33" s="571">
        <v>0</v>
      </c>
      <c r="O33" s="572">
        <v>0</v>
      </c>
      <c r="P33" s="573">
        <v>0</v>
      </c>
      <c r="Q33" s="574">
        <f>+monthly_drivers_0!Q33</f>
        <v>5.5</v>
      </c>
    </row>
    <row r="34" spans="1:17" x14ac:dyDescent="0.25">
      <c r="A34" s="575">
        <f t="shared" si="1"/>
        <v>45382</v>
      </c>
      <c r="B34" s="83" t="str">
        <f>+asset_level_drivers!$E$1</f>
        <v>Ganador</v>
      </c>
      <c r="C34" s="562">
        <v>85</v>
      </c>
      <c r="D34" s="563">
        <v>9.9901529752500355</v>
      </c>
      <c r="E34" s="563">
        <v>46.620714880332351</v>
      </c>
      <c r="F34" s="563">
        <v>5.1282786368365585</v>
      </c>
      <c r="G34" s="563">
        <f>+monthly_drivers_6!G34/monthly_drivers_6!D34*D34</f>
        <v>16.267368587459302</v>
      </c>
      <c r="H34" s="563">
        <v>9.9901529752500355</v>
      </c>
      <c r="I34" s="563">
        <v>36.364157606659234</v>
      </c>
      <c r="J34" s="563">
        <v>4.1026229094692468</v>
      </c>
      <c r="K34" s="564">
        <v>351.28164004712897</v>
      </c>
      <c r="L34" s="563">
        <f t="shared" si="0"/>
        <v>0</v>
      </c>
      <c r="M34" s="563">
        <v>0</v>
      </c>
      <c r="N34" s="563">
        <v>0</v>
      </c>
      <c r="O34" s="565">
        <v>0</v>
      </c>
      <c r="P34" s="564">
        <v>0</v>
      </c>
      <c r="Q34" s="566">
        <f>+monthly_drivers_0!Q34</f>
        <v>5.5</v>
      </c>
    </row>
    <row r="35" spans="1:17" x14ac:dyDescent="0.25">
      <c r="A35" s="567">
        <f t="shared" si="1"/>
        <v>45412</v>
      </c>
      <c r="B35" s="577" t="str">
        <f>+asset_level_drivers!$E$1</f>
        <v>Ganador</v>
      </c>
      <c r="C35" s="568">
        <v>85</v>
      </c>
      <c r="D35" s="569">
        <v>9.9371025399751964</v>
      </c>
      <c r="E35" s="569">
        <v>46.373146171315575</v>
      </c>
      <c r="F35" s="569">
        <v>5.1010460788447132</v>
      </c>
      <c r="G35" s="569">
        <f>+monthly_drivers_6!G35/monthly_drivers_6!D35*D35</f>
        <v>16.164346782575713</v>
      </c>
      <c r="H35" s="569">
        <v>9.9371025399751964</v>
      </c>
      <c r="I35" s="569">
        <v>36.171054013626147</v>
      </c>
      <c r="J35" s="569">
        <v>4.0808368630757705</v>
      </c>
      <c r="K35" s="570">
        <v>350.64397380084824</v>
      </c>
      <c r="L35" s="571">
        <f t="shared" si="0"/>
        <v>0</v>
      </c>
      <c r="M35" s="571">
        <v>0</v>
      </c>
      <c r="N35" s="571">
        <v>0</v>
      </c>
      <c r="O35" s="572">
        <v>0</v>
      </c>
      <c r="P35" s="573">
        <v>0</v>
      </c>
      <c r="Q35" s="574">
        <f>+monthly_drivers_0!Q35</f>
        <v>5.5</v>
      </c>
    </row>
    <row r="36" spans="1:17" x14ac:dyDescent="0.25">
      <c r="A36" s="575">
        <f t="shared" si="1"/>
        <v>45443</v>
      </c>
      <c r="B36" s="83" t="str">
        <f>+asset_level_drivers!$E$1</f>
        <v>Ganador</v>
      </c>
      <c r="C36" s="562">
        <v>85</v>
      </c>
      <c r="D36" s="563">
        <v>9.8846402666517541</v>
      </c>
      <c r="E36" s="563">
        <v>46.128322218237443</v>
      </c>
      <c r="F36" s="563">
        <v>5.0741154440061189</v>
      </c>
      <c r="G36" s="563">
        <f>+monthly_drivers_6!G36/monthly_drivers_6!D36*D36</f>
        <v>16.063065327213046</v>
      </c>
      <c r="H36" s="563">
        <v>9.8846402666517541</v>
      </c>
      <c r="I36" s="563">
        <v>35.980091330225207</v>
      </c>
      <c r="J36" s="563">
        <v>4.0592923552048958</v>
      </c>
      <c r="K36" s="564">
        <v>336.41337726143684</v>
      </c>
      <c r="L36" s="563">
        <f t="shared" si="0"/>
        <v>0</v>
      </c>
      <c r="M36" s="563">
        <v>0</v>
      </c>
      <c r="N36" s="563">
        <v>0</v>
      </c>
      <c r="O36" s="565">
        <v>0</v>
      </c>
      <c r="P36" s="564">
        <v>0</v>
      </c>
      <c r="Q36" s="566">
        <f>+monthly_drivers_0!Q36</f>
        <v>5.5</v>
      </c>
    </row>
    <row r="37" spans="1:17" x14ac:dyDescent="0.25">
      <c r="A37" s="567">
        <f t="shared" si="1"/>
        <v>45473</v>
      </c>
      <c r="B37" s="577" t="str">
        <f>+asset_level_drivers!$E$1</f>
        <v>Ganador</v>
      </c>
      <c r="C37" s="568">
        <v>85</v>
      </c>
      <c r="D37" s="569">
        <v>9.8327562760727023</v>
      </c>
      <c r="E37" s="569">
        <v>45.886196918167172</v>
      </c>
      <c r="F37" s="569">
        <v>5.0474816609983888</v>
      </c>
      <c r="G37" s="569">
        <f>+monthly_drivers_6!G37/monthly_drivers_6!D37*D37</f>
        <v>15.963462587862859</v>
      </c>
      <c r="H37" s="569">
        <v>9.8327562760727023</v>
      </c>
      <c r="I37" s="569">
        <v>35.791233596170393</v>
      </c>
      <c r="J37" s="569">
        <v>4.0379853287987117</v>
      </c>
      <c r="K37" s="570">
        <v>335.78973168087185</v>
      </c>
      <c r="L37" s="571">
        <f t="shared" si="0"/>
        <v>0</v>
      </c>
      <c r="M37" s="571">
        <v>0</v>
      </c>
      <c r="N37" s="571">
        <v>0</v>
      </c>
      <c r="O37" s="572">
        <v>0</v>
      </c>
      <c r="P37" s="573">
        <v>0</v>
      </c>
      <c r="Q37" s="574">
        <f>+monthly_drivers_0!Q37</f>
        <v>5.5</v>
      </c>
    </row>
    <row r="38" spans="1:17" x14ac:dyDescent="0.25">
      <c r="A38" s="575">
        <f t="shared" si="1"/>
        <v>45504</v>
      </c>
      <c r="B38" s="83" t="str">
        <f>+asset_level_drivers!$E$1</f>
        <v>Ganador</v>
      </c>
      <c r="C38" s="562">
        <v>85</v>
      </c>
      <c r="D38" s="563">
        <v>9.7814409107333056</v>
      </c>
      <c r="E38" s="563">
        <v>45.646725202711302</v>
      </c>
      <c r="F38" s="563">
        <v>5.0211397722982429</v>
      </c>
      <c r="G38" s="563">
        <f>+monthly_drivers_6!G38/monthly_drivers_6!D38*D38</f>
        <v>15.865479651596353</v>
      </c>
      <c r="H38" s="563">
        <v>9.7814409107333056</v>
      </c>
      <c r="I38" s="563">
        <v>35.604445658114813</v>
      </c>
      <c r="J38" s="563">
        <v>4.0169118178385945</v>
      </c>
      <c r="K38" s="564">
        <v>335.1729209758974</v>
      </c>
      <c r="L38" s="563">
        <f t="shared" si="0"/>
        <v>0</v>
      </c>
      <c r="M38" s="563">
        <v>0</v>
      </c>
      <c r="N38" s="563">
        <v>0</v>
      </c>
      <c r="O38" s="565">
        <v>0</v>
      </c>
      <c r="P38" s="564">
        <v>0</v>
      </c>
      <c r="Q38" s="566">
        <f>+monthly_drivers_0!Q38</f>
        <v>2.5</v>
      </c>
    </row>
    <row r="39" spans="1:17" x14ac:dyDescent="0.25">
      <c r="A39" s="567">
        <f t="shared" si="1"/>
        <v>45535</v>
      </c>
      <c r="B39" s="577" t="str">
        <f>+asset_level_drivers!$E$1</f>
        <v>Ganador</v>
      </c>
      <c r="C39" s="568">
        <v>85</v>
      </c>
      <c r="D39" s="569">
        <v>9.7306847286149853</v>
      </c>
      <c r="E39" s="569">
        <v>45.409863009180874</v>
      </c>
      <c r="F39" s="569">
        <v>4.9950849310098961</v>
      </c>
      <c r="G39" s="569">
        <f>+monthly_drivers_6!G39/monthly_drivers_6!D39*D39</f>
        <v>15.769062029636956</v>
      </c>
      <c r="H39" s="569">
        <v>9.7306847286149853</v>
      </c>
      <c r="I39" s="569">
        <v>35.419693147161084</v>
      </c>
      <c r="J39" s="569">
        <v>3.9960679448079173</v>
      </c>
      <c r="K39" s="570">
        <v>334.56283165353329</v>
      </c>
      <c r="L39" s="571">
        <f t="shared" si="0"/>
        <v>0</v>
      </c>
      <c r="M39" s="571">
        <v>0</v>
      </c>
      <c r="N39" s="571">
        <v>0</v>
      </c>
      <c r="O39" s="572">
        <v>0</v>
      </c>
      <c r="P39" s="573">
        <v>0</v>
      </c>
      <c r="Q39" s="574">
        <f>+monthly_drivers_0!Q39</f>
        <v>2.5</v>
      </c>
    </row>
    <row r="40" spans="1:17" x14ac:dyDescent="0.25">
      <c r="A40" s="575">
        <f t="shared" si="1"/>
        <v>45565</v>
      </c>
      <c r="B40" s="83" t="str">
        <f>+asset_level_drivers!$E$1</f>
        <v>Ganador</v>
      </c>
      <c r="C40" s="562">
        <v>85</v>
      </c>
      <c r="D40" s="563">
        <v>9.680511533731595</v>
      </c>
      <c r="E40" s="563">
        <v>45.175721425505358</v>
      </c>
      <c r="F40" s="563">
        <v>4.9693293568055896</v>
      </c>
      <c r="G40" s="563">
        <f>+monthly_drivers_6!G40/monthly_drivers_6!D40*D40</f>
        <v>15.674210957710189</v>
      </c>
      <c r="H40" s="563">
        <v>9.680511533731595</v>
      </c>
      <c r="I40" s="563">
        <v>35.237062711894175</v>
      </c>
      <c r="J40" s="563">
        <v>3.9754634854444721</v>
      </c>
      <c r="K40" s="564">
        <v>333.95974984129145</v>
      </c>
      <c r="L40" s="563">
        <f t="shared" si="0"/>
        <v>0</v>
      </c>
      <c r="M40" s="563">
        <v>0</v>
      </c>
      <c r="N40" s="563">
        <v>0</v>
      </c>
      <c r="O40" s="565">
        <v>0</v>
      </c>
      <c r="P40" s="564">
        <v>0</v>
      </c>
      <c r="Q40" s="566">
        <f>+monthly_drivers_0!Q40</f>
        <v>2.5</v>
      </c>
    </row>
    <row r="41" spans="1:17" x14ac:dyDescent="0.25">
      <c r="A41" s="567">
        <f t="shared" si="1"/>
        <v>45596</v>
      </c>
      <c r="B41" s="577" t="str">
        <f>+asset_level_drivers!$E$1</f>
        <v>Ganador</v>
      </c>
      <c r="C41" s="568">
        <v>85</v>
      </c>
      <c r="D41" s="569">
        <v>9.6307245386950679</v>
      </c>
      <c r="E41" s="569">
        <v>44.943382110525853</v>
      </c>
      <c r="F41" s="569">
        <v>4.9437720321578436</v>
      </c>
      <c r="G41" s="569">
        <f>+monthly_drivers_6!G41/monthly_drivers_6!D41*D41</f>
        <v>15.580573794145844</v>
      </c>
      <c r="H41" s="569">
        <v>9.6307245386950679</v>
      </c>
      <c r="I41" s="569">
        <v>35.05583804621017</v>
      </c>
      <c r="J41" s="569">
        <v>3.955017625726275</v>
      </c>
      <c r="K41" s="570">
        <v>333.36131015474871</v>
      </c>
      <c r="L41" s="571">
        <f t="shared" si="0"/>
        <v>0</v>
      </c>
      <c r="M41" s="571">
        <v>0</v>
      </c>
      <c r="N41" s="571">
        <v>0</v>
      </c>
      <c r="O41" s="572">
        <v>0</v>
      </c>
      <c r="P41" s="573">
        <v>0</v>
      </c>
      <c r="Q41" s="574">
        <f>+monthly_drivers_0!Q41</f>
        <v>2.5</v>
      </c>
    </row>
    <row r="42" spans="1:17" x14ac:dyDescent="0.25">
      <c r="A42" s="575">
        <f t="shared" si="1"/>
        <v>45626</v>
      </c>
      <c r="B42" s="83" t="str">
        <f>+asset_level_drivers!$E$1</f>
        <v>Ganador</v>
      </c>
      <c r="C42" s="562">
        <v>85</v>
      </c>
      <c r="D42" s="563">
        <v>9.5811935988126784</v>
      </c>
      <c r="E42" s="563">
        <v>44.712237719627097</v>
      </c>
      <c r="F42" s="563">
        <v>4.9183461491589808</v>
      </c>
      <c r="G42" s="563">
        <f>+monthly_drivers_6!G42/monthly_drivers_6!D42*D42</f>
        <v>15.487909025561979</v>
      </c>
      <c r="H42" s="563">
        <v>9.5811935988126784</v>
      </c>
      <c r="I42" s="563">
        <v>34.875545421309134</v>
      </c>
      <c r="J42" s="563">
        <v>3.9346769193271847</v>
      </c>
      <c r="K42" s="564">
        <v>332.76594825119503</v>
      </c>
      <c r="L42" s="563">
        <f t="shared" si="0"/>
        <v>0</v>
      </c>
      <c r="M42" s="563">
        <v>0</v>
      </c>
      <c r="N42" s="563">
        <v>0</v>
      </c>
      <c r="O42" s="565">
        <v>0</v>
      </c>
      <c r="P42" s="564">
        <v>0</v>
      </c>
      <c r="Q42" s="566">
        <f>+monthly_drivers_0!Q42</f>
        <v>2.5</v>
      </c>
    </row>
    <row r="43" spans="1:17" x14ac:dyDescent="0.25">
      <c r="A43" s="567">
        <f t="shared" si="1"/>
        <v>45657</v>
      </c>
      <c r="B43" s="577" t="str">
        <f>+asset_level_drivers!$E$1</f>
        <v>Ganador</v>
      </c>
      <c r="C43" s="568">
        <v>85</v>
      </c>
      <c r="D43" s="569">
        <v>9.5319173971898845</v>
      </c>
      <c r="E43" s="569">
        <v>44.482282107295468</v>
      </c>
      <c r="F43" s="569">
        <v>4.8930510318025018</v>
      </c>
      <c r="G43" s="569">
        <f>+monthly_drivers_6!G43/monthly_drivers_6!D43*D43</f>
        <v>15.396185221933536</v>
      </c>
      <c r="H43" s="569">
        <v>9.5319173971898845</v>
      </c>
      <c r="I43" s="569">
        <v>34.696180043690468</v>
      </c>
      <c r="J43" s="569">
        <v>3.9144408254420013</v>
      </c>
      <c r="K43" s="570">
        <v>332.17364830155049</v>
      </c>
      <c r="L43" s="571">
        <f t="shared" si="0"/>
        <v>0</v>
      </c>
      <c r="M43" s="571">
        <v>0</v>
      </c>
      <c r="N43" s="571">
        <v>0</v>
      </c>
      <c r="O43" s="572">
        <v>0</v>
      </c>
      <c r="P43" s="573">
        <v>0</v>
      </c>
      <c r="Q43" s="574">
        <f>+monthly_drivers_0!Q43</f>
        <v>2.5</v>
      </c>
    </row>
    <row r="44" spans="1:17" x14ac:dyDescent="0.25">
      <c r="A44" s="575">
        <f t="shared" si="1"/>
        <v>45688</v>
      </c>
      <c r="B44" s="83" t="str">
        <f>+asset_level_drivers!$E$1</f>
        <v>Ganador</v>
      </c>
      <c r="C44" s="562">
        <v>85</v>
      </c>
      <c r="D44" s="563">
        <v>9.4828946237044871</v>
      </c>
      <c r="E44" s="563">
        <v>44.253509159628301</v>
      </c>
      <c r="F44" s="563">
        <v>4.8678860075591128</v>
      </c>
      <c r="G44" s="563">
        <f>+monthly_drivers_6!G44/monthly_drivers_6!D44*D44</f>
        <v>15.305373963571267</v>
      </c>
      <c r="H44" s="563">
        <v>9.4828946237044871</v>
      </c>
      <c r="I44" s="563">
        <v>34.517737144510079</v>
      </c>
      <c r="J44" s="563">
        <v>3.8943088060472903</v>
      </c>
      <c r="K44" s="564">
        <v>331.58439455814744</v>
      </c>
      <c r="L44" s="563">
        <f t="shared" si="0"/>
        <v>0</v>
      </c>
      <c r="M44" s="563">
        <v>0</v>
      </c>
      <c r="N44" s="563">
        <v>0</v>
      </c>
      <c r="O44" s="565">
        <v>0</v>
      </c>
      <c r="P44" s="564">
        <v>0</v>
      </c>
      <c r="Q44" s="566">
        <f>+monthly_drivers_0!Q44</f>
        <v>2.5</v>
      </c>
    </row>
    <row r="45" spans="1:17" x14ac:dyDescent="0.25">
      <c r="A45" s="567">
        <f t="shared" si="1"/>
        <v>45716</v>
      </c>
      <c r="B45" s="577" t="str">
        <f>+asset_level_drivers!$E$1</f>
        <v>Ganador</v>
      </c>
      <c r="C45" s="568">
        <v>85</v>
      </c>
      <c r="D45" s="569">
        <v>9.4341239749719392</v>
      </c>
      <c r="E45" s="569">
        <v>44.025912794167176</v>
      </c>
      <c r="F45" s="569">
        <v>4.8428504073583891</v>
      </c>
      <c r="G45" s="569">
        <f>+monthly_drivers_6!G45/monthly_drivers_6!D45*D45</f>
        <v>15.215446685201107</v>
      </c>
      <c r="H45" s="569">
        <v>9.4341239749719392</v>
      </c>
      <c r="I45" s="569">
        <v>34.340211979450395</v>
      </c>
      <c r="J45" s="569">
        <v>3.8742803258867116</v>
      </c>
      <c r="K45" s="570">
        <v>330.99817135430732</v>
      </c>
      <c r="L45" s="571">
        <f t="shared" si="0"/>
        <v>0</v>
      </c>
      <c r="M45" s="571">
        <v>0</v>
      </c>
      <c r="N45" s="571">
        <v>0</v>
      </c>
      <c r="O45" s="572">
        <v>0</v>
      </c>
      <c r="P45" s="573">
        <v>0</v>
      </c>
      <c r="Q45" s="574">
        <f>+monthly_drivers_0!Q45</f>
        <v>2.5</v>
      </c>
    </row>
    <row r="46" spans="1:17" x14ac:dyDescent="0.25">
      <c r="A46" s="575">
        <f t="shared" si="1"/>
        <v>45747</v>
      </c>
      <c r="B46" s="83" t="str">
        <f>+asset_level_drivers!$E$1</f>
        <v>Ganador</v>
      </c>
      <c r="C46" s="562">
        <v>85</v>
      </c>
      <c r="D46" s="563">
        <v>9.3856041543115865</v>
      </c>
      <c r="E46" s="563">
        <v>43.799486959734935</v>
      </c>
      <c r="F46" s="563">
        <v>4.8179435655708431</v>
      </c>
      <c r="G46" s="563">
        <f>+monthly_drivers_6!G46/monthly_drivers_6!D46*D46</f>
        <v>15.126378699614364</v>
      </c>
      <c r="H46" s="563">
        <v>9.3856041543115865</v>
      </c>
      <c r="I46" s="563">
        <v>34.163599828593249</v>
      </c>
      <c r="J46" s="563">
        <v>3.8543548524566744</v>
      </c>
      <c r="K46" s="564">
        <v>330.41496310392756</v>
      </c>
      <c r="L46" s="563">
        <f t="shared" si="0"/>
        <v>0</v>
      </c>
      <c r="M46" s="563">
        <v>0</v>
      </c>
      <c r="N46" s="563">
        <v>0</v>
      </c>
      <c r="O46" s="565">
        <v>0</v>
      </c>
      <c r="P46" s="564">
        <v>0</v>
      </c>
      <c r="Q46" s="566">
        <f>+monthly_drivers_0!Q46</f>
        <v>2.5</v>
      </c>
    </row>
    <row r="47" spans="1:17" x14ac:dyDescent="0.25">
      <c r="A47" s="567">
        <f t="shared" si="1"/>
        <v>45777</v>
      </c>
      <c r="B47" s="577" t="str">
        <f>+asset_level_drivers!$E$1</f>
        <v>Ganador</v>
      </c>
      <c r="C47" s="568">
        <v>85</v>
      </c>
      <c r="D47" s="569">
        <v>9.3373338717115111</v>
      </c>
      <c r="E47" s="569">
        <v>43.574225636272693</v>
      </c>
      <c r="F47" s="569">
        <v>4.7931648199899968</v>
      </c>
      <c r="G47" s="569">
        <f>+monthly_drivers_6!G47/monthly_drivers_6!D47*D47</f>
        <v>15.038145307854561</v>
      </c>
      <c r="H47" s="569">
        <v>9.3373338717115111</v>
      </c>
      <c r="I47" s="569">
        <v>33.987895996292707</v>
      </c>
      <c r="J47" s="569">
        <v>3.8345318559919974</v>
      </c>
      <c r="K47" s="570">
        <v>329.8347543010608</v>
      </c>
      <c r="L47" s="571">
        <f t="shared" si="0"/>
        <v>0</v>
      </c>
      <c r="M47" s="571">
        <v>0</v>
      </c>
      <c r="N47" s="571">
        <v>0</v>
      </c>
      <c r="O47" s="572">
        <v>0</v>
      </c>
      <c r="P47" s="573">
        <v>0</v>
      </c>
      <c r="Q47" s="574">
        <f>+monthly_drivers_0!Q47</f>
        <v>2.5</v>
      </c>
    </row>
    <row r="48" spans="1:17" x14ac:dyDescent="0.25">
      <c r="A48" s="575">
        <f t="shared" si="1"/>
        <v>45808</v>
      </c>
      <c r="B48" s="83" t="str">
        <f>+asset_level_drivers!$E$1</f>
        <v>Ganador</v>
      </c>
      <c r="C48" s="562">
        <v>85</v>
      </c>
      <c r="D48" s="563">
        <v>9.2893118437940725</v>
      </c>
      <c r="E48" s="563">
        <v>43.350122834688982</v>
      </c>
      <c r="F48" s="563">
        <v>4.7685135118157875</v>
      </c>
      <c r="G48" s="563">
        <f>+monthly_drivers_6!G48/monthly_drivers_6!D48*D48</f>
        <v>14.95072327138285</v>
      </c>
      <c r="H48" s="563">
        <v>9.2893118437940725</v>
      </c>
      <c r="I48" s="563">
        <v>33.813095811057408</v>
      </c>
      <c r="J48" s="563">
        <v>3.8148108094526307</v>
      </c>
      <c r="K48" s="564">
        <v>313.95752951951323</v>
      </c>
      <c r="L48" s="563">
        <f t="shared" si="0"/>
        <v>0</v>
      </c>
      <c r="M48" s="563">
        <v>0</v>
      </c>
      <c r="N48" s="563">
        <v>0</v>
      </c>
      <c r="O48" s="565">
        <v>0</v>
      </c>
      <c r="P48" s="564">
        <v>0</v>
      </c>
      <c r="Q48" s="566">
        <f>+monthly_drivers_0!Q48</f>
        <v>2.5</v>
      </c>
    </row>
    <row r="49" spans="1:17" x14ac:dyDescent="0.25">
      <c r="A49" s="567">
        <f t="shared" si="1"/>
        <v>45838</v>
      </c>
      <c r="B49" s="577" t="str">
        <f>+asset_level_drivers!$E$1</f>
        <v>Ganador</v>
      </c>
      <c r="C49" s="568">
        <v>85</v>
      </c>
      <c r="D49" s="569">
        <v>9.2415367937828421</v>
      </c>
      <c r="E49" s="569">
        <v>43.127172596688382</v>
      </c>
      <c r="F49" s="569">
        <v>4.7439889856357222</v>
      </c>
      <c r="G49" s="569">
        <f>+monthly_drivers_6!G49/monthly_drivers_6!D49*D49</f>
        <v>14.864091201451947</v>
      </c>
      <c r="H49" s="569">
        <v>9.2415367937828421</v>
      </c>
      <c r="I49" s="569">
        <v>33.639194625416941</v>
      </c>
      <c r="J49" s="569">
        <v>3.7951911885085781</v>
      </c>
      <c r="K49" s="570">
        <v>313.38327341242507</v>
      </c>
      <c r="L49" s="571">
        <f t="shared" si="0"/>
        <v>0</v>
      </c>
      <c r="M49" s="571">
        <v>0</v>
      </c>
      <c r="N49" s="571">
        <v>0</v>
      </c>
      <c r="O49" s="572">
        <v>0</v>
      </c>
      <c r="P49" s="573">
        <v>0</v>
      </c>
      <c r="Q49" s="574">
        <f>+monthly_drivers_0!Q49</f>
        <v>2.5</v>
      </c>
    </row>
    <row r="50" spans="1:17" x14ac:dyDescent="0.25">
      <c r="A50" s="575">
        <f t="shared" si="1"/>
        <v>45869</v>
      </c>
      <c r="B50" s="83" t="str">
        <f>+asset_level_drivers!$E$1</f>
        <v>Ganador</v>
      </c>
      <c r="C50" s="562">
        <v>85</v>
      </c>
      <c r="D50" s="563">
        <v>9.1940074514665167</v>
      </c>
      <c r="E50" s="563">
        <v>42.905368994623423</v>
      </c>
      <c r="F50" s="563">
        <v>4.7195905894085763</v>
      </c>
      <c r="G50" s="563">
        <f>+monthly_drivers_6!G50/monthly_drivers_6!D50*D50</f>
        <v>14.778228550108391</v>
      </c>
      <c r="H50" s="563">
        <v>9.1940074514665167</v>
      </c>
      <c r="I50" s="563">
        <v>33.466187815806265</v>
      </c>
      <c r="J50" s="563">
        <v>3.7756724715268613</v>
      </c>
      <c r="K50" s="564">
        <v>312.8119707118633</v>
      </c>
      <c r="L50" s="563">
        <f t="shared" si="0"/>
        <v>0</v>
      </c>
      <c r="M50" s="563">
        <v>0</v>
      </c>
      <c r="N50" s="563">
        <v>0</v>
      </c>
      <c r="O50" s="565">
        <v>0</v>
      </c>
      <c r="P50" s="564">
        <v>0</v>
      </c>
      <c r="Q50" s="566">
        <f>+monthly_drivers_0!Q50</f>
        <v>2.5</v>
      </c>
    </row>
    <row r="51" spans="1:17" x14ac:dyDescent="0.25">
      <c r="A51" s="567">
        <f t="shared" si="1"/>
        <v>45900</v>
      </c>
      <c r="B51" s="577" t="str">
        <f>+asset_level_drivers!$E$1</f>
        <v>Ganador</v>
      </c>
      <c r="C51" s="568">
        <v>85</v>
      </c>
      <c r="D51" s="569">
        <v>9.1467225531677254</v>
      </c>
      <c r="E51" s="569">
        <v>42.684706131330692</v>
      </c>
      <c r="F51" s="569">
        <v>4.6953176744463763</v>
      </c>
      <c r="G51" s="569">
        <f>+monthly_drivers_6!G51/monthly_drivers_6!D51*D51</f>
        <v>14.693115955079577</v>
      </c>
      <c r="H51" s="569">
        <v>9.1467225531677254</v>
      </c>
      <c r="I51" s="569">
        <v>33.294070782437942</v>
      </c>
      <c r="J51" s="569">
        <v>3.7562541395571012</v>
      </c>
      <c r="K51" s="570">
        <v>312.24360622842295</v>
      </c>
      <c r="L51" s="571">
        <f t="shared" si="0"/>
        <v>0</v>
      </c>
      <c r="M51" s="571">
        <v>0</v>
      </c>
      <c r="N51" s="571">
        <v>0</v>
      </c>
      <c r="O51" s="572">
        <v>0</v>
      </c>
      <c r="P51" s="573">
        <v>0</v>
      </c>
      <c r="Q51" s="574">
        <f>+monthly_drivers_0!Q51</f>
        <v>2.5</v>
      </c>
    </row>
    <row r="52" spans="1:17" x14ac:dyDescent="0.25">
      <c r="A52" s="575">
        <f t="shared" si="1"/>
        <v>45930</v>
      </c>
      <c r="B52" s="83" t="str">
        <f>+asset_level_drivers!$E$1</f>
        <v>Ganador</v>
      </c>
      <c r="C52" s="562">
        <v>85</v>
      </c>
      <c r="D52" s="563">
        <v>9.0996808417078565</v>
      </c>
      <c r="E52" s="563">
        <v>42.465178139974363</v>
      </c>
      <c r="F52" s="563">
        <v>4.6711695953971804</v>
      </c>
      <c r="G52" s="563">
        <f>+monthly_drivers_6!G52/monthly_drivers_6!D52*D52</f>
        <v>14.608734518912245</v>
      </c>
      <c r="H52" s="563">
        <v>9.0996808417078565</v>
      </c>
      <c r="I52" s="563">
        <v>33.122838949180007</v>
      </c>
      <c r="J52" s="563">
        <v>3.7369356763177444</v>
      </c>
      <c r="K52" s="564">
        <v>311.67816485081403</v>
      </c>
      <c r="L52" s="563">
        <f t="shared" si="0"/>
        <v>0</v>
      </c>
      <c r="M52" s="563">
        <v>0</v>
      </c>
      <c r="N52" s="563">
        <v>0</v>
      </c>
      <c r="O52" s="565">
        <v>0</v>
      </c>
      <c r="P52" s="564">
        <v>0</v>
      </c>
      <c r="Q52" s="566">
        <f>+monthly_drivers_0!Q52</f>
        <v>2.5</v>
      </c>
    </row>
    <row r="53" spans="1:17" x14ac:dyDescent="0.25">
      <c r="A53" s="567">
        <f t="shared" si="1"/>
        <v>45961</v>
      </c>
      <c r="B53" s="577" t="str">
        <f>+asset_level_drivers!$E$1</f>
        <v>Ganador</v>
      </c>
      <c r="C53" s="568">
        <v>85</v>
      </c>
      <c r="D53" s="569">
        <v>9.0528810663733168</v>
      </c>
      <c r="E53" s="569">
        <v>42.246779183895327</v>
      </c>
      <c r="F53" s="569">
        <v>4.6471457102284859</v>
      </c>
      <c r="G53" s="569">
        <f>+monthly_drivers_6!G53/monthly_drivers_6!D53*D53</f>
        <v>14.525067453427765</v>
      </c>
      <c r="H53" s="569">
        <v>9.0528810663733168</v>
      </c>
      <c r="I53" s="569">
        <v>32.952487763438356</v>
      </c>
      <c r="J53" s="569">
        <v>3.7177165681827886</v>
      </c>
      <c r="K53" s="570">
        <v>311.11563154546485</v>
      </c>
      <c r="L53" s="571">
        <f t="shared" si="0"/>
        <v>0</v>
      </c>
      <c r="M53" s="571">
        <v>0</v>
      </c>
      <c r="N53" s="571">
        <v>0</v>
      </c>
      <c r="O53" s="572">
        <v>0</v>
      </c>
      <c r="P53" s="573">
        <v>0</v>
      </c>
      <c r="Q53" s="574">
        <f>+monthly_drivers_0!Q53</f>
        <v>2.5</v>
      </c>
    </row>
    <row r="54" spans="1:17" x14ac:dyDescent="0.25">
      <c r="A54" s="575">
        <f t="shared" si="1"/>
        <v>45991</v>
      </c>
      <c r="B54" s="83" t="str">
        <f>+asset_level_drivers!$E$1</f>
        <v>Ganador</v>
      </c>
      <c r="C54" s="562">
        <v>85</v>
      </c>
      <c r="D54" s="563">
        <v>9.0063219828840815</v>
      </c>
      <c r="E54" s="563">
        <v>42.029503456448204</v>
      </c>
      <c r="F54" s="563">
        <v>4.6232453802093021</v>
      </c>
      <c r="G54" s="563">
        <f>+monthly_drivers_6!G54/monthly_drivers_6!D54*D54</f>
        <v>14.442097419204444</v>
      </c>
      <c r="H54" s="563">
        <v>9.0063219828840815</v>
      </c>
      <c r="I54" s="563">
        <v>32.783012696029601</v>
      </c>
      <c r="J54" s="563">
        <v>3.6985963041674421</v>
      </c>
      <c r="K54" s="564">
        <v>310.55599135612266</v>
      </c>
      <c r="L54" s="563">
        <f t="shared" si="0"/>
        <v>0</v>
      </c>
      <c r="M54" s="563">
        <v>0</v>
      </c>
      <c r="N54" s="563">
        <v>0</v>
      </c>
      <c r="O54" s="565">
        <v>0</v>
      </c>
      <c r="P54" s="564">
        <v>0</v>
      </c>
      <c r="Q54" s="566">
        <f>+monthly_drivers_0!Q54</f>
        <v>2.5</v>
      </c>
    </row>
    <row r="55" spans="1:17" x14ac:dyDescent="0.25">
      <c r="A55" s="567">
        <f t="shared" si="1"/>
        <v>46022</v>
      </c>
      <c r="B55" s="577" t="str">
        <f>+asset_level_drivers!$E$1</f>
        <v>Ganador</v>
      </c>
      <c r="C55" s="568">
        <v>85</v>
      </c>
      <c r="D55" s="569">
        <v>8.9600023533587816</v>
      </c>
      <c r="E55" s="569">
        <v>41.813345180856999</v>
      </c>
      <c r="F55" s="569">
        <v>4.5994679698942704</v>
      </c>
      <c r="G55" s="569">
        <f>+monthly_drivers_6!G55/monthly_drivers_6!D55*D55</f>
        <v>14.35980887705842</v>
      </c>
      <c r="H55" s="569">
        <v>8.9600023533587816</v>
      </c>
      <c r="I55" s="569">
        <v>32.614409241068458</v>
      </c>
      <c r="J55" s="569">
        <v>3.6795743759154163</v>
      </c>
      <c r="K55" s="570">
        <v>309.99922940345817</v>
      </c>
      <c r="L55" s="571">
        <f t="shared" si="0"/>
        <v>0</v>
      </c>
      <c r="M55" s="571">
        <v>0</v>
      </c>
      <c r="N55" s="571">
        <v>0</v>
      </c>
      <c r="O55" s="572">
        <v>0</v>
      </c>
      <c r="P55" s="573">
        <v>0</v>
      </c>
      <c r="Q55" s="574">
        <f>+monthly_drivers_0!Q55</f>
        <v>2.5</v>
      </c>
    </row>
    <row r="56" spans="1:17" x14ac:dyDescent="0.25">
      <c r="A56" s="575">
        <f t="shared" si="1"/>
        <v>46053</v>
      </c>
      <c r="B56" s="83" t="str">
        <f>+asset_level_drivers!$E$1</f>
        <v>Ganador</v>
      </c>
      <c r="C56" s="562">
        <v>85</v>
      </c>
      <c r="D56" s="563">
        <v>8.9139209462821025</v>
      </c>
      <c r="E56" s="563">
        <v>41.59829861005116</v>
      </c>
      <c r="F56" s="563">
        <v>4.5758128471056283</v>
      </c>
      <c r="G56" s="563">
        <f>+monthly_drivers_6!G56/monthly_drivers_6!D56*D56</f>
        <v>14.278187289285304</v>
      </c>
      <c r="H56" s="563">
        <v>8.9139209462821025</v>
      </c>
      <c r="I56" s="563">
        <v>32.446672915839905</v>
      </c>
      <c r="J56" s="563">
        <v>3.6606502776845029</v>
      </c>
      <c r="K56" s="564">
        <v>309.44533088465863</v>
      </c>
      <c r="L56" s="563">
        <f t="shared" si="0"/>
        <v>0</v>
      </c>
      <c r="M56" s="563">
        <v>0</v>
      </c>
      <c r="N56" s="563">
        <v>0</v>
      </c>
      <c r="O56" s="565">
        <v>0</v>
      </c>
      <c r="P56" s="564">
        <v>0</v>
      </c>
      <c r="Q56" s="566">
        <f>+monthly_drivers_0!Q56</f>
        <v>2.5</v>
      </c>
    </row>
    <row r="57" spans="1:17" x14ac:dyDescent="0.25">
      <c r="A57" s="567">
        <f t="shared" si="1"/>
        <v>46081</v>
      </c>
      <c r="B57" s="577" t="str">
        <f>+asset_level_drivers!$E$1</f>
        <v>Ganador</v>
      </c>
      <c r="C57" s="568">
        <v>85</v>
      </c>
      <c r="D57" s="569">
        <v>8.8680765364735858</v>
      </c>
      <c r="E57" s="569">
        <v>41.384358026517553</v>
      </c>
      <c r="F57" s="569">
        <v>4.5522793829169306</v>
      </c>
      <c r="G57" s="569">
        <f>+monthly_drivers_6!G57/monthly_drivers_6!D57*D57</f>
        <v>14.197217698924053</v>
      </c>
      <c r="H57" s="569">
        <v>8.8680765364735858</v>
      </c>
      <c r="I57" s="569">
        <v>32.279799260683696</v>
      </c>
      <c r="J57" s="569">
        <v>3.6418235063335445</v>
      </c>
      <c r="K57" s="570">
        <v>308.89428107304917</v>
      </c>
      <c r="L57" s="571">
        <f t="shared" si="0"/>
        <v>0</v>
      </c>
      <c r="M57" s="571">
        <v>0</v>
      </c>
      <c r="N57" s="571">
        <v>0</v>
      </c>
      <c r="O57" s="572">
        <v>0</v>
      </c>
      <c r="P57" s="573">
        <v>0</v>
      </c>
      <c r="Q57" s="574">
        <f>+monthly_drivers_0!Q57</f>
        <v>2.5</v>
      </c>
    </row>
    <row r="58" spans="1:17" x14ac:dyDescent="0.25">
      <c r="A58" s="575">
        <f t="shared" si="1"/>
        <v>46112</v>
      </c>
      <c r="B58" s="83" t="str">
        <f>+asset_level_drivers!$E$1</f>
        <v>Ganador</v>
      </c>
      <c r="C58" s="562">
        <v>85</v>
      </c>
      <c r="D58" s="563">
        <v>8.8224679050529371</v>
      </c>
      <c r="E58" s="563">
        <v>41.171517742150463</v>
      </c>
      <c r="F58" s="563">
        <v>4.5288669516365507</v>
      </c>
      <c r="G58" s="563">
        <f>+monthly_drivers_6!G58/monthly_drivers_6!D58*D58</f>
        <v>14.116886834768854</v>
      </c>
      <c r="H58" s="563">
        <v>8.8224679050529371</v>
      </c>
      <c r="I58" s="563">
        <v>32.11378383887736</v>
      </c>
      <c r="J58" s="563">
        <v>3.6230935613092408</v>
      </c>
      <c r="K58" s="564">
        <v>308.34606531769174</v>
      </c>
      <c r="L58" s="563">
        <f t="shared" si="0"/>
        <v>0</v>
      </c>
      <c r="M58" s="563">
        <v>0</v>
      </c>
      <c r="N58" s="563">
        <v>0</v>
      </c>
      <c r="O58" s="565">
        <v>0</v>
      </c>
      <c r="P58" s="564">
        <v>0</v>
      </c>
      <c r="Q58" s="566">
        <f>+monthly_drivers_0!Q58</f>
        <v>2.5</v>
      </c>
    </row>
    <row r="59" spans="1:17" x14ac:dyDescent="0.25">
      <c r="A59" s="567">
        <f t="shared" si="1"/>
        <v>46142</v>
      </c>
      <c r="B59" s="577" t="str">
        <f>+asset_level_drivers!$E$1</f>
        <v>Ganador</v>
      </c>
      <c r="C59" s="568">
        <v>85</v>
      </c>
      <c r="D59" s="569">
        <v>8.7770938394088294</v>
      </c>
      <c r="E59" s="569">
        <v>40.959772098097019</v>
      </c>
      <c r="F59" s="569">
        <v>4.5055749307906714</v>
      </c>
      <c r="G59" s="569">
        <f>+monthly_drivers_6!G59/monthly_drivers_6!D59*D59</f>
        <v>14.037181573067031</v>
      </c>
      <c r="H59" s="569">
        <v>8.7770938394088294</v>
      </c>
      <c r="I59" s="569">
        <v>31.948622236515675</v>
      </c>
      <c r="J59" s="569">
        <v>3.6044599446325374</v>
      </c>
      <c r="K59" s="570">
        <v>307.80066904299809</v>
      </c>
      <c r="L59" s="571">
        <f t="shared" si="0"/>
        <v>0</v>
      </c>
      <c r="M59" s="571">
        <v>0</v>
      </c>
      <c r="N59" s="571">
        <v>0</v>
      </c>
      <c r="O59" s="572">
        <v>0</v>
      </c>
      <c r="P59" s="573">
        <v>0</v>
      </c>
      <c r="Q59" s="574">
        <f>+monthly_drivers_0!Q59</f>
        <v>2.5</v>
      </c>
    </row>
    <row r="60" spans="1:17" x14ac:dyDescent="0.25">
      <c r="A60" s="575">
        <f t="shared" si="1"/>
        <v>46173</v>
      </c>
      <c r="B60" s="83" t="str">
        <f>+asset_level_drivers!$E$1</f>
        <v>Ganador</v>
      </c>
      <c r="C60" s="562">
        <v>85</v>
      </c>
      <c r="D60" s="563">
        <v>8.7319531331665345</v>
      </c>
      <c r="E60" s="563">
        <v>40.74911546460725</v>
      </c>
      <c r="F60" s="563">
        <v>4.4824027011067971</v>
      </c>
      <c r="G60" s="563">
        <f>+monthly_drivers_6!G60/monthly_drivers_6!D60*D60</f>
        <v>13.958089404976858</v>
      </c>
      <c r="H60" s="563">
        <v>8.7319531331665345</v>
      </c>
      <c r="I60" s="563">
        <v>31.784310062393658</v>
      </c>
      <c r="J60" s="563">
        <v>3.5859221608854384</v>
      </c>
      <c r="K60" s="564">
        <v>298.75807774834254</v>
      </c>
      <c r="L60" s="563">
        <f t="shared" si="0"/>
        <v>0</v>
      </c>
      <c r="M60" s="563">
        <v>0</v>
      </c>
      <c r="N60" s="563">
        <v>0</v>
      </c>
      <c r="O60" s="565">
        <v>0</v>
      </c>
      <c r="P60" s="564">
        <v>0</v>
      </c>
      <c r="Q60" s="566">
        <f>+monthly_drivers_0!Q60</f>
        <v>2.5</v>
      </c>
    </row>
    <row r="61" spans="1:17" x14ac:dyDescent="0.25">
      <c r="A61" s="567">
        <f t="shared" si="1"/>
        <v>46203</v>
      </c>
      <c r="B61" s="577" t="str">
        <f>+asset_level_drivers!$E$1</f>
        <v>Ganador</v>
      </c>
      <c r="C61" s="568">
        <v>85</v>
      </c>
      <c r="D61" s="569">
        <v>8.6870445861557961</v>
      </c>
      <c r="E61" s="569">
        <v>40.539542240886952</v>
      </c>
      <c r="F61" s="569">
        <v>4.4593496464975653</v>
      </c>
      <c r="G61" s="569">
        <f>+monthly_drivers_6!G61/monthly_drivers_6!D61*D61</f>
        <v>13.879598494647981</v>
      </c>
      <c r="H61" s="569">
        <v>8.6870445861557961</v>
      </c>
      <c r="I61" s="569">
        <v>31.620842947891823</v>
      </c>
      <c r="J61" s="569">
        <v>3.5674797171980521</v>
      </c>
      <c r="K61" s="570">
        <v>298.21827700767892</v>
      </c>
      <c r="L61" s="571">
        <f t="shared" si="0"/>
        <v>0</v>
      </c>
      <c r="M61" s="571">
        <v>0</v>
      </c>
      <c r="N61" s="571">
        <v>0</v>
      </c>
      <c r="O61" s="572">
        <v>0</v>
      </c>
      <c r="P61" s="573">
        <v>0</v>
      </c>
      <c r="Q61" s="574">
        <f>+monthly_drivers_0!Q61</f>
        <v>2.5</v>
      </c>
    </row>
    <row r="62" spans="1:17" x14ac:dyDescent="0.25">
      <c r="A62" s="575">
        <f t="shared" si="1"/>
        <v>46234</v>
      </c>
      <c r="B62" s="83" t="str">
        <f>+asset_level_drivers!$E$1</f>
        <v>Ganador</v>
      </c>
      <c r="C62" s="562">
        <v>85</v>
      </c>
      <c r="D62" s="563">
        <v>8.6423670043786984</v>
      </c>
      <c r="E62" s="563">
        <v>40.331046854946763</v>
      </c>
      <c r="F62" s="563">
        <v>4.4364151540441439</v>
      </c>
      <c r="G62" s="563">
        <f>+monthly_drivers_6!G62/monthly_drivers_6!D62*D62</f>
        <v>13.801697613288415</v>
      </c>
      <c r="H62" s="563">
        <v>8.6423670043786984</v>
      </c>
      <c r="I62" s="563">
        <v>31.458216546858477</v>
      </c>
      <c r="J62" s="563">
        <v>3.5491321232353146</v>
      </c>
      <c r="K62" s="564">
        <v>297.68125246915349</v>
      </c>
      <c r="L62" s="563">
        <f t="shared" si="0"/>
        <v>0</v>
      </c>
      <c r="M62" s="563">
        <v>0</v>
      </c>
      <c r="N62" s="563">
        <v>0</v>
      </c>
      <c r="O62" s="565">
        <v>0</v>
      </c>
      <c r="P62" s="564">
        <v>0</v>
      </c>
      <c r="Q62" s="566">
        <f>+monthly_drivers_0!Q62</f>
        <v>2.5</v>
      </c>
    </row>
    <row r="63" spans="1:17" x14ac:dyDescent="0.25">
      <c r="A63" s="567">
        <f t="shared" si="1"/>
        <v>46265</v>
      </c>
      <c r="B63" s="577" t="str">
        <f>+asset_level_drivers!$E$1</f>
        <v>Ganador</v>
      </c>
      <c r="C63" s="568">
        <v>85</v>
      </c>
      <c r="D63" s="569">
        <v>8.5979191999780014</v>
      </c>
      <c r="E63" s="569">
        <v>40.123623763450425</v>
      </c>
      <c r="F63" s="569">
        <v>4.4135986139795467</v>
      </c>
      <c r="G63" s="569">
        <f>+monthly_drivers_6!G63/monthly_drivers_6!D63*D63</f>
        <v>13.724375857155874</v>
      </c>
      <c r="H63" s="569">
        <v>8.5979191999780014</v>
      </c>
      <c r="I63" s="569">
        <v>31.296426535491328</v>
      </c>
      <c r="J63" s="569">
        <v>3.5308788911836375</v>
      </c>
      <c r="K63" s="570">
        <v>297.14698985471904</v>
      </c>
      <c r="L63" s="571">
        <f t="shared" si="0"/>
        <v>0</v>
      </c>
      <c r="M63" s="571">
        <v>0</v>
      </c>
      <c r="N63" s="571">
        <v>0</v>
      </c>
      <c r="O63" s="572">
        <v>0</v>
      </c>
      <c r="P63" s="573">
        <v>0</v>
      </c>
      <c r="Q63" s="574">
        <f>+monthly_drivers_0!Q63</f>
        <v>2.5</v>
      </c>
    </row>
    <row r="64" spans="1:17" x14ac:dyDescent="0.25">
      <c r="A64" s="575">
        <f t="shared" si="1"/>
        <v>46295</v>
      </c>
      <c r="B64" s="83" t="str">
        <f>+asset_level_drivers!$E$1</f>
        <v>Ganador</v>
      </c>
      <c r="C64" s="562">
        <v>85</v>
      </c>
      <c r="D64" s="563">
        <v>8.5536999912052423</v>
      </c>
      <c r="E64" s="563">
        <v>39.91726745157689</v>
      </c>
      <c r="F64" s="563">
        <v>4.3908994196734588</v>
      </c>
      <c r="G64" s="563">
        <f>+monthly_drivers_6!G64/monthly_drivers_6!D64*D64</f>
        <v>13.647622667135732</v>
      </c>
      <c r="H64" s="563">
        <v>8.5536999912052423</v>
      </c>
      <c r="I64" s="563">
        <v>31.135468612229975</v>
      </c>
      <c r="J64" s="563">
        <v>3.5127195357387668</v>
      </c>
      <c r="K64" s="564">
        <v>296.61547495976561</v>
      </c>
      <c r="L64" s="563">
        <f t="shared" si="0"/>
        <v>0</v>
      </c>
      <c r="M64" s="563">
        <v>0</v>
      </c>
      <c r="N64" s="563">
        <v>0</v>
      </c>
      <c r="O64" s="565">
        <v>0</v>
      </c>
      <c r="P64" s="564">
        <v>0</v>
      </c>
      <c r="Q64" s="566">
        <f>+monthly_drivers_0!Q64</f>
        <v>2.5</v>
      </c>
    </row>
    <row r="65" spans="1:17" x14ac:dyDescent="0.25">
      <c r="A65" s="567">
        <f t="shared" si="1"/>
        <v>46326</v>
      </c>
      <c r="B65" s="577" t="str">
        <f>+asset_level_drivers!$E$1</f>
        <v>Ganador</v>
      </c>
      <c r="C65" s="568">
        <v>85</v>
      </c>
      <c r="D65" s="569">
        <v>8.509708202391165</v>
      </c>
      <c r="E65" s="569">
        <v>39.711972432861103</v>
      </c>
      <c r="F65" s="569">
        <v>4.3683169676147209</v>
      </c>
      <c r="G65" s="569">
        <f>+monthly_drivers_6!G65/monthly_drivers_6!D65*D65</f>
        <v>13.571425876877635</v>
      </c>
      <c r="H65" s="569">
        <v>8.509708202391165</v>
      </c>
      <c r="I65" s="569">
        <v>30.975338497631665</v>
      </c>
      <c r="J65" s="569">
        <v>3.4946535740917772</v>
      </c>
      <c r="K65" s="570">
        <v>296.08669365273784</v>
      </c>
      <c r="L65" s="571">
        <f t="shared" si="0"/>
        <v>0</v>
      </c>
      <c r="M65" s="571">
        <v>0</v>
      </c>
      <c r="N65" s="571">
        <v>0</v>
      </c>
      <c r="O65" s="572">
        <v>0</v>
      </c>
      <c r="P65" s="573">
        <v>0</v>
      </c>
      <c r="Q65" s="574">
        <f>+monthly_drivers_0!Q65</f>
        <v>2.5</v>
      </c>
    </row>
    <row r="66" spans="1:17" x14ac:dyDescent="0.25">
      <c r="A66" s="575">
        <f t="shared" si="1"/>
        <v>46356</v>
      </c>
      <c r="B66" s="83" t="str">
        <f>+asset_level_drivers!$E$1</f>
        <v>Ganador</v>
      </c>
      <c r="C66" s="562">
        <v>85</v>
      </c>
      <c r="D66" s="563">
        <v>8.4659426639110311</v>
      </c>
      <c r="E66" s="563">
        <v>39.507733249061744</v>
      </c>
      <c r="F66" s="563">
        <v>4.3458506573967917</v>
      </c>
      <c r="G66" s="563">
        <f>+monthly_drivers_6!G66/monthly_drivers_6!D66*D66</f>
        <v>13.504286083103851</v>
      </c>
      <c r="H66" s="563">
        <v>8.4659426639110311</v>
      </c>
      <c r="I66" s="563">
        <v>30.816031934268157</v>
      </c>
      <c r="J66" s="563">
        <v>3.4766805259174336</v>
      </c>
      <c r="K66" s="564">
        <v>295.56063187475581</v>
      </c>
      <c r="L66" s="563">
        <f t="shared" ref="L66:L129" si="2">+P66+O66</f>
        <v>0</v>
      </c>
      <c r="M66" s="563">
        <v>0</v>
      </c>
      <c r="N66" s="563">
        <v>0</v>
      </c>
      <c r="O66" s="565">
        <v>0</v>
      </c>
      <c r="P66" s="564">
        <v>0</v>
      </c>
      <c r="Q66" s="566">
        <f>+monthly_drivers_0!Q66</f>
        <v>2.5</v>
      </c>
    </row>
    <row r="67" spans="1:17" x14ac:dyDescent="0.25">
      <c r="A67" s="567">
        <f t="shared" ref="A67:A130" si="3">+EOMONTH(A66,1)</f>
        <v>46387</v>
      </c>
      <c r="B67" s="577" t="str">
        <f>+asset_level_drivers!$E$1</f>
        <v>Ganador</v>
      </c>
      <c r="C67" s="568">
        <v>85</v>
      </c>
      <c r="D67" s="569">
        <v>8.4224022121571469</v>
      </c>
      <c r="E67" s="569">
        <v>39.304544470006597</v>
      </c>
      <c r="F67" s="569">
        <v>4.3234998917007257</v>
      </c>
      <c r="G67" s="569">
        <f>+monthly_drivers_6!G67/monthly_drivers_6!D67*D67</f>
        <v>13.429159194388646</v>
      </c>
      <c r="H67" s="569">
        <v>8.4224022121571469</v>
      </c>
      <c r="I67" s="569">
        <v>30.657544686605149</v>
      </c>
      <c r="J67" s="569">
        <v>3.4587999133605809</v>
      </c>
      <c r="K67" s="570">
        <v>295.03727563925139</v>
      </c>
      <c r="L67" s="571">
        <f t="shared" si="2"/>
        <v>0</v>
      </c>
      <c r="M67" s="571">
        <v>0</v>
      </c>
      <c r="N67" s="571">
        <v>0</v>
      </c>
      <c r="O67" s="572">
        <v>0</v>
      </c>
      <c r="P67" s="573">
        <v>0</v>
      </c>
      <c r="Q67" s="574">
        <f>+monthly_drivers_0!Q67</f>
        <v>2.5</v>
      </c>
    </row>
    <row r="68" spans="1:17" x14ac:dyDescent="0.25">
      <c r="A68" s="575">
        <f t="shared" si="3"/>
        <v>46418</v>
      </c>
      <c r="B68" s="83" t="str">
        <f>+asset_level_drivers!$E$1</f>
        <v>Ganador</v>
      </c>
      <c r="C68" s="562">
        <v>85</v>
      </c>
      <c r="D68" s="563">
        <v>8.3790856895053292</v>
      </c>
      <c r="E68" s="563">
        <v>39.10240069344826</v>
      </c>
      <c r="F68" s="563">
        <v>4.3012640762793088</v>
      </c>
      <c r="G68" s="563">
        <f>+monthly_drivers_6!G68/monthly_drivers_6!D68*D68</f>
        <v>13.354560012197778</v>
      </c>
      <c r="H68" s="563">
        <v>8.3790856895053292</v>
      </c>
      <c r="I68" s="563">
        <v>30.499872540889644</v>
      </c>
      <c r="J68" s="563">
        <v>3.4410112610234473</v>
      </c>
      <c r="K68" s="564">
        <v>294.51661103158023</v>
      </c>
      <c r="L68" s="563">
        <f t="shared" si="2"/>
        <v>0</v>
      </c>
      <c r="M68" s="563">
        <v>0</v>
      </c>
      <c r="N68" s="563">
        <v>0</v>
      </c>
      <c r="O68" s="565">
        <v>0</v>
      </c>
      <c r="P68" s="564">
        <v>0</v>
      </c>
      <c r="Q68" s="566">
        <f>+monthly_drivers_0!Q68</f>
        <v>2.5</v>
      </c>
    </row>
    <row r="69" spans="1:17" x14ac:dyDescent="0.25">
      <c r="A69" s="567">
        <f t="shared" si="3"/>
        <v>46446</v>
      </c>
      <c r="B69" s="577" t="str">
        <f>+asset_level_drivers!$E$1</f>
        <v>Ganador</v>
      </c>
      <c r="C69" s="568">
        <v>85</v>
      </c>
      <c r="D69" s="569">
        <v>8.3359919442851105</v>
      </c>
      <c r="E69" s="569">
        <v>38.90129654492624</v>
      </c>
      <c r="F69" s="569">
        <v>4.2791426199418865</v>
      </c>
      <c r="G69" s="569">
        <f>+monthly_drivers_6!G69/monthly_drivers_6!D69*D69</f>
        <v>13.280479559881021</v>
      </c>
      <c r="H69" s="569">
        <v>8.3359919442851105</v>
      </c>
      <c r="I69" s="569">
        <v>30.34301130504247</v>
      </c>
      <c r="J69" s="569">
        <v>3.4233140959535096</v>
      </c>
      <c r="K69" s="570">
        <v>293.99862420866549</v>
      </c>
      <c r="L69" s="571">
        <f t="shared" si="2"/>
        <v>0</v>
      </c>
      <c r="M69" s="571">
        <v>0</v>
      </c>
      <c r="N69" s="571">
        <v>0</v>
      </c>
      <c r="O69" s="572">
        <v>0</v>
      </c>
      <c r="P69" s="573">
        <v>0</v>
      </c>
      <c r="Q69" s="574">
        <f>+monthly_drivers_0!Q69</f>
        <v>2.5</v>
      </c>
    </row>
    <row r="70" spans="1:17" x14ac:dyDescent="0.25">
      <c r="A70" s="575">
        <f t="shared" si="3"/>
        <v>46477</v>
      </c>
      <c r="B70" s="83" t="str">
        <f>+asset_level_drivers!$E$1</f>
        <v>Ganador</v>
      </c>
      <c r="C70" s="562">
        <v>85</v>
      </c>
      <c r="D70" s="563">
        <v>8.2931198307496956</v>
      </c>
      <c r="E70" s="563">
        <v>38.701226677621712</v>
      </c>
      <c r="F70" s="563">
        <v>4.2571349345383886</v>
      </c>
      <c r="G70" s="563">
        <f>+monthly_drivers_6!G70/monthly_drivers_6!D70*D70</f>
        <v>13.206910071605369</v>
      </c>
      <c r="H70" s="563">
        <v>8.2931198307496956</v>
      </c>
      <c r="I70" s="563">
        <v>30.186956808544938</v>
      </c>
      <c r="J70" s="563">
        <v>3.4057079476307113</v>
      </c>
      <c r="K70" s="564">
        <v>293.4833013986302</v>
      </c>
      <c r="L70" s="563">
        <f t="shared" si="2"/>
        <v>0</v>
      </c>
      <c r="M70" s="563">
        <v>0</v>
      </c>
      <c r="N70" s="563">
        <v>0</v>
      </c>
      <c r="O70" s="565">
        <v>0</v>
      </c>
      <c r="P70" s="564">
        <v>0</v>
      </c>
      <c r="Q70" s="566">
        <f>+monthly_drivers_0!Q70</f>
        <v>2.5</v>
      </c>
    </row>
    <row r="71" spans="1:17" x14ac:dyDescent="0.25">
      <c r="A71" s="567">
        <f t="shared" si="3"/>
        <v>46507</v>
      </c>
      <c r="B71" s="577" t="str">
        <f>+asset_level_drivers!$E$1</f>
        <v>Ganador</v>
      </c>
      <c r="C71" s="568">
        <v>85</v>
      </c>
      <c r="D71" s="569">
        <v>8.2504682090445414</v>
      </c>
      <c r="E71" s="569">
        <v>38.502185772211291</v>
      </c>
      <c r="F71" s="569">
        <v>4.2352404349432415</v>
      </c>
      <c r="G71" s="569">
        <f>+monthly_drivers_6!G71/monthly_drivers_6!D71*D71</f>
        <v>13.133843797454373</v>
      </c>
      <c r="H71" s="569">
        <v>8.2504682090445414</v>
      </c>
      <c r="I71" s="569">
        <v>30.031704902324808</v>
      </c>
      <c r="J71" s="569">
        <v>3.3881923479545937</v>
      </c>
      <c r="K71" s="570">
        <v>292.9706289004198</v>
      </c>
      <c r="L71" s="571">
        <f t="shared" si="2"/>
        <v>0</v>
      </c>
      <c r="M71" s="571">
        <v>0</v>
      </c>
      <c r="N71" s="571">
        <v>0</v>
      </c>
      <c r="O71" s="572">
        <v>0</v>
      </c>
      <c r="P71" s="573">
        <v>0</v>
      </c>
      <c r="Q71" s="574">
        <f>+monthly_drivers_0!Q71</f>
        <v>2.5</v>
      </c>
    </row>
    <row r="72" spans="1:17" x14ac:dyDescent="0.25">
      <c r="A72" s="575">
        <f t="shared" si="3"/>
        <v>46538</v>
      </c>
      <c r="B72" s="83" t="str">
        <f>+asset_level_drivers!$E$1</f>
        <v>Ganador</v>
      </c>
      <c r="C72" s="562">
        <v>85</v>
      </c>
      <c r="D72" s="563">
        <v>8.2080359451766132</v>
      </c>
      <c r="E72" s="563">
        <v>38.304168536731041</v>
      </c>
      <c r="F72" s="563">
        <v>4.2134585390404142</v>
      </c>
      <c r="G72" s="563">
        <f>+monthly_drivers_6!G72/monthly_drivers_6!D72*D72</f>
        <v>13.06127276913351</v>
      </c>
      <c r="H72" s="563">
        <v>8.2080359451766132</v>
      </c>
      <c r="I72" s="563">
        <v>29.877251458650214</v>
      </c>
      <c r="J72" s="563">
        <v>3.3707668312323316</v>
      </c>
      <c r="K72" s="564">
        <v>289.06059308344271</v>
      </c>
      <c r="L72" s="563">
        <f t="shared" si="2"/>
        <v>0</v>
      </c>
      <c r="M72" s="563">
        <v>0</v>
      </c>
      <c r="N72" s="563">
        <v>0</v>
      </c>
      <c r="O72" s="565">
        <v>0</v>
      </c>
      <c r="P72" s="564">
        <v>0</v>
      </c>
      <c r="Q72" s="566">
        <f>+monthly_drivers_0!Q72</f>
        <v>2.5</v>
      </c>
    </row>
    <row r="73" spans="1:17" x14ac:dyDescent="0.25">
      <c r="A73" s="567">
        <f t="shared" si="3"/>
        <v>46568</v>
      </c>
      <c r="B73" s="577" t="str">
        <f>+asset_level_drivers!$E$1</f>
        <v>Ganador</v>
      </c>
      <c r="C73" s="568">
        <v>85</v>
      </c>
      <c r="D73" s="569">
        <v>8.1658219109866774</v>
      </c>
      <c r="E73" s="569">
        <v>38.107169706434014</v>
      </c>
      <c r="F73" s="569">
        <v>4.1917886677077414</v>
      </c>
      <c r="G73" s="569">
        <f>+monthly_drivers_6!G73/monthly_drivers_6!D73*D73</f>
        <v>12.9891903081219</v>
      </c>
      <c r="H73" s="569">
        <v>8.1658219109866774</v>
      </c>
      <c r="I73" s="569">
        <v>29.72359237101853</v>
      </c>
      <c r="J73" s="569">
        <v>3.3534309341661932</v>
      </c>
      <c r="K73" s="570">
        <v>288.55318038721992</v>
      </c>
      <c r="L73" s="571">
        <f t="shared" si="2"/>
        <v>0</v>
      </c>
      <c r="M73" s="571">
        <v>0</v>
      </c>
      <c r="N73" s="571">
        <v>0</v>
      </c>
      <c r="O73" s="572">
        <v>0</v>
      </c>
      <c r="P73" s="573">
        <v>0</v>
      </c>
      <c r="Q73" s="574">
        <f>+monthly_drivers_0!Q73</f>
        <v>2.5</v>
      </c>
    </row>
    <row r="74" spans="1:17" x14ac:dyDescent="0.25">
      <c r="A74" s="575">
        <f t="shared" si="3"/>
        <v>46599</v>
      </c>
      <c r="B74" s="83" t="str">
        <f>+asset_level_drivers!$E$1</f>
        <v>Ganador</v>
      </c>
      <c r="C74" s="562">
        <v>85</v>
      </c>
      <c r="D74" s="563">
        <v>8.1238249841160144</v>
      </c>
      <c r="E74" s="563">
        <v>37.911184043650515</v>
      </c>
      <c r="F74" s="563">
        <v>4.170230244801556</v>
      </c>
      <c r="G74" s="563">
        <f>+monthly_drivers_6!G74/monthly_drivers_6!D74*D74</f>
        <v>12.917589238487283</v>
      </c>
      <c r="H74" s="563">
        <v>8.1238249841160144</v>
      </c>
      <c r="I74" s="563">
        <v>29.570723554047404</v>
      </c>
      <c r="J74" s="563">
        <v>3.3361841958412453</v>
      </c>
      <c r="K74" s="564">
        <v>288.0483773210052</v>
      </c>
      <c r="L74" s="563">
        <f t="shared" si="2"/>
        <v>0</v>
      </c>
      <c r="M74" s="563">
        <v>0</v>
      </c>
      <c r="N74" s="563">
        <v>0</v>
      </c>
      <c r="O74" s="565">
        <v>0</v>
      </c>
      <c r="P74" s="564">
        <v>0</v>
      </c>
      <c r="Q74" s="566">
        <f>+monthly_drivers_0!Q74</f>
        <v>2.5</v>
      </c>
    </row>
    <row r="75" spans="1:17" x14ac:dyDescent="0.25">
      <c r="A75" s="567">
        <f t="shared" si="3"/>
        <v>46630</v>
      </c>
      <c r="B75" s="577" t="str">
        <f>+asset_level_drivers!$E$1</f>
        <v>Ganador</v>
      </c>
      <c r="C75" s="568">
        <v>85</v>
      </c>
      <c r="D75" s="569">
        <v>8.0820440479791724</v>
      </c>
      <c r="E75" s="569">
        <v>37.71620633764379</v>
      </c>
      <c r="F75" s="569">
        <v>4.1487826971408168</v>
      </c>
      <c r="G75" s="569">
        <f>+monthly_drivers_6!G75/monthly_drivers_6!D75*D75</f>
        <v>12.84646245329855</v>
      </c>
      <c r="H75" s="569">
        <v>8.0820440479791724</v>
      </c>
      <c r="I75" s="569">
        <v>29.418640943362156</v>
      </c>
      <c r="J75" s="569">
        <v>3.3190261577126536</v>
      </c>
      <c r="K75" s="570">
        <v>287.54617046343554</v>
      </c>
      <c r="L75" s="571">
        <f t="shared" si="2"/>
        <v>0</v>
      </c>
      <c r="M75" s="571">
        <v>0</v>
      </c>
      <c r="N75" s="571">
        <v>0</v>
      </c>
      <c r="O75" s="572">
        <v>0</v>
      </c>
      <c r="P75" s="573">
        <v>0</v>
      </c>
      <c r="Q75" s="574">
        <f>+monthly_drivers_0!Q75</f>
        <v>2.5</v>
      </c>
    </row>
    <row r="76" spans="1:17" x14ac:dyDescent="0.25">
      <c r="A76" s="575">
        <f t="shared" si="3"/>
        <v>46660</v>
      </c>
      <c r="B76" s="83" t="str">
        <f>+asset_level_drivers!$E$1</f>
        <v>Ganador</v>
      </c>
      <c r="C76" s="562">
        <v>85</v>
      </c>
      <c r="D76" s="563">
        <v>8.0404779917330007</v>
      </c>
      <c r="E76" s="563">
        <v>37.522231404480522</v>
      </c>
      <c r="F76" s="563">
        <v>4.1274454544928574</v>
      </c>
      <c r="G76" s="563">
        <f>+monthly_drivers_6!G76/monthly_drivers_6!D76*D76</f>
        <v>12.775803944278138</v>
      </c>
      <c r="H76" s="563">
        <v>8.0404779917330007</v>
      </c>
      <c r="I76" s="563">
        <v>29.26734049549481</v>
      </c>
      <c r="J76" s="563">
        <v>3.3019563635942863</v>
      </c>
      <c r="K76" s="564">
        <v>287.0465464621779</v>
      </c>
      <c r="L76" s="563">
        <f t="shared" si="2"/>
        <v>0</v>
      </c>
      <c r="M76" s="563">
        <v>0</v>
      </c>
      <c r="N76" s="563">
        <v>0</v>
      </c>
      <c r="O76" s="565">
        <v>0</v>
      </c>
      <c r="P76" s="564">
        <v>0</v>
      </c>
      <c r="Q76" s="566">
        <f>+monthly_drivers_0!Q76</f>
        <v>2.5</v>
      </c>
    </row>
    <row r="77" spans="1:17" x14ac:dyDescent="0.25">
      <c r="A77" s="567">
        <f t="shared" si="3"/>
        <v>46691</v>
      </c>
      <c r="B77" s="577" t="str">
        <f>+asset_level_drivers!$E$1</f>
        <v>Ganador</v>
      </c>
      <c r="C77" s="568">
        <v>85</v>
      </c>
      <c r="D77" s="569">
        <v>7.9991257102475499</v>
      </c>
      <c r="E77" s="569">
        <v>37.329254086889328</v>
      </c>
      <c r="F77" s="569">
        <v>4.1062179495578253</v>
      </c>
      <c r="G77" s="569">
        <f>+monthly_drivers_6!G77/monthly_drivers_6!D77*D77</f>
        <v>12.705607160825359</v>
      </c>
      <c r="H77" s="569">
        <v>7.9991257102475499</v>
      </c>
      <c r="I77" s="569">
        <v>29.116818187773674</v>
      </c>
      <c r="J77" s="569">
        <v>3.2849743596462608</v>
      </c>
      <c r="K77" s="570">
        <v>286.54949203357251</v>
      </c>
      <c r="L77" s="571">
        <f t="shared" si="2"/>
        <v>0</v>
      </c>
      <c r="M77" s="571">
        <v>0</v>
      </c>
      <c r="N77" s="571">
        <v>0</v>
      </c>
      <c r="O77" s="572">
        <v>0</v>
      </c>
      <c r="P77" s="573">
        <v>0</v>
      </c>
      <c r="Q77" s="574">
        <f>+monthly_drivers_0!Q77</f>
        <v>2.5</v>
      </c>
    </row>
    <row r="78" spans="1:17" x14ac:dyDescent="0.25">
      <c r="A78" s="575">
        <f t="shared" si="3"/>
        <v>46721</v>
      </c>
      <c r="B78" s="83" t="str">
        <f>+asset_level_drivers!$E$1</f>
        <v>Ganador</v>
      </c>
      <c r="C78" s="562">
        <v>85</v>
      </c>
      <c r="D78" s="563">
        <v>7.9579861040762623</v>
      </c>
      <c r="E78" s="563">
        <v>37.137269254117271</v>
      </c>
      <c r="F78" s="563">
        <v>4.0850996179529</v>
      </c>
      <c r="G78" s="563">
        <f>+monthly_drivers_6!G78/monthly_drivers_6!D78*D78</f>
        <v>12.635866234842696</v>
      </c>
      <c r="H78" s="563">
        <v>7.9579861040762623</v>
      </c>
      <c r="I78" s="563">
        <v>28.967070018211473</v>
      </c>
      <c r="J78" s="563">
        <v>3.2680796943623198</v>
      </c>
      <c r="K78" s="564">
        <v>286.0549939622689</v>
      </c>
      <c r="L78" s="563">
        <f t="shared" si="2"/>
        <v>0</v>
      </c>
      <c r="M78" s="563">
        <v>0</v>
      </c>
      <c r="N78" s="563">
        <v>0</v>
      </c>
      <c r="O78" s="565">
        <v>0</v>
      </c>
      <c r="P78" s="564">
        <v>0</v>
      </c>
      <c r="Q78" s="566">
        <f>+monthly_drivers_0!Q78</f>
        <v>2.5</v>
      </c>
    </row>
    <row r="79" spans="1:17" x14ac:dyDescent="0.25">
      <c r="A79" s="567">
        <f t="shared" si="3"/>
        <v>46752</v>
      </c>
      <c r="B79" s="577" t="str">
        <f>+asset_level_drivers!$E$1</f>
        <v>Ganador</v>
      </c>
      <c r="C79" s="568">
        <v>85</v>
      </c>
      <c r="D79" s="569">
        <v>7.9170580794275738</v>
      </c>
      <c r="E79" s="569">
        <v>36.946271801805125</v>
      </c>
      <c r="F79" s="569">
        <v>4.0640898981985636</v>
      </c>
      <c r="G79" s="569">
        <f>+monthly_drivers_6!G79/monthly_drivers_6!D79*D79</f>
        <v>12.566575266705843</v>
      </c>
      <c r="H79" s="569">
        <v>7.9170580794275738</v>
      </c>
      <c r="I79" s="569">
        <v>28.818092005407998</v>
      </c>
      <c r="J79" s="569">
        <v>3.2512719185588512</v>
      </c>
      <c r="K79" s="570">
        <v>285.56303910089406</v>
      </c>
      <c r="L79" s="571">
        <f t="shared" si="2"/>
        <v>0</v>
      </c>
      <c r="M79" s="571">
        <v>0</v>
      </c>
      <c r="N79" s="571">
        <v>0</v>
      </c>
      <c r="O79" s="572">
        <v>0</v>
      </c>
      <c r="P79" s="573">
        <v>0</v>
      </c>
      <c r="Q79" s="574">
        <f>+monthly_drivers_0!Q79</f>
        <v>2.5</v>
      </c>
    </row>
    <row r="80" spans="1:17" x14ac:dyDescent="0.25">
      <c r="A80" s="575">
        <f t="shared" si="3"/>
        <v>46783</v>
      </c>
      <c r="B80" s="83" t="str">
        <f>+asset_level_drivers!$E$1</f>
        <v>Ganador</v>
      </c>
      <c r="C80" s="562">
        <v>85</v>
      </c>
      <c r="D80" s="563">
        <v>7.8763405481348743</v>
      </c>
      <c r="E80" s="563">
        <v>36.756256651841106</v>
      </c>
      <c r="F80" s="563">
        <v>4.0431882317025218</v>
      </c>
      <c r="G80" s="563">
        <f>+monthly_drivers_6!G80/monthly_drivers_6!D80*D80</f>
        <v>12.497728405994238</v>
      </c>
      <c r="H80" s="563">
        <v>7.8763405481348743</v>
      </c>
      <c r="I80" s="563">
        <v>28.669880188436061</v>
      </c>
      <c r="J80" s="563">
        <v>3.2345505853620176</v>
      </c>
      <c r="K80" s="564">
        <v>285.07361436968426</v>
      </c>
      <c r="L80" s="563">
        <f t="shared" si="2"/>
        <v>0</v>
      </c>
      <c r="M80" s="563">
        <v>0</v>
      </c>
      <c r="N80" s="563">
        <v>0</v>
      </c>
      <c r="O80" s="565">
        <v>0</v>
      </c>
      <c r="P80" s="564">
        <v>0</v>
      </c>
      <c r="Q80" s="566">
        <f>+monthly_drivers_0!Q80</f>
        <v>2.5</v>
      </c>
    </row>
    <row r="81" spans="1:17" x14ac:dyDescent="0.25">
      <c r="A81" s="567">
        <f t="shared" si="3"/>
        <v>46812</v>
      </c>
      <c r="B81" s="577" t="str">
        <f>+asset_level_drivers!$E$1</f>
        <v>Ganador</v>
      </c>
      <c r="C81" s="568">
        <v>85</v>
      </c>
      <c r="D81" s="569">
        <v>7.8358324276281053</v>
      </c>
      <c r="E81" s="569">
        <v>36.567218752231447</v>
      </c>
      <c r="F81" s="569">
        <v>4.0223940627454589</v>
      </c>
      <c r="G81" s="569">
        <f>+monthly_drivers_6!G81/monthly_drivers_6!D81*D81</f>
        <v>12.429320204042412</v>
      </c>
      <c r="H81" s="569">
        <v>7.8358324276281053</v>
      </c>
      <c r="I81" s="569">
        <v>28.52243062674053</v>
      </c>
      <c r="J81" s="569">
        <v>3.2179152501963673</v>
      </c>
      <c r="K81" s="570">
        <v>284.58670675614718</v>
      </c>
      <c r="L81" s="571">
        <f t="shared" si="2"/>
        <v>0</v>
      </c>
      <c r="M81" s="571">
        <v>0</v>
      </c>
      <c r="N81" s="571">
        <v>0</v>
      </c>
      <c r="O81" s="572">
        <v>0</v>
      </c>
      <c r="P81" s="573">
        <v>0</v>
      </c>
      <c r="Q81" s="574">
        <f>+monthly_drivers_0!Q81</f>
        <v>2.5</v>
      </c>
    </row>
    <row r="82" spans="1:17" x14ac:dyDescent="0.25">
      <c r="A82" s="575">
        <f t="shared" si="3"/>
        <v>46843</v>
      </c>
      <c r="B82" s="83" t="str">
        <f>+asset_level_drivers!$E$1</f>
        <v>Ganador</v>
      </c>
      <c r="C82" s="562">
        <v>85</v>
      </c>
      <c r="D82" s="563">
        <v>7.7955326409046535</v>
      </c>
      <c r="E82" s="563">
        <v>36.379153076964428</v>
      </c>
      <c r="F82" s="563">
        <v>4.0017068384660872</v>
      </c>
      <c r="G82" s="563">
        <f>+monthly_drivers_6!G82/monthly_drivers_6!D82*D82</f>
        <v>12.361345432008044</v>
      </c>
      <c r="H82" s="563">
        <v>7.7955326409046535</v>
      </c>
      <c r="I82" s="563">
        <v>28.375739400032256</v>
      </c>
      <c r="J82" s="563">
        <v>3.2013654707728696</v>
      </c>
      <c r="K82" s="564">
        <v>284.102303314712</v>
      </c>
      <c r="L82" s="563">
        <f t="shared" si="2"/>
        <v>0</v>
      </c>
      <c r="M82" s="563">
        <v>0</v>
      </c>
      <c r="N82" s="563">
        <v>0</v>
      </c>
      <c r="O82" s="565">
        <v>0</v>
      </c>
      <c r="P82" s="564">
        <v>0</v>
      </c>
      <c r="Q82" s="566">
        <f>+monthly_drivers_0!Q82</f>
        <v>2.5</v>
      </c>
    </row>
    <row r="83" spans="1:17" x14ac:dyDescent="0.25">
      <c r="A83" s="567">
        <f t="shared" si="3"/>
        <v>46873</v>
      </c>
      <c r="B83" s="577" t="str">
        <f>+asset_level_drivers!$E$1</f>
        <v>Ganador</v>
      </c>
      <c r="C83" s="568">
        <v>85</v>
      </c>
      <c r="D83" s="569">
        <v>7.7554401165016458</v>
      </c>
      <c r="E83" s="569">
        <v>36.192054625879045</v>
      </c>
      <c r="F83" s="569">
        <v>3.9811260088466951</v>
      </c>
      <c r="G83" s="569">
        <f>+monthly_drivers_6!G83/monthly_drivers_6!D83*D83</f>
        <v>12.293798851603654</v>
      </c>
      <c r="H83" s="569">
        <v>7.7554401165016458</v>
      </c>
      <c r="I83" s="569">
        <v>28.229802608185654</v>
      </c>
      <c r="J83" s="569">
        <v>3.1849008070773563</v>
      </c>
      <c r="K83" s="570">
        <v>283.62039116639386</v>
      </c>
      <c r="L83" s="571">
        <f t="shared" si="2"/>
        <v>0</v>
      </c>
      <c r="M83" s="571">
        <v>0</v>
      </c>
      <c r="N83" s="571">
        <v>0</v>
      </c>
      <c r="O83" s="572">
        <v>0</v>
      </c>
      <c r="P83" s="573">
        <v>0</v>
      </c>
      <c r="Q83" s="574">
        <f>+monthly_drivers_0!Q83</f>
        <v>2.5</v>
      </c>
    </row>
    <row r="84" spans="1:17" x14ac:dyDescent="0.25">
      <c r="A84" s="575">
        <f t="shared" si="3"/>
        <v>46904</v>
      </c>
      <c r="B84" s="83" t="str">
        <f>+asset_level_drivers!$E$1</f>
        <v>Ganador</v>
      </c>
      <c r="C84" s="562">
        <v>85</v>
      </c>
      <c r="D84" s="563">
        <v>7.7155537884659138</v>
      </c>
      <c r="E84" s="563">
        <v>36.00591842452716</v>
      </c>
      <c r="F84" s="563">
        <v>3.9606510266979877</v>
      </c>
      <c r="G84" s="563">
        <f>+monthly_drivers_6!G84/monthly_drivers_6!D84*D84</f>
        <v>12.226675505708487</v>
      </c>
      <c r="H84" s="563">
        <v>7.7155537884659138</v>
      </c>
      <c r="I84" s="563">
        <v>28.084616371131187</v>
      </c>
      <c r="J84" s="563">
        <v>3.1685208213583902</v>
      </c>
      <c r="K84" s="564">
        <v>272.94095749843552</v>
      </c>
      <c r="L84" s="563">
        <f t="shared" si="2"/>
        <v>0</v>
      </c>
      <c r="M84" s="563">
        <v>0</v>
      </c>
      <c r="N84" s="563">
        <v>0</v>
      </c>
      <c r="O84" s="565">
        <v>0</v>
      </c>
      <c r="P84" s="564">
        <v>0</v>
      </c>
      <c r="Q84" s="566">
        <f>+monthly_drivers_0!Q84</f>
        <v>2.5</v>
      </c>
    </row>
    <row r="85" spans="1:17" x14ac:dyDescent="0.25">
      <c r="A85" s="567">
        <f t="shared" si="3"/>
        <v>46934</v>
      </c>
      <c r="B85" s="577" t="str">
        <f>+asset_level_drivers!$E$1</f>
        <v>Ganador</v>
      </c>
      <c r="C85" s="568">
        <v>85</v>
      </c>
      <c r="D85" s="569">
        <v>7.6758725963272152</v>
      </c>
      <c r="E85" s="569">
        <v>35.820739524048754</v>
      </c>
      <c r="F85" s="569">
        <v>3.9402813476453629</v>
      </c>
      <c r="G85" s="569">
        <f>+monthly_drivers_6!G85/monthly_drivers_6!D85*D85</f>
        <v>12.15997036713587</v>
      </c>
      <c r="H85" s="569">
        <v>7.6758725963272152</v>
      </c>
      <c r="I85" s="569">
        <v>27.940176828758027</v>
      </c>
      <c r="J85" s="569">
        <v>3.1522250781162908</v>
      </c>
      <c r="K85" s="570">
        <v>272.46398956398622</v>
      </c>
      <c r="L85" s="571">
        <f t="shared" si="2"/>
        <v>0</v>
      </c>
      <c r="M85" s="571">
        <v>0</v>
      </c>
      <c r="N85" s="571">
        <v>0</v>
      </c>
      <c r="O85" s="572">
        <v>0</v>
      </c>
      <c r="P85" s="573">
        <v>0</v>
      </c>
      <c r="Q85" s="574">
        <f>+monthly_drivers_0!Q85</f>
        <v>2.5</v>
      </c>
    </row>
    <row r="86" spans="1:17" x14ac:dyDescent="0.25">
      <c r="A86" s="575">
        <f t="shared" si="3"/>
        <v>46965</v>
      </c>
      <c r="B86" s="83" t="str">
        <f>+asset_level_drivers!$E$1</f>
        <v>Ganador</v>
      </c>
      <c r="C86" s="562">
        <v>85</v>
      </c>
      <c r="D86" s="563">
        <v>7.6363954850689044</v>
      </c>
      <c r="E86" s="563">
        <v>35.636513001030309</v>
      </c>
      <c r="F86" s="563">
        <v>3.9200164301133342</v>
      </c>
      <c r="G86" s="563">
        <f>+monthly_drivers_6!G86/monthly_drivers_6!D86*D86</f>
        <v>12.09367888929051</v>
      </c>
      <c r="H86" s="563">
        <v>7.6363954850689044</v>
      </c>
      <c r="I86" s="563">
        <v>27.796480140803645</v>
      </c>
      <c r="J86" s="563">
        <v>3.1360131440906676</v>
      </c>
      <c r="K86" s="564">
        <v>271.98947468174248</v>
      </c>
      <c r="L86" s="563">
        <f t="shared" si="2"/>
        <v>0</v>
      </c>
      <c r="M86" s="563">
        <v>0</v>
      </c>
      <c r="N86" s="563">
        <v>0</v>
      </c>
      <c r="O86" s="565">
        <v>0</v>
      </c>
      <c r="P86" s="564">
        <v>0</v>
      </c>
      <c r="Q86" s="566">
        <f>+monthly_drivers_0!Q86</f>
        <v>2.5</v>
      </c>
    </row>
    <row r="87" spans="1:17" x14ac:dyDescent="0.25">
      <c r="A87" s="567">
        <f t="shared" si="3"/>
        <v>46996</v>
      </c>
      <c r="B87" s="577" t="str">
        <f>+asset_level_drivers!$E$1</f>
        <v>Ganador</v>
      </c>
      <c r="C87" s="568">
        <v>85</v>
      </c>
      <c r="D87" s="569">
        <v>7.5971214051004496</v>
      </c>
      <c r="E87" s="569">
        <v>35.453233957384711</v>
      </c>
      <c r="F87" s="569">
        <v>3.8998557353123182</v>
      </c>
      <c r="G87" s="569">
        <f>+monthly_drivers_6!G87/monthly_drivers_6!D87*D87</f>
        <v>12.027796550509516</v>
      </c>
      <c r="H87" s="569">
        <v>7.5971214051004496</v>
      </c>
      <c r="I87" s="569">
        <v>27.653522486760078</v>
      </c>
      <c r="J87" s="569">
        <v>3.1198845882498549</v>
      </c>
      <c r="K87" s="570">
        <v>271.51740023562894</v>
      </c>
      <c r="L87" s="571">
        <f t="shared" si="2"/>
        <v>0</v>
      </c>
      <c r="M87" s="571">
        <v>0</v>
      </c>
      <c r="N87" s="571">
        <v>0</v>
      </c>
      <c r="O87" s="572">
        <v>0</v>
      </c>
      <c r="P87" s="573">
        <v>0</v>
      </c>
      <c r="Q87" s="574">
        <f>+monthly_drivers_0!Q87</f>
        <v>2.5</v>
      </c>
    </row>
    <row r="88" spans="1:17" x14ac:dyDescent="0.25">
      <c r="A88" s="575">
        <f t="shared" si="3"/>
        <v>47026</v>
      </c>
      <c r="B88" s="83" t="str">
        <f>+asset_level_drivers!$E$1</f>
        <v>Ganador</v>
      </c>
      <c r="C88" s="562">
        <v>85</v>
      </c>
      <c r="D88" s="563">
        <v>7.5580493122290351</v>
      </c>
      <c r="E88" s="563">
        <v>35.270897520212458</v>
      </c>
      <c r="F88" s="563">
        <v>3.8797987272233705</v>
      </c>
      <c r="G88" s="563">
        <f>+monthly_drivers_6!G88/monthly_drivers_6!D88*D88</f>
        <v>11.962318662871656</v>
      </c>
      <c r="H88" s="563">
        <v>7.5580493122290351</v>
      </c>
      <c r="I88" s="563">
        <v>27.511300065765717</v>
      </c>
      <c r="J88" s="563">
        <v>3.1038389817786967</v>
      </c>
      <c r="K88" s="564">
        <v>271.0477536744483</v>
      </c>
      <c r="L88" s="563">
        <f t="shared" si="2"/>
        <v>0</v>
      </c>
      <c r="M88" s="563">
        <v>0</v>
      </c>
      <c r="N88" s="563">
        <v>0</v>
      </c>
      <c r="O88" s="565">
        <v>0</v>
      </c>
      <c r="P88" s="564">
        <v>0</v>
      </c>
      <c r="Q88" s="566">
        <f>+monthly_drivers_0!Q88</f>
        <v>2.5</v>
      </c>
    </row>
    <row r="89" spans="1:17" x14ac:dyDescent="0.25">
      <c r="A89" s="567">
        <f t="shared" si="3"/>
        <v>47057</v>
      </c>
      <c r="B89" s="577" t="str">
        <f>+asset_level_drivers!$E$1</f>
        <v>Ganador</v>
      </c>
      <c r="C89" s="568">
        <v>85</v>
      </c>
      <c r="D89" s="569">
        <v>7.5191781676327807</v>
      </c>
      <c r="E89" s="569">
        <v>35.089498841675933</v>
      </c>
      <c r="F89" s="569">
        <v>3.8598448725843526</v>
      </c>
      <c r="G89" s="569">
        <f>+monthly_drivers_6!G89/monthly_drivers_6!D89*D89</f>
        <v>11.897241085783872</v>
      </c>
      <c r="H89" s="569">
        <v>7.5191781676327807</v>
      </c>
      <c r="I89" s="569">
        <v>27.369809096507225</v>
      </c>
      <c r="J89" s="569">
        <v>3.0878758980674825</v>
      </c>
      <c r="K89" s="570">
        <v>270.58052251155863</v>
      </c>
      <c r="L89" s="571">
        <f t="shared" si="2"/>
        <v>0</v>
      </c>
      <c r="M89" s="571">
        <v>0</v>
      </c>
      <c r="N89" s="571">
        <v>0</v>
      </c>
      <c r="O89" s="572">
        <v>0</v>
      </c>
      <c r="P89" s="573">
        <v>0</v>
      </c>
      <c r="Q89" s="574">
        <f>+monthly_drivers_0!Q89</f>
        <v>2.5</v>
      </c>
    </row>
    <row r="90" spans="1:17" x14ac:dyDescent="0.25">
      <c r="A90" s="575">
        <f t="shared" si="3"/>
        <v>47087</v>
      </c>
      <c r="B90" s="83" t="str">
        <f>+asset_level_drivers!$E$1</f>
        <v>Ganador</v>
      </c>
      <c r="C90" s="562">
        <v>85</v>
      </c>
      <c r="D90" s="563">
        <v>7.4805069378318727</v>
      </c>
      <c r="E90" s="563">
        <v>34.909033098871816</v>
      </c>
      <c r="F90" s="563">
        <v>3.8399936408759001</v>
      </c>
      <c r="G90" s="563">
        <f>+monthly_drivers_6!G90/monthly_drivers_6!D90*D90</f>
        <v>11.832559676306543</v>
      </c>
      <c r="H90" s="563">
        <v>7.4805069378318727</v>
      </c>
      <c r="I90" s="563">
        <v>27.229045817120017</v>
      </c>
      <c r="J90" s="563">
        <v>3.0719949127007204</v>
      </c>
      <c r="K90" s="564">
        <v>270.11569432453592</v>
      </c>
      <c r="L90" s="563">
        <f t="shared" si="2"/>
        <v>0</v>
      </c>
      <c r="M90" s="563">
        <v>0</v>
      </c>
      <c r="N90" s="563">
        <v>0</v>
      </c>
      <c r="O90" s="565">
        <v>0</v>
      </c>
      <c r="P90" s="564">
        <v>0</v>
      </c>
      <c r="Q90" s="566">
        <f>+monthly_drivers_0!Q90</f>
        <v>2.5</v>
      </c>
    </row>
    <row r="91" spans="1:17" x14ac:dyDescent="0.25">
      <c r="A91" s="567">
        <f t="shared" si="3"/>
        <v>47118</v>
      </c>
      <c r="B91" s="577" t="str">
        <f>+asset_level_drivers!$E$1</f>
        <v>Ganador</v>
      </c>
      <c r="C91" s="568">
        <v>85</v>
      </c>
      <c r="D91" s="569">
        <v>7.4420345946620214</v>
      </c>
      <c r="E91" s="569">
        <v>34.729495493697932</v>
      </c>
      <c r="F91" s="569">
        <v>3.8202445043067725</v>
      </c>
      <c r="G91" s="569">
        <f>+monthly_drivers_6!G91/monthly_drivers_6!D91*D91</f>
        <v>11.768270168429055</v>
      </c>
      <c r="H91" s="569">
        <v>7.4420345946620214</v>
      </c>
      <c r="I91" s="569">
        <v>27.08900648508439</v>
      </c>
      <c r="J91" s="569">
        <v>3.0561956034454179</v>
      </c>
      <c r="K91" s="570">
        <v>269.65325675484246</v>
      </c>
      <c r="L91" s="571">
        <f t="shared" si="2"/>
        <v>0</v>
      </c>
      <c r="M91" s="571">
        <v>0</v>
      </c>
      <c r="N91" s="571">
        <v>0</v>
      </c>
      <c r="O91" s="572">
        <v>0</v>
      </c>
      <c r="P91" s="573">
        <v>0</v>
      </c>
      <c r="Q91" s="574">
        <f>+monthly_drivers_0!Q91</f>
        <v>2.5</v>
      </c>
    </row>
    <row r="92" spans="1:17" x14ac:dyDescent="0.25">
      <c r="A92" s="575">
        <f t="shared" si="3"/>
        <v>47149</v>
      </c>
      <c r="B92" s="83" t="str">
        <f>+asset_level_drivers!$E$1</f>
        <v>Ganador</v>
      </c>
      <c r="C92" s="562">
        <v>85</v>
      </c>
      <c r="D92" s="563">
        <v>7.4037601152467545</v>
      </c>
      <c r="E92" s="563">
        <v>34.550881252730264</v>
      </c>
      <c r="F92" s="563">
        <v>3.800596937800329</v>
      </c>
      <c r="G92" s="563">
        <f>+monthly_drivers_6!G92/monthly_drivers_6!D92*D92</f>
        <v>11.704368460989814</v>
      </c>
      <c r="H92" s="563">
        <v>7.4037601152467545</v>
      </c>
      <c r="I92" s="563">
        <v>26.94968737712961</v>
      </c>
      <c r="J92" s="563">
        <v>3.0404775502402637</v>
      </c>
      <c r="K92" s="564">
        <v>269.19319750750259</v>
      </c>
      <c r="L92" s="563">
        <f t="shared" si="2"/>
        <v>0</v>
      </c>
      <c r="M92" s="563">
        <v>0</v>
      </c>
      <c r="N92" s="563">
        <v>0</v>
      </c>
      <c r="O92" s="565">
        <v>0</v>
      </c>
      <c r="P92" s="564">
        <v>0</v>
      </c>
      <c r="Q92" s="566">
        <f>+monthly_drivers_0!Q92</f>
        <v>2.5</v>
      </c>
    </row>
    <row r="93" spans="1:17" x14ac:dyDescent="0.25">
      <c r="A93" s="567">
        <f t="shared" si="3"/>
        <v>47177</v>
      </c>
      <c r="B93" s="577" t="str">
        <f>+asset_level_drivers!$E$1</f>
        <v>Ganador</v>
      </c>
      <c r="C93" s="568">
        <v>85</v>
      </c>
      <c r="D93" s="569">
        <v>7.3656824819701727</v>
      </c>
      <c r="E93" s="569">
        <v>34.373185627096333</v>
      </c>
      <c r="F93" s="569">
        <v>3.7810504189805965</v>
      </c>
      <c r="G93" s="569">
        <f>+monthly_drivers_6!G93/monthly_drivers_6!D93*D93</f>
        <v>11.640850849137323</v>
      </c>
      <c r="H93" s="569">
        <v>7.3656824819701727</v>
      </c>
      <c r="I93" s="569">
        <v>26.81108478913514</v>
      </c>
      <c r="J93" s="569">
        <v>3.0248403351844773</v>
      </c>
      <c r="K93" s="570">
        <v>268.73550435077527</v>
      </c>
      <c r="L93" s="571">
        <f t="shared" si="2"/>
        <v>0</v>
      </c>
      <c r="M93" s="571">
        <v>0</v>
      </c>
      <c r="N93" s="571">
        <v>0</v>
      </c>
      <c r="O93" s="572">
        <v>0</v>
      </c>
      <c r="P93" s="573">
        <v>0</v>
      </c>
      <c r="Q93" s="574">
        <f>+monthly_drivers_0!Q93</f>
        <v>2.5</v>
      </c>
    </row>
    <row r="94" spans="1:17" x14ac:dyDescent="0.25">
      <c r="A94" s="575">
        <f t="shared" si="3"/>
        <v>47208</v>
      </c>
      <c r="B94" s="83" t="str">
        <f>+asset_level_drivers!$E$1</f>
        <v>Ganador</v>
      </c>
      <c r="C94" s="562">
        <v>85</v>
      </c>
      <c r="D94" s="563">
        <v>7.3278006824504116</v>
      </c>
      <c r="E94" s="563">
        <v>34.196403892346659</v>
      </c>
      <c r="F94" s="563">
        <v>3.7616044281581327</v>
      </c>
      <c r="G94" s="563">
        <f>+monthly_drivers_6!G94/monthly_drivers_6!D94*D94</f>
        <v>11.577713347113741</v>
      </c>
      <c r="H94" s="563">
        <v>7.3278006824504116</v>
      </c>
      <c r="I94" s="563">
        <v>26.673195036030393</v>
      </c>
      <c r="J94" s="563">
        <v>3.0092835425265063</v>
      </c>
      <c r="K94" s="564">
        <v>268.28016511582967</v>
      </c>
      <c r="L94" s="563">
        <f t="shared" si="2"/>
        <v>0</v>
      </c>
      <c r="M94" s="563">
        <v>0</v>
      </c>
      <c r="N94" s="563">
        <v>0</v>
      </c>
      <c r="O94" s="565">
        <v>0</v>
      </c>
      <c r="P94" s="564">
        <v>0</v>
      </c>
      <c r="Q94" s="566">
        <f>+monthly_drivers_0!Q94</f>
        <v>2.5</v>
      </c>
    </row>
    <row r="95" spans="1:17" x14ac:dyDescent="0.25">
      <c r="A95" s="567">
        <f t="shared" si="3"/>
        <v>47238</v>
      </c>
      <c r="B95" s="577" t="str">
        <f>+asset_level_drivers!$E$1</f>
        <v>Ganador</v>
      </c>
      <c r="C95" s="568">
        <v>85</v>
      </c>
      <c r="D95" s="569">
        <v>7.2901137095114681</v>
      </c>
      <c r="E95" s="569">
        <v>34.020531348326244</v>
      </c>
      <c r="F95" s="569">
        <v>3.7422584483158872</v>
      </c>
      <c r="G95" s="569">
        <f>+monthly_drivers_6!G95/monthly_drivers_6!D95*D95</f>
        <v>11.514951242350385</v>
      </c>
      <c r="H95" s="569">
        <v>7.2901137095114681</v>
      </c>
      <c r="I95" s="569">
        <v>26.53601445169447</v>
      </c>
      <c r="J95" s="569">
        <v>2.9938067586527102</v>
      </c>
      <c r="K95" s="570">
        <v>267.82716769640962</v>
      </c>
      <c r="L95" s="571">
        <f t="shared" si="2"/>
        <v>0</v>
      </c>
      <c r="M95" s="571">
        <v>0</v>
      </c>
      <c r="N95" s="571">
        <v>0</v>
      </c>
      <c r="O95" s="572">
        <v>0</v>
      </c>
      <c r="P95" s="573">
        <v>0</v>
      </c>
      <c r="Q95" s="574">
        <f>+monthly_drivers_0!Q95</f>
        <v>2.5</v>
      </c>
    </row>
    <row r="96" spans="1:17" x14ac:dyDescent="0.25">
      <c r="A96" s="575">
        <f t="shared" si="3"/>
        <v>47269</v>
      </c>
      <c r="B96" s="83" t="str">
        <f>+asset_level_drivers!$E$1</f>
        <v>Ganador</v>
      </c>
      <c r="C96" s="562">
        <v>85</v>
      </c>
      <c r="D96" s="563">
        <v>7.2526205611580519</v>
      </c>
      <c r="E96" s="563">
        <v>33.845563319056296</v>
      </c>
      <c r="F96" s="563">
        <v>3.7230119650961924</v>
      </c>
      <c r="G96" s="563">
        <f>+monthly_drivers_6!G96/monthly_drivers_6!D96*D96</f>
        <v>11.452560282146857</v>
      </c>
      <c r="H96" s="563">
        <v>7.2526205611580519</v>
      </c>
      <c r="I96" s="563">
        <v>26.399539388863911</v>
      </c>
      <c r="J96" s="563">
        <v>2.9784095720769543</v>
      </c>
      <c r="K96" s="564">
        <v>260.57650004853093</v>
      </c>
      <c r="L96" s="563">
        <f t="shared" si="2"/>
        <v>0</v>
      </c>
      <c r="M96" s="563">
        <v>0</v>
      </c>
      <c r="N96" s="563">
        <v>0</v>
      </c>
      <c r="O96" s="565">
        <v>0</v>
      </c>
      <c r="P96" s="564">
        <v>0</v>
      </c>
      <c r="Q96" s="566">
        <f>+monthly_drivers_0!Q96</f>
        <v>2.5</v>
      </c>
    </row>
    <row r="97" spans="1:17" x14ac:dyDescent="0.25">
      <c r="A97" s="567">
        <f t="shared" si="3"/>
        <v>47299</v>
      </c>
      <c r="B97" s="577" t="str">
        <f>+asset_level_drivers!$E$1</f>
        <v>Ganador</v>
      </c>
      <c r="C97" s="568">
        <v>85</v>
      </c>
      <c r="D97" s="569">
        <v>7.2153202405476478</v>
      </c>
      <c r="E97" s="569">
        <v>33.671495152604763</v>
      </c>
      <c r="F97" s="569">
        <v>3.7038644667865239</v>
      </c>
      <c r="G97" s="569">
        <f>+monthly_drivers_6!G97/monthly_drivers_6!D97*D97</f>
        <v>11.390537621321156</v>
      </c>
      <c r="H97" s="569">
        <v>7.2153202405476478</v>
      </c>
      <c r="I97" s="569">
        <v>26.263766219031716</v>
      </c>
      <c r="J97" s="569">
        <v>2.9630915734292191</v>
      </c>
      <c r="K97" s="570">
        <v>260.12815019014602</v>
      </c>
      <c r="L97" s="571">
        <f t="shared" si="2"/>
        <v>0</v>
      </c>
      <c r="M97" s="571">
        <v>0</v>
      </c>
      <c r="N97" s="571">
        <v>0</v>
      </c>
      <c r="O97" s="572">
        <v>0</v>
      </c>
      <c r="P97" s="573">
        <v>0</v>
      </c>
      <c r="Q97" s="574">
        <f>+monthly_drivers_0!Q97</f>
        <v>2.5</v>
      </c>
    </row>
    <row r="98" spans="1:17" x14ac:dyDescent="0.25">
      <c r="A98" s="575">
        <f t="shared" si="3"/>
        <v>47330</v>
      </c>
      <c r="B98" s="83" t="str">
        <f>+asset_level_drivers!$E$1</f>
        <v>Ganador</v>
      </c>
      <c r="C98" s="562">
        <v>85</v>
      </c>
      <c r="D98" s="563">
        <v>7.178211755964905</v>
      </c>
      <c r="E98" s="563">
        <v>33.498322220969015</v>
      </c>
      <c r="F98" s="563">
        <v>3.6848154443065919</v>
      </c>
      <c r="G98" s="563">
        <f>+monthly_drivers_6!G98/monthly_drivers_6!D98*D98</f>
        <v>11.328879537375366</v>
      </c>
      <c r="H98" s="563">
        <v>7.178211755964905</v>
      </c>
      <c r="I98" s="563">
        <v>26.128691332355832</v>
      </c>
      <c r="J98" s="563">
        <v>2.9478523554452738</v>
      </c>
      <c r="K98" s="564">
        <v>259.68210620083943</v>
      </c>
      <c r="L98" s="563">
        <f t="shared" si="2"/>
        <v>0</v>
      </c>
      <c r="M98" s="563">
        <v>0</v>
      </c>
      <c r="N98" s="563">
        <v>0</v>
      </c>
      <c r="O98" s="565">
        <v>0</v>
      </c>
      <c r="P98" s="564">
        <v>0</v>
      </c>
      <c r="Q98" s="566">
        <f>+monthly_drivers_0!Q98</f>
        <v>2.5</v>
      </c>
    </row>
    <row r="99" spans="1:17" x14ac:dyDescent="0.25">
      <c r="A99" s="567">
        <f t="shared" si="3"/>
        <v>47361</v>
      </c>
      <c r="B99" s="577" t="str">
        <f>+asset_level_drivers!$E$1</f>
        <v>Ganador</v>
      </c>
      <c r="C99" s="568">
        <v>85</v>
      </c>
      <c r="D99" s="569">
        <v>7.1412941207943952</v>
      </c>
      <c r="E99" s="569">
        <v>33.326039919942616</v>
      </c>
      <c r="F99" s="569">
        <v>3.6658643911936877</v>
      </c>
      <c r="G99" s="569">
        <f>+monthly_drivers_6!G99/monthly_drivers_6!D99*D99</f>
        <v>11.267582418785459</v>
      </c>
      <c r="H99" s="569">
        <v>7.1412941207943952</v>
      </c>
      <c r="I99" s="569">
        <v>25.994311137555243</v>
      </c>
      <c r="J99" s="569">
        <v>2.9326915129549507</v>
      </c>
      <c r="K99" s="570">
        <v>259.23835622149232</v>
      </c>
      <c r="L99" s="571">
        <f t="shared" si="2"/>
        <v>0</v>
      </c>
      <c r="M99" s="571">
        <v>0</v>
      </c>
      <c r="N99" s="571">
        <v>0</v>
      </c>
      <c r="O99" s="572">
        <v>0</v>
      </c>
      <c r="P99" s="573">
        <v>0</v>
      </c>
      <c r="Q99" s="574">
        <f>+monthly_drivers_0!Q99</f>
        <v>2.5</v>
      </c>
    </row>
    <row r="100" spans="1:17" x14ac:dyDescent="0.25">
      <c r="A100" s="575">
        <f t="shared" si="3"/>
        <v>47391</v>
      </c>
      <c r="B100" s="83" t="str">
        <f>+asset_level_drivers!$E$1</f>
        <v>Ganador</v>
      </c>
      <c r="C100" s="562">
        <v>85</v>
      </c>
      <c r="D100" s="563">
        <v>7.1045663534952324</v>
      </c>
      <c r="E100" s="563">
        <v>33.154643668998965</v>
      </c>
      <c r="F100" s="563">
        <v>3.6470108035898861</v>
      </c>
      <c r="G100" s="563">
        <f>+monthly_drivers_6!G100/monthly_drivers_6!D100*D100</f>
        <v>11.206643562982118</v>
      </c>
      <c r="H100" s="563">
        <v>7.1045663534952324</v>
      </c>
      <c r="I100" s="563">
        <v>25.860622061819196</v>
      </c>
      <c r="J100" s="563">
        <v>2.917608642871909</v>
      </c>
      <c r="K100" s="564">
        <v>258.79688845398005</v>
      </c>
      <c r="L100" s="563">
        <f t="shared" si="2"/>
        <v>0</v>
      </c>
      <c r="M100" s="563">
        <v>0</v>
      </c>
      <c r="N100" s="563">
        <v>0</v>
      </c>
      <c r="O100" s="565">
        <v>0</v>
      </c>
      <c r="P100" s="564">
        <v>0</v>
      </c>
      <c r="Q100" s="566">
        <f>+monthly_drivers_0!Q100</f>
        <v>2.5</v>
      </c>
    </row>
    <row r="101" spans="1:17" x14ac:dyDescent="0.25">
      <c r="A101" s="567">
        <f t="shared" si="3"/>
        <v>47422</v>
      </c>
      <c r="B101" s="577" t="str">
        <f>+asset_level_drivers!$E$1</f>
        <v>Ganador</v>
      </c>
      <c r="C101" s="568">
        <v>85</v>
      </c>
      <c r="D101" s="569">
        <v>7.0680274775747671</v>
      </c>
      <c r="E101" s="569">
        <v>32.984128911175766</v>
      </c>
      <c r="F101" s="569">
        <v>3.6282541802293347</v>
      </c>
      <c r="G101" s="569">
        <f>+monthly_drivers_6!G101/monthly_drivers_6!D101*D101</f>
        <v>11.146059386336153</v>
      </c>
      <c r="H101" s="569">
        <v>7.0680274775747671</v>
      </c>
      <c r="I101" s="569">
        <v>25.727620550717095</v>
      </c>
      <c r="J101" s="569">
        <v>2.902603344183468</v>
      </c>
      <c r="K101" s="570">
        <v>258.35769116086539</v>
      </c>
      <c r="L101" s="571">
        <f t="shared" si="2"/>
        <v>0</v>
      </c>
      <c r="M101" s="571">
        <v>0</v>
      </c>
      <c r="N101" s="571">
        <v>0</v>
      </c>
      <c r="O101" s="572">
        <v>0</v>
      </c>
      <c r="P101" s="573">
        <v>0</v>
      </c>
      <c r="Q101" s="574">
        <f>+monthly_drivers_0!Q101</f>
        <v>2.5</v>
      </c>
    </row>
    <row r="102" spans="1:17" x14ac:dyDescent="0.25">
      <c r="A102" s="575">
        <f t="shared" si="3"/>
        <v>47452</v>
      </c>
      <c r="B102" s="83" t="str">
        <f>+asset_level_drivers!$E$1</f>
        <v>Ganador</v>
      </c>
      <c r="C102" s="562">
        <v>85</v>
      </c>
      <c r="D102" s="563">
        <v>7.0316765215618071</v>
      </c>
      <c r="E102" s="563">
        <v>32.81449111293815</v>
      </c>
      <c r="F102" s="563">
        <v>3.6095940224231962</v>
      </c>
      <c r="G102" s="563">
        <f>+monthly_drivers_6!G102/monthly_drivers_6!D102*D102</f>
        <v>11.085826924461637</v>
      </c>
      <c r="H102" s="563">
        <v>7.0316765215618071</v>
      </c>
      <c r="I102" s="563">
        <v>25.595303068091759</v>
      </c>
      <c r="J102" s="563">
        <v>2.8876752179385572</v>
      </c>
      <c r="K102" s="564">
        <v>257.92075266506106</v>
      </c>
      <c r="L102" s="563">
        <f t="shared" si="2"/>
        <v>0</v>
      </c>
      <c r="M102" s="563">
        <v>0</v>
      </c>
      <c r="N102" s="563">
        <v>0</v>
      </c>
      <c r="O102" s="565">
        <v>0</v>
      </c>
      <c r="P102" s="564">
        <v>0</v>
      </c>
      <c r="Q102" s="566">
        <f>+monthly_drivers_0!Q102</f>
        <v>2.5</v>
      </c>
    </row>
    <row r="103" spans="1:17" x14ac:dyDescent="0.25">
      <c r="A103" s="567">
        <f t="shared" si="3"/>
        <v>47483</v>
      </c>
      <c r="B103" s="577" t="str">
        <f>+asset_level_drivers!$E$1</f>
        <v>Ganador</v>
      </c>
      <c r="C103" s="568">
        <v>85</v>
      </c>
      <c r="D103" s="569">
        <v>6.9955125189824026</v>
      </c>
      <c r="E103" s="569">
        <v>32.645725764075294</v>
      </c>
      <c r="F103" s="569">
        <v>3.5910298340482822</v>
      </c>
      <c r="G103" s="569">
        <f>+monthly_drivers_6!G103/monthly_drivers_6!D103*D103</f>
        <v>11.025943013543754</v>
      </c>
      <c r="H103" s="569">
        <v>6.9955125189824026</v>
      </c>
      <c r="I103" s="569">
        <v>25.463666095978731</v>
      </c>
      <c r="J103" s="569">
        <v>2.8728238672386261</v>
      </c>
      <c r="K103" s="570">
        <v>257.48606134955156</v>
      </c>
      <c r="L103" s="571">
        <f t="shared" si="2"/>
        <v>0</v>
      </c>
      <c r="M103" s="571">
        <v>0</v>
      </c>
      <c r="N103" s="571">
        <v>0</v>
      </c>
      <c r="O103" s="572">
        <v>0</v>
      </c>
      <c r="P103" s="573">
        <v>0</v>
      </c>
      <c r="Q103" s="574">
        <f>+monthly_drivers_0!Q103</f>
        <v>2.5</v>
      </c>
    </row>
    <row r="104" spans="1:17" x14ac:dyDescent="0.25">
      <c r="A104" s="575">
        <f t="shared" si="3"/>
        <v>47514</v>
      </c>
      <c r="B104" s="83" t="str">
        <f>+asset_level_drivers!$E$1</f>
        <v>Ganador</v>
      </c>
      <c r="C104" s="562">
        <v>85</v>
      </c>
      <c r="D104" s="563">
        <v>6.9595345083319113</v>
      </c>
      <c r="E104" s="563">
        <v>32.477828377567235</v>
      </c>
      <c r="F104" s="563">
        <v>3.5725611215323956</v>
      </c>
      <c r="G104" s="563">
        <f>+monthly_drivers_6!G104/monthly_drivers_6!D104*D104</f>
        <v>10.966404829495819</v>
      </c>
      <c r="H104" s="563">
        <v>6.9595345083319113</v>
      </c>
      <c r="I104" s="563">
        <v>25.332706134502441</v>
      </c>
      <c r="J104" s="563">
        <v>2.8580488972259168</v>
      </c>
      <c r="K104" s="564">
        <v>257.0536056570532</v>
      </c>
      <c r="L104" s="563">
        <f t="shared" si="2"/>
        <v>0</v>
      </c>
      <c r="M104" s="563">
        <v>0</v>
      </c>
      <c r="N104" s="563">
        <v>0</v>
      </c>
      <c r="O104" s="565">
        <v>0</v>
      </c>
      <c r="P104" s="564">
        <v>0</v>
      </c>
      <c r="Q104" s="566">
        <f>+monthly_drivers_0!Q104</f>
        <v>2.5</v>
      </c>
    </row>
    <row r="105" spans="1:17" x14ac:dyDescent="0.25">
      <c r="A105" s="567">
        <f t="shared" si="3"/>
        <v>47542</v>
      </c>
      <c r="B105" s="577" t="str">
        <f>+asset_level_drivers!$E$1</f>
        <v>Ganador</v>
      </c>
      <c r="C105" s="568">
        <v>85</v>
      </c>
      <c r="D105" s="569">
        <v>6.9237415330521763</v>
      </c>
      <c r="E105" s="569">
        <v>32.310794489471242</v>
      </c>
      <c r="F105" s="569">
        <v>3.5541873938418367</v>
      </c>
      <c r="G105" s="569">
        <f>+monthly_drivers_6!G105/monthly_drivers_6!D105*D105</f>
        <v>10.9072094738007</v>
      </c>
      <c r="H105" s="569">
        <v>6.9237415330521763</v>
      </c>
      <c r="I105" s="569">
        <v>25.202419701787569</v>
      </c>
      <c r="J105" s="569">
        <v>2.8433499150734698</v>
      </c>
      <c r="K105" s="570">
        <v>256.62337408973099</v>
      </c>
      <c r="L105" s="571">
        <f t="shared" si="2"/>
        <v>0</v>
      </c>
      <c r="M105" s="571">
        <v>0</v>
      </c>
      <c r="N105" s="571">
        <v>0</v>
      </c>
      <c r="O105" s="572">
        <v>0</v>
      </c>
      <c r="P105" s="573">
        <v>0</v>
      </c>
      <c r="Q105" s="574">
        <f>+monthly_drivers_0!Q105</f>
        <v>2.5</v>
      </c>
    </row>
    <row r="106" spans="1:17" x14ac:dyDescent="0.25">
      <c r="A106" s="575">
        <f t="shared" si="3"/>
        <v>47573</v>
      </c>
      <c r="B106" s="83" t="str">
        <f>+asset_level_drivers!$E$1</f>
        <v>Ganador</v>
      </c>
      <c r="C106" s="562">
        <v>85</v>
      </c>
      <c r="D106" s="563">
        <v>6.8881326415033541</v>
      </c>
      <c r="E106" s="563">
        <v>32.144619658805432</v>
      </c>
      <c r="F106" s="563">
        <v>3.5359081624685973</v>
      </c>
      <c r="G106" s="563">
        <f>+monthly_drivers_6!G106/monthly_drivers_6!D106*D106</f>
        <v>10.848354017747006</v>
      </c>
      <c r="H106" s="563">
        <v>6.8881326415033541</v>
      </c>
      <c r="I106" s="563">
        <v>25.072803333868237</v>
      </c>
      <c r="J106" s="563">
        <v>2.8287265299748778</v>
      </c>
      <c r="K106" s="564">
        <v>256.19535520887911</v>
      </c>
      <c r="L106" s="563">
        <f t="shared" si="2"/>
        <v>0</v>
      </c>
      <c r="M106" s="563">
        <v>0</v>
      </c>
      <c r="N106" s="563">
        <v>0</v>
      </c>
      <c r="O106" s="565">
        <v>0</v>
      </c>
      <c r="P106" s="564">
        <v>0</v>
      </c>
      <c r="Q106" s="566">
        <f>+monthly_drivers_0!Q106</f>
        <v>2.5</v>
      </c>
    </row>
    <row r="107" spans="1:17" x14ac:dyDescent="0.25">
      <c r="A107" s="567">
        <f t="shared" si="3"/>
        <v>47603</v>
      </c>
      <c r="B107" s="577" t="str">
        <f>+asset_level_drivers!$E$1</f>
        <v>Ganador</v>
      </c>
      <c r="C107" s="568">
        <v>85</v>
      </c>
      <c r="D107" s="569">
        <v>6.8527068869408687</v>
      </c>
      <c r="E107" s="569">
        <v>31.979299467425793</v>
      </c>
      <c r="F107" s="569">
        <v>3.5177229414168374</v>
      </c>
      <c r="G107" s="569">
        <f>+monthly_drivers_6!G107/monthly_drivers_6!D107*D107</f>
        <v>10.789835472527283</v>
      </c>
      <c r="H107" s="569">
        <v>6.8527068869408687</v>
      </c>
      <c r="I107" s="569">
        <v>24.943853584592123</v>
      </c>
      <c r="J107" s="569">
        <v>2.8141783531334701</v>
      </c>
      <c r="K107" s="570">
        <v>255.7695376346245</v>
      </c>
      <c r="L107" s="571">
        <f t="shared" si="2"/>
        <v>0</v>
      </c>
      <c r="M107" s="571">
        <v>0</v>
      </c>
      <c r="N107" s="571">
        <v>0</v>
      </c>
      <c r="O107" s="572">
        <v>0</v>
      </c>
      <c r="P107" s="573">
        <v>0</v>
      </c>
      <c r="Q107" s="574">
        <f>+monthly_drivers_0!Q107</f>
        <v>2.5</v>
      </c>
    </row>
    <row r="108" spans="1:17" x14ac:dyDescent="0.25">
      <c r="A108" s="575">
        <f t="shared" si="3"/>
        <v>47634</v>
      </c>
      <c r="B108" s="83" t="str">
        <f>+asset_level_drivers!$E$1</f>
        <v>Ganador</v>
      </c>
      <c r="C108" s="562">
        <v>85</v>
      </c>
      <c r="D108" s="563">
        <v>6.8174633274883965</v>
      </c>
      <c r="E108" s="563">
        <v>31.8148295199126</v>
      </c>
      <c r="F108" s="563">
        <v>3.4996312471903863</v>
      </c>
      <c r="G108" s="563">
        <f>+monthly_drivers_6!G108/monthly_drivers_6!D108*D108</f>
        <v>10.731651408698257</v>
      </c>
      <c r="H108" s="563">
        <v>6.8174633274883965</v>
      </c>
      <c r="I108" s="563">
        <v>24.815567025531831</v>
      </c>
      <c r="J108" s="563">
        <v>2.7997049977523094</v>
      </c>
      <c r="K108" s="564">
        <v>255.34591004561764</v>
      </c>
      <c r="L108" s="563">
        <f t="shared" si="2"/>
        <v>0</v>
      </c>
      <c r="M108" s="563">
        <v>0</v>
      </c>
      <c r="N108" s="563">
        <v>0</v>
      </c>
      <c r="O108" s="565">
        <v>0</v>
      </c>
      <c r="P108" s="564">
        <v>0</v>
      </c>
      <c r="Q108" s="566">
        <f>+monthly_drivers_0!Q108</f>
        <v>2.5</v>
      </c>
    </row>
    <row r="109" spans="1:17" x14ac:dyDescent="0.25">
      <c r="A109" s="567">
        <f t="shared" si="3"/>
        <v>47664</v>
      </c>
      <c r="B109" s="577" t="str">
        <f>+asset_level_drivers!$E$1</f>
        <v>Ganador</v>
      </c>
      <c r="C109" s="568">
        <v>85</v>
      </c>
      <c r="D109" s="569">
        <v>6.7824010261148215</v>
      </c>
      <c r="E109" s="569">
        <v>31.651205443448386</v>
      </c>
      <c r="F109" s="569">
        <v>3.4816325987793224</v>
      </c>
      <c r="G109" s="569">
        <f>+monthly_drivers_6!G109/monthly_drivers_6!D109*D109</f>
        <v>10.673799233122551</v>
      </c>
      <c r="H109" s="569">
        <v>6.7824010261148215</v>
      </c>
      <c r="I109" s="569">
        <v>24.687940245889742</v>
      </c>
      <c r="J109" s="569">
        <v>2.7853060790234583</v>
      </c>
      <c r="K109" s="570">
        <v>254.92446117873735</v>
      </c>
      <c r="L109" s="571">
        <f t="shared" si="2"/>
        <v>0</v>
      </c>
      <c r="M109" s="571">
        <v>0</v>
      </c>
      <c r="N109" s="571">
        <v>0</v>
      </c>
      <c r="O109" s="572">
        <v>0</v>
      </c>
      <c r="P109" s="573">
        <v>0</v>
      </c>
      <c r="Q109" s="574">
        <f>+monthly_drivers_0!Q109</f>
        <v>2.5</v>
      </c>
    </row>
    <row r="110" spans="1:17" x14ac:dyDescent="0.25">
      <c r="A110" s="575">
        <f t="shared" si="3"/>
        <v>47695</v>
      </c>
      <c r="B110" s="83" t="str">
        <f>+asset_level_drivers!$E$1</f>
        <v>Ganador</v>
      </c>
      <c r="C110" s="562">
        <v>85</v>
      </c>
      <c r="D110" s="563">
        <v>6.747519050606992</v>
      </c>
      <c r="E110" s="563">
        <v>31.488422887710854</v>
      </c>
      <c r="F110" s="563">
        <v>3.4637265176481939</v>
      </c>
      <c r="G110" s="563">
        <f>+monthly_drivers_6!G110/monthly_drivers_6!D110*D110</f>
        <v>10.61627550585175</v>
      </c>
      <c r="H110" s="563">
        <v>6.747519050606992</v>
      </c>
      <c r="I110" s="563">
        <v>24.560969852414466</v>
      </c>
      <c r="J110" s="563">
        <v>2.7709812141185552</v>
      </c>
      <c r="K110" s="564">
        <v>254.50517982878898</v>
      </c>
      <c r="L110" s="563">
        <f t="shared" si="2"/>
        <v>0</v>
      </c>
      <c r="M110" s="563">
        <v>0</v>
      </c>
      <c r="N110" s="563">
        <v>0</v>
      </c>
      <c r="O110" s="565">
        <v>0</v>
      </c>
      <c r="P110" s="564">
        <v>0</v>
      </c>
      <c r="Q110" s="566">
        <f>+monthly_drivers_0!Q110</f>
        <v>2.5</v>
      </c>
    </row>
    <row r="111" spans="1:17" x14ac:dyDescent="0.25">
      <c r="A111" s="567">
        <f t="shared" si="3"/>
        <v>47726</v>
      </c>
      <c r="B111" s="577" t="str">
        <f>+asset_level_drivers!$E$1</f>
        <v>Ganador</v>
      </c>
      <c r="C111" s="568">
        <v>85</v>
      </c>
      <c r="D111" s="569">
        <v>6.7128164735466704</v>
      </c>
      <c r="E111" s="569">
        <v>31.326477524745279</v>
      </c>
      <c r="F111" s="569">
        <v>3.4459125277219806</v>
      </c>
      <c r="G111" s="569">
        <f>+monthly_drivers_6!G111/monthly_drivers_6!D111*D111</f>
        <v>10.559078587429715</v>
      </c>
      <c r="H111" s="569">
        <v>6.7128164735466704</v>
      </c>
      <c r="I111" s="569">
        <v>24.434652469301316</v>
      </c>
      <c r="J111" s="569">
        <v>2.7567300221775843</v>
      </c>
      <c r="K111" s="570">
        <v>254.08805484820144</v>
      </c>
      <c r="L111" s="571">
        <f t="shared" si="2"/>
        <v>0</v>
      </c>
      <c r="M111" s="571">
        <v>0</v>
      </c>
      <c r="N111" s="571">
        <v>0</v>
      </c>
      <c r="O111" s="572">
        <v>0</v>
      </c>
      <c r="P111" s="573">
        <v>0</v>
      </c>
      <c r="Q111" s="574">
        <f>+monthly_drivers_0!Q111</f>
        <v>2.5</v>
      </c>
    </row>
    <row r="112" spans="1:17" x14ac:dyDescent="0.25">
      <c r="A112" s="575">
        <f t="shared" si="3"/>
        <v>47756</v>
      </c>
      <c r="B112" s="83" t="str">
        <f>+asset_level_drivers!$E$1</f>
        <v>Ganador</v>
      </c>
      <c r="C112" s="562">
        <v>85</v>
      </c>
      <c r="D112" s="563">
        <v>6.6782923722856209</v>
      </c>
      <c r="E112" s="563">
        <v>31.165365048860199</v>
      </c>
      <c r="F112" s="563">
        <v>3.4281901553746219</v>
      </c>
      <c r="G112" s="563">
        <f>+monthly_drivers_6!G112/monthly_drivers_6!D112*D112</f>
        <v>10.502205507373159</v>
      </c>
      <c r="H112" s="563">
        <v>6.6782923722856209</v>
      </c>
      <c r="I112" s="563">
        <v>24.308984738110958</v>
      </c>
      <c r="J112" s="563">
        <v>2.742552124299698</v>
      </c>
      <c r="K112" s="564">
        <v>253.6730751467434</v>
      </c>
      <c r="L112" s="563">
        <f t="shared" si="2"/>
        <v>0</v>
      </c>
      <c r="M112" s="563">
        <v>0</v>
      </c>
      <c r="N112" s="563">
        <v>0</v>
      </c>
      <c r="O112" s="565">
        <v>0</v>
      </c>
      <c r="P112" s="564">
        <v>0</v>
      </c>
      <c r="Q112" s="566">
        <f>+monthly_drivers_0!Q112</f>
        <v>2.5</v>
      </c>
    </row>
    <row r="113" spans="1:17" x14ac:dyDescent="0.25">
      <c r="A113" s="567">
        <f t="shared" si="3"/>
        <v>47787</v>
      </c>
      <c r="B113" s="577" t="str">
        <f>+asset_level_drivers!$E$1</f>
        <v>Ganador</v>
      </c>
      <c r="C113" s="568">
        <v>85</v>
      </c>
      <c r="D113" s="569">
        <v>6.6439458289202307</v>
      </c>
      <c r="E113" s="569">
        <v>31.005081176505424</v>
      </c>
      <c r="F113" s="569">
        <v>3.4105589294155965</v>
      </c>
      <c r="G113" s="569">
        <f>+monthly_drivers_6!G113/monthly_drivers_6!D113*D113</f>
        <v>10.445653867388021</v>
      </c>
      <c r="H113" s="569">
        <v>6.6439458289202307</v>
      </c>
      <c r="I113" s="569">
        <v>24.18396331767423</v>
      </c>
      <c r="J113" s="569">
        <v>2.7284471435324775</v>
      </c>
      <c r="K113" s="570">
        <v>253.26022969121337</v>
      </c>
      <c r="L113" s="571">
        <f t="shared" si="2"/>
        <v>0</v>
      </c>
      <c r="M113" s="571">
        <v>0</v>
      </c>
      <c r="N113" s="571">
        <v>0</v>
      </c>
      <c r="O113" s="572">
        <v>0</v>
      </c>
      <c r="P113" s="573">
        <v>0</v>
      </c>
      <c r="Q113" s="574">
        <f>+monthly_drivers_0!Q113</f>
        <v>2.5</v>
      </c>
    </row>
    <row r="114" spans="1:17" x14ac:dyDescent="0.25">
      <c r="A114" s="575">
        <f t="shared" si="3"/>
        <v>47817</v>
      </c>
      <c r="B114" s="83" t="str">
        <f>+asset_level_drivers!$E$1</f>
        <v>Ganador</v>
      </c>
      <c r="C114" s="562">
        <v>85</v>
      </c>
      <c r="D114" s="563">
        <v>6.6097759302679915</v>
      </c>
      <c r="E114" s="563">
        <v>30.845621646163053</v>
      </c>
      <c r="F114" s="563">
        <v>3.393018381077936</v>
      </c>
      <c r="G114" s="563">
        <f>+monthly_drivers_6!G114/monthly_drivers_6!D114*D114</f>
        <v>10.389421045707262</v>
      </c>
      <c r="H114" s="563">
        <v>6.6097759302679915</v>
      </c>
      <c r="I114" s="563">
        <v>24.05958488400718</v>
      </c>
      <c r="J114" s="563">
        <v>2.714414704862349</v>
      </c>
      <c r="K114" s="564">
        <v>252.84950750515827</v>
      </c>
      <c r="L114" s="563">
        <f t="shared" si="2"/>
        <v>0</v>
      </c>
      <c r="M114" s="563">
        <v>0</v>
      </c>
      <c r="N114" s="563">
        <v>0</v>
      </c>
      <c r="O114" s="565">
        <v>0</v>
      </c>
      <c r="P114" s="564">
        <v>0</v>
      </c>
      <c r="Q114" s="566">
        <f>+monthly_drivers_0!Q114</f>
        <v>2.5</v>
      </c>
    </row>
    <row r="115" spans="1:17" x14ac:dyDescent="0.25">
      <c r="A115" s="567">
        <f t="shared" si="3"/>
        <v>47848</v>
      </c>
      <c r="B115" s="577" t="str">
        <f>+asset_level_drivers!$E$1</f>
        <v>Ganador</v>
      </c>
      <c r="C115" s="568">
        <v>85</v>
      </c>
      <c r="D115" s="569">
        <v>6.5757817678432913</v>
      </c>
      <c r="E115" s="569">
        <v>30.686982218231073</v>
      </c>
      <c r="F115" s="569">
        <v>3.3755680440054179</v>
      </c>
      <c r="G115" s="569">
        <f>+monthly_drivers_6!G115/monthly_drivers_6!D115*D115</f>
        <v>10.333505018197503</v>
      </c>
      <c r="H115" s="569">
        <v>6.5757817678432913</v>
      </c>
      <c r="I115" s="569">
        <v>23.935846130220238</v>
      </c>
      <c r="J115" s="569">
        <v>2.7004544352043345</v>
      </c>
      <c r="K115" s="570">
        <v>252.44089766857786</v>
      </c>
      <c r="L115" s="571">
        <f t="shared" si="2"/>
        <v>0</v>
      </c>
      <c r="M115" s="571">
        <v>0</v>
      </c>
      <c r="N115" s="571">
        <v>0</v>
      </c>
      <c r="O115" s="572">
        <v>0</v>
      </c>
      <c r="P115" s="573">
        <v>0</v>
      </c>
      <c r="Q115" s="574">
        <f>+monthly_drivers_0!Q115</f>
        <v>2.5</v>
      </c>
    </row>
    <row r="116" spans="1:17" x14ac:dyDescent="0.25">
      <c r="A116" s="575">
        <f t="shared" si="3"/>
        <v>47879</v>
      </c>
      <c r="B116" s="83" t="str">
        <f>+asset_level_drivers!$E$1</f>
        <v>Ganador</v>
      </c>
      <c r="C116" s="562">
        <v>85</v>
      </c>
      <c r="D116" s="563">
        <v>6.5419624378320291</v>
      </c>
      <c r="E116" s="563">
        <v>30.529158674912527</v>
      </c>
      <c r="F116" s="563">
        <v>3.3582074542403779</v>
      </c>
      <c r="G116" s="563">
        <f>+monthly_drivers_6!G116/monthly_drivers_6!D116*D116</f>
        <v>10.277903039834142</v>
      </c>
      <c r="H116" s="563">
        <v>6.5419624378320291</v>
      </c>
      <c r="I116" s="563">
        <v>23.812743766431772</v>
      </c>
      <c r="J116" s="563">
        <v>2.6865659633923022</v>
      </c>
      <c r="K116" s="564">
        <v>252.03438931762935</v>
      </c>
      <c r="L116" s="563">
        <f t="shared" si="2"/>
        <v>0</v>
      </c>
      <c r="M116" s="563">
        <v>0</v>
      </c>
      <c r="N116" s="563">
        <v>0</v>
      </c>
      <c r="O116" s="565">
        <v>0</v>
      </c>
      <c r="P116" s="564">
        <v>0</v>
      </c>
      <c r="Q116" s="566">
        <f>+monthly_drivers_0!Q116</f>
        <v>2.5</v>
      </c>
    </row>
    <row r="117" spans="1:17" x14ac:dyDescent="0.25">
      <c r="A117" s="567">
        <f t="shared" si="3"/>
        <v>47907</v>
      </c>
      <c r="B117" s="577" t="str">
        <f>+asset_level_drivers!$E$1</f>
        <v>Ganador</v>
      </c>
      <c r="C117" s="568">
        <v>85</v>
      </c>
      <c r="D117" s="569">
        <v>6.5083170410690361</v>
      </c>
      <c r="E117" s="569">
        <v>30.372146820102817</v>
      </c>
      <c r="F117" s="569">
        <v>3.3409361502113097</v>
      </c>
      <c r="G117" s="569">
        <f>+monthly_drivers_6!G117/monthly_drivers_6!D117*D117</f>
        <v>10.222612921796033</v>
      </c>
      <c r="H117" s="569">
        <v>6.5083170410690361</v>
      </c>
      <c r="I117" s="569">
        <v>23.690274519680198</v>
      </c>
      <c r="J117" s="569">
        <v>2.672748920169048</v>
      </c>
      <c r="K117" s="570">
        <v>251.62997164434685</v>
      </c>
      <c r="L117" s="571">
        <f t="shared" si="2"/>
        <v>0</v>
      </c>
      <c r="M117" s="571">
        <v>0</v>
      </c>
      <c r="N117" s="571">
        <v>0</v>
      </c>
      <c r="O117" s="572">
        <v>0</v>
      </c>
      <c r="P117" s="573">
        <v>0</v>
      </c>
      <c r="Q117" s="574">
        <f>+monthly_drivers_0!Q117</f>
        <v>2.5</v>
      </c>
    </row>
    <row r="118" spans="1:17" x14ac:dyDescent="0.25">
      <c r="A118" s="575">
        <f t="shared" si="3"/>
        <v>47938</v>
      </c>
      <c r="B118" s="83" t="str">
        <f>+asset_level_drivers!$E$1</f>
        <v>Ganador</v>
      </c>
      <c r="C118" s="562">
        <v>85</v>
      </c>
      <c r="D118" s="563">
        <v>6.4748446830131581</v>
      </c>
      <c r="E118" s="563">
        <v>30.215942479277029</v>
      </c>
      <c r="F118" s="563">
        <v>3.3237536727204735</v>
      </c>
      <c r="G118" s="563">
        <f>+monthly_drivers_6!G118/monthly_drivers_6!D118*D118</f>
        <v>10.167632419786109</v>
      </c>
      <c r="H118" s="563">
        <v>6.4748446830131581</v>
      </c>
      <c r="I118" s="563">
        <v>23.568435133836083</v>
      </c>
      <c r="J118" s="563">
        <v>2.6590029381763789</v>
      </c>
      <c r="K118" s="564">
        <v>251.22763389634633</v>
      </c>
      <c r="L118" s="563">
        <f t="shared" si="2"/>
        <v>0</v>
      </c>
      <c r="M118" s="563">
        <v>0</v>
      </c>
      <c r="N118" s="563">
        <v>0</v>
      </c>
      <c r="O118" s="565">
        <v>0</v>
      </c>
      <c r="P118" s="564">
        <v>0</v>
      </c>
      <c r="Q118" s="566">
        <f>+monthly_drivers_0!Q118</f>
        <v>2.5</v>
      </c>
    </row>
    <row r="119" spans="1:17" x14ac:dyDescent="0.25">
      <c r="A119" s="567">
        <f t="shared" si="3"/>
        <v>47968</v>
      </c>
      <c r="B119" s="577" t="str">
        <f>+asset_level_drivers!$E$1</f>
        <v>Ganador</v>
      </c>
      <c r="C119" s="568">
        <v>85</v>
      </c>
      <c r="D119" s="569">
        <v>6.4415444737244396</v>
      </c>
      <c r="E119" s="569">
        <v>30.060541499380022</v>
      </c>
      <c r="F119" s="569">
        <v>3.3066595649318025</v>
      </c>
      <c r="G119" s="569">
        <f>+monthly_drivers_6!G119/monthly_drivers_6!D119*D119</f>
        <v>10.112959288719244</v>
      </c>
      <c r="H119" s="569">
        <v>6.4415444737244396</v>
      </c>
      <c r="I119" s="569">
        <v>23.447222369516417</v>
      </c>
      <c r="J119" s="569">
        <v>2.6453276519454421</v>
      </c>
      <c r="K119" s="570">
        <v>250.82736537654685</v>
      </c>
      <c r="L119" s="571">
        <f t="shared" si="2"/>
        <v>0</v>
      </c>
      <c r="M119" s="571">
        <v>0</v>
      </c>
      <c r="N119" s="571">
        <v>0</v>
      </c>
      <c r="O119" s="572">
        <v>0</v>
      </c>
      <c r="P119" s="573">
        <v>0</v>
      </c>
      <c r="Q119" s="574">
        <f>+monthly_drivers_0!Q119</f>
        <v>2.5</v>
      </c>
    </row>
    <row r="120" spans="1:17" x14ac:dyDescent="0.25">
      <c r="A120" s="575">
        <f t="shared" si="3"/>
        <v>47999</v>
      </c>
      <c r="B120" s="83" t="str">
        <f>+asset_level_drivers!$E$1</f>
        <v>Ganador</v>
      </c>
      <c r="C120" s="562">
        <v>85</v>
      </c>
      <c r="D120" s="563">
        <v>6.4084155278392139</v>
      </c>
      <c r="E120" s="563">
        <v>29.905939748717472</v>
      </c>
      <c r="F120" s="563">
        <v>3.2896533723589219</v>
      </c>
      <c r="G120" s="563">
        <f>+monthly_drivers_6!G120/monthly_drivers_6!D120*D120</f>
        <v>10.058591219565768</v>
      </c>
      <c r="H120" s="563">
        <v>6.4084155278392139</v>
      </c>
      <c r="I120" s="563">
        <v>23.326633003999628</v>
      </c>
      <c r="J120" s="563">
        <v>2.6317226978871378</v>
      </c>
      <c r="K120" s="564">
        <v>243.62915544288083</v>
      </c>
      <c r="L120" s="563">
        <f t="shared" si="2"/>
        <v>0</v>
      </c>
      <c r="M120" s="563">
        <v>0</v>
      </c>
      <c r="N120" s="563">
        <v>0</v>
      </c>
      <c r="O120" s="565">
        <v>0</v>
      </c>
      <c r="P120" s="564">
        <v>0</v>
      </c>
      <c r="Q120" s="566">
        <f>+monthly_drivers_0!Q120</f>
        <v>2.5</v>
      </c>
    </row>
    <row r="121" spans="1:17" x14ac:dyDescent="0.25">
      <c r="A121" s="567">
        <f t="shared" si="3"/>
        <v>48029</v>
      </c>
      <c r="B121" s="577" t="str">
        <f>+asset_level_drivers!$E$1</f>
        <v>Ganador</v>
      </c>
      <c r="C121" s="568">
        <v>85</v>
      </c>
      <c r="D121" s="569">
        <v>6.3754569645479791</v>
      </c>
      <c r="E121" s="569">
        <v>29.752133116842248</v>
      </c>
      <c r="F121" s="569">
        <v>3.2727346428526474</v>
      </c>
      <c r="G121" s="569">
        <f>+monthly_drivers_6!G121/monthly_drivers_6!D121*D121</f>
        <v>10.004526154208946</v>
      </c>
      <c r="H121" s="569">
        <v>6.3754569645479791</v>
      </c>
      <c r="I121" s="569">
        <v>23.206663831136954</v>
      </c>
      <c r="J121" s="569">
        <v>2.6181877142821182</v>
      </c>
      <c r="K121" s="570">
        <v>243.23299350801437</v>
      </c>
      <c r="L121" s="571">
        <f t="shared" si="2"/>
        <v>0</v>
      </c>
      <c r="M121" s="571">
        <v>0</v>
      </c>
      <c r="N121" s="571">
        <v>0</v>
      </c>
      <c r="O121" s="572">
        <v>0</v>
      </c>
      <c r="P121" s="573">
        <v>0</v>
      </c>
      <c r="Q121" s="574">
        <f>+monthly_drivers_0!Q121</f>
        <v>2.5</v>
      </c>
    </row>
    <row r="122" spans="1:17" x14ac:dyDescent="0.25">
      <c r="A122" s="575">
        <f t="shared" si="3"/>
        <v>48060</v>
      </c>
      <c r="B122" s="83" t="str">
        <f>+asset_level_drivers!$E$1</f>
        <v>Ganador</v>
      </c>
      <c r="C122" s="562">
        <v>85</v>
      </c>
      <c r="D122" s="563">
        <v>6.3426679075704886</v>
      </c>
      <c r="E122" s="563">
        <v>29.599117514448242</v>
      </c>
      <c r="F122" s="563">
        <v>3.2559029265893065</v>
      </c>
      <c r="G122" s="563">
        <f>+monthly_drivers_6!G122/monthly_drivers_6!D122*D122</f>
        <v>9.9507628247204778</v>
      </c>
      <c r="H122" s="563">
        <v>6.3426679075704886</v>
      </c>
      <c r="I122" s="563">
        <v>23.087311661269627</v>
      </c>
      <c r="J122" s="563">
        <v>2.6047223412714451</v>
      </c>
      <c r="K122" s="564">
        <v>242.83886903906117</v>
      </c>
      <c r="L122" s="563">
        <f t="shared" si="2"/>
        <v>0</v>
      </c>
      <c r="M122" s="563">
        <v>0</v>
      </c>
      <c r="N122" s="563">
        <v>0</v>
      </c>
      <c r="O122" s="565">
        <v>0</v>
      </c>
      <c r="P122" s="564">
        <v>0</v>
      </c>
      <c r="Q122" s="566">
        <f>+monthly_drivers_0!Q122</f>
        <v>2.5</v>
      </c>
    </row>
    <row r="123" spans="1:17" x14ac:dyDescent="0.25">
      <c r="A123" s="567">
        <f t="shared" si="3"/>
        <v>48091</v>
      </c>
      <c r="B123" s="577" t="str">
        <f>+asset_level_drivers!$E$1</f>
        <v>Ganador</v>
      </c>
      <c r="C123" s="568">
        <v>85</v>
      </c>
      <c r="D123" s="569">
        <v>6.3100474851338655</v>
      </c>
      <c r="E123" s="569">
        <v>29.44688887326047</v>
      </c>
      <c r="F123" s="569">
        <v>3.2391577760586516</v>
      </c>
      <c r="G123" s="569">
        <f>+monthly_drivers_6!G123/monthly_drivers_6!D123*D123</f>
        <v>9.8973017700061021</v>
      </c>
      <c r="H123" s="569">
        <v>6.3100474851338655</v>
      </c>
      <c r="I123" s="569">
        <v>22.968573321143165</v>
      </c>
      <c r="J123" s="569">
        <v>2.5913262208469212</v>
      </c>
      <c r="K123" s="570">
        <v>242.44677155730921</v>
      </c>
      <c r="L123" s="571">
        <f t="shared" si="2"/>
        <v>0</v>
      </c>
      <c r="M123" s="571">
        <v>0</v>
      </c>
      <c r="N123" s="571">
        <v>0</v>
      </c>
      <c r="O123" s="572">
        <v>0</v>
      </c>
      <c r="P123" s="573">
        <v>0</v>
      </c>
      <c r="Q123" s="574">
        <f>+monthly_drivers_0!Q123</f>
        <v>2.5</v>
      </c>
    </row>
    <row r="124" spans="1:17" x14ac:dyDescent="0.25">
      <c r="A124" s="575">
        <f t="shared" si="3"/>
        <v>48121</v>
      </c>
      <c r="B124" s="83" t="str">
        <f>+asset_level_drivers!$E$1</f>
        <v>Ganador</v>
      </c>
      <c r="C124" s="562">
        <v>85</v>
      </c>
      <c r="D124" s="563">
        <v>6.2775948299483861</v>
      </c>
      <c r="E124" s="563">
        <v>29.295443145928903</v>
      </c>
      <c r="F124" s="563">
        <v>3.2224987460521795</v>
      </c>
      <c r="G124" s="563">
        <f>+monthly_drivers_6!G124/monthly_drivers_6!D124*D124</f>
        <v>9.8441415151984089</v>
      </c>
      <c r="H124" s="563">
        <v>6.2775948299483861</v>
      </c>
      <c r="I124" s="563">
        <v>22.850445653824547</v>
      </c>
      <c r="J124" s="563">
        <v>2.5779989968417434</v>
      </c>
      <c r="K124" s="564">
        <v>242.05669063793863</v>
      </c>
      <c r="L124" s="563">
        <f t="shared" si="2"/>
        <v>0</v>
      </c>
      <c r="M124" s="563">
        <v>0</v>
      </c>
      <c r="N124" s="563">
        <v>0</v>
      </c>
      <c r="O124" s="565">
        <v>0</v>
      </c>
      <c r="P124" s="564">
        <v>0</v>
      </c>
      <c r="Q124" s="566">
        <f>+monthly_drivers_0!Q124</f>
        <v>2.5</v>
      </c>
    </row>
    <row r="125" spans="1:17" x14ac:dyDescent="0.25">
      <c r="A125" s="567">
        <f t="shared" si="3"/>
        <v>48152</v>
      </c>
      <c r="B125" s="577" t="str">
        <f>+asset_level_drivers!$E$1</f>
        <v>Ganador</v>
      </c>
      <c r="C125" s="568">
        <v>85</v>
      </c>
      <c r="D125" s="569">
        <v>6.2453090791851285</v>
      </c>
      <c r="E125" s="569">
        <v>29.144776305915787</v>
      </c>
      <c r="F125" s="569">
        <v>3.2059253936507366</v>
      </c>
      <c r="G125" s="569">
        <f>+monthly_drivers_6!G125/monthly_drivers_6!D125*D125</f>
        <v>9.7912799145028409</v>
      </c>
      <c r="H125" s="569">
        <v>6.2453090791851285</v>
      </c>
      <c r="I125" s="569">
        <v>22.732925518614316</v>
      </c>
      <c r="J125" s="569">
        <v>2.5647403149205892</v>
      </c>
      <c r="K125" s="570">
        <v>241.66861590974213</v>
      </c>
      <c r="L125" s="571">
        <f t="shared" si="2"/>
        <v>0</v>
      </c>
      <c r="M125" s="571">
        <v>0</v>
      </c>
      <c r="N125" s="571">
        <v>0</v>
      </c>
      <c r="O125" s="572">
        <v>0</v>
      </c>
      <c r="P125" s="573">
        <v>0</v>
      </c>
      <c r="Q125" s="574">
        <f>+monthly_drivers_0!Q125</f>
        <v>2.5</v>
      </c>
    </row>
    <row r="126" spans="1:17" x14ac:dyDescent="0.25">
      <c r="A126" s="575">
        <f t="shared" si="3"/>
        <v>48182</v>
      </c>
      <c r="B126" s="83" t="str">
        <f>+asset_level_drivers!$E$1</f>
        <v>Ganador</v>
      </c>
      <c r="C126" s="562">
        <v>85</v>
      </c>
      <c r="D126" s="563">
        <v>6.213189374451991</v>
      </c>
      <c r="E126" s="563">
        <v>28.994884347392247</v>
      </c>
      <c r="F126" s="563">
        <v>3.189437278213147</v>
      </c>
      <c r="G126" s="563">
        <f>+monthly_drivers_6!G126/monthly_drivers_6!D126*D126</f>
        <v>9.7387151207074929</v>
      </c>
      <c r="H126" s="563">
        <v>6.213189374451991</v>
      </c>
      <c r="I126" s="563">
        <v>22.616009790965954</v>
      </c>
      <c r="J126" s="563">
        <v>2.551549822570518</v>
      </c>
      <c r="K126" s="564">
        <v>241.28253705484795</v>
      </c>
      <c r="L126" s="563">
        <f t="shared" si="2"/>
        <v>0</v>
      </c>
      <c r="M126" s="563">
        <v>0</v>
      </c>
      <c r="N126" s="563">
        <v>0</v>
      </c>
      <c r="O126" s="565">
        <v>0</v>
      </c>
      <c r="P126" s="564">
        <v>0</v>
      </c>
      <c r="Q126" s="566">
        <f>+monthly_drivers_0!Q126</f>
        <v>2.5</v>
      </c>
    </row>
    <row r="127" spans="1:17" x14ac:dyDescent="0.25">
      <c r="A127" s="567">
        <f t="shared" si="3"/>
        <v>48213</v>
      </c>
      <c r="B127" s="577" t="str">
        <f>+asset_level_drivers!$E$1</f>
        <v>Ganador</v>
      </c>
      <c r="C127" s="568">
        <v>85</v>
      </c>
      <c r="D127" s="569">
        <v>6.1812348617727402</v>
      </c>
      <c r="E127" s="569">
        <v>28.845763285137714</v>
      </c>
      <c r="F127" s="569">
        <v>3.1730339613651486</v>
      </c>
      <c r="G127" s="569">
        <f>+monthly_drivers_6!G127/monthly_drivers_6!D127*D127</f>
        <v>9.6864447178041093</v>
      </c>
      <c r="H127" s="569">
        <v>6.1812348617727402</v>
      </c>
      <c r="I127" s="569">
        <v>22.499695362407415</v>
      </c>
      <c r="J127" s="569">
        <v>2.538427169092119</v>
      </c>
      <c r="K127" s="570">
        <v>240.89844380846409</v>
      </c>
      <c r="L127" s="571">
        <f t="shared" si="2"/>
        <v>0</v>
      </c>
      <c r="M127" s="571">
        <v>0</v>
      </c>
      <c r="N127" s="571">
        <v>0</v>
      </c>
      <c r="O127" s="572">
        <v>0</v>
      </c>
      <c r="P127" s="573">
        <v>0</v>
      </c>
      <c r="Q127" s="574">
        <f>+monthly_drivers_0!Q127</f>
        <v>2.5</v>
      </c>
    </row>
    <row r="128" spans="1:17" x14ac:dyDescent="0.25">
      <c r="A128" s="575">
        <f t="shared" si="3"/>
        <v>48244</v>
      </c>
      <c r="B128" s="83" t="str">
        <f>+asset_level_drivers!$E$1</f>
        <v>Ganador</v>
      </c>
      <c r="C128" s="562">
        <v>85</v>
      </c>
      <c r="D128" s="563">
        <v>6.1494446915620937</v>
      </c>
      <c r="E128" s="563">
        <v>28.697409154416992</v>
      </c>
      <c r="F128" s="563">
        <v>3.1567150069858689</v>
      </c>
      <c r="G128" s="563">
        <f>+monthly_drivers_6!G128/monthly_drivers_6!D128*D128</f>
        <v>9.6344667964366479</v>
      </c>
      <c r="H128" s="563">
        <v>6.1494446915620937</v>
      </c>
      <c r="I128" s="563">
        <v>22.383979140445255</v>
      </c>
      <c r="J128" s="563">
        <v>2.5253720055886952</v>
      </c>
      <c r="K128" s="564">
        <v>240.51632595857049</v>
      </c>
      <c r="L128" s="563">
        <f t="shared" si="2"/>
        <v>0</v>
      </c>
      <c r="M128" s="563">
        <v>0</v>
      </c>
      <c r="N128" s="563">
        <v>0</v>
      </c>
      <c r="O128" s="565">
        <v>0</v>
      </c>
      <c r="P128" s="564">
        <v>0</v>
      </c>
      <c r="Q128" s="566">
        <f>+monthly_drivers_0!Q128</f>
        <v>2.5</v>
      </c>
    </row>
    <row r="129" spans="1:17" x14ac:dyDescent="0.25">
      <c r="A129" s="567">
        <f t="shared" si="3"/>
        <v>48273</v>
      </c>
      <c r="B129" s="577" t="str">
        <f>+asset_level_drivers!$E$1</f>
        <v>Ganador</v>
      </c>
      <c r="C129" s="568">
        <v>85</v>
      </c>
      <c r="D129" s="569">
        <v>6.1178180186050009</v>
      </c>
      <c r="E129" s="569">
        <v>28.549818010896445</v>
      </c>
      <c r="F129" s="569">
        <v>3.140479981198609</v>
      </c>
      <c r="G129" s="569">
        <f>+monthly_drivers_6!G129/monthly_drivers_6!D129*D129</f>
        <v>9.5827791550475734</v>
      </c>
      <c r="H129" s="569">
        <v>6.1178180186050009</v>
      </c>
      <c r="I129" s="569">
        <v>22.268858048499226</v>
      </c>
      <c r="J129" s="569">
        <v>2.5123839849588876</v>
      </c>
      <c r="K129" s="570">
        <v>240.13617334568644</v>
      </c>
      <c r="L129" s="571">
        <f t="shared" si="2"/>
        <v>0</v>
      </c>
      <c r="M129" s="571">
        <v>0</v>
      </c>
      <c r="N129" s="571">
        <v>0</v>
      </c>
      <c r="O129" s="572">
        <v>0</v>
      </c>
      <c r="P129" s="573">
        <v>0</v>
      </c>
      <c r="Q129" s="574">
        <f>+monthly_drivers_0!Q129</f>
        <v>2.5</v>
      </c>
    </row>
    <row r="130" spans="1:17" x14ac:dyDescent="0.25">
      <c r="A130" s="575">
        <f t="shared" si="3"/>
        <v>48304</v>
      </c>
      <c r="B130" s="83" t="str">
        <f>+asset_level_drivers!$E$1</f>
        <v>Ganador</v>
      </c>
      <c r="C130" s="562">
        <v>85</v>
      </c>
      <c r="D130" s="563">
        <v>6.0863540020324294</v>
      </c>
      <c r="E130" s="563">
        <v>28.402985930521041</v>
      </c>
      <c r="F130" s="563">
        <v>3.1243284523573145</v>
      </c>
      <c r="G130" s="563">
        <f>+monthly_drivers_6!G130/monthly_drivers_6!D130*D130</f>
        <v>9.531380204958511</v>
      </c>
      <c r="H130" s="563">
        <v>6.0863540020324294</v>
      </c>
      <c r="I130" s="563">
        <v>22.154329025806412</v>
      </c>
      <c r="J130" s="563">
        <v>2.4994627618858516</v>
      </c>
      <c r="K130" s="564">
        <v>239.75797586256672</v>
      </c>
      <c r="L130" s="563">
        <f t="shared" ref="L130:L193" si="4">+P130+O130</f>
        <v>0</v>
      </c>
      <c r="M130" s="563">
        <v>0</v>
      </c>
      <c r="N130" s="563">
        <v>0</v>
      </c>
      <c r="O130" s="565">
        <v>0</v>
      </c>
      <c r="P130" s="564">
        <v>0</v>
      </c>
      <c r="Q130" s="566">
        <f>+monthly_drivers_0!Q130</f>
        <v>2.5</v>
      </c>
    </row>
    <row r="131" spans="1:17" x14ac:dyDescent="0.25">
      <c r="A131" s="567">
        <f t="shared" ref="A131:A194" si="5">+EOMONTH(A130,1)</f>
        <v>48334</v>
      </c>
      <c r="B131" s="577" t="str">
        <f>+asset_level_drivers!$E$1</f>
        <v>Ganador</v>
      </c>
      <c r="C131" s="568">
        <v>85</v>
      </c>
      <c r="D131" s="569">
        <v>6.0550518053008711</v>
      </c>
      <c r="E131" s="569">
        <v>28.256909009417519</v>
      </c>
      <c r="F131" s="569">
        <v>3.1082599910359274</v>
      </c>
      <c r="G131" s="569">
        <f>+monthly_drivers_6!G131/monthly_drivers_6!D131*D131</f>
        <v>9.5124550468396976</v>
      </c>
      <c r="H131" s="569">
        <v>6.0550518053008711</v>
      </c>
      <c r="I131" s="569">
        <v>22.040389027345668</v>
      </c>
      <c r="J131" s="569">
        <v>2.4866079928287417</v>
      </c>
      <c r="K131" s="570">
        <v>239.38172345395384</v>
      </c>
      <c r="L131" s="571">
        <f t="shared" si="4"/>
        <v>0</v>
      </c>
      <c r="M131" s="571">
        <v>0</v>
      </c>
      <c r="N131" s="571">
        <v>0</v>
      </c>
      <c r="O131" s="572">
        <v>0</v>
      </c>
      <c r="P131" s="573">
        <v>0</v>
      </c>
      <c r="Q131" s="574">
        <f>+monthly_drivers_0!Q131</f>
        <v>2.5</v>
      </c>
    </row>
    <row r="132" spans="1:17" x14ac:dyDescent="0.25">
      <c r="A132" s="575">
        <f t="shared" si="5"/>
        <v>48365</v>
      </c>
      <c r="B132" s="83" t="str">
        <f>+asset_level_drivers!$E$1</f>
        <v>Ganador</v>
      </c>
      <c r="C132" s="562">
        <v>85</v>
      </c>
      <c r="D132" s="563">
        <v>6.0239105961688333</v>
      </c>
      <c r="E132" s="563">
        <v>28.111583363793791</v>
      </c>
      <c r="F132" s="563">
        <v>3.0922741700173169</v>
      </c>
      <c r="G132" s="563">
        <f>+monthly_drivers_6!G132/monthly_drivers_6!D132*D132</f>
        <v>9.4614844680955716</v>
      </c>
      <c r="H132" s="563">
        <v>6.0239105961688333</v>
      </c>
      <c r="I132" s="563">
        <v>21.927035023759156</v>
      </c>
      <c r="J132" s="563">
        <v>2.4738193360138538</v>
      </c>
      <c r="K132" s="564">
        <v>230.50740611630698</v>
      </c>
      <c r="L132" s="563">
        <f t="shared" si="4"/>
        <v>0</v>
      </c>
      <c r="M132" s="563">
        <v>0</v>
      </c>
      <c r="N132" s="563">
        <v>0</v>
      </c>
      <c r="O132" s="565">
        <v>0</v>
      </c>
      <c r="P132" s="564">
        <v>0</v>
      </c>
      <c r="Q132" s="566">
        <f>+monthly_drivers_0!Q132</f>
        <v>2.5</v>
      </c>
    </row>
    <row r="133" spans="1:17" x14ac:dyDescent="0.25">
      <c r="A133" s="567">
        <f t="shared" si="5"/>
        <v>48395</v>
      </c>
      <c r="B133" s="577" t="str">
        <f>+asset_level_drivers!$E$1</f>
        <v>Ganador</v>
      </c>
      <c r="C133" s="568">
        <v>85</v>
      </c>
      <c r="D133" s="569">
        <v>5.9929295466749464</v>
      </c>
      <c r="E133" s="569">
        <v>27.967005129830913</v>
      </c>
      <c r="F133" s="569">
        <v>3.0763705642814001</v>
      </c>
      <c r="G133" s="569">
        <f>+monthly_drivers_6!G133/monthly_drivers_6!D133*D133</f>
        <v>9.4107961416591248</v>
      </c>
      <c r="H133" s="569">
        <v>5.9929295466749464</v>
      </c>
      <c r="I133" s="569">
        <v>21.814264001268111</v>
      </c>
      <c r="J133" s="569">
        <v>2.4610964514251203</v>
      </c>
      <c r="K133" s="570">
        <v>230.13501389753154</v>
      </c>
      <c r="L133" s="571">
        <f t="shared" si="4"/>
        <v>0</v>
      </c>
      <c r="M133" s="571">
        <v>0</v>
      </c>
      <c r="N133" s="571">
        <v>0</v>
      </c>
      <c r="O133" s="572">
        <v>0</v>
      </c>
      <c r="P133" s="573">
        <v>0</v>
      </c>
      <c r="Q133" s="574">
        <f>+monthly_drivers_0!Q133</f>
        <v>2.5</v>
      </c>
    </row>
    <row r="134" spans="1:17" x14ac:dyDescent="0.25">
      <c r="A134" s="575">
        <f t="shared" si="5"/>
        <v>48426</v>
      </c>
      <c r="B134" s="83" t="str">
        <f>+asset_level_drivers!$E$1</f>
        <v>Ganador</v>
      </c>
      <c r="C134" s="562">
        <v>85</v>
      </c>
      <c r="D134" s="563">
        <v>5.9621078331163151</v>
      </c>
      <c r="E134" s="563">
        <v>27.823170463580638</v>
      </c>
      <c r="F134" s="563">
        <v>3.0605487509938705</v>
      </c>
      <c r="G134" s="563">
        <f>+monthly_drivers_6!G134/monthly_drivers_6!D134*D134</f>
        <v>9.3603877302524836</v>
      </c>
      <c r="H134" s="563">
        <v>5.9621078331163151</v>
      </c>
      <c r="I134" s="563">
        <v>21.702072961592897</v>
      </c>
      <c r="J134" s="563">
        <v>2.4484390007950965</v>
      </c>
      <c r="K134" s="564">
        <v>229.76453689671692</v>
      </c>
      <c r="L134" s="563">
        <f t="shared" si="4"/>
        <v>0</v>
      </c>
      <c r="M134" s="563">
        <v>0</v>
      </c>
      <c r="N134" s="563">
        <v>0</v>
      </c>
      <c r="O134" s="565">
        <v>0</v>
      </c>
      <c r="P134" s="564">
        <v>0</v>
      </c>
      <c r="Q134" s="566">
        <f>+monthly_drivers_0!Q134</f>
        <v>2.5</v>
      </c>
    </row>
    <row r="135" spans="1:17" x14ac:dyDescent="0.25">
      <c r="A135" s="567">
        <f t="shared" si="5"/>
        <v>48457</v>
      </c>
      <c r="B135" s="577" t="str">
        <f>+asset_level_drivers!$E$1</f>
        <v>Ganador</v>
      </c>
      <c r="C135" s="568">
        <v>85</v>
      </c>
      <c r="D135" s="569">
        <v>5.9314446360256987</v>
      </c>
      <c r="E135" s="569">
        <v>27.680075540864841</v>
      </c>
      <c r="F135" s="569">
        <v>3.0448083094951324</v>
      </c>
      <c r="G135" s="569">
        <f>+monthly_drivers_6!G135/monthly_drivers_6!D135*D135</f>
        <v>9.3102578235134352</v>
      </c>
      <c r="H135" s="569">
        <v>5.9314446360256987</v>
      </c>
      <c r="I135" s="569">
        <v>21.590458921874575</v>
      </c>
      <c r="J135" s="569">
        <v>2.4358466475961063</v>
      </c>
      <c r="K135" s="570">
        <v>229.39596526386984</v>
      </c>
      <c r="L135" s="571">
        <f t="shared" si="4"/>
        <v>0</v>
      </c>
      <c r="M135" s="571">
        <v>0</v>
      </c>
      <c r="N135" s="571">
        <v>0</v>
      </c>
      <c r="O135" s="572">
        <v>0</v>
      </c>
      <c r="P135" s="573">
        <v>0</v>
      </c>
      <c r="Q135" s="574">
        <f>+monthly_drivers_0!Q135</f>
        <v>2.5</v>
      </c>
    </row>
    <row r="136" spans="1:17" x14ac:dyDescent="0.25">
      <c r="A136" s="575">
        <f t="shared" si="5"/>
        <v>48487</v>
      </c>
      <c r="B136" s="83" t="str">
        <f>+asset_level_drivers!$E$1</f>
        <v>Ganador</v>
      </c>
      <c r="C136" s="562">
        <v>85</v>
      </c>
      <c r="D136" s="563">
        <v>5.9009391401514879</v>
      </c>
      <c r="E136" s="563">
        <v>27.537716557173059</v>
      </c>
      <c r="F136" s="563">
        <v>3.029148821289037</v>
      </c>
      <c r="G136" s="563">
        <f>+monthly_drivers_6!G136/monthly_drivers_6!D136*D136</f>
        <v>9.2604068541132953</v>
      </c>
      <c r="H136" s="563">
        <v>5.9009391401514879</v>
      </c>
      <c r="I136" s="563">
        <v>21.479418914594987</v>
      </c>
      <c r="J136" s="563">
        <v>2.4233190570312293</v>
      </c>
      <c r="K136" s="564">
        <v>229.02928919966217</v>
      </c>
      <c r="L136" s="563">
        <f t="shared" si="4"/>
        <v>0</v>
      </c>
      <c r="M136" s="563">
        <v>0</v>
      </c>
      <c r="N136" s="563">
        <v>0</v>
      </c>
      <c r="O136" s="565">
        <v>0</v>
      </c>
      <c r="P136" s="564">
        <v>0</v>
      </c>
      <c r="Q136" s="566">
        <f>+monthly_drivers_0!Q136</f>
        <v>2.5</v>
      </c>
    </row>
    <row r="137" spans="1:17" x14ac:dyDescent="0.25">
      <c r="A137" s="567">
        <f t="shared" si="5"/>
        <v>48518</v>
      </c>
      <c r="B137" s="577" t="str">
        <f>+asset_level_drivers!$E$1</f>
        <v>Ganador</v>
      </c>
      <c r="C137" s="568">
        <v>85</v>
      </c>
      <c r="D137" s="569">
        <v>5.8705905344339557</v>
      </c>
      <c r="E137" s="569">
        <v>27.396089727560057</v>
      </c>
      <c r="F137" s="569">
        <v>3.0135698700316063</v>
      </c>
      <c r="G137" s="569">
        <f>+monthly_drivers_6!G137/monthly_drivers_6!D137*D137</f>
        <v>9.2108387054585421</v>
      </c>
      <c r="H137" s="569">
        <v>5.8705905344339557</v>
      </c>
      <c r="I137" s="569">
        <v>21.368949987496848</v>
      </c>
      <c r="J137" s="569">
        <v>2.4108558960252848</v>
      </c>
      <c r="K137" s="570">
        <v>228.6644989551562</v>
      </c>
      <c r="L137" s="571">
        <f t="shared" si="4"/>
        <v>0</v>
      </c>
      <c r="M137" s="571">
        <v>0</v>
      </c>
      <c r="N137" s="571">
        <v>0</v>
      </c>
      <c r="O137" s="572">
        <v>0</v>
      </c>
      <c r="P137" s="573">
        <v>0</v>
      </c>
      <c r="Q137" s="574">
        <f>+monthly_drivers_0!Q137</f>
        <v>2.5</v>
      </c>
    </row>
    <row r="138" spans="1:17" x14ac:dyDescent="0.25">
      <c r="A138" s="575">
        <f t="shared" si="5"/>
        <v>48548</v>
      </c>
      <c r="B138" s="83" t="str">
        <f>+asset_level_drivers!$E$1</f>
        <v>Ganador</v>
      </c>
      <c r="C138" s="562">
        <v>85</v>
      </c>
      <c r="D138" s="563">
        <v>5.8403980119850019</v>
      </c>
      <c r="E138" s="563">
        <v>27.255191286548971</v>
      </c>
      <c r="F138" s="563">
        <v>2.9980710415203866</v>
      </c>
      <c r="G138" s="563">
        <f>+monthly_drivers_6!G138/monthly_drivers_6!D138*D138</f>
        <v>9.1615522728360759</v>
      </c>
      <c r="H138" s="563">
        <v>5.8403980119850019</v>
      </c>
      <c r="I138" s="563">
        <v>21.259049203508198</v>
      </c>
      <c r="J138" s="563">
        <v>2.3984568332163092</v>
      </c>
      <c r="K138" s="564">
        <v>228.30158483155819</v>
      </c>
      <c r="L138" s="563">
        <f t="shared" si="4"/>
        <v>0</v>
      </c>
      <c r="M138" s="563">
        <v>0</v>
      </c>
      <c r="N138" s="563">
        <v>0</v>
      </c>
      <c r="O138" s="565">
        <v>0</v>
      </c>
      <c r="P138" s="564">
        <v>0</v>
      </c>
      <c r="Q138" s="566">
        <f>+monthly_drivers_0!Q138</f>
        <v>2.5</v>
      </c>
    </row>
    <row r="139" spans="1:17" x14ac:dyDescent="0.25">
      <c r="A139" s="567">
        <f t="shared" si="5"/>
        <v>48579</v>
      </c>
      <c r="B139" s="577" t="str">
        <f>+asset_level_drivers!$E$1</f>
        <v>Ganador</v>
      </c>
      <c r="C139" s="568">
        <v>85</v>
      </c>
      <c r="D139" s="569">
        <v>5.8103607700662687</v>
      </c>
      <c r="E139" s="569">
        <v>27.115017488028855</v>
      </c>
      <c r="F139" s="569">
        <v>2.9826519236831741</v>
      </c>
      <c r="G139" s="569">
        <f>+monthly_drivers_6!G139/monthly_drivers_6!D139*D139</f>
        <v>9.1125455637101993</v>
      </c>
      <c r="H139" s="569">
        <v>5.8103607700662687</v>
      </c>
      <c r="I139" s="569">
        <v>21.149713640662508</v>
      </c>
      <c r="J139" s="569">
        <v>2.3861215389465391</v>
      </c>
      <c r="K139" s="570">
        <v>227.94053717995484</v>
      </c>
      <c r="L139" s="571">
        <f t="shared" si="4"/>
        <v>0</v>
      </c>
      <c r="M139" s="571">
        <v>0</v>
      </c>
      <c r="N139" s="571">
        <v>0</v>
      </c>
      <c r="O139" s="572">
        <v>0</v>
      </c>
      <c r="P139" s="573">
        <v>0</v>
      </c>
      <c r="Q139" s="574">
        <f>+monthly_drivers_0!Q139</f>
        <v>2.5</v>
      </c>
    </row>
    <row r="140" spans="1:17" x14ac:dyDescent="0.25">
      <c r="A140" s="575">
        <f t="shared" si="5"/>
        <v>48610</v>
      </c>
      <c r="B140" s="83" t="str">
        <f>+asset_level_drivers!$E$1</f>
        <v>Ganador</v>
      </c>
      <c r="C140" s="562">
        <v>85</v>
      </c>
      <c r="D140" s="563">
        <v>5.780478010068415</v>
      </c>
      <c r="E140" s="563">
        <v>26.975564605152236</v>
      </c>
      <c r="F140" s="563">
        <v>2.9673121065667458</v>
      </c>
      <c r="G140" s="563">
        <f>+monthly_drivers_6!G140/monthly_drivers_6!D140*D140</f>
        <v>9.0638165397729971</v>
      </c>
      <c r="H140" s="563">
        <v>5.780478010068415</v>
      </c>
      <c r="I140" s="563">
        <v>21.040940392018744</v>
      </c>
      <c r="J140" s="563">
        <v>2.3738496852533966</v>
      </c>
      <c r="K140" s="564">
        <v>227.58134640105686</v>
      </c>
      <c r="L140" s="563">
        <f t="shared" si="4"/>
        <v>0</v>
      </c>
      <c r="M140" s="563">
        <v>0</v>
      </c>
      <c r="N140" s="563">
        <v>0</v>
      </c>
      <c r="O140" s="565">
        <v>0</v>
      </c>
      <c r="P140" s="564">
        <v>0</v>
      </c>
      <c r="Q140" s="566">
        <f>+monthly_drivers_0!Q140</f>
        <v>2.5</v>
      </c>
    </row>
    <row r="141" spans="1:17" x14ac:dyDescent="0.25">
      <c r="A141" s="567">
        <f t="shared" si="5"/>
        <v>48638</v>
      </c>
      <c r="B141" s="577" t="str">
        <f>+asset_level_drivers!$E$1</f>
        <v>Ganador</v>
      </c>
      <c r="C141" s="568">
        <v>85</v>
      </c>
      <c r="D141" s="569">
        <v>5.7507489374885337</v>
      </c>
      <c r="E141" s="569">
        <v>26.836828930241985</v>
      </c>
      <c r="F141" s="569">
        <v>2.9520511823266182</v>
      </c>
      <c r="G141" s="569">
        <f>+monthly_drivers_6!G141/monthly_drivers_6!D141*D141</f>
        <v>9.015362855681202</v>
      </c>
      <c r="H141" s="569">
        <v>5.7507489374885337</v>
      </c>
      <c r="I141" s="569">
        <v>20.932726565588748</v>
      </c>
      <c r="J141" s="569">
        <v>2.3616409458612946</v>
      </c>
      <c r="K141" s="570">
        <v>227.22400294494338</v>
      </c>
      <c r="L141" s="571">
        <f t="shared" si="4"/>
        <v>0</v>
      </c>
      <c r="M141" s="571">
        <v>0</v>
      </c>
      <c r="N141" s="571">
        <v>0</v>
      </c>
      <c r="O141" s="572">
        <v>0</v>
      </c>
      <c r="P141" s="573">
        <v>0</v>
      </c>
      <c r="Q141" s="574">
        <f>+monthly_drivers_0!Q141</f>
        <v>2.5</v>
      </c>
    </row>
    <row r="142" spans="1:17" x14ac:dyDescent="0.25">
      <c r="A142" s="575">
        <f t="shared" si="5"/>
        <v>48669</v>
      </c>
      <c r="B142" s="83" t="str">
        <f>+asset_level_drivers!$E$1</f>
        <v>Ganador</v>
      </c>
      <c r="C142" s="562">
        <v>85</v>
      </c>
      <c r="D142" s="563">
        <v>5.7211727619103625</v>
      </c>
      <c r="E142" s="563">
        <v>26.698806774688883</v>
      </c>
      <c r="F142" s="563">
        <v>2.9368687452157771</v>
      </c>
      <c r="G142" s="563">
        <f>+monthly_drivers_6!G142/monthly_drivers_6!D142*D142</f>
        <v>8.9671908020130342</v>
      </c>
      <c r="H142" s="563">
        <v>5.7211727619103625</v>
      </c>
      <c r="I142" s="563">
        <v>20.825069284257332</v>
      </c>
      <c r="J142" s="563">
        <v>2.3494949961726217</v>
      </c>
      <c r="K142" s="564">
        <v>226.86849731081085</v>
      </c>
      <c r="L142" s="563">
        <f t="shared" si="4"/>
        <v>0</v>
      </c>
      <c r="M142" s="563">
        <v>0</v>
      </c>
      <c r="N142" s="563">
        <v>0</v>
      </c>
      <c r="O142" s="565">
        <v>0</v>
      </c>
      <c r="P142" s="564">
        <v>0</v>
      </c>
      <c r="Q142" s="566">
        <f>+monthly_drivers_0!Q142</f>
        <v>2.5</v>
      </c>
    </row>
    <row r="143" spans="1:17" x14ac:dyDescent="0.25">
      <c r="A143" s="567">
        <f t="shared" si="5"/>
        <v>48699</v>
      </c>
      <c r="B143" s="577" t="str">
        <f>+asset_level_drivers!$E$1</f>
        <v>Ganador</v>
      </c>
      <c r="C143" s="568">
        <v>85</v>
      </c>
      <c r="D143" s="569">
        <v>5.6917486969828603</v>
      </c>
      <c r="E143" s="569">
        <v>26.561494468852878</v>
      </c>
      <c r="F143" s="569">
        <v>2.921764391573817</v>
      </c>
      <c r="G143" s="569">
        <f>+monthly_drivers_6!G143/monthly_drivers_6!D143*D143</f>
        <v>8.9193090568140327</v>
      </c>
      <c r="H143" s="569">
        <v>5.6917486969828603</v>
      </c>
      <c r="I143" s="569">
        <v>20.717965685705249</v>
      </c>
      <c r="J143" s="569">
        <v>2.3374115132590538</v>
      </c>
      <c r="K143" s="570">
        <v>226.51482004671735</v>
      </c>
      <c r="L143" s="571">
        <f t="shared" si="4"/>
        <v>0</v>
      </c>
      <c r="M143" s="571">
        <v>0</v>
      </c>
      <c r="N143" s="571">
        <v>0</v>
      </c>
      <c r="O143" s="572">
        <v>0</v>
      </c>
      <c r="P143" s="573">
        <v>0</v>
      </c>
      <c r="Q143" s="574">
        <f>+monthly_drivers_0!Q143</f>
        <v>2.5</v>
      </c>
    </row>
    <row r="144" spans="1:17" x14ac:dyDescent="0.25">
      <c r="A144" s="575">
        <f t="shared" si="5"/>
        <v>48730</v>
      </c>
      <c r="B144" s="83" t="str">
        <f>+asset_level_drivers!$E$1</f>
        <v>Ganador</v>
      </c>
      <c r="C144" s="562">
        <v>85</v>
      </c>
      <c r="D144" s="563">
        <v>5.6624759603987913</v>
      </c>
      <c r="E144" s="563">
        <v>26.424888361966236</v>
      </c>
      <c r="F144" s="563">
        <v>2.9067377198162858</v>
      </c>
      <c r="G144" s="563">
        <f>+monthly_drivers_6!G144/monthly_drivers_6!D144*D144</f>
        <v>8.8717173906247968</v>
      </c>
      <c r="H144" s="563">
        <v>5.6624759603987913</v>
      </c>
      <c r="I144" s="563">
        <v>20.611412922333667</v>
      </c>
      <c r="J144" s="563">
        <v>2.3253901758530287</v>
      </c>
      <c r="K144" s="564">
        <v>219.3629617493292</v>
      </c>
      <c r="L144" s="563">
        <f t="shared" si="4"/>
        <v>0</v>
      </c>
      <c r="M144" s="563">
        <v>0</v>
      </c>
      <c r="N144" s="563">
        <v>0</v>
      </c>
      <c r="O144" s="565">
        <v>0</v>
      </c>
      <c r="P144" s="564">
        <v>0</v>
      </c>
      <c r="Q144" s="566">
        <f>+monthly_drivers_0!Q144</f>
        <v>2.5</v>
      </c>
    </row>
    <row r="145" spans="1:17" x14ac:dyDescent="0.25">
      <c r="A145" s="567">
        <f t="shared" si="5"/>
        <v>48760</v>
      </c>
      <c r="B145" s="577" t="str">
        <f>+asset_level_drivers!$E$1</f>
        <v>Ganador</v>
      </c>
      <c r="C145" s="568">
        <v>85</v>
      </c>
      <c r="D145" s="569">
        <v>5.6333537738746964</v>
      </c>
      <c r="E145" s="569">
        <v>26.288984822042288</v>
      </c>
      <c r="F145" s="569">
        <v>2.8917883304246517</v>
      </c>
      <c r="G145" s="569">
        <f>+monthly_drivers_6!G145/monthly_drivers_6!D145*D145</f>
        <v>8.8244228429074472</v>
      </c>
      <c r="H145" s="569">
        <v>5.6333537738746964</v>
      </c>
      <c r="I145" s="569">
        <v>20.505408161192982</v>
      </c>
      <c r="J145" s="569">
        <v>2.3134306643397213</v>
      </c>
      <c r="K145" s="570">
        <v>219.01291306368273</v>
      </c>
      <c r="L145" s="571">
        <f t="shared" si="4"/>
        <v>0</v>
      </c>
      <c r="M145" s="571">
        <v>0</v>
      </c>
      <c r="N145" s="571">
        <v>0</v>
      </c>
      <c r="O145" s="572">
        <v>0</v>
      </c>
      <c r="P145" s="573">
        <v>0</v>
      </c>
      <c r="Q145" s="574">
        <f>+monthly_drivers_0!Q145</f>
        <v>2.5</v>
      </c>
    </row>
    <row r="146" spans="1:17" x14ac:dyDescent="0.25">
      <c r="A146" s="575">
        <f t="shared" si="5"/>
        <v>48791</v>
      </c>
      <c r="B146" s="83" t="str">
        <f>+asset_level_drivers!$E$1</f>
        <v>Ganador</v>
      </c>
      <c r="C146" s="562">
        <v>85</v>
      </c>
      <c r="D146" s="563">
        <v>5.6043813631292432</v>
      </c>
      <c r="E146" s="563">
        <v>26.153780235765502</v>
      </c>
      <c r="F146" s="563">
        <v>2.8769158259342054</v>
      </c>
      <c r="G146" s="563">
        <f>+monthly_drivers_6!G146/monthly_drivers_6!D146*D146</f>
        <v>8.7774272872138788</v>
      </c>
      <c r="H146" s="563">
        <v>5.6043813631292432</v>
      </c>
      <c r="I146" s="563">
        <v>20.399948583897089</v>
      </c>
      <c r="J146" s="563">
        <v>2.3015326607473643</v>
      </c>
      <c r="K146" s="564">
        <v>218.66466468291296</v>
      </c>
      <c r="L146" s="563">
        <f t="shared" si="4"/>
        <v>0</v>
      </c>
      <c r="M146" s="563">
        <v>0</v>
      </c>
      <c r="N146" s="563">
        <v>0</v>
      </c>
      <c r="O146" s="565">
        <v>0</v>
      </c>
      <c r="P146" s="564">
        <v>0</v>
      </c>
      <c r="Q146" s="566">
        <f>+monthly_drivers_0!Q146</f>
        <v>2.5</v>
      </c>
    </row>
    <row r="147" spans="1:17" x14ac:dyDescent="0.25">
      <c r="A147" s="567">
        <f t="shared" si="5"/>
        <v>48822</v>
      </c>
      <c r="B147" s="577" t="str">
        <f>+asset_level_drivers!$E$1</f>
        <v>Ganador</v>
      </c>
      <c r="C147" s="568">
        <v>85</v>
      </c>
      <c r="D147" s="569">
        <v>5.5755579578643664</v>
      </c>
      <c r="E147" s="569">
        <v>26.019271008413284</v>
      </c>
      <c r="F147" s="569">
        <v>2.8621198109254609</v>
      </c>
      <c r="G147" s="569">
        <f>+monthly_drivers_6!G147/monthly_drivers_6!D147*D147</f>
        <v>8.7307268596203293</v>
      </c>
      <c r="H147" s="569">
        <v>5.5755579578643664</v>
      </c>
      <c r="I147" s="569">
        <v>20.295031386562364</v>
      </c>
      <c r="J147" s="569">
        <v>2.2896958487403691</v>
      </c>
      <c r="K147" s="570">
        <v>218.31820734803935</v>
      </c>
      <c r="L147" s="571">
        <f t="shared" si="4"/>
        <v>0</v>
      </c>
      <c r="M147" s="571">
        <v>0</v>
      </c>
      <c r="N147" s="571">
        <v>0</v>
      </c>
      <c r="O147" s="572">
        <v>0</v>
      </c>
      <c r="P147" s="573">
        <v>0</v>
      </c>
      <c r="Q147" s="574">
        <f>+monthly_drivers_0!Q147</f>
        <v>2.5</v>
      </c>
    </row>
    <row r="148" spans="1:17" x14ac:dyDescent="0.25">
      <c r="A148" s="575">
        <f t="shared" si="5"/>
        <v>48852</v>
      </c>
      <c r="B148" s="83" t="str">
        <f>+asset_level_drivers!$E$1</f>
        <v>Ganador</v>
      </c>
      <c r="C148" s="562">
        <v>85</v>
      </c>
      <c r="D148" s="563">
        <v>5.5468827917424495</v>
      </c>
      <c r="E148" s="563">
        <v>25.885453563742338</v>
      </c>
      <c r="F148" s="563">
        <v>2.8473998920116572</v>
      </c>
      <c r="G148" s="563">
        <f>+monthly_drivers_6!G148/monthly_drivers_6!D148*D148</f>
        <v>8.6843272529750859</v>
      </c>
      <c r="H148" s="563">
        <v>5.5468827917424495</v>
      </c>
      <c r="I148" s="563">
        <v>20.190653779719025</v>
      </c>
      <c r="J148" s="563">
        <v>2.2779199136093262</v>
      </c>
      <c r="K148" s="564">
        <v>217.97353184768232</v>
      </c>
      <c r="L148" s="563">
        <f t="shared" si="4"/>
        <v>0</v>
      </c>
      <c r="M148" s="563">
        <v>0</v>
      </c>
      <c r="N148" s="563">
        <v>0</v>
      </c>
      <c r="O148" s="565">
        <v>0</v>
      </c>
      <c r="P148" s="564">
        <v>0</v>
      </c>
      <c r="Q148" s="566">
        <f>+monthly_drivers_0!Q148</f>
        <v>2.5</v>
      </c>
    </row>
    <row r="149" spans="1:17" x14ac:dyDescent="0.25">
      <c r="A149" s="567">
        <f t="shared" si="5"/>
        <v>48883</v>
      </c>
      <c r="B149" s="577" t="str">
        <f>+asset_level_drivers!$E$1</f>
        <v>Ganador</v>
      </c>
      <c r="C149" s="568">
        <v>85</v>
      </c>
      <c r="D149" s="569">
        <v>5.5183551023679316</v>
      </c>
      <c r="E149" s="569">
        <v>25.752324343906714</v>
      </c>
      <c r="F149" s="569">
        <v>2.8327556778297387</v>
      </c>
      <c r="G149" s="569">
        <f>+monthly_drivers_6!G149/monthly_drivers_6!D149*D149</f>
        <v>8.6382239392066378</v>
      </c>
      <c r="H149" s="569">
        <v>5.5183551023679316</v>
      </c>
      <c r="I149" s="569">
        <v>20.086812988247239</v>
      </c>
      <c r="J149" s="569">
        <v>2.2662045422637909</v>
      </c>
      <c r="K149" s="570">
        <v>217.63062901784724</v>
      </c>
      <c r="L149" s="571">
        <f t="shared" si="4"/>
        <v>0</v>
      </c>
      <c r="M149" s="571">
        <v>0</v>
      </c>
      <c r="N149" s="571">
        <v>0</v>
      </c>
      <c r="O149" s="572">
        <v>0</v>
      </c>
      <c r="P149" s="573">
        <v>0</v>
      </c>
      <c r="Q149" s="574">
        <f>+monthly_drivers_0!Q149</f>
        <v>2.5</v>
      </c>
    </row>
    <row r="150" spans="1:17" x14ac:dyDescent="0.25">
      <c r="A150" s="575">
        <f t="shared" si="5"/>
        <v>48913</v>
      </c>
      <c r="B150" s="83" t="str">
        <f>+asset_level_drivers!$E$1</f>
        <v>Ganador</v>
      </c>
      <c r="C150" s="562">
        <v>85</v>
      </c>
      <c r="D150" s="563">
        <v>5.4899741312658881</v>
      </c>
      <c r="E150" s="563">
        <v>25.619879809355364</v>
      </c>
      <c r="F150" s="563">
        <v>2.81818677902909</v>
      </c>
      <c r="G150" s="563">
        <f>+monthly_drivers_6!G150/monthly_drivers_6!D150*D150</f>
        <v>8.5924109621878468</v>
      </c>
      <c r="H150" s="563">
        <v>5.4899741312658881</v>
      </c>
      <c r="I150" s="563">
        <v>19.983506251297186</v>
      </c>
      <c r="J150" s="563">
        <v>2.2545494232232719</v>
      </c>
      <c r="K150" s="564">
        <v>217.28948974166374</v>
      </c>
      <c r="L150" s="563">
        <f t="shared" si="4"/>
        <v>0</v>
      </c>
      <c r="M150" s="563">
        <v>0</v>
      </c>
      <c r="N150" s="563">
        <v>0</v>
      </c>
      <c r="O150" s="565">
        <v>0</v>
      </c>
      <c r="P150" s="564">
        <v>0</v>
      </c>
      <c r="Q150" s="566">
        <f>+monthly_drivers_0!Q150</f>
        <v>2.5</v>
      </c>
    </row>
    <row r="151" spans="1:17" x14ac:dyDescent="0.25">
      <c r="A151" s="567">
        <f t="shared" si="5"/>
        <v>48944</v>
      </c>
      <c r="B151" s="577" t="str">
        <f>+asset_level_drivers!$E$1</f>
        <v>Ganador</v>
      </c>
      <c r="C151" s="568">
        <v>85</v>
      </c>
      <c r="D151" s="569">
        <v>5.4617391238624693</v>
      </c>
      <c r="E151" s="569">
        <v>25.488116438746452</v>
      </c>
      <c r="F151" s="569">
        <v>2.80369280826211</v>
      </c>
      <c r="G151" s="569">
        <f>+monthly_drivers_6!G151/monthly_drivers_6!D151*D151</f>
        <v>8.5468840009313016</v>
      </c>
      <c r="H151" s="569">
        <v>5.4617391238624693</v>
      </c>
      <c r="I151" s="569">
        <v>19.880730822222233</v>
      </c>
      <c r="J151" s="569">
        <v>2.2429542466096879</v>
      </c>
      <c r="K151" s="570">
        <v>216.95010494915775</v>
      </c>
      <c r="L151" s="571">
        <f t="shared" si="4"/>
        <v>0</v>
      </c>
      <c r="M151" s="571">
        <v>0</v>
      </c>
      <c r="N151" s="571">
        <v>0</v>
      </c>
      <c r="O151" s="572">
        <v>0</v>
      </c>
      <c r="P151" s="573">
        <v>0</v>
      </c>
      <c r="Q151" s="574">
        <f>+monthly_drivers_0!Q151</f>
        <v>2.5</v>
      </c>
    </row>
    <row r="152" spans="1:17" x14ac:dyDescent="0.25">
      <c r="A152" s="575">
        <f t="shared" si="5"/>
        <v>48975</v>
      </c>
      <c r="B152" s="83" t="str">
        <f>+asset_level_drivers!$E$1</f>
        <v>Ganador</v>
      </c>
      <c r="C152" s="562">
        <v>85</v>
      </c>
      <c r="D152" s="563">
        <v>5.4336493294644166</v>
      </c>
      <c r="E152" s="563">
        <v>25.357030728843064</v>
      </c>
      <c r="F152" s="563">
        <v>2.7892733801727374</v>
      </c>
      <c r="G152" s="563">
        <f>+monthly_drivers_6!G152/monthly_drivers_6!D152*D152</f>
        <v>8.5016501851387325</v>
      </c>
      <c r="H152" s="563">
        <v>5.4336493294644166</v>
      </c>
      <c r="I152" s="563">
        <v>19.778483968497589</v>
      </c>
      <c r="J152" s="563">
        <v>2.2314187041381897</v>
      </c>
      <c r="K152" s="564">
        <v>216.61246561699406</v>
      </c>
      <c r="L152" s="563">
        <f t="shared" si="4"/>
        <v>0</v>
      </c>
      <c r="M152" s="563">
        <v>0</v>
      </c>
      <c r="N152" s="563">
        <v>0</v>
      </c>
      <c r="O152" s="565">
        <v>0</v>
      </c>
      <c r="P152" s="564">
        <v>0</v>
      </c>
      <c r="Q152" s="566">
        <f>+monthly_drivers_0!Q152</f>
        <v>2.5</v>
      </c>
    </row>
    <row r="153" spans="1:17" x14ac:dyDescent="0.25">
      <c r="A153" s="567">
        <f t="shared" si="5"/>
        <v>49003</v>
      </c>
      <c r="B153" s="577" t="str">
        <f>+asset_level_drivers!$E$1</f>
        <v>Ganador</v>
      </c>
      <c r="C153" s="568">
        <v>85</v>
      </c>
      <c r="D153" s="569">
        <v>5.4057040012392683</v>
      </c>
      <c r="E153" s="569">
        <v>25.226619194427506</v>
      </c>
      <c r="F153" s="569">
        <v>2.7749281113870254</v>
      </c>
      <c r="G153" s="569">
        <f>+monthly_drivers_6!G153/monthly_drivers_6!D153*D153</f>
        <v>8.4803017021809382</v>
      </c>
      <c r="H153" s="569">
        <v>5.4057040012392683</v>
      </c>
      <c r="I153" s="569">
        <v>19.676762971653453</v>
      </c>
      <c r="J153" s="569">
        <v>2.2199424891096204</v>
      </c>
      <c r="K153" s="570">
        <v>216.27656276824709</v>
      </c>
      <c r="L153" s="571">
        <f t="shared" si="4"/>
        <v>0</v>
      </c>
      <c r="M153" s="571">
        <v>0</v>
      </c>
      <c r="N153" s="571">
        <v>0</v>
      </c>
      <c r="O153" s="572">
        <v>0</v>
      </c>
      <c r="P153" s="573">
        <v>0</v>
      </c>
      <c r="Q153" s="574">
        <f>+monthly_drivers_0!Q153</f>
        <v>2.5</v>
      </c>
    </row>
    <row r="154" spans="1:17" x14ac:dyDescent="0.25">
      <c r="A154" s="575">
        <f t="shared" si="5"/>
        <v>49034</v>
      </c>
      <c r="B154" s="83" t="str">
        <f>+asset_level_drivers!$E$1</f>
        <v>Ganador</v>
      </c>
      <c r="C154" s="562">
        <v>85</v>
      </c>
      <c r="D154" s="563">
        <v>5.3779023961958012</v>
      </c>
      <c r="E154" s="563">
        <v>25.096878368208184</v>
      </c>
      <c r="F154" s="563">
        <v>2.7606566205029002</v>
      </c>
      <c r="G154" s="563">
        <f>+monthly_drivers_6!G154/monthly_drivers_6!D154*D154</f>
        <v>8.4356034567541514</v>
      </c>
      <c r="H154" s="563">
        <v>5.3779023961958012</v>
      </c>
      <c r="I154" s="563">
        <v>19.575565127202385</v>
      </c>
      <c r="J154" s="563">
        <v>2.2085252964023203</v>
      </c>
      <c r="K154" s="564">
        <v>215.94238747216338</v>
      </c>
      <c r="L154" s="563">
        <f t="shared" si="4"/>
        <v>0</v>
      </c>
      <c r="M154" s="563">
        <v>0</v>
      </c>
      <c r="N154" s="563">
        <v>0</v>
      </c>
      <c r="O154" s="565">
        <v>0</v>
      </c>
      <c r="P154" s="564">
        <v>0</v>
      </c>
      <c r="Q154" s="566">
        <f>+monthly_drivers_0!Q154</f>
        <v>2.5</v>
      </c>
    </row>
    <row r="155" spans="1:17" x14ac:dyDescent="0.25">
      <c r="A155" s="567">
        <f t="shared" si="5"/>
        <v>49064</v>
      </c>
      <c r="B155" s="577" t="str">
        <f>+asset_level_drivers!$E$1</f>
        <v>Ganador</v>
      </c>
      <c r="C155" s="568">
        <v>85</v>
      </c>
      <c r="D155" s="569">
        <v>5.3502437751637775</v>
      </c>
      <c r="E155" s="569">
        <v>24.967804800720884</v>
      </c>
      <c r="F155" s="569">
        <v>2.7464585280792972</v>
      </c>
      <c r="G155" s="569">
        <f>+monthly_drivers_6!G155/monthly_drivers_6!D155*D155</f>
        <v>8.3912077752556211</v>
      </c>
      <c r="H155" s="569">
        <v>5.3502437751637775</v>
      </c>
      <c r="I155" s="569">
        <v>19.474887744562292</v>
      </c>
      <c r="J155" s="569">
        <v>2.1971668224634375</v>
      </c>
      <c r="K155" s="570">
        <v>215.60993084391259</v>
      </c>
      <c r="L155" s="571">
        <f t="shared" si="4"/>
        <v>0</v>
      </c>
      <c r="M155" s="571">
        <v>0</v>
      </c>
      <c r="N155" s="571">
        <v>0</v>
      </c>
      <c r="O155" s="572">
        <v>0</v>
      </c>
      <c r="P155" s="573">
        <v>0</v>
      </c>
      <c r="Q155" s="574">
        <f>+monthly_drivers_0!Q155</f>
        <v>2.5</v>
      </c>
    </row>
    <row r="156" spans="1:17" x14ac:dyDescent="0.25">
      <c r="A156" s="575">
        <f t="shared" si="5"/>
        <v>49095</v>
      </c>
      <c r="B156" s="83" t="str">
        <f>+asset_level_drivers!$E$1</f>
        <v>Ganador</v>
      </c>
      <c r="C156" s="562">
        <v>85</v>
      </c>
      <c r="D156" s="563">
        <v>5.3227274027748503</v>
      </c>
      <c r="E156" s="563">
        <v>24.839395060248673</v>
      </c>
      <c r="F156" s="563">
        <v>2.7323334566273543</v>
      </c>
      <c r="G156" s="563">
        <f>+monthly_drivers_6!G156/monthly_drivers_6!D156*D156</f>
        <v>8.3836916544680822</v>
      </c>
      <c r="H156" s="563">
        <v>5.3227274027748503</v>
      </c>
      <c r="I156" s="563">
        <v>19.374728146993967</v>
      </c>
      <c r="J156" s="563">
        <v>2.1858667653018835</v>
      </c>
      <c r="K156" s="564">
        <v>208.4791840443699</v>
      </c>
      <c r="L156" s="563">
        <f t="shared" si="4"/>
        <v>0</v>
      </c>
      <c r="M156" s="563">
        <v>0</v>
      </c>
      <c r="N156" s="563">
        <v>0</v>
      </c>
      <c r="O156" s="565">
        <v>0</v>
      </c>
      <c r="P156" s="564">
        <v>0</v>
      </c>
      <c r="Q156" s="566">
        <f>+monthly_drivers_0!Q156</f>
        <v>2.5</v>
      </c>
    </row>
    <row r="157" spans="1:17" x14ac:dyDescent="0.25">
      <c r="A157" s="567">
        <f t="shared" si="5"/>
        <v>49125</v>
      </c>
      <c r="B157" s="577" t="str">
        <f>+asset_level_drivers!$E$1</f>
        <v>Ganador</v>
      </c>
      <c r="C157" s="568">
        <v>85</v>
      </c>
      <c r="D157" s="569">
        <v>5.2953525474420751</v>
      </c>
      <c r="E157" s="569">
        <v>24.71164573271945</v>
      </c>
      <c r="F157" s="569">
        <v>2.7182810305991398</v>
      </c>
      <c r="G157" s="569">
        <f>+monthly_drivers_6!G157/monthly_drivers_6!D157*D157</f>
        <v>8.3397011192947765</v>
      </c>
      <c r="H157" s="569">
        <v>5.2953525474420751</v>
      </c>
      <c r="I157" s="569">
        <v>19.275083671521173</v>
      </c>
      <c r="J157" s="569">
        <v>2.174624824479312</v>
      </c>
      <c r="K157" s="570">
        <v>208.15013827986056</v>
      </c>
      <c r="L157" s="571">
        <f t="shared" si="4"/>
        <v>0</v>
      </c>
      <c r="M157" s="571">
        <v>0</v>
      </c>
      <c r="N157" s="571">
        <v>0</v>
      </c>
      <c r="O157" s="572">
        <v>0</v>
      </c>
      <c r="P157" s="573">
        <v>0</v>
      </c>
      <c r="Q157" s="574">
        <f>+monthly_drivers_0!Q157</f>
        <v>2.5</v>
      </c>
    </row>
    <row r="158" spans="1:17" x14ac:dyDescent="0.25">
      <c r="A158" s="575">
        <f t="shared" si="5"/>
        <v>49156</v>
      </c>
      <c r="B158" s="83" t="str">
        <f>+asset_level_drivers!$E$1</f>
        <v>Ganador</v>
      </c>
      <c r="C158" s="562">
        <v>85</v>
      </c>
      <c r="D158" s="563">
        <v>5.2681184813415163</v>
      </c>
      <c r="E158" s="563">
        <v>24.584553421620278</v>
      </c>
      <c r="F158" s="563">
        <v>2.7043008763782304</v>
      </c>
      <c r="G158" s="563">
        <f>+monthly_drivers_6!G158/monthly_drivers_6!D158*D158</f>
        <v>8.2960008597290109</v>
      </c>
      <c r="H158" s="563">
        <v>5.2681184813415163</v>
      </c>
      <c r="I158" s="563">
        <v>19.175951668863817</v>
      </c>
      <c r="J158" s="563">
        <v>2.1634407011025845</v>
      </c>
      <c r="K158" s="564">
        <v>207.82278480193926</v>
      </c>
      <c r="L158" s="563">
        <f t="shared" si="4"/>
        <v>0</v>
      </c>
      <c r="M158" s="563">
        <v>0</v>
      </c>
      <c r="N158" s="563">
        <v>0</v>
      </c>
      <c r="O158" s="565">
        <v>0</v>
      </c>
      <c r="P158" s="564">
        <v>0</v>
      </c>
      <c r="Q158" s="566">
        <f>+monthly_drivers_0!Q158</f>
        <v>2.5</v>
      </c>
    </row>
    <row r="159" spans="1:17" x14ac:dyDescent="0.25">
      <c r="A159" s="567">
        <f t="shared" si="5"/>
        <v>49187</v>
      </c>
      <c r="B159" s="577" t="str">
        <f>+asset_level_drivers!$E$1</f>
        <v>Ganador</v>
      </c>
      <c r="C159" s="568">
        <v>85</v>
      </c>
      <c r="D159" s="569">
        <v>5.2410244803924577</v>
      </c>
      <c r="E159" s="569">
        <v>24.458114747907967</v>
      </c>
      <c r="F159" s="569">
        <v>2.6903926222698766</v>
      </c>
      <c r="G159" s="569">
        <f>+monthly_drivers_6!G159/monthly_drivers_6!D159*D159</f>
        <v>8.2525851851222214</v>
      </c>
      <c r="H159" s="569">
        <v>5.2410244803924577</v>
      </c>
      <c r="I159" s="569">
        <v>19.077329503368215</v>
      </c>
      <c r="J159" s="569">
        <v>2.1523140978159012</v>
      </c>
      <c r="K159" s="570">
        <v>207.49711490715603</v>
      </c>
      <c r="L159" s="571">
        <f t="shared" si="4"/>
        <v>0</v>
      </c>
      <c r="M159" s="571">
        <v>0</v>
      </c>
      <c r="N159" s="571">
        <v>0</v>
      </c>
      <c r="O159" s="572">
        <v>0</v>
      </c>
      <c r="P159" s="573">
        <v>0</v>
      </c>
      <c r="Q159" s="574">
        <f>+monthly_drivers_0!Q159</f>
        <v>2.5</v>
      </c>
    </row>
    <row r="160" spans="1:17" x14ac:dyDescent="0.25">
      <c r="A160" s="575">
        <f t="shared" si="5"/>
        <v>49217</v>
      </c>
      <c r="B160" s="83" t="str">
        <f>+asset_level_drivers!$E$1</f>
        <v>Ganador</v>
      </c>
      <c r="C160" s="562">
        <v>85</v>
      </c>
      <c r="D160" s="563">
        <v>5.2140698242378418</v>
      </c>
      <c r="E160" s="563">
        <v>24.3323263499178</v>
      </c>
      <c r="F160" s="563">
        <v>2.6765558984909581</v>
      </c>
      <c r="G160" s="563">
        <f>+monthly_drivers_6!G160/monthly_drivers_6!D160*D160</f>
        <v>8.2094446323929819</v>
      </c>
      <c r="H160" s="563">
        <v>5.2140698242378418</v>
      </c>
      <c r="I160" s="563">
        <v>18.979214552935883</v>
      </c>
      <c r="J160" s="563">
        <v>2.1412447187927666</v>
      </c>
      <c r="K160" s="564">
        <v>207.17311993682102</v>
      </c>
      <c r="L160" s="563">
        <f t="shared" si="4"/>
        <v>0</v>
      </c>
      <c r="M160" s="563">
        <v>0</v>
      </c>
      <c r="N160" s="563">
        <v>0</v>
      </c>
      <c r="O160" s="565">
        <v>0</v>
      </c>
      <c r="P160" s="564">
        <v>0</v>
      </c>
      <c r="Q160" s="566">
        <f>+monthly_drivers_0!Q160</f>
        <v>2.5</v>
      </c>
    </row>
    <row r="161" spans="1:17" x14ac:dyDescent="0.25">
      <c r="A161" s="567">
        <f t="shared" si="5"/>
        <v>49248</v>
      </c>
      <c r="B161" s="577" t="str">
        <f>+asset_level_drivers!$E$1</f>
        <v>Ganador</v>
      </c>
      <c r="C161" s="568">
        <v>85</v>
      </c>
      <c r="D161" s="569">
        <v>5.1872537962258791</v>
      </c>
      <c r="E161" s="569">
        <v>24.207184883272276</v>
      </c>
      <c r="F161" s="569">
        <v>2.6627903371599504</v>
      </c>
      <c r="G161" s="569">
        <f>+monthly_drivers_6!G161/monthly_drivers_6!D161*D161</f>
        <v>8.1665722547996555</v>
      </c>
      <c r="H161" s="569">
        <v>5.1872537962258791</v>
      </c>
      <c r="I161" s="569">
        <v>18.881604208952375</v>
      </c>
      <c r="J161" s="569">
        <v>2.1302322697279608</v>
      </c>
      <c r="K161" s="570">
        <v>206.85079127677653</v>
      </c>
      <c r="L161" s="571">
        <f t="shared" si="4"/>
        <v>0</v>
      </c>
      <c r="M161" s="571">
        <v>0</v>
      </c>
      <c r="N161" s="571">
        <v>0</v>
      </c>
      <c r="O161" s="572">
        <v>0</v>
      </c>
      <c r="P161" s="573">
        <v>0</v>
      </c>
      <c r="Q161" s="574">
        <f>+monthly_drivers_0!Q161</f>
        <v>2.5</v>
      </c>
    </row>
    <row r="162" spans="1:17" x14ac:dyDescent="0.25">
      <c r="A162" s="575">
        <f t="shared" si="5"/>
        <v>49278</v>
      </c>
      <c r="B162" s="83" t="str">
        <f>+asset_level_drivers!$E$1</f>
        <v>Ganador</v>
      </c>
      <c r="C162" s="562">
        <v>85</v>
      </c>
      <c r="D162" s="563">
        <v>5.1605756833897907</v>
      </c>
      <c r="E162" s="563">
        <v>24.082687020795419</v>
      </c>
      <c r="F162" s="563">
        <v>2.649095572287496</v>
      </c>
      <c r="G162" s="563">
        <f>+monthly_drivers_6!G162/monthly_drivers_6!D162*D162</f>
        <v>8.1239619823380824</v>
      </c>
      <c r="H162" s="563">
        <v>5.1605756833897907</v>
      </c>
      <c r="I162" s="563">
        <v>18.784495876220429</v>
      </c>
      <c r="J162" s="563">
        <v>2.1192764578299972</v>
      </c>
      <c r="K162" s="564">
        <v>206.53012035716483</v>
      </c>
      <c r="L162" s="563">
        <f t="shared" si="4"/>
        <v>0</v>
      </c>
      <c r="M162" s="563">
        <v>0</v>
      </c>
      <c r="N162" s="563">
        <v>0</v>
      </c>
      <c r="O162" s="565">
        <v>0</v>
      </c>
      <c r="P162" s="564">
        <v>0</v>
      </c>
      <c r="Q162" s="566">
        <f>+monthly_drivers_0!Q162</f>
        <v>2.5</v>
      </c>
    </row>
    <row r="163" spans="1:17" x14ac:dyDescent="0.25">
      <c r="A163" s="567">
        <f t="shared" si="5"/>
        <v>49309</v>
      </c>
      <c r="B163" s="577" t="str">
        <f>+asset_level_drivers!$E$1</f>
        <v>Ganador</v>
      </c>
      <c r="C163" s="568">
        <v>85</v>
      </c>
      <c r="D163" s="569">
        <v>5.1340347764305774</v>
      </c>
      <c r="E163" s="569">
        <v>23.95882945242338</v>
      </c>
      <c r="F163" s="569">
        <v>2.6354712397665718</v>
      </c>
      <c r="G163" s="569">
        <f>+monthly_drivers_6!G163/monthly_drivers_6!D163*D163</f>
        <v>8.0816057879199796</v>
      </c>
      <c r="H163" s="569">
        <v>5.1340347764305774</v>
      </c>
      <c r="I163" s="569">
        <v>18.687886972890237</v>
      </c>
      <c r="J163" s="569">
        <v>2.1083769918132576</v>
      </c>
      <c r="K163" s="570">
        <v>206.21109865220961</v>
      </c>
      <c r="L163" s="571">
        <f t="shared" si="4"/>
        <v>0</v>
      </c>
      <c r="M163" s="571">
        <v>0</v>
      </c>
      <c r="N163" s="571">
        <v>0</v>
      </c>
      <c r="O163" s="572">
        <v>0</v>
      </c>
      <c r="P163" s="573">
        <v>0</v>
      </c>
      <c r="Q163" s="574">
        <f>+monthly_drivers_0!Q163</f>
        <v>2.5</v>
      </c>
    </row>
    <row r="164" spans="1:17" x14ac:dyDescent="0.25">
      <c r="A164" s="575">
        <f t="shared" si="5"/>
        <v>49340</v>
      </c>
      <c r="B164" s="83" t="str">
        <f>+asset_level_drivers!$E$1</f>
        <v>Ganador</v>
      </c>
      <c r="C164" s="562">
        <v>85</v>
      </c>
      <c r="D164" s="563">
        <v>5.1076303696965333</v>
      </c>
      <c r="E164" s="563">
        <v>23.83560888511315</v>
      </c>
      <c r="F164" s="563">
        <v>2.6219169773624462</v>
      </c>
      <c r="G164" s="563">
        <f>+monthly_drivers_6!G164/monthly_drivers_6!D164*D164</f>
        <v>8.0394967579740477</v>
      </c>
      <c r="H164" s="563">
        <v>5.1076303696965333</v>
      </c>
      <c r="I164" s="563">
        <v>18.591774930388258</v>
      </c>
      <c r="J164" s="563">
        <v>2.097533581889957</v>
      </c>
      <c r="K164" s="564">
        <v>205.89371767997514</v>
      </c>
      <c r="L164" s="563">
        <f t="shared" si="4"/>
        <v>0</v>
      </c>
      <c r="M164" s="563">
        <v>0</v>
      </c>
      <c r="N164" s="563">
        <v>0</v>
      </c>
      <c r="O164" s="565">
        <v>0</v>
      </c>
      <c r="P164" s="564">
        <v>0</v>
      </c>
      <c r="Q164" s="566">
        <f>+monthly_drivers_0!Q164</f>
        <v>2.5</v>
      </c>
    </row>
    <row r="165" spans="1:17" x14ac:dyDescent="0.25">
      <c r="A165" s="567">
        <f t="shared" si="5"/>
        <v>49368</v>
      </c>
      <c r="B165" s="577" t="str">
        <f>+asset_level_drivers!$E$1</f>
        <v>Ganador</v>
      </c>
      <c r="C165" s="568">
        <v>85</v>
      </c>
      <c r="D165" s="569">
        <v>5.0813617611648514</v>
      </c>
      <c r="E165" s="569">
        <v>23.713022042762489</v>
      </c>
      <c r="F165" s="569">
        <v>2.6084324247038739</v>
      </c>
      <c r="G165" s="569">
        <f>+monthly_drivers_6!G165/monthly_drivers_6!D165*D165</f>
        <v>7.9976431144313782</v>
      </c>
      <c r="H165" s="569">
        <v>5.0813617611648514</v>
      </c>
      <c r="I165" s="569">
        <v>18.49615719335474</v>
      </c>
      <c r="J165" s="569">
        <v>2.086745939763099</v>
      </c>
      <c r="K165" s="570">
        <v>205.57796900215274</v>
      </c>
      <c r="L165" s="571">
        <f t="shared" si="4"/>
        <v>0</v>
      </c>
      <c r="M165" s="571">
        <v>0</v>
      </c>
      <c r="N165" s="571">
        <v>0</v>
      </c>
      <c r="O165" s="572">
        <v>0</v>
      </c>
      <c r="P165" s="573">
        <v>0</v>
      </c>
      <c r="Q165" s="574">
        <f>+monthly_drivers_0!Q165</f>
        <v>2.5</v>
      </c>
    </row>
    <row r="166" spans="1:17" x14ac:dyDescent="0.25">
      <c r="A166" s="575">
        <f t="shared" si="5"/>
        <v>49399</v>
      </c>
      <c r="B166" s="83" t="str">
        <f>+asset_level_drivers!$E$1</f>
        <v>Ganador</v>
      </c>
      <c r="C166" s="562">
        <v>85</v>
      </c>
      <c r="D166" s="563">
        <v>5.0552282524241603</v>
      </c>
      <c r="E166" s="563">
        <v>23.591065666114911</v>
      </c>
      <c r="F166" s="563">
        <v>2.5950172232726403</v>
      </c>
      <c r="G166" s="563">
        <f>+monthly_drivers_6!G166/monthly_drivers_6!D166*D166</f>
        <v>7.9560682748651406</v>
      </c>
      <c r="H166" s="563">
        <v>5.0552282524241603</v>
      </c>
      <c r="I166" s="563">
        <v>18.401031219569632</v>
      </c>
      <c r="J166" s="563">
        <v>2.0760137786181128</v>
      </c>
      <c r="K166" s="564">
        <v>205.26384422383319</v>
      </c>
      <c r="L166" s="563">
        <f t="shared" si="4"/>
        <v>0</v>
      </c>
      <c r="M166" s="563">
        <v>0</v>
      </c>
      <c r="N166" s="563">
        <v>0</v>
      </c>
      <c r="O166" s="565">
        <v>0</v>
      </c>
      <c r="P166" s="564">
        <v>0</v>
      </c>
      <c r="Q166" s="566">
        <f>+monthly_drivers_0!Q166</f>
        <v>2.5</v>
      </c>
    </row>
    <row r="167" spans="1:17" x14ac:dyDescent="0.25">
      <c r="A167" s="567">
        <f t="shared" si="5"/>
        <v>49429</v>
      </c>
      <c r="B167" s="577" t="str">
        <f>+asset_level_drivers!$E$1</f>
        <v>Ganador</v>
      </c>
      <c r="C167" s="568">
        <v>85</v>
      </c>
      <c r="D167" s="569">
        <v>5.0292291486540339</v>
      </c>
      <c r="E167" s="569">
        <v>23.469736512677745</v>
      </c>
      <c r="F167" s="569">
        <v>2.581671016394552</v>
      </c>
      <c r="G167" s="569">
        <f>+monthly_drivers_6!G167/monthly_drivers_6!D167*D167</f>
        <v>7.9147747255667316</v>
      </c>
      <c r="H167" s="569">
        <v>5.0292291486540339</v>
      </c>
      <c r="I167" s="569">
        <v>18.306394479888642</v>
      </c>
      <c r="J167" s="569">
        <v>2.0653368131156418</v>
      </c>
      <c r="K167" s="570">
        <v>204.95133499327849</v>
      </c>
      <c r="L167" s="571">
        <f t="shared" si="4"/>
        <v>0</v>
      </c>
      <c r="M167" s="571">
        <v>0</v>
      </c>
      <c r="N167" s="571">
        <v>0</v>
      </c>
      <c r="O167" s="572">
        <v>0</v>
      </c>
      <c r="P167" s="573">
        <v>0</v>
      </c>
      <c r="Q167" s="574">
        <f>+monthly_drivers_0!Q167</f>
        <v>2.5</v>
      </c>
    </row>
    <row r="168" spans="1:17" x14ac:dyDescent="0.25">
      <c r="A168" s="575">
        <f t="shared" si="5"/>
        <v>49460</v>
      </c>
      <c r="B168" s="83" t="str">
        <f>+asset_level_drivers!$E$1</f>
        <v>Ganador</v>
      </c>
      <c r="C168" s="562">
        <v>85</v>
      </c>
      <c r="D168" s="563">
        <v>5.003363758608466</v>
      </c>
      <c r="E168" s="563">
        <v>23.349031356634573</v>
      </c>
      <c r="F168" s="563">
        <v>2.5683934492298031</v>
      </c>
      <c r="G168" s="563">
        <f>+monthly_drivers_6!G168/monthly_drivers_6!D168*D168</f>
        <v>7.8737378101525328</v>
      </c>
      <c r="H168" s="563">
        <v>5.003363758608466</v>
      </c>
      <c r="I168" s="563">
        <v>18.212244458174965</v>
      </c>
      <c r="J168" s="563">
        <v>2.0547147593838426</v>
      </c>
      <c r="K168" s="564">
        <v>204.6404330017094</v>
      </c>
      <c r="L168" s="563">
        <f t="shared" si="4"/>
        <v>0</v>
      </c>
      <c r="M168" s="563">
        <v>0</v>
      </c>
      <c r="N168" s="563">
        <v>0</v>
      </c>
      <c r="O168" s="565">
        <v>0</v>
      </c>
      <c r="P168" s="564">
        <v>0</v>
      </c>
      <c r="Q168" s="566">
        <f>+monthly_drivers_0!Q168</f>
        <v>2.5</v>
      </c>
    </row>
    <row r="169" spans="1:17" x14ac:dyDescent="0.25">
      <c r="A169" s="567">
        <f t="shared" si="5"/>
        <v>49490</v>
      </c>
      <c r="B169" s="577" t="str">
        <f>+asset_level_drivers!$E$1</f>
        <v>Ganador</v>
      </c>
      <c r="C169" s="568">
        <v>85</v>
      </c>
      <c r="D169" s="569">
        <v>4.9776313945956066</v>
      </c>
      <c r="E169" s="569">
        <v>23.228946988755837</v>
      </c>
      <c r="F169" s="569">
        <v>2.5551841687631422</v>
      </c>
      <c r="G169" s="569">
        <f>+monthly_drivers_6!G169/monthly_drivers_6!D169*D169</f>
        <v>7.8329297000044154</v>
      </c>
      <c r="H169" s="569">
        <v>4.9776313945956066</v>
      </c>
      <c r="I169" s="569">
        <v>18.118578651229551</v>
      </c>
      <c r="J169" s="569">
        <v>2.0441473350105137</v>
      </c>
      <c r="K169" s="570">
        <v>204.33112998306868</v>
      </c>
      <c r="L169" s="571">
        <f t="shared" si="4"/>
        <v>0</v>
      </c>
      <c r="M169" s="571">
        <v>0</v>
      </c>
      <c r="N169" s="571">
        <v>0</v>
      </c>
      <c r="O169" s="572">
        <v>0</v>
      </c>
      <c r="P169" s="573">
        <v>0</v>
      </c>
      <c r="Q169" s="574">
        <f>+monthly_drivers_0!Q169</f>
        <v>2.5</v>
      </c>
    </row>
    <row r="170" spans="1:17" x14ac:dyDescent="0.25">
      <c r="A170" s="575">
        <f t="shared" si="5"/>
        <v>49521</v>
      </c>
      <c r="B170" s="83" t="str">
        <f>+asset_level_drivers!$E$1</f>
        <v>Ganador</v>
      </c>
      <c r="C170" s="562">
        <v>85</v>
      </c>
      <c r="D170" s="563">
        <v>4.9520313724610023</v>
      </c>
      <c r="E170" s="563">
        <v>23.109480216322467</v>
      </c>
      <c r="F170" s="563">
        <v>2.5420428237954718</v>
      </c>
      <c r="G170" s="563">
        <f>+monthly_drivers_6!G170/monthly_drivers_6!D170*D170</f>
        <v>7.7923444315798429</v>
      </c>
      <c r="H170" s="563">
        <v>4.9520313724610023</v>
      </c>
      <c r="I170" s="563">
        <v>18.025394568731524</v>
      </c>
      <c r="J170" s="563">
        <v>2.0336342590363774</v>
      </c>
      <c r="K170" s="564">
        <v>204.02341771382197</v>
      </c>
      <c r="L170" s="563">
        <f t="shared" si="4"/>
        <v>0</v>
      </c>
      <c r="M170" s="563">
        <v>0</v>
      </c>
      <c r="N170" s="563">
        <v>0</v>
      </c>
      <c r="O170" s="565">
        <v>0</v>
      </c>
      <c r="P170" s="564">
        <v>0</v>
      </c>
      <c r="Q170" s="566">
        <f>+monthly_drivers_0!Q170</f>
        <v>2.5</v>
      </c>
    </row>
    <row r="171" spans="1:17" x14ac:dyDescent="0.25">
      <c r="A171" s="567">
        <f t="shared" si="5"/>
        <v>49552</v>
      </c>
      <c r="B171" s="577" t="str">
        <f>+asset_level_drivers!$E$1</f>
        <v>Ganador</v>
      </c>
      <c r="C171" s="568">
        <v>85</v>
      </c>
      <c r="D171" s="569">
        <v>4.9265630115689714</v>
      </c>
      <c r="E171" s="569">
        <v>22.990627863032742</v>
      </c>
      <c r="F171" s="569">
        <v>2.5289690649336016</v>
      </c>
      <c r="G171" s="569">
        <f>+monthly_drivers_6!G171/monthly_drivers_6!D171*D171</f>
        <v>7.7519834505613074</v>
      </c>
      <c r="H171" s="569">
        <v>4.9265630115689714</v>
      </c>
      <c r="I171" s="569">
        <v>17.932689733165542</v>
      </c>
      <c r="J171" s="569">
        <v>2.0231752519468813</v>
      </c>
      <c r="K171" s="570">
        <v>203.71728801272604</v>
      </c>
      <c r="L171" s="571">
        <f t="shared" si="4"/>
        <v>0</v>
      </c>
      <c r="M171" s="571">
        <v>0</v>
      </c>
      <c r="N171" s="571">
        <v>0</v>
      </c>
      <c r="O171" s="572">
        <v>0</v>
      </c>
      <c r="P171" s="573">
        <v>0</v>
      </c>
      <c r="Q171" s="574">
        <f>+monthly_drivers_0!Q171</f>
        <v>2.5</v>
      </c>
    </row>
    <row r="172" spans="1:17" x14ac:dyDescent="0.25">
      <c r="A172" s="575">
        <f t="shared" si="5"/>
        <v>49582</v>
      </c>
      <c r="B172" s="83" t="str">
        <f>+asset_level_drivers!$E$1</f>
        <v>Ganador</v>
      </c>
      <c r="C172" s="562">
        <v>85</v>
      </c>
      <c r="D172" s="563">
        <v>4.9012256347837395</v>
      </c>
      <c r="E172" s="563">
        <v>22.872386768922208</v>
      </c>
      <c r="F172" s="563">
        <v>2.5159625445814431</v>
      </c>
      <c r="G172" s="563">
        <f>+monthly_drivers_6!G172/monthly_drivers_6!D172*D172</f>
        <v>7.7118453040667241</v>
      </c>
      <c r="H172" s="563">
        <v>4.9012256347837395</v>
      </c>
      <c r="I172" s="563">
        <v>17.840461679759322</v>
      </c>
      <c r="J172" s="563">
        <v>2.0127700356651546</v>
      </c>
      <c r="K172" s="564">
        <v>203.41273274061209</v>
      </c>
      <c r="L172" s="563">
        <f t="shared" si="4"/>
        <v>0</v>
      </c>
      <c r="M172" s="563">
        <v>0</v>
      </c>
      <c r="N172" s="563">
        <v>0</v>
      </c>
      <c r="O172" s="565">
        <v>0</v>
      </c>
      <c r="P172" s="564">
        <v>0</v>
      </c>
      <c r="Q172" s="566">
        <f>+monthly_drivers_0!Q172</f>
        <v>2.5</v>
      </c>
    </row>
    <row r="173" spans="1:17" x14ac:dyDescent="0.25">
      <c r="A173" s="567">
        <f t="shared" si="5"/>
        <v>49613</v>
      </c>
      <c r="B173" s="577" t="str">
        <f>+asset_level_drivers!$E$1</f>
        <v>Ganador</v>
      </c>
      <c r="C173" s="568">
        <v>85</v>
      </c>
      <c r="D173" s="569">
        <v>4.8760185684522153</v>
      </c>
      <c r="E173" s="569">
        <v>22.754753790276126</v>
      </c>
      <c r="F173" s="569">
        <v>2.5030229169303739</v>
      </c>
      <c r="G173" s="569">
        <f>+monthly_drivers_6!G173/monthly_drivers_6!D173*D173</f>
        <v>7.6719282463990552</v>
      </c>
      <c r="H173" s="569">
        <v>4.8760185684522153</v>
      </c>
      <c r="I173" s="569">
        <v>17.74870795641538</v>
      </c>
      <c r="J173" s="569">
        <v>2.0024183335442993</v>
      </c>
      <c r="K173" s="570">
        <v>203.1097438001695</v>
      </c>
      <c r="L173" s="571">
        <f t="shared" si="4"/>
        <v>0</v>
      </c>
      <c r="M173" s="571">
        <v>0</v>
      </c>
      <c r="N173" s="571">
        <v>0</v>
      </c>
      <c r="O173" s="572">
        <v>0</v>
      </c>
      <c r="P173" s="573">
        <v>0</v>
      </c>
      <c r="Q173" s="574">
        <f>+monthly_drivers_0!Q173</f>
        <v>2.5</v>
      </c>
    </row>
    <row r="174" spans="1:17" x14ac:dyDescent="0.25">
      <c r="A174" s="575">
        <f t="shared" si="5"/>
        <v>49643</v>
      </c>
      <c r="B174" s="83" t="str">
        <f>+asset_level_drivers!$E$1</f>
        <v>Ganador</v>
      </c>
      <c r="C174" s="562">
        <v>85</v>
      </c>
      <c r="D174" s="563">
        <v>4.8509411423865236</v>
      </c>
      <c r="E174" s="563">
        <v>22.637725799547507</v>
      </c>
      <c r="F174" s="563">
        <v>2.4901498379502258</v>
      </c>
      <c r="G174" s="563">
        <f>+monthly_drivers_6!G174/monthly_drivers_6!D174*D174</f>
        <v>7.6322311223020343</v>
      </c>
      <c r="H174" s="563">
        <v>4.8509411423865236</v>
      </c>
      <c r="I174" s="563">
        <v>17.657426123647056</v>
      </c>
      <c r="J174" s="563">
        <v>1.9921198703601808</v>
      </c>
      <c r="K174" s="564">
        <v>202.80831313573543</v>
      </c>
      <c r="L174" s="563">
        <f t="shared" si="4"/>
        <v>0</v>
      </c>
      <c r="M174" s="563">
        <v>0</v>
      </c>
      <c r="N174" s="563">
        <v>0</v>
      </c>
      <c r="O174" s="565">
        <v>0</v>
      </c>
      <c r="P174" s="564">
        <v>0</v>
      </c>
      <c r="Q174" s="566">
        <f>+monthly_drivers_0!Q174</f>
        <v>2.5</v>
      </c>
    </row>
    <row r="175" spans="1:17" x14ac:dyDescent="0.25">
      <c r="A175" s="567">
        <f t="shared" si="5"/>
        <v>49674</v>
      </c>
      <c r="B175" s="577" t="str">
        <f>+asset_level_drivers!$E$1</f>
        <v>Ganador</v>
      </c>
      <c r="C175" s="568">
        <v>85</v>
      </c>
      <c r="D175" s="569">
        <v>4.8259926898449192</v>
      </c>
      <c r="E175" s="569">
        <v>22.521299685277043</v>
      </c>
      <c r="F175" s="569">
        <v>2.4773429653804748</v>
      </c>
      <c r="G175" s="569">
        <f>+monthly_drivers_6!G175/monthly_drivers_6!D175*D175</f>
        <v>7.5927524756395623</v>
      </c>
      <c r="H175" s="569">
        <v>4.8259926898449192</v>
      </c>
      <c r="I175" s="569">
        <v>17.566613754516098</v>
      </c>
      <c r="J175" s="569">
        <v>1.9818743723043799</v>
      </c>
      <c r="K175" s="570">
        <v>202.50843273307692</v>
      </c>
      <c r="L175" s="571">
        <f t="shared" si="4"/>
        <v>0</v>
      </c>
      <c r="M175" s="571">
        <v>0</v>
      </c>
      <c r="N175" s="571">
        <v>0</v>
      </c>
      <c r="O175" s="572">
        <v>0</v>
      </c>
      <c r="P175" s="573">
        <v>0</v>
      </c>
      <c r="Q175" s="574">
        <f>+monthly_drivers_0!Q175</f>
        <v>2.5</v>
      </c>
    </row>
    <row r="176" spans="1:17" x14ac:dyDescent="0.25">
      <c r="A176" s="575">
        <f t="shared" si="5"/>
        <v>49705</v>
      </c>
      <c r="B176" s="83" t="str">
        <f>+asset_level_drivers!$E$1</f>
        <v>Ganador</v>
      </c>
      <c r="C176" s="562">
        <v>85</v>
      </c>
      <c r="D176" s="563">
        <v>4.8011725475145504</v>
      </c>
      <c r="E176" s="563">
        <v>22.405472352005543</v>
      </c>
      <c r="F176" s="563">
        <v>2.4646019587206096</v>
      </c>
      <c r="G176" s="563">
        <f>+monthly_drivers_6!G176/monthly_drivers_6!D176*D176</f>
        <v>7.5534908593854633</v>
      </c>
      <c r="H176" s="563">
        <v>4.8011725475145504</v>
      </c>
      <c r="I176" s="563">
        <v>17.476268434564322</v>
      </c>
      <c r="J176" s="563">
        <v>1.9716815669764878</v>
      </c>
      <c r="K176" s="564">
        <v>202.21009461917447</v>
      </c>
      <c r="L176" s="563">
        <f t="shared" si="4"/>
        <v>0</v>
      </c>
      <c r="M176" s="563">
        <v>0</v>
      </c>
      <c r="N176" s="563">
        <v>0</v>
      </c>
      <c r="O176" s="565">
        <v>0</v>
      </c>
      <c r="P176" s="564">
        <v>0</v>
      </c>
      <c r="Q176" s="566">
        <f>+monthly_drivers_0!Q176</f>
        <v>2.5</v>
      </c>
    </row>
    <row r="177" spans="1:17" x14ac:dyDescent="0.25">
      <c r="A177" s="567">
        <f t="shared" si="5"/>
        <v>49734</v>
      </c>
      <c r="B177" s="577" t="str">
        <f>+asset_level_drivers!$E$1</f>
        <v>Ganador</v>
      </c>
      <c r="C177" s="568">
        <v>85</v>
      </c>
      <c r="D177" s="569">
        <v>4.7764800554946998</v>
      </c>
      <c r="E177" s="569">
        <v>22.290240720197559</v>
      </c>
      <c r="F177" s="569">
        <v>2.4519264792217315</v>
      </c>
      <c r="G177" s="569">
        <f>+monthly_drivers_6!G177/monthly_drivers_6!D177*D177</f>
        <v>7.5144449465033363</v>
      </c>
      <c r="H177" s="569">
        <v>4.7764800554946998</v>
      </c>
      <c r="I177" s="569">
        <v>17.386387761754097</v>
      </c>
      <c r="J177" s="569">
        <v>1.961541183377385</v>
      </c>
      <c r="K177" s="570">
        <v>201.91329086202305</v>
      </c>
      <c r="L177" s="571">
        <f t="shared" si="4"/>
        <v>0</v>
      </c>
      <c r="M177" s="571">
        <v>0</v>
      </c>
      <c r="N177" s="571">
        <v>0</v>
      </c>
      <c r="O177" s="572">
        <v>0</v>
      </c>
      <c r="P177" s="573">
        <v>0</v>
      </c>
      <c r="Q177" s="574">
        <f>+monthly_drivers_0!Q177</f>
        <v>2.5</v>
      </c>
    </row>
    <row r="178" spans="1:17" x14ac:dyDescent="0.25">
      <c r="A178" s="575">
        <f t="shared" si="5"/>
        <v>49765</v>
      </c>
      <c r="B178" s="83" t="str">
        <f>+asset_level_drivers!$E$1</f>
        <v>Ganador</v>
      </c>
      <c r="C178" s="562">
        <v>85</v>
      </c>
      <c r="D178" s="563">
        <v>4.7519145572786217</v>
      </c>
      <c r="E178" s="563">
        <v>22.175601726148276</v>
      </c>
      <c r="F178" s="563">
        <v>2.4393161898763105</v>
      </c>
      <c r="G178" s="563">
        <f>+monthly_drivers_6!G178/monthly_drivers_6!D178*D178</f>
        <v>7.4756132422117414</v>
      </c>
      <c r="H178" s="563">
        <v>4.7519145572786217</v>
      </c>
      <c r="I178" s="563">
        <v>17.296969346395656</v>
      </c>
      <c r="J178" s="563">
        <v>1.9514529519010484</v>
      </c>
      <c r="K178" s="564">
        <v>201.61801357040301</v>
      </c>
      <c r="L178" s="563">
        <f t="shared" si="4"/>
        <v>0</v>
      </c>
      <c r="M178" s="563">
        <v>0</v>
      </c>
      <c r="N178" s="563">
        <v>0</v>
      </c>
      <c r="O178" s="565">
        <v>0</v>
      </c>
      <c r="P178" s="564">
        <v>0</v>
      </c>
      <c r="Q178" s="566">
        <f>+monthly_drivers_0!Q178</f>
        <v>2.5</v>
      </c>
    </row>
    <row r="179" spans="1:17" x14ac:dyDescent="0.25">
      <c r="A179" s="567">
        <f t="shared" si="5"/>
        <v>49795</v>
      </c>
      <c r="B179" s="577" t="str">
        <f>+asset_level_drivers!$E$1</f>
        <v>Ganador</v>
      </c>
      <c r="C179" s="568">
        <v>85</v>
      </c>
      <c r="D179" s="569">
        <v>4.7274753997349181</v>
      </c>
      <c r="E179" s="569">
        <v>22.061552321916444</v>
      </c>
      <c r="F179" s="569">
        <v>2.4267707554108089</v>
      </c>
      <c r="G179" s="569">
        <f>+monthly_drivers_6!G179/monthly_drivers_6!D179*D179</f>
        <v>7.4435188120467215</v>
      </c>
      <c r="H179" s="569">
        <v>4.7274753997349181</v>
      </c>
      <c r="I179" s="569">
        <v>17.208010811094827</v>
      </c>
      <c r="J179" s="569">
        <v>1.9414166043286472</v>
      </c>
      <c r="K179" s="570">
        <v>201.32425489368174</v>
      </c>
      <c r="L179" s="571">
        <f t="shared" si="4"/>
        <v>0</v>
      </c>
      <c r="M179" s="571">
        <v>0</v>
      </c>
      <c r="N179" s="571">
        <v>0</v>
      </c>
      <c r="O179" s="572">
        <v>0</v>
      </c>
      <c r="P179" s="573">
        <v>0</v>
      </c>
      <c r="Q179" s="574">
        <f>+monthly_drivers_0!Q179</f>
        <v>2.5</v>
      </c>
    </row>
    <row r="180" spans="1:17" x14ac:dyDescent="0.25">
      <c r="A180" s="575">
        <f t="shared" si="5"/>
        <v>49826</v>
      </c>
      <c r="B180" s="83" t="str">
        <f>+asset_level_drivers!$E$1</f>
        <v>Ganador</v>
      </c>
      <c r="C180" s="562">
        <v>85</v>
      </c>
      <c r="D180" s="563">
        <v>4.703161933091935</v>
      </c>
      <c r="E180" s="563">
        <v>21.948089475236834</v>
      </c>
      <c r="F180" s="563">
        <v>2.4142898422760517</v>
      </c>
      <c r="G180" s="563">
        <f>+monthly_drivers_6!G180/monthly_drivers_6!D180*D180</f>
        <v>7.4050878202223451</v>
      </c>
      <c r="H180" s="563">
        <v>4.703161933091935</v>
      </c>
      <c r="I180" s="563">
        <v>17.119509790684731</v>
      </c>
      <c r="J180" s="563">
        <v>1.9314318738208416</v>
      </c>
      <c r="K180" s="564">
        <v>201.03200702160714</v>
      </c>
      <c r="L180" s="563">
        <f t="shared" si="4"/>
        <v>0</v>
      </c>
      <c r="M180" s="563">
        <v>0</v>
      </c>
      <c r="N180" s="563">
        <v>0</v>
      </c>
      <c r="O180" s="565">
        <v>0</v>
      </c>
      <c r="P180" s="564">
        <v>0</v>
      </c>
      <c r="Q180" s="566">
        <f>+monthly_drivers_0!Q180</f>
        <v>2.5</v>
      </c>
    </row>
    <row r="181" spans="1:17" x14ac:dyDescent="0.25">
      <c r="A181" s="567">
        <f t="shared" si="5"/>
        <v>49856</v>
      </c>
      <c r="B181" s="577" t="str">
        <f>+asset_level_drivers!$E$1</f>
        <v>Ganador</v>
      </c>
      <c r="C181" s="568">
        <v>85</v>
      </c>
      <c r="D181" s="569">
        <v>4.6789735109200699</v>
      </c>
      <c r="E181" s="569">
        <v>21.835210169430823</v>
      </c>
      <c r="F181" s="569">
        <v>2.4018731186373907</v>
      </c>
      <c r="G181" s="569">
        <f>+monthly_drivers_6!G181/monthly_drivers_6!D181*D181</f>
        <v>7.3668586357366319</v>
      </c>
      <c r="H181" s="569">
        <v>4.6789735109200699</v>
      </c>
      <c r="I181" s="569">
        <v>17.031463932156043</v>
      </c>
      <c r="J181" s="569">
        <v>1.9214984949099125</v>
      </c>
      <c r="K181" s="570">
        <v>200.7412621840862</v>
      </c>
      <c r="L181" s="571">
        <f t="shared" si="4"/>
        <v>0</v>
      </c>
      <c r="M181" s="571">
        <v>0</v>
      </c>
      <c r="N181" s="571">
        <v>0</v>
      </c>
      <c r="O181" s="572">
        <v>0</v>
      </c>
      <c r="P181" s="573">
        <v>0</v>
      </c>
      <c r="Q181" s="574">
        <f>+monthly_drivers_0!Q181</f>
        <v>2.5</v>
      </c>
    </row>
    <row r="182" spans="1:17" x14ac:dyDescent="0.25">
      <c r="A182" s="575">
        <f t="shared" si="5"/>
        <v>49887</v>
      </c>
      <c r="B182" s="83" t="str">
        <f>+asset_level_drivers!$E$1</f>
        <v>Ganador</v>
      </c>
      <c r="C182" s="562">
        <v>85</v>
      </c>
      <c r="D182" s="563">
        <v>4.6549094901136119</v>
      </c>
      <c r="E182" s="563">
        <v>21.722911403343083</v>
      </c>
      <c r="F182" s="563">
        <v>2.3895202543677394</v>
      </c>
      <c r="G182" s="563">
        <f>+monthly_drivers_6!G182/monthly_drivers_6!D182*D182</f>
        <v>7.3288277315603372</v>
      </c>
      <c r="H182" s="563">
        <v>4.6549094901136119</v>
      </c>
      <c r="I182" s="563">
        <v>16.943870894607603</v>
      </c>
      <c r="J182" s="563">
        <v>1.9116162034941915</v>
      </c>
      <c r="K182" s="564">
        <v>200.45201265099425</v>
      </c>
      <c r="L182" s="563">
        <f t="shared" si="4"/>
        <v>0</v>
      </c>
      <c r="M182" s="563">
        <v>0</v>
      </c>
      <c r="N182" s="563">
        <v>0</v>
      </c>
      <c r="O182" s="565">
        <v>0</v>
      </c>
      <c r="P182" s="564">
        <v>0</v>
      </c>
      <c r="Q182" s="566">
        <f>+monthly_drivers_0!Q182</f>
        <v>2.5</v>
      </c>
    </row>
    <row r="183" spans="1:17" x14ac:dyDescent="0.25">
      <c r="A183" s="567">
        <f t="shared" si="5"/>
        <v>49918</v>
      </c>
      <c r="B183" s="577" t="str">
        <f>+asset_level_drivers!$E$1</f>
        <v>Ganador</v>
      </c>
      <c r="C183" s="568">
        <v>85</v>
      </c>
      <c r="D183" s="569">
        <v>4.6309692308749071</v>
      </c>
      <c r="E183" s="569">
        <v>21.611190191252156</v>
      </c>
      <c r="F183" s="569">
        <v>2.3772309210377371</v>
      </c>
      <c r="G183" s="569">
        <f>+monthly_drivers_6!G183/monthly_drivers_6!D183*D183</f>
        <v>7.2909943404966944</v>
      </c>
      <c r="H183" s="569">
        <v>4.6309692308749071</v>
      </c>
      <c r="I183" s="569">
        <v>16.856728349176684</v>
      </c>
      <c r="J183" s="569">
        <v>1.9017847368301899</v>
      </c>
      <c r="K183" s="570">
        <v>200.1642507319647</v>
      </c>
      <c r="L183" s="571">
        <f t="shared" si="4"/>
        <v>0</v>
      </c>
      <c r="M183" s="571">
        <v>0</v>
      </c>
      <c r="N183" s="571">
        <v>0</v>
      </c>
      <c r="O183" s="572">
        <v>0</v>
      </c>
      <c r="P183" s="573">
        <v>0</v>
      </c>
      <c r="Q183" s="574">
        <f>+monthly_drivers_0!Q183</f>
        <v>2.5</v>
      </c>
    </row>
    <row r="184" spans="1:17" x14ac:dyDescent="0.25">
      <c r="A184" s="575">
        <f t="shared" si="5"/>
        <v>49948</v>
      </c>
      <c r="B184" s="83" t="str">
        <f>+asset_level_drivers!$E$1</f>
        <v>Ganador</v>
      </c>
      <c r="C184" s="562">
        <v>85</v>
      </c>
      <c r="D184" s="563">
        <v>4.6071520966966633</v>
      </c>
      <c r="E184" s="563">
        <v>21.500043562786654</v>
      </c>
      <c r="F184" s="563">
        <v>2.3650047919065318</v>
      </c>
      <c r="G184" s="563">
        <f>+monthly_drivers_6!G184/monthly_drivers_6!D184*D184</f>
        <v>7.2533598834850643</v>
      </c>
      <c r="H184" s="563">
        <v>4.6071520966966633</v>
      </c>
      <c r="I184" s="563">
        <v>16.770033978973593</v>
      </c>
      <c r="J184" s="563">
        <v>1.8920038335252256</v>
      </c>
      <c r="K184" s="564">
        <v>199.87796877617475</v>
      </c>
      <c r="L184" s="563">
        <f t="shared" si="4"/>
        <v>0</v>
      </c>
      <c r="M184" s="563">
        <v>0</v>
      </c>
      <c r="N184" s="563">
        <v>0</v>
      </c>
      <c r="O184" s="565">
        <v>0</v>
      </c>
      <c r="P184" s="564">
        <v>0</v>
      </c>
      <c r="Q184" s="566">
        <f>+monthly_drivers_0!Q184</f>
        <v>2.5</v>
      </c>
    </row>
    <row r="185" spans="1:17" x14ac:dyDescent="0.25">
      <c r="A185" s="567">
        <f t="shared" si="5"/>
        <v>49979</v>
      </c>
      <c r="B185" s="577" t="str">
        <f>+asset_level_drivers!$E$1</f>
        <v>Ganador</v>
      </c>
      <c r="C185" s="568">
        <v>85</v>
      </c>
      <c r="D185" s="569">
        <v>4.5834574543451891</v>
      </c>
      <c r="E185" s="569">
        <v>21.389468562860042</v>
      </c>
      <c r="F185" s="569">
        <v>2.3528415419146045</v>
      </c>
      <c r="G185" s="569">
        <f>+monthly_drivers_6!G185/monthly_drivers_6!D185*D185</f>
        <v>7.2159240898952728</v>
      </c>
      <c r="H185" s="569">
        <v>4.5834574543451891</v>
      </c>
      <c r="I185" s="569">
        <v>16.683785479030835</v>
      </c>
      <c r="J185" s="569">
        <v>1.8822732335316836</v>
      </c>
      <c r="K185" s="570">
        <v>199.59315917216057</v>
      </c>
      <c r="L185" s="571">
        <f t="shared" si="4"/>
        <v>0</v>
      </c>
      <c r="M185" s="571">
        <v>0</v>
      </c>
      <c r="N185" s="571">
        <v>0</v>
      </c>
      <c r="O185" s="572">
        <v>0</v>
      </c>
      <c r="P185" s="573">
        <v>0</v>
      </c>
      <c r="Q185" s="574">
        <f>+monthly_drivers_0!Q185</f>
        <v>2.5</v>
      </c>
    </row>
    <row r="186" spans="1:17" x14ac:dyDescent="0.25">
      <c r="A186" s="575">
        <f t="shared" si="5"/>
        <v>50009</v>
      </c>
      <c r="B186" s="83" t="str">
        <f>+asset_level_drivers!$E$1</f>
        <v>Ganador</v>
      </c>
      <c r="C186" s="562">
        <v>85</v>
      </c>
      <c r="D186" s="563">
        <v>4.5598846738431602</v>
      </c>
      <c r="E186" s="563">
        <v>21.279462251573801</v>
      </c>
      <c r="F186" s="563">
        <v>2.3407408476731182</v>
      </c>
      <c r="G186" s="563">
        <f>+monthly_drivers_6!G186/monthly_drivers_6!D186*D186</f>
        <v>7.1786859760464745</v>
      </c>
      <c r="H186" s="563">
        <v>4.5598846738431602</v>
      </c>
      <c r="I186" s="563">
        <v>16.597980556227565</v>
      </c>
      <c r="J186" s="563">
        <v>1.8725926781384945</v>
      </c>
      <c r="K186" s="564">
        <v>199.30981434758917</v>
      </c>
      <c r="L186" s="563">
        <f t="shared" si="4"/>
        <v>0</v>
      </c>
      <c r="M186" s="563">
        <v>0</v>
      </c>
      <c r="N186" s="563">
        <v>0</v>
      </c>
      <c r="O186" s="565">
        <v>0</v>
      </c>
      <c r="P186" s="564">
        <v>0</v>
      </c>
      <c r="Q186" s="566">
        <f>+monthly_drivers_0!Q186</f>
        <v>2.5</v>
      </c>
    </row>
    <row r="187" spans="1:17" x14ac:dyDescent="0.25">
      <c r="A187" s="567">
        <f t="shared" si="5"/>
        <v>50040</v>
      </c>
      <c r="B187" s="577" t="str">
        <f>+asset_level_drivers!$E$1</f>
        <v>Ganador</v>
      </c>
      <c r="C187" s="568">
        <v>85</v>
      </c>
      <c r="D187" s="569">
        <v>4.5364331284542567</v>
      </c>
      <c r="E187" s="569">
        <v>21.170021704159677</v>
      </c>
      <c r="F187" s="569">
        <v>2.3287023874575645</v>
      </c>
      <c r="G187" s="569">
        <f>+monthly_drivers_6!G187/monthly_drivers_6!D187*D187</f>
        <v>7.1416441554446983</v>
      </c>
      <c r="H187" s="569">
        <v>4.5364331284542567</v>
      </c>
      <c r="I187" s="569">
        <v>16.512616929244547</v>
      </c>
      <c r="J187" s="569">
        <v>1.8629619099660515</v>
      </c>
      <c r="K187" s="570">
        <v>199.02792676909152</v>
      </c>
      <c r="L187" s="571">
        <f t="shared" si="4"/>
        <v>0</v>
      </c>
      <c r="M187" s="571">
        <v>0</v>
      </c>
      <c r="N187" s="571">
        <v>0</v>
      </c>
      <c r="O187" s="572">
        <v>0</v>
      </c>
      <c r="P187" s="573">
        <v>0</v>
      </c>
      <c r="Q187" s="574">
        <f>+monthly_drivers_0!Q187</f>
        <v>2.5</v>
      </c>
    </row>
    <row r="188" spans="1:17" x14ac:dyDescent="0.25">
      <c r="A188" s="575">
        <f t="shared" si="5"/>
        <v>50071</v>
      </c>
      <c r="B188" s="83" t="str">
        <f>+asset_level_drivers!$E$1</f>
        <v>Ganador</v>
      </c>
      <c r="C188" s="562">
        <v>85</v>
      </c>
      <c r="D188" s="563">
        <v>4.5131021946636025</v>
      </c>
      <c r="E188" s="563">
        <v>21.061144010886551</v>
      </c>
      <c r="F188" s="563">
        <v>2.3167258411975209</v>
      </c>
      <c r="G188" s="563">
        <f>+monthly_drivers_6!G188/monthly_drivers_6!D188*D188</f>
        <v>7.1047977180980757</v>
      </c>
      <c r="H188" s="563">
        <v>4.5131021946636025</v>
      </c>
      <c r="I188" s="563">
        <v>16.42769232849151</v>
      </c>
      <c r="J188" s="563">
        <v>1.8533806729580167</v>
      </c>
      <c r="K188" s="564">
        <v>198.74748894202526</v>
      </c>
      <c r="L188" s="563">
        <f t="shared" si="4"/>
        <v>0</v>
      </c>
      <c r="M188" s="563">
        <v>0</v>
      </c>
      <c r="N188" s="563">
        <v>0</v>
      </c>
      <c r="O188" s="565">
        <v>0</v>
      </c>
      <c r="P188" s="564">
        <v>0</v>
      </c>
      <c r="Q188" s="566">
        <f>+monthly_drivers_0!Q188</f>
        <v>2.5</v>
      </c>
    </row>
    <row r="189" spans="1:17" x14ac:dyDescent="0.25">
      <c r="A189" s="567">
        <f t="shared" si="5"/>
        <v>50099</v>
      </c>
      <c r="B189" s="577" t="str">
        <f>+asset_level_drivers!$E$1</f>
        <v>Ganador</v>
      </c>
      <c r="C189" s="568">
        <v>85</v>
      </c>
      <c r="D189" s="569">
        <v>4.4898912521651946</v>
      </c>
      <c r="E189" s="569">
        <v>20.952826276985927</v>
      </c>
      <c r="F189" s="569">
        <v>2.3048108904684517</v>
      </c>
      <c r="G189" s="569">
        <f>+monthly_drivers_6!G189/monthly_drivers_6!D189*D189</f>
        <v>7.0681453971484203</v>
      </c>
      <c r="H189" s="569">
        <v>4.4898912521651946</v>
      </c>
      <c r="I189" s="569">
        <v>16.343204496049022</v>
      </c>
      <c r="J189" s="569">
        <v>1.8438487123747616</v>
      </c>
      <c r="K189" s="570">
        <v>198.46849341030301</v>
      </c>
      <c r="L189" s="571">
        <f t="shared" si="4"/>
        <v>0</v>
      </c>
      <c r="M189" s="571">
        <v>0</v>
      </c>
      <c r="N189" s="571">
        <v>0</v>
      </c>
      <c r="O189" s="572">
        <v>0</v>
      </c>
      <c r="P189" s="573">
        <v>0</v>
      </c>
      <c r="Q189" s="574">
        <f>+monthly_drivers_0!Q189</f>
        <v>2.5</v>
      </c>
    </row>
    <row r="190" spans="1:17" x14ac:dyDescent="0.25">
      <c r="A190" s="575">
        <f t="shared" si="5"/>
        <v>50130</v>
      </c>
      <c r="B190" s="83" t="str">
        <f>+asset_level_drivers!$E$1</f>
        <v>Ganador</v>
      </c>
      <c r="C190" s="562">
        <v>85</v>
      </c>
      <c r="D190" s="563">
        <v>4.4667996838418764</v>
      </c>
      <c r="E190" s="563">
        <v>20.845065622579305</v>
      </c>
      <c r="F190" s="563">
        <v>2.2929572184837235</v>
      </c>
      <c r="G190" s="563">
        <f>+monthly_drivers_6!G190/monthly_drivers_6!D190*D190</f>
        <v>7.031686161621395</v>
      </c>
      <c r="H190" s="563">
        <v>4.4667996838418764</v>
      </c>
      <c r="I190" s="563">
        <v>16.259151185611859</v>
      </c>
      <c r="J190" s="563">
        <v>1.8343657747869788</v>
      </c>
      <c r="K190" s="564">
        <v>198.19093275617854</v>
      </c>
      <c r="L190" s="563">
        <f t="shared" si="4"/>
        <v>0</v>
      </c>
      <c r="M190" s="563">
        <v>0</v>
      </c>
      <c r="N190" s="563">
        <v>0</v>
      </c>
      <c r="O190" s="565">
        <v>0</v>
      </c>
      <c r="P190" s="564">
        <v>0</v>
      </c>
      <c r="Q190" s="566">
        <f>+monthly_drivers_0!Q190</f>
        <v>2.5</v>
      </c>
    </row>
    <row r="191" spans="1:17" x14ac:dyDescent="0.25">
      <c r="A191" s="567">
        <f t="shared" si="5"/>
        <v>50160</v>
      </c>
      <c r="B191" s="577" t="str">
        <f>+asset_level_drivers!$E$1</f>
        <v>Ganador</v>
      </c>
      <c r="C191" s="568">
        <v>85</v>
      </c>
      <c r="D191" s="569">
        <v>4.443826875750907</v>
      </c>
      <c r="E191" s="569">
        <v>20.737859182601795</v>
      </c>
      <c r="F191" s="569">
        <v>2.2811645100861973</v>
      </c>
      <c r="G191" s="569">
        <f>+monthly_drivers_6!G191/monthly_drivers_6!D191*D191</f>
        <v>6.9954189935300795</v>
      </c>
      <c r="H191" s="569">
        <v>4.443826875750907</v>
      </c>
      <c r="I191" s="569">
        <v>16.1755301624294</v>
      </c>
      <c r="J191" s="569">
        <v>1.8249316080689579</v>
      </c>
      <c r="K191" s="570">
        <v>197.91479960006177</v>
      </c>
      <c r="L191" s="571">
        <f t="shared" si="4"/>
        <v>0</v>
      </c>
      <c r="M191" s="571">
        <v>0</v>
      </c>
      <c r="N191" s="571">
        <v>0</v>
      </c>
      <c r="O191" s="572">
        <v>0</v>
      </c>
      <c r="P191" s="573">
        <v>0</v>
      </c>
      <c r="Q191" s="574">
        <f>+monthly_drivers_0!Q191</f>
        <v>2.5</v>
      </c>
    </row>
    <row r="192" spans="1:17" x14ac:dyDescent="0.25">
      <c r="A192" s="575">
        <f t="shared" si="5"/>
        <v>50191</v>
      </c>
      <c r="B192" s="83" t="str">
        <f>+asset_level_drivers!$E$1</f>
        <v>Ganador</v>
      </c>
      <c r="C192" s="562">
        <v>85</v>
      </c>
      <c r="D192" s="563">
        <v>4.42097221710626</v>
      </c>
      <c r="E192" s="563">
        <v>20.631204106722027</v>
      </c>
      <c r="F192" s="563">
        <v>2.2694324517394229</v>
      </c>
      <c r="G192" s="563">
        <f>+monthly_drivers_6!G192/monthly_drivers_6!D192*D192</f>
        <v>6.9593427862257018</v>
      </c>
      <c r="H192" s="563">
        <v>4.42097221710626</v>
      </c>
      <c r="I192" s="563">
        <v>16.092339203243181</v>
      </c>
      <c r="J192" s="563">
        <v>1.8155459613915383</v>
      </c>
      <c r="K192" s="564">
        <v>197.64008660030896</v>
      </c>
      <c r="L192" s="563">
        <f t="shared" si="4"/>
        <v>0</v>
      </c>
      <c r="M192" s="563">
        <v>0</v>
      </c>
      <c r="N192" s="563">
        <v>0</v>
      </c>
      <c r="O192" s="565">
        <v>0</v>
      </c>
      <c r="P192" s="564">
        <v>0</v>
      </c>
      <c r="Q192" s="566">
        <f>+monthly_drivers_0!Q192</f>
        <v>2.5</v>
      </c>
    </row>
    <row r="193" spans="1:17" x14ac:dyDescent="0.25">
      <c r="A193" s="567">
        <f t="shared" si="5"/>
        <v>50221</v>
      </c>
      <c r="B193" s="577" t="str">
        <f>+asset_level_drivers!$E$1</f>
        <v>Ganador</v>
      </c>
      <c r="C193" s="568">
        <v>85</v>
      </c>
      <c r="D193" s="569">
        <v>4.3982351002646611</v>
      </c>
      <c r="E193" s="569">
        <v>20.52509755926393</v>
      </c>
      <c r="F193" s="569">
        <v>2.2577607315190322</v>
      </c>
      <c r="G193" s="569">
        <f>+monthly_drivers_6!G193/monthly_drivers_6!D193*D193</f>
        <v>6.9234564812505468</v>
      </c>
      <c r="H193" s="569">
        <v>4.3982351002646611</v>
      </c>
      <c r="I193" s="569">
        <v>16.009576096225867</v>
      </c>
      <c r="J193" s="569">
        <v>1.8062085852152259</v>
      </c>
      <c r="K193" s="570">
        <v>197.36678645303846</v>
      </c>
      <c r="L193" s="571">
        <f t="shared" si="4"/>
        <v>0</v>
      </c>
      <c r="M193" s="571">
        <v>0</v>
      </c>
      <c r="N193" s="571">
        <v>0</v>
      </c>
      <c r="O193" s="572">
        <v>0</v>
      </c>
      <c r="P193" s="573">
        <v>0</v>
      </c>
      <c r="Q193" s="574">
        <f>+monthly_drivers_0!Q193</f>
        <v>2.5</v>
      </c>
    </row>
    <row r="194" spans="1:17" x14ac:dyDescent="0.25">
      <c r="A194" s="575">
        <f t="shared" si="5"/>
        <v>50252</v>
      </c>
      <c r="B194" s="83" t="str">
        <f>+asset_level_drivers!$E$1</f>
        <v>Ganador</v>
      </c>
      <c r="C194" s="562">
        <v>85</v>
      </c>
      <c r="D194" s="563">
        <v>4.3756149207064885</v>
      </c>
      <c r="E194" s="563">
        <v>20.419536719143391</v>
      </c>
      <c r="F194" s="563">
        <v>2.2461490391057732</v>
      </c>
      <c r="G194" s="563">
        <f>+monthly_drivers_6!G194/monthly_drivers_6!D194*D194</f>
        <v>6.8877590412424148</v>
      </c>
      <c r="H194" s="563">
        <v>4.3756149207064885</v>
      </c>
      <c r="I194" s="563">
        <v>15.927238640931845</v>
      </c>
      <c r="J194" s="563">
        <v>1.7969192312846187</v>
      </c>
      <c r="K194" s="564">
        <v>197.09489189193391</v>
      </c>
      <c r="L194" s="563">
        <f t="shared" ref="L194:L257" si="6">+P194+O194</f>
        <v>0</v>
      </c>
      <c r="M194" s="563">
        <v>0</v>
      </c>
      <c r="N194" s="563">
        <v>0</v>
      </c>
      <c r="O194" s="565">
        <v>0</v>
      </c>
      <c r="P194" s="564">
        <v>0</v>
      </c>
      <c r="Q194" s="566">
        <f>+monthly_drivers_0!Q194</f>
        <v>2.5</v>
      </c>
    </row>
    <row r="195" spans="1:17" x14ac:dyDescent="0.25">
      <c r="A195" s="567">
        <f t="shared" ref="A195:A258" si="7">+EOMONTH(A194,1)</f>
        <v>50283</v>
      </c>
      <c r="B195" s="577" t="str">
        <f>+asset_level_drivers!$E$1</f>
        <v>Ganador</v>
      </c>
      <c r="C195" s="568">
        <v>85</v>
      </c>
      <c r="D195" s="569">
        <v>4.3531110770222732</v>
      </c>
      <c r="E195" s="569">
        <v>20.314518779776989</v>
      </c>
      <c r="F195" s="569">
        <v>2.2345970657754686</v>
      </c>
      <c r="G195" s="569">
        <f>+monthly_drivers_6!G195/monthly_drivers_6!D195*D195</f>
        <v>6.8522493802811821</v>
      </c>
      <c r="H195" s="569">
        <v>4.3531110770222732</v>
      </c>
      <c r="I195" s="569">
        <v>15.845324648226052</v>
      </c>
      <c r="J195" s="569">
        <v>1.787677652620375</v>
      </c>
      <c r="K195" s="570">
        <v>196.82439568804594</v>
      </c>
      <c r="L195" s="571">
        <f t="shared" si="6"/>
        <v>0</v>
      </c>
      <c r="M195" s="571">
        <v>0</v>
      </c>
      <c r="N195" s="571">
        <v>0</v>
      </c>
      <c r="O195" s="572">
        <v>0</v>
      </c>
      <c r="P195" s="573">
        <v>0</v>
      </c>
      <c r="Q195" s="574">
        <f>+monthly_drivers_0!Q195</f>
        <v>2.5</v>
      </c>
    </row>
    <row r="196" spans="1:17" x14ac:dyDescent="0.25">
      <c r="A196" s="575">
        <f t="shared" si="7"/>
        <v>50313</v>
      </c>
      <c r="B196" s="83" t="str">
        <f>+asset_level_drivers!$E$1</f>
        <v>Ganador</v>
      </c>
      <c r="C196" s="562">
        <v>85</v>
      </c>
      <c r="D196" s="563">
        <v>4.3307229708945378</v>
      </c>
      <c r="E196" s="563">
        <v>20.210040949020534</v>
      </c>
      <c r="F196" s="563">
        <v>2.2231045043922588</v>
      </c>
      <c r="G196" s="563">
        <f>+monthly_drivers_6!G196/monthly_drivers_6!D196*D196</f>
        <v>6.8169264378244794</v>
      </c>
      <c r="H196" s="563">
        <v>4.3307229708945378</v>
      </c>
      <c r="I196" s="563">
        <v>15.763831940236017</v>
      </c>
      <c r="J196" s="563">
        <v>1.778483603513807</v>
      </c>
      <c r="K196" s="564">
        <v>196.55529064960371</v>
      </c>
      <c r="L196" s="563">
        <f t="shared" si="6"/>
        <v>0</v>
      </c>
      <c r="M196" s="563">
        <v>0</v>
      </c>
      <c r="N196" s="563">
        <v>0</v>
      </c>
      <c r="O196" s="565">
        <v>0</v>
      </c>
      <c r="P196" s="564">
        <v>0</v>
      </c>
      <c r="Q196" s="566">
        <f>+monthly_drivers_0!Q196</f>
        <v>2.5</v>
      </c>
    </row>
    <row r="197" spans="1:17" x14ac:dyDescent="0.25">
      <c r="A197" s="567">
        <f t="shared" si="7"/>
        <v>50344</v>
      </c>
      <c r="B197" s="577" t="str">
        <f>+asset_level_drivers!$E$1</f>
        <v>Ganador</v>
      </c>
      <c r="C197" s="568">
        <v>85</v>
      </c>
      <c r="D197" s="569">
        <v>4.308450007084291</v>
      </c>
      <c r="E197" s="569">
        <v>20.106100449087098</v>
      </c>
      <c r="F197" s="569">
        <v>2.2116710493995808</v>
      </c>
      <c r="G197" s="569">
        <f>+monthly_drivers_6!G197/monthly_drivers_6!D197*D197</f>
        <v>6.7817889724555291</v>
      </c>
      <c r="H197" s="569">
        <v>4.308450007084291</v>
      </c>
      <c r="I197" s="569">
        <v>15.682758350287937</v>
      </c>
      <c r="J197" s="569">
        <v>1.7693368395196647</v>
      </c>
      <c r="K197" s="570">
        <v>196.28756962182808</v>
      </c>
      <c r="L197" s="571">
        <f t="shared" si="6"/>
        <v>0</v>
      </c>
      <c r="M197" s="571">
        <v>0</v>
      </c>
      <c r="N197" s="571">
        <v>0</v>
      </c>
      <c r="O197" s="572">
        <v>0</v>
      </c>
      <c r="P197" s="573">
        <v>0</v>
      </c>
      <c r="Q197" s="574">
        <f>+monthly_drivers_0!Q197</f>
        <v>2.5</v>
      </c>
    </row>
    <row r="198" spans="1:17" x14ac:dyDescent="0.25">
      <c r="A198" s="575">
        <f t="shared" si="7"/>
        <v>50374</v>
      </c>
      <c r="B198" s="83" t="str">
        <f>+asset_level_drivers!$E$1</f>
        <v>Ganador</v>
      </c>
      <c r="C198" s="562">
        <v>85</v>
      </c>
      <c r="D198" s="563">
        <v>4.2862915934128685</v>
      </c>
      <c r="E198" s="563">
        <v>20.00269451647997</v>
      </c>
      <c r="F198" s="563">
        <v>2.2002963968127967</v>
      </c>
      <c r="G198" s="563">
        <f>+monthly_drivers_6!G198/monthly_drivers_6!D198*D198</f>
        <v>6.7468352139947134</v>
      </c>
      <c r="H198" s="563">
        <v>4.2862915934128685</v>
      </c>
      <c r="I198" s="563">
        <v>15.602101722854377</v>
      </c>
      <c r="J198" s="563">
        <v>1.7602371174502374</v>
      </c>
      <c r="K198" s="564">
        <v>196.02122548673637</v>
      </c>
      <c r="L198" s="563">
        <f t="shared" si="6"/>
        <v>0</v>
      </c>
      <c r="M198" s="563">
        <v>0</v>
      </c>
      <c r="N198" s="563">
        <v>0</v>
      </c>
      <c r="O198" s="565">
        <v>0</v>
      </c>
      <c r="P198" s="564">
        <v>0</v>
      </c>
      <c r="Q198" s="566">
        <f>+monthly_drivers_0!Q198</f>
        <v>2.5</v>
      </c>
    </row>
    <row r="199" spans="1:17" x14ac:dyDescent="0.25">
      <c r="A199" s="567">
        <f t="shared" si="7"/>
        <v>50405</v>
      </c>
      <c r="B199" s="577" t="str">
        <f>+asset_level_drivers!$E$1</f>
        <v>Ganador</v>
      </c>
      <c r="C199" s="568">
        <v>85</v>
      </c>
      <c r="D199" s="569">
        <v>4.2642471407470293</v>
      </c>
      <c r="E199" s="569">
        <v>19.899820401910691</v>
      </c>
      <c r="F199" s="569">
        <v>2.188980244210176</v>
      </c>
      <c r="G199" s="569">
        <f>+monthly_drivers_6!G199/monthly_drivers_6!D199*D199</f>
        <v>6.7120639706269394</v>
      </c>
      <c r="H199" s="569">
        <v>4.2642471407470293</v>
      </c>
      <c r="I199" s="569">
        <v>15.52185991349034</v>
      </c>
      <c r="J199" s="569">
        <v>1.7511841953681409</v>
      </c>
      <c r="K199" s="570">
        <v>195.75625116294697</v>
      </c>
      <c r="L199" s="571">
        <f t="shared" si="6"/>
        <v>0</v>
      </c>
      <c r="M199" s="571">
        <v>0</v>
      </c>
      <c r="N199" s="571">
        <v>0</v>
      </c>
      <c r="O199" s="572">
        <v>0</v>
      </c>
      <c r="P199" s="573">
        <v>0</v>
      </c>
      <c r="Q199" s="574">
        <f>+monthly_drivers_0!Q199</f>
        <v>2.5</v>
      </c>
    </row>
    <row r="200" spans="1:17" x14ac:dyDescent="0.25">
      <c r="A200" s="575">
        <f t="shared" si="7"/>
        <v>50436</v>
      </c>
      <c r="B200" s="83" t="str">
        <f>+asset_level_drivers!$E$1</f>
        <v>Ganador</v>
      </c>
      <c r="C200" s="562">
        <v>85</v>
      </c>
      <c r="D200" s="563">
        <v>4.2423160629840568</v>
      </c>
      <c r="E200" s="563">
        <v>19.797475370232014</v>
      </c>
      <c r="F200" s="563">
        <v>2.1777222907255211</v>
      </c>
      <c r="G200" s="563">
        <f>+monthly_drivers_6!G200/monthly_drivers_6!D200*D200</f>
        <v>6.6774742761080583</v>
      </c>
      <c r="H200" s="563">
        <v>4.2423160629840568</v>
      </c>
      <c r="I200" s="563">
        <v>15.442030788780972</v>
      </c>
      <c r="J200" s="563">
        <v>1.7421778325804171</v>
      </c>
      <c r="K200" s="564">
        <v>195.49263960550365</v>
      </c>
      <c r="L200" s="563">
        <f t="shared" si="6"/>
        <v>0</v>
      </c>
      <c r="M200" s="563">
        <v>0</v>
      </c>
      <c r="N200" s="563">
        <v>0</v>
      </c>
      <c r="O200" s="565">
        <v>0</v>
      </c>
      <c r="P200" s="564">
        <v>0</v>
      </c>
      <c r="Q200" s="566">
        <f>+monthly_drivers_0!Q200</f>
        <v>2.5</v>
      </c>
    </row>
    <row r="201" spans="1:17" x14ac:dyDescent="0.25">
      <c r="A201" s="567">
        <f t="shared" si="7"/>
        <v>50464</v>
      </c>
      <c r="B201" s="577" t="str">
        <f>+asset_level_drivers!$E$1</f>
        <v>Ganador</v>
      </c>
      <c r="C201" s="568">
        <v>85</v>
      </c>
      <c r="D201" s="569">
        <v>4.2204977770354599</v>
      </c>
      <c r="E201" s="569">
        <v>19.695656700365245</v>
      </c>
      <c r="F201" s="569">
        <v>2.1665222370401769</v>
      </c>
      <c r="G201" s="569">
        <f>+monthly_drivers_6!G201/monthly_drivers_6!D201*D201</f>
        <v>6.6430651493109361</v>
      </c>
      <c r="H201" s="569">
        <v>4.2204977770354599</v>
      </c>
      <c r="I201" s="569">
        <v>15.362612226284892</v>
      </c>
      <c r="J201" s="569">
        <v>1.7332177896321419</v>
      </c>
      <c r="K201" s="570">
        <v>195.23038380568394</v>
      </c>
      <c r="L201" s="571">
        <f t="shared" si="6"/>
        <v>0</v>
      </c>
      <c r="M201" s="571">
        <v>0</v>
      </c>
      <c r="N201" s="571">
        <v>0</v>
      </c>
      <c r="O201" s="572">
        <v>0</v>
      </c>
      <c r="P201" s="573">
        <v>0</v>
      </c>
      <c r="Q201" s="574">
        <f>+monthly_drivers_0!Q201</f>
        <v>2.5</v>
      </c>
    </row>
    <row r="202" spans="1:17" x14ac:dyDescent="0.25">
      <c r="A202" s="575">
        <f t="shared" si="7"/>
        <v>50495</v>
      </c>
      <c r="B202" s="83" t="str">
        <f>+asset_level_drivers!$E$1</f>
        <v>Ganador</v>
      </c>
      <c r="C202" s="562">
        <v>85</v>
      </c>
      <c r="D202" s="563">
        <v>4.1987917028116062</v>
      </c>
      <c r="E202" s="563">
        <v>19.594361685225739</v>
      </c>
      <c r="F202" s="563">
        <v>2.1553797853748309</v>
      </c>
      <c r="G202" s="563">
        <f>+monthly_drivers_6!G202/monthly_drivers_6!D202*D202</f>
        <v>6.6088355479528307</v>
      </c>
      <c r="H202" s="563">
        <v>4.1987917028116062</v>
      </c>
      <c r="I202" s="563">
        <v>15.283602114476079</v>
      </c>
      <c r="J202" s="563">
        <v>1.7243038282998651</v>
      </c>
      <c r="K202" s="564">
        <v>194.96947679081086</v>
      </c>
      <c r="L202" s="563">
        <f t="shared" si="6"/>
        <v>0</v>
      </c>
      <c r="M202" s="563">
        <v>0</v>
      </c>
      <c r="N202" s="563">
        <v>0</v>
      </c>
      <c r="O202" s="565">
        <v>0</v>
      </c>
      <c r="P202" s="564">
        <v>0</v>
      </c>
      <c r="Q202" s="566">
        <f>+monthly_drivers_0!Q202</f>
        <v>2.5</v>
      </c>
    </row>
    <row r="203" spans="1:17" x14ac:dyDescent="0.25">
      <c r="A203" s="567">
        <f t="shared" si="7"/>
        <v>50525</v>
      </c>
      <c r="B203" s="577" t="str">
        <f>+asset_level_drivers!$E$1</f>
        <v>Ganador</v>
      </c>
      <c r="C203" s="568">
        <v>85</v>
      </c>
      <c r="D203" s="569">
        <v>4.1771972632054242</v>
      </c>
      <c r="E203" s="569">
        <v>19.493587631646545</v>
      </c>
      <c r="F203" s="569">
        <v>2.1442946394811195</v>
      </c>
      <c r="G203" s="569">
        <f>+monthly_drivers_6!G203/monthly_drivers_6!D203*D203</f>
        <v>6.5747845737702866</v>
      </c>
      <c r="H203" s="569">
        <v>4.1771972632054242</v>
      </c>
      <c r="I203" s="569">
        <v>15.204998352684305</v>
      </c>
      <c r="J203" s="569">
        <v>1.7154357115848959</v>
      </c>
      <c r="K203" s="570">
        <v>194.70991162405659</v>
      </c>
      <c r="L203" s="571">
        <f t="shared" si="6"/>
        <v>0</v>
      </c>
      <c r="M203" s="571">
        <v>0</v>
      </c>
      <c r="N203" s="571">
        <v>0</v>
      </c>
      <c r="O203" s="572">
        <v>0</v>
      </c>
      <c r="P203" s="573">
        <v>0</v>
      </c>
      <c r="Q203" s="574">
        <f>+monthly_drivers_0!Q203</f>
        <v>2.5</v>
      </c>
    </row>
    <row r="204" spans="1:17" x14ac:dyDescent="0.25">
      <c r="A204" s="575">
        <f t="shared" si="7"/>
        <v>50556</v>
      </c>
      <c r="B204" s="83" t="str">
        <f>+asset_level_drivers!$E$1</f>
        <v>Ganador</v>
      </c>
      <c r="C204" s="562">
        <v>85</v>
      </c>
      <c r="D204" s="563">
        <v>4.1557138840798284</v>
      </c>
      <c r="E204" s="563">
        <v>19.393331860318781</v>
      </c>
      <c r="F204" s="563">
        <v>2.1332665046350656</v>
      </c>
      <c r="G204" s="563">
        <f>+monthly_drivers_6!G204/monthly_drivers_6!D204*D204</f>
        <v>6.5409112095570929</v>
      </c>
      <c r="H204" s="563">
        <v>4.1557138840798284</v>
      </c>
      <c r="I204" s="563">
        <v>15.126798851048649</v>
      </c>
      <c r="J204" s="563">
        <v>1.7066132037080526</v>
      </c>
      <c r="K204" s="564">
        <v>194.45168140429018</v>
      </c>
      <c r="L204" s="563">
        <f t="shared" si="6"/>
        <v>0</v>
      </c>
      <c r="M204" s="563">
        <v>0</v>
      </c>
      <c r="N204" s="563">
        <v>0</v>
      </c>
      <c r="O204" s="565">
        <v>0</v>
      </c>
      <c r="P204" s="564">
        <v>0</v>
      </c>
      <c r="Q204" s="566">
        <f>+monthly_drivers_0!Q204</f>
        <v>2.5</v>
      </c>
    </row>
    <row r="205" spans="1:17" x14ac:dyDescent="0.25">
      <c r="A205" s="567">
        <f t="shared" si="7"/>
        <v>50586</v>
      </c>
      <c r="B205" s="577" t="str">
        <f>+asset_level_drivers!$E$1</f>
        <v>Ganador</v>
      </c>
      <c r="C205" s="568">
        <v>85</v>
      </c>
      <c r="D205" s="569">
        <v>4.1343409942486327</v>
      </c>
      <c r="E205" s="569">
        <v>19.293591705709694</v>
      </c>
      <c r="F205" s="569">
        <v>2.1222950876280664</v>
      </c>
      <c r="G205" s="569">
        <f>+monthly_drivers_6!G205/monthly_drivers_6!D205*D205</f>
        <v>6.5072145214628074</v>
      </c>
      <c r="H205" s="569">
        <v>4.1343409942486327</v>
      </c>
      <c r="I205" s="569">
        <v>15.049001530453562</v>
      </c>
      <c r="J205" s="569">
        <v>1.6978360701024533</v>
      </c>
      <c r="K205" s="570">
        <v>194.19477926585731</v>
      </c>
      <c r="L205" s="571">
        <f t="shared" si="6"/>
        <v>0</v>
      </c>
      <c r="M205" s="571">
        <v>0</v>
      </c>
      <c r="N205" s="571">
        <v>0</v>
      </c>
      <c r="O205" s="572">
        <v>0</v>
      </c>
      <c r="P205" s="573">
        <v>0</v>
      </c>
      <c r="Q205" s="574">
        <f>+monthly_drivers_0!Q205</f>
        <v>2.5</v>
      </c>
    </row>
    <row r="206" spans="1:17" x14ac:dyDescent="0.25">
      <c r="A206" s="575">
        <f t="shared" si="7"/>
        <v>50617</v>
      </c>
      <c r="B206" s="83" t="str">
        <f>+asset_level_drivers!$E$1</f>
        <v>Ganador</v>
      </c>
      <c r="C206" s="562">
        <v>85</v>
      </c>
      <c r="D206" s="563">
        <v>4.1130780254639685</v>
      </c>
      <c r="E206" s="563">
        <v>19.194364515995606</v>
      </c>
      <c r="F206" s="563">
        <v>2.1113800967595164</v>
      </c>
      <c r="G206" s="563">
        <f>+monthly_drivers_6!G206/monthly_drivers_6!D206*D206</f>
        <v>6.4736935326445941</v>
      </c>
      <c r="H206" s="563">
        <v>4.1130780254639685</v>
      </c>
      <c r="I206" s="563">
        <v>14.971604322476574</v>
      </c>
      <c r="J206" s="563">
        <v>1.6891040774076134</v>
      </c>
      <c r="K206" s="564">
        <v>193.93919837841813</v>
      </c>
      <c r="L206" s="563">
        <f t="shared" si="6"/>
        <v>0</v>
      </c>
      <c r="M206" s="563">
        <v>0</v>
      </c>
      <c r="N206" s="563">
        <v>0</v>
      </c>
      <c r="O206" s="565">
        <v>0</v>
      </c>
      <c r="P206" s="564">
        <v>0</v>
      </c>
      <c r="Q206" s="566">
        <f>+monthly_drivers_0!Q206</f>
        <v>2.5</v>
      </c>
    </row>
    <row r="207" spans="1:17" x14ac:dyDescent="0.25">
      <c r="A207" s="567">
        <f t="shared" si="7"/>
        <v>50648</v>
      </c>
      <c r="B207" s="577" t="str">
        <f>+asset_level_drivers!$E$1</f>
        <v>Ganador</v>
      </c>
      <c r="C207" s="568">
        <v>85</v>
      </c>
      <c r="D207" s="569">
        <v>4.0919244124009273</v>
      </c>
      <c r="E207" s="569">
        <v>19.095647652989253</v>
      </c>
      <c r="F207" s="569">
        <v>2.1005212418288179</v>
      </c>
      <c r="G207" s="569">
        <f>+monthly_drivers_6!G207/monthly_drivers_6!D207*D207</f>
        <v>6.4403473506946556</v>
      </c>
      <c r="H207" s="569">
        <v>4.0919244124009273</v>
      </c>
      <c r="I207" s="569">
        <v>14.894605169331619</v>
      </c>
      <c r="J207" s="569">
        <v>1.6804169934630544</v>
      </c>
      <c r="K207" s="570">
        <v>193.68493194676171</v>
      </c>
      <c r="L207" s="571">
        <f t="shared" si="6"/>
        <v>0</v>
      </c>
      <c r="M207" s="571">
        <v>0</v>
      </c>
      <c r="N207" s="571">
        <v>0</v>
      </c>
      <c r="O207" s="572">
        <v>0</v>
      </c>
      <c r="P207" s="573">
        <v>0</v>
      </c>
      <c r="Q207" s="574">
        <f>+monthly_drivers_0!Q207</f>
        <v>2.5</v>
      </c>
    </row>
    <row r="208" spans="1:17" x14ac:dyDescent="0.25">
      <c r="A208" s="575">
        <f t="shared" si="7"/>
        <v>50678</v>
      </c>
      <c r="B208" s="83" t="str">
        <f>+asset_level_drivers!$E$1</f>
        <v>Ganador</v>
      </c>
      <c r="C208" s="562">
        <v>85</v>
      </c>
      <c r="D208" s="563">
        <v>4.0708795926412567</v>
      </c>
      <c r="E208" s="563">
        <v>18.997438492078334</v>
      </c>
      <c r="F208" s="563">
        <v>2.0897182341286165</v>
      </c>
      <c r="G208" s="563">
        <f>+monthly_drivers_6!G208/monthly_drivers_6!D208*D208</f>
        <v>6.4071749765512971</v>
      </c>
      <c r="H208" s="563">
        <v>4.0708795926412567</v>
      </c>
      <c r="I208" s="563">
        <v>14.818002023821101</v>
      </c>
      <c r="J208" s="563">
        <v>1.6717745873028935</v>
      </c>
      <c r="K208" s="564">
        <v>193.4319732106286</v>
      </c>
      <c r="L208" s="563">
        <f t="shared" si="6"/>
        <v>0</v>
      </c>
      <c r="M208" s="563">
        <v>0</v>
      </c>
      <c r="N208" s="563">
        <v>0</v>
      </c>
      <c r="O208" s="565">
        <v>0</v>
      </c>
      <c r="P208" s="564">
        <v>0</v>
      </c>
      <c r="Q208" s="566">
        <f>+monthly_drivers_0!Q208</f>
        <v>2.5</v>
      </c>
    </row>
    <row r="209" spans="1:17" x14ac:dyDescent="0.25">
      <c r="A209" s="567">
        <f t="shared" si="7"/>
        <v>50709</v>
      </c>
      <c r="B209" s="577" t="str">
        <f>+asset_level_drivers!$E$1</f>
        <v>Ganador</v>
      </c>
      <c r="C209" s="568">
        <v>85</v>
      </c>
      <c r="D209" s="569">
        <v>4.049943006659392</v>
      </c>
      <c r="E209" s="569">
        <v>18.899734422141687</v>
      </c>
      <c r="F209" s="569">
        <v>2.0789707864355855</v>
      </c>
      <c r="G209" s="569">
        <f>+monthly_drivers_6!G209/monthly_drivers_6!D209*D209</f>
        <v>6.3741754679027407</v>
      </c>
      <c r="H209" s="569">
        <v>4.049943006659392</v>
      </c>
      <c r="I209" s="569">
        <v>14.741792849270515</v>
      </c>
      <c r="J209" s="569">
        <v>1.6631766291484684</v>
      </c>
      <c r="K209" s="570">
        <v>193.18031544451912</v>
      </c>
      <c r="L209" s="571">
        <f t="shared" si="6"/>
        <v>0</v>
      </c>
      <c r="M209" s="571">
        <v>0</v>
      </c>
      <c r="N209" s="571">
        <v>0</v>
      </c>
      <c r="O209" s="572">
        <v>0</v>
      </c>
      <c r="P209" s="573">
        <v>0</v>
      </c>
      <c r="Q209" s="574">
        <f>+monthly_drivers_0!Q209</f>
        <v>2.5</v>
      </c>
    </row>
    <row r="210" spans="1:17" x14ac:dyDescent="0.25">
      <c r="A210" s="575">
        <f t="shared" si="7"/>
        <v>50739</v>
      </c>
      <c r="B210" s="83" t="str">
        <f>+asset_level_drivers!$E$1</f>
        <v>Ganador</v>
      </c>
      <c r="C210" s="562">
        <v>85</v>
      </c>
      <c r="D210" s="563">
        <v>4.029114097808022</v>
      </c>
      <c r="E210" s="563">
        <v>18.802532845491545</v>
      </c>
      <c r="F210" s="563">
        <v>2.06827861300407</v>
      </c>
      <c r="G210" s="563">
        <f>+monthly_drivers_6!G210/monthly_drivers_6!D210*D210</f>
        <v>6.3413480132513484</v>
      </c>
      <c r="H210" s="563">
        <v>4.029114097808022</v>
      </c>
      <c r="I210" s="563">
        <v>14.665975619483405</v>
      </c>
      <c r="J210" s="563">
        <v>1.6546228904032561</v>
      </c>
      <c r="K210" s="564">
        <v>192.92995195753221</v>
      </c>
      <c r="L210" s="563">
        <f t="shared" si="6"/>
        <v>0</v>
      </c>
      <c r="M210" s="563">
        <v>0</v>
      </c>
      <c r="N210" s="563">
        <v>0</v>
      </c>
      <c r="O210" s="565">
        <v>0</v>
      </c>
      <c r="P210" s="564">
        <v>0</v>
      </c>
      <c r="Q210" s="566">
        <f>+monthly_drivers_0!Q210</f>
        <v>2.5</v>
      </c>
    </row>
    <row r="211" spans="1:17" x14ac:dyDescent="0.25">
      <c r="A211" s="567">
        <f t="shared" si="7"/>
        <v>50770</v>
      </c>
      <c r="B211" s="577" t="str">
        <f>+asset_level_drivers!$E$1</f>
        <v>Ganador</v>
      </c>
      <c r="C211" s="568">
        <v>85</v>
      </c>
      <c r="D211" s="569">
        <v>4.008392312302254</v>
      </c>
      <c r="E211" s="569">
        <v>18.705831177795307</v>
      </c>
      <c r="F211" s="569">
        <v>2.0576414295574836</v>
      </c>
      <c r="G211" s="569">
        <f>+monthly_drivers_6!G211/monthly_drivers_6!D211*D211</f>
        <v>6.3086915606472695</v>
      </c>
      <c r="H211" s="569">
        <v>4.008392312302254</v>
      </c>
      <c r="I211" s="569">
        <v>14.590548318680339</v>
      </c>
      <c r="J211" s="569">
        <v>1.646113143645987</v>
      </c>
      <c r="K211" s="570">
        <v>192.68087609316947</v>
      </c>
      <c r="L211" s="571">
        <f t="shared" si="6"/>
        <v>0</v>
      </c>
      <c r="M211" s="571">
        <v>0</v>
      </c>
      <c r="N211" s="571">
        <v>0</v>
      </c>
      <c r="O211" s="572">
        <v>0</v>
      </c>
      <c r="P211" s="573">
        <v>0</v>
      </c>
      <c r="Q211" s="574">
        <f>+monthly_drivers_0!Q211</f>
        <v>2.5</v>
      </c>
    </row>
    <row r="212" spans="1:17" x14ac:dyDescent="0.25">
      <c r="A212" s="575">
        <f t="shared" si="7"/>
        <v>50801</v>
      </c>
      <c r="B212" s="83" t="str">
        <f>+asset_level_drivers!$E$1</f>
        <v>Ganador</v>
      </c>
      <c r="C212" s="562">
        <v>85</v>
      </c>
      <c r="D212" s="563">
        <v>3.9877770992047155</v>
      </c>
      <c r="E212" s="563">
        <v>18.609626848019658</v>
      </c>
      <c r="F212" s="563">
        <v>2.0470589532821624</v>
      </c>
      <c r="G212" s="563">
        <f>+monthly_drivers_6!G212/monthly_drivers_6!D212*D212</f>
        <v>6.2762052383600002</v>
      </c>
      <c r="H212" s="563">
        <v>3.9877770992047155</v>
      </c>
      <c r="I212" s="563">
        <v>14.515508941455336</v>
      </c>
      <c r="J212" s="563">
        <v>1.6376471626257301</v>
      </c>
      <c r="K212" s="564">
        <v>192.43308122917364</v>
      </c>
      <c r="L212" s="563">
        <f t="shared" si="6"/>
        <v>0</v>
      </c>
      <c r="M212" s="563">
        <v>0</v>
      </c>
      <c r="N212" s="563">
        <v>0</v>
      </c>
      <c r="O212" s="565">
        <v>0</v>
      </c>
      <c r="P212" s="564">
        <v>0</v>
      </c>
      <c r="Q212" s="566">
        <f>+monthly_drivers_0!Q212</f>
        <v>2.5</v>
      </c>
    </row>
    <row r="213" spans="1:17" x14ac:dyDescent="0.25">
      <c r="A213" s="567">
        <f t="shared" si="7"/>
        <v>50829</v>
      </c>
      <c r="B213" s="577" t="str">
        <f>+asset_level_drivers!$E$1</f>
        <v>Ganador</v>
      </c>
      <c r="C213" s="568">
        <v>85</v>
      </c>
      <c r="D213" s="569">
        <v>3.9672679104134438</v>
      </c>
      <c r="E213" s="569">
        <v>18.513917298343031</v>
      </c>
      <c r="F213" s="569">
        <v>2.0365309028177334</v>
      </c>
      <c r="G213" s="569">
        <f>+monthly_drivers_6!G213/monthly_drivers_6!D213*D213</f>
        <v>6.2438881308235414</v>
      </c>
      <c r="H213" s="569">
        <v>3.9672679104134438</v>
      </c>
      <c r="I213" s="569">
        <v>14.440855492707566</v>
      </c>
      <c r="J213" s="569">
        <v>1.6292247222541869</v>
      </c>
      <c r="K213" s="570">
        <v>192.18656077734317</v>
      </c>
      <c r="L213" s="571">
        <f t="shared" si="6"/>
        <v>0</v>
      </c>
      <c r="M213" s="571">
        <v>0</v>
      </c>
      <c r="N213" s="571">
        <v>0</v>
      </c>
      <c r="O213" s="572">
        <v>0</v>
      </c>
      <c r="P213" s="573">
        <v>0</v>
      </c>
      <c r="Q213" s="574">
        <f>+monthly_drivers_0!Q213</f>
        <v>2.5</v>
      </c>
    </row>
    <row r="214" spans="1:17" x14ac:dyDescent="0.25">
      <c r="A214" s="575">
        <f t="shared" si="7"/>
        <v>50860</v>
      </c>
      <c r="B214" s="83" t="str">
        <f>+asset_level_drivers!$E$1</f>
        <v>Ganador</v>
      </c>
      <c r="C214" s="562">
        <v>85</v>
      </c>
      <c r="D214" s="563">
        <v>3.9468642006427981</v>
      </c>
      <c r="E214" s="563">
        <v>18.418699984110891</v>
      </c>
      <c r="F214" s="563">
        <v>2.0260569982521979</v>
      </c>
      <c r="G214" s="563">
        <f>+monthly_drivers_6!G214/monthly_drivers_6!D214*D214</f>
        <v>6.2117388641600524</v>
      </c>
      <c r="H214" s="563">
        <v>3.9468642006427981</v>
      </c>
      <c r="I214" s="563">
        <v>14.366585987606497</v>
      </c>
      <c r="J214" s="563">
        <v>1.6208455986017585</v>
      </c>
      <c r="K214" s="564">
        <v>191.94130818335987</v>
      </c>
      <c r="L214" s="563">
        <f t="shared" si="6"/>
        <v>0</v>
      </c>
      <c r="M214" s="563">
        <v>0</v>
      </c>
      <c r="N214" s="563">
        <v>0</v>
      </c>
      <c r="O214" s="565">
        <v>0</v>
      </c>
      <c r="P214" s="564">
        <v>0</v>
      </c>
      <c r="Q214" s="566">
        <f>+monthly_drivers_0!Q214</f>
        <v>2.5</v>
      </c>
    </row>
    <row r="215" spans="1:17" x14ac:dyDescent="0.25">
      <c r="A215" s="567">
        <f t="shared" si="7"/>
        <v>50890</v>
      </c>
      <c r="B215" s="577" t="str">
        <f>+asset_level_drivers!$E$1</f>
        <v>Ganador</v>
      </c>
      <c r="C215" s="568">
        <v>85</v>
      </c>
      <c r="D215" s="569">
        <v>3.9265654274132102</v>
      </c>
      <c r="E215" s="569">
        <v>18.323972373748198</v>
      </c>
      <c r="F215" s="569">
        <v>2.015636961112302</v>
      </c>
      <c r="G215" s="569">
        <f>+monthly_drivers_6!G215/monthly_drivers_6!D215*D215</f>
        <v>6.1797551846548568</v>
      </c>
      <c r="H215" s="569">
        <v>3.9265654274132102</v>
      </c>
      <c r="I215" s="569">
        <v>14.292698451523595</v>
      </c>
      <c r="J215" s="569">
        <v>1.6125095688898416</v>
      </c>
      <c r="K215" s="570">
        <v>191.69731692661443</v>
      </c>
      <c r="L215" s="571">
        <f t="shared" si="6"/>
        <v>0</v>
      </c>
      <c r="M215" s="571">
        <v>0</v>
      </c>
      <c r="N215" s="571">
        <v>0</v>
      </c>
      <c r="O215" s="572">
        <v>0</v>
      </c>
      <c r="P215" s="573">
        <v>0</v>
      </c>
      <c r="Q215" s="574">
        <f>+monthly_drivers_0!Q215</f>
        <v>2.5</v>
      </c>
    </row>
    <row r="216" spans="1:17" x14ac:dyDescent="0.25">
      <c r="A216" s="575">
        <f t="shared" si="7"/>
        <v>50921</v>
      </c>
      <c r="B216" s="83" t="str">
        <f>+asset_level_drivers!$E$1</f>
        <v>Ganador</v>
      </c>
      <c r="C216" s="562">
        <v>85</v>
      </c>
      <c r="D216" s="563">
        <v>3.906371051035356</v>
      </c>
      <c r="E216" s="563">
        <v>18.229731948699801</v>
      </c>
      <c r="F216" s="563">
        <v>2.0052705143569782</v>
      </c>
      <c r="G216" s="563">
        <f>+monthly_drivers_6!G216/monthly_drivers_6!D216*D216</f>
        <v>6.1479359654194434</v>
      </c>
      <c r="H216" s="563">
        <v>3.906371051035356</v>
      </c>
      <c r="I216" s="563">
        <v>14.219190919985845</v>
      </c>
      <c r="J216" s="563">
        <v>1.6042164114855826</v>
      </c>
      <c r="K216" s="564">
        <v>191.45458052003488</v>
      </c>
      <c r="L216" s="563">
        <f t="shared" si="6"/>
        <v>0</v>
      </c>
      <c r="M216" s="563">
        <v>0</v>
      </c>
      <c r="N216" s="563">
        <v>0</v>
      </c>
      <c r="O216" s="565">
        <v>0</v>
      </c>
      <c r="P216" s="564">
        <v>0</v>
      </c>
      <c r="Q216" s="566">
        <f>+monthly_drivers_0!Q216</f>
        <v>2.5</v>
      </c>
    </row>
    <row r="217" spans="1:17" x14ac:dyDescent="0.25">
      <c r="A217" s="567">
        <f t="shared" si="7"/>
        <v>50951</v>
      </c>
      <c r="B217" s="577" t="str">
        <f>+asset_level_drivers!$E$1</f>
        <v>Ganador</v>
      </c>
      <c r="C217" s="568">
        <v>85</v>
      </c>
      <c r="D217" s="569">
        <v>3.8862805345938543</v>
      </c>
      <c r="E217" s="569">
        <v>18.135976203367115</v>
      </c>
      <c r="F217" s="569">
        <v>1.9949573823703828</v>
      </c>
      <c r="G217" s="569">
        <f>+monthly_drivers_6!G217/monthly_drivers_6!D217*D217</f>
        <v>6.1162803505240628</v>
      </c>
      <c r="H217" s="569">
        <v>3.8862805345938543</v>
      </c>
      <c r="I217" s="569">
        <v>14.146061438626349</v>
      </c>
      <c r="J217" s="569">
        <v>1.595965905896306</v>
      </c>
      <c r="K217" s="570">
        <v>191.21309250990672</v>
      </c>
      <c r="L217" s="571">
        <f t="shared" si="6"/>
        <v>0</v>
      </c>
      <c r="M217" s="571">
        <v>0</v>
      </c>
      <c r="N217" s="571">
        <v>0</v>
      </c>
      <c r="O217" s="572">
        <v>0</v>
      </c>
      <c r="P217" s="573">
        <v>0</v>
      </c>
      <c r="Q217" s="574">
        <f>+monthly_drivers_0!Q217</f>
        <v>2.5</v>
      </c>
    </row>
    <row r="218" spans="1:17" x14ac:dyDescent="0.25">
      <c r="A218" s="575">
        <f t="shared" si="7"/>
        <v>50982</v>
      </c>
      <c r="B218" s="83" t="str">
        <f>+asset_level_drivers!$E$1</f>
        <v>Ganador</v>
      </c>
      <c r="C218" s="562">
        <v>85</v>
      </c>
      <c r="D218" s="563">
        <v>3.866293343936559</v>
      </c>
      <c r="E218" s="563">
        <v>18.042702645035462</v>
      </c>
      <c r="F218" s="563">
        <v>1.9846972909539009</v>
      </c>
      <c r="G218" s="563">
        <f>+monthly_drivers_6!G218/monthly_drivers_6!D218*D218</f>
        <v>6.0847874321649478</v>
      </c>
      <c r="H218" s="563">
        <v>3.866293343936559</v>
      </c>
      <c r="I218" s="563">
        <v>14.073308063127659</v>
      </c>
      <c r="J218" s="563">
        <v>1.5877578327631208</v>
      </c>
      <c r="K218" s="564">
        <v>190.9728464757151</v>
      </c>
      <c r="L218" s="563">
        <f t="shared" si="6"/>
        <v>0</v>
      </c>
      <c r="M218" s="563">
        <v>0</v>
      </c>
      <c r="N218" s="563">
        <v>0</v>
      </c>
      <c r="O218" s="565">
        <v>0</v>
      </c>
      <c r="P218" s="564">
        <v>0</v>
      </c>
      <c r="Q218" s="566">
        <f>+monthly_drivers_0!Q218</f>
        <v>2.5</v>
      </c>
    </row>
    <row r="219" spans="1:17" x14ac:dyDescent="0.25">
      <c r="A219" s="567">
        <f t="shared" si="7"/>
        <v>51013</v>
      </c>
      <c r="B219" s="577" t="str">
        <f>+asset_level_drivers!$E$1</f>
        <v>Ganador</v>
      </c>
      <c r="C219" s="568">
        <v>85</v>
      </c>
      <c r="D219" s="569">
        <v>3.8464089476568626</v>
      </c>
      <c r="E219" s="569">
        <v>17.949908793810756</v>
      </c>
      <c r="F219" s="569">
        <v>1.9744899673191834</v>
      </c>
      <c r="G219" s="569">
        <f>+monthly_drivers_6!G219/monthly_drivers_6!D219*D219</f>
        <v>6.0534565214134126</v>
      </c>
      <c r="H219" s="569">
        <v>3.8464089476568626</v>
      </c>
      <c r="I219" s="569">
        <v>14.000928859172388</v>
      </c>
      <c r="J219" s="569">
        <v>1.5795919738553466</v>
      </c>
      <c r="K219" s="570">
        <v>190.73383602995705</v>
      </c>
      <c r="L219" s="571">
        <f t="shared" si="6"/>
        <v>0</v>
      </c>
      <c r="M219" s="571">
        <v>0</v>
      </c>
      <c r="N219" s="571">
        <v>0</v>
      </c>
      <c r="O219" s="572">
        <v>0</v>
      </c>
      <c r="P219" s="573">
        <v>0</v>
      </c>
      <c r="Q219" s="574">
        <f>+monthly_drivers_0!Q219</f>
        <v>2.5</v>
      </c>
    </row>
    <row r="220" spans="1:17" x14ac:dyDescent="0.25">
      <c r="A220" s="575">
        <f t="shared" si="7"/>
        <v>51043</v>
      </c>
      <c r="B220" s="83" t="str">
        <f>+asset_level_drivers!$E$1</f>
        <v>Ganador</v>
      </c>
      <c r="C220" s="562">
        <v>85</v>
      </c>
      <c r="D220" s="563">
        <v>3.8266268170825204</v>
      </c>
      <c r="E220" s="563">
        <v>17.857592182554306</v>
      </c>
      <c r="F220" s="563">
        <v>1.9643351400809737</v>
      </c>
      <c r="G220" s="563">
        <f>+monthly_drivers_6!G220/monthly_drivers_6!D220*D220</f>
        <v>6.0222867076499034</v>
      </c>
      <c r="H220" s="563">
        <v>3.8266268170825204</v>
      </c>
      <c r="I220" s="563">
        <v>13.928921902392357</v>
      </c>
      <c r="J220" s="563">
        <v>1.5714681120647791</v>
      </c>
      <c r="K220" s="564">
        <v>190.49605481799017</v>
      </c>
      <c r="L220" s="563">
        <f t="shared" si="6"/>
        <v>0</v>
      </c>
      <c r="M220" s="563">
        <v>0</v>
      </c>
      <c r="N220" s="563">
        <v>0</v>
      </c>
      <c r="O220" s="565">
        <v>0</v>
      </c>
      <c r="P220" s="564">
        <v>0</v>
      </c>
      <c r="Q220" s="566">
        <f>+monthly_drivers_0!Q220</f>
        <v>2.5</v>
      </c>
    </row>
    <row r="221" spans="1:17" x14ac:dyDescent="0.25">
      <c r="A221" s="567">
        <f t="shared" si="7"/>
        <v>51074</v>
      </c>
      <c r="B221" s="577" t="str">
        <f>+asset_level_drivers!$E$1</f>
        <v>Ganador</v>
      </c>
      <c r="C221" s="568">
        <v>85</v>
      </c>
      <c r="D221" s="569">
        <v>3.8069464262598194</v>
      </c>
      <c r="E221" s="569">
        <v>17.765750356813893</v>
      </c>
      <c r="F221" s="569">
        <v>1.9542325392495281</v>
      </c>
      <c r="G221" s="569">
        <f>+monthly_drivers_6!G221/monthly_drivers_6!D221*D221</f>
        <v>5.991277130726834</v>
      </c>
      <c r="H221" s="569">
        <v>3.8069464262598194</v>
      </c>
      <c r="I221" s="569">
        <v>13.857285278314837</v>
      </c>
      <c r="J221" s="569">
        <v>1.5633860313996226</v>
      </c>
      <c r="K221" s="570">
        <v>190.25949651784885</v>
      </c>
      <c r="L221" s="571">
        <f t="shared" si="6"/>
        <v>0</v>
      </c>
      <c r="M221" s="571">
        <v>0</v>
      </c>
      <c r="N221" s="571">
        <v>0</v>
      </c>
      <c r="O221" s="572">
        <v>0</v>
      </c>
      <c r="P221" s="573">
        <v>0</v>
      </c>
      <c r="Q221" s="574">
        <f>+monthly_drivers_0!Q221</f>
        <v>2.5</v>
      </c>
    </row>
    <row r="222" spans="1:17" x14ac:dyDescent="0.25">
      <c r="A222" s="575">
        <f t="shared" si="7"/>
        <v>51104</v>
      </c>
      <c r="B222" s="83" t="str">
        <f>+asset_level_drivers!$E$1</f>
        <v>Ganador</v>
      </c>
      <c r="C222" s="562">
        <v>85</v>
      </c>
      <c r="D222" s="563">
        <v>3.7873672519396058</v>
      </c>
      <c r="E222" s="563">
        <v>17.67438087476231</v>
      </c>
      <c r="F222" s="563">
        <v>1.944181896223854</v>
      </c>
      <c r="G222" s="563">
        <f>+monthly_drivers_6!G222/monthly_drivers_6!D222*D222</f>
        <v>5.9604271146749035</v>
      </c>
      <c r="H222" s="563">
        <v>3.7873672519396058</v>
      </c>
      <c r="I222" s="563">
        <v>13.786017082314604</v>
      </c>
      <c r="J222" s="563">
        <v>1.5553455169790831</v>
      </c>
      <c r="K222" s="564">
        <v>190.024154840081</v>
      </c>
      <c r="L222" s="563">
        <f t="shared" si="6"/>
        <v>0</v>
      </c>
      <c r="M222" s="563">
        <v>0</v>
      </c>
      <c r="N222" s="563">
        <v>0</v>
      </c>
      <c r="O222" s="565">
        <v>0</v>
      </c>
      <c r="P222" s="564">
        <v>0</v>
      </c>
      <c r="Q222" s="566">
        <f>+monthly_drivers_0!Q222</f>
        <v>2.5</v>
      </c>
    </row>
    <row r="223" spans="1:17" x14ac:dyDescent="0.25">
      <c r="A223" s="567">
        <f t="shared" si="7"/>
        <v>51135</v>
      </c>
      <c r="B223" s="577" t="str">
        <f>+asset_level_drivers!$E$1</f>
        <v>Ganador</v>
      </c>
      <c r="C223" s="568">
        <v>85</v>
      </c>
      <c r="D223" s="569">
        <v>3.7678887735637838</v>
      </c>
      <c r="E223" s="569">
        <v>17.583481307128444</v>
      </c>
      <c r="F223" s="569">
        <v>1.9341829437841289</v>
      </c>
      <c r="G223" s="569">
        <f>+monthly_drivers_6!G223/monthly_drivers_6!D223*D223</f>
        <v>5.9297355502601778</v>
      </c>
      <c r="H223" s="569">
        <v>3.7678887735637838</v>
      </c>
      <c r="I223" s="569">
        <v>13.715115419560187</v>
      </c>
      <c r="J223" s="569">
        <v>1.5473463550273032</v>
      </c>
      <c r="K223" s="570">
        <v>189.7900235275784</v>
      </c>
      <c r="L223" s="571">
        <f t="shared" si="6"/>
        <v>0</v>
      </c>
      <c r="M223" s="571">
        <v>0</v>
      </c>
      <c r="N223" s="571">
        <v>0</v>
      </c>
      <c r="O223" s="572">
        <v>0</v>
      </c>
      <c r="P223" s="573">
        <v>0</v>
      </c>
      <c r="Q223" s="574">
        <f>+monthly_drivers_0!Q223</f>
        <v>2.5</v>
      </c>
    </row>
    <row r="224" spans="1:17" x14ac:dyDescent="0.25">
      <c r="A224" s="575">
        <f t="shared" si="7"/>
        <v>51166</v>
      </c>
      <c r="B224" s="83" t="str">
        <f>+asset_level_drivers!$E$1</f>
        <v>Ganador</v>
      </c>
      <c r="C224" s="562">
        <v>85</v>
      </c>
      <c r="D224" s="563">
        <v>3.7485104732527397</v>
      </c>
      <c r="E224" s="563">
        <v>17.493049237137662</v>
      </c>
      <c r="F224" s="563">
        <v>1.9242354160851427</v>
      </c>
      <c r="G224" s="563">
        <f>+monthly_drivers_6!G224/monthly_drivers_6!D224*D224</f>
        <v>5.8992017862673913</v>
      </c>
      <c r="H224" s="563">
        <v>3.7485104732527397</v>
      </c>
      <c r="I224" s="563">
        <v>13.644578404967374</v>
      </c>
      <c r="J224" s="563">
        <v>1.5393883328681144</v>
      </c>
      <c r="K224" s="564">
        <v>189.55709635542402</v>
      </c>
      <c r="L224" s="563">
        <f t="shared" si="6"/>
        <v>0</v>
      </c>
      <c r="M224" s="563">
        <v>0</v>
      </c>
      <c r="N224" s="563">
        <v>0</v>
      </c>
      <c r="O224" s="565">
        <v>0</v>
      </c>
      <c r="P224" s="564">
        <v>0</v>
      </c>
      <c r="Q224" s="566">
        <f>+monthly_drivers_0!Q224</f>
        <v>2.5</v>
      </c>
    </row>
    <row r="225" spans="1:17" x14ac:dyDescent="0.25">
      <c r="A225" s="567">
        <f t="shared" si="7"/>
        <v>51195</v>
      </c>
      <c r="B225" s="577" t="str">
        <f>+asset_level_drivers!$E$1</f>
        <v>Ganador</v>
      </c>
      <c r="C225" s="568">
        <v>85</v>
      </c>
      <c r="D225" s="569">
        <v>3.7292318357885814</v>
      </c>
      <c r="E225" s="569">
        <v>17.403082260442897</v>
      </c>
      <c r="F225" s="569">
        <v>1.9143390486487188</v>
      </c>
      <c r="G225" s="569">
        <f>+monthly_drivers_6!G225/monthly_drivers_6!D225*D225</f>
        <v>5.8688251183532936</v>
      </c>
      <c r="H225" s="569">
        <v>3.7292318357885814</v>
      </c>
      <c r="I225" s="569">
        <v>13.574404163145461</v>
      </c>
      <c r="J225" s="569">
        <v>1.5314712389189751</v>
      </c>
      <c r="K225" s="570">
        <v>189.32536713070283</v>
      </c>
      <c r="L225" s="571">
        <f t="shared" si="6"/>
        <v>0</v>
      </c>
      <c r="M225" s="571">
        <v>0</v>
      </c>
      <c r="N225" s="571">
        <v>0</v>
      </c>
      <c r="O225" s="572">
        <v>0</v>
      </c>
      <c r="P225" s="573">
        <v>0</v>
      </c>
      <c r="Q225" s="574">
        <f>+monthly_drivers_0!Q225</f>
        <v>2.5</v>
      </c>
    </row>
    <row r="226" spans="1:17" x14ac:dyDescent="0.25">
      <c r="A226" s="575">
        <f t="shared" si="7"/>
        <v>51226</v>
      </c>
      <c r="B226" s="83" t="str">
        <f>+asset_level_drivers!$E$1</f>
        <v>Ganador</v>
      </c>
      <c r="C226" s="562">
        <v>85</v>
      </c>
      <c r="D226" s="563">
        <v>3.71005234860396</v>
      </c>
      <c r="E226" s="563">
        <v>17.313577985065059</v>
      </c>
      <c r="F226" s="563">
        <v>1.9044935783571566</v>
      </c>
      <c r="G226" s="563">
        <f>+monthly_drivers_6!G226/monthly_drivers_6!D226*D226</f>
        <v>5.8386046586369984</v>
      </c>
      <c r="H226" s="563">
        <v>3.71005234860396</v>
      </c>
      <c r="I226" s="563">
        <v>13.504590828350745</v>
      </c>
      <c r="J226" s="563">
        <v>1.5235948626857252</v>
      </c>
      <c r="K226" s="564">
        <v>189.09482969235768</v>
      </c>
      <c r="L226" s="563">
        <f t="shared" si="6"/>
        <v>0</v>
      </c>
      <c r="M226" s="563">
        <v>0</v>
      </c>
      <c r="N226" s="563">
        <v>0</v>
      </c>
      <c r="O226" s="565">
        <v>0</v>
      </c>
      <c r="P226" s="564">
        <v>0</v>
      </c>
      <c r="Q226" s="566">
        <f>+monthly_drivers_0!Q226</f>
        <v>2.5</v>
      </c>
    </row>
    <row r="227" spans="1:17" x14ac:dyDescent="0.25">
      <c r="A227" s="567">
        <f t="shared" si="7"/>
        <v>51256</v>
      </c>
      <c r="B227" s="577" t="str">
        <f>+asset_level_drivers!$E$1</f>
        <v>Ganador</v>
      </c>
      <c r="C227" s="568">
        <v>85</v>
      </c>
      <c r="D227" s="569">
        <v>3.6909715017685665</v>
      </c>
      <c r="E227" s="569">
        <v>17.224534031322225</v>
      </c>
      <c r="F227" s="569">
        <v>1.8946987434454448</v>
      </c>
      <c r="G227" s="569">
        <f>+monthly_drivers_6!G227/monthly_drivers_6!D227*D227</f>
        <v>5.8085395225432679</v>
      </c>
      <c r="H227" s="569">
        <v>3.6909715017685665</v>
      </c>
      <c r="I227" s="569">
        <v>13.435136544431336</v>
      </c>
      <c r="J227" s="569">
        <v>1.5157589947563559</v>
      </c>
      <c r="K227" s="570">
        <v>188.86547791101708</v>
      </c>
      <c r="L227" s="571">
        <f t="shared" si="6"/>
        <v>0</v>
      </c>
      <c r="M227" s="571">
        <v>0</v>
      </c>
      <c r="N227" s="571">
        <v>0</v>
      </c>
      <c r="O227" s="572">
        <v>0</v>
      </c>
      <c r="P227" s="573">
        <v>0</v>
      </c>
      <c r="Q227" s="574">
        <f>+monthly_drivers_0!Q227</f>
        <v>2.5</v>
      </c>
    </row>
    <row r="228" spans="1:17" x14ac:dyDescent="0.25">
      <c r="A228" s="575">
        <f t="shared" si="7"/>
        <v>51287</v>
      </c>
      <c r="B228" s="83" t="str">
        <f>+asset_level_drivers!$E$1</f>
        <v>Ganador</v>
      </c>
      <c r="C228" s="562">
        <v>85</v>
      </c>
      <c r="D228" s="563">
        <v>3.6719887879728339</v>
      </c>
      <c r="E228" s="563">
        <v>17.135948031777517</v>
      </c>
      <c r="F228" s="563">
        <v>1.8849542834955268</v>
      </c>
      <c r="G228" s="563">
        <f>+monthly_drivers_6!G228/monthly_drivers_6!D228*D228</f>
        <v>5.7786290030236298</v>
      </c>
      <c r="H228" s="563">
        <v>3.6719887879728339</v>
      </c>
      <c r="I228" s="563">
        <v>13.366039464786462</v>
      </c>
      <c r="J228" s="563">
        <v>1.5079634267964215</v>
      </c>
      <c r="K228" s="564">
        <v>188.63730568883</v>
      </c>
      <c r="L228" s="563">
        <f t="shared" si="6"/>
        <v>0</v>
      </c>
      <c r="M228" s="563">
        <v>0</v>
      </c>
      <c r="N228" s="563">
        <v>0</v>
      </c>
      <c r="O228" s="565">
        <v>0</v>
      </c>
      <c r="P228" s="564">
        <v>0</v>
      </c>
      <c r="Q228" s="566">
        <f>+monthly_drivers_0!Q228</f>
        <v>2.5</v>
      </c>
    </row>
    <row r="229" spans="1:17" x14ac:dyDescent="0.25">
      <c r="A229" s="567">
        <f t="shared" si="7"/>
        <v>51317</v>
      </c>
      <c r="B229" s="577" t="str">
        <f>+asset_level_drivers!$E$1</f>
        <v>Ganador</v>
      </c>
      <c r="C229" s="568">
        <v>85</v>
      </c>
      <c r="D229" s="569">
        <v>3.6531037025181576</v>
      </c>
      <c r="E229" s="569">
        <v>17.047817631164566</v>
      </c>
      <c r="F229" s="569">
        <v>1.8752599394281024</v>
      </c>
      <c r="G229" s="569">
        <f>+monthly_drivers_6!G229/monthly_drivers_6!D229*D229</f>
        <v>5.7488722767441933</v>
      </c>
      <c r="H229" s="569">
        <v>3.6531037025181576</v>
      </c>
      <c r="I229" s="569">
        <v>13.297297752308362</v>
      </c>
      <c r="J229" s="569">
        <v>1.500207951542482</v>
      </c>
      <c r="K229" s="570">
        <v>188.41030695931124</v>
      </c>
      <c r="L229" s="571">
        <f t="shared" si="6"/>
        <v>0</v>
      </c>
      <c r="M229" s="571">
        <v>0</v>
      </c>
      <c r="N229" s="571">
        <v>0</v>
      </c>
      <c r="O229" s="572">
        <v>0</v>
      </c>
      <c r="P229" s="573">
        <v>0</v>
      </c>
      <c r="Q229" s="574">
        <f>+monthly_drivers_0!Q229</f>
        <v>2.5</v>
      </c>
    </row>
    <row r="230" spans="1:17" x14ac:dyDescent="0.25">
      <c r="A230" s="575">
        <f t="shared" si="7"/>
        <v>51348</v>
      </c>
      <c r="B230" s="83" t="str">
        <f>+asset_level_drivers!$E$1</f>
        <v>Ganador</v>
      </c>
      <c r="C230" s="562">
        <v>85</v>
      </c>
      <c r="D230" s="563">
        <v>3.6343157433001325</v>
      </c>
      <c r="E230" s="563">
        <v>16.960140486331657</v>
      </c>
      <c r="F230" s="563">
        <v>1.8656154534964822</v>
      </c>
      <c r="G230" s="563">
        <f>+monthly_drivers_6!G230/monthly_drivers_6!D230*D230</f>
        <v>5.7192686042653698</v>
      </c>
      <c r="H230" s="563">
        <v>3.6343157433001325</v>
      </c>
      <c r="I230" s="563">
        <v>13.228909579338692</v>
      </c>
      <c r="J230" s="563">
        <v>1.4924923627971858</v>
      </c>
      <c r="K230" s="564">
        <v>188.18447568716863</v>
      </c>
      <c r="L230" s="563">
        <f t="shared" si="6"/>
        <v>0</v>
      </c>
      <c r="M230" s="563">
        <v>0</v>
      </c>
      <c r="N230" s="563">
        <v>0</v>
      </c>
      <c r="O230" s="565">
        <v>0</v>
      </c>
      <c r="P230" s="564">
        <v>0</v>
      </c>
      <c r="Q230" s="566">
        <f>+monthly_drivers_0!Q230</f>
        <v>2.5</v>
      </c>
    </row>
    <row r="231" spans="1:17" x14ac:dyDescent="0.25">
      <c r="A231" s="567">
        <f t="shared" si="7"/>
        <v>51379</v>
      </c>
      <c r="B231" s="577" t="str">
        <f>+asset_level_drivers!$E$1</f>
        <v>Ganador</v>
      </c>
      <c r="C231" s="568">
        <v>85</v>
      </c>
      <c r="D231" s="569">
        <v>3.6156244107973761</v>
      </c>
      <c r="E231" s="569">
        <v>16.872914266182111</v>
      </c>
      <c r="F231" s="569">
        <v>1.856020569280032</v>
      </c>
      <c r="G231" s="569">
        <f>+monthly_drivers_6!G231/monthly_drivers_6!D231*D231</f>
        <v>5.6898171000862297</v>
      </c>
      <c r="H231" s="569">
        <v>3.6156244107973761</v>
      </c>
      <c r="I231" s="569">
        <v>13.160873127622047</v>
      </c>
      <c r="J231" s="569">
        <v>1.4848164554240257</v>
      </c>
      <c r="K231" s="570">
        <v>187.95980586815915</v>
      </c>
      <c r="L231" s="571">
        <f t="shared" si="6"/>
        <v>0</v>
      </c>
      <c r="M231" s="571">
        <v>0</v>
      </c>
      <c r="N231" s="571">
        <v>0</v>
      </c>
      <c r="O231" s="572">
        <v>0</v>
      </c>
      <c r="P231" s="573">
        <v>0</v>
      </c>
      <c r="Q231" s="574">
        <f>+monthly_drivers_0!Q231</f>
        <v>2.5</v>
      </c>
    </row>
    <row r="232" spans="1:17" x14ac:dyDescent="0.25">
      <c r="A232" s="575">
        <f t="shared" si="7"/>
        <v>51409</v>
      </c>
      <c r="B232" s="83" t="str">
        <f>+asset_level_drivers!$E$1</f>
        <v>Ganador</v>
      </c>
      <c r="C232" s="562">
        <v>85</v>
      </c>
      <c r="D232" s="563">
        <v>3.5970292080575601</v>
      </c>
      <c r="E232" s="563">
        <v>16.786136651599779</v>
      </c>
      <c r="F232" s="563">
        <v>1.8464750316759757</v>
      </c>
      <c r="G232" s="563">
        <f>+monthly_drivers_6!G232/monthly_drivers_6!D232*D232</f>
        <v>5.6605170750437628</v>
      </c>
      <c r="H232" s="563">
        <v>3.5970292080575601</v>
      </c>
      <c r="I232" s="563">
        <v>13.093186588247828</v>
      </c>
      <c r="J232" s="563">
        <v>1.4771800253407807</v>
      </c>
      <c r="K232" s="564">
        <v>187.73629152890905</v>
      </c>
      <c r="L232" s="563">
        <f t="shared" si="6"/>
        <v>0</v>
      </c>
      <c r="M232" s="563">
        <v>0</v>
      </c>
      <c r="N232" s="563">
        <v>0</v>
      </c>
      <c r="O232" s="565">
        <v>0</v>
      </c>
      <c r="P232" s="564">
        <v>0</v>
      </c>
      <c r="Q232" s="566">
        <f>+monthly_drivers_0!Q232</f>
        <v>2.5</v>
      </c>
    </row>
    <row r="233" spans="1:17" x14ac:dyDescent="0.25">
      <c r="A233" s="567">
        <f t="shared" si="7"/>
        <v>51440</v>
      </c>
      <c r="B233" s="577" t="str">
        <f>+asset_level_drivers!$E$1</f>
        <v>Ganador</v>
      </c>
      <c r="C233" s="568">
        <v>85</v>
      </c>
      <c r="D233" s="569">
        <v>3.5785296406843701</v>
      </c>
      <c r="E233" s="569">
        <v>16.699805335404353</v>
      </c>
      <c r="F233" s="569">
        <v>1.8369785868944788</v>
      </c>
      <c r="G233" s="569">
        <f>+monthly_drivers_6!G233/monthly_drivers_6!D233*D233</f>
        <v>5.6313677287277457</v>
      </c>
      <c r="H233" s="569">
        <v>3.5785296406843701</v>
      </c>
      <c r="I233" s="569">
        <v>13.025848161615395</v>
      </c>
      <c r="J233" s="569">
        <v>1.4695828695155833</v>
      </c>
      <c r="K233" s="570">
        <v>187.51392672677784</v>
      </c>
      <c r="L233" s="571">
        <f t="shared" si="6"/>
        <v>0</v>
      </c>
      <c r="M233" s="571">
        <v>0</v>
      </c>
      <c r="N233" s="571">
        <v>0</v>
      </c>
      <c r="O233" s="572">
        <v>0</v>
      </c>
      <c r="P233" s="573">
        <v>0</v>
      </c>
      <c r="Q233" s="574">
        <f>+monthly_drivers_0!Q233</f>
        <v>2.5</v>
      </c>
    </row>
    <row r="234" spans="1:17" x14ac:dyDescent="0.25">
      <c r="A234" s="575">
        <f t="shared" si="7"/>
        <v>51470</v>
      </c>
      <c r="B234" s="83" t="str">
        <f>+asset_level_drivers!$E$1</f>
        <v>Ganador</v>
      </c>
      <c r="C234" s="562">
        <v>85</v>
      </c>
      <c r="D234" s="563">
        <v>3.5601252168230713</v>
      </c>
      <c r="E234" s="563">
        <v>16.613918022274969</v>
      </c>
      <c r="F234" s="563">
        <v>1.8275309824502468</v>
      </c>
      <c r="G234" s="563">
        <f>+monthly_drivers_6!G234/monthly_drivers_6!D234*D234</f>
        <v>5.602368288847253</v>
      </c>
      <c r="H234" s="563">
        <v>3.5601252168230713</v>
      </c>
      <c r="I234" s="563">
        <v>12.958856057374478</v>
      </c>
      <c r="J234" s="563">
        <v>1.4620247859601976</v>
      </c>
      <c r="K234" s="564">
        <v>187.29270554967314</v>
      </c>
      <c r="L234" s="563">
        <f t="shared" si="6"/>
        <v>0</v>
      </c>
      <c r="M234" s="563">
        <v>0</v>
      </c>
      <c r="N234" s="563">
        <v>0</v>
      </c>
      <c r="O234" s="565">
        <v>0</v>
      </c>
      <c r="P234" s="564">
        <v>0</v>
      </c>
      <c r="Q234" s="566">
        <f>+monthly_drivers_0!Q234</f>
        <v>2.5</v>
      </c>
    </row>
    <row r="235" spans="1:17" x14ac:dyDescent="0.25">
      <c r="A235" s="567">
        <f t="shared" si="7"/>
        <v>51501</v>
      </c>
      <c r="B235" s="577" t="str">
        <f>+asset_level_drivers!$E$1</f>
        <v>Ganador</v>
      </c>
      <c r="C235" s="568">
        <v>85</v>
      </c>
      <c r="D235" s="569">
        <v>3.5418154471502641</v>
      </c>
      <c r="E235" s="569">
        <v>16.528472428699956</v>
      </c>
      <c r="F235" s="569">
        <v>1.8181319671569951</v>
      </c>
      <c r="G235" s="569">
        <f>+monthly_drivers_6!G235/monthly_drivers_6!D235*D235</f>
        <v>5.5735178921569286</v>
      </c>
      <c r="H235" s="569">
        <v>3.5418154471502641</v>
      </c>
      <c r="I235" s="569">
        <v>12.892208494385967</v>
      </c>
      <c r="J235" s="569">
        <v>1.4545055737255961</v>
      </c>
      <c r="K235" s="570">
        <v>187.07262211592453</v>
      </c>
      <c r="L235" s="571">
        <f t="shared" si="6"/>
        <v>0</v>
      </c>
      <c r="M235" s="571">
        <v>0</v>
      </c>
      <c r="N235" s="571">
        <v>0</v>
      </c>
      <c r="O235" s="572">
        <v>0</v>
      </c>
      <c r="P235" s="573">
        <v>0</v>
      </c>
      <c r="Q235" s="574">
        <f>+monthly_drivers_0!Q235</f>
        <v>2.5</v>
      </c>
    </row>
    <row r="236" spans="1:17" x14ac:dyDescent="0.25">
      <c r="A236" s="575">
        <f t="shared" si="7"/>
        <v>51532</v>
      </c>
      <c r="B236" s="83" t="str">
        <f>+asset_level_drivers!$E$1</f>
        <v>Ganador</v>
      </c>
      <c r="C236" s="562">
        <v>85</v>
      </c>
      <c r="D236" s="563">
        <v>3.5235998448575847</v>
      </c>
      <c r="E236" s="563">
        <v>16.443466282909736</v>
      </c>
      <c r="F236" s="563">
        <v>1.8087812911200709</v>
      </c>
      <c r="G236" s="563">
        <f>+monthly_drivers_6!G236/monthly_drivers_6!D236*D236</f>
        <v>5.5448159338660812</v>
      </c>
      <c r="H236" s="563">
        <v>3.5235998448575847</v>
      </c>
      <c r="I236" s="563">
        <v>12.825903700669594</v>
      </c>
      <c r="J236" s="563">
        <v>1.4470250328960568</v>
      </c>
      <c r="K236" s="564">
        <v>186.85367057409906</v>
      </c>
      <c r="L236" s="563">
        <f t="shared" si="6"/>
        <v>0</v>
      </c>
      <c r="M236" s="563">
        <v>0</v>
      </c>
      <c r="N236" s="563">
        <v>0</v>
      </c>
      <c r="O236" s="565">
        <v>0</v>
      </c>
      <c r="P236" s="564">
        <v>0</v>
      </c>
      <c r="Q236" s="566">
        <f>+monthly_drivers_0!Q236</f>
        <v>2.5</v>
      </c>
    </row>
    <row r="237" spans="1:17" x14ac:dyDescent="0.25">
      <c r="A237" s="567">
        <f t="shared" si="7"/>
        <v>51560</v>
      </c>
      <c r="B237" s="577" t="str">
        <f>+asset_level_drivers!$E$1</f>
        <v>Ganador</v>
      </c>
      <c r="C237" s="568">
        <v>85</v>
      </c>
      <c r="D237" s="569">
        <v>3.5054779256409967</v>
      </c>
      <c r="E237" s="569">
        <v>16.358897324817256</v>
      </c>
      <c r="F237" s="569">
        <v>1.7994787057298982</v>
      </c>
      <c r="G237" s="569">
        <f>+monthly_drivers_6!G237/monthly_drivers_6!D237*D237</f>
        <v>5.5162615484742554</v>
      </c>
      <c r="H237" s="569">
        <v>3.5054779256409967</v>
      </c>
      <c r="I237" s="569">
        <v>12.759939913357458</v>
      </c>
      <c r="J237" s="569">
        <v>1.4395829645839184</v>
      </c>
      <c r="K237" s="570">
        <v>186.63584510286023</v>
      </c>
      <c r="L237" s="571">
        <f t="shared" si="6"/>
        <v>0</v>
      </c>
      <c r="M237" s="571">
        <v>0</v>
      </c>
      <c r="N237" s="571">
        <v>0</v>
      </c>
      <c r="O237" s="572">
        <v>0</v>
      </c>
      <c r="P237" s="573">
        <v>0</v>
      </c>
      <c r="Q237" s="574">
        <f>+monthly_drivers_0!Q237</f>
        <v>2.5</v>
      </c>
    </row>
    <row r="238" spans="1:17" x14ac:dyDescent="0.25">
      <c r="A238" s="575">
        <f t="shared" si="7"/>
        <v>51591</v>
      </c>
      <c r="B238" s="83" t="str">
        <f>+asset_level_drivers!$E$1</f>
        <v>Ganador</v>
      </c>
      <c r="C238" s="562">
        <v>85</v>
      </c>
      <c r="D238" s="563">
        <v>3.4874492076877504</v>
      </c>
      <c r="E238" s="563">
        <v>16.274763305960224</v>
      </c>
      <c r="F238" s="563">
        <v>1.7902239636556245</v>
      </c>
      <c r="G238" s="563">
        <f>+monthly_drivers_6!G238/monthly_drivers_6!D238*D238</f>
        <v>5.487853990493706</v>
      </c>
      <c r="H238" s="563">
        <v>3.4874492076877504</v>
      </c>
      <c r="I238" s="563">
        <v>12.694315378648975</v>
      </c>
      <c r="J238" s="563">
        <v>1.4321791709245</v>
      </c>
      <c r="K238" s="564">
        <v>186.4191399108152</v>
      </c>
      <c r="L238" s="563">
        <f t="shared" si="6"/>
        <v>0</v>
      </c>
      <c r="M238" s="563">
        <v>0</v>
      </c>
      <c r="N238" s="563">
        <v>0</v>
      </c>
      <c r="O238" s="565">
        <v>0</v>
      </c>
      <c r="P238" s="564">
        <v>0</v>
      </c>
      <c r="Q238" s="566">
        <f>+monthly_drivers_0!Q238</f>
        <v>2.5</v>
      </c>
    </row>
    <row r="239" spans="1:17" x14ac:dyDescent="0.25">
      <c r="A239" s="567">
        <f t="shared" si="7"/>
        <v>51621</v>
      </c>
      <c r="B239" s="577" t="str">
        <f>+asset_level_drivers!$E$1</f>
        <v>Ganador</v>
      </c>
      <c r="C239" s="568">
        <v>85</v>
      </c>
      <c r="D239" s="569">
        <v>3.4695132116624152</v>
      </c>
      <c r="E239" s="569">
        <v>16.191061989443376</v>
      </c>
      <c r="F239" s="569">
        <v>1.7810168188387714</v>
      </c>
      <c r="G239" s="569">
        <f>+monthly_drivers_6!G239/monthly_drivers_6!D239*D239</f>
        <v>5.4595925504564375</v>
      </c>
      <c r="H239" s="569">
        <v>3.4695132116624152</v>
      </c>
      <c r="I239" s="569">
        <v>12.629028351765834</v>
      </c>
      <c r="J239" s="569">
        <v>1.4248134550710172</v>
      </c>
      <c r="K239" s="570">
        <v>186.20354923635645</v>
      </c>
      <c r="L239" s="571">
        <f t="shared" si="6"/>
        <v>0</v>
      </c>
      <c r="M239" s="571">
        <v>0</v>
      </c>
      <c r="N239" s="571">
        <v>0</v>
      </c>
      <c r="O239" s="572">
        <v>0</v>
      </c>
      <c r="P239" s="573">
        <v>0</v>
      </c>
      <c r="Q239" s="574">
        <f>+monthly_drivers_0!Q239</f>
        <v>2.5</v>
      </c>
    </row>
    <row r="240" spans="1:17" x14ac:dyDescent="0.25">
      <c r="A240" s="575">
        <f t="shared" si="7"/>
        <v>51652</v>
      </c>
      <c r="B240" s="83" t="str">
        <f>+asset_level_drivers!$E$1</f>
        <v>Ganador</v>
      </c>
      <c r="C240" s="562">
        <v>85</v>
      </c>
      <c r="D240" s="563">
        <v>3.4516694606947711</v>
      </c>
      <c r="E240" s="563">
        <v>16.107791149871424</v>
      </c>
      <c r="F240" s="563">
        <v>1.7718570264858569</v>
      </c>
      <c r="G240" s="563">
        <f>+monthly_drivers_6!G240/monthly_drivers_6!D240*D240</f>
        <v>5.4314764099466508</v>
      </c>
      <c r="H240" s="563">
        <v>3.4516694606947711</v>
      </c>
      <c r="I240" s="563">
        <v>12.564077096899711</v>
      </c>
      <c r="J240" s="563">
        <v>1.4174856211886855</v>
      </c>
      <c r="K240" s="564">
        <v>185.98906734750278</v>
      </c>
      <c r="L240" s="563">
        <f t="shared" si="6"/>
        <v>0</v>
      </c>
      <c r="M240" s="563">
        <v>0</v>
      </c>
      <c r="N240" s="563">
        <v>0</v>
      </c>
      <c r="O240" s="565">
        <v>0</v>
      </c>
      <c r="P240" s="564">
        <v>0</v>
      </c>
      <c r="Q240" s="566">
        <f>+monthly_drivers_0!Q240</f>
        <v>2.5</v>
      </c>
    </row>
    <row r="241" spans="1:17" x14ac:dyDescent="0.25">
      <c r="A241" s="567">
        <f t="shared" si="7"/>
        <v>51682</v>
      </c>
      <c r="B241" s="577" t="str">
        <f>+asset_level_drivers!$E$1</f>
        <v>Ganador</v>
      </c>
      <c r="C241" s="568">
        <v>85</v>
      </c>
      <c r="D241" s="569">
        <v>3.4339174803672359</v>
      </c>
      <c r="E241" s="569">
        <v>16.024948573295028</v>
      </c>
      <c r="F241" s="569">
        <v>1.762744343062453</v>
      </c>
      <c r="G241" s="569">
        <f>+monthly_drivers_6!G241/monthly_drivers_6!D241*D241</f>
        <v>5.4035047587407226</v>
      </c>
      <c r="H241" s="569">
        <v>3.4339174803672359</v>
      </c>
      <c r="I241" s="569">
        <v>12.499459887170122</v>
      </c>
      <c r="J241" s="569">
        <v>1.4101954744499625</v>
      </c>
      <c r="K241" s="570">
        <v>185.77568854175399</v>
      </c>
      <c r="L241" s="571">
        <f t="shared" si="6"/>
        <v>0</v>
      </c>
      <c r="M241" s="571">
        <v>0</v>
      </c>
      <c r="N241" s="571">
        <v>0</v>
      </c>
      <c r="O241" s="572">
        <v>0</v>
      </c>
      <c r="P241" s="573">
        <v>0</v>
      </c>
      <c r="Q241" s="574">
        <f>+monthly_drivers_0!Q241</f>
        <v>2.5</v>
      </c>
    </row>
    <row r="242" spans="1:17" x14ac:dyDescent="0.25">
      <c r="A242" s="575">
        <f t="shared" si="7"/>
        <v>51713</v>
      </c>
      <c r="B242" s="83" t="str">
        <f>+asset_level_drivers!$E$1</f>
        <v>Ganador</v>
      </c>
      <c r="C242" s="562">
        <v>85</v>
      </c>
      <c r="D242" s="563">
        <v>3.416256798702292</v>
      </c>
      <c r="E242" s="563">
        <v>15.942532057153061</v>
      </c>
      <c r="F242" s="563">
        <v>1.7536785262868366</v>
      </c>
      <c r="G242" s="563">
        <f>+monthly_drivers_6!G242/monthly_drivers_6!D242*D242</f>
        <v>5.3756769306642944</v>
      </c>
      <c r="H242" s="563">
        <v>3.416256798702292</v>
      </c>
      <c r="I242" s="563">
        <v>12.435175004579389</v>
      </c>
      <c r="J242" s="563">
        <v>1.4029428210294692</v>
      </c>
      <c r="K242" s="564">
        <v>185.5634071459412</v>
      </c>
      <c r="L242" s="563">
        <f t="shared" si="6"/>
        <v>0</v>
      </c>
      <c r="M242" s="563">
        <v>0</v>
      </c>
      <c r="N242" s="563">
        <v>0</v>
      </c>
      <c r="O242" s="565">
        <v>0</v>
      </c>
      <c r="P242" s="564">
        <v>0</v>
      </c>
      <c r="Q242" s="566">
        <f>+monthly_drivers_0!Q242</f>
        <v>2.5</v>
      </c>
    </row>
    <row r="243" spans="1:17" x14ac:dyDescent="0.25">
      <c r="A243" s="567">
        <f t="shared" si="7"/>
        <v>51744</v>
      </c>
      <c r="B243" s="577" t="str">
        <f>+asset_level_drivers!$E$1</f>
        <v>Ganador</v>
      </c>
      <c r="C243" s="568">
        <v>85</v>
      </c>
      <c r="D243" s="569">
        <v>3.39868694614945</v>
      </c>
      <c r="E243" s="569">
        <v>15.860539410211146</v>
      </c>
      <c r="F243" s="569">
        <v>1.744659335123226</v>
      </c>
      <c r="G243" s="569">
        <f>+monthly_drivers_6!G243/monthly_drivers_6!D243*D243</f>
        <v>5.3479922986130548</v>
      </c>
      <c r="H243" s="569">
        <v>3.39868694614945</v>
      </c>
      <c r="I243" s="569">
        <v>12.371220739964695</v>
      </c>
      <c r="J243" s="569">
        <v>1.3957274680985812</v>
      </c>
      <c r="K243" s="570">
        <v>185.35221751606906</v>
      </c>
      <c r="L243" s="571">
        <f t="shared" si="6"/>
        <v>0</v>
      </c>
      <c r="M243" s="571">
        <v>0</v>
      </c>
      <c r="N243" s="571">
        <v>0</v>
      </c>
      <c r="O243" s="572">
        <v>0</v>
      </c>
      <c r="P243" s="573">
        <v>0</v>
      </c>
      <c r="Q243" s="574">
        <f>+monthly_drivers_0!Q243</f>
        <v>2.5</v>
      </c>
    </row>
    <row r="244" spans="1:17" x14ac:dyDescent="0.25">
      <c r="A244" s="575">
        <f t="shared" si="7"/>
        <v>51774</v>
      </c>
      <c r="B244" s="83" t="str">
        <f>+asset_level_drivers!$E$1</f>
        <v>Ganador</v>
      </c>
      <c r="C244" s="562">
        <v>85</v>
      </c>
      <c r="D244" s="563">
        <v>3.381207455574069</v>
      </c>
      <c r="E244" s="563">
        <v>15.778968452505767</v>
      </c>
      <c r="F244" s="563">
        <v>1.7356865297756345</v>
      </c>
      <c r="G244" s="563">
        <f>+monthly_drivers_6!G244/monthly_drivers_6!D244*D244</f>
        <v>5.3204499293539556</v>
      </c>
      <c r="H244" s="563">
        <v>3.381207455574069</v>
      </c>
      <c r="I244" s="563">
        <v>12.3075953929545</v>
      </c>
      <c r="J244" s="563">
        <v>1.3885492238205077</v>
      </c>
      <c r="K244" s="564">
        <v>185.14211403717687</v>
      </c>
      <c r="L244" s="563">
        <f t="shared" si="6"/>
        <v>0</v>
      </c>
      <c r="M244" s="563">
        <v>0</v>
      </c>
      <c r="N244" s="563">
        <v>0</v>
      </c>
      <c r="O244" s="565">
        <v>0</v>
      </c>
      <c r="P244" s="564">
        <v>0</v>
      </c>
      <c r="Q244" s="566">
        <f>+monthly_drivers_0!Q244</f>
        <v>2.5</v>
      </c>
    </row>
    <row r="245" spans="1:17" x14ac:dyDescent="0.25">
      <c r="A245" s="567">
        <f t="shared" si="7"/>
        <v>51805</v>
      </c>
      <c r="B245" s="577" t="str">
        <f>+asset_level_drivers!$E$1</f>
        <v>Ganador</v>
      </c>
      <c r="C245" s="568">
        <v>85</v>
      </c>
      <c r="D245" s="569">
        <v>3.3638178622433914</v>
      </c>
      <c r="E245" s="569">
        <v>15.697817015280947</v>
      </c>
      <c r="F245" s="569">
        <v>1.7267598716809041</v>
      </c>
      <c r="G245" s="569">
        <f>+monthly_drivers_6!G245/monthly_drivers_6!D245*D245</f>
        <v>5.2930493459929773</v>
      </c>
      <c r="H245" s="569">
        <v>3.3638178622433914</v>
      </c>
      <c r="I245" s="569">
        <v>12.244297271919139</v>
      </c>
      <c r="J245" s="569">
        <v>1.3814078973447232</v>
      </c>
      <c r="K245" s="570">
        <v>184.93309112317277</v>
      </c>
      <c r="L245" s="571">
        <f t="shared" si="6"/>
        <v>0</v>
      </c>
      <c r="M245" s="571">
        <v>0</v>
      </c>
      <c r="N245" s="571">
        <v>0</v>
      </c>
      <c r="O245" s="572">
        <v>0</v>
      </c>
      <c r="P245" s="573">
        <v>0</v>
      </c>
      <c r="Q245" s="574">
        <f>+monthly_drivers_0!Q245</f>
        <v>2.5</v>
      </c>
    </row>
    <row r="246" spans="1:17" x14ac:dyDescent="0.25">
      <c r="A246" s="575">
        <f t="shared" si="7"/>
        <v>51835</v>
      </c>
      <c r="B246" s="83" t="str">
        <f>+asset_level_drivers!$E$1</f>
        <v>Ganador</v>
      </c>
      <c r="C246" s="562">
        <v>85</v>
      </c>
      <c r="D246" s="563">
        <v>3.3465177038139662</v>
      </c>
      <c r="E246" s="563">
        <v>15.617082940939813</v>
      </c>
      <c r="F246" s="563">
        <v>1.7178791235033792</v>
      </c>
      <c r="G246" s="563">
        <f>+monthly_drivers_6!G246/monthly_drivers_6!D246*D246</f>
        <v>5.2657896301117884</v>
      </c>
      <c r="H246" s="563">
        <v>3.3465177038139662</v>
      </c>
      <c r="I246" s="563">
        <v>12.181324693933055</v>
      </c>
      <c r="J246" s="563">
        <v>1.3743032988027035</v>
      </c>
      <c r="K246" s="564">
        <v>184.72514321669615</v>
      </c>
      <c r="L246" s="563">
        <f t="shared" si="6"/>
        <v>0</v>
      </c>
      <c r="M246" s="563">
        <v>0</v>
      </c>
      <c r="N246" s="563">
        <v>0</v>
      </c>
      <c r="O246" s="565">
        <v>0</v>
      </c>
      <c r="P246" s="564">
        <v>0</v>
      </c>
      <c r="Q246" s="566">
        <f>+monthly_drivers_0!Q246</f>
        <v>2.5</v>
      </c>
    </row>
    <row r="247" spans="1:17" x14ac:dyDescent="0.25">
      <c r="A247" s="567">
        <f t="shared" si="7"/>
        <v>51866</v>
      </c>
      <c r="B247" s="577" t="str">
        <f>+asset_level_drivers!$E$1</f>
        <v>Ganador</v>
      </c>
      <c r="C247" s="568">
        <v>85</v>
      </c>
      <c r="D247" s="569">
        <v>3.3293065203209409</v>
      </c>
      <c r="E247" s="569">
        <v>15.536764082977548</v>
      </c>
      <c r="F247" s="569">
        <v>1.7090440491275303</v>
      </c>
      <c r="G247" s="569">
        <f>+monthly_drivers_6!G247/monthly_drivers_6!D247*D247</f>
        <v>5.2386701150095378</v>
      </c>
      <c r="H247" s="569">
        <v>3.3293065203209409</v>
      </c>
      <c r="I247" s="569">
        <v>12.118675984722488</v>
      </c>
      <c r="J247" s="569">
        <v>1.3672352393020244</v>
      </c>
      <c r="K247" s="570">
        <v>184.51826478896669</v>
      </c>
      <c r="L247" s="571">
        <f t="shared" si="6"/>
        <v>0</v>
      </c>
      <c r="M247" s="571">
        <v>0</v>
      </c>
      <c r="N247" s="571">
        <v>0</v>
      </c>
      <c r="O247" s="572">
        <v>0</v>
      </c>
      <c r="P247" s="573">
        <v>0</v>
      </c>
      <c r="Q247" s="574">
        <f>+monthly_drivers_0!Q247</f>
        <v>2.5</v>
      </c>
    </row>
    <row r="248" spans="1:17" x14ac:dyDescent="0.25">
      <c r="A248" s="575">
        <f t="shared" si="7"/>
        <v>51897</v>
      </c>
      <c r="B248" s="83" t="str">
        <f>+asset_level_drivers!$E$1</f>
        <v>Ganador</v>
      </c>
      <c r="C248" s="562">
        <v>85</v>
      </c>
      <c r="D248" s="563">
        <v>3.3121838541659527</v>
      </c>
      <c r="E248" s="563">
        <v>15.456858305934817</v>
      </c>
      <c r="F248" s="563">
        <v>1.7002544136528299</v>
      </c>
      <c r="G248" s="563">
        <f>+monthly_drivers_6!G248/monthly_drivers_6!D248*D248</f>
        <v>5.2116900188779391</v>
      </c>
      <c r="H248" s="563">
        <v>3.3121838541659527</v>
      </c>
      <c r="I248" s="563">
        <v>12.056349478629157</v>
      </c>
      <c r="J248" s="563">
        <v>1.360203530922264</v>
      </c>
      <c r="K248" s="564">
        <v>184.31245033965163</v>
      </c>
      <c r="L248" s="563">
        <f t="shared" si="6"/>
        <v>0</v>
      </c>
      <c r="M248" s="563">
        <v>0</v>
      </c>
      <c r="N248" s="563">
        <v>0</v>
      </c>
      <c r="O248" s="565">
        <v>0</v>
      </c>
      <c r="P248" s="564">
        <v>0</v>
      </c>
      <c r="Q248" s="566">
        <f>+monthly_drivers_0!Q248</f>
        <v>2.5</v>
      </c>
    </row>
    <row r="249" spans="1:17" x14ac:dyDescent="0.25">
      <c r="A249" s="567">
        <f t="shared" si="7"/>
        <v>51925</v>
      </c>
      <c r="B249" s="577" t="str">
        <f>+asset_level_drivers!$E$1</f>
        <v>Ganador</v>
      </c>
      <c r="C249" s="568">
        <v>85</v>
      </c>
      <c r="D249" s="569">
        <v>3.2951492501026949</v>
      </c>
      <c r="E249" s="569">
        <v>15.37736348532699</v>
      </c>
      <c r="F249" s="569">
        <v>1.691509983385969</v>
      </c>
      <c r="G249" s="569">
        <f>+monthly_drivers_6!G249/monthly_drivers_6!D249*D249</f>
        <v>5.184848703338381</v>
      </c>
      <c r="H249" s="569">
        <v>3.2951492501026949</v>
      </c>
      <c r="I249" s="569">
        <v>11.994343518555054</v>
      </c>
      <c r="J249" s="569">
        <v>1.3532079867087752</v>
      </c>
      <c r="K249" s="570">
        <v>184.107694396688</v>
      </c>
      <c r="L249" s="571">
        <f t="shared" si="6"/>
        <v>0</v>
      </c>
      <c r="M249" s="571">
        <v>0</v>
      </c>
      <c r="N249" s="571">
        <v>0</v>
      </c>
      <c r="O249" s="572">
        <v>0</v>
      </c>
      <c r="P249" s="573">
        <v>0</v>
      </c>
      <c r="Q249" s="574">
        <f>+monthly_drivers_0!Q249</f>
        <v>2.5</v>
      </c>
    </row>
    <row r="250" spans="1:17" x14ac:dyDescent="0.25">
      <c r="A250" s="575">
        <f t="shared" si="7"/>
        <v>51956</v>
      </c>
      <c r="B250" s="83" t="str">
        <f>+asset_level_drivers!$E$1</f>
        <v>Ganador</v>
      </c>
      <c r="C250" s="562">
        <v>85</v>
      </c>
      <c r="D250" s="563">
        <v>3.2782022552266716</v>
      </c>
      <c r="E250" s="563">
        <v>15.298277507603169</v>
      </c>
      <c r="F250" s="563">
        <v>1.6828105258363486</v>
      </c>
      <c r="G250" s="563">
        <f>+monthly_drivers_6!G250/monthly_drivers_6!D250*D250</f>
        <v>5.1581453987301114</v>
      </c>
      <c r="H250" s="563">
        <v>3.2782022552266716</v>
      </c>
      <c r="I250" s="563">
        <v>11.932656455930472</v>
      </c>
      <c r="J250" s="563">
        <v>1.346248420669079</v>
      </c>
      <c r="K250" s="564">
        <v>183.90399151616811</v>
      </c>
      <c r="L250" s="563">
        <f t="shared" si="6"/>
        <v>0</v>
      </c>
      <c r="M250" s="563">
        <v>0</v>
      </c>
      <c r="N250" s="563">
        <v>0</v>
      </c>
      <c r="O250" s="565">
        <v>0</v>
      </c>
      <c r="P250" s="564">
        <v>0</v>
      </c>
      <c r="Q250" s="566">
        <f>+monthly_drivers_0!Q250</f>
        <v>2.5</v>
      </c>
    </row>
    <row r="251" spans="1:17" x14ac:dyDescent="0.25">
      <c r="A251" s="567">
        <f t="shared" si="7"/>
        <v>51986</v>
      </c>
      <c r="B251" s="577" t="str">
        <f>+asset_level_drivers!$E$1</f>
        <v>Ganador</v>
      </c>
      <c r="C251" s="568">
        <v>85</v>
      </c>
      <c r="D251" s="569">
        <v>3.2613424189626241</v>
      </c>
      <c r="E251" s="569">
        <v>15.219598270077258</v>
      </c>
      <c r="F251" s="569">
        <v>1.6741558097084983</v>
      </c>
      <c r="G251" s="569">
        <f>+monthly_drivers_6!G251/monthly_drivers_6!D251*D251</f>
        <v>5.1315794560475734</v>
      </c>
      <c r="H251" s="569">
        <v>3.2613424189626241</v>
      </c>
      <c r="I251" s="569">
        <v>11.871286650660263</v>
      </c>
      <c r="J251" s="569">
        <v>1.3393246477667988</v>
      </c>
      <c r="K251" s="570">
        <v>183.70133628217542</v>
      </c>
      <c r="L251" s="571">
        <f t="shared" si="6"/>
        <v>0</v>
      </c>
      <c r="M251" s="571">
        <v>0</v>
      </c>
      <c r="N251" s="571">
        <v>0</v>
      </c>
      <c r="O251" s="572">
        <v>0</v>
      </c>
      <c r="P251" s="573">
        <v>0</v>
      </c>
      <c r="Q251" s="574">
        <f>+monthly_drivers_0!Q251</f>
        <v>2.5</v>
      </c>
    </row>
    <row r="252" spans="1:17" x14ac:dyDescent="0.25">
      <c r="A252" s="575">
        <f t="shared" si="7"/>
        <v>52017</v>
      </c>
      <c r="B252" s="83" t="str">
        <f>+asset_level_drivers!$E$1</f>
        <v>Ganador</v>
      </c>
      <c r="C252" s="562">
        <v>85</v>
      </c>
      <c r="D252" s="563">
        <v>3.2445692930528893</v>
      </c>
      <c r="E252" s="563">
        <v>15.141323680877685</v>
      </c>
      <c r="F252" s="563">
        <v>1.6655456048965451</v>
      </c>
      <c r="G252" s="563">
        <f>+monthly_drivers_6!G252/monthly_drivers_6!D252*D252</f>
        <v>5.105150128302582</v>
      </c>
      <c r="H252" s="563">
        <v>3.2445692930528893</v>
      </c>
      <c r="I252" s="563">
        <v>11.810232471084595</v>
      </c>
      <c r="J252" s="563">
        <v>1.3324364839172362</v>
      </c>
      <c r="K252" s="564">
        <v>183.49972330664954</v>
      </c>
      <c r="L252" s="563">
        <f t="shared" si="6"/>
        <v>0</v>
      </c>
      <c r="M252" s="563">
        <v>0</v>
      </c>
      <c r="N252" s="563">
        <v>0</v>
      </c>
      <c r="O252" s="565">
        <v>0</v>
      </c>
      <c r="P252" s="564">
        <v>0</v>
      </c>
      <c r="Q252" s="566">
        <f>+monthly_drivers_0!Q252</f>
        <v>2.5</v>
      </c>
    </row>
    <row r="253" spans="1:17" x14ac:dyDescent="0.25">
      <c r="A253" s="567">
        <f t="shared" si="7"/>
        <v>52047</v>
      </c>
      <c r="B253" s="577" t="str">
        <f>+asset_level_drivers!$E$1</f>
        <v>Ganador</v>
      </c>
      <c r="C253" s="568">
        <v>85</v>
      </c>
      <c r="D253" s="569">
        <v>3.2278824315448293</v>
      </c>
      <c r="E253" s="569">
        <v>15.063451658897101</v>
      </c>
      <c r="F253" s="569">
        <v>1.6569796824786811</v>
      </c>
      <c r="G253" s="569">
        <f>+monthly_drivers_6!G253/monthly_drivers_6!D253*D253</f>
        <v>5.0788567537301708</v>
      </c>
      <c r="H253" s="569">
        <v>3.2278824315448293</v>
      </c>
      <c r="I253" s="569">
        <v>11.74949229393974</v>
      </c>
      <c r="J253" s="569">
        <v>1.3255837459829449</v>
      </c>
      <c r="K253" s="570">
        <v>183.29914722924624</v>
      </c>
      <c r="L253" s="571">
        <f t="shared" si="6"/>
        <v>0</v>
      </c>
      <c r="M253" s="571">
        <v>0</v>
      </c>
      <c r="N253" s="571">
        <v>0</v>
      </c>
      <c r="O253" s="572">
        <v>0</v>
      </c>
      <c r="P253" s="573">
        <v>0</v>
      </c>
      <c r="Q253" s="574">
        <f>+monthly_drivers_0!Q253</f>
        <v>2.5</v>
      </c>
    </row>
    <row r="254" spans="1:17" x14ac:dyDescent="0.25">
      <c r="A254" s="575">
        <f t="shared" si="7"/>
        <v>52078</v>
      </c>
      <c r="B254" s="83" t="str">
        <f>+asset_level_drivers!$E$1</f>
        <v>Ganador</v>
      </c>
      <c r="C254" s="562">
        <v>85</v>
      </c>
      <c r="D254" s="563">
        <v>3.2112813907801172</v>
      </c>
      <c r="E254" s="563">
        <v>14.985980133723467</v>
      </c>
      <c r="F254" s="563">
        <v>1.6484578147095814</v>
      </c>
      <c r="G254" s="563">
        <f>+monthly_drivers_6!G254/monthly_drivers_6!D254*D254</f>
        <v>5.052698510197577</v>
      </c>
      <c r="H254" s="563">
        <v>3.2112813907801172</v>
      </c>
      <c r="I254" s="563">
        <v>11.689064504304305</v>
      </c>
      <c r="J254" s="563">
        <v>1.3187662517676655</v>
      </c>
      <c r="K254" s="564">
        <v>183.09960271718398</v>
      </c>
      <c r="L254" s="563">
        <f t="shared" si="6"/>
        <v>0</v>
      </c>
      <c r="M254" s="563">
        <v>0</v>
      </c>
      <c r="N254" s="563">
        <v>0</v>
      </c>
      <c r="O254" s="565">
        <v>0</v>
      </c>
      <c r="P254" s="564">
        <v>0</v>
      </c>
      <c r="Q254" s="566">
        <f>+monthly_drivers_0!Q254</f>
        <v>2.5</v>
      </c>
    </row>
    <row r="255" spans="1:17" x14ac:dyDescent="0.25">
      <c r="A255" s="567">
        <f t="shared" si="7"/>
        <v>52109</v>
      </c>
      <c r="B255" s="577" t="str">
        <f>+asset_level_drivers!$E$1</f>
        <v>Ganador</v>
      </c>
      <c r="C255" s="568">
        <v>85</v>
      </c>
      <c r="D255" s="569">
        <v>3.1947657293807716</v>
      </c>
      <c r="E255" s="569">
        <v>14.908907045599074</v>
      </c>
      <c r="F255" s="569">
        <v>1.6399797750158982</v>
      </c>
      <c r="G255" s="569">
        <f>+monthly_drivers_6!G255/monthly_drivers_6!D255*D255</f>
        <v>5.0266748866394</v>
      </c>
      <c r="H255" s="569">
        <v>3.1947657293807716</v>
      </c>
      <c r="I255" s="569">
        <v>11.628947495567278</v>
      </c>
      <c r="J255" s="569">
        <v>1.3119838200127187</v>
      </c>
      <c r="K255" s="570">
        <v>182.9010844651074</v>
      </c>
      <c r="L255" s="571">
        <f t="shared" si="6"/>
        <v>0</v>
      </c>
      <c r="M255" s="571">
        <v>0</v>
      </c>
      <c r="N255" s="571">
        <v>0</v>
      </c>
      <c r="O255" s="572">
        <v>0</v>
      </c>
      <c r="P255" s="573">
        <v>0</v>
      </c>
      <c r="Q255" s="574">
        <f>+monthly_drivers_0!Q255</f>
        <v>2.5</v>
      </c>
    </row>
    <row r="256" spans="1:17" x14ac:dyDescent="0.25">
      <c r="A256" s="575">
        <f t="shared" si="7"/>
        <v>52139</v>
      </c>
      <c r="B256" s="83" t="str">
        <f>+asset_level_drivers!$E$1</f>
        <v>Ganador</v>
      </c>
      <c r="C256" s="562">
        <v>85</v>
      </c>
      <c r="D256" s="563">
        <v>3.1783350082398392</v>
      </c>
      <c r="E256" s="563">
        <v>14.832230345355347</v>
      </c>
      <c r="F256" s="563">
        <v>1.6315453379890883</v>
      </c>
      <c r="G256" s="563">
        <f>+monthly_drivers_6!G256/monthly_drivers_6!D256*D256</f>
        <v>5.000785062803299</v>
      </c>
      <c r="H256" s="563">
        <v>3.1783350082398392</v>
      </c>
      <c r="I256" s="563">
        <v>11.56913966937717</v>
      </c>
      <c r="J256" s="563">
        <v>1.3052362703912705</v>
      </c>
      <c r="K256" s="564">
        <v>182.70358719494743</v>
      </c>
      <c r="L256" s="563">
        <f t="shared" si="6"/>
        <v>0</v>
      </c>
      <c r="M256" s="563">
        <v>0</v>
      </c>
      <c r="N256" s="563">
        <v>0</v>
      </c>
      <c r="O256" s="565">
        <v>0</v>
      </c>
      <c r="P256" s="564">
        <v>0</v>
      </c>
      <c r="Q256" s="566">
        <f>+monthly_drivers_0!Q256</f>
        <v>2.5</v>
      </c>
    </row>
    <row r="257" spans="1:17" x14ac:dyDescent="0.25">
      <c r="A257" s="567">
        <f t="shared" si="7"/>
        <v>52170</v>
      </c>
      <c r="B257" s="577" t="str">
        <f>+asset_level_drivers!$E$1</f>
        <v>Ganador</v>
      </c>
      <c r="C257" s="568">
        <v>85</v>
      </c>
      <c r="D257" s="569">
        <v>3.1619887905083597</v>
      </c>
      <c r="E257" s="569">
        <v>14.755947994364426</v>
      </c>
      <c r="F257" s="569">
        <v>1.6231542793800868</v>
      </c>
      <c r="G257" s="569">
        <f>+monthly_drivers_6!G257/monthly_drivers_6!D257*D257</f>
        <v>4.9750283716338126</v>
      </c>
      <c r="H257" s="569">
        <v>3.1619887905083597</v>
      </c>
      <c r="I257" s="569">
        <v>11.509639435604253</v>
      </c>
      <c r="J257" s="569">
        <v>1.2985234235040695</v>
      </c>
      <c r="K257" s="570">
        <v>182.50710565578026</v>
      </c>
      <c r="L257" s="571">
        <f t="shared" si="6"/>
        <v>0</v>
      </c>
      <c r="M257" s="571">
        <v>0</v>
      </c>
      <c r="N257" s="571">
        <v>0</v>
      </c>
      <c r="O257" s="572">
        <v>0</v>
      </c>
      <c r="P257" s="573">
        <v>0</v>
      </c>
      <c r="Q257" s="574">
        <f>+monthly_drivers_0!Q257</f>
        <v>2.5</v>
      </c>
    </row>
    <row r="258" spans="1:17" x14ac:dyDescent="0.25">
      <c r="A258" s="575">
        <f t="shared" si="7"/>
        <v>52200</v>
      </c>
      <c r="B258" s="83" t="str">
        <f>+asset_level_drivers!$E$1</f>
        <v>Ganador</v>
      </c>
      <c r="C258" s="562">
        <v>85</v>
      </c>
      <c r="D258" s="563">
        <v>3.1457266415846532</v>
      </c>
      <c r="E258" s="563">
        <v>14.680057964483275</v>
      </c>
      <c r="F258" s="563">
        <v>1.6148063760931601</v>
      </c>
      <c r="G258" s="563">
        <f>+monthly_drivers_6!G258/monthly_drivers_6!D258*D258</f>
        <v>4.9494040892568085</v>
      </c>
      <c r="H258" s="563">
        <v>3.1457266415846532</v>
      </c>
      <c r="I258" s="563">
        <v>11.450445212296955</v>
      </c>
      <c r="J258" s="563">
        <v>1.2918451008745282</v>
      </c>
      <c r="K258" s="564">
        <v>182.31163462369136</v>
      </c>
      <c r="L258" s="563">
        <f t="shared" ref="L258:L321" si="8">+P258+O258</f>
        <v>0</v>
      </c>
      <c r="M258" s="563">
        <v>0</v>
      </c>
      <c r="N258" s="563">
        <v>0</v>
      </c>
      <c r="O258" s="565">
        <v>0</v>
      </c>
      <c r="P258" s="564">
        <v>0</v>
      </c>
      <c r="Q258" s="566">
        <f>+monthly_drivers_0!Q258</f>
        <v>2.5</v>
      </c>
    </row>
    <row r="259" spans="1:17" x14ac:dyDescent="0.25">
      <c r="A259" s="567">
        <f t="shared" ref="A259:A322" si="9">+EOMONTH(A258,1)</f>
        <v>52231</v>
      </c>
      <c r="B259" s="577" t="str">
        <f>+asset_level_drivers!$E$1</f>
        <v>Ganador</v>
      </c>
      <c r="C259" s="568">
        <v>85</v>
      </c>
      <c r="D259" s="569">
        <v>3.1295481291017495</v>
      </c>
      <c r="E259" s="569">
        <v>14.604558237999678</v>
      </c>
      <c r="F259" s="569">
        <v>1.6065014061799645</v>
      </c>
      <c r="G259" s="569">
        <f>+monthly_drivers_6!G259/monthly_drivers_6!D259*D259</f>
        <v>4.9239116065271249</v>
      </c>
      <c r="H259" s="569">
        <v>3.1295481291017495</v>
      </c>
      <c r="I259" s="569">
        <v>11.391555425639748</v>
      </c>
      <c r="J259" s="569">
        <v>1.2852011249439719</v>
      </c>
      <c r="K259" s="570">
        <v>182.11716890163009</v>
      </c>
      <c r="L259" s="571">
        <f t="shared" si="8"/>
        <v>0</v>
      </c>
      <c r="M259" s="571">
        <v>0</v>
      </c>
      <c r="N259" s="571">
        <v>0</v>
      </c>
      <c r="O259" s="572">
        <v>0</v>
      </c>
      <c r="P259" s="573">
        <v>0</v>
      </c>
      <c r="Q259" s="574">
        <f>+monthly_drivers_0!Q259</f>
        <v>2.5</v>
      </c>
    </row>
    <row r="260" spans="1:17" x14ac:dyDescent="0.25">
      <c r="A260" s="575">
        <f t="shared" si="9"/>
        <v>52262</v>
      </c>
      <c r="B260" s="83" t="str">
        <f>+asset_level_drivers!$E$1</f>
        <v>Ganador</v>
      </c>
      <c r="C260" s="562">
        <v>85</v>
      </c>
      <c r="D260" s="563">
        <v>3.1134528229162095</v>
      </c>
      <c r="E260" s="563">
        <v>14.529446807578205</v>
      </c>
      <c r="F260" s="563">
        <v>1.5982391488336025</v>
      </c>
      <c r="G260" s="563">
        <f>+monthly_drivers_6!G260/monthly_drivers_6!D260*D260</f>
        <v>4.8985502505838285</v>
      </c>
      <c r="H260" s="563">
        <v>3.1134528229162095</v>
      </c>
      <c r="I260" s="563">
        <v>11.332968509911002</v>
      </c>
      <c r="J260" s="563">
        <v>1.2785913190668821</v>
      </c>
      <c r="K260" s="564">
        <v>181.92370331927313</v>
      </c>
      <c r="L260" s="563">
        <f t="shared" si="8"/>
        <v>0</v>
      </c>
      <c r="M260" s="563">
        <v>0</v>
      </c>
      <c r="N260" s="563">
        <v>0</v>
      </c>
      <c r="O260" s="565">
        <v>0</v>
      </c>
      <c r="P260" s="564">
        <v>0</v>
      </c>
      <c r="Q260" s="566">
        <f>+monthly_drivers_0!Q260</f>
        <v>2.5</v>
      </c>
    </row>
    <row r="261" spans="1:17" x14ac:dyDescent="0.25">
      <c r="A261" s="567">
        <f t="shared" si="9"/>
        <v>52290</v>
      </c>
      <c r="B261" s="577" t="str">
        <f>+asset_level_drivers!$E$1</f>
        <v>Ganador</v>
      </c>
      <c r="C261" s="568">
        <v>85</v>
      </c>
      <c r="D261" s="569">
        <v>3.097440295096487</v>
      </c>
      <c r="E261" s="569">
        <v>14.454721676208079</v>
      </c>
      <c r="F261" s="569">
        <v>1.5900193843828887</v>
      </c>
      <c r="G261" s="569">
        <f>+monthly_drivers_6!G261/monthly_drivers_6!D261*D261</f>
        <v>4.8733193272992334</v>
      </c>
      <c r="H261" s="569">
        <v>3.097440295096487</v>
      </c>
      <c r="I261" s="569">
        <v>11.274682907442303</v>
      </c>
      <c r="J261" s="569">
        <v>1.2720155075063113</v>
      </c>
      <c r="K261" s="570">
        <v>181.73123273288735</v>
      </c>
      <c r="L261" s="571">
        <f t="shared" si="8"/>
        <v>0</v>
      </c>
      <c r="M261" s="571">
        <v>0</v>
      </c>
      <c r="N261" s="571">
        <v>0</v>
      </c>
      <c r="O261" s="572">
        <v>0</v>
      </c>
      <c r="P261" s="573">
        <v>0</v>
      </c>
      <c r="Q261" s="574">
        <f>+monthly_drivers_0!Q261</f>
        <v>2.5</v>
      </c>
    </row>
    <row r="262" spans="1:17" x14ac:dyDescent="0.25">
      <c r="A262" s="575">
        <f t="shared" si="9"/>
        <v>52321</v>
      </c>
      <c r="B262" s="83" t="str">
        <f>+asset_level_drivers!$E$1</f>
        <v>Ganador</v>
      </c>
      <c r="C262" s="562">
        <v>85</v>
      </c>
      <c r="D262" s="563">
        <v>3.0815101199131458</v>
      </c>
      <c r="E262" s="563">
        <v>14.380380857147276</v>
      </c>
      <c r="F262" s="563">
        <v>1.5818418942862005</v>
      </c>
      <c r="G262" s="563">
        <f>+monthly_drivers_6!G262/monthly_drivers_6!D262*D262</f>
        <v>4.8482182304806649</v>
      </c>
      <c r="H262" s="563">
        <v>3.0815101199131458</v>
      </c>
      <c r="I262" s="563">
        <v>11.216697068574877</v>
      </c>
      <c r="J262" s="563">
        <v>1.2654735154289602</v>
      </c>
      <c r="K262" s="564">
        <v>181.53975202519885</v>
      </c>
      <c r="L262" s="563">
        <f t="shared" si="8"/>
        <v>0</v>
      </c>
      <c r="M262" s="563">
        <v>0</v>
      </c>
      <c r="N262" s="563">
        <v>0</v>
      </c>
      <c r="O262" s="565">
        <v>0</v>
      </c>
      <c r="P262" s="564">
        <v>0</v>
      </c>
      <c r="Q262" s="566">
        <f>+monthly_drivers_0!Q262</f>
        <v>2.5</v>
      </c>
    </row>
    <row r="263" spans="1:17" x14ac:dyDescent="0.25">
      <c r="A263" s="567">
        <f t="shared" si="9"/>
        <v>52351</v>
      </c>
      <c r="B263" s="577" t="str">
        <f>+asset_level_drivers!$E$1</f>
        <v>Ganador</v>
      </c>
      <c r="C263" s="568">
        <v>85</v>
      </c>
      <c r="D263" s="569">
        <v>3.0656618738248946</v>
      </c>
      <c r="E263" s="569">
        <v>14.30642237387225</v>
      </c>
      <c r="F263" s="569">
        <v>1.5737064611259475</v>
      </c>
      <c r="G263" s="569">
        <f>+monthly_drivers_6!G263/monthly_drivers_6!D263*D263</f>
        <v>4.8232461425790456</v>
      </c>
      <c r="H263" s="569">
        <v>3.0656618738248946</v>
      </c>
      <c r="I263" s="569">
        <v>11.159009451620355</v>
      </c>
      <c r="J263" s="569">
        <v>1.2589651689007579</v>
      </c>
      <c r="K263" s="570">
        <v>181.34925610524456</v>
      </c>
      <c r="L263" s="571">
        <f t="shared" si="8"/>
        <v>0</v>
      </c>
      <c r="M263" s="571">
        <v>0</v>
      </c>
      <c r="N263" s="571">
        <v>0</v>
      </c>
      <c r="O263" s="572">
        <v>0</v>
      </c>
      <c r="P263" s="573">
        <v>0</v>
      </c>
      <c r="Q263" s="574">
        <f>+monthly_drivers_0!Q263</f>
        <v>2.5</v>
      </c>
    </row>
    <row r="264" spans="1:17" x14ac:dyDescent="0.25">
      <c r="A264" s="575">
        <f t="shared" si="9"/>
        <v>52382</v>
      </c>
      <c r="B264" s="83" t="str">
        <f>+asset_level_drivers!$E$1</f>
        <v>Ganador</v>
      </c>
      <c r="C264" s="562">
        <v>85</v>
      </c>
      <c r="D264" s="563">
        <v>3.0498951354697348</v>
      </c>
      <c r="E264" s="563">
        <v>14.23284426002577</v>
      </c>
      <c r="F264" s="563">
        <v>1.5656128686028346</v>
      </c>
      <c r="G264" s="563">
        <f>+monthly_drivers_6!G264/monthly_drivers_6!D264*D264</f>
        <v>4.7984025608091043</v>
      </c>
      <c r="H264" s="563">
        <v>3.0498951354697348</v>
      </c>
      <c r="I264" s="563">
        <v>11.1016185228201</v>
      </c>
      <c r="J264" s="563">
        <v>1.2524902948822678</v>
      </c>
      <c r="K264" s="564">
        <v>181.15973990825165</v>
      </c>
      <c r="L264" s="563">
        <f t="shared" si="8"/>
        <v>0</v>
      </c>
      <c r="M264" s="563">
        <v>0</v>
      </c>
      <c r="N264" s="563">
        <v>0</v>
      </c>
      <c r="O264" s="565">
        <v>0</v>
      </c>
      <c r="P264" s="564">
        <v>0</v>
      </c>
      <c r="Q264" s="566">
        <f>+monthly_drivers_0!Q264</f>
        <v>2.5</v>
      </c>
    </row>
    <row r="265" spans="1:17" x14ac:dyDescent="0.25">
      <c r="A265" s="567">
        <f t="shared" si="9"/>
        <v>52412</v>
      </c>
      <c r="B265" s="577" t="str">
        <f>+asset_level_drivers!$E$1</f>
        <v>Ganador</v>
      </c>
      <c r="C265" s="568">
        <v>85</v>
      </c>
      <c r="D265" s="569">
        <v>3.0342094856523909</v>
      </c>
      <c r="E265" s="569">
        <v>14.159644559362903</v>
      </c>
      <c r="F265" s="569">
        <v>1.5575609015299192</v>
      </c>
      <c r="G265" s="569">
        <f>+monthly_drivers_6!G265/monthly_drivers_6!D265*D265</f>
        <v>4.7736866716739046</v>
      </c>
      <c r="H265" s="569">
        <v>3.0342094856523909</v>
      </c>
      <c r="I265" s="569">
        <v>11.044522756303065</v>
      </c>
      <c r="J265" s="569">
        <v>1.2460487212239355</v>
      </c>
      <c r="K265" s="570">
        <v>180.97119839549251</v>
      </c>
      <c r="L265" s="571">
        <f t="shared" si="8"/>
        <v>0</v>
      </c>
      <c r="M265" s="571">
        <v>0</v>
      </c>
      <c r="N265" s="571">
        <v>0</v>
      </c>
      <c r="O265" s="572">
        <v>0</v>
      </c>
      <c r="P265" s="573">
        <v>0</v>
      </c>
      <c r="Q265" s="574">
        <f>+monthly_drivers_0!Q265</f>
        <v>2.5</v>
      </c>
    </row>
    <row r="266" spans="1:17" x14ac:dyDescent="0.25">
      <c r="A266" s="575">
        <f t="shared" si="9"/>
        <v>52443</v>
      </c>
      <c r="B266" s="83" t="str">
        <f>+asset_level_drivers!$E$1</f>
        <v>Ganador</v>
      </c>
      <c r="C266" s="562">
        <v>85</v>
      </c>
      <c r="D266" s="563">
        <v>3.0186045073331336</v>
      </c>
      <c r="E266" s="563">
        <v>14.086821325700731</v>
      </c>
      <c r="F266" s="563">
        <v>1.5495503458270805</v>
      </c>
      <c r="G266" s="563">
        <f>+monthly_drivers_6!G266/monthly_drivers_6!D266*D266</f>
        <v>4.7490979385029481</v>
      </c>
      <c r="H266" s="563">
        <v>3.0186045073331336</v>
      </c>
      <c r="I266" s="563">
        <v>10.987720634046569</v>
      </c>
      <c r="J266" s="563">
        <v>1.2396402766616645</v>
      </c>
      <c r="K266" s="564">
        <v>180.78362655415276</v>
      </c>
      <c r="L266" s="563">
        <f t="shared" si="8"/>
        <v>0</v>
      </c>
      <c r="M266" s="563">
        <v>0</v>
      </c>
      <c r="N266" s="563">
        <v>0</v>
      </c>
      <c r="O266" s="565">
        <v>0</v>
      </c>
      <c r="P266" s="564">
        <v>0</v>
      </c>
      <c r="Q266" s="566">
        <f>+monthly_drivers_0!Q266</f>
        <v>2.5</v>
      </c>
    </row>
    <row r="267" spans="1:17" x14ac:dyDescent="0.25">
      <c r="A267" s="567">
        <f t="shared" si="9"/>
        <v>52474</v>
      </c>
      <c r="B267" s="577" t="str">
        <f>+asset_level_drivers!$E$1</f>
        <v>Ganador</v>
      </c>
      <c r="C267" s="568">
        <v>85</v>
      </c>
      <c r="D267" s="569">
        <v>3.0030797856179996</v>
      </c>
      <c r="E267" s="569">
        <v>14.014372622862458</v>
      </c>
      <c r="F267" s="569">
        <v>1.5415809885148704</v>
      </c>
      <c r="G267" s="569">
        <f>+monthly_drivers_6!G267/monthly_drivers_6!D267*D267</f>
        <v>4.7246356402879321</v>
      </c>
      <c r="H267" s="569">
        <v>3.0030797856179996</v>
      </c>
      <c r="I267" s="569">
        <v>10.931210645832717</v>
      </c>
      <c r="J267" s="569">
        <v>1.2332647908118963</v>
      </c>
      <c r="K267" s="570">
        <v>180.59701939720054</v>
      </c>
      <c r="L267" s="571">
        <f t="shared" si="8"/>
        <v>0</v>
      </c>
      <c r="M267" s="571">
        <v>0</v>
      </c>
      <c r="N267" s="571">
        <v>0</v>
      </c>
      <c r="O267" s="572">
        <v>0</v>
      </c>
      <c r="P267" s="573">
        <v>0</v>
      </c>
      <c r="Q267" s="574">
        <f>+monthly_drivers_0!Q267</f>
        <v>2.5</v>
      </c>
    </row>
    <row r="268" spans="1:17" x14ac:dyDescent="0.25">
      <c r="A268" s="575">
        <f t="shared" si="9"/>
        <v>52504</v>
      </c>
      <c r="B268" s="83" t="str">
        <f>+asset_level_drivers!$E$1</f>
        <v>Ganador</v>
      </c>
      <c r="C268" s="562">
        <v>85</v>
      </c>
      <c r="D268" s="563">
        <v>2.9876349077452904</v>
      </c>
      <c r="E268" s="563">
        <v>13.942296524632722</v>
      </c>
      <c r="F268" s="563">
        <v>1.5336526177095993</v>
      </c>
      <c r="G268" s="563">
        <f>+monthly_drivers_6!G268/monthly_drivers_6!D268*D268</f>
        <v>4.7002991570734949</v>
      </c>
      <c r="H268" s="563">
        <v>2.9876349077452904</v>
      </c>
      <c r="I268" s="563">
        <v>10.874991289213524</v>
      </c>
      <c r="J268" s="563">
        <v>1.2269220941676795</v>
      </c>
      <c r="K268" s="564">
        <v>180.41137196324794</v>
      </c>
      <c r="L268" s="563">
        <f t="shared" si="8"/>
        <v>0</v>
      </c>
      <c r="M268" s="563">
        <v>0</v>
      </c>
      <c r="N268" s="563">
        <v>0</v>
      </c>
      <c r="O268" s="565">
        <v>0</v>
      </c>
      <c r="P268" s="564">
        <v>0</v>
      </c>
      <c r="Q268" s="566">
        <f>+monthly_drivers_0!Q268</f>
        <v>2.5</v>
      </c>
    </row>
    <row r="269" spans="1:17" x14ac:dyDescent="0.25">
      <c r="A269" s="567">
        <f t="shared" si="9"/>
        <v>52535</v>
      </c>
      <c r="B269" s="577" t="str">
        <f>+asset_level_drivers!$E$1</f>
        <v>Ganador</v>
      </c>
      <c r="C269" s="568">
        <v>85</v>
      </c>
      <c r="D269" s="569">
        <v>2.9722694630781188</v>
      </c>
      <c r="E269" s="569">
        <v>13.870591114701703</v>
      </c>
      <c r="F269" s="569">
        <v>1.5257650226171875</v>
      </c>
      <c r="G269" s="569">
        <f>+monthly_drivers_6!G269/monthly_drivers_6!D269*D269</f>
        <v>4.6760877565139252</v>
      </c>
      <c r="H269" s="569">
        <v>2.9722694630781188</v>
      </c>
      <c r="I269" s="569">
        <v>10.819061069467329</v>
      </c>
      <c r="J269" s="569">
        <v>1.2206120180937501</v>
      </c>
      <c r="K269" s="570">
        <v>180.22667931643392</v>
      </c>
      <c r="L269" s="571">
        <f t="shared" si="8"/>
        <v>0</v>
      </c>
      <c r="M269" s="571">
        <v>0</v>
      </c>
      <c r="N269" s="571">
        <v>0</v>
      </c>
      <c r="O269" s="572">
        <v>0</v>
      </c>
      <c r="P269" s="573">
        <v>0</v>
      </c>
      <c r="Q269" s="574">
        <f>+monthly_drivers_0!Q269</f>
        <v>2.5</v>
      </c>
    </row>
    <row r="270" spans="1:17" x14ac:dyDescent="0.25">
      <c r="A270" s="575">
        <f t="shared" si="9"/>
        <v>52565</v>
      </c>
      <c r="B270" s="83" t="str">
        <f>+asset_level_drivers!$E$1</f>
        <v>Ganador</v>
      </c>
      <c r="C270" s="562">
        <v>85</v>
      </c>
      <c r="D270" s="563">
        <v>2.9569830430899748</v>
      </c>
      <c r="E270" s="563">
        <v>13.799254486614839</v>
      </c>
      <c r="F270" s="563">
        <v>1.5179179935276321</v>
      </c>
      <c r="G270" s="563">
        <f>+monthly_drivers_6!G270/monthly_drivers_6!D270*D270</f>
        <v>4.6520009243224507</v>
      </c>
      <c r="H270" s="563">
        <v>2.9569830430899748</v>
      </c>
      <c r="I270" s="563">
        <v>10.763418499559574</v>
      </c>
      <c r="J270" s="563">
        <v>1.2143343948221059</v>
      </c>
      <c r="K270" s="564">
        <v>180.04293654627301</v>
      </c>
      <c r="L270" s="563">
        <f t="shared" si="8"/>
        <v>0</v>
      </c>
      <c r="M270" s="563">
        <v>0</v>
      </c>
      <c r="N270" s="563">
        <v>0</v>
      </c>
      <c r="O270" s="565">
        <v>0</v>
      </c>
      <c r="P270" s="564">
        <v>0</v>
      </c>
      <c r="Q270" s="566">
        <f>+monthly_drivers_0!Q270</f>
        <v>2.5</v>
      </c>
    </row>
    <row r="271" spans="1:17" x14ac:dyDescent="0.25">
      <c r="A271" s="567">
        <f t="shared" si="9"/>
        <v>52596</v>
      </c>
      <c r="B271" s="577" t="str">
        <f>+asset_level_drivers!$E$1</f>
        <v>Ganador</v>
      </c>
      <c r="C271" s="568">
        <v>85</v>
      </c>
      <c r="D271" s="569">
        <v>2.9417752413558773</v>
      </c>
      <c r="E271" s="569">
        <v>13.728284743720666</v>
      </c>
      <c r="F271" s="569">
        <v>1.5101113218092732</v>
      </c>
      <c r="G271" s="569">
        <f>+monthly_drivers_6!G271/monthly_drivers_6!D271*D271</f>
        <v>4.628038019978967</v>
      </c>
      <c r="H271" s="569">
        <v>2.9417752413558773</v>
      </c>
      <c r="I271" s="569">
        <v>10.708062100102119</v>
      </c>
      <c r="J271" s="569">
        <v>1.2080890574474186</v>
      </c>
      <c r="K271" s="570">
        <v>179.86013876753492</v>
      </c>
      <c r="L271" s="571">
        <f t="shared" si="8"/>
        <v>0</v>
      </c>
      <c r="M271" s="571">
        <v>0</v>
      </c>
      <c r="N271" s="571">
        <v>0</v>
      </c>
      <c r="O271" s="572">
        <v>0</v>
      </c>
      <c r="P271" s="573">
        <v>0</v>
      </c>
      <c r="Q271" s="574">
        <f>+monthly_drivers_0!Q271</f>
        <v>2.5</v>
      </c>
    </row>
    <row r="272" spans="1:17" x14ac:dyDescent="0.25">
      <c r="A272" s="575">
        <f t="shared" si="9"/>
        <v>52627</v>
      </c>
      <c r="B272" s="83" t="str">
        <f>+asset_level_drivers!$E$1</f>
        <v>Ganador</v>
      </c>
      <c r="C272" s="562">
        <v>85</v>
      </c>
      <c r="D272" s="563">
        <v>2.9266456535412</v>
      </c>
      <c r="E272" s="563">
        <v>13.657679999124259</v>
      </c>
      <c r="F272" s="563">
        <v>1.5023447999036685</v>
      </c>
      <c r="G272" s="563">
        <f>+monthly_drivers_6!G272/monthly_drivers_6!D272*D272</f>
        <v>4.6041983219423308</v>
      </c>
      <c r="H272" s="563">
        <v>2.9266456535412</v>
      </c>
      <c r="I272" s="563">
        <v>10.652990399316923</v>
      </c>
      <c r="J272" s="563">
        <v>1.2018758399229348</v>
      </c>
      <c r="K272" s="564">
        <v>179.6782811201175</v>
      </c>
      <c r="L272" s="563">
        <f t="shared" si="8"/>
        <v>0</v>
      </c>
      <c r="M272" s="563">
        <v>0</v>
      </c>
      <c r="N272" s="563">
        <v>0</v>
      </c>
      <c r="O272" s="565">
        <v>0</v>
      </c>
      <c r="P272" s="564">
        <v>0</v>
      </c>
      <c r="Q272" s="566">
        <f>+monthly_drivers_0!Q272</f>
        <v>2.5</v>
      </c>
    </row>
    <row r="273" spans="1:17" x14ac:dyDescent="0.25">
      <c r="A273" s="567">
        <f t="shared" si="9"/>
        <v>52656</v>
      </c>
      <c r="B273" s="577" t="str">
        <f>+asset_level_drivers!$E$1</f>
        <v>Ganador</v>
      </c>
      <c r="C273" s="568">
        <v>85</v>
      </c>
      <c r="D273" s="569">
        <v>2.9115938773904926</v>
      </c>
      <c r="E273" s="569">
        <v>13.587438375635072</v>
      </c>
      <c r="F273" s="569">
        <v>1.4946182213198578</v>
      </c>
      <c r="G273" s="569">
        <f>+monthly_drivers_6!G273/monthly_drivers_6!D273*D273</f>
        <v>4.5804812349434947</v>
      </c>
      <c r="H273" s="569">
        <v>2.9115938773904926</v>
      </c>
      <c r="I273" s="569">
        <v>10.598201932995357</v>
      </c>
      <c r="J273" s="569">
        <v>1.1956945770558864</v>
      </c>
      <c r="K273" s="570">
        <v>179.49735876891219</v>
      </c>
      <c r="L273" s="571">
        <f t="shared" si="8"/>
        <v>0</v>
      </c>
      <c r="M273" s="571">
        <v>0</v>
      </c>
      <c r="N273" s="571">
        <v>0</v>
      </c>
      <c r="O273" s="572">
        <v>0</v>
      </c>
      <c r="P273" s="573">
        <v>0</v>
      </c>
      <c r="Q273" s="574">
        <f>+monthly_drivers_0!Q273</f>
        <v>2.5</v>
      </c>
    </row>
    <row r="274" spans="1:17" x14ac:dyDescent="0.25">
      <c r="A274" s="575">
        <f t="shared" si="9"/>
        <v>52687</v>
      </c>
      <c r="B274" s="83" t="str">
        <f>+asset_level_drivers!$E$1</f>
        <v>Ganador</v>
      </c>
      <c r="C274" s="562">
        <v>85</v>
      </c>
      <c r="D274" s="563">
        <v>2.8966195127181709</v>
      </c>
      <c r="E274" s="563">
        <v>13.517558005718515</v>
      </c>
      <c r="F274" s="563">
        <v>1.4869313806290365</v>
      </c>
      <c r="G274" s="563">
        <f>+monthly_drivers_6!G274/monthly_drivers_6!D274*D274</f>
        <v>4.5568861272659271</v>
      </c>
      <c r="H274" s="563">
        <v>2.8966195127181709</v>
      </c>
      <c r="I274" s="563">
        <v>10.543695244460441</v>
      </c>
      <c r="J274" s="563">
        <v>1.1895451045032295</v>
      </c>
      <c r="K274" s="564">
        <v>179.31736690368589</v>
      </c>
      <c r="L274" s="563">
        <f t="shared" si="8"/>
        <v>0</v>
      </c>
      <c r="M274" s="563">
        <v>0</v>
      </c>
      <c r="N274" s="563">
        <v>0</v>
      </c>
      <c r="O274" s="565">
        <v>0</v>
      </c>
      <c r="P274" s="564">
        <v>0</v>
      </c>
      <c r="Q274" s="566">
        <f>+monthly_drivers_0!Q274</f>
        <v>2.5</v>
      </c>
    </row>
    <row r="275" spans="1:17" x14ac:dyDescent="0.25">
      <c r="A275" s="567">
        <f t="shared" si="9"/>
        <v>52717</v>
      </c>
      <c r="B275" s="577" t="str">
        <f>+asset_level_drivers!$E$1</f>
        <v>Ganador</v>
      </c>
      <c r="C275" s="568">
        <v>85</v>
      </c>
      <c r="D275" s="569">
        <v>2.8817221613954751</v>
      </c>
      <c r="E275" s="569">
        <v>13.448037031440064</v>
      </c>
      <c r="F275" s="569">
        <v>1.479284073458407</v>
      </c>
      <c r="G275" s="569">
        <f>+monthly_drivers_6!G275/monthly_drivers_6!D275*D275</f>
        <v>4.5334124074232856</v>
      </c>
      <c r="H275" s="569">
        <v>2.8817221613954751</v>
      </c>
      <c r="I275" s="569">
        <v>10.48946888452325</v>
      </c>
      <c r="J275" s="569">
        <v>1.1834272587667256</v>
      </c>
      <c r="K275" s="570">
        <v>179.13830073893052</v>
      </c>
      <c r="L275" s="571">
        <f t="shared" si="8"/>
        <v>0</v>
      </c>
      <c r="M275" s="571">
        <v>0</v>
      </c>
      <c r="N275" s="571">
        <v>0</v>
      </c>
      <c r="O275" s="572">
        <v>0</v>
      </c>
      <c r="P275" s="573">
        <v>0</v>
      </c>
      <c r="Q275" s="574">
        <f>+monthly_drivers_0!Q275</f>
        <v>2.5</v>
      </c>
    </row>
    <row r="276" spans="1:17" x14ac:dyDescent="0.25">
      <c r="A276" s="575">
        <f t="shared" si="9"/>
        <v>52748</v>
      </c>
      <c r="B276" s="83" t="str">
        <f>+asset_level_drivers!$E$1</f>
        <v>Ganador</v>
      </c>
      <c r="C276" s="562">
        <v>85</v>
      </c>
      <c r="D276" s="563">
        <v>2.8669014273416251</v>
      </c>
      <c r="E276" s="563">
        <v>13.378873604424298</v>
      </c>
      <c r="F276" s="563">
        <v>1.4716760964866729</v>
      </c>
      <c r="G276" s="563">
        <f>+monthly_drivers_6!G276/monthly_drivers_6!D276*D276</f>
        <v>4.5100594138813079</v>
      </c>
      <c r="H276" s="563">
        <v>2.8669014273416251</v>
      </c>
      <c r="I276" s="563">
        <v>10.435521411450953</v>
      </c>
      <c r="J276" s="563">
        <v>1.1773408771893383</v>
      </c>
      <c r="K276" s="564">
        <v>178.96015551375709</v>
      </c>
      <c r="L276" s="563">
        <f t="shared" si="8"/>
        <v>0</v>
      </c>
      <c r="M276" s="563">
        <v>0</v>
      </c>
      <c r="N276" s="563">
        <v>0</v>
      </c>
      <c r="O276" s="565">
        <v>0</v>
      </c>
      <c r="P276" s="564">
        <v>0</v>
      </c>
      <c r="Q276" s="566">
        <f>+monthly_drivers_0!Q276</f>
        <v>2.5</v>
      </c>
    </row>
    <row r="277" spans="1:17" x14ac:dyDescent="0.25">
      <c r="A277" s="567">
        <f t="shared" si="9"/>
        <v>52778</v>
      </c>
      <c r="B277" s="577" t="str">
        <f>+asset_level_drivers!$E$1</f>
        <v>Ganador</v>
      </c>
      <c r="C277" s="568">
        <v>85</v>
      </c>
      <c r="D277" s="569">
        <v>2.8521569165131075</v>
      </c>
      <c r="E277" s="569">
        <v>13.310065885800869</v>
      </c>
      <c r="F277" s="569">
        <v>1.4641072474380956</v>
      </c>
      <c r="G277" s="569">
        <f>+monthly_drivers_6!G277/monthly_drivers_6!D277*D277</f>
        <v>4.4868265069332782</v>
      </c>
      <c r="H277" s="569">
        <v>2.8521569165131075</v>
      </c>
      <c r="I277" s="569">
        <v>10.381851390924677</v>
      </c>
      <c r="J277" s="569">
        <v>1.1712857979504765</v>
      </c>
      <c r="K277" s="570">
        <v>178.78292649176174</v>
      </c>
      <c r="L277" s="571">
        <f t="shared" si="8"/>
        <v>0</v>
      </c>
      <c r="M277" s="571">
        <v>0</v>
      </c>
      <c r="N277" s="571">
        <v>0</v>
      </c>
      <c r="O277" s="572">
        <v>0</v>
      </c>
      <c r="P277" s="573">
        <v>0</v>
      </c>
      <c r="Q277" s="574">
        <f>+monthly_drivers_0!Q277</f>
        <v>2.5</v>
      </c>
    </row>
    <row r="278" spans="1:17" x14ac:dyDescent="0.25">
      <c r="A278" s="575">
        <f t="shared" si="9"/>
        <v>52809</v>
      </c>
      <c r="B278" s="83" t="str">
        <f>+asset_level_drivers!$E$1</f>
        <v>Ganador</v>
      </c>
      <c r="C278" s="562">
        <v>85</v>
      </c>
      <c r="D278" s="563">
        <v>2.8374882368934342</v>
      </c>
      <c r="E278" s="563">
        <v>13.241612046157941</v>
      </c>
      <c r="F278" s="563">
        <v>1.4565773250773737</v>
      </c>
      <c r="G278" s="563">
        <f>+monthly_drivers_6!G278/monthly_drivers_6!D278*D278</f>
        <v>4.4637131251471187</v>
      </c>
      <c r="H278" s="563">
        <v>2.8374882368934342</v>
      </c>
      <c r="I278" s="563">
        <v>10.328457396003193</v>
      </c>
      <c r="J278" s="563">
        <v>1.1652618600618989</v>
      </c>
      <c r="K278" s="564">
        <v>178.60660896090437</v>
      </c>
      <c r="L278" s="563">
        <f t="shared" si="8"/>
        <v>0</v>
      </c>
      <c r="M278" s="563">
        <v>0</v>
      </c>
      <c r="N278" s="563">
        <v>0</v>
      </c>
      <c r="O278" s="565">
        <v>0</v>
      </c>
      <c r="P278" s="564">
        <v>0</v>
      </c>
      <c r="Q278" s="566">
        <f>+monthly_drivers_0!Q278</f>
        <v>2.5</v>
      </c>
    </row>
    <row r="279" spans="1:17" x14ac:dyDescent="0.25">
      <c r="A279" s="567">
        <f t="shared" si="9"/>
        <v>52840</v>
      </c>
      <c r="B279" s="577" t="str">
        <f>+asset_level_drivers!$E$1</f>
        <v>Ganador</v>
      </c>
      <c r="C279" s="568">
        <v>85</v>
      </c>
      <c r="D279" s="569">
        <v>2.822894998480566</v>
      </c>
      <c r="E279" s="569">
        <v>13.173510265490041</v>
      </c>
      <c r="F279" s="569">
        <v>1.4490861292039043</v>
      </c>
      <c r="G279" s="569">
        <f>+monthly_drivers_6!G279/monthly_drivers_6!D279*D279</f>
        <v>4.4407186156842924</v>
      </c>
      <c r="H279" s="569">
        <v>2.822894998480566</v>
      </c>
      <c r="I279" s="569">
        <v>10.275338007082231</v>
      </c>
      <c r="J279" s="569">
        <v>1.1592689033631236</v>
      </c>
      <c r="K279" s="570">
        <v>178.43119823336554</v>
      </c>
      <c r="L279" s="571">
        <f t="shared" si="8"/>
        <v>0</v>
      </c>
      <c r="M279" s="571">
        <v>0</v>
      </c>
      <c r="N279" s="571">
        <v>0</v>
      </c>
      <c r="O279" s="572">
        <v>0</v>
      </c>
      <c r="P279" s="573">
        <v>0</v>
      </c>
      <c r="Q279" s="574">
        <f>+monthly_drivers_0!Q279</f>
        <v>2.5</v>
      </c>
    </row>
    <row r="280" spans="1:17" x14ac:dyDescent="0.25">
      <c r="A280" s="575">
        <f t="shared" si="9"/>
        <v>52870</v>
      </c>
      <c r="B280" s="83" t="str">
        <f>+asset_level_drivers!$E$1</f>
        <v>Ganador</v>
      </c>
      <c r="C280" s="562">
        <v>85</v>
      </c>
      <c r="D280" s="563">
        <v>2.8083768132808618</v>
      </c>
      <c r="E280" s="563">
        <v>13.105758733155206</v>
      </c>
      <c r="F280" s="563">
        <v>1.4416334606470724</v>
      </c>
      <c r="G280" s="563">
        <f>+monthly_drivers_6!G280/monthly_drivers_6!D280*D280</f>
        <v>4.4178423756944385</v>
      </c>
      <c r="H280" s="563">
        <v>2.8083768132808618</v>
      </c>
      <c r="I280" s="563">
        <v>10.22249181186106</v>
      </c>
      <c r="J280" s="563">
        <v>1.1533067685176581</v>
      </c>
      <c r="K280" s="564">
        <v>178.2566896454554</v>
      </c>
      <c r="L280" s="563">
        <f t="shared" si="8"/>
        <v>0</v>
      </c>
      <c r="M280" s="563">
        <v>0</v>
      </c>
      <c r="N280" s="563">
        <v>0</v>
      </c>
      <c r="O280" s="565">
        <v>0</v>
      </c>
      <c r="P280" s="564">
        <v>0</v>
      </c>
      <c r="Q280" s="566">
        <f>+monthly_drivers_0!Q280</f>
        <v>2.5</v>
      </c>
    </row>
    <row r="281" spans="1:17" x14ac:dyDescent="0.25">
      <c r="A281" s="567">
        <f t="shared" si="9"/>
        <v>52901</v>
      </c>
      <c r="B281" s="577" t="str">
        <f>+asset_level_drivers!$E$1</f>
        <v>Ganador</v>
      </c>
      <c r="C281" s="568">
        <v>85</v>
      </c>
      <c r="D281" s="569">
        <v>2.7939332952932454</v>
      </c>
      <c r="E281" s="569">
        <v>13.038355647819117</v>
      </c>
      <c r="F281" s="569">
        <v>1.4342191212601028</v>
      </c>
      <c r="G281" s="569">
        <f>+monthly_drivers_6!G281/monthly_drivers_6!D281*D281</f>
        <v>4.3950837040443718</v>
      </c>
      <c r="H281" s="569">
        <v>2.7939332952932454</v>
      </c>
      <c r="I281" s="569">
        <v>10.169917405298911</v>
      </c>
      <c r="J281" s="569">
        <v>1.1473752970080822</v>
      </c>
      <c r="K281" s="570">
        <v>178.08307855744613</v>
      </c>
      <c r="L281" s="571">
        <f t="shared" si="8"/>
        <v>0</v>
      </c>
      <c r="M281" s="571">
        <v>0</v>
      </c>
      <c r="N281" s="571">
        <v>0</v>
      </c>
      <c r="O281" s="572">
        <v>0</v>
      </c>
      <c r="P281" s="573">
        <v>0</v>
      </c>
      <c r="Q281" s="574">
        <f>+monthly_drivers_0!Q281</f>
        <v>2.5</v>
      </c>
    </row>
    <row r="282" spans="1:17" x14ac:dyDescent="0.25">
      <c r="A282" s="575">
        <f t="shared" si="9"/>
        <v>52931</v>
      </c>
      <c r="B282" s="83" t="str">
        <f>+asset_level_drivers!$E$1</f>
        <v>Ganador</v>
      </c>
      <c r="C282" s="562">
        <v>85</v>
      </c>
      <c r="D282" s="563">
        <v>2.7795640605045482</v>
      </c>
      <c r="E282" s="563">
        <v>12.971299217417837</v>
      </c>
      <c r="F282" s="563">
        <v>1.426842913915962</v>
      </c>
      <c r="G282" s="563">
        <f>+monthly_drivers_6!G282/monthly_drivers_6!D282*D282</f>
        <v>4.3724421329335419</v>
      </c>
      <c r="H282" s="563">
        <v>2.7795640605045482</v>
      </c>
      <c r="I282" s="563">
        <v>10.117613389585912</v>
      </c>
      <c r="J282" s="563">
        <v>1.1414743311327697</v>
      </c>
      <c r="K282" s="564">
        <v>177.91036035349632</v>
      </c>
      <c r="L282" s="563">
        <f t="shared" si="8"/>
        <v>0</v>
      </c>
      <c r="M282" s="563">
        <v>0</v>
      </c>
      <c r="N282" s="563">
        <v>0</v>
      </c>
      <c r="O282" s="565">
        <v>0</v>
      </c>
      <c r="P282" s="564">
        <v>0</v>
      </c>
      <c r="Q282" s="566">
        <f>+monthly_drivers_0!Q282</f>
        <v>2.5</v>
      </c>
    </row>
    <row r="283" spans="1:17" x14ac:dyDescent="0.25">
      <c r="A283" s="567">
        <f t="shared" si="9"/>
        <v>52962</v>
      </c>
      <c r="B283" s="577" t="str">
        <f>+asset_level_drivers!$E$1</f>
        <v>Ganador</v>
      </c>
      <c r="C283" s="568">
        <v>85</v>
      </c>
      <c r="D283" s="569">
        <v>2.7652687268746083</v>
      </c>
      <c r="E283" s="569">
        <v>12.904587659096345</v>
      </c>
      <c r="F283" s="569">
        <v>1.4195046425005979</v>
      </c>
      <c r="G283" s="569">
        <f>+monthly_drivers_6!G283/monthly_drivers_6!D283*D283</f>
        <v>4.3499170849142912</v>
      </c>
      <c r="H283" s="569">
        <v>2.7652687268746083</v>
      </c>
      <c r="I283" s="569">
        <v>10.06557837409515</v>
      </c>
      <c r="J283" s="569">
        <v>1.1356037140004784</v>
      </c>
      <c r="K283" s="570">
        <v>177.73853044148194</v>
      </c>
      <c r="L283" s="571">
        <f t="shared" si="8"/>
        <v>0</v>
      </c>
      <c r="M283" s="571">
        <v>0</v>
      </c>
      <c r="N283" s="571">
        <v>0</v>
      </c>
      <c r="O283" s="572">
        <v>0</v>
      </c>
      <c r="P283" s="573">
        <v>0</v>
      </c>
      <c r="Q283" s="574">
        <f>+monthly_drivers_0!Q283</f>
        <v>2.5</v>
      </c>
    </row>
    <row r="284" spans="1:17" x14ac:dyDescent="0.25">
      <c r="A284" s="575">
        <f t="shared" si="9"/>
        <v>52993</v>
      </c>
      <c r="B284" s="83" t="str">
        <f>+asset_level_drivers!$E$1</f>
        <v>Ganador</v>
      </c>
      <c r="C284" s="562">
        <v>85</v>
      </c>
      <c r="D284" s="563">
        <v>2.7510469143288212</v>
      </c>
      <c r="E284" s="563">
        <v>12.838219199176878</v>
      </c>
      <c r="F284" s="563">
        <v>1.4122041119094566</v>
      </c>
      <c r="G284" s="563">
        <f>+monthly_drivers_6!G284/monthly_drivers_6!D284*D284</f>
        <v>4.3275078335345647</v>
      </c>
      <c r="H284" s="563">
        <v>2.7510469143288212</v>
      </c>
      <c r="I284" s="563">
        <v>10.013810975357964</v>
      </c>
      <c r="J284" s="563">
        <v>1.1297632895275653</v>
      </c>
      <c r="K284" s="564">
        <v>177.5675842529111</v>
      </c>
      <c r="L284" s="563">
        <f t="shared" si="8"/>
        <v>0</v>
      </c>
      <c r="M284" s="563">
        <v>0</v>
      </c>
      <c r="N284" s="563">
        <v>0</v>
      </c>
      <c r="O284" s="565">
        <v>0</v>
      </c>
      <c r="P284" s="564">
        <v>0</v>
      </c>
      <c r="Q284" s="566">
        <f>+monthly_drivers_0!Q284</f>
        <v>2.5</v>
      </c>
    </row>
    <row r="285" spans="1:17" x14ac:dyDescent="0.25">
      <c r="A285" s="567">
        <f t="shared" si="9"/>
        <v>53021</v>
      </c>
      <c r="B285" s="577" t="str">
        <f>+asset_level_drivers!$E$1</f>
        <v>Ganador</v>
      </c>
      <c r="C285" s="568">
        <v>85</v>
      </c>
      <c r="D285" s="569">
        <v>2.7368982447474264</v>
      </c>
      <c r="E285" s="569">
        <v>12.772192073097452</v>
      </c>
      <c r="F285" s="569">
        <v>1.4049411280407198</v>
      </c>
      <c r="G285" s="569">
        <f>+monthly_drivers_6!G285/monthly_drivers_6!D285*D285</f>
        <v>4.3052138812292391</v>
      </c>
      <c r="H285" s="569">
        <v>2.7368982447474264</v>
      </c>
      <c r="I285" s="569">
        <v>9.9623098170160134</v>
      </c>
      <c r="J285" s="569">
        <v>1.1239529024325758</v>
      </c>
      <c r="K285" s="570">
        <v>177.39751724278028</v>
      </c>
      <c r="L285" s="571">
        <f t="shared" si="8"/>
        <v>0</v>
      </c>
      <c r="M285" s="571">
        <v>0</v>
      </c>
      <c r="N285" s="571">
        <v>0</v>
      </c>
      <c r="O285" s="572">
        <v>0</v>
      </c>
      <c r="P285" s="573">
        <v>0</v>
      </c>
      <c r="Q285" s="574">
        <f>+monthly_drivers_0!Q285</f>
        <v>2.5</v>
      </c>
    </row>
    <row r="286" spans="1:17" x14ac:dyDescent="0.25">
      <c r="A286" s="575">
        <f t="shared" si="9"/>
        <v>53052</v>
      </c>
      <c r="B286" s="83" t="str">
        <f>+asset_level_drivers!$E$1</f>
        <v>Ganador</v>
      </c>
      <c r="C286" s="562">
        <v>85</v>
      </c>
      <c r="D286" s="563">
        <v>2.7228223419552671</v>
      </c>
      <c r="E286" s="563">
        <v>12.706504525374621</v>
      </c>
      <c r="F286" s="563">
        <v>1.3977154977912083</v>
      </c>
      <c r="G286" s="563">
        <f>+monthly_drivers_6!G286/monthly_drivers_6!D286*D286</f>
        <v>4.2830346026001251</v>
      </c>
      <c r="H286" s="563">
        <v>2.7228223419552671</v>
      </c>
      <c r="I286" s="563">
        <v>9.9110735297922048</v>
      </c>
      <c r="J286" s="563">
        <v>1.1181723982329665</v>
      </c>
      <c r="K286" s="564">
        <v>177.22832488946486</v>
      </c>
      <c r="L286" s="563">
        <f t="shared" si="8"/>
        <v>0</v>
      </c>
      <c r="M286" s="563">
        <v>0</v>
      </c>
      <c r="N286" s="563">
        <v>0</v>
      </c>
      <c r="O286" s="565">
        <v>0</v>
      </c>
      <c r="P286" s="564">
        <v>0</v>
      </c>
      <c r="Q286" s="566">
        <f>+monthly_drivers_0!Q286</f>
        <v>2.5</v>
      </c>
    </row>
    <row r="287" spans="1:17" x14ac:dyDescent="0.25">
      <c r="A287" s="567">
        <f t="shared" si="9"/>
        <v>53082</v>
      </c>
      <c r="B287" s="577" t="str">
        <f>+asset_level_drivers!$E$1</f>
        <v>Ganador</v>
      </c>
      <c r="C287" s="568">
        <v>85</v>
      </c>
      <c r="D287" s="569">
        <v>2.7088188317115418</v>
      </c>
      <c r="E287" s="569">
        <v>12.641154809553177</v>
      </c>
      <c r="F287" s="569">
        <v>1.3905270290508496</v>
      </c>
      <c r="G287" s="569">
        <f>+monthly_drivers_6!G287/monthly_drivers_6!D287*D287</f>
        <v>4.2609693826683532</v>
      </c>
      <c r="H287" s="569">
        <v>2.7088188317115418</v>
      </c>
      <c r="I287" s="569">
        <v>9.860100751451478</v>
      </c>
      <c r="J287" s="569">
        <v>1.1124216232406796</v>
      </c>
      <c r="K287" s="570">
        <v>177.06000269459284</v>
      </c>
      <c r="L287" s="571">
        <f t="shared" si="8"/>
        <v>0</v>
      </c>
      <c r="M287" s="571">
        <v>0</v>
      </c>
      <c r="N287" s="571">
        <v>0</v>
      </c>
      <c r="O287" s="572">
        <v>0</v>
      </c>
      <c r="P287" s="573">
        <v>0</v>
      </c>
      <c r="Q287" s="574">
        <f>+monthly_drivers_0!Q287</f>
        <v>2.5</v>
      </c>
    </row>
    <row r="288" spans="1:17" x14ac:dyDescent="0.25">
      <c r="A288" s="575">
        <f t="shared" si="9"/>
        <v>53113</v>
      </c>
      <c r="B288" s="83" t="str">
        <f>+asset_level_drivers!$E$1</f>
        <v>Ganador</v>
      </c>
      <c r="C288" s="562">
        <v>85</v>
      </c>
      <c r="D288" s="563">
        <v>2.69488734170096</v>
      </c>
      <c r="E288" s="563">
        <v>12.576141188159585</v>
      </c>
      <c r="F288" s="563">
        <v>1.3833755306975546</v>
      </c>
      <c r="G288" s="563">
        <f>+monthly_drivers_6!G288/monthly_drivers_6!D288*D288</f>
        <v>4.239017600614928</v>
      </c>
      <c r="H288" s="563">
        <v>2.69488734170096</v>
      </c>
      <c r="I288" s="563">
        <v>9.8093901267644767</v>
      </c>
      <c r="J288" s="563">
        <v>1.1067004245580436</v>
      </c>
      <c r="K288" s="564">
        <v>176.89254618293162</v>
      </c>
      <c r="L288" s="563">
        <f t="shared" si="8"/>
        <v>0</v>
      </c>
      <c r="M288" s="563">
        <v>0</v>
      </c>
      <c r="N288" s="563">
        <v>0</v>
      </c>
      <c r="O288" s="565">
        <v>0</v>
      </c>
      <c r="P288" s="564">
        <v>0</v>
      </c>
      <c r="Q288" s="566">
        <f>+monthly_drivers_0!Q288</f>
        <v>2.5</v>
      </c>
    </row>
    <row r="289" spans="1:17" x14ac:dyDescent="0.25">
      <c r="A289" s="567">
        <f t="shared" si="9"/>
        <v>53143</v>
      </c>
      <c r="B289" s="577" t="str">
        <f>+asset_level_drivers!$E$1</f>
        <v>Ganador</v>
      </c>
      <c r="C289" s="568">
        <v>85</v>
      </c>
      <c r="D289" s="569">
        <v>2.6810275015225633</v>
      </c>
      <c r="E289" s="569">
        <v>12.511461932653562</v>
      </c>
      <c r="F289" s="569">
        <v>1.3762608125918918</v>
      </c>
      <c r="G289" s="569">
        <f>+monthly_drivers_6!G289/monthly_drivers_6!D289*D289</f>
        <v>4.2171787620461139</v>
      </c>
      <c r="H289" s="569">
        <v>2.6810275015225633</v>
      </c>
      <c r="I289" s="569">
        <v>9.7589403074697785</v>
      </c>
      <c r="J289" s="569">
        <v>1.1010086500735135</v>
      </c>
      <c r="K289" s="570">
        <v>176.72595090225849</v>
      </c>
      <c r="L289" s="571">
        <f t="shared" si="8"/>
        <v>0</v>
      </c>
      <c r="M289" s="571">
        <v>0</v>
      </c>
      <c r="N289" s="571">
        <v>0</v>
      </c>
      <c r="O289" s="572">
        <v>0</v>
      </c>
      <c r="P289" s="573">
        <v>0</v>
      </c>
      <c r="Q289" s="574">
        <f>+monthly_drivers_0!Q289</f>
        <v>2.5</v>
      </c>
    </row>
    <row r="290" spans="1:17" x14ac:dyDescent="0.25">
      <c r="A290" s="575">
        <f t="shared" si="9"/>
        <v>53174</v>
      </c>
      <c r="B290" s="83" t="str">
        <f>+asset_level_drivers!$E$1</f>
        <v>Ganador</v>
      </c>
      <c r="C290" s="562">
        <v>85</v>
      </c>
      <c r="D290" s="563">
        <v>2.6672389426794836</v>
      </c>
      <c r="E290" s="563">
        <v>12.44711532338895</v>
      </c>
      <c r="F290" s="563">
        <v>1.3691826855727844</v>
      </c>
      <c r="G290" s="563">
        <f>+monthly_drivers_6!G290/monthly_drivers_6!D290*D290</f>
        <v>4.1954522753069705</v>
      </c>
      <c r="H290" s="563">
        <v>2.6672389426794836</v>
      </c>
      <c r="I290" s="563">
        <v>9.7087499522433802</v>
      </c>
      <c r="J290" s="563">
        <v>1.0953461484582276</v>
      </c>
      <c r="K290" s="564">
        <v>176.56021242324866</v>
      </c>
      <c r="L290" s="563">
        <f t="shared" si="8"/>
        <v>0</v>
      </c>
      <c r="M290" s="563">
        <v>0</v>
      </c>
      <c r="N290" s="563">
        <v>0</v>
      </c>
      <c r="O290" s="565">
        <v>0</v>
      </c>
      <c r="P290" s="564">
        <v>0</v>
      </c>
      <c r="Q290" s="566">
        <f>+monthly_drivers_0!Q290</f>
        <v>2.5</v>
      </c>
    </row>
    <row r="291" spans="1:17" x14ac:dyDescent="0.25">
      <c r="A291" s="567">
        <f t="shared" si="9"/>
        <v>53205</v>
      </c>
      <c r="B291" s="577" t="str">
        <f>+asset_level_drivers!$E$1</f>
        <v>Ganador</v>
      </c>
      <c r="C291" s="568">
        <v>85</v>
      </c>
      <c r="D291" s="569">
        <v>2.6535212985719556</v>
      </c>
      <c r="E291" s="569">
        <v>12.383099649561569</v>
      </c>
      <c r="F291" s="569">
        <v>1.3621409614517725</v>
      </c>
      <c r="G291" s="569">
        <f>+monthly_drivers_6!G291/monthly_drivers_6!D291*D291</f>
        <v>4.1738374481349885</v>
      </c>
      <c r="H291" s="569">
        <v>2.6535212985719556</v>
      </c>
      <c r="I291" s="569">
        <v>9.6588177266580235</v>
      </c>
      <c r="J291" s="569">
        <v>1.0897127691614179</v>
      </c>
      <c r="K291" s="570">
        <v>176.39532633936614</v>
      </c>
      <c r="L291" s="571">
        <f t="shared" si="8"/>
        <v>0</v>
      </c>
      <c r="M291" s="571">
        <v>0</v>
      </c>
      <c r="N291" s="571">
        <v>0</v>
      </c>
      <c r="O291" s="572">
        <v>0</v>
      </c>
      <c r="P291" s="573">
        <v>0</v>
      </c>
      <c r="Q291" s="574">
        <f>+monthly_drivers_0!Q291</f>
        <v>2.5</v>
      </c>
    </row>
    <row r="292" spans="1:17" x14ac:dyDescent="0.25">
      <c r="A292" s="575">
        <f t="shared" si="9"/>
        <v>53235</v>
      </c>
      <c r="B292" s="83" t="str">
        <f>+asset_level_drivers!$E$1</f>
        <v>Ganador</v>
      </c>
      <c r="C292" s="562">
        <v>85</v>
      </c>
      <c r="D292" s="563">
        <v>2.6398742044838146</v>
      </c>
      <c r="E292" s="563">
        <v>12.319413209166377</v>
      </c>
      <c r="F292" s="563">
        <v>1.3551354530083015</v>
      </c>
      <c r="G292" s="563">
        <f>+monthly_drivers_6!G292/monthly_drivers_6!D292*D292</f>
        <v>4.1523338899215423</v>
      </c>
      <c r="H292" s="563">
        <v>2.6398742044838146</v>
      </c>
      <c r="I292" s="563">
        <v>9.609142303149774</v>
      </c>
      <c r="J292" s="563">
        <v>1.0841083624066412</v>
      </c>
      <c r="K292" s="564">
        <v>176.23128826672752</v>
      </c>
      <c r="L292" s="563">
        <f t="shared" si="8"/>
        <v>0</v>
      </c>
      <c r="M292" s="563">
        <v>0</v>
      </c>
      <c r="N292" s="563">
        <v>0</v>
      </c>
      <c r="O292" s="565">
        <v>0</v>
      </c>
      <c r="P292" s="564">
        <v>0</v>
      </c>
      <c r="Q292" s="566">
        <f>+monthly_drivers_0!Q292</f>
        <v>2.5</v>
      </c>
    </row>
    <row r="293" spans="1:17" x14ac:dyDescent="0.25">
      <c r="A293" s="567">
        <f t="shared" si="9"/>
        <v>53266</v>
      </c>
      <c r="B293" s="577" t="str">
        <f>+asset_level_drivers!$E$1</f>
        <v>Ganador</v>
      </c>
      <c r="C293" s="568">
        <v>85</v>
      </c>
      <c r="D293" s="569">
        <v>2.6262972975759769</v>
      </c>
      <c r="E293" s="569">
        <v>12.256054308950901</v>
      </c>
      <c r="F293" s="569">
        <v>1.348165973984599</v>
      </c>
      <c r="G293" s="569">
        <f>+monthly_drivers_6!G293/monthly_drivers_6!D293*D293</f>
        <v>4.1309409159061197</v>
      </c>
      <c r="H293" s="569">
        <v>2.6262972975759769</v>
      </c>
      <c r="I293" s="569">
        <v>9.5597223609817021</v>
      </c>
      <c r="J293" s="569">
        <v>1.0785327791876793</v>
      </c>
      <c r="K293" s="570">
        <v>176.06809384400253</v>
      </c>
      <c r="L293" s="571">
        <f t="shared" si="8"/>
        <v>0</v>
      </c>
      <c r="M293" s="571">
        <v>0</v>
      </c>
      <c r="N293" s="571">
        <v>0</v>
      </c>
      <c r="O293" s="572">
        <v>0</v>
      </c>
      <c r="P293" s="573">
        <v>0</v>
      </c>
      <c r="Q293" s="574">
        <f>+monthly_drivers_0!Q293</f>
        <v>2.5</v>
      </c>
    </row>
    <row r="294" spans="1:17" x14ac:dyDescent="0.25">
      <c r="A294" s="575">
        <f t="shared" si="9"/>
        <v>53296</v>
      </c>
      <c r="B294" s="83" t="str">
        <f>+asset_level_drivers!$E$1</f>
        <v>Ganador</v>
      </c>
      <c r="C294" s="562">
        <v>85</v>
      </c>
      <c r="D294" s="563">
        <v>2.6127902168743313</v>
      </c>
      <c r="E294" s="563">
        <v>12.193021264372394</v>
      </c>
      <c r="F294" s="563">
        <v>1.3412323390809633</v>
      </c>
      <c r="G294" s="563">
        <f>+monthly_drivers_6!G294/monthly_drivers_6!D294*D294</f>
        <v>4.1096579513642508</v>
      </c>
      <c r="H294" s="563">
        <v>2.6127902168743313</v>
      </c>
      <c r="I294" s="563">
        <v>9.5105565862104662</v>
      </c>
      <c r="J294" s="563">
        <v>1.0729858712647709</v>
      </c>
      <c r="K294" s="564">
        <v>175.90573873228638</v>
      </c>
      <c r="L294" s="563">
        <f t="shared" si="8"/>
        <v>0</v>
      </c>
      <c r="M294" s="563">
        <v>0</v>
      </c>
      <c r="N294" s="563">
        <v>0</v>
      </c>
      <c r="O294" s="565">
        <v>0</v>
      </c>
      <c r="P294" s="564">
        <v>0</v>
      </c>
      <c r="Q294" s="566">
        <f>+monthly_drivers_0!Q294</f>
        <v>2.5</v>
      </c>
    </row>
    <row r="295" spans="1:17" x14ac:dyDescent="0.25">
      <c r="A295" s="567">
        <f t="shared" si="9"/>
        <v>53327</v>
      </c>
      <c r="B295" s="577" t="str">
        <f>+asset_level_drivers!$E$1</f>
        <v>Ganador</v>
      </c>
      <c r="C295" s="568">
        <v>85</v>
      </c>
      <c r="D295" s="569">
        <v>2.5993526032618246</v>
      </c>
      <c r="E295" s="569">
        <v>12.130312399551272</v>
      </c>
      <c r="F295" s="569">
        <v>1.33433436395064</v>
      </c>
      <c r="G295" s="569">
        <f>+monthly_drivers_6!G295/monthly_drivers_6!D295*D295</f>
        <v>4.0884844870689667</v>
      </c>
      <c r="H295" s="569">
        <v>2.5993526032618246</v>
      </c>
      <c r="I295" s="569">
        <v>9.4616436716499912</v>
      </c>
      <c r="J295" s="569">
        <v>1.067467491160512</v>
      </c>
      <c r="K295" s="570">
        <v>175.74421861499209</v>
      </c>
      <c r="L295" s="571">
        <f t="shared" si="8"/>
        <v>0</v>
      </c>
      <c r="M295" s="571">
        <v>0</v>
      </c>
      <c r="N295" s="571">
        <v>0</v>
      </c>
      <c r="O295" s="572">
        <v>0</v>
      </c>
      <c r="P295" s="573">
        <v>0</v>
      </c>
      <c r="Q295" s="574">
        <f>+monthly_drivers_0!Q295</f>
        <v>2.5</v>
      </c>
    </row>
    <row r="296" spans="1:17" x14ac:dyDescent="0.25">
      <c r="A296" s="575">
        <f t="shared" si="9"/>
        <v>53358</v>
      </c>
      <c r="B296" s="83" t="str">
        <f>+asset_level_drivers!$E$1</f>
        <v>Ganador</v>
      </c>
      <c r="C296" s="562">
        <v>85</v>
      </c>
      <c r="D296" s="563">
        <v>2.585984099468682</v>
      </c>
      <c r="E296" s="563">
        <v>12.067926047226415</v>
      </c>
      <c r="F296" s="563">
        <v>1.3274718651949056</v>
      </c>
      <c r="G296" s="563">
        <f>+monthly_drivers_6!G296/monthly_drivers_6!D296*D296</f>
        <v>4.067419969084666</v>
      </c>
      <c r="H296" s="563">
        <v>2.585984099468682</v>
      </c>
      <c r="I296" s="563">
        <v>9.4129823168366045</v>
      </c>
      <c r="J296" s="563">
        <v>1.0619774921559244</v>
      </c>
      <c r="K296" s="564">
        <v>175.58352919773418</v>
      </c>
      <c r="L296" s="563">
        <f t="shared" si="8"/>
        <v>0</v>
      </c>
      <c r="M296" s="563">
        <v>0</v>
      </c>
      <c r="N296" s="563">
        <v>0</v>
      </c>
      <c r="O296" s="565">
        <v>0</v>
      </c>
      <c r="P296" s="564">
        <v>0</v>
      </c>
      <c r="Q296" s="566">
        <f>+monthly_drivers_0!Q296</f>
        <v>2.5</v>
      </c>
    </row>
    <row r="297" spans="1:17" x14ac:dyDescent="0.25">
      <c r="A297" s="567">
        <f t="shared" si="9"/>
        <v>53386</v>
      </c>
      <c r="B297" s="577" t="str">
        <f>+asset_level_drivers!$E$1</f>
        <v>Ganador</v>
      </c>
      <c r="C297" s="568">
        <v>85</v>
      </c>
      <c r="D297" s="569">
        <v>2.5726843500626275</v>
      </c>
      <c r="E297" s="569">
        <v>12.005860548712313</v>
      </c>
      <c r="F297" s="569">
        <v>1.3206446603583546</v>
      </c>
      <c r="G297" s="569">
        <f>+monthly_drivers_6!G297/monthly_drivers_6!D297*D297</f>
        <v>4.0596286812159876</v>
      </c>
      <c r="H297" s="569">
        <v>2.5726843500626275</v>
      </c>
      <c r="I297" s="569">
        <v>9.3645712279956044</v>
      </c>
      <c r="J297" s="569">
        <v>1.0565157282866837</v>
      </c>
      <c r="K297" s="570">
        <v>175.42366620821466</v>
      </c>
      <c r="L297" s="571">
        <f t="shared" si="8"/>
        <v>0</v>
      </c>
      <c r="M297" s="571">
        <v>0</v>
      </c>
      <c r="N297" s="571">
        <v>0</v>
      </c>
      <c r="O297" s="572">
        <v>0</v>
      </c>
      <c r="P297" s="573">
        <v>0</v>
      </c>
      <c r="Q297" s="574">
        <f>+monthly_drivers_0!Q297</f>
        <v>2.5</v>
      </c>
    </row>
    <row r="298" spans="1:17" x14ac:dyDescent="0.25">
      <c r="A298" s="575">
        <f t="shared" si="9"/>
        <v>53417</v>
      </c>
      <c r="B298" s="83" t="str">
        <f>+asset_level_drivers!$E$1</f>
        <v>Ganador</v>
      </c>
      <c r="C298" s="562">
        <v>85</v>
      </c>
      <c r="D298" s="563">
        <v>2.5594530014377086</v>
      </c>
      <c r="E298" s="563">
        <v>11.944114253852517</v>
      </c>
      <c r="F298" s="563">
        <v>1.3138525679237769</v>
      </c>
      <c r="G298" s="563">
        <f>+monthly_drivers_6!G298/monthly_drivers_6!D298*D298</f>
        <v>4.0387123461062755</v>
      </c>
      <c r="H298" s="563">
        <v>2.5594530014377086</v>
      </c>
      <c r="I298" s="563">
        <v>9.3164091180049642</v>
      </c>
      <c r="J298" s="563">
        <v>1.0510820543390216</v>
      </c>
      <c r="K298" s="564">
        <v>175.26462539609599</v>
      </c>
      <c r="L298" s="563">
        <f t="shared" si="8"/>
        <v>0</v>
      </c>
      <c r="M298" s="563">
        <v>0</v>
      </c>
      <c r="N298" s="563">
        <v>0</v>
      </c>
      <c r="O298" s="565">
        <v>0</v>
      </c>
      <c r="P298" s="564">
        <v>0</v>
      </c>
      <c r="Q298" s="566">
        <f>+monthly_drivers_0!Q298</f>
        <v>2.5</v>
      </c>
    </row>
    <row r="299" spans="1:17" x14ac:dyDescent="0.25">
      <c r="A299" s="567">
        <f t="shared" si="9"/>
        <v>53447</v>
      </c>
      <c r="B299" s="577" t="str">
        <f>+asset_level_drivers!$E$1</f>
        <v>Ganador</v>
      </c>
      <c r="C299" s="568">
        <v>85</v>
      </c>
      <c r="D299" s="569">
        <v>2.5462897018091755</v>
      </c>
      <c r="E299" s="569">
        <v>11.882685520980507</v>
      </c>
      <c r="F299" s="569">
        <v>1.3070954073078558</v>
      </c>
      <c r="G299" s="569">
        <f>+monthly_drivers_6!G299/monthly_drivers_6!D299*D299</f>
        <v>4.0179036006863136</v>
      </c>
      <c r="H299" s="569">
        <v>2.5462897018091755</v>
      </c>
      <c r="I299" s="569">
        <v>9.2684947063647964</v>
      </c>
      <c r="J299" s="569">
        <v>1.0456763258462847</v>
      </c>
      <c r="K299" s="570">
        <v>175.1064025329199</v>
      </c>
      <c r="L299" s="571">
        <f t="shared" si="8"/>
        <v>0</v>
      </c>
      <c r="M299" s="571">
        <v>0</v>
      </c>
      <c r="N299" s="571">
        <v>0</v>
      </c>
      <c r="O299" s="572">
        <v>0</v>
      </c>
      <c r="P299" s="573">
        <v>0</v>
      </c>
      <c r="Q299" s="574">
        <f>+monthly_drivers_0!Q299</f>
        <v>2.5</v>
      </c>
    </row>
    <row r="300" spans="1:17" x14ac:dyDescent="0.25">
      <c r="A300" s="575">
        <f t="shared" si="9"/>
        <v>53478</v>
      </c>
      <c r="B300" s="83" t="str">
        <f>+asset_level_drivers!$E$1</f>
        <v>Ganador</v>
      </c>
      <c r="C300" s="562">
        <v>85</v>
      </c>
      <c r="D300" s="563">
        <v>2.533194101199042</v>
      </c>
      <c r="E300" s="563">
        <v>11.821572716869413</v>
      </c>
      <c r="F300" s="563">
        <v>1.3003729988556354</v>
      </c>
      <c r="G300" s="563">
        <f>+monthly_drivers_6!G300/monthly_drivers_6!D300*D300</f>
        <v>4.0061938128657566</v>
      </c>
      <c r="H300" s="563">
        <v>2.533194101199042</v>
      </c>
      <c r="I300" s="563">
        <v>9.2208267191581434</v>
      </c>
      <c r="J300" s="563">
        <v>1.0402983990845085</v>
      </c>
      <c r="K300" s="564">
        <v>174.9489934119558</v>
      </c>
      <c r="L300" s="563">
        <f t="shared" si="8"/>
        <v>0</v>
      </c>
      <c r="M300" s="563">
        <v>0</v>
      </c>
      <c r="N300" s="563">
        <v>0</v>
      </c>
      <c r="O300" s="565">
        <v>0</v>
      </c>
      <c r="P300" s="564">
        <v>0</v>
      </c>
      <c r="Q300" s="566">
        <f>+monthly_drivers_0!Q300</f>
        <v>2.5</v>
      </c>
    </row>
    <row r="301" spans="1:17" x14ac:dyDescent="0.25">
      <c r="A301" s="567">
        <f t="shared" si="9"/>
        <v>53508</v>
      </c>
      <c r="B301" s="577" t="str">
        <f>+asset_level_drivers!$E$1</f>
        <v>Ganador</v>
      </c>
      <c r="C301" s="568">
        <v>85</v>
      </c>
      <c r="D301" s="569">
        <v>2.5201658514309675</v>
      </c>
      <c r="E301" s="569">
        <v>11.760774216694758</v>
      </c>
      <c r="F301" s="569">
        <v>1.2936851638364233</v>
      </c>
      <c r="G301" s="569">
        <f>+monthly_drivers_6!G301/monthly_drivers_6!D301*D301</f>
        <v>3.9855740911961242</v>
      </c>
      <c r="H301" s="569">
        <v>2.5201658514309675</v>
      </c>
      <c r="I301" s="569">
        <v>9.1734038890219107</v>
      </c>
      <c r="J301" s="569">
        <v>1.0349481310691389</v>
      </c>
      <c r="K301" s="570">
        <v>174.79239384812203</v>
      </c>
      <c r="L301" s="571">
        <f t="shared" si="8"/>
        <v>0</v>
      </c>
      <c r="M301" s="571">
        <v>0</v>
      </c>
      <c r="N301" s="571">
        <v>0</v>
      </c>
      <c r="O301" s="572">
        <v>0</v>
      </c>
      <c r="P301" s="573">
        <v>0</v>
      </c>
      <c r="Q301" s="574">
        <f>+monthly_drivers_0!Q301</f>
        <v>2.5</v>
      </c>
    </row>
    <row r="302" spans="1:17" x14ac:dyDescent="0.25">
      <c r="A302" s="575">
        <f t="shared" si="9"/>
        <v>53539</v>
      </c>
      <c r="B302" s="83" t="str">
        <f>+asset_level_drivers!$E$1</f>
        <v>Ganador</v>
      </c>
      <c r="C302" s="562">
        <v>85</v>
      </c>
      <c r="D302" s="563">
        <v>2.507204606118612</v>
      </c>
      <c r="E302" s="563">
        <v>11.700288403986022</v>
      </c>
      <c r="F302" s="563">
        <v>1.2870317244384624</v>
      </c>
      <c r="G302" s="563">
        <f>+monthly_drivers_6!G302/monthly_drivers_6!D302*D302</f>
        <v>3.9650604092301256</v>
      </c>
      <c r="H302" s="563">
        <v>2.507204606118612</v>
      </c>
      <c r="I302" s="563">
        <v>9.1262249551090964</v>
      </c>
      <c r="J302" s="563">
        <v>1.0296253795507697</v>
      </c>
      <c r="K302" s="564">
        <v>174.63659967785364</v>
      </c>
      <c r="L302" s="563">
        <f t="shared" si="8"/>
        <v>0</v>
      </c>
      <c r="M302" s="563">
        <v>0</v>
      </c>
      <c r="N302" s="563">
        <v>0</v>
      </c>
      <c r="O302" s="565">
        <v>0</v>
      </c>
      <c r="P302" s="564">
        <v>0</v>
      </c>
      <c r="Q302" s="566">
        <f>+monthly_drivers_0!Q302</f>
        <v>2.5</v>
      </c>
    </row>
    <row r="303" spans="1:17" x14ac:dyDescent="0.25">
      <c r="A303" s="567">
        <f t="shared" si="9"/>
        <v>53570</v>
      </c>
      <c r="B303" s="577" t="str">
        <f>+asset_level_drivers!$E$1</f>
        <v>Ganador</v>
      </c>
      <c r="C303" s="568">
        <v>85</v>
      </c>
      <c r="D303" s="569">
        <v>2.4943100206577218</v>
      </c>
      <c r="E303" s="569">
        <v>11.640113670587541</v>
      </c>
      <c r="F303" s="569">
        <v>1.2804125037646295</v>
      </c>
      <c r="G303" s="569">
        <f>+monthly_drivers_6!G303/monthly_drivers_6!D303*D303</f>
        <v>3.944652299245532</v>
      </c>
      <c r="H303" s="569">
        <v>2.4943100206577218</v>
      </c>
      <c r="I303" s="569">
        <v>9.0792886630582821</v>
      </c>
      <c r="J303" s="569">
        <v>1.0243300030117037</v>
      </c>
      <c r="K303" s="570">
        <v>174.48160675900428</v>
      </c>
      <c r="L303" s="571">
        <f t="shared" si="8"/>
        <v>0</v>
      </c>
      <c r="M303" s="571">
        <v>0</v>
      </c>
      <c r="N303" s="571">
        <v>0</v>
      </c>
      <c r="O303" s="572">
        <v>0</v>
      </c>
      <c r="P303" s="573">
        <v>0</v>
      </c>
      <c r="Q303" s="574">
        <f>+monthly_drivers_0!Q303</f>
        <v>2.5</v>
      </c>
    </row>
    <row r="304" spans="1:17" x14ac:dyDescent="0.25">
      <c r="A304" s="575">
        <f t="shared" si="9"/>
        <v>53600</v>
      </c>
      <c r="B304" s="83" t="str">
        <f>+asset_level_drivers!$E$1</f>
        <v>Ganador</v>
      </c>
      <c r="C304" s="562">
        <v>85</v>
      </c>
      <c r="D304" s="563">
        <v>2.4814817522149535</v>
      </c>
      <c r="E304" s="563">
        <v>11.58024841661565</v>
      </c>
      <c r="F304" s="563">
        <v>1.2738273258277215</v>
      </c>
      <c r="G304" s="563">
        <f>+monthly_drivers_6!G304/monthly_drivers_6!D304*D304</f>
        <v>3.9243491707954066</v>
      </c>
      <c r="H304" s="563">
        <v>2.4814817522149535</v>
      </c>
      <c r="I304" s="563">
        <v>9.0325937649602075</v>
      </c>
      <c r="J304" s="563">
        <v>1.0190618606621773</v>
      </c>
      <c r="K304" s="564">
        <v>174.32741097072389</v>
      </c>
      <c r="L304" s="563">
        <f t="shared" si="8"/>
        <v>0</v>
      </c>
      <c r="M304" s="563">
        <v>0</v>
      </c>
      <c r="N304" s="563">
        <v>0</v>
      </c>
      <c r="O304" s="565">
        <v>0</v>
      </c>
      <c r="P304" s="564">
        <v>0</v>
      </c>
      <c r="Q304" s="566">
        <f>+monthly_drivers_0!Q304</f>
        <v>2.5</v>
      </c>
    </row>
    <row r="305" spans="1:17" x14ac:dyDescent="0.25">
      <c r="A305" s="567">
        <f t="shared" si="9"/>
        <v>53631</v>
      </c>
      <c r="B305" s="577" t="str">
        <f>+asset_level_drivers!$E$1</f>
        <v>Ganador</v>
      </c>
      <c r="C305" s="568">
        <v>85</v>
      </c>
      <c r="D305" s="569">
        <v>2.4687194597213531</v>
      </c>
      <c r="E305" s="569">
        <v>11.520691050413996</v>
      </c>
      <c r="F305" s="569">
        <v>1.2672760155455396</v>
      </c>
      <c r="G305" s="569">
        <f>+monthly_drivers_6!G305/monthly_drivers_6!D305*D305</f>
        <v>3.9041504338147779</v>
      </c>
      <c r="H305" s="569">
        <v>2.4687194597213531</v>
      </c>
      <c r="I305" s="569">
        <v>8.9861390193229163</v>
      </c>
      <c r="J305" s="569">
        <v>1.0138208124364319</v>
      </c>
      <c r="K305" s="570">
        <v>174.17400821336216</v>
      </c>
      <c r="L305" s="571">
        <f t="shared" si="8"/>
        <v>0</v>
      </c>
      <c r="M305" s="571">
        <v>0</v>
      </c>
      <c r="N305" s="571">
        <v>0</v>
      </c>
      <c r="O305" s="572">
        <v>0</v>
      </c>
      <c r="P305" s="573">
        <v>0</v>
      </c>
      <c r="Q305" s="574">
        <f>+monthly_drivers_0!Q305</f>
        <v>2.5</v>
      </c>
    </row>
    <row r="306" spans="1:17" x14ac:dyDescent="0.25">
      <c r="A306" s="575">
        <f t="shared" si="9"/>
        <v>53661</v>
      </c>
      <c r="B306" s="83" t="str">
        <f>+asset_level_drivers!$E$1</f>
        <v>Ganador</v>
      </c>
      <c r="C306" s="562">
        <v>85</v>
      </c>
      <c r="D306" s="563">
        <v>2.4560228038616478</v>
      </c>
      <c r="E306" s="563">
        <v>11.461439988510683</v>
      </c>
      <c r="F306" s="563">
        <v>1.2607583987361752</v>
      </c>
      <c r="G306" s="563">
        <f>+monthly_drivers_6!G306/monthly_drivers_6!D306*D306</f>
        <v>3.8840556106592437</v>
      </c>
      <c r="H306" s="563">
        <v>2.4560228038616478</v>
      </c>
      <c r="I306" s="563">
        <v>8.9399231910383339</v>
      </c>
      <c r="J306" s="563">
        <v>1.0086067189889403</v>
      </c>
      <c r="K306" s="564">
        <v>174.02139440834867</v>
      </c>
      <c r="L306" s="563">
        <f t="shared" si="8"/>
        <v>0</v>
      </c>
      <c r="M306" s="563">
        <v>0</v>
      </c>
      <c r="N306" s="563">
        <v>0</v>
      </c>
      <c r="O306" s="565">
        <v>0</v>
      </c>
      <c r="P306" s="564">
        <v>0</v>
      </c>
      <c r="Q306" s="566">
        <f>+monthly_drivers_0!Q306</f>
        <v>2.5</v>
      </c>
    </row>
    <row r="307" spans="1:17" x14ac:dyDescent="0.25">
      <c r="A307" s="567">
        <f t="shared" si="9"/>
        <v>53692</v>
      </c>
      <c r="B307" s="577" t="str">
        <f>+asset_level_drivers!$E$1</f>
        <v>Ganador</v>
      </c>
      <c r="C307" s="568">
        <v>85</v>
      </c>
      <c r="D307" s="569">
        <v>2.4433914470663294</v>
      </c>
      <c r="E307" s="569">
        <v>11.402493655577302</v>
      </c>
      <c r="F307" s="569">
        <v>1.2542743021135034</v>
      </c>
      <c r="G307" s="569">
        <f>+monthly_drivers_6!G307/monthly_drivers_6!D307*D307</f>
        <v>3.8640641637495481</v>
      </c>
      <c r="H307" s="569">
        <v>2.4433914470663294</v>
      </c>
      <c r="I307" s="569">
        <v>8.8939450513502969</v>
      </c>
      <c r="J307" s="569">
        <v>1.0034194416908027</v>
      </c>
      <c r="K307" s="570">
        <v>173.8695654980927</v>
      </c>
      <c r="L307" s="571">
        <f t="shared" si="8"/>
        <v>0</v>
      </c>
      <c r="M307" s="571">
        <v>0</v>
      </c>
      <c r="N307" s="571">
        <v>0</v>
      </c>
      <c r="O307" s="572">
        <v>0</v>
      </c>
      <c r="P307" s="573">
        <v>0</v>
      </c>
      <c r="Q307" s="574">
        <f>+monthly_drivers_0!Q307</f>
        <v>2.5</v>
      </c>
    </row>
    <row r="308" spans="1:17" x14ac:dyDescent="0.25">
      <c r="A308" s="575">
        <f t="shared" si="9"/>
        <v>53723</v>
      </c>
      <c r="B308" s="83" t="str">
        <f>+asset_level_drivers!$E$1</f>
        <v>Ganador</v>
      </c>
      <c r="C308" s="562">
        <v>85</v>
      </c>
      <c r="D308" s="563">
        <v>2.4308250535009428</v>
      </c>
      <c r="E308" s="563">
        <v>11.343850484391675</v>
      </c>
      <c r="F308" s="563">
        <v>1.2478235532830844</v>
      </c>
      <c r="G308" s="563">
        <f>+monthly_drivers_6!G308/monthly_drivers_6!D308*D308</f>
        <v>3.8441754964479764</v>
      </c>
      <c r="H308" s="563">
        <v>2.4308250535009428</v>
      </c>
      <c r="I308" s="563">
        <v>8.8482033778255058</v>
      </c>
      <c r="J308" s="563">
        <v>0.99825884262646736</v>
      </c>
      <c r="K308" s="564">
        <v>173.7185174458709</v>
      </c>
      <c r="L308" s="563">
        <f t="shared" si="8"/>
        <v>0</v>
      </c>
      <c r="M308" s="563">
        <v>0</v>
      </c>
      <c r="N308" s="563">
        <v>0</v>
      </c>
      <c r="O308" s="565">
        <v>0</v>
      </c>
      <c r="P308" s="564">
        <v>0</v>
      </c>
      <c r="Q308" s="566">
        <f>+monthly_drivers_0!Q308</f>
        <v>2.5</v>
      </c>
    </row>
    <row r="309" spans="1:17" x14ac:dyDescent="0.25">
      <c r="A309" s="567">
        <f t="shared" si="9"/>
        <v>53751</v>
      </c>
      <c r="B309" s="577" t="str">
        <f>+asset_level_drivers!$E$1</f>
        <v>Ganador</v>
      </c>
      <c r="C309" s="568">
        <v>85</v>
      </c>
      <c r="D309" s="569">
        <v>2.418323289058637</v>
      </c>
      <c r="E309" s="569">
        <v>11.285508915789425</v>
      </c>
      <c r="F309" s="569">
        <v>1.2414059807368367</v>
      </c>
      <c r="G309" s="569">
        <f>+monthly_drivers_6!G309/monthly_drivers_6!D309*D309</f>
        <v>3.8243891741310403</v>
      </c>
      <c r="H309" s="569">
        <v>2.418323289058637</v>
      </c>
      <c r="I309" s="569">
        <v>8.8026969543157527</v>
      </c>
      <c r="J309" s="569">
        <v>0.9931247845894694</v>
      </c>
      <c r="K309" s="570">
        <v>173.56824623572018</v>
      </c>
      <c r="L309" s="571">
        <f t="shared" si="8"/>
        <v>0</v>
      </c>
      <c r="M309" s="571">
        <v>0</v>
      </c>
      <c r="N309" s="571">
        <v>0</v>
      </c>
      <c r="O309" s="572">
        <v>0</v>
      </c>
      <c r="P309" s="573">
        <v>0</v>
      </c>
      <c r="Q309" s="574">
        <f>+monthly_drivers_0!Q309</f>
        <v>2.5</v>
      </c>
    </row>
    <row r="310" spans="1:17" x14ac:dyDescent="0.25">
      <c r="A310" s="575">
        <f t="shared" si="9"/>
        <v>53782</v>
      </c>
      <c r="B310" s="83" t="str">
        <f>+asset_level_drivers!$E$1</f>
        <v>Ganador</v>
      </c>
      <c r="C310" s="562">
        <v>85</v>
      </c>
      <c r="D310" s="563">
        <v>2.4058858213517813</v>
      </c>
      <c r="E310" s="563">
        <v>11.227467398621142</v>
      </c>
      <c r="F310" s="563">
        <v>1.2350214138483258</v>
      </c>
      <c r="G310" s="563">
        <f>+monthly_drivers_6!G310/monthly_drivers_6!D310*D310</f>
        <v>3.8047045866510083</v>
      </c>
      <c r="H310" s="563">
        <v>2.4058858213517813</v>
      </c>
      <c r="I310" s="563">
        <v>8.757424570924492</v>
      </c>
      <c r="J310" s="563">
        <v>0.98801713107866052</v>
      </c>
      <c r="K310" s="564">
        <v>173.41874787233198</v>
      </c>
      <c r="L310" s="563">
        <f t="shared" si="8"/>
        <v>0</v>
      </c>
      <c r="M310" s="563">
        <v>0</v>
      </c>
      <c r="N310" s="563">
        <v>0</v>
      </c>
      <c r="O310" s="565">
        <v>0</v>
      </c>
      <c r="P310" s="564">
        <v>0</v>
      </c>
      <c r="Q310" s="566">
        <f>+monthly_drivers_0!Q310</f>
        <v>2.5</v>
      </c>
    </row>
    <row r="311" spans="1:17" x14ac:dyDescent="0.25">
      <c r="A311" s="567">
        <f t="shared" si="9"/>
        <v>53812</v>
      </c>
      <c r="B311" s="577" t="str">
        <f>+asset_level_drivers!$E$1</f>
        <v>Ganador</v>
      </c>
      <c r="C311" s="568">
        <v>85</v>
      </c>
      <c r="D311" s="569">
        <v>2.393512319700327</v>
      </c>
      <c r="E311" s="569">
        <v>11.169724389720708</v>
      </c>
      <c r="F311" s="569">
        <v>1.228669682869278</v>
      </c>
      <c r="G311" s="569">
        <f>+monthly_drivers_6!G311/monthly_drivers_6!D311*D311</f>
        <v>3.7851212577821021</v>
      </c>
      <c r="H311" s="569">
        <v>2.393512319700327</v>
      </c>
      <c r="I311" s="569">
        <v>8.7123850239821525</v>
      </c>
      <c r="J311" s="569">
        <v>0.98293574629542235</v>
      </c>
      <c r="K311" s="570">
        <v>173.27001838094168</v>
      </c>
      <c r="L311" s="571">
        <f t="shared" si="8"/>
        <v>0</v>
      </c>
      <c r="M311" s="571">
        <v>0</v>
      </c>
      <c r="N311" s="571">
        <v>0</v>
      </c>
      <c r="O311" s="572">
        <v>0</v>
      </c>
      <c r="P311" s="573">
        <v>0</v>
      </c>
      <c r="Q311" s="574">
        <f>+monthly_drivers_0!Q311</f>
        <v>2.5</v>
      </c>
    </row>
    <row r="312" spans="1:17" x14ac:dyDescent="0.25">
      <c r="A312" s="575">
        <f t="shared" si="9"/>
        <v>53843</v>
      </c>
      <c r="B312" s="83" t="str">
        <f>+asset_level_drivers!$E$1</f>
        <v>Ganador</v>
      </c>
      <c r="C312" s="562">
        <v>85</v>
      </c>
      <c r="D312" s="563">
        <v>2.3812024551271462</v>
      </c>
      <c r="E312" s="563">
        <v>11.112278353856876</v>
      </c>
      <c r="F312" s="563">
        <v>1.2223506189242563</v>
      </c>
      <c r="G312" s="563">
        <f>+monthly_drivers_6!G312/monthly_drivers_6!D312*D312</f>
        <v>3.7656386372066453</v>
      </c>
      <c r="H312" s="563">
        <v>2.3812024551271462</v>
      </c>
      <c r="I312" s="563">
        <v>8.6675771160083634</v>
      </c>
      <c r="J312" s="563">
        <v>0.97788049513940523</v>
      </c>
      <c r="K312" s="564">
        <v>173.12205380723825</v>
      </c>
      <c r="L312" s="563">
        <f t="shared" si="8"/>
        <v>0</v>
      </c>
      <c r="M312" s="563">
        <v>0</v>
      </c>
      <c r="N312" s="563">
        <v>0</v>
      </c>
      <c r="O312" s="565">
        <v>0</v>
      </c>
      <c r="P312" s="564">
        <v>0</v>
      </c>
      <c r="Q312" s="566">
        <f>+monthly_drivers_0!Q312</f>
        <v>2.5</v>
      </c>
    </row>
    <row r="313" spans="1:17" x14ac:dyDescent="0.25">
      <c r="A313" s="567">
        <f t="shared" si="9"/>
        <v>53873</v>
      </c>
      <c r="B313" s="577" t="str">
        <f>+asset_level_drivers!$E$1</f>
        <v>Ganador</v>
      </c>
      <c r="C313" s="568">
        <v>85</v>
      </c>
      <c r="D313" s="569">
        <v>2.3689559003454632</v>
      </c>
      <c r="E313" s="569">
        <v>11.05512776369229</v>
      </c>
      <c r="F313" s="569">
        <v>1.216064054006152</v>
      </c>
      <c r="G313" s="569">
        <f>+monthly_drivers_6!G313/monthly_drivers_6!D313*D313</f>
        <v>3.746256266902027</v>
      </c>
      <c r="H313" s="569">
        <v>2.3689559003454632</v>
      </c>
      <c r="I313" s="569">
        <v>8.6229996556799868</v>
      </c>
      <c r="J313" s="569">
        <v>0.97285124320492167</v>
      </c>
      <c r="K313" s="570">
        <v>172.97485021723583</v>
      </c>
      <c r="L313" s="571">
        <f t="shared" si="8"/>
        <v>0</v>
      </c>
      <c r="M313" s="571">
        <v>0</v>
      </c>
      <c r="N313" s="571">
        <v>0</v>
      </c>
      <c r="O313" s="572">
        <v>0</v>
      </c>
      <c r="P313" s="573">
        <v>0</v>
      </c>
      <c r="Q313" s="574">
        <f>+monthly_drivers_0!Q313</f>
        <v>2.5</v>
      </c>
    </row>
    <row r="314" spans="1:17" x14ac:dyDescent="0.25">
      <c r="A314" s="575">
        <f t="shared" si="9"/>
        <v>53904</v>
      </c>
      <c r="B314" s="83" t="str">
        <f>+asset_level_drivers!$E$1</f>
        <v>Ganador</v>
      </c>
      <c r="C314" s="562">
        <v>85</v>
      </c>
      <c r="D314" s="563">
        <v>2.3567723297518679</v>
      </c>
      <c r="E314" s="563">
        <v>10.998271099746228</v>
      </c>
      <c r="F314" s="563">
        <v>1.2098098209720851</v>
      </c>
      <c r="G314" s="563">
        <f>+monthly_drivers_6!G314/monthly_drivers_6!D314*D314</f>
        <v>3.7395622064646563</v>
      </c>
      <c r="H314" s="563">
        <v>2.3567723297518679</v>
      </c>
      <c r="I314" s="563">
        <v>8.5786514578020583</v>
      </c>
      <c r="J314" s="563">
        <v>0.96784785677766816</v>
      </c>
      <c r="K314" s="564">
        <v>172.82840369718386</v>
      </c>
      <c r="L314" s="563">
        <f t="shared" si="8"/>
        <v>0</v>
      </c>
      <c r="M314" s="563">
        <v>0</v>
      </c>
      <c r="N314" s="563">
        <v>0</v>
      </c>
      <c r="O314" s="565">
        <v>0</v>
      </c>
      <c r="P314" s="564">
        <v>0</v>
      </c>
      <c r="Q314" s="566">
        <f>+monthly_drivers_0!Q314</f>
        <v>2.5</v>
      </c>
    </row>
    <row r="315" spans="1:17" x14ac:dyDescent="0.25">
      <c r="A315" s="567">
        <f t="shared" si="9"/>
        <v>53935</v>
      </c>
      <c r="B315" s="577" t="str">
        <f>+asset_level_drivers!$E$1</f>
        <v>Ganador</v>
      </c>
      <c r="C315" s="568">
        <v>85</v>
      </c>
      <c r="D315" s="569">
        <v>2.3446514194179326</v>
      </c>
      <c r="E315" s="569">
        <v>10.941706850351766</v>
      </c>
      <c r="F315" s="569">
        <v>1.2035877535386943</v>
      </c>
      <c r="G315" s="569">
        <f>+monthly_drivers_6!G315/monthly_drivers_6!D315*D315</f>
        <v>3.7203137854803723</v>
      </c>
      <c r="H315" s="569">
        <v>2.3446514194179326</v>
      </c>
      <c r="I315" s="569">
        <v>8.5345313432743772</v>
      </c>
      <c r="J315" s="569">
        <v>0.96287020283095537</v>
      </c>
      <c r="K315" s="570">
        <v>172.68271035346137</v>
      </c>
      <c r="L315" s="571">
        <f t="shared" si="8"/>
        <v>0</v>
      </c>
      <c r="M315" s="571">
        <v>0</v>
      </c>
      <c r="N315" s="571">
        <v>0</v>
      </c>
      <c r="O315" s="572">
        <v>0</v>
      </c>
      <c r="P315" s="573">
        <v>0</v>
      </c>
      <c r="Q315" s="574">
        <f>+monthly_drivers_0!Q315</f>
        <v>2.5</v>
      </c>
    </row>
    <row r="316" spans="1:17" x14ac:dyDescent="0.25">
      <c r="A316" s="575">
        <f t="shared" si="9"/>
        <v>53965</v>
      </c>
      <c r="B316" s="83" t="str">
        <f>+asset_level_drivers!$E$1</f>
        <v>Ganador</v>
      </c>
      <c r="C316" s="562">
        <v>85</v>
      </c>
      <c r="D316" s="563">
        <v>2.3325928470818327</v>
      </c>
      <c r="E316" s="563">
        <v>10.885433511618524</v>
      </c>
      <c r="F316" s="563">
        <v>1.1973976862780378</v>
      </c>
      <c r="G316" s="563">
        <f>+monthly_drivers_6!G316/monthly_drivers_6!D316*D316</f>
        <v>3.7011644102782224</v>
      </c>
      <c r="H316" s="563">
        <v>2.3325928470818327</v>
      </c>
      <c r="I316" s="563">
        <v>8.490638139062451</v>
      </c>
      <c r="J316" s="563">
        <v>0.95791814902243022</v>
      </c>
      <c r="K316" s="564">
        <v>172.53776631247891</v>
      </c>
      <c r="L316" s="563">
        <f t="shared" si="8"/>
        <v>0</v>
      </c>
      <c r="M316" s="563">
        <v>0</v>
      </c>
      <c r="N316" s="563">
        <v>0</v>
      </c>
      <c r="O316" s="565">
        <v>0</v>
      </c>
      <c r="P316" s="564">
        <v>0</v>
      </c>
      <c r="Q316" s="566">
        <f>+monthly_drivers_0!Q316</f>
        <v>2.5</v>
      </c>
    </row>
    <row r="317" spans="1:17" x14ac:dyDescent="0.25">
      <c r="A317" s="567">
        <f t="shared" si="9"/>
        <v>53996</v>
      </c>
      <c r="B317" s="577" t="str">
        <f>+asset_level_drivers!$E$1</f>
        <v>Ganador</v>
      </c>
      <c r="C317" s="568">
        <v>85</v>
      </c>
      <c r="D317" s="569">
        <v>2.3205962921380996</v>
      </c>
      <c r="E317" s="569">
        <v>10.829449587387964</v>
      </c>
      <c r="F317" s="569">
        <v>1.1912394546126761</v>
      </c>
      <c r="G317" s="569">
        <f>+monthly_drivers_6!G317/monthly_drivers_6!D317*D317</f>
        <v>3.6821134901126853</v>
      </c>
      <c r="H317" s="569">
        <v>2.3205962921380996</v>
      </c>
      <c r="I317" s="569">
        <v>8.4469706781626126</v>
      </c>
      <c r="J317" s="569">
        <v>0.95299156369014104</v>
      </c>
      <c r="K317" s="570">
        <v>172.39356772055908</v>
      </c>
      <c r="L317" s="571">
        <f t="shared" si="8"/>
        <v>0</v>
      </c>
      <c r="M317" s="571">
        <v>0</v>
      </c>
      <c r="N317" s="571">
        <v>0</v>
      </c>
      <c r="O317" s="572">
        <v>0</v>
      </c>
      <c r="P317" s="573">
        <v>0</v>
      </c>
      <c r="Q317" s="574">
        <f>+monthly_drivers_0!Q317</f>
        <v>2.5</v>
      </c>
    </row>
    <row r="318" spans="1:17" x14ac:dyDescent="0.25">
      <c r="A318" s="575">
        <f t="shared" si="9"/>
        <v>54026</v>
      </c>
      <c r="B318" s="83" t="str">
        <f>+asset_level_drivers!$E$1</f>
        <v>Ganador</v>
      </c>
      <c r="C318" s="562">
        <v>85</v>
      </c>
      <c r="D318" s="563">
        <v>2.3086614356301727</v>
      </c>
      <c r="E318" s="563">
        <v>10.773753589199856</v>
      </c>
      <c r="F318" s="563">
        <v>1.1851128948119842</v>
      </c>
      <c r="G318" s="563">
        <f>+monthly_drivers_6!G318/monthly_drivers_6!D318*D318</f>
        <v>3.6631605421237299</v>
      </c>
      <c r="H318" s="563">
        <v>2.3086614356301727</v>
      </c>
      <c r="I318" s="563">
        <v>8.4035277995758886</v>
      </c>
      <c r="J318" s="563">
        <v>0.94809031584958747</v>
      </c>
      <c r="K318" s="564">
        <v>172.25011074384884</v>
      </c>
      <c r="L318" s="563">
        <f t="shared" si="8"/>
        <v>0</v>
      </c>
      <c r="M318" s="563">
        <v>0</v>
      </c>
      <c r="N318" s="563">
        <v>0</v>
      </c>
      <c r="O318" s="565">
        <v>0</v>
      </c>
      <c r="P318" s="564">
        <v>0</v>
      </c>
      <c r="Q318" s="566">
        <f>+monthly_drivers_0!Q318</f>
        <v>2.5</v>
      </c>
    </row>
    <row r="319" spans="1:17" x14ac:dyDescent="0.25">
      <c r="A319" s="567">
        <f t="shared" si="9"/>
        <v>54057</v>
      </c>
      <c r="B319" s="577" t="str">
        <f>+asset_level_drivers!$E$1</f>
        <v>Ganador</v>
      </c>
      <c r="C319" s="568">
        <v>85</v>
      </c>
      <c r="D319" s="569">
        <v>2.2967879602424799</v>
      </c>
      <c r="E319" s="569">
        <v>10.718344036243856</v>
      </c>
      <c r="F319" s="569">
        <v>1.1790178439868242</v>
      </c>
      <c r="G319" s="569">
        <f>+monthly_drivers_6!G319/monthly_drivers_6!D319*D319</f>
        <v>3.6443051035463352</v>
      </c>
      <c r="H319" s="569">
        <v>2.2967879602424799</v>
      </c>
      <c r="I319" s="569">
        <v>8.3603083482702072</v>
      </c>
      <c r="J319" s="569">
        <v>0.94321427518945944</v>
      </c>
      <c r="K319" s="570">
        <v>172.10739156820947</v>
      </c>
      <c r="L319" s="571">
        <f t="shared" si="8"/>
        <v>0</v>
      </c>
      <c r="M319" s="571">
        <v>0</v>
      </c>
      <c r="N319" s="571">
        <v>0</v>
      </c>
      <c r="O319" s="572">
        <v>0</v>
      </c>
      <c r="P319" s="573">
        <v>0</v>
      </c>
      <c r="Q319" s="574">
        <f>+monthly_drivers_0!Q319</f>
        <v>2.5</v>
      </c>
    </row>
    <row r="320" spans="1:17" x14ac:dyDescent="0.25">
      <c r="A320" s="575">
        <f t="shared" si="9"/>
        <v>54088</v>
      </c>
      <c r="B320" s="83" t="str">
        <f>+asset_level_drivers!$E$1</f>
        <v>Ganador</v>
      </c>
      <c r="C320" s="562">
        <v>85</v>
      </c>
      <c r="D320" s="563">
        <v>2.284975550290663</v>
      </c>
      <c r="E320" s="563">
        <v>10.663219455329701</v>
      </c>
      <c r="F320" s="563">
        <v>1.1729541400862671</v>
      </c>
      <c r="G320" s="563">
        <f>+monthly_drivers_6!G320/monthly_drivers_6!D320*D320</f>
        <v>3.6255466551163176</v>
      </c>
      <c r="H320" s="563">
        <v>2.284975550290663</v>
      </c>
      <c r="I320" s="563">
        <v>8.3173111751571671</v>
      </c>
      <c r="J320" s="563">
        <v>0.93836331206901369</v>
      </c>
      <c r="K320" s="564">
        <v>171.9654063991193</v>
      </c>
      <c r="L320" s="563">
        <f t="shared" si="8"/>
        <v>0</v>
      </c>
      <c r="M320" s="563">
        <v>0</v>
      </c>
      <c r="N320" s="563">
        <v>0</v>
      </c>
      <c r="O320" s="565">
        <v>0</v>
      </c>
      <c r="P320" s="564">
        <v>0</v>
      </c>
      <c r="Q320" s="566">
        <f>+monthly_drivers_0!Q320</f>
        <v>2.5</v>
      </c>
    </row>
    <row r="321" spans="1:17" x14ac:dyDescent="0.25">
      <c r="A321" s="567">
        <f t="shared" si="9"/>
        <v>54117</v>
      </c>
      <c r="B321" s="577" t="str">
        <f>+asset_level_drivers!$E$1</f>
        <v>Ganador</v>
      </c>
      <c r="C321" s="568">
        <v>85</v>
      </c>
      <c r="D321" s="569">
        <v>2.2732238917150536</v>
      </c>
      <c r="E321" s="569">
        <v>10.608378380840644</v>
      </c>
      <c r="F321" s="569">
        <v>1.166921621892471</v>
      </c>
      <c r="G321" s="569">
        <f>+monthly_drivers_6!G321/monthly_drivers_6!D321*D321</f>
        <v>3.6068846609576233</v>
      </c>
      <c r="H321" s="569">
        <v>2.2732238917150536</v>
      </c>
      <c r="I321" s="569">
        <v>8.2745351370557039</v>
      </c>
      <c r="J321" s="569">
        <v>0.93353729751397685</v>
      </c>
      <c r="K321" s="570">
        <v>171.82415146157476</v>
      </c>
      <c r="L321" s="571">
        <f t="shared" si="8"/>
        <v>0</v>
      </c>
      <c r="M321" s="571">
        <v>0</v>
      </c>
      <c r="N321" s="571">
        <v>0</v>
      </c>
      <c r="O321" s="572">
        <v>0</v>
      </c>
      <c r="P321" s="573">
        <v>0</v>
      </c>
      <c r="Q321" s="574">
        <f>+monthly_drivers_0!Q321</f>
        <v>2.5</v>
      </c>
    </row>
    <row r="322" spans="1:17" x14ac:dyDescent="0.25">
      <c r="A322" s="575">
        <f t="shared" si="9"/>
        <v>54148</v>
      </c>
      <c r="B322" s="83" t="str">
        <f>+asset_level_drivers!$E$1</f>
        <v>Ganador</v>
      </c>
      <c r="C322" s="562">
        <v>85</v>
      </c>
      <c r="D322" s="563">
        <v>2.2615326720704325</v>
      </c>
      <c r="E322" s="563">
        <v>10.55381935470365</v>
      </c>
      <c r="F322" s="563">
        <v>1.1609201290174014</v>
      </c>
      <c r="G322" s="563">
        <f>+monthly_drivers_6!G322/monthly_drivers_6!D322*D322</f>
        <v>3.5883186704808714</v>
      </c>
      <c r="H322" s="563">
        <v>2.2615326720704325</v>
      </c>
      <c r="I322" s="563">
        <v>8.2319790966688462</v>
      </c>
      <c r="J322" s="563">
        <v>0.92873610321392119</v>
      </c>
      <c r="K322" s="564">
        <v>171.68362299999029</v>
      </c>
      <c r="L322" s="563">
        <f t="shared" ref="L322:L385" si="10">+P322+O322</f>
        <v>0</v>
      </c>
      <c r="M322" s="563">
        <v>0</v>
      </c>
      <c r="N322" s="563">
        <v>0</v>
      </c>
      <c r="O322" s="565">
        <v>0</v>
      </c>
      <c r="P322" s="564">
        <v>0</v>
      </c>
      <c r="Q322" s="566">
        <f>+monthly_drivers_0!Q322</f>
        <v>2.5</v>
      </c>
    </row>
    <row r="323" spans="1:17" x14ac:dyDescent="0.25">
      <c r="A323" s="567">
        <f t="shared" ref="A323:A386" si="11">+EOMONTH(A322,1)</f>
        <v>54178</v>
      </c>
      <c r="B323" s="577" t="str">
        <f>+asset_level_drivers!$E$1</f>
        <v>Ganador</v>
      </c>
      <c r="C323" s="568">
        <v>85</v>
      </c>
      <c r="D323" s="569">
        <v>2.2499015805185771</v>
      </c>
      <c r="E323" s="569">
        <v>10.499540926337243</v>
      </c>
      <c r="F323" s="569">
        <v>1.1549495018970968</v>
      </c>
      <c r="G323" s="569">
        <f>+monthly_drivers_6!G323/monthly_drivers_6!D323*D323</f>
        <v>3.5698481836662173</v>
      </c>
      <c r="H323" s="569">
        <v>2.2499015805185771</v>
      </c>
      <c r="I323" s="569">
        <v>8.1896419225430499</v>
      </c>
      <c r="J323" s="569">
        <v>0.92395960151767742</v>
      </c>
      <c r="K323" s="570">
        <v>171.54381727808649</v>
      </c>
      <c r="L323" s="571">
        <f t="shared" si="10"/>
        <v>0</v>
      </c>
      <c r="M323" s="571">
        <v>0</v>
      </c>
      <c r="N323" s="571">
        <v>0</v>
      </c>
      <c r="O323" s="572">
        <v>0</v>
      </c>
      <c r="P323" s="573">
        <v>0</v>
      </c>
      <c r="Q323" s="574">
        <f>+monthly_drivers_0!Q323</f>
        <v>2.5</v>
      </c>
    </row>
    <row r="324" spans="1:17" x14ac:dyDescent="0.25">
      <c r="A324" s="575">
        <f t="shared" si="11"/>
        <v>54209</v>
      </c>
      <c r="B324" s="83" t="str">
        <f>+asset_level_drivers!$E$1</f>
        <v>Ganador</v>
      </c>
      <c r="C324" s="562">
        <v>85</v>
      </c>
      <c r="D324" s="563">
        <v>2.2383303078194148</v>
      </c>
      <c r="E324" s="563">
        <v>10.445541652625426</v>
      </c>
      <c r="F324" s="563">
        <v>1.1490095817887969</v>
      </c>
      <c r="G324" s="563">
        <f>+monthly_drivers_6!G324/monthly_drivers_6!D324*D324</f>
        <v>3.5514727007746418</v>
      </c>
      <c r="H324" s="563">
        <v>2.2383303078194148</v>
      </c>
      <c r="I324" s="563">
        <v>8.1475224890478337</v>
      </c>
      <c r="J324" s="563">
        <v>0.91920766543103749</v>
      </c>
      <c r="K324" s="564">
        <v>171.40473057880328</v>
      </c>
      <c r="L324" s="563">
        <f t="shared" si="10"/>
        <v>0</v>
      </c>
      <c r="M324" s="563">
        <v>0</v>
      </c>
      <c r="N324" s="563">
        <v>0</v>
      </c>
      <c r="O324" s="565">
        <v>0</v>
      </c>
      <c r="P324" s="564">
        <v>0</v>
      </c>
      <c r="Q324" s="566">
        <f>+monthly_drivers_0!Q324</f>
        <v>2.5</v>
      </c>
    </row>
    <row r="325" spans="1:17" x14ac:dyDescent="0.25">
      <c r="A325" s="567">
        <f t="shared" si="11"/>
        <v>54239</v>
      </c>
      <c r="B325" s="577" t="str">
        <f>+asset_level_drivers!$E$1</f>
        <v>Ganador</v>
      </c>
      <c r="C325" s="568">
        <v>85</v>
      </c>
      <c r="D325" s="569">
        <v>2.2268185463245027</v>
      </c>
      <c r="E325" s="569">
        <v>10.391820097871125</v>
      </c>
      <c r="F325" s="569">
        <v>1.1431002107658237</v>
      </c>
      <c r="G325" s="569">
        <f>+monthly_drivers_6!G325/monthly_drivers_6!D325*D325</f>
        <v>3.5331917439594522</v>
      </c>
      <c r="H325" s="569">
        <v>2.2268185463245027</v>
      </c>
      <c r="I325" s="569">
        <v>8.1056196763394777</v>
      </c>
      <c r="J325" s="569">
        <v>0.91448016861265902</v>
      </c>
      <c r="K325" s="570">
        <v>171.26635920420077</v>
      </c>
      <c r="L325" s="571">
        <f t="shared" si="10"/>
        <v>0</v>
      </c>
      <c r="M325" s="571">
        <v>0</v>
      </c>
      <c r="N325" s="571">
        <v>0</v>
      </c>
      <c r="O325" s="572">
        <v>0</v>
      </c>
      <c r="P325" s="573">
        <v>0</v>
      </c>
      <c r="Q325" s="574">
        <f>+monthly_drivers_0!Q325</f>
        <v>2.5</v>
      </c>
    </row>
    <row r="326" spans="1:17" x14ac:dyDescent="0.25">
      <c r="A326" s="575">
        <f t="shared" si="11"/>
        <v>54270</v>
      </c>
      <c r="B326" s="83" t="str">
        <f>+asset_level_drivers!$E$1</f>
        <v>Ganador</v>
      </c>
      <c r="C326" s="562">
        <v>85</v>
      </c>
      <c r="D326" s="563">
        <v>2.2153659899667835</v>
      </c>
      <c r="E326" s="563">
        <v>10.338374833760783</v>
      </c>
      <c r="F326" s="563">
        <v>1.1372212317136863</v>
      </c>
      <c r="G326" s="563">
        <f>+monthly_drivers_6!G326/monthly_drivers_6!D326*D326</f>
        <v>3.5150048230467577</v>
      </c>
      <c r="H326" s="563">
        <v>2.2153659899667835</v>
      </c>
      <c r="I326" s="563">
        <v>8.0639323703334114</v>
      </c>
      <c r="J326" s="563">
        <v>0.90977698537094898</v>
      </c>
      <c r="K326" s="564">
        <v>171.12869947535214</v>
      </c>
      <c r="L326" s="563">
        <f t="shared" si="10"/>
        <v>0</v>
      </c>
      <c r="M326" s="563">
        <v>0</v>
      </c>
      <c r="N326" s="563">
        <v>0</v>
      </c>
      <c r="O326" s="565">
        <v>0</v>
      </c>
      <c r="P326" s="564">
        <v>0</v>
      </c>
      <c r="Q326" s="566">
        <f>+monthly_drivers_0!Q326</f>
        <v>2.5</v>
      </c>
    </row>
    <row r="327" spans="1:17" x14ac:dyDescent="0.25">
      <c r="A327" s="567">
        <f t="shared" si="11"/>
        <v>54301</v>
      </c>
      <c r="B327" s="577" t="str">
        <f>+asset_level_drivers!$E$1</f>
        <v>Ganador</v>
      </c>
      <c r="C327" s="568">
        <v>85</v>
      </c>
      <c r="D327" s="569">
        <v>2.2039723342531361</v>
      </c>
      <c r="E327" s="569">
        <v>10.285204439330846</v>
      </c>
      <c r="F327" s="569">
        <v>1.1313724883263931</v>
      </c>
      <c r="G327" s="569">
        <f>+monthly_drivers_6!G327/monthly_drivers_6!D327*D327</f>
        <v>3.4969114510169863</v>
      </c>
      <c r="H327" s="569">
        <v>2.2039723342531361</v>
      </c>
      <c r="I327" s="569">
        <v>8.0224594626780608</v>
      </c>
      <c r="J327" s="569">
        <v>0.90509799066111452</v>
      </c>
      <c r="K327" s="570">
        <v>170.99174773225562</v>
      </c>
      <c r="L327" s="571">
        <f t="shared" si="10"/>
        <v>0</v>
      </c>
      <c r="M327" s="571">
        <v>0</v>
      </c>
      <c r="N327" s="571">
        <v>0</v>
      </c>
      <c r="O327" s="572">
        <v>0</v>
      </c>
      <c r="P327" s="573">
        <v>0</v>
      </c>
      <c r="Q327" s="574">
        <f>+monthly_drivers_0!Q327</f>
        <v>2.5</v>
      </c>
    </row>
    <row r="328" spans="1:17" x14ac:dyDescent="0.25">
      <c r="A328" s="575">
        <f t="shared" si="11"/>
        <v>54331</v>
      </c>
      <c r="B328" s="83" t="str">
        <f>+asset_level_drivers!$E$1</f>
        <v>Ganador</v>
      </c>
      <c r="C328" s="562">
        <v>85</v>
      </c>
      <c r="D328" s="563">
        <v>2.1926372762569226</v>
      </c>
      <c r="E328" s="563">
        <v>10.232307500921189</v>
      </c>
      <c r="F328" s="563">
        <v>1.1255538251013308</v>
      </c>
      <c r="G328" s="563">
        <f>+monthly_drivers_6!G328/monthly_drivers_6!D328*D328</f>
        <v>3.4789111449117267</v>
      </c>
      <c r="H328" s="563">
        <v>2.1926372762569226</v>
      </c>
      <c r="I328" s="563">
        <v>7.9811998507185278</v>
      </c>
      <c r="J328" s="563">
        <v>0.90044306008106467</v>
      </c>
      <c r="K328" s="564">
        <v>170.85550033372988</v>
      </c>
      <c r="L328" s="563">
        <f t="shared" si="10"/>
        <v>0</v>
      </c>
      <c r="M328" s="563">
        <v>0</v>
      </c>
      <c r="N328" s="563">
        <v>0</v>
      </c>
      <c r="O328" s="565">
        <v>0</v>
      </c>
      <c r="P328" s="564">
        <v>0</v>
      </c>
      <c r="Q328" s="566">
        <f>+monthly_drivers_0!Q328</f>
        <v>2.5</v>
      </c>
    </row>
    <row r="329" spans="1:17" x14ac:dyDescent="0.25">
      <c r="A329" s="567">
        <f t="shared" si="11"/>
        <v>54362</v>
      </c>
      <c r="B329" s="577" t="str">
        <f>+asset_level_drivers!$E$1</f>
        <v>Ganador</v>
      </c>
      <c r="C329" s="568">
        <v>85</v>
      </c>
      <c r="D329" s="569">
        <v>2.1813605146096089</v>
      </c>
      <c r="E329" s="569">
        <v>10.179682612145319</v>
      </c>
      <c r="F329" s="569">
        <v>1.119765087335985</v>
      </c>
      <c r="G329" s="569">
        <f>+monthly_drivers_6!G329/monthly_drivers_6!D329*D329</f>
        <v>3.4610034147691264</v>
      </c>
      <c r="H329" s="569">
        <v>2.1813605146096089</v>
      </c>
      <c r="I329" s="569">
        <v>7.9401524374733503</v>
      </c>
      <c r="J329" s="569">
        <v>0.89581206986878803</v>
      </c>
      <c r="K329" s="570">
        <v>170.71995365732514</v>
      </c>
      <c r="L329" s="571">
        <f t="shared" si="10"/>
        <v>0</v>
      </c>
      <c r="M329" s="571">
        <v>0</v>
      </c>
      <c r="N329" s="571">
        <v>0</v>
      </c>
      <c r="O329" s="572">
        <v>0</v>
      </c>
      <c r="P329" s="573">
        <v>0</v>
      </c>
      <c r="Q329" s="574">
        <f>+monthly_drivers_0!Q329</f>
        <v>2.5</v>
      </c>
    </row>
    <row r="330" spans="1:17" x14ac:dyDescent="0.25">
      <c r="A330" s="575">
        <f t="shared" si="11"/>
        <v>54392</v>
      </c>
      <c r="B330" s="83" t="str">
        <f>+asset_level_drivers!$E$1</f>
        <v>Ganador</v>
      </c>
      <c r="C330" s="562">
        <v>85</v>
      </c>
      <c r="D330" s="563">
        <v>2.1701417494923807</v>
      </c>
      <c r="E330" s="563">
        <v>10.127328373847529</v>
      </c>
      <c r="F330" s="563">
        <v>1.1140061211232282</v>
      </c>
      <c r="G330" s="563">
        <f>+monthly_drivers_6!G330/monthly_drivers_6!D330*D330</f>
        <v>3.4431878139233985</v>
      </c>
      <c r="H330" s="563">
        <v>2.1701417494923807</v>
      </c>
      <c r="I330" s="563">
        <v>7.8993161316010729</v>
      </c>
      <c r="J330" s="563">
        <v>0.89120489689858262</v>
      </c>
      <c r="K330" s="564">
        <v>170.5851040992176</v>
      </c>
      <c r="L330" s="563">
        <f t="shared" si="10"/>
        <v>0</v>
      </c>
      <c r="M330" s="563">
        <v>0</v>
      </c>
      <c r="N330" s="563">
        <v>0</v>
      </c>
      <c r="O330" s="565">
        <v>0</v>
      </c>
      <c r="P330" s="564">
        <v>0</v>
      </c>
      <c r="Q330" s="566">
        <f>+monthly_drivers_0!Q330</f>
        <v>2.5</v>
      </c>
    </row>
    <row r="331" spans="1:17" x14ac:dyDescent="0.25">
      <c r="A331" s="567">
        <f t="shared" si="11"/>
        <v>54423</v>
      </c>
      <c r="B331" s="577" t="str">
        <f>+asset_level_drivers!$E$1</f>
        <v>Ganador</v>
      </c>
      <c r="C331" s="568">
        <v>85</v>
      </c>
      <c r="D331" s="569">
        <v>2.1589806826277638</v>
      </c>
      <c r="E331" s="569">
        <v>10.075243394069373</v>
      </c>
      <c r="F331" s="569">
        <v>1.1082767733476311</v>
      </c>
      <c r="G331" s="569">
        <f>+monthly_drivers_6!G331/monthly_drivers_6!D331*D331</f>
        <v>3.4254638269266175</v>
      </c>
      <c r="H331" s="569">
        <v>2.1589806826277638</v>
      </c>
      <c r="I331" s="569">
        <v>7.8586898473741122</v>
      </c>
      <c r="J331" s="569">
        <v>0.88662141867810484</v>
      </c>
      <c r="K331" s="570">
        <v>170.45094807411607</v>
      </c>
      <c r="L331" s="571">
        <f t="shared" si="10"/>
        <v>0</v>
      </c>
      <c r="M331" s="571">
        <v>0</v>
      </c>
      <c r="N331" s="571">
        <v>0</v>
      </c>
      <c r="O331" s="572">
        <v>0</v>
      </c>
      <c r="P331" s="573">
        <v>0</v>
      </c>
      <c r="Q331" s="574">
        <f>+monthly_drivers_0!Q331</f>
        <v>2.5</v>
      </c>
    </row>
    <row r="332" spans="1:17" x14ac:dyDescent="0.25">
      <c r="A332" s="575">
        <f t="shared" si="11"/>
        <v>54454</v>
      </c>
      <c r="B332" s="83" t="str">
        <f>+asset_level_drivers!$E$1</f>
        <v>Ganador</v>
      </c>
      <c r="C332" s="562">
        <v>85</v>
      </c>
      <c r="D332" s="563">
        <v>2.1478770172731019</v>
      </c>
      <c r="E332" s="563">
        <v>10.02342628800869</v>
      </c>
      <c r="F332" s="563">
        <v>1.102576891680956</v>
      </c>
      <c r="G332" s="563">
        <f>+monthly_drivers_6!G332/monthly_drivers_6!D332*D332</f>
        <v>3.4078310426219649</v>
      </c>
      <c r="H332" s="563">
        <v>2.1478770172731019</v>
      </c>
      <c r="I332" s="563">
        <v>7.8182725046467789</v>
      </c>
      <c r="J332" s="563">
        <v>0.88206151334476479</v>
      </c>
      <c r="K332" s="564">
        <v>170.31748201516982</v>
      </c>
      <c r="L332" s="563">
        <f t="shared" si="10"/>
        <v>0</v>
      </c>
      <c r="M332" s="563">
        <v>0</v>
      </c>
      <c r="N332" s="563">
        <v>0</v>
      </c>
      <c r="O332" s="565">
        <v>0</v>
      </c>
      <c r="P332" s="564">
        <v>0</v>
      </c>
      <c r="Q332" s="566">
        <f>+monthly_drivers_0!Q332</f>
        <v>2.5</v>
      </c>
    </row>
    <row r="333" spans="1:17" x14ac:dyDescent="0.25">
      <c r="A333" s="567">
        <f t="shared" si="11"/>
        <v>54482</v>
      </c>
      <c r="B333" s="577" t="str">
        <f>+asset_level_drivers!$E$1</f>
        <v>Ganador</v>
      </c>
      <c r="C333" s="568">
        <v>85</v>
      </c>
      <c r="D333" s="569">
        <v>2.1368304582121782</v>
      </c>
      <c r="E333" s="569">
        <v>9.9718756779916582</v>
      </c>
      <c r="F333" s="569">
        <v>1.0969063245790824</v>
      </c>
      <c r="G333" s="569">
        <f>+monthly_drivers_6!G333/monthly_drivers_6!D333*D333</f>
        <v>3.3902889727495849</v>
      </c>
      <c r="H333" s="569">
        <v>2.1368304582121782</v>
      </c>
      <c r="I333" s="569">
        <v>7.7780630288334942</v>
      </c>
      <c r="J333" s="569">
        <v>0.87752505966326588</v>
      </c>
      <c r="K333" s="570">
        <v>170.18470237388232</v>
      </c>
      <c r="L333" s="571">
        <f t="shared" si="10"/>
        <v>0</v>
      </c>
      <c r="M333" s="571">
        <v>0</v>
      </c>
      <c r="N333" s="571">
        <v>0</v>
      </c>
      <c r="O333" s="572">
        <v>0</v>
      </c>
      <c r="P333" s="573">
        <v>0</v>
      </c>
      <c r="Q333" s="574">
        <f>+monthly_drivers_0!Q333</f>
        <v>2.5</v>
      </c>
    </row>
    <row r="334" spans="1:17" x14ac:dyDescent="0.25">
      <c r="A334" s="575">
        <f t="shared" si="11"/>
        <v>54513</v>
      </c>
      <c r="B334" s="83" t="str">
        <f>+asset_level_drivers!$E$1</f>
        <v>Ganador</v>
      </c>
      <c r="C334" s="562">
        <v>85</v>
      </c>
      <c r="D334" s="563">
        <v>2.1258407117463647</v>
      </c>
      <c r="E334" s="563">
        <v>9.9205901934225107</v>
      </c>
      <c r="F334" s="563">
        <v>1.091264921276476</v>
      </c>
      <c r="G334" s="563">
        <f>+monthly_drivers_6!G334/monthly_drivers_6!D334*D334</f>
        <v>3.3728371278400378</v>
      </c>
      <c r="H334" s="563">
        <v>2.1258407117463647</v>
      </c>
      <c r="I334" s="563">
        <v>7.7380603508695591</v>
      </c>
      <c r="J334" s="563">
        <v>0.87301193702118096</v>
      </c>
      <c r="K334" s="564">
        <v>170.05260561999324</v>
      </c>
      <c r="L334" s="563">
        <f t="shared" si="10"/>
        <v>0</v>
      </c>
      <c r="M334" s="563">
        <v>0</v>
      </c>
      <c r="N334" s="563">
        <v>0</v>
      </c>
      <c r="O334" s="565">
        <v>0</v>
      </c>
      <c r="P334" s="564">
        <v>0</v>
      </c>
      <c r="Q334" s="566">
        <f>+monthly_drivers_0!Q334</f>
        <v>2.5</v>
      </c>
    </row>
    <row r="335" spans="1:17" x14ac:dyDescent="0.25">
      <c r="A335" s="567">
        <f t="shared" si="11"/>
        <v>54543</v>
      </c>
      <c r="B335" s="577" t="str">
        <f>+asset_level_drivers!$E$1</f>
        <v>Ganador</v>
      </c>
      <c r="C335" s="568">
        <v>85</v>
      </c>
      <c r="D335" s="569">
        <v>2.1149074856871737</v>
      </c>
      <c r="E335" s="569">
        <v>9.8695684707574554</v>
      </c>
      <c r="F335" s="569">
        <v>1.0856525317833201</v>
      </c>
      <c r="G335" s="569">
        <f>+monthly_drivers_6!G335/monthly_drivers_6!D335*D335</f>
        <v>3.3554750429944469</v>
      </c>
      <c r="H335" s="569">
        <v>2.1149074856871737</v>
      </c>
      <c r="I335" s="569">
        <v>7.6982634071908151</v>
      </c>
      <c r="J335" s="569">
        <v>0.86852202542665602</v>
      </c>
      <c r="K335" s="570">
        <v>169.92118824140019</v>
      </c>
      <c r="L335" s="571">
        <f t="shared" si="10"/>
        <v>0</v>
      </c>
      <c r="M335" s="571">
        <v>0</v>
      </c>
      <c r="N335" s="571">
        <v>0</v>
      </c>
      <c r="O335" s="572">
        <v>0</v>
      </c>
      <c r="P335" s="573">
        <v>0</v>
      </c>
      <c r="Q335" s="574">
        <f>+monthly_drivers_0!Q335</f>
        <v>2.5</v>
      </c>
    </row>
    <row r="336" spans="1:17" x14ac:dyDescent="0.25">
      <c r="A336" s="575">
        <f t="shared" si="11"/>
        <v>54574</v>
      </c>
      <c r="B336" s="83" t="str">
        <f>+asset_level_drivers!$E$1</f>
        <v>Ganador</v>
      </c>
      <c r="C336" s="562">
        <v>85</v>
      </c>
      <c r="D336" s="563">
        <v>2.1040304893502033</v>
      </c>
      <c r="E336" s="563">
        <v>9.8188091534674165</v>
      </c>
      <c r="F336" s="563">
        <v>1.0800690068814158</v>
      </c>
      <c r="G336" s="563">
        <f>+monthly_drivers_6!G336/monthly_drivers_6!D336*D336</f>
        <v>3.3382022683684003</v>
      </c>
      <c r="H336" s="563">
        <v>2.1040304893502033</v>
      </c>
      <c r="I336" s="563">
        <v>7.6586711397045857</v>
      </c>
      <c r="J336" s="563">
        <v>0.86405520550513271</v>
      </c>
      <c r="K336" s="564">
        <v>169.79044674407416</v>
      </c>
      <c r="L336" s="563">
        <f t="shared" si="10"/>
        <v>0</v>
      </c>
      <c r="M336" s="563">
        <v>0</v>
      </c>
      <c r="N336" s="563">
        <v>0</v>
      </c>
      <c r="O336" s="565">
        <v>0</v>
      </c>
      <c r="P336" s="564">
        <v>0</v>
      </c>
      <c r="Q336" s="566">
        <f>+monthly_drivers_0!Q336</f>
        <v>2.5</v>
      </c>
    </row>
    <row r="337" spans="1:17" x14ac:dyDescent="0.25">
      <c r="A337" s="567">
        <f t="shared" si="11"/>
        <v>54604</v>
      </c>
      <c r="B337" s="577" t="str">
        <f>+asset_level_drivers!$E$1</f>
        <v>Ganador</v>
      </c>
      <c r="C337" s="568">
        <v>85</v>
      </c>
      <c r="D337" s="569">
        <v>2.0932094335448928</v>
      </c>
      <c r="E337" s="569">
        <v>9.7683108919989312</v>
      </c>
      <c r="F337" s="569">
        <v>1.0745141981198825</v>
      </c>
      <c r="G337" s="569">
        <f>+monthly_drivers_6!G337/monthly_drivers_6!D337*D337</f>
        <v>3.3210183416813104</v>
      </c>
      <c r="H337" s="569">
        <v>2.0932094335448928</v>
      </c>
      <c r="I337" s="569">
        <v>7.6192824957591672</v>
      </c>
      <c r="J337" s="569">
        <v>0.85961135849590598</v>
      </c>
      <c r="K337" s="570">
        <v>169.66037765194798</v>
      </c>
      <c r="L337" s="571">
        <f t="shared" si="10"/>
        <v>0</v>
      </c>
      <c r="M337" s="571">
        <v>0</v>
      </c>
      <c r="N337" s="571">
        <v>0</v>
      </c>
      <c r="O337" s="572">
        <v>0</v>
      </c>
      <c r="P337" s="573">
        <v>0</v>
      </c>
      <c r="Q337" s="574">
        <f>+monthly_drivers_0!Q337</f>
        <v>2.5</v>
      </c>
    </row>
    <row r="338" spans="1:17" x14ac:dyDescent="0.25">
      <c r="A338" s="575">
        <f t="shared" si="11"/>
        <v>54635</v>
      </c>
      <c r="B338" s="83" t="str">
        <f>+asset_level_drivers!$E$1</f>
        <v>Ganador</v>
      </c>
      <c r="C338" s="562">
        <v>85</v>
      </c>
      <c r="D338" s="563">
        <v>2.0824440305684693</v>
      </c>
      <c r="E338" s="563">
        <v>9.7180723437350238</v>
      </c>
      <c r="F338" s="563">
        <v>1.0689879578108525</v>
      </c>
      <c r="G338" s="563">
        <f>+monthly_drivers_6!G338/monthly_drivers_6!D338*D338</f>
        <v>3.3039227991003086</v>
      </c>
      <c r="H338" s="563">
        <v>2.0824440305684693</v>
      </c>
      <c r="I338" s="563">
        <v>7.5800964281133192</v>
      </c>
      <c r="J338" s="563">
        <v>0.85519036624868205</v>
      </c>
      <c r="K338" s="564">
        <v>169.53097750682898</v>
      </c>
      <c r="L338" s="563">
        <f t="shared" si="10"/>
        <v>0</v>
      </c>
      <c r="M338" s="563">
        <v>0</v>
      </c>
      <c r="N338" s="563">
        <v>0</v>
      </c>
      <c r="O338" s="565">
        <v>0</v>
      </c>
      <c r="P338" s="564">
        <v>0</v>
      </c>
      <c r="Q338" s="566">
        <f>+monthly_drivers_0!Q338</f>
        <v>2.5</v>
      </c>
    </row>
    <row r="339" spans="1:17" x14ac:dyDescent="0.25">
      <c r="A339" s="567">
        <f t="shared" si="11"/>
        <v>54666</v>
      </c>
      <c r="B339" s="577" t="str">
        <f>+asset_level_drivers!$E$1</f>
        <v>Ganador</v>
      </c>
      <c r="C339" s="568">
        <v>85</v>
      </c>
      <c r="D339" s="569">
        <v>2.0717339941980315</v>
      </c>
      <c r="E339" s="569">
        <v>9.6680921729709954</v>
      </c>
      <c r="F339" s="569">
        <v>1.0634901390268094</v>
      </c>
      <c r="G339" s="569">
        <f>+monthly_drivers_6!G339/monthly_drivers_6!D339*D339</f>
        <v>3.2869151979963451</v>
      </c>
      <c r="H339" s="569">
        <v>2.0717339941980315</v>
      </c>
      <c r="I339" s="569">
        <v>7.5411118949173765</v>
      </c>
      <c r="J339" s="569">
        <v>0.8507921112214476</v>
      </c>
      <c r="K339" s="570">
        <v>169.4022428683208</v>
      </c>
      <c r="L339" s="571">
        <f t="shared" si="10"/>
        <v>0</v>
      </c>
      <c r="M339" s="571">
        <v>0</v>
      </c>
      <c r="N339" s="571">
        <v>0</v>
      </c>
      <c r="O339" s="572">
        <v>0</v>
      </c>
      <c r="P339" s="573">
        <v>0</v>
      </c>
      <c r="Q339" s="574">
        <f>+monthly_drivers_0!Q339</f>
        <v>2.5</v>
      </c>
    </row>
    <row r="340" spans="1:17" x14ac:dyDescent="0.25">
      <c r="A340" s="575">
        <f t="shared" si="11"/>
        <v>54696</v>
      </c>
      <c r="B340" s="83" t="str">
        <f>+asset_level_drivers!$E$1</f>
        <v>Ganador</v>
      </c>
      <c r="C340" s="562">
        <v>85</v>
      </c>
      <c r="D340" s="563">
        <v>2.0610790396817027</v>
      </c>
      <c r="E340" s="563">
        <v>9.6183690508659936</v>
      </c>
      <c r="F340" s="563">
        <v>1.0580205955952593</v>
      </c>
      <c r="G340" s="563">
        <f>+monthly_drivers_6!G340/monthly_drivers_6!D340*D340</f>
        <v>3.2699950931417865</v>
      </c>
      <c r="H340" s="563">
        <v>2.0610790396817027</v>
      </c>
      <c r="I340" s="563">
        <v>7.5023278596754741</v>
      </c>
      <c r="J340" s="563">
        <v>0.84641647647620744</v>
      </c>
      <c r="K340" s="564">
        <v>169.27417031370734</v>
      </c>
      <c r="L340" s="563">
        <f t="shared" si="10"/>
        <v>0</v>
      </c>
      <c r="M340" s="563">
        <v>0</v>
      </c>
      <c r="N340" s="563">
        <v>0</v>
      </c>
      <c r="O340" s="565">
        <v>0</v>
      </c>
      <c r="P340" s="564">
        <v>0</v>
      </c>
      <c r="Q340" s="566">
        <f>+monthly_drivers_0!Q340</f>
        <v>2.5</v>
      </c>
    </row>
    <row r="341" spans="1:17" x14ac:dyDescent="0.25">
      <c r="A341" s="567">
        <f t="shared" si="11"/>
        <v>54727</v>
      </c>
      <c r="B341" s="577" t="str">
        <f>+asset_level_drivers!$E$1</f>
        <v>Ganador</v>
      </c>
      <c r="C341" s="568">
        <v>85</v>
      </c>
      <c r="D341" s="569">
        <v>2.0504788837330414</v>
      </c>
      <c r="E341" s="569">
        <v>9.5689016554169353</v>
      </c>
      <c r="F341" s="569">
        <v>1.052579182095863</v>
      </c>
      <c r="G341" s="569">
        <f>+monthly_drivers_6!G341/monthly_drivers_6!D341*D341</f>
        <v>3.2531619860582661</v>
      </c>
      <c r="H341" s="569">
        <v>2.0504788837330414</v>
      </c>
      <c r="I341" s="569">
        <v>7.4637432912252102</v>
      </c>
      <c r="J341" s="569">
        <v>0.8420633456766905</v>
      </c>
      <c r="K341" s="570">
        <v>169.1467564378861</v>
      </c>
      <c r="L341" s="571">
        <f t="shared" si="10"/>
        <v>0</v>
      </c>
      <c r="M341" s="571">
        <v>0</v>
      </c>
      <c r="N341" s="571">
        <v>0</v>
      </c>
      <c r="O341" s="572">
        <v>0</v>
      </c>
      <c r="P341" s="573">
        <v>0</v>
      </c>
      <c r="Q341" s="574">
        <f>+monthly_drivers_0!Q341</f>
        <v>2.5</v>
      </c>
    </row>
    <row r="342" spans="1:17" x14ac:dyDescent="0.25">
      <c r="A342" s="575">
        <f t="shared" si="11"/>
        <v>54757</v>
      </c>
      <c r="B342" s="83" t="str">
        <f>+asset_level_drivers!$E$1</f>
        <v>Ganador</v>
      </c>
      <c r="C342" s="562">
        <v>85</v>
      </c>
      <c r="D342" s="563">
        <v>2.0399332445226608</v>
      </c>
      <c r="E342" s="563">
        <v>9.5196886714175335</v>
      </c>
      <c r="F342" s="563">
        <v>1.0471657538559287</v>
      </c>
      <c r="G342" s="563">
        <f>+monthly_drivers_6!G342/monthly_drivers_6!D342*D342</f>
        <v>3.2364155049544765</v>
      </c>
      <c r="H342" s="563">
        <v>2.0399332445226608</v>
      </c>
      <c r="I342" s="563">
        <v>7.4253571637056766</v>
      </c>
      <c r="J342" s="563">
        <v>0.83773260308474295</v>
      </c>
      <c r="K342" s="564">
        <v>169.01999785326458</v>
      </c>
      <c r="L342" s="563">
        <f t="shared" si="10"/>
        <v>0</v>
      </c>
      <c r="M342" s="563">
        <v>0</v>
      </c>
      <c r="N342" s="563">
        <v>0</v>
      </c>
      <c r="O342" s="565">
        <v>0</v>
      </c>
      <c r="P342" s="564">
        <v>0</v>
      </c>
      <c r="Q342" s="566">
        <f>+monthly_drivers_0!Q342</f>
        <v>2.5</v>
      </c>
    </row>
    <row r="343" spans="1:17" x14ac:dyDescent="0.25">
      <c r="A343" s="567">
        <f t="shared" si="11"/>
        <v>54788</v>
      </c>
      <c r="B343" s="577" t="str">
        <f>+asset_level_drivers!$E$1</f>
        <v>Ganador</v>
      </c>
      <c r="C343" s="568">
        <v>85</v>
      </c>
      <c r="D343" s="569">
        <v>2.0294418416698465</v>
      </c>
      <c r="E343" s="569">
        <v>9.470728790424765</v>
      </c>
      <c r="F343" s="569">
        <v>1.0417801669467242</v>
      </c>
      <c r="G343" s="569">
        <f>+monthly_drivers_6!G343/monthly_drivers_6!D343*D343</f>
        <v>3.2197551354675751</v>
      </c>
      <c r="H343" s="569">
        <v>2.0294418416698465</v>
      </c>
      <c r="I343" s="569">
        <v>7.3871684565313158</v>
      </c>
      <c r="J343" s="569">
        <v>0.83342413355737943</v>
      </c>
      <c r="K343" s="570">
        <v>168.89389118966702</v>
      </c>
      <c r="L343" s="571">
        <f t="shared" si="10"/>
        <v>0</v>
      </c>
      <c r="M343" s="571">
        <v>0</v>
      </c>
      <c r="N343" s="571">
        <v>0</v>
      </c>
      <c r="O343" s="572">
        <v>0</v>
      </c>
      <c r="P343" s="573">
        <v>0</v>
      </c>
      <c r="Q343" s="574">
        <f>+monthly_drivers_0!Q343</f>
        <v>2.5</v>
      </c>
    </row>
    <row r="344" spans="1:17" x14ac:dyDescent="0.25">
      <c r="A344" s="575">
        <f t="shared" si="11"/>
        <v>54819</v>
      </c>
      <c r="B344" s="83" t="str">
        <f>+asset_level_drivers!$E$1</f>
        <v>Ganador</v>
      </c>
      <c r="C344" s="562">
        <v>85</v>
      </c>
      <c r="D344" s="563">
        <v>2.0190043962369675</v>
      </c>
      <c r="E344" s="563">
        <v>9.422020710729063</v>
      </c>
      <c r="F344" s="563">
        <v>1.0364222781801968</v>
      </c>
      <c r="G344" s="563">
        <f>+monthly_drivers_6!G344/monthly_drivers_6!D344*D344</f>
        <v>3.203180433448888</v>
      </c>
      <c r="H344" s="563">
        <v>2.0190043962369675</v>
      </c>
      <c r="I344" s="563">
        <v>7.3491761543686689</v>
      </c>
      <c r="J344" s="563">
        <v>0.82913782254415758</v>
      </c>
      <c r="K344" s="564">
        <v>168.76843309426229</v>
      </c>
      <c r="L344" s="563">
        <f t="shared" si="10"/>
        <v>0</v>
      </c>
      <c r="M344" s="563">
        <v>0</v>
      </c>
      <c r="N344" s="563">
        <v>0</v>
      </c>
      <c r="O344" s="565">
        <v>0</v>
      </c>
      <c r="P344" s="564">
        <v>0</v>
      </c>
      <c r="Q344" s="566">
        <f>+monthly_drivers_0!Q344</f>
        <v>2.5</v>
      </c>
    </row>
    <row r="345" spans="1:17" x14ac:dyDescent="0.25">
      <c r="A345" s="567">
        <f t="shared" si="11"/>
        <v>54847</v>
      </c>
      <c r="B345" s="577" t="str">
        <f>+asset_level_drivers!$E$1</f>
        <v>Ganador</v>
      </c>
      <c r="C345" s="568">
        <v>85</v>
      </c>
      <c r="D345" s="569">
        <v>2.0086206307196988</v>
      </c>
      <c r="E345" s="569">
        <v>9.3735631373114892</v>
      </c>
      <c r="F345" s="569">
        <v>1.0310919451042639</v>
      </c>
      <c r="G345" s="569">
        <f>+monthly_drivers_6!G345/monthly_drivers_6!D345*D345</f>
        <v>3.1866909657536708</v>
      </c>
      <c r="H345" s="569">
        <v>2.0086206307196988</v>
      </c>
      <c r="I345" s="569">
        <v>7.3113792471029608</v>
      </c>
      <c r="J345" s="569">
        <v>0.82487355608341117</v>
      </c>
      <c r="K345" s="570">
        <v>168.64362023145</v>
      </c>
      <c r="L345" s="571">
        <f t="shared" si="10"/>
        <v>0</v>
      </c>
      <c r="M345" s="571">
        <v>0</v>
      </c>
      <c r="N345" s="571">
        <v>0</v>
      </c>
      <c r="O345" s="572">
        <v>0</v>
      </c>
      <c r="P345" s="573">
        <v>0</v>
      </c>
      <c r="Q345" s="574">
        <f>+monthly_drivers_0!Q345</f>
        <v>2.5</v>
      </c>
    </row>
    <row r="346" spans="1:17" x14ac:dyDescent="0.25">
      <c r="A346" s="575">
        <f t="shared" si="11"/>
        <v>54878</v>
      </c>
      <c r="B346" s="83" t="str">
        <f>+asset_level_drivers!$E$1</f>
        <v>Ganador</v>
      </c>
      <c r="C346" s="562">
        <v>85</v>
      </c>
      <c r="D346" s="563">
        <v>1.9982902690414339</v>
      </c>
      <c r="E346" s="563">
        <v>9.3253547818157827</v>
      </c>
      <c r="F346" s="563">
        <v>1.0257890259997362</v>
      </c>
      <c r="G346" s="563">
        <f>+monthly_drivers_6!G346/monthly_drivers_6!D346*D346</f>
        <v>3.170286369024006</v>
      </c>
      <c r="H346" s="563">
        <v>1.9982902690414339</v>
      </c>
      <c r="I346" s="563">
        <v>7.2737767298163112</v>
      </c>
      <c r="J346" s="563">
        <v>0.8206312207997889</v>
      </c>
      <c r="K346" s="564">
        <v>168.51944928279096</v>
      </c>
      <c r="L346" s="563">
        <f t="shared" si="10"/>
        <v>0</v>
      </c>
      <c r="M346" s="563">
        <v>0</v>
      </c>
      <c r="N346" s="563">
        <v>0</v>
      </c>
      <c r="O346" s="565">
        <v>0</v>
      </c>
      <c r="P346" s="564">
        <v>0</v>
      </c>
      <c r="Q346" s="566">
        <f>+monthly_drivers_0!Q346</f>
        <v>2.5</v>
      </c>
    </row>
    <row r="347" spans="1:17" x14ac:dyDescent="0.25">
      <c r="A347" s="567">
        <f t="shared" si="11"/>
        <v>54908</v>
      </c>
      <c r="B347" s="577" t="str">
        <f>+asset_level_drivers!$E$1</f>
        <v>Ganador</v>
      </c>
      <c r="C347" s="568">
        <v>85</v>
      </c>
      <c r="D347" s="569">
        <v>1.9880130365462974</v>
      </c>
      <c r="E347" s="569">
        <v>9.2773943625129753</v>
      </c>
      <c r="F347" s="569">
        <v>1.0205133798764272</v>
      </c>
      <c r="G347" s="569">
        <f>+monthly_drivers_6!G347/monthly_drivers_6!D347*D347</f>
        <v>3.1539661590878874</v>
      </c>
      <c r="H347" s="569">
        <v>1.9880130365462974</v>
      </c>
      <c r="I347" s="569">
        <v>7.2363676027601214</v>
      </c>
      <c r="J347" s="569">
        <v>0.8164107039011419</v>
      </c>
      <c r="K347" s="570">
        <v>168.39591694691953</v>
      </c>
      <c r="L347" s="571">
        <f t="shared" si="10"/>
        <v>0</v>
      </c>
      <c r="M347" s="571">
        <v>0</v>
      </c>
      <c r="N347" s="571">
        <v>0</v>
      </c>
      <c r="O347" s="572">
        <v>0</v>
      </c>
      <c r="P347" s="573">
        <v>0</v>
      </c>
      <c r="Q347" s="574">
        <f>+monthly_drivers_0!Q347</f>
        <v>2.5</v>
      </c>
    </row>
    <row r="348" spans="1:17" x14ac:dyDescent="0.25">
      <c r="A348" s="575">
        <f t="shared" si="11"/>
        <v>54939</v>
      </c>
      <c r="B348" s="83" t="str">
        <f>+asset_level_drivers!$E$1</f>
        <v>Ganador</v>
      </c>
      <c r="C348" s="562">
        <v>85</v>
      </c>
      <c r="D348" s="563">
        <v>1.9777886599893681</v>
      </c>
      <c r="E348" s="563">
        <v>9.2296806042604143</v>
      </c>
      <c r="F348" s="563">
        <v>1.0152648664686454</v>
      </c>
      <c r="G348" s="563">
        <f>+monthly_drivers_6!G348/monthly_drivers_6!D348*D348</f>
        <v>3.1377299083260648</v>
      </c>
      <c r="H348" s="563">
        <v>1.9777886599893681</v>
      </c>
      <c r="I348" s="563">
        <v>7.1991508713231243</v>
      </c>
      <c r="J348" s="563">
        <v>0.81221189317491649</v>
      </c>
      <c r="K348" s="564">
        <v>168.27301993943215</v>
      </c>
      <c r="L348" s="563">
        <f t="shared" si="10"/>
        <v>0</v>
      </c>
      <c r="M348" s="563">
        <v>0</v>
      </c>
      <c r="N348" s="563">
        <v>0</v>
      </c>
      <c r="O348" s="565">
        <v>0</v>
      </c>
      <c r="P348" s="564">
        <v>0</v>
      </c>
      <c r="Q348" s="566">
        <f>+monthly_drivers_0!Q348</f>
        <v>2.5</v>
      </c>
    </row>
    <row r="349" spans="1:17" x14ac:dyDescent="0.25">
      <c r="A349" s="567">
        <f t="shared" si="11"/>
        <v>54969</v>
      </c>
      <c r="B349" s="577" t="str">
        <f>+asset_level_drivers!$E$1</f>
        <v>Ganador</v>
      </c>
      <c r="C349" s="568">
        <v>85</v>
      </c>
      <c r="D349" s="569">
        <v>1.9676168675324879</v>
      </c>
      <c r="E349" s="569">
        <v>9.1822122384794049</v>
      </c>
      <c r="F349" s="569">
        <v>1.0100433462327345</v>
      </c>
      <c r="G349" s="569">
        <f>+monthly_drivers_6!G349/monthly_drivers_6!D349*D349</f>
        <v>3.1215771512319135</v>
      </c>
      <c r="H349" s="569">
        <v>1.9676168675324879</v>
      </c>
      <c r="I349" s="569">
        <v>7.1621255460139368</v>
      </c>
      <c r="J349" s="569">
        <v>0.80803467698618758</v>
      </c>
      <c r="K349" s="570">
        <v>168.15075499283336</v>
      </c>
      <c r="L349" s="571">
        <f t="shared" si="10"/>
        <v>0</v>
      </c>
      <c r="M349" s="571">
        <v>0</v>
      </c>
      <c r="N349" s="571">
        <v>0</v>
      </c>
      <c r="O349" s="572">
        <v>0</v>
      </c>
      <c r="P349" s="573">
        <v>0</v>
      </c>
      <c r="Q349" s="574">
        <f>+monthly_drivers_0!Q349</f>
        <v>2.5</v>
      </c>
    </row>
    <row r="350" spans="1:17" x14ac:dyDescent="0.25">
      <c r="A350" s="575">
        <f t="shared" si="11"/>
        <v>55000</v>
      </c>
      <c r="B350" s="83" t="str">
        <f>+asset_level_drivers!$E$1</f>
        <v>Ganador</v>
      </c>
      <c r="C350" s="562">
        <v>85</v>
      </c>
      <c r="D350" s="563">
        <v>1.9574973887344822</v>
      </c>
      <c r="E350" s="563">
        <v>9.134988003112376</v>
      </c>
      <c r="F350" s="563">
        <v>1.0048486803423613</v>
      </c>
      <c r="G350" s="563">
        <f>+monthly_drivers_6!G350/monthly_drivers_6!D350*D350</f>
        <v>3.1055074741787396</v>
      </c>
      <c r="H350" s="563">
        <v>1.9574973887344822</v>
      </c>
      <c r="I350" s="563">
        <v>7.1252906424276539</v>
      </c>
      <c r="J350" s="563">
        <v>0.80387894427388917</v>
      </c>
      <c r="K350" s="564">
        <v>168.02911885642186</v>
      </c>
      <c r="L350" s="563">
        <f t="shared" si="10"/>
        <v>0</v>
      </c>
      <c r="M350" s="563">
        <v>0</v>
      </c>
      <c r="N350" s="563">
        <v>0</v>
      </c>
      <c r="O350" s="565">
        <v>0</v>
      </c>
      <c r="P350" s="564">
        <v>0</v>
      </c>
      <c r="Q350" s="566">
        <f>+monthly_drivers_0!Q350</f>
        <v>2.5</v>
      </c>
    </row>
    <row r="351" spans="1:17" x14ac:dyDescent="0.25">
      <c r="A351" s="567">
        <f t="shared" si="11"/>
        <v>55031</v>
      </c>
      <c r="B351" s="577" t="str">
        <f>+asset_level_drivers!$E$1</f>
        <v>Ganador</v>
      </c>
      <c r="C351" s="568">
        <v>85</v>
      </c>
      <c r="D351" s="569">
        <v>1.9474299545460381</v>
      </c>
      <c r="E351" s="569">
        <v>9.0880066425930703</v>
      </c>
      <c r="F351" s="569">
        <v>0.99968073068523777</v>
      </c>
      <c r="G351" s="569">
        <f>+monthly_drivers_6!G351/monthly_drivers_6!D351*D351</f>
        <v>3.0895205206159591</v>
      </c>
      <c r="H351" s="569">
        <v>1.9474299545460381</v>
      </c>
      <c r="I351" s="569">
        <v>7.0886451812225957</v>
      </c>
      <c r="J351" s="569">
        <v>0.7997445845481902</v>
      </c>
      <c r="K351" s="570">
        <v>167.90810829622129</v>
      </c>
      <c r="L351" s="571">
        <f t="shared" si="10"/>
        <v>0</v>
      </c>
      <c r="M351" s="571">
        <v>0</v>
      </c>
      <c r="N351" s="571">
        <v>0</v>
      </c>
      <c r="O351" s="572">
        <v>0</v>
      </c>
      <c r="P351" s="573">
        <v>0</v>
      </c>
      <c r="Q351" s="574">
        <f>+monthly_drivers_0!Q351</f>
        <v>2.5</v>
      </c>
    </row>
    <row r="352" spans="1:17" x14ac:dyDescent="0.25">
      <c r="A352" s="575">
        <f t="shared" si="11"/>
        <v>55061</v>
      </c>
      <c r="B352" s="83" t="str">
        <f>+asset_level_drivers!$E$1</f>
        <v>Ganador</v>
      </c>
      <c r="C352" s="562">
        <v>85</v>
      </c>
      <c r="D352" s="563">
        <v>1.9374142973008566</v>
      </c>
      <c r="E352" s="563">
        <v>9.0412669078148902</v>
      </c>
      <c r="F352" s="563">
        <v>0.99453935985963793</v>
      </c>
      <c r="G352" s="563">
        <f>+monthly_drivers_6!G352/monthly_drivers_6!D352*D352</f>
        <v>3.0736157594920805</v>
      </c>
      <c r="H352" s="563">
        <v>1.9374142973008566</v>
      </c>
      <c r="I352" s="563">
        <v>7.0521881880956148</v>
      </c>
      <c r="J352" s="563">
        <v>0.79563148788771032</v>
      </c>
      <c r="K352" s="564">
        <v>167.78772009488634</v>
      </c>
      <c r="L352" s="563">
        <f t="shared" si="10"/>
        <v>0</v>
      </c>
      <c r="M352" s="563">
        <v>0</v>
      </c>
      <c r="N352" s="563">
        <v>0</v>
      </c>
      <c r="O352" s="565">
        <v>0</v>
      </c>
      <c r="P352" s="564">
        <v>0</v>
      </c>
      <c r="Q352" s="566">
        <f>+monthly_drivers_0!Q352</f>
        <v>2.5</v>
      </c>
    </row>
    <row r="353" spans="1:17" x14ac:dyDescent="0.25">
      <c r="A353" s="567">
        <f t="shared" si="11"/>
        <v>55092</v>
      </c>
      <c r="B353" s="577" t="str">
        <f>+asset_level_drivers!$E$1</f>
        <v>Ganador</v>
      </c>
      <c r="C353" s="568">
        <v>85</v>
      </c>
      <c r="D353" s="569">
        <v>1.9274501507091335</v>
      </c>
      <c r="E353" s="569">
        <v>8.9947675560917713</v>
      </c>
      <c r="F353" s="569">
        <v>0.98942443117009482</v>
      </c>
      <c r="G353" s="569">
        <f>+monthly_drivers_6!G353/monthly_drivers_6!D353*D353</f>
        <v>3.0577927643746765</v>
      </c>
      <c r="H353" s="569">
        <v>1.9274501507091335</v>
      </c>
      <c r="I353" s="569">
        <v>7.0159186937515816</v>
      </c>
      <c r="J353" s="569">
        <v>0.79153954493607592</v>
      </c>
      <c r="K353" s="570">
        <v>167.66795105161319</v>
      </c>
      <c r="L353" s="571">
        <f t="shared" si="10"/>
        <v>0</v>
      </c>
      <c r="M353" s="571">
        <v>0</v>
      </c>
      <c r="N353" s="571">
        <v>0</v>
      </c>
      <c r="O353" s="572">
        <v>0</v>
      </c>
      <c r="P353" s="573">
        <v>0</v>
      </c>
      <c r="Q353" s="574">
        <f>+monthly_drivers_0!Q353</f>
        <v>2.5</v>
      </c>
    </row>
    <row r="354" spans="1:17" x14ac:dyDescent="0.25">
      <c r="A354" s="575">
        <f t="shared" si="11"/>
        <v>55122</v>
      </c>
      <c r="B354" s="83" t="str">
        <f>+asset_level_drivers!$E$1</f>
        <v>Ganador</v>
      </c>
      <c r="C354" s="562">
        <v>85</v>
      </c>
      <c r="D354" s="563">
        <v>1.9175372498515062</v>
      </c>
      <c r="E354" s="563">
        <v>8.9485073511321094</v>
      </c>
      <c r="F354" s="563">
        <v>0.98433580862453196</v>
      </c>
      <c r="G354" s="563">
        <f>+monthly_drivers_6!G354/monthly_drivers_6!D354*D354</f>
        <v>3.0420512233014616</v>
      </c>
      <c r="H354" s="563">
        <v>1.9175372498515062</v>
      </c>
      <c r="I354" s="563">
        <v>6.9798357338830455</v>
      </c>
      <c r="J354" s="563">
        <v>0.78746864689962559</v>
      </c>
      <c r="K354" s="564">
        <v>167.54879798206946</v>
      </c>
      <c r="L354" s="563">
        <f t="shared" si="10"/>
        <v>0</v>
      </c>
      <c r="M354" s="563">
        <v>0</v>
      </c>
      <c r="N354" s="563">
        <v>0</v>
      </c>
      <c r="O354" s="565">
        <v>0</v>
      </c>
      <c r="P354" s="564">
        <v>0</v>
      </c>
      <c r="Q354" s="566">
        <f>+monthly_drivers_0!Q354</f>
        <v>2.5</v>
      </c>
    </row>
    <row r="355" spans="1:17" x14ac:dyDescent="0.25">
      <c r="A355" s="567">
        <f t="shared" si="11"/>
        <v>55153</v>
      </c>
      <c r="B355" s="577" t="str">
        <f>+asset_level_drivers!$E$1</f>
        <v>Ganador</v>
      </c>
      <c r="C355" s="568">
        <v>85</v>
      </c>
      <c r="D355" s="569">
        <v>1.9076753311697394</v>
      </c>
      <c r="E355" s="569">
        <v>8.9024850629996504</v>
      </c>
      <c r="F355" s="569">
        <v>0.97927335692996154</v>
      </c>
      <c r="G355" s="569">
        <f>+monthly_drivers_6!G355/monthly_drivers_6!D355*D355</f>
        <v>3.0263906300201131</v>
      </c>
      <c r="H355" s="569">
        <v>1.9076753311697394</v>
      </c>
      <c r="I355" s="569">
        <v>6.9439383491397271</v>
      </c>
      <c r="J355" s="569">
        <v>0.78341868554396932</v>
      </c>
      <c r="K355" s="570">
        <v>167.430257718288</v>
      </c>
      <c r="L355" s="571">
        <f t="shared" si="10"/>
        <v>0</v>
      </c>
      <c r="M355" s="571">
        <v>0</v>
      </c>
      <c r="N355" s="571">
        <v>0</v>
      </c>
      <c r="O355" s="572">
        <v>0</v>
      </c>
      <c r="P355" s="573">
        <v>0</v>
      </c>
      <c r="Q355" s="574">
        <f>+monthly_drivers_0!Q355</f>
        <v>2.5</v>
      </c>
    </row>
    <row r="356" spans="1:17" x14ac:dyDescent="0.25">
      <c r="A356" s="575">
        <f t="shared" si="11"/>
        <v>55184</v>
      </c>
      <c r="B356" s="83" t="str">
        <f>+asset_level_drivers!$E$1</f>
        <v>Ganador</v>
      </c>
      <c r="C356" s="562">
        <v>85</v>
      </c>
      <c r="D356" s="563">
        <v>1.8978641324625352</v>
      </c>
      <c r="E356" s="563">
        <v>8.8566994680855426</v>
      </c>
      <c r="F356" s="563">
        <v>0.97423694148940965</v>
      </c>
      <c r="G356" s="563">
        <f>+monthly_drivers_6!G356/monthly_drivers_6!D356*D356</f>
        <v>3.0108106039434266</v>
      </c>
      <c r="H356" s="563">
        <v>1.8978641324625352</v>
      </c>
      <c r="I356" s="563">
        <v>6.9082255851067229</v>
      </c>
      <c r="J356" s="563">
        <v>0.7793895531915277</v>
      </c>
      <c r="K356" s="564">
        <v>167.31232710860556</v>
      </c>
      <c r="L356" s="563">
        <f t="shared" si="10"/>
        <v>0</v>
      </c>
      <c r="M356" s="563">
        <v>0</v>
      </c>
      <c r="N356" s="563">
        <v>0</v>
      </c>
      <c r="O356" s="565">
        <v>0</v>
      </c>
      <c r="P356" s="564">
        <v>0</v>
      </c>
      <c r="Q356" s="566">
        <f>+monthly_drivers_0!Q356</f>
        <v>2.5</v>
      </c>
    </row>
    <row r="357" spans="1:17" x14ac:dyDescent="0.25">
      <c r="A357" s="567">
        <f t="shared" si="11"/>
        <v>55212</v>
      </c>
      <c r="B357" s="577" t="str">
        <f>+asset_level_drivers!$E$1</f>
        <v>Ganador</v>
      </c>
      <c r="C357" s="568">
        <v>85</v>
      </c>
      <c r="D357" s="569">
        <v>1.888103392876219</v>
      </c>
      <c r="E357" s="569">
        <v>8.8111493490729487</v>
      </c>
      <c r="F357" s="569">
        <v>0.96922642839802442</v>
      </c>
      <c r="G357" s="569">
        <f>+monthly_drivers_6!G357/monthly_drivers_6!D357*D357</f>
        <v>2.9953106972299812</v>
      </c>
      <c r="H357" s="569">
        <v>1.888103392876219</v>
      </c>
      <c r="I357" s="569">
        <v>6.8726964922768996</v>
      </c>
      <c r="J357" s="569">
        <v>0.77538114271841962</v>
      </c>
      <c r="K357" s="570">
        <v>167.19500301756142</v>
      </c>
      <c r="L357" s="571">
        <f t="shared" si="10"/>
        <v>0</v>
      </c>
      <c r="M357" s="571">
        <v>0</v>
      </c>
      <c r="N357" s="571">
        <v>0</v>
      </c>
      <c r="O357" s="572">
        <v>0</v>
      </c>
      <c r="P357" s="573">
        <v>0</v>
      </c>
      <c r="Q357" s="574">
        <f>+monthly_drivers_0!Q357</f>
        <v>2.5</v>
      </c>
    </row>
    <row r="358" spans="1:17" x14ac:dyDescent="0.25">
      <c r="A358" s="575">
        <f t="shared" si="11"/>
        <v>55243</v>
      </c>
      <c r="B358" s="83" t="str">
        <f>+asset_level_drivers!$E$1</f>
        <v>Ganador</v>
      </c>
      <c r="C358" s="562">
        <v>85</v>
      </c>
      <c r="D358" s="563">
        <v>1.8783928528991527</v>
      </c>
      <c r="E358" s="563">
        <v>8.7658334949072447</v>
      </c>
      <c r="F358" s="563">
        <v>0.96424168443979696</v>
      </c>
      <c r="G358" s="563">
        <f>+monthly_drivers_6!G358/monthly_drivers_6!D358*D358</f>
        <v>2.9798905028420215</v>
      </c>
      <c r="H358" s="563">
        <v>1.8783928528991527</v>
      </c>
      <c r="I358" s="563">
        <v>6.8373501260276512</v>
      </c>
      <c r="J358" s="563">
        <v>0.77139334755183753</v>
      </c>
      <c r="K358" s="564">
        <v>167.07828232582526</v>
      </c>
      <c r="L358" s="563">
        <f t="shared" si="10"/>
        <v>0</v>
      </c>
      <c r="M358" s="563">
        <v>0</v>
      </c>
      <c r="N358" s="563">
        <v>0</v>
      </c>
      <c r="O358" s="565">
        <v>0</v>
      </c>
      <c r="P358" s="564">
        <v>0</v>
      </c>
      <c r="Q358" s="566">
        <f>+monthly_drivers_0!Q358</f>
        <v>2.5</v>
      </c>
    </row>
    <row r="359" spans="1:17" x14ac:dyDescent="0.25">
      <c r="A359" s="567">
        <f t="shared" si="11"/>
        <v>55273</v>
      </c>
      <c r="B359" s="577" t="str">
        <f>+asset_level_drivers!$E$1</f>
        <v>Ganador</v>
      </c>
      <c r="C359" s="568">
        <v>85</v>
      </c>
      <c r="D359" s="569">
        <v>1.868732254353352</v>
      </c>
      <c r="E359" s="569">
        <v>8.7207507007624958</v>
      </c>
      <c r="F359" s="569">
        <v>0.95928257708387454</v>
      </c>
      <c r="G359" s="569">
        <f>+monthly_drivers_6!G359/monthly_drivers_6!D359*D359</f>
        <v>2.9645496806584979</v>
      </c>
      <c r="H359" s="569">
        <v>1.868732254353352</v>
      </c>
      <c r="I359" s="569">
        <v>6.8021855465947461</v>
      </c>
      <c r="J359" s="569">
        <v>0.7674260616670997</v>
      </c>
      <c r="K359" s="570">
        <v>166.96216193010372</v>
      </c>
      <c r="L359" s="571">
        <f t="shared" si="10"/>
        <v>0</v>
      </c>
      <c r="M359" s="571">
        <v>0</v>
      </c>
      <c r="N359" s="571">
        <v>0</v>
      </c>
      <c r="O359" s="572">
        <v>0</v>
      </c>
      <c r="P359" s="573">
        <v>0</v>
      </c>
      <c r="Q359" s="574">
        <f>+monthly_drivers_0!Q359</f>
        <v>2.5</v>
      </c>
    </row>
    <row r="360" spans="1:17" x14ac:dyDescent="0.25">
      <c r="A360" s="575">
        <f t="shared" si="11"/>
        <v>55304</v>
      </c>
      <c r="B360" s="83" t="str">
        <f>+asset_level_drivers!$E$1</f>
        <v>Ganador</v>
      </c>
      <c r="C360" s="562">
        <v>85</v>
      </c>
      <c r="D360" s="563">
        <v>1.8591213403898292</v>
      </c>
      <c r="E360" s="563">
        <v>8.6758997680041947</v>
      </c>
      <c r="F360" s="563">
        <v>0.95434897448046141</v>
      </c>
      <c r="G360" s="563">
        <f>+monthly_drivers_6!G360/monthly_drivers_6!D360*D360</f>
        <v>2.9492877601276648</v>
      </c>
      <c r="H360" s="563">
        <v>1.8591213403898292</v>
      </c>
      <c r="I360" s="563">
        <v>6.7672018190432714</v>
      </c>
      <c r="J360" s="563">
        <v>0.76347917958436917</v>
      </c>
      <c r="K360" s="564">
        <v>166.8466387430644</v>
      </c>
      <c r="L360" s="563">
        <f t="shared" si="10"/>
        <v>0</v>
      </c>
      <c r="M360" s="563">
        <v>0</v>
      </c>
      <c r="N360" s="563">
        <v>0</v>
      </c>
      <c r="O360" s="565">
        <v>0</v>
      </c>
      <c r="P360" s="564">
        <v>0</v>
      </c>
      <c r="Q360" s="566">
        <f>+monthly_drivers_0!Q360</f>
        <v>2.5</v>
      </c>
    </row>
    <row r="361" spans="1:17" x14ac:dyDescent="0.25">
      <c r="A361" s="567">
        <f t="shared" si="11"/>
        <v>55334</v>
      </c>
      <c r="B361" s="577" t="str">
        <f>+asset_level_drivers!$E$1</f>
        <v>Ganador</v>
      </c>
      <c r="C361" s="568">
        <v>85</v>
      </c>
      <c r="D361" s="569">
        <v>1.8495598554802126</v>
      </c>
      <c r="E361" s="569">
        <v>8.6312795041706405</v>
      </c>
      <c r="F361" s="569">
        <v>0.94944074545877044</v>
      </c>
      <c r="G361" s="569">
        <f>+monthly_drivers_6!G361/monthly_drivers_6!D361*D361</f>
        <v>2.934104367119688</v>
      </c>
      <c r="H361" s="569">
        <v>1.8495598554802126</v>
      </c>
      <c r="I361" s="569">
        <v>6.7323980132531007</v>
      </c>
      <c r="J361" s="569">
        <v>0.75955259636701644</v>
      </c>
      <c r="K361" s="570">
        <v>166.73170969326139</v>
      </c>
      <c r="L361" s="571">
        <f t="shared" si="10"/>
        <v>0</v>
      </c>
      <c r="M361" s="571">
        <v>0</v>
      </c>
      <c r="N361" s="571">
        <v>0</v>
      </c>
      <c r="O361" s="572">
        <v>0</v>
      </c>
      <c r="P361" s="573">
        <v>0</v>
      </c>
      <c r="Q361" s="574">
        <f>+monthly_drivers_0!Q361</f>
        <v>2.5</v>
      </c>
    </row>
    <row r="362" spans="1:17" x14ac:dyDescent="0.25">
      <c r="A362" s="575">
        <f t="shared" si="11"/>
        <v>55365</v>
      </c>
      <c r="B362" s="83" t="str">
        <f>+asset_level_drivers!$E$1</f>
        <v>Ganador</v>
      </c>
      <c r="C362" s="562">
        <v>85</v>
      </c>
      <c r="D362" s="563">
        <v>1.840047545410227</v>
      </c>
      <c r="E362" s="563">
        <v>8.586888722924515</v>
      </c>
      <c r="F362" s="563">
        <v>0.94455775952169663</v>
      </c>
      <c r="G362" s="563">
        <f>+monthly_drivers_6!G362/monthly_drivers_6!D362*D362</f>
        <v>2.9189990677527535</v>
      </c>
      <c r="H362" s="563">
        <v>1.840047545410227</v>
      </c>
      <c r="I362" s="563">
        <v>6.6977732038811224</v>
      </c>
      <c r="J362" s="563">
        <v>0.75564620761735735</v>
      </c>
      <c r="K362" s="564">
        <v>166.61737172503399</v>
      </c>
      <c r="L362" s="563">
        <f t="shared" si="10"/>
        <v>0</v>
      </c>
      <c r="M362" s="563">
        <v>0</v>
      </c>
      <c r="N362" s="563">
        <v>0</v>
      </c>
      <c r="O362" s="565">
        <v>0</v>
      </c>
      <c r="P362" s="564">
        <v>0</v>
      </c>
      <c r="Q362" s="566">
        <f>+monthly_drivers_0!Q362</f>
        <v>2.5</v>
      </c>
    </row>
    <row r="363" spans="1:17" x14ac:dyDescent="0.25">
      <c r="A363" s="567">
        <f t="shared" si="11"/>
        <v>55396</v>
      </c>
      <c r="B363" s="577" t="str">
        <f>+asset_level_drivers!$E$1</f>
        <v>Ganador</v>
      </c>
      <c r="C363" s="568">
        <v>85</v>
      </c>
      <c r="D363" s="569">
        <v>1.8305841572731734</v>
      </c>
      <c r="E363" s="569">
        <v>8.5427262440379703</v>
      </c>
      <c r="F363" s="569">
        <v>0.93969988684417671</v>
      </c>
      <c r="G363" s="569">
        <f>+monthly_drivers_6!G363/monthly_drivers_6!D363*D363</f>
        <v>2.9039714408714912</v>
      </c>
      <c r="H363" s="569">
        <v>1.8305841572731734</v>
      </c>
      <c r="I363" s="569">
        <v>6.6633264703496176</v>
      </c>
      <c r="J363" s="569">
        <v>0.75175990947534133</v>
      </c>
      <c r="K363" s="570">
        <v>166.50362179844802</v>
      </c>
      <c r="L363" s="571">
        <f t="shared" si="10"/>
        <v>0</v>
      </c>
      <c r="M363" s="571">
        <v>0</v>
      </c>
      <c r="N363" s="571">
        <v>0</v>
      </c>
      <c r="O363" s="572">
        <v>0</v>
      </c>
      <c r="P363" s="573">
        <v>0</v>
      </c>
      <c r="Q363" s="574">
        <f>+monthly_drivers_0!Q363</f>
        <v>2.5</v>
      </c>
    </row>
    <row r="364" spans="1:17" x14ac:dyDescent="0.25">
      <c r="A364" s="575">
        <f t="shared" si="11"/>
        <v>55426</v>
      </c>
      <c r="B364" s="83" t="str">
        <f>+asset_level_drivers!$E$1</f>
        <v>Ganador</v>
      </c>
      <c r="C364" s="562">
        <v>85</v>
      </c>
      <c r="D364" s="563">
        <v>1.8211694394624791</v>
      </c>
      <c r="E364" s="563">
        <v>8.4987908933460705</v>
      </c>
      <c r="F364" s="563">
        <v>0.93486699826806774</v>
      </c>
      <c r="G364" s="563">
        <f>+monthly_drivers_6!G364/monthly_drivers_6!D364*D364</f>
        <v>2.889021101619611</v>
      </c>
      <c r="H364" s="563">
        <v>1.8211694394624791</v>
      </c>
      <c r="I364" s="563">
        <v>6.6290568968099359</v>
      </c>
      <c r="J364" s="563">
        <v>0.74789359861445426</v>
      </c>
      <c r="K364" s="564">
        <v>166.39045688919128</v>
      </c>
      <c r="L364" s="563">
        <f t="shared" si="10"/>
        <v>0</v>
      </c>
      <c r="M364" s="563">
        <v>0</v>
      </c>
      <c r="N364" s="563">
        <v>0</v>
      </c>
      <c r="O364" s="565">
        <v>0</v>
      </c>
      <c r="P364" s="564">
        <v>0</v>
      </c>
      <c r="Q364" s="566">
        <f>+monthly_drivers_0!Q364</f>
        <v>2.5</v>
      </c>
    </row>
    <row r="365" spans="1:17" x14ac:dyDescent="0.25">
      <c r="A365" s="567">
        <f t="shared" si="11"/>
        <v>55457</v>
      </c>
      <c r="B365" s="577" t="str">
        <f>+asset_level_drivers!$E$1</f>
        <v>Ganador</v>
      </c>
      <c r="C365" s="568">
        <v>85</v>
      </c>
      <c r="D365" s="569">
        <v>1.8118031416665763</v>
      </c>
      <c r="E365" s="569">
        <v>8.4550815027263013</v>
      </c>
      <c r="F365" s="569">
        <v>0.93005896529989307</v>
      </c>
      <c r="G365" s="569">
        <f>+monthly_drivers_6!G365/monthly_drivers_6!D365*D365</f>
        <v>2.8741477102782906</v>
      </c>
      <c r="H365" s="569">
        <v>1.8118031416665763</v>
      </c>
      <c r="I365" s="569">
        <v>6.5949635721265158</v>
      </c>
      <c r="J365" s="569">
        <v>0.74404717223991457</v>
      </c>
      <c r="K365" s="570">
        <v>166.2778739885164</v>
      </c>
      <c r="L365" s="571">
        <f t="shared" si="10"/>
        <v>0</v>
      </c>
      <c r="M365" s="571">
        <v>0</v>
      </c>
      <c r="N365" s="571">
        <v>0</v>
      </c>
      <c r="O365" s="572">
        <v>0</v>
      </c>
      <c r="P365" s="573">
        <v>0</v>
      </c>
      <c r="Q365" s="574">
        <f>+monthly_drivers_0!Q365</f>
        <v>2.5</v>
      </c>
    </row>
    <row r="366" spans="1:17" x14ac:dyDescent="0.25">
      <c r="A366" s="575">
        <f t="shared" si="11"/>
        <v>55487</v>
      </c>
      <c r="B366" s="83" t="str">
        <f>+asset_level_drivers!$E$1</f>
        <v>Ganador</v>
      </c>
      <c r="C366" s="562">
        <v>85</v>
      </c>
      <c r="D366" s="563">
        <v>1.8024850148600526</v>
      </c>
      <c r="E366" s="563">
        <v>8.411596910063178</v>
      </c>
      <c r="F366" s="563">
        <v>0.9252756601069495</v>
      </c>
      <c r="G366" s="563">
        <f>+monthly_drivers_6!G366/monthly_drivers_6!D366*D366</f>
        <v>2.8593508079335912</v>
      </c>
      <c r="H366" s="563">
        <v>1.8024850148600526</v>
      </c>
      <c r="I366" s="563">
        <v>6.5610455898492779</v>
      </c>
      <c r="J366" s="563">
        <v>0.7402205280855596</v>
      </c>
      <c r="K366" s="564">
        <v>166.16587010314183</v>
      </c>
      <c r="L366" s="563">
        <f t="shared" si="10"/>
        <v>0</v>
      </c>
      <c r="M366" s="563">
        <v>0</v>
      </c>
      <c r="N366" s="563">
        <v>0</v>
      </c>
      <c r="O366" s="565">
        <v>0</v>
      </c>
      <c r="P366" s="564">
        <v>0</v>
      </c>
      <c r="Q366" s="566">
        <f>+monthly_drivers_0!Q366</f>
        <v>2.5</v>
      </c>
    </row>
    <row r="367" spans="1:17" x14ac:dyDescent="0.25">
      <c r="A367" s="567">
        <f t="shared" si="11"/>
        <v>55518</v>
      </c>
      <c r="B367" s="577" t="str">
        <f>+asset_level_drivers!$E$1</f>
        <v>Ganador</v>
      </c>
      <c r="C367" s="568">
        <v>85</v>
      </c>
      <c r="D367" s="569">
        <v>1.7932148112994619</v>
      </c>
      <c r="E367" s="569">
        <v>8.3683359592184416</v>
      </c>
      <c r="F367" s="569">
        <v>0.92051695551402857</v>
      </c>
      <c r="G367" s="569">
        <f>+monthly_drivers_6!G367/monthly_drivers_6!D367*D367</f>
        <v>2.8446300203223891</v>
      </c>
      <c r="H367" s="569">
        <v>1.7932148112994619</v>
      </c>
      <c r="I367" s="569">
        <v>6.5273020481903847</v>
      </c>
      <c r="J367" s="569">
        <v>0.73641356441122297</v>
      </c>
      <c r="K367" s="570">
        <v>166.05444225518858</v>
      </c>
      <c r="L367" s="571">
        <f t="shared" si="10"/>
        <v>0</v>
      </c>
      <c r="M367" s="571">
        <v>0</v>
      </c>
      <c r="N367" s="571">
        <v>0</v>
      </c>
      <c r="O367" s="572">
        <v>0</v>
      </c>
      <c r="P367" s="573">
        <v>0</v>
      </c>
      <c r="Q367" s="574">
        <f>+monthly_drivers_0!Q367</f>
        <v>2.5</v>
      </c>
    </row>
    <row r="368" spans="1:17" x14ac:dyDescent="0.25">
      <c r="A368" s="575">
        <f t="shared" si="11"/>
        <v>55549</v>
      </c>
      <c r="B368" s="83" t="str">
        <f>+asset_level_drivers!$E$1</f>
        <v>Ganador</v>
      </c>
      <c r="C368" s="562">
        <v>85</v>
      </c>
      <c r="D368" s="563">
        <v>1.7839922845149412</v>
      </c>
      <c r="E368" s="563">
        <v>8.3252974999994045</v>
      </c>
      <c r="F368" s="563">
        <v>0.91578272499993452</v>
      </c>
      <c r="G368" s="563">
        <f>+monthly_drivers_6!G368/monthly_drivers_6!D368*D368</f>
        <v>2.8299849563835813</v>
      </c>
      <c r="H368" s="563">
        <v>1.7839922845149412</v>
      </c>
      <c r="I368" s="563">
        <v>6.4937320499995348</v>
      </c>
      <c r="J368" s="563">
        <v>0.73262617999994772</v>
      </c>
      <c r="K368" s="564">
        <v>165.94358748208887</v>
      </c>
      <c r="L368" s="563">
        <f t="shared" si="10"/>
        <v>0</v>
      </c>
      <c r="M368" s="563">
        <v>0</v>
      </c>
      <c r="N368" s="563">
        <v>0</v>
      </c>
      <c r="O368" s="565">
        <v>0</v>
      </c>
      <c r="P368" s="564">
        <v>0</v>
      </c>
      <c r="Q368" s="566">
        <f>+monthly_drivers_0!Q368</f>
        <v>2.5</v>
      </c>
    </row>
    <row r="369" spans="1:17" x14ac:dyDescent="0.25">
      <c r="A369" s="567">
        <f t="shared" si="11"/>
        <v>55578</v>
      </c>
      <c r="B369" s="577" t="str">
        <f>+asset_level_drivers!$E$1</f>
        <v>Ganador</v>
      </c>
      <c r="C369" s="568">
        <v>85</v>
      </c>
      <c r="D369" s="569">
        <v>1.7748171893036924</v>
      </c>
      <c r="E369" s="569">
        <v>8.2824803881291302</v>
      </c>
      <c r="F369" s="569">
        <v>0.91107284269420441</v>
      </c>
      <c r="G369" s="569">
        <f>+monthly_drivers_6!G369/monthly_drivers_6!D369*D369</f>
        <v>2.8154152256226594</v>
      </c>
      <c r="H369" s="569">
        <v>1.7748171893036924</v>
      </c>
      <c r="I369" s="569">
        <v>6.4603347027407221</v>
      </c>
      <c r="J369" s="569">
        <v>0.72885827415536353</v>
      </c>
      <c r="K369" s="570">
        <v>165.83330283650872</v>
      </c>
      <c r="L369" s="571">
        <f t="shared" si="10"/>
        <v>0</v>
      </c>
      <c r="M369" s="571">
        <v>0</v>
      </c>
      <c r="N369" s="571">
        <v>0</v>
      </c>
      <c r="O369" s="572">
        <v>0</v>
      </c>
      <c r="P369" s="573">
        <v>0</v>
      </c>
      <c r="Q369" s="574">
        <f>+monthly_drivers_0!Q369</f>
        <v>2.5</v>
      </c>
    </row>
    <row r="370" spans="1:17" x14ac:dyDescent="0.25">
      <c r="A370" s="575">
        <f t="shared" si="11"/>
        <v>55609</v>
      </c>
      <c r="B370" s="83" t="str">
        <f>+asset_level_drivers!$E$1</f>
        <v>Ganador</v>
      </c>
      <c r="C370" s="562">
        <v>85</v>
      </c>
      <c r="D370" s="563">
        <v>1.7656892817248591</v>
      </c>
      <c r="E370" s="563">
        <v>8.2398834852129212</v>
      </c>
      <c r="F370" s="563">
        <v>0.90638718337342128</v>
      </c>
      <c r="G370" s="563">
        <f>+monthly_drivers_6!G370/monthly_drivers_6!D370*D370</f>
        <v>2.8009204050226173</v>
      </c>
      <c r="H370" s="563">
        <v>1.7656892817248591</v>
      </c>
      <c r="I370" s="563">
        <v>6.4271091184660794</v>
      </c>
      <c r="J370" s="563">
        <v>0.72510974669873718</v>
      </c>
      <c r="K370" s="564">
        <v>165.72358538627384</v>
      </c>
      <c r="L370" s="563">
        <f t="shared" si="10"/>
        <v>0</v>
      </c>
      <c r="M370" s="563">
        <v>0</v>
      </c>
      <c r="N370" s="563">
        <v>0</v>
      </c>
      <c r="O370" s="565">
        <v>0</v>
      </c>
      <c r="P370" s="564">
        <v>0</v>
      </c>
      <c r="Q370" s="566">
        <f>+monthly_drivers_0!Q370</f>
        <v>2.5</v>
      </c>
    </row>
    <row r="371" spans="1:17" x14ac:dyDescent="0.25">
      <c r="A371" s="567">
        <f t="shared" si="11"/>
        <v>55639</v>
      </c>
      <c r="B371" s="577" t="str">
        <f>+asset_level_drivers!$E$1</f>
        <v>Ganador</v>
      </c>
      <c r="C371" s="568">
        <v>85</v>
      </c>
      <c r="D371" s="569">
        <v>1.7566083190920763</v>
      </c>
      <c r="E371" s="569">
        <v>8.1975056587159632</v>
      </c>
      <c r="F371" s="569">
        <v>0.90172562245875598</v>
      </c>
      <c r="G371" s="569">
        <f>+monthly_drivers_6!G371/monthly_drivers_6!D371*D371</f>
        <v>2.7865001599492008</v>
      </c>
      <c r="H371" s="569">
        <v>1.7566083190920763</v>
      </c>
      <c r="I371" s="569">
        <v>6.3940544137984512</v>
      </c>
      <c r="J371" s="569">
        <v>0.72138049796700487</v>
      </c>
      <c r="K371" s="570">
        <v>165.61443221429604</v>
      </c>
      <c r="L371" s="571">
        <f t="shared" si="10"/>
        <v>0</v>
      </c>
      <c r="M371" s="571">
        <v>0</v>
      </c>
      <c r="N371" s="571">
        <v>0</v>
      </c>
      <c r="O371" s="572">
        <v>0</v>
      </c>
      <c r="P371" s="573">
        <v>0</v>
      </c>
      <c r="Q371" s="574">
        <f>+monthly_drivers_0!Q371</f>
        <v>2.5</v>
      </c>
    </row>
    <row r="372" spans="1:17" x14ac:dyDescent="0.25">
      <c r="A372" s="575">
        <f t="shared" si="11"/>
        <v>55670</v>
      </c>
      <c r="B372" s="83" t="str">
        <f>+asset_level_drivers!$E$1</f>
        <v>Ganador</v>
      </c>
      <c r="C372" s="562">
        <v>85</v>
      </c>
      <c r="D372" s="563">
        <v>1.747574059966486</v>
      </c>
      <c r="E372" s="563">
        <v>8.1553457819242023</v>
      </c>
      <c r="F372" s="563">
        <v>0.8970880360116622</v>
      </c>
      <c r="G372" s="563">
        <f>+monthly_drivers_6!G372/monthly_drivers_6!D372*D372</f>
        <v>2.7721540719777087</v>
      </c>
      <c r="H372" s="563">
        <v>1.747574059966486</v>
      </c>
      <c r="I372" s="563">
        <v>6.3611697099008788</v>
      </c>
      <c r="J372" s="563">
        <v>0.71767042880932974</v>
      </c>
      <c r="K372" s="564">
        <v>165.50584041848114</v>
      </c>
      <c r="L372" s="563">
        <f t="shared" si="10"/>
        <v>0</v>
      </c>
      <c r="M372" s="563">
        <v>0</v>
      </c>
      <c r="N372" s="563">
        <v>0</v>
      </c>
      <c r="O372" s="565">
        <v>0</v>
      </c>
      <c r="P372" s="564">
        <v>0</v>
      </c>
      <c r="Q372" s="566">
        <f>+monthly_drivers_0!Q372</f>
        <v>2.5</v>
      </c>
    </row>
    <row r="373" spans="1:17" x14ac:dyDescent="0.25">
      <c r="A373" s="567">
        <f t="shared" si="11"/>
        <v>55700</v>
      </c>
      <c r="B373" s="577" t="str">
        <f>+asset_level_drivers!$E$1</f>
        <v>Ganador</v>
      </c>
      <c r="C373" s="568">
        <v>85</v>
      </c>
      <c r="D373" s="569">
        <v>1.7385862641516141</v>
      </c>
      <c r="E373" s="569">
        <v>8.1134027339201413</v>
      </c>
      <c r="F373" s="569">
        <v>0.89247430073121548</v>
      </c>
      <c r="G373" s="569">
        <f>+monthly_drivers_6!G373/monthly_drivers_6!D373*D373</f>
        <v>2.7578818359003154</v>
      </c>
      <c r="H373" s="569">
        <v>1.7385862641516141</v>
      </c>
      <c r="I373" s="569">
        <v>6.3284541324577113</v>
      </c>
      <c r="J373" s="569">
        <v>0.71397944058497254</v>
      </c>
      <c r="K373" s="570">
        <v>165.39780711166665</v>
      </c>
      <c r="L373" s="571">
        <f t="shared" si="10"/>
        <v>0</v>
      </c>
      <c r="M373" s="571">
        <v>0</v>
      </c>
      <c r="N373" s="571">
        <v>0</v>
      </c>
      <c r="O373" s="572">
        <v>0</v>
      </c>
      <c r="P373" s="573">
        <v>0</v>
      </c>
      <c r="Q373" s="574">
        <f>+monthly_drivers_0!Q373</f>
        <v>2.5</v>
      </c>
    </row>
    <row r="374" spans="1:17" x14ac:dyDescent="0.25">
      <c r="A374" s="575">
        <f t="shared" si="11"/>
        <v>55731</v>
      </c>
      <c r="B374" s="83" t="str">
        <f>+asset_level_drivers!$E$1</f>
        <v>Ganador</v>
      </c>
      <c r="C374" s="562">
        <v>85</v>
      </c>
      <c r="D374" s="563">
        <v>1.7296446926859208</v>
      </c>
      <c r="E374" s="563">
        <v>8.0716753995493047</v>
      </c>
      <c r="F374" s="563">
        <v>0.88788429395042356</v>
      </c>
      <c r="G374" s="563">
        <f>+monthly_drivers_6!G374/monthly_drivers_6!D374*D374</f>
        <v>2.7436829821017197</v>
      </c>
      <c r="H374" s="563">
        <v>1.7296446926859208</v>
      </c>
      <c r="I374" s="563">
        <v>6.2959068116484582</v>
      </c>
      <c r="J374" s="563">
        <v>0.7103074351603389</v>
      </c>
      <c r="K374" s="564">
        <v>165.29032942153415</v>
      </c>
      <c r="L374" s="563">
        <f t="shared" si="10"/>
        <v>0</v>
      </c>
      <c r="M374" s="563">
        <v>0</v>
      </c>
      <c r="N374" s="563">
        <v>0</v>
      </c>
      <c r="O374" s="565">
        <v>0</v>
      </c>
      <c r="P374" s="564">
        <v>0</v>
      </c>
      <c r="Q374" s="566">
        <f>+monthly_drivers_0!Q374</f>
        <v>2.5</v>
      </c>
    </row>
    <row r="375" spans="1:17" x14ac:dyDescent="0.25">
      <c r="A375" s="567">
        <f t="shared" si="11"/>
        <v>55762</v>
      </c>
      <c r="B375" s="577" t="str">
        <f>+asset_level_drivers!$E$1</f>
        <v>Ganador</v>
      </c>
      <c r="C375" s="568">
        <v>85</v>
      </c>
      <c r="D375" s="569">
        <v>1.7207491078367456</v>
      </c>
      <c r="E375" s="569">
        <v>8.0301626693960273</v>
      </c>
      <c r="F375" s="569">
        <v>0.88331789363356306</v>
      </c>
      <c r="G375" s="569">
        <f>+monthly_drivers_6!G375/monthly_drivers_6!D375*D375</f>
        <v>2.7295571696684382</v>
      </c>
      <c r="H375" s="569">
        <v>1.7207491078367456</v>
      </c>
      <c r="I375" s="569">
        <v>6.2635268821289021</v>
      </c>
      <c r="J375" s="569">
        <v>0.70665431490685049</v>
      </c>
      <c r="K375" s="570">
        <v>165.18340449054134</v>
      </c>
      <c r="L375" s="571">
        <f t="shared" si="10"/>
        <v>0</v>
      </c>
      <c r="M375" s="571">
        <v>0</v>
      </c>
      <c r="N375" s="571">
        <v>0</v>
      </c>
      <c r="O375" s="572">
        <v>0</v>
      </c>
      <c r="P375" s="573">
        <v>0</v>
      </c>
      <c r="Q375" s="574">
        <f>+monthly_drivers_0!Q375</f>
        <v>2.5</v>
      </c>
    </row>
    <row r="376" spans="1:17" x14ac:dyDescent="0.25">
      <c r="A376" s="575">
        <f t="shared" si="11"/>
        <v>55792</v>
      </c>
      <c r="B376" s="83" t="str">
        <f>+asset_level_drivers!$E$1</f>
        <v>Ganador</v>
      </c>
      <c r="C376" s="562">
        <v>85</v>
      </c>
      <c r="D376" s="563">
        <v>1.7118992730947211</v>
      </c>
      <c r="E376" s="563">
        <v>7.9888634397443381</v>
      </c>
      <c r="F376" s="563">
        <v>0.87877497837187724</v>
      </c>
      <c r="G376" s="563">
        <f>+monthly_drivers_6!G376/monthly_drivers_6!D376*D376</f>
        <v>2.7155040772960337</v>
      </c>
      <c r="H376" s="563">
        <v>1.7118992730947211</v>
      </c>
      <c r="I376" s="563">
        <v>6.2313134830005836</v>
      </c>
      <c r="J376" s="563">
        <v>0.70301998269750177</v>
      </c>
      <c r="K376" s="564">
        <v>165.07702947583851</v>
      </c>
      <c r="L376" s="563">
        <f t="shared" si="10"/>
        <v>0</v>
      </c>
      <c r="M376" s="563">
        <v>0</v>
      </c>
      <c r="N376" s="563">
        <v>0</v>
      </c>
      <c r="O376" s="565">
        <v>0</v>
      </c>
      <c r="P376" s="564">
        <v>0</v>
      </c>
      <c r="Q376" s="566">
        <f>+monthly_drivers_0!Q376</f>
        <v>2.5</v>
      </c>
    </row>
    <row r="377" spans="1:17" x14ac:dyDescent="0.25">
      <c r="A377" s="567">
        <f t="shared" si="11"/>
        <v>55823</v>
      </c>
      <c r="B377" s="577" t="str">
        <f>+asset_level_drivers!$E$1</f>
        <v>Ganador</v>
      </c>
      <c r="C377" s="568">
        <v>85</v>
      </c>
      <c r="D377" s="569">
        <v>1.7030949531667865</v>
      </c>
      <c r="E377" s="569">
        <v>7.9477766125630591</v>
      </c>
      <c r="F377" s="569">
        <v>0.87425542738193651</v>
      </c>
      <c r="G377" s="569">
        <f>+monthly_drivers_6!G377/monthly_drivers_6!D377*D377</f>
        <v>2.7015232012232633</v>
      </c>
      <c r="H377" s="569">
        <v>1.7030949531667865</v>
      </c>
      <c r="I377" s="569">
        <v>6.1992657577991856</v>
      </c>
      <c r="J377" s="569">
        <v>0.69940434190554923</v>
      </c>
      <c r="K377" s="570">
        <v>164.97120154920705</v>
      </c>
      <c r="L377" s="571">
        <f t="shared" si="10"/>
        <v>0</v>
      </c>
      <c r="M377" s="571">
        <v>0</v>
      </c>
      <c r="N377" s="571">
        <v>0</v>
      </c>
      <c r="O377" s="572">
        <v>0</v>
      </c>
      <c r="P377" s="573">
        <v>0</v>
      </c>
      <c r="Q377" s="574">
        <f>+monthly_drivers_0!Q377</f>
        <v>2.5</v>
      </c>
    </row>
    <row r="378" spans="1:17" x14ac:dyDescent="0.25">
      <c r="A378" s="575">
        <f t="shared" si="11"/>
        <v>55853</v>
      </c>
      <c r="B378" s="83" t="str">
        <f>+asset_level_drivers!$E$1</f>
        <v>Ganador</v>
      </c>
      <c r="C378" s="562">
        <v>85</v>
      </c>
      <c r="D378" s="563">
        <v>1.6943359139687382</v>
      </c>
      <c r="E378" s="563">
        <v>7.9069010954592374</v>
      </c>
      <c r="F378" s="563">
        <v>0.86975912050051618</v>
      </c>
      <c r="G378" s="563">
        <f>+monthly_drivers_6!G378/monthly_drivers_6!D378*D378</f>
        <v>2.6876142631722209</v>
      </c>
      <c r="H378" s="563">
        <v>1.6943359139687382</v>
      </c>
      <c r="I378" s="563">
        <v>6.1673828544582054</v>
      </c>
      <c r="J378" s="563">
        <v>0.69580729640041294</v>
      </c>
      <c r="K378" s="564">
        <v>164.86591789695484</v>
      </c>
      <c r="L378" s="563">
        <f t="shared" si="10"/>
        <v>0</v>
      </c>
      <c r="M378" s="563">
        <v>0</v>
      </c>
      <c r="N378" s="563">
        <v>0</v>
      </c>
      <c r="O378" s="565">
        <v>0</v>
      </c>
      <c r="P378" s="564">
        <v>0</v>
      </c>
      <c r="Q378" s="566">
        <f>+monthly_drivers_0!Q378</f>
        <v>2.5</v>
      </c>
    </row>
    <row r="379" spans="1:17" x14ac:dyDescent="0.25">
      <c r="A379" s="567">
        <f t="shared" si="11"/>
        <v>55884</v>
      </c>
      <c r="B379" s="577" t="str">
        <f>+asset_level_drivers!$E$1</f>
        <v>Ganador</v>
      </c>
      <c r="C379" s="568">
        <v>85</v>
      </c>
      <c r="D379" s="569">
        <v>1.6856219226215035</v>
      </c>
      <c r="E379" s="569">
        <v>7.8662358016651126</v>
      </c>
      <c r="F379" s="569">
        <v>0.86528593818316246</v>
      </c>
      <c r="G379" s="569">
        <f>+monthly_drivers_6!G379/monthly_drivers_6!D379*D379</f>
        <v>2.6737768961057982</v>
      </c>
      <c r="H379" s="569">
        <v>1.6856219226215035</v>
      </c>
      <c r="I379" s="569">
        <v>6.1356639252987879</v>
      </c>
      <c r="J379" s="569">
        <v>0.69222875054652999</v>
      </c>
      <c r="K379" s="570">
        <v>164.761175719877</v>
      </c>
      <c r="L379" s="571">
        <f t="shared" si="10"/>
        <v>0</v>
      </c>
      <c r="M379" s="571">
        <v>0</v>
      </c>
      <c r="N379" s="571">
        <v>0</v>
      </c>
      <c r="O379" s="572">
        <v>0</v>
      </c>
      <c r="P379" s="573">
        <v>0</v>
      </c>
      <c r="Q379" s="574">
        <f>+monthly_drivers_0!Q379</f>
        <v>2.5</v>
      </c>
    </row>
    <row r="380" spans="1:17" x14ac:dyDescent="0.25">
      <c r="A380" s="575">
        <f t="shared" si="11"/>
        <v>55915</v>
      </c>
      <c r="B380" s="83" t="str">
        <f>+asset_level_drivers!$E$1</f>
        <v>Ganador</v>
      </c>
      <c r="C380" s="562">
        <v>85</v>
      </c>
      <c r="D380" s="563">
        <v>1.6769527474441566</v>
      </c>
      <c r="E380" s="563">
        <v>7.8257796499989931</v>
      </c>
      <c r="F380" s="563">
        <v>0.86083576149988927</v>
      </c>
      <c r="G380" s="563">
        <f>+monthly_drivers_6!G380/monthly_drivers_6!D380*D380</f>
        <v>2.6600107115414238</v>
      </c>
      <c r="H380" s="563">
        <v>1.6769527474441566</v>
      </c>
      <c r="I380" s="563">
        <v>6.1041081269992148</v>
      </c>
      <c r="J380" s="563">
        <v>0.68866860919991146</v>
      </c>
      <c r="K380" s="564">
        <v>164.65697223316363</v>
      </c>
      <c r="L380" s="563">
        <f t="shared" si="10"/>
        <v>0</v>
      </c>
      <c r="M380" s="563">
        <v>0</v>
      </c>
      <c r="N380" s="563">
        <v>0</v>
      </c>
      <c r="O380" s="565">
        <v>0</v>
      </c>
      <c r="P380" s="564">
        <v>0</v>
      </c>
      <c r="Q380" s="566">
        <f>+monthly_drivers_0!Q380</f>
        <v>2.5</v>
      </c>
    </row>
    <row r="381" spans="1:17" x14ac:dyDescent="0.25">
      <c r="A381" s="567">
        <f t="shared" si="11"/>
        <v>55943</v>
      </c>
      <c r="B381" s="577" t="str">
        <f>+asset_level_drivers!$E$1</f>
        <v>Ganador</v>
      </c>
      <c r="C381" s="568">
        <v>85</v>
      </c>
      <c r="D381" s="569">
        <v>1.668328157945536</v>
      </c>
      <c r="E381" s="569">
        <v>7.7855315648410466</v>
      </c>
      <c r="F381" s="569">
        <v>0.85640847213251514</v>
      </c>
      <c r="G381" s="569">
        <f>+monthly_drivers_6!G381/monthly_drivers_6!D381*D381</f>
        <v>2.6463152726293759</v>
      </c>
      <c r="H381" s="569">
        <v>1.668328157945536</v>
      </c>
      <c r="I381" s="569">
        <v>6.0727146205760167</v>
      </c>
      <c r="J381" s="569">
        <v>0.68512677770601216</v>
      </c>
      <c r="K381" s="570">
        <v>164.55330466631818</v>
      </c>
      <c r="L381" s="571">
        <f t="shared" si="10"/>
        <v>0</v>
      </c>
      <c r="M381" s="571">
        <v>0</v>
      </c>
      <c r="N381" s="571">
        <v>0</v>
      </c>
      <c r="O381" s="572">
        <v>0</v>
      </c>
      <c r="P381" s="573">
        <v>0</v>
      </c>
      <c r="Q381" s="574">
        <f>+monthly_drivers_0!Q381</f>
        <v>2.5</v>
      </c>
    </row>
    <row r="382" spans="1:17" x14ac:dyDescent="0.25">
      <c r="A382" s="575">
        <f t="shared" si="11"/>
        <v>55974</v>
      </c>
      <c r="B382" s="83" t="str">
        <f>+asset_level_drivers!$E$1</f>
        <v>Ganador</v>
      </c>
      <c r="C382" s="562">
        <v>85</v>
      </c>
      <c r="D382" s="563">
        <v>1.6597479248214513</v>
      </c>
      <c r="E382" s="563">
        <v>7.745490476099774</v>
      </c>
      <c r="F382" s="563">
        <v>0.85200395237097515</v>
      </c>
      <c r="G382" s="563">
        <f>+monthly_drivers_6!G382/monthly_drivers_6!D382*D382</f>
        <v>2.6326903321472952</v>
      </c>
      <c r="H382" s="563">
        <v>1.6597479248214513</v>
      </c>
      <c r="I382" s="563">
        <v>6.0414825713578235</v>
      </c>
      <c r="J382" s="563">
        <v>0.68160316189678016</v>
      </c>
      <c r="K382" s="564">
        <v>164.45017026309742</v>
      </c>
      <c r="L382" s="563">
        <f t="shared" si="10"/>
        <v>0</v>
      </c>
      <c r="M382" s="563">
        <v>0</v>
      </c>
      <c r="N382" s="563">
        <v>0</v>
      </c>
      <c r="O382" s="565">
        <v>0</v>
      </c>
      <c r="P382" s="564">
        <v>0</v>
      </c>
      <c r="Q382" s="566">
        <f>+monthly_drivers_0!Q382</f>
        <v>2.5</v>
      </c>
    </row>
    <row r="383" spans="1:17" x14ac:dyDescent="0.25">
      <c r="A383" s="567">
        <f t="shared" si="11"/>
        <v>56004</v>
      </c>
      <c r="B383" s="577" t="str">
        <f>+asset_level_drivers!$E$1</f>
        <v>Ganador</v>
      </c>
      <c r="C383" s="568">
        <v>85</v>
      </c>
      <c r="D383" s="569">
        <v>1.6512118199467658</v>
      </c>
      <c r="E383" s="569">
        <v>7.7056553191933777</v>
      </c>
      <c r="F383" s="569">
        <v>0.84762208511127157</v>
      </c>
      <c r="G383" s="569">
        <f>+monthly_drivers_6!G383/monthly_drivers_6!D383*D383</f>
        <v>2.6191354713091894</v>
      </c>
      <c r="H383" s="569">
        <v>1.6512118199467658</v>
      </c>
      <c r="I383" s="569">
        <v>6.0104111489708352</v>
      </c>
      <c r="J383" s="569">
        <v>0.67809766808901728</v>
      </c>
      <c r="K383" s="570">
        <v>164.34756628144007</v>
      </c>
      <c r="L383" s="571">
        <f t="shared" si="10"/>
        <v>0</v>
      </c>
      <c r="M383" s="571">
        <v>0</v>
      </c>
      <c r="N383" s="571">
        <v>0</v>
      </c>
      <c r="O383" s="572">
        <v>0</v>
      </c>
      <c r="P383" s="573">
        <v>0</v>
      </c>
      <c r="Q383" s="574">
        <f>+monthly_drivers_0!Q383</f>
        <v>2.5</v>
      </c>
    </row>
    <row r="384" spans="1:17" x14ac:dyDescent="0.25">
      <c r="A384" s="575">
        <f t="shared" si="11"/>
        <v>56035</v>
      </c>
      <c r="B384" s="83" t="str">
        <f>+asset_level_drivers!$E$1</f>
        <v>Ganador</v>
      </c>
      <c r="C384" s="562">
        <v>85</v>
      </c>
      <c r="D384" s="563">
        <v>1.642719616368413</v>
      </c>
      <c r="E384" s="563">
        <v>7.6660250350087882</v>
      </c>
      <c r="F384" s="563">
        <v>0.84326275385096661</v>
      </c>
      <c r="G384" s="563">
        <f>+monthly_drivers_6!G384/monthly_drivers_6!D384*D384</f>
        <v>2.6056503318910424</v>
      </c>
      <c r="H384" s="563">
        <v>1.642719616368413</v>
      </c>
      <c r="I384" s="563">
        <v>5.9794995273068556</v>
      </c>
      <c r="J384" s="563">
        <v>0.67461020308077335</v>
      </c>
      <c r="K384" s="564">
        <v>164.24548999337182</v>
      </c>
      <c r="L384" s="563">
        <f t="shared" si="10"/>
        <v>0</v>
      </c>
      <c r="M384" s="563">
        <v>0</v>
      </c>
      <c r="N384" s="563">
        <v>0</v>
      </c>
      <c r="O384" s="565">
        <v>0</v>
      </c>
      <c r="P384" s="564">
        <v>0</v>
      </c>
      <c r="Q384" s="566">
        <f>+monthly_drivers_0!Q384</f>
        <v>2.5</v>
      </c>
    </row>
    <row r="385" spans="1:17" x14ac:dyDescent="0.25">
      <c r="A385" s="567">
        <f t="shared" si="11"/>
        <v>56065</v>
      </c>
      <c r="B385" s="577" t="str">
        <f>+asset_level_drivers!$E$1</f>
        <v>Ganador</v>
      </c>
      <c r="C385" s="568">
        <v>85</v>
      </c>
      <c r="D385" s="569">
        <v>1.634271088302601</v>
      </c>
      <c r="E385" s="569">
        <v>7.6265985698848962</v>
      </c>
      <c r="F385" s="569">
        <v>0.83892584268733861</v>
      </c>
      <c r="G385" s="569">
        <f>+monthly_drivers_6!G385/monthly_drivers_6!D385*D385</f>
        <v>2.5922346122257669</v>
      </c>
      <c r="H385" s="569">
        <v>1.634271088302601</v>
      </c>
      <c r="I385" s="569">
        <v>5.9487468845102196</v>
      </c>
      <c r="J385" s="569">
        <v>0.67114067414987089</v>
      </c>
      <c r="K385" s="570">
        <v>164.14393868496711</v>
      </c>
      <c r="L385" s="571">
        <f t="shared" si="10"/>
        <v>0</v>
      </c>
      <c r="M385" s="571">
        <v>0</v>
      </c>
      <c r="N385" s="571">
        <v>0</v>
      </c>
      <c r="O385" s="572">
        <v>0</v>
      </c>
      <c r="P385" s="573">
        <v>0</v>
      </c>
      <c r="Q385" s="574">
        <f>+monthly_drivers_0!Q385</f>
        <v>2.5</v>
      </c>
    </row>
    <row r="386" spans="1:17" x14ac:dyDescent="0.25">
      <c r="A386" s="575">
        <f t="shared" si="11"/>
        <v>56096</v>
      </c>
      <c r="B386" s="83" t="str">
        <f>+asset_level_drivers!$E$1</f>
        <v>Ganador</v>
      </c>
      <c r="C386" s="562">
        <v>85</v>
      </c>
      <c r="D386" s="563">
        <v>1.62586601112457</v>
      </c>
      <c r="E386" s="563">
        <v>7.5873748755771668</v>
      </c>
      <c r="F386" s="563">
        <v>0.83461123631348832</v>
      </c>
      <c r="G386" s="563">
        <f>+monthly_drivers_6!G386/monthly_drivers_6!D386*D386</f>
        <v>2.5788878408104163</v>
      </c>
      <c r="H386" s="563">
        <v>1.62586601112457</v>
      </c>
      <c r="I386" s="563">
        <v>5.9181524029501906</v>
      </c>
      <c r="J386" s="563">
        <v>0.66768898905079077</v>
      </c>
      <c r="K386" s="564">
        <v>164.04290965624196</v>
      </c>
      <c r="L386" s="563">
        <f t="shared" ref="L386:L449" si="12">+P386+O386</f>
        <v>0</v>
      </c>
      <c r="M386" s="563">
        <v>0</v>
      </c>
      <c r="N386" s="563">
        <v>0</v>
      </c>
      <c r="O386" s="565">
        <v>0</v>
      </c>
      <c r="P386" s="564">
        <v>0</v>
      </c>
      <c r="Q386" s="566">
        <f>+monthly_drivers_0!Q386</f>
        <v>2.5</v>
      </c>
    </row>
    <row r="387" spans="1:17" x14ac:dyDescent="0.25">
      <c r="A387" s="567">
        <f t="shared" ref="A387:A450" si="13">+EOMONTH(A386,1)</f>
        <v>56127</v>
      </c>
      <c r="B387" s="577" t="str">
        <f>+asset_level_drivers!$E$1</f>
        <v>Ganador</v>
      </c>
      <c r="C387" s="568">
        <v>85</v>
      </c>
      <c r="D387" s="569">
        <v>1.6175041613667271</v>
      </c>
      <c r="E387" s="569">
        <v>7.5483529092315589</v>
      </c>
      <c r="F387" s="569">
        <v>0.83031882001547153</v>
      </c>
      <c r="G387" s="569">
        <f>+monthly_drivers_6!G387/monthly_drivers_6!D387*D387</f>
        <v>2.5656097384754624</v>
      </c>
      <c r="H387" s="569">
        <v>1.6175041613667271</v>
      </c>
      <c r="I387" s="569">
        <v>5.8877152692006156</v>
      </c>
      <c r="J387" s="569">
        <v>0.66425505601237733</v>
      </c>
      <c r="K387" s="570">
        <v>163.94240022110907</v>
      </c>
      <c r="L387" s="571">
        <f t="shared" si="12"/>
        <v>0</v>
      </c>
      <c r="M387" s="571">
        <v>0</v>
      </c>
      <c r="N387" s="571">
        <v>0</v>
      </c>
      <c r="O387" s="572">
        <v>0</v>
      </c>
      <c r="P387" s="573">
        <v>0</v>
      </c>
      <c r="Q387" s="574">
        <f>+monthly_drivers_0!Q387</f>
        <v>2.5</v>
      </c>
    </row>
    <row r="388" spans="1:17" x14ac:dyDescent="0.25">
      <c r="A388" s="575">
        <f t="shared" si="13"/>
        <v>56157</v>
      </c>
      <c r="B388" s="83" t="str">
        <f>+asset_level_drivers!$E$1</f>
        <v>Ganador</v>
      </c>
      <c r="C388" s="562">
        <v>85</v>
      </c>
      <c r="D388" s="563">
        <v>1.609185316709336</v>
      </c>
      <c r="E388" s="563">
        <v>7.5095316333603117</v>
      </c>
      <c r="F388" s="563">
        <v>0.82604847966963424</v>
      </c>
      <c r="G388" s="563">
        <f>+monthly_drivers_6!G388/monthly_drivers_6!D388*D388</f>
        <v>2.5523999385425804</v>
      </c>
      <c r="H388" s="563">
        <v>1.609185316709336</v>
      </c>
      <c r="I388" s="563">
        <v>5.857434674021043</v>
      </c>
      <c r="J388" s="563">
        <v>0.66083878373570748</v>
      </c>
      <c r="K388" s="564">
        <v>163.84240770729082</v>
      </c>
      <c r="L388" s="563">
        <f t="shared" si="12"/>
        <v>0</v>
      </c>
      <c r="M388" s="563">
        <v>0</v>
      </c>
      <c r="N388" s="563">
        <v>0</v>
      </c>
      <c r="O388" s="565">
        <v>0</v>
      </c>
      <c r="P388" s="564">
        <v>0</v>
      </c>
      <c r="Q388" s="566">
        <f>+monthly_drivers_0!Q388</f>
        <v>2.5</v>
      </c>
    </row>
    <row r="389" spans="1:17" x14ac:dyDescent="0.25">
      <c r="A389" s="567">
        <f t="shared" si="13"/>
        <v>56188</v>
      </c>
      <c r="B389" s="577" t="str">
        <f>+asset_level_drivers!$E$1</f>
        <v>Ganador</v>
      </c>
      <c r="C389" s="568">
        <v>85</v>
      </c>
      <c r="D389" s="569">
        <v>1.6009092559763229</v>
      </c>
      <c r="E389" s="569">
        <v>7.4709100158084185</v>
      </c>
      <c r="F389" s="569">
        <v>0.82180010173892604</v>
      </c>
      <c r="G389" s="569">
        <f>+monthly_drivers_6!G389/monthly_drivers_6!D389*D389</f>
        <v>2.5392580922293932</v>
      </c>
      <c r="H389" s="569">
        <v>1.6009092559763229</v>
      </c>
      <c r="I389" s="569">
        <v>5.827309812330566</v>
      </c>
      <c r="J389" s="569">
        <v>0.65744008139114085</v>
      </c>
      <c r="K389" s="570">
        <v>163.74292945625081</v>
      </c>
      <c r="L389" s="571">
        <f t="shared" si="12"/>
        <v>0</v>
      </c>
      <c r="M389" s="571">
        <v>0</v>
      </c>
      <c r="N389" s="571">
        <v>0</v>
      </c>
      <c r="O389" s="572">
        <v>0</v>
      </c>
      <c r="P389" s="573">
        <v>0</v>
      </c>
      <c r="Q389" s="574">
        <f>+monthly_drivers_0!Q389</f>
        <v>2.5</v>
      </c>
    </row>
    <row r="390" spans="1:17" x14ac:dyDescent="0.25">
      <c r="A390" s="575">
        <f t="shared" si="13"/>
        <v>56218</v>
      </c>
      <c r="B390" s="83" t="str">
        <f>+asset_level_drivers!$E$1</f>
        <v>Ganador</v>
      </c>
      <c r="C390" s="562">
        <v>85</v>
      </c>
      <c r="D390" s="563">
        <v>1.5926757591306231</v>
      </c>
      <c r="E390" s="563">
        <v>7.4324870297312735</v>
      </c>
      <c r="F390" s="563">
        <v>0.81757357327044011</v>
      </c>
      <c r="G390" s="563">
        <f>+monthly_drivers_6!G390/monthly_drivers_6!D390*D390</f>
        <v>2.5261838233073761</v>
      </c>
      <c r="H390" s="563">
        <v>1.5926757591306231</v>
      </c>
      <c r="I390" s="563">
        <v>5.7973398831903928</v>
      </c>
      <c r="J390" s="563">
        <v>0.65405885861635216</v>
      </c>
      <c r="K390" s="564">
        <v>163.64396282313709</v>
      </c>
      <c r="L390" s="563">
        <f t="shared" si="12"/>
        <v>0</v>
      </c>
      <c r="M390" s="563">
        <v>0</v>
      </c>
      <c r="N390" s="563">
        <v>0</v>
      </c>
      <c r="O390" s="565">
        <v>0</v>
      </c>
      <c r="P390" s="564">
        <v>0</v>
      </c>
      <c r="Q390" s="566">
        <f>+monthly_drivers_0!Q390</f>
        <v>2.5</v>
      </c>
    </row>
    <row r="391" spans="1:17" x14ac:dyDescent="0.25">
      <c r="A391" s="567">
        <f t="shared" si="13"/>
        <v>56249</v>
      </c>
      <c r="B391" s="577" t="str">
        <f>+asset_level_drivers!$E$1</f>
        <v>Ganador</v>
      </c>
      <c r="C391" s="568">
        <v>85</v>
      </c>
      <c r="D391" s="569">
        <v>1.5844846072643994</v>
      </c>
      <c r="E391" s="569">
        <v>7.3942616535667334</v>
      </c>
      <c r="F391" s="569">
        <v>0.81336878189234063</v>
      </c>
      <c r="G391" s="569">
        <f>+monthly_drivers_6!G391/monthly_drivers_6!D391*D391</f>
        <v>2.5131768459058748</v>
      </c>
      <c r="H391" s="569">
        <v>1.5844846072643994</v>
      </c>
      <c r="I391" s="569">
        <v>5.7675240897820519</v>
      </c>
      <c r="J391" s="569">
        <v>0.65069502551387259</v>
      </c>
      <c r="K391" s="570">
        <v>163.5455051766875</v>
      </c>
      <c r="L391" s="571">
        <f t="shared" si="12"/>
        <v>0</v>
      </c>
      <c r="M391" s="571">
        <v>0</v>
      </c>
      <c r="N391" s="571">
        <v>0</v>
      </c>
      <c r="O391" s="572">
        <v>0</v>
      </c>
      <c r="P391" s="573">
        <v>0</v>
      </c>
      <c r="Q391" s="574">
        <f>+monthly_drivers_0!Q391</f>
        <v>2.5</v>
      </c>
    </row>
    <row r="392" spans="1:17" x14ac:dyDescent="0.25">
      <c r="A392" s="575">
        <f t="shared" si="13"/>
        <v>56280</v>
      </c>
      <c r="B392" s="83" t="str">
        <f>+asset_level_drivers!$E$1</f>
        <v>Ganador</v>
      </c>
      <c r="C392" s="562">
        <v>85</v>
      </c>
      <c r="D392" s="563">
        <v>1.5763355825971812</v>
      </c>
      <c r="E392" s="563">
        <v>7.3562328709997233</v>
      </c>
      <c r="F392" s="563">
        <v>0.80918561580996962</v>
      </c>
      <c r="G392" s="563">
        <f>+monthly_drivers_6!G392/monthly_drivers_6!D392*D392</f>
        <v>2.5002367355144925</v>
      </c>
      <c r="H392" s="563">
        <v>1.5763355825971812</v>
      </c>
      <c r="I392" s="563">
        <v>5.7378616393797843</v>
      </c>
      <c r="J392" s="563">
        <v>0.64734849264797567</v>
      </c>
      <c r="K392" s="564">
        <v>163.44755389917273</v>
      </c>
      <c r="L392" s="563">
        <f t="shared" si="12"/>
        <v>0</v>
      </c>
      <c r="M392" s="563">
        <v>0</v>
      </c>
      <c r="N392" s="563">
        <v>0</v>
      </c>
      <c r="O392" s="565">
        <v>0</v>
      </c>
      <c r="P392" s="564">
        <v>0</v>
      </c>
      <c r="Q392" s="566">
        <f>+monthly_drivers_0!Q392</f>
        <v>2.5</v>
      </c>
    </row>
    <row r="393" spans="1:17" x14ac:dyDescent="0.25">
      <c r="A393" s="567">
        <f t="shared" si="13"/>
        <v>56308</v>
      </c>
      <c r="B393" s="577" t="str">
        <f>+asset_level_drivers!$E$1</f>
        <v>Ganador</v>
      </c>
      <c r="C393" s="568">
        <v>85</v>
      </c>
      <c r="D393" s="569">
        <v>1.5682284684688783</v>
      </c>
      <c r="E393" s="569">
        <v>7.3183996709510684</v>
      </c>
      <c r="F393" s="569">
        <v>0.8050239638046176</v>
      </c>
      <c r="G393" s="569">
        <f>+monthly_drivers_6!G393/monthly_drivers_6!D393*D393</f>
        <v>2.4873631997648871</v>
      </c>
      <c r="H393" s="569">
        <v>1.5682284684688783</v>
      </c>
      <c r="I393" s="569">
        <v>5.7083517433418338</v>
      </c>
      <c r="J393" s="569">
        <v>0.64401917104369411</v>
      </c>
      <c r="K393" s="570">
        <v>163.35010638634017</v>
      </c>
      <c r="L393" s="571">
        <f t="shared" si="12"/>
        <v>0</v>
      </c>
      <c r="M393" s="571">
        <v>0</v>
      </c>
      <c r="N393" s="571">
        <v>0</v>
      </c>
      <c r="O393" s="572">
        <v>0</v>
      </c>
      <c r="P393" s="573">
        <v>0</v>
      </c>
      <c r="Q393" s="574">
        <f>+monthly_drivers_0!Q393</f>
        <v>2.5</v>
      </c>
    </row>
    <row r="394" spans="1:17" x14ac:dyDescent="0.25">
      <c r="A394" s="575">
        <f t="shared" si="13"/>
        <v>56339</v>
      </c>
      <c r="B394" s="83" t="str">
        <f>+asset_level_drivers!$E$1</f>
        <v>Ganador</v>
      </c>
      <c r="C394" s="562">
        <v>85</v>
      </c>
      <c r="D394" s="563">
        <v>1.560163049332332</v>
      </c>
      <c r="E394" s="563">
        <v>7.2807610475346447</v>
      </c>
      <c r="F394" s="563">
        <v>0.80088371522881097</v>
      </c>
      <c r="G394" s="563">
        <f>+monthly_drivers_6!G394/monthly_drivers_6!D394*D394</f>
        <v>2.4745558943670298</v>
      </c>
      <c r="H394" s="563">
        <v>1.560163049332332</v>
      </c>
      <c r="I394" s="563">
        <v>5.6789936170770234</v>
      </c>
      <c r="J394" s="563">
        <v>0.64070697218304884</v>
      </c>
      <c r="K394" s="564">
        <v>163.25316004731368</v>
      </c>
      <c r="L394" s="563">
        <f t="shared" si="12"/>
        <v>0</v>
      </c>
      <c r="M394" s="563">
        <v>0</v>
      </c>
      <c r="N394" s="563">
        <v>0</v>
      </c>
      <c r="O394" s="565">
        <v>0</v>
      </c>
      <c r="P394" s="564">
        <v>0</v>
      </c>
      <c r="Q394" s="566">
        <f>+monthly_drivers_0!Q394</f>
        <v>2.5</v>
      </c>
    </row>
    <row r="395" spans="1:17" x14ac:dyDescent="0.25">
      <c r="A395" s="567">
        <f t="shared" si="13"/>
        <v>56369</v>
      </c>
      <c r="B395" s="577" t="str">
        <f>+asset_level_drivers!$E$1</f>
        <v>Ganador</v>
      </c>
      <c r="C395" s="568">
        <v>85</v>
      </c>
      <c r="D395" s="569">
        <v>1.5521391107495874</v>
      </c>
      <c r="E395" s="569">
        <v>7.2433160000406209</v>
      </c>
      <c r="F395" s="569">
        <v>0.79676476000446828</v>
      </c>
      <c r="G395" s="569">
        <f>+monthly_drivers_6!G395/monthly_drivers_6!D395*D395</f>
        <v>2.4618144901361991</v>
      </c>
      <c r="H395" s="569">
        <v>1.5521391107495874</v>
      </c>
      <c r="I395" s="569">
        <v>5.6497864800316835</v>
      </c>
      <c r="J395" s="569">
        <v>0.63741180800357455</v>
      </c>
      <c r="K395" s="570">
        <v>163.15671230454993</v>
      </c>
      <c r="L395" s="571">
        <f t="shared" si="12"/>
        <v>0</v>
      </c>
      <c r="M395" s="571">
        <v>0</v>
      </c>
      <c r="N395" s="571">
        <v>0</v>
      </c>
      <c r="O395" s="572">
        <v>0</v>
      </c>
      <c r="P395" s="573">
        <v>0</v>
      </c>
      <c r="Q395" s="574">
        <f>+monthly_drivers_0!Q395</f>
        <v>2.5</v>
      </c>
    </row>
    <row r="396" spans="1:17" x14ac:dyDescent="0.25">
      <c r="A396" s="575">
        <f t="shared" si="13"/>
        <v>56400</v>
      </c>
      <c r="B396" s="83" t="str">
        <f>+asset_level_drivers!$E$1</f>
        <v>Ganador</v>
      </c>
      <c r="C396" s="562">
        <v>85</v>
      </c>
      <c r="D396" s="563">
        <v>1.5441564393863081</v>
      </c>
      <c r="E396" s="563">
        <v>7.2060635329075158</v>
      </c>
      <c r="F396" s="563">
        <v>0.79266698861982676</v>
      </c>
      <c r="G396" s="563">
        <f>+monthly_drivers_6!G396/monthly_drivers_6!D396*D396</f>
        <v>2.4491386195253453</v>
      </c>
      <c r="H396" s="563">
        <v>1.5441564393863081</v>
      </c>
      <c r="I396" s="563">
        <v>5.6207295556678627</v>
      </c>
      <c r="J396" s="563">
        <v>0.63413359089586141</v>
      </c>
      <c r="K396" s="564">
        <v>163.06076059376855</v>
      </c>
      <c r="L396" s="563">
        <f t="shared" si="12"/>
        <v>0</v>
      </c>
      <c r="M396" s="563">
        <v>0</v>
      </c>
      <c r="N396" s="563">
        <v>0</v>
      </c>
      <c r="O396" s="565">
        <v>0</v>
      </c>
      <c r="P396" s="564">
        <v>0</v>
      </c>
      <c r="Q396" s="566">
        <f>+monthly_drivers_0!Q396</f>
        <v>2.5</v>
      </c>
    </row>
    <row r="397" spans="1:17" x14ac:dyDescent="0.25">
      <c r="A397" s="567">
        <f t="shared" si="13"/>
        <v>56430</v>
      </c>
      <c r="B397" s="577" t="str">
        <f>+asset_level_drivers!$E$1</f>
        <v>Ganador</v>
      </c>
      <c r="C397" s="568">
        <v>85</v>
      </c>
      <c r="D397" s="569">
        <v>1.536214823004324</v>
      </c>
      <c r="E397" s="569">
        <v>7.1690026556923989</v>
      </c>
      <c r="F397" s="569">
        <v>0.78859029212616383</v>
      </c>
      <c r="G397" s="569">
        <f>+monthly_drivers_6!G397/monthly_drivers_6!D397*D397</f>
        <v>2.4365279633104469</v>
      </c>
      <c r="H397" s="569">
        <v>1.536214823004324</v>
      </c>
      <c r="I397" s="569">
        <v>5.5918220714400713</v>
      </c>
      <c r="J397" s="569">
        <v>0.63087223370093115</v>
      </c>
      <c r="K397" s="570">
        <v>162.96530236386914</v>
      </c>
      <c r="L397" s="571">
        <f t="shared" si="12"/>
        <v>0</v>
      </c>
      <c r="M397" s="571">
        <v>0</v>
      </c>
      <c r="N397" s="571">
        <v>0</v>
      </c>
      <c r="O397" s="572">
        <v>0</v>
      </c>
      <c r="P397" s="573">
        <v>0</v>
      </c>
      <c r="Q397" s="574">
        <f>+monthly_drivers_0!Q397</f>
        <v>2.5</v>
      </c>
    </row>
    <row r="398" spans="1:17" x14ac:dyDescent="0.25">
      <c r="A398" s="575">
        <f t="shared" si="13"/>
        <v>56461</v>
      </c>
      <c r="B398" s="83" t="str">
        <f>+asset_level_drivers!$E$1</f>
        <v>Ganador</v>
      </c>
      <c r="C398" s="562">
        <v>85</v>
      </c>
      <c r="D398" s="563">
        <v>1.5283140504569745</v>
      </c>
      <c r="E398" s="563">
        <v>7.1321323830410837</v>
      </c>
      <c r="F398" s="563">
        <v>0.78453456213451922</v>
      </c>
      <c r="G398" s="563">
        <f>+monthly_drivers_6!G398/monthly_drivers_6!D398*D398</f>
        <v>2.4239821820233605</v>
      </c>
      <c r="H398" s="563">
        <v>1.5283140504569745</v>
      </c>
      <c r="I398" s="563">
        <v>5.5630632587720452</v>
      </c>
      <c r="J398" s="563">
        <v>0.62762764970761542</v>
      </c>
      <c r="K398" s="564">
        <v>162.87033507686485</v>
      </c>
      <c r="L398" s="563">
        <f t="shared" si="12"/>
        <v>0</v>
      </c>
      <c r="M398" s="563">
        <v>0</v>
      </c>
      <c r="N398" s="563">
        <v>0</v>
      </c>
      <c r="O398" s="565">
        <v>0</v>
      </c>
      <c r="P398" s="564">
        <v>0</v>
      </c>
      <c r="Q398" s="566">
        <f>+monthly_drivers_0!Q398</f>
        <v>2.5</v>
      </c>
    </row>
    <row r="399" spans="1:17" x14ac:dyDescent="0.25">
      <c r="A399" s="567">
        <f t="shared" si="13"/>
        <v>56492</v>
      </c>
      <c r="B399" s="577" t="str">
        <f>+asset_level_drivers!$E$1</f>
        <v>Ganador</v>
      </c>
      <c r="C399" s="568">
        <v>85</v>
      </c>
      <c r="D399" s="569">
        <v>1.5204539116844535</v>
      </c>
      <c r="E399" s="569">
        <v>7.0954517346769572</v>
      </c>
      <c r="F399" s="569">
        <v>0.78049969081446535</v>
      </c>
      <c r="G399" s="569">
        <f>+monthly_drivers_6!G399/monthly_drivers_6!D399*D399</f>
        <v>2.4115009170553576</v>
      </c>
      <c r="H399" s="569">
        <v>1.5204539116844535</v>
      </c>
      <c r="I399" s="569">
        <v>5.5344523530480263</v>
      </c>
      <c r="J399" s="569">
        <v>0.62439975265157233</v>
      </c>
      <c r="K399" s="570">
        <v>162.77585620784001</v>
      </c>
      <c r="L399" s="571">
        <f t="shared" si="12"/>
        <v>0</v>
      </c>
      <c r="M399" s="571">
        <v>0</v>
      </c>
      <c r="N399" s="571">
        <v>0</v>
      </c>
      <c r="O399" s="572">
        <v>0</v>
      </c>
      <c r="P399" s="573">
        <v>0</v>
      </c>
      <c r="Q399" s="574">
        <f>+monthly_drivers_0!Q399</f>
        <v>2.5</v>
      </c>
    </row>
    <row r="400" spans="1:17" x14ac:dyDescent="0.25">
      <c r="A400" s="575">
        <f t="shared" si="13"/>
        <v>56522</v>
      </c>
      <c r="B400" s="83" t="str">
        <f>+asset_level_drivers!$E$1</f>
        <v>Ganador</v>
      </c>
      <c r="C400" s="562">
        <f t="shared" ref="C400:C463" si="14">+C399</f>
        <v>85</v>
      </c>
      <c r="D400" s="563">
        <f t="shared" ref="D400:F415" si="15">+D399/D398*D399</f>
        <v>1.5126341977064992</v>
      </c>
      <c r="E400" s="563">
        <f t="shared" si="15"/>
        <v>7.0589597353580471</v>
      </c>
      <c r="F400" s="563">
        <f t="shared" si="15"/>
        <v>0.77648557088938519</v>
      </c>
      <c r="G400" s="563">
        <f>+monthly_drivers_6!G400/monthly_drivers_6!D400*D400</f>
        <v>2.3626580869735729</v>
      </c>
      <c r="H400" s="563">
        <f t="shared" ref="H400:K415" si="16">+H399/H398*H399</f>
        <v>1.5126341977064992</v>
      </c>
      <c r="I400" s="563">
        <f t="shared" si="16"/>
        <v>5.5059885935792758</v>
      </c>
      <c r="J400" s="563">
        <f t="shared" si="16"/>
        <v>0.62118845671150824</v>
      </c>
      <c r="K400" s="564">
        <f t="shared" si="16"/>
        <v>162.68143214472374</v>
      </c>
      <c r="L400" s="563">
        <f t="shared" si="12"/>
        <v>0</v>
      </c>
      <c r="M400" s="563">
        <v>0</v>
      </c>
      <c r="N400" s="563">
        <v>0</v>
      </c>
      <c r="O400" s="565">
        <v>0</v>
      </c>
      <c r="P400" s="564">
        <v>0</v>
      </c>
      <c r="Q400" s="566">
        <f>+monthly_drivers_0!Q400</f>
        <v>2.5</v>
      </c>
    </row>
    <row r="401" spans="1:17" x14ac:dyDescent="0.25">
      <c r="A401" s="567">
        <f t="shared" si="13"/>
        <v>56553</v>
      </c>
      <c r="B401" s="577" t="str">
        <f>+asset_level_drivers!$E$1</f>
        <v>Ganador</v>
      </c>
      <c r="C401" s="568">
        <f t="shared" si="14"/>
        <v>85</v>
      </c>
      <c r="D401" s="569">
        <f t="shared" si="15"/>
        <v>1.5048547006178745</v>
      </c>
      <c r="E401" s="569">
        <f t="shared" si="15"/>
        <v>7.0226554148598925</v>
      </c>
      <c r="F401" s="569">
        <f t="shared" si="15"/>
        <v>0.77249209563458809</v>
      </c>
      <c r="G401" s="569">
        <f>+monthly_drivers_6!G401/monthly_drivers_6!D401*D401</f>
        <v>2.3504921699604346</v>
      </c>
      <c r="H401" s="569">
        <f t="shared" si="16"/>
        <v>1.5048547006178745</v>
      </c>
      <c r="I401" s="569">
        <f t="shared" si="16"/>
        <v>5.4776712235907148</v>
      </c>
      <c r="J401" s="569">
        <f t="shared" si="16"/>
        <v>0.61799367650767068</v>
      </c>
      <c r="K401" s="570">
        <f t="shared" si="16"/>
        <v>162.5870628557239</v>
      </c>
      <c r="L401" s="571">
        <f t="shared" si="12"/>
        <v>0</v>
      </c>
      <c r="M401" s="571">
        <v>0</v>
      </c>
      <c r="N401" s="571">
        <v>0</v>
      </c>
      <c r="O401" s="572">
        <v>0</v>
      </c>
      <c r="P401" s="573">
        <v>0</v>
      </c>
      <c r="Q401" s="574">
        <f>+monthly_drivers_0!Q401</f>
        <v>2.5</v>
      </c>
    </row>
    <row r="402" spans="1:17" x14ac:dyDescent="0.25">
      <c r="A402" s="575">
        <f t="shared" si="13"/>
        <v>56583</v>
      </c>
      <c r="B402" s="83" t="str">
        <f>+asset_level_drivers!$E$1</f>
        <v>Ganador</v>
      </c>
      <c r="C402" s="562">
        <f t="shared" si="14"/>
        <v>85</v>
      </c>
      <c r="D402" s="563">
        <f t="shared" si="15"/>
        <v>1.4971152135826016</v>
      </c>
      <c r="E402" s="563">
        <f t="shared" si="15"/>
        <v>6.9865378079479106</v>
      </c>
      <c r="F402" s="563">
        <f t="shared" si="15"/>
        <v>0.76851915887426991</v>
      </c>
      <c r="G402" s="563">
        <f>+monthly_drivers_6!G402/monthly_drivers_6!D402*D402</f>
        <v>2.3383888501573717</v>
      </c>
      <c r="H402" s="563">
        <f t="shared" si="16"/>
        <v>1.4971152135826016</v>
      </c>
      <c r="I402" s="563">
        <f t="shared" si="16"/>
        <v>5.4494994901993676</v>
      </c>
      <c r="J402" s="563">
        <f t="shared" si="16"/>
        <v>0.61481532709941622</v>
      </c>
      <c r="K402" s="564">
        <f t="shared" si="16"/>
        <v>162.49274830906674</v>
      </c>
      <c r="L402" s="563">
        <f t="shared" si="12"/>
        <v>0</v>
      </c>
      <c r="M402" s="563">
        <v>0</v>
      </c>
      <c r="N402" s="563">
        <v>0</v>
      </c>
      <c r="O402" s="565">
        <v>0</v>
      </c>
      <c r="P402" s="564">
        <v>0</v>
      </c>
      <c r="Q402" s="566">
        <f>+monthly_drivers_0!Q402</f>
        <v>2.5</v>
      </c>
    </row>
    <row r="403" spans="1:17" x14ac:dyDescent="0.25">
      <c r="A403" s="567">
        <f t="shared" si="13"/>
        <v>56614</v>
      </c>
      <c r="B403" s="577" t="str">
        <f>+asset_level_drivers!$E$1</f>
        <v>Ganador</v>
      </c>
      <c r="C403" s="568">
        <f t="shared" si="14"/>
        <v>85</v>
      </c>
      <c r="D403" s="569">
        <f t="shared" si="15"/>
        <v>1.4894155308284627</v>
      </c>
      <c r="E403" s="569">
        <f t="shared" si="15"/>
        <v>6.9506059543517305</v>
      </c>
      <c r="F403" s="569">
        <f t="shared" si="15"/>
        <v>0.76456665497868992</v>
      </c>
      <c r="G403" s="569">
        <f>+monthly_drivers_6!G403/monthly_drivers_6!D403*D403</f>
        <v>2.3263477869426814</v>
      </c>
      <c r="H403" s="569">
        <f t="shared" si="16"/>
        <v>1.4894155308284627</v>
      </c>
      <c r="I403" s="569">
        <f t="shared" si="16"/>
        <v>5.4214726443943464</v>
      </c>
      <c r="J403" s="569">
        <f t="shared" si="16"/>
        <v>0.61165332398295236</v>
      </c>
      <c r="K403" s="570">
        <f t="shared" si="16"/>
        <v>162.39848847299697</v>
      </c>
      <c r="L403" s="571">
        <f t="shared" si="12"/>
        <v>0</v>
      </c>
      <c r="M403" s="571">
        <v>0</v>
      </c>
      <c r="N403" s="571">
        <v>0</v>
      </c>
      <c r="O403" s="572">
        <v>0</v>
      </c>
      <c r="P403" s="573">
        <v>0</v>
      </c>
      <c r="Q403" s="574">
        <f>+monthly_drivers_0!Q403</f>
        <v>2.5</v>
      </c>
    </row>
    <row r="404" spans="1:17" x14ac:dyDescent="0.25">
      <c r="A404" s="575">
        <f t="shared" si="13"/>
        <v>56645</v>
      </c>
      <c r="B404" s="83" t="str">
        <f>+asset_level_drivers!$E$1</f>
        <v>Ganador</v>
      </c>
      <c r="C404" s="562">
        <f t="shared" si="14"/>
        <v>85</v>
      </c>
      <c r="D404" s="563">
        <f t="shared" si="15"/>
        <v>1.4817554476415291</v>
      </c>
      <c r="E404" s="563">
        <f t="shared" si="15"/>
        <v>6.9148588987396664</v>
      </c>
      <c r="F404" s="563">
        <f t="shared" si="15"/>
        <v>0.7606344788613626</v>
      </c>
      <c r="G404" s="563">
        <f>+monthly_drivers_6!G404/monthly_drivers_6!D404*D404</f>
        <v>2.3143686424266923</v>
      </c>
      <c r="H404" s="563">
        <f t="shared" si="16"/>
        <v>1.4817554476415291</v>
      </c>
      <c r="I404" s="563">
        <f t="shared" si="16"/>
        <v>5.393589941016935</v>
      </c>
      <c r="J404" s="563">
        <f t="shared" si="16"/>
        <v>0.6085075830890907</v>
      </c>
      <c r="K404" s="564">
        <f t="shared" si="16"/>
        <v>162.30428331577772</v>
      </c>
      <c r="L404" s="563">
        <f t="shared" si="12"/>
        <v>0</v>
      </c>
      <c r="M404" s="563">
        <v>0</v>
      </c>
      <c r="N404" s="563">
        <v>0</v>
      </c>
      <c r="O404" s="565">
        <v>0</v>
      </c>
      <c r="P404" s="564">
        <v>0</v>
      </c>
      <c r="Q404" s="566">
        <f>+monthly_drivers_0!Q404</f>
        <v>2.5</v>
      </c>
    </row>
    <row r="405" spans="1:17" x14ac:dyDescent="0.25">
      <c r="A405" s="567">
        <f t="shared" si="13"/>
        <v>56673</v>
      </c>
      <c r="B405" s="577" t="str">
        <f>+asset_level_drivers!$E$1</f>
        <v>Ganador</v>
      </c>
      <c r="C405" s="568">
        <f t="shared" si="14"/>
        <v>85</v>
      </c>
      <c r="D405" s="569">
        <f t="shared" si="15"/>
        <v>1.4741347603607187</v>
      </c>
      <c r="E405" s="569">
        <f t="shared" si="15"/>
        <v>6.8792956906933149</v>
      </c>
      <c r="F405" s="569">
        <f t="shared" si="15"/>
        <v>0.75672252597626366</v>
      </c>
      <c r="G405" s="569">
        <f>+monthly_drivers_6!G405/monthly_drivers_6!D405*D405</f>
        <v>2.3024511294525976</v>
      </c>
      <c r="H405" s="569">
        <f t="shared" si="16"/>
        <v>1.4741347603607187</v>
      </c>
      <c r="I405" s="569">
        <f t="shared" si="16"/>
        <v>5.3658506387407794</v>
      </c>
      <c r="J405" s="569">
        <f t="shared" si="16"/>
        <v>0.60537802078101177</v>
      </c>
      <c r="K405" s="570">
        <f t="shared" si="16"/>
        <v>162.21013280569053</v>
      </c>
      <c r="L405" s="571">
        <f t="shared" si="12"/>
        <v>0</v>
      </c>
      <c r="M405" s="571">
        <v>0</v>
      </c>
      <c r="N405" s="571">
        <v>0</v>
      </c>
      <c r="O405" s="572">
        <v>0</v>
      </c>
      <c r="P405" s="573">
        <v>0</v>
      </c>
      <c r="Q405" s="574">
        <f>+monthly_drivers_0!Q405</f>
        <v>2.5</v>
      </c>
    </row>
    <row r="406" spans="1:17" x14ac:dyDescent="0.25">
      <c r="A406" s="575">
        <f t="shared" si="13"/>
        <v>56704</v>
      </c>
      <c r="B406" s="83" t="str">
        <f>+asset_level_drivers!$E$1</f>
        <v>Ganador</v>
      </c>
      <c r="C406" s="562">
        <f t="shared" si="14"/>
        <v>85</v>
      </c>
      <c r="D406" s="563">
        <f t="shared" si="15"/>
        <v>1.4665532663723806</v>
      </c>
      <c r="E406" s="563">
        <f t="shared" si="15"/>
        <v>6.843915384682286</v>
      </c>
      <c r="F406" s="563">
        <f t="shared" si="15"/>
        <v>0.75283069231505018</v>
      </c>
      <c r="G406" s="563">
        <f>+monthly_drivers_6!G406/monthly_drivers_6!D406*D406</f>
        <v>2.3057615612546436</v>
      </c>
      <c r="H406" s="563">
        <f t="shared" si="16"/>
        <v>1.4665532663723806</v>
      </c>
      <c r="I406" s="563">
        <f t="shared" si="16"/>
        <v>5.3382540000521752</v>
      </c>
      <c r="J406" s="563">
        <f t="shared" si="16"/>
        <v>0.60226455385204125</v>
      </c>
      <c r="K406" s="564">
        <f t="shared" si="16"/>
        <v>162.11603691103534</v>
      </c>
      <c r="L406" s="563">
        <f t="shared" si="12"/>
        <v>0</v>
      </c>
      <c r="M406" s="563">
        <v>0</v>
      </c>
      <c r="N406" s="563">
        <v>0</v>
      </c>
      <c r="O406" s="565">
        <v>0</v>
      </c>
      <c r="P406" s="564">
        <v>0</v>
      </c>
      <c r="Q406" s="566">
        <f>+monthly_drivers_0!Q406</f>
        <v>2.5</v>
      </c>
    </row>
    <row r="407" spans="1:17" x14ac:dyDescent="0.25">
      <c r="A407" s="567">
        <f t="shared" si="13"/>
        <v>56734</v>
      </c>
      <c r="B407" s="577" t="str">
        <f>+asset_level_drivers!$E$1</f>
        <v>Ganador</v>
      </c>
      <c r="C407" s="568">
        <f t="shared" si="14"/>
        <v>85</v>
      </c>
      <c r="D407" s="569">
        <f t="shared" si="15"/>
        <v>1.4590107641049088</v>
      </c>
      <c r="E407" s="569">
        <f t="shared" si="15"/>
        <v>6.8087170400390651</v>
      </c>
      <c r="F407" s="569">
        <f t="shared" si="15"/>
        <v>0.74895887440429554</v>
      </c>
      <c r="G407" s="569">
        <f>+monthly_drivers_6!G407/monthly_drivers_6!D407*D407</f>
        <v>2.293888067878509</v>
      </c>
      <c r="H407" s="569">
        <f t="shared" si="16"/>
        <v>1.4590107641049088</v>
      </c>
      <c r="I407" s="569">
        <f t="shared" si="16"/>
        <v>5.3107992912304613</v>
      </c>
      <c r="J407" s="569">
        <f t="shared" si="16"/>
        <v>0.59916709952343783</v>
      </c>
      <c r="K407" s="570">
        <f t="shared" si="16"/>
        <v>162.02199560013048</v>
      </c>
      <c r="L407" s="571">
        <f t="shared" si="12"/>
        <v>0</v>
      </c>
      <c r="M407" s="571">
        <v>0</v>
      </c>
      <c r="N407" s="571">
        <v>0</v>
      </c>
      <c r="O407" s="572">
        <v>0</v>
      </c>
      <c r="P407" s="573">
        <v>0</v>
      </c>
      <c r="Q407" s="574">
        <f>+monthly_drivers_0!Q407</f>
        <v>2.5</v>
      </c>
    </row>
    <row r="408" spans="1:17" x14ac:dyDescent="0.25">
      <c r="A408" s="575">
        <f t="shared" si="13"/>
        <v>56765</v>
      </c>
      <c r="B408" s="83" t="str">
        <f>+asset_level_drivers!$E$1</f>
        <v>Ganador</v>
      </c>
      <c r="C408" s="562">
        <f t="shared" si="14"/>
        <v>85</v>
      </c>
      <c r="D408" s="563">
        <f t="shared" si="15"/>
        <v>1.4515070530233825</v>
      </c>
      <c r="E408" s="563">
        <f t="shared" si="15"/>
        <v>6.7736997209340029</v>
      </c>
      <c r="F408" s="563">
        <f t="shared" si="15"/>
        <v>0.74510696930273834</v>
      </c>
      <c r="G408" s="563">
        <f>+monthly_drivers_6!G408/monthly_drivers_6!D408*D408</f>
        <v>2.2820756227102597</v>
      </c>
      <c r="H408" s="563">
        <f t="shared" si="16"/>
        <v>1.4515070530233825</v>
      </c>
      <c r="I408" s="563">
        <f t="shared" si="16"/>
        <v>5.2834857823285111</v>
      </c>
      <c r="J408" s="563">
        <f t="shared" si="16"/>
        <v>0.59608557544219232</v>
      </c>
      <c r="K408" s="564">
        <f t="shared" si="16"/>
        <v>161.92800884131267</v>
      </c>
      <c r="L408" s="563">
        <f t="shared" si="12"/>
        <v>0</v>
      </c>
      <c r="M408" s="563">
        <v>0</v>
      </c>
      <c r="N408" s="563">
        <v>0</v>
      </c>
      <c r="O408" s="565">
        <v>0</v>
      </c>
      <c r="P408" s="564">
        <v>0</v>
      </c>
      <c r="Q408" s="566">
        <f>+monthly_drivers_0!Q408</f>
        <v>2.5</v>
      </c>
    </row>
    <row r="409" spans="1:17" x14ac:dyDescent="0.25">
      <c r="A409" s="567">
        <f t="shared" si="13"/>
        <v>56795</v>
      </c>
      <c r="B409" s="577" t="str">
        <f>+asset_level_drivers!$E$1</f>
        <v>Ganador</v>
      </c>
      <c r="C409" s="568">
        <f t="shared" si="14"/>
        <v>85</v>
      </c>
      <c r="D409" s="569">
        <f t="shared" si="15"/>
        <v>1.4440419336242345</v>
      </c>
      <c r="E409" s="569">
        <f t="shared" si="15"/>
        <v>6.7388624963504338</v>
      </c>
      <c r="F409" s="569">
        <f t="shared" si="15"/>
        <v>0.74127487459854535</v>
      </c>
      <c r="G409" s="569">
        <f>+monthly_drivers_6!G409/monthly_drivers_6!D409*D409</f>
        <v>2.2703239534667614</v>
      </c>
      <c r="H409" s="569">
        <f t="shared" si="16"/>
        <v>1.4440419336242345</v>
      </c>
      <c r="I409" s="569">
        <f t="shared" si="16"/>
        <v>5.2563127471533253</v>
      </c>
      <c r="J409" s="569">
        <f t="shared" si="16"/>
        <v>0.59301989967883817</v>
      </c>
      <c r="K409" s="570">
        <f t="shared" si="16"/>
        <v>161.83407660293699</v>
      </c>
      <c r="L409" s="571">
        <f t="shared" si="12"/>
        <v>0</v>
      </c>
      <c r="M409" s="571">
        <v>0</v>
      </c>
      <c r="N409" s="571">
        <v>0</v>
      </c>
      <c r="O409" s="572">
        <v>0</v>
      </c>
      <c r="P409" s="573">
        <v>0</v>
      </c>
      <c r="Q409" s="574">
        <f>+monthly_drivers_0!Q409</f>
        <v>2.5</v>
      </c>
    </row>
    <row r="410" spans="1:17" x14ac:dyDescent="0.25">
      <c r="A410" s="575">
        <f t="shared" si="13"/>
        <v>56826</v>
      </c>
      <c r="B410" s="83" t="str">
        <f>+asset_level_drivers!$E$1</f>
        <v>Ganador</v>
      </c>
      <c r="C410" s="562">
        <f t="shared" si="14"/>
        <v>85</v>
      </c>
      <c r="D410" s="563">
        <f t="shared" si="15"/>
        <v>1.4366152074299474</v>
      </c>
      <c r="E410" s="563">
        <f t="shared" si="15"/>
        <v>6.7042044400599226</v>
      </c>
      <c r="F410" s="563">
        <f t="shared" si="15"/>
        <v>0.73746248840658868</v>
      </c>
      <c r="G410" s="563">
        <f>+monthly_drivers_6!G410/monthly_drivers_6!D410*D410</f>
        <v>2.2586327356658185</v>
      </c>
      <c r="H410" s="563">
        <f t="shared" si="16"/>
        <v>1.4366152074299474</v>
      </c>
      <c r="I410" s="563">
        <f t="shared" si="16"/>
        <v>5.2292794632467245</v>
      </c>
      <c r="J410" s="563">
        <f t="shared" si="16"/>
        <v>0.58996999072527312</v>
      </c>
      <c r="K410" s="564">
        <f t="shared" si="16"/>
        <v>161.74019885337685</v>
      </c>
      <c r="L410" s="563">
        <f t="shared" si="12"/>
        <v>0</v>
      </c>
      <c r="M410" s="563">
        <v>0</v>
      </c>
      <c r="N410" s="563">
        <v>0</v>
      </c>
      <c r="O410" s="565">
        <v>0</v>
      </c>
      <c r="P410" s="564">
        <v>0</v>
      </c>
      <c r="Q410" s="566">
        <f>+monthly_drivers_0!Q410</f>
        <v>2.5</v>
      </c>
    </row>
    <row r="411" spans="1:17" x14ac:dyDescent="0.25">
      <c r="A411" s="567">
        <f t="shared" si="13"/>
        <v>56857</v>
      </c>
      <c r="B411" s="577" t="str">
        <f>+asset_level_drivers!$E$1</f>
        <v>Ganador</v>
      </c>
      <c r="C411" s="568">
        <f t="shared" si="14"/>
        <v>85</v>
      </c>
      <c r="D411" s="569">
        <f t="shared" si="15"/>
        <v>1.4292266769837758</v>
      </c>
      <c r="E411" s="569">
        <f t="shared" si="15"/>
        <v>6.6697246305976385</v>
      </c>
      <c r="F411" s="569">
        <f t="shared" si="15"/>
        <v>0.73366970936573705</v>
      </c>
      <c r="G411" s="569">
        <f>+monthly_drivers_6!G411/monthly_drivers_6!D411*D411</f>
        <v>2.2470016617920288</v>
      </c>
      <c r="H411" s="569">
        <f t="shared" si="16"/>
        <v>1.4292266769837758</v>
      </c>
      <c r="I411" s="569">
        <f t="shared" si="16"/>
        <v>5.2023852118661411</v>
      </c>
      <c r="J411" s="569">
        <f t="shared" si="16"/>
        <v>0.58693576749259202</v>
      </c>
      <c r="K411" s="570">
        <f t="shared" si="16"/>
        <v>161.64637556102403</v>
      </c>
      <c r="L411" s="571">
        <f t="shared" si="12"/>
        <v>0</v>
      </c>
      <c r="M411" s="571">
        <v>0</v>
      </c>
      <c r="N411" s="571">
        <v>0</v>
      </c>
      <c r="O411" s="572">
        <v>0</v>
      </c>
      <c r="P411" s="573">
        <v>0</v>
      </c>
      <c r="Q411" s="574">
        <f>+monthly_drivers_0!Q411</f>
        <v>2.5</v>
      </c>
    </row>
    <row r="412" spans="1:17" x14ac:dyDescent="0.25">
      <c r="A412" s="575">
        <f t="shared" si="13"/>
        <v>56887</v>
      </c>
      <c r="B412" s="83" t="str">
        <f>+asset_level_drivers!$E$1</f>
        <v>Ganador</v>
      </c>
      <c r="C412" s="562">
        <f t="shared" si="14"/>
        <v>85</v>
      </c>
      <c r="D412" s="563">
        <f t="shared" si="15"/>
        <v>1.4218761458444971</v>
      </c>
      <c r="E412" s="563">
        <f t="shared" si="15"/>
        <v>6.6354221512378571</v>
      </c>
      <c r="F412" s="563">
        <f t="shared" si="15"/>
        <v>0.72989643663616077</v>
      </c>
      <c r="G412" s="563">
        <f>+monthly_drivers_6!G412/monthly_drivers_6!D412*D412</f>
        <v>2.2354304127693139</v>
      </c>
      <c r="H412" s="563">
        <f t="shared" si="16"/>
        <v>1.4218761458444971</v>
      </c>
      <c r="I412" s="563">
        <f t="shared" si="16"/>
        <v>5.17562927796551</v>
      </c>
      <c r="J412" s="563">
        <f t="shared" si="16"/>
        <v>0.58391714930893113</v>
      </c>
      <c r="K412" s="564">
        <f t="shared" si="16"/>
        <v>161.55260669428864</v>
      </c>
      <c r="L412" s="563">
        <f t="shared" si="12"/>
        <v>0</v>
      </c>
      <c r="M412" s="563">
        <v>0</v>
      </c>
      <c r="N412" s="563">
        <v>0</v>
      </c>
      <c r="O412" s="565">
        <v>0</v>
      </c>
      <c r="P412" s="564">
        <v>0</v>
      </c>
      <c r="Q412" s="566">
        <f>+monthly_drivers_0!Q412</f>
        <v>2.5</v>
      </c>
    </row>
    <row r="413" spans="1:17" x14ac:dyDescent="0.25">
      <c r="A413" s="567">
        <f t="shared" si="13"/>
        <v>56918</v>
      </c>
      <c r="B413" s="577" t="str">
        <f>+asset_level_drivers!$E$1</f>
        <v>Ganador</v>
      </c>
      <c r="C413" s="568">
        <f t="shared" si="14"/>
        <v>85</v>
      </c>
      <c r="D413" s="569">
        <f t="shared" si="15"/>
        <v>1.4145634185811882</v>
      </c>
      <c r="E413" s="569">
        <f t="shared" si="15"/>
        <v>6.6012960899695852</v>
      </c>
      <c r="F413" s="569">
        <f t="shared" si="15"/>
        <v>0.7261425698966506</v>
      </c>
      <c r="G413" s="569">
        <f>+monthly_drivers_6!G413/monthly_drivers_6!D413*D413</f>
        <v>2.2239186918855767</v>
      </c>
      <c r="H413" s="569">
        <f t="shared" si="16"/>
        <v>1.4145634185811882</v>
      </c>
      <c r="I413" s="569">
        <f t="shared" si="16"/>
        <v>5.1490109501762573</v>
      </c>
      <c r="J413" s="569">
        <f t="shared" si="16"/>
        <v>0.58091405591732315</v>
      </c>
      <c r="K413" s="570">
        <f t="shared" si="16"/>
        <v>161.45889222159914</v>
      </c>
      <c r="L413" s="571">
        <f t="shared" si="12"/>
        <v>0</v>
      </c>
      <c r="M413" s="571">
        <v>0</v>
      </c>
      <c r="N413" s="571">
        <v>0</v>
      </c>
      <c r="O413" s="572">
        <v>0</v>
      </c>
      <c r="P413" s="573">
        <v>0</v>
      </c>
      <c r="Q413" s="574">
        <f>+monthly_drivers_0!Q413</f>
        <v>2.5</v>
      </c>
    </row>
    <row r="414" spans="1:17" x14ac:dyDescent="0.25">
      <c r="A414" s="575">
        <f t="shared" si="13"/>
        <v>56948</v>
      </c>
      <c r="B414" s="83" t="str">
        <f>+asset_level_drivers!$E$1</f>
        <v>Ganador</v>
      </c>
      <c r="C414" s="562">
        <f t="shared" si="14"/>
        <v>85</v>
      </c>
      <c r="D414" s="563">
        <f t="shared" si="15"/>
        <v>1.4072883007680299</v>
      </c>
      <c r="E414" s="563">
        <f t="shared" si="15"/>
        <v>6.5673455394723153</v>
      </c>
      <c r="F414" s="563">
        <f t="shared" si="15"/>
        <v>0.7224080093419506</v>
      </c>
      <c r="G414" s="563">
        <f>+monthly_drivers_6!G414/monthly_drivers_6!D414*D414</f>
        <v>2.2124661784735649</v>
      </c>
      <c r="H414" s="563">
        <f t="shared" si="16"/>
        <v>1.4072883007680299</v>
      </c>
      <c r="I414" s="563">
        <f t="shared" si="16"/>
        <v>5.1225295207883859</v>
      </c>
      <c r="J414" s="563">
        <f t="shared" si="16"/>
        <v>0.57792640747356328</v>
      </c>
      <c r="K414" s="564">
        <f t="shared" si="16"/>
        <v>161.36523211140226</v>
      </c>
      <c r="L414" s="563">
        <f t="shared" si="12"/>
        <v>0</v>
      </c>
      <c r="M414" s="563">
        <v>0</v>
      </c>
      <c r="N414" s="563">
        <v>0</v>
      </c>
      <c r="O414" s="565">
        <v>0</v>
      </c>
      <c r="P414" s="564">
        <v>0</v>
      </c>
      <c r="Q414" s="566">
        <f>+monthly_drivers_0!Q414</f>
        <v>2.5</v>
      </c>
    </row>
    <row r="415" spans="1:17" x14ac:dyDescent="0.25">
      <c r="A415" s="567">
        <f t="shared" si="13"/>
        <v>56979</v>
      </c>
      <c r="B415" s="577" t="str">
        <f>+asset_level_drivers!$E$1</f>
        <v>Ganador</v>
      </c>
      <c r="C415" s="568">
        <f t="shared" si="14"/>
        <v>85</v>
      </c>
      <c r="D415" s="569">
        <f t="shared" si="15"/>
        <v>1.4000505989791376</v>
      </c>
      <c r="E415" s="569">
        <f t="shared" si="15"/>
        <v>6.5335695970918994</v>
      </c>
      <c r="F415" s="569">
        <f t="shared" si="15"/>
        <v>0.71869265568010454</v>
      </c>
      <c r="G415" s="569">
        <f>+monthly_drivers_6!G415/monthly_drivers_6!D415*D415</f>
        <v>2.201072595382199</v>
      </c>
      <c r="H415" s="569">
        <f t="shared" si="16"/>
        <v>1.4000505989791376</v>
      </c>
      <c r="I415" s="569">
        <f t="shared" si="16"/>
        <v>5.0961842857316606</v>
      </c>
      <c r="J415" s="569">
        <f t="shared" si="16"/>
        <v>0.57495412454408656</v>
      </c>
      <c r="K415" s="570">
        <f t="shared" si="16"/>
        <v>161.27162633216307</v>
      </c>
      <c r="L415" s="571">
        <f t="shared" si="12"/>
        <v>0</v>
      </c>
      <c r="M415" s="571">
        <v>0</v>
      </c>
      <c r="N415" s="571">
        <v>0</v>
      </c>
      <c r="O415" s="572">
        <v>0</v>
      </c>
      <c r="P415" s="573">
        <v>0</v>
      </c>
      <c r="Q415" s="574">
        <f>+monthly_drivers_0!Q415</f>
        <v>2.5</v>
      </c>
    </row>
    <row r="416" spans="1:17" x14ac:dyDescent="0.25">
      <c r="A416" s="575">
        <f t="shared" si="13"/>
        <v>57010</v>
      </c>
      <c r="B416" s="83" t="str">
        <f>+asset_level_drivers!$E$1</f>
        <v>Ganador</v>
      </c>
      <c r="C416" s="562">
        <f t="shared" si="14"/>
        <v>85</v>
      </c>
      <c r="D416" s="563">
        <f t="shared" ref="D416:F431" si="17">+D415/D414*D415</f>
        <v>1.3928501207834183</v>
      </c>
      <c r="E416" s="563">
        <f t="shared" si="17"/>
        <v>6.4999673648165528</v>
      </c>
      <c r="F416" s="563">
        <f t="shared" si="17"/>
        <v>0.71499641012981607</v>
      </c>
      <c r="G416" s="563">
        <f>+monthly_drivers_6!G416/monthly_drivers_6!D416*D416</f>
        <v>2.1897376005615707</v>
      </c>
      <c r="H416" s="563">
        <f t="shared" ref="H416:K431" si="18">+H415/H414*H415</f>
        <v>1.3928501207834183</v>
      </c>
      <c r="I416" s="563">
        <f t="shared" si="18"/>
        <v>5.0699745445568896</v>
      </c>
      <c r="J416" s="563">
        <f t="shared" si="18"/>
        <v>0.57199712810385595</v>
      </c>
      <c r="K416" s="564">
        <f t="shared" si="18"/>
        <v>161.17807485236492</v>
      </c>
      <c r="L416" s="563">
        <f t="shared" si="12"/>
        <v>0</v>
      </c>
      <c r="M416" s="563">
        <v>0</v>
      </c>
      <c r="N416" s="563">
        <v>0</v>
      </c>
      <c r="O416" s="565">
        <v>0</v>
      </c>
      <c r="P416" s="564">
        <v>0</v>
      </c>
      <c r="Q416" s="566">
        <f>+monthly_drivers_0!Q416</f>
        <v>2.5</v>
      </c>
    </row>
    <row r="417" spans="1:17" x14ac:dyDescent="0.25">
      <c r="A417" s="567">
        <f t="shared" si="13"/>
        <v>57039</v>
      </c>
      <c r="B417" s="577" t="str">
        <f>+asset_level_drivers!$E$1</f>
        <v>Ganador</v>
      </c>
      <c r="C417" s="568">
        <f t="shared" si="14"/>
        <v>85</v>
      </c>
      <c r="D417" s="569">
        <f t="shared" si="17"/>
        <v>1.3856866747394545</v>
      </c>
      <c r="E417" s="569">
        <f t="shared" si="17"/>
        <v>6.4665379492529755</v>
      </c>
      <c r="F417" s="569">
        <f t="shared" si="17"/>
        <v>0.71131917441782233</v>
      </c>
      <c r="G417" s="569">
        <f>+monthly_drivers_6!G417/monthly_drivers_6!D417*D417</f>
        <v>2.1784609248699041</v>
      </c>
      <c r="H417" s="569">
        <f t="shared" si="18"/>
        <v>1.3856866747394545</v>
      </c>
      <c r="I417" s="569">
        <f t="shared" si="18"/>
        <v>5.0438996004172987</v>
      </c>
      <c r="J417" s="569">
        <f t="shared" si="18"/>
        <v>0.56905533953426102</v>
      </c>
      <c r="K417" s="570">
        <f t="shared" si="18"/>
        <v>161.08457764050942</v>
      </c>
      <c r="L417" s="571">
        <f t="shared" si="12"/>
        <v>0</v>
      </c>
      <c r="M417" s="571">
        <v>0</v>
      </c>
      <c r="N417" s="571">
        <v>0</v>
      </c>
      <c r="O417" s="572">
        <v>0</v>
      </c>
      <c r="P417" s="573">
        <v>0</v>
      </c>
      <c r="Q417" s="574">
        <f>+monthly_drivers_0!Q417</f>
        <v>2.5</v>
      </c>
    </row>
    <row r="418" spans="1:17" x14ac:dyDescent="0.25">
      <c r="A418" s="575">
        <f t="shared" si="13"/>
        <v>57070</v>
      </c>
      <c r="B418" s="83" t="str">
        <f>+asset_level_drivers!$E$1</f>
        <v>Ganador</v>
      </c>
      <c r="C418" s="562">
        <f t="shared" si="14"/>
        <v>85</v>
      </c>
      <c r="D418" s="563">
        <f t="shared" si="17"/>
        <v>1.3785600703904146</v>
      </c>
      <c r="E418" s="563">
        <f t="shared" si="17"/>
        <v>6.4332804616026014</v>
      </c>
      <c r="F418" s="563">
        <f t="shared" si="17"/>
        <v>0.70766085077628094</v>
      </c>
      <c r="G418" s="563">
        <f>+monthly_drivers_6!G418/monthly_drivers_6!D418*D418</f>
        <v>2.1672422534551292</v>
      </c>
      <c r="H418" s="563">
        <f t="shared" si="18"/>
        <v>1.3785600703904146</v>
      </c>
      <c r="I418" s="563">
        <f t="shared" si="18"/>
        <v>5.0179587600500062</v>
      </c>
      <c r="J418" s="563">
        <f t="shared" si="18"/>
        <v>0.56612868062102795</v>
      </c>
      <c r="K418" s="564">
        <f t="shared" si="18"/>
        <v>160.9911346651165</v>
      </c>
      <c r="L418" s="563">
        <f t="shared" si="12"/>
        <v>0</v>
      </c>
      <c r="M418" s="563">
        <v>0</v>
      </c>
      <c r="N418" s="563">
        <v>0</v>
      </c>
      <c r="O418" s="565">
        <v>0</v>
      </c>
      <c r="P418" s="564">
        <v>0</v>
      </c>
      <c r="Q418" s="566">
        <f>+monthly_drivers_0!Q418</f>
        <v>2.5</v>
      </c>
    </row>
    <row r="419" spans="1:17" x14ac:dyDescent="0.25">
      <c r="A419" s="567">
        <f t="shared" si="13"/>
        <v>57100</v>
      </c>
      <c r="B419" s="577" t="str">
        <f>+asset_level_drivers!$E$1</f>
        <v>Ganador</v>
      </c>
      <c r="C419" s="568">
        <f t="shared" si="14"/>
        <v>85</v>
      </c>
      <c r="D419" s="569">
        <f t="shared" si="17"/>
        <v>1.371470118258989</v>
      </c>
      <c r="E419" s="569">
        <f t="shared" si="17"/>
        <v>6.4001940176379666</v>
      </c>
      <c r="F419" s="569">
        <f t="shared" si="17"/>
        <v>0.70402134194017085</v>
      </c>
      <c r="G419" s="569">
        <f>+monthly_drivers_6!G419/monthly_drivers_6!D419*D419</f>
        <v>2.1560812643993956</v>
      </c>
      <c r="H419" s="569">
        <f t="shared" si="18"/>
        <v>1.371470118258989</v>
      </c>
      <c r="I419" s="569">
        <f t="shared" si="18"/>
        <v>4.9921513337575902</v>
      </c>
      <c r="J419" s="569">
        <f t="shared" si="18"/>
        <v>0.5632170735521399</v>
      </c>
      <c r="K419" s="570">
        <f t="shared" si="18"/>
        <v>160.89774589472432</v>
      </c>
      <c r="L419" s="571">
        <f t="shared" si="12"/>
        <v>0</v>
      </c>
      <c r="M419" s="571">
        <v>0</v>
      </c>
      <c r="N419" s="571">
        <v>0</v>
      </c>
      <c r="O419" s="572">
        <v>0</v>
      </c>
      <c r="P419" s="573">
        <v>0</v>
      </c>
      <c r="Q419" s="574">
        <f>+monthly_drivers_0!Q419</f>
        <v>2.5</v>
      </c>
    </row>
    <row r="420" spans="1:17" x14ac:dyDescent="0.25">
      <c r="A420" s="575">
        <f t="shared" si="13"/>
        <v>57131</v>
      </c>
      <c r="B420" s="83" t="str">
        <f>+asset_level_drivers!$E$1</f>
        <v>Ganador</v>
      </c>
      <c r="C420" s="562">
        <f t="shared" si="14"/>
        <v>85</v>
      </c>
      <c r="D420" s="563">
        <f t="shared" si="17"/>
        <v>1.3644166298423521</v>
      </c>
      <c r="E420" s="563">
        <f t="shared" si="17"/>
        <v>6.3672777376792009</v>
      </c>
      <c r="F420" s="563">
        <f t="shared" si="17"/>
        <v>0.70040055114470634</v>
      </c>
      <c r="G420" s="563">
        <f>+monthly_drivers_6!G420/monthly_drivers_6!D420*D420</f>
        <v>2.1471527281174008</v>
      </c>
      <c r="H420" s="563">
        <f t="shared" si="18"/>
        <v>1.3644166298423521</v>
      </c>
      <c r="I420" s="563">
        <f t="shared" si="18"/>
        <v>4.9664766353897525</v>
      </c>
      <c r="J420" s="563">
        <f t="shared" si="18"/>
        <v>0.56032044091576838</v>
      </c>
      <c r="K420" s="564">
        <f t="shared" si="18"/>
        <v>160.80441129788929</v>
      </c>
      <c r="L420" s="563">
        <f t="shared" si="12"/>
        <v>0</v>
      </c>
      <c r="M420" s="563">
        <v>0</v>
      </c>
      <c r="N420" s="563">
        <v>0</v>
      </c>
      <c r="O420" s="565">
        <v>0</v>
      </c>
      <c r="P420" s="564">
        <v>0</v>
      </c>
      <c r="Q420" s="566">
        <f>+monthly_drivers_0!Q420</f>
        <v>2.5</v>
      </c>
    </row>
    <row r="421" spans="1:17" x14ac:dyDescent="0.25">
      <c r="A421" s="567">
        <f t="shared" si="13"/>
        <v>57161</v>
      </c>
      <c r="B421" s="577" t="str">
        <f>+asset_level_drivers!$E$1</f>
        <v>Ganador</v>
      </c>
      <c r="C421" s="568">
        <f t="shared" si="14"/>
        <v>85</v>
      </c>
      <c r="D421" s="569">
        <f t="shared" si="17"/>
        <v>1.3573994176071509</v>
      </c>
      <c r="E421" s="569">
        <f t="shared" si="17"/>
        <v>6.3345307465706391</v>
      </c>
      <c r="F421" s="569">
        <f t="shared" si="17"/>
        <v>0.69679838212276424</v>
      </c>
      <c r="G421" s="569">
        <f>+monthly_drivers_6!G421/monthly_drivers_6!D421*D421</f>
        <v>2.1361055393935815</v>
      </c>
      <c r="H421" s="569">
        <f t="shared" si="18"/>
        <v>1.3573994176071509</v>
      </c>
      <c r="I421" s="569">
        <f t="shared" si="18"/>
        <v>4.940933982325074</v>
      </c>
      <c r="J421" s="569">
        <f t="shared" si="18"/>
        <v>0.55743870569821474</v>
      </c>
      <c r="K421" s="570">
        <f t="shared" si="18"/>
        <v>160.71113084318608</v>
      </c>
      <c r="L421" s="571">
        <f t="shared" si="12"/>
        <v>0</v>
      </c>
      <c r="M421" s="571">
        <v>0</v>
      </c>
      <c r="N421" s="571">
        <v>0</v>
      </c>
      <c r="O421" s="572">
        <v>0</v>
      </c>
      <c r="P421" s="573">
        <v>0</v>
      </c>
      <c r="Q421" s="574">
        <f>+monthly_drivers_0!Q421</f>
        <v>2.5</v>
      </c>
    </row>
    <row r="422" spans="1:17" x14ac:dyDescent="0.25">
      <c r="A422" s="575">
        <f t="shared" si="13"/>
        <v>57192</v>
      </c>
      <c r="B422" s="83" t="str">
        <f>+asset_level_drivers!$E$1</f>
        <v>Ganador</v>
      </c>
      <c r="C422" s="562">
        <f t="shared" si="14"/>
        <v>85</v>
      </c>
      <c r="D422" s="563">
        <f t="shared" si="17"/>
        <v>1.3504182949845187</v>
      </c>
      <c r="E422" s="563">
        <f t="shared" si="17"/>
        <v>6.3019521736575523</v>
      </c>
      <c r="F422" s="563">
        <f t="shared" si="17"/>
        <v>0.69321473910232434</v>
      </c>
      <c r="G422" s="563">
        <f>+monthly_drivers_6!G422/monthly_drivers_6!D422*D422</f>
        <v>2.1251151596739275</v>
      </c>
      <c r="H422" s="563">
        <f t="shared" si="18"/>
        <v>1.3504182949845187</v>
      </c>
      <c r="I422" s="563">
        <f t="shared" si="18"/>
        <v>4.9155226954528652</v>
      </c>
      <c r="J422" s="563">
        <f t="shared" si="18"/>
        <v>0.55457179128186285</v>
      </c>
      <c r="K422" s="564">
        <f t="shared" si="18"/>
        <v>160.61790449920758</v>
      </c>
      <c r="L422" s="563">
        <f t="shared" si="12"/>
        <v>0</v>
      </c>
      <c r="M422" s="563">
        <v>0</v>
      </c>
      <c r="N422" s="563">
        <v>0</v>
      </c>
      <c r="O422" s="565">
        <v>0</v>
      </c>
      <c r="P422" s="564">
        <v>0</v>
      </c>
      <c r="Q422" s="566">
        <f>+monthly_drivers_0!Q422</f>
        <v>2.5</v>
      </c>
    </row>
    <row r="423" spans="1:17" x14ac:dyDescent="0.25">
      <c r="A423" s="567">
        <f t="shared" si="13"/>
        <v>57223</v>
      </c>
      <c r="B423" s="577" t="str">
        <f>+asset_level_drivers!$E$1</f>
        <v>Ganador</v>
      </c>
      <c r="C423" s="568">
        <f t="shared" si="14"/>
        <v>85</v>
      </c>
      <c r="D423" s="569">
        <f t="shared" si="17"/>
        <v>1.3434730763651153</v>
      </c>
      <c r="E423" s="569">
        <f t="shared" si="17"/>
        <v>6.2695411527629998</v>
      </c>
      <c r="F423" s="569">
        <f t="shared" si="17"/>
        <v>0.68964952680392322</v>
      </c>
      <c r="G423" s="569">
        <f>+monthly_drivers_6!G423/monthly_drivers_6!D423*D423</f>
        <v>2.1141812657145325</v>
      </c>
      <c r="H423" s="569">
        <f t="shared" si="18"/>
        <v>1.3434730763651153</v>
      </c>
      <c r="I423" s="569">
        <f t="shared" si="18"/>
        <v>4.8902420991551132</v>
      </c>
      <c r="J423" s="569">
        <f t="shared" si="18"/>
        <v>0.55171962144314191</v>
      </c>
      <c r="K423" s="570">
        <f t="shared" si="18"/>
        <v>160.52473223456488</v>
      </c>
      <c r="L423" s="571">
        <f t="shared" si="12"/>
        <v>0</v>
      </c>
      <c r="M423" s="571">
        <v>0</v>
      </c>
      <c r="N423" s="571">
        <v>0</v>
      </c>
      <c r="O423" s="572">
        <v>0</v>
      </c>
      <c r="P423" s="573">
        <v>0</v>
      </c>
      <c r="Q423" s="574">
        <f>+monthly_drivers_0!Q423</f>
        <v>2.5</v>
      </c>
    </row>
    <row r="424" spans="1:17" x14ac:dyDescent="0.25">
      <c r="A424" s="575">
        <f t="shared" si="13"/>
        <v>57253</v>
      </c>
      <c r="B424" s="83" t="str">
        <f>+asset_level_drivers!$E$1</f>
        <v>Ganador</v>
      </c>
      <c r="C424" s="562">
        <f t="shared" si="14"/>
        <v>85</v>
      </c>
      <c r="D424" s="563">
        <f t="shared" si="17"/>
        <v>1.336563577094191</v>
      </c>
      <c r="E424" s="563">
        <f t="shared" si="17"/>
        <v>6.2372968221648</v>
      </c>
      <c r="F424" s="563">
        <f t="shared" si="17"/>
        <v>0.68610265043812091</v>
      </c>
      <c r="G424" s="563">
        <f>+monthly_drivers_6!G424/monthly_drivers_6!D424*D424</f>
        <v>2.1033036500266942</v>
      </c>
      <c r="H424" s="563">
        <f t="shared" si="18"/>
        <v>1.336563577094191</v>
      </c>
      <c r="I424" s="563">
        <f t="shared" si="18"/>
        <v>4.865091521288516</v>
      </c>
      <c r="J424" s="563">
        <f t="shared" si="18"/>
        <v>0.54888212035049999</v>
      </c>
      <c r="K424" s="564">
        <f t="shared" si="18"/>
        <v>160.43161401788728</v>
      </c>
      <c r="L424" s="563">
        <f t="shared" si="12"/>
        <v>0</v>
      </c>
      <c r="M424" s="563">
        <v>0</v>
      </c>
      <c r="N424" s="563">
        <v>0</v>
      </c>
      <c r="O424" s="565">
        <v>0</v>
      </c>
      <c r="P424" s="564">
        <v>0</v>
      </c>
      <c r="Q424" s="566">
        <f>+monthly_drivers_0!Q424</f>
        <v>2.5</v>
      </c>
    </row>
    <row r="425" spans="1:17" x14ac:dyDescent="0.25">
      <c r="A425" s="567">
        <f t="shared" si="13"/>
        <v>57284</v>
      </c>
      <c r="B425" s="577" t="str">
        <f>+asset_level_drivers!$E$1</f>
        <v>Ganador</v>
      </c>
      <c r="C425" s="568">
        <f t="shared" si="14"/>
        <v>85</v>
      </c>
      <c r="D425" s="569">
        <f t="shared" si="17"/>
        <v>1.3296896134666785</v>
      </c>
      <c r="E425" s="569">
        <f t="shared" si="17"/>
        <v>6.2052183245726198</v>
      </c>
      <c r="F425" s="569">
        <f t="shared" si="17"/>
        <v>0.68257401570298071</v>
      </c>
      <c r="G425" s="569">
        <f>+monthly_drivers_6!G425/monthly_drivers_6!D425*D425</f>
        <v>2.0924819747636607</v>
      </c>
      <c r="H425" s="569">
        <f t="shared" si="18"/>
        <v>1.3296896134666785</v>
      </c>
      <c r="I425" s="569">
        <f t="shared" si="18"/>
        <v>4.8400702931666135</v>
      </c>
      <c r="J425" s="569">
        <f t="shared" si="18"/>
        <v>0.54605921256238776</v>
      </c>
      <c r="K425" s="570">
        <f t="shared" si="18"/>
        <v>160.33854981782233</v>
      </c>
      <c r="L425" s="571">
        <f t="shared" si="12"/>
        <v>0</v>
      </c>
      <c r="M425" s="571">
        <v>0</v>
      </c>
      <c r="N425" s="571">
        <v>0</v>
      </c>
      <c r="O425" s="572">
        <v>0</v>
      </c>
      <c r="P425" s="573">
        <v>0</v>
      </c>
      <c r="Q425" s="574">
        <f>+monthly_drivers_0!Q425</f>
        <v>2.5</v>
      </c>
    </row>
    <row r="426" spans="1:17" x14ac:dyDescent="0.25">
      <c r="A426" s="575">
        <f t="shared" si="13"/>
        <v>57314</v>
      </c>
      <c r="B426" s="83" t="str">
        <f>+asset_level_drivers!$E$1</f>
        <v>Ganador</v>
      </c>
      <c r="C426" s="562">
        <f t="shared" si="14"/>
        <v>85</v>
      </c>
      <c r="D426" s="563">
        <f t="shared" si="17"/>
        <v>1.3228510027223075</v>
      </c>
      <c r="E426" s="563">
        <f t="shared" si="17"/>
        <v>6.1733048071051808</v>
      </c>
      <c r="F426" s="563">
        <f t="shared" si="17"/>
        <v>0.67906352878156218</v>
      </c>
      <c r="G426" s="563">
        <f>+monthly_drivers_6!G426/monthly_drivers_6!D426*D426</f>
        <v>2.0817159737153337</v>
      </c>
      <c r="H426" s="563">
        <f t="shared" si="18"/>
        <v>1.3228510027223075</v>
      </c>
      <c r="I426" s="563">
        <f t="shared" si="18"/>
        <v>4.8151777495420092</v>
      </c>
      <c r="J426" s="563">
        <f t="shared" si="18"/>
        <v>0.54325082302525285</v>
      </c>
      <c r="K426" s="564">
        <f t="shared" si="18"/>
        <v>160.2455396030357</v>
      </c>
      <c r="L426" s="563">
        <f t="shared" si="12"/>
        <v>0</v>
      </c>
      <c r="M426" s="563">
        <v>0</v>
      </c>
      <c r="N426" s="563">
        <v>0</v>
      </c>
      <c r="O426" s="565">
        <v>0</v>
      </c>
      <c r="P426" s="564">
        <v>0</v>
      </c>
      <c r="Q426" s="566">
        <f>+monthly_drivers_0!Q426</f>
        <v>2.5</v>
      </c>
    </row>
    <row r="427" spans="1:17" x14ac:dyDescent="0.25">
      <c r="A427" s="567">
        <f t="shared" si="13"/>
        <v>57345</v>
      </c>
      <c r="B427" s="577" t="str">
        <f>+asset_level_drivers!$E$1</f>
        <v>Ganador</v>
      </c>
      <c r="C427" s="568">
        <f t="shared" si="14"/>
        <v>85</v>
      </c>
      <c r="D427" s="569">
        <f t="shared" si="17"/>
        <v>1.3160475630407464</v>
      </c>
      <c r="E427" s="569">
        <f t="shared" si="17"/>
        <v>6.1415554212675847</v>
      </c>
      <c r="F427" s="569">
        <f t="shared" si="17"/>
        <v>0.67557109633942636</v>
      </c>
      <c r="G427" s="569">
        <f>+monthly_drivers_6!G427/monthly_drivers_6!D427*D427</f>
        <v>2.071005337116925</v>
      </c>
      <c r="H427" s="569">
        <f t="shared" si="18"/>
        <v>1.3160475630407464</v>
      </c>
      <c r="I427" s="569">
        <f t="shared" si="18"/>
        <v>4.7904132285886831</v>
      </c>
      <c r="J427" s="569">
        <f t="shared" si="18"/>
        <v>0.54045687707154422</v>
      </c>
      <c r="K427" s="570">
        <f t="shared" si="18"/>
        <v>160.15258334221124</v>
      </c>
      <c r="L427" s="571">
        <f t="shared" si="12"/>
        <v>0</v>
      </c>
      <c r="M427" s="571">
        <v>0</v>
      </c>
      <c r="N427" s="571">
        <v>0</v>
      </c>
      <c r="O427" s="572">
        <v>0</v>
      </c>
      <c r="P427" s="573">
        <v>0</v>
      </c>
      <c r="Q427" s="574">
        <f>+monthly_drivers_0!Q427</f>
        <v>2.5</v>
      </c>
    </row>
    <row r="428" spans="1:17" x14ac:dyDescent="0.25">
      <c r="A428" s="575">
        <f t="shared" si="13"/>
        <v>57376</v>
      </c>
      <c r="B428" s="83" t="str">
        <f>+asset_level_drivers!$E$1</f>
        <v>Ganador</v>
      </c>
      <c r="C428" s="562">
        <f t="shared" si="14"/>
        <v>85</v>
      </c>
      <c r="D428" s="563">
        <f t="shared" si="17"/>
        <v>1.3092791135367681</v>
      </c>
      <c r="E428" s="563">
        <f t="shared" si="17"/>
        <v>6.1099693229287535</v>
      </c>
      <c r="F428" s="563">
        <f t="shared" si="17"/>
        <v>0.67209662552215466</v>
      </c>
      <c r="G428" s="563">
        <f>+monthly_drivers_6!G428/monthly_drivers_6!D428*D428</f>
        <v>2.0424700765692876</v>
      </c>
      <c r="H428" s="563">
        <f t="shared" si="18"/>
        <v>1.3092791135367681</v>
      </c>
      <c r="I428" s="563">
        <f t="shared" si="18"/>
        <v>4.7657760718843933</v>
      </c>
      <c r="J428" s="563">
        <f t="shared" si="18"/>
        <v>0.53767730041772688</v>
      </c>
      <c r="K428" s="564">
        <f t="shared" si="18"/>
        <v>160.05968100405101</v>
      </c>
      <c r="L428" s="563">
        <f t="shared" si="12"/>
        <v>0</v>
      </c>
      <c r="M428" s="563">
        <v>0</v>
      </c>
      <c r="N428" s="563">
        <v>0</v>
      </c>
      <c r="O428" s="565">
        <v>0</v>
      </c>
      <c r="P428" s="564">
        <v>0</v>
      </c>
      <c r="Q428" s="566">
        <f>+monthly_drivers_0!Q428</f>
        <v>2.5</v>
      </c>
    </row>
    <row r="429" spans="1:17" x14ac:dyDescent="0.25">
      <c r="A429" s="567">
        <f t="shared" si="13"/>
        <v>57404</v>
      </c>
      <c r="B429" s="577" t="str">
        <f>+asset_level_drivers!$E$1</f>
        <v>Ganador</v>
      </c>
      <c r="C429" s="568">
        <f t="shared" si="14"/>
        <v>85</v>
      </c>
      <c r="D429" s="569">
        <f t="shared" si="17"/>
        <v>1.3025454742554401</v>
      </c>
      <c r="E429" s="569">
        <f t="shared" si="17"/>
        <v>6.0785456722989855</v>
      </c>
      <c r="F429" s="569">
        <f t="shared" si="17"/>
        <v>0.66864002395287991</v>
      </c>
      <c r="G429" s="569">
        <f>+monthly_drivers_6!G429/monthly_drivers_6!D429*D429</f>
        <v>2.0319612658108128</v>
      </c>
      <c r="H429" s="569">
        <f t="shared" si="18"/>
        <v>1.3025454742554401</v>
      </c>
      <c r="I429" s="569">
        <f t="shared" si="18"/>
        <v>4.741265624393173</v>
      </c>
      <c r="J429" s="569">
        <f t="shared" si="18"/>
        <v>0.53491201916230713</v>
      </c>
      <c r="K429" s="570">
        <f t="shared" si="18"/>
        <v>159.96683255727521</v>
      </c>
      <c r="L429" s="571">
        <f t="shared" si="12"/>
        <v>0</v>
      </c>
      <c r="M429" s="571">
        <v>0</v>
      </c>
      <c r="N429" s="571">
        <v>0</v>
      </c>
      <c r="O429" s="572">
        <v>0</v>
      </c>
      <c r="P429" s="573">
        <v>0</v>
      </c>
      <c r="Q429" s="574">
        <f>+monthly_drivers_0!Q429</f>
        <v>2.5</v>
      </c>
    </row>
    <row r="430" spans="1:17" x14ac:dyDescent="0.25">
      <c r="A430" s="575">
        <f t="shared" si="13"/>
        <v>57435</v>
      </c>
      <c r="B430" s="83" t="str">
        <f>+asset_level_drivers!$E$1</f>
        <v>Ganador</v>
      </c>
      <c r="C430" s="562">
        <f t="shared" si="14"/>
        <v>85</v>
      </c>
      <c r="D430" s="563">
        <f t="shared" si="17"/>
        <v>1.2958464661673408</v>
      </c>
      <c r="E430" s="563">
        <f t="shared" si="17"/>
        <v>6.0472836339076288</v>
      </c>
      <c r="F430" s="563">
        <f t="shared" si="17"/>
        <v>0.66520119972983038</v>
      </c>
      <c r="G430" s="563">
        <f>+monthly_drivers_6!G430/monthly_drivers_6!D430*D430</f>
        <v>2.0215064575576802</v>
      </c>
      <c r="H430" s="563">
        <f t="shared" si="18"/>
        <v>1.2958464661673408</v>
      </c>
      <c r="I430" s="563">
        <f t="shared" si="18"/>
        <v>4.7168812344479134</v>
      </c>
      <c r="J430" s="563">
        <f t="shared" si="18"/>
        <v>0.53216095978386757</v>
      </c>
      <c r="K430" s="564">
        <f t="shared" si="18"/>
        <v>159.87403797062217</v>
      </c>
      <c r="L430" s="563">
        <f t="shared" si="12"/>
        <v>0</v>
      </c>
      <c r="M430" s="563">
        <v>0</v>
      </c>
      <c r="N430" s="563">
        <v>0</v>
      </c>
      <c r="O430" s="565">
        <v>0</v>
      </c>
      <c r="P430" s="564">
        <v>0</v>
      </c>
      <c r="Q430" s="566">
        <f>+monthly_drivers_0!Q430</f>
        <v>2.5</v>
      </c>
    </row>
    <row r="431" spans="1:17" x14ac:dyDescent="0.25">
      <c r="A431" s="567">
        <f t="shared" si="13"/>
        <v>57465</v>
      </c>
      <c r="B431" s="577" t="str">
        <f>+asset_level_drivers!$E$1</f>
        <v>Ganador</v>
      </c>
      <c r="C431" s="568">
        <f t="shared" si="14"/>
        <v>85</v>
      </c>
      <c r="D431" s="569">
        <f t="shared" si="17"/>
        <v>1.289181911163799</v>
      </c>
      <c r="E431" s="569">
        <f t="shared" si="17"/>
        <v>6.0161823765808666</v>
      </c>
      <c r="F431" s="569">
        <f t="shared" si="17"/>
        <v>0.66178006142388635</v>
      </c>
      <c r="G431" s="569">
        <f>+monthly_drivers_6!G431/monthly_drivers_6!D431*D431</f>
        <v>2.0111054818680381</v>
      </c>
      <c r="H431" s="569">
        <f t="shared" si="18"/>
        <v>1.289181911163799</v>
      </c>
      <c r="I431" s="569">
        <f t="shared" si="18"/>
        <v>4.6926222537330382</v>
      </c>
      <c r="J431" s="569">
        <f t="shared" si="18"/>
        <v>0.52942404913911234</v>
      </c>
      <c r="K431" s="570">
        <f t="shared" si="18"/>
        <v>159.78129721284836</v>
      </c>
      <c r="L431" s="571">
        <f t="shared" si="12"/>
        <v>0</v>
      </c>
      <c r="M431" s="571">
        <v>0</v>
      </c>
      <c r="N431" s="571">
        <v>0</v>
      </c>
      <c r="O431" s="572">
        <v>0</v>
      </c>
      <c r="P431" s="573">
        <v>0</v>
      </c>
      <c r="Q431" s="574">
        <f>+monthly_drivers_0!Q431</f>
        <v>2.5</v>
      </c>
    </row>
    <row r="432" spans="1:17" x14ac:dyDescent="0.25">
      <c r="A432" s="575">
        <f t="shared" si="13"/>
        <v>57496</v>
      </c>
      <c r="B432" s="83" t="str">
        <f>+asset_level_drivers!$E$1</f>
        <v>Ganador</v>
      </c>
      <c r="C432" s="562">
        <f t="shared" si="14"/>
        <v>85</v>
      </c>
      <c r="D432" s="563">
        <f t="shared" ref="D432:F447" si="19">+D431/D430*D431</f>
        <v>1.2825516320521586</v>
      </c>
      <c r="E432" s="563">
        <f t="shared" si="19"/>
        <v>5.9852410734196209</v>
      </c>
      <c r="F432" s="563">
        <f t="shared" si="19"/>
        <v>0.65837651807614916</v>
      </c>
      <c r="G432" s="563">
        <f>+monthly_drivers_6!G432/monthly_drivers_6!D432*D432</f>
        <v>2.0007580056025609</v>
      </c>
      <c r="H432" s="563">
        <f t="shared" ref="H432:K447" si="20">+H431/H430*H431</f>
        <v>1.2825516320521586</v>
      </c>
      <c r="I432" s="563">
        <f t="shared" si="20"/>
        <v>4.6684880372672666</v>
      </c>
      <c r="J432" s="563">
        <f t="shared" si="20"/>
        <v>0.52670121446092255</v>
      </c>
      <c r="K432" s="564">
        <f t="shared" si="20"/>
        <v>159.68861025272838</v>
      </c>
      <c r="L432" s="563">
        <f t="shared" si="12"/>
        <v>0</v>
      </c>
      <c r="M432" s="563">
        <v>0</v>
      </c>
      <c r="N432" s="563">
        <v>0</v>
      </c>
      <c r="O432" s="565">
        <v>0</v>
      </c>
      <c r="P432" s="564">
        <v>0</v>
      </c>
      <c r="Q432" s="566">
        <f>+monthly_drivers_0!Q432</f>
        <v>2.5</v>
      </c>
    </row>
    <row r="433" spans="1:17" x14ac:dyDescent="0.25">
      <c r="A433" s="567">
        <f t="shared" si="13"/>
        <v>57526</v>
      </c>
      <c r="B433" s="577" t="str">
        <f>+asset_level_drivers!$E$1</f>
        <v>Ganador</v>
      </c>
      <c r="C433" s="568">
        <f t="shared" si="14"/>
        <v>85</v>
      </c>
      <c r="D433" s="569">
        <f t="shared" si="19"/>
        <v>1.2759554525510679</v>
      </c>
      <c r="E433" s="569">
        <f t="shared" si="19"/>
        <v>5.9544589017775662</v>
      </c>
      <c r="F433" s="569">
        <f t="shared" si="19"/>
        <v>0.654990479195523</v>
      </c>
      <c r="G433" s="569">
        <f>+monthly_drivers_6!G433/monthly_drivers_6!D433*D433</f>
        <v>1.9904637372737195</v>
      </c>
      <c r="H433" s="569">
        <f t="shared" si="20"/>
        <v>1.2759554525510679</v>
      </c>
      <c r="I433" s="569">
        <f t="shared" si="20"/>
        <v>4.6444779433864642</v>
      </c>
      <c r="J433" s="569">
        <f t="shared" si="20"/>
        <v>0.52399238335642162</v>
      </c>
      <c r="K433" s="570">
        <f t="shared" si="20"/>
        <v>159.59597705905495</v>
      </c>
      <c r="L433" s="571">
        <f t="shared" si="12"/>
        <v>0</v>
      </c>
      <c r="M433" s="571">
        <v>0</v>
      </c>
      <c r="N433" s="571">
        <v>0</v>
      </c>
      <c r="O433" s="572">
        <v>0</v>
      </c>
      <c r="P433" s="573">
        <v>0</v>
      </c>
      <c r="Q433" s="574">
        <f>+monthly_drivers_0!Q433</f>
        <v>2.5</v>
      </c>
    </row>
    <row r="434" spans="1:17" x14ac:dyDescent="0.25">
      <c r="A434" s="575">
        <f t="shared" si="13"/>
        <v>57557</v>
      </c>
      <c r="B434" s="83" t="str">
        <f>+asset_level_drivers!$E$1</f>
        <v>Ganador</v>
      </c>
      <c r="C434" s="562">
        <f t="shared" si="14"/>
        <v>85</v>
      </c>
      <c r="D434" s="563">
        <f t="shared" si="19"/>
        <v>1.2693931972857921</v>
      </c>
      <c r="E434" s="563">
        <f t="shared" si="19"/>
        <v>5.9238350432392579</v>
      </c>
      <c r="F434" s="563">
        <f t="shared" si="19"/>
        <v>0.65162185475630885</v>
      </c>
      <c r="G434" s="563">
        <f>+monthly_drivers_6!G434/monthly_drivers_6!D434*D434</f>
        <v>1.9802224126269703</v>
      </c>
      <c r="H434" s="563">
        <f t="shared" si="20"/>
        <v>1.2693931972857921</v>
      </c>
      <c r="I434" s="563">
        <f t="shared" si="20"/>
        <v>4.6205913337265834</v>
      </c>
      <c r="J434" s="563">
        <f t="shared" si="20"/>
        <v>0.52129748380505037</v>
      </c>
      <c r="K434" s="564">
        <f t="shared" si="20"/>
        <v>159.50339760063889</v>
      </c>
      <c r="L434" s="563">
        <f t="shared" si="12"/>
        <v>0</v>
      </c>
      <c r="M434" s="563">
        <v>0</v>
      </c>
      <c r="N434" s="563">
        <v>0</v>
      </c>
      <c r="O434" s="565">
        <v>0</v>
      </c>
      <c r="P434" s="564">
        <v>0</v>
      </c>
      <c r="Q434" s="566">
        <f>+monthly_drivers_0!Q434</f>
        <v>2.5</v>
      </c>
    </row>
    <row r="435" spans="1:17" x14ac:dyDescent="0.25">
      <c r="A435" s="567">
        <f t="shared" si="13"/>
        <v>57588</v>
      </c>
      <c r="B435" s="577" t="str">
        <f>+asset_level_drivers!$E$1</f>
        <v>Ganador</v>
      </c>
      <c r="C435" s="568">
        <f t="shared" si="14"/>
        <v>85</v>
      </c>
      <c r="D435" s="569">
        <f t="shared" si="19"/>
        <v>1.2628646917835513</v>
      </c>
      <c r="E435" s="569">
        <f t="shared" si="19"/>
        <v>5.8933686835983714</v>
      </c>
      <c r="F435" s="569">
        <f t="shared" si="19"/>
        <v>0.64827055519581112</v>
      </c>
      <c r="G435" s="569">
        <f>+monthly_drivers_6!G435/monthly_drivers_6!D435*D435</f>
        <v>1.9700337894343007</v>
      </c>
      <c r="H435" s="569">
        <f t="shared" si="20"/>
        <v>1.2628646917835513</v>
      </c>
      <c r="I435" s="569">
        <f t="shared" si="20"/>
        <v>4.5968275732066912</v>
      </c>
      <c r="J435" s="569">
        <f t="shared" si="20"/>
        <v>0.5186164441566522</v>
      </c>
      <c r="K435" s="570">
        <f t="shared" si="20"/>
        <v>159.41087184630911</v>
      </c>
      <c r="L435" s="571">
        <f t="shared" si="12"/>
        <v>0</v>
      </c>
      <c r="M435" s="571">
        <v>0</v>
      </c>
      <c r="N435" s="571">
        <v>0</v>
      </c>
      <c r="O435" s="572">
        <v>0</v>
      </c>
      <c r="P435" s="573">
        <v>0</v>
      </c>
      <c r="Q435" s="574">
        <f>+monthly_drivers_0!Q435</f>
        <v>2.5</v>
      </c>
    </row>
    <row r="436" spans="1:17" x14ac:dyDescent="0.25">
      <c r="A436" s="575">
        <f t="shared" si="13"/>
        <v>57618</v>
      </c>
      <c r="B436" s="83" t="str">
        <f>+asset_level_drivers!$E$1</f>
        <v>Ganador</v>
      </c>
      <c r="C436" s="562">
        <f t="shared" si="14"/>
        <v>85</v>
      </c>
      <c r="D436" s="563">
        <f t="shared" si="19"/>
        <v>1.256369762468881</v>
      </c>
      <c r="E436" s="563">
        <f t="shared" si="19"/>
        <v>5.8630590128360565</v>
      </c>
      <c r="F436" s="563">
        <f t="shared" si="19"/>
        <v>0.64493649141195619</v>
      </c>
      <c r="G436" s="563">
        <f>+monthly_drivers_6!G436/monthly_drivers_6!D436*D436</f>
        <v>1.9004800895859741</v>
      </c>
      <c r="H436" s="563">
        <f t="shared" si="20"/>
        <v>1.256369762468881</v>
      </c>
      <c r="I436" s="563">
        <f t="shared" si="20"/>
        <v>4.573186030012085</v>
      </c>
      <c r="J436" s="563">
        <f t="shared" si="20"/>
        <v>0.51594919312956833</v>
      </c>
      <c r="K436" s="564">
        <f t="shared" si="20"/>
        <v>159.31839976491258</v>
      </c>
      <c r="L436" s="563">
        <f t="shared" si="12"/>
        <v>0</v>
      </c>
      <c r="M436" s="563">
        <v>0</v>
      </c>
      <c r="N436" s="563">
        <v>0</v>
      </c>
      <c r="O436" s="565">
        <v>0</v>
      </c>
      <c r="P436" s="564">
        <v>0</v>
      </c>
      <c r="Q436" s="566">
        <f>+monthly_drivers_0!Q436</f>
        <v>2.5</v>
      </c>
    </row>
    <row r="437" spans="1:17" x14ac:dyDescent="0.25">
      <c r="A437" s="567">
        <f t="shared" si="13"/>
        <v>57649</v>
      </c>
      <c r="B437" s="577" t="str">
        <f>+asset_level_drivers!$E$1</f>
        <v>Ganador</v>
      </c>
      <c r="C437" s="568">
        <f t="shared" si="14"/>
        <v>85</v>
      </c>
      <c r="D437" s="569">
        <f t="shared" si="19"/>
        <v>1.2499082366590177</v>
      </c>
      <c r="E437" s="569">
        <f t="shared" si="19"/>
        <v>5.8329052250993998</v>
      </c>
      <c r="F437" s="569">
        <f t="shared" si="19"/>
        <v>0.64161957476092368</v>
      </c>
      <c r="G437" s="569">
        <f>+monthly_drivers_6!G437/monthly_drivers_6!D437*D437</f>
        <v>1.8907016231791332</v>
      </c>
      <c r="H437" s="569">
        <f t="shared" si="20"/>
        <v>1.2499082366590177</v>
      </c>
      <c r="I437" s="569">
        <f t="shared" si="20"/>
        <v>4.5496660755774929</v>
      </c>
      <c r="J437" s="569">
        <f t="shared" si="20"/>
        <v>0.51329565980874237</v>
      </c>
      <c r="K437" s="570">
        <f t="shared" si="20"/>
        <v>159.22598132531439</v>
      </c>
      <c r="L437" s="571">
        <f t="shared" si="12"/>
        <v>0</v>
      </c>
      <c r="M437" s="571">
        <v>0</v>
      </c>
      <c r="N437" s="571">
        <v>0</v>
      </c>
      <c r="O437" s="572">
        <v>0</v>
      </c>
      <c r="P437" s="573">
        <v>0</v>
      </c>
      <c r="Q437" s="574">
        <f>+monthly_drivers_0!Q437</f>
        <v>2.5</v>
      </c>
    </row>
    <row r="438" spans="1:17" x14ac:dyDescent="0.25">
      <c r="A438" s="575">
        <f t="shared" si="13"/>
        <v>57679</v>
      </c>
      <c r="B438" s="83" t="str">
        <f>+asset_level_drivers!$E$1</f>
        <v>Ganador</v>
      </c>
      <c r="C438" s="562">
        <f t="shared" si="14"/>
        <v>85</v>
      </c>
      <c r="D438" s="563">
        <f t="shared" si="19"/>
        <v>1.2434799425593077</v>
      </c>
      <c r="E438" s="563">
        <f t="shared" si="19"/>
        <v>5.8029065186800004</v>
      </c>
      <c r="F438" s="563">
        <f t="shared" si="19"/>
        <v>0.6383197170547894</v>
      </c>
      <c r="G438" s="563">
        <f>+monthly_drivers_6!G438/monthly_drivers_6!D438*D438</f>
        <v>1.8809734983726016</v>
      </c>
      <c r="H438" s="563">
        <f t="shared" si="20"/>
        <v>1.2434799425593077</v>
      </c>
      <c r="I438" s="563">
        <f t="shared" si="20"/>
        <v>4.5262670845703612</v>
      </c>
      <c r="J438" s="563">
        <f t="shared" si="20"/>
        <v>0.51065577364383496</v>
      </c>
      <c r="K438" s="564">
        <f t="shared" si="20"/>
        <v>159.13361649639765</v>
      </c>
      <c r="L438" s="563">
        <f t="shared" si="12"/>
        <v>0</v>
      </c>
      <c r="M438" s="563">
        <v>0</v>
      </c>
      <c r="N438" s="563">
        <v>0</v>
      </c>
      <c r="O438" s="565">
        <v>0</v>
      </c>
      <c r="P438" s="564">
        <v>0</v>
      </c>
      <c r="Q438" s="566">
        <f>+monthly_drivers_0!Q438</f>
        <v>2.5</v>
      </c>
    </row>
    <row r="439" spans="1:17" x14ac:dyDescent="0.25">
      <c r="A439" s="567">
        <f t="shared" si="13"/>
        <v>57710</v>
      </c>
      <c r="B439" s="577" t="str">
        <f>+asset_level_drivers!$E$1</f>
        <v>Ganador</v>
      </c>
      <c r="C439" s="568">
        <f t="shared" si="14"/>
        <v>85</v>
      </c>
      <c r="D439" s="569">
        <f t="shared" si="19"/>
        <v>1.237084709258639</v>
      </c>
      <c r="E439" s="569">
        <f t="shared" si="19"/>
        <v>5.7730620959926533</v>
      </c>
      <c r="F439" s="569">
        <f t="shared" si="19"/>
        <v>0.63503683055918092</v>
      </c>
      <c r="G439" s="569">
        <f>+monthly_drivers_6!G439/monthly_drivers_6!D439*D439</f>
        <v>1.8712953845182918</v>
      </c>
      <c r="H439" s="569">
        <f t="shared" si="20"/>
        <v>1.237084709258639</v>
      </c>
      <c r="I439" s="569">
        <f t="shared" si="20"/>
        <v>4.5029884348742302</v>
      </c>
      <c r="J439" s="569">
        <f t="shared" si="20"/>
        <v>0.5080294644473482</v>
      </c>
      <c r="K439" s="570">
        <f t="shared" si="20"/>
        <v>159.04130524706352</v>
      </c>
      <c r="L439" s="571">
        <f t="shared" si="12"/>
        <v>0</v>
      </c>
      <c r="M439" s="571">
        <v>0</v>
      </c>
      <c r="N439" s="571">
        <v>0</v>
      </c>
      <c r="O439" s="572">
        <v>0</v>
      </c>
      <c r="P439" s="573">
        <v>0</v>
      </c>
      <c r="Q439" s="574">
        <f>+monthly_drivers_0!Q439</f>
        <v>2.5</v>
      </c>
    </row>
    <row r="440" spans="1:17" x14ac:dyDescent="0.25">
      <c r="A440" s="575">
        <f t="shared" si="13"/>
        <v>57741</v>
      </c>
      <c r="B440" s="83" t="str">
        <f>+asset_level_drivers!$E$1</f>
        <v>Ganador</v>
      </c>
      <c r="C440" s="562">
        <f t="shared" si="14"/>
        <v>85</v>
      </c>
      <c r="D440" s="563">
        <f t="shared" si="19"/>
        <v>1.2307223667248981</v>
      </c>
      <c r="E440" s="563">
        <f t="shared" si="19"/>
        <v>5.7433711635541451</v>
      </c>
      <c r="F440" s="563">
        <f t="shared" si="19"/>
        <v>0.63177082799094475</v>
      </c>
      <c r="G440" s="563">
        <f>+monthly_drivers_6!G440/monthly_drivers_6!D440*D440</f>
        <v>1.8616670552491001</v>
      </c>
      <c r="H440" s="563">
        <f t="shared" si="20"/>
        <v>1.2307223667248981</v>
      </c>
      <c r="I440" s="563">
        <f t="shared" si="20"/>
        <v>4.4798295075721937</v>
      </c>
      <c r="J440" s="563">
        <f t="shared" si="20"/>
        <v>0.50541666239275929</v>
      </c>
      <c r="K440" s="564">
        <f t="shared" si="20"/>
        <v>158.94904754623121</v>
      </c>
      <c r="L440" s="563">
        <f t="shared" si="12"/>
        <v>0</v>
      </c>
      <c r="M440" s="563">
        <v>0</v>
      </c>
      <c r="N440" s="563">
        <v>0</v>
      </c>
      <c r="O440" s="565">
        <v>0</v>
      </c>
      <c r="P440" s="564">
        <v>0</v>
      </c>
      <c r="Q440" s="566">
        <f>+monthly_drivers_0!Q440</f>
        <v>2.5</v>
      </c>
    </row>
    <row r="441" spans="1:17" x14ac:dyDescent="0.25">
      <c r="A441" s="567">
        <f t="shared" si="13"/>
        <v>57769</v>
      </c>
      <c r="B441" s="577" t="str">
        <f>+asset_level_drivers!$E$1</f>
        <v>Ganador</v>
      </c>
      <c r="C441" s="568">
        <f t="shared" si="14"/>
        <v>85</v>
      </c>
      <c r="D441" s="569">
        <f t="shared" si="19"/>
        <v>1.2243927458004487</v>
      </c>
      <c r="E441" s="569">
        <f t="shared" si="19"/>
        <v>5.7138329319621564</v>
      </c>
      <c r="F441" s="569">
        <f t="shared" si="19"/>
        <v>0.62852162251582577</v>
      </c>
      <c r="G441" s="569">
        <f>+monthly_drivers_6!G441/monthly_drivers_6!D441*D441</f>
        <v>1.8520882237901488</v>
      </c>
      <c r="H441" s="569">
        <f t="shared" si="20"/>
        <v>1.2243927458004487</v>
      </c>
      <c r="I441" s="569">
        <f t="shared" si="20"/>
        <v>4.4567896869304429</v>
      </c>
      <c r="J441" s="569">
        <f t="shared" si="20"/>
        <v>0.50281729801266406</v>
      </c>
      <c r="K441" s="570">
        <f t="shared" si="20"/>
        <v>158.85684336283796</v>
      </c>
      <c r="L441" s="571">
        <f t="shared" si="12"/>
        <v>0</v>
      </c>
      <c r="M441" s="571">
        <v>0</v>
      </c>
      <c r="N441" s="571">
        <v>0</v>
      </c>
      <c r="O441" s="572">
        <v>0</v>
      </c>
      <c r="P441" s="573">
        <v>0</v>
      </c>
      <c r="Q441" s="574">
        <f>+monthly_drivers_0!Q441</f>
        <v>2.5</v>
      </c>
    </row>
    <row r="442" spans="1:17" x14ac:dyDescent="0.25">
      <c r="A442" s="575">
        <f t="shared" si="13"/>
        <v>57800</v>
      </c>
      <c r="B442" s="83" t="str">
        <f>+asset_level_drivers!$E$1</f>
        <v>Ganador</v>
      </c>
      <c r="C442" s="562">
        <f t="shared" si="14"/>
        <v>85</v>
      </c>
      <c r="D442" s="563">
        <f t="shared" si="19"/>
        <v>1.218095678197634</v>
      </c>
      <c r="E442" s="563">
        <f t="shared" si="19"/>
        <v>5.6844466158742737</v>
      </c>
      <c r="F442" s="563">
        <f t="shared" si="19"/>
        <v>0.62528912774615852</v>
      </c>
      <c r="G442" s="563">
        <f>+monthly_drivers_6!G442/monthly_drivers_6!D442*D442</f>
        <v>1.8425586727856069</v>
      </c>
      <c r="H442" s="563">
        <f t="shared" si="20"/>
        <v>1.218095678197634</v>
      </c>
      <c r="I442" s="563">
        <f t="shared" si="20"/>
        <v>4.4338683603818954</v>
      </c>
      <c r="J442" s="563">
        <f t="shared" si="20"/>
        <v>0.50023130219693024</v>
      </c>
      <c r="K442" s="564">
        <f t="shared" si="20"/>
        <v>158.76469266583905</v>
      </c>
      <c r="L442" s="563">
        <f t="shared" si="12"/>
        <v>0</v>
      </c>
      <c r="M442" s="563">
        <v>0</v>
      </c>
      <c r="N442" s="563">
        <v>0</v>
      </c>
      <c r="O442" s="565">
        <v>0</v>
      </c>
      <c r="P442" s="564">
        <v>0</v>
      </c>
      <c r="Q442" s="566">
        <f>+monthly_drivers_0!Q442</f>
        <v>2.5</v>
      </c>
    </row>
    <row r="443" spans="1:17" x14ac:dyDescent="0.25">
      <c r="A443" s="567">
        <f t="shared" si="13"/>
        <v>57830</v>
      </c>
      <c r="B443" s="577" t="str">
        <f>+asset_level_drivers!$E$1</f>
        <v>Ganador</v>
      </c>
      <c r="C443" s="568">
        <f t="shared" si="14"/>
        <v>85</v>
      </c>
      <c r="D443" s="569">
        <f t="shared" si="19"/>
        <v>1.2118309964943033</v>
      </c>
      <c r="E443" s="569">
        <f t="shared" si="19"/>
        <v>5.6552114339871107</v>
      </c>
      <c r="F443" s="569">
        <f t="shared" si="19"/>
        <v>0.62207325773857047</v>
      </c>
      <c r="G443" s="569">
        <f>+monthly_drivers_6!G443/monthly_drivers_6!D443*D443</f>
        <v>1.8330781362192521</v>
      </c>
      <c r="H443" s="569">
        <f t="shared" si="20"/>
        <v>1.2118309964943033</v>
      </c>
      <c r="I443" s="569">
        <f t="shared" si="20"/>
        <v>4.4110649185099087</v>
      </c>
      <c r="J443" s="569">
        <f t="shared" si="20"/>
        <v>0.49765860619085978</v>
      </c>
      <c r="K443" s="570">
        <f t="shared" si="20"/>
        <v>158.67259542420774</v>
      </c>
      <c r="L443" s="571">
        <f t="shared" si="12"/>
        <v>0</v>
      </c>
      <c r="M443" s="571">
        <v>0</v>
      </c>
      <c r="N443" s="571">
        <v>0</v>
      </c>
      <c r="O443" s="572">
        <v>0</v>
      </c>
      <c r="P443" s="573">
        <v>0</v>
      </c>
      <c r="Q443" s="574">
        <f>+monthly_drivers_0!Q443</f>
        <v>2.5</v>
      </c>
    </row>
    <row r="444" spans="1:17" x14ac:dyDescent="0.25">
      <c r="A444" s="575">
        <f t="shared" si="13"/>
        <v>57861</v>
      </c>
      <c r="B444" s="83" t="str">
        <f>+asset_level_drivers!$E$1</f>
        <v>Ganador</v>
      </c>
      <c r="C444" s="562">
        <f t="shared" si="14"/>
        <v>85</v>
      </c>
      <c r="D444" s="563">
        <f t="shared" si="19"/>
        <v>1.2055985341293598</v>
      </c>
      <c r="E444" s="563">
        <f t="shared" si="19"/>
        <v>5.6261266090155333</v>
      </c>
      <c r="F444" s="563">
        <f t="shared" si="19"/>
        <v>0.61887392699169685</v>
      </c>
      <c r="G444" s="563">
        <f>+monthly_drivers_6!G444/monthly_drivers_6!D444*D444</f>
        <v>1.8236463759848818</v>
      </c>
      <c r="H444" s="563">
        <f t="shared" si="20"/>
        <v>1.2055985341293598</v>
      </c>
      <c r="I444" s="563">
        <f t="shared" si="20"/>
        <v>4.388378755032079</v>
      </c>
      <c r="J444" s="563">
        <f t="shared" si="20"/>
        <v>0.49509914159336083</v>
      </c>
      <c r="K444" s="564">
        <f t="shared" si="20"/>
        <v>158.5805516069353</v>
      </c>
      <c r="L444" s="563">
        <f t="shared" si="12"/>
        <v>0</v>
      </c>
      <c r="M444" s="563">
        <v>0</v>
      </c>
      <c r="N444" s="563">
        <v>0</v>
      </c>
      <c r="O444" s="565">
        <v>0</v>
      </c>
      <c r="P444" s="564">
        <v>0</v>
      </c>
      <c r="Q444" s="566">
        <f>+monthly_drivers_0!Q444</f>
        <v>2.5</v>
      </c>
    </row>
    <row r="445" spans="1:17" x14ac:dyDescent="0.25">
      <c r="A445" s="567">
        <f t="shared" si="13"/>
        <v>57891</v>
      </c>
      <c r="B445" s="577" t="str">
        <f>+asset_level_drivers!$E$1</f>
        <v>Ganador</v>
      </c>
      <c r="C445" s="568">
        <f t="shared" si="14"/>
        <v>85</v>
      </c>
      <c r="D445" s="569">
        <f t="shared" si="19"/>
        <v>1.199398125398333</v>
      </c>
      <c r="E445" s="569">
        <f t="shared" si="19"/>
        <v>5.5971913676719955</v>
      </c>
      <c r="F445" s="569">
        <f t="shared" si="19"/>
        <v>0.61569105044390759</v>
      </c>
      <c r="G445" s="569">
        <f>+monthly_drivers_6!G445/monthly_drivers_6!D445*D445</f>
        <v>1.8142631149960529</v>
      </c>
      <c r="H445" s="569">
        <f t="shared" si="20"/>
        <v>1.199398125398333</v>
      </c>
      <c r="I445" s="569">
        <f t="shared" si="20"/>
        <v>4.3658092667841206</v>
      </c>
      <c r="J445" s="569">
        <f t="shared" si="20"/>
        <v>0.49255284035512942</v>
      </c>
      <c r="K445" s="570">
        <f t="shared" si="20"/>
        <v>158.48856118303098</v>
      </c>
      <c r="L445" s="571">
        <f t="shared" si="12"/>
        <v>0</v>
      </c>
      <c r="M445" s="571">
        <v>0</v>
      </c>
      <c r="N445" s="571">
        <v>0</v>
      </c>
      <c r="O445" s="572">
        <v>0</v>
      </c>
      <c r="P445" s="573">
        <v>0</v>
      </c>
      <c r="Q445" s="574">
        <f>+monthly_drivers_0!Q445</f>
        <v>2.5</v>
      </c>
    </row>
    <row r="446" spans="1:17" x14ac:dyDescent="0.25">
      <c r="A446" s="575">
        <f t="shared" si="13"/>
        <v>57922</v>
      </c>
      <c r="B446" s="83" t="str">
        <f>+asset_level_drivers!$E$1</f>
        <v>Ganador</v>
      </c>
      <c r="C446" s="562">
        <f t="shared" si="14"/>
        <v>85</v>
      </c>
      <c r="D446" s="563">
        <f t="shared" si="19"/>
        <v>1.1932296054489724</v>
      </c>
      <c r="E446" s="563">
        <f t="shared" si="19"/>
        <v>5.568404940645979</v>
      </c>
      <c r="F446" s="563">
        <f t="shared" si="19"/>
        <v>0.61252454347104568</v>
      </c>
      <c r="G446" s="563">
        <f>+monthly_drivers_6!G446/monthly_drivers_6!D446*D446</f>
        <v>1.8049281243226658</v>
      </c>
      <c r="H446" s="563">
        <f t="shared" si="20"/>
        <v>1.1932296054489724</v>
      </c>
      <c r="I446" s="563">
        <f t="shared" si="20"/>
        <v>4.3433558537038284</v>
      </c>
      <c r="J446" s="563">
        <f t="shared" si="20"/>
        <v>0.49001963477683985</v>
      </c>
      <c r="K446" s="564">
        <f t="shared" si="20"/>
        <v>158.39662412152202</v>
      </c>
      <c r="L446" s="563">
        <f t="shared" si="12"/>
        <v>0</v>
      </c>
      <c r="M446" s="563">
        <v>0</v>
      </c>
      <c r="N446" s="563">
        <v>0</v>
      </c>
      <c r="O446" s="565">
        <v>0</v>
      </c>
      <c r="P446" s="564">
        <v>0</v>
      </c>
      <c r="Q446" s="566">
        <f>+monthly_drivers_0!Q446</f>
        <v>2.5</v>
      </c>
    </row>
    <row r="447" spans="1:17" x14ac:dyDescent="0.25">
      <c r="A447" s="567">
        <f t="shared" si="13"/>
        <v>57953</v>
      </c>
      <c r="B447" s="577" t="str">
        <f>+asset_level_drivers!$E$1</f>
        <v>Ganador</v>
      </c>
      <c r="C447" s="568">
        <f t="shared" si="14"/>
        <v>85</v>
      </c>
      <c r="D447" s="569">
        <f t="shared" si="19"/>
        <v>1.1870928102768645</v>
      </c>
      <c r="E447" s="569">
        <f t="shared" si="19"/>
        <v>5.5397665625835391</v>
      </c>
      <c r="F447" s="569">
        <f t="shared" si="19"/>
        <v>0.60937432188417717</v>
      </c>
      <c r="G447" s="569">
        <f>+monthly_drivers_6!G447/monthly_drivers_6!D447*D447</f>
        <v>1.795641160099593</v>
      </c>
      <c r="H447" s="569">
        <f t="shared" si="20"/>
        <v>1.1870928102768645</v>
      </c>
      <c r="I447" s="569">
        <f t="shared" si="20"/>
        <v>4.3210179188151256</v>
      </c>
      <c r="J447" s="569">
        <f t="shared" si="20"/>
        <v>0.48749945750734502</v>
      </c>
      <c r="K447" s="570">
        <f t="shared" si="20"/>
        <v>158.30474039145361</v>
      </c>
      <c r="L447" s="571">
        <f t="shared" si="12"/>
        <v>0</v>
      </c>
      <c r="M447" s="571">
        <v>0</v>
      </c>
      <c r="N447" s="571">
        <v>0</v>
      </c>
      <c r="O447" s="572">
        <v>0</v>
      </c>
      <c r="P447" s="573">
        <v>0</v>
      </c>
      <c r="Q447" s="574">
        <f>+monthly_drivers_0!Q447</f>
        <v>2.5</v>
      </c>
    </row>
    <row r="448" spans="1:17" x14ac:dyDescent="0.25">
      <c r="A448" s="575">
        <f t="shared" si="13"/>
        <v>57983</v>
      </c>
      <c r="B448" s="83" t="str">
        <f>+asset_level_drivers!$E$1</f>
        <v>Ganador</v>
      </c>
      <c r="C448" s="562">
        <f t="shared" si="14"/>
        <v>85</v>
      </c>
      <c r="D448" s="563">
        <f t="shared" ref="D448:F463" si="21">+D447/D446*D447</f>
        <v>1.1809875767210729</v>
      </c>
      <c r="E448" s="563">
        <f t="shared" si="21"/>
        <v>5.5112754720669566</v>
      </c>
      <c r="F448" s="563">
        <f t="shared" si="21"/>
        <v>0.60624030192735301</v>
      </c>
      <c r="G448" s="563">
        <f>+monthly_drivers_6!G448/monthly_drivers_6!D448*D448</f>
        <v>1.7864019719946811</v>
      </c>
      <c r="H448" s="563">
        <f t="shared" ref="H448:K463" si="22">+H447/H446*H447</f>
        <v>1.1809875767210729</v>
      </c>
      <c r="I448" s="563">
        <f t="shared" si="22"/>
        <v>4.2987948682121919</v>
      </c>
      <c r="J448" s="563">
        <f t="shared" si="22"/>
        <v>0.48499224154188564</v>
      </c>
      <c r="K448" s="564">
        <f t="shared" si="22"/>
        <v>158.2129099618889</v>
      </c>
      <c r="L448" s="563">
        <f t="shared" si="12"/>
        <v>0</v>
      </c>
      <c r="M448" s="563">
        <v>0</v>
      </c>
      <c r="N448" s="563">
        <v>0</v>
      </c>
      <c r="O448" s="565">
        <v>0</v>
      </c>
      <c r="P448" s="564">
        <v>0</v>
      </c>
      <c r="Q448" s="566">
        <f>+monthly_drivers_0!Q448</f>
        <v>2.5</v>
      </c>
    </row>
    <row r="449" spans="1:17" x14ac:dyDescent="0.25">
      <c r="A449" s="567">
        <f t="shared" si="13"/>
        <v>58014</v>
      </c>
      <c r="B449" s="577" t="str">
        <f>+asset_level_drivers!$E$1</f>
        <v>Ganador</v>
      </c>
      <c r="C449" s="568">
        <f t="shared" si="14"/>
        <v>85</v>
      </c>
      <c r="D449" s="569">
        <f t="shared" si="21"/>
        <v>1.1749137424597997</v>
      </c>
      <c r="E449" s="569">
        <f t="shared" si="21"/>
        <v>5.4829309115944929</v>
      </c>
      <c r="F449" s="569">
        <f t="shared" si="21"/>
        <v>0.60312240027538189</v>
      </c>
      <c r="G449" s="569">
        <f>+monthly_drivers_6!G449/monthly_drivers_6!D449*D449</f>
        <v>1.7772102738812694</v>
      </c>
      <c r="H449" s="569">
        <f t="shared" si="22"/>
        <v>1.1749137424597997</v>
      </c>
      <c r="I449" s="569">
        <f t="shared" si="22"/>
        <v>4.2766861110436709</v>
      </c>
      <c r="J449" s="569">
        <f t="shared" si="22"/>
        <v>0.48249792022030874</v>
      </c>
      <c r="K449" s="570">
        <f t="shared" si="22"/>
        <v>158.121132801909</v>
      </c>
      <c r="L449" s="571">
        <f t="shared" si="12"/>
        <v>0</v>
      </c>
      <c r="M449" s="571">
        <v>0</v>
      </c>
      <c r="N449" s="571">
        <v>0</v>
      </c>
      <c r="O449" s="572">
        <v>0</v>
      </c>
      <c r="P449" s="573">
        <v>0</v>
      </c>
      <c r="Q449" s="574">
        <f>+monthly_drivers_0!Q449</f>
        <v>2.5</v>
      </c>
    </row>
    <row r="450" spans="1:17" x14ac:dyDescent="0.25">
      <c r="A450" s="575">
        <f t="shared" si="13"/>
        <v>58044</v>
      </c>
      <c r="B450" s="83" t="str">
        <f>+asset_level_drivers!$E$1</f>
        <v>Ganador</v>
      </c>
      <c r="C450" s="562">
        <f t="shared" si="14"/>
        <v>85</v>
      </c>
      <c r="D450" s="563">
        <f t="shared" si="21"/>
        <v>1.1688711460060706</v>
      </c>
      <c r="E450" s="563">
        <f t="shared" si="21"/>
        <v>5.4547321275602512</v>
      </c>
      <c r="F450" s="563">
        <f t="shared" si="21"/>
        <v>0.60002053403161515</v>
      </c>
      <c r="G450" s="563">
        <f>+monthly_drivers_6!G450/monthly_drivers_6!D450*D450</f>
        <v>1.7680658494293708</v>
      </c>
      <c r="H450" s="563">
        <f t="shared" si="22"/>
        <v>1.1688711460060706</v>
      </c>
      <c r="I450" s="563">
        <f t="shared" si="22"/>
        <v>4.2546910594969631</v>
      </c>
      <c r="J450" s="563">
        <f t="shared" si="22"/>
        <v>0.48001642722529536</v>
      </c>
      <c r="K450" s="564">
        <f t="shared" si="22"/>
        <v>158.02940888061295</v>
      </c>
      <c r="L450" s="563">
        <f t="shared" ref="L450:L513" si="23">+P450+O450</f>
        <v>0</v>
      </c>
      <c r="M450" s="563">
        <v>0</v>
      </c>
      <c r="N450" s="563">
        <v>0</v>
      </c>
      <c r="O450" s="565">
        <v>0</v>
      </c>
      <c r="P450" s="564">
        <v>0</v>
      </c>
      <c r="Q450" s="566">
        <f>+monthly_drivers_0!Q450</f>
        <v>2.5</v>
      </c>
    </row>
    <row r="451" spans="1:17" x14ac:dyDescent="0.25">
      <c r="A451" s="567">
        <f t="shared" ref="A451:A514" si="24">+EOMONTH(A450,1)</f>
        <v>58075</v>
      </c>
      <c r="B451" s="577" t="str">
        <f>+asset_level_drivers!$E$1</f>
        <v>Ganador</v>
      </c>
      <c r="C451" s="568">
        <f t="shared" si="14"/>
        <v>85</v>
      </c>
      <c r="D451" s="569">
        <f t="shared" si="21"/>
        <v>1.1628596267034403</v>
      </c>
      <c r="E451" s="569">
        <f t="shared" si="21"/>
        <v>5.4266783702341392</v>
      </c>
      <c r="F451" s="569">
        <f t="shared" si="21"/>
        <v>0.59693462072574266</v>
      </c>
      <c r="G451" s="569">
        <f>+monthly_drivers_6!G451/monthly_drivers_6!D451*D451</f>
        <v>1.7589684744250247</v>
      </c>
      <c r="H451" s="569">
        <f t="shared" si="22"/>
        <v>1.1628596267034403</v>
      </c>
      <c r="I451" s="569">
        <f t="shared" si="22"/>
        <v>4.2328091287825966</v>
      </c>
      <c r="J451" s="569">
        <f t="shared" si="22"/>
        <v>0.47754769658059737</v>
      </c>
      <c r="K451" s="570">
        <f t="shared" si="22"/>
        <v>157.93773816711771</v>
      </c>
      <c r="L451" s="571">
        <f t="shared" si="23"/>
        <v>0</v>
      </c>
      <c r="M451" s="571">
        <v>0</v>
      </c>
      <c r="N451" s="571">
        <v>0</v>
      </c>
      <c r="O451" s="572">
        <v>0</v>
      </c>
      <c r="P451" s="573">
        <v>0</v>
      </c>
      <c r="Q451" s="574">
        <f>+monthly_drivers_0!Q451</f>
        <v>2.5</v>
      </c>
    </row>
    <row r="452" spans="1:17" x14ac:dyDescent="0.25">
      <c r="A452" s="575">
        <f t="shared" si="24"/>
        <v>58106</v>
      </c>
      <c r="B452" s="83" t="str">
        <f>+asset_level_drivers!$E$1</f>
        <v>Ganador</v>
      </c>
      <c r="C452" s="562">
        <f t="shared" si="14"/>
        <v>85</v>
      </c>
      <c r="D452" s="563">
        <f t="shared" si="21"/>
        <v>1.1568790247217222</v>
      </c>
      <c r="E452" s="563">
        <f t="shared" si="21"/>
        <v>5.398768893741936</v>
      </c>
      <c r="F452" s="563">
        <f t="shared" si="21"/>
        <v>0.59386457831160011</v>
      </c>
      <c r="G452" s="563">
        <f>+monthly_drivers_6!G452/monthly_drivers_6!D452*D452</f>
        <v>1.7499178789707734</v>
      </c>
      <c r="H452" s="563">
        <f t="shared" si="22"/>
        <v>1.1568790247217222</v>
      </c>
      <c r="I452" s="563">
        <f t="shared" si="22"/>
        <v>4.2110397371186794</v>
      </c>
      <c r="J452" s="563">
        <f t="shared" si="22"/>
        <v>0.47509166264928332</v>
      </c>
      <c r="K452" s="564">
        <f t="shared" si="22"/>
        <v>157.84612063055818</v>
      </c>
      <c r="L452" s="563">
        <f t="shared" si="23"/>
        <v>0</v>
      </c>
      <c r="M452" s="563">
        <v>0</v>
      </c>
      <c r="N452" s="563">
        <v>0</v>
      </c>
      <c r="O452" s="565">
        <v>0</v>
      </c>
      <c r="P452" s="564">
        <v>0</v>
      </c>
      <c r="Q452" s="566">
        <f>+monthly_drivers_0!Q452</f>
        <v>2.5</v>
      </c>
    </row>
    <row r="453" spans="1:17" x14ac:dyDescent="0.25">
      <c r="A453" s="567">
        <f t="shared" si="24"/>
        <v>58134</v>
      </c>
      <c r="B453" s="577" t="str">
        <f>+asset_level_drivers!$E$1</f>
        <v>Ganador</v>
      </c>
      <c r="C453" s="568">
        <f t="shared" si="14"/>
        <v>85</v>
      </c>
      <c r="D453" s="569">
        <f t="shared" si="21"/>
        <v>1.150929181052738</v>
      </c>
      <c r="E453" s="569">
        <f t="shared" si="21"/>
        <v>5.3710029560454613</v>
      </c>
      <c r="F453" s="569">
        <f t="shared" si="21"/>
        <v>0.59081032516498766</v>
      </c>
      <c r="G453" s="569">
        <f>+monthly_drivers_6!G453/monthly_drivers_6!D453*D453</f>
        <v>1.740913821037646</v>
      </c>
      <c r="H453" s="569">
        <f t="shared" si="22"/>
        <v>1.150929181052738</v>
      </c>
      <c r="I453" s="569">
        <f t="shared" si="22"/>
        <v>4.18938230571543</v>
      </c>
      <c r="J453" s="569">
        <f t="shared" si="22"/>
        <v>0.4726482601319934</v>
      </c>
      <c r="K453" s="570">
        <f t="shared" si="22"/>
        <v>157.75455624008708</v>
      </c>
      <c r="L453" s="571">
        <f t="shared" si="23"/>
        <v>0</v>
      </c>
      <c r="M453" s="571">
        <v>0</v>
      </c>
      <c r="N453" s="571">
        <v>0</v>
      </c>
      <c r="O453" s="572">
        <v>0</v>
      </c>
      <c r="P453" s="573">
        <v>0</v>
      </c>
      <c r="Q453" s="574">
        <f>+monthly_drivers_0!Q453</f>
        <v>2.5</v>
      </c>
    </row>
    <row r="454" spans="1:17" x14ac:dyDescent="0.25">
      <c r="A454" s="575">
        <f t="shared" si="24"/>
        <v>58165</v>
      </c>
      <c r="B454" s="83" t="str">
        <f>+asset_level_drivers!$E$1</f>
        <v>Ganador</v>
      </c>
      <c r="C454" s="562">
        <f t="shared" si="14"/>
        <v>85</v>
      </c>
      <c r="D454" s="563">
        <f t="shared" si="21"/>
        <v>1.1450099375060907</v>
      </c>
      <c r="E454" s="563">
        <f t="shared" si="21"/>
        <v>5.3433798189228474</v>
      </c>
      <c r="F454" s="563">
        <f t="shared" si="21"/>
        <v>0.58777178008149977</v>
      </c>
      <c r="G454" s="563">
        <f>+monthly_drivers_6!G454/monthly_drivers_6!D454*D454</f>
        <v>1.7319560934788021</v>
      </c>
      <c r="H454" s="563">
        <f t="shared" si="22"/>
        <v>1.1450099375060907</v>
      </c>
      <c r="I454" s="563">
        <f t="shared" si="22"/>
        <v>4.1678362587597917</v>
      </c>
      <c r="J454" s="563">
        <f t="shared" si="22"/>
        <v>0.47021742406520317</v>
      </c>
      <c r="K454" s="564">
        <f t="shared" si="22"/>
        <v>157.66304496487513</v>
      </c>
      <c r="L454" s="563">
        <f t="shared" si="23"/>
        <v>0</v>
      </c>
      <c r="M454" s="563">
        <v>0</v>
      </c>
      <c r="N454" s="563">
        <v>0</v>
      </c>
      <c r="O454" s="565">
        <v>0</v>
      </c>
      <c r="P454" s="564">
        <v>0</v>
      </c>
      <c r="Q454" s="566">
        <f>+monthly_drivers_0!Q454</f>
        <v>2.5</v>
      </c>
    </row>
    <row r="455" spans="1:17" x14ac:dyDescent="0.25">
      <c r="A455" s="567">
        <f t="shared" si="24"/>
        <v>58195</v>
      </c>
      <c r="B455" s="577" t="str">
        <f>+asset_level_drivers!$E$1</f>
        <v>Ganador</v>
      </c>
      <c r="C455" s="568">
        <f t="shared" si="14"/>
        <v>85</v>
      </c>
      <c r="D455" s="569">
        <f t="shared" si="21"/>
        <v>1.1391211367049583</v>
      </c>
      <c r="E455" s="569">
        <f t="shared" si="21"/>
        <v>5.3158987479489097</v>
      </c>
      <c r="F455" s="569">
        <f t="shared" si="21"/>
        <v>0.58474886227436629</v>
      </c>
      <c r="G455" s="569">
        <f>+monthly_drivers_6!G455/monthly_drivers_6!D455*D455</f>
        <v>1.7230444394167652</v>
      </c>
      <c r="H455" s="569">
        <f t="shared" si="22"/>
        <v>1.1391211367049583</v>
      </c>
      <c r="I455" s="569">
        <f t="shared" si="22"/>
        <v>4.146401023400121</v>
      </c>
      <c r="J455" s="569">
        <f t="shared" si="22"/>
        <v>0.46779908981949647</v>
      </c>
      <c r="K455" s="570">
        <f t="shared" si="22"/>
        <v>157.57158677411087</v>
      </c>
      <c r="L455" s="571">
        <f t="shared" si="23"/>
        <v>0</v>
      </c>
      <c r="M455" s="571">
        <v>0</v>
      </c>
      <c r="N455" s="571">
        <v>0</v>
      </c>
      <c r="O455" s="572">
        <v>0</v>
      </c>
      <c r="P455" s="573">
        <v>0</v>
      </c>
      <c r="Q455" s="574">
        <f>+monthly_drivers_0!Q455</f>
        <v>2.5</v>
      </c>
    </row>
    <row r="456" spans="1:17" x14ac:dyDescent="0.25">
      <c r="A456" s="575">
        <f t="shared" si="24"/>
        <v>58226</v>
      </c>
      <c r="B456" s="83" t="str">
        <f>+asset_level_drivers!$E$1</f>
        <v>Ganador</v>
      </c>
      <c r="C456" s="562">
        <f t="shared" si="14"/>
        <v>85</v>
      </c>
      <c r="D456" s="563">
        <f t="shared" si="21"/>
        <v>1.13326262208191</v>
      </c>
      <c r="E456" s="563">
        <f t="shared" si="21"/>
        <v>5.2885590124756225</v>
      </c>
      <c r="F456" s="563">
        <f t="shared" si="21"/>
        <v>0.58174149137230435</v>
      </c>
      <c r="G456" s="563">
        <f>+monthly_drivers_6!G456/monthly_drivers_6!D456*D456</f>
        <v>1.7141786013436198</v>
      </c>
      <c r="H456" s="563">
        <f t="shared" si="22"/>
        <v>1.13326262208191</v>
      </c>
      <c r="I456" s="563">
        <f t="shared" si="22"/>
        <v>4.1250760297309581</v>
      </c>
      <c r="J456" s="563">
        <f t="shared" si="22"/>
        <v>0.46539319309784705</v>
      </c>
      <c r="K456" s="564">
        <f t="shared" si="22"/>
        <v>157.48018163700075</v>
      </c>
      <c r="L456" s="563">
        <f t="shared" si="23"/>
        <v>0</v>
      </c>
      <c r="M456" s="563">
        <v>0</v>
      </c>
      <c r="N456" s="563">
        <v>0</v>
      </c>
      <c r="O456" s="565">
        <v>0</v>
      </c>
      <c r="P456" s="564">
        <v>0</v>
      </c>
      <c r="Q456" s="566">
        <f>+monthly_drivers_0!Q456</f>
        <v>2.5</v>
      </c>
    </row>
    <row r="457" spans="1:17" x14ac:dyDescent="0.25">
      <c r="A457" s="567">
        <f t="shared" si="24"/>
        <v>58256</v>
      </c>
      <c r="B457" s="577" t="str">
        <f>+asset_level_drivers!$E$1</f>
        <v>Ganador</v>
      </c>
      <c r="C457" s="568">
        <f t="shared" si="14"/>
        <v>85</v>
      </c>
      <c r="D457" s="569">
        <f t="shared" si="21"/>
        <v>1.1274342378747433</v>
      </c>
      <c r="E457" s="569">
        <f t="shared" si="21"/>
        <v>5.2613598856126931</v>
      </c>
      <c r="F457" s="569">
        <f t="shared" si="21"/>
        <v>0.57874958741738181</v>
      </c>
      <c r="G457" s="569">
        <f>+monthly_drivers_6!G457/monthly_drivers_6!D457*D457</f>
        <v>1.7053583780174602</v>
      </c>
      <c r="H457" s="569">
        <f t="shared" si="22"/>
        <v>1.1274342378747433</v>
      </c>
      <c r="I457" s="569">
        <f t="shared" si="22"/>
        <v>4.103860710777874</v>
      </c>
      <c r="J457" s="569">
        <f t="shared" si="22"/>
        <v>0.46299966993390906</v>
      </c>
      <c r="K457" s="570">
        <f t="shared" si="22"/>
        <v>157.38882952276907</v>
      </c>
      <c r="L457" s="571">
        <f t="shared" si="23"/>
        <v>0</v>
      </c>
      <c r="M457" s="571">
        <v>0</v>
      </c>
      <c r="N457" s="571">
        <v>0</v>
      </c>
      <c r="O457" s="572">
        <v>0</v>
      </c>
      <c r="P457" s="573">
        <v>0</v>
      </c>
      <c r="Q457" s="574">
        <f>+monthly_drivers_0!Q457</f>
        <v>2.5</v>
      </c>
    </row>
    <row r="458" spans="1:17" x14ac:dyDescent="0.25">
      <c r="A458" s="575">
        <f t="shared" si="24"/>
        <v>58287</v>
      </c>
      <c r="B458" s="83" t="str">
        <f>+asset_level_drivers!$E$1</f>
        <v>Ganador</v>
      </c>
      <c r="C458" s="562">
        <f t="shared" si="14"/>
        <v>85</v>
      </c>
      <c r="D458" s="563">
        <f t="shared" si="21"/>
        <v>1.1216358291223427</v>
      </c>
      <c r="E458" s="563">
        <f t="shared" si="21"/>
        <v>5.2343006442082336</v>
      </c>
      <c r="F458" s="563">
        <f t="shared" si="21"/>
        <v>0.57577307086289098</v>
      </c>
      <c r="G458" s="563">
        <f>+monthly_drivers_6!G458/monthly_drivers_6!D458*D458</f>
        <v>1.6965835360935397</v>
      </c>
      <c r="H458" s="563">
        <f t="shared" si="22"/>
        <v>1.1216358291223427</v>
      </c>
      <c r="I458" s="563">
        <f t="shared" si="22"/>
        <v>4.0827545024823966</v>
      </c>
      <c r="J458" s="563">
        <f t="shared" si="22"/>
        <v>0.46061845669031642</v>
      </c>
      <c r="K458" s="564">
        <f t="shared" si="22"/>
        <v>157.29753040065799</v>
      </c>
      <c r="L458" s="563">
        <f t="shared" si="23"/>
        <v>0</v>
      </c>
      <c r="M458" s="563">
        <v>0</v>
      </c>
      <c r="N458" s="563">
        <v>0</v>
      </c>
      <c r="O458" s="565">
        <v>0</v>
      </c>
      <c r="P458" s="564">
        <v>0</v>
      </c>
      <c r="Q458" s="566">
        <f>+monthly_drivers_0!Q458</f>
        <v>2.5</v>
      </c>
    </row>
    <row r="459" spans="1:17" x14ac:dyDescent="0.25">
      <c r="A459" s="567">
        <f t="shared" si="24"/>
        <v>58318</v>
      </c>
      <c r="B459" s="577" t="str">
        <f>+asset_level_drivers!$E$1</f>
        <v>Ganador</v>
      </c>
      <c r="C459" s="568">
        <f t="shared" si="14"/>
        <v>85</v>
      </c>
      <c r="D459" s="569">
        <f t="shared" si="21"/>
        <v>1.1158672416605597</v>
      </c>
      <c r="E459" s="569">
        <f t="shared" si="21"/>
        <v>5.207380568829536</v>
      </c>
      <c r="F459" s="569">
        <f t="shared" si="21"/>
        <v>0.57281186257123395</v>
      </c>
      <c r="G459" s="569">
        <f>+monthly_drivers_6!G459/monthly_drivers_6!D459*D459</f>
        <v>1.6878538353666659</v>
      </c>
      <c r="H459" s="569">
        <f t="shared" si="22"/>
        <v>1.1158672416605597</v>
      </c>
      <c r="I459" s="569">
        <f t="shared" si="22"/>
        <v>4.0617568436870135</v>
      </c>
      <c r="J459" s="569">
        <f t="shared" si="22"/>
        <v>0.45824949005699084</v>
      </c>
      <c r="K459" s="570">
        <f t="shared" si="22"/>
        <v>157.2062842399275</v>
      </c>
      <c r="L459" s="571">
        <f t="shared" si="23"/>
        <v>0</v>
      </c>
      <c r="M459" s="571">
        <v>0</v>
      </c>
      <c r="N459" s="571">
        <v>0</v>
      </c>
      <c r="O459" s="572">
        <v>0</v>
      </c>
      <c r="P459" s="573">
        <v>0</v>
      </c>
      <c r="Q459" s="574">
        <f>+monthly_drivers_0!Q459</f>
        <v>2.5</v>
      </c>
    </row>
    <row r="460" spans="1:17" x14ac:dyDescent="0.25">
      <c r="A460" s="575">
        <f t="shared" si="24"/>
        <v>58348</v>
      </c>
      <c r="B460" s="83" t="str">
        <f>+asset_level_drivers!$E$1</f>
        <v>Ganador</v>
      </c>
      <c r="C460" s="562">
        <f t="shared" si="14"/>
        <v>85</v>
      </c>
      <c r="D460" s="563">
        <f t="shared" si="21"/>
        <v>1.110128322118114</v>
      </c>
      <c r="E460" s="563">
        <f t="shared" si="21"/>
        <v>5.1805989437439441</v>
      </c>
      <c r="F460" s="563">
        <f t="shared" si="21"/>
        <v>0.56986588381181857</v>
      </c>
      <c r="G460" s="563">
        <f>+monthly_drivers_6!G460/monthly_drivers_6!D460*D460</f>
        <v>1.6791690199984515</v>
      </c>
      <c r="H460" s="563">
        <f t="shared" si="22"/>
        <v>1.110128322118114</v>
      </c>
      <c r="I460" s="563">
        <f t="shared" si="22"/>
        <v>4.040867176120253</v>
      </c>
      <c r="J460" s="563">
        <f t="shared" si="22"/>
        <v>0.45589270704945861</v>
      </c>
      <c r="K460" s="564">
        <f t="shared" si="22"/>
        <v>157.1150910098554</v>
      </c>
      <c r="L460" s="563">
        <f t="shared" si="23"/>
        <v>0</v>
      </c>
      <c r="M460" s="563">
        <v>0</v>
      </c>
      <c r="N460" s="563">
        <v>0</v>
      </c>
      <c r="O460" s="565">
        <v>0</v>
      </c>
      <c r="P460" s="564">
        <v>0</v>
      </c>
      <c r="Q460" s="566">
        <f>+monthly_drivers_0!Q460</f>
        <v>2.5</v>
      </c>
    </row>
    <row r="461" spans="1:17" x14ac:dyDescent="0.25">
      <c r="A461" s="567">
        <f t="shared" si="24"/>
        <v>58379</v>
      </c>
      <c r="B461" s="577" t="str">
        <f>+asset_level_drivers!$E$1</f>
        <v>Ganador</v>
      </c>
      <c r="C461" s="568">
        <f t="shared" si="14"/>
        <v>85</v>
      </c>
      <c r="D461" s="569">
        <f t="shared" si="21"/>
        <v>1.1044189179125157</v>
      </c>
      <c r="E461" s="569">
        <f t="shared" si="21"/>
        <v>5.1539550568998242</v>
      </c>
      <c r="F461" s="569">
        <f t="shared" si="21"/>
        <v>0.56693505625896512</v>
      </c>
      <c r="G461" s="569">
        <f>+monthly_drivers_6!G461/monthly_drivers_6!D461*D461</f>
        <v>1.670528860943604</v>
      </c>
      <c r="H461" s="569">
        <f t="shared" si="22"/>
        <v>1.1044189179125157</v>
      </c>
      <c r="I461" s="569">
        <f t="shared" si="22"/>
        <v>4.0200849443818401</v>
      </c>
      <c r="J461" s="569">
        <f t="shared" si="22"/>
        <v>0.45354804500717594</v>
      </c>
      <c r="K461" s="570">
        <f t="shared" si="22"/>
        <v>157.02395067973737</v>
      </c>
      <c r="L461" s="571">
        <f t="shared" si="23"/>
        <v>0</v>
      </c>
      <c r="M461" s="571">
        <v>0</v>
      </c>
      <c r="N461" s="571">
        <v>0</v>
      </c>
      <c r="O461" s="572">
        <v>0</v>
      </c>
      <c r="P461" s="573">
        <v>0</v>
      </c>
      <c r="Q461" s="574">
        <f>+monthly_drivers_0!Q461</f>
        <v>2.5</v>
      </c>
    </row>
    <row r="462" spans="1:17" x14ac:dyDescent="0.25">
      <c r="A462" s="575">
        <f t="shared" si="24"/>
        <v>58409</v>
      </c>
      <c r="B462" s="83" t="str">
        <f>+asset_level_drivers!$E$1</f>
        <v>Ganador</v>
      </c>
      <c r="C462" s="562">
        <f t="shared" si="14"/>
        <v>85</v>
      </c>
      <c r="D462" s="563">
        <f t="shared" si="21"/>
        <v>1.0987388772460087</v>
      </c>
      <c r="E462" s="563">
        <f t="shared" si="21"/>
        <v>5.1274481999076329</v>
      </c>
      <c r="F462" s="563">
        <f t="shared" si="21"/>
        <v>0.56401930198982386</v>
      </c>
      <c r="G462" s="563">
        <f>+monthly_drivers_6!G462/monthly_drivers_6!D462*D462</f>
        <v>1.6619331498372993</v>
      </c>
      <c r="H462" s="563">
        <f t="shared" si="22"/>
        <v>1.0987388772460087</v>
      </c>
      <c r="I462" s="563">
        <f t="shared" si="22"/>
        <v>3.999409595927931</v>
      </c>
      <c r="J462" s="563">
        <f t="shared" si="22"/>
        <v>0.451215441591863</v>
      </c>
      <c r="K462" s="564">
        <f t="shared" si="22"/>
        <v>156.93286321888684</v>
      </c>
      <c r="L462" s="563">
        <f t="shared" si="23"/>
        <v>0</v>
      </c>
      <c r="M462" s="563">
        <v>0</v>
      </c>
      <c r="N462" s="563">
        <v>0</v>
      </c>
      <c r="O462" s="565">
        <v>0</v>
      </c>
      <c r="P462" s="564">
        <v>0</v>
      </c>
      <c r="Q462" s="566">
        <f>+monthly_drivers_0!Q462</f>
        <v>2.5</v>
      </c>
    </row>
    <row r="463" spans="1:17" x14ac:dyDescent="0.25">
      <c r="A463" s="567">
        <f t="shared" si="24"/>
        <v>58440</v>
      </c>
      <c r="B463" s="577" t="str">
        <f>+asset_level_drivers!$E$1</f>
        <v>Ganador</v>
      </c>
      <c r="C463" s="568">
        <f t="shared" si="14"/>
        <v>85</v>
      </c>
      <c r="D463" s="569">
        <f t="shared" si="21"/>
        <v>1.0930880491015347</v>
      </c>
      <c r="E463" s="569">
        <f t="shared" si="21"/>
        <v>5.101077668021083</v>
      </c>
      <c r="F463" s="569">
        <f t="shared" si="21"/>
        <v>0.56111854348230317</v>
      </c>
      <c r="G463" s="569">
        <f>+monthly_drivers_6!G463/monthly_drivers_6!D463*D463</f>
        <v>1.653381688044238</v>
      </c>
      <c r="H463" s="569">
        <f t="shared" si="22"/>
        <v>1.0930880491015347</v>
      </c>
      <c r="I463" s="569">
        <f t="shared" si="22"/>
        <v>3.9788405810564225</v>
      </c>
      <c r="J463" s="569">
        <f t="shared" si="22"/>
        <v>0.44889483478584657</v>
      </c>
      <c r="K463" s="570">
        <f t="shared" si="22"/>
        <v>156.84182859663505</v>
      </c>
      <c r="L463" s="571">
        <f t="shared" si="23"/>
        <v>0</v>
      </c>
      <c r="M463" s="571">
        <v>0</v>
      </c>
      <c r="N463" s="571">
        <v>0</v>
      </c>
      <c r="O463" s="572">
        <v>0</v>
      </c>
      <c r="P463" s="573">
        <v>0</v>
      </c>
      <c r="Q463" s="574">
        <f>+monthly_drivers_0!Q463</f>
        <v>2.5</v>
      </c>
    </row>
    <row r="464" spans="1:17" x14ac:dyDescent="0.25">
      <c r="A464" s="575">
        <f t="shared" si="24"/>
        <v>58471</v>
      </c>
      <c r="B464" s="83" t="str">
        <f>+asset_level_drivers!$E$1</f>
        <v>Ganador</v>
      </c>
      <c r="C464" s="562">
        <f t="shared" ref="C464:C527" si="25">+C463</f>
        <v>85</v>
      </c>
      <c r="D464" s="563">
        <f t="shared" ref="D464:F479" si="26">+D463/D462*D463</f>
        <v>1.0874662832387179</v>
      </c>
      <c r="E464" s="563">
        <f t="shared" si="26"/>
        <v>5.0748427601184076</v>
      </c>
      <c r="F464" s="563">
        <f t="shared" si="26"/>
        <v>0.55823270361300859</v>
      </c>
      <c r="G464" s="563">
        <f>+monthly_drivers_6!G464/monthly_drivers_6!D464*D464</f>
        <v>1.6448741942435943</v>
      </c>
      <c r="H464" s="563">
        <f t="shared" ref="H464:K479" si="27">+H463/H462*H463</f>
        <v>1.0874662832387179</v>
      </c>
      <c r="I464" s="563">
        <f t="shared" si="27"/>
        <v>3.9583773528923358</v>
      </c>
      <c r="J464" s="563">
        <f t="shared" si="27"/>
        <v>0.44658616289041103</v>
      </c>
      <c r="K464" s="564">
        <f t="shared" si="27"/>
        <v>156.75084678233105</v>
      </c>
      <c r="L464" s="563">
        <f t="shared" si="23"/>
        <v>0</v>
      </c>
      <c r="M464" s="563">
        <v>0</v>
      </c>
      <c r="N464" s="563">
        <v>0</v>
      </c>
      <c r="O464" s="565">
        <v>0</v>
      </c>
      <c r="P464" s="564">
        <v>0</v>
      </c>
      <c r="Q464" s="566">
        <f>+monthly_drivers_0!Q464</f>
        <v>2.5</v>
      </c>
    </row>
    <row r="465" spans="1:17" x14ac:dyDescent="0.25">
      <c r="A465" s="567">
        <f t="shared" si="24"/>
        <v>58500</v>
      </c>
      <c r="B465" s="577" t="str">
        <f>+asset_level_drivers!$E$1</f>
        <v>Ganador</v>
      </c>
      <c r="C465" s="568">
        <f t="shared" si="25"/>
        <v>85</v>
      </c>
      <c r="D465" s="569">
        <f t="shared" si="26"/>
        <v>1.0818734301898709</v>
      </c>
      <c r="E465" s="569">
        <f t="shared" si="26"/>
        <v>5.0487427786837173</v>
      </c>
      <c r="F465" s="569">
        <f t="shared" si="26"/>
        <v>0.55536170565519238</v>
      </c>
      <c r="G465" s="569">
        <f>+monthly_drivers_6!G465/monthly_drivers_6!D465*D465</f>
        <v>1.6146339550511075</v>
      </c>
      <c r="H465" s="569">
        <f t="shared" si="27"/>
        <v>1.0818734301898709</v>
      </c>
      <c r="I465" s="569">
        <f t="shared" si="27"/>
        <v>3.9380193673732773</v>
      </c>
      <c r="J465" s="569">
        <f t="shared" si="27"/>
        <v>0.44428936452415818</v>
      </c>
      <c r="K465" s="570">
        <f t="shared" si="27"/>
        <v>156.65991774534166</v>
      </c>
      <c r="L465" s="571">
        <f t="shared" si="23"/>
        <v>0</v>
      </c>
      <c r="M465" s="571">
        <v>0</v>
      </c>
      <c r="N465" s="571">
        <v>0</v>
      </c>
      <c r="O465" s="572">
        <v>0</v>
      </c>
      <c r="P465" s="573">
        <v>0</v>
      </c>
      <c r="Q465" s="574">
        <f>+monthly_drivers_0!Q465</f>
        <v>2.5</v>
      </c>
    </row>
    <row r="466" spans="1:17" x14ac:dyDescent="0.25">
      <c r="A466" s="575">
        <f t="shared" si="24"/>
        <v>58531</v>
      </c>
      <c r="B466" s="83" t="str">
        <f>+asset_level_drivers!$E$1</f>
        <v>Ganador</v>
      </c>
      <c r="C466" s="562">
        <f t="shared" si="25"/>
        <v>85</v>
      </c>
      <c r="D466" s="563">
        <f t="shared" si="26"/>
        <v>1.0763093412560205</v>
      </c>
      <c r="E466" s="563">
        <f t="shared" si="26"/>
        <v>5.0227770297884557</v>
      </c>
      <c r="F466" s="563">
        <f t="shared" si="26"/>
        <v>0.5525054732767134</v>
      </c>
      <c r="G466" s="563">
        <f>+monthly_drivers_6!G466/monthly_drivers_6!D466*D466</f>
        <v>1.6063254596732011</v>
      </c>
      <c r="H466" s="563">
        <f t="shared" si="27"/>
        <v>1.0763093412560205</v>
      </c>
      <c r="I466" s="563">
        <f t="shared" si="27"/>
        <v>3.917766083234973</v>
      </c>
      <c r="J466" s="563">
        <f t="shared" si="27"/>
        <v>0.44200437862137504</v>
      </c>
      <c r="K466" s="564">
        <f t="shared" si="27"/>
        <v>156.56904145505149</v>
      </c>
      <c r="L466" s="563">
        <f t="shared" si="23"/>
        <v>0</v>
      </c>
      <c r="M466" s="563">
        <v>0</v>
      </c>
      <c r="N466" s="563">
        <v>0</v>
      </c>
      <c r="O466" s="565">
        <v>0</v>
      </c>
      <c r="P466" s="564">
        <v>0</v>
      </c>
      <c r="Q466" s="566">
        <f>+monthly_drivers_0!Q466</f>
        <v>2.5</v>
      </c>
    </row>
    <row r="467" spans="1:17" x14ac:dyDescent="0.25">
      <c r="A467" s="567">
        <f t="shared" si="24"/>
        <v>58561</v>
      </c>
      <c r="B467" s="577" t="str">
        <f>+asset_level_drivers!$E$1</f>
        <v>Ganador</v>
      </c>
      <c r="C467" s="568">
        <f t="shared" si="25"/>
        <v>85</v>
      </c>
      <c r="D467" s="569">
        <f t="shared" si="26"/>
        <v>1.0707738685029542</v>
      </c>
      <c r="E467" s="569">
        <f t="shared" si="26"/>
        <v>4.9969448230729503</v>
      </c>
      <c r="F467" s="569">
        <f t="shared" si="26"/>
        <v>0.54966393053800755</v>
      </c>
      <c r="G467" s="569">
        <f>+monthly_drivers_6!G467/monthly_drivers_6!D467*D467</f>
        <v>1.5980597183459557</v>
      </c>
      <c r="H467" s="569">
        <f t="shared" si="27"/>
        <v>1.0707738685029542</v>
      </c>
      <c r="I467" s="569">
        <f t="shared" si="27"/>
        <v>3.8976169619968783</v>
      </c>
      <c r="J467" s="569">
        <f t="shared" si="27"/>
        <v>0.43973114443041039</v>
      </c>
      <c r="K467" s="570">
        <f t="shared" si="27"/>
        <v>156.4782178808629</v>
      </c>
      <c r="L467" s="571">
        <f t="shared" si="23"/>
        <v>0</v>
      </c>
      <c r="M467" s="571">
        <v>0</v>
      </c>
      <c r="N467" s="571">
        <v>0</v>
      </c>
      <c r="O467" s="572">
        <v>0</v>
      </c>
      <c r="P467" s="573">
        <v>0</v>
      </c>
      <c r="Q467" s="574">
        <f>+monthly_drivers_0!Q467</f>
        <v>2.5</v>
      </c>
    </row>
    <row r="468" spans="1:17" x14ac:dyDescent="0.25">
      <c r="A468" s="575">
        <f t="shared" si="24"/>
        <v>58592</v>
      </c>
      <c r="B468" s="83" t="str">
        <f>+asset_level_drivers!$E$1</f>
        <v>Ganador</v>
      </c>
      <c r="C468" s="562">
        <f t="shared" si="25"/>
        <v>85</v>
      </c>
      <c r="D468" s="563">
        <f t="shared" si="26"/>
        <v>1.0652668647572869</v>
      </c>
      <c r="E468" s="563">
        <f t="shared" si="26"/>
        <v>4.9712454717280563</v>
      </c>
      <c r="F468" s="563">
        <f t="shared" si="26"/>
        <v>0.54683700189006901</v>
      </c>
      <c r="G468" s="563">
        <f>+monthly_drivers_6!G468/monthly_drivers_6!D468*D468</f>
        <v>1.5898364981589399</v>
      </c>
      <c r="H468" s="563">
        <f t="shared" si="27"/>
        <v>1.0652668647572869</v>
      </c>
      <c r="I468" s="563">
        <f t="shared" si="27"/>
        <v>3.877571467947861</v>
      </c>
      <c r="J468" s="563">
        <f t="shared" si="27"/>
        <v>0.4374696015120596</v>
      </c>
      <c r="K468" s="564">
        <f t="shared" si="27"/>
        <v>156.387446992196</v>
      </c>
      <c r="L468" s="563">
        <f t="shared" si="23"/>
        <v>0</v>
      </c>
      <c r="M468" s="563">
        <v>0</v>
      </c>
      <c r="N468" s="563">
        <v>0</v>
      </c>
      <c r="O468" s="565">
        <v>0</v>
      </c>
      <c r="P468" s="564">
        <v>0</v>
      </c>
      <c r="Q468" s="566">
        <f>+monthly_drivers_0!Q468</f>
        <v>2.5</v>
      </c>
    </row>
    <row r="469" spans="1:17" x14ac:dyDescent="0.25">
      <c r="A469" s="567">
        <f t="shared" si="24"/>
        <v>58622</v>
      </c>
      <c r="B469" s="577" t="str">
        <f>+asset_level_drivers!$E$1</f>
        <v>Ganador</v>
      </c>
      <c r="C469" s="568">
        <f t="shared" si="25"/>
        <v>85</v>
      </c>
      <c r="D469" s="569">
        <f t="shared" si="26"/>
        <v>1.0597881836025485</v>
      </c>
      <c r="E469" s="569">
        <f t="shared" si="26"/>
        <v>4.9456782924768987</v>
      </c>
      <c r="F469" s="569">
        <f t="shared" si="26"/>
        <v>0.54402461217244147</v>
      </c>
      <c r="G469" s="569">
        <f>+monthly_drivers_6!G469/monthly_drivers_6!D469*D469</f>
        <v>1.5816555626678381</v>
      </c>
      <c r="H469" s="569">
        <f t="shared" si="27"/>
        <v>1.0597881836025485</v>
      </c>
      <c r="I469" s="569">
        <f t="shared" si="27"/>
        <v>3.8576290681319576</v>
      </c>
      <c r="J469" s="569">
        <f t="shared" si="27"/>
        <v>0.43521968973795755</v>
      </c>
      <c r="K469" s="570">
        <f t="shared" si="27"/>
        <v>156.29672875848863</v>
      </c>
      <c r="L469" s="571">
        <f t="shared" si="23"/>
        <v>0</v>
      </c>
      <c r="M469" s="571">
        <v>0</v>
      </c>
      <c r="N469" s="571">
        <v>0</v>
      </c>
      <c r="O469" s="572">
        <v>0</v>
      </c>
      <c r="P469" s="573">
        <v>0</v>
      </c>
      <c r="Q469" s="574">
        <f>+monthly_drivers_0!Q469</f>
        <v>2.5</v>
      </c>
    </row>
    <row r="470" spans="1:17" x14ac:dyDescent="0.25">
      <c r="A470" s="575">
        <f t="shared" si="24"/>
        <v>58653</v>
      </c>
      <c r="B470" s="83" t="str">
        <f>+asset_level_drivers!$E$1</f>
        <v>Ganador</v>
      </c>
      <c r="C470" s="562">
        <f t="shared" si="25"/>
        <v>85</v>
      </c>
      <c r="D470" s="563">
        <f t="shared" si="26"/>
        <v>1.0543376793752901</v>
      </c>
      <c r="E470" s="563">
        <f t="shared" si="26"/>
        <v>4.9202426055567035</v>
      </c>
      <c r="F470" s="563">
        <f t="shared" si="26"/>
        <v>0.54122668661121975</v>
      </c>
      <c r="G470" s="563">
        <f>+monthly_drivers_6!G470/monthly_drivers_6!D470*D470</f>
        <v>1.5735166972740444</v>
      </c>
      <c r="H470" s="563">
        <f t="shared" si="27"/>
        <v>1.0543376793752901</v>
      </c>
      <c r="I470" s="563">
        <f t="shared" si="27"/>
        <v>3.8377892323342042</v>
      </c>
      <c r="J470" s="563">
        <f t="shared" si="27"/>
        <v>0.43298134928898013</v>
      </c>
      <c r="K470" s="564">
        <f t="shared" si="27"/>
        <v>156.20606314919635</v>
      </c>
      <c r="L470" s="563">
        <f t="shared" si="23"/>
        <v>0</v>
      </c>
      <c r="M470" s="563">
        <v>0</v>
      </c>
      <c r="N470" s="563">
        <v>0</v>
      </c>
      <c r="O470" s="565">
        <v>0</v>
      </c>
      <c r="P470" s="564">
        <v>0</v>
      </c>
      <c r="Q470" s="566">
        <f>+monthly_drivers_0!Q470</f>
        <v>2.5</v>
      </c>
    </row>
    <row r="471" spans="1:17" x14ac:dyDescent="0.25">
      <c r="A471" s="567">
        <f t="shared" si="24"/>
        <v>58684</v>
      </c>
      <c r="B471" s="577" t="str">
        <f>+asset_level_drivers!$E$1</f>
        <v>Ganador</v>
      </c>
      <c r="C471" s="568">
        <f t="shared" si="25"/>
        <v>85</v>
      </c>
      <c r="D471" s="569">
        <f t="shared" si="26"/>
        <v>1.0489152071612122</v>
      </c>
      <c r="E471" s="569">
        <f t="shared" si="26"/>
        <v>4.8949377347007248</v>
      </c>
      <c r="F471" s="569">
        <f t="shared" si="26"/>
        <v>0.53844315081706184</v>
      </c>
      <c r="G471" s="569">
        <f>+monthly_drivers_6!G471/monthly_drivers_6!D471*D471</f>
        <v>1.5654196952679866</v>
      </c>
      <c r="H471" s="569">
        <f t="shared" si="27"/>
        <v>1.0489152071612122</v>
      </c>
      <c r="I471" s="569">
        <f t="shared" si="27"/>
        <v>3.8180514330665396</v>
      </c>
      <c r="J471" s="569">
        <f t="shared" si="27"/>
        <v>0.43075452065365377</v>
      </c>
      <c r="K471" s="570">
        <f t="shared" si="27"/>
        <v>156.11545013379248</v>
      </c>
      <c r="L471" s="571">
        <f t="shared" si="23"/>
        <v>0</v>
      </c>
      <c r="M471" s="571">
        <v>0</v>
      </c>
      <c r="N471" s="571">
        <v>0</v>
      </c>
      <c r="O471" s="572">
        <v>0</v>
      </c>
      <c r="P471" s="573">
        <v>0</v>
      </c>
      <c r="Q471" s="574">
        <f>+monthly_drivers_0!Q471</f>
        <v>2.5</v>
      </c>
    </row>
    <row r="472" spans="1:17" x14ac:dyDescent="0.25">
      <c r="A472" s="575">
        <f t="shared" si="24"/>
        <v>58714</v>
      </c>
      <c r="B472" s="83" t="str">
        <f>+asset_level_drivers!$E$1</f>
        <v>Ganador</v>
      </c>
      <c r="C472" s="562">
        <f t="shared" si="25"/>
        <v>85</v>
      </c>
      <c r="D472" s="563">
        <f t="shared" si="26"/>
        <v>1.0435206227913114</v>
      </c>
      <c r="E472" s="563">
        <f t="shared" si="26"/>
        <v>4.869763007120266</v>
      </c>
      <c r="F472" s="563">
        <f t="shared" si="26"/>
        <v>0.53567393078321102</v>
      </c>
      <c r="G472" s="563">
        <f>+monthly_drivers_6!G472/monthly_drivers_6!D472*D472</f>
        <v>1.557364337802726</v>
      </c>
      <c r="H472" s="563">
        <f t="shared" si="27"/>
        <v>1.0435206227913114</v>
      </c>
      <c r="I472" s="563">
        <f t="shared" si="27"/>
        <v>3.7984151455537805</v>
      </c>
      <c r="J472" s="563">
        <f t="shared" si="27"/>
        <v>0.42853914462657311</v>
      </c>
      <c r="K472" s="564">
        <f t="shared" si="27"/>
        <v>156.024889681768</v>
      </c>
      <c r="L472" s="563">
        <f t="shared" si="23"/>
        <v>0</v>
      </c>
      <c r="M472" s="563">
        <v>0</v>
      </c>
      <c r="N472" s="563">
        <v>0</v>
      </c>
      <c r="O472" s="565">
        <v>0</v>
      </c>
      <c r="P472" s="564">
        <v>0</v>
      </c>
      <c r="Q472" s="566">
        <f>+monthly_drivers_0!Q472</f>
        <v>2.5</v>
      </c>
    </row>
    <row r="473" spans="1:17" x14ac:dyDescent="0.25">
      <c r="A473" s="567">
        <f t="shared" si="24"/>
        <v>58745</v>
      </c>
      <c r="B473" s="577" t="str">
        <f>+asset_level_drivers!$E$1</f>
        <v>Ganador</v>
      </c>
      <c r="C473" s="568">
        <f t="shared" si="25"/>
        <v>85</v>
      </c>
      <c r="D473" s="569">
        <f t="shared" si="26"/>
        <v>1.0381537828380472</v>
      </c>
      <c r="E473" s="569">
        <f t="shared" si="26"/>
        <v>4.8447177534867905</v>
      </c>
      <c r="F473" s="569">
        <f t="shared" si="26"/>
        <v>0.53291895288352842</v>
      </c>
      <c r="G473" s="569">
        <f>+monthly_drivers_6!G473/monthly_drivers_6!D473*D473</f>
        <v>1.5493504280469408</v>
      </c>
      <c r="H473" s="569">
        <f t="shared" si="27"/>
        <v>1.0381537828380472</v>
      </c>
      <c r="I473" s="569">
        <f t="shared" si="27"/>
        <v>3.7788798477196681</v>
      </c>
      <c r="J473" s="569">
        <f t="shared" si="27"/>
        <v>0.426335162306827</v>
      </c>
      <c r="K473" s="570">
        <f t="shared" si="27"/>
        <v>155.9343817626316</v>
      </c>
      <c r="L473" s="571">
        <f t="shared" si="23"/>
        <v>0</v>
      </c>
      <c r="M473" s="571">
        <v>0</v>
      </c>
      <c r="N473" s="571">
        <v>0</v>
      </c>
      <c r="O473" s="572">
        <v>0</v>
      </c>
      <c r="P473" s="573">
        <v>0</v>
      </c>
      <c r="Q473" s="574">
        <f>+monthly_drivers_0!Q473</f>
        <v>2.5</v>
      </c>
    </row>
    <row r="474" spans="1:17" x14ac:dyDescent="0.25">
      <c r="A474" s="575">
        <f t="shared" si="24"/>
        <v>58775</v>
      </c>
      <c r="B474" s="83" t="str">
        <f>+asset_level_drivers!$E$1</f>
        <v>Ganador</v>
      </c>
      <c r="C474" s="562">
        <f t="shared" si="25"/>
        <v>85</v>
      </c>
      <c r="D474" s="563">
        <f t="shared" si="26"/>
        <v>1.0328145446115287</v>
      </c>
      <c r="E474" s="563">
        <f t="shared" si="26"/>
        <v>4.819801307914128</v>
      </c>
      <c r="F474" s="563">
        <f t="shared" si="26"/>
        <v>0.53017814387053519</v>
      </c>
      <c r="G474" s="563">
        <f>+monthly_drivers_6!G474/monthly_drivers_6!D474*D474</f>
        <v>1.5413777348941142</v>
      </c>
      <c r="H474" s="563">
        <f t="shared" si="27"/>
        <v>1.0328145446115287</v>
      </c>
      <c r="I474" s="563">
        <f t="shared" si="27"/>
        <v>3.7594450201729899</v>
      </c>
      <c r="J474" s="563">
        <f t="shared" si="27"/>
        <v>0.42414251509643242</v>
      </c>
      <c r="K474" s="564">
        <f t="shared" si="27"/>
        <v>155.84392634590967</v>
      </c>
      <c r="L474" s="563">
        <f t="shared" si="23"/>
        <v>0</v>
      </c>
      <c r="M474" s="563">
        <v>0</v>
      </c>
      <c r="N474" s="563">
        <v>0</v>
      </c>
      <c r="O474" s="565">
        <v>0</v>
      </c>
      <c r="P474" s="564">
        <v>0</v>
      </c>
      <c r="Q474" s="566">
        <f>+monthly_drivers_0!Q474</f>
        <v>2.5</v>
      </c>
    </row>
    <row r="475" spans="1:17" x14ac:dyDescent="0.25">
      <c r="A475" s="567">
        <f t="shared" si="24"/>
        <v>58806</v>
      </c>
      <c r="B475" s="577" t="str">
        <f>+asset_level_drivers!$E$1</f>
        <v>Ganador</v>
      </c>
      <c r="C475" s="568">
        <f t="shared" si="25"/>
        <v>85</v>
      </c>
      <c r="D475" s="569">
        <f t="shared" si="26"/>
        <v>1.0275027661557212</v>
      </c>
      <c r="E475" s="569">
        <f t="shared" si="26"/>
        <v>4.7950130079407689</v>
      </c>
      <c r="F475" s="569">
        <f t="shared" si="26"/>
        <v>0.52745143087346535</v>
      </c>
      <c r="G475" s="569">
        <f>+monthly_drivers_6!G475/monthly_drivers_6!D475*D475</f>
        <v>1.533446051722299</v>
      </c>
      <c r="H475" s="569">
        <f t="shared" si="27"/>
        <v>1.0275027661557212</v>
      </c>
      <c r="I475" s="569">
        <f t="shared" si="27"/>
        <v>3.7401101461937682</v>
      </c>
      <c r="J475" s="569">
        <f t="shared" si="27"/>
        <v>0.42196114469877655</v>
      </c>
      <c r="K475" s="570">
        <f t="shared" si="27"/>
        <v>155.75352340114628</v>
      </c>
      <c r="L475" s="571">
        <f t="shared" si="23"/>
        <v>0</v>
      </c>
      <c r="M475" s="571">
        <v>0</v>
      </c>
      <c r="N475" s="571">
        <v>0</v>
      </c>
      <c r="O475" s="572">
        <v>0</v>
      </c>
      <c r="P475" s="573">
        <v>0</v>
      </c>
      <c r="Q475" s="574">
        <f>+monthly_drivers_0!Q475</f>
        <v>2.5</v>
      </c>
    </row>
    <row r="476" spans="1:17" x14ac:dyDescent="0.25">
      <c r="A476" s="575">
        <f t="shared" si="24"/>
        <v>58837</v>
      </c>
      <c r="B476" s="83" t="str">
        <f>+asset_level_drivers!$E$1</f>
        <v>Ganador</v>
      </c>
      <c r="C476" s="562">
        <f t="shared" si="25"/>
        <v>85</v>
      </c>
      <c r="D476" s="563">
        <f t="shared" si="26"/>
        <v>1.0222183062446717</v>
      </c>
      <c r="E476" s="563">
        <f t="shared" si="26"/>
        <v>4.7703521945122516</v>
      </c>
      <c r="F476" s="563">
        <f t="shared" si="26"/>
        <v>0.52473874139632815</v>
      </c>
      <c r="G476" s="563">
        <f>+monthly_drivers_6!G476/monthly_drivers_6!D476*D476</f>
        <v>1.5255551736954072</v>
      </c>
      <c r="H476" s="563">
        <f t="shared" si="27"/>
        <v>1.0222183062446717</v>
      </c>
      <c r="I476" s="563">
        <f t="shared" si="27"/>
        <v>3.7208747117195231</v>
      </c>
      <c r="J476" s="563">
        <f t="shared" si="27"/>
        <v>0.41979099311706675</v>
      </c>
      <c r="K476" s="564">
        <f t="shared" si="27"/>
        <v>155.66317289790317</v>
      </c>
      <c r="L476" s="563">
        <f t="shared" si="23"/>
        <v>0</v>
      </c>
      <c r="M476" s="563">
        <v>0</v>
      </c>
      <c r="N476" s="563">
        <v>0</v>
      </c>
      <c r="O476" s="565">
        <v>0</v>
      </c>
      <c r="P476" s="564">
        <v>0</v>
      </c>
      <c r="Q476" s="566">
        <f>+monthly_drivers_0!Q476</f>
        <v>2.5</v>
      </c>
    </row>
    <row r="477" spans="1:17" x14ac:dyDescent="0.25">
      <c r="A477" s="567">
        <f t="shared" si="24"/>
        <v>58865</v>
      </c>
      <c r="B477" s="577" t="str">
        <f>+asset_level_drivers!$E$1</f>
        <v>Ganador</v>
      </c>
      <c r="C477" s="568">
        <f t="shared" si="25"/>
        <v>85</v>
      </c>
      <c r="D477" s="569">
        <f t="shared" si="26"/>
        <v>1.0169610243787539</v>
      </c>
      <c r="E477" s="569">
        <f t="shared" si="26"/>
        <v>4.7458182119636394</v>
      </c>
      <c r="F477" s="569">
        <f t="shared" si="26"/>
        <v>0.52204000331598055</v>
      </c>
      <c r="G477" s="569">
        <f>+monthly_drivers_6!G477/monthly_drivers_6!D477*D477</f>
        <v>1.5177048553718253</v>
      </c>
      <c r="H477" s="569">
        <f t="shared" si="27"/>
        <v>1.0169610243787539</v>
      </c>
      <c r="I477" s="569">
        <f t="shared" si="27"/>
        <v>3.7017382053316044</v>
      </c>
      <c r="J477" s="569">
        <f t="shared" si="27"/>
        <v>0.41763200265278866</v>
      </c>
      <c r="K477" s="570">
        <f t="shared" si="27"/>
        <v>155.57287480575971</v>
      </c>
      <c r="L477" s="571">
        <f t="shared" si="23"/>
        <v>0</v>
      </c>
      <c r="M477" s="571">
        <v>0</v>
      </c>
      <c r="N477" s="571">
        <v>0</v>
      </c>
      <c r="O477" s="572">
        <v>0</v>
      </c>
      <c r="P477" s="573">
        <v>0</v>
      </c>
      <c r="Q477" s="574">
        <f>+monthly_drivers_0!Q477</f>
        <v>2.5</v>
      </c>
    </row>
    <row r="478" spans="1:17" x14ac:dyDescent="0.25">
      <c r="A478" s="575">
        <f t="shared" si="24"/>
        <v>58896</v>
      </c>
      <c r="B478" s="83" t="str">
        <f>+asset_level_drivers!$E$1</f>
        <v>Ganador</v>
      </c>
      <c r="C478" s="562">
        <f t="shared" si="25"/>
        <v>85</v>
      </c>
      <c r="D478" s="563">
        <f t="shared" si="26"/>
        <v>1.011730780780933</v>
      </c>
      <c r="E478" s="563">
        <f t="shared" si="26"/>
        <v>4.7214104080020896</v>
      </c>
      <c r="F478" s="563">
        <f t="shared" si="26"/>
        <v>0.51935514488020984</v>
      </c>
      <c r="G478" s="563">
        <f>+monthly_drivers_6!G478/monthly_drivers_6!D478*D478</f>
        <v>1.5098949075095092</v>
      </c>
      <c r="H478" s="563">
        <f t="shared" si="27"/>
        <v>1.011730780780933</v>
      </c>
      <c r="I478" s="563">
        <f t="shared" si="27"/>
        <v>3.6827001182415948</v>
      </c>
      <c r="J478" s="563">
        <f t="shared" si="27"/>
        <v>0.41548411590417206</v>
      </c>
      <c r="K478" s="564">
        <f t="shared" si="27"/>
        <v>155.48262909431293</v>
      </c>
      <c r="L478" s="563">
        <f t="shared" si="23"/>
        <v>0</v>
      </c>
      <c r="M478" s="563">
        <v>0</v>
      </c>
      <c r="N478" s="563">
        <v>0</v>
      </c>
      <c r="O478" s="565">
        <v>0</v>
      </c>
      <c r="P478" s="564">
        <v>0</v>
      </c>
      <c r="Q478" s="566">
        <f>+monthly_drivers_0!Q478</f>
        <v>2.5</v>
      </c>
    </row>
    <row r="479" spans="1:17" x14ac:dyDescent="0.25">
      <c r="A479" s="567">
        <f t="shared" si="24"/>
        <v>58926</v>
      </c>
      <c r="B479" s="577" t="str">
        <f>+asset_level_drivers!$E$1</f>
        <v>Ganador</v>
      </c>
      <c r="C479" s="568">
        <f t="shared" si="25"/>
        <v>85</v>
      </c>
      <c r="D479" s="569">
        <f t="shared" si="26"/>
        <v>1.0065274363930492</v>
      </c>
      <c r="E479" s="569">
        <f t="shared" si="26"/>
        <v>4.6971281336895103</v>
      </c>
      <c r="F479" s="569">
        <f t="shared" si="26"/>
        <v>0.51668409470582588</v>
      </c>
      <c r="G479" s="569">
        <f>+monthly_drivers_6!G479/monthly_drivers_6!D479*D479</f>
        <v>1.5021251585125421</v>
      </c>
      <c r="H479" s="569">
        <f t="shared" si="27"/>
        <v>1.0065274363930492</v>
      </c>
      <c r="I479" s="569">
        <f t="shared" si="27"/>
        <v>3.663759944277782</v>
      </c>
      <c r="J479" s="569">
        <f t="shared" si="27"/>
        <v>0.41334727576466485</v>
      </c>
      <c r="K479" s="570">
        <f t="shared" si="27"/>
        <v>155.39243573317751</v>
      </c>
      <c r="L479" s="571">
        <f t="shared" si="23"/>
        <v>0</v>
      </c>
      <c r="M479" s="571">
        <v>0</v>
      </c>
      <c r="N479" s="571">
        <v>0</v>
      </c>
      <c r="O479" s="572">
        <v>0</v>
      </c>
      <c r="P479" s="573">
        <v>0</v>
      </c>
      <c r="Q479" s="574">
        <f>+monthly_drivers_0!Q479</f>
        <v>2.5</v>
      </c>
    </row>
    <row r="480" spans="1:17" x14ac:dyDescent="0.25">
      <c r="A480" s="575">
        <f t="shared" si="24"/>
        <v>58957</v>
      </c>
      <c r="B480" s="83" t="str">
        <f>+asset_level_drivers!$E$1</f>
        <v>Ganador</v>
      </c>
      <c r="C480" s="562">
        <f t="shared" si="25"/>
        <v>85</v>
      </c>
      <c r="D480" s="563">
        <f t="shared" ref="D480:F495" si="28">+D479/D478*D479</f>
        <v>1.0013508528721207</v>
      </c>
      <c r="E480" s="563">
        <f t="shared" si="28"/>
        <v>4.6729707434253065</v>
      </c>
      <c r="F480" s="563">
        <f t="shared" si="28"/>
        <v>0.5140267817767632</v>
      </c>
      <c r="G480" s="563">
        <f>+monthly_drivers_6!G480/monthly_drivers_6!D480*D480</f>
        <v>1.4943953616074266</v>
      </c>
      <c r="H480" s="563">
        <f t="shared" ref="H480:K495" si="29">+H479/H478*H479</f>
        <v>1.0013508528721207</v>
      </c>
      <c r="I480" s="563">
        <f t="shared" si="29"/>
        <v>3.6449171798717019</v>
      </c>
      <c r="J480" s="563">
        <f t="shared" si="29"/>
        <v>0.41122142542141465</v>
      </c>
      <c r="K480" s="564">
        <f t="shared" si="29"/>
        <v>155.30229469198574</v>
      </c>
      <c r="L480" s="563">
        <f t="shared" si="23"/>
        <v>0</v>
      </c>
      <c r="M480" s="563">
        <v>0</v>
      </c>
      <c r="N480" s="563">
        <v>0</v>
      </c>
      <c r="O480" s="565">
        <v>0</v>
      </c>
      <c r="P480" s="564">
        <v>0</v>
      </c>
      <c r="Q480" s="566">
        <f>+monthly_drivers_0!Q480</f>
        <v>2.5</v>
      </c>
    </row>
    <row r="481" spans="1:17" x14ac:dyDescent="0.25">
      <c r="A481" s="567">
        <f t="shared" si="24"/>
        <v>58987</v>
      </c>
      <c r="B481" s="577" t="str">
        <f>+asset_level_drivers!$E$1</f>
        <v>Ganador</v>
      </c>
      <c r="C481" s="568">
        <f t="shared" si="25"/>
        <v>85</v>
      </c>
      <c r="D481" s="569">
        <f t="shared" si="28"/>
        <v>0.99620089258666522</v>
      </c>
      <c r="E481" s="569">
        <f t="shared" si="28"/>
        <v>4.6489375949292144</v>
      </c>
      <c r="F481" s="569">
        <f t="shared" si="28"/>
        <v>0.51138313544219283</v>
      </c>
      <c r="G481" s="569">
        <f>+monthly_drivers_6!G481/monthly_drivers_6!D481*D481</f>
        <v>1.4867053136995079</v>
      </c>
      <c r="H481" s="569">
        <f t="shared" si="29"/>
        <v>0.99620089258666522</v>
      </c>
      <c r="I481" s="569">
        <f t="shared" si="29"/>
        <v>3.6261713240447491</v>
      </c>
      <c r="J481" s="569">
        <f t="shared" si="29"/>
        <v>0.40910650835375828</v>
      </c>
      <c r="K481" s="570">
        <f t="shared" si="29"/>
        <v>155.21220594038755</v>
      </c>
      <c r="L481" s="571">
        <f t="shared" si="23"/>
        <v>0</v>
      </c>
      <c r="M481" s="571">
        <v>0</v>
      </c>
      <c r="N481" s="571">
        <v>0</v>
      </c>
      <c r="O481" s="572">
        <v>0</v>
      </c>
      <c r="P481" s="573">
        <v>0</v>
      </c>
      <c r="Q481" s="574">
        <f>+monthly_drivers_0!Q481</f>
        <v>2.5</v>
      </c>
    </row>
    <row r="482" spans="1:17" x14ac:dyDescent="0.25">
      <c r="A482" s="575">
        <f t="shared" si="24"/>
        <v>59018</v>
      </c>
      <c r="B482" s="83" t="str">
        <f>+asset_level_drivers!$E$1</f>
        <v>Ganador</v>
      </c>
      <c r="C482" s="562">
        <f t="shared" si="25"/>
        <v>85</v>
      </c>
      <c r="D482" s="563">
        <f t="shared" si="28"/>
        <v>0.99107741861304111</v>
      </c>
      <c r="E482" s="563">
        <f t="shared" si="28"/>
        <v>4.6250280492242259</v>
      </c>
      <c r="F482" s="563">
        <f t="shared" si="28"/>
        <v>0.50875308541464392</v>
      </c>
      <c r="G482" s="563">
        <f>+monthly_drivers_6!G482/monthly_drivers_6!D482*D482</f>
        <v>1.4790548310617377</v>
      </c>
      <c r="H482" s="563">
        <f t="shared" si="29"/>
        <v>0.99107741861304111</v>
      </c>
      <c r="I482" s="563">
        <f t="shared" si="29"/>
        <v>3.6075218783948575</v>
      </c>
      <c r="J482" s="563">
        <f t="shared" si="29"/>
        <v>0.40700246833171905</v>
      </c>
      <c r="K482" s="564">
        <f t="shared" si="29"/>
        <v>155.12216944805044</v>
      </c>
      <c r="L482" s="563">
        <f t="shared" si="23"/>
        <v>0</v>
      </c>
      <c r="M482" s="563">
        <v>0</v>
      </c>
      <c r="N482" s="563">
        <v>0</v>
      </c>
      <c r="O482" s="565">
        <v>0</v>
      </c>
      <c r="P482" s="564">
        <v>0</v>
      </c>
      <c r="Q482" s="566">
        <f>+monthly_drivers_0!Q482</f>
        <v>2.5</v>
      </c>
    </row>
    <row r="483" spans="1:17" x14ac:dyDescent="0.25">
      <c r="A483" s="567">
        <f t="shared" si="24"/>
        <v>59049</v>
      </c>
      <c r="B483" s="577" t="str">
        <f>+asset_level_drivers!$E$1</f>
        <v>Ganador</v>
      </c>
      <c r="C483" s="568">
        <f t="shared" si="25"/>
        <v>85</v>
      </c>
      <c r="D483" s="569">
        <f t="shared" si="28"/>
        <v>0.98598029473180671</v>
      </c>
      <c r="E483" s="569">
        <f t="shared" si="28"/>
        <v>4.601241470619601</v>
      </c>
      <c r="F483" s="569">
        <f t="shared" si="28"/>
        <v>0.50613656176813493</v>
      </c>
      <c r="G483" s="569">
        <f>+monthly_drivers_6!G483/monthly_drivers_6!D483*D483</f>
        <v>1.4714436951714689</v>
      </c>
      <c r="H483" s="569">
        <f t="shared" si="29"/>
        <v>0.98598029473180671</v>
      </c>
      <c r="I483" s="569">
        <f t="shared" si="29"/>
        <v>3.5889683470832492</v>
      </c>
      <c r="J483" s="569">
        <f t="shared" si="29"/>
        <v>0.40490924941451184</v>
      </c>
      <c r="K483" s="570">
        <f t="shared" si="29"/>
        <v>155.03218518465954</v>
      </c>
      <c r="L483" s="571">
        <f t="shared" si="23"/>
        <v>0</v>
      </c>
      <c r="M483" s="571">
        <v>0</v>
      </c>
      <c r="N483" s="571">
        <v>0</v>
      </c>
      <c r="O483" s="572">
        <v>0</v>
      </c>
      <c r="P483" s="573">
        <v>0</v>
      </c>
      <c r="Q483" s="574">
        <f>+monthly_drivers_0!Q483</f>
        <v>2.5</v>
      </c>
    </row>
    <row r="484" spans="1:17" x14ac:dyDescent="0.25">
      <c r="A484" s="575">
        <f t="shared" si="24"/>
        <v>59079</v>
      </c>
      <c r="B484" s="83" t="str">
        <f>+asset_level_drivers!$E$1</f>
        <v>Ganador</v>
      </c>
      <c r="C484" s="562">
        <f t="shared" si="25"/>
        <v>85</v>
      </c>
      <c r="D484" s="563">
        <f t="shared" si="28"/>
        <v>0.98090938542409878</v>
      </c>
      <c r="E484" s="563">
        <f t="shared" si="28"/>
        <v>4.5775772266939647</v>
      </c>
      <c r="F484" s="563">
        <f t="shared" si="28"/>
        <v>0.50353349493631461</v>
      </c>
      <c r="G484" s="563">
        <f>+monthly_drivers_6!G484/monthly_drivers_6!D484*D484</f>
        <v>1.4638717271172628</v>
      </c>
      <c r="H484" s="563">
        <f t="shared" si="29"/>
        <v>0.98090938542409878</v>
      </c>
      <c r="I484" s="563">
        <f t="shared" si="29"/>
        <v>3.570510236821252</v>
      </c>
      <c r="J484" s="563">
        <f t="shared" si="29"/>
        <v>0.40282679594905557</v>
      </c>
      <c r="K484" s="564">
        <f t="shared" si="29"/>
        <v>154.94225311991752</v>
      </c>
      <c r="L484" s="563">
        <f t="shared" si="23"/>
        <v>0</v>
      </c>
      <c r="M484" s="563">
        <v>0</v>
      </c>
      <c r="N484" s="563">
        <v>0</v>
      </c>
      <c r="O484" s="565">
        <v>0</v>
      </c>
      <c r="P484" s="564">
        <v>0</v>
      </c>
      <c r="Q484" s="566">
        <f>+monthly_drivers_0!Q484</f>
        <v>2.5</v>
      </c>
    </row>
    <row r="485" spans="1:17" x14ac:dyDescent="0.25">
      <c r="A485" s="567">
        <f t="shared" si="24"/>
        <v>59110</v>
      </c>
      <c r="B485" s="577" t="str">
        <f>+asset_level_drivers!$E$1</f>
        <v>Ganador</v>
      </c>
      <c r="C485" s="568">
        <f t="shared" si="25"/>
        <v>85</v>
      </c>
      <c r="D485" s="569">
        <f t="shared" si="28"/>
        <v>0.97586455586802934</v>
      </c>
      <c r="E485" s="569">
        <f t="shared" si="28"/>
        <v>4.5540346882784926</v>
      </c>
      <c r="F485" s="569">
        <f t="shared" si="28"/>
        <v>0.50094381571061242</v>
      </c>
      <c r="G485" s="569">
        <f>+monthly_drivers_6!G485/monthly_drivers_6!D485*D485</f>
        <v>1.4563387109603827</v>
      </c>
      <c r="H485" s="569">
        <f t="shared" si="29"/>
        <v>0.97586455586802934</v>
      </c>
      <c r="I485" s="569">
        <f t="shared" si="29"/>
        <v>3.5521470568571831</v>
      </c>
      <c r="J485" s="569">
        <f t="shared" si="29"/>
        <v>0.40075505256849381</v>
      </c>
      <c r="K485" s="570">
        <f t="shared" si="29"/>
        <v>154.85237322354467</v>
      </c>
      <c r="L485" s="571">
        <f t="shared" si="23"/>
        <v>0</v>
      </c>
      <c r="M485" s="571">
        <v>0</v>
      </c>
      <c r="N485" s="571">
        <v>0</v>
      </c>
      <c r="O485" s="572">
        <v>0</v>
      </c>
      <c r="P485" s="573">
        <v>0</v>
      </c>
      <c r="Q485" s="574">
        <f>+monthly_drivers_0!Q485</f>
        <v>2.5</v>
      </c>
    </row>
    <row r="486" spans="1:17" x14ac:dyDescent="0.25">
      <c r="A486" s="575">
        <f t="shared" si="24"/>
        <v>59140</v>
      </c>
      <c r="B486" s="83" t="str">
        <f>+asset_level_drivers!$E$1</f>
        <v>Ganador</v>
      </c>
      <c r="C486" s="562">
        <f t="shared" si="25"/>
        <v>85</v>
      </c>
      <c r="D486" s="563">
        <f t="shared" si="28"/>
        <v>0.97084567193510096</v>
      </c>
      <c r="E486" s="563">
        <f t="shared" si="28"/>
        <v>4.530613229440184</v>
      </c>
      <c r="F486" s="563">
        <f t="shared" si="28"/>
        <v>0.49836745523839826</v>
      </c>
      <c r="G486" s="563">
        <f>+monthly_drivers_6!G486/monthly_drivers_6!D486*D486</f>
        <v>1.4488444078639444</v>
      </c>
      <c r="H486" s="563">
        <f t="shared" si="29"/>
        <v>0.97084567193510096</v>
      </c>
      <c r="I486" s="563">
        <f t="shared" si="29"/>
        <v>3.5338783189633021</v>
      </c>
      <c r="J486" s="563">
        <f t="shared" si="29"/>
        <v>0.39869396419072251</v>
      </c>
      <c r="K486" s="564">
        <f t="shared" si="29"/>
        <v>154.76254546527883</v>
      </c>
      <c r="L486" s="563">
        <f t="shared" si="23"/>
        <v>0</v>
      </c>
      <c r="M486" s="563">
        <v>0</v>
      </c>
      <c r="N486" s="563">
        <v>0</v>
      </c>
      <c r="O486" s="565">
        <v>0</v>
      </c>
      <c r="P486" s="564">
        <v>0</v>
      </c>
      <c r="Q486" s="566">
        <f>+monthly_drivers_0!Q486</f>
        <v>2.5</v>
      </c>
    </row>
    <row r="487" spans="1:17" x14ac:dyDescent="0.25">
      <c r="A487" s="567">
        <f t="shared" si="24"/>
        <v>59171</v>
      </c>
      <c r="B487" s="577" t="str">
        <f>+asset_level_drivers!$E$1</f>
        <v>Ganador</v>
      </c>
      <c r="C487" s="568">
        <f t="shared" si="25"/>
        <v>85</v>
      </c>
      <c r="D487" s="569">
        <f t="shared" si="28"/>
        <v>0.96585260018664099</v>
      </c>
      <c r="E487" s="569">
        <f t="shared" si="28"/>
        <v>4.5073122274652206</v>
      </c>
      <c r="F487" s="569">
        <f t="shared" si="28"/>
        <v>0.49580434502115206</v>
      </c>
      <c r="G487" s="569">
        <f>+monthly_drivers_6!G487/monthly_drivers_6!D487*D487</f>
        <v>1.4413886504734659</v>
      </c>
      <c r="H487" s="569">
        <f t="shared" si="29"/>
        <v>0.96585260018664099</v>
      </c>
      <c r="I487" s="569">
        <f t="shared" si="29"/>
        <v>3.51570353742283</v>
      </c>
      <c r="J487" s="569">
        <f t="shared" si="29"/>
        <v>0.39664347601692557</v>
      </c>
      <c r="K487" s="570">
        <f t="shared" si="29"/>
        <v>154.67276981487538</v>
      </c>
      <c r="L487" s="571">
        <f t="shared" si="23"/>
        <v>0</v>
      </c>
      <c r="M487" s="571">
        <v>0</v>
      </c>
      <c r="N487" s="571">
        <v>0</v>
      </c>
      <c r="O487" s="572">
        <v>0</v>
      </c>
      <c r="P487" s="573">
        <v>0</v>
      </c>
      <c r="Q487" s="574">
        <f>+monthly_drivers_0!Q487</f>
        <v>2.5</v>
      </c>
    </row>
    <row r="488" spans="1:17" x14ac:dyDescent="0.25">
      <c r="A488" s="575">
        <f t="shared" si="24"/>
        <v>59202</v>
      </c>
      <c r="B488" s="83" t="str">
        <f>+asset_level_drivers!$E$1</f>
        <v>Ganador</v>
      </c>
      <c r="C488" s="562">
        <f t="shared" si="25"/>
        <v>85</v>
      </c>
      <c r="D488" s="563">
        <f t="shared" si="28"/>
        <v>0.96088520787025344</v>
      </c>
      <c r="E488" s="563">
        <f t="shared" si="28"/>
        <v>4.4841310628424083</v>
      </c>
      <c r="F488" s="563">
        <f t="shared" si="28"/>
        <v>0.49325441691264255</v>
      </c>
      <c r="G488" s="563">
        <f>+monthly_drivers_6!G488/monthly_drivers_6!D488*D488</f>
        <v>1.4339712800447399</v>
      </c>
      <c r="H488" s="563">
        <f t="shared" si="29"/>
        <v>0.96088520787025344</v>
      </c>
      <c r="I488" s="563">
        <f t="shared" si="29"/>
        <v>3.4976222290170362</v>
      </c>
      <c r="J488" s="563">
        <f t="shared" si="29"/>
        <v>0.3946035335301179</v>
      </c>
      <c r="K488" s="564">
        <f t="shared" si="29"/>
        <v>154.58304624210726</v>
      </c>
      <c r="L488" s="563">
        <f t="shared" si="23"/>
        <v>0</v>
      </c>
      <c r="M488" s="563">
        <v>0</v>
      </c>
      <c r="N488" s="563">
        <v>0</v>
      </c>
      <c r="O488" s="565">
        <v>0</v>
      </c>
      <c r="P488" s="564">
        <v>0</v>
      </c>
      <c r="Q488" s="566">
        <f>+monthly_drivers_0!Q488</f>
        <v>2.5</v>
      </c>
    </row>
    <row r="489" spans="1:17" x14ac:dyDescent="0.25">
      <c r="A489" s="567">
        <f t="shared" si="24"/>
        <v>59230</v>
      </c>
      <c r="B489" s="577" t="str">
        <f>+asset_level_drivers!$E$1</f>
        <v>Ganador</v>
      </c>
      <c r="C489" s="568">
        <f t="shared" si="25"/>
        <v>85</v>
      </c>
      <c r="D489" s="569">
        <f t="shared" si="28"/>
        <v>0.95594336291628967</v>
      </c>
      <c r="E489" s="569">
        <f t="shared" si="28"/>
        <v>4.4610691192467069</v>
      </c>
      <c r="F489" s="569">
        <f t="shared" si="28"/>
        <v>0.49071760311711526</v>
      </c>
      <c r="G489" s="569">
        <f>+monthly_drivers_6!G489/monthly_drivers_6!D489*D489</f>
        <v>1.4265920249624786</v>
      </c>
      <c r="H489" s="569">
        <f t="shared" si="29"/>
        <v>0.95594336291628967</v>
      </c>
      <c r="I489" s="569">
        <f t="shared" si="29"/>
        <v>3.479633913012389</v>
      </c>
      <c r="J489" s="569">
        <f t="shared" si="29"/>
        <v>0.39257408249369607</v>
      </c>
      <c r="K489" s="570">
        <f t="shared" si="29"/>
        <v>154.49337471676495</v>
      </c>
      <c r="L489" s="571">
        <f t="shared" si="23"/>
        <v>0</v>
      </c>
      <c r="M489" s="571">
        <v>0</v>
      </c>
      <c r="N489" s="571">
        <v>0</v>
      </c>
      <c r="O489" s="572">
        <v>0</v>
      </c>
      <c r="P489" s="573">
        <v>0</v>
      </c>
      <c r="Q489" s="574">
        <f>+monthly_drivers_0!Q489</f>
        <v>2.5</v>
      </c>
    </row>
    <row r="490" spans="1:17" x14ac:dyDescent="0.25">
      <c r="A490" s="575">
        <f t="shared" si="24"/>
        <v>59261</v>
      </c>
      <c r="B490" s="83" t="str">
        <f>+asset_level_drivers!$E$1</f>
        <v>Ganador</v>
      </c>
      <c r="C490" s="562">
        <f t="shared" si="25"/>
        <v>85</v>
      </c>
      <c r="D490" s="563">
        <f t="shared" si="28"/>
        <v>0.9510269339343369</v>
      </c>
      <c r="E490" s="563">
        <f t="shared" si="28"/>
        <v>4.4381257835228451</v>
      </c>
      <c r="F490" s="563">
        <f t="shared" si="28"/>
        <v>0.48819383618749029</v>
      </c>
      <c r="G490" s="563">
        <f>+monthly_drivers_6!G490/monthly_drivers_6!D490*D490</f>
        <v>1.419250731254414</v>
      </c>
      <c r="H490" s="563">
        <f t="shared" si="29"/>
        <v>0.9510269339343369</v>
      </c>
      <c r="I490" s="563">
        <f t="shared" si="29"/>
        <v>3.4617381111477763</v>
      </c>
      <c r="J490" s="563">
        <f t="shared" si="29"/>
        <v>0.39055506894999609</v>
      </c>
      <c r="K490" s="564">
        <f t="shared" si="29"/>
        <v>154.40375520865643</v>
      </c>
      <c r="L490" s="563">
        <f t="shared" si="23"/>
        <v>0</v>
      </c>
      <c r="M490" s="563">
        <v>0</v>
      </c>
      <c r="N490" s="563">
        <v>0</v>
      </c>
      <c r="O490" s="565">
        <v>0</v>
      </c>
      <c r="P490" s="564">
        <v>0</v>
      </c>
      <c r="Q490" s="566">
        <f>+monthly_drivers_0!Q490</f>
        <v>2.5</v>
      </c>
    </row>
    <row r="491" spans="1:17" x14ac:dyDescent="0.25">
      <c r="A491" s="567">
        <f t="shared" si="24"/>
        <v>59291</v>
      </c>
      <c r="B491" s="577" t="str">
        <f>+asset_level_drivers!$E$1</f>
        <v>Ganador</v>
      </c>
      <c r="C491" s="568">
        <f t="shared" si="25"/>
        <v>85</v>
      </c>
      <c r="D491" s="569">
        <f t="shared" si="28"/>
        <v>0.94613579020972494</v>
      </c>
      <c r="E491" s="569">
        <f t="shared" si="28"/>
        <v>4.4153004456690157</v>
      </c>
      <c r="F491" s="569">
        <f t="shared" si="28"/>
        <v>0.48568304902356885</v>
      </c>
      <c r="G491" s="569">
        <f>+monthly_drivers_6!G491/monthly_drivers_6!D491*D491</f>
        <v>1.4119472101567117</v>
      </c>
      <c r="H491" s="569">
        <f t="shared" si="29"/>
        <v>0.94613579020972494</v>
      </c>
      <c r="I491" s="569">
        <f t="shared" si="29"/>
        <v>3.4439343476217887</v>
      </c>
      <c r="J491" s="569">
        <f t="shared" si="29"/>
        <v>0.38854643921885895</v>
      </c>
      <c r="K491" s="570">
        <f t="shared" si="29"/>
        <v>154.31418768760724</v>
      </c>
      <c r="L491" s="571">
        <f t="shared" si="23"/>
        <v>0</v>
      </c>
      <c r="M491" s="571">
        <v>0</v>
      </c>
      <c r="N491" s="571">
        <v>0</v>
      </c>
      <c r="O491" s="572">
        <v>0</v>
      </c>
      <c r="P491" s="573">
        <v>0</v>
      </c>
      <c r="Q491" s="574">
        <f>+monthly_drivers_0!Q491</f>
        <v>2.5</v>
      </c>
    </row>
    <row r="492" spans="1:17" x14ac:dyDescent="0.25">
      <c r="A492" s="575">
        <f t="shared" si="24"/>
        <v>59322</v>
      </c>
      <c r="B492" s="83" t="str">
        <f>+asset_level_drivers!$E$1</f>
        <v>Ganador</v>
      </c>
      <c r="C492" s="562">
        <f t="shared" si="25"/>
        <v>85</v>
      </c>
      <c r="D492" s="563">
        <f t="shared" si="28"/>
        <v>0.94126980170005081</v>
      </c>
      <c r="E492" s="563">
        <f t="shared" si="28"/>
        <v>4.3925924988206591</v>
      </c>
      <c r="F492" s="563">
        <f t="shared" si="28"/>
        <v>0.48318517487024942</v>
      </c>
      <c r="G492" s="563">
        <f>+monthly_drivers_6!G492/monthly_drivers_6!D492*D492</f>
        <v>1.4046812579542201</v>
      </c>
      <c r="H492" s="563">
        <f t="shared" si="29"/>
        <v>0.94126980170005081</v>
      </c>
      <c r="I492" s="563">
        <f t="shared" si="29"/>
        <v>3.4262221490800697</v>
      </c>
      <c r="J492" s="563">
        <f t="shared" si="29"/>
        <v>0.3865481398962034</v>
      </c>
      <c r="K492" s="564">
        <f t="shared" si="29"/>
        <v>154.22467212346038</v>
      </c>
      <c r="L492" s="563">
        <f t="shared" si="23"/>
        <v>0</v>
      </c>
      <c r="M492" s="563">
        <v>0</v>
      </c>
      <c r="N492" s="563">
        <v>0</v>
      </c>
      <c r="O492" s="565">
        <v>0</v>
      </c>
      <c r="P492" s="564">
        <v>0</v>
      </c>
      <c r="Q492" s="566">
        <f>+monthly_drivers_0!Q492</f>
        <v>2.5</v>
      </c>
    </row>
    <row r="493" spans="1:17" x14ac:dyDescent="0.25">
      <c r="A493" s="567">
        <f t="shared" si="24"/>
        <v>59352</v>
      </c>
      <c r="B493" s="577" t="str">
        <f>+asset_level_drivers!$E$1</f>
        <v>Ganador</v>
      </c>
      <c r="C493" s="568">
        <f t="shared" si="25"/>
        <v>85</v>
      </c>
      <c r="D493" s="569">
        <f t="shared" si="28"/>
        <v>0.93642883903172136</v>
      </c>
      <c r="E493" s="569">
        <f t="shared" si="28"/>
        <v>4.3700013392343271</v>
      </c>
      <c r="F493" s="569">
        <f t="shared" si="28"/>
        <v>0.48070014731575278</v>
      </c>
      <c r="G493" s="569">
        <f>+monthly_drivers_6!G493/monthly_drivers_6!D493*D493</f>
        <v>1.3849489206088053</v>
      </c>
      <c r="H493" s="569">
        <f t="shared" si="29"/>
        <v>0.93642883903172136</v>
      </c>
      <c r="I493" s="569">
        <f t="shared" si="29"/>
        <v>3.4086010446027299</v>
      </c>
      <c r="J493" s="569">
        <f t="shared" si="29"/>
        <v>0.38456011785260608</v>
      </c>
      <c r="K493" s="570">
        <f t="shared" si="29"/>
        <v>154.13520848607632</v>
      </c>
      <c r="L493" s="571">
        <f t="shared" si="23"/>
        <v>0</v>
      </c>
      <c r="M493" s="571">
        <v>0</v>
      </c>
      <c r="N493" s="571">
        <v>0</v>
      </c>
      <c r="O493" s="572">
        <v>0</v>
      </c>
      <c r="P493" s="573">
        <v>0</v>
      </c>
      <c r="Q493" s="574">
        <f>+monthly_drivers_0!Q493</f>
        <v>2.5</v>
      </c>
    </row>
    <row r="494" spans="1:17" x14ac:dyDescent="0.25">
      <c r="A494" s="575">
        <f t="shared" si="24"/>
        <v>59383</v>
      </c>
      <c r="B494" s="83" t="str">
        <f>+asset_level_drivers!$E$1</f>
        <v>Ganador</v>
      </c>
      <c r="C494" s="562">
        <f t="shared" si="25"/>
        <v>85</v>
      </c>
      <c r="D494" s="563">
        <f t="shared" si="28"/>
        <v>0.93161277349651339</v>
      </c>
      <c r="E494" s="563">
        <f t="shared" si="28"/>
        <v>4.3475263662716328</v>
      </c>
      <c r="F494" s="563">
        <f t="shared" si="28"/>
        <v>0.47822790028985629</v>
      </c>
      <c r="G494" s="563">
        <f>+monthly_drivers_6!G494/monthly_drivers_6!D494*D494</f>
        <v>1.3778216350901218</v>
      </c>
      <c r="H494" s="563">
        <f t="shared" si="29"/>
        <v>0.93161277349651339</v>
      </c>
      <c r="I494" s="563">
        <f t="shared" si="29"/>
        <v>3.3910705656918281</v>
      </c>
      <c r="J494" s="563">
        <f t="shared" si="29"/>
        <v>0.38258232023188887</v>
      </c>
      <c r="K494" s="564">
        <f t="shared" si="29"/>
        <v>154.04579674533306</v>
      </c>
      <c r="L494" s="563">
        <f t="shared" si="23"/>
        <v>0</v>
      </c>
      <c r="M494" s="563">
        <v>0</v>
      </c>
      <c r="N494" s="563">
        <v>0</v>
      </c>
      <c r="O494" s="565">
        <v>0</v>
      </c>
      <c r="P494" s="564">
        <v>0</v>
      </c>
      <c r="Q494" s="566">
        <f>+monthly_drivers_0!Q494</f>
        <v>2.5</v>
      </c>
    </row>
    <row r="495" spans="1:17" x14ac:dyDescent="0.25">
      <c r="A495" s="567">
        <f t="shared" si="24"/>
        <v>59414</v>
      </c>
      <c r="B495" s="577" t="str">
        <f>+asset_level_drivers!$E$1</f>
        <v>Ganador</v>
      </c>
      <c r="C495" s="568">
        <f t="shared" si="25"/>
        <v>85</v>
      </c>
      <c r="D495" s="569">
        <f t="shared" si="28"/>
        <v>0.92682147704815177</v>
      </c>
      <c r="E495" s="569">
        <f t="shared" si="28"/>
        <v>4.3251669823832799</v>
      </c>
      <c r="F495" s="569">
        <f t="shared" si="28"/>
        <v>0.4757683680621374</v>
      </c>
      <c r="G495" s="569">
        <f>+monthly_drivers_6!G495/monthly_drivers_6!D495*D495</f>
        <v>1.3707310171725968</v>
      </c>
      <c r="H495" s="569">
        <f t="shared" si="29"/>
        <v>0.92682147704815177</v>
      </c>
      <c r="I495" s="569">
        <f t="shared" si="29"/>
        <v>3.3736302462589127</v>
      </c>
      <c r="J495" s="569">
        <f t="shared" si="29"/>
        <v>0.38061469444971374</v>
      </c>
      <c r="K495" s="570">
        <f t="shared" si="29"/>
        <v>153.95643687112607</v>
      </c>
      <c r="L495" s="571">
        <f t="shared" si="23"/>
        <v>0</v>
      </c>
      <c r="M495" s="571">
        <v>0</v>
      </c>
      <c r="N495" s="571">
        <v>0</v>
      </c>
      <c r="O495" s="572">
        <v>0</v>
      </c>
      <c r="P495" s="573">
        <v>0</v>
      </c>
      <c r="Q495" s="574">
        <f>+monthly_drivers_0!Q495</f>
        <v>2.5</v>
      </c>
    </row>
    <row r="496" spans="1:17" x14ac:dyDescent="0.25">
      <c r="A496" s="575">
        <f t="shared" si="24"/>
        <v>59444</v>
      </c>
      <c r="B496" s="83" t="str">
        <f>+asset_level_drivers!$E$1</f>
        <v>Ganador</v>
      </c>
      <c r="C496" s="562">
        <f t="shared" si="25"/>
        <v>85</v>
      </c>
      <c r="D496" s="563">
        <f t="shared" ref="D496:F511" si="30">+D495/D494*D495</f>
        <v>0.92205482229890501</v>
      </c>
      <c r="E496" s="563">
        <f t="shared" si="30"/>
        <v>4.302922593093176</v>
      </c>
      <c r="F496" s="563">
        <f t="shared" si="30"/>
        <v>0.47332148524022594</v>
      </c>
      <c r="G496" s="563">
        <f>+monthly_drivers_6!G496/monthly_drivers_6!D496*D496</f>
        <v>1.3636768755645094</v>
      </c>
      <c r="H496" s="563">
        <f t="shared" ref="H496:K511" si="31">+H495/H494*H495</f>
        <v>0.92205482229890501</v>
      </c>
      <c r="I496" s="563">
        <f t="shared" si="31"/>
        <v>3.3562796226126319</v>
      </c>
      <c r="J496" s="563">
        <f t="shared" si="31"/>
        <v>0.37865718819218452</v>
      </c>
      <c r="K496" s="564">
        <f t="shared" si="31"/>
        <v>153.8671288333683</v>
      </c>
      <c r="L496" s="563">
        <f t="shared" si="23"/>
        <v>0</v>
      </c>
      <c r="M496" s="563">
        <v>0</v>
      </c>
      <c r="N496" s="563">
        <v>0</v>
      </c>
      <c r="O496" s="565">
        <v>0</v>
      </c>
      <c r="P496" s="564">
        <v>0</v>
      </c>
      <c r="Q496" s="566">
        <f>+monthly_drivers_0!Q496</f>
        <v>2.5</v>
      </c>
    </row>
    <row r="497" spans="1:17" x14ac:dyDescent="0.25">
      <c r="A497" s="567">
        <f t="shared" si="24"/>
        <v>59475</v>
      </c>
      <c r="B497" s="577" t="str">
        <f>+asset_level_drivers!$E$1</f>
        <v>Ganador</v>
      </c>
      <c r="C497" s="568">
        <f t="shared" si="25"/>
        <v>85</v>
      </c>
      <c r="D497" s="569">
        <f t="shared" si="30"/>
        <v>0.91731268251619835</v>
      </c>
      <c r="E497" s="569">
        <f t="shared" si="30"/>
        <v>4.2807926069826268</v>
      </c>
      <c r="F497" s="569">
        <f t="shared" si="30"/>
        <v>0.47088718676806546</v>
      </c>
      <c r="G497" s="569">
        <f>+monthly_drivers_6!G497/monthly_drivers_6!D497*D497</f>
        <v>1.3661474467334851</v>
      </c>
      <c r="H497" s="569">
        <f t="shared" si="31"/>
        <v>0.91731268251619835</v>
      </c>
      <c r="I497" s="569">
        <f t="shared" si="31"/>
        <v>3.3390182334464038</v>
      </c>
      <c r="J497" s="569">
        <f t="shared" si="31"/>
        <v>0.37670974941445612</v>
      </c>
      <c r="K497" s="570">
        <f t="shared" si="31"/>
        <v>153.77787260199011</v>
      </c>
      <c r="L497" s="571">
        <f t="shared" si="23"/>
        <v>0</v>
      </c>
      <c r="M497" s="571">
        <v>0</v>
      </c>
      <c r="N497" s="571">
        <v>0</v>
      </c>
      <c r="O497" s="572">
        <v>0</v>
      </c>
      <c r="P497" s="573">
        <v>0</v>
      </c>
      <c r="Q497" s="574">
        <f>+monthly_drivers_0!Q497</f>
        <v>2.5</v>
      </c>
    </row>
    <row r="498" spans="1:17" x14ac:dyDescent="0.25">
      <c r="A498" s="575">
        <f t="shared" si="24"/>
        <v>59505</v>
      </c>
      <c r="B498" s="83" t="str">
        <f>+asset_level_drivers!$E$1</f>
        <v>Ganador</v>
      </c>
      <c r="C498" s="562">
        <f t="shared" si="25"/>
        <v>85</v>
      </c>
      <c r="D498" s="563">
        <f t="shared" si="30"/>
        <v>0.91259493161924443</v>
      </c>
      <c r="E498" s="563">
        <f t="shared" si="30"/>
        <v>4.2587764356746121</v>
      </c>
      <c r="F498" s="563">
        <f t="shared" si="30"/>
        <v>0.46846540792418379</v>
      </c>
      <c r="G498" s="563">
        <f>+monthly_drivers_6!G498/monthly_drivers_6!D498*D498</f>
        <v>1.3591167562114648</v>
      </c>
      <c r="H498" s="563">
        <f t="shared" si="31"/>
        <v>0.91259493161924443</v>
      </c>
      <c r="I498" s="563">
        <f t="shared" si="31"/>
        <v>3.3218456198261523</v>
      </c>
      <c r="J498" s="563">
        <f t="shared" si="31"/>
        <v>0.37477232633935076</v>
      </c>
      <c r="K498" s="564">
        <f t="shared" si="31"/>
        <v>153.68866814693934</v>
      </c>
      <c r="L498" s="563">
        <f t="shared" si="23"/>
        <v>0</v>
      </c>
      <c r="M498" s="563">
        <v>0</v>
      </c>
      <c r="N498" s="563">
        <v>0</v>
      </c>
      <c r="O498" s="565">
        <v>0</v>
      </c>
      <c r="P498" s="564">
        <v>0</v>
      </c>
      <c r="Q498" s="566">
        <f>+monthly_drivers_0!Q498</f>
        <v>2.5</v>
      </c>
    </row>
    <row r="499" spans="1:17" x14ac:dyDescent="0.25">
      <c r="A499" s="567">
        <f t="shared" si="24"/>
        <v>59536</v>
      </c>
      <c r="B499" s="577" t="str">
        <f>+asset_level_drivers!$E$1</f>
        <v>Ganador</v>
      </c>
      <c r="C499" s="568">
        <f t="shared" si="25"/>
        <v>85</v>
      </c>
      <c r="D499" s="569">
        <f t="shared" si="30"/>
        <v>0.90790144417569074</v>
      </c>
      <c r="E499" s="569">
        <f t="shared" si="30"/>
        <v>4.236873493818142</v>
      </c>
      <c r="F499" s="569">
        <f t="shared" si="30"/>
        <v>0.46605608431997197</v>
      </c>
      <c r="G499" s="569">
        <f>+monthly_drivers_6!G499/monthly_drivers_6!D499*D499</f>
        <v>1.3521222266862061</v>
      </c>
      <c r="H499" s="569">
        <f t="shared" si="31"/>
        <v>0.90790144417569074</v>
      </c>
      <c r="I499" s="569">
        <f t="shared" si="31"/>
        <v>3.3047613251781054</v>
      </c>
      <c r="J499" s="569">
        <f t="shared" si="31"/>
        <v>0.37284486745598128</v>
      </c>
      <c r="K499" s="570">
        <f t="shared" si="31"/>
        <v>153.59951543818124</v>
      </c>
      <c r="L499" s="571">
        <f t="shared" si="23"/>
        <v>0</v>
      </c>
      <c r="M499" s="571">
        <v>0</v>
      </c>
      <c r="N499" s="571">
        <v>0</v>
      </c>
      <c r="O499" s="572">
        <v>0</v>
      </c>
      <c r="P499" s="573">
        <v>0</v>
      </c>
      <c r="Q499" s="574">
        <f>+monthly_drivers_0!Q499</f>
        <v>2.5</v>
      </c>
    </row>
    <row r="500" spans="1:17" x14ac:dyDescent="0.25">
      <c r="A500" s="575">
        <f t="shared" si="24"/>
        <v>59567</v>
      </c>
      <c r="B500" s="83" t="str">
        <f>+asset_level_drivers!$E$1</f>
        <v>Ganador</v>
      </c>
      <c r="C500" s="562">
        <f t="shared" si="25"/>
        <v>85</v>
      </c>
      <c r="D500" s="563">
        <f t="shared" si="30"/>
        <v>0.9032320953982852</v>
      </c>
      <c r="E500" s="563">
        <f t="shared" si="30"/>
        <v>4.2150831990726942</v>
      </c>
      <c r="F500" s="563">
        <f t="shared" si="30"/>
        <v>0.46365915189797258</v>
      </c>
      <c r="G500" s="563">
        <f>+monthly_drivers_6!G500/monthly_drivers_6!D500*D500</f>
        <v>1.3451636794543291</v>
      </c>
      <c r="H500" s="563">
        <f t="shared" si="31"/>
        <v>0.9032320953982852</v>
      </c>
      <c r="I500" s="563">
        <f t="shared" si="31"/>
        <v>3.2877648952766556</v>
      </c>
      <c r="J500" s="563">
        <f t="shared" si="31"/>
        <v>0.37092732151838176</v>
      </c>
      <c r="K500" s="564">
        <f t="shared" si="31"/>
        <v>153.5104144456985</v>
      </c>
      <c r="L500" s="563">
        <f t="shared" si="23"/>
        <v>0</v>
      </c>
      <c r="M500" s="563">
        <v>0</v>
      </c>
      <c r="N500" s="563">
        <v>0</v>
      </c>
      <c r="O500" s="565">
        <v>0</v>
      </c>
      <c r="P500" s="564">
        <v>0</v>
      </c>
      <c r="Q500" s="566">
        <f>+monthly_drivers_0!Q500</f>
        <v>2.5</v>
      </c>
    </row>
    <row r="501" spans="1:17" x14ac:dyDescent="0.25">
      <c r="A501" s="567">
        <f t="shared" si="24"/>
        <v>59595</v>
      </c>
      <c r="B501" s="577" t="str">
        <f>+asset_level_drivers!$E$1</f>
        <v>Ganador</v>
      </c>
      <c r="C501" s="568">
        <f t="shared" si="25"/>
        <v>85</v>
      </c>
      <c r="D501" s="569">
        <f t="shared" si="30"/>
        <v>0.898586761141558</v>
      </c>
      <c r="E501" s="569">
        <f t="shared" si="30"/>
        <v>4.1934049720927309</v>
      </c>
      <c r="F501" s="569">
        <f t="shared" si="30"/>
        <v>0.4612745469301765</v>
      </c>
      <c r="G501" s="569">
        <f>+monthly_drivers_6!G501/monthly_drivers_6!D501*D501</f>
        <v>1.3382409140101996</v>
      </c>
      <c r="H501" s="569">
        <f t="shared" si="31"/>
        <v>0.898586761141558</v>
      </c>
      <c r="I501" s="569">
        <f t="shared" si="31"/>
        <v>3.2708558782322839</v>
      </c>
      <c r="J501" s="569">
        <f t="shared" si="31"/>
        <v>0.36901963754414491</v>
      </c>
      <c r="K501" s="570">
        <f t="shared" si="31"/>
        <v>153.4213651394912</v>
      </c>
      <c r="L501" s="571">
        <f t="shared" si="23"/>
        <v>0</v>
      </c>
      <c r="M501" s="571">
        <v>0</v>
      </c>
      <c r="N501" s="571">
        <v>0</v>
      </c>
      <c r="O501" s="572">
        <v>0</v>
      </c>
      <c r="P501" s="573">
        <v>0</v>
      </c>
      <c r="Q501" s="574">
        <f>+monthly_drivers_0!Q501</f>
        <v>2.5</v>
      </c>
    </row>
    <row r="502" spans="1:17" x14ac:dyDescent="0.25">
      <c r="A502" s="575">
        <f t="shared" si="24"/>
        <v>59626</v>
      </c>
      <c r="B502" s="83" t="str">
        <f>+asset_level_drivers!$E$1</f>
        <v>Ganador</v>
      </c>
      <c r="C502" s="562">
        <f t="shared" si="25"/>
        <v>85</v>
      </c>
      <c r="D502" s="563">
        <f t="shared" si="30"/>
        <v>0.89396531789852118</v>
      </c>
      <c r="E502" s="563">
        <f t="shared" si="30"/>
        <v>4.1718382365122961</v>
      </c>
      <c r="F502" s="563">
        <f t="shared" si="30"/>
        <v>0.45890220601632858</v>
      </c>
      <c r="G502" s="563">
        <f>+monthly_drivers_6!G502/monthly_drivers_6!D502*D502</f>
        <v>1.3313537709119077</v>
      </c>
      <c r="H502" s="563">
        <f t="shared" si="31"/>
        <v>0.89396531789852118</v>
      </c>
      <c r="I502" s="563">
        <f t="shared" si="31"/>
        <v>3.2540338244795448</v>
      </c>
      <c r="J502" s="563">
        <f t="shared" si="31"/>
        <v>0.36712176481306658</v>
      </c>
      <c r="K502" s="564">
        <f t="shared" si="31"/>
        <v>153.33236748957682</v>
      </c>
      <c r="L502" s="563">
        <f t="shared" si="23"/>
        <v>0</v>
      </c>
      <c r="M502" s="563">
        <v>0</v>
      </c>
      <c r="N502" s="563">
        <v>0</v>
      </c>
      <c r="O502" s="565">
        <v>0</v>
      </c>
      <c r="P502" s="564">
        <v>0</v>
      </c>
      <c r="Q502" s="566">
        <f>+monthly_drivers_0!Q502</f>
        <v>2.5</v>
      </c>
    </row>
    <row r="503" spans="1:17" x14ac:dyDescent="0.25">
      <c r="A503" s="567">
        <f t="shared" si="24"/>
        <v>59656</v>
      </c>
      <c r="B503" s="577" t="str">
        <f>+asset_level_drivers!$E$1</f>
        <v>Ganador</v>
      </c>
      <c r="C503" s="568">
        <f t="shared" si="25"/>
        <v>85</v>
      </c>
      <c r="D503" s="569">
        <f t="shared" si="30"/>
        <v>0.88936764279738478</v>
      </c>
      <c r="E503" s="569">
        <f t="shared" si="30"/>
        <v>4.1503824189296923</v>
      </c>
      <c r="F503" s="569">
        <f t="shared" si="30"/>
        <v>0.45654206608224202</v>
      </c>
      <c r="G503" s="569">
        <f>+monthly_drivers_6!G503/monthly_drivers_6!D503*D503</f>
        <v>1.3245020485410504</v>
      </c>
      <c r="H503" s="569">
        <f t="shared" si="31"/>
        <v>0.88936764279738478</v>
      </c>
      <c r="I503" s="569">
        <f t="shared" si="31"/>
        <v>3.2372982867651134</v>
      </c>
      <c r="J503" s="569">
        <f t="shared" si="31"/>
        <v>0.36523365286579734</v>
      </c>
      <c r="K503" s="570">
        <f t="shared" si="31"/>
        <v>153.24342146599028</v>
      </c>
      <c r="L503" s="571">
        <f t="shared" si="23"/>
        <v>0</v>
      </c>
      <c r="M503" s="571">
        <v>0</v>
      </c>
      <c r="N503" s="571">
        <v>0</v>
      </c>
      <c r="O503" s="572">
        <v>0</v>
      </c>
      <c r="P503" s="573">
        <v>0</v>
      </c>
      <c r="Q503" s="574">
        <f>+monthly_drivers_0!Q503</f>
        <v>2.5</v>
      </c>
    </row>
    <row r="504" spans="1:17" x14ac:dyDescent="0.25">
      <c r="A504" s="575">
        <f t="shared" si="24"/>
        <v>59687</v>
      </c>
      <c r="B504" s="83" t="str">
        <f>+asset_level_drivers!$E$1</f>
        <v>Ganador</v>
      </c>
      <c r="C504" s="562">
        <f t="shared" si="25"/>
        <v>85</v>
      </c>
      <c r="D504" s="563">
        <f t="shared" si="30"/>
        <v>0.8847936135982899</v>
      </c>
      <c r="E504" s="563">
        <f t="shared" si="30"/>
        <v>4.1290369488922325</v>
      </c>
      <c r="F504" s="563">
        <f t="shared" si="30"/>
        <v>0.45419406437812132</v>
      </c>
      <c r="G504" s="563">
        <f>+monthly_drivers_6!G504/monthly_drivers_6!D504*D504</f>
        <v>1.3176855667604974</v>
      </c>
      <c r="H504" s="563">
        <f t="shared" si="31"/>
        <v>0.8847936135982899</v>
      </c>
      <c r="I504" s="563">
        <f t="shared" si="31"/>
        <v>3.2206488201358945</v>
      </c>
      <c r="J504" s="563">
        <f t="shared" si="31"/>
        <v>0.36335525150250081</v>
      </c>
      <c r="K504" s="564">
        <f t="shared" si="31"/>
        <v>153.15452703878381</v>
      </c>
      <c r="L504" s="563">
        <f t="shared" si="23"/>
        <v>0</v>
      </c>
      <c r="M504" s="563">
        <v>0</v>
      </c>
      <c r="N504" s="563">
        <v>0</v>
      </c>
      <c r="O504" s="565">
        <v>0</v>
      </c>
      <c r="P504" s="564">
        <v>0</v>
      </c>
      <c r="Q504" s="566">
        <f>+monthly_drivers_0!Q504</f>
        <v>2.5</v>
      </c>
    </row>
    <row r="505" spans="1:17" x14ac:dyDescent="0.25">
      <c r="A505" s="567">
        <f t="shared" si="24"/>
        <v>59717</v>
      </c>
      <c r="B505" s="577" t="str">
        <f>+asset_level_drivers!$E$1</f>
        <v>Ganador</v>
      </c>
      <c r="C505" s="568">
        <f t="shared" si="25"/>
        <v>85</v>
      </c>
      <c r="D505" s="569">
        <f t="shared" si="30"/>
        <v>0.88024310869005895</v>
      </c>
      <c r="E505" s="569">
        <f t="shared" si="30"/>
        <v>4.1078012588810768</v>
      </c>
      <c r="F505" s="569">
        <f t="shared" si="30"/>
        <v>0.45185813847689404</v>
      </c>
      <c r="G505" s="569">
        <f>+monthly_drivers_6!G505/monthly_drivers_6!D505*D505</f>
        <v>1.3109041611425603</v>
      </c>
      <c r="H505" s="569">
        <f t="shared" si="31"/>
        <v>0.88024310869005895</v>
      </c>
      <c r="I505" s="569">
        <f t="shared" si="31"/>
        <v>3.2040849819271924</v>
      </c>
      <c r="J505" s="569">
        <f t="shared" si="31"/>
        <v>0.361486510781519</v>
      </c>
      <c r="K505" s="570">
        <f t="shared" si="31"/>
        <v>153.06568417802706</v>
      </c>
      <c r="L505" s="571">
        <f t="shared" si="23"/>
        <v>0</v>
      </c>
      <c r="M505" s="571">
        <v>0</v>
      </c>
      <c r="N505" s="571">
        <v>0</v>
      </c>
      <c r="O505" s="572">
        <v>0</v>
      </c>
      <c r="P505" s="573">
        <v>0</v>
      </c>
      <c r="Q505" s="574">
        <f>+monthly_drivers_0!Q505</f>
        <v>2.5</v>
      </c>
    </row>
    <row r="506" spans="1:17" x14ac:dyDescent="0.25">
      <c r="A506" s="575">
        <f t="shared" si="24"/>
        <v>59748</v>
      </c>
      <c r="B506" s="83" t="str">
        <f>+asset_level_drivers!$E$1</f>
        <v>Ganador</v>
      </c>
      <c r="C506" s="562">
        <f t="shared" si="25"/>
        <v>85</v>
      </c>
      <c r="D506" s="563">
        <f t="shared" si="30"/>
        <v>0.87571600708696218</v>
      </c>
      <c r="E506" s="563">
        <f t="shared" si="30"/>
        <v>4.0866747842961413</v>
      </c>
      <c r="F506" s="563">
        <f t="shared" si="30"/>
        <v>0.44953422627255091</v>
      </c>
      <c r="G506" s="563">
        <f>+monthly_drivers_6!G506/monthly_drivers_6!D506*D506</f>
        <v>1.3041576283191127</v>
      </c>
      <c r="H506" s="563">
        <f t="shared" si="31"/>
        <v>0.87571600708696218</v>
      </c>
      <c r="I506" s="563">
        <f t="shared" si="31"/>
        <v>3.1876063317509415</v>
      </c>
      <c r="J506" s="563">
        <f t="shared" si="31"/>
        <v>0.35962738101804453</v>
      </c>
      <c r="K506" s="564">
        <f t="shared" si="31"/>
        <v>152.97689285380704</v>
      </c>
      <c r="L506" s="563">
        <f t="shared" si="23"/>
        <v>0</v>
      </c>
      <c r="M506" s="563">
        <v>0</v>
      </c>
      <c r="N506" s="563">
        <v>0</v>
      </c>
      <c r="O506" s="565">
        <v>0</v>
      </c>
      <c r="P506" s="564">
        <v>0</v>
      </c>
      <c r="Q506" s="566">
        <f>+monthly_drivers_0!Q506</f>
        <v>2.5</v>
      </c>
    </row>
    <row r="507" spans="1:17" x14ac:dyDescent="0.25">
      <c r="A507" s="567">
        <f t="shared" si="24"/>
        <v>59779</v>
      </c>
      <c r="B507" s="577" t="str">
        <f>+asset_level_drivers!$E$1</f>
        <v>Ganador</v>
      </c>
      <c r="C507" s="568">
        <f t="shared" si="25"/>
        <v>85</v>
      </c>
      <c r="D507" s="569">
        <f t="shared" si="30"/>
        <v>0.87121218842550097</v>
      </c>
      <c r="E507" s="569">
        <f t="shared" si="30"/>
        <v>4.0656569634410866</v>
      </c>
      <c r="F507" s="569">
        <f t="shared" si="30"/>
        <v>0.44722226597849474</v>
      </c>
      <c r="G507" s="569">
        <f>+monthly_drivers_6!G507/monthly_drivers_6!D507*D507</f>
        <v>1.2974457871586997</v>
      </c>
      <c r="H507" s="569">
        <f t="shared" si="31"/>
        <v>0.87121218842550097</v>
      </c>
      <c r="I507" s="569">
        <f t="shared" si="31"/>
        <v>3.171212431483998</v>
      </c>
      <c r="J507" s="569">
        <f t="shared" si="31"/>
        <v>0.35777781278279958</v>
      </c>
      <c r="K507" s="570">
        <f t="shared" si="31"/>
        <v>152.88815303622812</v>
      </c>
      <c r="L507" s="571">
        <f t="shared" si="23"/>
        <v>0</v>
      </c>
      <c r="M507" s="571">
        <v>0</v>
      </c>
      <c r="N507" s="571">
        <v>0</v>
      </c>
      <c r="O507" s="572">
        <v>0</v>
      </c>
      <c r="P507" s="573">
        <v>0</v>
      </c>
      <c r="Q507" s="574">
        <f>+monthly_drivers_0!Q507</f>
        <v>2.5</v>
      </c>
    </row>
    <row r="508" spans="1:17" x14ac:dyDescent="0.25">
      <c r="A508" s="575">
        <f t="shared" si="24"/>
        <v>59809</v>
      </c>
      <c r="B508" s="83" t="str">
        <f>+asset_level_drivers!$E$1</f>
        <v>Ganador</v>
      </c>
      <c r="C508" s="562">
        <f t="shared" si="25"/>
        <v>85</v>
      </c>
      <c r="D508" s="563">
        <f t="shared" si="30"/>
        <v>0.86673153296120775</v>
      </c>
      <c r="E508" s="563">
        <f t="shared" si="30"/>
        <v>4.0447472375083864</v>
      </c>
      <c r="F508" s="563">
        <f t="shared" si="30"/>
        <v>0.44492219612589751</v>
      </c>
      <c r="G508" s="563">
        <f>+monthly_drivers_6!G508/monthly_drivers_6!D508*D508</f>
        <v>1.264910200120609</v>
      </c>
      <c r="H508" s="563">
        <f t="shared" si="31"/>
        <v>0.86673153296120775</v>
      </c>
      <c r="I508" s="563">
        <f t="shared" si="31"/>
        <v>3.1549028452564909</v>
      </c>
      <c r="J508" s="563">
        <f t="shared" si="31"/>
        <v>0.35593775690072177</v>
      </c>
      <c r="K508" s="564">
        <f t="shared" si="31"/>
        <v>152.79946469541196</v>
      </c>
      <c r="L508" s="563">
        <f t="shared" si="23"/>
        <v>0</v>
      </c>
      <c r="M508" s="563">
        <v>0</v>
      </c>
      <c r="N508" s="563">
        <v>0</v>
      </c>
      <c r="O508" s="565">
        <v>0</v>
      </c>
      <c r="P508" s="564">
        <v>0</v>
      </c>
      <c r="Q508" s="566">
        <f>+monthly_drivers_0!Q508</f>
        <v>2.5</v>
      </c>
    </row>
    <row r="509" spans="1:17" x14ac:dyDescent="0.25">
      <c r="A509" s="567">
        <f t="shared" si="24"/>
        <v>59840</v>
      </c>
      <c r="B509" s="577" t="str">
        <f>+asset_level_drivers!$E$1</f>
        <v>Ganador</v>
      </c>
      <c r="C509" s="568">
        <f t="shared" si="25"/>
        <v>85</v>
      </c>
      <c r="D509" s="569">
        <f t="shared" si="30"/>
        <v>0.86227392156546234</v>
      </c>
      <c r="E509" s="569">
        <f t="shared" si="30"/>
        <v>4.0239450505644676</v>
      </c>
      <c r="F509" s="569">
        <f t="shared" si="30"/>
        <v>0.44263395556206625</v>
      </c>
      <c r="G509" s="569">
        <f>+monthly_drivers_6!G509/monthly_drivers_6!D509*D509</f>
        <v>1.258400186930329</v>
      </c>
      <c r="H509" s="569">
        <f t="shared" si="31"/>
        <v>0.86227392156546234</v>
      </c>
      <c r="I509" s="569">
        <f t="shared" si="31"/>
        <v>3.1386771394402331</v>
      </c>
      <c r="J509" s="569">
        <f t="shared" si="31"/>
        <v>0.35410716444965673</v>
      </c>
      <c r="K509" s="570">
        <f t="shared" si="31"/>
        <v>152.7108278014976</v>
      </c>
      <c r="L509" s="571">
        <f t="shared" si="23"/>
        <v>0</v>
      </c>
      <c r="M509" s="571">
        <v>0</v>
      </c>
      <c r="N509" s="571">
        <v>0</v>
      </c>
      <c r="O509" s="572">
        <v>0</v>
      </c>
      <c r="P509" s="573">
        <v>0</v>
      </c>
      <c r="Q509" s="574">
        <f>+monthly_drivers_0!Q509</f>
        <v>2.5</v>
      </c>
    </row>
    <row r="510" spans="1:17" x14ac:dyDescent="0.25">
      <c r="A510" s="575">
        <f t="shared" si="24"/>
        <v>59870</v>
      </c>
      <c r="B510" s="83" t="str">
        <f>+asset_level_drivers!$E$1</f>
        <v>Ganador</v>
      </c>
      <c r="C510" s="562">
        <f t="shared" si="25"/>
        <v>85</v>
      </c>
      <c r="D510" s="563">
        <f t="shared" si="30"/>
        <v>0.85783923572232446</v>
      </c>
      <c r="E510" s="563">
        <f t="shared" si="30"/>
        <v>4.0032498495349316</v>
      </c>
      <c r="F510" s="563">
        <f t="shared" si="30"/>
        <v>0.44035748344881703</v>
      </c>
      <c r="G510" s="563">
        <f>+monthly_drivers_6!G510/monthly_drivers_6!D510*D510</f>
        <v>1.1947501631869735</v>
      </c>
      <c r="H510" s="563">
        <f t="shared" si="31"/>
        <v>0.85783923572232446</v>
      </c>
      <c r="I510" s="563">
        <f t="shared" si="31"/>
        <v>3.1225348826371935</v>
      </c>
      <c r="J510" s="563">
        <f t="shared" si="31"/>
        <v>0.35228598675905731</v>
      </c>
      <c r="K510" s="564">
        <f t="shared" si="31"/>
        <v>152.62224232464141</v>
      </c>
      <c r="L510" s="563">
        <f t="shared" si="23"/>
        <v>0</v>
      </c>
      <c r="M510" s="563">
        <v>0</v>
      </c>
      <c r="N510" s="563">
        <v>0</v>
      </c>
      <c r="O510" s="565">
        <v>0</v>
      </c>
      <c r="P510" s="564">
        <v>0</v>
      </c>
      <c r="Q510" s="566">
        <f>+monthly_drivers_0!Q510</f>
        <v>2.5</v>
      </c>
    </row>
    <row r="511" spans="1:17" x14ac:dyDescent="0.25">
      <c r="A511" s="567">
        <f t="shared" si="24"/>
        <v>59901</v>
      </c>
      <c r="B511" s="577" t="str">
        <f>+asset_level_drivers!$E$1</f>
        <v>Ganador</v>
      </c>
      <c r="C511" s="568">
        <f t="shared" si="25"/>
        <v>85</v>
      </c>
      <c r="D511" s="569">
        <f t="shared" si="30"/>
        <v>0.8534273575253829</v>
      </c>
      <c r="E511" s="569">
        <f t="shared" si="30"/>
        <v>3.9826610841898473</v>
      </c>
      <c r="F511" s="569">
        <f t="shared" si="30"/>
        <v>0.43809271926085752</v>
      </c>
      <c r="G511" s="569">
        <f>+monthly_drivers_6!G511/monthly_drivers_6!D511*D511</f>
        <v>1.1899916775191843</v>
      </c>
      <c r="H511" s="569">
        <f t="shared" si="31"/>
        <v>0.8534273575253829</v>
      </c>
      <c r="I511" s="569">
        <f t="shared" si="31"/>
        <v>3.1064756456680263</v>
      </c>
      <c r="J511" s="569">
        <f t="shared" si="31"/>
        <v>0.35047417540868969</v>
      </c>
      <c r="K511" s="570">
        <f t="shared" si="31"/>
        <v>152.53370823501703</v>
      </c>
      <c r="L511" s="571">
        <f t="shared" si="23"/>
        <v>0</v>
      </c>
      <c r="M511" s="571">
        <v>0</v>
      </c>
      <c r="N511" s="571">
        <v>0</v>
      </c>
      <c r="O511" s="572">
        <v>0</v>
      </c>
      <c r="P511" s="573">
        <v>0</v>
      </c>
      <c r="Q511" s="574">
        <f>+monthly_drivers_0!Q511</f>
        <v>2.5</v>
      </c>
    </row>
    <row r="512" spans="1:17" x14ac:dyDescent="0.25">
      <c r="A512" s="575">
        <f t="shared" si="24"/>
        <v>59932</v>
      </c>
      <c r="B512" s="83" t="str">
        <f>+asset_level_drivers!$E$1</f>
        <v>Ganador</v>
      </c>
      <c r="C512" s="562">
        <f t="shared" si="25"/>
        <v>85</v>
      </c>
      <c r="D512" s="563">
        <f t="shared" ref="D512:F527" si="32">+D511/D510*D511</f>
        <v>0.84903816967462054</v>
      </c>
      <c r="E512" s="563">
        <f t="shared" si="32"/>
        <v>3.9621782071291238</v>
      </c>
      <c r="F512" s="563">
        <f t="shared" si="32"/>
        <v>0.43583960278417766</v>
      </c>
      <c r="G512" s="563">
        <f>+monthly_drivers_6!G512/monthly_drivers_6!D512*D512</f>
        <v>1.1838669466249434</v>
      </c>
      <c r="H512" s="563">
        <f t="shared" ref="H512:K527" si="33">+H511/H510*H511</f>
        <v>0.84903816967462054</v>
      </c>
      <c r="I512" s="563">
        <f t="shared" si="33"/>
        <v>3.0904990015606604</v>
      </c>
      <c r="J512" s="563">
        <f t="shared" si="33"/>
        <v>0.34867168222734585</v>
      </c>
      <c r="K512" s="564">
        <f t="shared" si="33"/>
        <v>152.44522550281545</v>
      </c>
      <c r="L512" s="563">
        <f t="shared" si="23"/>
        <v>0</v>
      </c>
      <c r="M512" s="563">
        <v>0</v>
      </c>
      <c r="N512" s="563">
        <v>0</v>
      </c>
      <c r="O512" s="565">
        <v>0</v>
      </c>
      <c r="P512" s="564">
        <v>0</v>
      </c>
      <c r="Q512" s="566">
        <f>+monthly_drivers_0!Q512</f>
        <v>2.5</v>
      </c>
    </row>
    <row r="513" spans="1:17" x14ac:dyDescent="0.25">
      <c r="A513" s="567">
        <f t="shared" si="24"/>
        <v>59961</v>
      </c>
      <c r="B513" s="577" t="str">
        <f>+asset_level_drivers!$E$1</f>
        <v>Ganador</v>
      </c>
      <c r="C513" s="568">
        <f t="shared" si="25"/>
        <v>85</v>
      </c>
      <c r="D513" s="569">
        <f t="shared" si="32"/>
        <v>0.84467155547329587</v>
      </c>
      <c r="E513" s="569">
        <f t="shared" si="32"/>
        <v>3.9418006737679558</v>
      </c>
      <c r="F513" s="569">
        <f t="shared" si="32"/>
        <v>0.43359807411444895</v>
      </c>
      <c r="G513" s="569">
        <f>+monthly_drivers_6!G513/monthly_drivers_6!D513*D513</f>
        <v>1.1619181472004196</v>
      </c>
      <c r="H513" s="569">
        <f t="shared" si="33"/>
        <v>0.84467155547329587</v>
      </c>
      <c r="I513" s="569">
        <f t="shared" si="33"/>
        <v>3.0746045255389478</v>
      </c>
      <c r="J513" s="569">
        <f t="shared" si="33"/>
        <v>0.34687845929156291</v>
      </c>
      <c r="K513" s="570">
        <f t="shared" si="33"/>
        <v>152.3567940982449</v>
      </c>
      <c r="L513" s="571">
        <f t="shared" si="23"/>
        <v>0</v>
      </c>
      <c r="M513" s="571">
        <v>0</v>
      </c>
      <c r="N513" s="571">
        <v>0</v>
      </c>
      <c r="O513" s="572">
        <v>0</v>
      </c>
      <c r="P513" s="573">
        <v>0</v>
      </c>
      <c r="Q513" s="574">
        <f>+monthly_drivers_0!Q513</f>
        <v>2.5</v>
      </c>
    </row>
    <row r="514" spans="1:17" x14ac:dyDescent="0.25">
      <c r="A514" s="575">
        <f t="shared" si="24"/>
        <v>59992</v>
      </c>
      <c r="B514" s="83" t="str">
        <f>+asset_level_drivers!$E$1</f>
        <v>Ganador</v>
      </c>
      <c r="C514" s="562">
        <f t="shared" si="25"/>
        <v>85</v>
      </c>
      <c r="D514" s="563">
        <f t="shared" si="32"/>
        <v>0.8403273988248402</v>
      </c>
      <c r="E514" s="563">
        <f t="shared" si="32"/>
        <v>3.9215279423223448</v>
      </c>
      <c r="F514" s="563">
        <f t="shared" si="32"/>
        <v>0.43136807365543151</v>
      </c>
      <c r="G514" s="563">
        <f>+monthly_drivers_6!G514/monthly_drivers_6!D514*D514</f>
        <v>1.2063568083950083</v>
      </c>
      <c r="H514" s="563">
        <f t="shared" si="33"/>
        <v>0.8403273988248402</v>
      </c>
      <c r="I514" s="563">
        <f t="shared" si="33"/>
        <v>3.0587917950113694</v>
      </c>
      <c r="J514" s="563">
        <f t="shared" si="33"/>
        <v>0.34509445892434903</v>
      </c>
      <c r="K514" s="564">
        <f t="shared" si="33"/>
        <v>152.26841399153093</v>
      </c>
      <c r="L514" s="563">
        <f t="shared" ref="L514:L577" si="34">+P514+O514</f>
        <v>0</v>
      </c>
      <c r="M514" s="563">
        <v>0</v>
      </c>
      <c r="N514" s="563">
        <v>0</v>
      </c>
      <c r="O514" s="565">
        <v>0</v>
      </c>
      <c r="P514" s="564">
        <v>0</v>
      </c>
      <c r="Q514" s="566">
        <f>+monthly_drivers_0!Q514</f>
        <v>2.5</v>
      </c>
    </row>
    <row r="515" spans="1:17" x14ac:dyDescent="0.25">
      <c r="A515" s="567">
        <f t="shared" ref="A515:A578" si="35">+EOMONTH(A514,1)</f>
        <v>60022</v>
      </c>
      <c r="B515" s="577" t="str">
        <f>+asset_level_drivers!$E$1</f>
        <v>Ganador</v>
      </c>
      <c r="C515" s="568">
        <f t="shared" si="25"/>
        <v>85</v>
      </c>
      <c r="D515" s="569">
        <f t="shared" si="32"/>
        <v>0.83600558422977089</v>
      </c>
      <c r="E515" s="569">
        <f t="shared" si="32"/>
        <v>3.9013594737946944</v>
      </c>
      <c r="F515" s="569">
        <f t="shared" si="32"/>
        <v>0.4291495421173897</v>
      </c>
      <c r="G515" s="569">
        <f>+monthly_drivers_6!G515/monthly_drivers_6!D515*D515</f>
        <v>1.2001470752543515</v>
      </c>
      <c r="H515" s="569">
        <f t="shared" si="33"/>
        <v>0.83600558422977089</v>
      </c>
      <c r="I515" s="569">
        <f t="shared" si="33"/>
        <v>3.0430603895598005</v>
      </c>
      <c r="J515" s="569">
        <f t="shared" si="33"/>
        <v>0.34331963369391566</v>
      </c>
      <c r="K515" s="570">
        <f t="shared" si="33"/>
        <v>152.18008515291635</v>
      </c>
      <c r="L515" s="571">
        <f t="shared" si="34"/>
        <v>0</v>
      </c>
      <c r="M515" s="571">
        <v>0</v>
      </c>
      <c r="N515" s="571">
        <v>0</v>
      </c>
      <c r="O515" s="572">
        <v>0</v>
      </c>
      <c r="P515" s="573">
        <v>0</v>
      </c>
      <c r="Q515" s="574">
        <f>+monthly_drivers_0!Q515</f>
        <v>2.5</v>
      </c>
    </row>
    <row r="516" spans="1:17" x14ac:dyDescent="0.25">
      <c r="A516" s="575">
        <f t="shared" si="35"/>
        <v>60053</v>
      </c>
      <c r="B516" s="83" t="str">
        <f>+asset_level_drivers!$E$1</f>
        <v>Ganador</v>
      </c>
      <c r="C516" s="562">
        <f t="shared" si="25"/>
        <v>85</v>
      </c>
      <c r="D516" s="563">
        <f t="shared" si="32"/>
        <v>0.83170599678262069</v>
      </c>
      <c r="E516" s="563">
        <f t="shared" si="32"/>
        <v>3.8812947319594797</v>
      </c>
      <c r="F516" s="563">
        <f t="shared" si="32"/>
        <v>0.42694242051551584</v>
      </c>
      <c r="G516" s="563">
        <f>+monthly_drivers_6!G516/monthly_drivers_6!D516*D516</f>
        <v>1.2088429955305675</v>
      </c>
      <c r="H516" s="563">
        <f t="shared" si="33"/>
        <v>0.83170599678262069</v>
      </c>
      <c r="I516" s="563">
        <f t="shared" si="33"/>
        <v>3.0274098909283311</v>
      </c>
      <c r="J516" s="563">
        <f t="shared" si="33"/>
        <v>0.3415539364124166</v>
      </c>
      <c r="K516" s="564">
        <f t="shared" si="33"/>
        <v>152.09180755266121</v>
      </c>
      <c r="L516" s="563">
        <f t="shared" si="34"/>
        <v>0</v>
      </c>
      <c r="M516" s="563">
        <v>0</v>
      </c>
      <c r="N516" s="563">
        <v>0</v>
      </c>
      <c r="O516" s="565">
        <v>0</v>
      </c>
      <c r="P516" s="564">
        <v>0</v>
      </c>
      <c r="Q516" s="566">
        <f>+monthly_drivers_0!Q516</f>
        <v>2.5</v>
      </c>
    </row>
    <row r="517" spans="1:17" x14ac:dyDescent="0.25">
      <c r="A517" s="567">
        <f t="shared" si="35"/>
        <v>60083</v>
      </c>
      <c r="B517" s="577" t="str">
        <f>+asset_level_drivers!$E$1</f>
        <v>Ganador</v>
      </c>
      <c r="C517" s="568">
        <f t="shared" si="25"/>
        <v>85</v>
      </c>
      <c r="D517" s="569">
        <f t="shared" si="32"/>
        <v>0.82742852216888263</v>
      </c>
      <c r="E517" s="569">
        <f t="shared" si="32"/>
        <v>3.8613331833489903</v>
      </c>
      <c r="F517" s="569">
        <f t="shared" si="32"/>
        <v>0.42474665016836177</v>
      </c>
      <c r="G517" s="569">
        <f>+monthly_drivers_6!G517/monthly_drivers_6!D517*D517</f>
        <v>1.2026200304363912</v>
      </c>
      <c r="H517" s="569">
        <f t="shared" si="33"/>
        <v>0.82742852216888263</v>
      </c>
      <c r="I517" s="569">
        <f t="shared" si="33"/>
        <v>3.0118398830121476</v>
      </c>
      <c r="J517" s="569">
        <f t="shared" si="33"/>
        <v>0.33979732013469338</v>
      </c>
      <c r="K517" s="570">
        <f t="shared" si="33"/>
        <v>152.00358116104286</v>
      </c>
      <c r="L517" s="571">
        <f t="shared" si="34"/>
        <v>0</v>
      </c>
      <c r="M517" s="571">
        <v>0</v>
      </c>
      <c r="N517" s="571">
        <v>0</v>
      </c>
      <c r="O517" s="572">
        <v>0</v>
      </c>
      <c r="P517" s="573">
        <v>0</v>
      </c>
      <c r="Q517" s="574">
        <f>+monthly_drivers_0!Q517</f>
        <v>2.5</v>
      </c>
    </row>
    <row r="518" spans="1:17" x14ac:dyDescent="0.25">
      <c r="A518" s="575">
        <f t="shared" si="35"/>
        <v>60114</v>
      </c>
      <c r="B518" s="83" t="str">
        <f>+asset_level_drivers!$E$1</f>
        <v>Ganador</v>
      </c>
      <c r="C518" s="562">
        <f t="shared" si="25"/>
        <v>85</v>
      </c>
      <c r="D518" s="563">
        <f t="shared" si="32"/>
        <v>0.82317304666197066</v>
      </c>
      <c r="E518" s="563">
        <f t="shared" si="32"/>
        <v>3.8414742972391474</v>
      </c>
      <c r="F518" s="563">
        <f t="shared" si="32"/>
        <v>0.42256217269627883</v>
      </c>
      <c r="G518" s="563">
        <f>+monthly_drivers_6!G518/monthly_drivers_6!D518*D518</f>
        <v>1.196429085723355</v>
      </c>
      <c r="H518" s="563">
        <f t="shared" si="33"/>
        <v>0.82317304666197066</v>
      </c>
      <c r="I518" s="563">
        <f t="shared" si="33"/>
        <v>2.9963499518464682</v>
      </c>
      <c r="J518" s="563">
        <f t="shared" si="33"/>
        <v>0.33804973815702705</v>
      </c>
      <c r="K518" s="564">
        <f t="shared" si="33"/>
        <v>151.91540594835587</v>
      </c>
      <c r="L518" s="563">
        <f t="shared" si="34"/>
        <v>0</v>
      </c>
      <c r="M518" s="563">
        <v>0</v>
      </c>
      <c r="N518" s="563">
        <v>0</v>
      </c>
      <c r="O518" s="565">
        <v>0</v>
      </c>
      <c r="P518" s="564">
        <v>0</v>
      </c>
      <c r="Q518" s="566">
        <f>+monthly_drivers_0!Q518</f>
        <v>2.5</v>
      </c>
    </row>
    <row r="519" spans="1:17" x14ac:dyDescent="0.25">
      <c r="A519" s="567">
        <f t="shared" si="35"/>
        <v>60145</v>
      </c>
      <c r="B519" s="577" t="str">
        <f>+asset_level_drivers!$E$1</f>
        <v>Ganador</v>
      </c>
      <c r="C519" s="568">
        <f t="shared" si="25"/>
        <v>85</v>
      </c>
      <c r="D519" s="569">
        <f t="shared" si="32"/>
        <v>0.81893945712019622</v>
      </c>
      <c r="E519" s="569">
        <f t="shared" si="32"/>
        <v>3.8217175456353929</v>
      </c>
      <c r="F519" s="569">
        <f t="shared" si="32"/>
        <v>0.4203889300198656</v>
      </c>
      <c r="G519" s="569">
        <f>+monthly_drivers_6!G519/monthly_drivers_6!D519*D519</f>
        <v>1.1902699849071878</v>
      </c>
      <c r="H519" s="569">
        <f t="shared" si="33"/>
        <v>0.81893945712019622</v>
      </c>
      <c r="I519" s="569">
        <f t="shared" si="33"/>
        <v>2.9809396855955379</v>
      </c>
      <c r="J519" s="569">
        <f t="shared" si="33"/>
        <v>0.33631114401589646</v>
      </c>
      <c r="K519" s="570">
        <f t="shared" si="33"/>
        <v>151.82728188491203</v>
      </c>
      <c r="L519" s="571">
        <f t="shared" si="34"/>
        <v>0</v>
      </c>
      <c r="M519" s="571">
        <v>0</v>
      </c>
      <c r="N519" s="571">
        <v>0</v>
      </c>
      <c r="O519" s="572">
        <v>0</v>
      </c>
      <c r="P519" s="573">
        <v>0</v>
      </c>
      <c r="Q519" s="574">
        <f>+monthly_drivers_0!Q519</f>
        <v>2.5</v>
      </c>
    </row>
    <row r="520" spans="1:17" x14ac:dyDescent="0.25">
      <c r="A520" s="575">
        <f t="shared" si="35"/>
        <v>60175</v>
      </c>
      <c r="B520" s="83" t="str">
        <f>+asset_level_drivers!$E$1</f>
        <v>Ganador</v>
      </c>
      <c r="C520" s="562">
        <f t="shared" si="25"/>
        <v>85</v>
      </c>
      <c r="D520" s="563">
        <f t="shared" si="32"/>
        <v>0.81472764098375972</v>
      </c>
      <c r="E520" s="563">
        <f t="shared" si="32"/>
        <v>3.8020624032586512</v>
      </c>
      <c r="F520" s="563">
        <f t="shared" si="32"/>
        <v>0.41822686435842377</v>
      </c>
      <c r="G520" s="563">
        <f>+monthly_drivers_6!G520/monthly_drivers_6!D520*D520</f>
        <v>1.1841425487250847</v>
      </c>
      <c r="H520" s="563">
        <f t="shared" si="33"/>
        <v>0.81472764098375972</v>
      </c>
      <c r="I520" s="563">
        <f t="shared" si="33"/>
        <v>2.9656086745416776</v>
      </c>
      <c r="J520" s="563">
        <f t="shared" si="33"/>
        <v>0.33458149148674304</v>
      </c>
      <c r="K520" s="564">
        <f t="shared" si="33"/>
        <v>151.73920894104035</v>
      </c>
      <c r="L520" s="563">
        <f t="shared" si="34"/>
        <v>0</v>
      </c>
      <c r="M520" s="563">
        <v>0</v>
      </c>
      <c r="N520" s="563">
        <v>0</v>
      </c>
      <c r="O520" s="565">
        <v>0</v>
      </c>
      <c r="P520" s="564">
        <v>0</v>
      </c>
      <c r="Q520" s="566">
        <f>+monthly_drivers_0!Q520</f>
        <v>2.5</v>
      </c>
    </row>
    <row r="521" spans="1:17" x14ac:dyDescent="0.25">
      <c r="A521" s="567">
        <f t="shared" si="35"/>
        <v>60206</v>
      </c>
      <c r="B521" s="577" t="str">
        <f>+asset_level_drivers!$E$1</f>
        <v>Ganador</v>
      </c>
      <c r="C521" s="568">
        <f t="shared" si="25"/>
        <v>85</v>
      </c>
      <c r="D521" s="569">
        <f t="shared" si="32"/>
        <v>0.81053748627175815</v>
      </c>
      <c r="E521" s="569">
        <f t="shared" si="32"/>
        <v>3.7825083475313641</v>
      </c>
      <c r="F521" s="569">
        <f t="shared" si="32"/>
        <v>0.41607591822842194</v>
      </c>
      <c r="G521" s="569">
        <f>+monthly_drivers_6!G521/monthly_drivers_6!D521*D521</f>
        <v>1.1780466486485006</v>
      </c>
      <c r="H521" s="569">
        <f t="shared" si="33"/>
        <v>0.81053748627175815</v>
      </c>
      <c r="I521" s="569">
        <f t="shared" si="33"/>
        <v>2.9503565110743919</v>
      </c>
      <c r="J521" s="569">
        <f t="shared" si="33"/>
        <v>0.33286073458274162</v>
      </c>
      <c r="K521" s="570">
        <f t="shared" si="33"/>
        <v>151.65118708708707</v>
      </c>
      <c r="L521" s="571">
        <f t="shared" si="34"/>
        <v>0</v>
      </c>
      <c r="M521" s="571">
        <v>0</v>
      </c>
      <c r="N521" s="571">
        <v>0</v>
      </c>
      <c r="O521" s="572">
        <v>0</v>
      </c>
      <c r="P521" s="573">
        <v>0</v>
      </c>
      <c r="Q521" s="574">
        <f>+monthly_drivers_0!Q521</f>
        <v>2.5</v>
      </c>
    </row>
    <row r="522" spans="1:17" x14ac:dyDescent="0.25">
      <c r="A522" s="575">
        <f t="shared" si="35"/>
        <v>60236</v>
      </c>
      <c r="B522" s="83" t="str">
        <f>+asset_level_drivers!$E$1</f>
        <v>Ganador</v>
      </c>
      <c r="C522" s="562">
        <f t="shared" si="25"/>
        <v>85</v>
      </c>
      <c r="D522" s="563">
        <f t="shared" si="32"/>
        <v>0.80636888157920761</v>
      </c>
      <c r="E522" s="563">
        <f t="shared" si="32"/>
        <v>3.7630548585635961</v>
      </c>
      <c r="F522" s="563">
        <f t="shared" si="32"/>
        <v>0.41393603444196725</v>
      </c>
      <c r="G522" s="563">
        <f>+monthly_drivers_6!G522/monthly_drivers_6!D522*D522</f>
        <v>1.1719820839020167</v>
      </c>
      <c r="H522" s="563">
        <f t="shared" si="33"/>
        <v>0.80636888157920761</v>
      </c>
      <c r="I522" s="563">
        <f t="shared" si="33"/>
        <v>2.9351827896795313</v>
      </c>
      <c r="J522" s="563">
        <f t="shared" si="33"/>
        <v>0.33114882755357788</v>
      </c>
      <c r="K522" s="564">
        <f t="shared" si="33"/>
        <v>151.56321629341562</v>
      </c>
      <c r="L522" s="563">
        <f t="shared" si="34"/>
        <v>0</v>
      </c>
      <c r="M522" s="563">
        <v>0</v>
      </c>
      <c r="N522" s="563">
        <v>0</v>
      </c>
      <c r="O522" s="565">
        <v>0</v>
      </c>
      <c r="P522" s="564">
        <v>0</v>
      </c>
      <c r="Q522" s="566">
        <f>+monthly_drivers_0!Q522</f>
        <v>2.5</v>
      </c>
    </row>
    <row r="523" spans="1:17" x14ac:dyDescent="0.25">
      <c r="A523" s="567">
        <f t="shared" si="35"/>
        <v>60267</v>
      </c>
      <c r="B523" s="577" t="str">
        <f>+asset_level_drivers!$E$1</f>
        <v>Ganador</v>
      </c>
      <c r="C523" s="568">
        <f t="shared" si="25"/>
        <v>85</v>
      </c>
      <c r="D523" s="569">
        <f t="shared" si="32"/>
        <v>0.80222171607408155</v>
      </c>
      <c r="E523" s="569">
        <f t="shared" si="32"/>
        <v>3.7437014191392128</v>
      </c>
      <c r="F523" s="569">
        <f t="shared" si="32"/>
        <v>0.4118071561052849</v>
      </c>
      <c r="G523" s="569">
        <f>+monthly_drivers_6!G523/monthly_drivers_6!D523*D523</f>
        <v>1.1659487221311895</v>
      </c>
      <c r="H523" s="569">
        <f t="shared" si="33"/>
        <v>0.80222171607408155</v>
      </c>
      <c r="I523" s="569">
        <f t="shared" si="33"/>
        <v>2.920087106928511</v>
      </c>
      <c r="J523" s="569">
        <f t="shared" si="33"/>
        <v>0.32944572488423202</v>
      </c>
      <c r="K523" s="570">
        <f t="shared" si="33"/>
        <v>151.47529653040664</v>
      </c>
      <c r="L523" s="571">
        <f t="shared" si="34"/>
        <v>0</v>
      </c>
      <c r="M523" s="571">
        <v>0</v>
      </c>
      <c r="N523" s="571">
        <v>0</v>
      </c>
      <c r="O523" s="572">
        <v>0</v>
      </c>
      <c r="P523" s="573">
        <v>0</v>
      </c>
      <c r="Q523" s="574">
        <f>+monthly_drivers_0!Q523</f>
        <v>2.5</v>
      </c>
    </row>
    <row r="524" spans="1:17" x14ac:dyDescent="0.25">
      <c r="A524" s="575">
        <f t="shared" si="35"/>
        <v>60298</v>
      </c>
      <c r="B524" s="83" t="str">
        <f>+asset_level_drivers!$E$1</f>
        <v>Ganador</v>
      </c>
      <c r="C524" s="562">
        <f t="shared" si="25"/>
        <v>85</v>
      </c>
      <c r="D524" s="563">
        <f t="shared" si="32"/>
        <v>0.798095879494364</v>
      </c>
      <c r="E524" s="563">
        <f t="shared" si="32"/>
        <v>3.724447514702129</v>
      </c>
      <c r="F524" s="563">
        <f t="shared" si="32"/>
        <v>0.40968922661720542</v>
      </c>
      <c r="G524" s="563">
        <f>+monthly_drivers_6!G524/monthly_drivers_6!D524*D524</f>
        <v>1.1599463875776852</v>
      </c>
      <c r="H524" s="563">
        <f t="shared" si="33"/>
        <v>0.798095879494364</v>
      </c>
      <c r="I524" s="563">
        <f t="shared" si="33"/>
        <v>2.9050690614675845</v>
      </c>
      <c r="J524" s="563">
        <f t="shared" si="33"/>
        <v>0.32775138129376846</v>
      </c>
      <c r="K524" s="564">
        <f t="shared" si="33"/>
        <v>151.38742776845791</v>
      </c>
      <c r="L524" s="563">
        <f t="shared" si="34"/>
        <v>0</v>
      </c>
      <c r="M524" s="563">
        <v>0</v>
      </c>
      <c r="N524" s="563">
        <v>0</v>
      </c>
      <c r="O524" s="565">
        <v>0</v>
      </c>
      <c r="P524" s="564">
        <v>0</v>
      </c>
      <c r="Q524" s="566">
        <f>+monthly_drivers_0!Q524</f>
        <v>2.5</v>
      </c>
    </row>
    <row r="525" spans="1:17" x14ac:dyDescent="0.25">
      <c r="A525" s="567">
        <f t="shared" si="35"/>
        <v>60326</v>
      </c>
      <c r="B525" s="577" t="str">
        <f>+asset_level_drivers!$E$1</f>
        <v>Ganador</v>
      </c>
      <c r="C525" s="568">
        <f t="shared" si="25"/>
        <v>85</v>
      </c>
      <c r="D525" s="569">
        <f t="shared" si="32"/>
        <v>0.79399126214511784</v>
      </c>
      <c r="E525" s="569">
        <f t="shared" si="32"/>
        <v>3.7052926333426273</v>
      </c>
      <c r="F525" s="569">
        <f t="shared" si="32"/>
        <v>0.40758218966765997</v>
      </c>
      <c r="G525" s="569">
        <f>+monthly_drivers_6!G525/monthly_drivers_6!D525*D525</f>
        <v>1.1539749277408666</v>
      </c>
      <c r="H525" s="569">
        <f t="shared" si="33"/>
        <v>0.79399126214511784</v>
      </c>
      <c r="I525" s="569">
        <f t="shared" si="33"/>
        <v>2.8901282540071724</v>
      </c>
      <c r="J525" s="569">
        <f t="shared" si="33"/>
        <v>0.32606575173413216</v>
      </c>
      <c r="K525" s="570">
        <f t="shared" si="33"/>
        <v>151.29960997798443</v>
      </c>
      <c r="L525" s="571">
        <f t="shared" si="34"/>
        <v>0</v>
      </c>
      <c r="M525" s="571">
        <v>0</v>
      </c>
      <c r="N525" s="571">
        <v>0</v>
      </c>
      <c r="O525" s="572">
        <v>0</v>
      </c>
      <c r="P525" s="573">
        <v>0</v>
      </c>
      <c r="Q525" s="574">
        <f>+monthly_drivers_0!Q525</f>
        <v>2.5</v>
      </c>
    </row>
    <row r="526" spans="1:17" x14ac:dyDescent="0.25">
      <c r="A526" s="575">
        <f t="shared" si="35"/>
        <v>60357</v>
      </c>
      <c r="B526" s="83" t="str">
        <f>+asset_level_drivers!$E$1</f>
        <v>Ganador</v>
      </c>
      <c r="C526" s="562">
        <f t="shared" si="25"/>
        <v>85</v>
      </c>
      <c r="D526" s="563">
        <f t="shared" si="32"/>
        <v>0.78990775489556841</v>
      </c>
      <c r="E526" s="563">
        <f t="shared" si="32"/>
        <v>3.6862362657837493</v>
      </c>
      <c r="F526" s="563">
        <f t="shared" si="32"/>
        <v>0.40548598923618312</v>
      </c>
      <c r="G526" s="563">
        <f>+monthly_drivers_6!G526/monthly_drivers_6!D526*D526</f>
        <v>1.1480342049123773</v>
      </c>
      <c r="H526" s="563">
        <f t="shared" si="33"/>
        <v>0.78990775489556841</v>
      </c>
      <c r="I526" s="563">
        <f t="shared" si="33"/>
        <v>2.8752642873112468</v>
      </c>
      <c r="J526" s="563">
        <f t="shared" si="33"/>
        <v>0.32438879138895071</v>
      </c>
      <c r="K526" s="564">
        <f t="shared" si="33"/>
        <v>151.21184312941833</v>
      </c>
      <c r="L526" s="563">
        <f t="shared" si="34"/>
        <v>0</v>
      </c>
      <c r="M526" s="563">
        <v>0</v>
      </c>
      <c r="N526" s="563">
        <v>0</v>
      </c>
      <c r="O526" s="565">
        <v>0</v>
      </c>
      <c r="P526" s="564">
        <v>0</v>
      </c>
      <c r="Q526" s="566">
        <f>+monthly_drivers_0!Q526</f>
        <v>2.5</v>
      </c>
    </row>
    <row r="527" spans="1:17" x14ac:dyDescent="0.25">
      <c r="A527" s="567">
        <f t="shared" si="35"/>
        <v>60387</v>
      </c>
      <c r="B527" s="577" t="str">
        <f>+asset_level_drivers!$E$1</f>
        <v>Ganador</v>
      </c>
      <c r="C527" s="568">
        <f t="shared" si="25"/>
        <v>85</v>
      </c>
      <c r="D527" s="569">
        <f t="shared" si="32"/>
        <v>0.78584524917620224</v>
      </c>
      <c r="E527" s="569">
        <f t="shared" si="32"/>
        <v>3.667277905367754</v>
      </c>
      <c r="F527" s="569">
        <f t="shared" si="32"/>
        <v>0.40340056959042342</v>
      </c>
      <c r="G527" s="569">
        <f>+monthly_drivers_6!G527/monthly_drivers_6!D527*D527</f>
        <v>1.098076261292718</v>
      </c>
      <c r="H527" s="569">
        <f t="shared" si="33"/>
        <v>0.78584524917620224</v>
      </c>
      <c r="I527" s="569">
        <f t="shared" si="33"/>
        <v>2.8604767661867703</v>
      </c>
      <c r="J527" s="569">
        <f t="shared" si="33"/>
        <v>0.32272045567234298</v>
      </c>
      <c r="K527" s="570">
        <f t="shared" si="33"/>
        <v>151.12412719320889</v>
      </c>
      <c r="L527" s="571">
        <f t="shared" si="34"/>
        <v>0</v>
      </c>
      <c r="M527" s="571">
        <v>0</v>
      </c>
      <c r="N527" s="571">
        <v>0</v>
      </c>
      <c r="O527" s="572">
        <v>0</v>
      </c>
      <c r="P527" s="573">
        <v>0</v>
      </c>
      <c r="Q527" s="574">
        <f>+monthly_drivers_0!Q527</f>
        <v>2.5</v>
      </c>
    </row>
    <row r="528" spans="1:17" x14ac:dyDescent="0.25">
      <c r="A528" s="575">
        <f t="shared" si="35"/>
        <v>60418</v>
      </c>
      <c r="B528" s="83" t="str">
        <f>+asset_level_drivers!$E$1</f>
        <v>Ganador</v>
      </c>
      <c r="C528" s="562">
        <f t="shared" ref="C528:C591" si="36">+C527</f>
        <v>85</v>
      </c>
      <c r="D528" s="563">
        <f t="shared" ref="D528:F543" si="37">+D527/D526*D527</f>
        <v>0.78180363697587996</v>
      </c>
      <c r="E528" s="563">
        <f t="shared" si="37"/>
        <v>3.6484170480426483</v>
      </c>
      <c r="F528" s="563">
        <f t="shared" si="37"/>
        <v>0.40132587528466157</v>
      </c>
      <c r="G528" s="563">
        <f>+monthly_drivers_6!G528/monthly_drivers_6!D528*D528</f>
        <v>1.0924229225026876</v>
      </c>
      <c r="H528" s="563">
        <f t="shared" ref="H528:K543" si="38">+H527/H526*H527</f>
        <v>0.78180363697587996</v>
      </c>
      <c r="I528" s="563">
        <f t="shared" si="38"/>
        <v>2.8457652974731875</v>
      </c>
      <c r="J528" s="563">
        <f t="shared" si="38"/>
        <v>0.32106070022773353</v>
      </c>
      <c r="K528" s="564">
        <f t="shared" si="38"/>
        <v>151.03646213982256</v>
      </c>
      <c r="L528" s="563">
        <f t="shared" si="34"/>
        <v>0</v>
      </c>
      <c r="M528" s="563">
        <v>0</v>
      </c>
      <c r="N528" s="563">
        <v>0</v>
      </c>
      <c r="O528" s="565">
        <v>0</v>
      </c>
      <c r="P528" s="564">
        <v>0</v>
      </c>
      <c r="Q528" s="566">
        <f>+monthly_drivers_0!Q528</f>
        <v>2.5</v>
      </c>
    </row>
    <row r="529" spans="1:17" x14ac:dyDescent="0.25">
      <c r="A529" s="567">
        <f t="shared" si="35"/>
        <v>60448</v>
      </c>
      <c r="B529" s="577" t="str">
        <f>+asset_level_drivers!$E$1</f>
        <v>Ganador</v>
      </c>
      <c r="C529" s="568">
        <f t="shared" si="36"/>
        <v>85</v>
      </c>
      <c r="D529" s="569">
        <f t="shared" si="37"/>
        <v>0.77778281083896517</v>
      </c>
      <c r="E529" s="569">
        <f t="shared" si="37"/>
        <v>3.6296531923487847</v>
      </c>
      <c r="F529" s="569">
        <f t="shared" si="37"/>
        <v>0.39926185115833634</v>
      </c>
      <c r="G529" s="569">
        <f>+monthly_drivers_6!G529/monthly_drivers_6!D529*D529</f>
        <v>1.0867987133909884</v>
      </c>
      <c r="H529" s="569">
        <f t="shared" si="38"/>
        <v>0.77778281083896517</v>
      </c>
      <c r="I529" s="569">
        <f t="shared" si="38"/>
        <v>2.8311294900319735</v>
      </c>
      <c r="J529" s="569">
        <f t="shared" si="38"/>
        <v>0.31940948092667337</v>
      </c>
      <c r="K529" s="570">
        <f t="shared" si="38"/>
        <v>150.9488479397429</v>
      </c>
      <c r="L529" s="571">
        <f t="shared" si="34"/>
        <v>0</v>
      </c>
      <c r="M529" s="571">
        <v>0</v>
      </c>
      <c r="N529" s="571">
        <v>0</v>
      </c>
      <c r="O529" s="572">
        <v>0</v>
      </c>
      <c r="P529" s="573">
        <v>0</v>
      </c>
      <c r="Q529" s="574">
        <f>+monthly_drivers_0!Q529</f>
        <v>2.5</v>
      </c>
    </row>
    <row r="530" spans="1:17" x14ac:dyDescent="0.25">
      <c r="A530" s="575">
        <f t="shared" si="35"/>
        <v>60479</v>
      </c>
      <c r="B530" s="83" t="str">
        <f>+asset_level_drivers!$E$1</f>
        <v>Ganador</v>
      </c>
      <c r="C530" s="562">
        <f t="shared" si="36"/>
        <v>85</v>
      </c>
      <c r="D530" s="563">
        <f t="shared" si="37"/>
        <v>0.77378266386246697</v>
      </c>
      <c r="E530" s="563">
        <f t="shared" si="37"/>
        <v>3.6109858394055285</v>
      </c>
      <c r="F530" s="563">
        <f t="shared" si="37"/>
        <v>0.39720844233457797</v>
      </c>
      <c r="G530" s="563">
        <f>+monthly_drivers_6!G530/monthly_drivers_6!D530*D530</f>
        <v>1.0812034035909783</v>
      </c>
      <c r="H530" s="563">
        <f t="shared" si="38"/>
        <v>0.77378266386246697</v>
      </c>
      <c r="I530" s="563">
        <f t="shared" si="38"/>
        <v>2.8165689547362334</v>
      </c>
      <c r="J530" s="563">
        <f t="shared" si="38"/>
        <v>0.31776675386766667</v>
      </c>
      <c r="K530" s="564">
        <f t="shared" si="38"/>
        <v>150.8612845634706</v>
      </c>
      <c r="L530" s="563">
        <f t="shared" si="34"/>
        <v>0</v>
      </c>
      <c r="M530" s="563">
        <v>0</v>
      </c>
      <c r="N530" s="563">
        <v>0</v>
      </c>
      <c r="O530" s="565">
        <v>0</v>
      </c>
      <c r="P530" s="564">
        <v>0</v>
      </c>
      <c r="Q530" s="566">
        <f>+monthly_drivers_0!Q530</f>
        <v>2.5</v>
      </c>
    </row>
    <row r="531" spans="1:17" x14ac:dyDescent="0.25">
      <c r="A531" s="567">
        <f t="shared" si="35"/>
        <v>60510</v>
      </c>
      <c r="B531" s="577" t="str">
        <f>+asset_level_drivers!$E$1</f>
        <v>Ganador</v>
      </c>
      <c r="C531" s="568">
        <f t="shared" si="36"/>
        <v>85</v>
      </c>
      <c r="D531" s="569">
        <f t="shared" si="37"/>
        <v>0.76980308969319799</v>
      </c>
      <c r="E531" s="569">
        <f t="shared" si="37"/>
        <v>3.5924144928979955</v>
      </c>
      <c r="F531" s="569">
        <f t="shared" si="37"/>
        <v>0.39516559421874914</v>
      </c>
      <c r="G531" s="569">
        <f>+monthly_drivers_6!G531/monthly_drivers_6!D531*D531</f>
        <v>1.0756368871149156</v>
      </c>
      <c r="H531" s="569">
        <f t="shared" si="38"/>
        <v>0.76980308969319799</v>
      </c>
      <c r="I531" s="569">
        <f t="shared" si="38"/>
        <v>2.8020833044603575</v>
      </c>
      <c r="J531" s="569">
        <f t="shared" si="38"/>
        <v>0.31613247537500361</v>
      </c>
      <c r="K531" s="570">
        <f t="shared" si="38"/>
        <v>150.77377198152345</v>
      </c>
      <c r="L531" s="571">
        <f t="shared" si="34"/>
        <v>0</v>
      </c>
      <c r="M531" s="571">
        <v>0</v>
      </c>
      <c r="N531" s="571">
        <v>0</v>
      </c>
      <c r="O531" s="572">
        <v>0</v>
      </c>
      <c r="P531" s="573">
        <v>0</v>
      </c>
      <c r="Q531" s="574">
        <f>+monthly_drivers_0!Q531</f>
        <v>2.5</v>
      </c>
    </row>
    <row r="532" spans="1:17" x14ac:dyDescent="0.25">
      <c r="A532" s="575">
        <f t="shared" si="35"/>
        <v>60540</v>
      </c>
      <c r="B532" s="83" t="str">
        <f>+asset_level_drivers!$E$1</f>
        <v>Ganador</v>
      </c>
      <c r="C532" s="562">
        <f t="shared" si="36"/>
        <v>85</v>
      </c>
      <c r="D532" s="563">
        <f t="shared" si="37"/>
        <v>0.76584398252494668</v>
      </c>
      <c r="E532" s="563">
        <f t="shared" si="37"/>
        <v>3.5739386590638547</v>
      </c>
      <c r="F532" s="563">
        <f t="shared" si="37"/>
        <v>0.39313325249699343</v>
      </c>
      <c r="G532" s="563">
        <f>+monthly_drivers_6!G532/monthly_drivers_6!D532*D532</f>
        <v>1.0700989989685949</v>
      </c>
      <c r="H532" s="563">
        <f t="shared" si="38"/>
        <v>0.76584398252494668</v>
      </c>
      <c r="I532" s="563">
        <f t="shared" si="38"/>
        <v>2.7876721540697273</v>
      </c>
      <c r="J532" s="563">
        <f t="shared" si="38"/>
        <v>0.31450660199759906</v>
      </c>
      <c r="K532" s="564">
        <f t="shared" si="38"/>
        <v>150.68631016443635</v>
      </c>
      <c r="L532" s="563">
        <f t="shared" si="34"/>
        <v>0</v>
      </c>
      <c r="M532" s="563">
        <v>0</v>
      </c>
      <c r="N532" s="563">
        <v>0</v>
      </c>
      <c r="O532" s="565">
        <v>0</v>
      </c>
      <c r="P532" s="564">
        <v>0</v>
      </c>
      <c r="Q532" s="566">
        <f>+monthly_drivers_0!Q532</f>
        <v>2.5</v>
      </c>
    </row>
    <row r="533" spans="1:17" x14ac:dyDescent="0.25">
      <c r="A533" s="567">
        <f t="shared" si="35"/>
        <v>60571</v>
      </c>
      <c r="B533" s="577" t="str">
        <f>+asset_level_drivers!$E$1</f>
        <v>Ganador</v>
      </c>
      <c r="C533" s="568">
        <f t="shared" si="36"/>
        <v>85</v>
      </c>
      <c r="D533" s="569">
        <f t="shared" si="37"/>
        <v>0.76190523709566416</v>
      </c>
      <c r="E533" s="569">
        <f t="shared" si="37"/>
        <v>3.5555578466802009</v>
      </c>
      <c r="F533" s="569">
        <f t="shared" si="37"/>
        <v>0.39111136313479133</v>
      </c>
      <c r="G533" s="569">
        <f>+monthly_drivers_6!G533/monthly_drivers_6!D533*D533</f>
        <v>1.081075785918177</v>
      </c>
      <c r="H533" s="569">
        <f t="shared" si="38"/>
        <v>0.76190523709566416</v>
      </c>
      <c r="I533" s="569">
        <f t="shared" si="38"/>
        <v>2.7733351204104775</v>
      </c>
      <c r="J533" s="569">
        <f t="shared" si="38"/>
        <v>0.31288909050783742</v>
      </c>
      <c r="K533" s="570">
        <f t="shared" si="38"/>
        <v>150.59889908276131</v>
      </c>
      <c r="L533" s="571">
        <f t="shared" si="34"/>
        <v>0</v>
      </c>
      <c r="M533" s="571">
        <v>0</v>
      </c>
      <c r="N533" s="571">
        <v>0</v>
      </c>
      <c r="O533" s="572">
        <v>0</v>
      </c>
      <c r="P533" s="573">
        <v>0</v>
      </c>
      <c r="Q533" s="574">
        <f>+monthly_drivers_0!Q533</f>
        <v>2.5</v>
      </c>
    </row>
    <row r="534" spans="1:17" x14ac:dyDescent="0.25">
      <c r="A534" s="575">
        <f t="shared" si="35"/>
        <v>60601</v>
      </c>
      <c r="B534" s="83" t="str">
        <f>+asset_level_drivers!$E$1</f>
        <v>Ganador</v>
      </c>
      <c r="C534" s="562">
        <f t="shared" si="36"/>
        <v>85</v>
      </c>
      <c r="D534" s="563">
        <f t="shared" si="37"/>
        <v>0.75798674868466565</v>
      </c>
      <c r="E534" s="563">
        <f t="shared" si="37"/>
        <v>3.5372715670504955</v>
      </c>
      <c r="F534" s="563">
        <f t="shared" si="37"/>
        <v>0.38909987237552357</v>
      </c>
      <c r="G534" s="563">
        <f>+monthly_drivers_6!G534/monthly_drivers_6!D534*D534</f>
        <v>1.0760519760200593</v>
      </c>
      <c r="H534" s="563">
        <f t="shared" si="38"/>
        <v>0.75798674868466565</v>
      </c>
      <c r="I534" s="563">
        <f t="shared" si="38"/>
        <v>2.7590718222993069</v>
      </c>
      <c r="J534" s="563">
        <f t="shared" si="38"/>
        <v>0.31127989790042326</v>
      </c>
      <c r="K534" s="564">
        <f t="shared" si="38"/>
        <v>150.51153870706739</v>
      </c>
      <c r="L534" s="563">
        <f t="shared" si="34"/>
        <v>0</v>
      </c>
      <c r="M534" s="563">
        <v>0</v>
      </c>
      <c r="N534" s="563">
        <v>0</v>
      </c>
      <c r="O534" s="565">
        <v>0</v>
      </c>
      <c r="P534" s="564">
        <v>0</v>
      </c>
      <c r="Q534" s="566">
        <f>+monthly_drivers_0!Q534</f>
        <v>2.5</v>
      </c>
    </row>
    <row r="535" spans="1:17" x14ac:dyDescent="0.25">
      <c r="A535" s="567">
        <f t="shared" si="35"/>
        <v>60632</v>
      </c>
      <c r="B535" s="577" t="str">
        <f>+asset_level_drivers!$E$1</f>
        <v>Ganador</v>
      </c>
      <c r="C535" s="568">
        <f t="shared" si="36"/>
        <v>85</v>
      </c>
      <c r="D535" s="569">
        <f t="shared" si="37"/>
        <v>0.7540884131098462</v>
      </c>
      <c r="E535" s="569">
        <f t="shared" si="37"/>
        <v>3.5190793339915718</v>
      </c>
      <c r="F535" s="569">
        <f t="shared" si="37"/>
        <v>0.38709872673904178</v>
      </c>
      <c r="G535" s="569">
        <f>+monthly_drivers_6!G535/monthly_drivers_6!D535*D535</f>
        <v>1.0705110046493715</v>
      </c>
      <c r="H535" s="569">
        <f t="shared" si="38"/>
        <v>0.7540884131098462</v>
      </c>
      <c r="I535" s="569">
        <f t="shared" si="38"/>
        <v>2.7448818805133461</v>
      </c>
      <c r="J535" s="569">
        <f t="shared" si="38"/>
        <v>0.3096789813912379</v>
      </c>
      <c r="K535" s="570">
        <f t="shared" si="38"/>
        <v>150.42422900794074</v>
      </c>
      <c r="L535" s="571">
        <f t="shared" si="34"/>
        <v>0</v>
      </c>
      <c r="M535" s="571">
        <v>0</v>
      </c>
      <c r="N535" s="571">
        <v>0</v>
      </c>
      <c r="O535" s="572">
        <v>0</v>
      </c>
      <c r="P535" s="573">
        <v>0</v>
      </c>
      <c r="Q535" s="574">
        <f>+monthly_drivers_0!Q535</f>
        <v>2.5</v>
      </c>
    </row>
    <row r="536" spans="1:17" x14ac:dyDescent="0.25">
      <c r="A536" s="575">
        <f t="shared" si="35"/>
        <v>60663</v>
      </c>
      <c r="B536" s="83" t="str">
        <f>+asset_level_drivers!$E$1</f>
        <v>Ganador</v>
      </c>
      <c r="C536" s="562">
        <f t="shared" si="36"/>
        <v>85</v>
      </c>
      <c r="D536" s="563">
        <f t="shared" si="37"/>
        <v>0.75021012672491072</v>
      </c>
      <c r="E536" s="563">
        <f t="shared" si="37"/>
        <v>3.5009806638207093</v>
      </c>
      <c r="F536" s="563">
        <f t="shared" si="37"/>
        <v>0.38510787302024668</v>
      </c>
      <c r="G536" s="563">
        <f>+monthly_drivers_6!G536/monthly_drivers_6!D536*D536</f>
        <v>1.0649985291585591</v>
      </c>
      <c r="H536" s="563">
        <f t="shared" si="38"/>
        <v>0.75021012672491072</v>
      </c>
      <c r="I536" s="563">
        <f t="shared" si="38"/>
        <v>2.730764917780073</v>
      </c>
      <c r="J536" s="563">
        <f t="shared" si="38"/>
        <v>0.30808629841620194</v>
      </c>
      <c r="K536" s="564">
        <f t="shared" si="38"/>
        <v>150.33696995598459</v>
      </c>
      <c r="L536" s="563">
        <f t="shared" si="34"/>
        <v>0</v>
      </c>
      <c r="M536" s="563">
        <v>0</v>
      </c>
      <c r="N536" s="563">
        <v>0</v>
      </c>
      <c r="O536" s="565">
        <v>0</v>
      </c>
      <c r="P536" s="564">
        <v>0</v>
      </c>
      <c r="Q536" s="566">
        <f>+monthly_drivers_0!Q536</f>
        <v>2.5</v>
      </c>
    </row>
    <row r="537" spans="1:17" x14ac:dyDescent="0.25">
      <c r="A537" s="567">
        <f t="shared" si="35"/>
        <v>60691</v>
      </c>
      <c r="B537" s="577" t="str">
        <f>+asset_level_drivers!$E$1</f>
        <v>Ganador</v>
      </c>
      <c r="C537" s="568">
        <f t="shared" si="36"/>
        <v>85</v>
      </c>
      <c r="D537" s="569">
        <f t="shared" si="37"/>
        <v>0.74635178641661837</v>
      </c>
      <c r="E537" s="569">
        <f t="shared" si="37"/>
        <v>3.482975075342774</v>
      </c>
      <c r="F537" s="569">
        <f t="shared" si="37"/>
        <v>0.38312725828767358</v>
      </c>
      <c r="G537" s="569">
        <f>+monthly_drivers_6!G537/monthly_drivers_6!D537*D537</f>
        <v>1.0130915949925294</v>
      </c>
      <c r="H537" s="569">
        <f t="shared" si="38"/>
        <v>0.74635178641661837</v>
      </c>
      <c r="I537" s="569">
        <f t="shared" si="38"/>
        <v>2.7167205587672831</v>
      </c>
      <c r="J537" s="569">
        <f t="shared" si="38"/>
        <v>0.30650180663014359</v>
      </c>
      <c r="K537" s="570">
        <f t="shared" si="38"/>
        <v>150.24976152181918</v>
      </c>
      <c r="L537" s="571">
        <f t="shared" si="34"/>
        <v>0</v>
      </c>
      <c r="M537" s="571">
        <v>0</v>
      </c>
      <c r="N537" s="571">
        <v>0</v>
      </c>
      <c r="O537" s="572">
        <v>0</v>
      </c>
      <c r="P537" s="573">
        <v>0</v>
      </c>
      <c r="Q537" s="574">
        <f>+monthly_drivers_0!Q537</f>
        <v>2.5</v>
      </c>
    </row>
    <row r="538" spans="1:17" x14ac:dyDescent="0.25">
      <c r="A538" s="575">
        <f t="shared" si="35"/>
        <v>60722</v>
      </c>
      <c r="B538" s="83" t="str">
        <f>+asset_level_drivers!$E$1</f>
        <v>Ganador</v>
      </c>
      <c r="C538" s="562">
        <f t="shared" si="36"/>
        <v>85</v>
      </c>
      <c r="D538" s="563">
        <f t="shared" si="37"/>
        <v>0.74251328960204099</v>
      </c>
      <c r="E538" s="563">
        <f t="shared" si="37"/>
        <v>3.4650620898374251</v>
      </c>
      <c r="F538" s="563">
        <f t="shared" si="37"/>
        <v>0.38115682988208499</v>
      </c>
      <c r="G538" s="563">
        <f>+monthly_drivers_6!G538/monthly_drivers_6!D538*D538</f>
        <v>1.0078742927053437</v>
      </c>
      <c r="H538" s="563">
        <f t="shared" si="38"/>
        <v>0.74251328960204099</v>
      </c>
      <c r="I538" s="563">
        <f t="shared" si="38"/>
        <v>2.7027484300731106</v>
      </c>
      <c r="J538" s="563">
        <f t="shared" si="38"/>
        <v>0.30492546390567282</v>
      </c>
      <c r="K538" s="564">
        <f t="shared" si="38"/>
        <v>150.16260367608183</v>
      </c>
      <c r="L538" s="563">
        <f t="shared" si="34"/>
        <v>0</v>
      </c>
      <c r="M538" s="563">
        <v>0</v>
      </c>
      <c r="N538" s="563">
        <v>0</v>
      </c>
      <c r="O538" s="565">
        <v>0</v>
      </c>
      <c r="P538" s="564">
        <v>0</v>
      </c>
      <c r="Q538" s="566">
        <f>+monthly_drivers_0!Q538</f>
        <v>2.5</v>
      </c>
    </row>
    <row r="539" spans="1:17" x14ac:dyDescent="0.25">
      <c r="A539" s="567">
        <f t="shared" si="35"/>
        <v>60752</v>
      </c>
      <c r="B539" s="577" t="str">
        <f>+asset_level_drivers!$E$1</f>
        <v>Ganador</v>
      </c>
      <c r="C539" s="568">
        <f t="shared" si="36"/>
        <v>85</v>
      </c>
      <c r="D539" s="569">
        <f t="shared" si="37"/>
        <v>0.73869453422583575</v>
      </c>
      <c r="E539" s="569">
        <f t="shared" si="37"/>
        <v>3.447241231046386</v>
      </c>
      <c r="F539" s="569">
        <f t="shared" si="37"/>
        <v>0.37919653541507053</v>
      </c>
      <c r="G539" s="569">
        <f>+monthly_drivers_6!G539/monthly_drivers_6!D539*D539</f>
        <v>1.0026838005670455</v>
      </c>
      <c r="H539" s="569">
        <f t="shared" si="38"/>
        <v>0.73869453422583575</v>
      </c>
      <c r="I539" s="569">
        <f t="shared" si="38"/>
        <v>2.6888481602161001</v>
      </c>
      <c r="J539" s="569">
        <f t="shared" si="38"/>
        <v>0.3033572283320613</v>
      </c>
      <c r="K539" s="570">
        <f t="shared" si="38"/>
        <v>150.07549638942689</v>
      </c>
      <c r="L539" s="571">
        <f t="shared" si="34"/>
        <v>0</v>
      </c>
      <c r="M539" s="571">
        <v>0</v>
      </c>
      <c r="N539" s="571">
        <v>0</v>
      </c>
      <c r="O539" s="572">
        <v>0</v>
      </c>
      <c r="P539" s="573">
        <v>0</v>
      </c>
      <c r="Q539" s="574">
        <f>+monthly_drivers_0!Q539</f>
        <v>2.5</v>
      </c>
    </row>
    <row r="540" spans="1:17" x14ac:dyDescent="0.25">
      <c r="A540" s="575">
        <f t="shared" si="35"/>
        <v>60783</v>
      </c>
      <c r="B540" s="83" t="str">
        <f>+asset_level_drivers!$E$1</f>
        <v>Ganador</v>
      </c>
      <c r="C540" s="562">
        <f t="shared" si="36"/>
        <v>85</v>
      </c>
      <c r="D540" s="563">
        <f t="shared" si="37"/>
        <v>0.73489541875753184</v>
      </c>
      <c r="E540" s="563">
        <f t="shared" si="37"/>
        <v>3.4295120251607831</v>
      </c>
      <c r="F540" s="563">
        <f t="shared" si="37"/>
        <v>0.37724632276765402</v>
      </c>
      <c r="G540" s="563">
        <f>+monthly_drivers_6!G540/monthly_drivers_6!D540*D540</f>
        <v>0.99752002188393263</v>
      </c>
      <c r="H540" s="563">
        <f t="shared" si="38"/>
        <v>0.73489541875753184</v>
      </c>
      <c r="I540" s="563">
        <f t="shared" si="38"/>
        <v>2.6750193796253297</v>
      </c>
      <c r="J540" s="563">
        <f t="shared" si="38"/>
        <v>0.30179705821412817</v>
      </c>
      <c r="K540" s="564">
        <f t="shared" si="38"/>
        <v>149.98843963252571</v>
      </c>
      <c r="L540" s="563">
        <f t="shared" si="34"/>
        <v>0</v>
      </c>
      <c r="M540" s="563">
        <v>0</v>
      </c>
      <c r="N540" s="563">
        <v>0</v>
      </c>
      <c r="O540" s="565">
        <v>0</v>
      </c>
      <c r="P540" s="564">
        <v>0</v>
      </c>
      <c r="Q540" s="566">
        <f>+monthly_drivers_0!Q540</f>
        <v>2.5</v>
      </c>
    </row>
    <row r="541" spans="1:17" x14ac:dyDescent="0.25">
      <c r="A541" s="567">
        <f t="shared" si="35"/>
        <v>60813</v>
      </c>
      <c r="B541" s="577" t="str">
        <f>+asset_level_drivers!$E$1</f>
        <v>Ganador</v>
      </c>
      <c r="C541" s="568">
        <f t="shared" si="36"/>
        <v>85</v>
      </c>
      <c r="D541" s="569">
        <f t="shared" si="37"/>
        <v>0.73111584218883097</v>
      </c>
      <c r="E541" s="569">
        <f t="shared" si="37"/>
        <v>3.4118740008085475</v>
      </c>
      <c r="F541" s="569">
        <f t="shared" si="37"/>
        <v>0.37530614008890789</v>
      </c>
      <c r="G541" s="569">
        <f>+monthly_drivers_6!G541/monthly_drivers_6!D541*D541</f>
        <v>0.99238278167532412</v>
      </c>
      <c r="H541" s="569">
        <f t="shared" si="38"/>
        <v>0.73111584218883097</v>
      </c>
      <c r="I541" s="569">
        <f t="shared" si="38"/>
        <v>2.661261720630586</v>
      </c>
      <c r="J541" s="569">
        <f t="shared" si="38"/>
        <v>0.30024491207113135</v>
      </c>
      <c r="K541" s="570">
        <f t="shared" si="38"/>
        <v>149.90143337606668</v>
      </c>
      <c r="L541" s="571">
        <f t="shared" si="34"/>
        <v>0</v>
      </c>
      <c r="M541" s="571">
        <v>0</v>
      </c>
      <c r="N541" s="571">
        <v>0</v>
      </c>
      <c r="O541" s="572">
        <v>0</v>
      </c>
      <c r="P541" s="573">
        <v>0</v>
      </c>
      <c r="Q541" s="574">
        <f>+monthly_drivers_0!Q541</f>
        <v>2.5</v>
      </c>
    </row>
    <row r="542" spans="1:17" x14ac:dyDescent="0.25">
      <c r="A542" s="575">
        <f t="shared" si="35"/>
        <v>60844</v>
      </c>
      <c r="B542" s="83" t="str">
        <f>+asset_level_drivers!$E$1</f>
        <v>Ganador</v>
      </c>
      <c r="C542" s="562">
        <f t="shared" si="36"/>
        <v>85</v>
      </c>
      <c r="D542" s="563">
        <f t="shared" si="37"/>
        <v>0.72735570403092176</v>
      </c>
      <c r="E542" s="563">
        <f t="shared" si="37"/>
        <v>3.3943266890418831</v>
      </c>
      <c r="F542" s="563">
        <f t="shared" si="37"/>
        <v>0.37337593579457462</v>
      </c>
      <c r="G542" s="563">
        <f>+monthly_drivers_6!G542/monthly_drivers_6!D542*D542</f>
        <v>0.98727196706087395</v>
      </c>
      <c r="H542" s="563">
        <f t="shared" si="38"/>
        <v>0.72735570403092176</v>
      </c>
      <c r="I542" s="563">
        <f t="shared" si="38"/>
        <v>2.6475748174525879</v>
      </c>
      <c r="J542" s="563">
        <f t="shared" si="38"/>
        <v>0.29870074863566481</v>
      </c>
      <c r="K542" s="564">
        <f t="shared" si="38"/>
        <v>149.81447759075516</v>
      </c>
      <c r="L542" s="563">
        <f t="shared" si="34"/>
        <v>0</v>
      </c>
      <c r="M542" s="563">
        <v>0</v>
      </c>
      <c r="N542" s="563">
        <v>0</v>
      </c>
      <c r="O542" s="565">
        <v>0</v>
      </c>
      <c r="P542" s="564">
        <v>0</v>
      </c>
      <c r="Q542" s="566">
        <f>+monthly_drivers_0!Q542</f>
        <v>2.5</v>
      </c>
    </row>
    <row r="543" spans="1:17" x14ac:dyDescent="0.25">
      <c r="A543" s="567">
        <f t="shared" si="35"/>
        <v>60875</v>
      </c>
      <c r="B543" s="577" t="str">
        <f>+asset_level_drivers!$E$1</f>
        <v>Ganador</v>
      </c>
      <c r="C543" s="568">
        <f t="shared" si="36"/>
        <v>85</v>
      </c>
      <c r="D543" s="569">
        <f t="shared" si="37"/>
        <v>0.72361490431180797</v>
      </c>
      <c r="E543" s="569">
        <f t="shared" si="37"/>
        <v>3.3768696233247981</v>
      </c>
      <c r="F543" s="569">
        <f t="shared" si="37"/>
        <v>0.37145565856569512</v>
      </c>
      <c r="G543" s="569">
        <f>+monthly_drivers_6!G543/monthly_drivers_6!D543*D543</f>
        <v>1.0170349494728077</v>
      </c>
      <c r="H543" s="569">
        <f t="shared" si="38"/>
        <v>0.72361490431180797</v>
      </c>
      <c r="I543" s="569">
        <f t="shared" si="38"/>
        <v>2.6339583061932621</v>
      </c>
      <c r="J543" s="569">
        <f t="shared" si="38"/>
        <v>0.29716452685256128</v>
      </c>
      <c r="K543" s="570">
        <f t="shared" si="38"/>
        <v>149.72757224731353</v>
      </c>
      <c r="L543" s="571">
        <f t="shared" si="34"/>
        <v>0</v>
      </c>
      <c r="M543" s="571">
        <v>0</v>
      </c>
      <c r="N543" s="571">
        <v>0</v>
      </c>
      <c r="O543" s="572">
        <v>0</v>
      </c>
      <c r="P543" s="573">
        <v>0</v>
      </c>
      <c r="Q543" s="574">
        <f>+monthly_drivers_0!Q543</f>
        <v>2.5</v>
      </c>
    </row>
    <row r="544" spans="1:17" x14ac:dyDescent="0.25">
      <c r="A544" s="575">
        <f t="shared" si="35"/>
        <v>60905</v>
      </c>
      <c r="B544" s="83" t="str">
        <f>+asset_level_drivers!$E$1</f>
        <v>Ganador</v>
      </c>
      <c r="C544" s="562">
        <f t="shared" si="36"/>
        <v>85</v>
      </c>
      <c r="D544" s="563">
        <f t="shared" ref="D544:F559" si="39">+D543/D542*D543</f>
        <v>0.71989334357365076</v>
      </c>
      <c r="E544" s="563">
        <f t="shared" si="39"/>
        <v>3.3595023395207018</v>
      </c>
      <c r="F544" s="563">
        <f t="shared" si="39"/>
        <v>0.36954525734724436</v>
      </c>
      <c r="G544" s="563">
        <f>+monthly_drivers_6!G544/monthly_drivers_6!D544*D544</f>
        <v>1.0117961763316223</v>
      </c>
      <c r="H544" s="563">
        <f t="shared" ref="H544:K559" si="40">+H543/H542*H543</f>
        <v>0.71989334357365076</v>
      </c>
      <c r="I544" s="563">
        <f t="shared" si="40"/>
        <v>2.6204118248260673</v>
      </c>
      <c r="J544" s="563">
        <f t="shared" si="40"/>
        <v>0.29563620587780076</v>
      </c>
      <c r="K544" s="564">
        <f t="shared" si="40"/>
        <v>149.64071731648116</v>
      </c>
      <c r="L544" s="563">
        <f t="shared" si="34"/>
        <v>0</v>
      </c>
      <c r="M544" s="563">
        <v>0</v>
      </c>
      <c r="N544" s="563">
        <v>0</v>
      </c>
      <c r="O544" s="565">
        <v>0</v>
      </c>
      <c r="P544" s="564">
        <v>0</v>
      </c>
      <c r="Q544" s="566">
        <f>+monthly_drivers_0!Q544</f>
        <v>2.5</v>
      </c>
    </row>
    <row r="545" spans="1:17" x14ac:dyDescent="0.25">
      <c r="A545" s="567">
        <f t="shared" si="35"/>
        <v>60936</v>
      </c>
      <c r="B545" s="577" t="str">
        <f>+asset_level_drivers!$E$1</f>
        <v>Ganador</v>
      </c>
      <c r="C545" s="568">
        <f t="shared" si="36"/>
        <v>85</v>
      </c>
      <c r="D545" s="569">
        <f t="shared" si="39"/>
        <v>0.7161909228701242</v>
      </c>
      <c r="E545" s="569">
        <f t="shared" si="39"/>
        <v>3.3422243758800634</v>
      </c>
      <c r="F545" s="569">
        <f t="shared" si="39"/>
        <v>0.36764468134677397</v>
      </c>
      <c r="G545" s="569">
        <f>+monthly_drivers_6!G545/monthly_drivers_6!D545*D545</f>
        <v>1.0065843364608877</v>
      </c>
      <c r="H545" s="569">
        <f t="shared" si="40"/>
        <v>0.7161909228701242</v>
      </c>
      <c r="I545" s="569">
        <f t="shared" si="40"/>
        <v>2.6069350131863698</v>
      </c>
      <c r="J545" s="569">
        <f t="shared" si="40"/>
        <v>0.29411574507742455</v>
      </c>
      <c r="K545" s="570">
        <f t="shared" si="40"/>
        <v>149.55391276901435</v>
      </c>
      <c r="L545" s="571">
        <f t="shared" si="34"/>
        <v>0</v>
      </c>
      <c r="M545" s="571">
        <v>0</v>
      </c>
      <c r="N545" s="571">
        <v>0</v>
      </c>
      <c r="O545" s="572">
        <v>0</v>
      </c>
      <c r="P545" s="573">
        <v>0</v>
      </c>
      <c r="Q545" s="574">
        <f>+monthly_drivers_0!Q545</f>
        <v>2.5</v>
      </c>
    </row>
    <row r="546" spans="1:17" x14ac:dyDescent="0.25">
      <c r="A546" s="575">
        <f t="shared" si="35"/>
        <v>60966</v>
      </c>
      <c r="B546" s="83" t="str">
        <f>+asset_level_drivers!$E$1</f>
        <v>Ganador</v>
      </c>
      <c r="C546" s="562">
        <f t="shared" si="36"/>
        <v>85</v>
      </c>
      <c r="D546" s="563">
        <f t="shared" si="39"/>
        <v>0.71250754376378456</v>
      </c>
      <c r="E546" s="563">
        <f t="shared" si="39"/>
        <v>3.3250352730281363</v>
      </c>
      <c r="F546" s="563">
        <f t="shared" si="39"/>
        <v>0.36575388003306181</v>
      </c>
      <c r="G546" s="563">
        <f>+monthly_drivers_6!G546/monthly_drivers_6!D546*D546</f>
        <v>1.0013993162417885</v>
      </c>
      <c r="H546" s="563">
        <f t="shared" si="40"/>
        <v>0.71250754376378456</v>
      </c>
      <c r="I546" s="563">
        <f t="shared" si="40"/>
        <v>2.5935275129618671</v>
      </c>
      <c r="J546" s="563">
        <f t="shared" si="40"/>
        <v>0.29260310402645495</v>
      </c>
      <c r="K546" s="564">
        <f t="shared" si="40"/>
        <v>149.4671585756864</v>
      </c>
      <c r="L546" s="563">
        <f t="shared" si="34"/>
        <v>0</v>
      </c>
      <c r="M546" s="563">
        <v>0</v>
      </c>
      <c r="N546" s="563">
        <v>0</v>
      </c>
      <c r="O546" s="565">
        <v>0</v>
      </c>
      <c r="P546" s="564">
        <v>0</v>
      </c>
      <c r="Q546" s="566">
        <f>+monthly_drivers_0!Q546</f>
        <v>2.5</v>
      </c>
    </row>
    <row r="547" spans="1:17" x14ac:dyDescent="0.25">
      <c r="A547" s="567">
        <f t="shared" si="35"/>
        <v>60997</v>
      </c>
      <c r="B547" s="577" t="str">
        <f>+asset_level_drivers!$E$1</f>
        <v>Ganador</v>
      </c>
      <c r="C547" s="568">
        <f t="shared" si="36"/>
        <v>85</v>
      </c>
      <c r="D547" s="569">
        <f t="shared" si="39"/>
        <v>0.70884310832345321</v>
      </c>
      <c r="E547" s="569">
        <f t="shared" si="39"/>
        <v>3.3079345739527439</v>
      </c>
      <c r="F547" s="569">
        <f t="shared" si="39"/>
        <v>0.36387280313476844</v>
      </c>
      <c r="G547" s="569">
        <f>+monthly_drivers_6!G547/monthly_drivers_6!D547*D547</f>
        <v>0.99624095094395759</v>
      </c>
      <c r="H547" s="569">
        <f t="shared" si="40"/>
        <v>0.70884310832345321</v>
      </c>
      <c r="I547" s="569">
        <f t="shared" si="40"/>
        <v>2.5801889676830614</v>
      </c>
      <c r="J547" s="569">
        <f t="shared" si="40"/>
        <v>0.2910982425078204</v>
      </c>
      <c r="K547" s="570">
        <f t="shared" si="40"/>
        <v>149.38045470728758</v>
      </c>
      <c r="L547" s="571">
        <f t="shared" si="34"/>
        <v>0</v>
      </c>
      <c r="M547" s="571">
        <v>0</v>
      </c>
      <c r="N547" s="571">
        <v>0</v>
      </c>
      <c r="O547" s="572">
        <v>0</v>
      </c>
      <c r="P547" s="573">
        <v>0</v>
      </c>
      <c r="Q547" s="574">
        <f>+monthly_drivers_0!Q547</f>
        <v>2.5</v>
      </c>
    </row>
    <row r="548" spans="1:17" x14ac:dyDescent="0.25">
      <c r="A548" s="575">
        <f t="shared" si="35"/>
        <v>61028</v>
      </c>
      <c r="B548" s="83" t="str">
        <f>+asset_level_drivers!$E$1</f>
        <v>Ganador</v>
      </c>
      <c r="C548" s="562">
        <f t="shared" si="36"/>
        <v>85</v>
      </c>
      <c r="D548" s="563">
        <f t="shared" si="39"/>
        <v>0.70519751912161277</v>
      </c>
      <c r="E548" s="563">
        <f t="shared" si="39"/>
        <v>3.2909218239921292</v>
      </c>
      <c r="F548" s="563">
        <f t="shared" si="39"/>
        <v>0.36200140063910058</v>
      </c>
      <c r="G548" s="563">
        <f>+monthly_drivers_6!G548/monthly_drivers_6!D548*D548</f>
        <v>0.99110913324845973</v>
      </c>
      <c r="H548" s="563">
        <f t="shared" si="40"/>
        <v>0.70519751912161277</v>
      </c>
      <c r="I548" s="563">
        <f t="shared" si="40"/>
        <v>2.5669190227137819</v>
      </c>
      <c r="J548" s="563">
        <f t="shared" si="40"/>
        <v>0.28960112051128628</v>
      </c>
      <c r="K548" s="564">
        <f t="shared" si="40"/>
        <v>149.29380113462508</v>
      </c>
      <c r="L548" s="563">
        <f t="shared" si="34"/>
        <v>0</v>
      </c>
      <c r="M548" s="563">
        <v>0</v>
      </c>
      <c r="N548" s="563">
        <v>0</v>
      </c>
      <c r="O548" s="565">
        <v>0</v>
      </c>
      <c r="P548" s="564">
        <v>0</v>
      </c>
      <c r="Q548" s="566">
        <f>+monthly_drivers_0!Q548</f>
        <v>2.5</v>
      </c>
    </row>
    <row r="549" spans="1:17" x14ac:dyDescent="0.25">
      <c r="A549" s="567">
        <f t="shared" si="35"/>
        <v>61056</v>
      </c>
      <c r="B549" s="577" t="str">
        <f>+asset_level_drivers!$E$1</f>
        <v>Ganador</v>
      </c>
      <c r="C549" s="568">
        <f t="shared" si="36"/>
        <v>85</v>
      </c>
      <c r="D549" s="569">
        <f t="shared" si="39"/>
        <v>0.70157067923181693</v>
      </c>
      <c r="E549" s="569">
        <f t="shared" si="39"/>
        <v>3.2739965708228662</v>
      </c>
      <c r="F549" s="569">
        <f t="shared" si="39"/>
        <v>0.36013962279048145</v>
      </c>
      <c r="G549" s="569">
        <f>+monthly_drivers_6!G549/monthly_drivers_6!D549*D549</f>
        <v>0.98600370750560085</v>
      </c>
      <c r="H549" s="569">
        <f t="shared" si="40"/>
        <v>0.70157067923181693</v>
      </c>
      <c r="I549" s="569">
        <f t="shared" si="40"/>
        <v>2.5537173252417569</v>
      </c>
      <c r="J549" s="569">
        <f t="shared" si="40"/>
        <v>0.28811169823239113</v>
      </c>
      <c r="K549" s="570">
        <f t="shared" si="40"/>
        <v>149.20719782852302</v>
      </c>
      <c r="L549" s="571">
        <f t="shared" si="34"/>
        <v>0</v>
      </c>
      <c r="M549" s="571">
        <v>0</v>
      </c>
      <c r="N549" s="571">
        <v>0</v>
      </c>
      <c r="O549" s="572">
        <v>0</v>
      </c>
      <c r="P549" s="573">
        <v>0</v>
      </c>
      <c r="Q549" s="574">
        <f>+monthly_drivers_0!Q549</f>
        <v>2.5</v>
      </c>
    </row>
    <row r="550" spans="1:17" x14ac:dyDescent="0.25">
      <c r="A550" s="575">
        <f t="shared" si="35"/>
        <v>61087</v>
      </c>
      <c r="B550" s="83" t="str">
        <f>+asset_level_drivers!$E$1</f>
        <v>Ganador</v>
      </c>
      <c r="C550" s="562">
        <f t="shared" si="36"/>
        <v>85</v>
      </c>
      <c r="D550" s="563">
        <f t="shared" si="39"/>
        <v>0.69796249222611317</v>
      </c>
      <c r="E550" s="563">
        <f t="shared" si="39"/>
        <v>3.2571583644478346</v>
      </c>
      <c r="F550" s="563">
        <f t="shared" si="39"/>
        <v>0.3582874200892277</v>
      </c>
      <c r="G550" s="563">
        <f>+monthly_drivers_6!G550/monthly_drivers_6!D550*D550</f>
        <v>0.98092456271129647</v>
      </c>
      <c r="H550" s="563">
        <f t="shared" si="40"/>
        <v>0.69796249222611317</v>
      </c>
      <c r="I550" s="563">
        <f t="shared" si="40"/>
        <v>2.5405835242692323</v>
      </c>
      <c r="J550" s="563">
        <f t="shared" si="40"/>
        <v>0.28662993607138831</v>
      </c>
      <c r="K550" s="564">
        <f t="shared" si="40"/>
        <v>149.12064475982245</v>
      </c>
      <c r="L550" s="563">
        <f t="shared" si="34"/>
        <v>0</v>
      </c>
      <c r="M550" s="563">
        <v>0</v>
      </c>
      <c r="N550" s="563">
        <v>0</v>
      </c>
      <c r="O550" s="565">
        <v>0</v>
      </c>
      <c r="P550" s="564">
        <v>0</v>
      </c>
      <c r="Q550" s="566">
        <f>+monthly_drivers_0!Q550</f>
        <v>2.5</v>
      </c>
    </row>
    <row r="551" spans="1:17" x14ac:dyDescent="0.25">
      <c r="A551" s="567">
        <f t="shared" si="35"/>
        <v>61117</v>
      </c>
      <c r="B551" s="577" t="str">
        <f>+asset_level_drivers!$E$1</f>
        <v>Ganador</v>
      </c>
      <c r="C551" s="568">
        <f t="shared" si="36"/>
        <v>85</v>
      </c>
      <c r="D551" s="569">
        <f t="shared" si="39"/>
        <v>0.69437286217247929</v>
      </c>
      <c r="E551" s="569">
        <f t="shared" si="39"/>
        <v>3.2404067571842541</v>
      </c>
      <c r="F551" s="569">
        <f t="shared" si="39"/>
        <v>0.35644474329023362</v>
      </c>
      <c r="G551" s="569">
        <f>+monthly_drivers_6!G551/monthly_drivers_6!D551*D551</f>
        <v>1.0647261290078047</v>
      </c>
      <c r="H551" s="569">
        <f t="shared" si="40"/>
        <v>0.69437286217247929</v>
      </c>
      <c r="I551" s="569">
        <f t="shared" si="40"/>
        <v>2.5275172706036395</v>
      </c>
      <c r="J551" s="569">
        <f t="shared" si="40"/>
        <v>0.2851557946321932</v>
      </c>
      <c r="K551" s="570">
        <f t="shared" si="40"/>
        <v>149.03414189938132</v>
      </c>
      <c r="L551" s="571">
        <f t="shared" si="34"/>
        <v>0</v>
      </c>
      <c r="M551" s="571">
        <v>0</v>
      </c>
      <c r="N551" s="571">
        <v>0</v>
      </c>
      <c r="O551" s="572">
        <v>0</v>
      </c>
      <c r="P551" s="573">
        <v>0</v>
      </c>
      <c r="Q551" s="574">
        <f>+monthly_drivers_0!Q551</f>
        <v>2.5</v>
      </c>
    </row>
    <row r="552" spans="1:17" x14ac:dyDescent="0.25">
      <c r="A552" s="575">
        <f t="shared" si="35"/>
        <v>61148</v>
      </c>
      <c r="B552" s="83" t="str">
        <f>+asset_level_drivers!$E$1</f>
        <v>Ganador</v>
      </c>
      <c r="C552" s="562">
        <f t="shared" si="36"/>
        <v>85</v>
      </c>
      <c r="D552" s="563">
        <f t="shared" si="39"/>
        <v>0.69080169363227262</v>
      </c>
      <c r="E552" s="563">
        <f t="shared" si="39"/>
        <v>3.2237413036517837</v>
      </c>
      <c r="F552" s="563">
        <f t="shared" si="39"/>
        <v>0.35461154340166168</v>
      </c>
      <c r="G552" s="563">
        <f>+monthly_drivers_6!G552/monthly_drivers_6!D552*D552</f>
        <v>0.9864295782773721</v>
      </c>
      <c r="H552" s="563">
        <f t="shared" si="40"/>
        <v>0.69080169363227262</v>
      </c>
      <c r="I552" s="563">
        <f t="shared" si="40"/>
        <v>2.5145182168483124</v>
      </c>
      <c r="J552" s="563">
        <f t="shared" si="40"/>
        <v>0.28368923472133578</v>
      </c>
      <c r="K552" s="564">
        <f t="shared" si="40"/>
        <v>148.94768921807452</v>
      </c>
      <c r="L552" s="563">
        <f t="shared" si="34"/>
        <v>0</v>
      </c>
      <c r="M552" s="563">
        <v>0</v>
      </c>
      <c r="N552" s="563">
        <v>0</v>
      </c>
      <c r="O552" s="565">
        <v>0</v>
      </c>
      <c r="P552" s="564">
        <v>0</v>
      </c>
      <c r="Q552" s="566">
        <f>+monthly_drivers_0!Q552</f>
        <v>2.5</v>
      </c>
    </row>
    <row r="553" spans="1:17" x14ac:dyDescent="0.25">
      <c r="A553" s="567">
        <f t="shared" si="35"/>
        <v>61178</v>
      </c>
      <c r="B553" s="577" t="str">
        <f>+asset_level_drivers!$E$1</f>
        <v>Ganador</v>
      </c>
      <c r="C553" s="568">
        <f t="shared" si="36"/>
        <v>85</v>
      </c>
      <c r="D553" s="569">
        <f t="shared" si="39"/>
        <v>0.68724889165769276</v>
      </c>
      <c r="E553" s="569">
        <f t="shared" si="39"/>
        <v>3.2071615607606785</v>
      </c>
      <c r="F553" s="569">
        <f t="shared" si="39"/>
        <v>0.35278777168363995</v>
      </c>
      <c r="G553" s="569">
        <f>+monthly_drivers_6!G553/monthly_drivers_6!D553*D553</f>
        <v>0.98134581786986708</v>
      </c>
      <c r="H553" s="569">
        <f t="shared" si="40"/>
        <v>0.68724889165769276</v>
      </c>
      <c r="I553" s="569">
        <f t="shared" si="40"/>
        <v>2.5015860173932505</v>
      </c>
      <c r="J553" s="569">
        <f t="shared" si="40"/>
        <v>0.2822302173469185</v>
      </c>
      <c r="K553" s="570">
        <f t="shared" si="40"/>
        <v>148.86128668679379</v>
      </c>
      <c r="L553" s="571">
        <f t="shared" si="34"/>
        <v>0</v>
      </c>
      <c r="M553" s="571">
        <v>0</v>
      </c>
      <c r="N553" s="571">
        <v>0</v>
      </c>
      <c r="O553" s="572">
        <v>0</v>
      </c>
      <c r="P553" s="573">
        <v>0</v>
      </c>
      <c r="Q553" s="574">
        <f>+monthly_drivers_0!Q553</f>
        <v>2.5</v>
      </c>
    </row>
    <row r="554" spans="1:17" x14ac:dyDescent="0.25">
      <c r="A554" s="575">
        <f t="shared" si="35"/>
        <v>61209</v>
      </c>
      <c r="B554" s="83" t="str">
        <f>+asset_level_drivers!$E$1</f>
        <v>Ganador</v>
      </c>
      <c r="C554" s="562">
        <f t="shared" si="36"/>
        <v>85</v>
      </c>
      <c r="D554" s="563">
        <f t="shared" si="39"/>
        <v>0.68371436178925704</v>
      </c>
      <c r="E554" s="563">
        <f t="shared" si="39"/>
        <v>3.1906670877000103</v>
      </c>
      <c r="F554" s="563">
        <f t="shared" si="39"/>
        <v>0.35097337964696629</v>
      </c>
      <c r="G554" s="563">
        <f>+monthly_drivers_6!G554/monthly_drivers_6!D554*D554</f>
        <v>0.97628815858019524</v>
      </c>
      <c r="H554" s="563">
        <f t="shared" si="40"/>
        <v>0.68371436178925704</v>
      </c>
      <c r="I554" s="563">
        <f t="shared" si="40"/>
        <v>2.4887203284059294</v>
      </c>
      <c r="J554" s="563">
        <f t="shared" si="40"/>
        <v>0.28077870371757968</v>
      </c>
      <c r="K554" s="564">
        <f t="shared" si="40"/>
        <v>148.77493427644779</v>
      </c>
      <c r="L554" s="563">
        <f t="shared" si="34"/>
        <v>0</v>
      </c>
      <c r="M554" s="563">
        <v>0</v>
      </c>
      <c r="N554" s="563">
        <v>0</v>
      </c>
      <c r="O554" s="565">
        <v>0</v>
      </c>
      <c r="P554" s="564">
        <v>0</v>
      </c>
      <c r="Q554" s="566">
        <f>+monthly_drivers_0!Q554</f>
        <v>2.5</v>
      </c>
    </row>
    <row r="555" spans="1:17" x14ac:dyDescent="0.25">
      <c r="A555" s="567">
        <f t="shared" si="35"/>
        <v>61240</v>
      </c>
      <c r="B555" s="577" t="str">
        <f>+asset_level_drivers!$E$1</f>
        <v>Ganador</v>
      </c>
      <c r="C555" s="568">
        <f t="shared" si="36"/>
        <v>85</v>
      </c>
      <c r="D555" s="569">
        <f t="shared" si="39"/>
        <v>0.68019801005328906</v>
      </c>
      <c r="E555" s="569">
        <f t="shared" si="39"/>
        <v>3.1742574459259472</v>
      </c>
      <c r="F555" s="569">
        <f t="shared" si="39"/>
        <v>0.34916831905181916</v>
      </c>
      <c r="G555" s="569">
        <f>+monthly_drivers_6!G555/monthly_drivers_6!D555*D555</f>
        <v>0.97125654574296816</v>
      </c>
      <c r="H555" s="569">
        <f t="shared" si="40"/>
        <v>0.68019801005328906</v>
      </c>
      <c r="I555" s="569">
        <f t="shared" si="40"/>
        <v>2.4759208078221602</v>
      </c>
      <c r="J555" s="569">
        <f t="shared" si="40"/>
        <v>0.27933465524146212</v>
      </c>
      <c r="K555" s="570">
        <f t="shared" si="40"/>
        <v>148.68863195796206</v>
      </c>
      <c r="L555" s="571">
        <f t="shared" si="34"/>
        <v>0</v>
      </c>
      <c r="M555" s="571">
        <v>0</v>
      </c>
      <c r="N555" s="571">
        <v>0</v>
      </c>
      <c r="O555" s="572">
        <v>0</v>
      </c>
      <c r="P555" s="573">
        <v>0</v>
      </c>
      <c r="Q555" s="574">
        <f>+monthly_drivers_0!Q555</f>
        <v>2.5</v>
      </c>
    </row>
    <row r="556" spans="1:17" x14ac:dyDescent="0.25">
      <c r="A556" s="575">
        <f t="shared" si="35"/>
        <v>61270</v>
      </c>
      <c r="B556" s="83" t="str">
        <f>+asset_level_drivers!$E$1</f>
        <v>Ganador</v>
      </c>
      <c r="C556" s="562">
        <f t="shared" si="36"/>
        <v>85</v>
      </c>
      <c r="D556" s="563">
        <f t="shared" si="39"/>
        <v>0.67669974295942026</v>
      </c>
      <c r="E556" s="563">
        <f t="shared" si="39"/>
        <v>3.1579321991500935</v>
      </c>
      <c r="F556" s="563">
        <f t="shared" si="39"/>
        <v>0.3473725419064751</v>
      </c>
      <c r="G556" s="563">
        <f>+monthly_drivers_6!G556/monthly_drivers_6!D556*D556</f>
        <v>0.96625081096136523</v>
      </c>
      <c r="H556" s="563">
        <f t="shared" si="40"/>
        <v>0.67669974295942026</v>
      </c>
      <c r="I556" s="563">
        <f t="shared" si="40"/>
        <v>2.4631871153369942</v>
      </c>
      <c r="J556" s="563">
        <f t="shared" si="40"/>
        <v>0.27789803352518694</v>
      </c>
      <c r="K556" s="564">
        <f t="shared" si="40"/>
        <v>148.60237970227899</v>
      </c>
      <c r="L556" s="563">
        <f t="shared" si="34"/>
        <v>0</v>
      </c>
      <c r="M556" s="563">
        <v>0</v>
      </c>
      <c r="N556" s="563">
        <v>0</v>
      </c>
      <c r="O556" s="565">
        <v>0</v>
      </c>
      <c r="P556" s="564">
        <v>0</v>
      </c>
      <c r="Q556" s="566">
        <f>+monthly_drivers_0!Q556</f>
        <v>2.5</v>
      </c>
    </row>
    <row r="557" spans="1:17" x14ac:dyDescent="0.25">
      <c r="A557" s="567">
        <f t="shared" si="35"/>
        <v>61301</v>
      </c>
      <c r="B557" s="577" t="str">
        <f>+asset_level_drivers!$E$1</f>
        <v>Ganador</v>
      </c>
      <c r="C557" s="568">
        <f t="shared" si="36"/>
        <v>85</v>
      </c>
      <c r="D557" s="569">
        <f t="shared" si="39"/>
        <v>0.67321946749810435</v>
      </c>
      <c r="E557" s="569">
        <f t="shared" si="39"/>
        <v>3.1416909133278903</v>
      </c>
      <c r="F557" s="569">
        <f t="shared" si="39"/>
        <v>0.34558600046603261</v>
      </c>
      <c r="G557" s="569">
        <f>+monthly_drivers_6!G557/monthly_drivers_6!D557*D557</f>
        <v>0.96127084652698924</v>
      </c>
      <c r="H557" s="569">
        <f t="shared" si="40"/>
        <v>0.67321946749810435</v>
      </c>
      <c r="I557" s="569">
        <f t="shared" si="40"/>
        <v>2.4505189123956757</v>
      </c>
      <c r="J557" s="569">
        <f t="shared" si="40"/>
        <v>0.276468800372833</v>
      </c>
      <c r="K557" s="570">
        <f t="shared" si="40"/>
        <v>148.51617748035784</v>
      </c>
      <c r="L557" s="571">
        <f t="shared" si="34"/>
        <v>0</v>
      </c>
      <c r="M557" s="571">
        <v>0</v>
      </c>
      <c r="N557" s="571">
        <v>0</v>
      </c>
      <c r="O557" s="572">
        <v>0</v>
      </c>
      <c r="P557" s="573">
        <v>0</v>
      </c>
      <c r="Q557" s="574">
        <f>+monthly_drivers_0!Q557</f>
        <v>2.5</v>
      </c>
    </row>
    <row r="558" spans="1:17" x14ac:dyDescent="0.25">
      <c r="A558" s="575">
        <f t="shared" si="35"/>
        <v>61331</v>
      </c>
      <c r="B558" s="83" t="str">
        <f>+asset_level_drivers!$E$1</f>
        <v>Ganador</v>
      </c>
      <c r="C558" s="562">
        <f t="shared" si="36"/>
        <v>85</v>
      </c>
      <c r="D558" s="563">
        <f t="shared" si="39"/>
        <v>0.66975709113814419</v>
      </c>
      <c r="E558" s="563">
        <f t="shared" si="39"/>
        <v>3.1255331566470756</v>
      </c>
      <c r="F558" s="563">
        <f t="shared" si="39"/>
        <v>0.34380864723114285</v>
      </c>
      <c r="G558" s="563">
        <f>+monthly_drivers_6!G558/monthly_drivers_6!D558*D558</f>
        <v>0.95631649200740343</v>
      </c>
      <c r="H558" s="563">
        <f t="shared" si="40"/>
        <v>0.66975709113814419</v>
      </c>
      <c r="I558" s="563">
        <f t="shared" si="40"/>
        <v>2.43791586218464</v>
      </c>
      <c r="J558" s="563">
        <f t="shared" si="40"/>
        <v>0.2750469177849213</v>
      </c>
      <c r="K558" s="564">
        <f t="shared" si="40"/>
        <v>148.43002526317468</v>
      </c>
      <c r="L558" s="563">
        <f t="shared" si="34"/>
        <v>0</v>
      </c>
      <c r="M558" s="563">
        <v>0</v>
      </c>
      <c r="N558" s="563">
        <v>0</v>
      </c>
      <c r="O558" s="565">
        <v>0</v>
      </c>
      <c r="P558" s="564">
        <v>0</v>
      </c>
      <c r="Q558" s="566">
        <f>+monthly_drivers_0!Q558</f>
        <v>2.5</v>
      </c>
    </row>
    <row r="559" spans="1:17" x14ac:dyDescent="0.25">
      <c r="A559" s="567">
        <f t="shared" si="35"/>
        <v>61362</v>
      </c>
      <c r="B559" s="577" t="str">
        <f>+asset_level_drivers!$E$1</f>
        <v>Ganador</v>
      </c>
      <c r="C559" s="568">
        <f t="shared" si="36"/>
        <v>85</v>
      </c>
      <c r="D559" s="569">
        <f t="shared" si="39"/>
        <v>0.66631252182423184</v>
      </c>
      <c r="E559" s="569">
        <f t="shared" si="39"/>
        <v>3.1094584995162036</v>
      </c>
      <c r="F559" s="569">
        <f t="shared" si="39"/>
        <v>0.3420404349467468</v>
      </c>
      <c r="G559" s="569">
        <f>+monthly_drivers_6!G559/monthly_drivers_6!D559*D559</f>
        <v>0.95138762147959255</v>
      </c>
      <c r="H559" s="569">
        <f t="shared" si="40"/>
        <v>0.66631252182423184</v>
      </c>
      <c r="I559" s="569">
        <f t="shared" si="40"/>
        <v>2.4253776296225595</v>
      </c>
      <c r="J559" s="569">
        <f t="shared" si="40"/>
        <v>0.27363234795740454</v>
      </c>
      <c r="K559" s="570">
        <f t="shared" si="40"/>
        <v>148.34392302172245</v>
      </c>
      <c r="L559" s="571">
        <f t="shared" si="34"/>
        <v>0</v>
      </c>
      <c r="M559" s="571">
        <v>0</v>
      </c>
      <c r="N559" s="571">
        <v>0</v>
      </c>
      <c r="O559" s="572">
        <v>0</v>
      </c>
      <c r="P559" s="573">
        <v>0</v>
      </c>
      <c r="Q559" s="574">
        <f>+monthly_drivers_0!Q559</f>
        <v>2.5</v>
      </c>
    </row>
    <row r="560" spans="1:17" x14ac:dyDescent="0.25">
      <c r="A560" s="575">
        <f t="shared" si="35"/>
        <v>61393</v>
      </c>
      <c r="B560" s="83" t="str">
        <f>+asset_level_drivers!$E$1</f>
        <v>Ganador</v>
      </c>
      <c r="C560" s="562">
        <f t="shared" si="36"/>
        <v>85</v>
      </c>
      <c r="D560" s="563">
        <f t="shared" ref="D560:F575" si="41">+D559/D558*D559</f>
        <v>0.66288566797450099</v>
      </c>
      <c r="E560" s="563">
        <f t="shared" si="41"/>
        <v>3.0934665145532225</v>
      </c>
      <c r="F560" s="563">
        <f t="shared" si="41"/>
        <v>0.34028131660081878</v>
      </c>
      <c r="G560" s="563">
        <f>+monthly_drivers_6!G560/monthly_drivers_6!D560*D560</f>
        <v>0.94648411121978404</v>
      </c>
      <c r="H560" s="563">
        <f t="shared" ref="H560:K575" si="42">+H559/H558*H559</f>
        <v>0.66288566797450099</v>
      </c>
      <c r="I560" s="563">
        <f t="shared" si="42"/>
        <v>2.4129038813514341</v>
      </c>
      <c r="J560" s="563">
        <f t="shared" si="42"/>
        <v>0.27222505328066221</v>
      </c>
      <c r="K560" s="564">
        <f t="shared" si="42"/>
        <v>148.2578707270109</v>
      </c>
      <c r="L560" s="563">
        <f t="shared" si="34"/>
        <v>0</v>
      </c>
      <c r="M560" s="563">
        <v>0</v>
      </c>
      <c r="N560" s="563">
        <v>0</v>
      </c>
      <c r="O560" s="565">
        <v>0</v>
      </c>
      <c r="P560" s="564">
        <v>0</v>
      </c>
      <c r="Q560" s="566">
        <f>+monthly_drivers_0!Q560</f>
        <v>2.5</v>
      </c>
    </row>
    <row r="561" spans="1:17" x14ac:dyDescent="0.25">
      <c r="A561" s="567">
        <f t="shared" si="35"/>
        <v>61422</v>
      </c>
      <c r="B561" s="577" t="str">
        <f>+asset_level_drivers!$E$1</f>
        <v>Ganador</v>
      </c>
      <c r="C561" s="568">
        <f t="shared" si="36"/>
        <v>85</v>
      </c>
      <c r="D561" s="569">
        <f t="shared" si="41"/>
        <v>0.65947643847809201</v>
      </c>
      <c r="E561" s="569">
        <f t="shared" si="41"/>
        <v>3.0775567765741121</v>
      </c>
      <c r="F561" s="569">
        <f t="shared" si="41"/>
        <v>0.33853124542311652</v>
      </c>
      <c r="G561" s="569">
        <f>+monthly_drivers_6!G561/monthly_drivers_6!D561*D561</f>
        <v>0.94160582116924707</v>
      </c>
      <c r="H561" s="569">
        <f t="shared" si="42"/>
        <v>0.65947643847809201</v>
      </c>
      <c r="I561" s="569">
        <f t="shared" si="42"/>
        <v>2.4004942857277278</v>
      </c>
      <c r="J561" s="569">
        <f t="shared" si="42"/>
        <v>0.27082499633850049</v>
      </c>
      <c r="K561" s="570">
        <f t="shared" si="42"/>
        <v>148.17186835006663</v>
      </c>
      <c r="L561" s="571">
        <f t="shared" si="34"/>
        <v>0</v>
      </c>
      <c r="M561" s="571">
        <v>0</v>
      </c>
      <c r="N561" s="571">
        <v>0</v>
      </c>
      <c r="O561" s="572">
        <v>0</v>
      </c>
      <c r="P561" s="573">
        <v>0</v>
      </c>
      <c r="Q561" s="574">
        <f>+monthly_drivers_0!Q561</f>
        <v>2.5</v>
      </c>
    </row>
    <row r="562" spans="1:17" x14ac:dyDescent="0.25">
      <c r="A562" s="575">
        <f t="shared" si="35"/>
        <v>61453</v>
      </c>
      <c r="B562" s="83" t="str">
        <f>+asset_level_drivers!$E$1</f>
        <v>Ganador</v>
      </c>
      <c r="C562" s="562">
        <f t="shared" si="36"/>
        <v>85</v>
      </c>
      <c r="D562" s="563">
        <f t="shared" si="41"/>
        <v>0.65608474269272954</v>
      </c>
      <c r="E562" s="563">
        <f t="shared" si="41"/>
        <v>3.0617288625815791</v>
      </c>
      <c r="F562" s="563">
        <f t="shared" si="41"/>
        <v>0.33679017488393775</v>
      </c>
      <c r="G562" s="563">
        <f>+monthly_drivers_6!G562/monthly_drivers_6!D562*D562</f>
        <v>0.93675262836364637</v>
      </c>
      <c r="H562" s="563">
        <f t="shared" si="42"/>
        <v>0.65608474269272954</v>
      </c>
      <c r="I562" s="563">
        <f t="shared" si="42"/>
        <v>2.3881485128135518</v>
      </c>
      <c r="J562" s="563">
        <f t="shared" si="42"/>
        <v>0.26943213990715759</v>
      </c>
      <c r="K562" s="564">
        <f t="shared" si="42"/>
        <v>148.08591586193302</v>
      </c>
      <c r="L562" s="563">
        <f t="shared" si="34"/>
        <v>0</v>
      </c>
      <c r="M562" s="563">
        <v>0</v>
      </c>
      <c r="N562" s="563">
        <v>0</v>
      </c>
      <c r="O562" s="565">
        <v>0</v>
      </c>
      <c r="P562" s="564">
        <v>0</v>
      </c>
      <c r="Q562" s="566">
        <f>+monthly_drivers_0!Q562</f>
        <v>2.5</v>
      </c>
    </row>
    <row r="563" spans="1:17" x14ac:dyDescent="0.25">
      <c r="A563" s="567">
        <f t="shared" si="35"/>
        <v>61483</v>
      </c>
      <c r="B563" s="577" t="str">
        <f>+asset_level_drivers!$E$1</f>
        <v>Ganador</v>
      </c>
      <c r="C563" s="568">
        <f t="shared" si="36"/>
        <v>85</v>
      </c>
      <c r="D563" s="569">
        <f t="shared" si="41"/>
        <v>0.65271049044231277</v>
      </c>
      <c r="E563" s="569">
        <f t="shared" si="41"/>
        <v>3.0459823517538105</v>
      </c>
      <c r="F563" s="569">
        <f t="shared" si="41"/>
        <v>0.33505805869288308</v>
      </c>
      <c r="G563" s="569">
        <f>+monthly_drivers_6!G563/monthly_drivers_6!D563*D563</f>
        <v>0.94793478819643895</v>
      </c>
      <c r="H563" s="569">
        <f t="shared" si="42"/>
        <v>0.65271049044231277</v>
      </c>
      <c r="I563" s="569">
        <f t="shared" si="42"/>
        <v>2.375866234367892</v>
      </c>
      <c r="J563" s="569">
        <f t="shared" si="42"/>
        <v>0.26804644695431395</v>
      </c>
      <c r="K563" s="570">
        <f t="shared" si="42"/>
        <v>148.00001323367024</v>
      </c>
      <c r="L563" s="571">
        <f t="shared" si="34"/>
        <v>0</v>
      </c>
      <c r="M563" s="571">
        <v>0</v>
      </c>
      <c r="N563" s="571">
        <v>0</v>
      </c>
      <c r="O563" s="572">
        <v>0</v>
      </c>
      <c r="P563" s="573">
        <v>0</v>
      </c>
      <c r="Q563" s="574">
        <f>+monthly_drivers_0!Q563</f>
        <v>2.5</v>
      </c>
    </row>
    <row r="564" spans="1:17" x14ac:dyDescent="0.25">
      <c r="A564" s="575">
        <f t="shared" si="35"/>
        <v>61514</v>
      </c>
      <c r="B564" s="83" t="str">
        <f>+asset_level_drivers!$E$1</f>
        <v>Ganador</v>
      </c>
      <c r="C564" s="562">
        <f t="shared" si="36"/>
        <v>85</v>
      </c>
      <c r="D564" s="563">
        <f t="shared" si="41"/>
        <v>0.6493535920145177</v>
      </c>
      <c r="E564" s="563">
        <f t="shared" si="41"/>
        <v>3.0303168254332853</v>
      </c>
      <c r="F564" s="563">
        <f t="shared" si="41"/>
        <v>0.33333485079762515</v>
      </c>
      <c r="G564" s="563">
        <f>+monthly_drivers_6!G564/monthly_drivers_6!D564*D564</f>
        <v>1.0183105437483897</v>
      </c>
      <c r="H564" s="563">
        <f t="shared" si="42"/>
        <v>0.6493535920145177</v>
      </c>
      <c r="I564" s="563">
        <f t="shared" si="42"/>
        <v>2.363647123837882</v>
      </c>
      <c r="J564" s="563">
        <f t="shared" si="42"/>
        <v>0.26666788063810776</v>
      </c>
      <c r="K564" s="564">
        <f t="shared" si="42"/>
        <v>147.91416043635527</v>
      </c>
      <c r="L564" s="563">
        <f t="shared" si="34"/>
        <v>0</v>
      </c>
      <c r="M564" s="563">
        <v>0</v>
      </c>
      <c r="N564" s="563">
        <v>0</v>
      </c>
      <c r="O564" s="565">
        <v>0</v>
      </c>
      <c r="P564" s="564">
        <v>0</v>
      </c>
      <c r="Q564" s="566">
        <f>+monthly_drivers_0!Q564</f>
        <v>2.5</v>
      </c>
    </row>
    <row r="565" spans="1:17" x14ac:dyDescent="0.25">
      <c r="A565" s="567">
        <f t="shared" si="35"/>
        <v>61544</v>
      </c>
      <c r="B565" s="577" t="str">
        <f>+asset_level_drivers!$E$1</f>
        <v>Ganador</v>
      </c>
      <c r="C565" s="568">
        <f t="shared" si="36"/>
        <v>85</v>
      </c>
      <c r="D565" s="569">
        <f t="shared" si="41"/>
        <v>0.64601395815841189</v>
      </c>
      <c r="E565" s="569">
        <f t="shared" si="41"/>
        <v>3.0147318671156436</v>
      </c>
      <c r="F565" s="569">
        <f t="shared" si="41"/>
        <v>0.33162050538268439</v>
      </c>
      <c r="G565" s="569">
        <f>+monthly_drivers_6!G565/monthly_drivers_6!D565*D565</f>
        <v>1.0130569266465226</v>
      </c>
      <c r="H565" s="569">
        <f t="shared" si="42"/>
        <v>0.64601395815841189</v>
      </c>
      <c r="I565" s="569">
        <f t="shared" si="42"/>
        <v>2.3514908563501211</v>
      </c>
      <c r="J565" s="569">
        <f t="shared" si="42"/>
        <v>0.26529640430615531</v>
      </c>
      <c r="K565" s="570">
        <f t="shared" si="42"/>
        <v>147.82835744108183</v>
      </c>
      <c r="L565" s="571">
        <f t="shared" si="34"/>
        <v>0</v>
      </c>
      <c r="M565" s="571">
        <v>0</v>
      </c>
      <c r="N565" s="571">
        <v>0</v>
      </c>
      <c r="O565" s="572">
        <v>0</v>
      </c>
      <c r="P565" s="573">
        <v>0</v>
      </c>
      <c r="Q565" s="574">
        <f>+monthly_drivers_0!Q565</f>
        <v>2.5</v>
      </c>
    </row>
    <row r="566" spans="1:17" x14ac:dyDescent="0.25">
      <c r="A566" s="575">
        <f t="shared" si="35"/>
        <v>61575</v>
      </c>
      <c r="B566" s="83" t="str">
        <f>+asset_level_drivers!$E$1</f>
        <v>Ganador</v>
      </c>
      <c r="C566" s="562">
        <f t="shared" si="36"/>
        <v>85</v>
      </c>
      <c r="D566" s="563">
        <f t="shared" si="41"/>
        <v>0.64269150008208153</v>
      </c>
      <c r="E566" s="563">
        <f t="shared" si="41"/>
        <v>2.9992270624386124</v>
      </c>
      <c r="F566" s="563">
        <f t="shared" si="41"/>
        <v>0.32991497686821081</v>
      </c>
      <c r="G566" s="563">
        <f>+monthly_drivers_6!G566/monthly_drivers_6!D566*D566</f>
        <v>0.83786514657210098</v>
      </c>
      <c r="H566" s="563">
        <f t="shared" si="42"/>
        <v>0.64269150008208153</v>
      </c>
      <c r="I566" s="563">
        <f t="shared" si="42"/>
        <v>2.3393971087020367</v>
      </c>
      <c r="J566" s="563">
        <f t="shared" si="42"/>
        <v>0.26393198149457664</v>
      </c>
      <c r="K566" s="564">
        <f t="shared" si="42"/>
        <v>147.74260421896045</v>
      </c>
      <c r="L566" s="563">
        <f t="shared" si="34"/>
        <v>0</v>
      </c>
      <c r="M566" s="563">
        <v>0</v>
      </c>
      <c r="N566" s="563">
        <v>0</v>
      </c>
      <c r="O566" s="565">
        <v>0</v>
      </c>
      <c r="P566" s="564">
        <v>0</v>
      </c>
      <c r="Q566" s="566">
        <f>+monthly_drivers_0!Q566</f>
        <v>2.5</v>
      </c>
    </row>
    <row r="567" spans="1:17" x14ac:dyDescent="0.25">
      <c r="A567" s="567">
        <f t="shared" si="35"/>
        <v>61606</v>
      </c>
      <c r="B567" s="577" t="str">
        <f>+asset_level_drivers!$E$1</f>
        <v>Ganador</v>
      </c>
      <c r="C567" s="568">
        <f t="shared" si="36"/>
        <v>85</v>
      </c>
      <c r="D567" s="569">
        <f t="shared" si="41"/>
        <v>0.63938612945027085</v>
      </c>
      <c r="E567" s="569">
        <f t="shared" si="41"/>
        <v>2.9838019991709901</v>
      </c>
      <c r="F567" s="569">
        <f t="shared" si="41"/>
        <v>0.32821821990877215</v>
      </c>
      <c r="G567" s="569">
        <f>+monthly_drivers_6!G567/monthly_drivers_6!D567*D567</f>
        <v>0.83353933217281229</v>
      </c>
      <c r="H567" s="569">
        <f t="shared" si="42"/>
        <v>0.63938612945027085</v>
      </c>
      <c r="I567" s="569">
        <f t="shared" si="42"/>
        <v>2.3273655593532911</v>
      </c>
      <c r="J567" s="569">
        <f t="shared" si="42"/>
        <v>0.26257457592702593</v>
      </c>
      <c r="K567" s="570">
        <f t="shared" si="42"/>
        <v>147.65690074111839</v>
      </c>
      <c r="L567" s="571">
        <f t="shared" si="34"/>
        <v>0</v>
      </c>
      <c r="M567" s="571">
        <v>0</v>
      </c>
      <c r="N567" s="571">
        <v>0</v>
      </c>
      <c r="O567" s="572">
        <v>0</v>
      </c>
      <c r="P567" s="573">
        <v>0</v>
      </c>
      <c r="Q567" s="574">
        <f>+monthly_drivers_0!Q567</f>
        <v>2.5</v>
      </c>
    </row>
    <row r="568" spans="1:17" x14ac:dyDescent="0.25">
      <c r="A568" s="575">
        <f t="shared" si="35"/>
        <v>61636</v>
      </c>
      <c r="B568" s="83" t="str">
        <f>+asset_level_drivers!$E$1</f>
        <v>Ganador</v>
      </c>
      <c r="C568" s="562">
        <f t="shared" si="36"/>
        <v>85</v>
      </c>
      <c r="D568" s="563">
        <f t="shared" si="41"/>
        <v>0.63609775838203342</v>
      </c>
      <c r="E568" s="563">
        <f t="shared" si="41"/>
        <v>2.9684562672016845</v>
      </c>
      <c r="F568" s="563">
        <f t="shared" si="41"/>
        <v>0.32653018939214834</v>
      </c>
      <c r="G568" s="563">
        <f>+monthly_drivers_6!G568/monthly_drivers_6!D568*D568</f>
        <v>0.82923579300489347</v>
      </c>
      <c r="H568" s="563">
        <f t="shared" si="42"/>
        <v>0.63609775838203342</v>
      </c>
      <c r="I568" s="563">
        <f t="shared" si="42"/>
        <v>2.3153958884172328</v>
      </c>
      <c r="J568" s="563">
        <f t="shared" si="42"/>
        <v>0.26122415151372713</v>
      </c>
      <c r="K568" s="564">
        <f t="shared" si="42"/>
        <v>147.57124697869966</v>
      </c>
      <c r="L568" s="563">
        <f t="shared" si="34"/>
        <v>0</v>
      </c>
      <c r="M568" s="563">
        <v>0</v>
      </c>
      <c r="N568" s="563">
        <v>0</v>
      </c>
      <c r="O568" s="565">
        <v>0</v>
      </c>
      <c r="P568" s="564">
        <v>0</v>
      </c>
      <c r="Q568" s="566">
        <f>+monthly_drivers_0!Q568</f>
        <v>2.5</v>
      </c>
    </row>
    <row r="569" spans="1:17" x14ac:dyDescent="0.25">
      <c r="A569" s="567">
        <f t="shared" si="35"/>
        <v>61667</v>
      </c>
      <c r="B569" s="577" t="str">
        <f>+asset_level_drivers!$E$1</f>
        <v>Ganador</v>
      </c>
      <c r="C569" s="568">
        <f t="shared" si="36"/>
        <v>85</v>
      </c>
      <c r="D569" s="569">
        <f t="shared" si="41"/>
        <v>0.63282629944839563</v>
      </c>
      <c r="E569" s="569">
        <f t="shared" si="41"/>
        <v>2.9531894585288105</v>
      </c>
      <c r="F569" s="569">
        <f t="shared" si="41"/>
        <v>0.324850840438132</v>
      </c>
      <c r="G569" s="569">
        <f>+monthly_drivers_6!G569/monthly_drivers_6!D569*D569</f>
        <v>0.82495438483475014</v>
      </c>
      <c r="H569" s="569">
        <f t="shared" si="42"/>
        <v>0.63282629944839563</v>
      </c>
      <c r="I569" s="569">
        <f t="shared" si="42"/>
        <v>2.303487777652391</v>
      </c>
      <c r="J569" s="569">
        <f t="shared" si="42"/>
        <v>0.25988067235051432</v>
      </c>
      <c r="K569" s="570">
        <f t="shared" si="42"/>
        <v>147.48564290286504</v>
      </c>
      <c r="L569" s="571">
        <f t="shared" si="34"/>
        <v>0</v>
      </c>
      <c r="M569" s="571">
        <v>0</v>
      </c>
      <c r="N569" s="571">
        <v>0</v>
      </c>
      <c r="O569" s="572">
        <v>0</v>
      </c>
      <c r="P569" s="573">
        <v>0</v>
      </c>
      <c r="Q569" s="574">
        <f>+monthly_drivers_0!Q569</f>
        <v>2.5</v>
      </c>
    </row>
    <row r="570" spans="1:17" x14ac:dyDescent="0.25">
      <c r="A570" s="575">
        <f t="shared" si="35"/>
        <v>61697</v>
      </c>
      <c r="B570" s="83" t="str">
        <f>+asset_level_drivers!$E$1</f>
        <v>Ganador</v>
      </c>
      <c r="C570" s="562">
        <f t="shared" si="36"/>
        <v>85</v>
      </c>
      <c r="D570" s="563">
        <f t="shared" si="41"/>
        <v>0.62957166567003231</v>
      </c>
      <c r="E570" s="563">
        <f t="shared" si="41"/>
        <v>2.9380011672488417</v>
      </c>
      <c r="F570" s="563">
        <f t="shared" si="41"/>
        <v>0.32318012839733529</v>
      </c>
      <c r="G570" s="563">
        <f>+monthly_drivers_6!G570/monthly_drivers_6!D570*D570</f>
        <v>0.8206950461868695</v>
      </c>
      <c r="H570" s="563">
        <f t="shared" si="42"/>
        <v>0.62957166567003231</v>
      </c>
      <c r="I570" s="563">
        <f t="shared" si="42"/>
        <v>2.2916409104540154</v>
      </c>
      <c r="J570" s="563">
        <f t="shared" si="42"/>
        <v>0.2585441027178772</v>
      </c>
      <c r="K570" s="564">
        <f t="shared" si="42"/>
        <v>147.40008848479201</v>
      </c>
      <c r="L570" s="563">
        <f t="shared" si="34"/>
        <v>0</v>
      </c>
      <c r="M570" s="563">
        <v>0</v>
      </c>
      <c r="N570" s="563">
        <v>0</v>
      </c>
      <c r="O570" s="565">
        <v>0</v>
      </c>
      <c r="P570" s="564">
        <v>0</v>
      </c>
      <c r="Q570" s="566">
        <f>+monthly_drivers_0!Q570</f>
        <v>2.5</v>
      </c>
    </row>
    <row r="571" spans="1:17" x14ac:dyDescent="0.25">
      <c r="A571" s="567">
        <f t="shared" si="35"/>
        <v>61728</v>
      </c>
      <c r="B571" s="577" t="str">
        <f>+asset_level_drivers!$E$1</f>
        <v>Ganador</v>
      </c>
      <c r="C571" s="568">
        <f t="shared" si="36"/>
        <v>85</v>
      </c>
      <c r="D571" s="569">
        <f t="shared" si="41"/>
        <v>0.62633377051495398</v>
      </c>
      <c r="E571" s="569">
        <f t="shared" si="41"/>
        <v>2.9228909895458193</v>
      </c>
      <c r="F571" s="569">
        <f t="shared" si="41"/>
        <v>0.32151800885000265</v>
      </c>
      <c r="G571" s="569">
        <f>+monthly_drivers_6!G571/monthly_drivers_6!D571*D571</f>
        <v>0.81645759584952515</v>
      </c>
      <c r="H571" s="569">
        <f t="shared" si="42"/>
        <v>0.62633377051495398</v>
      </c>
      <c r="I571" s="569">
        <f t="shared" si="42"/>
        <v>2.279854971845658</v>
      </c>
      <c r="J571" s="569">
        <f t="shared" si="42"/>
        <v>0.25721440708001136</v>
      </c>
      <c r="K571" s="570">
        <f t="shared" si="42"/>
        <v>147.31458369567477</v>
      </c>
      <c r="L571" s="571">
        <f t="shared" si="34"/>
        <v>0</v>
      </c>
      <c r="M571" s="571">
        <v>0</v>
      </c>
      <c r="N571" s="571">
        <v>0</v>
      </c>
      <c r="O571" s="572">
        <v>0</v>
      </c>
      <c r="P571" s="573">
        <v>0</v>
      </c>
      <c r="Q571" s="574">
        <f>+monthly_drivers_0!Q571</f>
        <v>2.5</v>
      </c>
    </row>
    <row r="572" spans="1:17" x14ac:dyDescent="0.25">
      <c r="A572" s="575">
        <f t="shared" si="35"/>
        <v>61759</v>
      </c>
      <c r="B572" s="83" t="str">
        <f>+asset_level_drivers!$E$1</f>
        <v>Ganador</v>
      </c>
      <c r="C572" s="562">
        <f t="shared" si="36"/>
        <v>85</v>
      </c>
      <c r="D572" s="563">
        <f t="shared" si="41"/>
        <v>0.6231125278962063</v>
      </c>
      <c r="E572" s="563">
        <f t="shared" si="41"/>
        <v>2.9078585236806145</v>
      </c>
      <c r="F572" s="563">
        <f t="shared" si="41"/>
        <v>0.31986443760482997</v>
      </c>
      <c r="G572" s="563">
        <f>+monthly_drivers_6!G572/monthly_drivers_6!D572*D572</f>
        <v>0.81224198052396268</v>
      </c>
      <c r="H572" s="563">
        <f t="shared" si="42"/>
        <v>0.6231125278962063</v>
      </c>
      <c r="I572" s="563">
        <f t="shared" si="42"/>
        <v>2.268129648470798</v>
      </c>
      <c r="J572" s="563">
        <f t="shared" si="42"/>
        <v>0.25589155008387349</v>
      </c>
      <c r="K572" s="564">
        <f t="shared" si="42"/>
        <v>147.22912850672424</v>
      </c>
      <c r="L572" s="563">
        <f t="shared" si="34"/>
        <v>0</v>
      </c>
      <c r="M572" s="563">
        <v>0</v>
      </c>
      <c r="N572" s="563">
        <v>0</v>
      </c>
      <c r="O572" s="565">
        <v>0</v>
      </c>
      <c r="P572" s="564">
        <v>0</v>
      </c>
      <c r="Q572" s="566">
        <f>+monthly_drivers_0!Q572</f>
        <v>2.5</v>
      </c>
    </row>
    <row r="573" spans="1:17" x14ac:dyDescent="0.25">
      <c r="A573" s="567">
        <f t="shared" si="35"/>
        <v>61787</v>
      </c>
      <c r="B573" s="577" t="str">
        <f>+asset_level_drivers!$E$1</f>
        <v>Ganador</v>
      </c>
      <c r="C573" s="568">
        <f t="shared" si="36"/>
        <v>85</v>
      </c>
      <c r="D573" s="569">
        <f t="shared" si="41"/>
        <v>0.61990785216958122</v>
      </c>
      <c r="E573" s="569">
        <f t="shared" si="41"/>
        <v>2.8929033699802482</v>
      </c>
      <c r="F573" s="569">
        <f t="shared" si="41"/>
        <v>0.31821937069778949</v>
      </c>
      <c r="G573" s="569">
        <f>+monthly_drivers_6!G573/monthly_drivers_6!D573*D573</f>
        <v>0.80804803342479781</v>
      </c>
      <c r="H573" s="569">
        <f t="shared" si="42"/>
        <v>0.61990785216958122</v>
      </c>
      <c r="I573" s="569">
        <f t="shared" si="42"/>
        <v>2.2564646285845118</v>
      </c>
      <c r="J573" s="569">
        <f t="shared" si="42"/>
        <v>0.25457549655824135</v>
      </c>
      <c r="K573" s="570">
        <f t="shared" si="42"/>
        <v>147.14372288916803</v>
      </c>
      <c r="L573" s="571">
        <f t="shared" si="34"/>
        <v>0</v>
      </c>
      <c r="M573" s="571">
        <v>0</v>
      </c>
      <c r="N573" s="571">
        <v>0</v>
      </c>
      <c r="O573" s="572">
        <v>0</v>
      </c>
      <c r="P573" s="573">
        <v>0</v>
      </c>
      <c r="Q573" s="574">
        <f>+monthly_drivers_0!Q573</f>
        <v>2.5</v>
      </c>
    </row>
    <row r="574" spans="1:17" x14ac:dyDescent="0.25">
      <c r="A574" s="575">
        <f t="shared" si="35"/>
        <v>61818</v>
      </c>
      <c r="B574" s="83" t="str">
        <f>+asset_level_drivers!$E$1</f>
        <v>Ganador</v>
      </c>
      <c r="C574" s="562">
        <f t="shared" si="36"/>
        <v>85</v>
      </c>
      <c r="D574" s="563">
        <f t="shared" si="41"/>
        <v>0.61671965813133989</v>
      </c>
      <c r="E574" s="563">
        <f t="shared" si="41"/>
        <v>2.8780251308272646</v>
      </c>
      <c r="F574" s="563">
        <f t="shared" si="41"/>
        <v>0.31658276439096111</v>
      </c>
      <c r="G574" s="563">
        <f>+monthly_drivers_6!G574/monthly_drivers_6!D574*D574</f>
        <v>0.80387568904623585</v>
      </c>
      <c r="H574" s="563">
        <f t="shared" si="42"/>
        <v>0.61671965813133989</v>
      </c>
      <c r="I574" s="563">
        <f t="shared" si="42"/>
        <v>2.2448596020451843</v>
      </c>
      <c r="J574" s="563">
        <f t="shared" si="42"/>
        <v>0.25326621151277889</v>
      </c>
      <c r="K574" s="564">
        <f t="shared" si="42"/>
        <v>147.05836681425046</v>
      </c>
      <c r="L574" s="563">
        <f t="shared" si="34"/>
        <v>0</v>
      </c>
      <c r="M574" s="563">
        <v>0</v>
      </c>
      <c r="N574" s="563">
        <v>0</v>
      </c>
      <c r="O574" s="565">
        <v>0</v>
      </c>
      <c r="P574" s="564">
        <v>0</v>
      </c>
      <c r="Q574" s="566">
        <f>+monthly_drivers_0!Q574</f>
        <v>2.5</v>
      </c>
    </row>
    <row r="575" spans="1:17" x14ac:dyDescent="0.25">
      <c r="A575" s="567">
        <f t="shared" si="35"/>
        <v>61848</v>
      </c>
      <c r="B575" s="577" t="str">
        <f>+asset_level_drivers!$E$1</f>
        <v>Ganador</v>
      </c>
      <c r="C575" s="568">
        <f t="shared" si="36"/>
        <v>85</v>
      </c>
      <c r="D575" s="569">
        <f t="shared" si="41"/>
        <v>0.61354786101594749</v>
      </c>
      <c r="E575" s="569">
        <f t="shared" si="41"/>
        <v>2.8632234106491596</v>
      </c>
      <c r="F575" s="569">
        <f t="shared" si="41"/>
        <v>0.31495457517136938</v>
      </c>
      <c r="G575" s="569">
        <f>+monthly_drivers_6!G575/monthly_drivers_6!D575*D575</f>
        <v>0.8034953761128184</v>
      </c>
      <c r="H575" s="569">
        <f t="shared" si="42"/>
        <v>0.61354786101594749</v>
      </c>
      <c r="I575" s="569">
        <f t="shared" si="42"/>
        <v>2.2333142603062619</v>
      </c>
      <c r="J575" s="569">
        <f t="shared" si="42"/>
        <v>0.25196366013710575</v>
      </c>
      <c r="K575" s="570">
        <f t="shared" si="42"/>
        <v>146.97306025323252</v>
      </c>
      <c r="L575" s="571">
        <f t="shared" si="34"/>
        <v>0</v>
      </c>
      <c r="M575" s="571">
        <v>0</v>
      </c>
      <c r="N575" s="571">
        <v>0</v>
      </c>
      <c r="O575" s="572">
        <v>0</v>
      </c>
      <c r="P575" s="573">
        <v>0</v>
      </c>
      <c r="Q575" s="574">
        <f>+monthly_drivers_0!Q575</f>
        <v>2.5</v>
      </c>
    </row>
    <row r="576" spans="1:17" x14ac:dyDescent="0.25">
      <c r="A576" s="575">
        <f t="shared" si="35"/>
        <v>61879</v>
      </c>
      <c r="B576" s="83" t="str">
        <f>+asset_level_drivers!$E$1</f>
        <v>Ganador</v>
      </c>
      <c r="C576" s="562">
        <f t="shared" si="36"/>
        <v>85</v>
      </c>
      <c r="D576" s="563">
        <f t="shared" ref="D576:F591" si="43">+D575/D574*D575</f>
        <v>0.61039237649381939</v>
      </c>
      <c r="E576" s="563">
        <f t="shared" si="43"/>
        <v>2.8484978159078636</v>
      </c>
      <c r="F576" s="563">
        <f t="shared" si="43"/>
        <v>0.31333475974982661</v>
      </c>
      <c r="G576" s="563">
        <f>+monthly_drivers_6!G576/monthly_drivers_6!D576*D576</f>
        <v>0.79934202400267396</v>
      </c>
      <c r="H576" s="563">
        <f t="shared" ref="H576:K591" si="44">+H575/H574*H575</f>
        <v>0.61039237649381939</v>
      </c>
      <c r="I576" s="563">
        <f t="shared" si="44"/>
        <v>2.2218282964080505</v>
      </c>
      <c r="J576" s="563">
        <f t="shared" si="44"/>
        <v>0.2506678077998718</v>
      </c>
      <c r="K576" s="564">
        <f t="shared" si="44"/>
        <v>146.88780317739185</v>
      </c>
      <c r="L576" s="563">
        <f t="shared" si="34"/>
        <v>0</v>
      </c>
      <c r="M576" s="563">
        <v>0</v>
      </c>
      <c r="N576" s="563">
        <v>0</v>
      </c>
      <c r="O576" s="565">
        <v>0</v>
      </c>
      <c r="P576" s="564">
        <v>0</v>
      </c>
      <c r="Q576" s="566">
        <f>+monthly_drivers_0!Q576</f>
        <v>2.5</v>
      </c>
    </row>
    <row r="577" spans="1:17" x14ac:dyDescent="0.25">
      <c r="A577" s="567">
        <f t="shared" si="35"/>
        <v>61909</v>
      </c>
      <c r="B577" s="577" t="str">
        <f>+asset_level_drivers!$E$1</f>
        <v>Ganador</v>
      </c>
      <c r="C577" s="568">
        <f t="shared" si="36"/>
        <v>85</v>
      </c>
      <c r="D577" s="569">
        <f t="shared" si="43"/>
        <v>0.60725312066907911</v>
      </c>
      <c r="E577" s="569">
        <f t="shared" si="43"/>
        <v>2.8338479550892779</v>
      </c>
      <c r="F577" s="569">
        <f t="shared" si="43"/>
        <v>0.31172327505978198</v>
      </c>
      <c r="G577" s="569">
        <f>+monthly_drivers_6!G577/monthly_drivers_6!D577*D577</f>
        <v>0.79521004271391194</v>
      </c>
      <c r="H577" s="569">
        <f t="shared" si="44"/>
        <v>0.60725312066907911</v>
      </c>
      <c r="I577" s="569">
        <f t="shared" si="44"/>
        <v>2.2104014049695535</v>
      </c>
      <c r="J577" s="569">
        <f t="shared" si="44"/>
        <v>0.24937862004783637</v>
      </c>
      <c r="K577" s="570">
        <f t="shared" si="44"/>
        <v>146.80259555802277</v>
      </c>
      <c r="L577" s="571">
        <f t="shared" si="34"/>
        <v>0</v>
      </c>
      <c r="M577" s="571">
        <v>0</v>
      </c>
      <c r="N577" s="571">
        <v>0</v>
      </c>
      <c r="O577" s="572">
        <v>0</v>
      </c>
      <c r="P577" s="573">
        <v>0</v>
      </c>
      <c r="Q577" s="574">
        <f>+monthly_drivers_0!Q577</f>
        <v>2.5</v>
      </c>
    </row>
    <row r="578" spans="1:17" x14ac:dyDescent="0.25">
      <c r="A578" s="575">
        <f t="shared" si="35"/>
        <v>61940</v>
      </c>
      <c r="B578" s="83" t="str">
        <f>+asset_level_drivers!$E$1</f>
        <v>Ganador</v>
      </c>
      <c r="C578" s="562">
        <f t="shared" si="36"/>
        <v>85</v>
      </c>
      <c r="D578" s="563">
        <f t="shared" si="43"/>
        <v>0.60413001007732769</v>
      </c>
      <c r="E578" s="563">
        <f t="shared" si="43"/>
        <v>2.8192734386928664</v>
      </c>
      <c r="F578" s="563">
        <f t="shared" si="43"/>
        <v>0.31012007825617655</v>
      </c>
      <c r="G578" s="563">
        <f>+monthly_drivers_6!G578/monthly_drivers_6!D578*D578</f>
        <v>0.79109931583442239</v>
      </c>
      <c r="H578" s="563">
        <f t="shared" si="44"/>
        <v>0.60413001007732769</v>
      </c>
      <c r="I578" s="563">
        <f t="shared" si="44"/>
        <v>2.1990332821803524</v>
      </c>
      <c r="J578" s="563">
        <f t="shared" si="44"/>
        <v>0.24809606260495226</v>
      </c>
      <c r="K578" s="564">
        <f t="shared" si="44"/>
        <v>146.71743736643629</v>
      </c>
      <c r="L578" s="563">
        <f t="shared" ref="L578:L641" si="45">+P578+O578</f>
        <v>0</v>
      </c>
      <c r="M578" s="563">
        <v>0</v>
      </c>
      <c r="N578" s="563">
        <v>0</v>
      </c>
      <c r="O578" s="565">
        <v>0</v>
      </c>
      <c r="P578" s="564">
        <v>0</v>
      </c>
      <c r="Q578" s="566">
        <f>+monthly_drivers_0!Q578</f>
        <v>2.5</v>
      </c>
    </row>
    <row r="579" spans="1:17" x14ac:dyDescent="0.25">
      <c r="A579" s="567">
        <f t="shared" ref="A579:A642" si="46">+EOMONTH(A578,1)</f>
        <v>61971</v>
      </c>
      <c r="B579" s="577" t="str">
        <f>+asset_level_drivers!$E$1</f>
        <v>Ganador</v>
      </c>
      <c r="C579" s="568">
        <f t="shared" si="36"/>
        <v>85</v>
      </c>
      <c r="D579" s="569">
        <f t="shared" si="43"/>
        <v>0.60102296168342484</v>
      </c>
      <c r="E579" s="569">
        <f t="shared" si="43"/>
        <v>2.8047738792212988</v>
      </c>
      <c r="F579" s="569">
        <f t="shared" si="43"/>
        <v>0.30852512671430399</v>
      </c>
      <c r="G579" s="569">
        <f>+monthly_drivers_6!G579/monthly_drivers_6!D579*D579</f>
        <v>0.78700978145114009</v>
      </c>
      <c r="H579" s="569">
        <f t="shared" si="44"/>
        <v>0.60102296168342484</v>
      </c>
      <c r="I579" s="569">
        <f t="shared" si="44"/>
        <v>2.1877236257925299</v>
      </c>
      <c r="J579" s="569">
        <f t="shared" si="44"/>
        <v>0.24682010137145444</v>
      </c>
      <c r="K579" s="570">
        <f t="shared" si="44"/>
        <v>146.63232857396</v>
      </c>
      <c r="L579" s="571">
        <f t="shared" si="45"/>
        <v>0</v>
      </c>
      <c r="M579" s="571">
        <v>0</v>
      </c>
      <c r="N579" s="571">
        <v>0</v>
      </c>
      <c r="O579" s="572">
        <v>0</v>
      </c>
      <c r="P579" s="573">
        <v>0</v>
      </c>
      <c r="Q579" s="574">
        <f>+monthly_drivers_0!Q579</f>
        <v>2.5</v>
      </c>
    </row>
    <row r="580" spans="1:17" x14ac:dyDescent="0.25">
      <c r="A580" s="575">
        <f t="shared" si="46"/>
        <v>62001</v>
      </c>
      <c r="B580" s="83" t="str">
        <f>+asset_level_drivers!$E$1</f>
        <v>Ganador</v>
      </c>
      <c r="C580" s="562">
        <f t="shared" si="36"/>
        <v>85</v>
      </c>
      <c r="D580" s="563">
        <f t="shared" si="43"/>
        <v>0.59793189287928084</v>
      </c>
      <c r="E580" s="563">
        <f t="shared" si="43"/>
        <v>2.7903488911701491</v>
      </c>
      <c r="F580" s="563">
        <f t="shared" si="43"/>
        <v>0.30693837802867741</v>
      </c>
      <c r="G580" s="563">
        <f>+monthly_drivers_6!G580/monthly_drivers_6!D580*D580</f>
        <v>0.78294129485198272</v>
      </c>
      <c r="H580" s="563">
        <f t="shared" si="44"/>
        <v>0.59793189287928084</v>
      </c>
      <c r="I580" s="563">
        <f t="shared" si="44"/>
        <v>2.176472135112633</v>
      </c>
      <c r="J580" s="563">
        <f t="shared" si="44"/>
        <v>0.24555070242295338</v>
      </c>
      <c r="K580" s="564">
        <f t="shared" si="44"/>
        <v>146.54726915193814</v>
      </c>
      <c r="L580" s="563">
        <f t="shared" si="45"/>
        <v>0</v>
      </c>
      <c r="M580" s="563">
        <v>0</v>
      </c>
      <c r="N580" s="563">
        <v>0</v>
      </c>
      <c r="O580" s="565">
        <v>0</v>
      </c>
      <c r="P580" s="564">
        <v>0</v>
      </c>
      <c r="Q580" s="566">
        <f>+monthly_drivers_0!Q580</f>
        <v>2.5</v>
      </c>
    </row>
    <row r="581" spans="1:17" x14ac:dyDescent="0.25">
      <c r="A581" s="567">
        <f t="shared" si="46"/>
        <v>62032</v>
      </c>
      <c r="B581" s="577" t="str">
        <f>+asset_level_drivers!$E$1</f>
        <v>Ganador</v>
      </c>
      <c r="C581" s="568">
        <f t="shared" si="36"/>
        <v>85</v>
      </c>
      <c r="D581" s="569">
        <f t="shared" si="43"/>
        <v>0.59485672148166047</v>
      </c>
      <c r="E581" s="569">
        <f t="shared" si="43"/>
        <v>2.7759980910176449</v>
      </c>
      <c r="F581" s="569">
        <f t="shared" si="43"/>
        <v>0.30535979001190189</v>
      </c>
      <c r="G581" s="569">
        <f>+monthly_drivers_6!G581/monthly_drivers_6!D581*D581</f>
        <v>0.77889374248361432</v>
      </c>
      <c r="H581" s="569">
        <f t="shared" si="44"/>
        <v>0.59485672148166047</v>
      </c>
      <c r="I581" s="569">
        <f t="shared" si="44"/>
        <v>2.1652785109936801</v>
      </c>
      <c r="J581" s="569">
        <f t="shared" si="44"/>
        <v>0.24428783200953313</v>
      </c>
      <c r="K581" s="570">
        <f t="shared" si="44"/>
        <v>146.46225907173158</v>
      </c>
      <c r="L581" s="571">
        <f t="shared" si="45"/>
        <v>0</v>
      </c>
      <c r="M581" s="571">
        <v>0</v>
      </c>
      <c r="N581" s="571">
        <v>0</v>
      </c>
      <c r="O581" s="572">
        <v>0</v>
      </c>
      <c r="P581" s="573">
        <v>0</v>
      </c>
      <c r="Q581" s="574">
        <f>+monthly_drivers_0!Q581</f>
        <v>2.5</v>
      </c>
    </row>
    <row r="582" spans="1:17" x14ac:dyDescent="0.25">
      <c r="A582" s="575">
        <f t="shared" si="46"/>
        <v>62062</v>
      </c>
      <c r="B582" s="83" t="str">
        <f>+asset_level_drivers!$E$1</f>
        <v>Ganador</v>
      </c>
      <c r="C582" s="562">
        <f t="shared" si="36"/>
        <v>85</v>
      </c>
      <c r="D582" s="563">
        <f t="shared" si="43"/>
        <v>0.59179736572999808</v>
      </c>
      <c r="E582" s="563">
        <f t="shared" si="43"/>
        <v>2.7617210972144717</v>
      </c>
      <c r="F582" s="563">
        <f t="shared" si="43"/>
        <v>0.3037893206935528</v>
      </c>
      <c r="G582" s="563">
        <f>+monthly_drivers_6!G582/monthly_drivers_6!D582*D582</f>
        <v>0.77486703022020709</v>
      </c>
      <c r="H582" s="563">
        <f t="shared" si="44"/>
        <v>0.59179736572999808</v>
      </c>
      <c r="I582" s="563">
        <f t="shared" si="44"/>
        <v>2.1541424558272055</v>
      </c>
      <c r="J582" s="563">
        <f t="shared" si="44"/>
        <v>0.24303145655485403</v>
      </c>
      <c r="K582" s="564">
        <f t="shared" si="44"/>
        <v>146.37729830471781</v>
      </c>
      <c r="L582" s="563">
        <f t="shared" si="45"/>
        <v>0</v>
      </c>
      <c r="M582" s="563">
        <v>0</v>
      </c>
      <c r="N582" s="563">
        <v>0</v>
      </c>
      <c r="O582" s="565">
        <v>0</v>
      </c>
      <c r="P582" s="564">
        <v>0</v>
      </c>
      <c r="Q582" s="566">
        <f>+monthly_drivers_0!Q582</f>
        <v>2.5</v>
      </c>
    </row>
    <row r="583" spans="1:17" x14ac:dyDescent="0.25">
      <c r="A583" s="567">
        <f t="shared" si="46"/>
        <v>62093</v>
      </c>
      <c r="B583" s="577" t="str">
        <f>+asset_level_drivers!$E$1</f>
        <v>Ganador</v>
      </c>
      <c r="C583" s="568">
        <f t="shared" si="36"/>
        <v>85</v>
      </c>
      <c r="D583" s="569">
        <f t="shared" si="43"/>
        <v>0.58875374428422356</v>
      </c>
      <c r="E583" s="569">
        <f t="shared" si="43"/>
        <v>2.7475175301736279</v>
      </c>
      <c r="F583" s="569">
        <f t="shared" si="43"/>
        <v>0.30222692831905995</v>
      </c>
      <c r="G583" s="569">
        <f>+monthly_drivers_6!G583/monthly_drivers_6!D583*D583</f>
        <v>0.65952014575472195</v>
      </c>
      <c r="H583" s="569">
        <f t="shared" si="44"/>
        <v>0.58875374428422356</v>
      </c>
      <c r="I583" s="569">
        <f t="shared" si="44"/>
        <v>2.1430636735353481</v>
      </c>
      <c r="J583" s="569">
        <f t="shared" si="44"/>
        <v>0.24178154265525989</v>
      </c>
      <c r="K583" s="570">
        <f t="shared" si="44"/>
        <v>146.29238682229092</v>
      </c>
      <c r="L583" s="571">
        <f t="shared" si="45"/>
        <v>0</v>
      </c>
      <c r="M583" s="571">
        <v>0</v>
      </c>
      <c r="N583" s="571">
        <v>0</v>
      </c>
      <c r="O583" s="572">
        <v>0</v>
      </c>
      <c r="P583" s="573">
        <v>0</v>
      </c>
      <c r="Q583" s="574">
        <f>+monthly_drivers_0!Q583</f>
        <v>2.5</v>
      </c>
    </row>
    <row r="584" spans="1:17" x14ac:dyDescent="0.25">
      <c r="A584" s="575">
        <f t="shared" si="46"/>
        <v>62124</v>
      </c>
      <c r="B584" s="83" t="str">
        <f>+asset_level_drivers!$E$1</f>
        <v>Ganador</v>
      </c>
      <c r="C584" s="562">
        <f t="shared" si="36"/>
        <v>85</v>
      </c>
      <c r="D584" s="563">
        <f t="shared" si="43"/>
        <v>0.5857257762225998</v>
      </c>
      <c r="E584" s="563">
        <f t="shared" si="43"/>
        <v>2.7333870122603323</v>
      </c>
      <c r="F584" s="563">
        <f t="shared" si="43"/>
        <v>0.30067257134859743</v>
      </c>
      <c r="G584" s="563">
        <f>+monthly_drivers_6!G584/monthly_drivers_6!D584*D584</f>
        <v>0.65610113347971821</v>
      </c>
      <c r="H584" s="563">
        <f t="shared" si="44"/>
        <v>0.5857257762225998</v>
      </c>
      <c r="I584" s="563">
        <f t="shared" si="44"/>
        <v>2.1320418695629786</v>
      </c>
      <c r="J584" s="563">
        <f t="shared" si="44"/>
        <v>0.24053805707889003</v>
      </c>
      <c r="K584" s="564">
        <f t="shared" si="44"/>
        <v>146.2075245958616</v>
      </c>
      <c r="L584" s="563">
        <f t="shared" si="45"/>
        <v>0</v>
      </c>
      <c r="M584" s="563">
        <v>0</v>
      </c>
      <c r="N584" s="563">
        <v>0</v>
      </c>
      <c r="O584" s="565">
        <v>0</v>
      </c>
      <c r="P584" s="564">
        <v>0</v>
      </c>
      <c r="Q584" s="566">
        <f>+monthly_drivers_0!Q584</f>
        <v>2.5</v>
      </c>
    </row>
    <row r="585" spans="1:17" x14ac:dyDescent="0.25">
      <c r="A585" s="567">
        <f t="shared" si="46"/>
        <v>62152</v>
      </c>
      <c r="B585" s="577" t="str">
        <f>+asset_level_drivers!$E$1</f>
        <v>Ganador</v>
      </c>
      <c r="C585" s="568">
        <f t="shared" si="36"/>
        <v>85</v>
      </c>
      <c r="D585" s="569">
        <f t="shared" si="43"/>
        <v>0.58271338103957127</v>
      </c>
      <c r="E585" s="569">
        <f t="shared" si="43"/>
        <v>2.7193291677819849</v>
      </c>
      <c r="F585" s="569">
        <f t="shared" si="43"/>
        <v>0.2991262084559792</v>
      </c>
      <c r="G585" s="569">
        <f>+monthly_drivers_6!G585/monthly_drivers_6!D585*D585</f>
        <v>0.6526997186974044</v>
      </c>
      <c r="H585" s="569">
        <f t="shared" si="44"/>
        <v>0.58271338103957127</v>
      </c>
      <c r="I585" s="569">
        <f t="shared" si="44"/>
        <v>2.1210767508698685</v>
      </c>
      <c r="J585" s="569">
        <f t="shared" si="44"/>
        <v>0.23930096676479559</v>
      </c>
      <c r="K585" s="570">
        <f t="shared" si="44"/>
        <v>146.1227115968571</v>
      </c>
      <c r="L585" s="571">
        <f t="shared" si="45"/>
        <v>0</v>
      </c>
      <c r="M585" s="571">
        <v>0</v>
      </c>
      <c r="N585" s="571">
        <v>0</v>
      </c>
      <c r="O585" s="572">
        <v>0</v>
      </c>
      <c r="P585" s="573">
        <v>0</v>
      </c>
      <c r="Q585" s="574">
        <f>+monthly_drivers_0!Q585</f>
        <v>2.5</v>
      </c>
    </row>
    <row r="586" spans="1:17" x14ac:dyDescent="0.25">
      <c r="A586" s="575">
        <f t="shared" si="46"/>
        <v>62183</v>
      </c>
      <c r="B586" s="83" t="str">
        <f>+asset_level_drivers!$E$1</f>
        <v>Ganador</v>
      </c>
      <c r="C586" s="562">
        <f t="shared" si="36"/>
        <v>85</v>
      </c>
      <c r="D586" s="563">
        <f t="shared" si="43"/>
        <v>0.57971647864362341</v>
      </c>
      <c r="E586" s="563">
        <f t="shared" si="43"/>
        <v>2.7053436229781771</v>
      </c>
      <c r="F586" s="563">
        <f t="shared" si="43"/>
        <v>0.29758779852756034</v>
      </c>
      <c r="G586" s="563">
        <f>+monthly_drivers_6!G586/monthly_drivers_6!D586*D586</f>
        <v>0.64931584072820869</v>
      </c>
      <c r="H586" s="563">
        <f t="shared" si="44"/>
        <v>0.57971647864362341</v>
      </c>
      <c r="I586" s="563">
        <f t="shared" si="44"/>
        <v>2.1101680259228992</v>
      </c>
      <c r="J586" s="563">
        <f t="shared" si="44"/>
        <v>0.23807023882206066</v>
      </c>
      <c r="K586" s="564">
        <f t="shared" si="44"/>
        <v>146.03794779672128</v>
      </c>
      <c r="L586" s="563">
        <f t="shared" si="45"/>
        <v>0</v>
      </c>
      <c r="M586" s="563">
        <v>0</v>
      </c>
      <c r="N586" s="563">
        <v>0</v>
      </c>
      <c r="O586" s="565">
        <v>0</v>
      </c>
      <c r="P586" s="564">
        <v>0</v>
      </c>
      <c r="Q586" s="566">
        <f>+monthly_drivers_0!Q586</f>
        <v>2.5</v>
      </c>
    </row>
    <row r="587" spans="1:17" x14ac:dyDescent="0.25">
      <c r="A587" s="567">
        <f t="shared" si="46"/>
        <v>62213</v>
      </c>
      <c r="B587" s="577" t="str">
        <f>+asset_level_drivers!$E$1</f>
        <v>Ganador</v>
      </c>
      <c r="C587" s="568">
        <f t="shared" si="36"/>
        <v>85</v>
      </c>
      <c r="D587" s="569">
        <f t="shared" si="43"/>
        <v>0.57673498935515355</v>
      </c>
      <c r="E587" s="569">
        <f t="shared" si="43"/>
        <v>2.691430006010755</v>
      </c>
      <c r="F587" s="569">
        <f t="shared" si="43"/>
        <v>0.29605730066114394</v>
      </c>
      <c r="G587" s="569">
        <f>+monthly_drivers_6!G587/monthly_drivers_6!D587*D587</f>
        <v>0.64594939969741816</v>
      </c>
      <c r="H587" s="569">
        <f t="shared" si="44"/>
        <v>0.57673498935515355</v>
      </c>
      <c r="I587" s="569">
        <f t="shared" si="44"/>
        <v>2.0993154046883107</v>
      </c>
      <c r="J587" s="569">
        <f t="shared" si="44"/>
        <v>0.23684584052892765</v>
      </c>
      <c r="K587" s="570">
        <f t="shared" si="44"/>
        <v>145.95323316691454</v>
      </c>
      <c r="L587" s="571">
        <f t="shared" si="45"/>
        <v>0</v>
      </c>
      <c r="M587" s="571">
        <v>0</v>
      </c>
      <c r="N587" s="571">
        <v>0</v>
      </c>
      <c r="O587" s="572">
        <v>0</v>
      </c>
      <c r="P587" s="573">
        <v>0</v>
      </c>
      <c r="Q587" s="574">
        <f>+monthly_drivers_0!Q587</f>
        <v>2.5</v>
      </c>
    </row>
    <row r="588" spans="1:17" x14ac:dyDescent="0.25">
      <c r="A588" s="575">
        <f t="shared" si="46"/>
        <v>62244</v>
      </c>
      <c r="B588" s="83" t="str">
        <f>+asset_level_drivers!$E$1</f>
        <v>Ganador</v>
      </c>
      <c r="C588" s="562">
        <f t="shared" si="36"/>
        <v>85</v>
      </c>
      <c r="D588" s="563">
        <f t="shared" si="43"/>
        <v>0.57376883390435218</v>
      </c>
      <c r="E588" s="563">
        <f t="shared" si="43"/>
        <v>2.677587946953933</v>
      </c>
      <c r="F588" s="563">
        <f t="shared" si="43"/>
        <v>0.2945346741648936</v>
      </c>
      <c r="G588" s="563">
        <f>+monthly_drivers_6!G588/monthly_drivers_6!D588*D588</f>
        <v>0.64260029126083162</v>
      </c>
      <c r="H588" s="563">
        <f t="shared" si="44"/>
        <v>0.57376883390435218</v>
      </c>
      <c r="I588" s="563">
        <f t="shared" si="44"/>
        <v>2.0885185986239905</v>
      </c>
      <c r="J588" s="563">
        <f t="shared" si="44"/>
        <v>0.23562773933192749</v>
      </c>
      <c r="K588" s="564">
        <f t="shared" si="44"/>
        <v>145.86856767891382</v>
      </c>
      <c r="L588" s="563">
        <f t="shared" si="45"/>
        <v>0</v>
      </c>
      <c r="M588" s="563">
        <v>0</v>
      </c>
      <c r="N588" s="563">
        <v>0</v>
      </c>
      <c r="O588" s="565">
        <v>0</v>
      </c>
      <c r="P588" s="564">
        <v>0</v>
      </c>
      <c r="Q588" s="566">
        <f>+monthly_drivers_0!Q588</f>
        <v>2.5</v>
      </c>
    </row>
    <row r="589" spans="1:17" x14ac:dyDescent="0.25">
      <c r="A589" s="567">
        <f t="shared" si="46"/>
        <v>62274</v>
      </c>
      <c r="B589" s="577" t="str">
        <f>+asset_level_drivers!$E$1</f>
        <v>Ganador</v>
      </c>
      <c r="C589" s="568">
        <f t="shared" si="36"/>
        <v>85</v>
      </c>
      <c r="D589" s="569">
        <f t="shared" si="43"/>
        <v>0.57081793342909537</v>
      </c>
      <c r="E589" s="569">
        <f t="shared" si="43"/>
        <v>2.6638170777844588</v>
      </c>
      <c r="F589" s="569">
        <f t="shared" si="43"/>
        <v>0.2930198785562515</v>
      </c>
      <c r="G589" s="569">
        <f>+monthly_drivers_6!G589/monthly_drivers_6!D589*D589</f>
        <v>0.63926854722976234</v>
      </c>
      <c r="H589" s="569">
        <f t="shared" si="44"/>
        <v>0.57081793342909537</v>
      </c>
      <c r="I589" s="569">
        <f t="shared" si="44"/>
        <v>2.0777773206718018</v>
      </c>
      <c r="J589" s="569">
        <f t="shared" si="44"/>
        <v>0.23441590284501393</v>
      </c>
      <c r="K589" s="570">
        <f t="shared" si="44"/>
        <v>145.78395130421262</v>
      </c>
      <c r="L589" s="571">
        <f t="shared" si="45"/>
        <v>0</v>
      </c>
      <c r="M589" s="571">
        <v>0</v>
      </c>
      <c r="N589" s="571">
        <v>0</v>
      </c>
      <c r="O589" s="572">
        <v>0</v>
      </c>
      <c r="P589" s="573">
        <v>0</v>
      </c>
      <c r="Q589" s="574">
        <f>+monthly_drivers_0!Q589</f>
        <v>2.5</v>
      </c>
    </row>
    <row r="590" spans="1:17" x14ac:dyDescent="0.25">
      <c r="A590" s="575">
        <f t="shared" si="46"/>
        <v>62305</v>
      </c>
      <c r="B590" s="83" t="str">
        <f>+asset_level_drivers!$E$1</f>
        <v>Ganador</v>
      </c>
      <c r="C590" s="562">
        <f t="shared" si="36"/>
        <v>85</v>
      </c>
      <c r="D590" s="563">
        <f t="shared" si="43"/>
        <v>0.56788220947284818</v>
      </c>
      <c r="E590" s="563">
        <f t="shared" si="43"/>
        <v>2.6501170323718282</v>
      </c>
      <c r="F590" s="563">
        <f t="shared" si="43"/>
        <v>0.2915128735608622</v>
      </c>
      <c r="G590" s="563">
        <f>+monthly_drivers_6!G590/monthly_drivers_6!D590*D590</f>
        <v>0.63595407757350975</v>
      </c>
      <c r="H590" s="563">
        <f t="shared" si="44"/>
        <v>0.56788220947284818</v>
      </c>
      <c r="I590" s="563">
        <f t="shared" si="44"/>
        <v>2.0670912852499512</v>
      </c>
      <c r="J590" s="563">
        <f t="shared" si="44"/>
        <v>0.23321029884870262</v>
      </c>
      <c r="K590" s="564">
        <f t="shared" si="44"/>
        <v>145.699384014321</v>
      </c>
      <c r="L590" s="563">
        <f t="shared" si="45"/>
        <v>0</v>
      </c>
      <c r="M590" s="563">
        <v>0</v>
      </c>
      <c r="N590" s="563">
        <v>0</v>
      </c>
      <c r="O590" s="565">
        <v>0</v>
      </c>
      <c r="P590" s="564">
        <v>0</v>
      </c>
      <c r="Q590" s="566">
        <f>+monthly_drivers_0!Q590</f>
        <v>2.5</v>
      </c>
    </row>
    <row r="591" spans="1:17" x14ac:dyDescent="0.25">
      <c r="A591" s="567">
        <f t="shared" si="46"/>
        <v>62336</v>
      </c>
      <c r="B591" s="577" t="str">
        <f>+asset_level_drivers!$E$1</f>
        <v>Ganador</v>
      </c>
      <c r="C591" s="568">
        <f t="shared" si="36"/>
        <v>85</v>
      </c>
      <c r="D591" s="569">
        <f t="shared" si="43"/>
        <v>0.56496158398257856</v>
      </c>
      <c r="E591" s="569">
        <f t="shared" si="43"/>
        <v>2.6364874464685513</v>
      </c>
      <c r="F591" s="569">
        <f t="shared" si="43"/>
        <v>0.29001361911150175</v>
      </c>
      <c r="G591" s="569">
        <f>+monthly_drivers_6!G591/monthly_drivers_6!D591*D591</f>
        <v>0.632656792728163</v>
      </c>
      <c r="H591" s="569">
        <f t="shared" si="44"/>
        <v>0.56496158398257856</v>
      </c>
      <c r="I591" s="569">
        <f t="shared" si="44"/>
        <v>2.0564602082453964</v>
      </c>
      <c r="J591" s="569">
        <f t="shared" si="44"/>
        <v>0.23201089528921442</v>
      </c>
      <c r="K591" s="570">
        <f t="shared" si="44"/>
        <v>145.61486578076551</v>
      </c>
      <c r="L591" s="571">
        <f t="shared" si="45"/>
        <v>0</v>
      </c>
      <c r="M591" s="571">
        <v>0</v>
      </c>
      <c r="N591" s="571">
        <v>0</v>
      </c>
      <c r="O591" s="572">
        <v>0</v>
      </c>
      <c r="P591" s="573">
        <v>0</v>
      </c>
      <c r="Q591" s="574">
        <f>+monthly_drivers_0!Q591</f>
        <v>2.5</v>
      </c>
    </row>
    <row r="592" spans="1:17" x14ac:dyDescent="0.25">
      <c r="A592" s="575">
        <f t="shared" si="46"/>
        <v>62366</v>
      </c>
      <c r="B592" s="83" t="str">
        <f>+asset_level_drivers!$E$1</f>
        <v>Ganador</v>
      </c>
      <c r="C592" s="562">
        <f t="shared" ref="C592:C655" si="47">+C591</f>
        <v>85</v>
      </c>
      <c r="D592" s="563">
        <f t="shared" ref="D592:F607" si="48">+D591/D590*D591</f>
        <v>0.56205597930668227</v>
      </c>
      <c r="E592" s="563">
        <f t="shared" si="48"/>
        <v>2.6229279577004672</v>
      </c>
      <c r="F592" s="563">
        <f t="shared" si="48"/>
        <v>0.28852207534701252</v>
      </c>
      <c r="G592" s="563">
        <f>+monthly_drivers_6!G592/monthly_drivers_6!D592*D592</f>
        <v>0.62937660359418102</v>
      </c>
      <c r="H592" s="563">
        <f t="shared" ref="H592:K607" si="49">+H591/H590*H591</f>
        <v>0.56205597930668227</v>
      </c>
      <c r="I592" s="563">
        <f t="shared" si="49"/>
        <v>2.0458838070062919</v>
      </c>
      <c r="J592" s="563">
        <f t="shared" si="49"/>
        <v>0.23081766027762318</v>
      </c>
      <c r="K592" s="564">
        <f t="shared" si="49"/>
        <v>145.53039657508927</v>
      </c>
      <c r="L592" s="563">
        <f t="shared" si="45"/>
        <v>0</v>
      </c>
      <c r="M592" s="563">
        <v>0</v>
      </c>
      <c r="N592" s="563">
        <v>0</v>
      </c>
      <c r="O592" s="565">
        <v>0</v>
      </c>
      <c r="P592" s="564">
        <v>0</v>
      </c>
      <c r="Q592" s="566">
        <f>+monthly_drivers_0!Q592</f>
        <v>2.5</v>
      </c>
    </row>
    <row r="593" spans="1:17" x14ac:dyDescent="0.25">
      <c r="A593" s="567">
        <f t="shared" si="46"/>
        <v>62397</v>
      </c>
      <c r="B593" s="577" t="str">
        <f>+asset_level_drivers!$E$1</f>
        <v>Ganador</v>
      </c>
      <c r="C593" s="568">
        <f t="shared" si="47"/>
        <v>85</v>
      </c>
      <c r="D593" s="569">
        <f t="shared" si="48"/>
        <v>0.55916531819291826</v>
      </c>
      <c r="E593" s="569">
        <f t="shared" si="48"/>
        <v>2.6094382055571104</v>
      </c>
      <c r="F593" s="569">
        <f t="shared" si="48"/>
        <v>0.28703820261124324</v>
      </c>
      <c r="G593" s="569">
        <f>+monthly_drivers_6!G593/monthly_drivers_6!D593*D593</f>
        <v>0.6261134215339843</v>
      </c>
      <c r="H593" s="569">
        <f t="shared" si="49"/>
        <v>0.55916531819291826</v>
      </c>
      <c r="I593" s="569">
        <f t="shared" si="49"/>
        <v>2.0353618003344747</v>
      </c>
      <c r="J593" s="569">
        <f t="shared" si="49"/>
        <v>0.22963056208900792</v>
      </c>
      <c r="K593" s="570">
        <f t="shared" si="49"/>
        <v>145.44597636885186</v>
      </c>
      <c r="L593" s="571">
        <f t="shared" si="45"/>
        <v>0</v>
      </c>
      <c r="M593" s="571">
        <v>0</v>
      </c>
      <c r="N593" s="571">
        <v>0</v>
      </c>
      <c r="O593" s="572">
        <v>0</v>
      </c>
      <c r="P593" s="573">
        <v>0</v>
      </c>
      <c r="Q593" s="574">
        <f>+monthly_drivers_0!Q593</f>
        <v>2.5</v>
      </c>
    </row>
    <row r="594" spans="1:17" x14ac:dyDescent="0.25">
      <c r="A594" s="575">
        <f t="shared" si="46"/>
        <v>62427</v>
      </c>
      <c r="B594" s="83" t="str">
        <f>+asset_level_drivers!$E$1</f>
        <v>Ganador</v>
      </c>
      <c r="C594" s="562">
        <f t="shared" si="47"/>
        <v>85</v>
      </c>
      <c r="D594" s="563">
        <f t="shared" si="48"/>
        <v>0.55628952378635466</v>
      </c>
      <c r="E594" s="563">
        <f t="shared" si="48"/>
        <v>2.5960178313821247</v>
      </c>
      <c r="F594" s="563">
        <f t="shared" si="48"/>
        <v>0.28556196145199481</v>
      </c>
      <c r="G594" s="563">
        <f>+monthly_drivers_6!G594/monthly_drivers_6!D594*D594</f>
        <v>0.62286715836956008</v>
      </c>
      <c r="H594" s="563">
        <f t="shared" si="49"/>
        <v>0.55628952378635466</v>
      </c>
      <c r="I594" s="563">
        <f t="shared" si="49"/>
        <v>2.0248939084779871</v>
      </c>
      <c r="J594" s="563">
        <f t="shared" si="49"/>
        <v>0.2284495691616093</v>
      </c>
      <c r="K594" s="564">
        <f t="shared" si="49"/>
        <v>145.36160513362935</v>
      </c>
      <c r="L594" s="563">
        <f t="shared" si="45"/>
        <v>0</v>
      </c>
      <c r="M594" s="563">
        <v>0</v>
      </c>
      <c r="N594" s="563">
        <v>0</v>
      </c>
      <c r="O594" s="565">
        <v>0</v>
      </c>
      <c r="P594" s="564">
        <v>0</v>
      </c>
      <c r="Q594" s="566">
        <f>+monthly_drivers_0!Q594</f>
        <v>2.5</v>
      </c>
    </row>
    <row r="595" spans="1:17" x14ac:dyDescent="0.25">
      <c r="A595" s="567">
        <f t="shared" si="46"/>
        <v>62458</v>
      </c>
      <c r="B595" s="577" t="str">
        <f>+asset_level_drivers!$E$1</f>
        <v>Ganador</v>
      </c>
      <c r="C595" s="568">
        <f t="shared" si="47"/>
        <v>85</v>
      </c>
      <c r="D595" s="569">
        <f t="shared" si="48"/>
        <v>0.55342851962732564</v>
      </c>
      <c r="E595" s="569">
        <f t="shared" si="48"/>
        <v>2.5826664783637288</v>
      </c>
      <c r="F595" s="569">
        <f t="shared" si="48"/>
        <v>0.28409331261997123</v>
      </c>
      <c r="G595" s="569">
        <f>+monthly_drivers_6!G595/monthly_drivers_6!D595*D595</f>
        <v>0.61963772638007997</v>
      </c>
      <c r="H595" s="569">
        <f t="shared" si="49"/>
        <v>0.55342851962732564</v>
      </c>
      <c r="I595" s="569">
        <f t="shared" si="49"/>
        <v>2.0144798531236394</v>
      </c>
      <c r="J595" s="569">
        <f t="shared" si="49"/>
        <v>0.22727465009599054</v>
      </c>
      <c r="K595" s="570">
        <f t="shared" si="49"/>
        <v>145.27728284101434</v>
      </c>
      <c r="L595" s="571">
        <f t="shared" si="45"/>
        <v>0</v>
      </c>
      <c r="M595" s="571">
        <v>0</v>
      </c>
      <c r="N595" s="571">
        <v>0</v>
      </c>
      <c r="O595" s="572">
        <v>0</v>
      </c>
      <c r="P595" s="573">
        <v>0</v>
      </c>
      <c r="Q595" s="574">
        <f>+monthly_drivers_0!Q595</f>
        <v>2.5</v>
      </c>
    </row>
    <row r="596" spans="1:17" x14ac:dyDescent="0.25">
      <c r="A596" s="575">
        <f t="shared" si="46"/>
        <v>62489</v>
      </c>
      <c r="B596" s="83" t="str">
        <f>+asset_level_drivers!$E$1</f>
        <v>Ganador</v>
      </c>
      <c r="C596" s="562">
        <f t="shared" si="47"/>
        <v>85</v>
      </c>
      <c r="D596" s="563">
        <f t="shared" si="48"/>
        <v>0.5505822296493984</v>
      </c>
      <c r="E596" s="563">
        <f t="shared" si="48"/>
        <v>2.5693837915252282</v>
      </c>
      <c r="F596" s="563">
        <f t="shared" si="48"/>
        <v>0.28263221706773617</v>
      </c>
      <c r="G596" s="563">
        <f>+monthly_drivers_6!G596/monthly_drivers_6!D596*D596</f>
        <v>0.61642503829952899</v>
      </c>
      <c r="H596" s="563">
        <f t="shared" si="49"/>
        <v>0.5505822296493984</v>
      </c>
      <c r="I596" s="563">
        <f t="shared" si="49"/>
        <v>2.0041193573896101</v>
      </c>
      <c r="J596" s="563">
        <f t="shared" si="49"/>
        <v>0.22610577365420259</v>
      </c>
      <c r="K596" s="564">
        <f t="shared" si="49"/>
        <v>145.19300946261586</v>
      </c>
      <c r="L596" s="563">
        <f t="shared" si="45"/>
        <v>0</v>
      </c>
      <c r="M596" s="563">
        <v>0</v>
      </c>
      <c r="N596" s="563">
        <v>0</v>
      </c>
      <c r="O596" s="565">
        <v>0</v>
      </c>
      <c r="P596" s="564">
        <v>0</v>
      </c>
      <c r="Q596" s="566">
        <f>+monthly_drivers_0!Q596</f>
        <v>2.5</v>
      </c>
    </row>
    <row r="597" spans="1:17" x14ac:dyDescent="0.25">
      <c r="A597" s="567">
        <f t="shared" si="46"/>
        <v>62517</v>
      </c>
      <c r="B597" s="577" t="str">
        <f>+asset_level_drivers!$E$1</f>
        <v>Ganador</v>
      </c>
      <c r="C597" s="568">
        <f t="shared" si="47"/>
        <v>85</v>
      </c>
      <c r="D597" s="569">
        <f t="shared" si="48"/>
        <v>0.54775057817735062</v>
      </c>
      <c r="E597" s="569">
        <f t="shared" si="48"/>
        <v>2.5561694177155787</v>
      </c>
      <c r="F597" s="569">
        <f t="shared" si="48"/>
        <v>0.28117863594867476</v>
      </c>
      <c r="G597" s="569">
        <f>+monthly_drivers_6!G597/monthly_drivers_6!D597*D597</f>
        <v>0.6132290073143476</v>
      </c>
      <c r="H597" s="569">
        <f t="shared" si="49"/>
        <v>0.54775057817735062</v>
      </c>
      <c r="I597" s="569">
        <f t="shared" si="49"/>
        <v>1.9938121458180849</v>
      </c>
      <c r="J597" s="569">
        <f t="shared" si="49"/>
        <v>0.22494290875895354</v>
      </c>
      <c r="K597" s="570">
        <f t="shared" si="49"/>
        <v>145.10878497005945</v>
      </c>
      <c r="L597" s="571">
        <f t="shared" si="45"/>
        <v>0</v>
      </c>
      <c r="M597" s="571">
        <v>0</v>
      </c>
      <c r="N597" s="571">
        <v>0</v>
      </c>
      <c r="O597" s="572">
        <v>0</v>
      </c>
      <c r="P597" s="573">
        <v>0</v>
      </c>
      <c r="Q597" s="574">
        <f>+monthly_drivers_0!Q597</f>
        <v>2.5</v>
      </c>
    </row>
    <row r="598" spans="1:17" x14ac:dyDescent="0.25">
      <c r="A598" s="575">
        <f t="shared" si="46"/>
        <v>62548</v>
      </c>
      <c r="B598" s="83" t="str">
        <f>+asset_level_drivers!$E$1</f>
        <v>Ganador</v>
      </c>
      <c r="C598" s="562">
        <f t="shared" si="47"/>
        <v>85</v>
      </c>
      <c r="D598" s="563">
        <f t="shared" si="48"/>
        <v>0.54493348992515878</v>
      </c>
      <c r="E598" s="563">
        <f t="shared" si="48"/>
        <v>2.5430230055999963</v>
      </c>
      <c r="F598" s="563">
        <f t="shared" si="48"/>
        <v>0.27973253061596076</v>
      </c>
      <c r="G598" s="563">
        <f>+monthly_drivers_6!G598/monthly_drivers_6!D598*D598</f>
        <v>0.61004954706108594</v>
      </c>
      <c r="H598" s="563">
        <f t="shared" si="49"/>
        <v>0.54493348992515878</v>
      </c>
      <c r="I598" s="563">
        <f t="shared" si="49"/>
        <v>1.9835579443679321</v>
      </c>
      <c r="J598" s="563">
        <f t="shared" si="49"/>
        <v>0.2237860244927824</v>
      </c>
      <c r="K598" s="564">
        <f t="shared" si="49"/>
        <v>145.0246093349871</v>
      </c>
      <c r="L598" s="563">
        <f t="shared" si="45"/>
        <v>0</v>
      </c>
      <c r="M598" s="563">
        <v>0</v>
      </c>
      <c r="N598" s="563">
        <v>0</v>
      </c>
      <c r="O598" s="565">
        <v>0</v>
      </c>
      <c r="P598" s="564">
        <v>0</v>
      </c>
      <c r="Q598" s="566">
        <f>+monthly_drivers_0!Q598</f>
        <v>2.5</v>
      </c>
    </row>
    <row r="599" spans="1:17" x14ac:dyDescent="0.25">
      <c r="A599" s="567">
        <f t="shared" si="46"/>
        <v>62578</v>
      </c>
      <c r="B599" s="577" t="str">
        <f>+asset_level_drivers!$E$1</f>
        <v>Ganador</v>
      </c>
      <c r="C599" s="568">
        <f t="shared" si="47"/>
        <v>85</v>
      </c>
      <c r="D599" s="569">
        <f t="shared" si="48"/>
        <v>0.54213088999399628</v>
      </c>
      <c r="E599" s="569">
        <f t="shared" si="48"/>
        <v>2.5299442056506165</v>
      </c>
      <c r="F599" s="569">
        <f t="shared" si="48"/>
        <v>0.27829386262152905</v>
      </c>
      <c r="G599" s="569">
        <f>+monthly_drivers_6!G599/monthly_drivers_6!D599*D599</f>
        <v>0.60688657162406978</v>
      </c>
      <c r="H599" s="569">
        <f t="shared" si="49"/>
        <v>0.54213088999399628</v>
      </c>
      <c r="I599" s="569">
        <f t="shared" si="49"/>
        <v>1.9733564804074173</v>
      </c>
      <c r="J599" s="569">
        <f t="shared" si="49"/>
        <v>0.22263509009723709</v>
      </c>
      <c r="K599" s="570">
        <f t="shared" si="49"/>
        <v>144.94048252905728</v>
      </c>
      <c r="L599" s="571">
        <f t="shared" si="45"/>
        <v>0</v>
      </c>
      <c r="M599" s="571">
        <v>0</v>
      </c>
      <c r="N599" s="571">
        <v>0</v>
      </c>
      <c r="O599" s="572">
        <v>0</v>
      </c>
      <c r="P599" s="573">
        <v>0</v>
      </c>
      <c r="Q599" s="574">
        <f>+monthly_drivers_0!Q599</f>
        <v>2.5</v>
      </c>
    </row>
    <row r="600" spans="1:17" x14ac:dyDescent="0.25">
      <c r="A600" s="575">
        <f t="shared" si="46"/>
        <v>62609</v>
      </c>
      <c r="B600" s="83" t="str">
        <f>+asset_level_drivers!$E$1</f>
        <v>Ganador</v>
      </c>
      <c r="C600" s="562">
        <f t="shared" si="47"/>
        <v>85</v>
      </c>
      <c r="D600" s="563">
        <f t="shared" si="48"/>
        <v>0.53934270387024219</v>
      </c>
      <c r="E600" s="563">
        <f t="shared" si="48"/>
        <v>2.516932670137201</v>
      </c>
      <c r="F600" s="563">
        <f t="shared" si="48"/>
        <v>0.2768625937150534</v>
      </c>
      <c r="G600" s="563">
        <f>+monthly_drivers_6!G600/monthly_drivers_6!D600*D600</f>
        <v>0.60373999553307978</v>
      </c>
      <c r="H600" s="563">
        <f t="shared" si="49"/>
        <v>0.53934270387024219</v>
      </c>
      <c r="I600" s="563">
        <f t="shared" si="49"/>
        <v>1.9632074827069548</v>
      </c>
      <c r="J600" s="563">
        <f t="shared" si="49"/>
        <v>0.22149007497205661</v>
      </c>
      <c r="K600" s="564">
        <f t="shared" si="49"/>
        <v>144.85640452394483</v>
      </c>
      <c r="L600" s="563">
        <f t="shared" si="45"/>
        <v>0</v>
      </c>
      <c r="M600" s="563">
        <v>0</v>
      </c>
      <c r="N600" s="563">
        <v>0</v>
      </c>
      <c r="O600" s="565">
        <v>0</v>
      </c>
      <c r="P600" s="564">
        <v>0</v>
      </c>
      <c r="Q600" s="566">
        <f>+monthly_drivers_0!Q600</f>
        <v>2.5</v>
      </c>
    </row>
    <row r="601" spans="1:17" x14ac:dyDescent="0.25">
      <c r="A601" s="567">
        <f t="shared" si="46"/>
        <v>62639</v>
      </c>
      <c r="B601" s="577" t="str">
        <f>+asset_level_drivers!$E$1</f>
        <v>Ganador</v>
      </c>
      <c r="C601" s="568">
        <f t="shared" si="47"/>
        <v>85</v>
      </c>
      <c r="D601" s="569">
        <f t="shared" si="48"/>
        <v>0.53656885742350002</v>
      </c>
      <c r="E601" s="569">
        <f t="shared" si="48"/>
        <v>2.5039880531178929</v>
      </c>
      <c r="F601" s="569">
        <f t="shared" si="48"/>
        <v>0.27543868584292952</v>
      </c>
      <c r="G601" s="569">
        <f>+monthly_drivers_6!G601/monthly_drivers_6!D601*D601</f>
        <v>0.6005996781661278</v>
      </c>
      <c r="H601" s="569">
        <f t="shared" si="49"/>
        <v>0.53656885742350002</v>
      </c>
      <c r="I601" s="569">
        <f t="shared" si="49"/>
        <v>1.9531106814318957</v>
      </c>
      <c r="J601" s="569">
        <f t="shared" si="49"/>
        <v>0.22035094867435756</v>
      </c>
      <c r="K601" s="570">
        <f t="shared" si="49"/>
        <v>144.77237529134109</v>
      </c>
      <c r="L601" s="571">
        <f t="shared" si="45"/>
        <v>0</v>
      </c>
      <c r="M601" s="571">
        <v>0</v>
      </c>
      <c r="N601" s="571">
        <v>0</v>
      </c>
      <c r="O601" s="572">
        <v>0</v>
      </c>
      <c r="P601" s="573">
        <v>0</v>
      </c>
      <c r="Q601" s="574">
        <f>+monthly_drivers_0!Q601</f>
        <v>2.5</v>
      </c>
    </row>
    <row r="602" spans="1:17" x14ac:dyDescent="0.25">
      <c r="A602" s="567">
        <f t="shared" si="46"/>
        <v>62670</v>
      </c>
      <c r="B602" s="577" t="str">
        <f>+asset_level_drivers!$E$1</f>
        <v>Ganador</v>
      </c>
      <c r="C602" s="568">
        <f t="shared" si="47"/>
        <v>85</v>
      </c>
      <c r="D602" s="569">
        <f t="shared" si="48"/>
        <v>0.53380927690462687</v>
      </c>
      <c r="E602" s="569">
        <f t="shared" si="48"/>
        <v>2.4911100104300177</v>
      </c>
      <c r="F602" s="569">
        <f t="shared" si="48"/>
        <v>0.27402210114726328</v>
      </c>
      <c r="G602" s="569">
        <f>+monthly_drivers_6!G602/monthly_drivers_6!D602*D602</f>
        <v>0.59747569497156472</v>
      </c>
      <c r="H602" s="569">
        <f t="shared" si="49"/>
        <v>0.53380927690462687</v>
      </c>
      <c r="I602" s="569">
        <f t="shared" si="49"/>
        <v>1.9430658081353545</v>
      </c>
      <c r="J602" s="569">
        <f t="shared" si="49"/>
        <v>0.21921768091782462</v>
      </c>
      <c r="K602" s="570">
        <f t="shared" si="49"/>
        <v>144.68839480295378</v>
      </c>
      <c r="L602" s="571">
        <f t="shared" si="45"/>
        <v>0</v>
      </c>
      <c r="M602" s="571">
        <v>0</v>
      </c>
      <c r="N602" s="571">
        <v>0</v>
      </c>
      <c r="O602" s="572">
        <v>0</v>
      </c>
      <c r="P602" s="573">
        <v>0</v>
      </c>
      <c r="Q602" s="566">
        <f>+monthly_drivers_0!Q602</f>
        <v>2.5</v>
      </c>
    </row>
    <row r="603" spans="1:17" x14ac:dyDescent="0.25">
      <c r="A603" s="567">
        <f t="shared" si="46"/>
        <v>62701</v>
      </c>
      <c r="B603" s="577" t="str">
        <f>+asset_level_drivers!$E$1</f>
        <v>Ganador</v>
      </c>
      <c r="C603" s="568">
        <f t="shared" si="47"/>
        <v>85</v>
      </c>
      <c r="D603" s="569">
        <f t="shared" si="48"/>
        <v>0.53106388894377266</v>
      </c>
      <c r="E603" s="569">
        <f t="shared" si="48"/>
        <v>2.4782981996809346</v>
      </c>
      <c r="F603" s="569">
        <f t="shared" si="48"/>
        <v>0.2726128019648642</v>
      </c>
      <c r="G603" s="569">
        <f>+monthly_drivers_6!G603/monthly_drivers_6!D603*D603</f>
        <v>0.59436796098817291</v>
      </c>
      <c r="H603" s="569">
        <f t="shared" si="49"/>
        <v>0.53106388894377266</v>
      </c>
      <c r="I603" s="569">
        <f t="shared" si="49"/>
        <v>1.933072595751071</v>
      </c>
      <c r="J603" s="569">
        <f t="shared" si="49"/>
        <v>0.2180902415719054</v>
      </c>
      <c r="K603" s="570">
        <f t="shared" si="49"/>
        <v>144.60446303050702</v>
      </c>
      <c r="L603" s="571">
        <f t="shared" si="45"/>
        <v>0</v>
      </c>
      <c r="M603" s="571">
        <v>0</v>
      </c>
      <c r="N603" s="571">
        <v>0</v>
      </c>
      <c r="O603" s="572">
        <v>0</v>
      </c>
      <c r="P603" s="573">
        <v>0</v>
      </c>
      <c r="Q603" s="574">
        <f>+monthly_drivers_0!Q603</f>
        <v>2.5</v>
      </c>
    </row>
    <row r="604" spans="1:17" x14ac:dyDescent="0.25">
      <c r="A604" s="567">
        <f t="shared" si="46"/>
        <v>62731</v>
      </c>
      <c r="B604" s="577" t="str">
        <f>+asset_level_drivers!$E$1</f>
        <v>Ganador</v>
      </c>
      <c r="C604" s="568">
        <f t="shared" si="47"/>
        <v>85</v>
      </c>
      <c r="D604" s="569">
        <f t="shared" si="48"/>
        <v>0.52833262054842933</v>
      </c>
      <c r="E604" s="569">
        <f t="shared" si="48"/>
        <v>2.4655522802389327</v>
      </c>
      <c r="F604" s="569">
        <f t="shared" si="48"/>
        <v>0.27121075082624407</v>
      </c>
      <c r="G604" s="569">
        <f>+monthly_drivers_6!G604/monthly_drivers_6!D604*D604</f>
        <v>0.59127639169665513</v>
      </c>
      <c r="H604" s="569">
        <f t="shared" si="49"/>
        <v>0.52833262054842933</v>
      </c>
      <c r="I604" s="569">
        <f t="shared" si="49"/>
        <v>1.923130778586311</v>
      </c>
      <c r="J604" s="569">
        <f t="shared" si="49"/>
        <v>0.21696860066100934</v>
      </c>
      <c r="K604" s="570">
        <f t="shared" si="49"/>
        <v>144.52057994574136</v>
      </c>
      <c r="L604" s="571">
        <f t="shared" si="45"/>
        <v>0</v>
      </c>
      <c r="M604" s="571">
        <v>0</v>
      </c>
      <c r="N604" s="571">
        <v>0</v>
      </c>
      <c r="O604" s="572">
        <v>0</v>
      </c>
      <c r="P604" s="573">
        <v>0</v>
      </c>
      <c r="Q604" s="566">
        <f>+monthly_drivers_0!Q604</f>
        <v>2.5</v>
      </c>
    </row>
    <row r="605" spans="1:17" x14ac:dyDescent="0.25">
      <c r="A605" s="567">
        <f t="shared" si="46"/>
        <v>62762</v>
      </c>
      <c r="B605" s="577" t="str">
        <f>+asset_level_drivers!$E$1</f>
        <v>Ganador</v>
      </c>
      <c r="C605" s="568">
        <f t="shared" si="47"/>
        <v>85</v>
      </c>
      <c r="D605" s="569">
        <f t="shared" si="48"/>
        <v>0.52561539910149035</v>
      </c>
      <c r="E605" s="569">
        <f t="shared" si="48"/>
        <v>2.4528719132241745</v>
      </c>
      <c r="F605" s="569">
        <f t="shared" si="48"/>
        <v>0.26981591045462072</v>
      </c>
      <c r="G605" s="569">
        <f>+monthly_drivers_6!G605/monthly_drivers_6!D605*D605</f>
        <v>0.58820090301733663</v>
      </c>
      <c r="H605" s="569">
        <f t="shared" si="49"/>
        <v>0.52561539910149035</v>
      </c>
      <c r="I605" s="569">
        <f t="shared" si="49"/>
        <v>1.9132400923148007</v>
      </c>
      <c r="J605" s="569">
        <f t="shared" si="49"/>
        <v>0.21585272836371069</v>
      </c>
      <c r="K605" s="570">
        <f t="shared" si="49"/>
        <v>144.43674552041375</v>
      </c>
      <c r="L605" s="571">
        <f t="shared" si="45"/>
        <v>0</v>
      </c>
      <c r="M605" s="571">
        <v>0</v>
      </c>
      <c r="N605" s="571">
        <v>0</v>
      </c>
      <c r="O605" s="572">
        <v>0</v>
      </c>
      <c r="P605" s="573">
        <v>0</v>
      </c>
      <c r="Q605" s="574">
        <f>+monthly_drivers_0!Q605</f>
        <v>2.5</v>
      </c>
    </row>
    <row r="606" spans="1:17" x14ac:dyDescent="0.25">
      <c r="A606" s="567">
        <f t="shared" si="46"/>
        <v>62792</v>
      </c>
      <c r="B606" s="577" t="str">
        <f>+asset_level_drivers!$E$1</f>
        <v>Ganador</v>
      </c>
      <c r="C606" s="568">
        <f t="shared" si="47"/>
        <v>85</v>
      </c>
      <c r="D606" s="569">
        <f t="shared" si="48"/>
        <v>0.52291215235931987</v>
      </c>
      <c r="E606" s="569">
        <f t="shared" si="48"/>
        <v>2.4402567614996853</v>
      </c>
      <c r="F606" s="569">
        <f t="shared" si="48"/>
        <v>0.26842824376492697</v>
      </c>
      <c r="G606" s="569">
        <f>+monthly_drivers_6!G606/monthly_drivers_6!D606*D606</f>
        <v>0.58514141130787767</v>
      </c>
      <c r="H606" s="569">
        <f t="shared" si="49"/>
        <v>0.52291215235931987</v>
      </c>
      <c r="I606" s="569">
        <f t="shared" si="49"/>
        <v>1.9034002739697002</v>
      </c>
      <c r="J606" s="569">
        <f t="shared" si="49"/>
        <v>0.21474259501195569</v>
      </c>
      <c r="K606" s="570">
        <f t="shared" si="49"/>
        <v>144.35295972629751</v>
      </c>
      <c r="L606" s="571">
        <f t="shared" si="45"/>
        <v>0</v>
      </c>
      <c r="M606" s="571">
        <v>0</v>
      </c>
      <c r="N606" s="571">
        <v>0</v>
      </c>
      <c r="O606" s="572">
        <v>0</v>
      </c>
      <c r="P606" s="573">
        <v>0</v>
      </c>
      <c r="Q606" s="566">
        <f>+monthly_drivers_0!Q606</f>
        <v>2.5</v>
      </c>
    </row>
    <row r="607" spans="1:17" x14ac:dyDescent="0.25">
      <c r="A607" s="567">
        <f t="shared" si="46"/>
        <v>62823</v>
      </c>
      <c r="B607" s="577" t="str">
        <f>+asset_level_drivers!$E$1</f>
        <v>Ganador</v>
      </c>
      <c r="C607" s="568">
        <f t="shared" si="47"/>
        <v>85</v>
      </c>
      <c r="D607" s="569">
        <f t="shared" si="48"/>
        <v>0.52022280844983182</v>
      </c>
      <c r="E607" s="569">
        <f t="shared" si="48"/>
        <v>2.4277064896623903</v>
      </c>
      <c r="F607" s="569">
        <f t="shared" si="48"/>
        <v>0.26704771386282455</v>
      </c>
      <c r="G607" s="569">
        <f>+monthly_drivers_6!G607/monthly_drivers_6!D607*D607</f>
        <v>0.58209783336099907</v>
      </c>
      <c r="H607" s="569">
        <f t="shared" si="49"/>
        <v>0.52022280844983182</v>
      </c>
      <c r="I607" s="569">
        <f t="shared" si="49"/>
        <v>1.8936110619366113</v>
      </c>
      <c r="J607" s="569">
        <f t="shared" si="49"/>
        <v>0.21363817109027378</v>
      </c>
      <c r="K607" s="570">
        <f t="shared" si="49"/>
        <v>144.26922253518234</v>
      </c>
      <c r="L607" s="571">
        <f t="shared" si="45"/>
        <v>0</v>
      </c>
      <c r="M607" s="571">
        <v>0</v>
      </c>
      <c r="N607" s="571">
        <v>0</v>
      </c>
      <c r="O607" s="572">
        <v>0</v>
      </c>
      <c r="P607" s="573">
        <v>0</v>
      </c>
      <c r="Q607" s="574">
        <f>+monthly_drivers_0!Q607</f>
        <v>2.5</v>
      </c>
    </row>
    <row r="608" spans="1:17" x14ac:dyDescent="0.25">
      <c r="A608" s="567">
        <f t="shared" si="46"/>
        <v>62854</v>
      </c>
      <c r="B608" s="577" t="str">
        <f>+asset_level_drivers!$E$1</f>
        <v>Ganador</v>
      </c>
      <c r="C608" s="568">
        <f t="shared" si="47"/>
        <v>85</v>
      </c>
      <c r="D608" s="569">
        <f t="shared" ref="D608:F623" si="50">+D607/D606*D607</f>
        <v>0.51754729587057935</v>
      </c>
      <c r="E608" s="569">
        <f t="shared" si="50"/>
        <v>2.4152207640341974</v>
      </c>
      <c r="F608" s="569">
        <f t="shared" si="50"/>
        <v>0.26567428404372334</v>
      </c>
      <c r="G608" s="569">
        <f>+monthly_drivers_6!G608/monthly_drivers_6!D608*D608</f>
        <v>0.57907008640221946</v>
      </c>
      <c r="H608" s="569">
        <f t="shared" ref="H608:K623" si="51">+H607/H606*H607</f>
        <v>0.51754729587057935</v>
      </c>
      <c r="I608" s="569">
        <f t="shared" si="51"/>
        <v>1.8838721959466218</v>
      </c>
      <c r="J608" s="569">
        <f t="shared" si="51"/>
        <v>0.21253942723499283</v>
      </c>
      <c r="K608" s="570">
        <f t="shared" si="51"/>
        <v>144.18553391887428</v>
      </c>
      <c r="L608" s="571">
        <f t="shared" si="45"/>
        <v>0</v>
      </c>
      <c r="M608" s="571">
        <v>0</v>
      </c>
      <c r="N608" s="571">
        <v>0</v>
      </c>
      <c r="O608" s="572">
        <v>0</v>
      </c>
      <c r="P608" s="573">
        <v>0</v>
      </c>
      <c r="Q608" s="566">
        <f>+monthly_drivers_0!Q608</f>
        <v>2.5</v>
      </c>
    </row>
    <row r="609" spans="1:17" x14ac:dyDescent="0.25">
      <c r="A609" s="567">
        <f t="shared" si="46"/>
        <v>62883</v>
      </c>
      <c r="B609" s="577" t="str">
        <f>+asset_level_drivers!$E$1</f>
        <v>Ganador</v>
      </c>
      <c r="C609" s="568">
        <f t="shared" si="47"/>
        <v>85</v>
      </c>
      <c r="D609" s="569">
        <f t="shared" si="50"/>
        <v>0.51488554348685367</v>
      </c>
      <c r="E609" s="569">
        <f t="shared" si="50"/>
        <v>2.402799252653125</v>
      </c>
      <c r="F609" s="569">
        <f t="shared" si="50"/>
        <v>0.26430791779180535</v>
      </c>
      <c r="G609" s="569">
        <f>+monthly_drivers_6!G609/monthly_drivers_6!D609*D609</f>
        <v>0.57605808808760439</v>
      </c>
      <c r="H609" s="569">
        <f t="shared" si="51"/>
        <v>0.51488554348685367</v>
      </c>
      <c r="I609" s="569">
        <f t="shared" si="51"/>
        <v>1.8741834170693861</v>
      </c>
      <c r="J609" s="569">
        <f t="shared" si="51"/>
        <v>0.21144633423345846</v>
      </c>
      <c r="K609" s="570">
        <f t="shared" si="51"/>
        <v>144.10189384919576</v>
      </c>
      <c r="L609" s="571">
        <f t="shared" si="45"/>
        <v>0</v>
      </c>
      <c r="M609" s="571">
        <v>0</v>
      </c>
      <c r="N609" s="571">
        <v>0</v>
      </c>
      <c r="O609" s="572">
        <v>0</v>
      </c>
      <c r="P609" s="573">
        <v>0</v>
      </c>
      <c r="Q609" s="574">
        <f>+monthly_drivers_0!Q609</f>
        <v>2.5</v>
      </c>
    </row>
    <row r="610" spans="1:17" x14ac:dyDescent="0.25">
      <c r="A610" s="567">
        <f t="shared" si="46"/>
        <v>62914</v>
      </c>
      <c r="B610" s="577" t="str">
        <f>+asset_level_drivers!$E$1</f>
        <v>Ganador</v>
      </c>
      <c r="C610" s="568">
        <f t="shared" si="47"/>
        <v>85</v>
      </c>
      <c r="D610" s="569">
        <f t="shared" si="50"/>
        <v>0.51223748052979257</v>
      </c>
      <c r="E610" s="569">
        <f t="shared" si="50"/>
        <v>2.3904416252644758</v>
      </c>
      <c r="F610" s="569">
        <f t="shared" si="50"/>
        <v>0.26294857877905392</v>
      </c>
      <c r="G610" s="569">
        <f>+monthly_drivers_6!G610/monthly_drivers_6!D610*D610</f>
        <v>0.57306175650152558</v>
      </c>
      <c r="H610" s="569">
        <f t="shared" si="51"/>
        <v>0.51223748052979257</v>
      </c>
      <c r="I610" s="569">
        <f t="shared" si="51"/>
        <v>1.8645444677062404</v>
      </c>
      <c r="J610" s="569">
        <f t="shared" si="51"/>
        <v>0.21035886302325735</v>
      </c>
      <c r="K610" s="570">
        <f t="shared" si="51"/>
        <v>144.01830229798554</v>
      </c>
      <c r="L610" s="571">
        <f t="shared" si="45"/>
        <v>0</v>
      </c>
      <c r="M610" s="571">
        <v>0</v>
      </c>
      <c r="N610" s="571">
        <v>0</v>
      </c>
      <c r="O610" s="572">
        <v>0</v>
      </c>
      <c r="P610" s="573">
        <v>0</v>
      </c>
      <c r="Q610" s="566">
        <f>+monthly_drivers_0!Q610</f>
        <v>2.5</v>
      </c>
    </row>
    <row r="611" spans="1:17" x14ac:dyDescent="0.25">
      <c r="A611" s="567">
        <f t="shared" si="46"/>
        <v>62944</v>
      </c>
      <c r="B611" s="577" t="str">
        <f>+asset_level_drivers!$E$1</f>
        <v>Ganador</v>
      </c>
      <c r="C611" s="568">
        <f t="shared" si="47"/>
        <v>85</v>
      </c>
      <c r="D611" s="569">
        <f t="shared" si="50"/>
        <v>0.50960303659449901</v>
      </c>
      <c r="E611" s="569">
        <f t="shared" si="50"/>
        <v>2.3781475533120568</v>
      </c>
      <c r="F611" s="569">
        <f t="shared" si="50"/>
        <v>0.26159623086428785</v>
      </c>
      <c r="G611" s="569">
        <f>+monthly_drivers_6!G611/monthly_drivers_6!D611*D611</f>
        <v>0.5700810101544348</v>
      </c>
      <c r="H611" s="569">
        <f t="shared" si="51"/>
        <v>0.50960303659449901</v>
      </c>
      <c r="I611" s="569">
        <f t="shared" si="51"/>
        <v>1.8549550915833546</v>
      </c>
      <c r="J611" s="569">
        <f t="shared" si="51"/>
        <v>0.20927698469144454</v>
      </c>
      <c r="K611" s="570">
        <f t="shared" si="51"/>
        <v>143.93475923709872</v>
      </c>
      <c r="L611" s="571">
        <f t="shared" si="45"/>
        <v>0</v>
      </c>
      <c r="M611" s="571">
        <v>0</v>
      </c>
      <c r="N611" s="571">
        <v>0</v>
      </c>
      <c r="O611" s="572">
        <v>0</v>
      </c>
      <c r="P611" s="573">
        <v>0</v>
      </c>
      <c r="Q611" s="574">
        <f>+monthly_drivers_0!Q611</f>
        <v>2.5</v>
      </c>
    </row>
    <row r="612" spans="1:17" x14ac:dyDescent="0.25">
      <c r="A612" s="567">
        <f t="shared" si="46"/>
        <v>62975</v>
      </c>
      <c r="B612" s="577" t="str">
        <f>+asset_level_drivers!$E$1</f>
        <v>Ganador</v>
      </c>
      <c r="C612" s="568">
        <f t="shared" si="47"/>
        <v>85</v>
      </c>
      <c r="D612" s="569">
        <f t="shared" si="50"/>
        <v>0.50698214163816935</v>
      </c>
      <c r="E612" s="569">
        <f t="shared" si="50"/>
        <v>2.3659167099294445</v>
      </c>
      <c r="F612" s="569">
        <f t="shared" si="50"/>
        <v>0.26025083809220045</v>
      </c>
      <c r="G612" s="569">
        <f>+monthly_drivers_6!G612/monthly_drivers_6!D612*D612</f>
        <v>0.56711576798064622</v>
      </c>
      <c r="H612" s="569">
        <f t="shared" si="51"/>
        <v>0.50698214163816935</v>
      </c>
      <c r="I612" s="569">
        <f t="shared" si="51"/>
        <v>1.8454150337449178</v>
      </c>
      <c r="J612" s="569">
        <f t="shared" si="51"/>
        <v>0.20820067047377469</v>
      </c>
      <c r="K612" s="570">
        <f t="shared" si="51"/>
        <v>143.85126463840672</v>
      </c>
      <c r="L612" s="571">
        <f t="shared" si="45"/>
        <v>0</v>
      </c>
      <c r="M612" s="571">
        <v>0</v>
      </c>
      <c r="N612" s="571">
        <v>0</v>
      </c>
      <c r="O612" s="572">
        <v>0</v>
      </c>
      <c r="P612" s="573">
        <v>0</v>
      </c>
      <c r="Q612" s="566">
        <f>+monthly_drivers_0!Q612</f>
        <v>2.5</v>
      </c>
    </row>
    <row r="613" spans="1:17" x14ac:dyDescent="0.25">
      <c r="A613" s="567">
        <f t="shared" si="46"/>
        <v>63005</v>
      </c>
      <c r="B613" s="577" t="str">
        <f>+asset_level_drivers!$E$1</f>
        <v>Ganador</v>
      </c>
      <c r="C613" s="568">
        <f t="shared" si="47"/>
        <v>85</v>
      </c>
      <c r="D613" s="569">
        <f t="shared" si="50"/>
        <v>0.50437472597823085</v>
      </c>
      <c r="E613" s="569">
        <f t="shared" si="50"/>
        <v>2.3537487699312929</v>
      </c>
      <c r="F613" s="569">
        <f t="shared" si="50"/>
        <v>0.2589123646924037</v>
      </c>
      <c r="G613" s="569">
        <f>+monthly_drivers_6!G613/monthly_drivers_6!D613*D613</f>
        <v>0.56416594933613262</v>
      </c>
      <c r="H613" s="569">
        <f t="shared" si="51"/>
        <v>0.50437472597823085</v>
      </c>
      <c r="I613" s="569">
        <f t="shared" si="51"/>
        <v>1.8359240405463602</v>
      </c>
      <c r="J613" s="569">
        <f t="shared" si="51"/>
        <v>0.20712989175393737</v>
      </c>
      <c r="K613" s="570">
        <f t="shared" si="51"/>
        <v>143.76781847379726</v>
      </c>
      <c r="L613" s="571">
        <f t="shared" si="45"/>
        <v>0</v>
      </c>
      <c r="M613" s="571">
        <v>0</v>
      </c>
      <c r="N613" s="571">
        <v>0</v>
      </c>
      <c r="O613" s="572">
        <v>0</v>
      </c>
      <c r="P613" s="573">
        <v>0</v>
      </c>
      <c r="Q613" s="574">
        <f>+monthly_drivers_0!Q613</f>
        <v>2.5</v>
      </c>
    </row>
    <row r="614" spans="1:17" x14ac:dyDescent="0.25">
      <c r="A614" s="567">
        <f t="shared" si="46"/>
        <v>63036</v>
      </c>
      <c r="B614" s="577" t="str">
        <f>+asset_level_drivers!$E$1</f>
        <v>Ganador</v>
      </c>
      <c r="C614" s="568">
        <f t="shared" si="47"/>
        <v>85</v>
      </c>
      <c r="D614" s="569">
        <f t="shared" si="50"/>
        <v>0.50178072029048926</v>
      </c>
      <c r="E614" s="569">
        <f t="shared" si="50"/>
        <v>2.3416434098046883</v>
      </c>
      <c r="F614" s="569">
        <f t="shared" si="50"/>
        <v>0.2575807750784771</v>
      </c>
      <c r="G614" s="569">
        <f>+monthly_drivers_6!G614/monthly_drivers_6!D614*D614</f>
        <v>0.56123147399633166</v>
      </c>
      <c r="H614" s="569">
        <f t="shared" si="51"/>
        <v>0.50178072029048926</v>
      </c>
      <c r="I614" s="569">
        <f t="shared" si="51"/>
        <v>1.8264818596476093</v>
      </c>
      <c r="J614" s="569">
        <f t="shared" si="51"/>
        <v>0.20606462006279619</v>
      </c>
      <c r="K614" s="570">
        <f t="shared" si="51"/>
        <v>143.68442071517441</v>
      </c>
      <c r="L614" s="571">
        <f t="shared" si="45"/>
        <v>0</v>
      </c>
      <c r="M614" s="571">
        <v>0</v>
      </c>
      <c r="N614" s="571">
        <v>0</v>
      </c>
      <c r="O614" s="572">
        <v>0</v>
      </c>
      <c r="P614" s="573">
        <v>0</v>
      </c>
      <c r="Q614" s="566">
        <f>+monthly_drivers_0!Q614</f>
        <v>2.5</v>
      </c>
    </row>
    <row r="615" spans="1:17" x14ac:dyDescent="0.25">
      <c r="A615" s="567">
        <f t="shared" si="46"/>
        <v>63067</v>
      </c>
      <c r="B615" s="577" t="str">
        <f>+asset_level_drivers!$E$1</f>
        <v>Ganador</v>
      </c>
      <c r="C615" s="568">
        <f t="shared" si="47"/>
        <v>85</v>
      </c>
      <c r="D615" s="569">
        <f t="shared" si="50"/>
        <v>0.49920005560728548</v>
      </c>
      <c r="E615" s="569">
        <f t="shared" si="50"/>
        <v>2.3296003077005483</v>
      </c>
      <c r="F615" s="569">
        <f t="shared" si="50"/>
        <v>0.25625603384702161</v>
      </c>
      <c r="G615" s="569">
        <f>+monthly_drivers_6!G615/monthly_drivers_6!D615*D615</f>
        <v>0.55831226215396434</v>
      </c>
      <c r="H615" s="569">
        <f t="shared" si="51"/>
        <v>0.49920005560728548</v>
      </c>
      <c r="I615" s="569">
        <f t="shared" si="51"/>
        <v>1.817088240006381</v>
      </c>
      <c r="J615" s="569">
        <f t="shared" si="51"/>
        <v>0.20500482707763193</v>
      </c>
      <c r="K615" s="570">
        <f t="shared" si="51"/>
        <v>143.60107133445851</v>
      </c>
      <c r="L615" s="571">
        <f t="shared" si="45"/>
        <v>0</v>
      </c>
      <c r="M615" s="571">
        <v>0</v>
      </c>
      <c r="N615" s="571">
        <v>0</v>
      </c>
      <c r="O615" s="572">
        <v>0</v>
      </c>
      <c r="P615" s="573">
        <v>0</v>
      </c>
      <c r="Q615" s="574">
        <f>+monthly_drivers_0!Q615</f>
        <v>2.5</v>
      </c>
    </row>
    <row r="616" spans="1:17" x14ac:dyDescent="0.25">
      <c r="A616" s="567">
        <f t="shared" si="46"/>
        <v>63097</v>
      </c>
      <c r="B616" s="577" t="str">
        <f>+asset_level_drivers!$E$1</f>
        <v>Ganador</v>
      </c>
      <c r="C616" s="568">
        <f t="shared" si="47"/>
        <v>85</v>
      </c>
      <c r="D616" s="569">
        <f t="shared" si="50"/>
        <v>0.49663266331566203</v>
      </c>
      <c r="E616" s="569">
        <f t="shared" si="50"/>
        <v>2.3176191434250644</v>
      </c>
      <c r="F616" s="569">
        <f t="shared" si="50"/>
        <v>0.25493810577671833</v>
      </c>
      <c r="G616" s="569">
        <f>+monthly_drivers_6!G616/monthly_drivers_6!D616*D616</f>
        <v>0.55540823441686482</v>
      </c>
      <c r="H616" s="569">
        <f t="shared" si="51"/>
        <v>0.49663266331566203</v>
      </c>
      <c r="I616" s="569">
        <f t="shared" si="51"/>
        <v>1.8077429318715048</v>
      </c>
      <c r="J616" s="569">
        <f t="shared" si="51"/>
        <v>0.20395048462138943</v>
      </c>
      <c r="K616" s="570">
        <f t="shared" si="51"/>
        <v>143.51777030358619</v>
      </c>
      <c r="L616" s="571">
        <f t="shared" si="45"/>
        <v>0</v>
      </c>
      <c r="M616" s="571">
        <v>0</v>
      </c>
      <c r="N616" s="571">
        <v>0</v>
      </c>
      <c r="O616" s="572">
        <v>0</v>
      </c>
      <c r="P616" s="573">
        <v>0</v>
      </c>
      <c r="Q616" s="566">
        <f>+monthly_drivers_0!Q616</f>
        <v>2.5</v>
      </c>
    </row>
    <row r="617" spans="1:17" x14ac:dyDescent="0.25">
      <c r="A617" s="567">
        <f t="shared" si="46"/>
        <v>63128</v>
      </c>
      <c r="B617" s="577" t="str">
        <f>+asset_level_drivers!$E$1</f>
        <v>Ganador</v>
      </c>
      <c r="C617" s="568">
        <f t="shared" si="47"/>
        <v>85</v>
      </c>
      <c r="D617" s="569">
        <f t="shared" si="50"/>
        <v>0.49407847515553865</v>
      </c>
      <c r="E617" s="569">
        <f t="shared" si="50"/>
        <v>2.3056995984311892</v>
      </c>
      <c r="F617" s="569">
        <f t="shared" si="50"/>
        <v>0.25362695582739203</v>
      </c>
      <c r="G617" s="569">
        <f>+monthly_drivers_6!G617/monthly_drivers_6!D617*D617</f>
        <v>0.55251931180582015</v>
      </c>
      <c r="H617" s="569">
        <f t="shared" si="51"/>
        <v>0.49407847515553865</v>
      </c>
      <c r="I617" s="569">
        <f t="shared" si="51"/>
        <v>1.7984456867762835</v>
      </c>
      <c r="J617" s="569">
        <f t="shared" si="51"/>
        <v>0.20290156466192852</v>
      </c>
      <c r="K617" s="570">
        <f t="shared" si="51"/>
        <v>143.43451759451037</v>
      </c>
      <c r="L617" s="571">
        <f t="shared" si="45"/>
        <v>0</v>
      </c>
      <c r="M617" s="571">
        <v>0</v>
      </c>
      <c r="N617" s="571">
        <v>0</v>
      </c>
      <c r="O617" s="572">
        <v>0</v>
      </c>
      <c r="P617" s="573">
        <v>0</v>
      </c>
      <c r="Q617" s="574">
        <f>+monthly_drivers_0!Q617</f>
        <v>2.5</v>
      </c>
    </row>
    <row r="618" spans="1:17" x14ac:dyDescent="0.25">
      <c r="A618" s="567">
        <f t="shared" si="46"/>
        <v>63158</v>
      </c>
      <c r="B618" s="577" t="str">
        <f>+asset_level_drivers!$E$1</f>
        <v>Ganador</v>
      </c>
      <c r="C618" s="568">
        <f t="shared" si="47"/>
        <v>85</v>
      </c>
      <c r="D618" s="569">
        <f t="shared" si="50"/>
        <v>0.49153742321789762</v>
      </c>
      <c r="E618" s="569">
        <f t="shared" si="50"/>
        <v>2.2938413558101667</v>
      </c>
      <c r="F618" s="569">
        <f t="shared" si="50"/>
        <v>0.25232254913907953</v>
      </c>
      <c r="G618" s="569">
        <f>+monthly_drivers_6!G618/monthly_drivers_6!D618*D618</f>
        <v>0.54964541575242343</v>
      </c>
      <c r="H618" s="569">
        <f t="shared" si="51"/>
        <v>0.49153742321789762</v>
      </c>
      <c r="I618" s="569">
        <f t="shared" si="51"/>
        <v>1.7891962575318874</v>
      </c>
      <c r="J618" s="569">
        <f t="shared" si="51"/>
        <v>0.20185803931127866</v>
      </c>
      <c r="K618" s="570">
        <f t="shared" si="51"/>
        <v>143.35131317920022</v>
      </c>
      <c r="L618" s="571">
        <f t="shared" si="45"/>
        <v>0</v>
      </c>
      <c r="M618" s="571">
        <v>0</v>
      </c>
      <c r="N618" s="571">
        <v>0</v>
      </c>
      <c r="O618" s="572">
        <v>0</v>
      </c>
      <c r="P618" s="573">
        <v>0</v>
      </c>
      <c r="Q618" s="566">
        <f>+monthly_drivers_0!Q618</f>
        <v>2.5</v>
      </c>
    </row>
    <row r="619" spans="1:17" x14ac:dyDescent="0.25">
      <c r="A619" s="567">
        <f t="shared" si="46"/>
        <v>63189</v>
      </c>
      <c r="B619" s="577" t="str">
        <f>+asset_level_drivers!$E$1</f>
        <v>Ganador</v>
      </c>
      <c r="C619" s="568">
        <f t="shared" si="47"/>
        <v>85</v>
      </c>
      <c r="D619" s="569">
        <f t="shared" si="50"/>
        <v>0.48900943994297813</v>
      </c>
      <c r="E619" s="569">
        <f t="shared" si="50"/>
        <v>2.2820441002831067</v>
      </c>
      <c r="F619" s="569">
        <f t="shared" si="50"/>
        <v>0.25102485103110295</v>
      </c>
      <c r="G619" s="569">
        <f>+monthly_drivers_6!G619/monthly_drivers_6!D619*D619</f>
        <v>0.54678646809693654</v>
      </c>
      <c r="H619" s="569">
        <f t="shared" si="51"/>
        <v>0.48900943994297813</v>
      </c>
      <c r="I619" s="569">
        <f t="shared" si="51"/>
        <v>1.779994398220782</v>
      </c>
      <c r="J619" s="569">
        <f t="shared" si="51"/>
        <v>0.20081988082489752</v>
      </c>
      <c r="K619" s="570">
        <f t="shared" si="51"/>
        <v>143.26815702964117</v>
      </c>
      <c r="L619" s="571">
        <f t="shared" si="45"/>
        <v>0</v>
      </c>
      <c r="M619" s="571">
        <v>0</v>
      </c>
      <c r="N619" s="571">
        <v>0</v>
      </c>
      <c r="O619" s="572">
        <v>0</v>
      </c>
      <c r="P619" s="573">
        <v>0</v>
      </c>
      <c r="Q619" s="574">
        <f>+monthly_drivers_0!Q619</f>
        <v>2.5</v>
      </c>
    </row>
    <row r="620" spans="1:17" x14ac:dyDescent="0.25">
      <c r="A620" s="567">
        <f t="shared" si="46"/>
        <v>63220</v>
      </c>
      <c r="B620" s="577" t="str">
        <f>+asset_level_drivers!$E$1</f>
        <v>Ganador</v>
      </c>
      <c r="C620" s="568">
        <f t="shared" si="47"/>
        <v>85</v>
      </c>
      <c r="D620" s="569">
        <f t="shared" si="50"/>
        <v>0.48649445811848013</v>
      </c>
      <c r="E620" s="569">
        <f t="shared" si="50"/>
        <v>2.2703075181926025</v>
      </c>
      <c r="F620" s="569">
        <f t="shared" si="50"/>
        <v>0.24973382700114749</v>
      </c>
      <c r="G620" s="569">
        <f>+monthly_drivers_6!G620/monthly_drivers_6!D620*D620</f>
        <v>0.54394239108616438</v>
      </c>
      <c r="H620" s="569">
        <f t="shared" si="51"/>
        <v>0.48649445811848013</v>
      </c>
      <c r="I620" s="569">
        <f t="shared" si="51"/>
        <v>1.7708398641901901</v>
      </c>
      <c r="J620" s="569">
        <f t="shared" si="51"/>
        <v>0.19978706160093329</v>
      </c>
      <c r="K620" s="570">
        <f t="shared" si="51"/>
        <v>143.18504911783492</v>
      </c>
      <c r="L620" s="571">
        <f t="shared" si="45"/>
        <v>0</v>
      </c>
      <c r="M620" s="571">
        <v>0</v>
      </c>
      <c r="N620" s="571">
        <v>0</v>
      </c>
      <c r="O620" s="572">
        <v>0</v>
      </c>
      <c r="P620" s="573">
        <v>0</v>
      </c>
      <c r="Q620" s="566">
        <f>+monthly_drivers_0!Q620</f>
        <v>2.5</v>
      </c>
    </row>
    <row r="621" spans="1:17" x14ac:dyDescent="0.25">
      <c r="A621" s="567">
        <f t="shared" si="46"/>
        <v>63248</v>
      </c>
      <c r="B621" s="577" t="str">
        <f>+asset_level_drivers!$E$1</f>
        <v>Ganador</v>
      </c>
      <c r="C621" s="568">
        <f t="shared" si="47"/>
        <v>85</v>
      </c>
      <c r="D621" s="569">
        <f t="shared" si="50"/>
        <v>0.48399241087777728</v>
      </c>
      <c r="E621" s="569">
        <f t="shared" si="50"/>
        <v>2.2586312974943912</v>
      </c>
      <c r="F621" s="569">
        <f t="shared" si="50"/>
        <v>0.24844944272434427</v>
      </c>
      <c r="G621" s="569">
        <f>+monthly_drivers_6!G621/monthly_drivers_6!D621*D621</f>
        <v>0.54111310737134077</v>
      </c>
      <c r="H621" s="569">
        <f t="shared" si="51"/>
        <v>0.48399241087777728</v>
      </c>
      <c r="I621" s="569">
        <f t="shared" si="51"/>
        <v>1.7617324120455868</v>
      </c>
      <c r="J621" s="569">
        <f t="shared" si="51"/>
        <v>0.19875955417949084</v>
      </c>
      <c r="K621" s="570">
        <f t="shared" si="51"/>
        <v>143.10198941579941</v>
      </c>
      <c r="L621" s="571">
        <f t="shared" si="45"/>
        <v>0</v>
      </c>
      <c r="M621" s="571">
        <v>0</v>
      </c>
      <c r="N621" s="571">
        <v>0</v>
      </c>
      <c r="O621" s="572">
        <v>0</v>
      </c>
      <c r="P621" s="573">
        <v>0</v>
      </c>
      <c r="Q621" s="574">
        <f>+monthly_drivers_0!Q621</f>
        <v>2.5</v>
      </c>
    </row>
    <row r="622" spans="1:17" x14ac:dyDescent="0.25">
      <c r="A622" s="567">
        <f t="shared" si="46"/>
        <v>63279</v>
      </c>
      <c r="B622" s="577" t="str">
        <f>+asset_level_drivers!$E$1</f>
        <v>Ganador</v>
      </c>
      <c r="C622" s="568">
        <f t="shared" si="47"/>
        <v>85</v>
      </c>
      <c r="D622" s="569">
        <f t="shared" si="50"/>
        <v>0.48150323169813913</v>
      </c>
      <c r="E622" s="569">
        <f t="shared" si="50"/>
        <v>2.2470151277490578</v>
      </c>
      <c r="F622" s="569">
        <f t="shared" si="50"/>
        <v>0.24717166405235763</v>
      </c>
      <c r="G622" s="569">
        <f>+monthly_drivers_6!G622/monthly_drivers_6!D622*D622</f>
        <v>0.5382985400060244</v>
      </c>
      <c r="H622" s="569">
        <f t="shared" si="51"/>
        <v>0.48150323169813913</v>
      </c>
      <c r="I622" s="569">
        <f t="shared" si="51"/>
        <v>1.7526717996442283</v>
      </c>
      <c r="J622" s="569">
        <f t="shared" si="51"/>
        <v>0.19773733124190165</v>
      </c>
      <c r="K622" s="570">
        <f t="shared" si="51"/>
        <v>143.01897789556881</v>
      </c>
      <c r="L622" s="571">
        <f t="shared" si="45"/>
        <v>0</v>
      </c>
      <c r="M622" s="571">
        <v>0</v>
      </c>
      <c r="N622" s="571">
        <v>0</v>
      </c>
      <c r="O622" s="572">
        <v>0</v>
      </c>
      <c r="P622" s="573">
        <v>0</v>
      </c>
      <c r="Q622" s="566">
        <f>+monthly_drivers_0!Q622</f>
        <v>2.5</v>
      </c>
    </row>
    <row r="623" spans="1:17" x14ac:dyDescent="0.25">
      <c r="A623" s="567">
        <f t="shared" si="46"/>
        <v>63309</v>
      </c>
      <c r="B623" s="577" t="str">
        <f>+asset_level_drivers!$E$1</f>
        <v>Ganador</v>
      </c>
      <c r="C623" s="568">
        <f t="shared" si="47"/>
        <v>85</v>
      </c>
      <c r="D623" s="569">
        <f t="shared" si="50"/>
        <v>0.47902685439896253</v>
      </c>
      <c r="E623" s="569">
        <f t="shared" si="50"/>
        <v>2.2354587001137811</v>
      </c>
      <c r="F623" s="569">
        <f t="shared" si="50"/>
        <v>0.24590045701247723</v>
      </c>
      <c r="G623" s="569">
        <f>+monthly_drivers_6!G623/monthly_drivers_6!D623*D623</f>
        <v>0.53549861244400598</v>
      </c>
      <c r="H623" s="569">
        <f t="shared" si="51"/>
        <v>0.47902685439896253</v>
      </c>
      <c r="I623" s="569">
        <f t="shared" si="51"/>
        <v>1.7436577860887139</v>
      </c>
      <c r="J623" s="569">
        <f t="shared" si="51"/>
        <v>0.19672036560999745</v>
      </c>
      <c r="K623" s="570">
        <f t="shared" si="51"/>
        <v>142.9360145291935</v>
      </c>
      <c r="L623" s="571">
        <f t="shared" si="45"/>
        <v>0</v>
      </c>
      <c r="M623" s="571">
        <v>0</v>
      </c>
      <c r="N623" s="571">
        <v>0</v>
      </c>
      <c r="O623" s="572">
        <v>0</v>
      </c>
      <c r="P623" s="573">
        <v>0</v>
      </c>
      <c r="Q623" s="574">
        <f>+monthly_drivers_0!Q623</f>
        <v>2.5</v>
      </c>
    </row>
    <row r="624" spans="1:17" x14ac:dyDescent="0.25">
      <c r="A624" s="567">
        <f t="shared" si="46"/>
        <v>63340</v>
      </c>
      <c r="B624" s="577" t="str">
        <f>+asset_level_drivers!$E$1</f>
        <v>Ganador</v>
      </c>
      <c r="C624" s="568">
        <f t="shared" si="47"/>
        <v>85</v>
      </c>
      <c r="D624" s="569">
        <f t="shared" ref="D624:F639" si="52">+D623/D622*D623</f>
        <v>0.47656321314001193</v>
      </c>
      <c r="E624" s="569">
        <f t="shared" si="52"/>
        <v>2.2239617073341225</v>
      </c>
      <c r="F624" s="569">
        <f t="shared" si="52"/>
        <v>0.2446357878067148</v>
      </c>
      <c r="G624" s="569">
        <f>+monthly_drivers_6!G624/monthly_drivers_6!D624*D624</f>
        <v>0.53271324853722701</v>
      </c>
      <c r="H624" s="569">
        <f t="shared" ref="H624:K639" si="53">+H623/H622*H623</f>
        <v>0.47656321314001193</v>
      </c>
      <c r="I624" s="569">
        <f t="shared" si="53"/>
        <v>1.7346901317205816</v>
      </c>
      <c r="J624" s="569">
        <f t="shared" si="53"/>
        <v>0.19570863024538762</v>
      </c>
      <c r="K624" s="570">
        <f t="shared" si="53"/>
        <v>142.85309928874008</v>
      </c>
      <c r="L624" s="571">
        <f t="shared" si="45"/>
        <v>0</v>
      </c>
      <c r="M624" s="571">
        <v>0</v>
      </c>
      <c r="N624" s="571">
        <v>0</v>
      </c>
      <c r="O624" s="572">
        <v>0</v>
      </c>
      <c r="P624" s="573">
        <v>0</v>
      </c>
      <c r="Q624" s="566">
        <f>+monthly_drivers_0!Q624</f>
        <v>2.5</v>
      </c>
    </row>
    <row r="625" spans="1:17" x14ac:dyDescent="0.25">
      <c r="A625" s="567">
        <f t="shared" si="46"/>
        <v>63370</v>
      </c>
      <c r="B625" s="577" t="str">
        <f>+asset_level_drivers!$E$1</f>
        <v>Ganador</v>
      </c>
      <c r="C625" s="568">
        <f t="shared" si="47"/>
        <v>85</v>
      </c>
      <c r="D625" s="569">
        <f t="shared" si="52"/>
        <v>0.47411224241966909</v>
      </c>
      <c r="E625" s="569">
        <f t="shared" si="52"/>
        <v>2.2125238437358568</v>
      </c>
      <c r="F625" s="569">
        <f t="shared" si="52"/>
        <v>0.24337762281090561</v>
      </c>
      <c r="G625" s="569">
        <f>+monthly_drivers_6!G625/monthly_drivers_6!D625*D625</f>
        <v>0.52994237253370846</v>
      </c>
      <c r="H625" s="569">
        <f t="shared" si="53"/>
        <v>0.47411224241966909</v>
      </c>
      <c r="I625" s="569">
        <f t="shared" si="53"/>
        <v>1.7257685981139359</v>
      </c>
      <c r="J625" s="569">
        <f t="shared" si="53"/>
        <v>0.19470209824874038</v>
      </c>
      <c r="K625" s="570">
        <f t="shared" si="53"/>
        <v>142.77023214629139</v>
      </c>
      <c r="L625" s="571">
        <f t="shared" si="45"/>
        <v>0</v>
      </c>
      <c r="M625" s="571">
        <v>0</v>
      </c>
      <c r="N625" s="571">
        <v>0</v>
      </c>
      <c r="O625" s="572">
        <v>0</v>
      </c>
      <c r="P625" s="573">
        <v>0</v>
      </c>
      <c r="Q625" s="574">
        <f>+monthly_drivers_0!Q625</f>
        <v>2.5</v>
      </c>
    </row>
    <row r="626" spans="1:17" x14ac:dyDescent="0.25">
      <c r="A626" s="567">
        <f t="shared" si="46"/>
        <v>63401</v>
      </c>
      <c r="B626" s="577" t="str">
        <f>+asset_level_drivers!$E$1</f>
        <v>Ganador</v>
      </c>
      <c r="C626" s="568">
        <f t="shared" si="47"/>
        <v>85</v>
      </c>
      <c r="D626" s="569">
        <f t="shared" si="52"/>
        <v>0.47167387707319136</v>
      </c>
      <c r="E626" s="569">
        <f t="shared" si="52"/>
        <v>2.2011448052168454</v>
      </c>
      <c r="F626" s="569">
        <f t="shared" si="52"/>
        <v>0.2421259285738144</v>
      </c>
      <c r="G626" s="569">
        <f>+monthly_drivers_6!G626/monthly_drivers_6!D626*D626</f>
        <v>0.52718590907549068</v>
      </c>
      <c r="H626" s="569">
        <f t="shared" si="53"/>
        <v>0.47167387707319136</v>
      </c>
      <c r="I626" s="569">
        <f t="shared" si="53"/>
        <v>1.7168929480691086</v>
      </c>
      <c r="J626" s="569">
        <f t="shared" si="53"/>
        <v>0.19370074285906752</v>
      </c>
      <c r="K626" s="570">
        <f t="shared" si="53"/>
        <v>142.6874130739464</v>
      </c>
      <c r="L626" s="571">
        <f t="shared" si="45"/>
        <v>0</v>
      </c>
      <c r="M626" s="571">
        <v>0</v>
      </c>
      <c r="N626" s="571">
        <v>0</v>
      </c>
      <c r="O626" s="572">
        <v>0</v>
      </c>
      <c r="P626" s="573">
        <v>0</v>
      </c>
      <c r="Q626" s="566">
        <f>+monthly_drivers_0!Q626</f>
        <v>2.5</v>
      </c>
    </row>
    <row r="627" spans="1:17" x14ac:dyDescent="0.25">
      <c r="A627" s="567">
        <f t="shared" si="46"/>
        <v>63432</v>
      </c>
      <c r="B627" s="577" t="str">
        <f>+asset_level_drivers!$E$1</f>
        <v>Ganador</v>
      </c>
      <c r="C627" s="568">
        <f t="shared" si="47"/>
        <v>85</v>
      </c>
      <c r="D627" s="569">
        <f t="shared" si="52"/>
        <v>0.46924805227097921</v>
      </c>
      <c r="E627" s="569">
        <f t="shared" si="52"/>
        <v>2.1898242892389508</v>
      </c>
      <c r="F627" s="569">
        <f t="shared" si="52"/>
        <v>0.24088067181624603</v>
      </c>
      <c r="G627" s="569">
        <f>+monthly_drivers_6!G627/monthly_drivers_6!D627*D627</f>
        <v>0.52444378319658402</v>
      </c>
      <c r="H627" s="569">
        <f t="shared" si="53"/>
        <v>0.46924805227097921</v>
      </c>
      <c r="I627" s="569">
        <f t="shared" si="53"/>
        <v>1.7080629456063525</v>
      </c>
      <c r="J627" s="569">
        <f t="shared" si="53"/>
        <v>0.19270453745301294</v>
      </c>
      <c r="K627" s="570">
        <f t="shared" si="53"/>
        <v>142.60464204382032</v>
      </c>
      <c r="L627" s="571">
        <f t="shared" si="45"/>
        <v>0</v>
      </c>
      <c r="M627" s="571">
        <v>0</v>
      </c>
      <c r="N627" s="571">
        <v>0</v>
      </c>
      <c r="O627" s="572">
        <v>0</v>
      </c>
      <c r="P627" s="573">
        <v>0</v>
      </c>
      <c r="Q627" s="574">
        <f>+monthly_drivers_0!Q627</f>
        <v>2.5</v>
      </c>
    </row>
    <row r="628" spans="1:17" x14ac:dyDescent="0.25">
      <c r="A628" s="567">
        <f t="shared" si="46"/>
        <v>63462</v>
      </c>
      <c r="B628" s="577" t="str">
        <f>+asset_level_drivers!$E$1</f>
        <v>Ganador</v>
      </c>
      <c r="C628" s="568">
        <f t="shared" si="47"/>
        <v>85</v>
      </c>
      <c r="D628" s="569">
        <f t="shared" si="52"/>
        <v>0.46683470351685252</v>
      </c>
      <c r="E628" s="569">
        <f t="shared" si="52"/>
        <v>2.1785619948199932</v>
      </c>
      <c r="F628" s="569">
        <f t="shared" si="52"/>
        <v>0.23964181943016075</v>
      </c>
      <c r="G628" s="569">
        <f>+monthly_drivers_6!G628/monthly_drivers_6!D628*D628</f>
        <v>0.52171592032092962</v>
      </c>
      <c r="H628" s="569">
        <f t="shared" si="53"/>
        <v>0.46683470351685252</v>
      </c>
      <c r="I628" s="569">
        <f t="shared" si="53"/>
        <v>1.6992783559595672</v>
      </c>
      <c r="J628" s="569">
        <f t="shared" si="53"/>
        <v>0.19171345554414482</v>
      </c>
      <c r="K628" s="570">
        <f t="shared" si="53"/>
        <v>142.52191902804449</v>
      </c>
      <c r="L628" s="571">
        <f t="shared" si="45"/>
        <v>0</v>
      </c>
      <c r="M628" s="571">
        <v>0</v>
      </c>
      <c r="N628" s="571">
        <v>0</v>
      </c>
      <c r="O628" s="572">
        <v>0</v>
      </c>
      <c r="P628" s="573">
        <v>0</v>
      </c>
      <c r="Q628" s="566">
        <f>+monthly_drivers_0!Q628</f>
        <v>2.5</v>
      </c>
    </row>
    <row r="629" spans="1:17" x14ac:dyDescent="0.25">
      <c r="A629" s="567">
        <f t="shared" si="46"/>
        <v>63493</v>
      </c>
      <c r="B629" s="577" t="str">
        <f>+asset_level_drivers!$E$1</f>
        <v>Ganador</v>
      </c>
      <c r="C629" s="568">
        <f t="shared" si="47"/>
        <v>85</v>
      </c>
      <c r="D629" s="569">
        <f t="shared" si="52"/>
        <v>0.4644337666463359</v>
      </c>
      <c r="E629" s="569">
        <f t="shared" si="52"/>
        <v>2.1673576225257478</v>
      </c>
      <c r="F629" s="569">
        <f t="shared" si="52"/>
        <v>0.2384093384777938</v>
      </c>
      <c r="G629" s="569">
        <f>+monthly_drivers_6!G629/monthly_drivers_6!D629*D629</f>
        <v>0.51900224626037206</v>
      </c>
      <c r="H629" s="569">
        <f t="shared" si="53"/>
        <v>0.4644337666463359</v>
      </c>
      <c r="I629" s="569">
        <f t="shared" si="53"/>
        <v>1.6905389455700575</v>
      </c>
      <c r="J629" s="569">
        <f t="shared" si="53"/>
        <v>0.19072747078225138</v>
      </c>
      <c r="K629" s="570">
        <f t="shared" si="53"/>
        <v>142.43924399876644</v>
      </c>
      <c r="L629" s="571">
        <f t="shared" si="45"/>
        <v>0</v>
      </c>
      <c r="M629" s="571">
        <v>0</v>
      </c>
      <c r="N629" s="571">
        <v>0</v>
      </c>
      <c r="O629" s="572">
        <v>0</v>
      </c>
      <c r="P629" s="573">
        <v>0</v>
      </c>
      <c r="Q629" s="574">
        <f>+monthly_drivers_0!Q629</f>
        <v>2.5</v>
      </c>
    </row>
    <row r="630" spans="1:17" x14ac:dyDescent="0.25">
      <c r="A630" s="567">
        <f t="shared" si="46"/>
        <v>63523</v>
      </c>
      <c r="B630" s="577" t="str">
        <f>+asset_level_drivers!$E$1</f>
        <v>Ganador</v>
      </c>
      <c r="C630" s="568">
        <f t="shared" si="47"/>
        <v>85</v>
      </c>
      <c r="D630" s="569">
        <f t="shared" si="52"/>
        <v>0.46204517782495269</v>
      </c>
      <c r="E630" s="569">
        <f t="shared" si="52"/>
        <v>2.1562108744619839</v>
      </c>
      <c r="F630" s="569">
        <f t="shared" si="52"/>
        <v>0.23718319619077985</v>
      </c>
      <c r="G630" s="569">
        <f>+monthly_drivers_6!G630/monthly_drivers_6!D630*D630</f>
        <v>0.51630268721264061</v>
      </c>
      <c r="H630" s="569">
        <f t="shared" si="53"/>
        <v>0.46204517782495269</v>
      </c>
      <c r="I630" s="569">
        <f t="shared" si="53"/>
        <v>1.6818444820803233</v>
      </c>
      <c r="J630" s="569">
        <f t="shared" si="53"/>
        <v>0.18974655695264034</v>
      </c>
      <c r="K630" s="570">
        <f t="shared" si="53"/>
        <v>142.35661692814986</v>
      </c>
      <c r="L630" s="571">
        <f t="shared" si="45"/>
        <v>0</v>
      </c>
      <c r="M630" s="571">
        <v>0</v>
      </c>
      <c r="N630" s="571">
        <v>0</v>
      </c>
      <c r="O630" s="572">
        <v>0</v>
      </c>
      <c r="P630" s="573">
        <v>0</v>
      </c>
      <c r="Q630" s="566">
        <f>+monthly_drivers_0!Q630</f>
        <v>2.5</v>
      </c>
    </row>
    <row r="631" spans="1:17" x14ac:dyDescent="0.25">
      <c r="A631" s="567">
        <f t="shared" si="46"/>
        <v>63554</v>
      </c>
      <c r="B631" s="577" t="str">
        <f>+asset_level_drivers!$E$1</f>
        <v>Ganador</v>
      </c>
      <c r="C631" s="568">
        <f t="shared" si="47"/>
        <v>85</v>
      </c>
      <c r="D631" s="569">
        <f t="shared" si="52"/>
        <v>0.45966887354652775</v>
      </c>
      <c r="E631" s="569">
        <f t="shared" si="52"/>
        <v>2.1451214542665449</v>
      </c>
      <c r="F631" s="569">
        <f t="shared" si="52"/>
        <v>0.23596335996928164</v>
      </c>
      <c r="G631" s="569">
        <f>+monthly_drivers_6!G631/monthly_drivers_6!D631*D631</f>
        <v>0.51361716975934302</v>
      </c>
      <c r="H631" s="569">
        <f t="shared" si="53"/>
        <v>0.45966887354652775</v>
      </c>
      <c r="I631" s="569">
        <f t="shared" si="53"/>
        <v>1.6731947343278826</v>
      </c>
      <c r="J631" s="569">
        <f t="shared" si="53"/>
        <v>0.18877068797544189</v>
      </c>
      <c r="K631" s="570">
        <f t="shared" si="53"/>
        <v>142.27403778837459</v>
      </c>
      <c r="L631" s="571">
        <f t="shared" si="45"/>
        <v>0</v>
      </c>
      <c r="M631" s="571">
        <v>0</v>
      </c>
      <c r="N631" s="571">
        <v>0</v>
      </c>
      <c r="O631" s="572">
        <v>0</v>
      </c>
      <c r="P631" s="573">
        <v>0</v>
      </c>
      <c r="Q631" s="574">
        <f>+monthly_drivers_0!Q631</f>
        <v>2.5</v>
      </c>
    </row>
    <row r="632" spans="1:17" x14ac:dyDescent="0.25">
      <c r="A632" s="567">
        <f t="shared" si="46"/>
        <v>63585</v>
      </c>
      <c r="B632" s="577" t="str">
        <f>+asset_level_drivers!$E$1</f>
        <v>Ganador</v>
      </c>
      <c r="C632" s="568">
        <f t="shared" si="47"/>
        <v>85</v>
      </c>
      <c r="D632" s="569">
        <f t="shared" si="52"/>
        <v>0.45730479063149904</v>
      </c>
      <c r="E632" s="569">
        <f t="shared" si="52"/>
        <v>2.1340890671014683</v>
      </c>
      <c r="F632" s="569">
        <f t="shared" si="52"/>
        <v>0.23474979738112328</v>
      </c>
      <c r="G632" s="569">
        <f>+monthly_drivers_6!G632/monthly_drivers_6!D632*D632</f>
        <v>0.51094562086396811</v>
      </c>
      <c r="H632" s="569">
        <f t="shared" si="53"/>
        <v>0.45730479063149904</v>
      </c>
      <c r="I632" s="569">
        <f t="shared" si="53"/>
        <v>1.6645894723391246</v>
      </c>
      <c r="J632" s="569">
        <f t="shared" si="53"/>
        <v>0.18779983790491533</v>
      </c>
      <c r="K632" s="570">
        <f t="shared" si="53"/>
        <v>142.19150655163656</v>
      </c>
      <c r="L632" s="571">
        <f t="shared" si="45"/>
        <v>0</v>
      </c>
      <c r="M632" s="571">
        <v>0</v>
      </c>
      <c r="N632" s="571">
        <v>0</v>
      </c>
      <c r="O632" s="572">
        <v>0</v>
      </c>
      <c r="P632" s="573">
        <v>0</v>
      </c>
      <c r="Q632" s="566">
        <f>+monthly_drivers_0!Q632</f>
        <v>2.5</v>
      </c>
    </row>
    <row r="633" spans="1:17" x14ac:dyDescent="0.25">
      <c r="A633" s="567">
        <f t="shared" si="46"/>
        <v>63613</v>
      </c>
      <c r="B633" s="577" t="str">
        <f>+asset_level_drivers!$E$1</f>
        <v>Ganador</v>
      </c>
      <c r="C633" s="568">
        <f t="shared" si="47"/>
        <v>85</v>
      </c>
      <c r="D633" s="569">
        <f t="shared" si="52"/>
        <v>0.45495286622523773</v>
      </c>
      <c r="E633" s="569">
        <f t="shared" si="52"/>
        <v>2.1231134196451471</v>
      </c>
      <c r="F633" s="569">
        <f t="shared" si="52"/>
        <v>0.23354247616092802</v>
      </c>
      <c r="G633" s="569">
        <f>+monthly_drivers_6!G633/monthly_drivers_6!D633*D633</f>
        <v>0.50828796786989983</v>
      </c>
      <c r="H633" s="569">
        <f t="shared" si="53"/>
        <v>0.45495286622523773</v>
      </c>
      <c r="I633" s="569">
        <f t="shared" si="53"/>
        <v>1.656028467323196</v>
      </c>
      <c r="J633" s="569">
        <f t="shared" si="53"/>
        <v>0.18683398092875925</v>
      </c>
      <c r="K633" s="570">
        <f t="shared" si="53"/>
        <v>142.10902319014789</v>
      </c>
      <c r="L633" s="571">
        <f t="shared" si="45"/>
        <v>0</v>
      </c>
      <c r="M633" s="571">
        <v>0</v>
      </c>
      <c r="N633" s="571">
        <v>0</v>
      </c>
      <c r="O633" s="572">
        <v>0</v>
      </c>
      <c r="P633" s="573">
        <v>0</v>
      </c>
      <c r="Q633" s="574">
        <f>+monthly_drivers_0!Q633</f>
        <v>2.5</v>
      </c>
    </row>
    <row r="634" spans="1:17" x14ac:dyDescent="0.25">
      <c r="A634" s="567">
        <f t="shared" si="46"/>
        <v>63644</v>
      </c>
      <c r="B634" s="577" t="str">
        <f>+asset_level_drivers!$E$1</f>
        <v>Ganador</v>
      </c>
      <c r="C634" s="568">
        <f t="shared" si="47"/>
        <v>85</v>
      </c>
      <c r="D634" s="569">
        <f t="shared" si="52"/>
        <v>0.45261303779637724</v>
      </c>
      <c r="E634" s="569">
        <f t="shared" si="52"/>
        <v>2.1121942200845312</v>
      </c>
      <c r="F634" s="569">
        <f t="shared" si="52"/>
        <v>0.23234136420926035</v>
      </c>
      <c r="G634" s="569">
        <f>+monthly_drivers_6!G634/monthly_drivers_6!D634*D634</f>
        <v>0.50564413849844136</v>
      </c>
      <c r="H634" s="569">
        <f t="shared" si="53"/>
        <v>0.45261303779637724</v>
      </c>
      <c r="I634" s="569">
        <f t="shared" si="53"/>
        <v>1.6475114916659175</v>
      </c>
      <c r="J634" s="569">
        <f t="shared" si="53"/>
        <v>0.18587309136742522</v>
      </c>
      <c r="K634" s="570">
        <f t="shared" si="53"/>
        <v>142.02658767613681</v>
      </c>
      <c r="L634" s="571">
        <f t="shared" si="45"/>
        <v>0</v>
      </c>
      <c r="M634" s="571">
        <v>0</v>
      </c>
      <c r="N634" s="571">
        <v>0</v>
      </c>
      <c r="O634" s="572">
        <v>0</v>
      </c>
      <c r="P634" s="573">
        <v>0</v>
      </c>
      <c r="Q634" s="566">
        <f>+monthly_drivers_0!Q634</f>
        <v>2.5</v>
      </c>
    </row>
    <row r="635" spans="1:17" x14ac:dyDescent="0.25">
      <c r="A635" s="567">
        <f t="shared" si="46"/>
        <v>63674</v>
      </c>
      <c r="B635" s="577" t="str">
        <f>+asset_level_drivers!$E$1</f>
        <v>Ganador</v>
      </c>
      <c r="C635" s="568">
        <f t="shared" si="47"/>
        <v>85</v>
      </c>
      <c r="D635" s="569">
        <f t="shared" si="52"/>
        <v>0.45028524313515061</v>
      </c>
      <c r="E635" s="569">
        <f t="shared" si="52"/>
        <v>2.1013311781073685</v>
      </c>
      <c r="F635" s="569">
        <f t="shared" si="52"/>
        <v>0.23114642959177253</v>
      </c>
      <c r="G635" s="569">
        <f>+monthly_drivers_6!G635/monthly_drivers_6!D635*D635</f>
        <v>0.50301406084684874</v>
      </c>
      <c r="H635" s="569">
        <f t="shared" si="53"/>
        <v>0.45028524313515061</v>
      </c>
      <c r="I635" s="569">
        <f t="shared" si="53"/>
        <v>1.6390383189237325</v>
      </c>
      <c r="J635" s="569">
        <f t="shared" si="53"/>
        <v>0.18491714367343509</v>
      </c>
      <c r="K635" s="570">
        <f t="shared" si="53"/>
        <v>141.94419998184765</v>
      </c>
      <c r="L635" s="571">
        <f t="shared" si="45"/>
        <v>0</v>
      </c>
      <c r="M635" s="571">
        <v>0</v>
      </c>
      <c r="N635" s="571">
        <v>0</v>
      </c>
      <c r="O635" s="572">
        <v>0</v>
      </c>
      <c r="P635" s="573">
        <v>0</v>
      </c>
      <c r="Q635" s="574">
        <f>+monthly_drivers_0!Q635</f>
        <v>2.5</v>
      </c>
    </row>
    <row r="636" spans="1:17" x14ac:dyDescent="0.25">
      <c r="A636" s="567">
        <f t="shared" si="46"/>
        <v>63705</v>
      </c>
      <c r="B636" s="577" t="str">
        <f>+asset_level_drivers!$E$1</f>
        <v>Ganador</v>
      </c>
      <c r="C636" s="568">
        <f t="shared" si="47"/>
        <v>85</v>
      </c>
      <c r="D636" s="569">
        <f t="shared" si="52"/>
        <v>0.44796942035173648</v>
      </c>
      <c r="E636" s="569">
        <f t="shared" si="52"/>
        <v>2.0905240048944869</v>
      </c>
      <c r="F636" s="569">
        <f t="shared" si="52"/>
        <v>0.22995764053835563</v>
      </c>
      <c r="G636" s="569">
        <f>+monthly_drivers_6!G636/monthly_drivers_6!D636*D636</f>
        <v>0.50039766338637626</v>
      </c>
      <c r="H636" s="569">
        <f t="shared" si="53"/>
        <v>0.44796942035173648</v>
      </c>
      <c r="I636" s="569">
        <f t="shared" si="53"/>
        <v>1.6306087238176867</v>
      </c>
      <c r="J636" s="569">
        <f t="shared" si="53"/>
        <v>0.18396611243070168</v>
      </c>
      <c r="K636" s="570">
        <f t="shared" si="53"/>
        <v>141.86186007954083</v>
      </c>
      <c r="L636" s="571">
        <f t="shared" si="45"/>
        <v>0</v>
      </c>
      <c r="M636" s="571">
        <v>0</v>
      </c>
      <c r="N636" s="571">
        <v>0</v>
      </c>
      <c r="O636" s="572">
        <v>0</v>
      </c>
      <c r="P636" s="573">
        <v>0</v>
      </c>
      <c r="Q636" s="566">
        <f>+monthly_drivers_0!Q636</f>
        <v>2.5</v>
      </c>
    </row>
    <row r="637" spans="1:17" x14ac:dyDescent="0.25">
      <c r="A637" s="567">
        <f t="shared" si="46"/>
        <v>63735</v>
      </c>
      <c r="B637" s="577" t="str">
        <f>+asset_level_drivers!$E$1</f>
        <v>Ganador</v>
      </c>
      <c r="C637" s="568">
        <f t="shared" si="47"/>
        <v>85</v>
      </c>
      <c r="D637" s="569">
        <f t="shared" si="52"/>
        <v>0.44566550787461362</v>
      </c>
      <c r="E637" s="569">
        <f t="shared" si="52"/>
        <v>2.0797724131121149</v>
      </c>
      <c r="F637" s="569">
        <f t="shared" si="52"/>
        <v>0.22877496544229475</v>
      </c>
      <c r="G637" s="569">
        <f>+monthly_drivers_6!G637/monthly_drivers_6!D637*D637</f>
        <v>0.49779487496033048</v>
      </c>
      <c r="H637" s="569">
        <f t="shared" si="53"/>
        <v>0.44566550787461362</v>
      </c>
      <c r="I637" s="569">
        <f t="shared" si="53"/>
        <v>1.6222224822274383</v>
      </c>
      <c r="J637" s="569">
        <f t="shared" si="53"/>
        <v>0.18301997235385312</v>
      </c>
      <c r="K637" s="570">
        <f t="shared" si="53"/>
        <v>141.77956794149287</v>
      </c>
      <c r="L637" s="571">
        <f t="shared" si="45"/>
        <v>0</v>
      </c>
      <c r="M637" s="571">
        <v>0</v>
      </c>
      <c r="N637" s="571">
        <v>0</v>
      </c>
      <c r="O637" s="572">
        <v>0</v>
      </c>
      <c r="P637" s="573">
        <v>0</v>
      </c>
      <c r="Q637" s="574">
        <f>+monthly_drivers_0!Q637</f>
        <v>2.5</v>
      </c>
    </row>
    <row r="638" spans="1:17" x14ac:dyDescent="0.25">
      <c r="A638" s="567">
        <f t="shared" si="46"/>
        <v>63766</v>
      </c>
      <c r="B638" s="577" t="str">
        <f>+asset_level_drivers!$E$1</f>
        <v>Ganador</v>
      </c>
      <c r="C638" s="568">
        <f t="shared" si="47"/>
        <v>85</v>
      </c>
      <c r="D638" s="569">
        <f t="shared" si="52"/>
        <v>0.44337344444892396</v>
      </c>
      <c r="E638" s="569">
        <f t="shared" si="52"/>
        <v>2.0690761169042422</v>
      </c>
      <c r="F638" s="569">
        <f t="shared" si="52"/>
        <v>0.2275983728594288</v>
      </c>
      <c r="G638" s="569">
        <f>+monthly_drivers_6!G638/monthly_drivers_6!D638*D638</f>
        <v>0.49520562478213515</v>
      </c>
      <c r="H638" s="569">
        <f t="shared" si="53"/>
        <v>0.44337344444892396</v>
      </c>
      <c r="I638" s="569">
        <f t="shared" si="53"/>
        <v>1.613879371185299</v>
      </c>
      <c r="J638" s="569">
        <f t="shared" si="53"/>
        <v>0.18207869828756046</v>
      </c>
      <c r="K638" s="570">
        <f t="shared" si="53"/>
        <v>141.69732353999638</v>
      </c>
      <c r="L638" s="571">
        <f t="shared" si="45"/>
        <v>0</v>
      </c>
      <c r="M638" s="571">
        <v>0</v>
      </c>
      <c r="N638" s="571">
        <v>0</v>
      </c>
      <c r="O638" s="572">
        <v>0</v>
      </c>
      <c r="P638" s="573">
        <v>0</v>
      </c>
      <c r="Q638" s="566">
        <f>+monthly_drivers_0!Q638</f>
        <v>2.5</v>
      </c>
    </row>
    <row r="639" spans="1:17" x14ac:dyDescent="0.25">
      <c r="A639" s="567">
        <f t="shared" si="46"/>
        <v>63797</v>
      </c>
      <c r="B639" s="577" t="str">
        <f>+asset_level_drivers!$E$1</f>
        <v>Ganador</v>
      </c>
      <c r="C639" s="568">
        <f t="shared" si="47"/>
        <v>85</v>
      </c>
      <c r="D639" s="569">
        <f t="shared" si="52"/>
        <v>0.44109316913484392</v>
      </c>
      <c r="E639" s="569">
        <f t="shared" si="52"/>
        <v>2.0584348318850192</v>
      </c>
      <c r="F639" s="569">
        <f t="shared" si="52"/>
        <v>0.22642783150731433</v>
      </c>
      <c r="G639" s="569">
        <f>+monthly_drivers_6!G639/monthly_drivers_6!D639*D639</f>
        <v>0.49262984243340641</v>
      </c>
      <c r="H639" s="569">
        <f t="shared" si="53"/>
        <v>0.44109316913484392</v>
      </c>
      <c r="I639" s="569">
        <f t="shared" si="53"/>
        <v>1.6055791688703067</v>
      </c>
      <c r="J639" s="569">
        <f t="shared" si="53"/>
        <v>0.18114226520586899</v>
      </c>
      <c r="K639" s="570">
        <f t="shared" si="53"/>
        <v>141.61512684736002</v>
      </c>
      <c r="L639" s="571">
        <f t="shared" si="45"/>
        <v>0</v>
      </c>
      <c r="M639" s="571">
        <v>0</v>
      </c>
      <c r="N639" s="571">
        <v>0</v>
      </c>
      <c r="O639" s="572">
        <v>0</v>
      </c>
      <c r="P639" s="573">
        <v>0</v>
      </c>
      <c r="Q639" s="574">
        <f>+monthly_drivers_0!Q639</f>
        <v>2.5</v>
      </c>
    </row>
    <row r="640" spans="1:17" x14ac:dyDescent="0.25">
      <c r="A640" s="567">
        <f t="shared" si="46"/>
        <v>63827</v>
      </c>
      <c r="B640" s="577" t="str">
        <f>+asset_level_drivers!$E$1</f>
        <v>Ganador</v>
      </c>
      <c r="C640" s="568">
        <f t="shared" si="47"/>
        <v>85</v>
      </c>
      <c r="D640" s="569">
        <f t="shared" ref="D640:F655" si="54">+D639/D638*D639</f>
        <v>0.43882462130596428</v>
      </c>
      <c r="E640" s="569">
        <f t="shared" si="54"/>
        <v>2.047848275131197</v>
      </c>
      <c r="F640" s="569">
        <f t="shared" si="54"/>
        <v>0.22526331026439395</v>
      </c>
      <c r="G640" s="569">
        <f>+monthly_drivers_6!G640/monthly_drivers_6!D640*D640</f>
        <v>0.49006745786203715</v>
      </c>
      <c r="H640" s="569">
        <f t="shared" ref="H640:K655" si="55">+H639/H638*H639</f>
        <v>0.43882462130596428</v>
      </c>
      <c r="I640" s="569">
        <f t="shared" si="55"/>
        <v>1.597321654602327</v>
      </c>
      <c r="J640" s="569">
        <f t="shared" si="55"/>
        <v>0.18021064821153279</v>
      </c>
      <c r="K640" s="570">
        <f t="shared" si="55"/>
        <v>141.53297783590855</v>
      </c>
      <c r="L640" s="571">
        <f t="shared" si="45"/>
        <v>0</v>
      </c>
      <c r="M640" s="571">
        <v>0</v>
      </c>
      <c r="N640" s="571">
        <v>0</v>
      </c>
      <c r="O640" s="572">
        <v>0</v>
      </c>
      <c r="P640" s="573">
        <v>0</v>
      </c>
      <c r="Q640" s="566">
        <f>+monthly_drivers_0!Q640</f>
        <v>2.5</v>
      </c>
    </row>
    <row r="641" spans="1:17" x14ac:dyDescent="0.25">
      <c r="A641" s="567">
        <f t="shared" si="46"/>
        <v>63858</v>
      </c>
      <c r="B641" s="577" t="str">
        <f>+asset_level_drivers!$E$1</f>
        <v>Ganador</v>
      </c>
      <c r="C641" s="568">
        <f t="shared" si="47"/>
        <v>85</v>
      </c>
      <c r="D641" s="569">
        <f t="shared" si="54"/>
        <v>0.43656774064767812</v>
      </c>
      <c r="E641" s="569">
        <f t="shared" si="54"/>
        <v>2.0373161651746043</v>
      </c>
      <c r="F641" s="569">
        <f t="shared" si="54"/>
        <v>0.22410477816916879</v>
      </c>
      <c r="G641" s="569">
        <f>+monthly_drivers_6!G641/monthly_drivers_6!D641*D641</f>
        <v>0.48751840138029218</v>
      </c>
      <c r="H641" s="569">
        <f t="shared" si="55"/>
        <v>0.43656774064767812</v>
      </c>
      <c r="I641" s="569">
        <f t="shared" si="55"/>
        <v>1.5891066088361863</v>
      </c>
      <c r="J641" s="569">
        <f t="shared" si="55"/>
        <v>0.1792838225353528</v>
      </c>
      <c r="K641" s="570">
        <f t="shared" si="55"/>
        <v>141.45087647798277</v>
      </c>
      <c r="L641" s="571">
        <f t="shared" si="45"/>
        <v>0</v>
      </c>
      <c r="M641" s="571">
        <v>0</v>
      </c>
      <c r="N641" s="571">
        <v>0</v>
      </c>
      <c r="O641" s="572">
        <v>0</v>
      </c>
      <c r="P641" s="573">
        <v>0</v>
      </c>
      <c r="Q641" s="574">
        <f>+monthly_drivers_0!Q641</f>
        <v>2.5</v>
      </c>
    </row>
    <row r="642" spans="1:17" x14ac:dyDescent="0.25">
      <c r="A642" s="567">
        <f t="shared" si="46"/>
        <v>63888</v>
      </c>
      <c r="B642" s="577" t="str">
        <f>+asset_level_drivers!$E$1</f>
        <v>Ganador</v>
      </c>
      <c r="C642" s="568">
        <f t="shared" si="47"/>
        <v>85</v>
      </c>
      <c r="D642" s="569">
        <f t="shared" si="54"/>
        <v>0.43432246715557732</v>
      </c>
      <c r="E642" s="569">
        <f t="shared" si="54"/>
        <v>2.0268382219946641</v>
      </c>
      <c r="F642" s="569">
        <f t="shared" si="54"/>
        <v>0.22295220441937547</v>
      </c>
      <c r="G642" s="569">
        <f>+monthly_drivers_6!G642/monthly_drivers_6!D642*D642</f>
        <v>0.48498260366291296</v>
      </c>
      <c r="H642" s="569">
        <f t="shared" si="55"/>
        <v>0.43432246715557732</v>
      </c>
      <c r="I642" s="569">
        <f t="shared" si="55"/>
        <v>1.5809338131558346</v>
      </c>
      <c r="J642" s="569">
        <f t="shared" si="55"/>
        <v>0.17836176353551825</v>
      </c>
      <c r="K642" s="570">
        <f t="shared" si="55"/>
        <v>141.3688227459395</v>
      </c>
      <c r="L642" s="571">
        <f t="shared" ref="L642:L705" si="56">+P642+O642</f>
        <v>0</v>
      </c>
      <c r="M642" s="571">
        <v>0</v>
      </c>
      <c r="N642" s="571">
        <v>0</v>
      </c>
      <c r="O642" s="572">
        <v>0</v>
      </c>
      <c r="P642" s="573">
        <v>0</v>
      </c>
      <c r="Q642" s="566">
        <f>+monthly_drivers_0!Q642</f>
        <v>2.5</v>
      </c>
    </row>
    <row r="643" spans="1:17" x14ac:dyDescent="0.25">
      <c r="A643" s="567">
        <f t="shared" ref="A643:A706" si="57">+EOMONTH(A642,1)</f>
        <v>63919</v>
      </c>
      <c r="B643" s="577" t="str">
        <f>+asset_level_drivers!$E$1</f>
        <v>Ganador</v>
      </c>
      <c r="C643" s="568">
        <f t="shared" si="47"/>
        <v>85</v>
      </c>
      <c r="D643" s="569">
        <f t="shared" si="54"/>
        <v>0.43208874113385731</v>
      </c>
      <c r="E643" s="569">
        <f t="shared" si="54"/>
        <v>2.0164141670109492</v>
      </c>
      <c r="F643" s="569">
        <f t="shared" si="54"/>
        <v>0.22180555837116692</v>
      </c>
      <c r="G643" s="569">
        <f>+monthly_drivers_6!G643/monthly_drivers_6!D643*D643</f>
        <v>0.48245999574523213</v>
      </c>
      <c r="H643" s="569">
        <f t="shared" si="55"/>
        <v>0.43208874113385731</v>
      </c>
      <c r="I643" s="569">
        <f t="shared" si="55"/>
        <v>1.5728030502685388</v>
      </c>
      <c r="J643" s="569">
        <f t="shared" si="55"/>
        <v>0.17744444669695153</v>
      </c>
      <c r="K643" s="570">
        <f t="shared" si="55"/>
        <v>141.2868166121516</v>
      </c>
      <c r="L643" s="571">
        <f t="shared" si="56"/>
        <v>0</v>
      </c>
      <c r="M643" s="571">
        <v>0</v>
      </c>
      <c r="N643" s="571">
        <v>0</v>
      </c>
      <c r="O643" s="572">
        <v>0</v>
      </c>
      <c r="P643" s="573">
        <v>0</v>
      </c>
      <c r="Q643" s="574">
        <f>+monthly_drivers_0!Q643</f>
        <v>2.5</v>
      </c>
    </row>
    <row r="644" spans="1:17" x14ac:dyDescent="0.25">
      <c r="A644" s="567">
        <f t="shared" si="57"/>
        <v>63950</v>
      </c>
      <c r="B644" s="577" t="str">
        <f>+asset_level_drivers!$E$1</f>
        <v>Ganador</v>
      </c>
      <c r="C644" s="568">
        <f t="shared" si="47"/>
        <v>85</v>
      </c>
      <c r="D644" s="569">
        <f t="shared" si="54"/>
        <v>0.42986650319372971</v>
      </c>
      <c r="E644" s="569">
        <f t="shared" si="54"/>
        <v>2.0060437230757748</v>
      </c>
      <c r="F644" s="569">
        <f t="shared" si="54"/>
        <v>0.22066480953829784</v>
      </c>
      <c r="G644" s="569">
        <f>+monthly_drivers_6!G644/monthly_drivers_6!D644*D644</f>
        <v>0.47995050902129777</v>
      </c>
      <c r="H644" s="569">
        <f t="shared" si="55"/>
        <v>0.42986650319372971</v>
      </c>
      <c r="I644" s="569">
        <f t="shared" si="55"/>
        <v>1.5647141039991048</v>
      </c>
      <c r="J644" s="569">
        <f t="shared" si="55"/>
        <v>0.17653184763065641</v>
      </c>
      <c r="K644" s="570">
        <f t="shared" si="55"/>
        <v>141.20485804900798</v>
      </c>
      <c r="L644" s="571">
        <f t="shared" si="56"/>
        <v>0</v>
      </c>
      <c r="M644" s="571">
        <v>0</v>
      </c>
      <c r="N644" s="571">
        <v>0</v>
      </c>
      <c r="O644" s="572">
        <v>0</v>
      </c>
      <c r="P644" s="573">
        <v>0</v>
      </c>
      <c r="Q644" s="566">
        <f>+monthly_drivers_0!Q644</f>
        <v>2.5</v>
      </c>
    </row>
    <row r="645" spans="1:17" x14ac:dyDescent="0.25">
      <c r="A645" s="567">
        <f t="shared" si="57"/>
        <v>63978</v>
      </c>
      <c r="B645" s="577" t="str">
        <f>+asset_level_drivers!$E$1</f>
        <v>Ganador</v>
      </c>
      <c r="C645" s="568">
        <f t="shared" si="47"/>
        <v>85</v>
      </c>
      <c r="D645" s="569">
        <f t="shared" si="54"/>
        <v>0.42765569425184347</v>
      </c>
      <c r="E645" s="569">
        <f t="shared" si="54"/>
        <v>1.9957266144668306</v>
      </c>
      <c r="F645" s="569">
        <f t="shared" si="54"/>
        <v>0.21952992759131409</v>
      </c>
      <c r="G645" s="569">
        <f>+monthly_drivers_6!G645/monthly_drivers_6!D645*D645</f>
        <v>0.47745407524200772</v>
      </c>
      <c r="H645" s="569">
        <f t="shared" si="55"/>
        <v>0.42765569425184347</v>
      </c>
      <c r="I645" s="569">
        <f t="shared" si="55"/>
        <v>1.5566667592841303</v>
      </c>
      <c r="J645" s="569">
        <f t="shared" si="55"/>
        <v>0.17562394207306953</v>
      </c>
      <c r="K645" s="570">
        <f t="shared" si="55"/>
        <v>141.12294702891356</v>
      </c>
      <c r="L645" s="571">
        <f t="shared" si="56"/>
        <v>0</v>
      </c>
      <c r="M645" s="571">
        <v>0</v>
      </c>
      <c r="N645" s="571">
        <v>0</v>
      </c>
      <c r="O645" s="572">
        <v>0</v>
      </c>
      <c r="P645" s="573">
        <v>0</v>
      </c>
      <c r="Q645" s="574">
        <f>+monthly_drivers_0!Q645</f>
        <v>2.5</v>
      </c>
    </row>
    <row r="646" spans="1:17" x14ac:dyDescent="0.25">
      <c r="A646" s="567">
        <f t="shared" si="57"/>
        <v>64009</v>
      </c>
      <c r="B646" s="577" t="str">
        <f>+asset_level_drivers!$E$1</f>
        <v>Ganador</v>
      </c>
      <c r="C646" s="568">
        <f t="shared" si="47"/>
        <v>85</v>
      </c>
      <c r="D646" s="569">
        <f t="shared" si="54"/>
        <v>0.42545625552871402</v>
      </c>
      <c r="E646" s="569">
        <f t="shared" si="54"/>
        <v>1.9854625668798493</v>
      </c>
      <c r="F646" s="569">
        <f t="shared" si="54"/>
        <v>0.21840088235674626</v>
      </c>
      <c r="G646" s="569">
        <f>+monthly_drivers_6!G646/monthly_drivers_6!D646*D646</f>
        <v>0.47497062651325367</v>
      </c>
      <c r="H646" s="569">
        <f t="shared" si="55"/>
        <v>0.42545625552871402</v>
      </c>
      <c r="I646" s="569">
        <f t="shared" si="55"/>
        <v>1.5486608021662869</v>
      </c>
      <c r="J646" s="569">
        <f t="shared" si="55"/>
        <v>0.17472070588541538</v>
      </c>
      <c r="K646" s="570">
        <f t="shared" si="55"/>
        <v>141.04108352428926</v>
      </c>
      <c r="L646" s="571">
        <f t="shared" si="56"/>
        <v>0</v>
      </c>
      <c r="M646" s="571">
        <v>0</v>
      </c>
      <c r="N646" s="571">
        <v>0</v>
      </c>
      <c r="O646" s="572">
        <v>0</v>
      </c>
      <c r="P646" s="573">
        <v>0</v>
      </c>
      <c r="Q646" s="566">
        <f>+monthly_drivers_0!Q646</f>
        <v>2.5</v>
      </c>
    </row>
    <row r="647" spans="1:17" x14ac:dyDescent="0.25">
      <c r="A647" s="567">
        <f t="shared" si="57"/>
        <v>64039</v>
      </c>
      <c r="B647" s="577" t="str">
        <f>+asset_level_drivers!$E$1</f>
        <v>Ganador</v>
      </c>
      <c r="C647" s="568">
        <f t="shared" si="47"/>
        <v>85</v>
      </c>
      <c r="D647" s="569">
        <f t="shared" si="54"/>
        <v>0.42326812854716039</v>
      </c>
      <c r="E647" s="569">
        <f t="shared" si="54"/>
        <v>1.9752513074213141</v>
      </c>
      <c r="F647" s="569">
        <f t="shared" si="54"/>
        <v>0.21727764381630751</v>
      </c>
      <c r="G647" s="569">
        <f>+monthly_drivers_6!G647/monthly_drivers_6!D647*D647</f>
        <v>0.47250009529407411</v>
      </c>
      <c r="H647" s="569">
        <f t="shared" si="55"/>
        <v>0.42326812854716039</v>
      </c>
      <c r="I647" s="569">
        <f t="shared" si="55"/>
        <v>1.5406960197886315</v>
      </c>
      <c r="J647" s="569">
        <f t="shared" si="55"/>
        <v>0.1738221150530645</v>
      </c>
      <c r="K647" s="570">
        <f t="shared" si="55"/>
        <v>140.95926750757201</v>
      </c>
      <c r="L647" s="571">
        <f t="shared" si="56"/>
        <v>0</v>
      </c>
      <c r="M647" s="571">
        <v>0</v>
      </c>
      <c r="N647" s="571">
        <v>0</v>
      </c>
      <c r="O647" s="572">
        <v>0</v>
      </c>
      <c r="P647" s="573">
        <v>0</v>
      </c>
      <c r="Q647" s="574">
        <f>+monthly_drivers_0!Q647</f>
        <v>2.5</v>
      </c>
    </row>
    <row r="648" spans="1:17" x14ac:dyDescent="0.25">
      <c r="A648" s="567">
        <f t="shared" si="57"/>
        <v>64070</v>
      </c>
      <c r="B648" s="577" t="str">
        <f>+asset_level_drivers!$E$1</f>
        <v>Ganador</v>
      </c>
      <c r="C648" s="568">
        <f t="shared" si="47"/>
        <v>85</v>
      </c>
      <c r="D648" s="569">
        <f t="shared" si="54"/>
        <v>0.42109125513075046</v>
      </c>
      <c r="E648" s="569">
        <f t="shared" si="54"/>
        <v>1.965092564601203</v>
      </c>
      <c r="F648" s="569">
        <f t="shared" si="54"/>
        <v>0.21616018210609542</v>
      </c>
      <c r="G648" s="569">
        <f>+monthly_drivers_6!G648/monthly_drivers_6!D648*D648</f>
        <v>0.47004241439481814</v>
      </c>
      <c r="H648" s="569">
        <f t="shared" si="55"/>
        <v>0.42109125513075046</v>
      </c>
      <c r="I648" s="569">
        <f t="shared" si="55"/>
        <v>1.5327722003889468</v>
      </c>
      <c r="J648" s="569">
        <f t="shared" si="55"/>
        <v>0.17292814568489492</v>
      </c>
      <c r="K648" s="570">
        <f t="shared" si="55"/>
        <v>140.8774989512147</v>
      </c>
      <c r="L648" s="571">
        <f t="shared" si="56"/>
        <v>0</v>
      </c>
      <c r="M648" s="571">
        <v>0</v>
      </c>
      <c r="N648" s="571">
        <v>0</v>
      </c>
      <c r="O648" s="572">
        <v>0</v>
      </c>
      <c r="P648" s="573">
        <v>0</v>
      </c>
      <c r="Q648" s="566">
        <f>+monthly_drivers_0!Q648</f>
        <v>2.5</v>
      </c>
    </row>
    <row r="649" spans="1:17" x14ac:dyDescent="0.25">
      <c r="A649" s="567">
        <f t="shared" si="57"/>
        <v>64100</v>
      </c>
      <c r="B649" s="577" t="str">
        <f>+asset_level_drivers!$E$1</f>
        <v>Ganador</v>
      </c>
      <c r="C649" s="568">
        <f t="shared" si="47"/>
        <v>85</v>
      </c>
      <c r="D649" s="569">
        <f t="shared" si="54"/>
        <v>0.41892557740225433</v>
      </c>
      <c r="E649" s="569">
        <f t="shared" si="54"/>
        <v>1.9549860683257707</v>
      </c>
      <c r="F649" s="569">
        <f t="shared" si="54"/>
        <v>0.21504846751579798</v>
      </c>
      <c r="G649" s="569">
        <f>+monthly_drivers_6!G649/monthly_drivers_6!D649*D649</f>
        <v>0.46759751697531732</v>
      </c>
      <c r="H649" s="569">
        <f t="shared" si="55"/>
        <v>0.41892557740225433</v>
      </c>
      <c r="I649" s="569">
        <f t="shared" si="55"/>
        <v>1.5248891332941117</v>
      </c>
      <c r="J649" s="569">
        <f t="shared" si="55"/>
        <v>0.17203877401265708</v>
      </c>
      <c r="K649" s="570">
        <f t="shared" si="55"/>
        <v>140.79577782768624</v>
      </c>
      <c r="L649" s="571">
        <f t="shared" si="56"/>
        <v>0</v>
      </c>
      <c r="M649" s="571">
        <v>0</v>
      </c>
      <c r="N649" s="571">
        <v>0</v>
      </c>
      <c r="O649" s="572">
        <v>0</v>
      </c>
      <c r="P649" s="573">
        <v>0</v>
      </c>
      <c r="Q649" s="574">
        <f>+monthly_drivers_0!Q649</f>
        <v>2.5</v>
      </c>
    </row>
    <row r="650" spans="1:17" x14ac:dyDescent="0.25">
      <c r="A650" s="567">
        <f t="shared" si="57"/>
        <v>64131</v>
      </c>
      <c r="B650" s="577" t="str">
        <f>+asset_level_drivers!$E$1</f>
        <v>Ganador</v>
      </c>
      <c r="C650" s="568">
        <f t="shared" si="47"/>
        <v>85</v>
      </c>
      <c r="D650" s="569">
        <f t="shared" si="54"/>
        <v>0.41677103778210545</v>
      </c>
      <c r="E650" s="569">
        <f t="shared" si="54"/>
        <v>1.9449315498903677</v>
      </c>
      <c r="F650" s="569">
        <f t="shared" si="54"/>
        <v>0.21394247048790377</v>
      </c>
      <c r="G650" s="569">
        <f>+monthly_drivers_6!G650/monthly_drivers_6!D650*D650</f>
        <v>0.46516533654306885</v>
      </c>
      <c r="H650" s="569">
        <f t="shared" si="55"/>
        <v>0.41677103778210545</v>
      </c>
      <c r="I650" s="569">
        <f t="shared" si="55"/>
        <v>1.5170466089144994</v>
      </c>
      <c r="J650" s="569">
        <f t="shared" si="55"/>
        <v>0.1711539763903418</v>
      </c>
      <c r="K650" s="570">
        <f t="shared" si="55"/>
        <v>140.71410410947146</v>
      </c>
      <c r="L650" s="571">
        <f t="shared" si="56"/>
        <v>0</v>
      </c>
      <c r="M650" s="571">
        <v>0</v>
      </c>
      <c r="N650" s="571">
        <v>0</v>
      </c>
      <c r="O650" s="572">
        <v>0</v>
      </c>
      <c r="P650" s="573">
        <v>0</v>
      </c>
      <c r="Q650" s="566">
        <f>+monthly_drivers_0!Q650</f>
        <v>2.5</v>
      </c>
    </row>
    <row r="651" spans="1:17" x14ac:dyDescent="0.25">
      <c r="A651" s="567">
        <f t="shared" si="57"/>
        <v>64162</v>
      </c>
      <c r="B651" s="577" t="str">
        <f>+asset_level_drivers!$E$1</f>
        <v>Ganador</v>
      </c>
      <c r="C651" s="568">
        <f t="shared" si="47"/>
        <v>85</v>
      </c>
      <c r="D651" s="569">
        <f t="shared" si="54"/>
        <v>0.41462757898686958</v>
      </c>
      <c r="E651" s="569">
        <f t="shared" si="54"/>
        <v>1.9349287419722956</v>
      </c>
      <c r="F651" s="569">
        <f t="shared" si="54"/>
        <v>0.21284216161691594</v>
      </c>
      <c r="G651" s="569">
        <f>+monthly_drivers_6!G651/monthly_drivers_6!D651*D651</f>
        <v>0.46274580695142642</v>
      </c>
      <c r="H651" s="569">
        <f t="shared" si="55"/>
        <v>0.41462757898686958</v>
      </c>
      <c r="I651" s="569">
        <f t="shared" si="55"/>
        <v>1.5092444187384053</v>
      </c>
      <c r="J651" s="569">
        <f t="shared" si="55"/>
        <v>0.17027372929355164</v>
      </c>
      <c r="K651" s="570">
        <f t="shared" si="55"/>
        <v>140.63247776907122</v>
      </c>
      <c r="L651" s="571">
        <f t="shared" si="56"/>
        <v>0</v>
      </c>
      <c r="M651" s="571">
        <v>0</v>
      </c>
      <c r="N651" s="571">
        <v>0</v>
      </c>
      <c r="O651" s="572">
        <v>0</v>
      </c>
      <c r="P651" s="573">
        <v>0</v>
      </c>
      <c r="Q651" s="574">
        <f>+monthly_drivers_0!Q651</f>
        <v>2.5</v>
      </c>
    </row>
    <row r="652" spans="1:17" x14ac:dyDescent="0.25">
      <c r="A652" s="567">
        <f t="shared" si="57"/>
        <v>64192</v>
      </c>
      <c r="B652" s="577" t="str">
        <f>+asset_level_drivers!$E$1</f>
        <v>Ganador</v>
      </c>
      <c r="C652" s="568">
        <f t="shared" si="47"/>
        <v>85</v>
      </c>
      <c r="D652" s="569">
        <f t="shared" si="54"/>
        <v>0.41249514402772203</v>
      </c>
      <c r="E652" s="569">
        <f t="shared" si="54"/>
        <v>1.9249773786237001</v>
      </c>
      <c r="F652" s="569">
        <f t="shared" si="54"/>
        <v>0.21174751164857053</v>
      </c>
      <c r="G652" s="569">
        <f>+monthly_drivers_6!G652/monthly_drivers_6!D652*D652</f>
        <v>0.46033886239780147</v>
      </c>
      <c r="H652" s="569">
        <f t="shared" si="55"/>
        <v>0.41249514402772203</v>
      </c>
      <c r="I652" s="569">
        <f t="shared" si="55"/>
        <v>1.5014823553265031</v>
      </c>
      <c r="J652" s="569">
        <f t="shared" si="55"/>
        <v>0.16939800931887544</v>
      </c>
      <c r="K652" s="570">
        <f t="shared" si="55"/>
        <v>140.55089877900227</v>
      </c>
      <c r="L652" s="571">
        <f t="shared" si="56"/>
        <v>0</v>
      </c>
      <c r="M652" s="571">
        <v>0</v>
      </c>
      <c r="N652" s="571">
        <v>0</v>
      </c>
      <c r="O652" s="572">
        <v>0</v>
      </c>
      <c r="P652" s="573">
        <v>0</v>
      </c>
      <c r="Q652" s="566">
        <f>+monthly_drivers_0!Q652</f>
        <v>2.5</v>
      </c>
    </row>
    <row r="653" spans="1:17" x14ac:dyDescent="0.25">
      <c r="A653" s="567">
        <f t="shared" si="57"/>
        <v>64223</v>
      </c>
      <c r="B653" s="577" t="str">
        <f>+asset_level_drivers!$E$1</f>
        <v>Ganador</v>
      </c>
      <c r="C653" s="568">
        <f t="shared" si="47"/>
        <v>85</v>
      </c>
      <c r="D653" s="569">
        <f t="shared" si="54"/>
        <v>0.41037367620893234</v>
      </c>
      <c r="E653" s="569">
        <f t="shared" si="54"/>
        <v>1.9150771952645005</v>
      </c>
      <c r="F653" s="569">
        <f t="shared" si="54"/>
        <v>0.21065849147905866</v>
      </c>
      <c r="G653" s="569">
        <f>+monthly_drivers_6!G653/monthly_drivers_6!D653*D653</f>
        <v>0.4579444374218738</v>
      </c>
      <c r="H653" s="569">
        <f t="shared" si="55"/>
        <v>0.41037367620893234</v>
      </c>
      <c r="I653" s="569">
        <f t="shared" si="55"/>
        <v>1.4937602123063296</v>
      </c>
      <c r="J653" s="569">
        <f t="shared" si="55"/>
        <v>0.16852679318326608</v>
      </c>
      <c r="K653" s="570">
        <f t="shared" si="55"/>
        <v>140.46936711179731</v>
      </c>
      <c r="L653" s="571">
        <f t="shared" si="56"/>
        <v>0</v>
      </c>
      <c r="M653" s="571">
        <v>0</v>
      </c>
      <c r="N653" s="571">
        <v>0</v>
      </c>
      <c r="O653" s="572">
        <v>0</v>
      </c>
      <c r="P653" s="573">
        <v>0</v>
      </c>
      <c r="Q653" s="574">
        <f>+monthly_drivers_0!Q653</f>
        <v>2.5</v>
      </c>
    </row>
    <row r="654" spans="1:17" x14ac:dyDescent="0.25">
      <c r="A654" s="567">
        <f t="shared" si="57"/>
        <v>64253</v>
      </c>
      <c r="B654" s="577" t="str">
        <f>+asset_level_drivers!$E$1</f>
        <v>Ganador</v>
      </c>
      <c r="C654" s="568">
        <f t="shared" si="47"/>
        <v>85</v>
      </c>
      <c r="D654" s="569">
        <f t="shared" si="54"/>
        <v>0.40826311912635693</v>
      </c>
      <c r="E654" s="569">
        <f t="shared" si="54"/>
        <v>1.9052279286753544</v>
      </c>
      <c r="F654" s="569">
        <f t="shared" si="54"/>
        <v>0.2095750721542527</v>
      </c>
      <c r="G654" s="569">
        <f>+monthly_drivers_6!G654/monthly_drivers_6!D654*D654</f>
        <v>0.45556246690381108</v>
      </c>
      <c r="H654" s="569">
        <f t="shared" si="55"/>
        <v>0.40826311912635693</v>
      </c>
      <c r="I654" s="569">
        <f t="shared" si="55"/>
        <v>1.486077784366798</v>
      </c>
      <c r="J654" s="569">
        <f t="shared" si="55"/>
        <v>0.16766005772342144</v>
      </c>
      <c r="K654" s="570">
        <f t="shared" si="55"/>
        <v>140.38788274000501</v>
      </c>
      <c r="L654" s="571">
        <f t="shared" si="56"/>
        <v>0</v>
      </c>
      <c r="M654" s="571">
        <v>0</v>
      </c>
      <c r="N654" s="571">
        <v>0</v>
      </c>
      <c r="O654" s="572">
        <v>0</v>
      </c>
      <c r="P654" s="573">
        <v>0</v>
      </c>
      <c r="Q654" s="566">
        <f>+monthly_drivers_0!Q654</f>
        <v>2.5</v>
      </c>
    </row>
    <row r="655" spans="1:17" x14ac:dyDescent="0.25">
      <c r="A655" s="567">
        <f t="shared" si="57"/>
        <v>64284</v>
      </c>
      <c r="B655" s="577" t="str">
        <f>+asset_level_drivers!$E$1</f>
        <v>Ganador</v>
      </c>
      <c r="C655" s="568">
        <f t="shared" si="47"/>
        <v>85</v>
      </c>
      <c r="D655" s="569">
        <f t="shared" si="54"/>
        <v>0.40616341666593947</v>
      </c>
      <c r="E655" s="569">
        <f t="shared" si="54"/>
        <v>1.8954293169906602</v>
      </c>
      <c r="F655" s="569">
        <f t="shared" si="54"/>
        <v>0.20849722486893643</v>
      </c>
      <c r="G655" s="569">
        <f>+monthly_drivers_6!G655/monthly_drivers_6!D655*D655</f>
        <v>0.45319288606249813</v>
      </c>
      <c r="H655" s="569">
        <f t="shared" si="55"/>
        <v>0.40616341666593947</v>
      </c>
      <c r="I655" s="569">
        <f t="shared" si="55"/>
        <v>1.478434867252739</v>
      </c>
      <c r="J655" s="569">
        <f t="shared" si="55"/>
        <v>0.16679777989516856</v>
      </c>
      <c r="K655" s="570">
        <f t="shared" si="55"/>
        <v>140.30644563618995</v>
      </c>
      <c r="L655" s="571">
        <f t="shared" si="56"/>
        <v>0</v>
      </c>
      <c r="M655" s="571">
        <v>0</v>
      </c>
      <c r="N655" s="571">
        <v>0</v>
      </c>
      <c r="O655" s="572">
        <v>0</v>
      </c>
      <c r="P655" s="573">
        <v>0</v>
      </c>
      <c r="Q655" s="574">
        <f>+monthly_drivers_0!Q655</f>
        <v>2.5</v>
      </c>
    </row>
    <row r="656" spans="1:17" x14ac:dyDescent="0.25">
      <c r="A656" s="567">
        <f t="shared" si="57"/>
        <v>64315</v>
      </c>
      <c r="B656" s="577" t="str">
        <f>+asset_level_drivers!$E$1</f>
        <v>Ganador</v>
      </c>
      <c r="C656" s="568">
        <f t="shared" ref="C656:C719" si="58">+C655</f>
        <v>85</v>
      </c>
      <c r="D656" s="569">
        <f t="shared" ref="D656:F671" si="59">+D655/D654*D655</f>
        <v>0.40407451300221892</v>
      </c>
      <c r="E656" s="569">
        <f t="shared" si="59"/>
        <v>1.8856810996915943</v>
      </c>
      <c r="F656" s="569">
        <f t="shared" si="59"/>
        <v>0.20742492096603929</v>
      </c>
      <c r="G656" s="569">
        <f>+monthly_drivers_6!G656/monthly_drivers_6!D656*D656</f>
        <v>0.45083563045377434</v>
      </c>
      <c r="H656" s="569">
        <f t="shared" ref="H656:K671" si="60">+H655/H654*H655</f>
        <v>0.40407451300221892</v>
      </c>
      <c r="I656" s="569">
        <f t="shared" si="60"/>
        <v>1.47083125775947</v>
      </c>
      <c r="J656" s="569">
        <f t="shared" si="60"/>
        <v>0.16593993677285096</v>
      </c>
      <c r="K656" s="570">
        <f t="shared" si="60"/>
        <v>140.22505577293259</v>
      </c>
      <c r="L656" s="571">
        <f t="shared" si="56"/>
        <v>0</v>
      </c>
      <c r="M656" s="571">
        <v>0</v>
      </c>
      <c r="N656" s="571">
        <v>0</v>
      </c>
      <c r="O656" s="572">
        <v>0</v>
      </c>
      <c r="P656" s="573">
        <v>0</v>
      </c>
      <c r="Q656" s="566">
        <f>+monthly_drivers_0!Q656</f>
        <v>2.5</v>
      </c>
    </row>
    <row r="657" spans="1:17" x14ac:dyDescent="0.25">
      <c r="A657" s="567">
        <f t="shared" si="57"/>
        <v>64344</v>
      </c>
      <c r="B657" s="577" t="str">
        <f>+asset_level_drivers!$E$1</f>
        <v>Ganador</v>
      </c>
      <c r="C657" s="568">
        <f t="shared" si="58"/>
        <v>85</v>
      </c>
      <c r="D657" s="569">
        <f t="shared" si="59"/>
        <v>0.4019963525968453</v>
      </c>
      <c r="E657" s="569">
        <f t="shared" si="59"/>
        <v>1.8759830175991847</v>
      </c>
      <c r="F657" s="569">
        <f t="shared" si="59"/>
        <v>0.20635813193587432</v>
      </c>
      <c r="G657" s="569">
        <f>+monthly_drivers_6!G657/monthly_drivers_6!D657*D657</f>
        <v>0.44849063596868194</v>
      </c>
      <c r="H657" s="569">
        <f t="shared" si="60"/>
        <v>0.4019963525968453</v>
      </c>
      <c r="I657" s="569">
        <f t="shared" si="60"/>
        <v>1.4632667537273929</v>
      </c>
      <c r="J657" s="569">
        <f t="shared" si="60"/>
        <v>0.16508650554871912</v>
      </c>
      <c r="K657" s="570">
        <f t="shared" si="60"/>
        <v>140.14371312282935</v>
      </c>
      <c r="L657" s="571">
        <f t="shared" si="56"/>
        <v>0</v>
      </c>
      <c r="M657" s="571">
        <v>0</v>
      </c>
      <c r="N657" s="571">
        <v>0</v>
      </c>
      <c r="O657" s="572">
        <v>0</v>
      </c>
      <c r="P657" s="573">
        <v>0</v>
      </c>
      <c r="Q657" s="574">
        <f>+monthly_drivers_0!Q657</f>
        <v>2.5</v>
      </c>
    </row>
    <row r="658" spans="1:17" x14ac:dyDescent="0.25">
      <c r="A658" s="567">
        <f t="shared" si="57"/>
        <v>64375</v>
      </c>
      <c r="B658" s="577" t="str">
        <f>+asset_level_drivers!$E$1</f>
        <v>Ganador</v>
      </c>
      <c r="C658" s="568">
        <f t="shared" si="58"/>
        <v>85</v>
      </c>
      <c r="D658" s="569">
        <f t="shared" si="59"/>
        <v>0.3999288801971031</v>
      </c>
      <c r="E658" s="569">
        <f t="shared" si="59"/>
        <v>1.8663348128674204</v>
      </c>
      <c r="F658" s="569">
        <f t="shared" si="59"/>
        <v>0.20529682941538033</v>
      </c>
      <c r="G658" s="569">
        <f>+monthly_drivers_6!G658/monthly_drivers_6!D658*D658</f>
        <v>0.44615783883172205</v>
      </c>
      <c r="H658" s="569">
        <f t="shared" si="60"/>
        <v>0.3999288801971031</v>
      </c>
      <c r="I658" s="569">
        <f t="shared" si="60"/>
        <v>1.455741154036619</v>
      </c>
      <c r="J658" s="569">
        <f t="shared" si="60"/>
        <v>0.16423746353232405</v>
      </c>
      <c r="K658" s="570">
        <f t="shared" si="60"/>
        <v>140.06241765849254</v>
      </c>
      <c r="L658" s="571">
        <f t="shared" si="56"/>
        <v>0</v>
      </c>
      <c r="M658" s="571">
        <v>0</v>
      </c>
      <c r="N658" s="571">
        <v>0</v>
      </c>
      <c r="O658" s="572">
        <v>0</v>
      </c>
      <c r="P658" s="573">
        <v>0</v>
      </c>
      <c r="Q658" s="566">
        <f>+monthly_drivers_0!Q658</f>
        <v>2.5</v>
      </c>
    </row>
    <row r="659" spans="1:17" x14ac:dyDescent="0.25">
      <c r="A659" s="567">
        <f t="shared" si="57"/>
        <v>64405</v>
      </c>
      <c r="B659" s="577" t="str">
        <f>+asset_level_drivers!$E$1</f>
        <v>Ganador</v>
      </c>
      <c r="C659" s="568">
        <f t="shared" si="58"/>
        <v>85</v>
      </c>
      <c r="D659" s="569">
        <f t="shared" si="59"/>
        <v>0.39787204083444216</v>
      </c>
      <c r="E659" s="569">
        <f t="shared" si="59"/>
        <v>1.8567362289763953</v>
      </c>
      <c r="F659" s="569">
        <f t="shared" si="59"/>
        <v>0.20424098518736766</v>
      </c>
      <c r="G659" s="569">
        <f>+monthly_drivers_6!G659/monthly_drivers_6!D659*D659</f>
        <v>0.44383717559911984</v>
      </c>
      <c r="H659" s="569">
        <f t="shared" si="60"/>
        <v>0.39787204083444216</v>
      </c>
      <c r="I659" s="569">
        <f t="shared" si="60"/>
        <v>1.4482542586016218</v>
      </c>
      <c r="J659" s="569">
        <f t="shared" si="60"/>
        <v>0.16339278814991404</v>
      </c>
      <c r="K659" s="570">
        <f t="shared" si="60"/>
        <v>139.9811693525503</v>
      </c>
      <c r="L659" s="571">
        <f t="shared" si="56"/>
        <v>0</v>
      </c>
      <c r="M659" s="571">
        <v>0</v>
      </c>
      <c r="N659" s="571">
        <v>0</v>
      </c>
      <c r="O659" s="572">
        <v>0</v>
      </c>
      <c r="P659" s="573">
        <v>0</v>
      </c>
      <c r="Q659" s="574">
        <f>+monthly_drivers_0!Q659</f>
        <v>2.5</v>
      </c>
    </row>
    <row r="660" spans="1:17" x14ac:dyDescent="0.25">
      <c r="A660" s="567">
        <f t="shared" si="57"/>
        <v>64436</v>
      </c>
      <c r="B660" s="577" t="str">
        <f>+asset_level_drivers!$E$1</f>
        <v>Ganador</v>
      </c>
      <c r="C660" s="568">
        <f t="shared" si="58"/>
        <v>85</v>
      </c>
      <c r="D660" s="569">
        <f t="shared" si="59"/>
        <v>0.39582577982301637</v>
      </c>
      <c r="E660" s="569">
        <f t="shared" si="59"/>
        <v>1.8471870107254889</v>
      </c>
      <c r="F660" s="569">
        <f t="shared" si="59"/>
        <v>0.20319057117976808</v>
      </c>
      <c r="G660" s="569">
        <f>+monthly_drivers_6!G660/monthly_drivers_6!D660*D660</f>
        <v>0.44152858315709997</v>
      </c>
      <c r="H660" s="569">
        <f t="shared" si="60"/>
        <v>0.39582577982301637</v>
      </c>
      <c r="I660" s="569">
        <f t="shared" si="60"/>
        <v>1.4408058683659173</v>
      </c>
      <c r="J660" s="569">
        <f t="shared" si="60"/>
        <v>0.16255245694383447</v>
      </c>
      <c r="K660" s="570">
        <f t="shared" si="60"/>
        <v>139.89996817764668</v>
      </c>
      <c r="L660" s="571">
        <f t="shared" si="56"/>
        <v>0</v>
      </c>
      <c r="M660" s="571">
        <v>0</v>
      </c>
      <c r="N660" s="571">
        <v>0</v>
      </c>
      <c r="O660" s="572">
        <v>0</v>
      </c>
      <c r="P660" s="573">
        <v>0</v>
      </c>
      <c r="Q660" s="566">
        <f>+monthly_drivers_0!Q660</f>
        <v>2.5</v>
      </c>
    </row>
    <row r="661" spans="1:17" x14ac:dyDescent="0.25">
      <c r="A661" s="567">
        <f t="shared" si="57"/>
        <v>64466</v>
      </c>
      <c r="B661" s="577" t="str">
        <f>+asset_level_drivers!$E$1</f>
        <v>Ganador</v>
      </c>
      <c r="C661" s="568">
        <f t="shared" si="58"/>
        <v>85</v>
      </c>
      <c r="D661" s="569">
        <f t="shared" si="59"/>
        <v>0.39379004275822954</v>
      </c>
      <c r="E661" s="569">
        <f t="shared" si="59"/>
        <v>1.8376869042265804</v>
      </c>
      <c r="F661" s="569">
        <f t="shared" si="59"/>
        <v>0.20214555946488827</v>
      </c>
      <c r="G661" s="569">
        <f>+monthly_drivers_6!G661/monthly_drivers_6!D661*D661</f>
        <v>0.43923199872016938</v>
      </c>
      <c r="H661" s="569">
        <f t="shared" si="60"/>
        <v>0.39379004275822954</v>
      </c>
      <c r="I661" s="569">
        <f t="shared" si="60"/>
        <v>1.4333957852967714</v>
      </c>
      <c r="J661" s="569">
        <f t="shared" si="60"/>
        <v>0.16171644757193071</v>
      </c>
      <c r="K661" s="570">
        <f t="shared" si="60"/>
        <v>139.81881410644164</v>
      </c>
      <c r="L661" s="571">
        <f t="shared" si="56"/>
        <v>0</v>
      </c>
      <c r="M661" s="571">
        <v>0</v>
      </c>
      <c r="N661" s="571">
        <v>0</v>
      </c>
      <c r="O661" s="572">
        <v>0</v>
      </c>
      <c r="P661" s="573">
        <v>0</v>
      </c>
      <c r="Q661" s="574">
        <f>+monthly_drivers_0!Q661</f>
        <v>2.5</v>
      </c>
    </row>
    <row r="662" spans="1:17" x14ac:dyDescent="0.25">
      <c r="A662" s="567">
        <f t="shared" si="57"/>
        <v>64497</v>
      </c>
      <c r="B662" s="577" t="str">
        <f>+asset_level_drivers!$E$1</f>
        <v>Ganador</v>
      </c>
      <c r="C662" s="568">
        <f t="shared" si="58"/>
        <v>85</v>
      </c>
      <c r="D662" s="569">
        <f t="shared" si="59"/>
        <v>0.3917647755152891</v>
      </c>
      <c r="E662" s="569">
        <f t="shared" si="59"/>
        <v>1.8282356568972995</v>
      </c>
      <c r="F662" s="569">
        <f t="shared" si="59"/>
        <v>0.2011059222586675</v>
      </c>
      <c r="G662" s="569">
        <f>+monthly_drivers_6!G662/monthly_drivers_6!D662*D662</f>
        <v>0.4369473598294098</v>
      </c>
      <c r="H662" s="569">
        <f t="shared" si="60"/>
        <v>0.3917647755152891</v>
      </c>
      <c r="I662" s="569">
        <f t="shared" si="60"/>
        <v>1.4260238123799347</v>
      </c>
      <c r="J662" s="569">
        <f t="shared" si="60"/>
        <v>0.16088473780695417</v>
      </c>
      <c r="K662" s="570">
        <f t="shared" si="60"/>
        <v>139.73770711161094</v>
      </c>
      <c r="L662" s="571">
        <f t="shared" si="56"/>
        <v>0</v>
      </c>
      <c r="M662" s="571">
        <v>0</v>
      </c>
      <c r="N662" s="571">
        <v>0</v>
      </c>
      <c r="O662" s="572">
        <v>0</v>
      </c>
      <c r="P662" s="573">
        <v>0</v>
      </c>
      <c r="Q662" s="566">
        <f>+monthly_drivers_0!Q662</f>
        <v>2.5</v>
      </c>
    </row>
    <row r="663" spans="1:17" x14ac:dyDescent="0.25">
      <c r="A663" s="567">
        <f t="shared" si="57"/>
        <v>64528</v>
      </c>
      <c r="B663" s="577" t="str">
        <f>+asset_level_drivers!$E$1</f>
        <v>Ganador</v>
      </c>
      <c r="C663" s="568">
        <f t="shared" si="58"/>
        <v>85</v>
      </c>
      <c r="D663" s="569">
        <f t="shared" si="59"/>
        <v>0.38974992424776689</v>
      </c>
      <c r="E663" s="569">
        <f t="shared" si="59"/>
        <v>1.8188330174543097</v>
      </c>
      <c r="F663" s="569">
        <f t="shared" si="59"/>
        <v>0.20007163191993876</v>
      </c>
      <c r="G663" s="569">
        <f>+monthly_drivers_6!G663/monthly_drivers_6!D663*D663</f>
        <v>0.43467460435077943</v>
      </c>
      <c r="H663" s="569">
        <f t="shared" si="60"/>
        <v>0.38974992424776689</v>
      </c>
      <c r="I663" s="569">
        <f t="shared" si="60"/>
        <v>1.4186897536144052</v>
      </c>
      <c r="J663" s="569">
        <f t="shared" si="60"/>
        <v>0.16005730553597125</v>
      </c>
      <c r="K663" s="570">
        <f t="shared" si="60"/>
        <v>139.65664716584624</v>
      </c>
      <c r="L663" s="571">
        <f t="shared" si="56"/>
        <v>0</v>
      </c>
      <c r="M663" s="571">
        <v>0</v>
      </c>
      <c r="N663" s="571">
        <v>0</v>
      </c>
      <c r="O663" s="572">
        <v>0</v>
      </c>
      <c r="P663" s="573">
        <v>0</v>
      </c>
      <c r="Q663" s="574">
        <f>+monthly_drivers_0!Q663</f>
        <v>2.5</v>
      </c>
    </row>
    <row r="664" spans="1:17" x14ac:dyDescent="0.25">
      <c r="A664" s="567">
        <f t="shared" si="57"/>
        <v>64558</v>
      </c>
      <c r="B664" s="577" t="str">
        <f>+asset_level_drivers!$E$1</f>
        <v>Ganador</v>
      </c>
      <c r="C664" s="568">
        <f t="shared" si="58"/>
        <v>85</v>
      </c>
      <c r="D664" s="569">
        <f t="shared" si="59"/>
        <v>0.38774543538616774</v>
      </c>
      <c r="E664" s="569">
        <f t="shared" si="59"/>
        <v>1.809478735906628</v>
      </c>
      <c r="F664" s="569">
        <f t="shared" si="59"/>
        <v>0.19904266094969394</v>
      </c>
      <c r="G664" s="569">
        <f>+monthly_drivers_6!G664/monthly_drivers_6!D664*D664</f>
        <v>0.43241367047342316</v>
      </c>
      <c r="H664" s="569">
        <f t="shared" si="60"/>
        <v>0.38774543538616774</v>
      </c>
      <c r="I664" s="569">
        <f t="shared" si="60"/>
        <v>1.4113934140072162</v>
      </c>
      <c r="J664" s="569">
        <f t="shared" si="60"/>
        <v>0.15923412875977544</v>
      </c>
      <c r="K664" s="570">
        <f t="shared" si="60"/>
        <v>139.57563424185497</v>
      </c>
      <c r="L664" s="571">
        <f t="shared" si="56"/>
        <v>0</v>
      </c>
      <c r="M664" s="571">
        <v>0</v>
      </c>
      <c r="N664" s="571">
        <v>0</v>
      </c>
      <c r="O664" s="572">
        <v>0</v>
      </c>
      <c r="P664" s="573">
        <v>0</v>
      </c>
      <c r="Q664" s="566">
        <f>+monthly_drivers_0!Q664</f>
        <v>2.5</v>
      </c>
    </row>
    <row r="665" spans="1:17" x14ac:dyDescent="0.25">
      <c r="A665" s="567">
        <f t="shared" si="57"/>
        <v>64589</v>
      </c>
      <c r="B665" s="577" t="str">
        <f>+asset_level_drivers!$E$1</f>
        <v>Ganador</v>
      </c>
      <c r="C665" s="568">
        <f t="shared" si="58"/>
        <v>85</v>
      </c>
      <c r="D665" s="569">
        <f t="shared" si="59"/>
        <v>0.38575125563650497</v>
      </c>
      <c r="E665" s="569">
        <f t="shared" si="59"/>
        <v>1.8001725635489785</v>
      </c>
      <c r="F665" s="569">
        <f t="shared" si="59"/>
        <v>0.19801898199035264</v>
      </c>
      <c r="G665" s="569">
        <f>+monthly_drivers_6!G665/monthly_drivers_6!D665*D665</f>
        <v>0.43016449670799112</v>
      </c>
      <c r="H665" s="569">
        <f t="shared" si="60"/>
        <v>0.38575125563650497</v>
      </c>
      <c r="I665" s="569">
        <f t="shared" si="60"/>
        <v>1.4041345995682522</v>
      </c>
      <c r="J665" s="569">
        <f t="shared" si="60"/>
        <v>0.15841518559230244</v>
      </c>
      <c r="K665" s="570">
        <f t="shared" si="60"/>
        <v>139.49466831236046</v>
      </c>
      <c r="L665" s="571">
        <f t="shared" si="56"/>
        <v>0</v>
      </c>
      <c r="M665" s="571">
        <v>0</v>
      </c>
      <c r="N665" s="571">
        <v>0</v>
      </c>
      <c r="O665" s="572">
        <v>0</v>
      </c>
      <c r="P665" s="573">
        <v>0</v>
      </c>
      <c r="Q665" s="574">
        <f>+monthly_drivers_0!Q665</f>
        <v>2.5</v>
      </c>
    </row>
    <row r="666" spans="1:17" x14ac:dyDescent="0.25">
      <c r="A666" s="567">
        <f t="shared" si="57"/>
        <v>64619</v>
      </c>
      <c r="B666" s="577" t="str">
        <f>+asset_level_drivers!$E$1</f>
        <v>Ganador</v>
      </c>
      <c r="C666" s="568">
        <f t="shared" si="58"/>
        <v>85</v>
      </c>
      <c r="D666" s="569">
        <f t="shared" si="59"/>
        <v>0.38376733197888363</v>
      </c>
      <c r="E666" s="569">
        <f t="shared" si="59"/>
        <v>1.7909142529551794</v>
      </c>
      <c r="F666" s="569">
        <f t="shared" si="59"/>
        <v>0.19700056782503489</v>
      </c>
      <c r="G666" s="569">
        <f>+monthly_drivers_6!G666/monthly_drivers_6!D666*D666</f>
        <v>0.4279270218849664</v>
      </c>
      <c r="H666" s="569">
        <f t="shared" si="60"/>
        <v>0.38376733197888363</v>
      </c>
      <c r="I666" s="569">
        <f t="shared" si="60"/>
        <v>1.3969131173050915</v>
      </c>
      <c r="J666" s="569">
        <f t="shared" si="60"/>
        <v>0.15760045426004826</v>
      </c>
      <c r="K666" s="570">
        <f t="shared" si="60"/>
        <v>139.41374935010185</v>
      </c>
      <c r="L666" s="571">
        <f t="shared" si="56"/>
        <v>0</v>
      </c>
      <c r="M666" s="571">
        <v>0</v>
      </c>
      <c r="N666" s="571">
        <v>0</v>
      </c>
      <c r="O666" s="572">
        <v>0</v>
      </c>
      <c r="P666" s="573">
        <v>0</v>
      </c>
      <c r="Q666" s="566">
        <f>+monthly_drivers_0!Q666</f>
        <v>2.5</v>
      </c>
    </row>
    <row r="667" spans="1:17" x14ac:dyDescent="0.25">
      <c r="A667" s="567">
        <f t="shared" si="57"/>
        <v>64650</v>
      </c>
      <c r="B667" s="577" t="str">
        <f>+asset_level_drivers!$E$1</f>
        <v>Ganador</v>
      </c>
      <c r="C667" s="568">
        <f t="shared" si="58"/>
        <v>85</v>
      </c>
      <c r="D667" s="569">
        <f t="shared" si="59"/>
        <v>0.38179361166609072</v>
      </c>
      <c r="E667" s="569">
        <f t="shared" si="59"/>
        <v>1.7817035579715652</v>
      </c>
      <c r="F667" s="569">
        <f t="shared" si="59"/>
        <v>0.19598739137683746</v>
      </c>
      <c r="G667" s="569">
        <f>+monthly_drivers_6!G667/monthly_drivers_6!D667*D667</f>
        <v>0.42570118515300226</v>
      </c>
      <c r="H667" s="569">
        <f t="shared" si="60"/>
        <v>0.38179361166609072</v>
      </c>
      <c r="I667" s="569">
        <f t="shared" si="60"/>
        <v>1.3897287752178749</v>
      </c>
      <c r="J667" s="569">
        <f t="shared" si="60"/>
        <v>0.15678991310149032</v>
      </c>
      <c r="K667" s="570">
        <f t="shared" si="60"/>
        <v>139.3328773278341</v>
      </c>
      <c r="L667" s="571">
        <f t="shared" si="56"/>
        <v>0</v>
      </c>
      <c r="M667" s="571">
        <v>0</v>
      </c>
      <c r="N667" s="571">
        <v>0</v>
      </c>
      <c r="O667" s="572">
        <v>0</v>
      </c>
      <c r="P667" s="573">
        <v>0</v>
      </c>
      <c r="Q667" s="574">
        <f>+monthly_drivers_0!Q667</f>
        <v>2.5</v>
      </c>
    </row>
    <row r="668" spans="1:17" x14ac:dyDescent="0.25">
      <c r="A668" s="567">
        <f t="shared" si="57"/>
        <v>64681</v>
      </c>
      <c r="B668" s="577" t="str">
        <f>+asset_level_drivers!$E$1</f>
        <v>Ganador</v>
      </c>
      <c r="C668" s="568">
        <f t="shared" si="58"/>
        <v>85</v>
      </c>
      <c r="D668" s="569">
        <f t="shared" si="59"/>
        <v>0.37983004222219291</v>
      </c>
      <c r="E668" s="569">
        <f t="shared" si="59"/>
        <v>1.7725402337104417</v>
      </c>
      <c r="F668" s="569">
        <f t="shared" si="59"/>
        <v>0.194979425708114</v>
      </c>
      <c r="G668" s="569">
        <f>+monthly_drivers_6!G668/monthly_drivers_6!D668*D668</f>
        <v>0.42348692597726612</v>
      </c>
      <c r="H668" s="569">
        <f t="shared" si="60"/>
        <v>0.37983004222219291</v>
      </c>
      <c r="I668" s="569">
        <f t="shared" si="60"/>
        <v>1.3825813822942008</v>
      </c>
      <c r="J668" s="569">
        <f t="shared" si="60"/>
        <v>0.15598354056651154</v>
      </c>
      <c r="K668" s="570">
        <f t="shared" si="60"/>
        <v>139.25205221832795</v>
      </c>
      <c r="L668" s="571">
        <f t="shared" si="56"/>
        <v>0</v>
      </c>
      <c r="M668" s="571">
        <v>0</v>
      </c>
      <c r="N668" s="571">
        <v>0</v>
      </c>
      <c r="O668" s="572">
        <v>0</v>
      </c>
      <c r="P668" s="573">
        <v>0</v>
      </c>
      <c r="Q668" s="566">
        <f>+monthly_drivers_0!Q668</f>
        <v>2.5</v>
      </c>
    </row>
    <row r="669" spans="1:17" x14ac:dyDescent="0.25">
      <c r="A669" s="567">
        <f t="shared" si="57"/>
        <v>64709</v>
      </c>
      <c r="B669" s="577" t="str">
        <f>+asset_level_drivers!$E$1</f>
        <v>Ganador</v>
      </c>
      <c r="C669" s="568">
        <f t="shared" si="58"/>
        <v>85</v>
      </c>
      <c r="D669" s="569">
        <f t="shared" si="59"/>
        <v>0.37787657144114123</v>
      </c>
      <c r="E669" s="569">
        <f t="shared" si="59"/>
        <v>1.7634240365435752</v>
      </c>
      <c r="F669" s="569">
        <f t="shared" si="59"/>
        <v>0.19397664401975878</v>
      </c>
      <c r="G669" s="569">
        <f>+monthly_drivers_6!G669/monthly_drivers_6!D669*D669</f>
        <v>0.42128418413779395</v>
      </c>
      <c r="H669" s="569">
        <f t="shared" si="60"/>
        <v>0.37787657144114123</v>
      </c>
      <c r="I669" s="569">
        <f t="shared" si="60"/>
        <v>1.3754707485040472</v>
      </c>
      <c r="J669" s="569">
        <f t="shared" si="60"/>
        <v>0.15518131521582737</v>
      </c>
      <c r="K669" s="570">
        <f t="shared" si="60"/>
        <v>139.17127399436993</v>
      </c>
      <c r="L669" s="571">
        <f t="shared" si="56"/>
        <v>0</v>
      </c>
      <c r="M669" s="571">
        <v>0</v>
      </c>
      <c r="N669" s="571">
        <v>0</v>
      </c>
      <c r="O669" s="572">
        <v>0</v>
      </c>
      <c r="P669" s="573">
        <v>0</v>
      </c>
      <c r="Q669" s="574">
        <f>+monthly_drivers_0!Q669</f>
        <v>2.5</v>
      </c>
    </row>
    <row r="670" spans="1:17" x14ac:dyDescent="0.25">
      <c r="A670" s="567">
        <f t="shared" si="57"/>
        <v>64740</v>
      </c>
      <c r="B670" s="577" t="str">
        <f>+asset_level_drivers!$E$1</f>
        <v>Ganador</v>
      </c>
      <c r="C670" s="568">
        <f t="shared" si="58"/>
        <v>85</v>
      </c>
      <c r="D670" s="569">
        <f t="shared" si="59"/>
        <v>0.37593314738538303</v>
      </c>
      <c r="E670" s="569">
        <f t="shared" si="59"/>
        <v>1.7543547240957151</v>
      </c>
      <c r="F670" s="569">
        <f t="shared" si="59"/>
        <v>0.1929790196504943</v>
      </c>
      <c r="G670" s="569">
        <f>+monthly_drivers_6!G670/monthly_drivers_6!D670*D670</f>
        <v>0.41909289972785196</v>
      </c>
      <c r="H670" s="569">
        <f t="shared" si="60"/>
        <v>0.37593314738538303</v>
      </c>
      <c r="I670" s="569">
        <f t="shared" si="60"/>
        <v>1.3683966847947184</v>
      </c>
      <c r="J670" s="569">
        <f t="shared" si="60"/>
        <v>0.15438321572041577</v>
      </c>
      <c r="K670" s="570">
        <f t="shared" si="60"/>
        <v>139.09054262876236</v>
      </c>
      <c r="L670" s="571">
        <f t="shared" si="56"/>
        <v>0</v>
      </c>
      <c r="M670" s="571">
        <v>0</v>
      </c>
      <c r="N670" s="571">
        <v>0</v>
      </c>
      <c r="O670" s="572">
        <v>0</v>
      </c>
      <c r="P670" s="573">
        <v>0</v>
      </c>
      <c r="Q670" s="566">
        <f>+monthly_drivers_0!Q670</f>
        <v>2.5</v>
      </c>
    </row>
    <row r="671" spans="1:17" x14ac:dyDescent="0.25">
      <c r="A671" s="567">
        <f t="shared" si="57"/>
        <v>64770</v>
      </c>
      <c r="B671" s="577" t="str">
        <f>+asset_level_drivers!$E$1</f>
        <v>Ganador</v>
      </c>
      <c r="C671" s="568">
        <f t="shared" si="58"/>
        <v>85</v>
      </c>
      <c r="D671" s="569">
        <f t="shared" si="59"/>
        <v>0.37399971838448121</v>
      </c>
      <c r="E671" s="569">
        <f t="shared" si="59"/>
        <v>1.7453320552381502</v>
      </c>
      <c r="F671" s="569">
        <f t="shared" si="59"/>
        <v>0.19198652607616226</v>
      </c>
      <c r="G671" s="569">
        <f>+monthly_drivers_6!G671/monthly_drivers_6!D671*D671</f>
        <v>0.41691301315230772</v>
      </c>
      <c r="H671" s="569">
        <f t="shared" si="60"/>
        <v>0.37399971838448121</v>
      </c>
      <c r="I671" s="569">
        <f t="shared" si="60"/>
        <v>1.3613590030858198</v>
      </c>
      <c r="J671" s="569">
        <f t="shared" si="60"/>
        <v>0.15358922086095014</v>
      </c>
      <c r="K671" s="570">
        <f t="shared" si="60"/>
        <v>139.00985809432336</v>
      </c>
      <c r="L671" s="571">
        <f t="shared" si="56"/>
        <v>0</v>
      </c>
      <c r="M671" s="571">
        <v>0</v>
      </c>
      <c r="N671" s="571">
        <v>0</v>
      </c>
      <c r="O671" s="572">
        <v>0</v>
      </c>
      <c r="P671" s="573">
        <v>0</v>
      </c>
      <c r="Q671" s="574">
        <f>+monthly_drivers_0!Q671</f>
        <v>2.5</v>
      </c>
    </row>
    <row r="672" spans="1:17" x14ac:dyDescent="0.25">
      <c r="A672" s="567">
        <f t="shared" si="57"/>
        <v>64801</v>
      </c>
      <c r="B672" s="577" t="str">
        <f>+asset_level_drivers!$E$1</f>
        <v>Ganador</v>
      </c>
      <c r="C672" s="568">
        <f t="shared" si="58"/>
        <v>85</v>
      </c>
      <c r="D672" s="569">
        <f t="shared" ref="D672:F687" si="61">+D671/D670*D671</f>
        <v>0.37207623303374043</v>
      </c>
      <c r="E672" s="569">
        <f t="shared" si="61"/>
        <v>1.7363557900822968</v>
      </c>
      <c r="F672" s="569">
        <f t="shared" si="61"/>
        <v>0.19099913690901849</v>
      </c>
      <c r="G672" s="569">
        <f>+monthly_drivers_6!G672/monthly_drivers_6!D672*D672</f>
        <v>0.41474446512600965</v>
      </c>
      <c r="H672" s="569">
        <f t="shared" ref="H672:K687" si="62">+H671/H670*H671</f>
        <v>0.37207623303374043</v>
      </c>
      <c r="I672" s="569">
        <f t="shared" si="62"/>
        <v>1.3543575162642563</v>
      </c>
      <c r="J672" s="569">
        <f t="shared" si="62"/>
        <v>0.15279930952723514</v>
      </c>
      <c r="K672" s="570">
        <f t="shared" si="62"/>
        <v>138.9292203638868</v>
      </c>
      <c r="L672" s="571">
        <f t="shared" si="56"/>
        <v>0</v>
      </c>
      <c r="M672" s="571">
        <v>0</v>
      </c>
      <c r="N672" s="571">
        <v>0</v>
      </c>
      <c r="O672" s="572">
        <v>0</v>
      </c>
      <c r="P672" s="573">
        <v>0</v>
      </c>
      <c r="Q672" s="566">
        <f>+monthly_drivers_0!Q672</f>
        <v>2.5</v>
      </c>
    </row>
    <row r="673" spans="1:17" x14ac:dyDescent="0.25">
      <c r="A673" s="567">
        <f t="shared" si="57"/>
        <v>64831</v>
      </c>
      <c r="B673" s="577" t="str">
        <f>+asset_level_drivers!$E$1</f>
        <v>Ganador</v>
      </c>
      <c r="C673" s="568">
        <f t="shared" si="58"/>
        <v>85</v>
      </c>
      <c r="D673" s="569">
        <f t="shared" si="61"/>
        <v>0.37016264019284034</v>
      </c>
      <c r="E673" s="569">
        <f t="shared" si="61"/>
        <v>1.7274256899733216</v>
      </c>
      <c r="F673" s="569">
        <f t="shared" si="61"/>
        <v>0.19001682589703131</v>
      </c>
      <c r="G673" s="569">
        <f>+monthly_drivers_6!G673/monthly_drivers_6!D673*D673</f>
        <v>0.41258719667217397</v>
      </c>
      <c r="H673" s="569">
        <f t="shared" si="62"/>
        <v>0.37016264019284034</v>
      </c>
      <c r="I673" s="569">
        <f t="shared" si="62"/>
        <v>1.3473920381792577</v>
      </c>
      <c r="J673" s="569">
        <f t="shared" si="62"/>
        <v>0.15201346071764543</v>
      </c>
      <c r="K673" s="570">
        <f t="shared" si="62"/>
        <v>138.84862941030232</v>
      </c>
      <c r="L673" s="571">
        <f t="shared" si="56"/>
        <v>0</v>
      </c>
      <c r="M673" s="571">
        <v>0</v>
      </c>
      <c r="N673" s="571">
        <v>0</v>
      </c>
      <c r="O673" s="572">
        <v>0</v>
      </c>
      <c r="P673" s="573">
        <v>0</v>
      </c>
      <c r="Q673" s="574">
        <f>+monthly_drivers_0!Q673</f>
        <v>2.5</v>
      </c>
    </row>
    <row r="674" spans="1:17" x14ac:dyDescent="0.25">
      <c r="A674" s="567">
        <f t="shared" si="57"/>
        <v>64862</v>
      </c>
      <c r="B674" s="577" t="str">
        <f>+asset_level_drivers!$E$1</f>
        <v>Ganador</v>
      </c>
      <c r="C674" s="568">
        <f t="shared" si="58"/>
        <v>85</v>
      </c>
      <c r="D674" s="569">
        <f t="shared" si="61"/>
        <v>0.36825888898447584</v>
      </c>
      <c r="E674" s="569">
        <f t="shared" si="61"/>
        <v>1.7185415174837961</v>
      </c>
      <c r="F674" s="569">
        <f t="shared" si="61"/>
        <v>0.18903956692318361</v>
      </c>
      <c r="G674" s="569">
        <f>+monthly_drivers_6!G674/monthly_drivers_6!D674*D674</f>
        <v>0.41044114912078128</v>
      </c>
      <c r="H674" s="569">
        <f t="shared" si="62"/>
        <v>0.36825888898447584</v>
      </c>
      <c r="I674" s="569">
        <f t="shared" si="62"/>
        <v>1.3404623836374299</v>
      </c>
      <c r="J674" s="569">
        <f t="shared" si="62"/>
        <v>0.1512316535385673</v>
      </c>
      <c r="K674" s="570">
        <f t="shared" si="62"/>
        <v>138.7680852064353</v>
      </c>
      <c r="L674" s="571">
        <f t="shared" si="56"/>
        <v>0</v>
      </c>
      <c r="M674" s="571">
        <v>0</v>
      </c>
      <c r="N674" s="571">
        <v>0</v>
      </c>
      <c r="O674" s="572">
        <v>0</v>
      </c>
      <c r="P674" s="573">
        <v>0</v>
      </c>
      <c r="Q674" s="566">
        <f>+monthly_drivers_0!Q674</f>
        <v>2.5</v>
      </c>
    </row>
    <row r="675" spans="1:17" x14ac:dyDescent="0.25">
      <c r="A675" s="567">
        <f t="shared" si="57"/>
        <v>64893</v>
      </c>
      <c r="B675" s="577" t="str">
        <f>+asset_level_drivers!$E$1</f>
        <v>Ganador</v>
      </c>
      <c r="C675" s="568">
        <f t="shared" si="58"/>
        <v>85</v>
      </c>
      <c r="D675" s="569">
        <f t="shared" si="61"/>
        <v>0.36636492879300453</v>
      </c>
      <c r="E675" s="569">
        <f t="shared" si="61"/>
        <v>1.7097030364073844</v>
      </c>
      <c r="F675" s="569">
        <f t="shared" si="61"/>
        <v>0.1880673340047784</v>
      </c>
      <c r="G675" s="569">
        <f>+monthly_drivers_6!G675/monthly_drivers_6!D675*D675</f>
        <v>0.40830626410698068</v>
      </c>
      <c r="H675" s="569">
        <f t="shared" si="62"/>
        <v>0.36636492879300453</v>
      </c>
      <c r="I675" s="569">
        <f t="shared" si="62"/>
        <v>1.3335683683978308</v>
      </c>
      <c r="J675" s="569">
        <f t="shared" si="62"/>
        <v>0.15045386720384316</v>
      </c>
      <c r="K675" s="570">
        <f t="shared" si="62"/>
        <v>138.68758772516688</v>
      </c>
      <c r="L675" s="571">
        <f t="shared" si="56"/>
        <v>0</v>
      </c>
      <c r="M675" s="571">
        <v>0</v>
      </c>
      <c r="N675" s="571">
        <v>0</v>
      </c>
      <c r="O675" s="572">
        <v>0</v>
      </c>
      <c r="P675" s="573">
        <v>0</v>
      </c>
      <c r="Q675" s="574">
        <f>+monthly_drivers_0!Q675</f>
        <v>2.5</v>
      </c>
    </row>
    <row r="676" spans="1:17" x14ac:dyDescent="0.25">
      <c r="A676" s="567">
        <f t="shared" si="57"/>
        <v>64923</v>
      </c>
      <c r="B676" s="577" t="str">
        <f>+asset_level_drivers!$E$1</f>
        <v>Ganador</v>
      </c>
      <c r="C676" s="568">
        <f t="shared" si="58"/>
        <v>85</v>
      </c>
      <c r="D676" s="569">
        <f t="shared" si="61"/>
        <v>0.36448070926310089</v>
      </c>
      <c r="E676" s="569">
        <f t="shared" si="61"/>
        <v>1.7009100117525624</v>
      </c>
      <c r="F676" s="569">
        <f t="shared" si="61"/>
        <v>0.18710010129274807</v>
      </c>
      <c r="G676" s="569">
        <f>+monthly_drivers_6!G676/monthly_drivers_6!D676*D676</f>
        <v>0.40618248356950248</v>
      </c>
      <c r="H676" s="569">
        <f t="shared" si="62"/>
        <v>0.36448070926310089</v>
      </c>
      <c r="I676" s="569">
        <f t="shared" si="62"/>
        <v>1.3267098091670715</v>
      </c>
      <c r="J676" s="569">
        <f t="shared" si="62"/>
        <v>0.1496800810342189</v>
      </c>
      <c r="K676" s="570">
        <f t="shared" si="62"/>
        <v>138.60713693939391</v>
      </c>
      <c r="L676" s="571">
        <f t="shared" si="56"/>
        <v>0</v>
      </c>
      <c r="M676" s="571">
        <v>0</v>
      </c>
      <c r="N676" s="571">
        <v>0</v>
      </c>
      <c r="O676" s="572">
        <v>0</v>
      </c>
      <c r="P676" s="573">
        <v>0</v>
      </c>
      <c r="Q676" s="566">
        <f>+monthly_drivers_0!Q676</f>
        <v>2.5</v>
      </c>
    </row>
    <row r="677" spans="1:17" x14ac:dyDescent="0.25">
      <c r="A677" s="567">
        <f t="shared" si="57"/>
        <v>64954</v>
      </c>
      <c r="B677" s="577" t="str">
        <f>+asset_level_drivers!$E$1</f>
        <v>Ganador</v>
      </c>
      <c r="C677" s="568">
        <f t="shared" si="58"/>
        <v>85</v>
      </c>
      <c r="D677" s="569">
        <f t="shared" si="61"/>
        <v>0.36260618029841746</v>
      </c>
      <c r="E677" s="569">
        <f t="shared" si="61"/>
        <v>1.6921622097363707</v>
      </c>
      <c r="F677" s="569">
        <f t="shared" si="61"/>
        <v>0.18613784307096704</v>
      </c>
      <c r="G677" s="569">
        <f>+monthly_drivers_6!G677/monthly_drivers_6!D677*D677</f>
        <v>0.40406974974907933</v>
      </c>
      <c r="H677" s="569">
        <f t="shared" si="62"/>
        <v>0.36260618029841746</v>
      </c>
      <c r="I677" s="569">
        <f t="shared" si="62"/>
        <v>1.3198865235944437</v>
      </c>
      <c r="J677" s="569">
        <f t="shared" si="62"/>
        <v>0.14891027445679408</v>
      </c>
      <c r="K677" s="570">
        <f t="shared" si="62"/>
        <v>138.52673282202898</v>
      </c>
      <c r="L677" s="571">
        <f t="shared" si="56"/>
        <v>0</v>
      </c>
      <c r="M677" s="571">
        <v>0</v>
      </c>
      <c r="N677" s="571">
        <v>0</v>
      </c>
      <c r="O677" s="572">
        <v>0</v>
      </c>
      <c r="P677" s="573">
        <v>0</v>
      </c>
      <c r="Q677" s="574">
        <f>+monthly_drivers_0!Q677</f>
        <v>2.5</v>
      </c>
    </row>
    <row r="678" spans="1:17" x14ac:dyDescent="0.25">
      <c r="A678" s="567">
        <f t="shared" si="57"/>
        <v>64984</v>
      </c>
      <c r="B678" s="577" t="str">
        <f>+asset_level_drivers!$E$1</f>
        <v>Ganador</v>
      </c>
      <c r="C678" s="568">
        <f t="shared" si="58"/>
        <v>85</v>
      </c>
      <c r="D678" s="569">
        <f t="shared" si="61"/>
        <v>0.36074129206025296</v>
      </c>
      <c r="E678" s="569">
        <f t="shared" si="61"/>
        <v>1.6834593977781982</v>
      </c>
      <c r="F678" s="569">
        <f t="shared" si="61"/>
        <v>0.18518053375556814</v>
      </c>
      <c r="G678" s="569">
        <f>+monthly_drivers_6!G678/monthly_drivers_6!D678*D678</f>
        <v>0.40196800518687503</v>
      </c>
      <c r="H678" s="569">
        <f t="shared" si="62"/>
        <v>0.36074129206025296</v>
      </c>
      <c r="I678" s="569">
        <f t="shared" si="62"/>
        <v>1.3130983302670711</v>
      </c>
      <c r="J678" s="569">
        <f t="shared" si="62"/>
        <v>0.14814442700447497</v>
      </c>
      <c r="K678" s="570">
        <f t="shared" si="62"/>
        <v>138.44637534600034</v>
      </c>
      <c r="L678" s="571">
        <f t="shared" si="56"/>
        <v>0</v>
      </c>
      <c r="M678" s="571">
        <v>0</v>
      </c>
      <c r="N678" s="571">
        <v>0</v>
      </c>
      <c r="O678" s="572">
        <v>0</v>
      </c>
      <c r="P678" s="573">
        <v>0</v>
      </c>
      <c r="Q678" s="566">
        <f>+monthly_drivers_0!Q678</f>
        <v>2.5</v>
      </c>
    </row>
    <row r="679" spans="1:17" x14ac:dyDescent="0.25">
      <c r="A679" s="567">
        <f t="shared" si="57"/>
        <v>65015</v>
      </c>
      <c r="B679" s="577" t="str">
        <f>+asset_level_drivers!$E$1</f>
        <v>Ganador</v>
      </c>
      <c r="C679" s="568">
        <f t="shared" si="58"/>
        <v>85</v>
      </c>
      <c r="D679" s="569">
        <f t="shared" si="61"/>
        <v>0.3588859949662272</v>
      </c>
      <c r="E679" s="569">
        <f t="shared" si="61"/>
        <v>1.6748013444935994</v>
      </c>
      <c r="F679" s="569">
        <f t="shared" si="61"/>
        <v>0.18422814789426237</v>
      </c>
      <c r="G679" s="569">
        <f>+monthly_drivers_6!G679/monthly_drivers_6!D679*D679</f>
        <v>0.39987719272292244</v>
      </c>
      <c r="H679" s="569">
        <f t="shared" si="62"/>
        <v>0.3588859949662272</v>
      </c>
      <c r="I679" s="569">
        <f t="shared" si="62"/>
        <v>1.3063450487050861</v>
      </c>
      <c r="J679" s="569">
        <f t="shared" si="62"/>
        <v>0.14738251831543034</v>
      </c>
      <c r="K679" s="570">
        <f t="shared" si="62"/>
        <v>138.36606448425201</v>
      </c>
      <c r="L679" s="571">
        <f t="shared" si="56"/>
        <v>0</v>
      </c>
      <c r="M679" s="571">
        <v>0</v>
      </c>
      <c r="N679" s="571">
        <v>0</v>
      </c>
      <c r="O679" s="572">
        <v>0</v>
      </c>
      <c r="P679" s="573">
        <v>0</v>
      </c>
      <c r="Q679" s="574">
        <f>+monthly_drivers_0!Q679</f>
        <v>2.5</v>
      </c>
    </row>
    <row r="680" spans="1:17" x14ac:dyDescent="0.25">
      <c r="A680" s="567">
        <f t="shared" si="57"/>
        <v>65046</v>
      </c>
      <c r="B680" s="577" t="str">
        <f>+asset_level_drivers!$E$1</f>
        <v>Ganador</v>
      </c>
      <c r="C680" s="568">
        <f t="shared" si="58"/>
        <v>85</v>
      </c>
      <c r="D680" s="569">
        <f t="shared" si="61"/>
        <v>0.35704023968896281</v>
      </c>
      <c r="E680" s="569">
        <f t="shared" si="61"/>
        <v>1.6661878196881419</v>
      </c>
      <c r="F680" s="569">
        <f t="shared" si="61"/>
        <v>0.18328066016566213</v>
      </c>
      <c r="G680" s="569">
        <f>+monthly_drivers_6!G680/monthly_drivers_6!D680*D680</f>
        <v>0.39779725549456818</v>
      </c>
      <c r="H680" s="569">
        <f t="shared" si="62"/>
        <v>0.35704023968896281</v>
      </c>
      <c r="I680" s="569">
        <f t="shared" si="62"/>
        <v>1.2996264993568312</v>
      </c>
      <c r="J680" s="569">
        <f t="shared" si="62"/>
        <v>0.14662452813255011</v>
      </c>
      <c r="K680" s="570">
        <f t="shared" si="62"/>
        <v>138.28580020974366</v>
      </c>
      <c r="L680" s="571">
        <f t="shared" si="56"/>
        <v>0</v>
      </c>
      <c r="M680" s="571">
        <v>0</v>
      </c>
      <c r="N680" s="571">
        <v>0</v>
      </c>
      <c r="O680" s="572">
        <v>0</v>
      </c>
      <c r="P680" s="573">
        <v>0</v>
      </c>
      <c r="Q680" s="566">
        <f>+monthly_drivers_0!Q680</f>
        <v>2.5</v>
      </c>
    </row>
    <row r="681" spans="1:17" x14ac:dyDescent="0.25">
      <c r="A681" s="567">
        <f t="shared" si="57"/>
        <v>65074</v>
      </c>
      <c r="B681" s="577" t="str">
        <f>+asset_level_drivers!$E$1</f>
        <v>Ganador</v>
      </c>
      <c r="C681" s="568">
        <f t="shared" si="58"/>
        <v>85</v>
      </c>
      <c r="D681" s="569">
        <f t="shared" si="61"/>
        <v>0.35520397715477375</v>
      </c>
      <c r="E681" s="569">
        <f t="shared" si="61"/>
        <v>1.6576185943512858</v>
      </c>
      <c r="F681" s="569">
        <f t="shared" si="61"/>
        <v>0.18233804537860807</v>
      </c>
      <c r="G681" s="569">
        <f>+monthly_drivers_6!G681/monthly_drivers_6!D681*D681</f>
        <v>0.39572813693492676</v>
      </c>
      <c r="H681" s="569">
        <f t="shared" si="62"/>
        <v>0.35520397715477375</v>
      </c>
      <c r="I681" s="569">
        <f t="shared" si="62"/>
        <v>1.2929425035940856</v>
      </c>
      <c r="J681" s="569">
        <f t="shared" si="62"/>
        <v>0.14587043630290683</v>
      </c>
      <c r="K681" s="570">
        <f t="shared" si="62"/>
        <v>138.20558249545067</v>
      </c>
      <c r="L681" s="571">
        <f t="shared" si="56"/>
        <v>0</v>
      </c>
      <c r="M681" s="571">
        <v>0</v>
      </c>
      <c r="N681" s="571">
        <v>0</v>
      </c>
      <c r="O681" s="572">
        <v>0</v>
      </c>
      <c r="P681" s="573">
        <v>0</v>
      </c>
      <c r="Q681" s="574">
        <f>+monthly_drivers_0!Q681</f>
        <v>2.5</v>
      </c>
    </row>
    <row r="682" spans="1:17" x14ac:dyDescent="0.25">
      <c r="A682" s="567">
        <f t="shared" si="57"/>
        <v>65105</v>
      </c>
      <c r="B682" s="577" t="str">
        <f>+asset_level_drivers!$E$1</f>
        <v>Ganador</v>
      </c>
      <c r="C682" s="568">
        <f t="shared" si="58"/>
        <v>85</v>
      </c>
      <c r="D682" s="569">
        <f t="shared" si="61"/>
        <v>0.35337715854236057</v>
      </c>
      <c r="E682" s="569">
        <f t="shared" si="61"/>
        <v>1.6490934406502957</v>
      </c>
      <c r="F682" s="569">
        <f t="shared" si="61"/>
        <v>0.18140027847149925</v>
      </c>
      <c r="G682" s="569">
        <f>+monthly_drivers_6!G682/monthly_drivers_6!D682*D682</f>
        <v>0.39366978077134185</v>
      </c>
      <c r="H682" s="569">
        <f t="shared" si="62"/>
        <v>0.35337715854236057</v>
      </c>
      <c r="I682" s="569">
        <f t="shared" si="62"/>
        <v>1.2862928837073155</v>
      </c>
      <c r="J682" s="569">
        <f t="shared" si="62"/>
        <v>0.14512022277721975</v>
      </c>
      <c r="K682" s="570">
        <f t="shared" si="62"/>
        <v>138.1254113143641</v>
      </c>
      <c r="L682" s="571">
        <f t="shared" si="56"/>
        <v>0</v>
      </c>
      <c r="M682" s="571">
        <v>0</v>
      </c>
      <c r="N682" s="571">
        <v>0</v>
      </c>
      <c r="O682" s="572">
        <v>0</v>
      </c>
      <c r="P682" s="573">
        <v>0</v>
      </c>
      <c r="Q682" s="566">
        <f>+monthly_drivers_0!Q682</f>
        <v>2.5</v>
      </c>
    </row>
    <row r="683" spans="1:17" x14ac:dyDescent="0.25">
      <c r="A683" s="567">
        <f t="shared" si="57"/>
        <v>65135</v>
      </c>
      <c r="B683" s="577" t="str">
        <f>+asset_level_drivers!$E$1</f>
        <v>Ganador</v>
      </c>
      <c r="C683" s="568">
        <f t="shared" si="58"/>
        <v>85</v>
      </c>
      <c r="D683" s="569">
        <f t="shared" si="61"/>
        <v>0.35155973528151241</v>
      </c>
      <c r="E683" s="569">
        <f t="shared" si="61"/>
        <v>1.6406121319241829</v>
      </c>
      <c r="F683" s="569">
        <f t="shared" si="61"/>
        <v>0.18046733451162694</v>
      </c>
      <c r="G683" s="569">
        <f>+monthly_drivers_6!G683/monthly_drivers_6!D683*D683</f>
        <v>0.39162213102385623</v>
      </c>
      <c r="H683" s="569">
        <f t="shared" si="62"/>
        <v>0.35155973528151241</v>
      </c>
      <c r="I683" s="569">
        <f t="shared" si="62"/>
        <v>1.2796774629009497</v>
      </c>
      <c r="J683" s="569">
        <f t="shared" si="62"/>
        <v>0.14437386760932189</v>
      </c>
      <c r="K683" s="570">
        <f t="shared" si="62"/>
        <v>138.04528663949068</v>
      </c>
      <c r="L683" s="571">
        <f t="shared" si="56"/>
        <v>0</v>
      </c>
      <c r="M683" s="571">
        <v>0</v>
      </c>
      <c r="N683" s="571">
        <v>0</v>
      </c>
      <c r="O683" s="572">
        <v>0</v>
      </c>
      <c r="P683" s="573">
        <v>0</v>
      </c>
      <c r="Q683" s="574">
        <f>+monthly_drivers_0!Q683</f>
        <v>2.5</v>
      </c>
    </row>
    <row r="684" spans="1:17" x14ac:dyDescent="0.25">
      <c r="A684" s="567">
        <f t="shared" si="57"/>
        <v>65166</v>
      </c>
      <c r="B684" s="577" t="str">
        <f>+asset_level_drivers!$E$1</f>
        <v>Ganador</v>
      </c>
      <c r="C684" s="568">
        <f t="shared" si="58"/>
        <v>85</v>
      </c>
      <c r="D684" s="569">
        <f t="shared" si="61"/>
        <v>0.3497516590518156</v>
      </c>
      <c r="E684" s="569">
        <f t="shared" si="61"/>
        <v>1.632174442677679</v>
      </c>
      <c r="F684" s="569">
        <f t="shared" si="61"/>
        <v>0.1795391886945116</v>
      </c>
      <c r="G684" s="569">
        <f>+monthly_drivers_6!G684/monthly_drivers_6!D684*D684</f>
        <v>0.38958513200368855</v>
      </c>
      <c r="H684" s="569">
        <f t="shared" si="62"/>
        <v>0.3497516590518156</v>
      </c>
      <c r="I684" s="569">
        <f t="shared" si="62"/>
        <v>1.2730960652886789</v>
      </c>
      <c r="J684" s="569">
        <f t="shared" si="62"/>
        <v>0.14363135095562962</v>
      </c>
      <c r="K684" s="570">
        <f t="shared" si="62"/>
        <v>137.96520844385279</v>
      </c>
      <c r="L684" s="571">
        <f t="shared" si="56"/>
        <v>0</v>
      </c>
      <c r="M684" s="571">
        <v>0</v>
      </c>
      <c r="N684" s="571">
        <v>0</v>
      </c>
      <c r="O684" s="572">
        <v>0</v>
      </c>
      <c r="P684" s="573">
        <v>0</v>
      </c>
      <c r="Q684" s="566">
        <f>+monthly_drivers_0!Q684</f>
        <v>2.5</v>
      </c>
    </row>
    <row r="685" spans="1:17" x14ac:dyDescent="0.25">
      <c r="A685" s="567">
        <f t="shared" si="57"/>
        <v>65196</v>
      </c>
      <c r="B685" s="577" t="str">
        <f>+asset_level_drivers!$E$1</f>
        <v>Ganador</v>
      </c>
      <c r="C685" s="568">
        <f t="shared" si="58"/>
        <v>85</v>
      </c>
      <c r="D685" s="569">
        <f t="shared" si="61"/>
        <v>0.34795288178136896</v>
      </c>
      <c r="E685" s="569">
        <f t="shared" si="61"/>
        <v>1.6237801485752406</v>
      </c>
      <c r="F685" s="569">
        <f t="shared" si="61"/>
        <v>0.17861581634324347</v>
      </c>
      <c r="G685" s="569">
        <f>+monthly_drivers_6!G685/monthly_drivers_6!D685*D685</f>
        <v>0.38755872831171978</v>
      </c>
      <c r="H685" s="569">
        <f t="shared" si="62"/>
        <v>0.34795288178136896</v>
      </c>
      <c r="I685" s="569">
        <f t="shared" si="62"/>
        <v>1.2665485158887793</v>
      </c>
      <c r="J685" s="569">
        <f t="shared" si="62"/>
        <v>0.14289265307461513</v>
      </c>
      <c r="K685" s="570">
        <f t="shared" si="62"/>
        <v>137.88517670048844</v>
      </c>
      <c r="L685" s="571">
        <f t="shared" si="56"/>
        <v>0</v>
      </c>
      <c r="M685" s="571">
        <v>0</v>
      </c>
      <c r="N685" s="571">
        <v>0</v>
      </c>
      <c r="O685" s="572">
        <v>0</v>
      </c>
      <c r="P685" s="573">
        <v>0</v>
      </c>
      <c r="Q685" s="574">
        <f>+monthly_drivers_0!Q685</f>
        <v>2.5</v>
      </c>
    </row>
    <row r="686" spans="1:17" x14ac:dyDescent="0.25">
      <c r="A686" s="567">
        <f t="shared" si="57"/>
        <v>65227</v>
      </c>
      <c r="B686" s="577" t="str">
        <f>+asset_level_drivers!$E$1</f>
        <v>Ganador</v>
      </c>
      <c r="C686" s="568">
        <f t="shared" si="58"/>
        <v>85</v>
      </c>
      <c r="D686" s="569">
        <f t="shared" si="61"/>
        <v>0.34616335564550582</v>
      </c>
      <c r="E686" s="569">
        <f t="shared" si="61"/>
        <v>1.6154290264350848</v>
      </c>
      <c r="F686" s="569">
        <f t="shared" si="61"/>
        <v>0.17769719290782646</v>
      </c>
      <c r="G686" s="569">
        <f>+monthly_drivers_6!G686/monthly_drivers_6!D686*D686</f>
        <v>0.38554286483698608</v>
      </c>
      <c r="H686" s="569">
        <f t="shared" si="62"/>
        <v>0.34616335564550582</v>
      </c>
      <c r="I686" s="569">
        <f t="shared" si="62"/>
        <v>1.2600346406194602</v>
      </c>
      <c r="J686" s="569">
        <f t="shared" si="62"/>
        <v>0.14215775432628153</v>
      </c>
      <c r="K686" s="570">
        <f t="shared" si="62"/>
        <v>137.80519138245131</v>
      </c>
      <c r="L686" s="571">
        <f t="shared" si="56"/>
        <v>0</v>
      </c>
      <c r="M686" s="571">
        <v>0</v>
      </c>
      <c r="N686" s="571">
        <v>0</v>
      </c>
      <c r="O686" s="572">
        <v>0</v>
      </c>
      <c r="P686" s="573">
        <v>0</v>
      </c>
      <c r="Q686" s="566">
        <f>+monthly_drivers_0!Q686</f>
        <v>2.5</v>
      </c>
    </row>
    <row r="687" spans="1:17" x14ac:dyDescent="0.25">
      <c r="A687" s="567">
        <f t="shared" si="57"/>
        <v>65258</v>
      </c>
      <c r="B687" s="577" t="str">
        <f>+asset_level_drivers!$E$1</f>
        <v>Ganador</v>
      </c>
      <c r="C687" s="568">
        <f t="shared" si="58"/>
        <v>85</v>
      </c>
      <c r="D687" s="569">
        <f t="shared" si="61"/>
        <v>0.34438303306552226</v>
      </c>
      <c r="E687" s="569">
        <f t="shared" si="61"/>
        <v>1.607120854223256</v>
      </c>
      <c r="F687" s="569">
        <f t="shared" si="61"/>
        <v>0.17678329396452538</v>
      </c>
      <c r="G687" s="569">
        <f>+monthly_drivers_6!G687/monthly_drivers_6!D687*D687</f>
        <v>0.38353748675517957</v>
      </c>
      <c r="H687" s="569">
        <f t="shared" si="62"/>
        <v>0.34438303306552226</v>
      </c>
      <c r="I687" s="569">
        <f t="shared" si="62"/>
        <v>1.2535542662942363</v>
      </c>
      <c r="J687" s="569">
        <f t="shared" si="62"/>
        <v>0.14142663517164067</v>
      </c>
      <c r="K687" s="570">
        <f t="shared" si="62"/>
        <v>137.72525246281069</v>
      </c>
      <c r="L687" s="571">
        <f t="shared" si="56"/>
        <v>0</v>
      </c>
      <c r="M687" s="571">
        <v>0</v>
      </c>
      <c r="N687" s="571">
        <v>0</v>
      </c>
      <c r="O687" s="572">
        <v>0</v>
      </c>
      <c r="P687" s="573">
        <v>0</v>
      </c>
      <c r="Q687" s="574">
        <f>+monthly_drivers_0!Q687</f>
        <v>2.5</v>
      </c>
    </row>
    <row r="688" spans="1:17" x14ac:dyDescent="0.25">
      <c r="A688" s="567">
        <f t="shared" si="57"/>
        <v>65288</v>
      </c>
      <c r="B688" s="577" t="str">
        <f>+asset_level_drivers!$E$1</f>
        <v>Ganador</v>
      </c>
      <c r="C688" s="568">
        <f t="shared" si="58"/>
        <v>85</v>
      </c>
      <c r="D688" s="569">
        <f t="shared" ref="D688:F703" si="63">+D687/D686*D687</f>
        <v>0.34261186670741228</v>
      </c>
      <c r="E688" s="569">
        <f t="shared" si="63"/>
        <v>1.5988554110477216</v>
      </c>
      <c r="F688" s="569">
        <f t="shared" si="63"/>
        <v>0.17587409521521669</v>
      </c>
      <c r="G688" s="569">
        <f>+monthly_drivers_6!G688/monthly_drivers_6!D688*D688</f>
        <v>0.38154253952715811</v>
      </c>
      <c r="H688" s="569">
        <f t="shared" ref="H688:K703" si="64">+H687/H686*H687</f>
        <v>0.34261186670741228</v>
      </c>
      <c r="I688" s="569">
        <f t="shared" si="64"/>
        <v>1.2471072206173219</v>
      </c>
      <c r="J688" s="569">
        <f t="shared" si="64"/>
        <v>0.14069927617219372</v>
      </c>
      <c r="K688" s="570">
        <f t="shared" si="64"/>
        <v>137.64535991465149</v>
      </c>
      <c r="L688" s="571">
        <f t="shared" si="56"/>
        <v>0</v>
      </c>
      <c r="M688" s="571">
        <v>0</v>
      </c>
      <c r="N688" s="571">
        <v>0</v>
      </c>
      <c r="O688" s="572">
        <v>0</v>
      </c>
      <c r="P688" s="573">
        <v>0</v>
      </c>
      <c r="Q688" s="566">
        <f>+monthly_drivers_0!Q688</f>
        <v>2.5</v>
      </c>
    </row>
    <row r="689" spans="1:17" x14ac:dyDescent="0.25">
      <c r="A689" s="567">
        <f t="shared" si="57"/>
        <v>65319</v>
      </c>
      <c r="B689" s="577" t="str">
        <f>+asset_level_drivers!$E$1</f>
        <v>Ganador</v>
      </c>
      <c r="C689" s="568">
        <f t="shared" si="58"/>
        <v>85</v>
      </c>
      <c r="D689" s="569">
        <f t="shared" si="63"/>
        <v>0.34084980948060933</v>
      </c>
      <c r="E689" s="569">
        <f t="shared" si="63"/>
        <v>1.5906324771524996</v>
      </c>
      <c r="F689" s="569">
        <f t="shared" si="63"/>
        <v>0.17496957248674236</v>
      </c>
      <c r="G689" s="569">
        <f>+monthly_drivers_6!G689/monthly_drivers_6!D689*D689</f>
        <v>0.37955796889746157</v>
      </c>
      <c r="H689" s="569">
        <f t="shared" si="64"/>
        <v>0.34084980948060933</v>
      </c>
      <c r="I689" s="569">
        <f t="shared" si="64"/>
        <v>1.2406933321790512</v>
      </c>
      <c r="J689" s="569">
        <f t="shared" si="64"/>
        <v>0.13997565798941425</v>
      </c>
      <c r="K689" s="570">
        <f t="shared" si="64"/>
        <v>137.56551371107426</v>
      </c>
      <c r="L689" s="571">
        <f t="shared" si="56"/>
        <v>0</v>
      </c>
      <c r="M689" s="571">
        <v>0</v>
      </c>
      <c r="N689" s="571">
        <v>0</v>
      </c>
      <c r="O689" s="572">
        <v>0</v>
      </c>
      <c r="P689" s="573">
        <v>0</v>
      </c>
      <c r="Q689" s="574">
        <f>+monthly_drivers_0!Q689</f>
        <v>2.5</v>
      </c>
    </row>
    <row r="690" spans="1:17" x14ac:dyDescent="0.25">
      <c r="A690" s="567">
        <f t="shared" si="57"/>
        <v>65349</v>
      </c>
      <c r="B690" s="577" t="str">
        <f>+asset_level_drivers!$E$1</f>
        <v>Ganador</v>
      </c>
      <c r="C690" s="568">
        <f t="shared" si="58"/>
        <v>85</v>
      </c>
      <c r="D690" s="569">
        <f t="shared" si="63"/>
        <v>0.33909681453673424</v>
      </c>
      <c r="E690" s="569">
        <f t="shared" si="63"/>
        <v>1.5824518339118157</v>
      </c>
      <c r="F690" s="569">
        <f t="shared" si="63"/>
        <v>0.17406970173026726</v>
      </c>
      <c r="G690" s="569">
        <f>+monthly_drivers_6!G690/monthly_drivers_6!D690*D690</f>
        <v>0.37758372089283615</v>
      </c>
      <c r="H690" s="569">
        <f t="shared" si="64"/>
        <v>0.33909681453673424</v>
      </c>
      <c r="I690" s="569">
        <f t="shared" si="64"/>
        <v>1.2343124304513202</v>
      </c>
      <c r="J690" s="569">
        <f t="shared" si="64"/>
        <v>0.13925576138423415</v>
      </c>
      <c r="K690" s="570">
        <f t="shared" si="64"/>
        <v>137.48571382519512</v>
      </c>
      <c r="L690" s="571">
        <f t="shared" si="56"/>
        <v>0</v>
      </c>
      <c r="M690" s="571">
        <v>0</v>
      </c>
      <c r="N690" s="571">
        <v>0</v>
      </c>
      <c r="O690" s="572">
        <v>0</v>
      </c>
      <c r="P690" s="573">
        <v>0</v>
      </c>
      <c r="Q690" s="566">
        <f>+monthly_drivers_0!Q690</f>
        <v>2.5</v>
      </c>
    </row>
    <row r="691" spans="1:17" x14ac:dyDescent="0.25">
      <c r="A691" s="567">
        <f t="shared" si="57"/>
        <v>65380</v>
      </c>
      <c r="B691" s="577" t="str">
        <f>+asset_level_drivers!$E$1</f>
        <v>Ganador</v>
      </c>
      <c r="C691" s="568">
        <f t="shared" si="58"/>
        <v>85</v>
      </c>
      <c r="D691" s="569">
        <f t="shared" si="63"/>
        <v>0.33735283526834958</v>
      </c>
      <c r="E691" s="569">
        <f t="shared" si="63"/>
        <v>1.5743132638242912</v>
      </c>
      <c r="F691" s="569">
        <f t="shared" si="63"/>
        <v>0.17317445902063969</v>
      </c>
      <c r="G691" s="569">
        <f>+monthly_drivers_6!G691/monthly_drivers_6!D691*D691</f>
        <v>0.37561974182076702</v>
      </c>
      <c r="H691" s="569">
        <f t="shared" si="64"/>
        <v>0.33735283526834958</v>
      </c>
      <c r="I691" s="569">
        <f t="shared" si="64"/>
        <v>1.2279643457830534</v>
      </c>
      <c r="J691" s="569">
        <f t="shared" si="64"/>
        <v>0.13853956721653207</v>
      </c>
      <c r="K691" s="570">
        <f t="shared" si="64"/>
        <v>137.40596023014581</v>
      </c>
      <c r="L691" s="571">
        <f t="shared" si="56"/>
        <v>0</v>
      </c>
      <c r="M691" s="571">
        <v>0</v>
      </c>
      <c r="N691" s="571">
        <v>0</v>
      </c>
      <c r="O691" s="572">
        <v>0</v>
      </c>
      <c r="P691" s="573">
        <v>0</v>
      </c>
      <c r="Q691" s="574">
        <f>+monthly_drivers_0!Q691</f>
        <v>2.5</v>
      </c>
    </row>
    <row r="692" spans="1:17" x14ac:dyDescent="0.25">
      <c r="A692" s="567">
        <f t="shared" si="57"/>
        <v>65411</v>
      </c>
      <c r="B692" s="577" t="str">
        <f>+asset_level_drivers!$E$1</f>
        <v>Ganador</v>
      </c>
      <c r="C692" s="568">
        <f t="shared" si="58"/>
        <v>85</v>
      </c>
      <c r="D692" s="569">
        <f t="shared" si="63"/>
        <v>0.33561782530772061</v>
      </c>
      <c r="E692" s="569">
        <f t="shared" si="63"/>
        <v>1.5662165505071592</v>
      </c>
      <c r="F692" s="569">
        <f t="shared" si="63"/>
        <v>0.17228382055575531</v>
      </c>
      <c r="G692" s="569">
        <f>+monthly_drivers_6!G692/monthly_drivers_6!D692*D692</f>
        <v>0.3736659782680174</v>
      </c>
      <c r="H692" s="569">
        <f t="shared" si="64"/>
        <v>0.33561782530772061</v>
      </c>
      <c r="I692" s="569">
        <f t="shared" si="64"/>
        <v>1.2216489093956928</v>
      </c>
      <c r="J692" s="569">
        <f t="shared" si="64"/>
        <v>0.13782705644462456</v>
      </c>
      <c r="K692" s="570">
        <f t="shared" si="64"/>
        <v>137.32625289907367</v>
      </c>
      <c r="L692" s="571">
        <f t="shared" si="56"/>
        <v>0</v>
      </c>
      <c r="M692" s="571">
        <v>0</v>
      </c>
      <c r="N692" s="571">
        <v>0</v>
      </c>
      <c r="O692" s="572">
        <v>0</v>
      </c>
      <c r="P692" s="573">
        <v>0</v>
      </c>
      <c r="Q692" s="566">
        <f>+monthly_drivers_0!Q692</f>
        <v>2.5</v>
      </c>
    </row>
    <row r="693" spans="1:17" x14ac:dyDescent="0.25">
      <c r="A693" s="567">
        <f t="shared" si="57"/>
        <v>65439</v>
      </c>
      <c r="B693" s="577" t="str">
        <f>+asset_level_drivers!$E$1</f>
        <v>Ganador</v>
      </c>
      <c r="C693" s="568">
        <f t="shared" si="58"/>
        <v>85</v>
      </c>
      <c r="D693" s="569">
        <f t="shared" si="63"/>
        <v>0.33389173852558246</v>
      </c>
      <c r="E693" s="569">
        <f t="shared" si="63"/>
        <v>1.5581614786905129</v>
      </c>
      <c r="F693" s="569">
        <f t="shared" si="63"/>
        <v>0.17139776265592432</v>
      </c>
      <c r="G693" s="569">
        <f>+monthly_drivers_6!G693/monthly_drivers_6!D693*D693</f>
        <v>0.37172237709917638</v>
      </c>
      <c r="H693" s="569">
        <f t="shared" si="64"/>
        <v>0.33389173852558246</v>
      </c>
      <c r="I693" s="569">
        <f t="shared" si="64"/>
        <v>1.2153659533787109</v>
      </c>
      <c r="J693" s="569">
        <f t="shared" si="64"/>
        <v>0.13711821012475978</v>
      </c>
      <c r="K693" s="570">
        <f t="shared" si="64"/>
        <v>137.24659180514158</v>
      </c>
      <c r="L693" s="571">
        <f t="shared" si="56"/>
        <v>0</v>
      </c>
      <c r="M693" s="571">
        <v>0</v>
      </c>
      <c r="N693" s="571">
        <v>0</v>
      </c>
      <c r="O693" s="572">
        <v>0</v>
      </c>
      <c r="P693" s="573">
        <v>0</v>
      </c>
      <c r="Q693" s="574">
        <f>+monthly_drivers_0!Q693</f>
        <v>2.5</v>
      </c>
    </row>
    <row r="694" spans="1:17" x14ac:dyDescent="0.25">
      <c r="A694" s="567">
        <f t="shared" si="57"/>
        <v>65470</v>
      </c>
      <c r="B694" s="577" t="str">
        <f>+asset_level_drivers!$E$1</f>
        <v>Ganador</v>
      </c>
      <c r="C694" s="568">
        <f t="shared" si="58"/>
        <v>85</v>
      </c>
      <c r="D694" s="569">
        <f t="shared" si="63"/>
        <v>0.33217452902991362</v>
      </c>
      <c r="E694" s="569">
        <f t="shared" si="63"/>
        <v>1.5501478342115806</v>
      </c>
      <c r="F694" s="569">
        <f t="shared" si="63"/>
        <v>0.17051626176324189</v>
      </c>
      <c r="G694" s="569">
        <f>+monthly_drivers_6!G694/monthly_drivers_6!D694*D694</f>
        <v>0.36978888545521382</v>
      </c>
      <c r="H694" s="569">
        <f t="shared" si="64"/>
        <v>0.33217452902991362</v>
      </c>
      <c r="I694" s="569">
        <f t="shared" si="64"/>
        <v>1.209115310685146</v>
      </c>
      <c r="J694" s="569">
        <f t="shared" si="64"/>
        <v>0.13641300941061385</v>
      </c>
      <c r="K694" s="570">
        <f t="shared" si="64"/>
        <v>137.166976921528</v>
      </c>
      <c r="L694" s="571">
        <f t="shared" si="56"/>
        <v>0</v>
      </c>
      <c r="M694" s="571">
        <v>0</v>
      </c>
      <c r="N694" s="571">
        <v>0</v>
      </c>
      <c r="O694" s="572">
        <v>0</v>
      </c>
      <c r="P694" s="573">
        <v>0</v>
      </c>
      <c r="Q694" s="566">
        <f>+monthly_drivers_0!Q694</f>
        <v>2.5</v>
      </c>
    </row>
    <row r="695" spans="1:17" x14ac:dyDescent="0.25">
      <c r="A695" s="567">
        <f t="shared" si="57"/>
        <v>65500</v>
      </c>
      <c r="B695" s="577" t="str">
        <f>+asset_level_drivers!$E$1</f>
        <v>Ganador</v>
      </c>
      <c r="C695" s="568">
        <f t="shared" si="58"/>
        <v>85</v>
      </c>
      <c r="D695" s="569">
        <f t="shared" si="63"/>
        <v>0.33046615116471589</v>
      </c>
      <c r="E695" s="569">
        <f t="shared" si="63"/>
        <v>1.542175404009033</v>
      </c>
      <c r="F695" s="569">
        <f t="shared" si="63"/>
        <v>0.16963929444096176</v>
      </c>
      <c r="G695" s="569">
        <f>+monthly_drivers_6!G695/monthly_drivers_6!D695*D695</f>
        <v>0.36786545075204258</v>
      </c>
      <c r="H695" s="569">
        <f t="shared" si="64"/>
        <v>0.33046615116471589</v>
      </c>
      <c r="I695" s="569">
        <f t="shared" si="64"/>
        <v>1.2028968151271611</v>
      </c>
      <c r="J695" s="569">
        <f t="shared" si="64"/>
        <v>0.13571143555278978</v>
      </c>
      <c r="K695" s="570">
        <f t="shared" si="64"/>
        <v>137.08740822142695</v>
      </c>
      <c r="L695" s="571">
        <f t="shared" si="56"/>
        <v>0</v>
      </c>
      <c r="M695" s="571">
        <v>0</v>
      </c>
      <c r="N695" s="571">
        <v>0</v>
      </c>
      <c r="O695" s="572">
        <v>0</v>
      </c>
      <c r="P695" s="573">
        <v>0</v>
      </c>
      <c r="Q695" s="574">
        <f>+monthly_drivers_0!Q695</f>
        <v>2.5</v>
      </c>
    </row>
    <row r="696" spans="1:17" x14ac:dyDescent="0.25">
      <c r="A696" s="567">
        <f t="shared" si="57"/>
        <v>65531</v>
      </c>
      <c r="B696" s="577" t="str">
        <f>+asset_level_drivers!$E$1</f>
        <v>Ganador</v>
      </c>
      <c r="C696" s="568">
        <f t="shared" si="58"/>
        <v>85</v>
      </c>
      <c r="D696" s="569">
        <f t="shared" si="63"/>
        <v>0.32876655950880046</v>
      </c>
      <c r="E696" s="569">
        <f t="shared" si="63"/>
        <v>1.5342439761173177</v>
      </c>
      <c r="F696" s="569">
        <f t="shared" si="63"/>
        <v>0.16876683737287321</v>
      </c>
      <c r="G696" s="569">
        <f>+monthly_drivers_6!G696/monthly_drivers_6!D696*D696</f>
        <v>0.36595202067908839</v>
      </c>
      <c r="H696" s="569">
        <f t="shared" si="64"/>
        <v>0.32876655950880046</v>
      </c>
      <c r="I696" s="569">
        <f t="shared" si="64"/>
        <v>1.1967103013716254</v>
      </c>
      <c r="J696" s="569">
        <f t="shared" si="64"/>
        <v>0.13501346989831894</v>
      </c>
      <c r="K696" s="570">
        <f t="shared" si="64"/>
        <v>137.00788567804801</v>
      </c>
      <c r="L696" s="571">
        <f t="shared" si="56"/>
        <v>0</v>
      </c>
      <c r="M696" s="571">
        <v>0</v>
      </c>
      <c r="N696" s="571">
        <v>0</v>
      </c>
      <c r="O696" s="572">
        <v>0</v>
      </c>
      <c r="P696" s="573">
        <v>0</v>
      </c>
      <c r="Q696" s="566">
        <f>+monthly_drivers_0!Q696</f>
        <v>2.5</v>
      </c>
    </row>
    <row r="697" spans="1:17" x14ac:dyDescent="0.25">
      <c r="A697" s="567">
        <f t="shared" si="57"/>
        <v>65561</v>
      </c>
      <c r="B697" s="577" t="str">
        <f>+asset_level_drivers!$E$1</f>
        <v>Ganador</v>
      </c>
      <c r="C697" s="568">
        <f t="shared" si="58"/>
        <v>85</v>
      </c>
      <c r="D697" s="569">
        <f t="shared" si="63"/>
        <v>0.32707570887458021</v>
      </c>
      <c r="E697" s="569">
        <f t="shared" si="63"/>
        <v>1.526353339661024</v>
      </c>
      <c r="F697" s="569">
        <f t="shared" si="63"/>
        <v>0.16789886736268103</v>
      </c>
      <c r="G697" s="569">
        <f>+monthly_drivers_6!G697/monthly_drivers_6!D697*D697</f>
        <v>0.36404854319786734</v>
      </c>
      <c r="H697" s="569">
        <f t="shared" si="64"/>
        <v>0.32707570887458021</v>
      </c>
      <c r="I697" s="569">
        <f t="shared" si="64"/>
        <v>1.1905556049357187</v>
      </c>
      <c r="J697" s="569">
        <f t="shared" si="64"/>
        <v>0.13431909389016522</v>
      </c>
      <c r="K697" s="570">
        <f t="shared" si="64"/>
        <v>136.92840926461631</v>
      </c>
      <c r="L697" s="571">
        <f t="shared" si="56"/>
        <v>0</v>
      </c>
      <c r="M697" s="571">
        <v>0</v>
      </c>
      <c r="N697" s="571">
        <v>0</v>
      </c>
      <c r="O697" s="572">
        <v>0</v>
      </c>
      <c r="P697" s="573">
        <v>0</v>
      </c>
      <c r="Q697" s="574">
        <f>+monthly_drivers_0!Q697</f>
        <v>2.5</v>
      </c>
    </row>
    <row r="698" spans="1:17" x14ac:dyDescent="0.25">
      <c r="A698" s="567">
        <f t="shared" si="57"/>
        <v>65592</v>
      </c>
      <c r="B698" s="577" t="str">
        <f>+asset_level_drivers!$E$1</f>
        <v>Ganador</v>
      </c>
      <c r="C698" s="568">
        <f t="shared" si="58"/>
        <v>85</v>
      </c>
      <c r="D698" s="569">
        <f t="shared" si="63"/>
        <v>0.32539355430686839</v>
      </c>
      <c r="E698" s="569">
        <f t="shared" si="63"/>
        <v>1.5185032848492763</v>
      </c>
      <c r="F698" s="569">
        <f t="shared" si="63"/>
        <v>0.16703536133338889</v>
      </c>
      <c r="G698" s="569">
        <f>+monthly_drivers_6!G698/monthly_drivers_6!D698*D698</f>
        <v>0.36215496654057078</v>
      </c>
      <c r="H698" s="569">
        <f t="shared" si="64"/>
        <v>0.32539355430686839</v>
      </c>
      <c r="I698" s="569">
        <f t="shared" si="64"/>
        <v>1.1844325621825578</v>
      </c>
      <c r="J698" s="569">
        <f t="shared" si="64"/>
        <v>0.13362828906673155</v>
      </c>
      <c r="K698" s="570">
        <f t="shared" si="64"/>
        <v>136.84897895437246</v>
      </c>
      <c r="L698" s="571">
        <f t="shared" si="56"/>
        <v>0</v>
      </c>
      <c r="M698" s="571">
        <v>0</v>
      </c>
      <c r="N698" s="571">
        <v>0</v>
      </c>
      <c r="O698" s="572">
        <v>0</v>
      </c>
      <c r="P698" s="573">
        <v>0</v>
      </c>
      <c r="Q698" s="566">
        <f>+monthly_drivers_0!Q698</f>
        <v>2.5</v>
      </c>
    </row>
    <row r="699" spans="1:17" x14ac:dyDescent="0.25">
      <c r="A699" s="567">
        <f t="shared" si="57"/>
        <v>65623</v>
      </c>
      <c r="B699" s="577" t="str">
        <f>+asset_level_drivers!$E$1</f>
        <v>Ganador</v>
      </c>
      <c r="C699" s="568">
        <f t="shared" si="58"/>
        <v>85</v>
      </c>
      <c r="D699" s="569">
        <f t="shared" si="63"/>
        <v>0.32372005108168339</v>
      </c>
      <c r="E699" s="569">
        <f t="shared" si="63"/>
        <v>1.5106936029701559</v>
      </c>
      <c r="F699" s="569">
        <f t="shared" si="63"/>
        <v>0.16617629632668574</v>
      </c>
      <c r="G699" s="569">
        <f>+monthly_drivers_6!G699/monthly_drivers_6!D699*D699</f>
        <v>0.36027123920865689</v>
      </c>
      <c r="H699" s="569">
        <f t="shared" si="64"/>
        <v>0.32372005108168339</v>
      </c>
      <c r="I699" s="569">
        <f t="shared" si="64"/>
        <v>1.1783410103168461</v>
      </c>
      <c r="J699" s="569">
        <f t="shared" si="64"/>
        <v>0.13294103706136906</v>
      </c>
      <c r="K699" s="570">
        <f t="shared" si="64"/>
        <v>136.76959472057263</v>
      </c>
      <c r="L699" s="571">
        <f t="shared" si="56"/>
        <v>0</v>
      </c>
      <c r="M699" s="571">
        <v>0</v>
      </c>
      <c r="N699" s="571">
        <v>0</v>
      </c>
      <c r="O699" s="572">
        <v>0</v>
      </c>
      <c r="P699" s="573">
        <v>0</v>
      </c>
      <c r="Q699" s="574">
        <f>+monthly_drivers_0!Q699</f>
        <v>2.5</v>
      </c>
    </row>
    <row r="700" spans="1:17" x14ac:dyDescent="0.25">
      <c r="A700" s="567">
        <f t="shared" si="57"/>
        <v>65653</v>
      </c>
      <c r="B700" s="577" t="str">
        <f>+asset_level_drivers!$E$1</f>
        <v>Ganador</v>
      </c>
      <c r="C700" s="568">
        <f t="shared" si="58"/>
        <v>85</v>
      </c>
      <c r="D700" s="569">
        <f t="shared" si="63"/>
        <v>0.32205515470505958</v>
      </c>
      <c r="E700" s="569">
        <f t="shared" si="63"/>
        <v>1.5029240863851521</v>
      </c>
      <c r="F700" s="569">
        <f t="shared" si="63"/>
        <v>0.16532164950233541</v>
      </c>
      <c r="G700" s="569">
        <f>+monthly_drivers_6!G700/monthly_drivers_6!D700*D700</f>
        <v>0.35839730997145064</v>
      </c>
      <c r="H700" s="569">
        <f t="shared" si="64"/>
        <v>0.32205515470505958</v>
      </c>
      <c r="I700" s="569">
        <f t="shared" si="64"/>
        <v>1.1722807873805454</v>
      </c>
      <c r="J700" s="569">
        <f t="shared" si="64"/>
        <v>0.13225731960188883</v>
      </c>
      <c r="K700" s="570">
        <f t="shared" si="64"/>
        <v>136.6902565364885</v>
      </c>
      <c r="L700" s="571">
        <f t="shared" si="56"/>
        <v>0</v>
      </c>
      <c r="M700" s="571">
        <v>0</v>
      </c>
      <c r="N700" s="571">
        <v>0</v>
      </c>
      <c r="O700" s="572">
        <v>0</v>
      </c>
      <c r="P700" s="573">
        <v>0</v>
      </c>
      <c r="Q700" s="566">
        <f>+monthly_drivers_0!Q700</f>
        <v>2.5</v>
      </c>
    </row>
    <row r="701" spans="1:17" x14ac:dyDescent="0.25">
      <c r="A701" s="567">
        <f t="shared" si="57"/>
        <v>65684</v>
      </c>
      <c r="B701" s="577" t="str">
        <f>+asset_level_drivers!$E$1</f>
        <v>Ganador</v>
      </c>
      <c r="C701" s="568">
        <f t="shared" si="58"/>
        <v>85</v>
      </c>
      <c r="D701" s="569">
        <f t="shared" si="63"/>
        <v>0.32039882091186433</v>
      </c>
      <c r="E701" s="569">
        <f t="shared" si="63"/>
        <v>1.4951945285236419</v>
      </c>
      <c r="F701" s="569">
        <f t="shared" si="63"/>
        <v>0.16447139813756939</v>
      </c>
      <c r="G701" s="569">
        <f>+monthly_drivers_6!G701/monthly_drivers_6!D701*D701</f>
        <v>0.35653312786475017</v>
      </c>
      <c r="H701" s="569">
        <f t="shared" si="64"/>
        <v>0.32039882091186433</v>
      </c>
      <c r="I701" s="569">
        <f t="shared" si="64"/>
        <v>1.1662517322485697</v>
      </c>
      <c r="J701" s="569">
        <f t="shared" si="64"/>
        <v>0.13157711851007603</v>
      </c>
      <c r="K701" s="570">
        <f t="shared" si="64"/>
        <v>136.61096437540729</v>
      </c>
      <c r="L701" s="571">
        <f t="shared" si="56"/>
        <v>0</v>
      </c>
      <c r="M701" s="571">
        <v>0</v>
      </c>
      <c r="N701" s="571">
        <v>0</v>
      </c>
      <c r="O701" s="572">
        <v>0</v>
      </c>
      <c r="P701" s="573">
        <v>0</v>
      </c>
      <c r="Q701" s="574">
        <f>+monthly_drivers_0!Q701</f>
        <v>2.5</v>
      </c>
    </row>
    <row r="702" spans="1:17" x14ac:dyDescent="0.25">
      <c r="A702" s="567">
        <f t="shared" si="57"/>
        <v>65714</v>
      </c>
      <c r="B702" s="577" t="str">
        <f>+asset_level_drivers!$E$1</f>
        <v>Ganador</v>
      </c>
      <c r="C702" s="568">
        <f t="shared" si="58"/>
        <v>85</v>
      </c>
      <c r="D702" s="569">
        <f t="shared" si="63"/>
        <v>0.31875100566462128</v>
      </c>
      <c r="E702" s="569">
        <f t="shared" si="63"/>
        <v>1.4875047238773975</v>
      </c>
      <c r="F702" s="569">
        <f t="shared" si="63"/>
        <v>0.16362551962648261</v>
      </c>
      <c r="G702" s="569">
        <f>+monthly_drivers_6!G702/monthly_drivers_6!D702*D702</f>
        <v>0.35467864218944101</v>
      </c>
      <c r="H702" s="569">
        <f t="shared" si="64"/>
        <v>0.31875100566462128</v>
      </c>
      <c r="I702" s="569">
        <f t="shared" si="64"/>
        <v>1.1602536846245015</v>
      </c>
      <c r="J702" s="569">
        <f t="shared" si="64"/>
        <v>0.13090041570120661</v>
      </c>
      <c r="K702" s="570">
        <f t="shared" si="64"/>
        <v>136.53171821063165</v>
      </c>
      <c r="L702" s="571">
        <f t="shared" si="56"/>
        <v>0</v>
      </c>
      <c r="M702" s="571">
        <v>0</v>
      </c>
      <c r="N702" s="571">
        <v>0</v>
      </c>
      <c r="O702" s="572">
        <v>0</v>
      </c>
      <c r="P702" s="573">
        <v>0</v>
      </c>
      <c r="Q702" s="566">
        <f>+monthly_drivers_0!Q702</f>
        <v>2.5</v>
      </c>
    </row>
    <row r="703" spans="1:17" x14ac:dyDescent="0.25">
      <c r="A703" s="567">
        <f t="shared" si="57"/>
        <v>65745</v>
      </c>
      <c r="B703" s="577" t="str">
        <f>+asset_level_drivers!$E$1</f>
        <v>Ganador</v>
      </c>
      <c r="C703" s="568">
        <f t="shared" si="58"/>
        <v>85</v>
      </c>
      <c r="D703" s="569">
        <f t="shared" si="63"/>
        <v>0.31711166515233924</v>
      </c>
      <c r="E703" s="569">
        <f t="shared" si="63"/>
        <v>1.4798544679951229</v>
      </c>
      <c r="F703" s="569">
        <f t="shared" si="63"/>
        <v>0.16278399147943248</v>
      </c>
      <c r="G703" s="569">
        <f>+monthly_drivers_6!G703/monthly_drivers_6!D703*D703</f>
        <v>0.35283380251011692</v>
      </c>
      <c r="H703" s="569">
        <f t="shared" si="64"/>
        <v>0.31711166515233924</v>
      </c>
      <c r="I703" s="569">
        <f t="shared" si="64"/>
        <v>1.1542864850363297</v>
      </c>
      <c r="J703" s="569">
        <f t="shared" si="64"/>
        <v>0.13022719318356654</v>
      </c>
      <c r="K703" s="570">
        <f t="shared" si="64"/>
        <v>136.45251801547977</v>
      </c>
      <c r="L703" s="571">
        <f t="shared" si="56"/>
        <v>0</v>
      </c>
      <c r="M703" s="571">
        <v>0</v>
      </c>
      <c r="N703" s="571">
        <v>0</v>
      </c>
      <c r="O703" s="572">
        <v>0</v>
      </c>
      <c r="P703" s="573">
        <v>0</v>
      </c>
      <c r="Q703" s="574">
        <f>+monthly_drivers_0!Q703</f>
        <v>2.5</v>
      </c>
    </row>
    <row r="704" spans="1:17" x14ac:dyDescent="0.25">
      <c r="A704" s="567">
        <f t="shared" si="57"/>
        <v>65776</v>
      </c>
      <c r="B704" s="577" t="str">
        <f>+asset_level_drivers!$E$1</f>
        <v>Ganador</v>
      </c>
      <c r="C704" s="568">
        <f t="shared" si="58"/>
        <v>85</v>
      </c>
      <c r="D704" s="569">
        <f t="shared" ref="D704:F719" si="65">+D703/D702*D703</f>
        <v>0.31548075578934753</v>
      </c>
      <c r="E704" s="569">
        <f t="shared" si="65"/>
        <v>1.4722435574770174</v>
      </c>
      <c r="F704" s="569">
        <f t="shared" si="65"/>
        <v>0.16194679132244094</v>
      </c>
      <c r="G704" s="569">
        <f>+monthly_drivers_6!G704/monthly_drivers_6!D704*D704</f>
        <v>0.35099855865370838</v>
      </c>
      <c r="H704" s="569">
        <f t="shared" ref="H704:K719" si="66">+H703/H702*H703</f>
        <v>0.31548075578934753</v>
      </c>
      <c r="I704" s="569">
        <f t="shared" si="66"/>
        <v>1.1483499748322099</v>
      </c>
      <c r="J704" s="569">
        <f t="shared" si="66"/>
        <v>0.12955743305797335</v>
      </c>
      <c r="K704" s="570">
        <f t="shared" si="66"/>
        <v>136.37336376328525</v>
      </c>
      <c r="L704" s="571">
        <f t="shared" si="56"/>
        <v>0</v>
      </c>
      <c r="M704" s="571">
        <v>0</v>
      </c>
      <c r="N704" s="571">
        <v>0</v>
      </c>
      <c r="O704" s="572">
        <v>0</v>
      </c>
      <c r="P704" s="573">
        <v>0</v>
      </c>
      <c r="Q704" s="566">
        <f>+monthly_drivers_0!Q704</f>
        <v>2.5</v>
      </c>
    </row>
    <row r="705" spans="1:17" x14ac:dyDescent="0.25">
      <c r="A705" s="567">
        <f t="shared" si="57"/>
        <v>65805</v>
      </c>
      <c r="B705" s="577" t="str">
        <f>+asset_level_drivers!$E$1</f>
        <v>Ganador</v>
      </c>
      <c r="C705" s="568">
        <f t="shared" si="58"/>
        <v>85</v>
      </c>
      <c r="D705" s="569">
        <f t="shared" si="65"/>
        <v>0.31385823421413717</v>
      </c>
      <c r="E705" s="569">
        <f t="shared" si="65"/>
        <v>1.4646717899693682</v>
      </c>
      <c r="F705" s="569">
        <f t="shared" si="65"/>
        <v>0.16111389689659958</v>
      </c>
      <c r="G705" s="569">
        <f>+monthly_drivers_6!G705/monthly_drivers_6!D705*D705</f>
        <v>0.34917286070811826</v>
      </c>
      <c r="H705" s="569">
        <f t="shared" si="66"/>
        <v>0.31385823421413717</v>
      </c>
      <c r="I705" s="569">
        <f t="shared" si="66"/>
        <v>1.142443996176246</v>
      </c>
      <c r="J705" s="569">
        <f t="shared" si="66"/>
        <v>0.12889111751730031</v>
      </c>
      <c r="K705" s="570">
        <f t="shared" si="66"/>
        <v>136.29425542739725</v>
      </c>
      <c r="L705" s="571">
        <f t="shared" si="56"/>
        <v>0</v>
      </c>
      <c r="M705" s="571">
        <v>0</v>
      </c>
      <c r="N705" s="571">
        <v>0</v>
      </c>
      <c r="O705" s="572">
        <v>0</v>
      </c>
      <c r="P705" s="573">
        <v>0</v>
      </c>
      <c r="Q705" s="574">
        <f>+monthly_drivers_0!Q705</f>
        <v>2.5</v>
      </c>
    </row>
    <row r="706" spans="1:17" x14ac:dyDescent="0.25">
      <c r="A706" s="567">
        <f t="shared" si="57"/>
        <v>65836</v>
      </c>
      <c r="B706" s="577" t="str">
        <f>+asset_level_drivers!$E$1</f>
        <v>Ganador</v>
      </c>
      <c r="C706" s="568">
        <f t="shared" si="58"/>
        <v>85</v>
      </c>
      <c r="D706" s="569">
        <f t="shared" si="65"/>
        <v>0.31224405728820798</v>
      </c>
      <c r="E706" s="569">
        <f t="shared" si="65"/>
        <v>1.4571389641591703</v>
      </c>
      <c r="F706" s="569">
        <f t="shared" si="65"/>
        <v>0.16028528605747785</v>
      </c>
      <c r="G706" s="569">
        <f>+monthly_drivers_6!G706/monthly_drivers_6!D706*D706</f>
        <v>0.34735665902086416</v>
      </c>
      <c r="H706" s="569">
        <f t="shared" si="66"/>
        <v>0.31224405728820798</v>
      </c>
      <c r="I706" s="569">
        <f t="shared" si="66"/>
        <v>1.1365683920442942</v>
      </c>
      <c r="J706" s="569">
        <f t="shared" si="66"/>
        <v>0.12822822884600299</v>
      </c>
      <c r="K706" s="570">
        <f t="shared" si="66"/>
        <v>136.21519298118031</v>
      </c>
      <c r="L706" s="571">
        <f t="shared" ref="L706:L721" si="67">+P706+O706</f>
        <v>0</v>
      </c>
      <c r="M706" s="571">
        <v>0</v>
      </c>
      <c r="N706" s="571">
        <v>0</v>
      </c>
      <c r="O706" s="572">
        <v>0</v>
      </c>
      <c r="P706" s="573">
        <v>0</v>
      </c>
      <c r="Q706" s="566">
        <f>+monthly_drivers_0!Q706</f>
        <v>2.5</v>
      </c>
    </row>
    <row r="707" spans="1:17" x14ac:dyDescent="0.25">
      <c r="A707" s="567">
        <f t="shared" ref="A707:A721" si="68">+EOMONTH(A706,1)</f>
        <v>65866</v>
      </c>
      <c r="B707" s="577" t="str">
        <f>+asset_level_drivers!$E$1</f>
        <v>Ganador</v>
      </c>
      <c r="C707" s="568">
        <f t="shared" si="58"/>
        <v>85</v>
      </c>
      <c r="D707" s="569">
        <f t="shared" si="65"/>
        <v>0.31063818209492167</v>
      </c>
      <c r="E707" s="569">
        <f t="shared" si="65"/>
        <v>1.4496448797687742</v>
      </c>
      <c r="F707" s="569">
        <f t="shared" si="65"/>
        <v>0.1594609367745343</v>
      </c>
      <c r="G707" s="569">
        <f>+monthly_drivers_6!G707/monthly_drivers_6!D707*D707</f>
        <v>0.34554990419772802</v>
      </c>
      <c r="H707" s="569">
        <f t="shared" si="66"/>
        <v>0.31063818209492167</v>
      </c>
      <c r="I707" s="569">
        <f t="shared" si="66"/>
        <v>1.1307230062197875</v>
      </c>
      <c r="J707" s="569">
        <f t="shared" si="66"/>
        <v>0.12756874941964821</v>
      </c>
      <c r="K707" s="570">
        <f t="shared" si="66"/>
        <v>136.13617639801447</v>
      </c>
      <c r="L707" s="571">
        <f t="shared" si="67"/>
        <v>0</v>
      </c>
      <c r="M707" s="571">
        <v>0</v>
      </c>
      <c r="N707" s="571">
        <v>0</v>
      </c>
      <c r="O707" s="572">
        <v>0</v>
      </c>
      <c r="P707" s="573">
        <v>0</v>
      </c>
      <c r="Q707" s="574">
        <f>+monthly_drivers_0!Q707</f>
        <v>2.5</v>
      </c>
    </row>
    <row r="708" spans="1:17" x14ac:dyDescent="0.25">
      <c r="A708" s="567">
        <f t="shared" si="68"/>
        <v>65897</v>
      </c>
      <c r="B708" s="577" t="str">
        <f>+asset_level_drivers!$E$1</f>
        <v>Ganador</v>
      </c>
      <c r="C708" s="568">
        <f t="shared" si="58"/>
        <v>85</v>
      </c>
      <c r="D708" s="569">
        <f t="shared" si="65"/>
        <v>0.30904056593836071</v>
      </c>
      <c r="E708" s="569">
        <f t="shared" si="65"/>
        <v>1.4421893375505606</v>
      </c>
      <c r="F708" s="569">
        <f t="shared" si="65"/>
        <v>0.15864082713053079</v>
      </c>
      <c r="G708" s="569">
        <f>+monthly_drivers_6!G708/monthly_drivers_6!D708*D708</f>
        <v>0.34375254710141284</v>
      </c>
      <c r="H708" s="569">
        <f t="shared" si="66"/>
        <v>0.30904056593836071</v>
      </c>
      <c r="I708" s="569">
        <f t="shared" si="66"/>
        <v>1.124907683289583</v>
      </c>
      <c r="J708" s="569">
        <f t="shared" si="66"/>
        <v>0.12691266170444548</v>
      </c>
      <c r="K708" s="570">
        <f t="shared" si="66"/>
        <v>136.05720565129519</v>
      </c>
      <c r="L708" s="571">
        <f t="shared" si="67"/>
        <v>0</v>
      </c>
      <c r="M708" s="571">
        <v>0</v>
      </c>
      <c r="N708" s="571">
        <v>0</v>
      </c>
      <c r="O708" s="572">
        <v>0</v>
      </c>
      <c r="P708" s="573">
        <v>0</v>
      </c>
      <c r="Q708" s="566">
        <f>+monthly_drivers_0!Q708</f>
        <v>2.5</v>
      </c>
    </row>
    <row r="709" spans="1:17" x14ac:dyDescent="0.25">
      <c r="A709" s="567">
        <f t="shared" si="68"/>
        <v>65927</v>
      </c>
      <c r="B709" s="577" t="str">
        <f>+asset_level_drivers!$E$1</f>
        <v>Ganador</v>
      </c>
      <c r="C709" s="568">
        <f t="shared" si="58"/>
        <v>85</v>
      </c>
      <c r="D709" s="569">
        <f t="shared" si="65"/>
        <v>0.30745116634219322</v>
      </c>
      <c r="E709" s="569">
        <f t="shared" si="65"/>
        <v>1.4347721392816433</v>
      </c>
      <c r="F709" s="569">
        <f t="shared" si="65"/>
        <v>0.15782493532094991</v>
      </c>
      <c r="G709" s="569">
        <f>+monthly_drivers_6!G709/monthly_drivers_6!D709*D709</f>
        <v>0.34196453885020633</v>
      </c>
      <c r="H709" s="569">
        <f t="shared" si="66"/>
        <v>0.30745116634219322</v>
      </c>
      <c r="I709" s="569">
        <f t="shared" si="66"/>
        <v>1.1191222686398297</v>
      </c>
      <c r="J709" s="569">
        <f t="shared" si="66"/>
        <v>0.12625994825678083</v>
      </c>
      <c r="K709" s="570">
        <f t="shared" si="66"/>
        <v>135.9782807144334</v>
      </c>
      <c r="L709" s="571">
        <f t="shared" si="67"/>
        <v>0</v>
      </c>
      <c r="M709" s="571">
        <v>0</v>
      </c>
      <c r="N709" s="571">
        <v>0</v>
      </c>
      <c r="O709" s="572">
        <v>0</v>
      </c>
      <c r="P709" s="573">
        <v>0</v>
      </c>
      <c r="Q709" s="574">
        <f>+monthly_drivers_0!Q709</f>
        <v>2.5</v>
      </c>
    </row>
    <row r="710" spans="1:17" x14ac:dyDescent="0.25">
      <c r="A710" s="567">
        <f t="shared" si="68"/>
        <v>65958</v>
      </c>
      <c r="B710" s="577" t="str">
        <f>+asset_level_drivers!$E$1</f>
        <v>Ganador</v>
      </c>
      <c r="C710" s="568">
        <f t="shared" si="58"/>
        <v>85</v>
      </c>
      <c r="D710" s="569">
        <f t="shared" si="65"/>
        <v>0.30586994104854365</v>
      </c>
      <c r="E710" s="569">
        <f t="shared" si="65"/>
        <v>1.4273930877585992</v>
      </c>
      <c r="F710" s="569">
        <f t="shared" si="65"/>
        <v>0.15701323965341504</v>
      </c>
      <c r="G710" s="569">
        <f>+monthly_drivers_6!G710/monthly_drivers_6!D710*D710</f>
        <v>0.34018583081665155</v>
      </c>
      <c r="H710" s="569">
        <f t="shared" si="66"/>
        <v>0.30586994104854365</v>
      </c>
      <c r="I710" s="569">
        <f t="shared" si="66"/>
        <v>1.1133666084518574</v>
      </c>
      <c r="J710" s="569">
        <f t="shared" si="66"/>
        <v>0.12561059172275302</v>
      </c>
      <c r="K710" s="570">
        <f t="shared" si="66"/>
        <v>135.89940156085538</v>
      </c>
      <c r="L710" s="571">
        <f t="shared" si="67"/>
        <v>0</v>
      </c>
      <c r="M710" s="571">
        <v>0</v>
      </c>
      <c r="N710" s="571">
        <v>0</v>
      </c>
      <c r="O710" s="572">
        <v>0</v>
      </c>
      <c r="P710" s="573">
        <v>0</v>
      </c>
      <c r="Q710" s="566">
        <f>+monthly_drivers_0!Q710</f>
        <v>2.5</v>
      </c>
    </row>
    <row r="711" spans="1:17" x14ac:dyDescent="0.25">
      <c r="A711" s="567">
        <f t="shared" si="68"/>
        <v>65989</v>
      </c>
      <c r="B711" s="577" t="str">
        <f>+asset_level_drivers!$E$1</f>
        <v>Ganador</v>
      </c>
      <c r="C711" s="568">
        <f t="shared" si="58"/>
        <v>85</v>
      </c>
      <c r="D711" s="569">
        <f t="shared" si="65"/>
        <v>0.30429684801686929</v>
      </c>
      <c r="E711" s="569">
        <f t="shared" si="65"/>
        <v>1.4200519867922246</v>
      </c>
      <c r="F711" s="569">
        <f t="shared" si="65"/>
        <v>0.15620571854711385</v>
      </c>
      <c r="G711" s="569">
        <f>+monthly_drivers_6!G711/monthly_drivers_6!D711*D711</f>
        <v>0.33841637462622437</v>
      </c>
      <c r="H711" s="569">
        <f t="shared" si="66"/>
        <v>0.30429684801686929</v>
      </c>
      <c r="I711" s="569">
        <f t="shared" si="66"/>
        <v>1.1076405496980875</v>
      </c>
      <c r="J711" s="569">
        <f t="shared" si="66"/>
        <v>0.12496457483771213</v>
      </c>
      <c r="K711" s="570">
        <f t="shared" si="66"/>
        <v>135.82056816400288</v>
      </c>
      <c r="L711" s="571">
        <f t="shared" si="67"/>
        <v>0</v>
      </c>
      <c r="M711" s="571">
        <v>0</v>
      </c>
      <c r="N711" s="571">
        <v>0</v>
      </c>
      <c r="O711" s="572">
        <v>0</v>
      </c>
      <c r="P711" s="573">
        <v>0</v>
      </c>
      <c r="Q711" s="574">
        <f>+monthly_drivers_0!Q711</f>
        <v>2.5</v>
      </c>
    </row>
    <row r="712" spans="1:17" x14ac:dyDescent="0.25">
      <c r="A712" s="567">
        <f t="shared" si="68"/>
        <v>66019</v>
      </c>
      <c r="B712" s="577" t="str">
        <f>+asset_level_drivers!$E$1</f>
        <v>Ganador</v>
      </c>
      <c r="C712" s="568">
        <f t="shared" si="58"/>
        <v>85</v>
      </c>
      <c r="D712" s="569">
        <f t="shared" si="65"/>
        <v>0.30273184542284243</v>
      </c>
      <c r="E712" s="569">
        <f t="shared" si="65"/>
        <v>1.4127486412023196</v>
      </c>
      <c r="F712" s="569">
        <f t="shared" si="65"/>
        <v>0.15540235053222431</v>
      </c>
      <c r="G712" s="569">
        <f>+monthly_drivers_6!G712/monthly_drivers_6!D712*D712</f>
        <v>0.33665612215601776</v>
      </c>
      <c r="H712" s="569">
        <f t="shared" si="66"/>
        <v>0.30273184542284243</v>
      </c>
      <c r="I712" s="569">
        <f t="shared" si="66"/>
        <v>1.1019439401379638</v>
      </c>
      <c r="J712" s="569">
        <f t="shared" si="66"/>
        <v>0.12432188042580057</v>
      </c>
      <c r="K712" s="570">
        <f t="shared" si="66"/>
        <v>135.74178049733305</v>
      </c>
      <c r="L712" s="571">
        <f t="shared" si="67"/>
        <v>0</v>
      </c>
      <c r="M712" s="571">
        <v>0</v>
      </c>
      <c r="N712" s="571">
        <v>0</v>
      </c>
      <c r="O712" s="572">
        <v>0</v>
      </c>
      <c r="P712" s="573">
        <v>0</v>
      </c>
      <c r="Q712" s="566">
        <f>+monthly_drivers_0!Q712</f>
        <v>2.5</v>
      </c>
    </row>
    <row r="713" spans="1:17" x14ac:dyDescent="0.25">
      <c r="A713" s="567">
        <f t="shared" si="68"/>
        <v>66050</v>
      </c>
      <c r="B713" s="577" t="str">
        <f>+asset_level_drivers!$E$1</f>
        <v>Ganador</v>
      </c>
      <c r="C713" s="568">
        <f t="shared" si="58"/>
        <v>85</v>
      </c>
      <c r="D713" s="569">
        <f t="shared" si="65"/>
        <v>0.30117489165723843</v>
      </c>
      <c r="E713" s="569">
        <f t="shared" si="65"/>
        <v>1.4054828568124986</v>
      </c>
      <c r="F713" s="569">
        <f t="shared" si="65"/>
        <v>0.15460311424934403</v>
      </c>
      <c r="G713" s="569">
        <f>+monthly_drivers_6!G713/monthly_drivers_6!D713*D713</f>
        <v>0.3349050255334331</v>
      </c>
      <c r="H713" s="569">
        <f t="shared" si="66"/>
        <v>0.30117489165723843</v>
      </c>
      <c r="I713" s="569">
        <f t="shared" si="66"/>
        <v>1.0962766283139056</v>
      </c>
      <c r="J713" s="569">
        <f t="shared" si="66"/>
        <v>0.1236824913994964</v>
      </c>
      <c r="K713" s="570">
        <f t="shared" si="66"/>
        <v>135.66303853431845</v>
      </c>
      <c r="L713" s="571">
        <f t="shared" si="67"/>
        <v>0</v>
      </c>
      <c r="M713" s="571">
        <v>0</v>
      </c>
      <c r="N713" s="571">
        <v>0</v>
      </c>
      <c r="O713" s="572">
        <v>0</v>
      </c>
      <c r="P713" s="573">
        <v>0</v>
      </c>
      <c r="Q713" s="574">
        <f>+monthly_drivers_0!Q713</f>
        <v>2.5</v>
      </c>
    </row>
    <row r="714" spans="1:17" x14ac:dyDescent="0.25">
      <c r="A714" s="567">
        <f t="shared" si="68"/>
        <v>66080</v>
      </c>
      <c r="B714" s="577" t="str">
        <f>+asset_level_drivers!$E$1</f>
        <v>Ganador</v>
      </c>
      <c r="C714" s="568">
        <f t="shared" si="58"/>
        <v>85</v>
      </c>
      <c r="D714" s="569">
        <f t="shared" si="65"/>
        <v>0.29962594532482945</v>
      </c>
      <c r="E714" s="569">
        <f t="shared" si="65"/>
        <v>1.3982544404450277</v>
      </c>
      <c r="F714" s="569">
        <f t="shared" si="65"/>
        <v>0.15380798844892224</v>
      </c>
      <c r="G714" s="569">
        <f>+monthly_drivers_6!G714/monthly_drivers_6!D714*D714</f>
        <v>0.33316303713487833</v>
      </c>
      <c r="H714" s="569">
        <f t="shared" si="66"/>
        <v>0.29962594532482945</v>
      </c>
      <c r="I714" s="569">
        <f t="shared" si="66"/>
        <v>1.0906384635472803</v>
      </c>
      <c r="J714" s="569">
        <f t="shared" si="66"/>
        <v>0.12304639075915903</v>
      </c>
      <c r="K714" s="570">
        <f t="shared" si="66"/>
        <v>135.584342248447</v>
      </c>
      <c r="L714" s="571">
        <f t="shared" si="67"/>
        <v>0</v>
      </c>
      <c r="M714" s="571">
        <v>0</v>
      </c>
      <c r="N714" s="571">
        <v>0</v>
      </c>
      <c r="O714" s="572">
        <v>0</v>
      </c>
      <c r="P714" s="573">
        <v>0</v>
      </c>
      <c r="Q714" s="566">
        <f>+monthly_drivers_0!Q714</f>
        <v>2.5</v>
      </c>
    </row>
    <row r="715" spans="1:17" x14ac:dyDescent="0.25">
      <c r="A715" s="567">
        <f t="shared" si="68"/>
        <v>66111</v>
      </c>
      <c r="B715" s="577" t="str">
        <f>+asset_level_drivers!$E$1</f>
        <v>Ganador</v>
      </c>
      <c r="C715" s="568">
        <f t="shared" si="58"/>
        <v>85</v>
      </c>
      <c r="D715" s="569">
        <f t="shared" si="65"/>
        <v>0.29808496524328382</v>
      </c>
      <c r="E715" s="569">
        <f t="shared" si="65"/>
        <v>1.3910631999156884</v>
      </c>
      <c r="F715" s="569">
        <f t="shared" si="65"/>
        <v>0.1530169519906949</v>
      </c>
      <c r="G715" s="569">
        <f>+monthly_drivers_6!G715/monthly_drivers_6!D715*D715</f>
        <v>0.33143010958447261</v>
      </c>
      <c r="H715" s="569">
        <f t="shared" si="66"/>
        <v>0.29808496524328382</v>
      </c>
      <c r="I715" s="569">
        <f t="shared" si="66"/>
        <v>1.0850292959343977</v>
      </c>
      <c r="J715" s="569">
        <f t="shared" si="66"/>
        <v>0.12241356159257724</v>
      </c>
      <c r="K715" s="570">
        <f t="shared" si="66"/>
        <v>135.50569161322201</v>
      </c>
      <c r="L715" s="571">
        <f t="shared" si="67"/>
        <v>0</v>
      </c>
      <c r="M715" s="571">
        <v>0</v>
      </c>
      <c r="N715" s="571">
        <v>0</v>
      </c>
      <c r="O715" s="572">
        <v>0</v>
      </c>
      <c r="P715" s="573">
        <v>0</v>
      </c>
      <c r="Q715" s="574">
        <f>+monthly_drivers_0!Q715</f>
        <v>2.5</v>
      </c>
    </row>
    <row r="716" spans="1:17" x14ac:dyDescent="0.25">
      <c r="A716" s="567">
        <f t="shared" si="68"/>
        <v>66142</v>
      </c>
      <c r="B716" s="577" t="str">
        <f>+asset_level_drivers!$E$1</f>
        <v>Ganador</v>
      </c>
      <c r="C716" s="568">
        <f t="shared" si="58"/>
        <v>85</v>
      </c>
      <c r="D716" s="569">
        <f t="shared" si="65"/>
        <v>0.29655191044207113</v>
      </c>
      <c r="E716" s="569">
        <f t="shared" si="65"/>
        <v>1.3839089440286683</v>
      </c>
      <c r="F716" s="569">
        <f t="shared" si="65"/>
        <v>0.15222998384312264</v>
      </c>
      <c r="G716" s="569">
        <f>+monthly_drivers_6!G716/monthly_drivers_6!D716*D716</f>
        <v>0.32970619575275778</v>
      </c>
      <c r="H716" s="569">
        <f t="shared" si="66"/>
        <v>0.29655191044207113</v>
      </c>
      <c r="I716" s="569">
        <f t="shared" si="66"/>
        <v>1.0794489763425239</v>
      </c>
      <c r="J716" s="569">
        <f t="shared" si="66"/>
        <v>0.12178398707451953</v>
      </c>
      <c r="K716" s="570">
        <f t="shared" si="66"/>
        <v>135.42708660216215</v>
      </c>
      <c r="L716" s="571">
        <f t="shared" si="67"/>
        <v>0</v>
      </c>
      <c r="M716" s="571">
        <v>0</v>
      </c>
      <c r="N716" s="571">
        <v>0</v>
      </c>
      <c r="O716" s="572">
        <v>0</v>
      </c>
      <c r="P716" s="573">
        <v>0</v>
      </c>
      <c r="Q716" s="566">
        <f>+monthly_drivers_0!Q716</f>
        <v>2.5</v>
      </c>
    </row>
    <row r="717" spans="1:17" x14ac:dyDescent="0.25">
      <c r="A717" s="567">
        <f t="shared" si="68"/>
        <v>66170</v>
      </c>
      <c r="B717" s="577" t="str">
        <f>+asset_level_drivers!$E$1</f>
        <v>Ganador</v>
      </c>
      <c r="C717" s="568">
        <f t="shared" si="58"/>
        <v>85</v>
      </c>
      <c r="D717" s="569">
        <f t="shared" si="65"/>
        <v>0.29502674016137292</v>
      </c>
      <c r="E717" s="569">
        <f t="shared" si="65"/>
        <v>1.3767914825714771</v>
      </c>
      <c r="F717" s="569">
        <f t="shared" si="65"/>
        <v>0.15144706308283157</v>
      </c>
      <c r="G717" s="569">
        <f>+monthly_drivers_6!G717/monthly_drivers_6!D717*D717</f>
        <v>0.32799124875541691</v>
      </c>
      <c r="H717" s="569">
        <f t="shared" si="66"/>
        <v>0.29502674016137292</v>
      </c>
      <c r="I717" s="569">
        <f t="shared" si="66"/>
        <v>1.0738973564059167</v>
      </c>
      <c r="J717" s="569">
        <f t="shared" si="66"/>
        <v>0.12115765046628675</v>
      </c>
      <c r="K717" s="570">
        <f t="shared" si="66"/>
        <v>135.34852718880146</v>
      </c>
      <c r="L717" s="571">
        <f t="shared" si="67"/>
        <v>0</v>
      </c>
      <c r="M717" s="571">
        <v>0</v>
      </c>
      <c r="N717" s="571">
        <v>0</v>
      </c>
      <c r="O717" s="572">
        <v>0</v>
      </c>
      <c r="P717" s="573">
        <v>0</v>
      </c>
      <c r="Q717" s="574">
        <f>+monthly_drivers_0!Q717</f>
        <v>2.5</v>
      </c>
    </row>
    <row r="718" spans="1:17" x14ac:dyDescent="0.25">
      <c r="A718" s="567">
        <f t="shared" si="68"/>
        <v>66201</v>
      </c>
      <c r="B718" s="577" t="str">
        <f>+asset_level_drivers!$E$1</f>
        <v>Ganador</v>
      </c>
      <c r="C718" s="568">
        <f t="shared" si="58"/>
        <v>85</v>
      </c>
      <c r="D718" s="569">
        <f t="shared" si="65"/>
        <v>0.29350941385099905</v>
      </c>
      <c r="E718" s="569">
        <f t="shared" si="65"/>
        <v>1.3697106263098902</v>
      </c>
      <c r="F718" s="569">
        <f t="shared" si="65"/>
        <v>0.15066816889405696</v>
      </c>
      <c r="G718" s="569">
        <f>+monthly_drivers_6!G718/monthly_drivers_6!D718*D718</f>
        <v>0.32628522195199888</v>
      </c>
      <c r="H718" s="569">
        <f t="shared" si="66"/>
        <v>0.29350941385099905</v>
      </c>
      <c r="I718" s="569">
        <f t="shared" si="66"/>
        <v>1.0683742885218808</v>
      </c>
      <c r="J718" s="569">
        <f t="shared" si="66"/>
        <v>0.12053453511526716</v>
      </c>
      <c r="K718" s="570">
        <f t="shared" si="66"/>
        <v>135.27001334668932</v>
      </c>
      <c r="L718" s="571">
        <f t="shared" si="67"/>
        <v>0</v>
      </c>
      <c r="M718" s="571">
        <v>0</v>
      </c>
      <c r="N718" s="571">
        <v>0</v>
      </c>
      <c r="O718" s="572">
        <v>0</v>
      </c>
      <c r="P718" s="573">
        <v>0</v>
      </c>
      <c r="Q718" s="566">
        <f>+monthly_drivers_0!Q718</f>
        <v>2.5</v>
      </c>
    </row>
    <row r="719" spans="1:17" x14ac:dyDescent="0.25">
      <c r="A719" s="567">
        <f t="shared" si="68"/>
        <v>66231</v>
      </c>
      <c r="B719" s="577" t="str">
        <f>+asset_level_drivers!$E$1</f>
        <v>Ganador</v>
      </c>
      <c r="C719" s="568">
        <f t="shared" si="58"/>
        <v>85</v>
      </c>
      <c r="D719" s="569">
        <f t="shared" si="65"/>
        <v>0.29199989116930941</v>
      </c>
      <c r="E719" s="569">
        <f t="shared" si="65"/>
        <v>1.3626661869829169</v>
      </c>
      <c r="F719" s="569">
        <f t="shared" si="65"/>
        <v>0.14989328056808984</v>
      </c>
      <c r="G719" s="569">
        <f>+monthly_drivers_6!G719/monthly_drivers_6!D719*D719</f>
        <v>0.32458806894465014</v>
      </c>
      <c r="H719" s="569">
        <f t="shared" si="66"/>
        <v>0.29199989116930941</v>
      </c>
      <c r="I719" s="569">
        <f t="shared" si="66"/>
        <v>1.0628796258468434</v>
      </c>
      <c r="J719" s="569">
        <f t="shared" si="66"/>
        <v>0.11991462445449354</v>
      </c>
      <c r="K719" s="570">
        <f t="shared" si="66"/>
        <v>135.1915450493905</v>
      </c>
      <c r="L719" s="571">
        <f t="shared" si="67"/>
        <v>0</v>
      </c>
      <c r="M719" s="571">
        <v>0</v>
      </c>
      <c r="N719" s="571">
        <v>0</v>
      </c>
      <c r="O719" s="572">
        <v>0</v>
      </c>
      <c r="P719" s="573">
        <v>0</v>
      </c>
      <c r="Q719" s="574">
        <f>+monthly_drivers_0!Q719</f>
        <v>2.5</v>
      </c>
    </row>
    <row r="720" spans="1:17" x14ac:dyDescent="0.25">
      <c r="A720" s="567">
        <f t="shared" si="68"/>
        <v>66262</v>
      </c>
      <c r="B720" s="577" t="str">
        <f>+asset_level_drivers!$E$1</f>
        <v>Ganador</v>
      </c>
      <c r="C720" s="568">
        <f t="shared" ref="C720:C721" si="69">+C719</f>
        <v>85</v>
      </c>
      <c r="D720" s="569">
        <f t="shared" ref="D720:F721" si="70">+D719/D718*D719</f>
        <v>0.29049813198214158</v>
      </c>
      <c r="E720" s="569">
        <f t="shared" si="70"/>
        <v>1.355657977297795</v>
      </c>
      <c r="F720" s="569">
        <f t="shared" si="70"/>
        <v>0.14912237750272639</v>
      </c>
      <c r="G720" s="569">
        <f>+monthly_drivers_6!G720/monthly_drivers_6!D720*D720</f>
        <v>0.32289974357685286</v>
      </c>
      <c r="H720" s="569">
        <f t="shared" ref="H720:K721" si="71">+H719/H718*H719</f>
        <v>0.29049813198214158</v>
      </c>
      <c r="I720" s="569">
        <f t="shared" si="71"/>
        <v>1.0574132222924502</v>
      </c>
      <c r="J720" s="569">
        <f t="shared" si="71"/>
        <v>0.11929790200220286</v>
      </c>
      <c r="K720" s="570">
        <f t="shared" si="71"/>
        <v>135.11312227048506</v>
      </c>
      <c r="L720" s="571">
        <f t="shared" si="67"/>
        <v>0</v>
      </c>
      <c r="M720" s="571">
        <v>0</v>
      </c>
      <c r="N720" s="571">
        <v>0</v>
      </c>
      <c r="O720" s="572">
        <v>0</v>
      </c>
      <c r="P720" s="573">
        <v>0</v>
      </c>
      <c r="Q720" s="566">
        <f>+monthly_drivers_0!Q720</f>
        <v>2.5</v>
      </c>
    </row>
    <row r="721" spans="1:17" x14ac:dyDescent="0.25">
      <c r="A721" s="567">
        <f t="shared" si="68"/>
        <v>66292</v>
      </c>
      <c r="B721" s="577" t="str">
        <f>+asset_level_drivers!$E$1</f>
        <v>Ganador</v>
      </c>
      <c r="C721" s="568">
        <f t="shared" si="69"/>
        <v>85</v>
      </c>
      <c r="D721" s="569">
        <f t="shared" si="70"/>
        <v>0.28900409636174362</v>
      </c>
      <c r="E721" s="569">
        <f t="shared" si="70"/>
        <v>1.3486858109250117</v>
      </c>
      <c r="F721" s="569">
        <f t="shared" si="70"/>
        <v>0.14835543920172017</v>
      </c>
      <c r="G721" s="569">
        <f>+monthly_drivers_6!G721/monthly_drivers_6!D721*D721</f>
        <v>0.32122019993216949</v>
      </c>
      <c r="H721" s="569">
        <f t="shared" si="71"/>
        <v>0.28900409636174362</v>
      </c>
      <c r="I721" s="569">
        <f t="shared" si="71"/>
        <v>1.0519749325216809</v>
      </c>
      <c r="J721" s="569">
        <f t="shared" si="71"/>
        <v>0.11868435136139797</v>
      </c>
      <c r="K721" s="570">
        <f t="shared" si="71"/>
        <v>135.0347449835684</v>
      </c>
      <c r="L721" s="571">
        <f t="shared" si="67"/>
        <v>0</v>
      </c>
      <c r="M721" s="571">
        <v>0</v>
      </c>
      <c r="N721" s="571">
        <v>0</v>
      </c>
      <c r="O721" s="572">
        <v>0</v>
      </c>
      <c r="P721" s="573">
        <v>0</v>
      </c>
      <c r="Q721" s="574">
        <f>+monthly_drivers_0!Q721</f>
        <v>2.5</v>
      </c>
    </row>
  </sheetData>
  <conditionalFormatting sqref="C2:N721">
    <cfRule type="expression" dxfId="49" priority="4">
      <formula>_xlfn.ISFORMULA(C2)</formula>
    </cfRule>
  </conditionalFormatting>
  <conditionalFormatting sqref="P2:P721">
    <cfRule type="expression" dxfId="48" priority="3">
      <formula>_xlfn.ISFORMULA(P2)</formula>
    </cfRule>
  </conditionalFormatting>
  <conditionalFormatting sqref="O2:O721">
    <cfRule type="expression" dxfId="47" priority="2">
      <formula>_xlfn.ISFORMULA(O2)</formula>
    </cfRule>
  </conditionalFormatting>
  <conditionalFormatting sqref="Q2:Q721">
    <cfRule type="expression" dxfId="46" priority="1">
      <formula>_xlfn.ISFORMULA(Q2)</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E2300-9AC2-46BA-9761-007AA91ABC20}">
  <sheetPr codeName="Sheet16">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44316</v>
      </c>
      <c r="B2" s="576" t="str">
        <f>+asset_level_drivers!$D$1</f>
        <v>Foreland I</v>
      </c>
      <c r="C2" s="562">
        <v>153</v>
      </c>
      <c r="D2" s="563">
        <v>19.11324638671875</v>
      </c>
      <c r="E2" s="563">
        <v>485.93366279296879</v>
      </c>
      <c r="F2" s="563">
        <v>48.593363241577144</v>
      </c>
      <c r="G2" s="563">
        <v>26.069540271377566</v>
      </c>
      <c r="H2" s="563">
        <v>5.9618536502838131</v>
      </c>
      <c r="I2" s="563">
        <v>153.45695390625002</v>
      </c>
      <c r="J2" s="563">
        <v>17.26390647125244</v>
      </c>
      <c r="K2" s="564">
        <v>267.35595361328126</v>
      </c>
      <c r="L2" s="563">
        <f t="shared" ref="L2:L65" si="0">+P2+O2</f>
        <v>0</v>
      </c>
      <c r="M2" s="563">
        <v>0</v>
      </c>
      <c r="N2" s="563">
        <v>0</v>
      </c>
      <c r="O2" s="565">
        <v>0</v>
      </c>
      <c r="P2" s="564">
        <v>0</v>
      </c>
      <c r="Q2" s="566">
        <v>0</v>
      </c>
    </row>
    <row r="3" spans="1:17" x14ac:dyDescent="0.25">
      <c r="A3" s="567">
        <f t="shared" ref="A3:A66" si="1">+EOMONTH(A2,1)</f>
        <v>44347</v>
      </c>
      <c r="B3" s="577" t="str">
        <f>+asset_level_drivers!$D$1</f>
        <v>Foreland I</v>
      </c>
      <c r="C3" s="568">
        <f t="shared" ref="C3:C66" si="2">+C2</f>
        <v>153</v>
      </c>
      <c r="D3" s="569">
        <v>18.63874435157776</v>
      </c>
      <c r="E3" s="569">
        <v>478.7389432617187</v>
      </c>
      <c r="F3" s="569">
        <v>47.873891381835939</v>
      </c>
      <c r="G3" s="569">
        <v>24.993855268478395</v>
      </c>
      <c r="H3" s="569">
        <v>5.8634054420471191</v>
      </c>
      <c r="I3" s="569">
        <v>151.75213033447264</v>
      </c>
      <c r="J3" s="569">
        <v>17.072114048767087</v>
      </c>
      <c r="K3" s="570">
        <v>265.7785595703125</v>
      </c>
      <c r="L3" s="571">
        <f t="shared" si="0"/>
        <v>0</v>
      </c>
      <c r="M3" s="571">
        <v>0</v>
      </c>
      <c r="N3" s="571">
        <v>0</v>
      </c>
      <c r="O3" s="572">
        <v>0</v>
      </c>
      <c r="P3" s="573">
        <v>0</v>
      </c>
      <c r="Q3" s="574">
        <v>0</v>
      </c>
    </row>
    <row r="4" spans="1:17" x14ac:dyDescent="0.25">
      <c r="A4" s="575">
        <f t="shared" si="1"/>
        <v>44377</v>
      </c>
      <c r="B4" s="83" t="str">
        <f>+asset_level_drivers!$D$1</f>
        <v>Foreland I</v>
      </c>
      <c r="C4" s="562">
        <f t="shared" si="2"/>
        <v>153</v>
      </c>
      <c r="D4" s="563">
        <v>18.196259645462035</v>
      </c>
      <c r="E4" s="563">
        <v>471.83877004394537</v>
      </c>
      <c r="F4" s="563">
        <v>47.183874334716798</v>
      </c>
      <c r="G4" s="563">
        <v>24.00270334854126</v>
      </c>
      <c r="H4" s="563">
        <v>5.7703981510162352</v>
      </c>
      <c r="I4" s="563">
        <v>150.10322717285155</v>
      </c>
      <c r="J4" s="563">
        <v>16.886612178039552</v>
      </c>
      <c r="K4" s="564">
        <v>264.27052636718747</v>
      </c>
      <c r="L4" s="563">
        <f t="shared" si="0"/>
        <v>0</v>
      </c>
      <c r="M4" s="563">
        <v>0</v>
      </c>
      <c r="N4" s="563">
        <v>0</v>
      </c>
      <c r="O4" s="565">
        <v>0</v>
      </c>
      <c r="P4" s="564">
        <v>0</v>
      </c>
      <c r="Q4" s="566">
        <v>0</v>
      </c>
    </row>
    <row r="5" spans="1:17" x14ac:dyDescent="0.25">
      <c r="A5" s="567">
        <f t="shared" si="1"/>
        <v>44408</v>
      </c>
      <c r="B5" s="577" t="str">
        <f>+asset_level_drivers!$D$1</f>
        <v>Foreland I</v>
      </c>
      <c r="C5" s="568">
        <f t="shared" si="2"/>
        <v>153</v>
      </c>
      <c r="D5" s="569">
        <v>17.782294815444949</v>
      </c>
      <c r="E5" s="569">
        <v>465.21277536621096</v>
      </c>
      <c r="F5" s="569">
        <v>46.521274301147457</v>
      </c>
      <c r="G5" s="569">
        <v>23.086452420043948</v>
      </c>
      <c r="H5" s="569">
        <v>5.6822824058532717</v>
      </c>
      <c r="I5" s="569">
        <v>148.50692709960936</v>
      </c>
      <c r="J5" s="569">
        <v>16.707028477478026</v>
      </c>
      <c r="K5" s="570">
        <v>258.05613232421877</v>
      </c>
      <c r="L5" s="571">
        <f t="shared" si="0"/>
        <v>0</v>
      </c>
      <c r="M5" s="571">
        <v>0</v>
      </c>
      <c r="N5" s="571">
        <v>0</v>
      </c>
      <c r="O5" s="572">
        <v>0</v>
      </c>
      <c r="P5" s="573">
        <v>0</v>
      </c>
      <c r="Q5" s="574">
        <v>0</v>
      </c>
    </row>
    <row r="6" spans="1:17" x14ac:dyDescent="0.25">
      <c r="A6" s="575">
        <f t="shared" si="1"/>
        <v>44439</v>
      </c>
      <c r="B6" s="83" t="str">
        <f>+asset_level_drivers!$D$1</f>
        <v>Foreland I</v>
      </c>
      <c r="C6" s="562">
        <f t="shared" si="2"/>
        <v>153</v>
      </c>
      <c r="D6" s="563">
        <v>17.393871234512332</v>
      </c>
      <c r="E6" s="563">
        <v>458.8425441650391</v>
      </c>
      <c r="F6" s="563">
        <v>45.884251895141603</v>
      </c>
      <c r="G6" s="563">
        <v>22.236892382812499</v>
      </c>
      <c r="H6" s="563">
        <v>5.5985883247375483</v>
      </c>
      <c r="I6" s="563">
        <v>146.96017811279299</v>
      </c>
      <c r="J6" s="563">
        <v>16.533019638061525</v>
      </c>
      <c r="K6" s="564">
        <v>256.67032861328124</v>
      </c>
      <c r="L6" s="563">
        <f t="shared" si="0"/>
        <v>0</v>
      </c>
      <c r="M6" s="563">
        <v>0</v>
      </c>
      <c r="N6" s="563">
        <v>0</v>
      </c>
      <c r="O6" s="565">
        <v>0</v>
      </c>
      <c r="P6" s="564">
        <v>0</v>
      </c>
      <c r="Q6" s="566">
        <v>0</v>
      </c>
    </row>
    <row r="7" spans="1:17" x14ac:dyDescent="0.25">
      <c r="A7" s="567">
        <f t="shared" si="1"/>
        <v>44469</v>
      </c>
      <c r="B7" s="577" t="str">
        <f>+asset_level_drivers!$D$1</f>
        <v>Foreland I</v>
      </c>
      <c r="C7" s="568">
        <f t="shared" si="2"/>
        <v>153</v>
      </c>
      <c r="D7" s="569">
        <v>17.028432789230347</v>
      </c>
      <c r="E7" s="569">
        <v>452.71146137695314</v>
      </c>
      <c r="F7" s="569">
        <v>45.271143017578126</v>
      </c>
      <c r="G7" s="569">
        <v>21.446981199645997</v>
      </c>
      <c r="H7" s="569">
        <v>5.5189104503631592</v>
      </c>
      <c r="I7" s="569">
        <v>145.46023670654296</v>
      </c>
      <c r="J7" s="569">
        <v>16.364275804138185</v>
      </c>
      <c r="K7" s="570">
        <v>255.33869311523438</v>
      </c>
      <c r="L7" s="571">
        <f t="shared" si="0"/>
        <v>0</v>
      </c>
      <c r="M7" s="571">
        <v>0</v>
      </c>
      <c r="N7" s="571">
        <v>0</v>
      </c>
      <c r="O7" s="572">
        <v>0</v>
      </c>
      <c r="P7" s="573">
        <v>0</v>
      </c>
      <c r="Q7" s="574">
        <v>0</v>
      </c>
    </row>
    <row r="8" spans="1:17" x14ac:dyDescent="0.25">
      <c r="A8" s="575">
        <f t="shared" si="1"/>
        <v>44500</v>
      </c>
      <c r="B8" s="83" t="str">
        <f>+asset_level_drivers!$D$1</f>
        <v>Foreland I</v>
      </c>
      <c r="C8" s="562">
        <f t="shared" si="2"/>
        <v>153</v>
      </c>
      <c r="D8" s="563">
        <v>16.683770280075073</v>
      </c>
      <c r="E8" s="563">
        <v>446.80442805175784</v>
      </c>
      <c r="F8" s="563">
        <v>44.680440206909182</v>
      </c>
      <c r="G8" s="563">
        <v>20.710642765045165</v>
      </c>
      <c r="H8" s="563">
        <v>5.4428965404510503</v>
      </c>
      <c r="I8" s="563">
        <v>144.00457097167967</v>
      </c>
      <c r="J8" s="563">
        <v>16.200513473510743</v>
      </c>
      <c r="K8" s="564">
        <v>254.05729980468749</v>
      </c>
      <c r="L8" s="563">
        <f t="shared" si="0"/>
        <v>0</v>
      </c>
      <c r="M8" s="563">
        <v>0</v>
      </c>
      <c r="N8" s="563">
        <v>0</v>
      </c>
      <c r="O8" s="565">
        <v>0</v>
      </c>
      <c r="P8" s="564">
        <v>0</v>
      </c>
      <c r="Q8" s="566">
        <v>0</v>
      </c>
    </row>
    <row r="9" spans="1:17" x14ac:dyDescent="0.25">
      <c r="A9" s="567">
        <f t="shared" si="1"/>
        <v>44530</v>
      </c>
      <c r="B9" s="577" t="str">
        <f>+asset_level_drivers!$D$1</f>
        <v>Foreland I</v>
      </c>
      <c r="C9" s="568">
        <f t="shared" si="2"/>
        <v>153</v>
      </c>
      <c r="D9" s="569">
        <v>16.357964289093019</v>
      </c>
      <c r="E9" s="569">
        <v>441.10769699707032</v>
      </c>
      <c r="F9" s="569">
        <v>44.11076723327637</v>
      </c>
      <c r="G9" s="569">
        <v>20.022602384948733</v>
      </c>
      <c r="H9" s="569">
        <v>5.3702388336181643</v>
      </c>
      <c r="I9" s="569">
        <v>142.5908554321289</v>
      </c>
      <c r="J9" s="569">
        <v>16.041470883178715</v>
      </c>
      <c r="K9" s="570">
        <v>252.82263989257814</v>
      </c>
      <c r="L9" s="571">
        <f t="shared" si="0"/>
        <v>0</v>
      </c>
      <c r="M9" s="571">
        <v>0</v>
      </c>
      <c r="N9" s="571">
        <v>0</v>
      </c>
      <c r="O9" s="572">
        <v>0</v>
      </c>
      <c r="P9" s="573">
        <v>0</v>
      </c>
      <c r="Q9" s="574">
        <v>0</v>
      </c>
    </row>
    <row r="10" spans="1:17" x14ac:dyDescent="0.25">
      <c r="A10" s="575">
        <f t="shared" si="1"/>
        <v>44561</v>
      </c>
      <c r="B10" s="83" t="str">
        <f>+asset_level_drivers!$D$1</f>
        <v>Foreland I</v>
      </c>
      <c r="C10" s="562">
        <f t="shared" si="2"/>
        <v>153</v>
      </c>
      <c r="D10" s="563">
        <v>15.977578147888185</v>
      </c>
      <c r="E10" s="563">
        <v>432.6551129882813</v>
      </c>
      <c r="F10" s="563">
        <v>43.26550848083496</v>
      </c>
      <c r="G10" s="563">
        <v>19.28646135406494</v>
      </c>
      <c r="H10" s="563">
        <v>5.2468841182708745</v>
      </c>
      <c r="I10" s="563">
        <v>139.44597912597658</v>
      </c>
      <c r="J10" s="563">
        <v>15.687672102355959</v>
      </c>
      <c r="K10" s="564">
        <v>243.54332153320311</v>
      </c>
      <c r="L10" s="563">
        <f t="shared" si="0"/>
        <v>0</v>
      </c>
      <c r="M10" s="563">
        <v>0</v>
      </c>
      <c r="N10" s="563">
        <v>0</v>
      </c>
      <c r="O10" s="565">
        <v>0</v>
      </c>
      <c r="P10" s="564">
        <v>0</v>
      </c>
      <c r="Q10" s="566">
        <v>0</v>
      </c>
    </row>
    <row r="11" spans="1:17" x14ac:dyDescent="0.25">
      <c r="A11" s="567">
        <f t="shared" si="1"/>
        <v>44592</v>
      </c>
      <c r="B11" s="577" t="str">
        <f>+asset_level_drivers!$D$1</f>
        <v>Foreland I</v>
      </c>
      <c r="C11" s="568">
        <f t="shared" si="2"/>
        <v>153</v>
      </c>
      <c r="D11" s="569">
        <v>15.685130844497682</v>
      </c>
      <c r="E11" s="569">
        <v>427.36277966308597</v>
      </c>
      <c r="F11" s="569">
        <v>42.736275164794925</v>
      </c>
      <c r="G11" s="569">
        <v>18.682466871643065</v>
      </c>
      <c r="H11" s="569">
        <v>5.1805163143157964</v>
      </c>
      <c r="I11" s="569">
        <v>138.12214899902344</v>
      </c>
      <c r="J11" s="569">
        <v>15.538741328430175</v>
      </c>
      <c r="K11" s="570">
        <v>242.40220971679688</v>
      </c>
      <c r="L11" s="571">
        <f t="shared" si="0"/>
        <v>0</v>
      </c>
      <c r="M11" s="571">
        <v>0</v>
      </c>
      <c r="N11" s="571">
        <v>0</v>
      </c>
      <c r="O11" s="572">
        <v>0</v>
      </c>
      <c r="P11" s="573">
        <v>0</v>
      </c>
      <c r="Q11" s="574">
        <v>0</v>
      </c>
    </row>
    <row r="12" spans="1:17" x14ac:dyDescent="0.25">
      <c r="A12" s="575">
        <f t="shared" si="1"/>
        <v>44620</v>
      </c>
      <c r="B12" s="83" t="str">
        <f>+asset_level_drivers!$D$1</f>
        <v>Foreland I</v>
      </c>
      <c r="C12" s="562">
        <f t="shared" si="2"/>
        <v>153</v>
      </c>
      <c r="D12" s="563">
        <v>15.407077433395386</v>
      </c>
      <c r="E12" s="563">
        <v>422.24516828613281</v>
      </c>
      <c r="F12" s="563">
        <v>42.224514175415038</v>
      </c>
      <c r="G12" s="563">
        <v>18.114582946014405</v>
      </c>
      <c r="H12" s="563">
        <v>5.1167769412994382</v>
      </c>
      <c r="I12" s="563">
        <v>136.83374615478516</v>
      </c>
      <c r="J12" s="563">
        <v>15.393795666503907</v>
      </c>
      <c r="K12" s="564">
        <v>241.29891845703125</v>
      </c>
      <c r="L12" s="563">
        <f t="shared" si="0"/>
        <v>0</v>
      </c>
      <c r="M12" s="563">
        <v>0</v>
      </c>
      <c r="N12" s="563">
        <v>0</v>
      </c>
      <c r="O12" s="565">
        <v>0</v>
      </c>
      <c r="P12" s="564">
        <v>0</v>
      </c>
      <c r="Q12" s="566">
        <v>0</v>
      </c>
    </row>
    <row r="13" spans="1:17" x14ac:dyDescent="0.25">
      <c r="A13" s="567">
        <f t="shared" si="1"/>
        <v>44651</v>
      </c>
      <c r="B13" s="577" t="str">
        <f>+asset_level_drivers!$D$1</f>
        <v>Foreland I</v>
      </c>
      <c r="C13" s="568">
        <f t="shared" si="2"/>
        <v>153</v>
      </c>
      <c r="D13" s="569">
        <v>15.142263563919068</v>
      </c>
      <c r="E13" s="569">
        <v>417.29260166015627</v>
      </c>
      <c r="F13" s="569">
        <v>41.729257672119139</v>
      </c>
      <c r="G13" s="569">
        <v>17.579672626876832</v>
      </c>
      <c r="H13" s="569">
        <v>5.055476691055298</v>
      </c>
      <c r="I13" s="569">
        <v>135.57908496093751</v>
      </c>
      <c r="J13" s="569">
        <v>15.252646412658692</v>
      </c>
      <c r="K13" s="570">
        <v>240.23115527343751</v>
      </c>
      <c r="L13" s="571">
        <f t="shared" si="0"/>
        <v>0</v>
      </c>
      <c r="M13" s="571">
        <v>0</v>
      </c>
      <c r="N13" s="571">
        <v>0</v>
      </c>
      <c r="O13" s="572">
        <v>0</v>
      </c>
      <c r="P13" s="573">
        <v>0</v>
      </c>
      <c r="Q13" s="574">
        <v>0</v>
      </c>
    </row>
    <row r="14" spans="1:17" x14ac:dyDescent="0.25">
      <c r="A14" s="575">
        <f t="shared" si="1"/>
        <v>44681</v>
      </c>
      <c r="B14" s="83" t="str">
        <f>+asset_level_drivers!$D$1</f>
        <v>Foreland I</v>
      </c>
      <c r="C14" s="562">
        <f t="shared" si="2"/>
        <v>153</v>
      </c>
      <c r="D14" s="563">
        <v>14.889661619567871</v>
      </c>
      <c r="E14" s="563">
        <v>412.49615405273443</v>
      </c>
      <c r="F14" s="563">
        <v>41.249612631225588</v>
      </c>
      <c r="G14" s="563">
        <v>17.074954866027834</v>
      </c>
      <c r="H14" s="563">
        <v>4.9964460651397706</v>
      </c>
      <c r="I14" s="563">
        <v>134.35659624023438</v>
      </c>
      <c r="J14" s="563">
        <v>15.115116398620605</v>
      </c>
      <c r="K14" s="564">
        <v>239.19681225585938</v>
      </c>
      <c r="L14" s="563">
        <f t="shared" si="0"/>
        <v>0</v>
      </c>
      <c r="M14" s="563">
        <v>0</v>
      </c>
      <c r="N14" s="563">
        <v>0</v>
      </c>
      <c r="O14" s="565">
        <v>0</v>
      </c>
      <c r="P14" s="564">
        <v>0</v>
      </c>
      <c r="Q14" s="566">
        <v>0</v>
      </c>
    </row>
    <row r="15" spans="1:17" x14ac:dyDescent="0.25">
      <c r="A15" s="567">
        <f t="shared" si="1"/>
        <v>44712</v>
      </c>
      <c r="B15" s="577" t="str">
        <f>+asset_level_drivers!$D$1</f>
        <v>Foreland I</v>
      </c>
      <c r="C15" s="568">
        <f t="shared" si="2"/>
        <v>153</v>
      </c>
      <c r="D15" s="569">
        <v>14.648353126144409</v>
      </c>
      <c r="E15" s="569">
        <v>407.84755605468752</v>
      </c>
      <c r="F15" s="569">
        <v>40.784752825927733</v>
      </c>
      <c r="G15" s="569">
        <v>16.597952167510986</v>
      </c>
      <c r="H15" s="569">
        <v>4.9395329097747807</v>
      </c>
      <c r="I15" s="569">
        <v>133.16481760253907</v>
      </c>
      <c r="J15" s="569">
        <v>14.98104148864746</v>
      </c>
      <c r="K15" s="570">
        <v>238.19398364257813</v>
      </c>
      <c r="L15" s="571">
        <f t="shared" si="0"/>
        <v>0</v>
      </c>
      <c r="M15" s="571">
        <v>0</v>
      </c>
      <c r="N15" s="571">
        <v>0</v>
      </c>
      <c r="O15" s="572">
        <v>0</v>
      </c>
      <c r="P15" s="573">
        <v>0</v>
      </c>
      <c r="Q15" s="574">
        <v>0</v>
      </c>
    </row>
    <row r="16" spans="1:17" x14ac:dyDescent="0.25">
      <c r="A16" s="575">
        <f t="shared" si="1"/>
        <v>44742</v>
      </c>
      <c r="B16" s="83" t="str">
        <f>+asset_level_drivers!$D$1</f>
        <v>Foreland I</v>
      </c>
      <c r="C16" s="562">
        <f t="shared" si="2"/>
        <v>153</v>
      </c>
      <c r="D16" s="563">
        <v>14.41751425666809</v>
      </c>
      <c r="E16" s="563">
        <v>403.33918381347661</v>
      </c>
      <c r="F16" s="563">
        <v>40.333915640258795</v>
      </c>
      <c r="G16" s="563">
        <v>16.14645124282837</v>
      </c>
      <c r="H16" s="563">
        <v>4.8845996932983402</v>
      </c>
      <c r="I16" s="563">
        <v>132.00239344482421</v>
      </c>
      <c r="J16" s="563">
        <v>14.850268643188477</v>
      </c>
      <c r="K16" s="564">
        <v>237.22092260742187</v>
      </c>
      <c r="L16" s="563">
        <f t="shared" si="0"/>
        <v>0</v>
      </c>
      <c r="M16" s="563">
        <v>0</v>
      </c>
      <c r="N16" s="563">
        <v>0</v>
      </c>
      <c r="O16" s="565">
        <v>0</v>
      </c>
      <c r="P16" s="564">
        <v>0</v>
      </c>
      <c r="Q16" s="566">
        <v>0</v>
      </c>
    </row>
    <row r="17" spans="1:17" x14ac:dyDescent="0.25">
      <c r="A17" s="567">
        <f t="shared" si="1"/>
        <v>44773</v>
      </c>
      <c r="B17" s="577" t="str">
        <f>+asset_level_drivers!$D$1</f>
        <v>Foreland I</v>
      </c>
      <c r="C17" s="568">
        <f t="shared" si="2"/>
        <v>153</v>
      </c>
      <c r="D17" s="569">
        <v>14.196403664016723</v>
      </c>
      <c r="E17" s="569">
        <v>398.96392653808596</v>
      </c>
      <c r="F17" s="569">
        <v>39.896390066528319</v>
      </c>
      <c r="G17" s="569">
        <v>15.718469361877442</v>
      </c>
      <c r="H17" s="569">
        <v>4.8315219440460204</v>
      </c>
      <c r="I17" s="569">
        <v>130.86802968750001</v>
      </c>
      <c r="J17" s="569">
        <v>14.722652925109863</v>
      </c>
      <c r="K17" s="570">
        <v>236.27601123046875</v>
      </c>
      <c r="L17" s="571">
        <f t="shared" si="0"/>
        <v>0</v>
      </c>
      <c r="M17" s="571">
        <v>0</v>
      </c>
      <c r="N17" s="571">
        <v>0</v>
      </c>
      <c r="O17" s="572">
        <v>0</v>
      </c>
      <c r="P17" s="573">
        <v>0</v>
      </c>
      <c r="Q17" s="574">
        <v>0</v>
      </c>
    </row>
    <row r="18" spans="1:17" x14ac:dyDescent="0.25">
      <c r="A18" s="575">
        <f t="shared" si="1"/>
        <v>44804</v>
      </c>
      <c r="B18" s="83" t="str">
        <f>+asset_level_drivers!$D$1</f>
        <v>Foreland I</v>
      </c>
      <c r="C18" s="562">
        <f t="shared" si="2"/>
        <v>153</v>
      </c>
      <c r="D18" s="563">
        <v>13.984351580429077</v>
      </c>
      <c r="E18" s="563">
        <v>394.71522714843746</v>
      </c>
      <c r="F18" s="563">
        <v>39.471520193481446</v>
      </c>
      <c r="G18" s="563">
        <v>15.312223134613038</v>
      </c>
      <c r="H18" s="563">
        <v>4.7801867191314695</v>
      </c>
      <c r="I18" s="563">
        <v>129.76054914550781</v>
      </c>
      <c r="J18" s="563">
        <v>14.598061166381838</v>
      </c>
      <c r="K18" s="564">
        <v>235.35778466796876</v>
      </c>
      <c r="L18" s="563">
        <f t="shared" si="0"/>
        <v>0</v>
      </c>
      <c r="M18" s="563">
        <v>0</v>
      </c>
      <c r="N18" s="563">
        <v>0</v>
      </c>
      <c r="O18" s="565">
        <v>0</v>
      </c>
      <c r="P18" s="564">
        <v>0</v>
      </c>
      <c r="Q18" s="566">
        <v>0</v>
      </c>
    </row>
    <row r="19" spans="1:17" x14ac:dyDescent="0.25">
      <c r="A19" s="567">
        <f t="shared" si="1"/>
        <v>44834</v>
      </c>
      <c r="B19" s="577" t="str">
        <f>+asset_level_drivers!$D$1</f>
        <v>Foreland I</v>
      </c>
      <c r="C19" s="568">
        <f t="shared" si="2"/>
        <v>153</v>
      </c>
      <c r="D19" s="569">
        <v>13.780751910781861</v>
      </c>
      <c r="E19" s="569">
        <v>390.58694450683595</v>
      </c>
      <c r="F19" s="569">
        <v>39.05869213256836</v>
      </c>
      <c r="G19" s="569">
        <v>14.926106291198732</v>
      </c>
      <c r="H19" s="569">
        <v>4.730490729904175</v>
      </c>
      <c r="I19" s="569">
        <v>128.67881396484376</v>
      </c>
      <c r="J19" s="569">
        <v>14.476366268920899</v>
      </c>
      <c r="K19" s="570">
        <v>234.46486083984374</v>
      </c>
      <c r="L19" s="571">
        <f t="shared" si="0"/>
        <v>0</v>
      </c>
      <c r="M19" s="571">
        <v>0</v>
      </c>
      <c r="N19" s="571">
        <v>0</v>
      </c>
      <c r="O19" s="572">
        <v>0</v>
      </c>
      <c r="P19" s="573">
        <v>0</v>
      </c>
      <c r="Q19" s="574">
        <v>0</v>
      </c>
    </row>
    <row r="20" spans="1:17" x14ac:dyDescent="0.25">
      <c r="A20" s="575">
        <f t="shared" si="1"/>
        <v>44865</v>
      </c>
      <c r="B20" s="83" t="str">
        <f>+asset_level_drivers!$D$1</f>
        <v>Foreland I</v>
      </c>
      <c r="C20" s="562">
        <f t="shared" si="2"/>
        <v>153</v>
      </c>
      <c r="D20" s="563">
        <v>13.585054044342041</v>
      </c>
      <c r="E20" s="563">
        <v>386.57336791992191</v>
      </c>
      <c r="F20" s="563">
        <v>38.657334320068365</v>
      </c>
      <c r="G20" s="563">
        <v>14.558665312957766</v>
      </c>
      <c r="H20" s="563">
        <v>4.682340153121948</v>
      </c>
      <c r="I20" s="563">
        <v>127.62178648681642</v>
      </c>
      <c r="J20" s="563">
        <v>14.357450431823731</v>
      </c>
      <c r="K20" s="564">
        <v>233.59600195312501</v>
      </c>
      <c r="L20" s="563">
        <f t="shared" si="0"/>
        <v>0</v>
      </c>
      <c r="M20" s="563">
        <v>0</v>
      </c>
      <c r="N20" s="563">
        <v>0</v>
      </c>
      <c r="O20" s="565">
        <v>0</v>
      </c>
      <c r="P20" s="564">
        <v>0</v>
      </c>
      <c r="Q20" s="566">
        <v>0</v>
      </c>
    </row>
    <row r="21" spans="1:17" x14ac:dyDescent="0.25">
      <c r="A21" s="567">
        <f t="shared" si="1"/>
        <v>44895</v>
      </c>
      <c r="B21" s="577" t="str">
        <f>+asset_level_drivers!$D$1</f>
        <v>Foreland I</v>
      </c>
      <c r="C21" s="568">
        <f t="shared" si="2"/>
        <v>153</v>
      </c>
      <c r="D21" s="569">
        <v>13.396756606292724</v>
      </c>
      <c r="E21" s="569">
        <v>382.66916967773437</v>
      </c>
      <c r="F21" s="569">
        <v>38.266914495849612</v>
      </c>
      <c r="G21" s="569">
        <v>14.208585050582887</v>
      </c>
      <c r="H21" s="569">
        <v>4.6356484577178954</v>
      </c>
      <c r="I21" s="569">
        <v>126.58846322021486</v>
      </c>
      <c r="J21" s="569">
        <v>14.241201731872557</v>
      </c>
      <c r="K21" s="570">
        <v>232.75001513671876</v>
      </c>
      <c r="L21" s="571">
        <f t="shared" si="0"/>
        <v>0</v>
      </c>
      <c r="M21" s="571">
        <v>0</v>
      </c>
      <c r="N21" s="571">
        <v>0</v>
      </c>
      <c r="O21" s="572">
        <v>0</v>
      </c>
      <c r="P21" s="573">
        <v>0</v>
      </c>
      <c r="Q21" s="574">
        <v>0</v>
      </c>
    </row>
    <row r="22" spans="1:17" x14ac:dyDescent="0.25">
      <c r="A22" s="575">
        <f t="shared" si="1"/>
        <v>44926</v>
      </c>
      <c r="B22" s="83" t="str">
        <f>+asset_level_drivers!$D$1</f>
        <v>Foreland I</v>
      </c>
      <c r="C22" s="562">
        <f t="shared" si="2"/>
        <v>153</v>
      </c>
      <c r="D22" s="563">
        <v>13.215389138031007</v>
      </c>
      <c r="E22" s="563">
        <v>378.86936748046878</v>
      </c>
      <c r="F22" s="563">
        <v>37.8869342376709</v>
      </c>
      <c r="G22" s="563">
        <v>13.874669728088378</v>
      </c>
      <c r="H22" s="563">
        <v>4.5903268295288084</v>
      </c>
      <c r="I22" s="563">
        <v>125.57792076416017</v>
      </c>
      <c r="J22" s="563">
        <v>14.127515592956543</v>
      </c>
      <c r="K22" s="564">
        <v>231.92583251953124</v>
      </c>
      <c r="L22" s="563">
        <f t="shared" si="0"/>
        <v>0</v>
      </c>
      <c r="M22" s="563">
        <v>0</v>
      </c>
      <c r="N22" s="563">
        <v>0</v>
      </c>
      <c r="O22" s="565">
        <v>0</v>
      </c>
      <c r="P22" s="564">
        <v>0</v>
      </c>
      <c r="Q22" s="566">
        <v>0</v>
      </c>
    </row>
    <row r="23" spans="1:17" x14ac:dyDescent="0.25">
      <c r="A23" s="567">
        <f t="shared" si="1"/>
        <v>44957</v>
      </c>
      <c r="B23" s="577" t="str">
        <f>+asset_level_drivers!$D$1</f>
        <v>Foreland I</v>
      </c>
      <c r="C23" s="568">
        <f t="shared" si="2"/>
        <v>153</v>
      </c>
      <c r="D23" s="569">
        <v>13.040511111831664</v>
      </c>
      <c r="E23" s="569">
        <v>375.16929829101565</v>
      </c>
      <c r="F23" s="569">
        <v>37.516927670288091</v>
      </c>
      <c r="G23" s="569">
        <v>13.555831053543091</v>
      </c>
      <c r="H23" s="569">
        <v>4.5462859016418458</v>
      </c>
      <c r="I23" s="569">
        <v>124.58927801513671</v>
      </c>
      <c r="J23" s="569">
        <v>14.016293261718751</v>
      </c>
      <c r="K23" s="570">
        <v>231.12244653320312</v>
      </c>
      <c r="L23" s="571">
        <f t="shared" si="0"/>
        <v>0</v>
      </c>
      <c r="M23" s="571">
        <v>0</v>
      </c>
      <c r="N23" s="571">
        <v>0</v>
      </c>
      <c r="O23" s="572">
        <v>0</v>
      </c>
      <c r="P23" s="573">
        <v>0</v>
      </c>
      <c r="Q23" s="574">
        <v>0</v>
      </c>
    </row>
    <row r="24" spans="1:17" x14ac:dyDescent="0.25">
      <c r="A24" s="575">
        <f t="shared" si="1"/>
        <v>44985</v>
      </c>
      <c r="B24" s="83" t="str">
        <f>+asset_level_drivers!$D$1</f>
        <v>Foreland I</v>
      </c>
      <c r="C24" s="562">
        <f t="shared" si="2"/>
        <v>153</v>
      </c>
      <c r="D24" s="563">
        <v>12.87174149093628</v>
      </c>
      <c r="E24" s="563">
        <v>371.56459350585936</v>
      </c>
      <c r="F24" s="563">
        <v>37.156457290649413</v>
      </c>
      <c r="G24" s="563">
        <v>13.251076285171509</v>
      </c>
      <c r="H24" s="563">
        <v>4.5034606830596928</v>
      </c>
      <c r="I24" s="563">
        <v>123.62170330810548</v>
      </c>
      <c r="J24" s="563">
        <v>13.907441271972656</v>
      </c>
      <c r="K24" s="564">
        <v>230.33890942382811</v>
      </c>
      <c r="L24" s="563">
        <f t="shared" si="0"/>
        <v>0</v>
      </c>
      <c r="M24" s="563">
        <v>0</v>
      </c>
      <c r="N24" s="563">
        <v>0</v>
      </c>
      <c r="O24" s="565">
        <v>0</v>
      </c>
      <c r="P24" s="564">
        <v>0</v>
      </c>
      <c r="Q24" s="566">
        <v>0</v>
      </c>
    </row>
    <row r="25" spans="1:17" x14ac:dyDescent="0.25">
      <c r="A25" s="567">
        <f t="shared" si="1"/>
        <v>45016</v>
      </c>
      <c r="B25" s="577" t="str">
        <f>+asset_level_drivers!$D$1</f>
        <v>Foreland I</v>
      </c>
      <c r="C25" s="568">
        <f t="shared" si="2"/>
        <v>153</v>
      </c>
      <c r="D25" s="569">
        <v>12.70872896347046</v>
      </c>
      <c r="E25" s="569">
        <v>368.05098010253909</v>
      </c>
      <c r="F25" s="569">
        <v>36.805095675659182</v>
      </c>
      <c r="G25" s="569">
        <v>12.959498113632202</v>
      </c>
      <c r="H25" s="569">
        <v>4.4617898838043217</v>
      </c>
      <c r="I25" s="569">
        <v>122.67431718749999</v>
      </c>
      <c r="J25" s="569">
        <v>13.800860403442384</v>
      </c>
      <c r="K25" s="570">
        <v>229.5742822265625</v>
      </c>
      <c r="L25" s="571">
        <f t="shared" si="0"/>
        <v>0</v>
      </c>
      <c r="M25" s="571">
        <v>0</v>
      </c>
      <c r="N25" s="571">
        <v>0</v>
      </c>
      <c r="O25" s="572">
        <v>0</v>
      </c>
      <c r="P25" s="573">
        <v>0</v>
      </c>
      <c r="Q25" s="574">
        <v>0</v>
      </c>
    </row>
    <row r="26" spans="1:17" x14ac:dyDescent="0.25">
      <c r="A26" s="575">
        <f t="shared" si="1"/>
        <v>45046</v>
      </c>
      <c r="B26" s="83" t="str">
        <f>+asset_level_drivers!$D$1</f>
        <v>Foreland I</v>
      </c>
      <c r="C26" s="562">
        <f t="shared" si="2"/>
        <v>153</v>
      </c>
      <c r="D26" s="563">
        <v>12.551149340057373</v>
      </c>
      <c r="E26" s="563">
        <v>364.62435380859375</v>
      </c>
      <c r="F26" s="563">
        <v>36.462433474731448</v>
      </c>
      <c r="G26" s="563">
        <v>12.680264420700073</v>
      </c>
      <c r="H26" s="563">
        <v>4.4212164951324464</v>
      </c>
      <c r="I26" s="563">
        <v>121.74622591552735</v>
      </c>
      <c r="J26" s="563">
        <v>13.696449829101564</v>
      </c>
      <c r="K26" s="564">
        <v>228.82764575195313</v>
      </c>
      <c r="L26" s="563">
        <f t="shared" si="0"/>
        <v>0</v>
      </c>
      <c r="M26" s="563">
        <v>0</v>
      </c>
      <c r="N26" s="563">
        <v>0</v>
      </c>
      <c r="O26" s="565">
        <v>0</v>
      </c>
      <c r="P26" s="564">
        <v>0</v>
      </c>
      <c r="Q26" s="566">
        <v>0</v>
      </c>
    </row>
    <row r="27" spans="1:17" x14ac:dyDescent="0.25">
      <c r="A27" s="567">
        <f t="shared" si="1"/>
        <v>45077</v>
      </c>
      <c r="B27" s="577" t="str">
        <f>+asset_level_drivers!$D$1</f>
        <v>Foreland I</v>
      </c>
      <c r="C27" s="568">
        <f t="shared" si="2"/>
        <v>153</v>
      </c>
      <c r="D27" s="569">
        <v>12.291494289779664</v>
      </c>
      <c r="E27" s="569">
        <v>358.99395556640621</v>
      </c>
      <c r="F27" s="569">
        <v>35.899393579101563</v>
      </c>
      <c r="G27" s="569">
        <v>12.209886491775514</v>
      </c>
      <c r="H27" s="569">
        <v>4.3012802375793466</v>
      </c>
      <c r="I27" s="569">
        <v>119.46444488525391</v>
      </c>
      <c r="J27" s="569">
        <v>13.439749630737305</v>
      </c>
      <c r="K27" s="570">
        <v>220.09242456054687</v>
      </c>
      <c r="L27" s="571">
        <f t="shared" si="0"/>
        <v>0</v>
      </c>
      <c r="M27" s="571">
        <v>0</v>
      </c>
      <c r="N27" s="571">
        <v>0</v>
      </c>
      <c r="O27" s="572">
        <v>0</v>
      </c>
      <c r="P27" s="573">
        <v>0</v>
      </c>
      <c r="Q27" s="574">
        <v>0</v>
      </c>
    </row>
    <row r="28" spans="1:17" x14ac:dyDescent="0.25">
      <c r="A28" s="575">
        <f t="shared" si="1"/>
        <v>45107</v>
      </c>
      <c r="B28" s="83" t="str">
        <f>+asset_level_drivers!$D$1</f>
        <v>Foreland I</v>
      </c>
      <c r="C28" s="562">
        <f t="shared" si="2"/>
        <v>153</v>
      </c>
      <c r="D28" s="563">
        <v>12.144635726165772</v>
      </c>
      <c r="E28" s="563">
        <v>355.74247617187501</v>
      </c>
      <c r="F28" s="563">
        <v>35.574245370483396</v>
      </c>
      <c r="G28" s="563">
        <v>11.954726607513427</v>
      </c>
      <c r="H28" s="563">
        <v>4.2632934288024904</v>
      </c>
      <c r="I28" s="563">
        <v>118.57997867431641</v>
      </c>
      <c r="J28" s="563">
        <v>13.340247019958497</v>
      </c>
      <c r="K28" s="564">
        <v>219.38683081054688</v>
      </c>
      <c r="L28" s="563">
        <f t="shared" si="0"/>
        <v>0</v>
      </c>
      <c r="M28" s="563">
        <v>0</v>
      </c>
      <c r="N28" s="563">
        <v>0</v>
      </c>
      <c r="O28" s="565">
        <v>0</v>
      </c>
      <c r="P28" s="564">
        <v>0</v>
      </c>
      <c r="Q28" s="566">
        <v>0</v>
      </c>
    </row>
    <row r="29" spans="1:17" x14ac:dyDescent="0.25">
      <c r="A29" s="567">
        <f t="shared" si="1"/>
        <v>45138</v>
      </c>
      <c r="B29" s="577" t="str">
        <f>+asset_level_drivers!$D$1</f>
        <v>Foreland I</v>
      </c>
      <c r="C29" s="568">
        <f t="shared" si="2"/>
        <v>153</v>
      </c>
      <c r="D29" s="569">
        <v>12.002366567230226</v>
      </c>
      <c r="E29" s="569">
        <v>352.56771782226565</v>
      </c>
      <c r="F29" s="569">
        <v>35.256769381713873</v>
      </c>
      <c r="G29" s="569">
        <v>11.709773224639893</v>
      </c>
      <c r="H29" s="569">
        <v>4.2262466926574707</v>
      </c>
      <c r="I29" s="569">
        <v>117.71280142822266</v>
      </c>
      <c r="J29" s="569">
        <v>13.242689744567871</v>
      </c>
      <c r="K29" s="570">
        <v>218.69701196289063</v>
      </c>
      <c r="L29" s="571">
        <f t="shared" si="0"/>
        <v>0</v>
      </c>
      <c r="M29" s="571">
        <v>0</v>
      </c>
      <c r="N29" s="571">
        <v>0</v>
      </c>
      <c r="O29" s="572">
        <v>0</v>
      </c>
      <c r="P29" s="573">
        <v>0</v>
      </c>
      <c r="Q29" s="574">
        <v>0</v>
      </c>
    </row>
    <row r="30" spans="1:17" x14ac:dyDescent="0.25">
      <c r="A30" s="575">
        <f t="shared" si="1"/>
        <v>45169</v>
      </c>
      <c r="B30" s="83" t="str">
        <f>+asset_level_drivers!$D$1</f>
        <v>Foreland I</v>
      </c>
      <c r="C30" s="562">
        <f t="shared" si="2"/>
        <v>153</v>
      </c>
      <c r="D30" s="563">
        <v>11.864450534820557</v>
      </c>
      <c r="E30" s="563">
        <v>349.46649580078127</v>
      </c>
      <c r="F30" s="563">
        <v>34.946647723388672</v>
      </c>
      <c r="G30" s="563">
        <v>11.47443083267212</v>
      </c>
      <c r="H30" s="563">
        <v>4.190097882843018</v>
      </c>
      <c r="I30" s="563">
        <v>116.86223474121094</v>
      </c>
      <c r="J30" s="563">
        <v>13.147001078796388</v>
      </c>
      <c r="K30" s="564">
        <v>218.02228759765626</v>
      </c>
      <c r="L30" s="563">
        <f t="shared" si="0"/>
        <v>0</v>
      </c>
      <c r="M30" s="563">
        <v>0</v>
      </c>
      <c r="N30" s="563">
        <v>0</v>
      </c>
      <c r="O30" s="565">
        <v>0</v>
      </c>
      <c r="P30" s="564">
        <v>0</v>
      </c>
      <c r="Q30" s="566">
        <v>0</v>
      </c>
    </row>
    <row r="31" spans="1:17" x14ac:dyDescent="0.25">
      <c r="A31" s="567">
        <f t="shared" si="1"/>
        <v>45199</v>
      </c>
      <c r="B31" s="577" t="str">
        <f>+asset_level_drivers!$D$1</f>
        <v>Foreland I</v>
      </c>
      <c r="C31" s="568">
        <f t="shared" si="2"/>
        <v>153</v>
      </c>
      <c r="D31" s="569">
        <v>11.730667428588866</v>
      </c>
      <c r="E31" s="569">
        <v>346.43570097656249</v>
      </c>
      <c r="F31" s="569">
        <v>34.643568081665038</v>
      </c>
      <c r="G31" s="569">
        <v>11.248149600219728</v>
      </c>
      <c r="H31" s="569">
        <v>4.1548070297241209</v>
      </c>
      <c r="I31" s="569">
        <v>116.02755867919922</v>
      </c>
      <c r="J31" s="569">
        <v>13.053100012207032</v>
      </c>
      <c r="K31" s="570">
        <v>217.36195141601561</v>
      </c>
      <c r="L31" s="571">
        <f t="shared" si="0"/>
        <v>0</v>
      </c>
      <c r="M31" s="571">
        <v>0</v>
      </c>
      <c r="N31" s="571">
        <v>0</v>
      </c>
      <c r="O31" s="572">
        <v>0</v>
      </c>
      <c r="P31" s="573">
        <v>0</v>
      </c>
      <c r="Q31" s="574">
        <v>0</v>
      </c>
    </row>
    <row r="32" spans="1:17" x14ac:dyDescent="0.25">
      <c r="A32" s="575">
        <f t="shared" si="1"/>
        <v>45230</v>
      </c>
      <c r="B32" s="83" t="str">
        <f>+asset_level_drivers!$D$1</f>
        <v>Foreland I</v>
      </c>
      <c r="C32" s="562">
        <f t="shared" si="2"/>
        <v>153</v>
      </c>
      <c r="D32" s="563">
        <v>11.60081271057129</v>
      </c>
      <c r="E32" s="563">
        <v>343.47244746093753</v>
      </c>
      <c r="F32" s="563">
        <v>34.347242697143557</v>
      </c>
      <c r="G32" s="563">
        <v>11.030420235443115</v>
      </c>
      <c r="H32" s="563">
        <v>4.1203375213623046</v>
      </c>
      <c r="I32" s="563">
        <v>115.2081352661133</v>
      </c>
      <c r="J32" s="563">
        <v>12.960914845275878</v>
      </c>
      <c r="K32" s="564">
        <v>216.71538183593751</v>
      </c>
      <c r="L32" s="563">
        <f t="shared" si="0"/>
        <v>0</v>
      </c>
      <c r="M32" s="563">
        <v>0</v>
      </c>
      <c r="N32" s="563">
        <v>0</v>
      </c>
      <c r="O32" s="565">
        <v>0</v>
      </c>
      <c r="P32" s="564">
        <v>0</v>
      </c>
      <c r="Q32" s="566">
        <v>0</v>
      </c>
    </row>
    <row r="33" spans="1:17" x14ac:dyDescent="0.25">
      <c r="A33" s="567">
        <f t="shared" si="1"/>
        <v>45260</v>
      </c>
      <c r="B33" s="577" t="str">
        <f>+asset_level_drivers!$D$1</f>
        <v>Foreland I</v>
      </c>
      <c r="C33" s="568">
        <f t="shared" si="2"/>
        <v>153</v>
      </c>
      <c r="D33" s="569">
        <v>11.474695599746704</v>
      </c>
      <c r="E33" s="569">
        <v>340.57378828125002</v>
      </c>
      <c r="F33" s="569">
        <v>34.057376696777347</v>
      </c>
      <c r="G33" s="569">
        <v>10.820770731353759</v>
      </c>
      <c r="H33" s="569">
        <v>4.0866543388366701</v>
      </c>
      <c r="I33" s="569">
        <v>114.40321666259766</v>
      </c>
      <c r="J33" s="569">
        <v>12.870361573791504</v>
      </c>
      <c r="K33" s="570">
        <v>216.08190063476562</v>
      </c>
      <c r="L33" s="571">
        <f t="shared" si="0"/>
        <v>0</v>
      </c>
      <c r="M33" s="571">
        <v>0</v>
      </c>
      <c r="N33" s="571">
        <v>0</v>
      </c>
      <c r="O33" s="572">
        <v>0</v>
      </c>
      <c r="P33" s="573">
        <v>0</v>
      </c>
      <c r="Q33" s="574">
        <v>0</v>
      </c>
    </row>
    <row r="34" spans="1:17" x14ac:dyDescent="0.25">
      <c r="A34" s="575">
        <f t="shared" si="1"/>
        <v>45291</v>
      </c>
      <c r="B34" s="83" t="str">
        <f>+asset_level_drivers!$D$1</f>
        <v>Foreland I</v>
      </c>
      <c r="C34" s="562">
        <f t="shared" si="2"/>
        <v>153</v>
      </c>
      <c r="D34" s="563">
        <v>11.352138677215576</v>
      </c>
      <c r="E34" s="563">
        <v>337.73720405273434</v>
      </c>
      <c r="F34" s="563">
        <v>33.773718658447265</v>
      </c>
      <c r="G34" s="563">
        <v>10.618763770294189</v>
      </c>
      <c r="H34" s="563">
        <v>4.0537250518798826</v>
      </c>
      <c r="I34" s="563">
        <v>113.61226376953125</v>
      </c>
      <c r="J34" s="563">
        <v>12.781379484558105</v>
      </c>
      <c r="K34" s="564">
        <v>215.46096459960938</v>
      </c>
      <c r="L34" s="563">
        <f t="shared" si="0"/>
        <v>0</v>
      </c>
      <c r="M34" s="563">
        <v>0</v>
      </c>
      <c r="N34" s="563">
        <v>0</v>
      </c>
      <c r="O34" s="565">
        <v>0</v>
      </c>
      <c r="P34" s="564">
        <v>0</v>
      </c>
      <c r="Q34" s="566">
        <v>0</v>
      </c>
    </row>
    <row r="35" spans="1:17" x14ac:dyDescent="0.25">
      <c r="A35" s="567">
        <f t="shared" si="1"/>
        <v>45322</v>
      </c>
      <c r="B35" s="577" t="str">
        <f>+asset_level_drivers!$D$1</f>
        <v>Foreland I</v>
      </c>
      <c r="C35" s="568">
        <f t="shared" si="2"/>
        <v>153</v>
      </c>
      <c r="D35" s="569">
        <v>11.232975458908081</v>
      </c>
      <c r="E35" s="569">
        <v>334.96011254882814</v>
      </c>
      <c r="F35" s="569">
        <v>33.496009414672855</v>
      </c>
      <c r="G35" s="569">
        <v>10.423992236709594</v>
      </c>
      <c r="H35" s="569">
        <v>4.0215191253662113</v>
      </c>
      <c r="I35" s="569">
        <v>112.834641796875</v>
      </c>
      <c r="J35" s="569">
        <v>12.693896754455567</v>
      </c>
      <c r="K35" s="570">
        <v>214.85199169921876</v>
      </c>
      <c r="L35" s="571">
        <f t="shared" si="0"/>
        <v>0</v>
      </c>
      <c r="M35" s="571">
        <v>0</v>
      </c>
      <c r="N35" s="571">
        <v>0</v>
      </c>
      <c r="O35" s="572">
        <v>0</v>
      </c>
      <c r="P35" s="573">
        <v>0</v>
      </c>
      <c r="Q35" s="574">
        <v>0</v>
      </c>
    </row>
    <row r="36" spans="1:17" x14ac:dyDescent="0.25">
      <c r="A36" s="575">
        <f t="shared" si="1"/>
        <v>45351</v>
      </c>
      <c r="B36" s="83" t="str">
        <f>+asset_level_drivers!$D$1</f>
        <v>Foreland I</v>
      </c>
      <c r="C36" s="562">
        <f t="shared" si="2"/>
        <v>153</v>
      </c>
      <c r="D36" s="563">
        <v>11.117050605010986</v>
      </c>
      <c r="E36" s="563">
        <v>332.24030991210941</v>
      </c>
      <c r="F36" s="563">
        <v>33.224029046630861</v>
      </c>
      <c r="G36" s="563">
        <v>10.236077407836914</v>
      </c>
      <c r="H36" s="563">
        <v>3.9900076961517339</v>
      </c>
      <c r="I36" s="563">
        <v>112.06989733886719</v>
      </c>
      <c r="J36" s="563">
        <v>12.60786314163208</v>
      </c>
      <c r="K36" s="564">
        <v>214.25452490234375</v>
      </c>
      <c r="L36" s="563">
        <f t="shared" si="0"/>
        <v>0</v>
      </c>
      <c r="M36" s="563">
        <v>0</v>
      </c>
      <c r="N36" s="563">
        <v>0</v>
      </c>
      <c r="O36" s="565">
        <v>0</v>
      </c>
      <c r="P36" s="564">
        <v>0</v>
      </c>
      <c r="Q36" s="566">
        <v>0</v>
      </c>
    </row>
    <row r="37" spans="1:17" x14ac:dyDescent="0.25">
      <c r="A37" s="567">
        <f t="shared" si="1"/>
        <v>45382</v>
      </c>
      <c r="B37" s="577" t="str">
        <f>+asset_level_drivers!$D$1</f>
        <v>Foreland I</v>
      </c>
      <c r="C37" s="568">
        <f t="shared" si="2"/>
        <v>153</v>
      </c>
      <c r="D37" s="569">
        <v>11.004218728637696</v>
      </c>
      <c r="E37" s="569">
        <v>329.57577993164062</v>
      </c>
      <c r="F37" s="569">
        <v>32.957576092529301</v>
      </c>
      <c r="G37" s="569">
        <v>10.054666612243654</v>
      </c>
      <c r="H37" s="569">
        <v>3.9591638374328615</v>
      </c>
      <c r="I37" s="569">
        <v>111.31763884277345</v>
      </c>
      <c r="J37" s="569">
        <v>12.523233959197999</v>
      </c>
      <c r="K37" s="570">
        <v>213.66816821289063</v>
      </c>
      <c r="L37" s="571">
        <f t="shared" si="0"/>
        <v>0</v>
      </c>
      <c r="M37" s="571">
        <v>0</v>
      </c>
      <c r="N37" s="571">
        <v>0</v>
      </c>
      <c r="O37" s="572">
        <v>0</v>
      </c>
      <c r="P37" s="573">
        <v>0</v>
      </c>
      <c r="Q37" s="574">
        <v>0</v>
      </c>
    </row>
    <row r="38" spans="1:17" x14ac:dyDescent="0.25">
      <c r="A38" s="575">
        <f t="shared" si="1"/>
        <v>45412</v>
      </c>
      <c r="B38" s="83" t="str">
        <f>+asset_level_drivers!$D$1</f>
        <v>Foreland I</v>
      </c>
      <c r="C38" s="562">
        <f t="shared" si="2"/>
        <v>153</v>
      </c>
      <c r="D38" s="563">
        <v>10.894343201065064</v>
      </c>
      <c r="E38" s="563">
        <v>326.96458505859374</v>
      </c>
      <c r="F38" s="563">
        <v>32.696456726074217</v>
      </c>
      <c r="G38" s="563">
        <v>9.8794308540344247</v>
      </c>
      <c r="H38" s="563">
        <v>3.9289617570877073</v>
      </c>
      <c r="I38" s="563">
        <v>110.57748837890625</v>
      </c>
      <c r="J38" s="563">
        <v>12.439966909790041</v>
      </c>
      <c r="K38" s="564">
        <v>213.09253271484374</v>
      </c>
      <c r="L38" s="563">
        <f t="shared" si="0"/>
        <v>0</v>
      </c>
      <c r="M38" s="563">
        <v>0</v>
      </c>
      <c r="N38" s="563">
        <v>0</v>
      </c>
      <c r="O38" s="565">
        <v>0</v>
      </c>
      <c r="P38" s="564">
        <v>0</v>
      </c>
      <c r="Q38" s="566">
        <v>0</v>
      </c>
    </row>
    <row r="39" spans="1:17" x14ac:dyDescent="0.25">
      <c r="A39" s="567">
        <f t="shared" si="1"/>
        <v>45443</v>
      </c>
      <c r="B39" s="577" t="str">
        <f>+asset_level_drivers!$D$1</f>
        <v>Foreland I</v>
      </c>
      <c r="C39" s="568">
        <f t="shared" si="2"/>
        <v>153</v>
      </c>
      <c r="D39" s="569">
        <v>10.787294878005982</v>
      </c>
      <c r="E39" s="569">
        <v>324.40488750000003</v>
      </c>
      <c r="F39" s="569">
        <v>32.440486981201168</v>
      </c>
      <c r="G39" s="569">
        <v>9.710062907409668</v>
      </c>
      <c r="H39" s="569">
        <v>3.8993768783569331</v>
      </c>
      <c r="I39" s="569">
        <v>109.84907592773438</v>
      </c>
      <c r="J39" s="569">
        <v>12.358020739746093</v>
      </c>
      <c r="K39" s="570">
        <v>212.52724682617188</v>
      </c>
      <c r="L39" s="571">
        <f t="shared" si="0"/>
        <v>0</v>
      </c>
      <c r="M39" s="571">
        <v>0</v>
      </c>
      <c r="N39" s="571">
        <v>0</v>
      </c>
      <c r="O39" s="572">
        <v>0</v>
      </c>
      <c r="P39" s="573">
        <v>0</v>
      </c>
      <c r="Q39" s="574">
        <v>0</v>
      </c>
    </row>
    <row r="40" spans="1:17" x14ac:dyDescent="0.25">
      <c r="A40" s="575">
        <f t="shared" si="1"/>
        <v>45473</v>
      </c>
      <c r="B40" s="83" t="str">
        <f>+asset_level_drivers!$D$1</f>
        <v>Foreland I</v>
      </c>
      <c r="C40" s="562">
        <f t="shared" si="2"/>
        <v>153</v>
      </c>
      <c r="D40" s="563">
        <v>10.682947516250611</v>
      </c>
      <c r="E40" s="563">
        <v>321.89476684570315</v>
      </c>
      <c r="F40" s="563">
        <v>32.189474761962892</v>
      </c>
      <c r="G40" s="563">
        <v>9.5462753047943121</v>
      </c>
      <c r="H40" s="563">
        <v>3.8703819911956789</v>
      </c>
      <c r="I40" s="563">
        <v>109.13195050048829</v>
      </c>
      <c r="J40" s="563">
        <v>12.277344136047363</v>
      </c>
      <c r="K40" s="564">
        <v>211.97189672851562</v>
      </c>
      <c r="L40" s="563">
        <f t="shared" si="0"/>
        <v>0</v>
      </c>
      <c r="M40" s="563">
        <v>0</v>
      </c>
      <c r="N40" s="563">
        <v>0</v>
      </c>
      <c r="O40" s="565">
        <v>0</v>
      </c>
      <c r="P40" s="564">
        <v>0</v>
      </c>
      <c r="Q40" s="566">
        <v>0</v>
      </c>
    </row>
    <row r="41" spans="1:17" x14ac:dyDescent="0.25">
      <c r="A41" s="567">
        <f t="shared" si="1"/>
        <v>45504</v>
      </c>
      <c r="B41" s="577" t="str">
        <f>+asset_level_drivers!$D$1</f>
        <v>Foreland I</v>
      </c>
      <c r="C41" s="568">
        <f t="shared" si="2"/>
        <v>153</v>
      </c>
      <c r="D41" s="569">
        <v>10.581185663223268</v>
      </c>
      <c r="E41" s="569">
        <v>319.43248417968749</v>
      </c>
      <c r="F41" s="569">
        <v>31.943246484374999</v>
      </c>
      <c r="G41" s="569">
        <v>9.3877991283416762</v>
      </c>
      <c r="H41" s="569">
        <v>3.8419538904190063</v>
      </c>
      <c r="I41" s="569">
        <v>108.42574262695312</v>
      </c>
      <c r="J41" s="569">
        <v>12.19789553604126</v>
      </c>
      <c r="K41" s="570">
        <v>211.42612109375</v>
      </c>
      <c r="L41" s="571">
        <f t="shared" si="0"/>
        <v>0</v>
      </c>
      <c r="M41" s="571">
        <v>0</v>
      </c>
      <c r="N41" s="571">
        <v>0</v>
      </c>
      <c r="O41" s="572">
        <v>0</v>
      </c>
      <c r="P41" s="573">
        <v>0</v>
      </c>
      <c r="Q41" s="574">
        <v>0</v>
      </c>
    </row>
    <row r="42" spans="1:17" x14ac:dyDescent="0.25">
      <c r="A42" s="575">
        <f t="shared" si="1"/>
        <v>45535</v>
      </c>
      <c r="B42" s="83" t="str">
        <f>+asset_level_drivers!$D$1</f>
        <v>Foreland I</v>
      </c>
      <c r="C42" s="562">
        <f t="shared" si="2"/>
        <v>153</v>
      </c>
      <c r="D42" s="563">
        <v>10.481902370452881</v>
      </c>
      <c r="E42" s="563">
        <v>317.01647021484376</v>
      </c>
      <c r="F42" s="563">
        <v>31.701645291137698</v>
      </c>
      <c r="G42" s="563">
        <v>9.2343824340820309</v>
      </c>
      <c r="H42" s="563">
        <v>3.8140722255706785</v>
      </c>
      <c r="I42" s="563">
        <v>107.73013612060547</v>
      </c>
      <c r="J42" s="563">
        <v>12.119639762878418</v>
      </c>
      <c r="K42" s="564">
        <v>210.88961694335939</v>
      </c>
      <c r="L42" s="563">
        <f t="shared" si="0"/>
        <v>0</v>
      </c>
      <c r="M42" s="563">
        <v>0</v>
      </c>
      <c r="N42" s="563">
        <v>0</v>
      </c>
      <c r="O42" s="565">
        <v>0</v>
      </c>
      <c r="P42" s="564">
        <v>0</v>
      </c>
      <c r="Q42" s="566">
        <v>0</v>
      </c>
    </row>
    <row r="43" spans="1:17" x14ac:dyDescent="0.25">
      <c r="A43" s="567">
        <f t="shared" si="1"/>
        <v>45565</v>
      </c>
      <c r="B43" s="577" t="str">
        <f>+asset_level_drivers!$D$1</f>
        <v>Foreland I</v>
      </c>
      <c r="C43" s="568">
        <f t="shared" si="2"/>
        <v>153</v>
      </c>
      <c r="D43" s="569">
        <v>10.384997593688965</v>
      </c>
      <c r="E43" s="569">
        <v>314.64507480468751</v>
      </c>
      <c r="F43" s="569">
        <v>31.464505563354489</v>
      </c>
      <c r="G43" s="569">
        <v>9.085788528442384</v>
      </c>
      <c r="H43" s="569">
        <v>3.7867179834365849</v>
      </c>
      <c r="I43" s="569">
        <v>107.04474503173829</v>
      </c>
      <c r="J43" s="569">
        <v>12.042533551025391</v>
      </c>
      <c r="K43" s="570">
        <v>210.36201586914063</v>
      </c>
      <c r="L43" s="571">
        <f t="shared" si="0"/>
        <v>0</v>
      </c>
      <c r="M43" s="571">
        <v>0</v>
      </c>
      <c r="N43" s="571">
        <v>0</v>
      </c>
      <c r="O43" s="572">
        <v>0</v>
      </c>
      <c r="P43" s="573">
        <v>0</v>
      </c>
      <c r="Q43" s="574">
        <v>0</v>
      </c>
    </row>
    <row r="44" spans="1:17" x14ac:dyDescent="0.25">
      <c r="A44" s="575">
        <f t="shared" si="1"/>
        <v>45596</v>
      </c>
      <c r="B44" s="83" t="str">
        <f>+asset_level_drivers!$D$1</f>
        <v>Foreland I</v>
      </c>
      <c r="C44" s="562">
        <f t="shared" si="2"/>
        <v>153</v>
      </c>
      <c r="D44" s="563">
        <v>10.290376472854614</v>
      </c>
      <c r="E44" s="563">
        <v>312.31679282226565</v>
      </c>
      <c r="F44" s="563">
        <v>31.231677172851565</v>
      </c>
      <c r="G44" s="563">
        <v>8.9417959064483643</v>
      </c>
      <c r="H44" s="563">
        <v>3.7598730297088623</v>
      </c>
      <c r="I44" s="563">
        <v>106.369245703125</v>
      </c>
      <c r="J44" s="563">
        <v>11.966539546966553</v>
      </c>
      <c r="K44" s="564">
        <v>209.84302563476564</v>
      </c>
      <c r="L44" s="563">
        <f t="shared" si="0"/>
        <v>0</v>
      </c>
      <c r="M44" s="563">
        <v>0</v>
      </c>
      <c r="N44" s="563">
        <v>0</v>
      </c>
      <c r="O44" s="565">
        <v>0</v>
      </c>
      <c r="P44" s="564">
        <v>0</v>
      </c>
      <c r="Q44" s="566">
        <v>0</v>
      </c>
    </row>
    <row r="45" spans="1:17" x14ac:dyDescent="0.25">
      <c r="A45" s="567">
        <f t="shared" si="1"/>
        <v>45626</v>
      </c>
      <c r="B45" s="577" t="str">
        <f>+asset_level_drivers!$D$1</f>
        <v>Foreland I</v>
      </c>
      <c r="C45" s="568">
        <f t="shared" si="2"/>
        <v>153</v>
      </c>
      <c r="D45" s="569">
        <v>10.197950437545776</v>
      </c>
      <c r="E45" s="569">
        <v>310.03026459960938</v>
      </c>
      <c r="F45" s="569">
        <v>31.003024356079102</v>
      </c>
      <c r="G45" s="569">
        <v>8.8021957214355471</v>
      </c>
      <c r="H45" s="569">
        <v>3.7335209329605101</v>
      </c>
      <c r="I45" s="569">
        <v>105.7033640258789</v>
      </c>
      <c r="J45" s="569">
        <v>11.89162786102295</v>
      </c>
      <c r="K45" s="570">
        <v>209.33236987304687</v>
      </c>
      <c r="L45" s="571">
        <f t="shared" si="0"/>
        <v>0</v>
      </c>
      <c r="M45" s="571">
        <v>0</v>
      </c>
      <c r="N45" s="571">
        <v>0</v>
      </c>
      <c r="O45" s="572">
        <v>0</v>
      </c>
      <c r="P45" s="573">
        <v>0</v>
      </c>
      <c r="Q45" s="574">
        <v>0</v>
      </c>
    </row>
    <row r="46" spans="1:17" x14ac:dyDescent="0.25">
      <c r="A46" s="575">
        <f t="shared" si="1"/>
        <v>45657</v>
      </c>
      <c r="B46" s="83" t="str">
        <f>+asset_level_drivers!$D$1</f>
        <v>Foreland I</v>
      </c>
      <c r="C46" s="562">
        <f t="shared" si="2"/>
        <v>153</v>
      </c>
      <c r="D46" s="563">
        <v>10.107621912002564</v>
      </c>
      <c r="E46" s="563">
        <v>307.78419265136716</v>
      </c>
      <c r="F46" s="563">
        <v>30.77841766662598</v>
      </c>
      <c r="G46" s="563">
        <v>8.6667918090820315</v>
      </c>
      <c r="H46" s="563">
        <v>3.7076354324340821</v>
      </c>
      <c r="I46" s="563">
        <v>105.04684165649414</v>
      </c>
      <c r="J46" s="563">
        <v>11.817769283294679</v>
      </c>
      <c r="K46" s="564">
        <v>208.82979760742188</v>
      </c>
      <c r="L46" s="563">
        <f t="shared" si="0"/>
        <v>0</v>
      </c>
      <c r="M46" s="563">
        <v>0</v>
      </c>
      <c r="N46" s="563">
        <v>0</v>
      </c>
      <c r="O46" s="565">
        <v>0</v>
      </c>
      <c r="P46" s="564">
        <v>0</v>
      </c>
      <c r="Q46" s="566">
        <v>0</v>
      </c>
    </row>
    <row r="47" spans="1:17" x14ac:dyDescent="0.25">
      <c r="A47" s="567">
        <f t="shared" si="1"/>
        <v>45688</v>
      </c>
      <c r="B47" s="577" t="str">
        <f>+asset_level_drivers!$D$1</f>
        <v>Foreland I</v>
      </c>
      <c r="C47" s="568">
        <f t="shared" si="2"/>
        <v>153</v>
      </c>
      <c r="D47" s="569">
        <v>10.019302020263671</v>
      </c>
      <c r="E47" s="569">
        <v>305.57733068847659</v>
      </c>
      <c r="F47" s="569">
        <v>30.557731283569339</v>
      </c>
      <c r="G47" s="569">
        <v>8.5353993690490721</v>
      </c>
      <c r="H47" s="569">
        <v>3.682194709968567</v>
      </c>
      <c r="I47" s="569">
        <v>104.3994333251953</v>
      </c>
      <c r="J47" s="569">
        <v>11.744935764312745</v>
      </c>
      <c r="K47" s="570">
        <v>208.33507104492188</v>
      </c>
      <c r="L47" s="571">
        <f t="shared" si="0"/>
        <v>0</v>
      </c>
      <c r="M47" s="571">
        <v>0</v>
      </c>
      <c r="N47" s="571">
        <v>0</v>
      </c>
      <c r="O47" s="572">
        <v>0</v>
      </c>
      <c r="P47" s="573">
        <v>0</v>
      </c>
      <c r="Q47" s="574">
        <v>0</v>
      </c>
    </row>
    <row r="48" spans="1:17" x14ac:dyDescent="0.25">
      <c r="A48" s="575">
        <f t="shared" si="1"/>
        <v>45716</v>
      </c>
      <c r="B48" s="83" t="str">
        <f>+asset_level_drivers!$D$1</f>
        <v>Foreland I</v>
      </c>
      <c r="C48" s="562">
        <f t="shared" si="2"/>
        <v>153</v>
      </c>
      <c r="D48" s="563">
        <v>9.9328970386505127</v>
      </c>
      <c r="E48" s="563">
        <v>303.40846713867188</v>
      </c>
      <c r="F48" s="563">
        <v>30.340844824218753</v>
      </c>
      <c r="G48" s="563">
        <v>8.407844252586365</v>
      </c>
      <c r="H48" s="563">
        <v>3.6571703401565556</v>
      </c>
      <c r="I48" s="563">
        <v>103.76088662109376</v>
      </c>
      <c r="J48" s="563">
        <v>11.673098986816408</v>
      </c>
      <c r="K48" s="564">
        <v>207.84794091796874</v>
      </c>
      <c r="L48" s="563">
        <f t="shared" si="0"/>
        <v>0</v>
      </c>
      <c r="M48" s="563">
        <v>0</v>
      </c>
      <c r="N48" s="563">
        <v>0</v>
      </c>
      <c r="O48" s="565">
        <v>0</v>
      </c>
      <c r="P48" s="564">
        <v>0</v>
      </c>
      <c r="Q48" s="566">
        <v>0</v>
      </c>
    </row>
    <row r="49" spans="1:17" x14ac:dyDescent="0.25">
      <c r="A49" s="567">
        <f t="shared" si="1"/>
        <v>45747</v>
      </c>
      <c r="B49" s="577" t="str">
        <f>+asset_level_drivers!$D$1</f>
        <v>Foreland I</v>
      </c>
      <c r="C49" s="568">
        <f t="shared" si="2"/>
        <v>153</v>
      </c>
      <c r="D49" s="569">
        <v>9.8483277729034437</v>
      </c>
      <c r="E49" s="569">
        <v>301.27613774414067</v>
      </c>
      <c r="F49" s="569">
        <v>30.127612088012697</v>
      </c>
      <c r="G49" s="569">
        <v>8.2839623342514042</v>
      </c>
      <c r="H49" s="569">
        <v>3.6325426883697514</v>
      </c>
      <c r="I49" s="569">
        <v>103.1307674194336</v>
      </c>
      <c r="J49" s="569">
        <v>11.602211167144777</v>
      </c>
      <c r="K49" s="570">
        <v>207.36806689453124</v>
      </c>
      <c r="L49" s="571">
        <f t="shared" si="0"/>
        <v>0</v>
      </c>
      <c r="M49" s="571">
        <v>0</v>
      </c>
      <c r="N49" s="571">
        <v>0</v>
      </c>
      <c r="O49" s="572">
        <v>0</v>
      </c>
      <c r="P49" s="573">
        <v>0</v>
      </c>
      <c r="Q49" s="574">
        <v>0</v>
      </c>
    </row>
    <row r="50" spans="1:17" x14ac:dyDescent="0.25">
      <c r="A50" s="575">
        <f t="shared" si="1"/>
        <v>45777</v>
      </c>
      <c r="B50" s="83" t="str">
        <f>+asset_level_drivers!$D$1</f>
        <v>Foreland I</v>
      </c>
      <c r="C50" s="562">
        <f t="shared" si="2"/>
        <v>153</v>
      </c>
      <c r="D50" s="563">
        <v>9.7655276252746575</v>
      </c>
      <c r="E50" s="563">
        <v>299.17912521972659</v>
      </c>
      <c r="F50" s="563">
        <v>29.917910632324222</v>
      </c>
      <c r="G50" s="563">
        <v>8.1635967687606819</v>
      </c>
      <c r="H50" s="563">
        <v>3.6082997400283814</v>
      </c>
      <c r="I50" s="563">
        <v>102.50878980102539</v>
      </c>
      <c r="J50" s="563">
        <v>11.532238453674315</v>
      </c>
      <c r="K50" s="564">
        <v>206.89517480468751</v>
      </c>
      <c r="L50" s="563">
        <f t="shared" si="0"/>
        <v>0</v>
      </c>
      <c r="M50" s="563">
        <v>0</v>
      </c>
      <c r="N50" s="563">
        <v>0</v>
      </c>
      <c r="O50" s="565">
        <v>0</v>
      </c>
      <c r="P50" s="564">
        <v>0</v>
      </c>
      <c r="Q50" s="566">
        <v>0</v>
      </c>
    </row>
    <row r="51" spans="1:17" x14ac:dyDescent="0.25">
      <c r="A51" s="567">
        <f t="shared" si="1"/>
        <v>45808</v>
      </c>
      <c r="B51" s="577" t="str">
        <f>+asset_level_drivers!$D$1</f>
        <v>Foreland I</v>
      </c>
      <c r="C51" s="568">
        <f t="shared" si="2"/>
        <v>153</v>
      </c>
      <c r="D51" s="569">
        <v>9.6844327892303461</v>
      </c>
      <c r="E51" s="569">
        <v>297.11639750976559</v>
      </c>
      <c r="F51" s="569">
        <v>29.711638037109374</v>
      </c>
      <c r="G51" s="569">
        <v>8.0465982673645016</v>
      </c>
      <c r="H51" s="569">
        <v>3.5844294513702391</v>
      </c>
      <c r="I51" s="569">
        <v>101.89474370727538</v>
      </c>
      <c r="J51" s="569">
        <v>11.463158269500733</v>
      </c>
      <c r="K51" s="570">
        <v>206.42906787109376</v>
      </c>
      <c r="L51" s="571">
        <f t="shared" si="0"/>
        <v>0</v>
      </c>
      <c r="M51" s="571">
        <v>0</v>
      </c>
      <c r="N51" s="571">
        <v>0</v>
      </c>
      <c r="O51" s="572">
        <v>0</v>
      </c>
      <c r="P51" s="573">
        <v>0</v>
      </c>
      <c r="Q51" s="574">
        <v>0</v>
      </c>
    </row>
    <row r="52" spans="1:17" x14ac:dyDescent="0.25">
      <c r="A52" s="575">
        <f t="shared" si="1"/>
        <v>45838</v>
      </c>
      <c r="B52" s="83" t="str">
        <f>+asset_level_drivers!$D$1</f>
        <v>Foreland I</v>
      </c>
      <c r="C52" s="562">
        <f t="shared" si="2"/>
        <v>153</v>
      </c>
      <c r="D52" s="563">
        <v>9.6049832416534429</v>
      </c>
      <c r="E52" s="563">
        <v>295.08696979980471</v>
      </c>
      <c r="F52" s="563">
        <v>29.508695150756839</v>
      </c>
      <c r="G52" s="563">
        <v>7.90561490020752</v>
      </c>
      <c r="H52" s="563">
        <v>3.560920499610901</v>
      </c>
      <c r="I52" s="563">
        <v>101.28843500976564</v>
      </c>
      <c r="J52" s="563">
        <v>11.394948381042481</v>
      </c>
      <c r="K52" s="564">
        <v>205.92510913085937</v>
      </c>
      <c r="L52" s="563">
        <f t="shared" si="0"/>
        <v>0</v>
      </c>
      <c r="M52" s="563">
        <v>0</v>
      </c>
      <c r="N52" s="563">
        <v>0</v>
      </c>
      <c r="O52" s="565">
        <v>0</v>
      </c>
      <c r="P52" s="564">
        <v>0</v>
      </c>
      <c r="Q52" s="566">
        <v>0</v>
      </c>
    </row>
    <row r="53" spans="1:17" x14ac:dyDescent="0.25">
      <c r="A53" s="567">
        <f t="shared" si="1"/>
        <v>45869</v>
      </c>
      <c r="B53" s="577" t="str">
        <f>+asset_level_drivers!$D$1</f>
        <v>Foreland I</v>
      </c>
      <c r="C53" s="568">
        <f t="shared" si="2"/>
        <v>153</v>
      </c>
      <c r="D53" s="569">
        <v>9.5271215034484857</v>
      </c>
      <c r="E53" s="569">
        <v>293.08989924316404</v>
      </c>
      <c r="F53" s="569">
        <v>29.308988424682617</v>
      </c>
      <c r="G53" s="569">
        <v>7.7951896219253545</v>
      </c>
      <c r="H53" s="569">
        <v>3.5377623258590698</v>
      </c>
      <c r="I53" s="569">
        <v>100.68967661132812</v>
      </c>
      <c r="J53" s="569">
        <v>11.327588539123536</v>
      </c>
      <c r="K53" s="570">
        <v>205.47241723632811</v>
      </c>
      <c r="L53" s="571">
        <f t="shared" si="0"/>
        <v>0</v>
      </c>
      <c r="M53" s="571">
        <v>0</v>
      </c>
      <c r="N53" s="571">
        <v>0</v>
      </c>
      <c r="O53" s="572">
        <v>0</v>
      </c>
      <c r="P53" s="573">
        <v>0</v>
      </c>
      <c r="Q53" s="574">
        <v>0</v>
      </c>
    </row>
    <row r="54" spans="1:17" x14ac:dyDescent="0.25">
      <c r="A54" s="575">
        <f t="shared" si="1"/>
        <v>45900</v>
      </c>
      <c r="B54" s="83" t="str">
        <f>+asset_level_drivers!$D$1</f>
        <v>Foreland I</v>
      </c>
      <c r="C54" s="562">
        <f t="shared" si="2"/>
        <v>153</v>
      </c>
      <c r="D54" s="563">
        <v>9.4507934446334847</v>
      </c>
      <c r="E54" s="563">
        <v>291.12416433105471</v>
      </c>
      <c r="F54" s="563">
        <v>29.112414724731444</v>
      </c>
      <c r="G54" s="563">
        <v>7.6877340888977059</v>
      </c>
      <c r="H54" s="563">
        <v>3.5149446544647218</v>
      </c>
      <c r="I54" s="563">
        <v>100.09822258300781</v>
      </c>
      <c r="J54" s="563">
        <v>11.261049774169923</v>
      </c>
      <c r="K54" s="564">
        <v>205.02592211914063</v>
      </c>
      <c r="L54" s="563">
        <f t="shared" si="0"/>
        <v>0</v>
      </c>
      <c r="M54" s="563">
        <v>0</v>
      </c>
      <c r="N54" s="563">
        <v>0</v>
      </c>
      <c r="O54" s="565">
        <v>0</v>
      </c>
      <c r="P54" s="564">
        <v>0</v>
      </c>
      <c r="Q54" s="566">
        <v>0</v>
      </c>
    </row>
    <row r="55" spans="1:17" x14ac:dyDescent="0.25">
      <c r="A55" s="567">
        <f t="shared" si="1"/>
        <v>45930</v>
      </c>
      <c r="B55" s="577" t="str">
        <f>+asset_level_drivers!$D$1</f>
        <v>Foreland I</v>
      </c>
      <c r="C55" s="568">
        <f t="shared" si="2"/>
        <v>153</v>
      </c>
      <c r="D55" s="569">
        <v>9.3759467805862418</v>
      </c>
      <c r="E55" s="569">
        <v>289.18860073242189</v>
      </c>
      <c r="F55" s="569">
        <v>28.918858007812499</v>
      </c>
      <c r="G55" s="569">
        <v>7.5560474555969241</v>
      </c>
      <c r="H55" s="569">
        <v>3.4924574672698974</v>
      </c>
      <c r="I55" s="569">
        <v>99.513721417236326</v>
      </c>
      <c r="J55" s="569">
        <v>11.195293201446534</v>
      </c>
      <c r="K55" s="570">
        <v>204.54110131835938</v>
      </c>
      <c r="L55" s="571">
        <f t="shared" si="0"/>
        <v>0</v>
      </c>
      <c r="M55" s="571">
        <v>0</v>
      </c>
      <c r="N55" s="571">
        <v>0</v>
      </c>
      <c r="O55" s="572">
        <v>0</v>
      </c>
      <c r="P55" s="573">
        <v>0</v>
      </c>
      <c r="Q55" s="574">
        <v>0</v>
      </c>
    </row>
    <row r="56" spans="1:17" x14ac:dyDescent="0.25">
      <c r="A56" s="575">
        <f t="shared" si="1"/>
        <v>45961</v>
      </c>
      <c r="B56" s="83" t="str">
        <f>+asset_level_drivers!$D$1</f>
        <v>Foreland I</v>
      </c>
      <c r="C56" s="562">
        <f t="shared" si="2"/>
        <v>153</v>
      </c>
      <c r="D56" s="563">
        <v>9.302532253074645</v>
      </c>
      <c r="E56" s="563">
        <v>287.28213442382815</v>
      </c>
      <c r="F56" s="563">
        <v>28.728211706542972</v>
      </c>
      <c r="G56" s="563">
        <v>7.4544211669921872</v>
      </c>
      <c r="H56" s="563">
        <v>3.4702916267395021</v>
      </c>
      <c r="I56" s="563">
        <v>98.935860607910158</v>
      </c>
      <c r="J56" s="563">
        <v>11.130283843231201</v>
      </c>
      <c r="K56" s="564">
        <v>204.10655932617186</v>
      </c>
      <c r="L56" s="563">
        <f t="shared" si="0"/>
        <v>0</v>
      </c>
      <c r="M56" s="563">
        <v>0</v>
      </c>
      <c r="N56" s="563">
        <v>0</v>
      </c>
      <c r="O56" s="565">
        <v>0</v>
      </c>
      <c r="P56" s="564">
        <v>0</v>
      </c>
      <c r="Q56" s="566">
        <v>0</v>
      </c>
    </row>
    <row r="57" spans="1:17" x14ac:dyDescent="0.25">
      <c r="A57" s="567">
        <f t="shared" si="1"/>
        <v>45991</v>
      </c>
      <c r="B57" s="577" t="str">
        <f>+asset_level_drivers!$D$1</f>
        <v>Foreland I</v>
      </c>
      <c r="C57" s="568">
        <f t="shared" si="2"/>
        <v>153</v>
      </c>
      <c r="D57" s="569">
        <v>9.2305009111404424</v>
      </c>
      <c r="E57" s="569">
        <v>285.40398361816403</v>
      </c>
      <c r="F57" s="569">
        <v>28.540396719360352</v>
      </c>
      <c r="G57" s="569">
        <v>7.3554211189270022</v>
      </c>
      <c r="H57" s="569">
        <v>3.44843659286499</v>
      </c>
      <c r="I57" s="569">
        <v>98.364490411376963</v>
      </c>
      <c r="J57" s="569">
        <v>11.066004876708984</v>
      </c>
      <c r="K57" s="570">
        <v>203.67751904296875</v>
      </c>
      <c r="L57" s="571">
        <f t="shared" si="0"/>
        <v>0</v>
      </c>
      <c r="M57" s="571">
        <v>0</v>
      </c>
      <c r="N57" s="571">
        <v>0</v>
      </c>
      <c r="O57" s="572">
        <v>0</v>
      </c>
      <c r="P57" s="573">
        <v>0</v>
      </c>
      <c r="Q57" s="574">
        <v>0</v>
      </c>
    </row>
    <row r="58" spans="1:17" x14ac:dyDescent="0.25">
      <c r="A58" s="575">
        <f t="shared" si="1"/>
        <v>46022</v>
      </c>
      <c r="B58" s="83" t="str">
        <f>+asset_level_drivers!$D$1</f>
        <v>Foreland I</v>
      </c>
      <c r="C58" s="562">
        <f t="shared" si="2"/>
        <v>153</v>
      </c>
      <c r="D58" s="563">
        <v>9.159799946594239</v>
      </c>
      <c r="E58" s="563">
        <v>283.55339333496096</v>
      </c>
      <c r="F58" s="563">
        <v>28.35533740539551</v>
      </c>
      <c r="G58" s="563">
        <v>7.2589446647644049</v>
      </c>
      <c r="H58" s="563">
        <v>3.4268780422210692</v>
      </c>
      <c r="I58" s="563">
        <v>97.799468884277346</v>
      </c>
      <c r="J58" s="563">
        <v>11.002439719390869</v>
      </c>
      <c r="K58" s="564">
        <v>203.25383544921874</v>
      </c>
      <c r="L58" s="563">
        <f t="shared" si="0"/>
        <v>0</v>
      </c>
      <c r="M58" s="563">
        <v>0</v>
      </c>
      <c r="N58" s="563">
        <v>0</v>
      </c>
      <c r="O58" s="565">
        <v>0</v>
      </c>
      <c r="P58" s="564">
        <v>0</v>
      </c>
      <c r="Q58" s="566">
        <v>0</v>
      </c>
    </row>
    <row r="59" spans="1:17" x14ac:dyDescent="0.25">
      <c r="A59" s="567">
        <f t="shared" si="1"/>
        <v>46053</v>
      </c>
      <c r="B59" s="577" t="str">
        <f>+asset_level_drivers!$D$1</f>
        <v>Foreland I</v>
      </c>
      <c r="C59" s="568">
        <f t="shared" si="2"/>
        <v>153</v>
      </c>
      <c r="D59" s="569">
        <v>9.0632590129852293</v>
      </c>
      <c r="E59" s="569">
        <v>273.79209814453128</v>
      </c>
      <c r="F59" s="569">
        <v>27.379207864379882</v>
      </c>
      <c r="G59" s="569">
        <v>7.0566209678649905</v>
      </c>
      <c r="H59" s="569">
        <v>3.3852620235443114</v>
      </c>
      <c r="I59" s="569">
        <v>92.478132037353518</v>
      </c>
      <c r="J59" s="569">
        <v>10.40378949508667</v>
      </c>
      <c r="K59" s="570">
        <v>192.74878198242189</v>
      </c>
      <c r="L59" s="571">
        <f t="shared" si="0"/>
        <v>0</v>
      </c>
      <c r="M59" s="571">
        <v>0</v>
      </c>
      <c r="N59" s="571">
        <v>0</v>
      </c>
      <c r="O59" s="572">
        <v>0</v>
      </c>
      <c r="P59" s="573">
        <v>0</v>
      </c>
      <c r="Q59" s="574">
        <v>0</v>
      </c>
    </row>
    <row r="60" spans="1:17" x14ac:dyDescent="0.25">
      <c r="A60" s="575">
        <f t="shared" si="1"/>
        <v>46081</v>
      </c>
      <c r="B60" s="83" t="str">
        <f>+asset_level_drivers!$D$1</f>
        <v>Foreland I</v>
      </c>
      <c r="C60" s="562">
        <f t="shared" si="2"/>
        <v>153</v>
      </c>
      <c r="D60" s="563">
        <v>8.9953383293151852</v>
      </c>
      <c r="E60" s="563">
        <v>272.03529792480469</v>
      </c>
      <c r="F60" s="563">
        <v>27.203528210449221</v>
      </c>
      <c r="G60" s="563">
        <v>6.9658973602294925</v>
      </c>
      <c r="H60" s="563">
        <v>3.3644565547943115</v>
      </c>
      <c r="I60" s="563">
        <v>91.94987999267579</v>
      </c>
      <c r="J60" s="563">
        <v>10.344361212158203</v>
      </c>
      <c r="K60" s="564">
        <v>192.35317199707032</v>
      </c>
      <c r="L60" s="563">
        <f t="shared" si="0"/>
        <v>0</v>
      </c>
      <c r="M60" s="563">
        <v>0</v>
      </c>
      <c r="N60" s="563">
        <v>0</v>
      </c>
      <c r="O60" s="565">
        <v>0</v>
      </c>
      <c r="P60" s="564">
        <v>0</v>
      </c>
      <c r="Q60" s="566">
        <v>0</v>
      </c>
    </row>
    <row r="61" spans="1:17" x14ac:dyDescent="0.25">
      <c r="A61" s="567">
        <f t="shared" si="1"/>
        <v>46112</v>
      </c>
      <c r="B61" s="577" t="str">
        <f>+asset_level_drivers!$D$1</f>
        <v>Foreland I</v>
      </c>
      <c r="C61" s="568">
        <f t="shared" si="2"/>
        <v>153</v>
      </c>
      <c r="D61" s="569">
        <v>8.9286134044647216</v>
      </c>
      <c r="E61" s="569">
        <v>270.3035678466797</v>
      </c>
      <c r="F61" s="569">
        <v>27.030355169677733</v>
      </c>
      <c r="G61" s="569">
        <v>6.8773990402221674</v>
      </c>
      <c r="H61" s="569">
        <v>3.343915089225769</v>
      </c>
      <c r="I61" s="569">
        <v>91.427330291748049</v>
      </c>
      <c r="J61" s="569">
        <v>10.285574647521972</v>
      </c>
      <c r="K61" s="570">
        <v>191.96232910156249</v>
      </c>
      <c r="L61" s="571">
        <f t="shared" si="0"/>
        <v>0</v>
      </c>
      <c r="M61" s="571">
        <v>0</v>
      </c>
      <c r="N61" s="571">
        <v>0</v>
      </c>
      <c r="O61" s="572">
        <v>0</v>
      </c>
      <c r="P61" s="573">
        <v>0</v>
      </c>
      <c r="Q61" s="574">
        <v>0</v>
      </c>
    </row>
    <row r="62" spans="1:17" x14ac:dyDescent="0.25">
      <c r="A62" s="575">
        <f t="shared" si="1"/>
        <v>46142</v>
      </c>
      <c r="B62" s="83" t="str">
        <f>+asset_level_drivers!$D$1</f>
        <v>Foreland I</v>
      </c>
      <c r="C62" s="562">
        <f t="shared" si="2"/>
        <v>153</v>
      </c>
      <c r="D62" s="563">
        <v>8.8630474411010738</v>
      </c>
      <c r="E62" s="563">
        <v>268.59620588378903</v>
      </c>
      <c r="F62" s="563">
        <v>26.859618869018554</v>
      </c>
      <c r="G62" s="563">
        <v>6.7910447227478032</v>
      </c>
      <c r="H62" s="563">
        <v>3.3236308942794803</v>
      </c>
      <c r="I62" s="563">
        <v>90.910326928710944</v>
      </c>
      <c r="J62" s="563">
        <v>10.227411330413817</v>
      </c>
      <c r="K62" s="564">
        <v>191.57611767578126</v>
      </c>
      <c r="L62" s="563">
        <f t="shared" si="0"/>
        <v>0</v>
      </c>
      <c r="M62" s="563">
        <v>0</v>
      </c>
      <c r="N62" s="563">
        <v>0</v>
      </c>
      <c r="O62" s="565">
        <v>0</v>
      </c>
      <c r="P62" s="564">
        <v>0</v>
      </c>
      <c r="Q62" s="566">
        <v>0</v>
      </c>
    </row>
    <row r="63" spans="1:17" x14ac:dyDescent="0.25">
      <c r="A63" s="567">
        <f t="shared" si="1"/>
        <v>46173</v>
      </c>
      <c r="B63" s="577" t="str">
        <f>+asset_level_drivers!$D$1</f>
        <v>Foreland I</v>
      </c>
      <c r="C63" s="568">
        <f t="shared" si="2"/>
        <v>153</v>
      </c>
      <c r="D63" s="569">
        <v>8.7986028350830079</v>
      </c>
      <c r="E63" s="569">
        <v>266.91259196777344</v>
      </c>
      <c r="F63" s="569">
        <v>26.691257675170899</v>
      </c>
      <c r="G63" s="569">
        <v>6.7067577026367182</v>
      </c>
      <c r="H63" s="569">
        <v>3.3035955173492435</v>
      </c>
      <c r="I63" s="569">
        <v>90.398747186279294</v>
      </c>
      <c r="J63" s="569">
        <v>10.169858750152589</v>
      </c>
      <c r="K63" s="570">
        <v>191.19443090820312</v>
      </c>
      <c r="L63" s="571">
        <f t="shared" si="0"/>
        <v>0</v>
      </c>
      <c r="M63" s="571">
        <v>0</v>
      </c>
      <c r="N63" s="571">
        <v>0</v>
      </c>
      <c r="O63" s="572">
        <v>0</v>
      </c>
      <c r="P63" s="573">
        <v>0</v>
      </c>
      <c r="Q63" s="574">
        <v>0</v>
      </c>
    </row>
    <row r="64" spans="1:17" x14ac:dyDescent="0.25">
      <c r="A64" s="575">
        <f t="shared" si="1"/>
        <v>46203</v>
      </c>
      <c r="B64" s="83" t="str">
        <f>+asset_level_drivers!$D$1</f>
        <v>Foreland I</v>
      </c>
      <c r="C64" s="562">
        <f t="shared" si="2"/>
        <v>153</v>
      </c>
      <c r="D64" s="563">
        <v>8.7352404819488516</v>
      </c>
      <c r="E64" s="563">
        <v>265.25213767089843</v>
      </c>
      <c r="F64" s="563">
        <v>26.525212179565433</v>
      </c>
      <c r="G64" s="563">
        <v>6.6244644916534421</v>
      </c>
      <c r="H64" s="563">
        <v>3.2837987377166749</v>
      </c>
      <c r="I64" s="563">
        <v>89.892482244873051</v>
      </c>
      <c r="J64" s="563">
        <v>10.112903887939453</v>
      </c>
      <c r="K64" s="564">
        <v>190.81715979003906</v>
      </c>
      <c r="L64" s="563">
        <f t="shared" si="0"/>
        <v>0</v>
      </c>
      <c r="M64" s="563">
        <v>0</v>
      </c>
      <c r="N64" s="563">
        <v>0</v>
      </c>
      <c r="O64" s="565">
        <v>0</v>
      </c>
      <c r="P64" s="564">
        <v>0</v>
      </c>
      <c r="Q64" s="566">
        <v>0</v>
      </c>
    </row>
    <row r="65" spans="1:17" x14ac:dyDescent="0.25">
      <c r="A65" s="567">
        <f t="shared" si="1"/>
        <v>46234</v>
      </c>
      <c r="B65" s="577" t="str">
        <f>+asset_level_drivers!$D$1</f>
        <v>Foreland I</v>
      </c>
      <c r="C65" s="568">
        <f t="shared" si="2"/>
        <v>153</v>
      </c>
      <c r="D65" s="569">
        <v>8.640103927230836</v>
      </c>
      <c r="E65" s="569">
        <v>260.33186118164065</v>
      </c>
      <c r="F65" s="569">
        <v>26.033184558105471</v>
      </c>
      <c r="G65" s="569">
        <v>6.4535427486419676</v>
      </c>
      <c r="H65" s="569">
        <v>3.2396163333892822</v>
      </c>
      <c r="I65" s="569">
        <v>87.421975488281248</v>
      </c>
      <c r="J65" s="569">
        <v>9.8349716629028325</v>
      </c>
      <c r="K65" s="570">
        <v>182.22791992187501</v>
      </c>
      <c r="L65" s="571">
        <f t="shared" si="0"/>
        <v>0</v>
      </c>
      <c r="M65" s="571">
        <v>0</v>
      </c>
      <c r="N65" s="571">
        <v>0</v>
      </c>
      <c r="O65" s="572">
        <v>0</v>
      </c>
      <c r="P65" s="573">
        <v>0</v>
      </c>
      <c r="Q65" s="574">
        <v>0</v>
      </c>
    </row>
    <row r="66" spans="1:17" x14ac:dyDescent="0.25">
      <c r="A66" s="575">
        <f t="shared" si="1"/>
        <v>46265</v>
      </c>
      <c r="B66" s="83" t="str">
        <f>+asset_level_drivers!$D$1</f>
        <v>Foreland I</v>
      </c>
      <c r="C66" s="562">
        <f t="shared" si="2"/>
        <v>153</v>
      </c>
      <c r="D66" s="563">
        <v>8.5789823490142822</v>
      </c>
      <c r="E66" s="563">
        <v>258.73353457031249</v>
      </c>
      <c r="F66" s="563">
        <v>25.873351913452147</v>
      </c>
      <c r="G66" s="563">
        <v>6.3755766197204595</v>
      </c>
      <c r="H66" s="563">
        <v>3.2204076484680177</v>
      </c>
      <c r="I66" s="563">
        <v>86.936510028076185</v>
      </c>
      <c r="J66" s="563">
        <v>9.7803572250366209</v>
      </c>
      <c r="K66" s="564">
        <v>181.86698986816407</v>
      </c>
      <c r="L66" s="563">
        <f t="shared" ref="L66:L129" si="3">+P66+O66</f>
        <v>0</v>
      </c>
      <c r="M66" s="563">
        <v>0</v>
      </c>
      <c r="N66" s="563">
        <v>0</v>
      </c>
      <c r="O66" s="565">
        <v>0</v>
      </c>
      <c r="P66" s="564">
        <v>0</v>
      </c>
      <c r="Q66" s="566">
        <v>0</v>
      </c>
    </row>
    <row r="67" spans="1:17" x14ac:dyDescent="0.25">
      <c r="A67" s="567">
        <f t="shared" ref="A67:A130" si="4">+EOMONTH(A66,1)</f>
        <v>46295</v>
      </c>
      <c r="B67" s="577" t="str">
        <f>+asset_level_drivers!$D$1</f>
        <v>Foreland I</v>
      </c>
      <c r="C67" s="568">
        <f t="shared" ref="C67:C130" si="5">+C66</f>
        <v>153</v>
      </c>
      <c r="D67" s="569">
        <v>8.5188360717773453</v>
      </c>
      <c r="E67" s="569">
        <v>257.15648232421876</v>
      </c>
      <c r="F67" s="569">
        <v>25.715646496582032</v>
      </c>
      <c r="G67" s="569">
        <v>6.2994006992340097</v>
      </c>
      <c r="H67" s="569">
        <v>3.201409485626221</v>
      </c>
      <c r="I67" s="569">
        <v>86.455907006835943</v>
      </c>
      <c r="J67" s="569">
        <v>9.7262891235351567</v>
      </c>
      <c r="K67" s="570">
        <v>181.51008215332033</v>
      </c>
      <c r="L67" s="571">
        <f t="shared" si="3"/>
        <v>0</v>
      </c>
      <c r="M67" s="571">
        <v>0</v>
      </c>
      <c r="N67" s="571">
        <v>0</v>
      </c>
      <c r="O67" s="572">
        <v>0</v>
      </c>
      <c r="P67" s="573">
        <v>0</v>
      </c>
      <c r="Q67" s="574">
        <v>0</v>
      </c>
    </row>
    <row r="68" spans="1:17" x14ac:dyDescent="0.25">
      <c r="A68" s="575">
        <f t="shared" si="4"/>
        <v>46326</v>
      </c>
      <c r="B68" s="83" t="str">
        <f>+asset_level_drivers!$D$1</f>
        <v>Foreland I</v>
      </c>
      <c r="C68" s="562">
        <f t="shared" si="5"/>
        <v>153</v>
      </c>
      <c r="D68" s="563">
        <v>8.4596282501220692</v>
      </c>
      <c r="E68" s="563">
        <v>255.60020126953125</v>
      </c>
      <c r="F68" s="563">
        <v>25.560018594360351</v>
      </c>
      <c r="G68" s="563">
        <v>6.2249542156219482</v>
      </c>
      <c r="H68" s="563">
        <v>3.1826103057861328</v>
      </c>
      <c r="I68" s="563">
        <v>85.980064965820318</v>
      </c>
      <c r="J68" s="563">
        <v>9.6727569763183592</v>
      </c>
      <c r="K68" s="564">
        <v>181.15711621093749</v>
      </c>
      <c r="L68" s="563">
        <f t="shared" si="3"/>
        <v>0</v>
      </c>
      <c r="M68" s="563">
        <v>0</v>
      </c>
      <c r="N68" s="563">
        <v>0</v>
      </c>
      <c r="O68" s="565">
        <v>0</v>
      </c>
      <c r="P68" s="564">
        <v>0</v>
      </c>
      <c r="Q68" s="566">
        <v>0</v>
      </c>
    </row>
    <row r="69" spans="1:17" x14ac:dyDescent="0.25">
      <c r="A69" s="567">
        <f t="shared" si="4"/>
        <v>46356</v>
      </c>
      <c r="B69" s="577" t="str">
        <f>+asset_level_drivers!$D$1</f>
        <v>Foreland I</v>
      </c>
      <c r="C69" s="568">
        <f t="shared" si="5"/>
        <v>153</v>
      </c>
      <c r="D69" s="569">
        <v>8.401331260299683</v>
      </c>
      <c r="E69" s="569">
        <v>254.06420844726563</v>
      </c>
      <c r="F69" s="569">
        <v>25.406419290161132</v>
      </c>
      <c r="G69" s="569">
        <v>6.1521792984008794</v>
      </c>
      <c r="H69" s="569">
        <v>3.1640045402526855</v>
      </c>
      <c r="I69" s="569">
        <v>85.508897662353519</v>
      </c>
      <c r="J69" s="569">
        <v>9.6197508270263672</v>
      </c>
      <c r="K69" s="570">
        <v>180.80799987792969</v>
      </c>
      <c r="L69" s="571">
        <f t="shared" si="3"/>
        <v>0</v>
      </c>
      <c r="M69" s="571">
        <v>0</v>
      </c>
      <c r="N69" s="571">
        <v>0</v>
      </c>
      <c r="O69" s="572">
        <v>0</v>
      </c>
      <c r="P69" s="573">
        <v>0</v>
      </c>
      <c r="Q69" s="574">
        <v>0</v>
      </c>
    </row>
    <row r="70" spans="1:17" x14ac:dyDescent="0.25">
      <c r="A70" s="575">
        <f t="shared" si="4"/>
        <v>46387</v>
      </c>
      <c r="B70" s="83" t="str">
        <f>+asset_level_drivers!$D$1</f>
        <v>Foreland I</v>
      </c>
      <c r="C70" s="562">
        <f t="shared" si="5"/>
        <v>153</v>
      </c>
      <c r="D70" s="563">
        <v>8.3439198303222657</v>
      </c>
      <c r="E70" s="563">
        <v>252.54799584960938</v>
      </c>
      <c r="F70" s="563">
        <v>25.254798101806642</v>
      </c>
      <c r="G70" s="563">
        <v>6.0810193611145023</v>
      </c>
      <c r="H70" s="563">
        <v>3.1455880828857423</v>
      </c>
      <c r="I70" s="563">
        <v>85.042295013427747</v>
      </c>
      <c r="J70" s="563">
        <v>9.5672580757141112</v>
      </c>
      <c r="K70" s="564">
        <v>180.46264123535155</v>
      </c>
      <c r="L70" s="563">
        <f t="shared" si="3"/>
        <v>0</v>
      </c>
      <c r="M70" s="563">
        <v>0</v>
      </c>
      <c r="N70" s="563">
        <v>0</v>
      </c>
      <c r="O70" s="565">
        <v>0</v>
      </c>
      <c r="P70" s="564">
        <v>0</v>
      </c>
      <c r="Q70" s="566">
        <v>0</v>
      </c>
    </row>
    <row r="71" spans="1:17" x14ac:dyDescent="0.25">
      <c r="A71" s="567">
        <f t="shared" si="4"/>
        <v>46418</v>
      </c>
      <c r="B71" s="577" t="str">
        <f>+asset_level_drivers!$D$1</f>
        <v>Foreland I</v>
      </c>
      <c r="C71" s="568">
        <f t="shared" si="5"/>
        <v>153</v>
      </c>
      <c r="D71" s="569">
        <v>8.287369852066039</v>
      </c>
      <c r="E71" s="569">
        <v>251.05092934570317</v>
      </c>
      <c r="F71" s="569">
        <v>25.105091390991213</v>
      </c>
      <c r="G71" s="569">
        <v>6.0114172096252441</v>
      </c>
      <c r="H71" s="569">
        <v>3.127356758880615</v>
      </c>
      <c r="I71" s="569">
        <v>84.580064483642573</v>
      </c>
      <c r="J71" s="569">
        <v>9.5152566879272449</v>
      </c>
      <c r="K71" s="570">
        <v>180.12087768554687</v>
      </c>
      <c r="L71" s="571">
        <f t="shared" si="3"/>
        <v>0</v>
      </c>
      <c r="M71" s="571">
        <v>0</v>
      </c>
      <c r="N71" s="571">
        <v>0</v>
      </c>
      <c r="O71" s="572">
        <v>0</v>
      </c>
      <c r="P71" s="573">
        <v>0</v>
      </c>
      <c r="Q71" s="574">
        <v>0</v>
      </c>
    </row>
    <row r="72" spans="1:17" x14ac:dyDescent="0.25">
      <c r="A72" s="575">
        <f t="shared" si="4"/>
        <v>46446</v>
      </c>
      <c r="B72" s="83" t="str">
        <f>+asset_level_drivers!$D$1</f>
        <v>Foreland I</v>
      </c>
      <c r="C72" s="562">
        <f t="shared" si="5"/>
        <v>153</v>
      </c>
      <c r="D72" s="563">
        <v>8.2316578662872306</v>
      </c>
      <c r="E72" s="563">
        <v>249.5725176269531</v>
      </c>
      <c r="F72" s="563">
        <v>24.957250158691409</v>
      </c>
      <c r="G72" s="563">
        <v>5.9433208683013916</v>
      </c>
      <c r="H72" s="563">
        <v>3.1093066183090214</v>
      </c>
      <c r="I72" s="563">
        <v>84.122087475585943</v>
      </c>
      <c r="J72" s="563">
        <v>9.4637344139099131</v>
      </c>
      <c r="K72" s="564">
        <v>179.78261376953125</v>
      </c>
      <c r="L72" s="563">
        <f t="shared" si="3"/>
        <v>0</v>
      </c>
      <c r="M72" s="563">
        <v>0</v>
      </c>
      <c r="N72" s="563">
        <v>0</v>
      </c>
      <c r="O72" s="565">
        <v>0</v>
      </c>
      <c r="P72" s="564">
        <v>0</v>
      </c>
      <c r="Q72" s="566">
        <v>0</v>
      </c>
    </row>
    <row r="73" spans="1:17" x14ac:dyDescent="0.25">
      <c r="A73" s="567">
        <f t="shared" si="4"/>
        <v>46477</v>
      </c>
      <c r="B73" s="577" t="str">
        <f>+asset_level_drivers!$D$1</f>
        <v>Foreland I</v>
      </c>
      <c r="C73" s="568">
        <f t="shared" si="5"/>
        <v>153</v>
      </c>
      <c r="D73" s="569">
        <v>8.1767616428375245</v>
      </c>
      <c r="E73" s="569">
        <v>248.11230629882814</v>
      </c>
      <c r="F73" s="569">
        <v>24.811229058837892</v>
      </c>
      <c r="G73" s="569">
        <v>5.8766818256378173</v>
      </c>
      <c r="H73" s="569">
        <v>3.0914338245391848</v>
      </c>
      <c r="I73" s="569">
        <v>83.668268463134766</v>
      </c>
      <c r="J73" s="569">
        <v>9.412679917144775</v>
      </c>
      <c r="K73" s="570">
        <v>179.44776586914062</v>
      </c>
      <c r="L73" s="571">
        <f t="shared" si="3"/>
        <v>0</v>
      </c>
      <c r="M73" s="571">
        <v>0</v>
      </c>
      <c r="N73" s="571">
        <v>0</v>
      </c>
      <c r="O73" s="572">
        <v>0</v>
      </c>
      <c r="P73" s="573">
        <v>0</v>
      </c>
      <c r="Q73" s="574">
        <v>0</v>
      </c>
    </row>
    <row r="74" spans="1:17" x14ac:dyDescent="0.25">
      <c r="A74" s="575">
        <f t="shared" si="4"/>
        <v>46507</v>
      </c>
      <c r="B74" s="83" t="str">
        <f>+asset_level_drivers!$D$1</f>
        <v>Foreland I</v>
      </c>
      <c r="C74" s="562">
        <f t="shared" si="5"/>
        <v>153</v>
      </c>
      <c r="D74" s="563">
        <v>8.1226561672210682</v>
      </c>
      <c r="E74" s="563">
        <v>246.66971879882811</v>
      </c>
      <c r="F74" s="563">
        <v>24.666970330810546</v>
      </c>
      <c r="G74" s="563">
        <v>5.811453736495972</v>
      </c>
      <c r="H74" s="563">
        <v>3.0737322269439695</v>
      </c>
      <c r="I74" s="563">
        <v>83.218430895996093</v>
      </c>
      <c r="J74" s="563">
        <v>9.3620733055114744</v>
      </c>
      <c r="K74" s="564">
        <v>179.11619348144532</v>
      </c>
      <c r="L74" s="563">
        <f t="shared" si="3"/>
        <v>0</v>
      </c>
      <c r="M74" s="563">
        <v>0</v>
      </c>
      <c r="N74" s="563">
        <v>0</v>
      </c>
      <c r="O74" s="565">
        <v>0</v>
      </c>
      <c r="P74" s="564">
        <v>0</v>
      </c>
      <c r="Q74" s="566">
        <v>0</v>
      </c>
    </row>
    <row r="75" spans="1:17" x14ac:dyDescent="0.25">
      <c r="A75" s="567">
        <f t="shared" si="4"/>
        <v>46538</v>
      </c>
      <c r="B75" s="577" t="str">
        <f>+asset_level_drivers!$D$1</f>
        <v>Foreland I</v>
      </c>
      <c r="C75" s="568">
        <f t="shared" si="5"/>
        <v>153</v>
      </c>
      <c r="D75" s="569">
        <v>8.0693184265136715</v>
      </c>
      <c r="E75" s="569">
        <v>245.24428623046876</v>
      </c>
      <c r="F75" s="569">
        <v>24.524426925659181</v>
      </c>
      <c r="G75" s="569">
        <v>5.7475922985076906</v>
      </c>
      <c r="H75" s="569">
        <v>3.0561964130401611</v>
      </c>
      <c r="I75" s="569">
        <v>82.772456890869151</v>
      </c>
      <c r="J75" s="569">
        <v>9.3119008392333988</v>
      </c>
      <c r="K75" s="570">
        <v>178.78779760742188</v>
      </c>
      <c r="L75" s="571">
        <f t="shared" si="3"/>
        <v>0</v>
      </c>
      <c r="M75" s="571">
        <v>0</v>
      </c>
      <c r="N75" s="571">
        <v>0</v>
      </c>
      <c r="O75" s="572">
        <v>0</v>
      </c>
      <c r="P75" s="573">
        <v>0</v>
      </c>
      <c r="Q75" s="574">
        <v>0</v>
      </c>
    </row>
    <row r="76" spans="1:17" x14ac:dyDescent="0.25">
      <c r="A76" s="575">
        <f t="shared" si="4"/>
        <v>46568</v>
      </c>
      <c r="B76" s="83" t="str">
        <f>+asset_level_drivers!$D$1</f>
        <v>Foreland I</v>
      </c>
      <c r="C76" s="562">
        <f t="shared" si="5"/>
        <v>153</v>
      </c>
      <c r="D76" s="563">
        <v>8.0167280994415293</v>
      </c>
      <c r="E76" s="563">
        <v>243.83500883789065</v>
      </c>
      <c r="F76" s="563">
        <v>24.383499279785159</v>
      </c>
      <c r="G76" s="563">
        <v>5.685054833221435</v>
      </c>
      <c r="H76" s="563">
        <v>3.0388227727890014</v>
      </c>
      <c r="I76" s="563">
        <v>82.330046520996092</v>
      </c>
      <c r="J76" s="563">
        <v>9.2621296623229981</v>
      </c>
      <c r="K76" s="564">
        <v>178.46236950683593</v>
      </c>
      <c r="L76" s="563">
        <f t="shared" si="3"/>
        <v>0</v>
      </c>
      <c r="M76" s="563">
        <v>0</v>
      </c>
      <c r="N76" s="563">
        <v>0</v>
      </c>
      <c r="O76" s="565">
        <v>0</v>
      </c>
      <c r="P76" s="564">
        <v>0</v>
      </c>
      <c r="Q76" s="566">
        <v>0</v>
      </c>
    </row>
    <row r="77" spans="1:17" x14ac:dyDescent="0.25">
      <c r="A77" s="567">
        <f t="shared" si="4"/>
        <v>46599</v>
      </c>
      <c r="B77" s="577" t="str">
        <f>+asset_level_drivers!$D$1</f>
        <v>Foreland I</v>
      </c>
      <c r="C77" s="568">
        <f t="shared" si="5"/>
        <v>153</v>
      </c>
      <c r="D77" s="569">
        <v>7.9648663684844969</v>
      </c>
      <c r="E77" s="569">
        <v>242.44070141601566</v>
      </c>
      <c r="F77" s="569">
        <v>24.244068823242188</v>
      </c>
      <c r="G77" s="569">
        <v>5.6238003753662111</v>
      </c>
      <c r="H77" s="569">
        <v>3.021608132171631</v>
      </c>
      <c r="I77" s="569">
        <v>81.890988354492194</v>
      </c>
      <c r="J77" s="569">
        <v>9.2127357971191408</v>
      </c>
      <c r="K77" s="570">
        <v>178.1397470703125</v>
      </c>
      <c r="L77" s="571">
        <f t="shared" si="3"/>
        <v>0</v>
      </c>
      <c r="M77" s="571">
        <v>0</v>
      </c>
      <c r="N77" s="571">
        <v>0</v>
      </c>
      <c r="O77" s="572">
        <v>0</v>
      </c>
      <c r="P77" s="573">
        <v>0</v>
      </c>
      <c r="Q77" s="574">
        <v>0</v>
      </c>
    </row>
    <row r="78" spans="1:17" x14ac:dyDescent="0.25">
      <c r="A78" s="575">
        <f t="shared" si="4"/>
        <v>46630</v>
      </c>
      <c r="B78" s="83" t="str">
        <f>+asset_level_drivers!$D$1</f>
        <v>Foreland I</v>
      </c>
      <c r="C78" s="562">
        <f t="shared" si="5"/>
        <v>153</v>
      </c>
      <c r="D78" s="563">
        <v>7.9137148075103756</v>
      </c>
      <c r="E78" s="563">
        <v>241.0610093261719</v>
      </c>
      <c r="F78" s="563">
        <v>24.106099575805665</v>
      </c>
      <c r="G78" s="563">
        <v>5.5637899818420413</v>
      </c>
      <c r="H78" s="563">
        <v>3.0045495935440063</v>
      </c>
      <c r="I78" s="563">
        <v>81.455226086425782</v>
      </c>
      <c r="J78" s="563">
        <v>9.1637127822875986</v>
      </c>
      <c r="K78" s="564">
        <v>177.81988476562501</v>
      </c>
      <c r="L78" s="563">
        <f t="shared" si="3"/>
        <v>0</v>
      </c>
      <c r="M78" s="563">
        <v>0</v>
      </c>
      <c r="N78" s="563">
        <v>0</v>
      </c>
      <c r="O78" s="565">
        <v>0</v>
      </c>
      <c r="P78" s="564">
        <v>0</v>
      </c>
      <c r="Q78" s="566">
        <v>0</v>
      </c>
    </row>
    <row r="79" spans="1:17" x14ac:dyDescent="0.25">
      <c r="A79" s="567">
        <f t="shared" si="4"/>
        <v>46660</v>
      </c>
      <c r="B79" s="577" t="str">
        <f>+asset_level_drivers!$D$1</f>
        <v>Foreland I</v>
      </c>
      <c r="C79" s="568">
        <f t="shared" si="5"/>
        <v>153</v>
      </c>
      <c r="D79" s="569">
        <v>7.863256133651733</v>
      </c>
      <c r="E79" s="569">
        <v>239.69564780273438</v>
      </c>
      <c r="F79" s="569">
        <v>23.969563275146484</v>
      </c>
      <c r="G79" s="569">
        <v>5.5049855815887456</v>
      </c>
      <c r="H79" s="569">
        <v>2.9876442283630373</v>
      </c>
      <c r="I79" s="569">
        <v>81.02271895751953</v>
      </c>
      <c r="J79" s="569">
        <v>9.1150554679870606</v>
      </c>
      <c r="K79" s="570">
        <v>177.50272851562499</v>
      </c>
      <c r="L79" s="571">
        <f t="shared" si="3"/>
        <v>0</v>
      </c>
      <c r="M79" s="571">
        <v>0</v>
      </c>
      <c r="N79" s="571">
        <v>0</v>
      </c>
      <c r="O79" s="572">
        <v>0</v>
      </c>
      <c r="P79" s="573">
        <v>0</v>
      </c>
      <c r="Q79" s="574">
        <v>0</v>
      </c>
    </row>
    <row r="80" spans="1:17" x14ac:dyDescent="0.25">
      <c r="A80" s="575">
        <f t="shared" si="4"/>
        <v>46691</v>
      </c>
      <c r="B80" s="83" t="str">
        <f>+asset_level_drivers!$D$1</f>
        <v>Foreland I</v>
      </c>
      <c r="C80" s="562">
        <f t="shared" si="5"/>
        <v>153</v>
      </c>
      <c r="D80" s="563">
        <v>7.8134733764648443</v>
      </c>
      <c r="E80" s="563">
        <v>238.34433164062503</v>
      </c>
      <c r="F80" s="563">
        <v>23.834431906127929</v>
      </c>
      <c r="G80" s="563">
        <v>5.4473499858856202</v>
      </c>
      <c r="H80" s="563">
        <v>2.9708891921997069</v>
      </c>
      <c r="I80" s="563">
        <v>80.593414068603508</v>
      </c>
      <c r="J80" s="563">
        <v>9.0667588348388666</v>
      </c>
      <c r="K80" s="564">
        <v>177.18823071289063</v>
      </c>
      <c r="L80" s="563">
        <f t="shared" si="3"/>
        <v>0</v>
      </c>
      <c r="M80" s="563">
        <v>0</v>
      </c>
      <c r="N80" s="563">
        <v>0</v>
      </c>
      <c r="O80" s="565">
        <v>0</v>
      </c>
      <c r="P80" s="564">
        <v>0</v>
      </c>
      <c r="Q80" s="566">
        <v>0</v>
      </c>
    </row>
    <row r="81" spans="1:17" x14ac:dyDescent="0.25">
      <c r="A81" s="567">
        <f t="shared" si="4"/>
        <v>46721</v>
      </c>
      <c r="B81" s="577" t="str">
        <f>+asset_level_drivers!$D$1</f>
        <v>Foreland I</v>
      </c>
      <c r="C81" s="568">
        <f t="shared" si="5"/>
        <v>153</v>
      </c>
      <c r="D81" s="569">
        <v>7.7643499568939216</v>
      </c>
      <c r="E81" s="569">
        <v>237.00676486816408</v>
      </c>
      <c r="F81" s="569">
        <v>23.700675173950195</v>
      </c>
      <c r="G81" s="569">
        <v>5.3908483165740968</v>
      </c>
      <c r="H81" s="569">
        <v>2.9542816680908204</v>
      </c>
      <c r="I81" s="569">
        <v>80.167254125976569</v>
      </c>
      <c r="J81" s="569">
        <v>9.018815885925294</v>
      </c>
      <c r="K81" s="570">
        <v>176.87633911132812</v>
      </c>
      <c r="L81" s="571">
        <f t="shared" si="3"/>
        <v>0</v>
      </c>
      <c r="M81" s="571">
        <v>0</v>
      </c>
      <c r="N81" s="571">
        <v>0</v>
      </c>
      <c r="O81" s="572">
        <v>0</v>
      </c>
      <c r="P81" s="573">
        <v>0</v>
      </c>
      <c r="Q81" s="574">
        <v>0</v>
      </c>
    </row>
    <row r="82" spans="1:17" x14ac:dyDescent="0.25">
      <c r="A82" s="575">
        <f t="shared" si="4"/>
        <v>46752</v>
      </c>
      <c r="B82" s="83" t="str">
        <f>+asset_level_drivers!$D$1</f>
        <v>Foreland I</v>
      </c>
      <c r="C82" s="562">
        <f t="shared" si="5"/>
        <v>153</v>
      </c>
      <c r="D82" s="563">
        <v>7.7158702983856209</v>
      </c>
      <c r="E82" s="563">
        <v>235.68260712890628</v>
      </c>
      <c r="F82" s="563">
        <v>23.568259213256837</v>
      </c>
      <c r="G82" s="563">
        <v>5.3354473194122312</v>
      </c>
      <c r="H82" s="563">
        <v>2.937819112014771</v>
      </c>
      <c r="I82" s="563">
        <v>79.744137286376954</v>
      </c>
      <c r="J82" s="563">
        <v>8.9712151817321768</v>
      </c>
      <c r="K82" s="564">
        <v>176.56696972656249</v>
      </c>
      <c r="L82" s="563">
        <f t="shared" si="3"/>
        <v>0</v>
      </c>
      <c r="M82" s="563">
        <v>0</v>
      </c>
      <c r="N82" s="563">
        <v>0</v>
      </c>
      <c r="O82" s="565">
        <v>0</v>
      </c>
      <c r="P82" s="564">
        <v>0</v>
      </c>
      <c r="Q82" s="566">
        <v>0</v>
      </c>
    </row>
    <row r="83" spans="1:17" x14ac:dyDescent="0.25">
      <c r="A83" s="567">
        <f t="shared" si="4"/>
        <v>46783</v>
      </c>
      <c r="B83" s="577" t="str">
        <f>+asset_level_drivers!$D$1</f>
        <v>Foreland I</v>
      </c>
      <c r="C83" s="568">
        <f t="shared" si="5"/>
        <v>153</v>
      </c>
      <c r="D83" s="569">
        <v>7.6680191883087163</v>
      </c>
      <c r="E83" s="569">
        <v>234.37116804199218</v>
      </c>
      <c r="F83" s="569">
        <v>23.437115359497071</v>
      </c>
      <c r="G83" s="569">
        <v>5.281114873123169</v>
      </c>
      <c r="H83" s="569">
        <v>5.0436353725433358</v>
      </c>
      <c r="I83" s="569">
        <v>125.29801362304688</v>
      </c>
      <c r="J83" s="569">
        <v>14.096026208496093</v>
      </c>
      <c r="K83" s="570">
        <v>267.31198193359376</v>
      </c>
      <c r="L83" s="571">
        <f t="shared" si="3"/>
        <v>0</v>
      </c>
      <c r="M83" s="571">
        <v>0</v>
      </c>
      <c r="N83" s="571">
        <v>0</v>
      </c>
      <c r="O83" s="572">
        <v>0</v>
      </c>
      <c r="P83" s="573">
        <v>0</v>
      </c>
      <c r="Q83" s="574">
        <v>0</v>
      </c>
    </row>
    <row r="84" spans="1:17" x14ac:dyDescent="0.25">
      <c r="A84" s="575">
        <f t="shared" si="4"/>
        <v>46812</v>
      </c>
      <c r="B84" s="83" t="str">
        <f>+asset_level_drivers!$D$1</f>
        <v>Foreland I</v>
      </c>
      <c r="C84" s="562">
        <f t="shared" si="5"/>
        <v>153</v>
      </c>
      <c r="D84" s="563">
        <v>7.6207818672180174</v>
      </c>
      <c r="E84" s="563">
        <v>233.07178425292972</v>
      </c>
      <c r="F84" s="563">
        <v>23.307176843261718</v>
      </c>
      <c r="G84" s="563">
        <v>5.2278203086853026</v>
      </c>
      <c r="H84" s="563">
        <v>5.0130193033218378</v>
      </c>
      <c r="I84" s="563">
        <v>124.60896079101563</v>
      </c>
      <c r="J84" s="563">
        <v>14.018507528686524</v>
      </c>
      <c r="K84" s="564">
        <v>266.78506982421874</v>
      </c>
      <c r="L84" s="563">
        <f t="shared" si="3"/>
        <v>0</v>
      </c>
      <c r="M84" s="563">
        <v>0</v>
      </c>
      <c r="N84" s="563">
        <v>0</v>
      </c>
      <c r="O84" s="565">
        <v>0</v>
      </c>
      <c r="P84" s="564">
        <v>0</v>
      </c>
      <c r="Q84" s="566">
        <v>0</v>
      </c>
    </row>
    <row r="85" spans="1:17" x14ac:dyDescent="0.25">
      <c r="A85" s="567">
        <f t="shared" si="4"/>
        <v>46843</v>
      </c>
      <c r="B85" s="577" t="str">
        <f>+asset_level_drivers!$D$1</f>
        <v>Foreland I</v>
      </c>
      <c r="C85" s="568">
        <f t="shared" si="5"/>
        <v>153</v>
      </c>
      <c r="D85" s="569">
        <v>7.5741443996429449</v>
      </c>
      <c r="E85" s="569">
        <v>231.78424328613281</v>
      </c>
      <c r="F85" s="569">
        <v>23.178422817993166</v>
      </c>
      <c r="G85" s="569">
        <v>5.1755341072082519</v>
      </c>
      <c r="H85" s="569">
        <v>4.9827750766754146</v>
      </c>
      <c r="I85" s="569">
        <v>123.92594274902343</v>
      </c>
      <c r="J85" s="569">
        <v>13.941667858886719</v>
      </c>
      <c r="K85" s="570">
        <v>266.26349902343748</v>
      </c>
      <c r="L85" s="571">
        <f t="shared" si="3"/>
        <v>0</v>
      </c>
      <c r="M85" s="571">
        <v>0</v>
      </c>
      <c r="N85" s="571">
        <v>0</v>
      </c>
      <c r="O85" s="572">
        <v>0</v>
      </c>
      <c r="P85" s="573">
        <v>0</v>
      </c>
      <c r="Q85" s="574">
        <v>0</v>
      </c>
    </row>
    <row r="86" spans="1:17" x14ac:dyDescent="0.25">
      <c r="A86" s="575">
        <f t="shared" si="4"/>
        <v>46873</v>
      </c>
      <c r="B86" s="83" t="str">
        <f>+asset_level_drivers!$D$1</f>
        <v>Foreland I</v>
      </c>
      <c r="C86" s="562">
        <f t="shared" si="5"/>
        <v>153</v>
      </c>
      <c r="D86" s="563">
        <v>7.5280927677154539</v>
      </c>
      <c r="E86" s="563">
        <v>230.50835639648437</v>
      </c>
      <c r="F86" s="563">
        <v>23.050834332275389</v>
      </c>
      <c r="G86" s="563">
        <v>5.1242276870727546</v>
      </c>
      <c r="H86" s="563">
        <v>4.9528941884994513</v>
      </c>
      <c r="I86" s="563">
        <v>123.24886545410156</v>
      </c>
      <c r="J86" s="563">
        <v>13.86549659729004</v>
      </c>
      <c r="K86" s="564">
        <v>265.74715234374997</v>
      </c>
      <c r="L86" s="563">
        <f t="shared" si="3"/>
        <v>0</v>
      </c>
      <c r="M86" s="563">
        <v>0</v>
      </c>
      <c r="N86" s="563">
        <v>0</v>
      </c>
      <c r="O86" s="565">
        <v>0</v>
      </c>
      <c r="P86" s="564">
        <v>0</v>
      </c>
      <c r="Q86" s="566">
        <v>0</v>
      </c>
    </row>
    <row r="87" spans="1:17" x14ac:dyDescent="0.25">
      <c r="A87" s="567">
        <f t="shared" si="4"/>
        <v>46904</v>
      </c>
      <c r="B87" s="577" t="str">
        <f>+asset_level_drivers!$D$1</f>
        <v>Foreland I</v>
      </c>
      <c r="C87" s="568">
        <f t="shared" si="5"/>
        <v>153</v>
      </c>
      <c r="D87" s="569">
        <v>7.4826139801025402</v>
      </c>
      <c r="E87" s="569">
        <v>229.24369885253907</v>
      </c>
      <c r="F87" s="569">
        <v>22.92436845703125</v>
      </c>
      <c r="G87" s="569">
        <v>5.0738736614227289</v>
      </c>
      <c r="H87" s="569">
        <v>4.9233687286376959</v>
      </c>
      <c r="I87" s="569">
        <v>122.57752236328125</v>
      </c>
      <c r="J87" s="569">
        <v>13.789970672607422</v>
      </c>
      <c r="K87" s="570">
        <v>265.23586914062503</v>
      </c>
      <c r="L87" s="571">
        <f t="shared" si="3"/>
        <v>0</v>
      </c>
      <c r="M87" s="571">
        <v>0</v>
      </c>
      <c r="N87" s="571">
        <v>0</v>
      </c>
      <c r="O87" s="572">
        <v>0</v>
      </c>
      <c r="P87" s="573">
        <v>0</v>
      </c>
      <c r="Q87" s="574">
        <v>0</v>
      </c>
    </row>
    <row r="88" spans="1:17" x14ac:dyDescent="0.25">
      <c r="A88" s="575">
        <f t="shared" si="4"/>
        <v>46934</v>
      </c>
      <c r="B88" s="83" t="str">
        <f>+asset_level_drivers!$D$1</f>
        <v>Foreland I</v>
      </c>
      <c r="C88" s="562">
        <f t="shared" si="5"/>
        <v>153</v>
      </c>
      <c r="D88" s="563">
        <v>7.4376952239990235</v>
      </c>
      <c r="E88" s="563">
        <v>227.98995446777343</v>
      </c>
      <c r="F88" s="563">
        <v>22.79899412841797</v>
      </c>
      <c r="G88" s="563">
        <v>5.0244456493377694</v>
      </c>
      <c r="H88" s="563">
        <v>4.8941910427093509</v>
      </c>
      <c r="I88" s="563">
        <v>121.91176076660157</v>
      </c>
      <c r="J88" s="563">
        <v>13.715072589111328</v>
      </c>
      <c r="K88" s="564">
        <v>264.72951464843749</v>
      </c>
      <c r="L88" s="563">
        <f t="shared" si="3"/>
        <v>0</v>
      </c>
      <c r="M88" s="563">
        <v>0</v>
      </c>
      <c r="N88" s="563">
        <v>0</v>
      </c>
      <c r="O88" s="565">
        <v>0</v>
      </c>
      <c r="P88" s="564">
        <v>0</v>
      </c>
      <c r="Q88" s="566">
        <v>0</v>
      </c>
    </row>
    <row r="89" spans="1:17" x14ac:dyDescent="0.25">
      <c r="A89" s="567">
        <f t="shared" si="4"/>
        <v>46965</v>
      </c>
      <c r="B89" s="577" t="str">
        <f>+asset_level_drivers!$D$1</f>
        <v>Foreland I</v>
      </c>
      <c r="C89" s="568">
        <f t="shared" si="5"/>
        <v>153</v>
      </c>
      <c r="D89" s="569">
        <v>7.3933240642547604</v>
      </c>
      <c r="E89" s="569">
        <v>226.74695251464843</v>
      </c>
      <c r="F89" s="569">
        <v>22.674694097900389</v>
      </c>
      <c r="G89" s="569">
        <v>4.9759181488037116</v>
      </c>
      <c r="H89" s="569">
        <v>4.8653534832000735</v>
      </c>
      <c r="I89" s="569">
        <v>121.25149826660156</v>
      </c>
      <c r="J89" s="569">
        <v>13.640792871093751</v>
      </c>
      <c r="K89" s="570">
        <v>264.22799218749998</v>
      </c>
      <c r="L89" s="571">
        <f t="shared" si="3"/>
        <v>0</v>
      </c>
      <c r="M89" s="571">
        <v>0</v>
      </c>
      <c r="N89" s="571">
        <v>0</v>
      </c>
      <c r="O89" s="572">
        <v>0</v>
      </c>
      <c r="P89" s="573">
        <v>0</v>
      </c>
      <c r="Q89" s="574">
        <v>0</v>
      </c>
    </row>
    <row r="90" spans="1:17" x14ac:dyDescent="0.25">
      <c r="A90" s="575">
        <f t="shared" si="4"/>
        <v>46996</v>
      </c>
      <c r="B90" s="83" t="str">
        <f>+asset_level_drivers!$D$1</f>
        <v>Foreland I</v>
      </c>
      <c r="C90" s="562">
        <f t="shared" si="5"/>
        <v>153</v>
      </c>
      <c r="D90" s="563">
        <v>7.3494886219024664</v>
      </c>
      <c r="E90" s="563">
        <v>225.51442712402343</v>
      </c>
      <c r="F90" s="563">
        <v>22.551441201782229</v>
      </c>
      <c r="G90" s="563">
        <v>4.9282667221069332</v>
      </c>
      <c r="H90" s="563">
        <v>4.836849008560181</v>
      </c>
      <c r="I90" s="563">
        <v>120.59660170898438</v>
      </c>
      <c r="J90" s="563">
        <v>13.567117098999024</v>
      </c>
      <c r="K90" s="564">
        <v>263.73118994140623</v>
      </c>
      <c r="L90" s="563">
        <f t="shared" si="3"/>
        <v>0</v>
      </c>
      <c r="M90" s="563">
        <v>0</v>
      </c>
      <c r="N90" s="563">
        <v>0</v>
      </c>
      <c r="O90" s="565">
        <v>0</v>
      </c>
      <c r="P90" s="564">
        <v>0</v>
      </c>
      <c r="Q90" s="566">
        <v>0</v>
      </c>
    </row>
    <row r="91" spans="1:17" x14ac:dyDescent="0.25">
      <c r="A91" s="567">
        <f t="shared" si="4"/>
        <v>47026</v>
      </c>
      <c r="B91" s="577" t="str">
        <f>+asset_level_drivers!$D$1</f>
        <v>Foreland I</v>
      </c>
      <c r="C91" s="568">
        <f t="shared" si="5"/>
        <v>153</v>
      </c>
      <c r="D91" s="569">
        <v>7.3061772651672365</v>
      </c>
      <c r="E91" s="569">
        <v>224.29204650878907</v>
      </c>
      <c r="F91" s="569">
        <v>22.429203250122068</v>
      </c>
      <c r="G91" s="569">
        <v>4.8814676731109623</v>
      </c>
      <c r="H91" s="569">
        <v>4.8086704570770262</v>
      </c>
      <c r="I91" s="569">
        <v>119.9469142089844</v>
      </c>
      <c r="J91" s="569">
        <v>13.494027145385742</v>
      </c>
      <c r="K91" s="570">
        <v>263.23896533203123</v>
      </c>
      <c r="L91" s="571">
        <f t="shared" si="3"/>
        <v>0</v>
      </c>
      <c r="M91" s="571">
        <v>0</v>
      </c>
      <c r="N91" s="571">
        <v>0</v>
      </c>
      <c r="O91" s="572">
        <v>0</v>
      </c>
      <c r="P91" s="573">
        <v>0</v>
      </c>
      <c r="Q91" s="574">
        <v>0</v>
      </c>
    </row>
    <row r="92" spans="1:17" x14ac:dyDescent="0.25">
      <c r="A92" s="575">
        <f t="shared" si="4"/>
        <v>47057</v>
      </c>
      <c r="B92" s="83" t="str">
        <f>+asset_level_drivers!$D$1</f>
        <v>Foreland I</v>
      </c>
      <c r="C92" s="562">
        <f t="shared" si="5"/>
        <v>153</v>
      </c>
      <c r="D92" s="563">
        <v>7.2633787708282469</v>
      </c>
      <c r="E92" s="563">
        <v>223.0796682861328</v>
      </c>
      <c r="F92" s="563">
        <v>22.307965438842775</v>
      </c>
      <c r="G92" s="563">
        <v>4.8354982978820802</v>
      </c>
      <c r="H92" s="563">
        <v>4.7808110481262203</v>
      </c>
      <c r="I92" s="563">
        <v>119.3023634765625</v>
      </c>
      <c r="J92" s="563">
        <v>13.421515100097656</v>
      </c>
      <c r="K92" s="564">
        <v>262.75123974609374</v>
      </c>
      <c r="L92" s="563">
        <f t="shared" si="3"/>
        <v>0</v>
      </c>
      <c r="M92" s="563">
        <v>0</v>
      </c>
      <c r="N92" s="563">
        <v>0</v>
      </c>
      <c r="O92" s="565">
        <v>0</v>
      </c>
      <c r="P92" s="564">
        <v>0</v>
      </c>
      <c r="Q92" s="566">
        <v>0</v>
      </c>
    </row>
    <row r="93" spans="1:17" x14ac:dyDescent="0.25">
      <c r="A93" s="567">
        <f t="shared" si="4"/>
        <v>47087</v>
      </c>
      <c r="B93" s="577" t="str">
        <f>+asset_level_drivers!$D$1</f>
        <v>Foreland I</v>
      </c>
      <c r="C93" s="568">
        <f t="shared" si="5"/>
        <v>153</v>
      </c>
      <c r="D93" s="569">
        <v>7.2210822967529298</v>
      </c>
      <c r="E93" s="569">
        <v>221.87713908691407</v>
      </c>
      <c r="F93" s="569">
        <v>22.187712606811523</v>
      </c>
      <c r="G93" s="569">
        <v>4.7903365310668953</v>
      </c>
      <c r="H93" s="569">
        <v>4.753264258575439</v>
      </c>
      <c r="I93" s="569">
        <v>118.66286997070311</v>
      </c>
      <c r="J93" s="569">
        <v>13.349572338867189</v>
      </c>
      <c r="K93" s="570">
        <v>262.26794384765623</v>
      </c>
      <c r="L93" s="571">
        <f t="shared" si="3"/>
        <v>0</v>
      </c>
      <c r="M93" s="571">
        <v>0</v>
      </c>
      <c r="N93" s="571">
        <v>0</v>
      </c>
      <c r="O93" s="572">
        <v>0</v>
      </c>
      <c r="P93" s="573">
        <v>0</v>
      </c>
      <c r="Q93" s="574">
        <v>0</v>
      </c>
    </row>
    <row r="94" spans="1:17" x14ac:dyDescent="0.25">
      <c r="A94" s="575">
        <f t="shared" si="4"/>
        <v>47118</v>
      </c>
      <c r="B94" s="83" t="str">
        <f>+asset_level_drivers!$D$1</f>
        <v>Foreland I</v>
      </c>
      <c r="C94" s="562">
        <f t="shared" si="5"/>
        <v>153</v>
      </c>
      <c r="D94" s="563">
        <v>7.1792756378173825</v>
      </c>
      <c r="E94" s="563">
        <v>220.68431938476564</v>
      </c>
      <c r="F94" s="563">
        <v>22.068430581665041</v>
      </c>
      <c r="G94" s="563">
        <v>4.7459612377166751</v>
      </c>
      <c r="H94" s="563">
        <v>4.7260226177215579</v>
      </c>
      <c r="I94" s="563">
        <v>118.02836821289063</v>
      </c>
      <c r="J94" s="563">
        <v>13.278191061401367</v>
      </c>
      <c r="K94" s="564">
        <v>261.78899072265625</v>
      </c>
      <c r="L94" s="563">
        <f t="shared" si="3"/>
        <v>0</v>
      </c>
      <c r="M94" s="563">
        <v>0</v>
      </c>
      <c r="N94" s="563">
        <v>0</v>
      </c>
      <c r="O94" s="565">
        <v>0</v>
      </c>
      <c r="P94" s="564">
        <v>0</v>
      </c>
      <c r="Q94" s="566">
        <v>0</v>
      </c>
    </row>
    <row r="95" spans="1:17" x14ac:dyDescent="0.25">
      <c r="A95" s="567">
        <f t="shared" si="4"/>
        <v>47149</v>
      </c>
      <c r="B95" s="577" t="str">
        <f>+asset_level_drivers!$D$1</f>
        <v>Foreland I</v>
      </c>
      <c r="C95" s="568">
        <f t="shared" si="5"/>
        <v>153</v>
      </c>
      <c r="D95" s="569">
        <v>7.1379342601776123</v>
      </c>
      <c r="E95" s="569">
        <v>219.50106459960938</v>
      </c>
      <c r="F95" s="569">
        <v>21.950105191040038</v>
      </c>
      <c r="G95" s="569">
        <v>4.702351876831055</v>
      </c>
      <c r="H95" s="569">
        <v>4.6990714176177981</v>
      </c>
      <c r="I95" s="569">
        <v>117.39878986816407</v>
      </c>
      <c r="J95" s="569">
        <v>13.207363247680664</v>
      </c>
      <c r="K95" s="570">
        <v>261.31431201171876</v>
      </c>
      <c r="L95" s="571">
        <f t="shared" si="3"/>
        <v>0</v>
      </c>
      <c r="M95" s="571">
        <v>0</v>
      </c>
      <c r="N95" s="571">
        <v>0</v>
      </c>
      <c r="O95" s="572">
        <v>0</v>
      </c>
      <c r="P95" s="573">
        <v>0</v>
      </c>
      <c r="Q95" s="574">
        <v>0</v>
      </c>
    </row>
    <row r="96" spans="1:17" x14ac:dyDescent="0.25">
      <c r="A96" s="575">
        <f t="shared" si="4"/>
        <v>47177</v>
      </c>
      <c r="B96" s="83" t="str">
        <f>+asset_level_drivers!$D$1</f>
        <v>Foreland I</v>
      </c>
      <c r="C96" s="562">
        <f t="shared" si="5"/>
        <v>153</v>
      </c>
      <c r="D96" s="563">
        <v>7.0970434455871585</v>
      </c>
      <c r="E96" s="563">
        <v>218.32723564453127</v>
      </c>
      <c r="F96" s="563">
        <v>21.832722290039065</v>
      </c>
      <c r="G96" s="563">
        <v>4.6594887966156007</v>
      </c>
      <c r="H96" s="563">
        <v>4.6724018005371102</v>
      </c>
      <c r="I96" s="563">
        <v>116.77406088867188</v>
      </c>
      <c r="J96" s="563">
        <v>13.137081509399415</v>
      </c>
      <c r="K96" s="564">
        <v>260.84384375000002</v>
      </c>
      <c r="L96" s="563">
        <f t="shared" si="3"/>
        <v>0</v>
      </c>
      <c r="M96" s="563">
        <v>0</v>
      </c>
      <c r="N96" s="563">
        <v>0</v>
      </c>
      <c r="O96" s="565">
        <v>0</v>
      </c>
      <c r="P96" s="564">
        <v>0</v>
      </c>
      <c r="Q96" s="566">
        <v>0</v>
      </c>
    </row>
    <row r="97" spans="1:17" x14ac:dyDescent="0.25">
      <c r="A97" s="567">
        <f t="shared" si="4"/>
        <v>47208</v>
      </c>
      <c r="B97" s="577" t="str">
        <f>+asset_level_drivers!$D$1</f>
        <v>Foreland I</v>
      </c>
      <c r="C97" s="568">
        <f t="shared" si="5"/>
        <v>153</v>
      </c>
      <c r="D97" s="569">
        <v>7.0565889770507821</v>
      </c>
      <c r="E97" s="569">
        <v>217.16269826660158</v>
      </c>
      <c r="F97" s="569">
        <v>21.716268612670898</v>
      </c>
      <c r="G97" s="569">
        <v>4.6173527503967291</v>
      </c>
      <c r="H97" s="569">
        <v>4.6460051078796392</v>
      </c>
      <c r="I97" s="569">
        <v>116.15411887207031</v>
      </c>
      <c r="J97" s="569">
        <v>13.067337895202638</v>
      </c>
      <c r="K97" s="570">
        <v>260.37750292968752</v>
      </c>
      <c r="L97" s="571">
        <f t="shared" si="3"/>
        <v>0</v>
      </c>
      <c r="M97" s="571">
        <v>0</v>
      </c>
      <c r="N97" s="571">
        <v>0</v>
      </c>
      <c r="O97" s="572">
        <v>0</v>
      </c>
      <c r="P97" s="573">
        <v>0</v>
      </c>
      <c r="Q97" s="574">
        <v>0</v>
      </c>
    </row>
    <row r="98" spans="1:17" x14ac:dyDescent="0.25">
      <c r="A98" s="575">
        <f t="shared" si="4"/>
        <v>47238</v>
      </c>
      <c r="B98" s="83" t="str">
        <f>+asset_level_drivers!$D$1</f>
        <v>Foreland I</v>
      </c>
      <c r="C98" s="562">
        <f t="shared" si="5"/>
        <v>153</v>
      </c>
      <c r="D98" s="563">
        <v>7.016538266372681</v>
      </c>
      <c r="E98" s="563">
        <v>216.00732084960939</v>
      </c>
      <c r="F98" s="563">
        <v>21.600730783081055</v>
      </c>
      <c r="G98" s="563">
        <v>4.5759253772735597</v>
      </c>
      <c r="H98" s="563">
        <v>4.619861742782593</v>
      </c>
      <c r="I98" s="563">
        <v>115.53889548339845</v>
      </c>
      <c r="J98" s="563">
        <v>12.998125318908691</v>
      </c>
      <c r="K98" s="564">
        <v>259.91522949218751</v>
      </c>
      <c r="L98" s="563">
        <f t="shared" si="3"/>
        <v>0</v>
      </c>
      <c r="M98" s="563">
        <v>0</v>
      </c>
      <c r="N98" s="563">
        <v>0</v>
      </c>
      <c r="O98" s="565">
        <v>0</v>
      </c>
      <c r="P98" s="564">
        <v>0</v>
      </c>
      <c r="Q98" s="566">
        <v>0</v>
      </c>
    </row>
    <row r="99" spans="1:17" x14ac:dyDescent="0.25">
      <c r="A99" s="567">
        <f t="shared" si="4"/>
        <v>47269</v>
      </c>
      <c r="B99" s="577" t="str">
        <f>+asset_level_drivers!$D$1</f>
        <v>Foreland I</v>
      </c>
      <c r="C99" s="568">
        <f t="shared" si="5"/>
        <v>153</v>
      </c>
      <c r="D99" s="569">
        <v>6.9768713939666753</v>
      </c>
      <c r="E99" s="569">
        <v>214.86097705078126</v>
      </c>
      <c r="F99" s="569">
        <v>21.486096414184569</v>
      </c>
      <c r="G99" s="569">
        <v>4.5351888622283942</v>
      </c>
      <c r="H99" s="569">
        <v>4.5939596786499024</v>
      </c>
      <c r="I99" s="569">
        <v>114.92833271484376</v>
      </c>
      <c r="J99" s="569">
        <v>12.92943683166504</v>
      </c>
      <c r="K99" s="570">
        <v>259.45695751953127</v>
      </c>
      <c r="L99" s="571">
        <f t="shared" si="3"/>
        <v>0</v>
      </c>
      <c r="M99" s="571">
        <v>0</v>
      </c>
      <c r="N99" s="571">
        <v>0</v>
      </c>
      <c r="O99" s="572">
        <v>0</v>
      </c>
      <c r="P99" s="573">
        <v>0</v>
      </c>
      <c r="Q99" s="574">
        <v>0</v>
      </c>
    </row>
    <row r="100" spans="1:17" x14ac:dyDescent="0.25">
      <c r="A100" s="575">
        <f t="shared" si="4"/>
        <v>47299</v>
      </c>
      <c r="B100" s="83" t="str">
        <f>+asset_level_drivers!$D$1</f>
        <v>Foreland I</v>
      </c>
      <c r="C100" s="562">
        <f t="shared" si="5"/>
        <v>153</v>
      </c>
      <c r="D100" s="563">
        <v>6.9375804290771486</v>
      </c>
      <c r="E100" s="563">
        <v>213.72354162597657</v>
      </c>
      <c r="F100" s="563">
        <v>21.372352816772459</v>
      </c>
      <c r="G100" s="563">
        <v>4.495125218582154</v>
      </c>
      <c r="H100" s="563">
        <v>4.5682941364288325</v>
      </c>
      <c r="I100" s="563">
        <v>114.32236333007812</v>
      </c>
      <c r="J100" s="563">
        <v>12.86126536102295</v>
      </c>
      <c r="K100" s="564">
        <v>259.00262500000002</v>
      </c>
      <c r="L100" s="563">
        <f t="shared" si="3"/>
        <v>0</v>
      </c>
      <c r="M100" s="563">
        <v>0</v>
      </c>
      <c r="N100" s="563">
        <v>0</v>
      </c>
      <c r="O100" s="565">
        <v>0</v>
      </c>
      <c r="P100" s="564">
        <v>0</v>
      </c>
      <c r="Q100" s="566">
        <v>0</v>
      </c>
    </row>
    <row r="101" spans="1:17" x14ac:dyDescent="0.25">
      <c r="A101" s="567">
        <f t="shared" si="4"/>
        <v>47330</v>
      </c>
      <c r="B101" s="577" t="str">
        <f>+asset_level_drivers!$D$1</f>
        <v>Foreland I</v>
      </c>
      <c r="C101" s="568">
        <f t="shared" si="5"/>
        <v>153</v>
      </c>
      <c r="D101" s="569">
        <v>6.8986586013793945</v>
      </c>
      <c r="E101" s="569">
        <v>212.5948910888672</v>
      </c>
      <c r="F101" s="569">
        <v>21.259487631225586</v>
      </c>
      <c r="G101" s="569">
        <v>4.4557142658233646</v>
      </c>
      <c r="H101" s="569">
        <v>4.542860929298401</v>
      </c>
      <c r="I101" s="569">
        <v>113.72092888183593</v>
      </c>
      <c r="J101" s="569">
        <v>12.793603848266603</v>
      </c>
      <c r="K101" s="570">
        <v>258.55216210937499</v>
      </c>
      <c r="L101" s="571">
        <f t="shared" si="3"/>
        <v>0</v>
      </c>
      <c r="M101" s="571">
        <v>0</v>
      </c>
      <c r="N101" s="571">
        <v>0</v>
      </c>
      <c r="O101" s="572">
        <v>0</v>
      </c>
      <c r="P101" s="573">
        <v>0</v>
      </c>
      <c r="Q101" s="574">
        <v>0</v>
      </c>
    </row>
    <row r="102" spans="1:17" x14ac:dyDescent="0.25">
      <c r="A102" s="575">
        <f t="shared" si="4"/>
        <v>47361</v>
      </c>
      <c r="B102" s="83" t="str">
        <f>+asset_level_drivers!$D$1</f>
        <v>Foreland I</v>
      </c>
      <c r="C102" s="562">
        <f t="shared" si="5"/>
        <v>153</v>
      </c>
      <c r="D102" s="563">
        <v>6.8600997070312504</v>
      </c>
      <c r="E102" s="563">
        <v>211.47491008300781</v>
      </c>
      <c r="F102" s="563">
        <v>21.147489733886722</v>
      </c>
      <c r="G102" s="563">
        <v>4.4169357273101806</v>
      </c>
      <c r="H102" s="563">
        <v>4.5176563064575204</v>
      </c>
      <c r="I102" s="563">
        <v>113.12397114257813</v>
      </c>
      <c r="J102" s="563">
        <v>12.726446264648438</v>
      </c>
      <c r="K102" s="564">
        <v>258.10549316406252</v>
      </c>
      <c r="L102" s="563">
        <f t="shared" si="3"/>
        <v>0</v>
      </c>
      <c r="M102" s="563">
        <v>0</v>
      </c>
      <c r="N102" s="563">
        <v>0</v>
      </c>
      <c r="O102" s="565">
        <v>0</v>
      </c>
      <c r="P102" s="564">
        <v>0</v>
      </c>
      <c r="Q102" s="566">
        <v>0</v>
      </c>
    </row>
    <row r="103" spans="1:17" x14ac:dyDescent="0.25">
      <c r="A103" s="567">
        <f t="shared" si="4"/>
        <v>47391</v>
      </c>
      <c r="B103" s="577" t="str">
        <f>+asset_level_drivers!$D$1</f>
        <v>Foreland I</v>
      </c>
      <c r="C103" s="568">
        <f t="shared" si="5"/>
        <v>153</v>
      </c>
      <c r="D103" s="569">
        <v>6.8218973876953122</v>
      </c>
      <c r="E103" s="569">
        <v>210.36347797851565</v>
      </c>
      <c r="F103" s="569">
        <v>21.036346517944338</v>
      </c>
      <c r="G103" s="569">
        <v>4.3787711391448969</v>
      </c>
      <c r="H103" s="569">
        <v>4.4926764381408697</v>
      </c>
      <c r="I103" s="569">
        <v>112.53143298339843</v>
      </c>
      <c r="J103" s="569">
        <v>12.65978575744629</v>
      </c>
      <c r="K103" s="570">
        <v>257.6625654296875</v>
      </c>
      <c r="L103" s="571">
        <f t="shared" si="3"/>
        <v>0</v>
      </c>
      <c r="M103" s="571">
        <v>0</v>
      </c>
      <c r="N103" s="571">
        <v>0</v>
      </c>
      <c r="O103" s="572">
        <v>0</v>
      </c>
      <c r="P103" s="573">
        <v>0</v>
      </c>
      <c r="Q103" s="574">
        <v>0</v>
      </c>
    </row>
    <row r="104" spans="1:17" x14ac:dyDescent="0.25">
      <c r="A104" s="575">
        <f t="shared" si="4"/>
        <v>47422</v>
      </c>
      <c r="B104" s="83" t="str">
        <f>+asset_level_drivers!$D$1</f>
        <v>Foreland I</v>
      </c>
      <c r="C104" s="562">
        <f t="shared" si="5"/>
        <v>153</v>
      </c>
      <c r="D104" s="563">
        <v>6.7840455253601073</v>
      </c>
      <c r="E104" s="563">
        <v>209.26048205566406</v>
      </c>
      <c r="F104" s="563">
        <v>20.926047106933591</v>
      </c>
      <c r="G104" s="563">
        <v>4.3412055736541744</v>
      </c>
      <c r="H104" s="563">
        <v>4.4679175821304327</v>
      </c>
      <c r="I104" s="563">
        <v>111.94325551757814</v>
      </c>
      <c r="J104" s="563">
        <v>12.593615817260742</v>
      </c>
      <c r="K104" s="564">
        <v>257.22332128906248</v>
      </c>
      <c r="L104" s="563">
        <f t="shared" si="3"/>
        <v>0</v>
      </c>
      <c r="M104" s="563">
        <v>0</v>
      </c>
      <c r="N104" s="563">
        <v>0</v>
      </c>
      <c r="O104" s="565">
        <v>0</v>
      </c>
      <c r="P104" s="564">
        <v>0</v>
      </c>
      <c r="Q104" s="566">
        <v>0</v>
      </c>
    </row>
    <row r="105" spans="1:17" x14ac:dyDescent="0.25">
      <c r="A105" s="567">
        <f t="shared" si="4"/>
        <v>47452</v>
      </c>
      <c r="B105" s="577" t="str">
        <f>+asset_level_drivers!$D$1</f>
        <v>Foreland I</v>
      </c>
      <c r="C105" s="568">
        <f t="shared" si="5"/>
        <v>153</v>
      </c>
      <c r="D105" s="569">
        <v>6.7465383007049562</v>
      </c>
      <c r="E105" s="569">
        <v>208.1657906982422</v>
      </c>
      <c r="F105" s="569">
        <v>20.816577767944334</v>
      </c>
      <c r="G105" s="569">
        <v>4.3042247520446777</v>
      </c>
      <c r="H105" s="569">
        <v>4.4433761661529543</v>
      </c>
      <c r="I105" s="569">
        <v>111.35937260742189</v>
      </c>
      <c r="J105" s="569">
        <v>12.527928918457032</v>
      </c>
      <c r="K105" s="570">
        <v>256.78769238281251</v>
      </c>
      <c r="L105" s="571">
        <f t="shared" si="3"/>
        <v>0</v>
      </c>
      <c r="M105" s="571">
        <v>0</v>
      </c>
      <c r="N105" s="571">
        <v>0</v>
      </c>
      <c r="O105" s="572">
        <v>0</v>
      </c>
      <c r="P105" s="573">
        <v>0</v>
      </c>
      <c r="Q105" s="574">
        <v>0</v>
      </c>
    </row>
    <row r="106" spans="1:17" x14ac:dyDescent="0.25">
      <c r="A106" s="575">
        <f t="shared" si="4"/>
        <v>47483</v>
      </c>
      <c r="B106" s="83" t="str">
        <f>+asset_level_drivers!$D$1</f>
        <v>Foreland I</v>
      </c>
      <c r="C106" s="562">
        <f t="shared" si="5"/>
        <v>153</v>
      </c>
      <c r="D106" s="563">
        <v>6.7093698772430423</v>
      </c>
      <c r="E106" s="563">
        <v>207.07909123535157</v>
      </c>
      <c r="F106" s="563">
        <v>20.707907876586916</v>
      </c>
      <c r="G106" s="563">
        <v>4.2678148967742917</v>
      </c>
      <c r="H106" s="563">
        <v>4.4190485921859741</v>
      </c>
      <c r="I106" s="563">
        <v>110.77963659667969</v>
      </c>
      <c r="J106" s="563">
        <v>12.462708636474609</v>
      </c>
      <c r="K106" s="564">
        <v>256.35556347656251</v>
      </c>
      <c r="L106" s="563">
        <f t="shared" si="3"/>
        <v>0</v>
      </c>
      <c r="M106" s="563">
        <v>0</v>
      </c>
      <c r="N106" s="563">
        <v>0</v>
      </c>
      <c r="O106" s="565">
        <v>0</v>
      </c>
      <c r="P106" s="564">
        <v>0</v>
      </c>
      <c r="Q106" s="566">
        <v>0</v>
      </c>
    </row>
    <row r="107" spans="1:17" x14ac:dyDescent="0.25">
      <c r="A107" s="567">
        <f t="shared" si="4"/>
        <v>47514</v>
      </c>
      <c r="B107" s="577" t="str">
        <f>+asset_level_drivers!$D$1</f>
        <v>Foreland I</v>
      </c>
      <c r="C107" s="568">
        <f t="shared" si="5"/>
        <v>153</v>
      </c>
      <c r="D107" s="569">
        <v>6.6725348922729495</v>
      </c>
      <c r="E107" s="569">
        <v>206.00020920410157</v>
      </c>
      <c r="F107" s="569">
        <v>20.600019525146486</v>
      </c>
      <c r="G107" s="569">
        <v>4.2319624877929689</v>
      </c>
      <c r="H107" s="569">
        <v>4.3949316415786743</v>
      </c>
      <c r="I107" s="569">
        <v>110.20396003417969</v>
      </c>
      <c r="J107" s="569">
        <v>12.397945097351075</v>
      </c>
      <c r="K107" s="570">
        <v>255.92686035156251</v>
      </c>
      <c r="L107" s="571">
        <f t="shared" si="3"/>
        <v>0</v>
      </c>
      <c r="M107" s="571">
        <v>0</v>
      </c>
      <c r="N107" s="571">
        <v>0</v>
      </c>
      <c r="O107" s="572">
        <v>0</v>
      </c>
      <c r="P107" s="573">
        <v>0</v>
      </c>
      <c r="Q107" s="574">
        <v>0</v>
      </c>
    </row>
    <row r="108" spans="1:17" x14ac:dyDescent="0.25">
      <c r="A108" s="575">
        <f t="shared" si="4"/>
        <v>47542</v>
      </c>
      <c r="B108" s="83" t="str">
        <f>+asset_level_drivers!$D$1</f>
        <v>Foreland I</v>
      </c>
      <c r="C108" s="562">
        <f t="shared" si="5"/>
        <v>153</v>
      </c>
      <c r="D108" s="563">
        <v>6.636027777099609</v>
      </c>
      <c r="E108" s="563">
        <v>204.92904990234376</v>
      </c>
      <c r="F108" s="563">
        <v>20.492903787231445</v>
      </c>
      <c r="G108" s="563">
        <v>4.1966548049926757</v>
      </c>
      <c r="H108" s="563">
        <v>4.3710218965530396</v>
      </c>
      <c r="I108" s="563">
        <v>109.63229655761718</v>
      </c>
      <c r="J108" s="563">
        <v>12.333632904052735</v>
      </c>
      <c r="K108" s="564">
        <v>255.50153662109375</v>
      </c>
      <c r="L108" s="563">
        <f t="shared" si="3"/>
        <v>0</v>
      </c>
      <c r="M108" s="563">
        <v>0</v>
      </c>
      <c r="N108" s="563">
        <v>0</v>
      </c>
      <c r="O108" s="565">
        <v>0</v>
      </c>
      <c r="P108" s="564">
        <v>0</v>
      </c>
      <c r="Q108" s="566">
        <v>0</v>
      </c>
    </row>
    <row r="109" spans="1:17" x14ac:dyDescent="0.25">
      <c r="A109" s="567">
        <f t="shared" si="4"/>
        <v>47573</v>
      </c>
      <c r="B109" s="577" t="str">
        <f>+asset_level_drivers!$D$1</f>
        <v>Foreland I</v>
      </c>
      <c r="C109" s="568">
        <f t="shared" si="5"/>
        <v>153</v>
      </c>
      <c r="D109" s="569">
        <v>6.5998431724548343</v>
      </c>
      <c r="E109" s="569">
        <v>203.86551994628908</v>
      </c>
      <c r="F109" s="569">
        <v>20.386550775146485</v>
      </c>
      <c r="G109" s="569">
        <v>4.161879166030884</v>
      </c>
      <c r="H109" s="569">
        <v>4.3473161006927494</v>
      </c>
      <c r="I109" s="569">
        <v>109.06459672851562</v>
      </c>
      <c r="J109" s="569">
        <v>12.269766700744629</v>
      </c>
      <c r="K109" s="570">
        <v>255.07954394531251</v>
      </c>
      <c r="L109" s="571">
        <f t="shared" si="3"/>
        <v>0</v>
      </c>
      <c r="M109" s="571">
        <v>0</v>
      </c>
      <c r="N109" s="571">
        <v>0</v>
      </c>
      <c r="O109" s="572">
        <v>0</v>
      </c>
      <c r="P109" s="573">
        <v>0</v>
      </c>
      <c r="Q109" s="574">
        <v>0</v>
      </c>
    </row>
    <row r="110" spans="1:17" x14ac:dyDescent="0.25">
      <c r="A110" s="575">
        <f t="shared" si="4"/>
        <v>47603</v>
      </c>
      <c r="B110" s="83" t="str">
        <f>+asset_level_drivers!$D$1</f>
        <v>Foreland I</v>
      </c>
      <c r="C110" s="562">
        <f t="shared" si="5"/>
        <v>153</v>
      </c>
      <c r="D110" s="563">
        <v>6.5639760108947751</v>
      </c>
      <c r="E110" s="563">
        <v>202.80952836914062</v>
      </c>
      <c r="F110" s="563">
        <v>20.280951507568361</v>
      </c>
      <c r="G110" s="563">
        <v>4.1276233589172362</v>
      </c>
      <c r="H110" s="563">
        <v>4.3238111263275147</v>
      </c>
      <c r="I110" s="563">
        <v>108.50081901855469</v>
      </c>
      <c r="J110" s="563">
        <v>12.206341598510743</v>
      </c>
      <c r="K110" s="564">
        <v>254.66083251953125</v>
      </c>
      <c r="L110" s="563">
        <f t="shared" si="3"/>
        <v>0</v>
      </c>
      <c r="M110" s="563">
        <v>0</v>
      </c>
      <c r="N110" s="563">
        <v>0</v>
      </c>
      <c r="O110" s="565">
        <v>0</v>
      </c>
      <c r="P110" s="564">
        <v>0</v>
      </c>
      <c r="Q110" s="566">
        <v>0</v>
      </c>
    </row>
    <row r="111" spans="1:17" x14ac:dyDescent="0.25">
      <c r="A111" s="567">
        <f t="shared" si="4"/>
        <v>47634</v>
      </c>
      <c r="B111" s="577" t="str">
        <f>+asset_level_drivers!$D$1</f>
        <v>Foreland I</v>
      </c>
      <c r="C111" s="568">
        <f t="shared" si="5"/>
        <v>153</v>
      </c>
      <c r="D111" s="569">
        <v>6.5284213073730468</v>
      </c>
      <c r="E111" s="569">
        <v>201.76097080078125</v>
      </c>
      <c r="F111" s="569">
        <v>20.176095849609375</v>
      </c>
      <c r="G111" s="569">
        <v>4.0938756935119631</v>
      </c>
      <c r="H111" s="569">
        <v>4.3005039505004881</v>
      </c>
      <c r="I111" s="569">
        <v>107.94090871582031</v>
      </c>
      <c r="J111" s="569">
        <v>12.143351911926269</v>
      </c>
      <c r="K111" s="570">
        <v>254.24535449218749</v>
      </c>
      <c r="L111" s="571">
        <f t="shared" si="3"/>
        <v>0</v>
      </c>
      <c r="M111" s="571">
        <v>0</v>
      </c>
      <c r="N111" s="571">
        <v>0</v>
      </c>
      <c r="O111" s="572">
        <v>0</v>
      </c>
      <c r="P111" s="573">
        <v>0</v>
      </c>
      <c r="Q111" s="574">
        <v>0</v>
      </c>
    </row>
    <row r="112" spans="1:17" x14ac:dyDescent="0.25">
      <c r="A112" s="575">
        <f t="shared" si="4"/>
        <v>47664</v>
      </c>
      <c r="B112" s="83" t="str">
        <f>+asset_level_drivers!$D$1</f>
        <v>Foreland I</v>
      </c>
      <c r="C112" s="562">
        <f t="shared" si="5"/>
        <v>153</v>
      </c>
      <c r="D112" s="563">
        <v>6.4931742347717289</v>
      </c>
      <c r="E112" s="563">
        <v>200.71957456054687</v>
      </c>
      <c r="F112" s="563">
        <v>20.071956060791017</v>
      </c>
      <c r="G112" s="563">
        <v>4.0606246753692634</v>
      </c>
      <c r="H112" s="563">
        <v>4.2773915863037111</v>
      </c>
      <c r="I112" s="563">
        <v>107.38473464355469</v>
      </c>
      <c r="J112" s="563">
        <v>12.080781985473633</v>
      </c>
      <c r="K112" s="564">
        <v>253.83300683593751</v>
      </c>
      <c r="L112" s="563">
        <f t="shared" si="3"/>
        <v>0</v>
      </c>
      <c r="M112" s="563">
        <v>0</v>
      </c>
      <c r="N112" s="563">
        <v>0</v>
      </c>
      <c r="O112" s="565">
        <v>0</v>
      </c>
      <c r="P112" s="564">
        <v>0</v>
      </c>
      <c r="Q112" s="566">
        <v>0</v>
      </c>
    </row>
    <row r="113" spans="1:17" x14ac:dyDescent="0.25">
      <c r="A113" s="567">
        <f t="shared" si="4"/>
        <v>47695</v>
      </c>
      <c r="B113" s="577" t="str">
        <f>+asset_level_drivers!$D$1</f>
        <v>Foreland I</v>
      </c>
      <c r="C113" s="568">
        <f t="shared" si="5"/>
        <v>153</v>
      </c>
      <c r="D113" s="569">
        <v>6.4582298767089839</v>
      </c>
      <c r="E113" s="569">
        <v>199.68517814941407</v>
      </c>
      <c r="F113" s="569">
        <v>19.968516595458983</v>
      </c>
      <c r="G113" s="569">
        <v>4.0278591705322269</v>
      </c>
      <c r="H113" s="569">
        <v>4.2544711189270021</v>
      </c>
      <c r="I113" s="569">
        <v>106.83221572265624</v>
      </c>
      <c r="J113" s="569">
        <v>12.018623757934572</v>
      </c>
      <c r="K113" s="570">
        <v>253.4237275390625</v>
      </c>
      <c r="L113" s="571">
        <f t="shared" si="3"/>
        <v>0</v>
      </c>
      <c r="M113" s="571">
        <v>0</v>
      </c>
      <c r="N113" s="571">
        <v>0</v>
      </c>
      <c r="O113" s="572">
        <v>0</v>
      </c>
      <c r="P113" s="573">
        <v>0</v>
      </c>
      <c r="Q113" s="574">
        <v>0</v>
      </c>
    </row>
    <row r="114" spans="1:17" x14ac:dyDescent="0.25">
      <c r="A114" s="575">
        <f t="shared" si="4"/>
        <v>47726</v>
      </c>
      <c r="B114" s="83" t="str">
        <f>+asset_level_drivers!$D$1</f>
        <v>Foreland I</v>
      </c>
      <c r="C114" s="562">
        <f t="shared" si="5"/>
        <v>153</v>
      </c>
      <c r="D114" s="563">
        <v>6.4235837202072146</v>
      </c>
      <c r="E114" s="563">
        <v>198.65761083984376</v>
      </c>
      <c r="F114" s="563">
        <v>19.86575982055664</v>
      </c>
      <c r="G114" s="563">
        <v>3.9955678287506102</v>
      </c>
      <c r="H114" s="563">
        <v>4.2317396404266354</v>
      </c>
      <c r="I114" s="563">
        <v>106.28327131347656</v>
      </c>
      <c r="J114" s="563">
        <v>11.956867520141602</v>
      </c>
      <c r="K114" s="564">
        <v>253.01743945312501</v>
      </c>
      <c r="L114" s="563">
        <f t="shared" si="3"/>
        <v>0</v>
      </c>
      <c r="M114" s="563">
        <v>0</v>
      </c>
      <c r="N114" s="563">
        <v>0</v>
      </c>
      <c r="O114" s="565">
        <v>0</v>
      </c>
      <c r="P114" s="564">
        <v>0</v>
      </c>
      <c r="Q114" s="566">
        <v>0</v>
      </c>
    </row>
    <row r="115" spans="1:17" x14ac:dyDescent="0.25">
      <c r="A115" s="567">
        <f t="shared" si="4"/>
        <v>47756</v>
      </c>
      <c r="B115" s="577" t="str">
        <f>+asset_level_drivers!$D$1</f>
        <v>Foreland I</v>
      </c>
      <c r="C115" s="568">
        <f t="shared" si="5"/>
        <v>153</v>
      </c>
      <c r="D115" s="569">
        <v>6.3892312316894531</v>
      </c>
      <c r="E115" s="569">
        <v>197.63656567382813</v>
      </c>
      <c r="F115" s="569">
        <v>19.7636553314209</v>
      </c>
      <c r="G115" s="569">
        <v>3.9637378887176511</v>
      </c>
      <c r="H115" s="569">
        <v>4.2091944986343384</v>
      </c>
      <c r="I115" s="569">
        <v>105.73774892578125</v>
      </c>
      <c r="J115" s="569">
        <v>11.895496463012696</v>
      </c>
      <c r="K115" s="570">
        <v>252.61403271484374</v>
      </c>
      <c r="L115" s="571">
        <f t="shared" si="3"/>
        <v>0</v>
      </c>
      <c r="M115" s="571">
        <v>0</v>
      </c>
      <c r="N115" s="571">
        <v>0</v>
      </c>
      <c r="O115" s="572">
        <v>0</v>
      </c>
      <c r="P115" s="573">
        <v>0</v>
      </c>
      <c r="Q115" s="574">
        <v>0</v>
      </c>
    </row>
    <row r="116" spans="1:17" x14ac:dyDescent="0.25">
      <c r="A116" s="575">
        <f t="shared" si="4"/>
        <v>47787</v>
      </c>
      <c r="B116" s="83" t="str">
        <f>+asset_level_drivers!$D$1</f>
        <v>Foreland I</v>
      </c>
      <c r="C116" s="562">
        <f t="shared" si="5"/>
        <v>153</v>
      </c>
      <c r="D116" s="563">
        <v>6.3551680492401124</v>
      </c>
      <c r="E116" s="563">
        <v>196.62184973144531</v>
      </c>
      <c r="F116" s="563">
        <v>19.66218373718262</v>
      </c>
      <c r="G116" s="563">
        <v>3.9323588996887211</v>
      </c>
      <c r="H116" s="563">
        <v>4.1868329898834231</v>
      </c>
      <c r="I116" s="563">
        <v>105.19555825195313</v>
      </c>
      <c r="J116" s="563">
        <v>11.834499861145019</v>
      </c>
      <c r="K116" s="564">
        <v>252.21342089843751</v>
      </c>
      <c r="L116" s="563">
        <f t="shared" si="3"/>
        <v>0</v>
      </c>
      <c r="M116" s="563">
        <v>0</v>
      </c>
      <c r="N116" s="563">
        <v>0</v>
      </c>
      <c r="O116" s="565">
        <v>0</v>
      </c>
      <c r="P116" s="564">
        <v>0</v>
      </c>
      <c r="Q116" s="566">
        <v>0</v>
      </c>
    </row>
    <row r="117" spans="1:17" x14ac:dyDescent="0.25">
      <c r="A117" s="567">
        <f t="shared" si="4"/>
        <v>47817</v>
      </c>
      <c r="B117" s="577" t="str">
        <f>+asset_level_drivers!$D$1</f>
        <v>Foreland I</v>
      </c>
      <c r="C117" s="568">
        <f t="shared" si="5"/>
        <v>153</v>
      </c>
      <c r="D117" s="569">
        <v>6.3213898229599002</v>
      </c>
      <c r="E117" s="569">
        <v>195.61332919921875</v>
      </c>
      <c r="F117" s="569">
        <v>19.561331854248049</v>
      </c>
      <c r="G117" s="569">
        <v>3.901421252059937</v>
      </c>
      <c r="H117" s="569">
        <v>4.1646524551391604</v>
      </c>
      <c r="I117" s="569">
        <v>104.65663095703125</v>
      </c>
      <c r="J117" s="569">
        <v>11.773870559692382</v>
      </c>
      <c r="K117" s="570">
        <v>251.81555908203126</v>
      </c>
      <c r="L117" s="571">
        <f t="shared" si="3"/>
        <v>0</v>
      </c>
      <c r="M117" s="571">
        <v>0</v>
      </c>
      <c r="N117" s="571">
        <v>0</v>
      </c>
      <c r="O117" s="572">
        <v>0</v>
      </c>
      <c r="P117" s="573">
        <v>0</v>
      </c>
      <c r="Q117" s="574">
        <v>0</v>
      </c>
    </row>
    <row r="118" spans="1:17" x14ac:dyDescent="0.25">
      <c r="A118" s="575">
        <f t="shared" si="4"/>
        <v>47848</v>
      </c>
      <c r="B118" s="83" t="str">
        <f>+asset_level_drivers!$D$1</f>
        <v>Foreland I</v>
      </c>
      <c r="C118" s="562">
        <f t="shared" si="5"/>
        <v>153</v>
      </c>
      <c r="D118" s="563">
        <v>6.287892350578308</v>
      </c>
      <c r="E118" s="563">
        <v>194.61074963378908</v>
      </c>
      <c r="F118" s="563">
        <v>19.461073754882815</v>
      </c>
      <c r="G118" s="563">
        <v>3.8709154117584235</v>
      </c>
      <c r="H118" s="563">
        <v>4.1426503023147587</v>
      </c>
      <c r="I118" s="563">
        <v>104.12084289550782</v>
      </c>
      <c r="J118" s="563">
        <v>11.713594509887695</v>
      </c>
      <c r="K118" s="564">
        <v>251.42035205078125</v>
      </c>
      <c r="L118" s="563">
        <f t="shared" si="3"/>
        <v>0</v>
      </c>
      <c r="M118" s="563">
        <v>0</v>
      </c>
      <c r="N118" s="563">
        <v>0</v>
      </c>
      <c r="O118" s="565">
        <v>0</v>
      </c>
      <c r="P118" s="564">
        <v>0</v>
      </c>
      <c r="Q118" s="566">
        <v>0</v>
      </c>
    </row>
    <row r="119" spans="1:17" x14ac:dyDescent="0.25">
      <c r="A119" s="567">
        <f t="shared" si="4"/>
        <v>47879</v>
      </c>
      <c r="B119" s="577" t="str">
        <f>+asset_level_drivers!$D$1</f>
        <v>Foreland I</v>
      </c>
      <c r="C119" s="568">
        <f t="shared" si="5"/>
        <v>153</v>
      </c>
      <c r="D119" s="569">
        <v>6.2546715894699094</v>
      </c>
      <c r="E119" s="569">
        <v>193.61404248046875</v>
      </c>
      <c r="F119" s="569">
        <v>19.361403149414063</v>
      </c>
      <c r="G119" s="569">
        <v>3.8408322086334232</v>
      </c>
      <c r="H119" s="569">
        <v>4.1208241058349611</v>
      </c>
      <c r="I119" s="569">
        <v>103.5881607788086</v>
      </c>
      <c r="J119" s="569">
        <v>11.653667742919922</v>
      </c>
      <c r="K119" s="570">
        <v>251.02775634765624</v>
      </c>
      <c r="L119" s="571">
        <f t="shared" si="3"/>
        <v>0</v>
      </c>
      <c r="M119" s="571">
        <v>0</v>
      </c>
      <c r="N119" s="571">
        <v>0</v>
      </c>
      <c r="O119" s="572">
        <v>0</v>
      </c>
      <c r="P119" s="573">
        <v>0</v>
      </c>
      <c r="Q119" s="574">
        <v>0</v>
      </c>
    </row>
    <row r="120" spans="1:17" x14ac:dyDescent="0.25">
      <c r="A120" s="575">
        <f t="shared" si="4"/>
        <v>47907</v>
      </c>
      <c r="B120" s="83" t="str">
        <f>+asset_level_drivers!$D$1</f>
        <v>Foreland I</v>
      </c>
      <c r="C120" s="562">
        <f t="shared" si="5"/>
        <v>153</v>
      </c>
      <c r="D120" s="563">
        <v>6.2217235347747808</v>
      </c>
      <c r="E120" s="563">
        <v>192.6231587402344</v>
      </c>
      <c r="F120" s="563">
        <v>19.262314682006835</v>
      </c>
      <c r="G120" s="563">
        <v>3.8111627506256101</v>
      </c>
      <c r="H120" s="563">
        <v>4.0991712993621832</v>
      </c>
      <c r="I120" s="563">
        <v>103.05855988769531</v>
      </c>
      <c r="J120" s="563">
        <v>11.594087484741211</v>
      </c>
      <c r="K120" s="564">
        <v>250.63775244140626</v>
      </c>
      <c r="L120" s="563">
        <f t="shared" si="3"/>
        <v>0</v>
      </c>
      <c r="M120" s="563">
        <v>0</v>
      </c>
      <c r="N120" s="563">
        <v>0</v>
      </c>
      <c r="O120" s="565">
        <v>0</v>
      </c>
      <c r="P120" s="564">
        <v>0</v>
      </c>
      <c r="Q120" s="566">
        <v>0</v>
      </c>
    </row>
    <row r="121" spans="1:17" x14ac:dyDescent="0.25">
      <c r="A121" s="567">
        <f t="shared" si="4"/>
        <v>47938</v>
      </c>
      <c r="B121" s="577" t="str">
        <f>+asset_level_drivers!$D$1</f>
        <v>Foreland I</v>
      </c>
      <c r="C121" s="568">
        <f t="shared" si="5"/>
        <v>153</v>
      </c>
      <c r="D121" s="569">
        <v>6.1890443395614625</v>
      </c>
      <c r="E121" s="569">
        <v>191.63796613769532</v>
      </c>
      <c r="F121" s="569">
        <v>19.163795443725586</v>
      </c>
      <c r="G121" s="569">
        <v>3.7818973148345947</v>
      </c>
      <c r="H121" s="569">
        <v>4.0776896049499518</v>
      </c>
      <c r="I121" s="569">
        <v>102.53197199707031</v>
      </c>
      <c r="J121" s="569">
        <v>11.534846621704103</v>
      </c>
      <c r="K121" s="570">
        <v>250.25027441406249</v>
      </c>
      <c r="L121" s="571">
        <f t="shared" si="3"/>
        <v>0</v>
      </c>
      <c r="M121" s="571">
        <v>0</v>
      </c>
      <c r="N121" s="571">
        <v>0</v>
      </c>
      <c r="O121" s="572">
        <v>0</v>
      </c>
      <c r="P121" s="573">
        <v>0</v>
      </c>
      <c r="Q121" s="574">
        <v>0</v>
      </c>
    </row>
    <row r="122" spans="1:17" x14ac:dyDescent="0.25">
      <c r="A122" s="575">
        <f t="shared" si="4"/>
        <v>47968</v>
      </c>
      <c r="B122" s="83" t="str">
        <f>+asset_level_drivers!$D$1</f>
        <v>Foreland I</v>
      </c>
      <c r="C122" s="562">
        <f t="shared" si="5"/>
        <v>153</v>
      </c>
      <c r="D122" s="563">
        <v>6.1566300727844245</v>
      </c>
      <c r="E122" s="563">
        <v>190.65827768554689</v>
      </c>
      <c r="F122" s="563">
        <v>19.065826757812498</v>
      </c>
      <c r="G122" s="563">
        <v>3.7530269920349122</v>
      </c>
      <c r="H122" s="563">
        <v>4.0563765798568721</v>
      </c>
      <c r="I122" s="563">
        <v>102.00831119384766</v>
      </c>
      <c r="J122" s="563">
        <v>11.475934716796875</v>
      </c>
      <c r="K122" s="564">
        <v>249.8652607421875</v>
      </c>
      <c r="L122" s="563">
        <f t="shared" si="3"/>
        <v>0</v>
      </c>
      <c r="M122" s="563">
        <v>0</v>
      </c>
      <c r="N122" s="563">
        <v>0</v>
      </c>
      <c r="O122" s="565">
        <v>0</v>
      </c>
      <c r="P122" s="564">
        <v>0</v>
      </c>
      <c r="Q122" s="566">
        <v>0</v>
      </c>
    </row>
    <row r="123" spans="1:17" x14ac:dyDescent="0.25">
      <c r="A123" s="567">
        <f t="shared" si="4"/>
        <v>47999</v>
      </c>
      <c r="B123" s="577" t="str">
        <f>+asset_level_drivers!$D$1</f>
        <v>Foreland I</v>
      </c>
      <c r="C123" s="568">
        <f t="shared" si="5"/>
        <v>153</v>
      </c>
      <c r="D123" s="569">
        <v>6.1244772480010994</v>
      </c>
      <c r="E123" s="569">
        <v>189.68407119140625</v>
      </c>
      <c r="F123" s="569">
        <v>18.968405932617188</v>
      </c>
      <c r="G123" s="569">
        <v>3.7245434978485106</v>
      </c>
      <c r="H123" s="569">
        <v>4.0352301057815554</v>
      </c>
      <c r="I123" s="569">
        <v>101.48756154785157</v>
      </c>
      <c r="J123" s="569">
        <v>11.41734986114502</v>
      </c>
      <c r="K123" s="570">
        <v>249.48268554687499</v>
      </c>
      <c r="L123" s="571">
        <f t="shared" si="3"/>
        <v>0</v>
      </c>
      <c r="M123" s="571">
        <v>0</v>
      </c>
      <c r="N123" s="571">
        <v>0</v>
      </c>
      <c r="O123" s="572">
        <v>0</v>
      </c>
      <c r="P123" s="573">
        <v>0</v>
      </c>
      <c r="Q123" s="574">
        <v>0</v>
      </c>
    </row>
    <row r="124" spans="1:17" x14ac:dyDescent="0.25">
      <c r="A124" s="575">
        <f t="shared" si="4"/>
        <v>48029</v>
      </c>
      <c r="B124" s="83" t="str">
        <f>+asset_level_drivers!$D$1</f>
        <v>Foreland I</v>
      </c>
      <c r="C124" s="562">
        <f t="shared" si="5"/>
        <v>153</v>
      </c>
      <c r="D124" s="563">
        <v>6.09258203201294</v>
      </c>
      <c r="E124" s="563">
        <v>188.71533984375</v>
      </c>
      <c r="F124" s="563">
        <v>18.871532913208011</v>
      </c>
      <c r="G124" s="563">
        <v>3.6964389770507813</v>
      </c>
      <c r="H124" s="563">
        <v>4.0142478240966799</v>
      </c>
      <c r="I124" s="563">
        <v>100.96971635742187</v>
      </c>
      <c r="J124" s="563">
        <v>11.359092837524415</v>
      </c>
      <c r="K124" s="564">
        <v>249.10253857421876</v>
      </c>
      <c r="L124" s="563">
        <f t="shared" si="3"/>
        <v>0</v>
      </c>
      <c r="M124" s="563">
        <v>0</v>
      </c>
      <c r="N124" s="563">
        <v>0</v>
      </c>
      <c r="O124" s="565">
        <v>0</v>
      </c>
      <c r="P124" s="564">
        <v>0</v>
      </c>
      <c r="Q124" s="566">
        <v>0</v>
      </c>
    </row>
    <row r="125" spans="1:17" x14ac:dyDescent="0.25">
      <c r="A125" s="567">
        <f t="shared" si="4"/>
        <v>48060</v>
      </c>
      <c r="B125" s="577" t="str">
        <f>+asset_level_drivers!$D$1</f>
        <v>Foreland I</v>
      </c>
      <c r="C125" s="568">
        <f t="shared" si="5"/>
        <v>153</v>
      </c>
      <c r="D125" s="569">
        <v>6.0341302310943608</v>
      </c>
      <c r="E125" s="569">
        <v>182.08166330566408</v>
      </c>
      <c r="F125" s="569">
        <v>18.208165127563475</v>
      </c>
      <c r="G125" s="569">
        <v>3.6286215923309326</v>
      </c>
      <c r="H125" s="569">
        <v>3.9733195135116581</v>
      </c>
      <c r="I125" s="569">
        <v>97.05256072998047</v>
      </c>
      <c r="J125" s="569">
        <v>10.918412677001953</v>
      </c>
      <c r="K125" s="570">
        <v>239.64639355468751</v>
      </c>
      <c r="L125" s="571">
        <f t="shared" si="3"/>
        <v>0</v>
      </c>
      <c r="M125" s="571">
        <v>0</v>
      </c>
      <c r="N125" s="571">
        <v>0</v>
      </c>
      <c r="O125" s="572">
        <v>0</v>
      </c>
      <c r="P125" s="573">
        <v>0</v>
      </c>
      <c r="Q125" s="574">
        <v>0</v>
      </c>
    </row>
    <row r="126" spans="1:17" x14ac:dyDescent="0.25">
      <c r="A126" s="575">
        <f t="shared" si="4"/>
        <v>48091</v>
      </c>
      <c r="B126" s="83" t="str">
        <f>+asset_level_drivers!$D$1</f>
        <v>Foreland I</v>
      </c>
      <c r="C126" s="562">
        <f t="shared" si="5"/>
        <v>153</v>
      </c>
      <c r="D126" s="563">
        <v>6.0028777256011967</v>
      </c>
      <c r="E126" s="563">
        <v>181.15227180175782</v>
      </c>
      <c r="F126" s="563">
        <v>18.115226065063478</v>
      </c>
      <c r="G126" s="563">
        <v>3.6014938110351564</v>
      </c>
      <c r="H126" s="563">
        <v>3.9527626499176023</v>
      </c>
      <c r="I126" s="563">
        <v>96.557653454589854</v>
      </c>
      <c r="J126" s="563">
        <v>10.86273540802002</v>
      </c>
      <c r="K126" s="564">
        <v>239.28275537109374</v>
      </c>
      <c r="L126" s="563">
        <f t="shared" si="3"/>
        <v>0</v>
      </c>
      <c r="M126" s="563">
        <v>0</v>
      </c>
      <c r="N126" s="563">
        <v>0</v>
      </c>
      <c r="O126" s="565">
        <v>0</v>
      </c>
      <c r="P126" s="564">
        <v>0</v>
      </c>
      <c r="Q126" s="566">
        <v>0</v>
      </c>
    </row>
    <row r="127" spans="1:17" x14ac:dyDescent="0.25">
      <c r="A127" s="567">
        <f t="shared" si="4"/>
        <v>48121</v>
      </c>
      <c r="B127" s="577" t="str">
        <f>+asset_level_drivers!$D$1</f>
        <v>Foreland I</v>
      </c>
      <c r="C127" s="568">
        <f t="shared" si="5"/>
        <v>153</v>
      </c>
      <c r="D127" s="569">
        <v>5.9718605747222906</v>
      </c>
      <c r="E127" s="569">
        <v>180.22770527343752</v>
      </c>
      <c r="F127" s="569">
        <v>18.022769604492186</v>
      </c>
      <c r="G127" s="569">
        <v>3.5747211799621583</v>
      </c>
      <c r="H127" s="569">
        <v>3.9323563505172729</v>
      </c>
      <c r="I127" s="569">
        <v>96.065316650390628</v>
      </c>
      <c r="J127" s="569">
        <v>10.807347903442382</v>
      </c>
      <c r="K127" s="570">
        <v>238.92128710937499</v>
      </c>
      <c r="L127" s="571">
        <f t="shared" si="3"/>
        <v>0</v>
      </c>
      <c r="M127" s="571">
        <v>0</v>
      </c>
      <c r="N127" s="571">
        <v>0</v>
      </c>
      <c r="O127" s="572">
        <v>0</v>
      </c>
      <c r="P127" s="573">
        <v>0</v>
      </c>
      <c r="Q127" s="574">
        <v>0</v>
      </c>
    </row>
    <row r="128" spans="1:17" x14ac:dyDescent="0.25">
      <c r="A128" s="575">
        <f t="shared" si="4"/>
        <v>48152</v>
      </c>
      <c r="B128" s="83" t="str">
        <f>+asset_level_drivers!$D$1</f>
        <v>Foreland I</v>
      </c>
      <c r="C128" s="562">
        <f t="shared" si="5"/>
        <v>153</v>
      </c>
      <c r="D128" s="563">
        <v>5.9410475086212164</v>
      </c>
      <c r="E128" s="563">
        <v>179.30793581542969</v>
      </c>
      <c r="F128" s="563">
        <v>17.930792312622071</v>
      </c>
      <c r="G128" s="563">
        <v>3.5482964790344238</v>
      </c>
      <c r="H128" s="563">
        <v>3.9120817909240722</v>
      </c>
      <c r="I128" s="563">
        <v>95.575537463378907</v>
      </c>
      <c r="J128" s="563">
        <v>10.752247540283204</v>
      </c>
      <c r="K128" s="564">
        <v>238.56197314453124</v>
      </c>
      <c r="L128" s="563">
        <f t="shared" si="3"/>
        <v>0</v>
      </c>
      <c r="M128" s="563">
        <v>0</v>
      </c>
      <c r="N128" s="563">
        <v>0</v>
      </c>
      <c r="O128" s="565">
        <v>0</v>
      </c>
      <c r="P128" s="564">
        <v>0</v>
      </c>
      <c r="Q128" s="566">
        <v>0</v>
      </c>
    </row>
    <row r="129" spans="1:17" x14ac:dyDescent="0.25">
      <c r="A129" s="567">
        <f t="shared" si="4"/>
        <v>48182</v>
      </c>
      <c r="B129" s="577" t="str">
        <f>+asset_level_drivers!$D$1</f>
        <v>Foreland I</v>
      </c>
      <c r="C129" s="568">
        <f t="shared" si="5"/>
        <v>153</v>
      </c>
      <c r="D129" s="569">
        <v>5.9104293296813966</v>
      </c>
      <c r="E129" s="569">
        <v>178.39293749999999</v>
      </c>
      <c r="F129" s="569">
        <v>17.839292568969729</v>
      </c>
      <c r="G129" s="569">
        <v>3.5222129276275638</v>
      </c>
      <c r="H129" s="569">
        <v>3.8919334178924561</v>
      </c>
      <c r="I129" s="569">
        <v>95.088302050781252</v>
      </c>
      <c r="J129" s="569">
        <v>10.697433576965333</v>
      </c>
      <c r="K129" s="570">
        <v>238.20480126953126</v>
      </c>
      <c r="L129" s="571">
        <f t="shared" si="3"/>
        <v>0</v>
      </c>
      <c r="M129" s="571">
        <v>0</v>
      </c>
      <c r="N129" s="571">
        <v>0</v>
      </c>
      <c r="O129" s="572">
        <v>0</v>
      </c>
      <c r="P129" s="573">
        <v>0</v>
      </c>
      <c r="Q129" s="574">
        <v>0</v>
      </c>
    </row>
    <row r="130" spans="1:17" x14ac:dyDescent="0.25">
      <c r="A130" s="575">
        <f t="shared" si="4"/>
        <v>48213</v>
      </c>
      <c r="B130" s="83" t="str">
        <f>+asset_level_drivers!$D$1</f>
        <v>Foreland I</v>
      </c>
      <c r="C130" s="562">
        <f t="shared" si="5"/>
        <v>153</v>
      </c>
      <c r="D130" s="563">
        <v>5.8800029891967771</v>
      </c>
      <c r="E130" s="563">
        <v>177.48268637695313</v>
      </c>
      <c r="F130" s="563">
        <v>17.748267572021486</v>
      </c>
      <c r="G130" s="563">
        <v>3.4964637725830081</v>
      </c>
      <c r="H130" s="563">
        <v>3.8719094100952147</v>
      </c>
      <c r="I130" s="563">
        <v>94.603597558593748</v>
      </c>
      <c r="J130" s="563">
        <v>10.642904296875001</v>
      </c>
      <c r="K130" s="564">
        <v>237.84974023437499</v>
      </c>
      <c r="L130" s="563">
        <f t="shared" ref="L130:L193" si="6">+P130+O130</f>
        <v>0</v>
      </c>
      <c r="M130" s="563">
        <v>0</v>
      </c>
      <c r="N130" s="563">
        <v>0</v>
      </c>
      <c r="O130" s="565">
        <v>0</v>
      </c>
      <c r="P130" s="564">
        <v>0</v>
      </c>
      <c r="Q130" s="566">
        <v>0</v>
      </c>
    </row>
    <row r="131" spans="1:17" x14ac:dyDescent="0.25">
      <c r="A131" s="567">
        <f t="shared" ref="A131:A194" si="7">+EOMONTH(A130,1)</f>
        <v>48244</v>
      </c>
      <c r="B131" s="577" t="str">
        <f>+asset_level_drivers!$D$1</f>
        <v>Foreland I</v>
      </c>
      <c r="C131" s="568">
        <f t="shared" ref="C131:C194" si="8">+C130</f>
        <v>153</v>
      </c>
      <c r="D131" s="569">
        <v>5.8497665061950688</v>
      </c>
      <c r="E131" s="569">
        <v>176.57715629882813</v>
      </c>
      <c r="F131" s="569">
        <v>17.657714602661134</v>
      </c>
      <c r="G131" s="569">
        <v>3.4710421405792236</v>
      </c>
      <c r="H131" s="569">
        <v>3.8520084131240848</v>
      </c>
      <c r="I131" s="569">
        <v>94.121410253906248</v>
      </c>
      <c r="J131" s="569">
        <v>10.588658203125002</v>
      </c>
      <c r="K131" s="570">
        <v>237.49678710937499</v>
      </c>
      <c r="L131" s="571">
        <f t="shared" si="6"/>
        <v>0</v>
      </c>
      <c r="M131" s="571">
        <v>0</v>
      </c>
      <c r="N131" s="571">
        <v>0</v>
      </c>
      <c r="O131" s="572">
        <v>0</v>
      </c>
      <c r="P131" s="573">
        <v>0</v>
      </c>
      <c r="Q131" s="574">
        <v>0</v>
      </c>
    </row>
    <row r="132" spans="1:17" x14ac:dyDescent="0.25">
      <c r="A132" s="575">
        <f t="shared" si="7"/>
        <v>48273</v>
      </c>
      <c r="B132" s="83" t="str">
        <f>+asset_level_drivers!$D$1</f>
        <v>Foreland I</v>
      </c>
      <c r="C132" s="562">
        <f t="shared" si="8"/>
        <v>153</v>
      </c>
      <c r="D132" s="563">
        <v>5.8197183219909663</v>
      </c>
      <c r="E132" s="563">
        <v>175.67632441406249</v>
      </c>
      <c r="F132" s="563">
        <v>17.567631381225588</v>
      </c>
      <c r="G132" s="563">
        <v>3.4459405265808107</v>
      </c>
      <c r="H132" s="563">
        <v>3.8322295326232911</v>
      </c>
      <c r="I132" s="563">
        <v>93.641726513671884</v>
      </c>
      <c r="J132" s="563">
        <v>10.534693757629395</v>
      </c>
      <c r="K132" s="564">
        <v>237.14591259765626</v>
      </c>
      <c r="L132" s="563">
        <f t="shared" si="6"/>
        <v>0</v>
      </c>
      <c r="M132" s="563">
        <v>0</v>
      </c>
      <c r="N132" s="563">
        <v>0</v>
      </c>
      <c r="O132" s="565">
        <v>0</v>
      </c>
      <c r="P132" s="564">
        <v>0</v>
      </c>
      <c r="Q132" s="566">
        <v>0</v>
      </c>
    </row>
    <row r="133" spans="1:17" x14ac:dyDescent="0.25">
      <c r="A133" s="567">
        <f t="shared" si="7"/>
        <v>48304</v>
      </c>
      <c r="B133" s="577" t="str">
        <f>+asset_level_drivers!$D$1</f>
        <v>Foreland I</v>
      </c>
      <c r="C133" s="568">
        <f t="shared" si="8"/>
        <v>153</v>
      </c>
      <c r="D133" s="569">
        <v>5.7898494483947758</v>
      </c>
      <c r="E133" s="569">
        <v>174.78016083984377</v>
      </c>
      <c r="F133" s="569">
        <v>17.47801499633789</v>
      </c>
      <c r="G133" s="569">
        <v>3.4211525241851808</v>
      </c>
      <c r="H133" s="569">
        <v>3.8125673612594606</v>
      </c>
      <c r="I133" s="569">
        <v>93.164529748535159</v>
      </c>
      <c r="J133" s="569">
        <v>10.481009202575684</v>
      </c>
      <c r="K133" s="570">
        <v>236.79710205078126</v>
      </c>
      <c r="L133" s="571">
        <f t="shared" si="6"/>
        <v>0</v>
      </c>
      <c r="M133" s="571">
        <v>0</v>
      </c>
      <c r="N133" s="571">
        <v>0</v>
      </c>
      <c r="O133" s="572">
        <v>0</v>
      </c>
      <c r="P133" s="573">
        <v>0</v>
      </c>
      <c r="Q133" s="574">
        <v>0</v>
      </c>
    </row>
    <row r="134" spans="1:17" x14ac:dyDescent="0.25">
      <c r="A134" s="575">
        <f t="shared" si="7"/>
        <v>48334</v>
      </c>
      <c r="B134" s="83" t="str">
        <f>+asset_level_drivers!$D$1</f>
        <v>Foreland I</v>
      </c>
      <c r="C134" s="562">
        <f t="shared" si="8"/>
        <v>153</v>
      </c>
      <c r="D134" s="563">
        <v>5.760137861251831</v>
      </c>
      <c r="E134" s="563">
        <v>173.88864382324218</v>
      </c>
      <c r="F134" s="563">
        <v>17.388863442993166</v>
      </c>
      <c r="G134" s="563">
        <v>3.3966722248077392</v>
      </c>
      <c r="H134" s="563">
        <v>3.7930085403442382</v>
      </c>
      <c r="I134" s="563">
        <v>92.689811718749993</v>
      </c>
      <c r="J134" s="563">
        <v>10.427603480529784</v>
      </c>
      <c r="K134" s="564">
        <v>236.45033789062501</v>
      </c>
      <c r="L134" s="563">
        <f t="shared" si="6"/>
        <v>0</v>
      </c>
      <c r="M134" s="563">
        <v>0</v>
      </c>
      <c r="N134" s="563">
        <v>0</v>
      </c>
      <c r="O134" s="565">
        <v>0</v>
      </c>
      <c r="P134" s="564">
        <v>0</v>
      </c>
      <c r="Q134" s="566">
        <v>0</v>
      </c>
    </row>
    <row r="135" spans="1:17" x14ac:dyDescent="0.25">
      <c r="A135" s="567">
        <f t="shared" si="7"/>
        <v>48365</v>
      </c>
      <c r="B135" s="577" t="str">
        <f>+asset_level_drivers!$D$1</f>
        <v>Foreland I</v>
      </c>
      <c r="C135" s="568">
        <f t="shared" si="8"/>
        <v>153</v>
      </c>
      <c r="D135" s="569">
        <v>5.73057951965332</v>
      </c>
      <c r="E135" s="569">
        <v>173.00174941406252</v>
      </c>
      <c r="F135" s="569">
        <v>17.300173919677736</v>
      </c>
      <c r="G135" s="569">
        <v>3.3724938091278074</v>
      </c>
      <c r="H135" s="569">
        <v>3.7735506408691406</v>
      </c>
      <c r="I135" s="569">
        <v>92.217557373046873</v>
      </c>
      <c r="J135" s="569">
        <v>10.374474765014648</v>
      </c>
      <c r="K135" s="570">
        <v>236.10560791015624</v>
      </c>
      <c r="L135" s="571">
        <f t="shared" si="6"/>
        <v>0</v>
      </c>
      <c r="M135" s="571">
        <v>0</v>
      </c>
      <c r="N135" s="571">
        <v>0</v>
      </c>
      <c r="O135" s="572">
        <v>0</v>
      </c>
      <c r="P135" s="573">
        <v>0</v>
      </c>
      <c r="Q135" s="574">
        <v>0</v>
      </c>
    </row>
    <row r="136" spans="1:17" x14ac:dyDescent="0.25">
      <c r="A136" s="575">
        <f t="shared" si="7"/>
        <v>48395</v>
      </c>
      <c r="B136" s="83" t="str">
        <f>+asset_level_drivers!$D$1</f>
        <v>Foreland I</v>
      </c>
      <c r="C136" s="562">
        <f t="shared" si="8"/>
        <v>153</v>
      </c>
      <c r="D136" s="563">
        <v>5.7011736270904541</v>
      </c>
      <c r="E136" s="563">
        <v>172.11945234375</v>
      </c>
      <c r="F136" s="563">
        <v>17.211944091796877</v>
      </c>
      <c r="G136" s="563">
        <v>3.3486116294860837</v>
      </c>
      <c r="H136" s="563">
        <v>3.7541931478500365</v>
      </c>
      <c r="I136" s="563">
        <v>91.747753198242179</v>
      </c>
      <c r="J136" s="563">
        <v>10.321621765136721</v>
      </c>
      <c r="K136" s="564">
        <v>235.76289208984375</v>
      </c>
      <c r="L136" s="563">
        <f t="shared" si="6"/>
        <v>0</v>
      </c>
      <c r="M136" s="563">
        <v>0</v>
      </c>
      <c r="N136" s="563">
        <v>0</v>
      </c>
      <c r="O136" s="565">
        <v>0</v>
      </c>
      <c r="P136" s="564">
        <v>0</v>
      </c>
      <c r="Q136" s="566">
        <v>0</v>
      </c>
    </row>
    <row r="137" spans="1:17" x14ac:dyDescent="0.25">
      <c r="A137" s="567">
        <f t="shared" si="7"/>
        <v>48426</v>
      </c>
      <c r="B137" s="577" t="str">
        <f>+asset_level_drivers!$D$1</f>
        <v>Foreland I</v>
      </c>
      <c r="C137" s="568">
        <f t="shared" si="8"/>
        <v>153</v>
      </c>
      <c r="D137" s="569">
        <v>5.6719193424224859</v>
      </c>
      <c r="E137" s="569">
        <v>171.24172756347656</v>
      </c>
      <c r="F137" s="569">
        <v>17.124171707153319</v>
      </c>
      <c r="G137" s="569">
        <v>3.3250200759887698</v>
      </c>
      <c r="H137" s="569">
        <v>3.7349354587554933</v>
      </c>
      <c r="I137" s="569">
        <v>91.280386010742191</v>
      </c>
      <c r="J137" s="569">
        <v>10.26904301147461</v>
      </c>
      <c r="K137" s="570">
        <v>235.42217529296875</v>
      </c>
      <c r="L137" s="571">
        <f t="shared" si="6"/>
        <v>0</v>
      </c>
      <c r="M137" s="571">
        <v>0</v>
      </c>
      <c r="N137" s="571">
        <v>0</v>
      </c>
      <c r="O137" s="572">
        <v>0</v>
      </c>
      <c r="P137" s="573">
        <v>0</v>
      </c>
      <c r="Q137" s="574">
        <v>0</v>
      </c>
    </row>
    <row r="138" spans="1:17" x14ac:dyDescent="0.25">
      <c r="A138" s="575">
        <f t="shared" si="7"/>
        <v>48457</v>
      </c>
      <c r="B138" s="83" t="str">
        <f>+asset_level_drivers!$D$1</f>
        <v>Foreland I</v>
      </c>
      <c r="C138" s="562">
        <f t="shared" si="8"/>
        <v>153</v>
      </c>
      <c r="D138" s="563">
        <v>5.6428159721374511</v>
      </c>
      <c r="E138" s="563">
        <v>170.36855090332031</v>
      </c>
      <c r="F138" s="563">
        <v>17.036854101562501</v>
      </c>
      <c r="G138" s="563">
        <v>3.3017138134002688</v>
      </c>
      <c r="H138" s="563">
        <v>3.7157771238327029</v>
      </c>
      <c r="I138" s="563">
        <v>90.81544240722657</v>
      </c>
      <c r="J138" s="563">
        <v>10.216736911010742</v>
      </c>
      <c r="K138" s="564">
        <v>235.0834404296875</v>
      </c>
      <c r="L138" s="563">
        <f t="shared" si="6"/>
        <v>0</v>
      </c>
      <c r="M138" s="563">
        <v>0</v>
      </c>
      <c r="N138" s="563">
        <v>0</v>
      </c>
      <c r="O138" s="565">
        <v>0</v>
      </c>
      <c r="P138" s="564">
        <v>0</v>
      </c>
      <c r="Q138" s="566">
        <v>0</v>
      </c>
    </row>
    <row r="139" spans="1:17" x14ac:dyDescent="0.25">
      <c r="A139" s="567">
        <f t="shared" si="7"/>
        <v>48487</v>
      </c>
      <c r="B139" s="577" t="str">
        <f>+asset_level_drivers!$D$1</f>
        <v>Foreland I</v>
      </c>
      <c r="C139" s="568">
        <f t="shared" si="8"/>
        <v>153</v>
      </c>
      <c r="D139" s="569">
        <v>5.6138626579284665</v>
      </c>
      <c r="E139" s="569">
        <v>169.49989709472658</v>
      </c>
      <c r="F139" s="569">
        <v>16.949988720703129</v>
      </c>
      <c r="G139" s="569">
        <v>3.2786876094818118</v>
      </c>
      <c r="H139" s="569">
        <v>3.6967176521301268</v>
      </c>
      <c r="I139" s="569">
        <v>90.35291063232421</v>
      </c>
      <c r="J139" s="569">
        <v>10.16470193939209</v>
      </c>
      <c r="K139" s="570">
        <v>234.74667382812501</v>
      </c>
      <c r="L139" s="571">
        <f t="shared" si="6"/>
        <v>0</v>
      </c>
      <c r="M139" s="571">
        <v>0</v>
      </c>
      <c r="N139" s="571">
        <v>0</v>
      </c>
      <c r="O139" s="572">
        <v>0</v>
      </c>
      <c r="P139" s="573">
        <v>0</v>
      </c>
      <c r="Q139" s="574">
        <v>0</v>
      </c>
    </row>
    <row r="140" spans="1:17" x14ac:dyDescent="0.25">
      <c r="A140" s="575">
        <f t="shared" si="7"/>
        <v>48518</v>
      </c>
      <c r="B140" s="83" t="str">
        <f>+asset_level_drivers!$D$1</f>
        <v>Foreland I</v>
      </c>
      <c r="C140" s="562">
        <f t="shared" si="8"/>
        <v>153</v>
      </c>
      <c r="D140" s="563">
        <v>5.5850585929870613</v>
      </c>
      <c r="E140" s="563">
        <v>168.6357446044922</v>
      </c>
      <c r="F140" s="563">
        <v>16.86357333984375</v>
      </c>
      <c r="G140" s="563">
        <v>3.2559363418579101</v>
      </c>
      <c r="H140" s="563">
        <v>3.6777564840316774</v>
      </c>
      <c r="I140" s="563">
        <v>89.892776953125008</v>
      </c>
      <c r="J140" s="563">
        <v>10.112936778259277</v>
      </c>
      <c r="K140" s="564">
        <v>234.41185839843749</v>
      </c>
      <c r="L140" s="563">
        <f t="shared" si="6"/>
        <v>0</v>
      </c>
      <c r="M140" s="563">
        <v>0</v>
      </c>
      <c r="N140" s="563">
        <v>0</v>
      </c>
      <c r="O140" s="565">
        <v>0</v>
      </c>
      <c r="P140" s="564">
        <v>0</v>
      </c>
      <c r="Q140" s="566">
        <v>0</v>
      </c>
    </row>
    <row r="141" spans="1:17" x14ac:dyDescent="0.25">
      <c r="A141" s="567">
        <f t="shared" si="7"/>
        <v>48548</v>
      </c>
      <c r="B141" s="577" t="str">
        <f>+asset_level_drivers!$D$1</f>
        <v>Foreland I</v>
      </c>
      <c r="C141" s="568">
        <f t="shared" si="8"/>
        <v>153</v>
      </c>
      <c r="D141" s="569">
        <v>5.5564030700683595</v>
      </c>
      <c r="E141" s="569">
        <v>167.77606596679689</v>
      </c>
      <c r="F141" s="569">
        <v>16.777605596923827</v>
      </c>
      <c r="G141" s="569">
        <v>3.2334550804138185</v>
      </c>
      <c r="H141" s="569">
        <v>3.6588931303024292</v>
      </c>
      <c r="I141" s="569">
        <v>89.435027416992185</v>
      </c>
      <c r="J141" s="569">
        <v>10.06144010925293</v>
      </c>
      <c r="K141" s="570">
        <v>234.07898144531251</v>
      </c>
      <c r="L141" s="571">
        <f t="shared" si="6"/>
        <v>0</v>
      </c>
      <c r="M141" s="571">
        <v>0</v>
      </c>
      <c r="N141" s="571">
        <v>0</v>
      </c>
      <c r="O141" s="572">
        <v>0</v>
      </c>
      <c r="P141" s="573">
        <v>0</v>
      </c>
      <c r="Q141" s="574">
        <v>0</v>
      </c>
    </row>
    <row r="142" spans="1:17" x14ac:dyDescent="0.25">
      <c r="A142" s="575">
        <f t="shared" si="7"/>
        <v>48579</v>
      </c>
      <c r="B142" s="83" t="str">
        <f>+asset_level_drivers!$D$1</f>
        <v>Foreland I</v>
      </c>
      <c r="C142" s="562">
        <f t="shared" si="8"/>
        <v>153</v>
      </c>
      <c r="D142" s="563">
        <v>5.5278953304290779</v>
      </c>
      <c r="E142" s="563">
        <v>166.92084294433593</v>
      </c>
      <c r="F142" s="563">
        <v>16.692083349609376</v>
      </c>
      <c r="G142" s="563">
        <v>3.2112388023376468</v>
      </c>
      <c r="H142" s="563">
        <v>3.6401270570755009</v>
      </c>
      <c r="I142" s="563">
        <v>88.979651806640632</v>
      </c>
      <c r="J142" s="563">
        <v>10.010210531616211</v>
      </c>
      <c r="K142" s="564">
        <v>233.74802392578124</v>
      </c>
      <c r="L142" s="563">
        <f t="shared" si="6"/>
        <v>0</v>
      </c>
      <c r="M142" s="563">
        <v>0</v>
      </c>
      <c r="N142" s="563">
        <v>0</v>
      </c>
      <c r="O142" s="565">
        <v>0</v>
      </c>
      <c r="P142" s="564">
        <v>0</v>
      </c>
      <c r="Q142" s="566">
        <v>0</v>
      </c>
    </row>
    <row r="143" spans="1:17" x14ac:dyDescent="0.25">
      <c r="A143" s="567">
        <f t="shared" si="7"/>
        <v>48610</v>
      </c>
      <c r="B143" s="577" t="str">
        <f>+asset_level_drivers!$D$1</f>
        <v>Foreland I</v>
      </c>
      <c r="C143" s="568">
        <f t="shared" si="8"/>
        <v>153</v>
      </c>
      <c r="D143" s="569">
        <v>5.499534580993652</v>
      </c>
      <c r="E143" s="569">
        <v>166.07004763183593</v>
      </c>
      <c r="F143" s="569">
        <v>16.607003823852541</v>
      </c>
      <c r="G143" s="569">
        <v>3.1892829174041752</v>
      </c>
      <c r="H143" s="569">
        <v>3.6214577854156498</v>
      </c>
      <c r="I143" s="569">
        <v>88.526637597656261</v>
      </c>
      <c r="J143" s="569">
        <v>9.9592463699340819</v>
      </c>
      <c r="K143" s="570">
        <v>233.41897998046875</v>
      </c>
      <c r="L143" s="571">
        <f t="shared" si="6"/>
        <v>0</v>
      </c>
      <c r="M143" s="571">
        <v>0</v>
      </c>
      <c r="N143" s="571">
        <v>0</v>
      </c>
      <c r="O143" s="572">
        <v>0</v>
      </c>
      <c r="P143" s="573">
        <v>0</v>
      </c>
      <c r="Q143" s="574">
        <v>0</v>
      </c>
    </row>
    <row r="144" spans="1:17" x14ac:dyDescent="0.25">
      <c r="A144" s="575">
        <f t="shared" si="7"/>
        <v>48638</v>
      </c>
      <c r="B144" s="83" t="str">
        <f>+asset_level_drivers!$D$1</f>
        <v>Foreland I</v>
      </c>
      <c r="C144" s="562">
        <f t="shared" si="8"/>
        <v>153</v>
      </c>
      <c r="D144" s="563">
        <v>5.471320004653931</v>
      </c>
      <c r="E144" s="563">
        <v>165.22365805664063</v>
      </c>
      <c r="F144" s="563">
        <v>16.522364849853517</v>
      </c>
      <c r="G144" s="563">
        <v>3.1675827289581302</v>
      </c>
      <c r="H144" s="563">
        <v>3.6028848175048829</v>
      </c>
      <c r="I144" s="563">
        <v>88.075970727539058</v>
      </c>
      <c r="J144" s="563">
        <v>9.9085462921142593</v>
      </c>
      <c r="K144" s="564">
        <v>233.09182666015624</v>
      </c>
      <c r="L144" s="563">
        <f t="shared" si="6"/>
        <v>0</v>
      </c>
      <c r="M144" s="563">
        <v>0</v>
      </c>
      <c r="N144" s="563">
        <v>0</v>
      </c>
      <c r="O144" s="565">
        <v>0</v>
      </c>
      <c r="P144" s="564">
        <v>0</v>
      </c>
      <c r="Q144" s="566">
        <v>0</v>
      </c>
    </row>
    <row r="145" spans="1:17" x14ac:dyDescent="0.25">
      <c r="A145" s="567">
        <f t="shared" si="7"/>
        <v>48669</v>
      </c>
      <c r="B145" s="577" t="str">
        <f>+asset_level_drivers!$D$1</f>
        <v>Foreland I</v>
      </c>
      <c r="C145" s="568">
        <f t="shared" si="8"/>
        <v>153</v>
      </c>
      <c r="D145" s="569">
        <v>5.4432508701324469</v>
      </c>
      <c r="E145" s="569">
        <v>164.38165180664063</v>
      </c>
      <c r="F145" s="569">
        <v>16.4381641204834</v>
      </c>
      <c r="G145" s="569">
        <v>3.1461337703704833</v>
      </c>
      <c r="H145" s="569">
        <v>3.5844075456619264</v>
      </c>
      <c r="I145" s="569">
        <v>87.627637573242183</v>
      </c>
      <c r="J145" s="569">
        <v>9.858108966064453</v>
      </c>
      <c r="K145" s="570">
        <v>232.76655322265626</v>
      </c>
      <c r="L145" s="571">
        <f t="shared" si="6"/>
        <v>0</v>
      </c>
      <c r="M145" s="571">
        <v>0</v>
      </c>
      <c r="N145" s="571">
        <v>0</v>
      </c>
      <c r="O145" s="572">
        <v>0</v>
      </c>
      <c r="P145" s="573">
        <v>0</v>
      </c>
      <c r="Q145" s="574">
        <v>0</v>
      </c>
    </row>
    <row r="146" spans="1:17" x14ac:dyDescent="0.25">
      <c r="A146" s="575">
        <f t="shared" si="7"/>
        <v>48699</v>
      </c>
      <c r="B146" s="83" t="str">
        <f>+asset_level_drivers!$D$1</f>
        <v>Foreland I</v>
      </c>
      <c r="C146" s="562">
        <f t="shared" si="8"/>
        <v>153</v>
      </c>
      <c r="D146" s="563">
        <v>5.4153264736175535</v>
      </c>
      <c r="E146" s="563">
        <v>163.54400361328126</v>
      </c>
      <c r="F146" s="563">
        <v>16.354399438476563</v>
      </c>
      <c r="G146" s="563">
        <v>3.1249315921783447</v>
      </c>
      <c r="H146" s="563">
        <v>3.5660256694793699</v>
      </c>
      <c r="I146" s="563">
        <v>87.181630004882805</v>
      </c>
      <c r="J146" s="563">
        <v>9.8079330047607431</v>
      </c>
      <c r="K146" s="564">
        <v>232.44314453125</v>
      </c>
      <c r="L146" s="563">
        <f t="shared" si="6"/>
        <v>0</v>
      </c>
      <c r="M146" s="563">
        <v>0</v>
      </c>
      <c r="N146" s="563">
        <v>0</v>
      </c>
      <c r="O146" s="565">
        <v>0</v>
      </c>
      <c r="P146" s="564">
        <v>0</v>
      </c>
      <c r="Q146" s="566">
        <v>0</v>
      </c>
    </row>
    <row r="147" spans="1:17" x14ac:dyDescent="0.25">
      <c r="A147" s="567">
        <f t="shared" si="7"/>
        <v>48730</v>
      </c>
      <c r="B147" s="577" t="str">
        <f>+asset_level_drivers!$D$1</f>
        <v>Foreland I</v>
      </c>
      <c r="C147" s="568">
        <f t="shared" si="8"/>
        <v>153</v>
      </c>
      <c r="D147" s="569">
        <v>5.387545987701416</v>
      </c>
      <c r="E147" s="569">
        <v>162.71069150390625</v>
      </c>
      <c r="F147" s="569">
        <v>16.271068194580078</v>
      </c>
      <c r="G147" s="569">
        <v>3.1039718307495119</v>
      </c>
      <c r="H147" s="569">
        <v>3.5477384851455689</v>
      </c>
      <c r="I147" s="569">
        <v>86.737931762695325</v>
      </c>
      <c r="J147" s="569">
        <v>9.7580170074462877</v>
      </c>
      <c r="K147" s="570">
        <v>232.12158789062499</v>
      </c>
      <c r="L147" s="571">
        <f t="shared" si="6"/>
        <v>0</v>
      </c>
      <c r="M147" s="571">
        <v>0</v>
      </c>
      <c r="N147" s="571">
        <v>0</v>
      </c>
      <c r="O147" s="572">
        <v>0</v>
      </c>
      <c r="P147" s="573">
        <v>0</v>
      </c>
      <c r="Q147" s="574">
        <v>0</v>
      </c>
    </row>
    <row r="148" spans="1:17" x14ac:dyDescent="0.25">
      <c r="A148" s="575">
        <f t="shared" si="7"/>
        <v>48760</v>
      </c>
      <c r="B148" s="83" t="str">
        <f>+asset_level_drivers!$D$1</f>
        <v>Foreland I</v>
      </c>
      <c r="C148" s="562">
        <f t="shared" si="8"/>
        <v>153</v>
      </c>
      <c r="D148" s="563">
        <v>5.3599086948394774</v>
      </c>
      <c r="E148" s="563">
        <v>161.88169240722658</v>
      </c>
      <c r="F148" s="563">
        <v>16.1881681640625</v>
      </c>
      <c r="G148" s="563">
        <v>3.0832504177093507</v>
      </c>
      <c r="H148" s="563">
        <v>3.5295456733703614</v>
      </c>
      <c r="I148" s="563">
        <v>86.296532299804696</v>
      </c>
      <c r="J148" s="563">
        <v>9.7083594635009778</v>
      </c>
      <c r="K148" s="564">
        <v>231.80186669921875</v>
      </c>
      <c r="L148" s="563">
        <f t="shared" si="6"/>
        <v>0</v>
      </c>
      <c r="M148" s="563">
        <v>0</v>
      </c>
      <c r="N148" s="563">
        <v>0</v>
      </c>
      <c r="O148" s="565">
        <v>0</v>
      </c>
      <c r="P148" s="564">
        <v>0</v>
      </c>
      <c r="Q148" s="566">
        <v>0</v>
      </c>
    </row>
    <row r="149" spans="1:17" x14ac:dyDescent="0.25">
      <c r="A149" s="567">
        <f t="shared" si="7"/>
        <v>48791</v>
      </c>
      <c r="B149" s="577" t="str">
        <f>+asset_level_drivers!$D$1</f>
        <v>Foreland I</v>
      </c>
      <c r="C149" s="568">
        <f t="shared" si="8"/>
        <v>153</v>
      </c>
      <c r="D149" s="569">
        <v>5.3324138431549075</v>
      </c>
      <c r="E149" s="569">
        <v>161.05698500976564</v>
      </c>
      <c r="F149" s="569">
        <v>16.105697506713867</v>
      </c>
      <c r="G149" s="569">
        <v>3.0627631542205811</v>
      </c>
      <c r="H149" s="569">
        <v>3.5114465560913084</v>
      </c>
      <c r="I149" s="569">
        <v>85.857419421386723</v>
      </c>
      <c r="J149" s="569">
        <v>9.6589591506958001</v>
      </c>
      <c r="K149" s="570">
        <v>231.48397216796874</v>
      </c>
      <c r="L149" s="571">
        <f t="shared" si="6"/>
        <v>0</v>
      </c>
      <c r="M149" s="571">
        <v>0</v>
      </c>
      <c r="N149" s="571">
        <v>0</v>
      </c>
      <c r="O149" s="572">
        <v>0</v>
      </c>
      <c r="P149" s="573">
        <v>0</v>
      </c>
      <c r="Q149" s="574">
        <v>0</v>
      </c>
    </row>
    <row r="150" spans="1:17" x14ac:dyDescent="0.25">
      <c r="A150" s="575">
        <f t="shared" si="7"/>
        <v>48822</v>
      </c>
      <c r="B150" s="83" t="str">
        <f>+asset_level_drivers!$D$1</f>
        <v>Foreland I</v>
      </c>
      <c r="C150" s="562">
        <f t="shared" si="8"/>
        <v>153</v>
      </c>
      <c r="D150" s="563">
        <v>5.3050607494354249</v>
      </c>
      <c r="E150" s="563">
        <v>160.23654470214845</v>
      </c>
      <c r="F150" s="563">
        <v>16.023653585815428</v>
      </c>
      <c r="G150" s="563">
        <v>3.0425061058044434</v>
      </c>
      <c r="H150" s="563">
        <v>3.4934407985687259</v>
      </c>
      <c r="I150" s="563">
        <v>85.420580822753919</v>
      </c>
      <c r="J150" s="563">
        <v>9.6098148605346676</v>
      </c>
      <c r="K150" s="564">
        <v>231.16789062500001</v>
      </c>
      <c r="L150" s="563">
        <f t="shared" si="6"/>
        <v>0</v>
      </c>
      <c r="M150" s="563">
        <v>0</v>
      </c>
      <c r="N150" s="563">
        <v>0</v>
      </c>
      <c r="O150" s="565">
        <v>0</v>
      </c>
      <c r="P150" s="564">
        <v>0</v>
      </c>
      <c r="Q150" s="566">
        <v>0</v>
      </c>
    </row>
    <row r="151" spans="1:17" x14ac:dyDescent="0.25">
      <c r="A151" s="567">
        <f t="shared" si="7"/>
        <v>48852</v>
      </c>
      <c r="B151" s="577" t="str">
        <f>+asset_level_drivers!$D$1</f>
        <v>Foreland I</v>
      </c>
      <c r="C151" s="568">
        <f t="shared" si="8"/>
        <v>153</v>
      </c>
      <c r="D151" s="569">
        <v>5.2778486618041995</v>
      </c>
      <c r="E151" s="569">
        <v>159.42035061035159</v>
      </c>
      <c r="F151" s="569">
        <v>15.942034149169922</v>
      </c>
      <c r="G151" s="569">
        <v>3.0224753345489499</v>
      </c>
      <c r="H151" s="569">
        <v>3.4755279356002808</v>
      </c>
      <c r="I151" s="569">
        <v>84.986003869628917</v>
      </c>
      <c r="J151" s="569">
        <v>9.5609251098632804</v>
      </c>
      <c r="K151" s="570">
        <v>230.85360498046876</v>
      </c>
      <c r="L151" s="571">
        <f t="shared" si="6"/>
        <v>0</v>
      </c>
      <c r="M151" s="571">
        <v>0</v>
      </c>
      <c r="N151" s="571">
        <v>0</v>
      </c>
      <c r="O151" s="572">
        <v>0</v>
      </c>
      <c r="P151" s="573">
        <v>0</v>
      </c>
      <c r="Q151" s="574">
        <v>0</v>
      </c>
    </row>
    <row r="152" spans="1:17" x14ac:dyDescent="0.25">
      <c r="A152" s="575">
        <f t="shared" si="7"/>
        <v>48883</v>
      </c>
      <c r="B152" s="83" t="str">
        <f>+asset_level_drivers!$D$1</f>
        <v>Foreland I</v>
      </c>
      <c r="C152" s="562">
        <f t="shared" si="8"/>
        <v>153</v>
      </c>
      <c r="D152" s="563">
        <v>5.2507767940521246</v>
      </c>
      <c r="E152" s="563">
        <v>158.6083792236328</v>
      </c>
      <c r="F152" s="563">
        <v>15.860836917114259</v>
      </c>
      <c r="G152" s="563">
        <v>3.0026670055389406</v>
      </c>
      <c r="H152" s="563">
        <v>3.4577074127197269</v>
      </c>
      <c r="I152" s="563">
        <v>84.553676147460934</v>
      </c>
      <c r="J152" s="563">
        <v>9.5122882369995114</v>
      </c>
      <c r="K152" s="564">
        <v>230.54110156249999</v>
      </c>
      <c r="L152" s="563">
        <f t="shared" si="6"/>
        <v>0</v>
      </c>
      <c r="M152" s="563">
        <v>0</v>
      </c>
      <c r="N152" s="563">
        <v>0</v>
      </c>
      <c r="O152" s="565">
        <v>0</v>
      </c>
      <c r="P152" s="564">
        <v>0</v>
      </c>
      <c r="Q152" s="566">
        <v>0</v>
      </c>
    </row>
    <row r="153" spans="1:17" x14ac:dyDescent="0.25">
      <c r="A153" s="567">
        <f t="shared" si="7"/>
        <v>48913</v>
      </c>
      <c r="B153" s="577" t="str">
        <f>+asset_level_drivers!$D$1</f>
        <v>Foreland I</v>
      </c>
      <c r="C153" s="568">
        <f t="shared" si="8"/>
        <v>153</v>
      </c>
      <c r="D153" s="569">
        <v>5.2238444869995115</v>
      </c>
      <c r="E153" s="569">
        <v>157.80060725097655</v>
      </c>
      <c r="F153" s="569">
        <v>15.780059664916992</v>
      </c>
      <c r="G153" s="569">
        <v>2.9830774040222168</v>
      </c>
      <c r="H153" s="569">
        <v>3.4399787561416626</v>
      </c>
      <c r="I153" s="569">
        <v>84.123586999511716</v>
      </c>
      <c r="J153" s="569">
        <v>9.4639031982421873</v>
      </c>
      <c r="K153" s="570">
        <v>230.23037060546875</v>
      </c>
      <c r="L153" s="571">
        <f t="shared" si="6"/>
        <v>0</v>
      </c>
      <c r="M153" s="571">
        <v>0</v>
      </c>
      <c r="N153" s="571">
        <v>0</v>
      </c>
      <c r="O153" s="572">
        <v>0</v>
      </c>
      <c r="P153" s="573">
        <v>0</v>
      </c>
      <c r="Q153" s="574">
        <v>0</v>
      </c>
    </row>
    <row r="154" spans="1:17" x14ac:dyDescent="0.25">
      <c r="A154" s="575">
        <f t="shared" si="7"/>
        <v>48944</v>
      </c>
      <c r="B154" s="83" t="str">
        <f>+asset_level_drivers!$D$1</f>
        <v>Foreland I</v>
      </c>
      <c r="C154" s="562">
        <f t="shared" si="8"/>
        <v>153</v>
      </c>
      <c r="D154" s="563">
        <v>5.1970509853363041</v>
      </c>
      <c r="E154" s="563">
        <v>156.9970135986328</v>
      </c>
      <c r="F154" s="563">
        <v>15.699700360107421</v>
      </c>
      <c r="G154" s="563">
        <v>2.9637028942108157</v>
      </c>
      <c r="H154" s="563">
        <v>3.4223414937973025</v>
      </c>
      <c r="I154" s="563">
        <v>83.695725659179701</v>
      </c>
      <c r="J154" s="563">
        <v>9.4157688674926767</v>
      </c>
      <c r="K154" s="564">
        <v>229.92140380859374</v>
      </c>
      <c r="L154" s="563">
        <f t="shared" si="6"/>
        <v>0</v>
      </c>
      <c r="M154" s="563">
        <v>0</v>
      </c>
      <c r="N154" s="563">
        <v>0</v>
      </c>
      <c r="O154" s="565">
        <v>0</v>
      </c>
      <c r="P154" s="564">
        <v>0</v>
      </c>
      <c r="Q154" s="566">
        <v>0</v>
      </c>
    </row>
    <row r="155" spans="1:17" x14ac:dyDescent="0.25">
      <c r="A155" s="567">
        <f t="shared" si="7"/>
        <v>48975</v>
      </c>
      <c r="B155" s="577" t="str">
        <f>+asset_level_drivers!$D$1</f>
        <v>Foreland I</v>
      </c>
      <c r="C155" s="568">
        <f t="shared" si="8"/>
        <v>153</v>
      </c>
      <c r="D155" s="569">
        <v>5.1703954994201657</v>
      </c>
      <c r="E155" s="569">
        <v>156.19757607421874</v>
      </c>
      <c r="F155" s="569">
        <v>15.619756640625003</v>
      </c>
      <c r="G155" s="569">
        <v>2.9445398677825927</v>
      </c>
      <c r="H155" s="569">
        <v>3.4047950935363769</v>
      </c>
      <c r="I155" s="569">
        <v>83.270078283691404</v>
      </c>
      <c r="J155" s="569">
        <v>9.3678833633422851</v>
      </c>
      <c r="K155" s="570">
        <v>229.6141806640625</v>
      </c>
      <c r="L155" s="571">
        <f t="shared" si="6"/>
        <v>0</v>
      </c>
      <c r="M155" s="571">
        <v>0</v>
      </c>
      <c r="N155" s="571">
        <v>0</v>
      </c>
      <c r="O155" s="572">
        <v>0</v>
      </c>
      <c r="P155" s="573">
        <v>0</v>
      </c>
      <c r="Q155" s="574">
        <v>0</v>
      </c>
    </row>
    <row r="156" spans="1:17" x14ac:dyDescent="0.25">
      <c r="A156" s="575">
        <f t="shared" si="7"/>
        <v>49003</v>
      </c>
      <c r="B156" s="83" t="str">
        <f>+asset_level_drivers!$D$1</f>
        <v>Foreland I</v>
      </c>
      <c r="C156" s="562">
        <f t="shared" si="8"/>
        <v>153</v>
      </c>
      <c r="D156" s="563">
        <v>5.1438773975372314</v>
      </c>
      <c r="E156" s="563">
        <v>155.40227292480469</v>
      </c>
      <c r="F156" s="563">
        <v>15.540226364135743</v>
      </c>
      <c r="G156" s="563">
        <v>2.9255849189758303</v>
      </c>
      <c r="H156" s="563">
        <v>3.3873391725540158</v>
      </c>
      <c r="I156" s="563">
        <v>82.846632348632809</v>
      </c>
      <c r="J156" s="563">
        <v>9.320245793151857</v>
      </c>
      <c r="K156" s="564">
        <v>229.30868896484375</v>
      </c>
      <c r="L156" s="563">
        <f t="shared" si="6"/>
        <v>0</v>
      </c>
      <c r="M156" s="563">
        <v>0</v>
      </c>
      <c r="N156" s="563">
        <v>0</v>
      </c>
      <c r="O156" s="565">
        <v>0</v>
      </c>
      <c r="P156" s="564">
        <v>0</v>
      </c>
      <c r="Q156" s="566">
        <v>0</v>
      </c>
    </row>
    <row r="157" spans="1:17" x14ac:dyDescent="0.25">
      <c r="A157" s="567">
        <f t="shared" si="7"/>
        <v>49034</v>
      </c>
      <c r="B157" s="577" t="str">
        <f>+asset_level_drivers!$D$1</f>
        <v>Foreland I</v>
      </c>
      <c r="C157" s="568">
        <f t="shared" si="8"/>
        <v>153</v>
      </c>
      <c r="D157" s="569">
        <v>5.1174959363937385</v>
      </c>
      <c r="E157" s="569">
        <v>154.6110832763672</v>
      </c>
      <c r="F157" s="569">
        <v>15.461107333374022</v>
      </c>
      <c r="G157" s="569">
        <v>2.9068345630645753</v>
      </c>
      <c r="H157" s="569">
        <v>3.3699732038497925</v>
      </c>
      <c r="I157" s="569">
        <v>82.425378955078131</v>
      </c>
      <c r="J157" s="569">
        <v>9.2728547149658205</v>
      </c>
      <c r="K157" s="570">
        <v>229.00492480468751</v>
      </c>
      <c r="L157" s="571">
        <f t="shared" si="6"/>
        <v>0</v>
      </c>
      <c r="M157" s="571">
        <v>0</v>
      </c>
      <c r="N157" s="571">
        <v>0</v>
      </c>
      <c r="O157" s="572">
        <v>0</v>
      </c>
      <c r="P157" s="573">
        <v>0</v>
      </c>
      <c r="Q157" s="574">
        <v>0</v>
      </c>
    </row>
    <row r="158" spans="1:17" x14ac:dyDescent="0.25">
      <c r="A158" s="575">
        <f t="shared" si="7"/>
        <v>49064</v>
      </c>
      <c r="B158" s="83" t="str">
        <f>+asset_level_drivers!$D$1</f>
        <v>Foreland I</v>
      </c>
      <c r="C158" s="562">
        <f t="shared" si="8"/>
        <v>153</v>
      </c>
      <c r="D158" s="563">
        <v>5.0912504121780398</v>
      </c>
      <c r="E158" s="563">
        <v>153.82398559570314</v>
      </c>
      <c r="F158" s="563">
        <v>15.382397680664063</v>
      </c>
      <c r="G158" s="563">
        <v>2.8882855728149415</v>
      </c>
      <c r="H158" s="563">
        <v>3.3526967531204224</v>
      </c>
      <c r="I158" s="563">
        <v>82.00630546875</v>
      </c>
      <c r="J158" s="563">
        <v>9.2257090438842777</v>
      </c>
      <c r="K158" s="564">
        <v>228.70286669921876</v>
      </c>
      <c r="L158" s="563">
        <f t="shared" si="6"/>
        <v>0</v>
      </c>
      <c r="M158" s="563">
        <v>0</v>
      </c>
      <c r="N158" s="563">
        <v>0</v>
      </c>
      <c r="O158" s="565">
        <v>0</v>
      </c>
      <c r="P158" s="564">
        <v>0</v>
      </c>
      <c r="Q158" s="566">
        <v>0</v>
      </c>
    </row>
    <row r="159" spans="1:17" x14ac:dyDescent="0.25">
      <c r="A159" s="567">
        <f t="shared" si="7"/>
        <v>49095</v>
      </c>
      <c r="B159" s="577" t="str">
        <f>+asset_level_drivers!$D$1</f>
        <v>Foreland I</v>
      </c>
      <c r="C159" s="568">
        <f t="shared" si="8"/>
        <v>153</v>
      </c>
      <c r="D159" s="569">
        <v>5.0651401142120367</v>
      </c>
      <c r="E159" s="569">
        <v>153.04095747070312</v>
      </c>
      <c r="F159" s="569">
        <v>15.304094879150391</v>
      </c>
      <c r="G159" s="569">
        <v>2.8699345664978031</v>
      </c>
      <c r="H159" s="569">
        <v>3.3355093517303467</v>
      </c>
      <c r="I159" s="569">
        <v>81.589400354003914</v>
      </c>
      <c r="J159" s="569">
        <v>9.1788073104858405</v>
      </c>
      <c r="K159" s="570">
        <v>228.4025107421875</v>
      </c>
      <c r="L159" s="571">
        <f t="shared" si="6"/>
        <v>0</v>
      </c>
      <c r="M159" s="571">
        <v>0</v>
      </c>
      <c r="N159" s="571">
        <v>0</v>
      </c>
      <c r="O159" s="572">
        <v>0</v>
      </c>
      <c r="P159" s="573">
        <v>0</v>
      </c>
      <c r="Q159" s="574">
        <v>0</v>
      </c>
    </row>
    <row r="160" spans="1:17" x14ac:dyDescent="0.25">
      <c r="A160" s="575">
        <f t="shared" si="7"/>
        <v>49125</v>
      </c>
      <c r="B160" s="83" t="str">
        <f>+asset_level_drivers!$D$1</f>
        <v>Foreland I</v>
      </c>
      <c r="C160" s="562">
        <f t="shared" si="8"/>
        <v>153</v>
      </c>
      <c r="D160" s="563">
        <v>5.0391643798828127</v>
      </c>
      <c r="E160" s="563">
        <v>152.26197473144532</v>
      </c>
      <c r="F160" s="563">
        <v>15.22619656677246</v>
      </c>
      <c r="G160" s="563">
        <v>2.8517779048919678</v>
      </c>
      <c r="H160" s="563">
        <v>3.318410543060303</v>
      </c>
      <c r="I160" s="563">
        <v>81.174650427246107</v>
      </c>
      <c r="J160" s="563">
        <v>9.1321478393554703</v>
      </c>
      <c r="K160" s="564">
        <v>228.10383984374999</v>
      </c>
      <c r="L160" s="563">
        <f t="shared" si="6"/>
        <v>0</v>
      </c>
      <c r="M160" s="563">
        <v>0</v>
      </c>
      <c r="N160" s="563">
        <v>0</v>
      </c>
      <c r="O160" s="565">
        <v>0</v>
      </c>
      <c r="P160" s="564">
        <v>0</v>
      </c>
      <c r="Q160" s="566">
        <v>0</v>
      </c>
    </row>
    <row r="161" spans="1:17" x14ac:dyDescent="0.25">
      <c r="A161" s="567">
        <f t="shared" si="7"/>
        <v>49156</v>
      </c>
      <c r="B161" s="577" t="str">
        <f>+asset_level_drivers!$D$1</f>
        <v>Foreland I</v>
      </c>
      <c r="C161" s="568">
        <f t="shared" si="8"/>
        <v>153</v>
      </c>
      <c r="D161" s="569">
        <v>5.0133225191116342</v>
      </c>
      <c r="E161" s="569">
        <v>151.48702111816408</v>
      </c>
      <c r="F161" s="569">
        <v>15.148701232910156</v>
      </c>
      <c r="G161" s="569">
        <v>2.8338039356231692</v>
      </c>
      <c r="H161" s="569">
        <v>3.3013999168395998</v>
      </c>
      <c r="I161" s="569">
        <v>80.762047888183588</v>
      </c>
      <c r="J161" s="569">
        <v>9.0857299987792963</v>
      </c>
      <c r="K161" s="570">
        <v>227.8068291015625</v>
      </c>
      <c r="L161" s="571">
        <f t="shared" si="6"/>
        <v>0</v>
      </c>
      <c r="M161" s="571">
        <v>0</v>
      </c>
      <c r="N161" s="571">
        <v>0</v>
      </c>
      <c r="O161" s="572">
        <v>0</v>
      </c>
      <c r="P161" s="573">
        <v>0</v>
      </c>
      <c r="Q161" s="574">
        <v>0</v>
      </c>
    </row>
    <row r="162" spans="1:17" x14ac:dyDescent="0.25">
      <c r="A162" s="575">
        <f t="shared" si="7"/>
        <v>49187</v>
      </c>
      <c r="B162" s="83" t="str">
        <f>+asset_level_drivers!$D$1</f>
        <v>Foreland I</v>
      </c>
      <c r="C162" s="562">
        <f t="shared" si="8"/>
        <v>153</v>
      </c>
      <c r="D162" s="563">
        <v>4.9876137577056889</v>
      </c>
      <c r="E162" s="563">
        <v>150.71607268066407</v>
      </c>
      <c r="F162" s="563">
        <v>15.071606378173829</v>
      </c>
      <c r="G162" s="563">
        <v>2.8159996604919435</v>
      </c>
      <c r="H162" s="563">
        <v>3.2844768688201902</v>
      </c>
      <c r="I162" s="563">
        <v>80.351577465820313</v>
      </c>
      <c r="J162" s="563">
        <v>9.039552182006835</v>
      </c>
      <c r="K162" s="564">
        <v>227.51145996093749</v>
      </c>
      <c r="L162" s="563">
        <f t="shared" si="6"/>
        <v>0</v>
      </c>
      <c r="M162" s="563">
        <v>0</v>
      </c>
      <c r="N162" s="563">
        <v>0</v>
      </c>
      <c r="O162" s="565">
        <v>0</v>
      </c>
      <c r="P162" s="564">
        <v>0</v>
      </c>
      <c r="Q162" s="566">
        <v>0</v>
      </c>
    </row>
    <row r="163" spans="1:17" x14ac:dyDescent="0.25">
      <c r="A163" s="567">
        <f t="shared" si="7"/>
        <v>49217</v>
      </c>
      <c r="B163" s="577" t="str">
        <f>+asset_level_drivers!$D$1</f>
        <v>Foreland I</v>
      </c>
      <c r="C163" s="568">
        <f t="shared" si="8"/>
        <v>153</v>
      </c>
      <c r="D163" s="569">
        <v>4.9620374399185181</v>
      </c>
      <c r="E163" s="569">
        <v>149.94910898437499</v>
      </c>
      <c r="F163" s="569">
        <v>14.994909942626954</v>
      </c>
      <c r="G163" s="569">
        <v>2.7983624908447267</v>
      </c>
      <c r="H163" s="569">
        <v>3.2676409938812254</v>
      </c>
      <c r="I163" s="569">
        <v>79.94322993164063</v>
      </c>
      <c r="J163" s="569">
        <v>8.9936131393432621</v>
      </c>
      <c r="K163" s="570">
        <v>227.21771679687501</v>
      </c>
      <c r="L163" s="571">
        <f t="shared" si="6"/>
        <v>0</v>
      </c>
      <c r="M163" s="571">
        <v>0</v>
      </c>
      <c r="N163" s="571">
        <v>0</v>
      </c>
      <c r="O163" s="572">
        <v>0</v>
      </c>
      <c r="P163" s="573">
        <v>0</v>
      </c>
      <c r="Q163" s="574">
        <v>0</v>
      </c>
    </row>
    <row r="164" spans="1:17" x14ac:dyDescent="0.25">
      <c r="A164" s="575">
        <f t="shared" si="7"/>
        <v>49248</v>
      </c>
      <c r="B164" s="83" t="str">
        <f>+asset_level_drivers!$D$1</f>
        <v>Foreland I</v>
      </c>
      <c r="C164" s="562">
        <f t="shared" si="8"/>
        <v>153</v>
      </c>
      <c r="D164" s="563">
        <v>4.936592952919006</v>
      </c>
      <c r="E164" s="563">
        <v>149.18610915527344</v>
      </c>
      <c r="F164" s="563">
        <v>14.918610168457032</v>
      </c>
      <c r="G164" s="563">
        <v>2.7808900920867923</v>
      </c>
      <c r="H164" s="563">
        <v>3.2508920139312747</v>
      </c>
      <c r="I164" s="563">
        <v>79.536995837402344</v>
      </c>
      <c r="J164" s="563">
        <v>8.9479118408203124</v>
      </c>
      <c r="K164" s="564">
        <v>226.92559033203125</v>
      </c>
      <c r="L164" s="563">
        <f t="shared" si="6"/>
        <v>0</v>
      </c>
      <c r="M164" s="563">
        <v>0</v>
      </c>
      <c r="N164" s="563">
        <v>0</v>
      </c>
      <c r="O164" s="565">
        <v>0</v>
      </c>
      <c r="P164" s="564">
        <v>0</v>
      </c>
      <c r="Q164" s="566">
        <v>0</v>
      </c>
    </row>
    <row r="165" spans="1:17" x14ac:dyDescent="0.25">
      <c r="A165" s="567">
        <f t="shared" si="7"/>
        <v>49278</v>
      </c>
      <c r="B165" s="577" t="str">
        <f>+asset_level_drivers!$D$1</f>
        <v>Foreland I</v>
      </c>
      <c r="C165" s="568">
        <f t="shared" si="8"/>
        <v>153</v>
      </c>
      <c r="D165" s="569">
        <v>4.9112795122146604</v>
      </c>
      <c r="E165" s="569">
        <v>148.42705187988281</v>
      </c>
      <c r="F165" s="569">
        <v>14.842704418945313</v>
      </c>
      <c r="G165" s="569">
        <v>2.7635739154815675</v>
      </c>
      <c r="H165" s="569">
        <v>3.2342292629241944</v>
      </c>
      <c r="I165" s="569">
        <v>79.132860681152351</v>
      </c>
      <c r="J165" s="569">
        <v>8.902446611022949</v>
      </c>
      <c r="K165" s="570">
        <v>226.63506347656249</v>
      </c>
      <c r="L165" s="571">
        <f t="shared" si="6"/>
        <v>0</v>
      </c>
      <c r="M165" s="571">
        <v>0</v>
      </c>
      <c r="N165" s="571">
        <v>0</v>
      </c>
      <c r="O165" s="572">
        <v>0</v>
      </c>
      <c r="P165" s="573">
        <v>0</v>
      </c>
      <c r="Q165" s="574">
        <v>0</v>
      </c>
    </row>
    <row r="166" spans="1:17" x14ac:dyDescent="0.25">
      <c r="A166" s="575">
        <f t="shared" si="7"/>
        <v>49309</v>
      </c>
      <c r="B166" s="83" t="str">
        <f>+asset_level_drivers!$D$1</f>
        <v>Foreland I</v>
      </c>
      <c r="C166" s="562">
        <f t="shared" si="8"/>
        <v>153</v>
      </c>
      <c r="D166" s="563">
        <v>4.8589013122558598</v>
      </c>
      <c r="E166" s="563">
        <v>144.02214931640626</v>
      </c>
      <c r="F166" s="563">
        <v>14.402214239501953</v>
      </c>
      <c r="G166" s="563">
        <v>2.7464039222717287</v>
      </c>
      <c r="H166" s="563">
        <v>3.19725602016449</v>
      </c>
      <c r="I166" s="563">
        <v>76.540956042480474</v>
      </c>
      <c r="J166" s="563">
        <v>8.6108574188232421</v>
      </c>
      <c r="K166" s="564">
        <v>218.13242871093749</v>
      </c>
      <c r="L166" s="563">
        <f t="shared" si="6"/>
        <v>0</v>
      </c>
      <c r="M166" s="563">
        <v>0</v>
      </c>
      <c r="N166" s="563">
        <v>0</v>
      </c>
      <c r="O166" s="565">
        <v>0</v>
      </c>
      <c r="P166" s="564">
        <v>0</v>
      </c>
      <c r="Q166" s="566">
        <v>0</v>
      </c>
    </row>
    <row r="167" spans="1:17" x14ac:dyDescent="0.25">
      <c r="A167" s="567">
        <f t="shared" si="7"/>
        <v>49340</v>
      </c>
      <c r="B167" s="577" t="str">
        <f>+asset_level_drivers!$D$1</f>
        <v>Foreland I</v>
      </c>
      <c r="C167" s="568">
        <f t="shared" si="8"/>
        <v>153</v>
      </c>
      <c r="D167" s="569">
        <v>4.8050411304473881</v>
      </c>
      <c r="E167" s="569">
        <v>140.53827106933593</v>
      </c>
      <c r="F167" s="569">
        <v>14.053826211547852</v>
      </c>
      <c r="G167" s="569">
        <v>2.6775507705688475</v>
      </c>
      <c r="H167" s="569">
        <v>3.1591594150543214</v>
      </c>
      <c r="I167" s="569">
        <v>74.501401684570311</v>
      </c>
      <c r="J167" s="569">
        <v>8.3814074478149418</v>
      </c>
      <c r="K167" s="570">
        <v>209.90948535156249</v>
      </c>
      <c r="L167" s="571">
        <f t="shared" si="6"/>
        <v>0</v>
      </c>
      <c r="M167" s="571">
        <v>0</v>
      </c>
      <c r="N167" s="571">
        <v>0</v>
      </c>
      <c r="O167" s="572">
        <v>0</v>
      </c>
      <c r="P167" s="573">
        <v>0</v>
      </c>
      <c r="Q167" s="574">
        <v>0</v>
      </c>
    </row>
    <row r="168" spans="1:17" x14ac:dyDescent="0.25">
      <c r="A168" s="575">
        <f t="shared" si="7"/>
        <v>49368</v>
      </c>
      <c r="B168" s="83" t="str">
        <f>+asset_level_drivers!$D$1</f>
        <v>Foreland I</v>
      </c>
      <c r="C168" s="562">
        <f t="shared" si="8"/>
        <v>153</v>
      </c>
      <c r="D168" s="563">
        <v>4.7804048801422123</v>
      </c>
      <c r="E168" s="563">
        <v>139.82374270019531</v>
      </c>
      <c r="F168" s="563">
        <v>13.982373413085938</v>
      </c>
      <c r="G168" s="563">
        <v>2.6609636981964111</v>
      </c>
      <c r="H168" s="563">
        <v>3.1429689182281493</v>
      </c>
      <c r="I168" s="563">
        <v>74.123198327636715</v>
      </c>
      <c r="J168" s="563">
        <v>8.3388594314575197</v>
      </c>
      <c r="K168" s="564">
        <v>209.63713671875001</v>
      </c>
      <c r="L168" s="563">
        <f t="shared" si="6"/>
        <v>0</v>
      </c>
      <c r="M168" s="563">
        <v>0</v>
      </c>
      <c r="N168" s="563">
        <v>0</v>
      </c>
      <c r="O168" s="565">
        <v>0</v>
      </c>
      <c r="P168" s="564">
        <v>0</v>
      </c>
      <c r="Q168" s="566">
        <v>0</v>
      </c>
    </row>
    <row r="169" spans="1:17" x14ac:dyDescent="0.25">
      <c r="A169" s="567">
        <f t="shared" si="7"/>
        <v>49399</v>
      </c>
      <c r="B169" s="577" t="str">
        <f>+asset_level_drivers!$D$1</f>
        <v>Foreland I</v>
      </c>
      <c r="C169" s="568">
        <f t="shared" si="8"/>
        <v>153</v>
      </c>
      <c r="D169" s="569">
        <v>4.7558955528259279</v>
      </c>
      <c r="E169" s="569">
        <v>139.11290771484377</v>
      </c>
      <c r="F169" s="569">
        <v>13.911290002441406</v>
      </c>
      <c r="G169" s="569">
        <v>2.6445063640594486</v>
      </c>
      <c r="H169" s="569">
        <v>3.1268618213653565</v>
      </c>
      <c r="I169" s="569">
        <v>73.746950097656253</v>
      </c>
      <c r="J169" s="569">
        <v>8.2965315811157225</v>
      </c>
      <c r="K169" s="570">
        <v>209.36625537109376</v>
      </c>
      <c r="L169" s="571">
        <f t="shared" si="6"/>
        <v>0</v>
      </c>
      <c r="M169" s="571">
        <v>0</v>
      </c>
      <c r="N169" s="571">
        <v>0</v>
      </c>
      <c r="O169" s="572">
        <v>0</v>
      </c>
      <c r="P169" s="573">
        <v>0</v>
      </c>
      <c r="Q169" s="574">
        <v>0</v>
      </c>
    </row>
    <row r="170" spans="1:17" x14ac:dyDescent="0.25">
      <c r="A170" s="575">
        <f t="shared" si="7"/>
        <v>49429</v>
      </c>
      <c r="B170" s="83" t="str">
        <f>+asset_level_drivers!$D$1</f>
        <v>Foreland I</v>
      </c>
      <c r="C170" s="562">
        <f t="shared" si="8"/>
        <v>153</v>
      </c>
      <c r="D170" s="563">
        <v>4.7315124755859372</v>
      </c>
      <c r="E170" s="563">
        <v>138.40574436035155</v>
      </c>
      <c r="F170" s="563">
        <v>13.840573672485352</v>
      </c>
      <c r="G170" s="563">
        <v>2.6281772815704345</v>
      </c>
      <c r="H170" s="563">
        <v>3.1108377519607546</v>
      </c>
      <c r="I170" s="563">
        <v>73.372645458984366</v>
      </c>
      <c r="J170" s="563">
        <v>8.2544222213745115</v>
      </c>
      <c r="K170" s="564">
        <v>209.096833984375</v>
      </c>
      <c r="L170" s="563">
        <f t="shared" si="6"/>
        <v>0</v>
      </c>
      <c r="M170" s="563">
        <v>0</v>
      </c>
      <c r="N170" s="563">
        <v>0</v>
      </c>
      <c r="O170" s="565">
        <v>0</v>
      </c>
      <c r="P170" s="564">
        <v>0</v>
      </c>
      <c r="Q170" s="566">
        <v>0</v>
      </c>
    </row>
    <row r="171" spans="1:17" x14ac:dyDescent="0.25">
      <c r="A171" s="567">
        <f t="shared" si="7"/>
        <v>49460</v>
      </c>
      <c r="B171" s="577" t="str">
        <f>+asset_level_drivers!$D$1</f>
        <v>Foreland I</v>
      </c>
      <c r="C171" s="568">
        <f t="shared" si="8"/>
        <v>153</v>
      </c>
      <c r="D171" s="569">
        <v>4.7072550098419192</v>
      </c>
      <c r="E171" s="569">
        <v>137.70223439941407</v>
      </c>
      <c r="F171" s="569">
        <v>13.770222775268556</v>
      </c>
      <c r="G171" s="569">
        <v>2.6119750362396243</v>
      </c>
      <c r="H171" s="569">
        <v>3.094896296310425</v>
      </c>
      <c r="I171" s="569">
        <v>73.000276831054691</v>
      </c>
      <c r="J171" s="569">
        <v>8.2125309677124019</v>
      </c>
      <c r="K171" s="570">
        <v>208.828857421875</v>
      </c>
      <c r="L171" s="571">
        <f t="shared" si="6"/>
        <v>0</v>
      </c>
      <c r="M171" s="571">
        <v>0</v>
      </c>
      <c r="N171" s="571">
        <v>0</v>
      </c>
      <c r="O171" s="572">
        <v>0</v>
      </c>
      <c r="P171" s="573">
        <v>0</v>
      </c>
      <c r="Q171" s="574">
        <v>0</v>
      </c>
    </row>
    <row r="172" spans="1:17" x14ac:dyDescent="0.25">
      <c r="A172" s="575">
        <f t="shared" si="7"/>
        <v>49490</v>
      </c>
      <c r="B172" s="83" t="str">
        <f>+asset_level_drivers!$D$1</f>
        <v>Foreland I</v>
      </c>
      <c r="C172" s="562">
        <f t="shared" si="8"/>
        <v>153</v>
      </c>
      <c r="D172" s="563">
        <v>4.6831224689483637</v>
      </c>
      <c r="E172" s="563">
        <v>137.00235871582032</v>
      </c>
      <c r="F172" s="563">
        <v>13.700234921264649</v>
      </c>
      <c r="G172" s="563">
        <v>2.5958979921340943</v>
      </c>
      <c r="H172" s="563">
        <v>3.0790368724823001</v>
      </c>
      <c r="I172" s="563">
        <v>72.629831909179686</v>
      </c>
      <c r="J172" s="563">
        <v>8.1708557876586916</v>
      </c>
      <c r="K172" s="564">
        <v>208.56232617187499</v>
      </c>
      <c r="L172" s="563">
        <f t="shared" si="6"/>
        <v>0</v>
      </c>
      <c r="M172" s="563">
        <v>0</v>
      </c>
      <c r="N172" s="563">
        <v>0</v>
      </c>
      <c r="O172" s="565">
        <v>0</v>
      </c>
      <c r="P172" s="564">
        <v>0</v>
      </c>
      <c r="Q172" s="566">
        <v>0</v>
      </c>
    </row>
    <row r="173" spans="1:17" x14ac:dyDescent="0.25">
      <c r="A173" s="567">
        <f t="shared" si="7"/>
        <v>49521</v>
      </c>
      <c r="B173" s="577" t="str">
        <f>+asset_level_drivers!$D$1</f>
        <v>Foreland I</v>
      </c>
      <c r="C173" s="568">
        <f t="shared" si="8"/>
        <v>153</v>
      </c>
      <c r="D173" s="569">
        <v>4.659114248657227</v>
      </c>
      <c r="E173" s="569">
        <v>136.30609753417968</v>
      </c>
      <c r="F173" s="569">
        <v>13.630609039306641</v>
      </c>
      <c r="G173" s="569">
        <v>2.5799415830612182</v>
      </c>
      <c r="H173" s="569">
        <v>3.063259231567383</v>
      </c>
      <c r="I173" s="569">
        <v>72.261303662109384</v>
      </c>
      <c r="J173" s="569">
        <v>8.1293964065551769</v>
      </c>
      <c r="K173" s="570">
        <v>208.29722607421874</v>
      </c>
      <c r="L173" s="571">
        <f t="shared" si="6"/>
        <v>0</v>
      </c>
      <c r="M173" s="571">
        <v>0</v>
      </c>
      <c r="N173" s="571">
        <v>0</v>
      </c>
      <c r="O173" s="572">
        <v>0</v>
      </c>
      <c r="P173" s="573">
        <v>0</v>
      </c>
      <c r="Q173" s="574">
        <v>0</v>
      </c>
    </row>
    <row r="174" spans="1:17" x14ac:dyDescent="0.25">
      <c r="A174" s="575">
        <f t="shared" si="7"/>
        <v>49552</v>
      </c>
      <c r="B174" s="83" t="str">
        <f>+asset_level_drivers!$D$1</f>
        <v>Foreland I</v>
      </c>
      <c r="C174" s="562">
        <f t="shared" si="8"/>
        <v>153</v>
      </c>
      <c r="D174" s="563">
        <v>4.6352296829223638</v>
      </c>
      <c r="E174" s="563">
        <v>135.61343305664064</v>
      </c>
      <c r="F174" s="563">
        <v>13.561342424011231</v>
      </c>
      <c r="G174" s="563">
        <v>2.5640996532440186</v>
      </c>
      <c r="H174" s="563">
        <v>3.0475627950668338</v>
      </c>
      <c r="I174" s="563">
        <v>71.89467703857423</v>
      </c>
      <c r="J174" s="563">
        <v>8.0881507919311524</v>
      </c>
      <c r="K174" s="564">
        <v>208.03353173828125</v>
      </c>
      <c r="L174" s="563">
        <f t="shared" si="6"/>
        <v>0</v>
      </c>
      <c r="M174" s="563">
        <v>0</v>
      </c>
      <c r="N174" s="563">
        <v>0</v>
      </c>
      <c r="O174" s="565">
        <v>0</v>
      </c>
      <c r="P174" s="564">
        <v>0</v>
      </c>
      <c r="Q174" s="566">
        <v>0</v>
      </c>
    </row>
    <row r="175" spans="1:17" x14ac:dyDescent="0.25">
      <c r="A175" s="567">
        <f t="shared" si="7"/>
        <v>49582</v>
      </c>
      <c r="B175" s="577" t="str">
        <f>+asset_level_drivers!$D$1</f>
        <v>Foreland I</v>
      </c>
      <c r="C175" s="568">
        <f t="shared" si="8"/>
        <v>153</v>
      </c>
      <c r="D175" s="569">
        <v>4.6114681091308594</v>
      </c>
      <c r="E175" s="569">
        <v>134.92434572753908</v>
      </c>
      <c r="F175" s="569">
        <v>13.492433729553223</v>
      </c>
      <c r="G175" s="569">
        <v>2.548369473266602</v>
      </c>
      <c r="H175" s="569">
        <v>3.0319472728729249</v>
      </c>
      <c r="I175" s="569">
        <v>71.529946874999993</v>
      </c>
      <c r="J175" s="569">
        <v>8.0471186141967781</v>
      </c>
      <c r="K175" s="570">
        <v>207.7712431640625</v>
      </c>
      <c r="L175" s="571">
        <f t="shared" si="6"/>
        <v>0</v>
      </c>
      <c r="M175" s="571">
        <v>0</v>
      </c>
      <c r="N175" s="571">
        <v>0</v>
      </c>
      <c r="O175" s="572">
        <v>0</v>
      </c>
      <c r="P175" s="573">
        <v>0</v>
      </c>
      <c r="Q175" s="574">
        <v>0</v>
      </c>
    </row>
    <row r="176" spans="1:17" x14ac:dyDescent="0.25">
      <c r="A176" s="575">
        <f t="shared" si="7"/>
        <v>49613</v>
      </c>
      <c r="B176" s="83" t="str">
        <f>+asset_level_drivers!$D$1</f>
        <v>Foreland I</v>
      </c>
      <c r="C176" s="562">
        <f t="shared" si="8"/>
        <v>153</v>
      </c>
      <c r="D176" s="563">
        <v>4.5878289402008061</v>
      </c>
      <c r="E176" s="563">
        <v>134.23881752929688</v>
      </c>
      <c r="F176" s="563">
        <v>13.423881019592287</v>
      </c>
      <c r="G176" s="563">
        <v>2.5327498826980595</v>
      </c>
      <c r="H176" s="563">
        <v>3.0164121551513672</v>
      </c>
      <c r="I176" s="563">
        <v>71.16710009765626</v>
      </c>
      <c r="J176" s="563">
        <v>8.0062986373901364</v>
      </c>
      <c r="K176" s="564">
        <v>207.51034912109375</v>
      </c>
      <c r="L176" s="563">
        <f t="shared" si="6"/>
        <v>0</v>
      </c>
      <c r="M176" s="563">
        <v>0</v>
      </c>
      <c r="N176" s="563">
        <v>0</v>
      </c>
      <c r="O176" s="565">
        <v>0</v>
      </c>
      <c r="P176" s="564">
        <v>0</v>
      </c>
      <c r="Q176" s="566">
        <v>0</v>
      </c>
    </row>
    <row r="177" spans="1:17" x14ac:dyDescent="0.25">
      <c r="A177" s="567">
        <f t="shared" si="7"/>
        <v>49643</v>
      </c>
      <c r="B177" s="577" t="str">
        <f>+asset_level_drivers!$D$1</f>
        <v>Foreland I</v>
      </c>
      <c r="C177" s="568">
        <f t="shared" si="8"/>
        <v>153</v>
      </c>
      <c r="D177" s="569">
        <v>4.5643115066528326</v>
      </c>
      <c r="E177" s="569">
        <v>133.5568278076172</v>
      </c>
      <c r="F177" s="569">
        <v>13.35568194580078</v>
      </c>
      <c r="G177" s="569">
        <v>2.5172398429870606</v>
      </c>
      <c r="H177" s="569">
        <v>3.0009571002960209</v>
      </c>
      <c r="I177" s="569">
        <v>70.806128906249995</v>
      </c>
      <c r="J177" s="569">
        <v>7.9656891998291011</v>
      </c>
      <c r="K177" s="570">
        <v>207.25084277343751</v>
      </c>
      <c r="L177" s="571">
        <f t="shared" si="6"/>
        <v>0</v>
      </c>
      <c r="M177" s="571">
        <v>0</v>
      </c>
      <c r="N177" s="571">
        <v>0</v>
      </c>
      <c r="O177" s="572">
        <v>0</v>
      </c>
      <c r="P177" s="573">
        <v>0</v>
      </c>
      <c r="Q177" s="574">
        <v>0</v>
      </c>
    </row>
    <row r="178" spans="1:17" x14ac:dyDescent="0.25">
      <c r="A178" s="575">
        <f t="shared" si="7"/>
        <v>49674</v>
      </c>
      <c r="B178" s="83" t="str">
        <f>+asset_level_drivers!$D$1</f>
        <v>Foreland I</v>
      </c>
      <c r="C178" s="562">
        <f t="shared" si="8"/>
        <v>153</v>
      </c>
      <c r="D178" s="563">
        <v>4.5409151802062988</v>
      </c>
      <c r="E178" s="563">
        <v>132.87835876464845</v>
      </c>
      <c r="F178" s="563">
        <v>13.287835148620605</v>
      </c>
      <c r="G178" s="563">
        <v>2.5018383241653441</v>
      </c>
      <c r="H178" s="563">
        <v>2.9855816242218021</v>
      </c>
      <c r="I178" s="563">
        <v>70.447023303222664</v>
      </c>
      <c r="J178" s="563">
        <v>7.925289710998535</v>
      </c>
      <c r="K178" s="564">
        <v>206.99271484375001</v>
      </c>
      <c r="L178" s="563">
        <f t="shared" si="6"/>
        <v>0</v>
      </c>
      <c r="M178" s="563">
        <v>0</v>
      </c>
      <c r="N178" s="563">
        <v>0</v>
      </c>
      <c r="O178" s="565">
        <v>0</v>
      </c>
      <c r="P178" s="564">
        <v>0</v>
      </c>
      <c r="Q178" s="566">
        <v>0</v>
      </c>
    </row>
    <row r="179" spans="1:17" x14ac:dyDescent="0.25">
      <c r="A179" s="567">
        <f t="shared" si="7"/>
        <v>49705</v>
      </c>
      <c r="B179" s="577" t="str">
        <f>+asset_level_drivers!$D$1</f>
        <v>Foreland I</v>
      </c>
      <c r="C179" s="568">
        <f t="shared" si="8"/>
        <v>153</v>
      </c>
      <c r="D179" s="569">
        <v>4.5176393840789801</v>
      </c>
      <c r="E179" s="569">
        <v>132.20339501953126</v>
      </c>
      <c r="F179" s="569">
        <v>13.220338801574707</v>
      </c>
      <c r="G179" s="569">
        <v>2.4865443391799928</v>
      </c>
      <c r="H179" s="569">
        <v>2.9702853904724122</v>
      </c>
      <c r="I179" s="569">
        <v>70.089770434570312</v>
      </c>
      <c r="J179" s="569">
        <v>7.8850989761352546</v>
      </c>
      <c r="K179" s="570">
        <v>206.73595458984374</v>
      </c>
      <c r="L179" s="571">
        <f t="shared" si="6"/>
        <v>0</v>
      </c>
      <c r="M179" s="571">
        <v>0</v>
      </c>
      <c r="N179" s="571">
        <v>0</v>
      </c>
      <c r="O179" s="572">
        <v>0</v>
      </c>
      <c r="P179" s="573">
        <v>0</v>
      </c>
      <c r="Q179" s="574">
        <v>0</v>
      </c>
    </row>
    <row r="180" spans="1:17" x14ac:dyDescent="0.25">
      <c r="A180" s="575">
        <f t="shared" si="7"/>
        <v>49734</v>
      </c>
      <c r="B180" s="83" t="str">
        <f>+asset_level_drivers!$D$1</f>
        <v>Foreland I</v>
      </c>
      <c r="C180" s="562">
        <f t="shared" si="8"/>
        <v>153</v>
      </c>
      <c r="D180" s="563">
        <v>4.4944834419250492</v>
      </c>
      <c r="E180" s="563">
        <v>131.53191416015625</v>
      </c>
      <c r="F180" s="563">
        <v>13.153190556335449</v>
      </c>
      <c r="G180" s="563">
        <v>2.4169625724792478</v>
      </c>
      <c r="H180" s="563">
        <v>2.9550678977966309</v>
      </c>
      <c r="I180" s="563">
        <v>69.734363378906252</v>
      </c>
      <c r="J180" s="563">
        <v>7.8451155532836925</v>
      </c>
      <c r="K180" s="564">
        <v>206.40948339843749</v>
      </c>
      <c r="L180" s="563">
        <f t="shared" si="6"/>
        <v>0</v>
      </c>
      <c r="M180" s="563">
        <v>0</v>
      </c>
      <c r="N180" s="563">
        <v>0</v>
      </c>
      <c r="O180" s="565">
        <v>0</v>
      </c>
      <c r="P180" s="564">
        <v>0</v>
      </c>
      <c r="Q180" s="566">
        <v>0</v>
      </c>
    </row>
    <row r="181" spans="1:17" x14ac:dyDescent="0.25">
      <c r="A181" s="567">
        <f t="shared" si="7"/>
        <v>49765</v>
      </c>
      <c r="B181" s="577" t="str">
        <f>+asset_level_drivers!$D$1</f>
        <v>Foreland I</v>
      </c>
      <c r="C181" s="568">
        <f t="shared" si="8"/>
        <v>153</v>
      </c>
      <c r="D181" s="569">
        <v>4.4714466979980463</v>
      </c>
      <c r="E181" s="569">
        <v>130.86389948730468</v>
      </c>
      <c r="F181" s="569">
        <v>13.086389163208009</v>
      </c>
      <c r="G181" s="569">
        <v>2.4023104637146</v>
      </c>
      <c r="H181" s="569">
        <v>2.9399287582397462</v>
      </c>
      <c r="I181" s="569">
        <v>69.3807920288086</v>
      </c>
      <c r="J181" s="569">
        <v>7.805338906860352</v>
      </c>
      <c r="K181" s="570">
        <v>206.15600439453124</v>
      </c>
      <c r="L181" s="571">
        <f t="shared" si="6"/>
        <v>0</v>
      </c>
      <c r="M181" s="571">
        <v>0</v>
      </c>
      <c r="N181" s="571">
        <v>0</v>
      </c>
      <c r="O181" s="572">
        <v>0</v>
      </c>
      <c r="P181" s="573">
        <v>0</v>
      </c>
      <c r="Q181" s="574">
        <v>0</v>
      </c>
    </row>
    <row r="182" spans="1:17" x14ac:dyDescent="0.25">
      <c r="A182" s="575">
        <f t="shared" si="7"/>
        <v>49795</v>
      </c>
      <c r="B182" s="83" t="str">
        <f>+asset_level_drivers!$D$1</f>
        <v>Foreland I</v>
      </c>
      <c r="C182" s="562">
        <f t="shared" si="8"/>
        <v>153</v>
      </c>
      <c r="D182" s="563">
        <v>4.4485285961151124</v>
      </c>
      <c r="E182" s="563">
        <v>130.19933276367189</v>
      </c>
      <c r="F182" s="563">
        <v>13.019932369995118</v>
      </c>
      <c r="G182" s="563">
        <v>2.387757539176941</v>
      </c>
      <c r="H182" s="563">
        <v>2.9248676284790038</v>
      </c>
      <c r="I182" s="563">
        <v>69.029047265624996</v>
      </c>
      <c r="J182" s="563">
        <v>7.765767402648927</v>
      </c>
      <c r="K182" s="564">
        <v>205.90386865234376</v>
      </c>
      <c r="L182" s="563">
        <f t="shared" si="6"/>
        <v>0</v>
      </c>
      <c r="M182" s="563">
        <v>0</v>
      </c>
      <c r="N182" s="563">
        <v>0</v>
      </c>
      <c r="O182" s="565">
        <v>0</v>
      </c>
      <c r="P182" s="564">
        <v>0</v>
      </c>
      <c r="Q182" s="566">
        <v>0</v>
      </c>
    </row>
    <row r="183" spans="1:17" x14ac:dyDescent="0.25">
      <c r="A183" s="567">
        <f t="shared" si="7"/>
        <v>49826</v>
      </c>
      <c r="B183" s="577" t="str">
        <f>+asset_level_drivers!$D$1</f>
        <v>Foreland I</v>
      </c>
      <c r="C183" s="568">
        <f t="shared" si="8"/>
        <v>153</v>
      </c>
      <c r="D183" s="569">
        <v>4.4257285423278816</v>
      </c>
      <c r="E183" s="569">
        <v>129.53819685058593</v>
      </c>
      <c r="F183" s="569">
        <v>12.953818844604493</v>
      </c>
      <c r="G183" s="569">
        <v>2.3733029525756835</v>
      </c>
      <c r="H183" s="569">
        <v>2.9098840896606446</v>
      </c>
      <c r="I183" s="569">
        <v>68.6791172241211</v>
      </c>
      <c r="J183" s="569">
        <v>7.7264004226684575</v>
      </c>
      <c r="K183" s="570">
        <v>205.65306103515624</v>
      </c>
      <c r="L183" s="571">
        <f t="shared" si="6"/>
        <v>0</v>
      </c>
      <c r="M183" s="571">
        <v>0</v>
      </c>
      <c r="N183" s="571">
        <v>0</v>
      </c>
      <c r="O183" s="572">
        <v>0</v>
      </c>
      <c r="P183" s="573">
        <v>0</v>
      </c>
      <c r="Q183" s="574">
        <v>0</v>
      </c>
    </row>
    <row r="184" spans="1:17" x14ac:dyDescent="0.25">
      <c r="A184" s="575">
        <f t="shared" si="7"/>
        <v>49856</v>
      </c>
      <c r="B184" s="83" t="str">
        <f>+asset_level_drivers!$D$1</f>
        <v>Foreland I</v>
      </c>
      <c r="C184" s="562">
        <f t="shared" si="8"/>
        <v>153</v>
      </c>
      <c r="D184" s="563">
        <v>4.4030458534240724</v>
      </c>
      <c r="E184" s="563">
        <v>128.88047351074218</v>
      </c>
      <c r="F184" s="563">
        <v>12.8880466506958</v>
      </c>
      <c r="G184" s="563">
        <v>2.3320678436279296</v>
      </c>
      <c r="H184" s="563">
        <v>2.8949777332305913</v>
      </c>
      <c r="I184" s="563">
        <v>68.330996520996095</v>
      </c>
      <c r="J184" s="563">
        <v>7.6872368408203124</v>
      </c>
      <c r="K184" s="564">
        <v>205.35968164062501</v>
      </c>
      <c r="L184" s="563">
        <f t="shared" si="6"/>
        <v>0</v>
      </c>
      <c r="M184" s="563">
        <v>0</v>
      </c>
      <c r="N184" s="563">
        <v>0</v>
      </c>
      <c r="O184" s="565">
        <v>0</v>
      </c>
      <c r="P184" s="564">
        <v>0</v>
      </c>
      <c r="Q184" s="566">
        <v>0</v>
      </c>
    </row>
    <row r="185" spans="1:17" x14ac:dyDescent="0.25">
      <c r="A185" s="567">
        <f t="shared" si="7"/>
        <v>49887</v>
      </c>
      <c r="B185" s="577" t="str">
        <f>+asset_level_drivers!$D$1</f>
        <v>Foreland I</v>
      </c>
      <c r="C185" s="568">
        <f t="shared" si="8"/>
        <v>153</v>
      </c>
      <c r="D185" s="569">
        <v>4.3804799835205079</v>
      </c>
      <c r="E185" s="569">
        <v>128.22614450683594</v>
      </c>
      <c r="F185" s="569">
        <v>12.822613673400879</v>
      </c>
      <c r="G185" s="569">
        <v>2.3179695487976075</v>
      </c>
      <c r="H185" s="569">
        <v>2.8801480751037598</v>
      </c>
      <c r="I185" s="569">
        <v>67.984671093750009</v>
      </c>
      <c r="J185" s="569">
        <v>7.6482751602172847</v>
      </c>
      <c r="K185" s="570">
        <v>205.11178662109376</v>
      </c>
      <c r="L185" s="571">
        <f t="shared" si="6"/>
        <v>0</v>
      </c>
      <c r="M185" s="571">
        <v>0</v>
      </c>
      <c r="N185" s="571">
        <v>0</v>
      </c>
      <c r="O185" s="572">
        <v>0</v>
      </c>
      <c r="P185" s="573">
        <v>0</v>
      </c>
      <c r="Q185" s="574">
        <v>0</v>
      </c>
    </row>
    <row r="186" spans="1:17" x14ac:dyDescent="0.25">
      <c r="A186" s="575">
        <f t="shared" si="7"/>
        <v>49918</v>
      </c>
      <c r="B186" s="83" t="str">
        <f>+asset_level_drivers!$D$1</f>
        <v>Foreland I</v>
      </c>
      <c r="C186" s="562">
        <f t="shared" si="8"/>
        <v>153</v>
      </c>
      <c r="D186" s="563">
        <v>4.3580303249359131</v>
      </c>
      <c r="E186" s="563">
        <v>127.57519226074218</v>
      </c>
      <c r="F186" s="563">
        <v>12.75751837463379</v>
      </c>
      <c r="G186" s="563">
        <v>2.3039662033081054</v>
      </c>
      <c r="H186" s="563">
        <v>2.8653948371887208</v>
      </c>
      <c r="I186" s="563">
        <v>67.640136108398451</v>
      </c>
      <c r="J186" s="563">
        <v>7.6095149002075191</v>
      </c>
      <c r="K186" s="564">
        <v>204.86520117187499</v>
      </c>
      <c r="L186" s="563">
        <f t="shared" si="6"/>
        <v>0</v>
      </c>
      <c r="M186" s="563">
        <v>0</v>
      </c>
      <c r="N186" s="563">
        <v>0</v>
      </c>
      <c r="O186" s="565">
        <v>0</v>
      </c>
      <c r="P186" s="564">
        <v>0</v>
      </c>
      <c r="Q186" s="566">
        <v>0</v>
      </c>
    </row>
    <row r="187" spans="1:17" x14ac:dyDescent="0.25">
      <c r="A187" s="567">
        <f t="shared" si="7"/>
        <v>49948</v>
      </c>
      <c r="B187" s="577" t="str">
        <f>+asset_level_drivers!$D$1</f>
        <v>Foreland I</v>
      </c>
      <c r="C187" s="568">
        <f t="shared" si="8"/>
        <v>153</v>
      </c>
      <c r="D187" s="569">
        <v>4.3356962562561039</v>
      </c>
      <c r="E187" s="569">
        <v>126.92759831542969</v>
      </c>
      <c r="F187" s="569">
        <v>12.692759065246582</v>
      </c>
      <c r="G187" s="569">
        <v>2.290056955718994</v>
      </c>
      <c r="H187" s="569">
        <v>2.85071761264801</v>
      </c>
      <c r="I187" s="569">
        <v>67.297377502441421</v>
      </c>
      <c r="J187" s="569">
        <v>7.5709547698974609</v>
      </c>
      <c r="K187" s="570">
        <v>204.61991406249999</v>
      </c>
      <c r="L187" s="571">
        <f t="shared" si="6"/>
        <v>0</v>
      </c>
      <c r="M187" s="571">
        <v>0</v>
      </c>
      <c r="N187" s="571">
        <v>0</v>
      </c>
      <c r="O187" s="572">
        <v>0</v>
      </c>
      <c r="P187" s="573">
        <v>0</v>
      </c>
      <c r="Q187" s="574">
        <v>0</v>
      </c>
    </row>
    <row r="188" spans="1:17" x14ac:dyDescent="0.25">
      <c r="A188" s="575">
        <f t="shared" si="7"/>
        <v>49979</v>
      </c>
      <c r="B188" s="83" t="str">
        <f>+asset_level_drivers!$D$1</f>
        <v>Foreland I</v>
      </c>
      <c r="C188" s="562">
        <f t="shared" si="8"/>
        <v>153</v>
      </c>
      <c r="D188" s="563">
        <v>4.313477193832397</v>
      </c>
      <c r="E188" s="563">
        <v>126.28334641113281</v>
      </c>
      <c r="F188" s="563">
        <v>12.628333808898926</v>
      </c>
      <c r="G188" s="563">
        <v>2.2762410541534428</v>
      </c>
      <c r="H188" s="563">
        <v>2.8361159259796143</v>
      </c>
      <c r="I188" s="563">
        <v>66.956389672851557</v>
      </c>
      <c r="J188" s="563">
        <v>7.5325935745239256</v>
      </c>
      <c r="K188" s="564">
        <v>204.37592626953125</v>
      </c>
      <c r="L188" s="563">
        <f t="shared" si="6"/>
        <v>0</v>
      </c>
      <c r="M188" s="563">
        <v>0</v>
      </c>
      <c r="N188" s="563">
        <v>0</v>
      </c>
      <c r="O188" s="565">
        <v>0</v>
      </c>
      <c r="P188" s="564">
        <v>0</v>
      </c>
      <c r="Q188" s="566">
        <v>0</v>
      </c>
    </row>
    <row r="189" spans="1:17" x14ac:dyDescent="0.25">
      <c r="A189" s="567">
        <f t="shared" si="7"/>
        <v>50009</v>
      </c>
      <c r="B189" s="577" t="str">
        <f>+asset_level_drivers!$D$1</f>
        <v>Foreland I</v>
      </c>
      <c r="C189" s="568">
        <f t="shared" si="8"/>
        <v>153</v>
      </c>
      <c r="D189" s="569">
        <v>4.2307600582122804</v>
      </c>
      <c r="E189" s="569">
        <v>123.53954194335938</v>
      </c>
      <c r="F189" s="569">
        <v>12.353953463745118</v>
      </c>
      <c r="G189" s="569">
        <v>2.1863057018280028</v>
      </c>
      <c r="H189" s="569">
        <v>2.7761301006317138</v>
      </c>
      <c r="I189" s="569">
        <v>65.355435241699212</v>
      </c>
      <c r="J189" s="569">
        <v>7.3524862518310545</v>
      </c>
      <c r="K189" s="570">
        <v>196.40694189453126</v>
      </c>
      <c r="L189" s="571">
        <f t="shared" si="6"/>
        <v>0</v>
      </c>
      <c r="M189" s="571">
        <v>0</v>
      </c>
      <c r="N189" s="571">
        <v>0</v>
      </c>
      <c r="O189" s="572">
        <v>0</v>
      </c>
      <c r="P189" s="573">
        <v>0</v>
      </c>
      <c r="Q189" s="574">
        <v>0</v>
      </c>
    </row>
    <row r="190" spans="1:17" x14ac:dyDescent="0.25">
      <c r="A190" s="575">
        <f t="shared" si="7"/>
        <v>50040</v>
      </c>
      <c r="B190" s="83" t="str">
        <f>+asset_level_drivers!$D$1</f>
        <v>Foreland I</v>
      </c>
      <c r="C190" s="562">
        <f t="shared" si="8"/>
        <v>153</v>
      </c>
      <c r="D190" s="563">
        <v>4.2090809463500971</v>
      </c>
      <c r="E190" s="563">
        <v>122.91273500976563</v>
      </c>
      <c r="F190" s="563">
        <v>12.291272698974609</v>
      </c>
      <c r="G190" s="563">
        <v>2.1731336608886718</v>
      </c>
      <c r="H190" s="563">
        <v>2.7619122385025023</v>
      </c>
      <c r="I190" s="563">
        <v>65.024446179199231</v>
      </c>
      <c r="J190" s="563">
        <v>7.3152500152587896</v>
      </c>
      <c r="K190" s="564">
        <v>196.17054833984375</v>
      </c>
      <c r="L190" s="563">
        <f t="shared" si="6"/>
        <v>0</v>
      </c>
      <c r="M190" s="563">
        <v>0</v>
      </c>
      <c r="N190" s="563">
        <v>0</v>
      </c>
      <c r="O190" s="565">
        <v>0</v>
      </c>
      <c r="P190" s="564">
        <v>0</v>
      </c>
      <c r="Q190" s="566">
        <v>0</v>
      </c>
    </row>
    <row r="191" spans="1:17" x14ac:dyDescent="0.25">
      <c r="A191" s="567">
        <f t="shared" si="7"/>
        <v>50071</v>
      </c>
      <c r="B191" s="577" t="str">
        <f>+asset_level_drivers!$D$1</f>
        <v>Foreland I</v>
      </c>
      <c r="C191" s="568">
        <f t="shared" si="8"/>
        <v>153</v>
      </c>
      <c r="D191" s="569">
        <v>4.1875134555816649</v>
      </c>
      <c r="E191" s="569">
        <v>122.28916113281251</v>
      </c>
      <c r="F191" s="569">
        <v>12.228915316772461</v>
      </c>
      <c r="G191" s="569">
        <v>2.1600499088287353</v>
      </c>
      <c r="H191" s="569">
        <v>2.747767572784424</v>
      </c>
      <c r="I191" s="569">
        <v>64.69516593017579</v>
      </c>
      <c r="J191" s="569">
        <v>7.2782058334350594</v>
      </c>
      <c r="K191" s="570">
        <v>195.93540039062501</v>
      </c>
      <c r="L191" s="571">
        <f t="shared" si="6"/>
        <v>0</v>
      </c>
      <c r="M191" s="571">
        <v>0</v>
      </c>
      <c r="N191" s="571">
        <v>0</v>
      </c>
      <c r="O191" s="572">
        <v>0</v>
      </c>
      <c r="P191" s="573">
        <v>0</v>
      </c>
      <c r="Q191" s="574">
        <v>0</v>
      </c>
    </row>
    <row r="192" spans="1:17" x14ac:dyDescent="0.25">
      <c r="A192" s="575">
        <f t="shared" si="7"/>
        <v>50099</v>
      </c>
      <c r="B192" s="83" t="str">
        <f>+asset_level_drivers!$D$1</f>
        <v>Foreland I</v>
      </c>
      <c r="C192" s="562">
        <f t="shared" si="8"/>
        <v>153</v>
      </c>
      <c r="D192" s="563">
        <v>4.1660570091247564</v>
      </c>
      <c r="E192" s="563">
        <v>121.66880405273439</v>
      </c>
      <c r="F192" s="563">
        <v>12.166879614257814</v>
      </c>
      <c r="G192" s="563">
        <v>2.147053717803955</v>
      </c>
      <c r="H192" s="563">
        <v>2.733695761871338</v>
      </c>
      <c r="I192" s="563">
        <v>64.367585156250001</v>
      </c>
      <c r="J192" s="563">
        <v>7.2413529235839844</v>
      </c>
      <c r="K192" s="564">
        <v>195.701498046875</v>
      </c>
      <c r="L192" s="563">
        <f t="shared" si="6"/>
        <v>0</v>
      </c>
      <c r="M192" s="563">
        <v>0</v>
      </c>
      <c r="N192" s="563">
        <v>0</v>
      </c>
      <c r="O192" s="565">
        <v>0</v>
      </c>
      <c r="P192" s="564">
        <v>0</v>
      </c>
      <c r="Q192" s="566">
        <v>0</v>
      </c>
    </row>
    <row r="193" spans="1:17" x14ac:dyDescent="0.25">
      <c r="A193" s="567">
        <f t="shared" si="7"/>
        <v>50130</v>
      </c>
      <c r="B193" s="577" t="str">
        <f>+asset_level_drivers!$D$1</f>
        <v>Foreland I</v>
      </c>
      <c r="C193" s="568">
        <f t="shared" si="8"/>
        <v>153</v>
      </c>
      <c r="D193" s="569">
        <v>4.1447110233306885</v>
      </c>
      <c r="E193" s="569">
        <v>121.05164707031251</v>
      </c>
      <c r="F193" s="569">
        <v>12.105163943481447</v>
      </c>
      <c r="G193" s="569">
        <v>2.1341443393707276</v>
      </c>
      <c r="H193" s="569">
        <v>2.7196963697433469</v>
      </c>
      <c r="I193" s="569">
        <v>64.041692431640627</v>
      </c>
      <c r="J193" s="569">
        <v>7.204690187072754</v>
      </c>
      <c r="K193" s="570">
        <v>195.46882519531249</v>
      </c>
      <c r="L193" s="571">
        <f t="shared" si="6"/>
        <v>0</v>
      </c>
      <c r="M193" s="571">
        <v>0</v>
      </c>
      <c r="N193" s="571">
        <v>0</v>
      </c>
      <c r="O193" s="572">
        <v>0</v>
      </c>
      <c r="P193" s="573">
        <v>0</v>
      </c>
      <c r="Q193" s="574">
        <v>0</v>
      </c>
    </row>
    <row r="194" spans="1:17" x14ac:dyDescent="0.25">
      <c r="A194" s="575">
        <f t="shared" si="7"/>
        <v>50160</v>
      </c>
      <c r="B194" s="83" t="str">
        <f>+asset_level_drivers!$D$1</f>
        <v>Foreland I</v>
      </c>
      <c r="C194" s="562">
        <f t="shared" si="8"/>
        <v>153</v>
      </c>
      <c r="D194" s="563">
        <v>4.1234748870849609</v>
      </c>
      <c r="E194" s="563">
        <v>120.43767326660156</v>
      </c>
      <c r="F194" s="563">
        <v>12.04376649169922</v>
      </c>
      <c r="G194" s="563">
        <v>2.121321062850952</v>
      </c>
      <c r="H194" s="563">
        <v>2.7057691268920898</v>
      </c>
      <c r="I194" s="563">
        <v>63.717484350585941</v>
      </c>
      <c r="J194" s="563">
        <v>7.1682166488647461</v>
      </c>
      <c r="K194" s="564">
        <v>195.23737988281249</v>
      </c>
      <c r="L194" s="563">
        <f t="shared" ref="L194:L257" si="9">+P194+O194</f>
        <v>0</v>
      </c>
      <c r="M194" s="563">
        <v>0</v>
      </c>
      <c r="N194" s="563">
        <v>0</v>
      </c>
      <c r="O194" s="565">
        <v>0</v>
      </c>
      <c r="P194" s="564">
        <v>0</v>
      </c>
      <c r="Q194" s="566">
        <v>0</v>
      </c>
    </row>
    <row r="195" spans="1:17" x14ac:dyDescent="0.25">
      <c r="A195" s="567">
        <f t="shared" ref="A195:A258" si="10">+EOMONTH(A194,1)</f>
        <v>50191</v>
      </c>
      <c r="B195" s="577" t="str">
        <f>+asset_level_drivers!$D$1</f>
        <v>Foreland I</v>
      </c>
      <c r="C195" s="568">
        <f t="shared" ref="C195:C258" si="11">+C194</f>
        <v>153</v>
      </c>
      <c r="D195" s="569">
        <v>4.1023481197357183</v>
      </c>
      <c r="E195" s="569">
        <v>119.82686682128907</v>
      </c>
      <c r="F195" s="569">
        <v>11.982685995483399</v>
      </c>
      <c r="G195" s="569">
        <v>2.1085832118988037</v>
      </c>
      <c r="H195" s="569">
        <v>2.6919135046005249</v>
      </c>
      <c r="I195" s="569">
        <v>63.394947399902343</v>
      </c>
      <c r="J195" s="569">
        <v>7.1319313339233403</v>
      </c>
      <c r="K195" s="570">
        <v>195.00715820312499</v>
      </c>
      <c r="L195" s="571">
        <f t="shared" si="9"/>
        <v>0</v>
      </c>
      <c r="M195" s="571">
        <v>0</v>
      </c>
      <c r="N195" s="571">
        <v>0</v>
      </c>
      <c r="O195" s="572">
        <v>0</v>
      </c>
      <c r="P195" s="573">
        <v>0</v>
      </c>
      <c r="Q195" s="574">
        <v>0</v>
      </c>
    </row>
    <row r="196" spans="1:17" x14ac:dyDescent="0.25">
      <c r="A196" s="575">
        <f t="shared" si="10"/>
        <v>50221</v>
      </c>
      <c r="B196" s="83" t="str">
        <f>+asset_level_drivers!$D$1</f>
        <v>Foreland I</v>
      </c>
      <c r="C196" s="562">
        <f t="shared" si="11"/>
        <v>153</v>
      </c>
      <c r="D196" s="563">
        <v>4.0813300930023191</v>
      </c>
      <c r="E196" s="563">
        <v>119.21920993652346</v>
      </c>
      <c r="F196" s="563">
        <v>11.92192020263672</v>
      </c>
      <c r="G196" s="563">
        <v>2.0959292758941652</v>
      </c>
      <c r="H196" s="563">
        <v>2.6781293071746828</v>
      </c>
      <c r="I196" s="563">
        <v>63.074075976562504</v>
      </c>
      <c r="J196" s="563">
        <v>7.0958332397460939</v>
      </c>
      <c r="K196" s="564">
        <v>194.77814404296876</v>
      </c>
      <c r="L196" s="563">
        <f t="shared" si="9"/>
        <v>0</v>
      </c>
      <c r="M196" s="563">
        <v>0</v>
      </c>
      <c r="N196" s="563">
        <v>0</v>
      </c>
      <c r="O196" s="565">
        <v>0</v>
      </c>
      <c r="P196" s="564">
        <v>0</v>
      </c>
      <c r="Q196" s="566">
        <v>0</v>
      </c>
    </row>
    <row r="197" spans="1:17" x14ac:dyDescent="0.25">
      <c r="A197" s="567">
        <f t="shared" si="10"/>
        <v>50252</v>
      </c>
      <c r="B197" s="577" t="str">
        <f>+asset_level_drivers!$D$1</f>
        <v>Foreland I</v>
      </c>
      <c r="C197" s="568">
        <f t="shared" si="11"/>
        <v>153</v>
      </c>
      <c r="D197" s="569">
        <v>4.0604202747344971</v>
      </c>
      <c r="E197" s="569">
        <v>118.61468679199218</v>
      </c>
      <c r="F197" s="569">
        <v>11.861467904663087</v>
      </c>
      <c r="G197" s="569">
        <v>2.083356940841675</v>
      </c>
      <c r="H197" s="569">
        <v>2.6644160144805906</v>
      </c>
      <c r="I197" s="569">
        <v>62.754857995605462</v>
      </c>
      <c r="J197" s="569">
        <v>7.0599212265014657</v>
      </c>
      <c r="K197" s="570">
        <v>194.55033496093751</v>
      </c>
      <c r="L197" s="571">
        <f t="shared" si="9"/>
        <v>0</v>
      </c>
      <c r="M197" s="571">
        <v>0</v>
      </c>
      <c r="N197" s="571">
        <v>0</v>
      </c>
      <c r="O197" s="572">
        <v>0</v>
      </c>
      <c r="P197" s="573">
        <v>0</v>
      </c>
      <c r="Q197" s="574">
        <v>0</v>
      </c>
    </row>
    <row r="198" spans="1:17" x14ac:dyDescent="0.25">
      <c r="A198" s="575">
        <f t="shared" si="10"/>
        <v>50283</v>
      </c>
      <c r="B198" s="83" t="str">
        <f>+asset_level_drivers!$D$1</f>
        <v>Foreland I</v>
      </c>
      <c r="C198" s="562">
        <f t="shared" si="11"/>
        <v>153</v>
      </c>
      <c r="D198" s="563">
        <v>4.0396181293487547</v>
      </c>
      <c r="E198" s="563">
        <v>118.01328090820313</v>
      </c>
      <c r="F198" s="563">
        <v>11.801327426147461</v>
      </c>
      <c r="G198" s="563">
        <v>2.07086552696228</v>
      </c>
      <c r="H198" s="563">
        <v>2.6507734050750731</v>
      </c>
      <c r="I198" s="563">
        <v>62.437287304687501</v>
      </c>
      <c r="J198" s="563">
        <v>7.0241945526123049</v>
      </c>
      <c r="K198" s="564">
        <v>194.32371875000001</v>
      </c>
      <c r="L198" s="563">
        <f t="shared" si="9"/>
        <v>0</v>
      </c>
      <c r="M198" s="563">
        <v>0</v>
      </c>
      <c r="N198" s="563">
        <v>0</v>
      </c>
      <c r="O198" s="565">
        <v>0</v>
      </c>
      <c r="P198" s="564">
        <v>0</v>
      </c>
      <c r="Q198" s="566">
        <v>0</v>
      </c>
    </row>
    <row r="199" spans="1:17" x14ac:dyDescent="0.25">
      <c r="A199" s="567">
        <f t="shared" si="10"/>
        <v>50313</v>
      </c>
      <c r="B199" s="577" t="str">
        <f>+asset_level_drivers!$D$1</f>
        <v>Foreland I</v>
      </c>
      <c r="C199" s="568">
        <f t="shared" si="11"/>
        <v>153</v>
      </c>
      <c r="D199" s="569">
        <v>4.018923042297363</v>
      </c>
      <c r="E199" s="569">
        <v>117.41497580566407</v>
      </c>
      <c r="F199" s="569">
        <v>11.741496844482421</v>
      </c>
      <c r="G199" s="569">
        <v>2.0584544368743898</v>
      </c>
      <c r="H199" s="569">
        <v>2.6372009536743168</v>
      </c>
      <c r="I199" s="569">
        <v>62.121354235839853</v>
      </c>
      <c r="J199" s="569">
        <v>6.9886520919799802</v>
      </c>
      <c r="K199" s="570">
        <v>194.09829833984375</v>
      </c>
      <c r="L199" s="571">
        <f t="shared" si="9"/>
        <v>0</v>
      </c>
      <c r="M199" s="571">
        <v>0</v>
      </c>
      <c r="N199" s="571">
        <v>0</v>
      </c>
      <c r="O199" s="572">
        <v>0</v>
      </c>
      <c r="P199" s="573">
        <v>0</v>
      </c>
      <c r="Q199" s="574">
        <v>0</v>
      </c>
    </row>
    <row r="200" spans="1:17" x14ac:dyDescent="0.25">
      <c r="A200" s="575">
        <f t="shared" si="10"/>
        <v>50344</v>
      </c>
      <c r="B200" s="83" t="str">
        <f>+asset_level_drivers!$D$1</f>
        <v>Foreland I</v>
      </c>
      <c r="C200" s="562">
        <f t="shared" si="11"/>
        <v>153</v>
      </c>
      <c r="D200" s="563">
        <v>3.9983345020294192</v>
      </c>
      <c r="E200" s="563">
        <v>116.81975522460938</v>
      </c>
      <c r="F200" s="563">
        <v>11.681974813842773</v>
      </c>
      <c r="G200" s="563">
        <v>2.0461230594635009</v>
      </c>
      <c r="H200" s="563">
        <v>2.6236984542846682</v>
      </c>
      <c r="I200" s="563">
        <v>61.807051428222657</v>
      </c>
      <c r="J200" s="563">
        <v>6.9532929656982425</v>
      </c>
      <c r="K200" s="564">
        <v>193.87405957031251</v>
      </c>
      <c r="L200" s="563">
        <f t="shared" si="9"/>
        <v>0</v>
      </c>
      <c r="M200" s="563">
        <v>0</v>
      </c>
      <c r="N200" s="563">
        <v>0</v>
      </c>
      <c r="O200" s="565">
        <v>0</v>
      </c>
      <c r="P200" s="564">
        <v>0</v>
      </c>
      <c r="Q200" s="566">
        <v>0</v>
      </c>
    </row>
    <row r="201" spans="1:17" x14ac:dyDescent="0.25">
      <c r="A201" s="567">
        <f t="shared" si="10"/>
        <v>50374</v>
      </c>
      <c r="B201" s="577" t="str">
        <f>+asset_level_drivers!$D$1</f>
        <v>Foreland I</v>
      </c>
      <c r="C201" s="568">
        <f t="shared" si="11"/>
        <v>153</v>
      </c>
      <c r="D201" s="569">
        <v>3.9778519386291507</v>
      </c>
      <c r="E201" s="569">
        <v>116.22760378417968</v>
      </c>
      <c r="F201" s="569">
        <v>11.622759686279297</v>
      </c>
      <c r="G201" s="569">
        <v>2.0338708316802983</v>
      </c>
      <c r="H201" s="569">
        <v>2.6102654056549075</v>
      </c>
      <c r="I201" s="569">
        <v>61.494368994140629</v>
      </c>
      <c r="J201" s="569">
        <v>6.9181163497924807</v>
      </c>
      <c r="K201" s="570">
        <v>193.65099755859376</v>
      </c>
      <c r="L201" s="571">
        <f t="shared" si="9"/>
        <v>0</v>
      </c>
      <c r="M201" s="571">
        <v>0</v>
      </c>
      <c r="N201" s="571">
        <v>0</v>
      </c>
      <c r="O201" s="572">
        <v>0</v>
      </c>
      <c r="P201" s="573">
        <v>0</v>
      </c>
      <c r="Q201" s="574">
        <v>0</v>
      </c>
    </row>
    <row r="202" spans="1:17" x14ac:dyDescent="0.25">
      <c r="A202" s="575">
        <f t="shared" si="10"/>
        <v>50405</v>
      </c>
      <c r="B202" s="83" t="str">
        <f>+asset_level_drivers!$D$1</f>
        <v>Foreland I</v>
      </c>
      <c r="C202" s="562">
        <f t="shared" si="11"/>
        <v>153</v>
      </c>
      <c r="D202" s="563">
        <v>3.9574747890472408</v>
      </c>
      <c r="E202" s="563">
        <v>115.63850566406249</v>
      </c>
      <c r="F202" s="563">
        <v>11.563849896240233</v>
      </c>
      <c r="G202" s="563">
        <v>2.0216971321105959</v>
      </c>
      <c r="H202" s="563">
        <v>2.5969015245437621</v>
      </c>
      <c r="I202" s="563">
        <v>61.18330034179688</v>
      </c>
      <c r="J202" s="563">
        <v>6.8831210220336914</v>
      </c>
      <c r="K202" s="564">
        <v>193.4291064453125</v>
      </c>
      <c r="L202" s="563">
        <f t="shared" si="9"/>
        <v>0</v>
      </c>
      <c r="M202" s="563">
        <v>0</v>
      </c>
      <c r="N202" s="563">
        <v>0</v>
      </c>
      <c r="O202" s="565">
        <v>0</v>
      </c>
      <c r="P202" s="564">
        <v>0</v>
      </c>
      <c r="Q202" s="566">
        <v>0</v>
      </c>
    </row>
    <row r="203" spans="1:17" x14ac:dyDescent="0.25">
      <c r="A203" s="567">
        <f t="shared" si="10"/>
        <v>50436</v>
      </c>
      <c r="B203" s="577" t="str">
        <f>+asset_level_drivers!$D$1</f>
        <v>Foreland I</v>
      </c>
      <c r="C203" s="568">
        <f t="shared" si="11"/>
        <v>153</v>
      </c>
      <c r="D203" s="569">
        <v>3.9372025485992435</v>
      </c>
      <c r="E203" s="569">
        <v>115.05244328613281</v>
      </c>
      <c r="F203" s="569">
        <v>11.505243493652344</v>
      </c>
      <c r="G203" s="569">
        <v>2.0096014011383057</v>
      </c>
      <c r="H203" s="569">
        <v>2.5836064590454102</v>
      </c>
      <c r="I203" s="569">
        <v>60.873834924316405</v>
      </c>
      <c r="J203" s="569">
        <v>6.8483060897827146</v>
      </c>
      <c r="K203" s="570">
        <v>193.20837988281249</v>
      </c>
      <c r="L203" s="571">
        <f t="shared" si="9"/>
        <v>0</v>
      </c>
      <c r="M203" s="571">
        <v>0</v>
      </c>
      <c r="N203" s="571">
        <v>0</v>
      </c>
      <c r="O203" s="572">
        <v>0</v>
      </c>
      <c r="P203" s="573">
        <v>0</v>
      </c>
      <c r="Q203" s="574">
        <v>0</v>
      </c>
    </row>
    <row r="204" spans="1:17" x14ac:dyDescent="0.25">
      <c r="A204" s="575">
        <f t="shared" si="10"/>
        <v>50464</v>
      </c>
      <c r="B204" s="83" t="str">
        <f>+asset_level_drivers!$D$1</f>
        <v>Foreland I</v>
      </c>
      <c r="C204" s="562">
        <f t="shared" si="11"/>
        <v>153</v>
      </c>
      <c r="D204" s="563">
        <v>3.9170346576690673</v>
      </c>
      <c r="E204" s="563">
        <v>114.46940302734376</v>
      </c>
      <c r="F204" s="563">
        <v>11.446939572143556</v>
      </c>
      <c r="G204" s="563">
        <v>1.9975830379486086</v>
      </c>
      <c r="H204" s="563">
        <v>2.5703798366546629</v>
      </c>
      <c r="I204" s="563">
        <v>60.56596560058594</v>
      </c>
      <c r="J204" s="563">
        <v>6.8136708251953131</v>
      </c>
      <c r="K204" s="564">
        <v>192.98881249999999</v>
      </c>
      <c r="L204" s="563">
        <f t="shared" si="9"/>
        <v>0</v>
      </c>
      <c r="M204" s="563">
        <v>0</v>
      </c>
      <c r="N204" s="563">
        <v>0</v>
      </c>
      <c r="O204" s="565">
        <v>0</v>
      </c>
      <c r="P204" s="564">
        <v>0</v>
      </c>
      <c r="Q204" s="566">
        <v>0</v>
      </c>
    </row>
    <row r="205" spans="1:17" x14ac:dyDescent="0.25">
      <c r="A205" s="567">
        <f t="shared" si="10"/>
        <v>50495</v>
      </c>
      <c r="B205" s="577" t="str">
        <f>+asset_level_drivers!$D$1</f>
        <v>Foreland I</v>
      </c>
      <c r="C205" s="568">
        <f t="shared" si="11"/>
        <v>153</v>
      </c>
      <c r="D205" s="569">
        <v>3.8969705497741702</v>
      </c>
      <c r="E205" s="569">
        <v>113.88936708984374</v>
      </c>
      <c r="F205" s="569">
        <v>11.388936016845703</v>
      </c>
      <c r="G205" s="569">
        <v>1.9856414829254152</v>
      </c>
      <c r="H205" s="569">
        <v>2.5572212814331055</v>
      </c>
      <c r="I205" s="569">
        <v>60.259683251953135</v>
      </c>
      <c r="J205" s="569">
        <v>6.7792140197753907</v>
      </c>
      <c r="K205" s="570">
        <v>192.77039697265624</v>
      </c>
      <c r="L205" s="571">
        <f t="shared" si="9"/>
        <v>0</v>
      </c>
      <c r="M205" s="571">
        <v>0</v>
      </c>
      <c r="N205" s="571">
        <v>0</v>
      </c>
      <c r="O205" s="572">
        <v>0</v>
      </c>
      <c r="P205" s="573">
        <v>0</v>
      </c>
      <c r="Q205" s="574">
        <v>0</v>
      </c>
    </row>
    <row r="206" spans="1:17" x14ac:dyDescent="0.25">
      <c r="A206" s="575">
        <f t="shared" si="10"/>
        <v>50525</v>
      </c>
      <c r="B206" s="83" t="str">
        <f>+asset_level_drivers!$D$1</f>
        <v>Foreland I</v>
      </c>
      <c r="C206" s="562">
        <f t="shared" si="11"/>
        <v>153</v>
      </c>
      <c r="D206" s="563">
        <v>3.8770097511291506</v>
      </c>
      <c r="E206" s="563">
        <v>113.31232053222656</v>
      </c>
      <c r="F206" s="563">
        <v>11.331231317138673</v>
      </c>
      <c r="G206" s="563">
        <v>1.973775630569458</v>
      </c>
      <c r="H206" s="563">
        <v>2.5441304775238036</v>
      </c>
      <c r="I206" s="563">
        <v>59.954979309082034</v>
      </c>
      <c r="J206" s="563">
        <v>6.74493483581543</v>
      </c>
      <c r="K206" s="564">
        <v>192.55312548828124</v>
      </c>
      <c r="L206" s="563">
        <f t="shared" si="9"/>
        <v>0</v>
      </c>
      <c r="M206" s="563">
        <v>0</v>
      </c>
      <c r="N206" s="563">
        <v>0</v>
      </c>
      <c r="O206" s="565">
        <v>0</v>
      </c>
      <c r="P206" s="564">
        <v>0</v>
      </c>
      <c r="Q206" s="566">
        <v>0</v>
      </c>
    </row>
    <row r="207" spans="1:17" x14ac:dyDescent="0.25">
      <c r="A207" s="567">
        <f t="shared" si="10"/>
        <v>50556</v>
      </c>
      <c r="B207" s="577" t="str">
        <f>+asset_level_drivers!$D$1</f>
        <v>Foreland I</v>
      </c>
      <c r="C207" s="568">
        <f t="shared" si="11"/>
        <v>153</v>
      </c>
      <c r="D207" s="569">
        <v>3.8571517021179198</v>
      </c>
      <c r="E207" s="569">
        <v>112.73824797363281</v>
      </c>
      <c r="F207" s="569">
        <v>11.273824182128907</v>
      </c>
      <c r="G207" s="569">
        <v>1.9619835170745847</v>
      </c>
      <c r="H207" s="569">
        <v>2.531107081604004</v>
      </c>
      <c r="I207" s="569">
        <v>59.651845861816405</v>
      </c>
      <c r="J207" s="569">
        <v>6.7108325454711917</v>
      </c>
      <c r="K207" s="570">
        <v>192.33699023437501</v>
      </c>
      <c r="L207" s="571">
        <f t="shared" si="9"/>
        <v>0</v>
      </c>
      <c r="M207" s="571">
        <v>0</v>
      </c>
      <c r="N207" s="571">
        <v>0</v>
      </c>
      <c r="O207" s="572">
        <v>0</v>
      </c>
      <c r="P207" s="573">
        <v>0</v>
      </c>
      <c r="Q207" s="574">
        <v>0</v>
      </c>
    </row>
    <row r="208" spans="1:17" x14ac:dyDescent="0.25">
      <c r="A208" s="575">
        <f t="shared" si="10"/>
        <v>50586</v>
      </c>
      <c r="B208" s="83" t="str">
        <f>+asset_level_drivers!$D$1</f>
        <v>Foreland I</v>
      </c>
      <c r="C208" s="562">
        <f t="shared" si="11"/>
        <v>153</v>
      </c>
      <c r="D208" s="563">
        <v>3.837395874023438</v>
      </c>
      <c r="E208" s="563">
        <v>112.16713469238282</v>
      </c>
      <c r="F208" s="563">
        <v>11.216712799072265</v>
      </c>
      <c r="G208" s="563">
        <v>1.9502644729614256</v>
      </c>
      <c r="H208" s="563">
        <v>2.5181507263183596</v>
      </c>
      <c r="I208" s="563">
        <v>59.350276757812509</v>
      </c>
      <c r="J208" s="563">
        <v>6.6769058853149419</v>
      </c>
      <c r="K208" s="564">
        <v>192.12198876953124</v>
      </c>
      <c r="L208" s="563">
        <f t="shared" si="9"/>
        <v>0</v>
      </c>
      <c r="M208" s="563">
        <v>0</v>
      </c>
      <c r="N208" s="563">
        <v>0</v>
      </c>
      <c r="O208" s="565">
        <v>0</v>
      </c>
      <c r="P208" s="564">
        <v>0</v>
      </c>
      <c r="Q208" s="566">
        <v>0</v>
      </c>
    </row>
    <row r="209" spans="1:17" x14ac:dyDescent="0.25">
      <c r="A209" s="567">
        <f t="shared" si="10"/>
        <v>50617</v>
      </c>
      <c r="B209" s="577" t="str">
        <f>+asset_level_drivers!$D$1</f>
        <v>Foreland I</v>
      </c>
      <c r="C209" s="568">
        <f t="shared" si="11"/>
        <v>153</v>
      </c>
      <c r="D209" s="569">
        <v>3.8177416831970215</v>
      </c>
      <c r="E209" s="569">
        <v>111.5989646484375</v>
      </c>
      <c r="F209" s="569">
        <v>11.159895877075195</v>
      </c>
      <c r="G209" s="569">
        <v>1.9386180622100833</v>
      </c>
      <c r="H209" s="569">
        <v>2.5052610443115233</v>
      </c>
      <c r="I209" s="569">
        <v>59.050260900878904</v>
      </c>
      <c r="J209" s="569">
        <v>6.6431542098999028</v>
      </c>
      <c r="K209" s="570">
        <v>191.90811132812499</v>
      </c>
      <c r="L209" s="571">
        <f t="shared" si="9"/>
        <v>0</v>
      </c>
      <c r="M209" s="571">
        <v>0</v>
      </c>
      <c r="N209" s="571">
        <v>0</v>
      </c>
      <c r="O209" s="572">
        <v>0</v>
      </c>
      <c r="P209" s="573">
        <v>0</v>
      </c>
      <c r="Q209" s="574">
        <v>0</v>
      </c>
    </row>
    <row r="210" spans="1:17" x14ac:dyDescent="0.25">
      <c r="A210" s="575">
        <f t="shared" si="10"/>
        <v>50648</v>
      </c>
      <c r="B210" s="83" t="str">
        <f>+asset_level_drivers!$D$1</f>
        <v>Foreland I</v>
      </c>
      <c r="C210" s="562">
        <f t="shared" si="11"/>
        <v>153</v>
      </c>
      <c r="D210" s="563">
        <v>3.7981886489868164</v>
      </c>
      <c r="E210" s="563">
        <v>111.03372180175781</v>
      </c>
      <c r="F210" s="563">
        <v>11.103371411132814</v>
      </c>
      <c r="G210" s="563">
        <v>1.9270437320709228</v>
      </c>
      <c r="H210" s="563">
        <v>2.4924376750946045</v>
      </c>
      <c r="I210" s="563">
        <v>58.751793457031255</v>
      </c>
      <c r="J210" s="563">
        <v>6.6095763519287116</v>
      </c>
      <c r="K210" s="564">
        <v>191.69535156250001</v>
      </c>
      <c r="L210" s="563">
        <f t="shared" si="9"/>
        <v>0</v>
      </c>
      <c r="M210" s="563">
        <v>0</v>
      </c>
      <c r="N210" s="563">
        <v>0</v>
      </c>
      <c r="O210" s="565">
        <v>0</v>
      </c>
      <c r="P210" s="564">
        <v>0</v>
      </c>
      <c r="Q210" s="566">
        <v>0</v>
      </c>
    </row>
    <row r="211" spans="1:17" x14ac:dyDescent="0.25">
      <c r="A211" s="567">
        <f t="shared" si="10"/>
        <v>50678</v>
      </c>
      <c r="B211" s="577" t="str">
        <f>+asset_level_drivers!$D$1</f>
        <v>Foreland I</v>
      </c>
      <c r="C211" s="568">
        <f t="shared" si="11"/>
        <v>153</v>
      </c>
      <c r="D211" s="569">
        <v>3.7787362392425536</v>
      </c>
      <c r="E211" s="569">
        <v>110.4713918701172</v>
      </c>
      <c r="F211" s="569">
        <v>11.047138522338868</v>
      </c>
      <c r="G211" s="569">
        <v>1.9155410259246828</v>
      </c>
      <c r="H211" s="569">
        <v>2.4796803440093993</v>
      </c>
      <c r="I211" s="569">
        <v>58.454861791992187</v>
      </c>
      <c r="J211" s="569">
        <v>6.5761717758178717</v>
      </c>
      <c r="K211" s="570">
        <v>191.48370703124999</v>
      </c>
      <c r="L211" s="571">
        <f t="shared" si="9"/>
        <v>0</v>
      </c>
      <c r="M211" s="571">
        <v>0</v>
      </c>
      <c r="N211" s="571">
        <v>0</v>
      </c>
      <c r="O211" s="572">
        <v>0</v>
      </c>
      <c r="P211" s="573">
        <v>0</v>
      </c>
      <c r="Q211" s="574">
        <v>0</v>
      </c>
    </row>
    <row r="212" spans="1:17" x14ac:dyDescent="0.25">
      <c r="A212" s="575">
        <f t="shared" si="10"/>
        <v>50709</v>
      </c>
      <c r="B212" s="83" t="str">
        <f>+asset_level_drivers!$D$1</f>
        <v>Foreland I</v>
      </c>
      <c r="C212" s="562">
        <f t="shared" si="11"/>
        <v>153</v>
      </c>
      <c r="D212" s="563">
        <v>3.7593839355468752</v>
      </c>
      <c r="E212" s="563">
        <v>109.91195991210938</v>
      </c>
      <c r="F212" s="563">
        <v>10.991195343017578</v>
      </c>
      <c r="G212" s="563">
        <v>1.904109469985962</v>
      </c>
      <c r="H212" s="563">
        <v>2.4669886562347414</v>
      </c>
      <c r="I212" s="563">
        <v>58.159461730957027</v>
      </c>
      <c r="J212" s="563">
        <v>6.5429392868041996</v>
      </c>
      <c r="K212" s="564">
        <v>191.27316552734376</v>
      </c>
      <c r="L212" s="563">
        <f t="shared" si="9"/>
        <v>0</v>
      </c>
      <c r="M212" s="563">
        <v>0</v>
      </c>
      <c r="N212" s="563">
        <v>0</v>
      </c>
      <c r="O212" s="565">
        <v>0</v>
      </c>
      <c r="P212" s="564">
        <v>0</v>
      </c>
      <c r="Q212" s="566">
        <v>0</v>
      </c>
    </row>
    <row r="213" spans="1:17" x14ac:dyDescent="0.25">
      <c r="A213" s="567">
        <f t="shared" si="10"/>
        <v>50739</v>
      </c>
      <c r="B213" s="577" t="str">
        <f>+asset_level_drivers!$D$1</f>
        <v>Foreland I</v>
      </c>
      <c r="C213" s="568">
        <f t="shared" si="11"/>
        <v>153</v>
      </c>
      <c r="D213" s="569">
        <v>3.7401312675476075</v>
      </c>
      <c r="E213" s="569">
        <v>109.35540944824218</v>
      </c>
      <c r="F213" s="569">
        <v>10.935540307617186</v>
      </c>
      <c r="G213" s="569">
        <v>1.8927486007690431</v>
      </c>
      <c r="H213" s="569">
        <v>2.4543623044967653</v>
      </c>
      <c r="I213" s="569">
        <v>57.86558459472657</v>
      </c>
      <c r="J213" s="569">
        <v>6.5098780334472659</v>
      </c>
      <c r="K213" s="570">
        <v>191.06372705078124</v>
      </c>
      <c r="L213" s="571">
        <f t="shared" si="9"/>
        <v>0</v>
      </c>
      <c r="M213" s="571">
        <v>0</v>
      </c>
      <c r="N213" s="571">
        <v>0</v>
      </c>
      <c r="O213" s="572">
        <v>0</v>
      </c>
      <c r="P213" s="573">
        <v>0</v>
      </c>
      <c r="Q213" s="574">
        <v>0</v>
      </c>
    </row>
    <row r="214" spans="1:17" x14ac:dyDescent="0.25">
      <c r="A214" s="575">
        <f t="shared" si="10"/>
        <v>50770</v>
      </c>
      <c r="B214" s="83" t="str">
        <f>+asset_level_drivers!$D$1</f>
        <v>Foreland I</v>
      </c>
      <c r="C214" s="562">
        <f t="shared" si="11"/>
        <v>153</v>
      </c>
      <c r="D214" s="563">
        <v>3.7209776721954344</v>
      </c>
      <c r="E214" s="563">
        <v>108.80172707519532</v>
      </c>
      <c r="F214" s="563">
        <v>10.880171987915039</v>
      </c>
      <c r="G214" s="563">
        <v>1.8814579273223877</v>
      </c>
      <c r="H214" s="563">
        <v>2.441800971221924</v>
      </c>
      <c r="I214" s="563">
        <v>57.573221484374997</v>
      </c>
      <c r="J214" s="563">
        <v>6.4769871643066406</v>
      </c>
      <c r="K214" s="564">
        <v>190.85538427734375</v>
      </c>
      <c r="L214" s="563">
        <f t="shared" si="9"/>
        <v>0</v>
      </c>
      <c r="M214" s="563">
        <v>0</v>
      </c>
      <c r="N214" s="563">
        <v>0</v>
      </c>
      <c r="O214" s="565">
        <v>0</v>
      </c>
      <c r="P214" s="564">
        <v>0</v>
      </c>
      <c r="Q214" s="566">
        <v>0</v>
      </c>
    </row>
    <row r="215" spans="1:17" x14ac:dyDescent="0.25">
      <c r="A215" s="567">
        <f t="shared" si="10"/>
        <v>50801</v>
      </c>
      <c r="B215" s="577" t="str">
        <f>+asset_level_drivers!$D$1</f>
        <v>Foreland I</v>
      </c>
      <c r="C215" s="568">
        <f t="shared" si="11"/>
        <v>153</v>
      </c>
      <c r="D215" s="569">
        <v>3.7019226345062255</v>
      </c>
      <c r="E215" s="569">
        <v>108.25089543457031</v>
      </c>
      <c r="F215" s="569">
        <v>10.825088873291016</v>
      </c>
      <c r="G215" s="569">
        <v>1.8702369792938234</v>
      </c>
      <c r="H215" s="569">
        <v>2.4293042358398438</v>
      </c>
      <c r="I215" s="569">
        <v>57.282363391113279</v>
      </c>
      <c r="J215" s="569">
        <v>6.4442656494140627</v>
      </c>
      <c r="K215" s="570">
        <v>190.64812499999999</v>
      </c>
      <c r="L215" s="571">
        <f t="shared" si="9"/>
        <v>0</v>
      </c>
      <c r="M215" s="571">
        <v>0</v>
      </c>
      <c r="N215" s="571">
        <v>0</v>
      </c>
      <c r="O215" s="572">
        <v>0</v>
      </c>
      <c r="P215" s="573">
        <v>0</v>
      </c>
      <c r="Q215" s="574">
        <v>0</v>
      </c>
    </row>
    <row r="216" spans="1:17" x14ac:dyDescent="0.25">
      <c r="A216" s="575">
        <f t="shared" si="10"/>
        <v>50829</v>
      </c>
      <c r="B216" s="83" t="str">
        <f>+asset_level_drivers!$D$1</f>
        <v>Foreland I</v>
      </c>
      <c r="C216" s="562">
        <f t="shared" si="11"/>
        <v>153</v>
      </c>
      <c r="D216" s="563">
        <v>3.6829656841278076</v>
      </c>
      <c r="E216" s="563">
        <v>107.70290288085938</v>
      </c>
      <c r="F216" s="563">
        <v>10.770289672851563</v>
      </c>
      <c r="G216" s="563">
        <v>1.859085306930542</v>
      </c>
      <c r="H216" s="563">
        <v>2.4168718597412111</v>
      </c>
      <c r="I216" s="563">
        <v>56.993006579589846</v>
      </c>
      <c r="J216" s="563">
        <v>6.4117129806518554</v>
      </c>
      <c r="K216" s="564">
        <v>190.44195507812501</v>
      </c>
      <c r="L216" s="563">
        <f t="shared" si="9"/>
        <v>0</v>
      </c>
      <c r="M216" s="563">
        <v>0</v>
      </c>
      <c r="N216" s="563">
        <v>0</v>
      </c>
      <c r="O216" s="565">
        <v>0</v>
      </c>
      <c r="P216" s="564">
        <v>0</v>
      </c>
      <c r="Q216" s="566">
        <v>0</v>
      </c>
    </row>
    <row r="217" spans="1:17" x14ac:dyDescent="0.25">
      <c r="A217" s="567">
        <f t="shared" si="10"/>
        <v>50860</v>
      </c>
      <c r="B217" s="577" t="str">
        <f>+asset_level_drivers!$D$1</f>
        <v>Foreland I</v>
      </c>
      <c r="C217" s="568">
        <f t="shared" si="11"/>
        <v>153</v>
      </c>
      <c r="D217" s="569">
        <v>3.664106268310547</v>
      </c>
      <c r="E217" s="569">
        <v>107.15773227539063</v>
      </c>
      <c r="F217" s="569">
        <v>10.715772546386718</v>
      </c>
      <c r="G217" s="569">
        <v>1.8480024192810058</v>
      </c>
      <c r="H217" s="569">
        <v>2.4045034481048582</v>
      </c>
      <c r="I217" s="569">
        <v>56.705137316894529</v>
      </c>
      <c r="J217" s="569">
        <v>6.3793278259277351</v>
      </c>
      <c r="K217" s="570">
        <v>190.23686083984376</v>
      </c>
      <c r="L217" s="571">
        <f t="shared" si="9"/>
        <v>0</v>
      </c>
      <c r="M217" s="571">
        <v>0</v>
      </c>
      <c r="N217" s="571">
        <v>0</v>
      </c>
      <c r="O217" s="572">
        <v>0</v>
      </c>
      <c r="P217" s="573">
        <v>0</v>
      </c>
      <c r="Q217" s="574">
        <v>0</v>
      </c>
    </row>
    <row r="218" spans="1:17" x14ac:dyDescent="0.25">
      <c r="A218" s="575">
        <f t="shared" si="10"/>
        <v>50890</v>
      </c>
      <c r="B218" s="83" t="str">
        <f>+asset_level_drivers!$D$1</f>
        <v>Foreland I</v>
      </c>
      <c r="C218" s="562">
        <f t="shared" si="11"/>
        <v>153</v>
      </c>
      <c r="D218" s="563">
        <v>3.6453438892364503</v>
      </c>
      <c r="E218" s="563">
        <v>106.61537087402344</v>
      </c>
      <c r="F218" s="563">
        <v>10.661536587524415</v>
      </c>
      <c r="G218" s="563">
        <v>1.8369879146575929</v>
      </c>
      <c r="H218" s="563">
        <v>2.3921987125396726</v>
      </c>
      <c r="I218" s="563">
        <v>56.418753955078131</v>
      </c>
      <c r="J218" s="563">
        <v>6.3471097457885746</v>
      </c>
      <c r="K218" s="564">
        <v>190.03283886718751</v>
      </c>
      <c r="L218" s="563">
        <f t="shared" si="9"/>
        <v>0</v>
      </c>
      <c r="M218" s="563">
        <v>0</v>
      </c>
      <c r="N218" s="563">
        <v>0</v>
      </c>
      <c r="O218" s="565">
        <v>0</v>
      </c>
      <c r="P218" s="564">
        <v>0</v>
      </c>
      <c r="Q218" s="566">
        <v>0</v>
      </c>
    </row>
    <row r="219" spans="1:17" x14ac:dyDescent="0.25">
      <c r="A219" s="567">
        <f t="shared" si="10"/>
        <v>50921</v>
      </c>
      <c r="B219" s="577" t="str">
        <f>+asset_level_drivers!$D$1</f>
        <v>Foreland I</v>
      </c>
      <c r="C219" s="568">
        <f t="shared" si="11"/>
        <v>153</v>
      </c>
      <c r="D219" s="569">
        <v>3.6266780559539797</v>
      </c>
      <c r="E219" s="569">
        <v>106.07580241699219</v>
      </c>
      <c r="F219" s="569">
        <v>10.607579653930665</v>
      </c>
      <c r="G219" s="569">
        <v>1.826041298675537</v>
      </c>
      <c r="H219" s="569">
        <v>2.3799572359085084</v>
      </c>
      <c r="I219" s="569">
        <v>56.133844409179694</v>
      </c>
      <c r="J219" s="569">
        <v>6.3150573532104497</v>
      </c>
      <c r="K219" s="570">
        <v>189.82988134765625</v>
      </c>
      <c r="L219" s="571">
        <f t="shared" si="9"/>
        <v>0</v>
      </c>
      <c r="M219" s="571">
        <v>0</v>
      </c>
      <c r="N219" s="571">
        <v>0</v>
      </c>
      <c r="O219" s="572">
        <v>0</v>
      </c>
      <c r="P219" s="573">
        <v>0</v>
      </c>
      <c r="Q219" s="574">
        <v>0</v>
      </c>
    </row>
    <row r="220" spans="1:17" x14ac:dyDescent="0.25">
      <c r="A220" s="575">
        <f t="shared" si="10"/>
        <v>50951</v>
      </c>
      <c r="B220" s="83" t="str">
        <f>+asset_level_drivers!$D$1</f>
        <v>Foreland I</v>
      </c>
      <c r="C220" s="562">
        <f t="shared" si="11"/>
        <v>153</v>
      </c>
      <c r="D220" s="563">
        <v>3.6081083049774172</v>
      </c>
      <c r="E220" s="563">
        <v>105.53901240234376</v>
      </c>
      <c r="F220" s="563">
        <v>10.553900674438477</v>
      </c>
      <c r="G220" s="563">
        <v>1.8151621387481689</v>
      </c>
      <c r="H220" s="563">
        <v>2.3677788036346437</v>
      </c>
      <c r="I220" s="563">
        <v>55.850403955078129</v>
      </c>
      <c r="J220" s="563">
        <v>6.2831701950073242</v>
      </c>
      <c r="K220" s="564">
        <v>189.62798730468751</v>
      </c>
      <c r="L220" s="563">
        <f t="shared" si="9"/>
        <v>0</v>
      </c>
      <c r="M220" s="563">
        <v>0</v>
      </c>
      <c r="N220" s="563">
        <v>0</v>
      </c>
      <c r="O220" s="565">
        <v>0</v>
      </c>
      <c r="P220" s="564">
        <v>0</v>
      </c>
      <c r="Q220" s="566">
        <v>0</v>
      </c>
    </row>
    <row r="221" spans="1:17" x14ac:dyDescent="0.25">
      <c r="A221" s="567">
        <f t="shared" si="10"/>
        <v>50982</v>
      </c>
      <c r="B221" s="577" t="str">
        <f>+asset_level_drivers!$D$1</f>
        <v>Foreland I</v>
      </c>
      <c r="C221" s="568">
        <f t="shared" si="11"/>
        <v>153</v>
      </c>
      <c r="D221" s="569">
        <v>3.5896341178894042</v>
      </c>
      <c r="E221" s="569">
        <v>105.00498764648437</v>
      </c>
      <c r="F221" s="569">
        <v>10.500498275756836</v>
      </c>
      <c r="G221" s="569">
        <v>1.8043499782562258</v>
      </c>
      <c r="H221" s="569">
        <v>2.3556630517959594</v>
      </c>
      <c r="I221" s="569">
        <v>55.568422814941407</v>
      </c>
      <c r="J221" s="569">
        <v>6.2514473785400391</v>
      </c>
      <c r="K221" s="570">
        <v>189.42714843749999</v>
      </c>
      <c r="L221" s="571">
        <f t="shared" si="9"/>
        <v>0</v>
      </c>
      <c r="M221" s="571">
        <v>0</v>
      </c>
      <c r="N221" s="571">
        <v>0</v>
      </c>
      <c r="O221" s="572">
        <v>0</v>
      </c>
      <c r="P221" s="573">
        <v>0</v>
      </c>
      <c r="Q221" s="574">
        <v>0</v>
      </c>
    </row>
    <row r="222" spans="1:17" x14ac:dyDescent="0.25">
      <c r="A222" s="575">
        <f t="shared" si="10"/>
        <v>51013</v>
      </c>
      <c r="B222" s="83" t="str">
        <f>+asset_level_drivers!$D$1</f>
        <v>Foreland I</v>
      </c>
      <c r="C222" s="562">
        <f t="shared" si="11"/>
        <v>153</v>
      </c>
      <c r="D222" s="563">
        <v>3.5712550054550172</v>
      </c>
      <c r="E222" s="563">
        <v>104.47371254882812</v>
      </c>
      <c r="F222" s="563">
        <v>10.447370617675782</v>
      </c>
      <c r="G222" s="563">
        <v>1.7936042060852051</v>
      </c>
      <c r="H222" s="563">
        <v>2.3436096782684328</v>
      </c>
      <c r="I222" s="563">
        <v>55.287893518066412</v>
      </c>
      <c r="J222" s="563">
        <v>6.2198877365112306</v>
      </c>
      <c r="K222" s="564">
        <v>189.22735498046876</v>
      </c>
      <c r="L222" s="563">
        <f t="shared" si="9"/>
        <v>0</v>
      </c>
      <c r="M222" s="563">
        <v>0</v>
      </c>
      <c r="N222" s="563">
        <v>0</v>
      </c>
      <c r="O222" s="565">
        <v>0</v>
      </c>
      <c r="P222" s="564">
        <v>0</v>
      </c>
      <c r="Q222" s="566">
        <v>0</v>
      </c>
    </row>
    <row r="223" spans="1:17" x14ac:dyDescent="0.25">
      <c r="A223" s="567">
        <f t="shared" si="10"/>
        <v>51043</v>
      </c>
      <c r="B223" s="577" t="str">
        <f>+asset_level_drivers!$D$1</f>
        <v>Foreland I</v>
      </c>
      <c r="C223" s="568">
        <f t="shared" si="11"/>
        <v>153</v>
      </c>
      <c r="D223" s="569">
        <v>3.5529704355239868</v>
      </c>
      <c r="E223" s="569">
        <v>103.945173046875</v>
      </c>
      <c r="F223" s="569">
        <v>10.394516546630859</v>
      </c>
      <c r="G223" s="569">
        <v>1.7829230403900147</v>
      </c>
      <c r="H223" s="569">
        <v>2.3316182950973507</v>
      </c>
      <c r="I223" s="569">
        <v>55.008809143066408</v>
      </c>
      <c r="J223" s="569">
        <v>6.1884907745361328</v>
      </c>
      <c r="K223" s="570">
        <v>189.02860351562501</v>
      </c>
      <c r="L223" s="571">
        <f t="shared" si="9"/>
        <v>0</v>
      </c>
      <c r="M223" s="571">
        <v>0</v>
      </c>
      <c r="N223" s="571">
        <v>0</v>
      </c>
      <c r="O223" s="572">
        <v>0</v>
      </c>
      <c r="P223" s="573">
        <v>0</v>
      </c>
      <c r="Q223" s="574">
        <v>0</v>
      </c>
    </row>
    <row r="224" spans="1:17" x14ac:dyDescent="0.25">
      <c r="A224" s="575">
        <f t="shared" si="10"/>
        <v>51074</v>
      </c>
      <c r="B224" s="83" t="str">
        <f>+asset_level_drivers!$D$1</f>
        <v>Foreland I</v>
      </c>
      <c r="C224" s="562">
        <f t="shared" si="11"/>
        <v>153</v>
      </c>
      <c r="D224" s="563">
        <v>3.5347799755096436</v>
      </c>
      <c r="E224" s="563">
        <v>103.41935617675782</v>
      </c>
      <c r="F224" s="563">
        <v>10.341934963989257</v>
      </c>
      <c r="G224" s="563">
        <v>1.7723055850982667</v>
      </c>
      <c r="H224" s="563">
        <v>2.3196886447906495</v>
      </c>
      <c r="I224" s="563">
        <v>54.731162878417969</v>
      </c>
      <c r="J224" s="563">
        <v>6.1572555175781254</v>
      </c>
      <c r="K224" s="564">
        <v>188.83089160156251</v>
      </c>
      <c r="L224" s="563">
        <f t="shared" si="9"/>
        <v>0</v>
      </c>
      <c r="M224" s="563">
        <v>0</v>
      </c>
      <c r="N224" s="563">
        <v>0</v>
      </c>
      <c r="O224" s="565">
        <v>0</v>
      </c>
      <c r="P224" s="564">
        <v>0</v>
      </c>
      <c r="Q224" s="566">
        <v>0</v>
      </c>
    </row>
    <row r="225" spans="1:17" x14ac:dyDescent="0.25">
      <c r="A225" s="567">
        <f t="shared" si="10"/>
        <v>51104</v>
      </c>
      <c r="B225" s="577" t="str">
        <f>+asset_level_drivers!$D$1</f>
        <v>Foreland I</v>
      </c>
      <c r="C225" s="568">
        <f t="shared" si="11"/>
        <v>153</v>
      </c>
      <c r="D225" s="569">
        <v>3.5166830932617188</v>
      </c>
      <c r="E225" s="569">
        <v>102.89624611816407</v>
      </c>
      <c r="F225" s="569">
        <v>10.289624057006836</v>
      </c>
      <c r="G225" s="569">
        <v>1.7617514762878419</v>
      </c>
      <c r="H225" s="569">
        <v>2.3078203462600708</v>
      </c>
      <c r="I225" s="569">
        <v>54.454946594238287</v>
      </c>
      <c r="J225" s="569">
        <v>6.1261811553955079</v>
      </c>
      <c r="K225" s="570">
        <v>188.63420507812501</v>
      </c>
      <c r="L225" s="571">
        <f t="shared" si="9"/>
        <v>0</v>
      </c>
      <c r="M225" s="571">
        <v>0</v>
      </c>
      <c r="N225" s="571">
        <v>0</v>
      </c>
      <c r="O225" s="572">
        <v>0</v>
      </c>
      <c r="P225" s="573">
        <v>0</v>
      </c>
      <c r="Q225" s="574">
        <v>0</v>
      </c>
    </row>
    <row r="226" spans="1:17" x14ac:dyDescent="0.25">
      <c r="A226" s="575">
        <f t="shared" si="10"/>
        <v>51135</v>
      </c>
      <c r="B226" s="83" t="str">
        <f>+asset_level_drivers!$D$1</f>
        <v>Foreland I</v>
      </c>
      <c r="C226" s="562">
        <f t="shared" si="11"/>
        <v>153</v>
      </c>
      <c r="D226" s="563">
        <v>3.4986793733596802</v>
      </c>
      <c r="E226" s="563">
        <v>102.37582836914063</v>
      </c>
      <c r="F226" s="563">
        <v>10.237582232666016</v>
      </c>
      <c r="G226" s="563">
        <v>1.7512602882385255</v>
      </c>
      <c r="H226" s="563">
        <v>2.2960131626129154</v>
      </c>
      <c r="I226" s="563">
        <v>54.180151171875004</v>
      </c>
      <c r="J226" s="563">
        <v>6.0952667678833015</v>
      </c>
      <c r="K226" s="564">
        <v>188.43854736328126</v>
      </c>
      <c r="L226" s="563">
        <f t="shared" si="9"/>
        <v>0</v>
      </c>
      <c r="M226" s="563">
        <v>0</v>
      </c>
      <c r="N226" s="563">
        <v>0</v>
      </c>
      <c r="O226" s="565">
        <v>0</v>
      </c>
      <c r="P226" s="564">
        <v>0</v>
      </c>
      <c r="Q226" s="566">
        <v>0</v>
      </c>
    </row>
    <row r="227" spans="1:17" x14ac:dyDescent="0.25">
      <c r="A227" s="567">
        <f t="shared" si="10"/>
        <v>51166</v>
      </c>
      <c r="B227" s="577" t="str">
        <f>+asset_level_drivers!$D$1</f>
        <v>Foreland I</v>
      </c>
      <c r="C227" s="568">
        <f t="shared" si="11"/>
        <v>153</v>
      </c>
      <c r="D227" s="569">
        <v>3.4807682287216188</v>
      </c>
      <c r="E227" s="569">
        <v>101.85809194335938</v>
      </c>
      <c r="F227" s="569">
        <v>10.185808666992189</v>
      </c>
      <c r="G227" s="569">
        <v>1.7408317085266112</v>
      </c>
      <c r="H227" s="569">
        <v>2.2842667007446291</v>
      </c>
      <c r="I227" s="569">
        <v>53.906771887207036</v>
      </c>
      <c r="J227" s="569">
        <v>6.064511764526368</v>
      </c>
      <c r="K227" s="570">
        <v>188.24390478515625</v>
      </c>
      <c r="L227" s="571">
        <f t="shared" si="9"/>
        <v>0</v>
      </c>
      <c r="M227" s="571">
        <v>0</v>
      </c>
      <c r="N227" s="571">
        <v>0</v>
      </c>
      <c r="O227" s="572">
        <v>0</v>
      </c>
      <c r="P227" s="573">
        <v>0</v>
      </c>
      <c r="Q227" s="574">
        <v>0</v>
      </c>
    </row>
    <row r="228" spans="1:17" x14ac:dyDescent="0.25">
      <c r="A228" s="575">
        <f t="shared" si="10"/>
        <v>51195</v>
      </c>
      <c r="B228" s="83" t="str">
        <f>+asset_level_drivers!$D$1</f>
        <v>Foreland I</v>
      </c>
      <c r="C228" s="562">
        <f t="shared" si="11"/>
        <v>153</v>
      </c>
      <c r="D228" s="563">
        <v>3.4629492593765256</v>
      </c>
      <c r="E228" s="563">
        <v>101.34302058105469</v>
      </c>
      <c r="F228" s="563">
        <v>10.134301492309572</v>
      </c>
      <c r="G228" s="563">
        <v>1.7304653491973878</v>
      </c>
      <c r="H228" s="563">
        <v>2.2725807134628297</v>
      </c>
      <c r="I228" s="563">
        <v>53.634800939941407</v>
      </c>
      <c r="J228" s="563">
        <v>6.0339148818969726</v>
      </c>
      <c r="K228" s="564">
        <v>188.05027978515625</v>
      </c>
      <c r="L228" s="563">
        <f t="shared" si="9"/>
        <v>0</v>
      </c>
      <c r="M228" s="563">
        <v>0</v>
      </c>
      <c r="N228" s="563">
        <v>0</v>
      </c>
      <c r="O228" s="565">
        <v>0</v>
      </c>
      <c r="P228" s="564">
        <v>0</v>
      </c>
      <c r="Q228" s="566">
        <v>0</v>
      </c>
    </row>
    <row r="229" spans="1:17" x14ac:dyDescent="0.25">
      <c r="A229" s="567">
        <f t="shared" si="10"/>
        <v>51226</v>
      </c>
      <c r="B229" s="577" t="str">
        <f>+asset_level_drivers!$D$1</f>
        <v>Foreland I</v>
      </c>
      <c r="C229" s="568">
        <f t="shared" si="11"/>
        <v>153</v>
      </c>
      <c r="D229" s="569">
        <v>3.445221950340271</v>
      </c>
      <c r="E229" s="569">
        <v>100.83060131835938</v>
      </c>
      <c r="F229" s="569">
        <v>10.08305952758789</v>
      </c>
      <c r="G229" s="569">
        <v>1.7201607982635498</v>
      </c>
      <c r="H229" s="569">
        <v>2.2609547801971437</v>
      </c>
      <c r="I229" s="569">
        <v>53.364229321289066</v>
      </c>
      <c r="J229" s="569">
        <v>6.0034755844116212</v>
      </c>
      <c r="K229" s="570">
        <v>187.85765966796876</v>
      </c>
      <c r="L229" s="571">
        <f t="shared" si="9"/>
        <v>0</v>
      </c>
      <c r="M229" s="571">
        <v>0</v>
      </c>
      <c r="N229" s="571">
        <v>0</v>
      </c>
      <c r="O229" s="572">
        <v>0</v>
      </c>
      <c r="P229" s="573">
        <v>0</v>
      </c>
      <c r="Q229" s="574">
        <v>0</v>
      </c>
    </row>
    <row r="230" spans="1:17" x14ac:dyDescent="0.25">
      <c r="A230" s="575">
        <f t="shared" si="10"/>
        <v>51256</v>
      </c>
      <c r="B230" s="83" t="str">
        <f>+asset_level_drivers!$D$1</f>
        <v>Foreland I</v>
      </c>
      <c r="C230" s="562">
        <f t="shared" si="11"/>
        <v>153</v>
      </c>
      <c r="D230" s="563">
        <v>3.4275858415603637</v>
      </c>
      <c r="E230" s="563">
        <v>100.32082009277345</v>
      </c>
      <c r="F230" s="563">
        <v>10.032081344604492</v>
      </c>
      <c r="G230" s="563">
        <v>1.7099177261352538</v>
      </c>
      <c r="H230" s="563">
        <v>2.2493887258529663</v>
      </c>
      <c r="I230" s="563">
        <v>53.095052197265623</v>
      </c>
      <c r="J230" s="563">
        <v>5.9731930343627928</v>
      </c>
      <c r="K230" s="564">
        <v>187.66604541015624</v>
      </c>
      <c r="L230" s="563">
        <f t="shared" si="9"/>
        <v>0</v>
      </c>
      <c r="M230" s="563">
        <v>0</v>
      </c>
      <c r="N230" s="563">
        <v>0</v>
      </c>
      <c r="O230" s="565">
        <v>0</v>
      </c>
      <c r="P230" s="564">
        <v>0</v>
      </c>
      <c r="Q230" s="566">
        <v>0</v>
      </c>
    </row>
    <row r="231" spans="1:17" x14ac:dyDescent="0.25">
      <c r="A231" s="567">
        <f t="shared" si="10"/>
        <v>51287</v>
      </c>
      <c r="B231" s="577" t="str">
        <f>+asset_level_drivers!$D$1</f>
        <v>Foreland I</v>
      </c>
      <c r="C231" s="568">
        <f t="shared" si="11"/>
        <v>153</v>
      </c>
      <c r="D231" s="569">
        <v>3.410040517616272</v>
      </c>
      <c r="E231" s="569">
        <v>99.81366196289062</v>
      </c>
      <c r="F231" s="569">
        <v>9.981365570068359</v>
      </c>
      <c r="G231" s="569">
        <v>1.6997357620239257</v>
      </c>
      <c r="H231" s="569">
        <v>2.2378821693420412</v>
      </c>
      <c r="I231" s="569">
        <v>52.827259899902344</v>
      </c>
      <c r="J231" s="569">
        <v>5.9430663940429689</v>
      </c>
      <c r="K231" s="570">
        <v>187.47542773437499</v>
      </c>
      <c r="L231" s="571">
        <f t="shared" si="9"/>
        <v>0</v>
      </c>
      <c r="M231" s="571">
        <v>0</v>
      </c>
      <c r="N231" s="571">
        <v>0</v>
      </c>
      <c r="O231" s="572">
        <v>0</v>
      </c>
      <c r="P231" s="573">
        <v>0</v>
      </c>
      <c r="Q231" s="574">
        <v>0</v>
      </c>
    </row>
    <row r="232" spans="1:17" x14ac:dyDescent="0.25">
      <c r="A232" s="575">
        <f t="shared" si="10"/>
        <v>51317</v>
      </c>
      <c r="B232" s="83" t="str">
        <f>+asset_level_drivers!$D$1</f>
        <v>Foreland I</v>
      </c>
      <c r="C232" s="562">
        <f t="shared" si="11"/>
        <v>153</v>
      </c>
      <c r="D232" s="563">
        <v>3.3925854137420655</v>
      </c>
      <c r="E232" s="563">
        <v>99.309115283203127</v>
      </c>
      <c r="F232" s="563">
        <v>9.930910830688477</v>
      </c>
      <c r="G232" s="563">
        <v>1.6896144973754883</v>
      </c>
      <c r="H232" s="563">
        <v>2.2264347656250001</v>
      </c>
      <c r="I232" s="563">
        <v>52.560845178222657</v>
      </c>
      <c r="J232" s="563">
        <v>5.9130947845458985</v>
      </c>
      <c r="K232" s="564">
        <v>187.28580224609374</v>
      </c>
      <c r="L232" s="563">
        <f t="shared" si="9"/>
        <v>0</v>
      </c>
      <c r="M232" s="563">
        <v>0</v>
      </c>
      <c r="N232" s="563">
        <v>0</v>
      </c>
      <c r="O232" s="565">
        <v>0</v>
      </c>
      <c r="P232" s="564">
        <v>0</v>
      </c>
      <c r="Q232" s="566">
        <v>0</v>
      </c>
    </row>
    <row r="233" spans="1:17" x14ac:dyDescent="0.25">
      <c r="A233" s="567">
        <f t="shared" si="10"/>
        <v>51348</v>
      </c>
      <c r="B233" s="577" t="str">
        <f>+asset_level_drivers!$D$1</f>
        <v>Foreland I</v>
      </c>
      <c r="C233" s="568">
        <f t="shared" si="11"/>
        <v>153</v>
      </c>
      <c r="D233" s="569">
        <v>3.3374616565704347</v>
      </c>
      <c r="E233" s="569">
        <v>96.276812915039059</v>
      </c>
      <c r="F233" s="569">
        <v>9.6276806762695326</v>
      </c>
      <c r="G233" s="569">
        <v>1.6795536369323731</v>
      </c>
      <c r="H233" s="569">
        <v>2.1867274291992191</v>
      </c>
      <c r="I233" s="569">
        <v>50.777591638183594</v>
      </c>
      <c r="J233" s="569">
        <v>5.7124788436889649</v>
      </c>
      <c r="K233" s="570">
        <v>179.32626953125001</v>
      </c>
      <c r="L233" s="571">
        <f t="shared" si="9"/>
        <v>0</v>
      </c>
      <c r="M233" s="571">
        <v>0</v>
      </c>
      <c r="N233" s="571">
        <v>0</v>
      </c>
      <c r="O233" s="572">
        <v>0</v>
      </c>
      <c r="P233" s="573">
        <v>0</v>
      </c>
      <c r="Q233" s="574">
        <v>0</v>
      </c>
    </row>
    <row r="234" spans="1:17" x14ac:dyDescent="0.25">
      <c r="A234" s="575">
        <f t="shared" si="10"/>
        <v>51379</v>
      </c>
      <c r="B234" s="83" t="str">
        <f>+asset_level_drivers!$D$1</f>
        <v>Foreland I</v>
      </c>
      <c r="C234" s="562">
        <f t="shared" si="11"/>
        <v>153</v>
      </c>
      <c r="D234" s="563">
        <v>3.3203799453735354</v>
      </c>
      <c r="E234" s="563">
        <v>95.790460693359378</v>
      </c>
      <c r="F234" s="563">
        <v>9.5790454925537105</v>
      </c>
      <c r="G234" s="563">
        <v>1.6695527927398681</v>
      </c>
      <c r="H234" s="563">
        <v>2.175543257904053</v>
      </c>
      <c r="I234" s="563">
        <v>50.521723022460939</v>
      </c>
      <c r="J234" s="563">
        <v>5.6836936340332036</v>
      </c>
      <c r="K234" s="564">
        <v>179.14376220703124</v>
      </c>
      <c r="L234" s="563">
        <f t="shared" si="9"/>
        <v>0</v>
      </c>
      <c r="M234" s="563">
        <v>0</v>
      </c>
      <c r="N234" s="563">
        <v>0</v>
      </c>
      <c r="O234" s="565">
        <v>0</v>
      </c>
      <c r="P234" s="564">
        <v>0</v>
      </c>
      <c r="Q234" s="566">
        <v>0</v>
      </c>
    </row>
    <row r="235" spans="1:17" x14ac:dyDescent="0.25">
      <c r="A235" s="567">
        <f t="shared" si="10"/>
        <v>51409</v>
      </c>
      <c r="B235" s="577" t="str">
        <f>+asset_level_drivers!$D$1</f>
        <v>Foreland I</v>
      </c>
      <c r="C235" s="568">
        <f t="shared" si="11"/>
        <v>153</v>
      </c>
      <c r="D235" s="569">
        <v>3.3033860647201538</v>
      </c>
      <c r="E235" s="569">
        <v>95.30661115722657</v>
      </c>
      <c r="F235" s="569">
        <v>9.5306604675292963</v>
      </c>
      <c r="G235" s="569">
        <v>1.6596115768432618</v>
      </c>
      <c r="H235" s="569">
        <v>2.1644165691375732</v>
      </c>
      <c r="I235" s="569">
        <v>50.267169799804691</v>
      </c>
      <c r="J235" s="569">
        <v>5.6550563415527346</v>
      </c>
      <c r="K235" s="570">
        <v>178.96220654296874</v>
      </c>
      <c r="L235" s="571">
        <f t="shared" si="9"/>
        <v>0</v>
      </c>
      <c r="M235" s="571">
        <v>0</v>
      </c>
      <c r="N235" s="571">
        <v>0</v>
      </c>
      <c r="O235" s="572">
        <v>0</v>
      </c>
      <c r="P235" s="573">
        <v>0</v>
      </c>
      <c r="Q235" s="574">
        <v>0</v>
      </c>
    </row>
    <row r="236" spans="1:17" x14ac:dyDescent="0.25">
      <c r="A236" s="575">
        <f t="shared" si="10"/>
        <v>51440</v>
      </c>
      <c r="B236" s="83" t="str">
        <f>+asset_level_drivers!$D$1</f>
        <v>Foreland I</v>
      </c>
      <c r="C236" s="562">
        <f t="shared" si="11"/>
        <v>153</v>
      </c>
      <c r="D236" s="563">
        <v>3.2864796335220339</v>
      </c>
      <c r="E236" s="563">
        <v>94.825250903320324</v>
      </c>
      <c r="F236" s="563">
        <v>9.482524461364747</v>
      </c>
      <c r="G236" s="563">
        <v>1.6497296527862548</v>
      </c>
      <c r="H236" s="563">
        <v>2.1533471431732178</v>
      </c>
      <c r="I236" s="563">
        <v>50.013926916503905</v>
      </c>
      <c r="J236" s="563">
        <v>5.6265665542602541</v>
      </c>
      <c r="K236" s="564">
        <v>178.78159619140624</v>
      </c>
      <c r="L236" s="563">
        <f t="shared" si="9"/>
        <v>0</v>
      </c>
      <c r="M236" s="563">
        <v>0</v>
      </c>
      <c r="N236" s="563">
        <v>0</v>
      </c>
      <c r="O236" s="565">
        <v>0</v>
      </c>
      <c r="P236" s="564">
        <v>0</v>
      </c>
      <c r="Q236" s="566">
        <v>0</v>
      </c>
    </row>
    <row r="237" spans="1:17" x14ac:dyDescent="0.25">
      <c r="A237" s="567">
        <f t="shared" si="10"/>
        <v>51470</v>
      </c>
      <c r="B237" s="577" t="str">
        <f>+asset_level_drivers!$D$1</f>
        <v>Foreland I</v>
      </c>
      <c r="C237" s="568">
        <f t="shared" si="11"/>
        <v>153</v>
      </c>
      <c r="D237" s="569">
        <v>3.2696601625442505</v>
      </c>
      <c r="E237" s="569">
        <v>94.346367846679698</v>
      </c>
      <c r="F237" s="569">
        <v>9.4346362106323252</v>
      </c>
      <c r="G237" s="569">
        <v>1.6399066944122316</v>
      </c>
      <c r="H237" s="569">
        <v>2.1423346504211427</v>
      </c>
      <c r="I237" s="569">
        <v>49.761987451171876</v>
      </c>
      <c r="J237" s="569">
        <v>5.5982233108520507</v>
      </c>
      <c r="K237" s="570">
        <v>178.60192333984375</v>
      </c>
      <c r="L237" s="571">
        <f t="shared" si="9"/>
        <v>0</v>
      </c>
      <c r="M237" s="571">
        <v>0</v>
      </c>
      <c r="N237" s="571">
        <v>0</v>
      </c>
      <c r="O237" s="572">
        <v>0</v>
      </c>
      <c r="P237" s="573">
        <v>0</v>
      </c>
      <c r="Q237" s="574">
        <v>0</v>
      </c>
    </row>
    <row r="238" spans="1:17" x14ac:dyDescent="0.25">
      <c r="A238" s="575">
        <f t="shared" si="10"/>
        <v>51501</v>
      </c>
      <c r="B238" s="83" t="str">
        <f>+asset_level_drivers!$D$1</f>
        <v>Foreland I</v>
      </c>
      <c r="C238" s="562">
        <f t="shared" si="11"/>
        <v>153</v>
      </c>
      <c r="D238" s="563">
        <v>3.2529272397994995</v>
      </c>
      <c r="E238" s="563">
        <v>93.869950781249997</v>
      </c>
      <c r="F238" s="563">
        <v>9.3869944656372084</v>
      </c>
      <c r="G238" s="563">
        <v>1.6301423137664797</v>
      </c>
      <c r="H238" s="563">
        <v>2.1313788454055786</v>
      </c>
      <c r="I238" s="563">
        <v>49.511345581054691</v>
      </c>
      <c r="J238" s="563">
        <v>5.5700260482788089</v>
      </c>
      <c r="K238" s="564">
        <v>178.4231884765625</v>
      </c>
      <c r="L238" s="563">
        <f t="shared" si="9"/>
        <v>0</v>
      </c>
      <c r="M238" s="563">
        <v>0</v>
      </c>
      <c r="N238" s="563">
        <v>0</v>
      </c>
      <c r="O238" s="565">
        <v>0</v>
      </c>
      <c r="P238" s="564">
        <v>0</v>
      </c>
      <c r="Q238" s="566">
        <v>0</v>
      </c>
    </row>
    <row r="239" spans="1:17" x14ac:dyDescent="0.25">
      <c r="A239" s="567">
        <f t="shared" si="10"/>
        <v>51532</v>
      </c>
      <c r="B239" s="577" t="str">
        <f>+asset_level_drivers!$D$1</f>
        <v>Foreland I</v>
      </c>
      <c r="C239" s="568">
        <f t="shared" si="11"/>
        <v>153</v>
      </c>
      <c r="D239" s="569">
        <v>3.2362804189682008</v>
      </c>
      <c r="E239" s="569">
        <v>93.395984545898443</v>
      </c>
      <c r="F239" s="569">
        <v>9.3395979354858394</v>
      </c>
      <c r="G239" s="569">
        <v>1.6204361881256104</v>
      </c>
      <c r="H239" s="569">
        <v>2.1204794002532958</v>
      </c>
      <c r="I239" s="569">
        <v>49.26199207763672</v>
      </c>
      <c r="J239" s="569">
        <v>5.541973983764648</v>
      </c>
      <c r="K239" s="570">
        <v>178.2453828125</v>
      </c>
      <c r="L239" s="571">
        <f t="shared" si="9"/>
        <v>0</v>
      </c>
      <c r="M239" s="571">
        <v>0</v>
      </c>
      <c r="N239" s="571">
        <v>0</v>
      </c>
      <c r="O239" s="572">
        <v>0</v>
      </c>
      <c r="P239" s="573">
        <v>0</v>
      </c>
      <c r="Q239" s="574">
        <v>0</v>
      </c>
    </row>
    <row r="240" spans="1:17" x14ac:dyDescent="0.25">
      <c r="A240" s="575">
        <f t="shared" si="10"/>
        <v>51560</v>
      </c>
      <c r="B240" s="83" t="str">
        <f>+asset_level_drivers!$D$1</f>
        <v>Foreland I</v>
      </c>
      <c r="C240" s="562">
        <f t="shared" si="11"/>
        <v>153</v>
      </c>
      <c r="D240" s="563">
        <v>3.2197192314147949</v>
      </c>
      <c r="E240" s="563">
        <v>92.924457495117196</v>
      </c>
      <c r="F240" s="563">
        <v>9.292445164489747</v>
      </c>
      <c r="G240" s="563">
        <v>1.6107879261016846</v>
      </c>
      <c r="H240" s="563">
        <v>2.1096360557556153</v>
      </c>
      <c r="I240" s="563">
        <v>49.013923205566407</v>
      </c>
      <c r="J240" s="563">
        <v>5.5140661697387694</v>
      </c>
      <c r="K240" s="564">
        <v>178.06850537109375</v>
      </c>
      <c r="L240" s="563">
        <f t="shared" si="9"/>
        <v>0</v>
      </c>
      <c r="M240" s="563">
        <v>0</v>
      </c>
      <c r="N240" s="563">
        <v>0</v>
      </c>
      <c r="O240" s="565">
        <v>0</v>
      </c>
      <c r="P240" s="564">
        <v>0</v>
      </c>
      <c r="Q240" s="566">
        <v>0</v>
      </c>
    </row>
    <row r="241" spans="1:17" x14ac:dyDescent="0.25">
      <c r="A241" s="567">
        <f t="shared" si="10"/>
        <v>51591</v>
      </c>
      <c r="B241" s="577" t="str">
        <f>+asset_level_drivers!$D$1</f>
        <v>Foreland I</v>
      </c>
      <c r="C241" s="568">
        <f t="shared" si="11"/>
        <v>153</v>
      </c>
      <c r="D241" s="569">
        <v>3.203243237686157</v>
      </c>
      <c r="E241" s="569">
        <v>92.455357324218753</v>
      </c>
      <c r="F241" s="569">
        <v>9.2455352050781254</v>
      </c>
      <c r="G241" s="569">
        <v>1.6011972187042238</v>
      </c>
      <c r="H241" s="569">
        <v>2.0988484565734864</v>
      </c>
      <c r="I241" s="569">
        <v>48.767130725097658</v>
      </c>
      <c r="J241" s="569">
        <v>5.4863020156860349</v>
      </c>
      <c r="K241" s="570">
        <v>177.89254833984376</v>
      </c>
      <c r="L241" s="571">
        <f t="shared" si="9"/>
        <v>0</v>
      </c>
      <c r="M241" s="571">
        <v>0</v>
      </c>
      <c r="N241" s="571">
        <v>0</v>
      </c>
      <c r="O241" s="572">
        <v>0</v>
      </c>
      <c r="P241" s="573">
        <v>0</v>
      </c>
      <c r="Q241" s="574">
        <v>0</v>
      </c>
    </row>
    <row r="242" spans="1:17" x14ac:dyDescent="0.25">
      <c r="A242" s="575">
        <f t="shared" si="10"/>
        <v>51621</v>
      </c>
      <c r="B242" s="83" t="str">
        <f>+asset_level_drivers!$D$1</f>
        <v>Foreland I</v>
      </c>
      <c r="C242" s="562">
        <f t="shared" si="11"/>
        <v>153</v>
      </c>
      <c r="D242" s="563">
        <v>3.1868519845962524</v>
      </c>
      <c r="E242" s="563">
        <v>91.988670190429687</v>
      </c>
      <c r="F242" s="563">
        <v>9.1988664505004891</v>
      </c>
      <c r="G242" s="563">
        <v>1.5916637054443361</v>
      </c>
      <c r="H242" s="563">
        <v>2.088116360664368</v>
      </c>
      <c r="I242" s="563">
        <v>48.521608264160157</v>
      </c>
      <c r="J242" s="563">
        <v>5.458680711364746</v>
      </c>
      <c r="K242" s="564">
        <v>177.71750683593751</v>
      </c>
      <c r="L242" s="563">
        <f t="shared" si="9"/>
        <v>0</v>
      </c>
      <c r="M242" s="563">
        <v>0</v>
      </c>
      <c r="N242" s="563">
        <v>0</v>
      </c>
      <c r="O242" s="565">
        <v>0</v>
      </c>
      <c r="P242" s="564">
        <v>0</v>
      </c>
      <c r="Q242" s="566">
        <v>0</v>
      </c>
    </row>
    <row r="243" spans="1:17" x14ac:dyDescent="0.25">
      <c r="A243" s="567">
        <f t="shared" si="10"/>
        <v>51652</v>
      </c>
      <c r="B243" s="577" t="str">
        <f>+asset_level_drivers!$D$1</f>
        <v>Foreland I</v>
      </c>
      <c r="C243" s="568">
        <f t="shared" si="11"/>
        <v>153</v>
      </c>
      <c r="D243" s="569">
        <v>3.1705450567245483</v>
      </c>
      <c r="E243" s="569">
        <v>91.524384448242188</v>
      </c>
      <c r="F243" s="569">
        <v>9.1524378158569331</v>
      </c>
      <c r="G243" s="569">
        <v>1.5821870635986328</v>
      </c>
      <c r="H243" s="569">
        <v>2.0774394401550293</v>
      </c>
      <c r="I243" s="569">
        <v>48.277348461914059</v>
      </c>
      <c r="J243" s="569">
        <v>5.4312014328002931</v>
      </c>
      <c r="K243" s="570">
        <v>177.54337890625001</v>
      </c>
      <c r="L243" s="571">
        <f t="shared" si="9"/>
        <v>0</v>
      </c>
      <c r="M243" s="571">
        <v>0</v>
      </c>
      <c r="N243" s="571">
        <v>0</v>
      </c>
      <c r="O243" s="572">
        <v>0</v>
      </c>
      <c r="P243" s="573">
        <v>0</v>
      </c>
      <c r="Q243" s="574">
        <v>0</v>
      </c>
    </row>
    <row r="244" spans="1:17" x14ac:dyDescent="0.25">
      <c r="A244" s="575">
        <f t="shared" si="10"/>
        <v>51682</v>
      </c>
      <c r="B244" s="83" t="str">
        <f>+asset_level_drivers!$D$1</f>
        <v>Foreland I</v>
      </c>
      <c r="C244" s="562">
        <f t="shared" si="11"/>
        <v>153</v>
      </c>
      <c r="D244" s="563">
        <v>3.1269966270446776</v>
      </c>
      <c r="E244" s="563">
        <v>88.231380029296886</v>
      </c>
      <c r="F244" s="563">
        <v>8.8231374618530278</v>
      </c>
      <c r="G244" s="563">
        <v>1.5413146545410155</v>
      </c>
      <c r="H244" s="563">
        <v>2.0463234466552733</v>
      </c>
      <c r="I244" s="563">
        <v>46.335681079101569</v>
      </c>
      <c r="J244" s="563">
        <v>5.2127639923095703</v>
      </c>
      <c r="K244" s="564">
        <v>169.42891992187501</v>
      </c>
      <c r="L244" s="563">
        <f t="shared" si="9"/>
        <v>0</v>
      </c>
      <c r="M244" s="563">
        <v>0</v>
      </c>
      <c r="N244" s="563">
        <v>0</v>
      </c>
      <c r="O244" s="565">
        <v>0</v>
      </c>
      <c r="P244" s="564">
        <v>0</v>
      </c>
      <c r="Q244" s="566">
        <v>0</v>
      </c>
    </row>
    <row r="245" spans="1:17" x14ac:dyDescent="0.25">
      <c r="A245" s="567">
        <f t="shared" si="10"/>
        <v>51713</v>
      </c>
      <c r="B245" s="577" t="str">
        <f>+asset_level_drivers!$D$1</f>
        <v>Foreland I</v>
      </c>
      <c r="C245" s="568">
        <f t="shared" si="11"/>
        <v>153</v>
      </c>
      <c r="D245" s="569">
        <v>3.1109144279479981</v>
      </c>
      <c r="E245" s="569">
        <v>87.777604687500002</v>
      </c>
      <c r="F245" s="569">
        <v>8.7777599166870122</v>
      </c>
      <c r="G245" s="569">
        <v>1.53214034614563</v>
      </c>
      <c r="H245" s="569">
        <v>2.0357991725921631</v>
      </c>
      <c r="I245" s="569">
        <v>46.097376745605466</v>
      </c>
      <c r="J245" s="569">
        <v>5.1859546600341799</v>
      </c>
      <c r="K245" s="570">
        <v>169.25918310546874</v>
      </c>
      <c r="L245" s="571">
        <f t="shared" si="9"/>
        <v>0</v>
      </c>
      <c r="M245" s="571">
        <v>0</v>
      </c>
      <c r="N245" s="571">
        <v>0</v>
      </c>
      <c r="O245" s="572">
        <v>0</v>
      </c>
      <c r="P245" s="573">
        <v>0</v>
      </c>
      <c r="Q245" s="574">
        <v>0</v>
      </c>
    </row>
    <row r="246" spans="1:17" x14ac:dyDescent="0.25">
      <c r="A246" s="575">
        <f t="shared" si="10"/>
        <v>51744</v>
      </c>
      <c r="B246" s="83" t="str">
        <f>+asset_level_drivers!$D$1</f>
        <v>Foreland I</v>
      </c>
      <c r="C246" s="562">
        <f t="shared" si="11"/>
        <v>153</v>
      </c>
      <c r="D246" s="563">
        <v>3.0949149696350098</v>
      </c>
      <c r="E246" s="563">
        <v>87.326163940429694</v>
      </c>
      <c r="F246" s="563">
        <v>8.7326158447265634</v>
      </c>
      <c r="G246" s="563">
        <v>1.5230207393646242</v>
      </c>
      <c r="H246" s="563">
        <v>2.0253290542602542</v>
      </c>
      <c r="I246" s="563">
        <v>45.860297058105466</v>
      </c>
      <c r="J246" s="563">
        <v>5.1592831924438478</v>
      </c>
      <c r="K246" s="564">
        <v>169.09032519531249</v>
      </c>
      <c r="L246" s="563">
        <f t="shared" si="9"/>
        <v>0</v>
      </c>
      <c r="M246" s="563">
        <v>0</v>
      </c>
      <c r="N246" s="563">
        <v>0</v>
      </c>
      <c r="O246" s="565">
        <v>0</v>
      </c>
      <c r="P246" s="564">
        <v>0</v>
      </c>
      <c r="Q246" s="566">
        <v>0</v>
      </c>
    </row>
    <row r="247" spans="1:17" x14ac:dyDescent="0.25">
      <c r="A247" s="567">
        <f t="shared" si="10"/>
        <v>51774</v>
      </c>
      <c r="B247" s="577" t="str">
        <f>+asset_level_drivers!$D$1</f>
        <v>Foreland I</v>
      </c>
      <c r="C247" s="568">
        <f t="shared" si="11"/>
        <v>153</v>
      </c>
      <c r="D247" s="569">
        <v>3.0789977989196777</v>
      </c>
      <c r="E247" s="569">
        <v>86.877044384765625</v>
      </c>
      <c r="F247" s="569">
        <v>8.6877039550781241</v>
      </c>
      <c r="G247" s="569">
        <v>1.513955514907837</v>
      </c>
      <c r="H247" s="569">
        <v>2.0149127689361577</v>
      </c>
      <c r="I247" s="569">
        <v>45.624437402343752</v>
      </c>
      <c r="J247" s="569">
        <v>5.1327489990234376</v>
      </c>
      <c r="K247" s="570">
        <v>168.92234765625</v>
      </c>
      <c r="L247" s="571">
        <f t="shared" si="9"/>
        <v>0</v>
      </c>
      <c r="M247" s="571">
        <v>0</v>
      </c>
      <c r="N247" s="571">
        <v>0</v>
      </c>
      <c r="O247" s="572">
        <v>0</v>
      </c>
      <c r="P247" s="573">
        <v>0</v>
      </c>
      <c r="Q247" s="574">
        <v>0</v>
      </c>
    </row>
    <row r="248" spans="1:17" x14ac:dyDescent="0.25">
      <c r="A248" s="575">
        <f t="shared" si="10"/>
        <v>51805</v>
      </c>
      <c r="B248" s="83" t="str">
        <f>+asset_level_drivers!$D$1</f>
        <v>Foreland I</v>
      </c>
      <c r="C248" s="562">
        <f t="shared" si="11"/>
        <v>153</v>
      </c>
      <c r="D248" s="563">
        <v>3.063162462615967</v>
      </c>
      <c r="E248" s="563">
        <v>86.430234814453129</v>
      </c>
      <c r="F248" s="563">
        <v>8.6430229156494143</v>
      </c>
      <c r="G248" s="563">
        <v>1.5049443431854248</v>
      </c>
      <c r="H248" s="563">
        <v>2.0045500385284423</v>
      </c>
      <c r="I248" s="563">
        <v>45.389790197753904</v>
      </c>
      <c r="J248" s="563">
        <v>5.1063512008666994</v>
      </c>
      <c r="K248" s="564">
        <v>168.75524511718751</v>
      </c>
      <c r="L248" s="563">
        <f t="shared" si="9"/>
        <v>0</v>
      </c>
      <c r="M248" s="563">
        <v>0</v>
      </c>
      <c r="N248" s="563">
        <v>0</v>
      </c>
      <c r="O248" s="565">
        <v>0</v>
      </c>
      <c r="P248" s="564">
        <v>0</v>
      </c>
      <c r="Q248" s="566">
        <v>0</v>
      </c>
    </row>
    <row r="249" spans="1:17" x14ac:dyDescent="0.25">
      <c r="A249" s="567">
        <f t="shared" si="10"/>
        <v>51835</v>
      </c>
      <c r="B249" s="577" t="str">
        <f>+asset_level_drivers!$D$1</f>
        <v>Foreland I</v>
      </c>
      <c r="C249" s="568">
        <f t="shared" si="11"/>
        <v>153</v>
      </c>
      <c r="D249" s="569">
        <v>3.0474085350036622</v>
      </c>
      <c r="E249" s="569">
        <v>85.985722485351559</v>
      </c>
      <c r="F249" s="569">
        <v>8.5985716964721686</v>
      </c>
      <c r="G249" s="569">
        <v>1.4959868877410889</v>
      </c>
      <c r="H249" s="569">
        <v>1.9942405918121338</v>
      </c>
      <c r="I249" s="569">
        <v>45.156350170898442</v>
      </c>
      <c r="J249" s="569">
        <v>5.0800891387939462</v>
      </c>
      <c r="K249" s="570">
        <v>168.58900927734376</v>
      </c>
      <c r="L249" s="571">
        <f t="shared" si="9"/>
        <v>0</v>
      </c>
      <c r="M249" s="571">
        <v>0</v>
      </c>
      <c r="N249" s="571">
        <v>0</v>
      </c>
      <c r="O249" s="572">
        <v>0</v>
      </c>
      <c r="P249" s="573">
        <v>0</v>
      </c>
      <c r="Q249" s="574">
        <v>0</v>
      </c>
    </row>
    <row r="250" spans="1:17" x14ac:dyDescent="0.25">
      <c r="A250" s="575">
        <f t="shared" si="10"/>
        <v>51866</v>
      </c>
      <c r="B250" s="83" t="str">
        <f>+asset_level_drivers!$D$1</f>
        <v>Foreland I</v>
      </c>
      <c r="C250" s="562">
        <f t="shared" si="11"/>
        <v>153</v>
      </c>
      <c r="D250" s="563">
        <v>3.0317356658935544</v>
      </c>
      <c r="E250" s="563">
        <v>85.54349729003907</v>
      </c>
      <c r="F250" s="563">
        <v>8.5543491027832044</v>
      </c>
      <c r="G250" s="563">
        <v>1.4870828670501708</v>
      </c>
      <c r="H250" s="563">
        <v>1.9839841884613036</v>
      </c>
      <c r="I250" s="563">
        <v>44.924109631347655</v>
      </c>
      <c r="J250" s="563">
        <v>5.0539622497558589</v>
      </c>
      <c r="K250" s="564">
        <v>168.42364111328126</v>
      </c>
      <c r="L250" s="563">
        <f t="shared" si="9"/>
        <v>0</v>
      </c>
      <c r="M250" s="563">
        <v>0</v>
      </c>
      <c r="N250" s="563">
        <v>0</v>
      </c>
      <c r="O250" s="565">
        <v>0</v>
      </c>
      <c r="P250" s="564">
        <v>0</v>
      </c>
      <c r="Q250" s="566">
        <v>0</v>
      </c>
    </row>
    <row r="251" spans="1:17" x14ac:dyDescent="0.25">
      <c r="A251" s="567">
        <f t="shared" si="10"/>
        <v>51897</v>
      </c>
      <c r="B251" s="577" t="str">
        <f>+asset_level_drivers!$D$1</f>
        <v>Foreland I</v>
      </c>
      <c r="C251" s="568">
        <f t="shared" si="11"/>
        <v>153</v>
      </c>
      <c r="D251" s="569">
        <v>3.0161433952331542</v>
      </c>
      <c r="E251" s="569">
        <v>85.103546044921885</v>
      </c>
      <c r="F251" s="569">
        <v>8.5103540084838869</v>
      </c>
      <c r="G251" s="569">
        <v>1.4782319343566894</v>
      </c>
      <c r="H251" s="569">
        <v>1.973780495452881</v>
      </c>
      <c r="I251" s="569">
        <v>44.693065063476567</v>
      </c>
      <c r="J251" s="569">
        <v>5.0279695724487308</v>
      </c>
      <c r="K251" s="570">
        <v>168.2591318359375</v>
      </c>
      <c r="L251" s="571">
        <f t="shared" si="9"/>
        <v>0</v>
      </c>
      <c r="M251" s="571">
        <v>0</v>
      </c>
      <c r="N251" s="571">
        <v>0</v>
      </c>
      <c r="O251" s="572">
        <v>0</v>
      </c>
      <c r="P251" s="573">
        <v>0</v>
      </c>
      <c r="Q251" s="574">
        <v>0</v>
      </c>
    </row>
    <row r="252" spans="1:17" x14ac:dyDescent="0.25">
      <c r="A252" s="575">
        <f t="shared" si="10"/>
        <v>51925</v>
      </c>
      <c r="B252" s="83" t="str">
        <f>+asset_level_drivers!$D$1</f>
        <v>Foreland I</v>
      </c>
      <c r="C252" s="562">
        <f t="shared" si="11"/>
        <v>153</v>
      </c>
      <c r="D252" s="563">
        <v>3.0006313179016115</v>
      </c>
      <c r="E252" s="563">
        <v>84.66585710449219</v>
      </c>
      <c r="F252" s="563">
        <v>8.4665851638793956</v>
      </c>
      <c r="G252" s="563">
        <v>1.4694337738037111</v>
      </c>
      <c r="H252" s="563">
        <v>1.9636293205261228</v>
      </c>
      <c r="I252" s="563">
        <v>44.463207568359373</v>
      </c>
      <c r="J252" s="563">
        <v>5.0021107086181642</v>
      </c>
      <c r="K252" s="564">
        <v>168.09547705078126</v>
      </c>
      <c r="L252" s="563">
        <f t="shared" si="9"/>
        <v>0</v>
      </c>
      <c r="M252" s="563">
        <v>0</v>
      </c>
      <c r="N252" s="563">
        <v>0</v>
      </c>
      <c r="O252" s="565">
        <v>0</v>
      </c>
      <c r="P252" s="564">
        <v>0</v>
      </c>
      <c r="Q252" s="566">
        <v>0</v>
      </c>
    </row>
    <row r="253" spans="1:17" x14ac:dyDescent="0.25">
      <c r="A253" s="567">
        <f t="shared" si="10"/>
        <v>51956</v>
      </c>
      <c r="B253" s="577" t="str">
        <f>+asset_level_drivers!$D$1</f>
        <v>Foreland I</v>
      </c>
      <c r="C253" s="568">
        <f t="shared" si="11"/>
        <v>153</v>
      </c>
      <c r="D253" s="569">
        <v>2.9851990081787108</v>
      </c>
      <c r="E253" s="569">
        <v>84.230418603515631</v>
      </c>
      <c r="F253" s="569">
        <v>8.4230414016723643</v>
      </c>
      <c r="G253" s="569">
        <v>1.4606880695343019</v>
      </c>
      <c r="H253" s="569">
        <v>1.9535303478240966</v>
      </c>
      <c r="I253" s="569">
        <v>44.234533190917965</v>
      </c>
      <c r="J253" s="569">
        <v>4.9763847244262696</v>
      </c>
      <c r="K253" s="570">
        <v>167.93267773437501</v>
      </c>
      <c r="L253" s="571">
        <f t="shared" si="9"/>
        <v>0</v>
      </c>
      <c r="M253" s="571">
        <v>0</v>
      </c>
      <c r="N253" s="571">
        <v>0</v>
      </c>
      <c r="O253" s="572">
        <v>0</v>
      </c>
      <c r="P253" s="573">
        <v>0</v>
      </c>
      <c r="Q253" s="574">
        <v>0</v>
      </c>
    </row>
    <row r="254" spans="1:17" x14ac:dyDescent="0.25">
      <c r="A254" s="575">
        <f t="shared" si="10"/>
        <v>51986</v>
      </c>
      <c r="B254" s="83" t="str">
        <f>+asset_level_drivers!$D$1</f>
        <v>Foreland I</v>
      </c>
      <c r="C254" s="562">
        <f t="shared" si="11"/>
        <v>153</v>
      </c>
      <c r="D254" s="563">
        <v>2.9113135345458985</v>
      </c>
      <c r="E254" s="563">
        <v>81.698628955078121</v>
      </c>
      <c r="F254" s="563">
        <v>8.1698623214721682</v>
      </c>
      <c r="G254" s="563">
        <v>1.4519945228576661</v>
      </c>
      <c r="H254" s="563">
        <v>1.8995838958740234</v>
      </c>
      <c r="I254" s="563">
        <v>42.747879089355472</v>
      </c>
      <c r="J254" s="563">
        <v>4.8091361984252927</v>
      </c>
      <c r="K254" s="564">
        <v>160.17061279296874</v>
      </c>
      <c r="L254" s="563">
        <f t="shared" si="9"/>
        <v>0</v>
      </c>
      <c r="M254" s="563">
        <v>0</v>
      </c>
      <c r="N254" s="563">
        <v>0</v>
      </c>
      <c r="O254" s="565">
        <v>0</v>
      </c>
      <c r="P254" s="564">
        <v>0</v>
      </c>
      <c r="Q254" s="566">
        <v>0</v>
      </c>
    </row>
    <row r="255" spans="1:17" x14ac:dyDescent="0.25">
      <c r="A255" s="567">
        <f t="shared" si="10"/>
        <v>52017</v>
      </c>
      <c r="B255" s="577" t="str">
        <f>+asset_level_drivers!$D$1</f>
        <v>Foreland I</v>
      </c>
      <c r="C255" s="568">
        <f t="shared" si="11"/>
        <v>153</v>
      </c>
      <c r="D255" s="569">
        <v>2.8963405838012695</v>
      </c>
      <c r="E255" s="569">
        <v>81.278452001953127</v>
      </c>
      <c r="F255" s="569">
        <v>8.1278446426391593</v>
      </c>
      <c r="G255" s="569">
        <v>1.4433527801513673</v>
      </c>
      <c r="H255" s="569">
        <v>1.8898142829895019</v>
      </c>
      <c r="I255" s="569">
        <v>42.52802618408203</v>
      </c>
      <c r="J255" s="569">
        <v>4.7844026916503903</v>
      </c>
      <c r="K255" s="570">
        <v>160.01377294921875</v>
      </c>
      <c r="L255" s="571">
        <f t="shared" si="9"/>
        <v>0</v>
      </c>
      <c r="M255" s="571">
        <v>0</v>
      </c>
      <c r="N255" s="571">
        <v>0</v>
      </c>
      <c r="O255" s="572">
        <v>0</v>
      </c>
      <c r="P255" s="573">
        <v>0</v>
      </c>
      <c r="Q255" s="574">
        <v>0</v>
      </c>
    </row>
    <row r="256" spans="1:17" x14ac:dyDescent="0.25">
      <c r="A256" s="575">
        <f t="shared" si="10"/>
        <v>52047</v>
      </c>
      <c r="B256" s="83" t="str">
        <f>+asset_level_drivers!$D$1</f>
        <v>Foreland I</v>
      </c>
      <c r="C256" s="562">
        <f t="shared" si="11"/>
        <v>153</v>
      </c>
      <c r="D256" s="563">
        <v>2.8814446403503422</v>
      </c>
      <c r="E256" s="563">
        <v>80.860435400390628</v>
      </c>
      <c r="F256" s="563">
        <v>8.0860430374145515</v>
      </c>
      <c r="G256" s="563">
        <v>1.4347625804901123</v>
      </c>
      <c r="H256" s="563">
        <v>1.8800949153900146</v>
      </c>
      <c r="I256" s="563">
        <v>42.309304321289062</v>
      </c>
      <c r="J256" s="563">
        <v>4.7597965026855471</v>
      </c>
      <c r="K256" s="564">
        <v>159.8577431640625</v>
      </c>
      <c r="L256" s="563">
        <f t="shared" si="9"/>
        <v>0</v>
      </c>
      <c r="M256" s="563">
        <v>0</v>
      </c>
      <c r="N256" s="563">
        <v>0</v>
      </c>
      <c r="O256" s="565">
        <v>0</v>
      </c>
      <c r="P256" s="564">
        <v>0</v>
      </c>
      <c r="Q256" s="566">
        <v>0</v>
      </c>
    </row>
    <row r="257" spans="1:17" x14ac:dyDescent="0.25">
      <c r="A257" s="567">
        <f t="shared" si="10"/>
        <v>52078</v>
      </c>
      <c r="B257" s="577" t="str">
        <f>+asset_level_drivers!$D$1</f>
        <v>Foreland I</v>
      </c>
      <c r="C257" s="568">
        <f t="shared" si="11"/>
        <v>153</v>
      </c>
      <c r="D257" s="569">
        <v>2.8666253334045408</v>
      </c>
      <c r="E257" s="569">
        <v>80.444569042968752</v>
      </c>
      <c r="F257" s="569">
        <v>8.0444564895629878</v>
      </c>
      <c r="G257" s="569">
        <v>1.4262235977172852</v>
      </c>
      <c r="H257" s="569">
        <v>1.8704255561828615</v>
      </c>
      <c r="I257" s="569">
        <v>42.091706799316412</v>
      </c>
      <c r="J257" s="569">
        <v>4.7353168762207032</v>
      </c>
      <c r="K257" s="570">
        <v>159.7025283203125</v>
      </c>
      <c r="L257" s="571">
        <f t="shared" si="9"/>
        <v>0</v>
      </c>
      <c r="M257" s="571">
        <v>0</v>
      </c>
      <c r="N257" s="571">
        <v>0</v>
      </c>
      <c r="O257" s="572">
        <v>0</v>
      </c>
      <c r="P257" s="573">
        <v>0</v>
      </c>
      <c r="Q257" s="574">
        <v>0</v>
      </c>
    </row>
    <row r="258" spans="1:17" x14ac:dyDescent="0.25">
      <c r="A258" s="575">
        <f t="shared" si="10"/>
        <v>52109</v>
      </c>
      <c r="B258" s="83" t="str">
        <f>+asset_level_drivers!$D$1</f>
        <v>Foreland I</v>
      </c>
      <c r="C258" s="562">
        <f t="shared" si="11"/>
        <v>153</v>
      </c>
      <c r="D258" s="563">
        <v>2.8518822235107422</v>
      </c>
      <c r="E258" s="563">
        <v>80.030841723632818</v>
      </c>
      <c r="F258" s="563">
        <v>8.0030836807250978</v>
      </c>
      <c r="G258" s="563">
        <v>1.4177355125427247</v>
      </c>
      <c r="H258" s="563">
        <v>1.8608059547424318</v>
      </c>
      <c r="I258" s="563">
        <v>41.875228344726565</v>
      </c>
      <c r="J258" s="563">
        <v>4.7109629882812509</v>
      </c>
      <c r="K258" s="564">
        <v>159.54812255859375</v>
      </c>
      <c r="L258" s="563">
        <f t="shared" ref="L258:L321" si="12">+P258+O258</f>
        <v>0</v>
      </c>
      <c r="M258" s="563">
        <v>0</v>
      </c>
      <c r="N258" s="563">
        <v>0</v>
      </c>
      <c r="O258" s="565">
        <v>0</v>
      </c>
      <c r="P258" s="564">
        <v>0</v>
      </c>
      <c r="Q258" s="566">
        <v>0</v>
      </c>
    </row>
    <row r="259" spans="1:17" x14ac:dyDescent="0.25">
      <c r="A259" s="567">
        <f t="shared" ref="A259:A322" si="13">+EOMONTH(A258,1)</f>
        <v>52139</v>
      </c>
      <c r="B259" s="577" t="str">
        <f>+asset_level_drivers!$D$1</f>
        <v>Foreland I</v>
      </c>
      <c r="C259" s="568">
        <f t="shared" ref="C259:C322" si="14">+C258</f>
        <v>153</v>
      </c>
      <c r="D259" s="569">
        <v>2.8372149604797361</v>
      </c>
      <c r="E259" s="569">
        <v>79.619242675781251</v>
      </c>
      <c r="F259" s="569">
        <v>7.9619238143920903</v>
      </c>
      <c r="G259" s="569">
        <v>1.4092980400085449</v>
      </c>
      <c r="H259" s="569">
        <v>1.8512358055114746</v>
      </c>
      <c r="I259" s="569">
        <v>41.659863244628909</v>
      </c>
      <c r="J259" s="569">
        <v>4.686734550476074</v>
      </c>
      <c r="K259" s="570">
        <v>159.39451904296874</v>
      </c>
      <c r="L259" s="571">
        <f t="shared" si="12"/>
        <v>0</v>
      </c>
      <c r="M259" s="571">
        <v>0</v>
      </c>
      <c r="N259" s="571">
        <v>0</v>
      </c>
      <c r="O259" s="572">
        <v>0</v>
      </c>
      <c r="P259" s="573">
        <v>0</v>
      </c>
      <c r="Q259" s="574">
        <v>0</v>
      </c>
    </row>
    <row r="260" spans="1:17" x14ac:dyDescent="0.25">
      <c r="A260" s="575">
        <f t="shared" si="13"/>
        <v>52170</v>
      </c>
      <c r="B260" s="83" t="str">
        <f>+asset_level_drivers!$D$1</f>
        <v>Foreland I</v>
      </c>
      <c r="C260" s="562">
        <f t="shared" si="14"/>
        <v>153</v>
      </c>
      <c r="D260" s="563">
        <v>2.8226231117248535</v>
      </c>
      <c r="E260" s="563">
        <v>79.209760693359385</v>
      </c>
      <c r="F260" s="563">
        <v>7.9209755584716799</v>
      </c>
      <c r="G260" s="563">
        <v>1.4009108539581299</v>
      </c>
      <c r="H260" s="563">
        <v>1.8417148715972902</v>
      </c>
      <c r="I260" s="563">
        <v>41.44560633544922</v>
      </c>
      <c r="J260" s="563">
        <v>4.6626305877685548</v>
      </c>
      <c r="K260" s="564">
        <v>159.24171630859374</v>
      </c>
      <c r="L260" s="563">
        <f t="shared" si="12"/>
        <v>0</v>
      </c>
      <c r="M260" s="563">
        <v>0</v>
      </c>
      <c r="N260" s="563">
        <v>0</v>
      </c>
      <c r="O260" s="565">
        <v>0</v>
      </c>
      <c r="P260" s="564">
        <v>0</v>
      </c>
      <c r="Q260" s="566">
        <v>0</v>
      </c>
    </row>
    <row r="261" spans="1:17" x14ac:dyDescent="0.25">
      <c r="A261" s="567">
        <f t="shared" si="13"/>
        <v>52200</v>
      </c>
      <c r="B261" s="577" t="str">
        <f>+asset_level_drivers!$D$1</f>
        <v>Foreland I</v>
      </c>
      <c r="C261" s="568">
        <f t="shared" si="14"/>
        <v>153</v>
      </c>
      <c r="D261" s="569">
        <v>2.8081063064575194</v>
      </c>
      <c r="E261" s="569">
        <v>78.802383911132821</v>
      </c>
      <c r="F261" s="569">
        <v>7.8802380065917976</v>
      </c>
      <c r="G261" s="569">
        <v>1.3925736797332764</v>
      </c>
      <c r="H261" s="569">
        <v>1.8322428886413575</v>
      </c>
      <c r="I261" s="569">
        <v>41.232452124023439</v>
      </c>
      <c r="J261" s="569">
        <v>4.6386508049011228</v>
      </c>
      <c r="K261" s="570">
        <v>159.08970751953126</v>
      </c>
      <c r="L261" s="571">
        <f t="shared" si="12"/>
        <v>0</v>
      </c>
      <c r="M261" s="571">
        <v>0</v>
      </c>
      <c r="N261" s="571">
        <v>0</v>
      </c>
      <c r="O261" s="572">
        <v>0</v>
      </c>
      <c r="P261" s="573">
        <v>0</v>
      </c>
      <c r="Q261" s="574">
        <v>0</v>
      </c>
    </row>
    <row r="262" spans="1:17" x14ac:dyDescent="0.25">
      <c r="A262" s="575">
        <f t="shared" si="13"/>
        <v>52231</v>
      </c>
      <c r="B262" s="83" t="str">
        <f>+asset_level_drivers!$D$1</f>
        <v>Foreland I</v>
      </c>
      <c r="C262" s="562">
        <f t="shared" si="14"/>
        <v>153</v>
      </c>
      <c r="D262" s="563">
        <v>2.7936641876220705</v>
      </c>
      <c r="E262" s="563">
        <v>78.397102221679688</v>
      </c>
      <c r="F262" s="563">
        <v>7.8397096618652347</v>
      </c>
      <c r="G262" s="563">
        <v>1.3842862152099609</v>
      </c>
      <c r="H262" s="563">
        <v>1.822819647216797</v>
      </c>
      <c r="I262" s="563">
        <v>41.020393139648441</v>
      </c>
      <c r="J262" s="563">
        <v>4.614793938446045</v>
      </c>
      <c r="K262" s="564">
        <v>158.93849121093751</v>
      </c>
      <c r="L262" s="563">
        <f t="shared" si="12"/>
        <v>0</v>
      </c>
      <c r="M262" s="563">
        <v>0</v>
      </c>
      <c r="N262" s="563">
        <v>0</v>
      </c>
      <c r="O262" s="565">
        <v>0</v>
      </c>
      <c r="P262" s="564">
        <v>0</v>
      </c>
      <c r="Q262" s="566">
        <v>0</v>
      </c>
    </row>
    <row r="263" spans="1:17" x14ac:dyDescent="0.25">
      <c r="A263" s="567">
        <f t="shared" si="13"/>
        <v>52262</v>
      </c>
      <c r="B263" s="577" t="str">
        <f>+asset_level_drivers!$D$1</f>
        <v>Foreland I</v>
      </c>
      <c r="C263" s="568">
        <f t="shared" si="14"/>
        <v>153</v>
      </c>
      <c r="D263" s="569">
        <v>2.7792963226318359</v>
      </c>
      <c r="E263" s="569">
        <v>77.993905737304686</v>
      </c>
      <c r="F263" s="569">
        <v>7.7993900711059574</v>
      </c>
      <c r="G263" s="569">
        <v>1.376048175430298</v>
      </c>
      <c r="H263" s="569">
        <v>1.8134448417663576</v>
      </c>
      <c r="I263" s="569">
        <v>40.809424658203127</v>
      </c>
      <c r="J263" s="569">
        <v>4.5910601394653323</v>
      </c>
      <c r="K263" s="570">
        <v>158.78806054687499</v>
      </c>
      <c r="L263" s="571">
        <f t="shared" si="12"/>
        <v>0</v>
      </c>
      <c r="M263" s="571">
        <v>0</v>
      </c>
      <c r="N263" s="571">
        <v>0</v>
      </c>
      <c r="O263" s="572">
        <v>0</v>
      </c>
      <c r="P263" s="573">
        <v>0</v>
      </c>
      <c r="Q263" s="574">
        <v>0</v>
      </c>
    </row>
    <row r="264" spans="1:17" x14ac:dyDescent="0.25">
      <c r="A264" s="575">
        <f t="shared" si="13"/>
        <v>52290</v>
      </c>
      <c r="B264" s="83" t="str">
        <f>+asset_level_drivers!$D$1</f>
        <v>Foreland I</v>
      </c>
      <c r="C264" s="562">
        <f t="shared" si="14"/>
        <v>153</v>
      </c>
      <c r="D264" s="563">
        <v>2.7650023406982425</v>
      </c>
      <c r="E264" s="563">
        <v>77.592782153320314</v>
      </c>
      <c r="F264" s="563">
        <v>7.7592777511596687</v>
      </c>
      <c r="G264" s="563">
        <v>1.367859234237671</v>
      </c>
      <c r="H264" s="563">
        <v>1.804118242263794</v>
      </c>
      <c r="I264" s="563">
        <v>40.599541186523439</v>
      </c>
      <c r="J264" s="563">
        <v>4.567448240661621</v>
      </c>
      <c r="K264" s="564">
        <v>158.63841308593749</v>
      </c>
      <c r="L264" s="563">
        <f t="shared" si="12"/>
        <v>0</v>
      </c>
      <c r="M264" s="563">
        <v>0</v>
      </c>
      <c r="N264" s="563">
        <v>0</v>
      </c>
      <c r="O264" s="565">
        <v>0</v>
      </c>
      <c r="P264" s="564">
        <v>0</v>
      </c>
      <c r="Q264" s="566">
        <v>0</v>
      </c>
    </row>
    <row r="265" spans="1:17" x14ac:dyDescent="0.25">
      <c r="A265" s="567">
        <f t="shared" si="13"/>
        <v>52321</v>
      </c>
      <c r="B265" s="577" t="str">
        <f>+asset_level_drivers!$D$1</f>
        <v>Foreland I</v>
      </c>
      <c r="C265" s="568">
        <f t="shared" si="14"/>
        <v>153</v>
      </c>
      <c r="D265" s="569">
        <v>2.7507819122314454</v>
      </c>
      <c r="E265" s="569">
        <v>77.193721801757818</v>
      </c>
      <c r="F265" s="569">
        <v>7.719371768188477</v>
      </c>
      <c r="G265" s="569">
        <v>1.3597191135406494</v>
      </c>
      <c r="H265" s="569">
        <v>1.7948396633148194</v>
      </c>
      <c r="I265" s="569">
        <v>40.390738220214843</v>
      </c>
      <c r="J265" s="569">
        <v>4.543957871246338</v>
      </c>
      <c r="K265" s="570">
        <v>158.48954296874999</v>
      </c>
      <c r="L265" s="571">
        <f t="shared" si="12"/>
        <v>0</v>
      </c>
      <c r="M265" s="571">
        <v>0</v>
      </c>
      <c r="N265" s="571">
        <v>0</v>
      </c>
      <c r="O265" s="572">
        <v>0</v>
      </c>
      <c r="P265" s="573">
        <v>0</v>
      </c>
      <c r="Q265" s="574">
        <v>0</v>
      </c>
    </row>
    <row r="266" spans="1:17" x14ac:dyDescent="0.25">
      <c r="A266" s="575">
        <f t="shared" si="13"/>
        <v>52351</v>
      </c>
      <c r="B266" s="83" t="str">
        <f>+asset_level_drivers!$D$1</f>
        <v>Foreland I</v>
      </c>
      <c r="C266" s="562">
        <f t="shared" si="14"/>
        <v>153</v>
      </c>
      <c r="D266" s="563">
        <v>2.7366345977783202</v>
      </c>
      <c r="E266" s="563">
        <v>76.796712817382826</v>
      </c>
      <c r="F266" s="563">
        <v>7.6796707626342773</v>
      </c>
      <c r="G266" s="563">
        <v>1.3516275283813477</v>
      </c>
      <c r="H266" s="563">
        <v>1.7856087924957276</v>
      </c>
      <c r="I266" s="563">
        <v>40.183007409667972</v>
      </c>
      <c r="J266" s="563">
        <v>4.5205880767822268</v>
      </c>
      <c r="K266" s="564">
        <v>158.34144775390624</v>
      </c>
      <c r="L266" s="563">
        <f t="shared" si="12"/>
        <v>0</v>
      </c>
      <c r="M266" s="563">
        <v>0</v>
      </c>
      <c r="N266" s="563">
        <v>0</v>
      </c>
      <c r="O266" s="565">
        <v>0</v>
      </c>
      <c r="P266" s="564">
        <v>0</v>
      </c>
      <c r="Q266" s="566">
        <v>0</v>
      </c>
    </row>
    <row r="267" spans="1:17" x14ac:dyDescent="0.25">
      <c r="A267" s="567">
        <f t="shared" si="13"/>
        <v>52382</v>
      </c>
      <c r="B267" s="577" t="str">
        <f>+asset_level_drivers!$D$1</f>
        <v>Foreland I</v>
      </c>
      <c r="C267" s="568">
        <f t="shared" si="14"/>
        <v>153</v>
      </c>
      <c r="D267" s="569">
        <v>2.7225600677490234</v>
      </c>
      <c r="E267" s="569">
        <v>76.401745751953115</v>
      </c>
      <c r="F267" s="569">
        <v>7.6401740341186528</v>
      </c>
      <c r="G267" s="569">
        <v>1.3435841800689696</v>
      </c>
      <c r="H267" s="569">
        <v>1.7764253723144532</v>
      </c>
      <c r="I267" s="569">
        <v>39.976345019531252</v>
      </c>
      <c r="J267" s="569">
        <v>4.4973386100769046</v>
      </c>
      <c r="K267" s="570">
        <v>158.19412451171874</v>
      </c>
      <c r="L267" s="571">
        <f t="shared" si="12"/>
        <v>0</v>
      </c>
      <c r="M267" s="571">
        <v>0</v>
      </c>
      <c r="N267" s="571">
        <v>0</v>
      </c>
      <c r="O267" s="572">
        <v>0</v>
      </c>
      <c r="P267" s="573">
        <v>0</v>
      </c>
      <c r="Q267" s="574">
        <v>0</v>
      </c>
    </row>
    <row r="268" spans="1:17" x14ac:dyDescent="0.25">
      <c r="A268" s="575">
        <f t="shared" si="13"/>
        <v>52412</v>
      </c>
      <c r="B268" s="83" t="str">
        <f>+asset_level_drivers!$D$1</f>
        <v>Foreland I</v>
      </c>
      <c r="C268" s="562">
        <f t="shared" si="14"/>
        <v>153</v>
      </c>
      <c r="D268" s="563">
        <v>2.7085579170227052</v>
      </c>
      <c r="E268" s="563">
        <v>76.00881115722656</v>
      </c>
      <c r="F268" s="563">
        <v>7.6008807174682618</v>
      </c>
      <c r="G268" s="563">
        <v>1.3355887630462646</v>
      </c>
      <c r="H268" s="563">
        <v>1.7672892036437988</v>
      </c>
      <c r="I268" s="563">
        <v>39.770746655273442</v>
      </c>
      <c r="J268" s="563">
        <v>4.4742088256835943</v>
      </c>
      <c r="K268" s="564">
        <v>158.04756689453126</v>
      </c>
      <c r="L268" s="563">
        <f t="shared" si="12"/>
        <v>0</v>
      </c>
      <c r="M268" s="563">
        <v>0</v>
      </c>
      <c r="N268" s="563">
        <v>0</v>
      </c>
      <c r="O268" s="565">
        <v>0</v>
      </c>
      <c r="P268" s="564">
        <v>0</v>
      </c>
      <c r="Q268" s="566">
        <v>0</v>
      </c>
    </row>
    <row r="269" spans="1:17" x14ac:dyDescent="0.25">
      <c r="A269" s="567">
        <f t="shared" si="13"/>
        <v>52443</v>
      </c>
      <c r="B269" s="577" t="str">
        <f>+asset_level_drivers!$D$1</f>
        <v>Foreland I</v>
      </c>
      <c r="C269" s="568">
        <f t="shared" si="14"/>
        <v>153</v>
      </c>
      <c r="D269" s="569">
        <v>2.6946277679443362</v>
      </c>
      <c r="E269" s="569">
        <v>75.6178962890625</v>
      </c>
      <c r="F269" s="569">
        <v>7.5617891921997078</v>
      </c>
      <c r="G269" s="569">
        <v>1.3276410266876222</v>
      </c>
      <c r="H269" s="569">
        <v>1.7582000186920168</v>
      </c>
      <c r="I269" s="569">
        <v>39.566205175781249</v>
      </c>
      <c r="J269" s="569">
        <v>4.4511979064941407</v>
      </c>
      <c r="K269" s="570">
        <v>157.90177099609375</v>
      </c>
      <c r="L269" s="571">
        <f t="shared" si="12"/>
        <v>0</v>
      </c>
      <c r="M269" s="571">
        <v>0</v>
      </c>
      <c r="N269" s="571">
        <v>0</v>
      </c>
      <c r="O269" s="572">
        <v>0</v>
      </c>
      <c r="P269" s="573">
        <v>0</v>
      </c>
      <c r="Q269" s="574">
        <v>0</v>
      </c>
    </row>
    <row r="270" spans="1:17" x14ac:dyDescent="0.25">
      <c r="A270" s="575">
        <f t="shared" si="13"/>
        <v>52474</v>
      </c>
      <c r="B270" s="83" t="str">
        <f>+asset_level_drivers!$D$1</f>
        <v>Foreland I</v>
      </c>
      <c r="C270" s="562">
        <f t="shared" si="14"/>
        <v>153</v>
      </c>
      <c r="D270" s="563">
        <v>2.680769242858887</v>
      </c>
      <c r="E270" s="563">
        <v>75.228993237304692</v>
      </c>
      <c r="F270" s="563">
        <v>7.5228988265991212</v>
      </c>
      <c r="G270" s="563">
        <v>1.319740665435791</v>
      </c>
      <c r="H270" s="563">
        <v>1.7491575325012207</v>
      </c>
      <c r="I270" s="563">
        <v>39.362715417480473</v>
      </c>
      <c r="J270" s="563">
        <v>4.4283053787231452</v>
      </c>
      <c r="K270" s="564">
        <v>157.75673779296875</v>
      </c>
      <c r="L270" s="563">
        <f t="shared" si="12"/>
        <v>0</v>
      </c>
      <c r="M270" s="563">
        <v>0</v>
      </c>
      <c r="N270" s="563">
        <v>0</v>
      </c>
      <c r="O270" s="565">
        <v>0</v>
      </c>
      <c r="P270" s="564">
        <v>0</v>
      </c>
      <c r="Q270" s="566">
        <v>0</v>
      </c>
    </row>
    <row r="271" spans="1:17" x14ac:dyDescent="0.25">
      <c r="A271" s="567">
        <f t="shared" si="13"/>
        <v>52504</v>
      </c>
      <c r="B271" s="577" t="str">
        <f>+asset_level_drivers!$D$1</f>
        <v>Foreland I</v>
      </c>
      <c r="C271" s="568">
        <f t="shared" si="14"/>
        <v>153</v>
      </c>
      <c r="D271" s="569">
        <v>2.666982012176514</v>
      </c>
      <c r="E271" s="569">
        <v>74.842089697265635</v>
      </c>
      <c r="F271" s="569">
        <v>7.4842085906982421</v>
      </c>
      <c r="G271" s="569">
        <v>1.3118874046325684</v>
      </c>
      <c r="H271" s="569">
        <v>1.7401616214752198</v>
      </c>
      <c r="I271" s="569">
        <v>39.16027276611328</v>
      </c>
      <c r="J271" s="569">
        <v>4.4055305763244634</v>
      </c>
      <c r="K271" s="570">
        <v>157.61245654296874</v>
      </c>
      <c r="L271" s="571">
        <f t="shared" si="12"/>
        <v>0</v>
      </c>
      <c r="M271" s="571">
        <v>0</v>
      </c>
      <c r="N271" s="571">
        <v>0</v>
      </c>
      <c r="O271" s="572">
        <v>0</v>
      </c>
      <c r="P271" s="573">
        <v>0</v>
      </c>
      <c r="Q271" s="574">
        <v>0</v>
      </c>
    </row>
    <row r="272" spans="1:17" x14ac:dyDescent="0.25">
      <c r="A272" s="575">
        <f t="shared" si="13"/>
        <v>52535</v>
      </c>
      <c r="B272" s="83" t="str">
        <f>+asset_level_drivers!$D$1</f>
        <v>Foreland I</v>
      </c>
      <c r="C272" s="562">
        <f t="shared" si="14"/>
        <v>153</v>
      </c>
      <c r="D272" s="563">
        <v>2.6532656776428225</v>
      </c>
      <c r="E272" s="563">
        <v>74.457175781250001</v>
      </c>
      <c r="F272" s="563">
        <v>7.4457170837402353</v>
      </c>
      <c r="G272" s="563">
        <v>1.3040809524536134</v>
      </c>
      <c r="H272" s="563">
        <v>1.7312119354248046</v>
      </c>
      <c r="I272" s="563">
        <v>38.958870959472655</v>
      </c>
      <c r="J272" s="563">
        <v>4.3828727783203121</v>
      </c>
      <c r="K272" s="564">
        <v>157.46892724609376</v>
      </c>
      <c r="L272" s="563">
        <f t="shared" si="12"/>
        <v>0</v>
      </c>
      <c r="M272" s="563">
        <v>0</v>
      </c>
      <c r="N272" s="563">
        <v>0</v>
      </c>
      <c r="O272" s="565">
        <v>0</v>
      </c>
      <c r="P272" s="564">
        <v>0</v>
      </c>
      <c r="Q272" s="566">
        <v>0</v>
      </c>
    </row>
    <row r="273" spans="1:17" x14ac:dyDescent="0.25">
      <c r="A273" s="567">
        <f t="shared" si="13"/>
        <v>52565</v>
      </c>
      <c r="B273" s="577" t="str">
        <f>+asset_level_drivers!$D$1</f>
        <v>Foreland I</v>
      </c>
      <c r="C273" s="568">
        <f t="shared" si="14"/>
        <v>153</v>
      </c>
      <c r="D273" s="569">
        <v>2.6396199028015137</v>
      </c>
      <c r="E273" s="569">
        <v>74.074242700195313</v>
      </c>
      <c r="F273" s="569">
        <v>7.4074237838745116</v>
      </c>
      <c r="G273" s="569">
        <v>1.2963210205078126</v>
      </c>
      <c r="H273" s="569">
        <v>1.7223083061218261</v>
      </c>
      <c r="I273" s="569">
        <v>38.7585052734375</v>
      </c>
      <c r="J273" s="569">
        <v>4.3603316894531252</v>
      </c>
      <c r="K273" s="570">
        <v>157.32614160156251</v>
      </c>
      <c r="L273" s="571">
        <f t="shared" si="12"/>
        <v>0</v>
      </c>
      <c r="M273" s="571">
        <v>0</v>
      </c>
      <c r="N273" s="571">
        <v>0</v>
      </c>
      <c r="O273" s="572">
        <v>0</v>
      </c>
      <c r="P273" s="573">
        <v>0</v>
      </c>
      <c r="Q273" s="574">
        <v>0</v>
      </c>
    </row>
    <row r="274" spans="1:17" x14ac:dyDescent="0.25">
      <c r="A274" s="575">
        <f t="shared" si="13"/>
        <v>52596</v>
      </c>
      <c r="B274" s="83" t="str">
        <f>+asset_level_drivers!$D$1</f>
        <v>Foreland I</v>
      </c>
      <c r="C274" s="562">
        <f t="shared" si="14"/>
        <v>153</v>
      </c>
      <c r="D274" s="563">
        <v>2.6260442893981932</v>
      </c>
      <c r="E274" s="563">
        <v>73.69327814941407</v>
      </c>
      <c r="F274" s="563">
        <v>7.369327372741699</v>
      </c>
      <c r="G274" s="563">
        <v>1.2886073513031004</v>
      </c>
      <c r="H274" s="563">
        <v>1.7134504314422607</v>
      </c>
      <c r="I274" s="563">
        <v>38.559170654296878</v>
      </c>
      <c r="J274" s="563">
        <v>4.337906575012207</v>
      </c>
      <c r="K274" s="564">
        <v>157.18410009765626</v>
      </c>
      <c r="L274" s="563">
        <f t="shared" si="12"/>
        <v>0</v>
      </c>
      <c r="M274" s="563">
        <v>0</v>
      </c>
      <c r="N274" s="563">
        <v>0</v>
      </c>
      <c r="O274" s="565">
        <v>0</v>
      </c>
      <c r="P274" s="564">
        <v>0</v>
      </c>
      <c r="Q274" s="566">
        <v>0</v>
      </c>
    </row>
    <row r="275" spans="1:17" x14ac:dyDescent="0.25">
      <c r="A275" s="567">
        <f t="shared" si="13"/>
        <v>52627</v>
      </c>
      <c r="B275" s="577" t="str">
        <f>+asset_level_drivers!$D$1</f>
        <v>Foreland I</v>
      </c>
      <c r="C275" s="568">
        <f t="shared" si="14"/>
        <v>153</v>
      </c>
      <c r="D275" s="569">
        <v>2.612538528442383</v>
      </c>
      <c r="E275" s="569">
        <v>73.314273120117193</v>
      </c>
      <c r="F275" s="569">
        <v>7.3314268615722664</v>
      </c>
      <c r="G275" s="569">
        <v>1.2809396787643434</v>
      </c>
      <c r="H275" s="569">
        <v>1.7046381568908691</v>
      </c>
      <c r="I275" s="569">
        <v>38.360860510253907</v>
      </c>
      <c r="J275" s="569">
        <v>4.3155966110229498</v>
      </c>
      <c r="K275" s="570">
        <v>157.04279931640625</v>
      </c>
      <c r="L275" s="571">
        <f t="shared" si="12"/>
        <v>0</v>
      </c>
      <c r="M275" s="571">
        <v>0</v>
      </c>
      <c r="N275" s="571">
        <v>0</v>
      </c>
      <c r="O275" s="572">
        <v>0</v>
      </c>
      <c r="P275" s="573">
        <v>0</v>
      </c>
      <c r="Q275" s="574">
        <v>0</v>
      </c>
    </row>
    <row r="276" spans="1:17" x14ac:dyDescent="0.25">
      <c r="A276" s="575">
        <f t="shared" si="13"/>
        <v>52656</v>
      </c>
      <c r="B276" s="83" t="str">
        <f>+asset_level_drivers!$D$1</f>
        <v>Foreland I</v>
      </c>
      <c r="C276" s="562">
        <f t="shared" si="14"/>
        <v>153</v>
      </c>
      <c r="D276" s="563">
        <v>2.599102194213867</v>
      </c>
      <c r="E276" s="563">
        <v>72.937216845703134</v>
      </c>
      <c r="F276" s="563">
        <v>7.293721275329589</v>
      </c>
      <c r="G276" s="563">
        <v>1.2733177179336548</v>
      </c>
      <c r="H276" s="563">
        <v>1.6958711769104005</v>
      </c>
      <c r="I276" s="563">
        <v>38.1635695678711</v>
      </c>
      <c r="J276" s="563">
        <v>4.2934014610290525</v>
      </c>
      <c r="K276" s="564">
        <v>156.9022353515625</v>
      </c>
      <c r="L276" s="563">
        <f t="shared" si="12"/>
        <v>0</v>
      </c>
      <c r="M276" s="563">
        <v>0</v>
      </c>
      <c r="N276" s="563">
        <v>0</v>
      </c>
      <c r="O276" s="565">
        <v>0</v>
      </c>
      <c r="P276" s="564">
        <v>0</v>
      </c>
      <c r="Q276" s="566">
        <v>0</v>
      </c>
    </row>
    <row r="277" spans="1:17" x14ac:dyDescent="0.25">
      <c r="A277" s="567">
        <f t="shared" si="13"/>
        <v>52687</v>
      </c>
      <c r="B277" s="577" t="str">
        <f>+asset_level_drivers!$D$1</f>
        <v>Foreland I</v>
      </c>
      <c r="C277" s="568">
        <f t="shared" si="14"/>
        <v>153</v>
      </c>
      <c r="D277" s="569">
        <v>2.5857349708557131</v>
      </c>
      <c r="E277" s="569">
        <v>72.562099218749992</v>
      </c>
      <c r="F277" s="569">
        <v>7.2562094192504887</v>
      </c>
      <c r="G277" s="569">
        <v>1.2657411924362183</v>
      </c>
      <c r="H277" s="569">
        <v>1.6871492752075194</v>
      </c>
      <c r="I277" s="569">
        <v>37.967293322753903</v>
      </c>
      <c r="J277" s="569">
        <v>4.271320355987549</v>
      </c>
      <c r="K277" s="570">
        <v>156.76239794921875</v>
      </c>
      <c r="L277" s="571">
        <f t="shared" si="12"/>
        <v>0</v>
      </c>
      <c r="M277" s="571">
        <v>0</v>
      </c>
      <c r="N277" s="571">
        <v>0</v>
      </c>
      <c r="O277" s="572">
        <v>0</v>
      </c>
      <c r="P277" s="573">
        <v>0</v>
      </c>
      <c r="Q277" s="574">
        <v>0</v>
      </c>
    </row>
    <row r="278" spans="1:17" x14ac:dyDescent="0.25">
      <c r="A278" s="575">
        <f t="shared" si="13"/>
        <v>52717</v>
      </c>
      <c r="B278" s="83" t="str">
        <f>+asset_level_drivers!$D$1</f>
        <v>Foreland I</v>
      </c>
      <c r="C278" s="562">
        <f t="shared" si="14"/>
        <v>153</v>
      </c>
      <c r="D278" s="563">
        <v>2.5724365150451662</v>
      </c>
      <c r="E278" s="563">
        <v>72.188911889648438</v>
      </c>
      <c r="F278" s="563">
        <v>7.2188907028198246</v>
      </c>
      <c r="G278" s="563">
        <v>1.2582098207473755</v>
      </c>
      <c r="H278" s="563">
        <v>1.6784722595214843</v>
      </c>
      <c r="I278" s="563">
        <v>37.772028259277349</v>
      </c>
      <c r="J278" s="563">
        <v>4.2493529525756841</v>
      </c>
      <c r="K278" s="564">
        <v>156.62328906249999</v>
      </c>
      <c r="L278" s="563">
        <f t="shared" si="12"/>
        <v>0</v>
      </c>
      <c r="M278" s="563">
        <v>0</v>
      </c>
      <c r="N278" s="563">
        <v>0</v>
      </c>
      <c r="O278" s="565">
        <v>0</v>
      </c>
      <c r="P278" s="564">
        <v>0</v>
      </c>
      <c r="Q278" s="566">
        <v>0</v>
      </c>
    </row>
    <row r="279" spans="1:17" x14ac:dyDescent="0.25">
      <c r="A279" s="567">
        <f t="shared" si="13"/>
        <v>52748</v>
      </c>
      <c r="B279" s="577" t="str">
        <f>+asset_level_drivers!$D$1</f>
        <v>Foreland I</v>
      </c>
      <c r="C279" s="568">
        <f t="shared" si="14"/>
        <v>153</v>
      </c>
      <c r="D279" s="569">
        <v>2.559206428527832</v>
      </c>
      <c r="E279" s="569">
        <v>71.817643652343747</v>
      </c>
      <c r="F279" s="569">
        <v>7.1817639038085934</v>
      </c>
      <c r="G279" s="569">
        <v>1.2507233556747437</v>
      </c>
      <c r="H279" s="569">
        <v>1.6698398586273193</v>
      </c>
      <c r="I279" s="569">
        <v>37.577765258789064</v>
      </c>
      <c r="J279" s="569">
        <v>4.2274985023498539</v>
      </c>
      <c r="K279" s="570">
        <v>156.48490771484376</v>
      </c>
      <c r="L279" s="571">
        <f t="shared" si="12"/>
        <v>0</v>
      </c>
      <c r="M279" s="571">
        <v>0</v>
      </c>
      <c r="N279" s="571">
        <v>0</v>
      </c>
      <c r="O279" s="572">
        <v>0</v>
      </c>
      <c r="P279" s="573">
        <v>0</v>
      </c>
      <c r="Q279" s="574">
        <v>0</v>
      </c>
    </row>
    <row r="280" spans="1:17" x14ac:dyDescent="0.25">
      <c r="A280" s="575">
        <f t="shared" si="13"/>
        <v>52778</v>
      </c>
      <c r="B280" s="83" t="str">
        <f>+asset_level_drivers!$D$1</f>
        <v>Foreland I</v>
      </c>
      <c r="C280" s="562">
        <f t="shared" si="14"/>
        <v>153</v>
      </c>
      <c r="D280" s="563">
        <v>2.5460444091796877</v>
      </c>
      <c r="E280" s="563">
        <v>71.448284838867181</v>
      </c>
      <c r="F280" s="563">
        <v>7.144828005981446</v>
      </c>
      <c r="G280" s="563">
        <v>1.2432815036773681</v>
      </c>
      <c r="H280" s="563">
        <v>1.6612518424987792</v>
      </c>
      <c r="I280" s="563">
        <v>37.384502838134765</v>
      </c>
      <c r="J280" s="563">
        <v>4.205756414794922</v>
      </c>
      <c r="K280" s="564">
        <v>156.34724462890625</v>
      </c>
      <c r="L280" s="563">
        <f t="shared" si="12"/>
        <v>0</v>
      </c>
      <c r="M280" s="563">
        <v>0</v>
      </c>
      <c r="N280" s="563">
        <v>0</v>
      </c>
      <c r="O280" s="565">
        <v>0</v>
      </c>
      <c r="P280" s="564">
        <v>0</v>
      </c>
      <c r="Q280" s="566">
        <v>0</v>
      </c>
    </row>
    <row r="281" spans="1:17" x14ac:dyDescent="0.25">
      <c r="A281" s="567">
        <f t="shared" si="13"/>
        <v>52809</v>
      </c>
      <c r="B281" s="577" t="str">
        <f>+asset_level_drivers!$D$1</f>
        <v>Foreland I</v>
      </c>
      <c r="C281" s="568">
        <f t="shared" si="14"/>
        <v>153</v>
      </c>
      <c r="D281" s="569">
        <v>2.5329500587463376</v>
      </c>
      <c r="E281" s="569">
        <v>71.080825122070323</v>
      </c>
      <c r="F281" s="569">
        <v>7.1080821441650386</v>
      </c>
      <c r="G281" s="569">
        <v>1.2358840209960937</v>
      </c>
      <c r="H281" s="569">
        <v>1.6527079914093017</v>
      </c>
      <c r="I281" s="569">
        <v>37.19223468017578</v>
      </c>
      <c r="J281" s="569">
        <v>4.184126222991944</v>
      </c>
      <c r="K281" s="570">
        <v>156.21029687500001</v>
      </c>
      <c r="L281" s="571">
        <f t="shared" si="12"/>
        <v>0</v>
      </c>
      <c r="M281" s="571">
        <v>0</v>
      </c>
      <c r="N281" s="571">
        <v>0</v>
      </c>
      <c r="O281" s="572">
        <v>0</v>
      </c>
      <c r="P281" s="573">
        <v>0</v>
      </c>
      <c r="Q281" s="574">
        <v>0</v>
      </c>
    </row>
    <row r="282" spans="1:17" x14ac:dyDescent="0.25">
      <c r="A282" s="575">
        <f t="shared" si="13"/>
        <v>52840</v>
      </c>
      <c r="B282" s="83" t="str">
        <f>+asset_level_drivers!$D$1</f>
        <v>Foreland I</v>
      </c>
      <c r="C282" s="562">
        <f t="shared" si="14"/>
        <v>153</v>
      </c>
      <c r="D282" s="563">
        <v>2.5199230888366699</v>
      </c>
      <c r="E282" s="563">
        <v>70.715255932617197</v>
      </c>
      <c r="F282" s="563">
        <v>7.0715252059936526</v>
      </c>
      <c r="G282" s="563">
        <v>1.2285306243896483</v>
      </c>
      <c r="H282" s="563">
        <v>1.6442081062316893</v>
      </c>
      <c r="I282" s="563">
        <v>37.000954522705079</v>
      </c>
      <c r="J282" s="563">
        <v>4.1626072265625007</v>
      </c>
      <c r="K282" s="564">
        <v>156.07406298828124</v>
      </c>
      <c r="L282" s="563">
        <f t="shared" si="12"/>
        <v>0</v>
      </c>
      <c r="M282" s="563">
        <v>0</v>
      </c>
      <c r="N282" s="563">
        <v>0</v>
      </c>
      <c r="O282" s="565">
        <v>0</v>
      </c>
      <c r="P282" s="564">
        <v>0</v>
      </c>
      <c r="Q282" s="566">
        <v>0</v>
      </c>
    </row>
    <row r="283" spans="1:17" x14ac:dyDescent="0.25">
      <c r="A283" s="567">
        <f t="shared" si="13"/>
        <v>52870</v>
      </c>
      <c r="B283" s="577" t="str">
        <f>+asset_level_drivers!$D$1</f>
        <v>Foreland I</v>
      </c>
      <c r="C283" s="568">
        <f t="shared" si="14"/>
        <v>153</v>
      </c>
      <c r="D283" s="569">
        <v>2.506963087463379</v>
      </c>
      <c r="E283" s="569">
        <v>70.351566503906241</v>
      </c>
      <c r="F283" s="569">
        <v>7.0351561889648435</v>
      </c>
      <c r="G283" s="569">
        <v>1.2212210512161255</v>
      </c>
      <c r="H283" s="569">
        <v>1.6357519123077393</v>
      </c>
      <c r="I283" s="569">
        <v>36.810658081054683</v>
      </c>
      <c r="J283" s="569">
        <v>4.1411987869262692</v>
      </c>
      <c r="K283" s="570">
        <v>155.93853613281249</v>
      </c>
      <c r="L283" s="571">
        <f t="shared" si="12"/>
        <v>0</v>
      </c>
      <c r="M283" s="571">
        <v>0</v>
      </c>
      <c r="N283" s="571">
        <v>0</v>
      </c>
      <c r="O283" s="572">
        <v>0</v>
      </c>
      <c r="P283" s="573">
        <v>0</v>
      </c>
      <c r="Q283" s="574">
        <v>0</v>
      </c>
    </row>
    <row r="284" spans="1:17" x14ac:dyDescent="0.25">
      <c r="A284" s="575">
        <f t="shared" si="13"/>
        <v>52901</v>
      </c>
      <c r="B284" s="83" t="str">
        <f>+asset_level_drivers!$D$1</f>
        <v>Foreland I</v>
      </c>
      <c r="C284" s="562">
        <f t="shared" si="14"/>
        <v>153</v>
      </c>
      <c r="D284" s="563">
        <v>2.4940697250366211</v>
      </c>
      <c r="E284" s="563">
        <v>69.989747827148435</v>
      </c>
      <c r="F284" s="563">
        <v>6.9989743515014649</v>
      </c>
      <c r="G284" s="563">
        <v>1.2139550525665284</v>
      </c>
      <c r="H284" s="563">
        <v>1.627339210510254</v>
      </c>
      <c r="I284" s="563">
        <v>36.62134008178711</v>
      </c>
      <c r="J284" s="563">
        <v>4.1199006225585935</v>
      </c>
      <c r="K284" s="564">
        <v>155.80371435546874</v>
      </c>
      <c r="L284" s="563">
        <f t="shared" si="12"/>
        <v>0</v>
      </c>
      <c r="M284" s="563">
        <v>0</v>
      </c>
      <c r="N284" s="563">
        <v>0</v>
      </c>
      <c r="O284" s="565">
        <v>0</v>
      </c>
      <c r="P284" s="564">
        <v>0</v>
      </c>
      <c r="Q284" s="566">
        <v>0</v>
      </c>
    </row>
    <row r="285" spans="1:17" x14ac:dyDescent="0.25">
      <c r="A285" s="567">
        <f t="shared" si="13"/>
        <v>52931</v>
      </c>
      <c r="B285" s="577" t="str">
        <f>+asset_level_drivers!$D$1</f>
        <v>Foreland I</v>
      </c>
      <c r="C285" s="568">
        <f t="shared" si="14"/>
        <v>153</v>
      </c>
      <c r="D285" s="569">
        <v>2.4812426925659179</v>
      </c>
      <c r="E285" s="569">
        <v>69.629789794921876</v>
      </c>
      <c r="F285" s="569">
        <v>6.962978526306153</v>
      </c>
      <c r="G285" s="569">
        <v>1.1799298793792725</v>
      </c>
      <c r="H285" s="569">
        <v>1.6189697914123535</v>
      </c>
      <c r="I285" s="569">
        <v>36.432996350097653</v>
      </c>
      <c r="J285" s="569">
        <v>4.098711930084229</v>
      </c>
      <c r="K285" s="570">
        <v>155.6258173828125</v>
      </c>
      <c r="L285" s="571">
        <f t="shared" si="12"/>
        <v>0</v>
      </c>
      <c r="M285" s="571">
        <v>0</v>
      </c>
      <c r="N285" s="571">
        <v>0</v>
      </c>
      <c r="O285" s="572">
        <v>0</v>
      </c>
      <c r="P285" s="573">
        <v>0</v>
      </c>
      <c r="Q285" s="574">
        <v>0</v>
      </c>
    </row>
    <row r="286" spans="1:17" x14ac:dyDescent="0.25">
      <c r="A286" s="575">
        <f t="shared" si="13"/>
        <v>52962</v>
      </c>
      <c r="B286" s="83" t="str">
        <f>+asset_level_drivers!$D$1</f>
        <v>Foreland I</v>
      </c>
      <c r="C286" s="562">
        <f t="shared" si="14"/>
        <v>153</v>
      </c>
      <c r="D286" s="563">
        <v>2.4104505157470704</v>
      </c>
      <c r="E286" s="563">
        <v>67.133720214843763</v>
      </c>
      <c r="F286" s="563">
        <v>6.7133716506958008</v>
      </c>
      <c r="G286" s="563">
        <v>1.1372211587905885</v>
      </c>
      <c r="H286" s="563">
        <v>1.5671200801849365</v>
      </c>
      <c r="I286" s="563">
        <v>34.962842999267579</v>
      </c>
      <c r="J286" s="563">
        <v>3.9333197982788088</v>
      </c>
      <c r="K286" s="564">
        <v>147.81868408203124</v>
      </c>
      <c r="L286" s="563">
        <f t="shared" si="12"/>
        <v>0</v>
      </c>
      <c r="M286" s="563">
        <v>0</v>
      </c>
      <c r="N286" s="563">
        <v>0</v>
      </c>
      <c r="O286" s="565">
        <v>0</v>
      </c>
      <c r="P286" s="564">
        <v>0</v>
      </c>
      <c r="Q286" s="566">
        <v>0</v>
      </c>
    </row>
    <row r="287" spans="1:17" x14ac:dyDescent="0.25">
      <c r="A287" s="567">
        <f t="shared" si="13"/>
        <v>52993</v>
      </c>
      <c r="B287" s="577" t="str">
        <f>+asset_level_drivers!$D$1</f>
        <v>Foreland I</v>
      </c>
      <c r="C287" s="568">
        <f t="shared" si="14"/>
        <v>153</v>
      </c>
      <c r="D287" s="569">
        <v>2.3980535430908203</v>
      </c>
      <c r="E287" s="569">
        <v>66.788450903320324</v>
      </c>
      <c r="F287" s="569">
        <v>6.6788447113037108</v>
      </c>
      <c r="G287" s="569">
        <v>1.1304365020751952</v>
      </c>
      <c r="H287" s="569">
        <v>1.5590603519439696</v>
      </c>
      <c r="I287" s="569">
        <v>34.783029217529297</v>
      </c>
      <c r="J287" s="569">
        <v>3.9130906242370607</v>
      </c>
      <c r="K287" s="570">
        <v>147.69087988281251</v>
      </c>
      <c r="L287" s="571">
        <f t="shared" si="12"/>
        <v>0</v>
      </c>
      <c r="M287" s="571">
        <v>0</v>
      </c>
      <c r="N287" s="571">
        <v>0</v>
      </c>
      <c r="O287" s="572">
        <v>0</v>
      </c>
      <c r="P287" s="573">
        <v>0</v>
      </c>
      <c r="Q287" s="574">
        <v>0</v>
      </c>
    </row>
    <row r="288" spans="1:17" x14ac:dyDescent="0.25">
      <c r="A288" s="575">
        <f t="shared" si="13"/>
        <v>53021</v>
      </c>
      <c r="B288" s="83" t="str">
        <f>+asset_level_drivers!$D$1</f>
        <v>Foreland I</v>
      </c>
      <c r="C288" s="562">
        <f t="shared" si="14"/>
        <v>153</v>
      </c>
      <c r="D288" s="563">
        <v>2.3857203186035161</v>
      </c>
      <c r="E288" s="563">
        <v>66.444956872558606</v>
      </c>
      <c r="F288" s="563">
        <v>6.6444952148437499</v>
      </c>
      <c r="G288" s="563">
        <v>1.0968931034088134</v>
      </c>
      <c r="H288" s="563">
        <v>1.5510420902252198</v>
      </c>
      <c r="I288" s="563">
        <v>34.604139056396484</v>
      </c>
      <c r="J288" s="563">
        <v>3.892965566253662</v>
      </c>
      <c r="K288" s="564">
        <v>147.51997070312501</v>
      </c>
      <c r="L288" s="563">
        <f t="shared" si="12"/>
        <v>0</v>
      </c>
      <c r="M288" s="563">
        <v>0</v>
      </c>
      <c r="N288" s="563">
        <v>0</v>
      </c>
      <c r="O288" s="565">
        <v>0</v>
      </c>
      <c r="P288" s="564">
        <v>0</v>
      </c>
      <c r="Q288" s="566">
        <v>0</v>
      </c>
    </row>
    <row r="289" spans="1:17" x14ac:dyDescent="0.25">
      <c r="A289" s="567">
        <f t="shared" si="13"/>
        <v>53052</v>
      </c>
      <c r="B289" s="577" t="str">
        <f>+asset_level_drivers!$D$1</f>
        <v>Foreland I</v>
      </c>
      <c r="C289" s="568">
        <f t="shared" si="14"/>
        <v>153</v>
      </c>
      <c r="D289" s="569">
        <v>2.3734505332946778</v>
      </c>
      <c r="E289" s="569">
        <v>66.103229882812499</v>
      </c>
      <c r="F289" s="569">
        <v>6.6103225296020502</v>
      </c>
      <c r="G289" s="569">
        <v>1.0903508548736573</v>
      </c>
      <c r="H289" s="569">
        <v>1.543065068435669</v>
      </c>
      <c r="I289" s="569">
        <v>34.426169934082033</v>
      </c>
      <c r="J289" s="569">
        <v>3.8729439239501953</v>
      </c>
      <c r="K289" s="570">
        <v>147.39375634765625</v>
      </c>
      <c r="L289" s="571">
        <f t="shared" si="12"/>
        <v>0</v>
      </c>
      <c r="M289" s="571">
        <v>0</v>
      </c>
      <c r="N289" s="571">
        <v>0</v>
      </c>
      <c r="O289" s="572">
        <v>0</v>
      </c>
      <c r="P289" s="573">
        <v>0</v>
      </c>
      <c r="Q289" s="574">
        <v>0</v>
      </c>
    </row>
    <row r="290" spans="1:17" x14ac:dyDescent="0.25">
      <c r="A290" s="575">
        <f t="shared" si="13"/>
        <v>53082</v>
      </c>
      <c r="B290" s="83" t="str">
        <f>+asset_level_drivers!$D$1</f>
        <v>Foreland I</v>
      </c>
      <c r="C290" s="562">
        <f t="shared" si="14"/>
        <v>153</v>
      </c>
      <c r="D290" s="563">
        <v>2.3612438232421873</v>
      </c>
      <c r="E290" s="563">
        <v>65.763260046386719</v>
      </c>
      <c r="F290" s="563">
        <v>6.5763255294799805</v>
      </c>
      <c r="G290" s="563">
        <v>1.0838476970672608</v>
      </c>
      <c r="H290" s="563">
        <v>1.5351290393829344</v>
      </c>
      <c r="I290" s="563">
        <v>34.249115753173832</v>
      </c>
      <c r="J290" s="563">
        <v>3.8530253952026365</v>
      </c>
      <c r="K290" s="564">
        <v>147.26820019531249</v>
      </c>
      <c r="L290" s="563">
        <f t="shared" si="12"/>
        <v>0</v>
      </c>
      <c r="M290" s="563">
        <v>0</v>
      </c>
      <c r="N290" s="563">
        <v>0</v>
      </c>
      <c r="O290" s="565">
        <v>0</v>
      </c>
      <c r="P290" s="564">
        <v>0</v>
      </c>
      <c r="Q290" s="566">
        <v>0</v>
      </c>
    </row>
    <row r="291" spans="1:17" x14ac:dyDescent="0.25">
      <c r="A291" s="567">
        <f t="shared" si="13"/>
        <v>53113</v>
      </c>
      <c r="B291" s="577" t="str">
        <f>+asset_level_drivers!$D$1</f>
        <v>Foreland I</v>
      </c>
      <c r="C291" s="568">
        <f t="shared" si="14"/>
        <v>153</v>
      </c>
      <c r="D291" s="569">
        <v>2.3490999137878421</v>
      </c>
      <c r="E291" s="569">
        <v>65.425038244628908</v>
      </c>
      <c r="F291" s="569">
        <v>6.5425033905029304</v>
      </c>
      <c r="G291" s="569">
        <v>1.0773833724975586</v>
      </c>
      <c r="H291" s="569">
        <v>1.5272338451385499</v>
      </c>
      <c r="I291" s="569">
        <v>34.072971844482424</v>
      </c>
      <c r="J291" s="569">
        <v>3.8332091354370119</v>
      </c>
      <c r="K291" s="570">
        <v>147.14329589843749</v>
      </c>
      <c r="L291" s="571">
        <f t="shared" si="12"/>
        <v>0</v>
      </c>
      <c r="M291" s="571">
        <v>0</v>
      </c>
      <c r="N291" s="571">
        <v>0</v>
      </c>
      <c r="O291" s="572">
        <v>0</v>
      </c>
      <c r="P291" s="573">
        <v>0</v>
      </c>
      <c r="Q291" s="574">
        <v>0</v>
      </c>
    </row>
    <row r="292" spans="1:17" x14ac:dyDescent="0.25">
      <c r="A292" s="575">
        <f t="shared" si="13"/>
        <v>53143</v>
      </c>
      <c r="B292" s="83" t="str">
        <f>+asset_level_drivers!$D$1</f>
        <v>Foreland I</v>
      </c>
      <c r="C292" s="562">
        <f t="shared" si="14"/>
        <v>153</v>
      </c>
      <c r="D292" s="563">
        <v>2.3370184684753421</v>
      </c>
      <c r="E292" s="563">
        <v>65.088556018066413</v>
      </c>
      <c r="F292" s="563">
        <v>6.5088551651000977</v>
      </c>
      <c r="G292" s="563">
        <v>1.0709576648712158</v>
      </c>
      <c r="H292" s="563">
        <v>1.5193792659759522</v>
      </c>
      <c r="I292" s="563">
        <v>33.897733703613284</v>
      </c>
      <c r="J292" s="563">
        <v>3.8134949043273929</v>
      </c>
      <c r="K292" s="564">
        <v>147.01904394531249</v>
      </c>
      <c r="L292" s="563">
        <f t="shared" si="12"/>
        <v>0</v>
      </c>
      <c r="M292" s="563">
        <v>0</v>
      </c>
      <c r="N292" s="563">
        <v>0</v>
      </c>
      <c r="O292" s="565">
        <v>0</v>
      </c>
      <c r="P292" s="564">
        <v>0</v>
      </c>
      <c r="Q292" s="566">
        <v>0</v>
      </c>
    </row>
    <row r="293" spans="1:17" x14ac:dyDescent="0.25">
      <c r="A293" s="567">
        <f t="shared" si="13"/>
        <v>53174</v>
      </c>
      <c r="B293" s="577" t="str">
        <f>+asset_level_drivers!$D$1</f>
        <v>Foreland I</v>
      </c>
      <c r="C293" s="568">
        <f t="shared" si="14"/>
        <v>153</v>
      </c>
      <c r="D293" s="569">
        <v>2.3249991645812988</v>
      </c>
      <c r="E293" s="569">
        <v>64.753804907226566</v>
      </c>
      <c r="F293" s="569">
        <v>6.4753800567626953</v>
      </c>
      <c r="G293" s="569">
        <v>1.0645703372955324</v>
      </c>
      <c r="H293" s="569">
        <v>1.5115650959014892</v>
      </c>
      <c r="I293" s="569">
        <v>33.723397210693363</v>
      </c>
      <c r="J293" s="569">
        <v>3.7938821113586423</v>
      </c>
      <c r="K293" s="570">
        <v>146.89543554687501</v>
      </c>
      <c r="L293" s="571">
        <f t="shared" si="12"/>
        <v>0</v>
      </c>
      <c r="M293" s="571">
        <v>0</v>
      </c>
      <c r="N293" s="571">
        <v>0</v>
      </c>
      <c r="O293" s="572">
        <v>0</v>
      </c>
      <c r="P293" s="573">
        <v>0</v>
      </c>
      <c r="Q293" s="574">
        <v>0</v>
      </c>
    </row>
    <row r="294" spans="1:17" x14ac:dyDescent="0.25">
      <c r="A294" s="575">
        <f t="shared" si="13"/>
        <v>53205</v>
      </c>
      <c r="B294" s="83" t="str">
        <f>+asset_level_drivers!$D$1</f>
        <v>Foreland I</v>
      </c>
      <c r="C294" s="562">
        <f t="shared" si="14"/>
        <v>153</v>
      </c>
      <c r="D294" s="563">
        <v>2.3130416450500486</v>
      </c>
      <c r="E294" s="563">
        <v>64.420775134277349</v>
      </c>
      <c r="F294" s="563">
        <v>6.4420771179199221</v>
      </c>
      <c r="G294" s="563">
        <v>1.0582211545944216</v>
      </c>
      <c r="H294" s="563">
        <v>1.503791084289551</v>
      </c>
      <c r="I294" s="563">
        <v>33.549957751464845</v>
      </c>
      <c r="J294" s="563">
        <v>3.774370117950439</v>
      </c>
      <c r="K294" s="564">
        <v>146.7724716796875</v>
      </c>
      <c r="L294" s="563">
        <f t="shared" si="12"/>
        <v>0</v>
      </c>
      <c r="M294" s="563">
        <v>0</v>
      </c>
      <c r="N294" s="563">
        <v>0</v>
      </c>
      <c r="O294" s="565">
        <v>0</v>
      </c>
      <c r="P294" s="564">
        <v>0</v>
      </c>
      <c r="Q294" s="566">
        <v>0</v>
      </c>
    </row>
    <row r="295" spans="1:17" x14ac:dyDescent="0.25">
      <c r="A295" s="567">
        <f t="shared" si="13"/>
        <v>53235</v>
      </c>
      <c r="B295" s="577" t="str">
        <f>+asset_level_drivers!$D$1</f>
        <v>Foreland I</v>
      </c>
      <c r="C295" s="568">
        <f t="shared" si="14"/>
        <v>153</v>
      </c>
      <c r="D295" s="569">
        <v>2.3011456558227539</v>
      </c>
      <c r="E295" s="569">
        <v>64.089457800292962</v>
      </c>
      <c r="F295" s="569">
        <v>6.4089454010009765</v>
      </c>
      <c r="G295" s="569">
        <v>1.0519099021911622</v>
      </c>
      <c r="H295" s="569">
        <v>1.4960570594787597</v>
      </c>
      <c r="I295" s="569">
        <v>33.377409887695315</v>
      </c>
      <c r="J295" s="569">
        <v>3.7549584709167481</v>
      </c>
      <c r="K295" s="570">
        <v>146.65014746093749</v>
      </c>
      <c r="L295" s="571">
        <f t="shared" si="12"/>
        <v>0</v>
      </c>
      <c r="M295" s="571">
        <v>0</v>
      </c>
      <c r="N295" s="571">
        <v>0</v>
      </c>
      <c r="O295" s="572">
        <v>0</v>
      </c>
      <c r="P295" s="573">
        <v>0</v>
      </c>
      <c r="Q295" s="574">
        <v>0</v>
      </c>
    </row>
    <row r="296" spans="1:17" x14ac:dyDescent="0.25">
      <c r="A296" s="575">
        <f t="shared" si="13"/>
        <v>53266</v>
      </c>
      <c r="B296" s="83" t="str">
        <f>+asset_level_drivers!$D$1</f>
        <v>Foreland I</v>
      </c>
      <c r="C296" s="562">
        <f t="shared" si="14"/>
        <v>153</v>
      </c>
      <c r="D296" s="563">
        <v>2.2893108604431154</v>
      </c>
      <c r="E296" s="563">
        <v>63.759845104980471</v>
      </c>
      <c r="F296" s="563">
        <v>6.3759841369628907</v>
      </c>
      <c r="G296" s="563">
        <v>1.0456363569259646</v>
      </c>
      <c r="H296" s="563">
        <v>1.4883628566741944</v>
      </c>
      <c r="I296" s="563">
        <v>33.20574999389649</v>
      </c>
      <c r="J296" s="563">
        <v>3.7356466346740724</v>
      </c>
      <c r="K296" s="564">
        <v>146.52845654296874</v>
      </c>
      <c r="L296" s="563">
        <f t="shared" si="12"/>
        <v>0</v>
      </c>
      <c r="M296" s="563">
        <v>0</v>
      </c>
      <c r="N296" s="563">
        <v>0</v>
      </c>
      <c r="O296" s="565">
        <v>0</v>
      </c>
      <c r="P296" s="564">
        <v>0</v>
      </c>
      <c r="Q296" s="566">
        <v>0</v>
      </c>
    </row>
    <row r="297" spans="1:17" x14ac:dyDescent="0.25">
      <c r="A297" s="567">
        <f t="shared" si="13"/>
        <v>53296</v>
      </c>
      <c r="B297" s="577" t="str">
        <f>+asset_level_drivers!$D$1</f>
        <v>Foreland I</v>
      </c>
      <c r="C297" s="568">
        <f t="shared" si="14"/>
        <v>153</v>
      </c>
      <c r="D297" s="569">
        <v>2.2775369155883789</v>
      </c>
      <c r="E297" s="569">
        <v>63.431927600097666</v>
      </c>
      <c r="F297" s="569">
        <v>6.3431923233032226</v>
      </c>
      <c r="G297" s="569">
        <v>1.0394002647399903</v>
      </c>
      <c r="H297" s="569">
        <v>1.4807081874847412</v>
      </c>
      <c r="I297" s="569">
        <v>33.034971533203127</v>
      </c>
      <c r="J297" s="569">
        <v>3.7164340805053713</v>
      </c>
      <c r="K297" s="570">
        <v>146.4073994140625</v>
      </c>
      <c r="L297" s="571">
        <f t="shared" si="12"/>
        <v>0</v>
      </c>
      <c r="M297" s="571">
        <v>0</v>
      </c>
      <c r="N297" s="571">
        <v>0</v>
      </c>
      <c r="O297" s="572">
        <v>0</v>
      </c>
      <c r="P297" s="573">
        <v>0</v>
      </c>
      <c r="Q297" s="574">
        <v>0</v>
      </c>
    </row>
    <row r="298" spans="1:17" x14ac:dyDescent="0.25">
      <c r="A298" s="575">
        <f t="shared" si="13"/>
        <v>53327</v>
      </c>
      <c r="B298" s="83" t="str">
        <f>+asset_level_drivers!$D$1</f>
        <v>Foreland I</v>
      </c>
      <c r="C298" s="562">
        <f t="shared" si="14"/>
        <v>153</v>
      </c>
      <c r="D298" s="563">
        <v>2.2658235088348389</v>
      </c>
      <c r="E298" s="563">
        <v>63.105696496582027</v>
      </c>
      <c r="F298" s="563">
        <v>6.3105692596435548</v>
      </c>
      <c r="G298" s="563">
        <v>1.0332014299392702</v>
      </c>
      <c r="H298" s="563">
        <v>1.4730928699493409</v>
      </c>
      <c r="I298" s="563">
        <v>32.865072637939456</v>
      </c>
      <c r="J298" s="563">
        <v>3.6973204788208012</v>
      </c>
      <c r="K298" s="564">
        <v>146.28697412109375</v>
      </c>
      <c r="L298" s="563">
        <f t="shared" si="12"/>
        <v>0</v>
      </c>
      <c r="M298" s="563">
        <v>0</v>
      </c>
      <c r="N298" s="563">
        <v>0</v>
      </c>
      <c r="O298" s="565">
        <v>0</v>
      </c>
      <c r="P298" s="564">
        <v>0</v>
      </c>
      <c r="Q298" s="566">
        <v>0</v>
      </c>
    </row>
    <row r="299" spans="1:17" x14ac:dyDescent="0.25">
      <c r="A299" s="567">
        <f t="shared" si="13"/>
        <v>53358</v>
      </c>
      <c r="B299" s="577" t="str">
        <f>+asset_level_drivers!$D$1</f>
        <v>Foreland I</v>
      </c>
      <c r="C299" s="568">
        <f t="shared" si="14"/>
        <v>153</v>
      </c>
      <c r="D299" s="569">
        <v>2.2541703483581546</v>
      </c>
      <c r="E299" s="569">
        <v>62.781143225097658</v>
      </c>
      <c r="F299" s="569">
        <v>6.2781139160156254</v>
      </c>
      <c r="G299" s="569">
        <v>1.0270396293640136</v>
      </c>
      <c r="H299" s="569">
        <v>1.4655167530059816</v>
      </c>
      <c r="I299" s="569">
        <v>32.696047100830079</v>
      </c>
      <c r="J299" s="569">
        <v>3.6783050880432131</v>
      </c>
      <c r="K299" s="570">
        <v>146.16717333984374</v>
      </c>
      <c r="L299" s="571">
        <f t="shared" si="12"/>
        <v>0</v>
      </c>
      <c r="M299" s="571">
        <v>0</v>
      </c>
      <c r="N299" s="571">
        <v>0</v>
      </c>
      <c r="O299" s="572">
        <v>0</v>
      </c>
      <c r="P299" s="573">
        <v>0</v>
      </c>
      <c r="Q299" s="574">
        <v>0</v>
      </c>
    </row>
    <row r="300" spans="1:17" x14ac:dyDescent="0.25">
      <c r="A300" s="575">
        <f t="shared" si="13"/>
        <v>53386</v>
      </c>
      <c r="B300" s="83" t="str">
        <f>+asset_level_drivers!$D$1</f>
        <v>Foreland I</v>
      </c>
      <c r="C300" s="562">
        <f t="shared" si="14"/>
        <v>153</v>
      </c>
      <c r="D300" s="563">
        <v>2.2425771457672119</v>
      </c>
      <c r="E300" s="563">
        <v>62.458259106445318</v>
      </c>
      <c r="F300" s="563">
        <v>6.2458255371093747</v>
      </c>
      <c r="G300" s="563">
        <v>1.0209146226882935</v>
      </c>
      <c r="H300" s="563">
        <v>1.4579796100616456</v>
      </c>
      <c r="I300" s="563">
        <v>32.52789129638672</v>
      </c>
      <c r="J300" s="563">
        <v>3.6593876129150389</v>
      </c>
      <c r="K300" s="564">
        <v>146.04799462890625</v>
      </c>
      <c r="L300" s="563">
        <f t="shared" si="12"/>
        <v>0</v>
      </c>
      <c r="M300" s="563">
        <v>0</v>
      </c>
      <c r="N300" s="563">
        <v>0</v>
      </c>
      <c r="O300" s="565">
        <v>0</v>
      </c>
      <c r="P300" s="564">
        <v>0</v>
      </c>
      <c r="Q300" s="566">
        <v>0</v>
      </c>
    </row>
    <row r="301" spans="1:17" x14ac:dyDescent="0.25">
      <c r="A301" s="567">
        <f t="shared" si="13"/>
        <v>53417</v>
      </c>
      <c r="B301" s="577" t="str">
        <f>+asset_level_drivers!$D$1</f>
        <v>Foreland I</v>
      </c>
      <c r="C301" s="568">
        <f t="shared" si="14"/>
        <v>153</v>
      </c>
      <c r="D301" s="569">
        <v>2.1626880420684813</v>
      </c>
      <c r="E301" s="569">
        <v>60.225407775878914</v>
      </c>
      <c r="F301" s="569">
        <v>6.022540420532227</v>
      </c>
      <c r="G301" s="569">
        <v>0.9867014047622682</v>
      </c>
      <c r="H301" s="569">
        <v>1.3992145580291748</v>
      </c>
      <c r="I301" s="569">
        <v>31.213623010253905</v>
      </c>
      <c r="J301" s="569">
        <v>3.5115325172424319</v>
      </c>
      <c r="K301" s="570">
        <v>138.35734570312499</v>
      </c>
      <c r="L301" s="571">
        <f t="shared" si="12"/>
        <v>0</v>
      </c>
      <c r="M301" s="571">
        <v>0</v>
      </c>
      <c r="N301" s="571">
        <v>0</v>
      </c>
      <c r="O301" s="572">
        <v>0</v>
      </c>
      <c r="P301" s="573">
        <v>0</v>
      </c>
      <c r="Q301" s="574">
        <v>0</v>
      </c>
    </row>
    <row r="302" spans="1:17" x14ac:dyDescent="0.25">
      <c r="A302" s="575">
        <f t="shared" si="13"/>
        <v>53447</v>
      </c>
      <c r="B302" s="83" t="str">
        <f>+asset_level_drivers!$D$1</f>
        <v>Foreland I</v>
      </c>
      <c r="C302" s="562">
        <f t="shared" si="14"/>
        <v>153</v>
      </c>
      <c r="D302" s="563">
        <v>2.1515653221130373</v>
      </c>
      <c r="E302" s="563">
        <v>59.915667810058594</v>
      </c>
      <c r="F302" s="563">
        <v>5.9915664184570314</v>
      </c>
      <c r="G302" s="563">
        <v>0.98079400119781501</v>
      </c>
      <c r="H302" s="563">
        <v>1.3920183757781983</v>
      </c>
      <c r="I302" s="563">
        <v>31.053091223144531</v>
      </c>
      <c r="J302" s="563">
        <v>3.4934726074218752</v>
      </c>
      <c r="K302" s="564">
        <v>138.24352880859374</v>
      </c>
      <c r="L302" s="563">
        <f t="shared" si="12"/>
        <v>0</v>
      </c>
      <c r="M302" s="563">
        <v>0</v>
      </c>
      <c r="N302" s="563">
        <v>0</v>
      </c>
      <c r="O302" s="565">
        <v>0</v>
      </c>
      <c r="P302" s="564">
        <v>0</v>
      </c>
      <c r="Q302" s="566">
        <v>0</v>
      </c>
    </row>
    <row r="303" spans="1:17" x14ac:dyDescent="0.25">
      <c r="A303" s="567">
        <f t="shared" si="13"/>
        <v>53478</v>
      </c>
      <c r="B303" s="577" t="str">
        <f>+asset_level_drivers!$D$1</f>
        <v>Foreland I</v>
      </c>
      <c r="C303" s="568">
        <f t="shared" si="14"/>
        <v>153</v>
      </c>
      <c r="D303" s="569">
        <v>2.1404998031616214</v>
      </c>
      <c r="E303" s="569">
        <v>59.607520532226566</v>
      </c>
      <c r="F303" s="569">
        <v>5.9607517318725591</v>
      </c>
      <c r="G303" s="569">
        <v>0.97492199935913093</v>
      </c>
      <c r="H303" s="569">
        <v>1.3848592277526854</v>
      </c>
      <c r="I303" s="569">
        <v>30.893384179687498</v>
      </c>
      <c r="J303" s="569">
        <v>3.4755056488037108</v>
      </c>
      <c r="K303" s="570">
        <v>138.13030566406249</v>
      </c>
      <c r="L303" s="571">
        <f t="shared" si="12"/>
        <v>0</v>
      </c>
      <c r="M303" s="571">
        <v>0</v>
      </c>
      <c r="N303" s="571">
        <v>0</v>
      </c>
      <c r="O303" s="572">
        <v>0</v>
      </c>
      <c r="P303" s="573">
        <v>0</v>
      </c>
      <c r="Q303" s="574">
        <v>0</v>
      </c>
    </row>
    <row r="304" spans="1:17" x14ac:dyDescent="0.25">
      <c r="A304" s="575">
        <f t="shared" si="13"/>
        <v>53508</v>
      </c>
      <c r="B304" s="83" t="str">
        <f>+asset_level_drivers!$D$1</f>
        <v>Foreland I</v>
      </c>
      <c r="C304" s="562">
        <f t="shared" si="14"/>
        <v>153</v>
      </c>
      <c r="D304" s="563">
        <v>2.1294911762237549</v>
      </c>
      <c r="E304" s="563">
        <v>59.300958691406244</v>
      </c>
      <c r="F304" s="563">
        <v>5.9300955642700197</v>
      </c>
      <c r="G304" s="563">
        <v>0.96908516750335694</v>
      </c>
      <c r="H304" s="563">
        <v>1.3777368598937989</v>
      </c>
      <c r="I304" s="563">
        <v>30.734499792480467</v>
      </c>
      <c r="J304" s="563">
        <v>3.4576311401367188</v>
      </c>
      <c r="K304" s="564">
        <v>138.01766894531249</v>
      </c>
      <c r="L304" s="563">
        <f t="shared" si="12"/>
        <v>0</v>
      </c>
      <c r="M304" s="563">
        <v>0</v>
      </c>
      <c r="N304" s="563">
        <v>0</v>
      </c>
      <c r="O304" s="565">
        <v>0</v>
      </c>
      <c r="P304" s="564">
        <v>0</v>
      </c>
      <c r="Q304" s="566">
        <v>0</v>
      </c>
    </row>
    <row r="305" spans="1:17" x14ac:dyDescent="0.25">
      <c r="A305" s="567">
        <f t="shared" si="13"/>
        <v>53539</v>
      </c>
      <c r="B305" s="577" t="str">
        <f>+asset_level_drivers!$D$1</f>
        <v>Foreland I</v>
      </c>
      <c r="C305" s="568">
        <f t="shared" si="14"/>
        <v>153</v>
      </c>
      <c r="D305" s="569">
        <v>2.1185391735076902</v>
      </c>
      <c r="E305" s="569">
        <v>58.995973278808599</v>
      </c>
      <c r="F305" s="569">
        <v>5.8995970092773442</v>
      </c>
      <c r="G305" s="569">
        <v>0.93649243125915527</v>
      </c>
      <c r="H305" s="569">
        <v>1.3706511589050294</v>
      </c>
      <c r="I305" s="569">
        <v>30.576431744384767</v>
      </c>
      <c r="J305" s="569">
        <v>3.4398484497070312</v>
      </c>
      <c r="K305" s="570">
        <v>137.86186279296874</v>
      </c>
      <c r="L305" s="571">
        <f t="shared" si="12"/>
        <v>0</v>
      </c>
      <c r="M305" s="571">
        <v>0</v>
      </c>
      <c r="N305" s="571">
        <v>0</v>
      </c>
      <c r="O305" s="572">
        <v>0</v>
      </c>
      <c r="P305" s="573">
        <v>0</v>
      </c>
      <c r="Q305" s="574">
        <v>0</v>
      </c>
    </row>
    <row r="306" spans="1:17" x14ac:dyDescent="0.25">
      <c r="A306" s="575">
        <f t="shared" si="13"/>
        <v>53570</v>
      </c>
      <c r="B306" s="83" t="str">
        <f>+asset_level_drivers!$D$1</f>
        <v>Foreland I</v>
      </c>
      <c r="C306" s="562">
        <f t="shared" si="14"/>
        <v>153</v>
      </c>
      <c r="D306" s="563">
        <v>2.1076434825897219</v>
      </c>
      <c r="E306" s="563">
        <v>58.692556823730463</v>
      </c>
      <c r="F306" s="563">
        <v>5.8692553665161133</v>
      </c>
      <c r="G306" s="563">
        <v>0.93088689079284659</v>
      </c>
      <c r="H306" s="563">
        <v>1.363601870727539</v>
      </c>
      <c r="I306" s="563">
        <v>30.419177014160155</v>
      </c>
      <c r="J306" s="563">
        <v>3.4221572822570803</v>
      </c>
      <c r="K306" s="564">
        <v>137.75066015625001</v>
      </c>
      <c r="L306" s="563">
        <f t="shared" si="12"/>
        <v>0</v>
      </c>
      <c r="M306" s="563">
        <v>0</v>
      </c>
      <c r="N306" s="563">
        <v>0</v>
      </c>
      <c r="O306" s="565">
        <v>0</v>
      </c>
      <c r="P306" s="564">
        <v>0</v>
      </c>
      <c r="Q306" s="566">
        <v>0</v>
      </c>
    </row>
    <row r="307" spans="1:17" x14ac:dyDescent="0.25">
      <c r="A307" s="567">
        <f t="shared" si="13"/>
        <v>53600</v>
      </c>
      <c r="B307" s="577" t="str">
        <f>+asset_level_drivers!$D$1</f>
        <v>Foreland I</v>
      </c>
      <c r="C307" s="568">
        <f t="shared" si="14"/>
        <v>153</v>
      </c>
      <c r="D307" s="569">
        <v>2.0968038425445559</v>
      </c>
      <c r="E307" s="569">
        <v>58.390700427246102</v>
      </c>
      <c r="F307" s="569">
        <v>5.8390696472167969</v>
      </c>
      <c r="G307" s="569">
        <v>0.92531493759155281</v>
      </c>
      <c r="H307" s="569">
        <v>1.356588854598999</v>
      </c>
      <c r="I307" s="569">
        <v>30.262730712890622</v>
      </c>
      <c r="J307" s="569">
        <v>3.4045570953369144</v>
      </c>
      <c r="K307" s="570">
        <v>137.64003710937499</v>
      </c>
      <c r="L307" s="571">
        <f t="shared" si="12"/>
        <v>0</v>
      </c>
      <c r="M307" s="571">
        <v>0</v>
      </c>
      <c r="N307" s="571">
        <v>0</v>
      </c>
      <c r="O307" s="572">
        <v>0</v>
      </c>
      <c r="P307" s="573">
        <v>0</v>
      </c>
      <c r="Q307" s="574">
        <v>0</v>
      </c>
    </row>
    <row r="308" spans="1:17" x14ac:dyDescent="0.25">
      <c r="A308" s="575">
        <f t="shared" si="13"/>
        <v>53631</v>
      </c>
      <c r="B308" s="83" t="str">
        <f>+asset_level_drivers!$D$1</f>
        <v>Foreland I</v>
      </c>
      <c r="C308" s="562">
        <f t="shared" si="14"/>
        <v>153</v>
      </c>
      <c r="D308" s="563">
        <v>2.0860199581146244</v>
      </c>
      <c r="E308" s="563">
        <v>58.090396508789063</v>
      </c>
      <c r="F308" s="563">
        <v>5.8090393432617189</v>
      </c>
      <c r="G308" s="563">
        <v>0.91977636566162102</v>
      </c>
      <c r="H308" s="563">
        <v>1.3496118942260742</v>
      </c>
      <c r="I308" s="563">
        <v>30.107089599609374</v>
      </c>
      <c r="J308" s="563">
        <v>3.3870475112915037</v>
      </c>
      <c r="K308" s="564">
        <v>137.52998730468749</v>
      </c>
      <c r="L308" s="563">
        <f t="shared" si="12"/>
        <v>0</v>
      </c>
      <c r="M308" s="563">
        <v>0</v>
      </c>
      <c r="N308" s="563">
        <v>0</v>
      </c>
      <c r="O308" s="565">
        <v>0</v>
      </c>
      <c r="P308" s="564">
        <v>0</v>
      </c>
      <c r="Q308" s="566">
        <v>0</v>
      </c>
    </row>
    <row r="309" spans="1:17" x14ac:dyDescent="0.25">
      <c r="A309" s="567">
        <f t="shared" si="13"/>
        <v>53661</v>
      </c>
      <c r="B309" s="577" t="str">
        <f>+asset_level_drivers!$D$1</f>
        <v>Foreland I</v>
      </c>
      <c r="C309" s="568">
        <f t="shared" si="14"/>
        <v>153</v>
      </c>
      <c r="D309" s="569">
        <v>2.0752915340423583</v>
      </c>
      <c r="E309" s="569">
        <v>57.791637048339844</v>
      </c>
      <c r="F309" s="569">
        <v>5.7791633697509761</v>
      </c>
      <c r="G309" s="569">
        <v>0.91427099132537837</v>
      </c>
      <c r="H309" s="569">
        <v>1.3426708213806153</v>
      </c>
      <c r="I309" s="569">
        <v>29.952248730468749</v>
      </c>
      <c r="J309" s="569">
        <v>3.3696277954101563</v>
      </c>
      <c r="K309" s="570">
        <v>137.42051025390626</v>
      </c>
      <c r="L309" s="571">
        <f t="shared" si="12"/>
        <v>0</v>
      </c>
      <c r="M309" s="571">
        <v>0</v>
      </c>
      <c r="N309" s="571">
        <v>0</v>
      </c>
      <c r="O309" s="572">
        <v>0</v>
      </c>
      <c r="P309" s="573">
        <v>0</v>
      </c>
      <c r="Q309" s="574">
        <v>0</v>
      </c>
    </row>
    <row r="310" spans="1:17" x14ac:dyDescent="0.25">
      <c r="A310" s="575">
        <f t="shared" si="13"/>
        <v>53692</v>
      </c>
      <c r="B310" s="83" t="str">
        <f>+asset_level_drivers!$D$1</f>
        <v>Foreland I</v>
      </c>
      <c r="C310" s="562">
        <f t="shared" si="14"/>
        <v>153</v>
      </c>
      <c r="D310" s="563">
        <v>2.0646182853698734</v>
      </c>
      <c r="E310" s="563">
        <v>57.494413806152345</v>
      </c>
      <c r="F310" s="563">
        <v>5.7494410263061519</v>
      </c>
      <c r="G310" s="563">
        <v>0.9087985931396485</v>
      </c>
      <c r="H310" s="563">
        <v>1.3357654609680176</v>
      </c>
      <c r="I310" s="563">
        <v>29.798203601074217</v>
      </c>
      <c r="J310" s="563">
        <v>3.3522977760314943</v>
      </c>
      <c r="K310" s="564">
        <v>137.31160400390624</v>
      </c>
      <c r="L310" s="563">
        <f t="shared" si="12"/>
        <v>0</v>
      </c>
      <c r="M310" s="563">
        <v>0</v>
      </c>
      <c r="N310" s="563">
        <v>0</v>
      </c>
      <c r="O310" s="565">
        <v>0</v>
      </c>
      <c r="P310" s="564">
        <v>0</v>
      </c>
      <c r="Q310" s="566">
        <v>0</v>
      </c>
    </row>
    <row r="311" spans="1:17" x14ac:dyDescent="0.25">
      <c r="A311" s="567">
        <f t="shared" si="13"/>
        <v>53723</v>
      </c>
      <c r="B311" s="577" t="str">
        <f>+asset_level_drivers!$D$1</f>
        <v>Foreland I</v>
      </c>
      <c r="C311" s="568">
        <f t="shared" si="14"/>
        <v>153</v>
      </c>
      <c r="D311" s="569">
        <v>2.0539999271392824</v>
      </c>
      <c r="E311" s="569">
        <v>57.198719201660154</v>
      </c>
      <c r="F311" s="569">
        <v>5.7198715576171875</v>
      </c>
      <c r="G311" s="569">
        <v>0.90335898914337165</v>
      </c>
      <c r="H311" s="569">
        <v>1.3288956069946289</v>
      </c>
      <c r="I311" s="569">
        <v>29.644951135253908</v>
      </c>
      <c r="J311" s="569">
        <v>3.3350568557739257</v>
      </c>
      <c r="K311" s="570">
        <v>137.2032626953125</v>
      </c>
      <c r="L311" s="571">
        <f t="shared" si="12"/>
        <v>0</v>
      </c>
      <c r="M311" s="571">
        <v>0</v>
      </c>
      <c r="N311" s="571">
        <v>0</v>
      </c>
      <c r="O311" s="572">
        <v>0</v>
      </c>
      <c r="P311" s="573">
        <v>0</v>
      </c>
      <c r="Q311" s="574">
        <v>0</v>
      </c>
    </row>
    <row r="312" spans="1:17" x14ac:dyDescent="0.25">
      <c r="A312" s="575">
        <f t="shared" si="13"/>
        <v>53751</v>
      </c>
      <c r="B312" s="83" t="str">
        <f>+asset_level_drivers!$D$1</f>
        <v>Foreland I</v>
      </c>
      <c r="C312" s="562">
        <f t="shared" si="14"/>
        <v>153</v>
      </c>
      <c r="D312" s="563">
        <v>2.0434361881256105</v>
      </c>
      <c r="E312" s="563">
        <v>56.904545214843751</v>
      </c>
      <c r="F312" s="563">
        <v>5.6904541946411129</v>
      </c>
      <c r="G312" s="563">
        <v>0.89795198879241944</v>
      </c>
      <c r="H312" s="563">
        <v>1.3220610603332521</v>
      </c>
      <c r="I312" s="563">
        <v>29.492486114501951</v>
      </c>
      <c r="J312" s="563">
        <v>3.3179045814514159</v>
      </c>
      <c r="K312" s="564">
        <v>137.09548486328126</v>
      </c>
      <c r="L312" s="563">
        <f t="shared" si="12"/>
        <v>0</v>
      </c>
      <c r="M312" s="563">
        <v>0</v>
      </c>
      <c r="N312" s="563">
        <v>0</v>
      </c>
      <c r="O312" s="565">
        <v>0</v>
      </c>
      <c r="P312" s="564">
        <v>0</v>
      </c>
      <c r="Q312" s="566">
        <v>0</v>
      </c>
    </row>
    <row r="313" spans="1:17" x14ac:dyDescent="0.25">
      <c r="A313" s="567">
        <f t="shared" si="13"/>
        <v>53782</v>
      </c>
      <c r="B313" s="577" t="str">
        <f>+asset_level_drivers!$D$1</f>
        <v>Foreland I</v>
      </c>
      <c r="C313" s="568">
        <f t="shared" si="14"/>
        <v>153</v>
      </c>
      <c r="D313" s="569">
        <v>2.032926773071289</v>
      </c>
      <c r="E313" s="569">
        <v>56.611884704589848</v>
      </c>
      <c r="F313" s="569">
        <v>5.6611881271362305</v>
      </c>
      <c r="G313" s="569">
        <v>0.89257738265991216</v>
      </c>
      <c r="H313" s="569">
        <v>1.3152616664886476</v>
      </c>
      <c r="I313" s="569">
        <v>29.340806451416018</v>
      </c>
      <c r="J313" s="569">
        <v>3.3008405960083009</v>
      </c>
      <c r="K313" s="570">
        <v>136.98826708984376</v>
      </c>
      <c r="L313" s="571">
        <f t="shared" si="12"/>
        <v>0</v>
      </c>
      <c r="M313" s="571">
        <v>0</v>
      </c>
      <c r="N313" s="571">
        <v>0</v>
      </c>
      <c r="O313" s="572">
        <v>0</v>
      </c>
      <c r="P313" s="573">
        <v>0</v>
      </c>
      <c r="Q313" s="574">
        <v>0</v>
      </c>
    </row>
    <row r="314" spans="1:17" x14ac:dyDescent="0.25">
      <c r="A314" s="575">
        <f t="shared" si="13"/>
        <v>53812</v>
      </c>
      <c r="B314" s="83" t="str">
        <f>+asset_level_drivers!$D$1</f>
        <v>Foreland I</v>
      </c>
      <c r="C314" s="562">
        <f t="shared" si="14"/>
        <v>153</v>
      </c>
      <c r="D314" s="563">
        <v>1.9372792236328125</v>
      </c>
      <c r="E314" s="563">
        <v>54.716159619140626</v>
      </c>
      <c r="F314" s="563">
        <v>5.4716156158447271</v>
      </c>
      <c r="G314" s="563">
        <v>0.78789064121246344</v>
      </c>
      <c r="H314" s="563">
        <v>1.2573819820404053</v>
      </c>
      <c r="I314" s="563">
        <v>28.419713085937499</v>
      </c>
      <c r="J314" s="563">
        <v>3.1972175559997558</v>
      </c>
      <c r="K314" s="564">
        <v>130.82804101562499</v>
      </c>
      <c r="L314" s="563">
        <f t="shared" si="12"/>
        <v>0</v>
      </c>
      <c r="M314" s="563">
        <v>0</v>
      </c>
      <c r="N314" s="563">
        <v>0</v>
      </c>
      <c r="O314" s="565">
        <v>0</v>
      </c>
      <c r="P314" s="564">
        <v>0</v>
      </c>
      <c r="Q314" s="566">
        <v>0</v>
      </c>
    </row>
    <row r="315" spans="1:17" x14ac:dyDescent="0.25">
      <c r="A315" s="567">
        <f t="shared" si="13"/>
        <v>53843</v>
      </c>
      <c r="B315" s="577" t="str">
        <f>+asset_level_drivers!$D$1</f>
        <v>Foreland I</v>
      </c>
      <c r="C315" s="568">
        <f t="shared" si="14"/>
        <v>153</v>
      </c>
      <c r="D315" s="569">
        <v>1.9273157672882082</v>
      </c>
      <c r="E315" s="569">
        <v>54.434753833007818</v>
      </c>
      <c r="F315" s="569">
        <v>5.443475042724609</v>
      </c>
      <c r="G315" s="569">
        <v>0.78317921447753913</v>
      </c>
      <c r="H315" s="569">
        <v>1.2509152370452883</v>
      </c>
      <c r="I315" s="569">
        <v>28.273550372314453</v>
      </c>
      <c r="J315" s="569">
        <v>3.1807742362976072</v>
      </c>
      <c r="K315" s="570">
        <v>130.72532861328125</v>
      </c>
      <c r="L315" s="571">
        <f t="shared" si="12"/>
        <v>0</v>
      </c>
      <c r="M315" s="571">
        <v>0</v>
      </c>
      <c r="N315" s="571">
        <v>0</v>
      </c>
      <c r="O315" s="572">
        <v>0</v>
      </c>
      <c r="P315" s="573">
        <v>0</v>
      </c>
      <c r="Q315" s="574">
        <v>0</v>
      </c>
    </row>
    <row r="316" spans="1:17" x14ac:dyDescent="0.25">
      <c r="A316" s="575">
        <f t="shared" si="13"/>
        <v>53873</v>
      </c>
      <c r="B316" s="83" t="str">
        <f>+asset_level_drivers!$D$1</f>
        <v>Foreland I</v>
      </c>
      <c r="C316" s="562">
        <f t="shared" si="14"/>
        <v>153</v>
      </c>
      <c r="D316" s="563">
        <v>1.9174035484313965</v>
      </c>
      <c r="E316" s="563">
        <v>54.154795605468749</v>
      </c>
      <c r="F316" s="563">
        <v>5.4154792144775392</v>
      </c>
      <c r="G316" s="563">
        <v>0.75120532436370857</v>
      </c>
      <c r="H316" s="563">
        <v>1.2444817737579346</v>
      </c>
      <c r="I316" s="563">
        <v>28.128138848876954</v>
      </c>
      <c r="J316" s="563">
        <v>3.1644154907226563</v>
      </c>
      <c r="K316" s="564">
        <v>130.5874921875</v>
      </c>
      <c r="L316" s="563">
        <f t="shared" si="12"/>
        <v>0</v>
      </c>
      <c r="M316" s="563">
        <v>0</v>
      </c>
      <c r="N316" s="563">
        <v>0</v>
      </c>
      <c r="O316" s="565">
        <v>0</v>
      </c>
      <c r="P316" s="564">
        <v>0</v>
      </c>
      <c r="Q316" s="566">
        <v>0</v>
      </c>
    </row>
    <row r="317" spans="1:17" x14ac:dyDescent="0.25">
      <c r="A317" s="567">
        <f t="shared" si="13"/>
        <v>53904</v>
      </c>
      <c r="B317" s="577" t="str">
        <f>+asset_level_drivers!$D$1</f>
        <v>Foreland I</v>
      </c>
      <c r="C317" s="568">
        <f t="shared" si="14"/>
        <v>153</v>
      </c>
      <c r="D317" s="569">
        <v>1.9075423130035403</v>
      </c>
      <c r="E317" s="569">
        <v>53.876277026367191</v>
      </c>
      <c r="F317" s="569">
        <v>5.387627362060547</v>
      </c>
      <c r="G317" s="569">
        <v>0.71949874877929698</v>
      </c>
      <c r="H317" s="569">
        <v>1.2380813758850098</v>
      </c>
      <c r="I317" s="569">
        <v>27.983475933837891</v>
      </c>
      <c r="J317" s="569">
        <v>3.1481408798217774</v>
      </c>
      <c r="K317" s="570">
        <v>130.44160742187501</v>
      </c>
      <c r="L317" s="571">
        <f t="shared" si="12"/>
        <v>0</v>
      </c>
      <c r="M317" s="571">
        <v>0</v>
      </c>
      <c r="N317" s="571">
        <v>0</v>
      </c>
      <c r="O317" s="572">
        <v>0</v>
      </c>
      <c r="P317" s="573">
        <v>0</v>
      </c>
      <c r="Q317" s="574">
        <v>0</v>
      </c>
    </row>
    <row r="318" spans="1:17" x14ac:dyDescent="0.25">
      <c r="A318" s="575">
        <f t="shared" si="13"/>
        <v>53935</v>
      </c>
      <c r="B318" s="83" t="str">
        <f>+asset_level_drivers!$D$1</f>
        <v>Foreland I</v>
      </c>
      <c r="C318" s="562">
        <f t="shared" si="14"/>
        <v>153</v>
      </c>
      <c r="D318" s="563">
        <v>1.8977318000793455</v>
      </c>
      <c r="E318" s="563">
        <v>53.599190844726564</v>
      </c>
      <c r="F318" s="563">
        <v>5.3599187576293952</v>
      </c>
      <c r="G318" s="563">
        <v>0.7151990673065185</v>
      </c>
      <c r="H318" s="563">
        <v>1.2317139129638672</v>
      </c>
      <c r="I318" s="563">
        <v>27.83955662841797</v>
      </c>
      <c r="J318" s="563">
        <v>3.1319499984741213</v>
      </c>
      <c r="K318" s="564">
        <v>130.3409716796875</v>
      </c>
      <c r="L318" s="563">
        <f t="shared" si="12"/>
        <v>0</v>
      </c>
      <c r="M318" s="563">
        <v>0</v>
      </c>
      <c r="N318" s="563">
        <v>0</v>
      </c>
      <c r="O318" s="565">
        <v>0</v>
      </c>
      <c r="P318" s="564">
        <v>0</v>
      </c>
      <c r="Q318" s="566">
        <v>0</v>
      </c>
    </row>
    <row r="319" spans="1:17" x14ac:dyDescent="0.25">
      <c r="A319" s="567">
        <f t="shared" si="13"/>
        <v>53965</v>
      </c>
      <c r="B319" s="577" t="str">
        <f>+asset_level_drivers!$D$1</f>
        <v>Foreland I</v>
      </c>
      <c r="C319" s="568">
        <f t="shared" si="14"/>
        <v>153</v>
      </c>
      <c r="D319" s="569">
        <v>1.8879717487335204</v>
      </c>
      <c r="E319" s="569">
        <v>53.323529370117186</v>
      </c>
      <c r="F319" s="569">
        <v>5.3323526321411139</v>
      </c>
      <c r="G319" s="569">
        <v>0.71092512817382814</v>
      </c>
      <c r="H319" s="569">
        <v>1.2253791893005372</v>
      </c>
      <c r="I319" s="569">
        <v>27.696376922607424</v>
      </c>
      <c r="J319" s="569">
        <v>3.1158423316955566</v>
      </c>
      <c r="K319" s="570">
        <v>130.24085595703124</v>
      </c>
      <c r="L319" s="571">
        <f t="shared" si="12"/>
        <v>0</v>
      </c>
      <c r="M319" s="571">
        <v>0</v>
      </c>
      <c r="N319" s="571">
        <v>0</v>
      </c>
      <c r="O319" s="572">
        <v>0</v>
      </c>
      <c r="P319" s="573">
        <v>0</v>
      </c>
      <c r="Q319" s="574">
        <v>0</v>
      </c>
    </row>
    <row r="320" spans="1:17" x14ac:dyDescent="0.25">
      <c r="A320" s="575">
        <f t="shared" si="13"/>
        <v>53996</v>
      </c>
      <c r="B320" s="83" t="str">
        <f>+asset_level_drivers!$D$1</f>
        <v>Foreland I</v>
      </c>
      <c r="C320" s="562">
        <f t="shared" si="14"/>
        <v>153</v>
      </c>
      <c r="D320" s="563">
        <v>1.8782618705749512</v>
      </c>
      <c r="E320" s="563">
        <v>53.04928579101562</v>
      </c>
      <c r="F320" s="563">
        <v>5.304928244018555</v>
      </c>
      <c r="G320" s="563">
        <v>0.70667675628662108</v>
      </c>
      <c r="H320" s="563">
        <v>1.2190770503997803</v>
      </c>
      <c r="I320" s="563">
        <v>27.553934124755862</v>
      </c>
      <c r="J320" s="563">
        <v>3.0998174743652345</v>
      </c>
      <c r="K320" s="564">
        <v>130.14125976562499</v>
      </c>
      <c r="L320" s="563">
        <f t="shared" si="12"/>
        <v>0</v>
      </c>
      <c r="M320" s="563">
        <v>0</v>
      </c>
      <c r="N320" s="563">
        <v>0</v>
      </c>
      <c r="O320" s="565">
        <v>0</v>
      </c>
      <c r="P320" s="564">
        <v>0</v>
      </c>
      <c r="Q320" s="566">
        <v>0</v>
      </c>
    </row>
    <row r="321" spans="1:17" x14ac:dyDescent="0.25">
      <c r="A321" s="567">
        <f t="shared" si="13"/>
        <v>54026</v>
      </c>
      <c r="B321" s="577" t="str">
        <f>+asset_level_drivers!$D$1</f>
        <v>Foreland I</v>
      </c>
      <c r="C321" s="568">
        <f t="shared" si="14"/>
        <v>153</v>
      </c>
      <c r="D321" s="569">
        <v>1.8686019493103025</v>
      </c>
      <c r="E321" s="569">
        <v>52.776452746582031</v>
      </c>
      <c r="F321" s="569">
        <v>5.277644906616211</v>
      </c>
      <c r="G321" s="569">
        <v>0.70245380744934083</v>
      </c>
      <c r="H321" s="569">
        <v>1.2128073143005371</v>
      </c>
      <c r="I321" s="569">
        <v>27.412224499511719</v>
      </c>
      <c r="J321" s="569">
        <v>3.0838750831604003</v>
      </c>
      <c r="K321" s="570">
        <v>130.04218212890626</v>
      </c>
      <c r="L321" s="571">
        <f t="shared" si="12"/>
        <v>0</v>
      </c>
      <c r="M321" s="571">
        <v>0</v>
      </c>
      <c r="N321" s="571">
        <v>0</v>
      </c>
      <c r="O321" s="572">
        <v>0</v>
      </c>
      <c r="P321" s="573">
        <v>0</v>
      </c>
      <c r="Q321" s="574">
        <v>0</v>
      </c>
    </row>
    <row r="322" spans="1:17" x14ac:dyDescent="0.25">
      <c r="A322" s="575">
        <f t="shared" si="13"/>
        <v>54057</v>
      </c>
      <c r="B322" s="83" t="str">
        <f>+asset_level_drivers!$D$1</f>
        <v>Foreland I</v>
      </c>
      <c r="C322" s="562">
        <f t="shared" si="14"/>
        <v>153</v>
      </c>
      <c r="D322" s="563">
        <v>1.8589916965484621</v>
      </c>
      <c r="E322" s="563">
        <v>52.505022656250006</v>
      </c>
      <c r="F322" s="563">
        <v>5.2505019470214851</v>
      </c>
      <c r="G322" s="563">
        <v>0.69825612716674801</v>
      </c>
      <c r="H322" s="563">
        <v>1.2065698196411132</v>
      </c>
      <c r="I322" s="563">
        <v>27.271242773437503</v>
      </c>
      <c r="J322" s="563">
        <v>3.0680147323608402</v>
      </c>
      <c r="K322" s="564">
        <v>129.94361816406251</v>
      </c>
      <c r="L322" s="563">
        <f t="shared" ref="L322:L385" si="15">+P322+O322</f>
        <v>0</v>
      </c>
      <c r="M322" s="563">
        <v>0</v>
      </c>
      <c r="N322" s="563">
        <v>0</v>
      </c>
      <c r="O322" s="565">
        <v>0</v>
      </c>
      <c r="P322" s="564">
        <v>0</v>
      </c>
      <c r="Q322" s="566">
        <v>0</v>
      </c>
    </row>
    <row r="323" spans="1:17" x14ac:dyDescent="0.25">
      <c r="A323" s="567">
        <f t="shared" ref="A323:A386" si="16">+EOMONTH(A322,1)</f>
        <v>54088</v>
      </c>
      <c r="B323" s="577" t="str">
        <f>+asset_level_drivers!$D$1</f>
        <v>Foreland I</v>
      </c>
      <c r="C323" s="568">
        <f t="shared" ref="C323:C386" si="17">+C322</f>
        <v>153</v>
      </c>
      <c r="D323" s="569">
        <v>1.8494308616638184</v>
      </c>
      <c r="E323" s="569">
        <v>52.234988928222656</v>
      </c>
      <c r="F323" s="569">
        <v>5.2234984863281255</v>
      </c>
      <c r="G323" s="569">
        <v>0.69408356437683105</v>
      </c>
      <c r="H323" s="569">
        <v>1.2003644119262697</v>
      </c>
      <c r="I323" s="569">
        <v>27.130986145019534</v>
      </c>
      <c r="J323" s="569">
        <v>3.0522358177185058</v>
      </c>
      <c r="K323" s="570">
        <v>129.84556445312501</v>
      </c>
      <c r="L323" s="571">
        <f t="shared" si="15"/>
        <v>0</v>
      </c>
      <c r="M323" s="571">
        <v>0</v>
      </c>
      <c r="N323" s="571">
        <v>0</v>
      </c>
      <c r="O323" s="572">
        <v>0</v>
      </c>
      <c r="P323" s="573">
        <v>0</v>
      </c>
      <c r="Q323" s="574">
        <v>0</v>
      </c>
    </row>
    <row r="324" spans="1:17" x14ac:dyDescent="0.25">
      <c r="A324" s="575">
        <f t="shared" si="16"/>
        <v>54117</v>
      </c>
      <c r="B324" s="83" t="str">
        <f>+asset_level_drivers!$D$1</f>
        <v>Foreland I</v>
      </c>
      <c r="C324" s="562">
        <f t="shared" si="17"/>
        <v>153</v>
      </c>
      <c r="D324" s="563">
        <v>1.839919228363037</v>
      </c>
      <c r="E324" s="563">
        <v>51.966343432617187</v>
      </c>
      <c r="F324" s="563">
        <v>5.1966340164184572</v>
      </c>
      <c r="G324" s="563">
        <v>0.68993597145080565</v>
      </c>
      <c r="H324" s="563">
        <v>1.1941909435272215</v>
      </c>
      <c r="I324" s="563">
        <v>26.991451208496095</v>
      </c>
      <c r="J324" s="563">
        <v>3.036538146972656</v>
      </c>
      <c r="K324" s="564">
        <v>129.74802148437499</v>
      </c>
      <c r="L324" s="563">
        <f t="shared" si="15"/>
        <v>0</v>
      </c>
      <c r="M324" s="563">
        <v>0</v>
      </c>
      <c r="N324" s="563">
        <v>0</v>
      </c>
      <c r="O324" s="565">
        <v>0</v>
      </c>
      <c r="P324" s="564">
        <v>0</v>
      </c>
      <c r="Q324" s="566">
        <v>0</v>
      </c>
    </row>
    <row r="325" spans="1:17" x14ac:dyDescent="0.25">
      <c r="A325" s="567">
        <f t="shared" si="16"/>
        <v>54148</v>
      </c>
      <c r="B325" s="577" t="str">
        <f>+asset_level_drivers!$D$1</f>
        <v>Foreland I</v>
      </c>
      <c r="C325" s="568">
        <f t="shared" si="17"/>
        <v>153</v>
      </c>
      <c r="D325" s="569">
        <v>1.8304564910888672</v>
      </c>
      <c r="E325" s="569">
        <v>51.699080017089848</v>
      </c>
      <c r="F325" s="569">
        <v>5.169907685852051</v>
      </c>
      <c r="G325" s="569">
        <v>0.68581318359374999</v>
      </c>
      <c r="H325" s="569">
        <v>1.1880491912841797</v>
      </c>
      <c r="I325" s="569">
        <v>26.852634283447266</v>
      </c>
      <c r="J325" s="569">
        <v>3.0209211914062504</v>
      </c>
      <c r="K325" s="570">
        <v>129.65098437500001</v>
      </c>
      <c r="L325" s="571">
        <f t="shared" si="15"/>
        <v>0</v>
      </c>
      <c r="M325" s="571">
        <v>0</v>
      </c>
      <c r="N325" s="571">
        <v>0</v>
      </c>
      <c r="O325" s="572">
        <v>0</v>
      </c>
      <c r="P325" s="573">
        <v>0</v>
      </c>
      <c r="Q325" s="574">
        <v>0</v>
      </c>
    </row>
    <row r="326" spans="1:17" x14ac:dyDescent="0.25">
      <c r="A326" s="575">
        <f t="shared" si="16"/>
        <v>54178</v>
      </c>
      <c r="B326" s="83" t="str">
        <f>+asset_level_drivers!$D$1</f>
        <v>Foreland I</v>
      </c>
      <c r="C326" s="562">
        <f t="shared" si="17"/>
        <v>153</v>
      </c>
      <c r="D326" s="563">
        <v>1.8210424301147463</v>
      </c>
      <c r="E326" s="563">
        <v>51.433190881347656</v>
      </c>
      <c r="F326" s="563">
        <v>5.1433187530517586</v>
      </c>
      <c r="G326" s="563">
        <v>0.68171507377624518</v>
      </c>
      <c r="H326" s="563">
        <v>1.1819390316009522</v>
      </c>
      <c r="I326" s="563">
        <v>26.71453053588867</v>
      </c>
      <c r="J326" s="563">
        <v>3.0053845802307131</v>
      </c>
      <c r="K326" s="564">
        <v>129.55445166015625</v>
      </c>
      <c r="L326" s="563">
        <f t="shared" si="15"/>
        <v>0</v>
      </c>
      <c r="M326" s="563">
        <v>0</v>
      </c>
      <c r="N326" s="563">
        <v>0</v>
      </c>
      <c r="O326" s="565">
        <v>0</v>
      </c>
      <c r="P326" s="564">
        <v>0</v>
      </c>
      <c r="Q326" s="566">
        <v>0</v>
      </c>
    </row>
    <row r="327" spans="1:17" x14ac:dyDescent="0.25">
      <c r="A327" s="567">
        <f t="shared" si="16"/>
        <v>54209</v>
      </c>
      <c r="B327" s="577" t="str">
        <f>+asset_level_drivers!$D$1</f>
        <v>Foreland I</v>
      </c>
      <c r="C327" s="568">
        <f t="shared" si="17"/>
        <v>153</v>
      </c>
      <c r="D327" s="569">
        <v>1.7361376831054687</v>
      </c>
      <c r="E327" s="569">
        <v>49.396337622070313</v>
      </c>
      <c r="F327" s="569">
        <v>4.9396334243774414</v>
      </c>
      <c r="G327" s="569">
        <v>0.6376201446533204</v>
      </c>
      <c r="H327" s="569">
        <v>1.1305368518829346</v>
      </c>
      <c r="I327" s="569">
        <v>25.726418151855469</v>
      </c>
      <c r="J327" s="569">
        <v>2.8942219047546387</v>
      </c>
      <c r="K327" s="570">
        <v>123.4292802734375</v>
      </c>
      <c r="L327" s="571">
        <f t="shared" si="15"/>
        <v>0</v>
      </c>
      <c r="M327" s="571">
        <v>0</v>
      </c>
      <c r="N327" s="571">
        <v>0</v>
      </c>
      <c r="O327" s="572">
        <v>0</v>
      </c>
      <c r="P327" s="573">
        <v>0</v>
      </c>
      <c r="Q327" s="574">
        <v>0</v>
      </c>
    </row>
    <row r="328" spans="1:17" x14ac:dyDescent="0.25">
      <c r="A328" s="575">
        <f t="shared" si="16"/>
        <v>54239</v>
      </c>
      <c r="B328" s="83" t="str">
        <f>+asset_level_drivers!$D$1</f>
        <v>Foreland I</v>
      </c>
      <c r="C328" s="562">
        <f t="shared" si="17"/>
        <v>153</v>
      </c>
      <c r="D328" s="563">
        <v>1.7272086994171143</v>
      </c>
      <c r="E328" s="563">
        <v>49.142291748046873</v>
      </c>
      <c r="F328" s="563">
        <v>4.9142289276123048</v>
      </c>
      <c r="G328" s="563">
        <v>0.63381221809387212</v>
      </c>
      <c r="H328" s="563">
        <v>1.1247224716186524</v>
      </c>
      <c r="I328" s="563">
        <v>25.594106945800782</v>
      </c>
      <c r="J328" s="563">
        <v>2.8793369819641117</v>
      </c>
      <c r="K328" s="564">
        <v>123.3369462890625</v>
      </c>
      <c r="L328" s="563">
        <f t="shared" si="15"/>
        <v>0</v>
      </c>
      <c r="M328" s="563">
        <v>0</v>
      </c>
      <c r="N328" s="563">
        <v>0</v>
      </c>
      <c r="O328" s="565">
        <v>0</v>
      </c>
      <c r="P328" s="564">
        <v>0</v>
      </c>
      <c r="Q328" s="566">
        <v>0</v>
      </c>
    </row>
    <row r="329" spans="1:17" x14ac:dyDescent="0.25">
      <c r="A329" s="567">
        <f t="shared" si="16"/>
        <v>54270</v>
      </c>
      <c r="B329" s="577" t="str">
        <f>+asset_level_drivers!$D$1</f>
        <v>Foreland I</v>
      </c>
      <c r="C329" s="568">
        <f t="shared" si="17"/>
        <v>153</v>
      </c>
      <c r="D329" s="569">
        <v>1.7183256420135498</v>
      </c>
      <c r="E329" s="569">
        <v>48.889552148437502</v>
      </c>
      <c r="F329" s="569">
        <v>4.888954948425293</v>
      </c>
      <c r="G329" s="569">
        <v>0.63002706413269038</v>
      </c>
      <c r="H329" s="569">
        <v>1.1189380050659179</v>
      </c>
      <c r="I329" s="569">
        <v>25.462476232910156</v>
      </c>
      <c r="J329" s="569">
        <v>2.8645285034179691</v>
      </c>
      <c r="K329" s="570">
        <v>123.24508935546875</v>
      </c>
      <c r="L329" s="571">
        <f t="shared" si="15"/>
        <v>0</v>
      </c>
      <c r="M329" s="571">
        <v>0</v>
      </c>
      <c r="N329" s="571">
        <v>0</v>
      </c>
      <c r="O329" s="572">
        <v>0</v>
      </c>
      <c r="P329" s="573">
        <v>0</v>
      </c>
      <c r="Q329" s="574">
        <v>0</v>
      </c>
    </row>
    <row r="330" spans="1:17" x14ac:dyDescent="0.25">
      <c r="A330" s="575">
        <f t="shared" si="16"/>
        <v>54301</v>
      </c>
      <c r="B330" s="83" t="str">
        <f>+asset_level_drivers!$D$1</f>
        <v>Foreland I</v>
      </c>
      <c r="C330" s="562">
        <f t="shared" si="17"/>
        <v>153</v>
      </c>
      <c r="D330" s="563">
        <v>1.7094882465362551</v>
      </c>
      <c r="E330" s="563">
        <v>48.638112670898437</v>
      </c>
      <c r="F330" s="563">
        <v>4.8638109786987309</v>
      </c>
      <c r="G330" s="563">
        <v>0.6262645420074463</v>
      </c>
      <c r="H330" s="563">
        <v>1.1131832805633546</v>
      </c>
      <c r="I330" s="563">
        <v>25.33152205810547</v>
      </c>
      <c r="J330" s="563">
        <v>2.8497961395263669</v>
      </c>
      <c r="K330" s="564">
        <v>123.15371240234376</v>
      </c>
      <c r="L330" s="563">
        <f t="shared" si="15"/>
        <v>0</v>
      </c>
      <c r="M330" s="563">
        <v>0</v>
      </c>
      <c r="N330" s="563">
        <v>0</v>
      </c>
      <c r="O330" s="565">
        <v>0</v>
      </c>
      <c r="P330" s="564">
        <v>0</v>
      </c>
      <c r="Q330" s="566">
        <v>0</v>
      </c>
    </row>
    <row r="331" spans="1:17" x14ac:dyDescent="0.25">
      <c r="A331" s="567">
        <f t="shared" si="16"/>
        <v>54331</v>
      </c>
      <c r="B331" s="577" t="str">
        <f>+asset_level_drivers!$D$1</f>
        <v>Foreland I</v>
      </c>
      <c r="C331" s="568">
        <f t="shared" si="17"/>
        <v>153</v>
      </c>
      <c r="D331" s="569">
        <v>1.6507813568115235</v>
      </c>
      <c r="E331" s="569">
        <v>46.123492895507816</v>
      </c>
      <c r="F331" s="569">
        <v>4.6123489654541014</v>
      </c>
      <c r="G331" s="569">
        <v>0.62252452125549318</v>
      </c>
      <c r="H331" s="569">
        <v>1.070021949005127</v>
      </c>
      <c r="I331" s="569">
        <v>23.842557971191408</v>
      </c>
      <c r="J331" s="569">
        <v>2.6822877044677735</v>
      </c>
      <c r="K331" s="570">
        <v>115.39708203124999</v>
      </c>
      <c r="L331" s="571">
        <f t="shared" si="15"/>
        <v>0</v>
      </c>
      <c r="M331" s="571">
        <v>0</v>
      </c>
      <c r="N331" s="571">
        <v>0</v>
      </c>
      <c r="O331" s="572">
        <v>0</v>
      </c>
      <c r="P331" s="573">
        <v>0</v>
      </c>
      <c r="Q331" s="574">
        <v>0</v>
      </c>
    </row>
    <row r="332" spans="1:17" x14ac:dyDescent="0.25">
      <c r="A332" s="575">
        <f t="shared" si="16"/>
        <v>54362</v>
      </c>
      <c r="B332" s="83" t="str">
        <f>+asset_level_drivers!$D$1</f>
        <v>Foreland I</v>
      </c>
      <c r="C332" s="562">
        <f t="shared" si="17"/>
        <v>153</v>
      </c>
      <c r="D332" s="563">
        <v>1.6422913524627687</v>
      </c>
      <c r="E332" s="563">
        <v>45.886278955078126</v>
      </c>
      <c r="F332" s="563">
        <v>4.5886276290893555</v>
      </c>
      <c r="G332" s="563">
        <v>0.61880686454772948</v>
      </c>
      <c r="H332" s="563">
        <v>1.0645187976837158</v>
      </c>
      <c r="I332" s="563">
        <v>23.719935278320314</v>
      </c>
      <c r="J332" s="563">
        <v>2.6684926460266114</v>
      </c>
      <c r="K332" s="564">
        <v>115.31125634765625</v>
      </c>
      <c r="L332" s="563">
        <f t="shared" si="15"/>
        <v>0</v>
      </c>
      <c r="M332" s="563">
        <v>0</v>
      </c>
      <c r="N332" s="563">
        <v>0</v>
      </c>
      <c r="O332" s="565">
        <v>0</v>
      </c>
      <c r="P332" s="564">
        <v>0</v>
      </c>
      <c r="Q332" s="566">
        <v>0</v>
      </c>
    </row>
    <row r="333" spans="1:17" x14ac:dyDescent="0.25">
      <c r="A333" s="567">
        <f t="shared" si="16"/>
        <v>54392</v>
      </c>
      <c r="B333" s="577" t="str">
        <f>+asset_level_drivers!$D$1</f>
        <v>Foreland I</v>
      </c>
      <c r="C333" s="568">
        <f t="shared" si="17"/>
        <v>153</v>
      </c>
      <c r="D333" s="569">
        <v>1.6338450187683105</v>
      </c>
      <c r="E333" s="569">
        <v>45.650285375976566</v>
      </c>
      <c r="F333" s="569">
        <v>4.5650282684326173</v>
      </c>
      <c r="G333" s="569">
        <v>0.61511143798828127</v>
      </c>
      <c r="H333" s="569">
        <v>1.0590439430236818</v>
      </c>
      <c r="I333" s="569">
        <v>23.597943200683595</v>
      </c>
      <c r="J333" s="569">
        <v>2.6547686004638673</v>
      </c>
      <c r="K333" s="570">
        <v>115.22587451171874</v>
      </c>
      <c r="L333" s="571">
        <f t="shared" si="15"/>
        <v>0</v>
      </c>
      <c r="M333" s="571">
        <v>0</v>
      </c>
      <c r="N333" s="571">
        <v>0</v>
      </c>
      <c r="O333" s="572">
        <v>0</v>
      </c>
      <c r="P333" s="573">
        <v>0</v>
      </c>
      <c r="Q333" s="574">
        <v>0</v>
      </c>
    </row>
    <row r="334" spans="1:17" x14ac:dyDescent="0.25">
      <c r="A334" s="575">
        <f t="shared" si="16"/>
        <v>54423</v>
      </c>
      <c r="B334" s="83" t="str">
        <f>+asset_level_drivers!$D$1</f>
        <v>Foreland I</v>
      </c>
      <c r="C334" s="562">
        <f t="shared" si="17"/>
        <v>153</v>
      </c>
      <c r="D334" s="563">
        <v>1.6254421463012696</v>
      </c>
      <c r="E334" s="563">
        <v>45.415505346679687</v>
      </c>
      <c r="F334" s="563">
        <v>4.54155023803711</v>
      </c>
      <c r="G334" s="563">
        <v>0.61143811798095704</v>
      </c>
      <c r="H334" s="563">
        <v>1.0535973060607911</v>
      </c>
      <c r="I334" s="563">
        <v>23.476578662109375</v>
      </c>
      <c r="J334" s="563">
        <v>2.6411149841308594</v>
      </c>
      <c r="K334" s="564">
        <v>115.14093701171875</v>
      </c>
      <c r="L334" s="563">
        <f t="shared" si="15"/>
        <v>0</v>
      </c>
      <c r="M334" s="563">
        <v>0</v>
      </c>
      <c r="N334" s="563">
        <v>0</v>
      </c>
      <c r="O334" s="565">
        <v>0</v>
      </c>
      <c r="P334" s="564">
        <v>0</v>
      </c>
      <c r="Q334" s="566">
        <v>0</v>
      </c>
    </row>
    <row r="335" spans="1:17" x14ac:dyDescent="0.25">
      <c r="A335" s="567">
        <f t="shared" si="16"/>
        <v>54454</v>
      </c>
      <c r="B335" s="577" t="str">
        <f>+asset_level_drivers!$D$1</f>
        <v>Foreland I</v>
      </c>
      <c r="C335" s="568">
        <f t="shared" si="17"/>
        <v>153</v>
      </c>
      <c r="D335" s="569">
        <v>1.6170824707031251</v>
      </c>
      <c r="E335" s="569">
        <v>45.181932934570312</v>
      </c>
      <c r="F335" s="569">
        <v>4.518193002319336</v>
      </c>
      <c r="G335" s="569">
        <v>0.60778675003051763</v>
      </c>
      <c r="H335" s="569">
        <v>1.0481786430358886</v>
      </c>
      <c r="I335" s="569">
        <v>23.355838806152345</v>
      </c>
      <c r="J335" s="569">
        <v>2.627531700897217</v>
      </c>
      <c r="K335" s="570">
        <v>115.05644091796874</v>
      </c>
      <c r="L335" s="571">
        <f t="shared" si="15"/>
        <v>0</v>
      </c>
      <c r="M335" s="571">
        <v>0</v>
      </c>
      <c r="N335" s="571">
        <v>0</v>
      </c>
      <c r="O335" s="572">
        <v>0</v>
      </c>
      <c r="P335" s="573">
        <v>0</v>
      </c>
      <c r="Q335" s="574">
        <v>0</v>
      </c>
    </row>
    <row r="336" spans="1:17" x14ac:dyDescent="0.25">
      <c r="A336" s="575">
        <f t="shared" si="16"/>
        <v>54482</v>
      </c>
      <c r="B336" s="83" t="str">
        <f>+asset_level_drivers!$D$1</f>
        <v>Foreland I</v>
      </c>
      <c r="C336" s="562">
        <f t="shared" si="17"/>
        <v>153</v>
      </c>
      <c r="D336" s="563">
        <v>1.6087657997131348</v>
      </c>
      <c r="E336" s="563">
        <v>44.949561987304691</v>
      </c>
      <c r="F336" s="563">
        <v>4.4949559707641606</v>
      </c>
      <c r="G336" s="563">
        <v>0.60415723114013675</v>
      </c>
      <c r="H336" s="563">
        <v>1.0427878303527831</v>
      </c>
      <c r="I336" s="563">
        <v>23.23571901855469</v>
      </c>
      <c r="J336" s="563">
        <v>2.6140183113098145</v>
      </c>
      <c r="K336" s="564">
        <v>114.9723837890625</v>
      </c>
      <c r="L336" s="563">
        <f t="shared" si="15"/>
        <v>0</v>
      </c>
      <c r="M336" s="563">
        <v>0</v>
      </c>
      <c r="N336" s="563">
        <v>0</v>
      </c>
      <c r="O336" s="565">
        <v>0</v>
      </c>
      <c r="P336" s="564">
        <v>0</v>
      </c>
      <c r="Q336" s="566">
        <v>0</v>
      </c>
    </row>
    <row r="337" spans="1:17" x14ac:dyDescent="0.25">
      <c r="A337" s="567">
        <f t="shared" si="16"/>
        <v>54513</v>
      </c>
      <c r="B337" s="577" t="str">
        <f>+asset_level_drivers!$D$1</f>
        <v>Foreland I</v>
      </c>
      <c r="C337" s="568">
        <f t="shared" si="17"/>
        <v>153</v>
      </c>
      <c r="D337" s="569">
        <v>1.6004918861389159</v>
      </c>
      <c r="E337" s="569">
        <v>44.71838569335938</v>
      </c>
      <c r="F337" s="569">
        <v>4.4718382644653323</v>
      </c>
      <c r="G337" s="569">
        <v>0.60054940681457525</v>
      </c>
      <c r="H337" s="569">
        <v>1.0374247581481935</v>
      </c>
      <c r="I337" s="569">
        <v>23.11621765136719</v>
      </c>
      <c r="J337" s="569">
        <v>2.6005743278503419</v>
      </c>
      <c r="K337" s="570">
        <v>114.88876171875</v>
      </c>
      <c r="L337" s="571">
        <f t="shared" si="15"/>
        <v>0</v>
      </c>
      <c r="M337" s="571">
        <v>0</v>
      </c>
      <c r="N337" s="571">
        <v>0</v>
      </c>
      <c r="O337" s="572">
        <v>0</v>
      </c>
      <c r="P337" s="573">
        <v>0</v>
      </c>
      <c r="Q337" s="574">
        <v>0</v>
      </c>
    </row>
    <row r="338" spans="1:17" x14ac:dyDescent="0.25">
      <c r="A338" s="575">
        <f t="shared" si="16"/>
        <v>54543</v>
      </c>
      <c r="B338" s="83" t="str">
        <f>+asset_level_drivers!$D$1</f>
        <v>Foreland I</v>
      </c>
      <c r="C338" s="562">
        <f t="shared" si="17"/>
        <v>153</v>
      </c>
      <c r="D338" s="563">
        <v>1.592260541152954</v>
      </c>
      <c r="E338" s="563">
        <v>44.488398120117189</v>
      </c>
      <c r="F338" s="563">
        <v>4.4488395126342777</v>
      </c>
      <c r="G338" s="563">
        <v>0.59696315689086921</v>
      </c>
      <c r="H338" s="563">
        <v>1.0320892684936525</v>
      </c>
      <c r="I338" s="563">
        <v>22.997330969238284</v>
      </c>
      <c r="J338" s="563">
        <v>2.5871995925903319</v>
      </c>
      <c r="K338" s="564">
        <v>114.80557373046875</v>
      </c>
      <c r="L338" s="563">
        <f t="shared" si="15"/>
        <v>0</v>
      </c>
      <c r="M338" s="563">
        <v>0</v>
      </c>
      <c r="N338" s="563">
        <v>0</v>
      </c>
      <c r="O338" s="565">
        <v>0</v>
      </c>
      <c r="P338" s="564">
        <v>0</v>
      </c>
      <c r="Q338" s="566">
        <v>0</v>
      </c>
    </row>
    <row r="339" spans="1:17" x14ac:dyDescent="0.25">
      <c r="A339" s="567">
        <f t="shared" si="16"/>
        <v>54574</v>
      </c>
      <c r="B339" s="577" t="str">
        <f>+asset_level_drivers!$D$1</f>
        <v>Foreland I</v>
      </c>
      <c r="C339" s="568">
        <f t="shared" si="17"/>
        <v>153</v>
      </c>
      <c r="D339" s="569">
        <v>1.5840715072631835</v>
      </c>
      <c r="E339" s="569">
        <v>44.25959333496094</v>
      </c>
      <c r="F339" s="569">
        <v>4.425959069824219</v>
      </c>
      <c r="G339" s="569">
        <v>0.59339834747314457</v>
      </c>
      <c r="H339" s="569">
        <v>1.0267812068939208</v>
      </c>
      <c r="I339" s="569">
        <v>22.879055017089843</v>
      </c>
      <c r="J339" s="569">
        <v>2.5738935768127442</v>
      </c>
      <c r="K339" s="570">
        <v>114.72281787109375</v>
      </c>
      <c r="L339" s="571">
        <f t="shared" si="15"/>
        <v>0</v>
      </c>
      <c r="M339" s="571">
        <v>0</v>
      </c>
      <c r="N339" s="571">
        <v>0</v>
      </c>
      <c r="O339" s="572">
        <v>0</v>
      </c>
      <c r="P339" s="573">
        <v>0</v>
      </c>
      <c r="Q339" s="574">
        <v>0</v>
      </c>
    </row>
    <row r="340" spans="1:17" x14ac:dyDescent="0.25">
      <c r="A340" s="575">
        <f t="shared" si="16"/>
        <v>54604</v>
      </c>
      <c r="B340" s="83" t="str">
        <f>+asset_level_drivers!$D$1</f>
        <v>Foreland I</v>
      </c>
      <c r="C340" s="562">
        <f t="shared" si="17"/>
        <v>153</v>
      </c>
      <c r="D340" s="563">
        <v>1.5759246162414551</v>
      </c>
      <c r="E340" s="563">
        <v>44.031966064453123</v>
      </c>
      <c r="F340" s="563">
        <v>4.4031963317871092</v>
      </c>
      <c r="G340" s="563">
        <v>0.58985486183166513</v>
      </c>
      <c r="H340" s="563">
        <v>1.0215004703521728</v>
      </c>
      <c r="I340" s="563">
        <v>22.761387927246094</v>
      </c>
      <c r="J340" s="563">
        <v>2.5606560195922849</v>
      </c>
      <c r="K340" s="564">
        <v>114.6404921875</v>
      </c>
      <c r="L340" s="563">
        <f t="shared" si="15"/>
        <v>0</v>
      </c>
      <c r="M340" s="563">
        <v>0</v>
      </c>
      <c r="N340" s="563">
        <v>0</v>
      </c>
      <c r="O340" s="565">
        <v>0</v>
      </c>
      <c r="P340" s="564">
        <v>0</v>
      </c>
      <c r="Q340" s="566">
        <v>0</v>
      </c>
    </row>
    <row r="341" spans="1:17" x14ac:dyDescent="0.25">
      <c r="A341" s="567">
        <f t="shared" si="16"/>
        <v>54635</v>
      </c>
      <c r="B341" s="577" t="str">
        <f>+asset_level_drivers!$D$1</f>
        <v>Foreland I</v>
      </c>
      <c r="C341" s="568">
        <f t="shared" si="17"/>
        <v>153</v>
      </c>
      <c r="D341" s="569">
        <v>1.5678196243286133</v>
      </c>
      <c r="E341" s="569">
        <v>43.805508837890628</v>
      </c>
      <c r="F341" s="569">
        <v>4.3805505706787109</v>
      </c>
      <c r="G341" s="569">
        <v>0.58633256607055673</v>
      </c>
      <c r="H341" s="569">
        <v>1.0162468734741212</v>
      </c>
      <c r="I341" s="569">
        <v>22.644325744628908</v>
      </c>
      <c r="J341" s="569">
        <v>2.5474865089416507</v>
      </c>
      <c r="K341" s="570">
        <v>114.5585927734375</v>
      </c>
      <c r="L341" s="571">
        <f t="shared" si="15"/>
        <v>0</v>
      </c>
      <c r="M341" s="571">
        <v>0</v>
      </c>
      <c r="N341" s="571">
        <v>0</v>
      </c>
      <c r="O341" s="572">
        <v>0</v>
      </c>
      <c r="P341" s="573">
        <v>0</v>
      </c>
      <c r="Q341" s="574">
        <v>0</v>
      </c>
    </row>
    <row r="342" spans="1:17" x14ac:dyDescent="0.25">
      <c r="A342" s="575">
        <f t="shared" si="16"/>
        <v>54666</v>
      </c>
      <c r="B342" s="83" t="str">
        <f>+asset_level_drivers!$D$1</f>
        <v>Foreland I</v>
      </c>
      <c r="C342" s="562">
        <f t="shared" si="17"/>
        <v>153</v>
      </c>
      <c r="D342" s="563">
        <v>1.5597563152313234</v>
      </c>
      <c r="E342" s="563">
        <v>43.580216162109373</v>
      </c>
      <c r="F342" s="563">
        <v>4.3580213745117184</v>
      </c>
      <c r="G342" s="563">
        <v>0.58283132629394541</v>
      </c>
      <c r="H342" s="563">
        <v>1.0110203132629396</v>
      </c>
      <c r="I342" s="563">
        <v>22.527865283203127</v>
      </c>
      <c r="J342" s="563">
        <v>2.5343847770690915</v>
      </c>
      <c r="K342" s="564">
        <v>114.47711962890625</v>
      </c>
      <c r="L342" s="563">
        <f t="shared" si="15"/>
        <v>0</v>
      </c>
      <c r="M342" s="563">
        <v>0</v>
      </c>
      <c r="N342" s="563">
        <v>0</v>
      </c>
      <c r="O342" s="565">
        <v>0</v>
      </c>
      <c r="P342" s="564">
        <v>0</v>
      </c>
      <c r="Q342" s="566">
        <v>0</v>
      </c>
    </row>
    <row r="343" spans="1:17" x14ac:dyDescent="0.25">
      <c r="A343" s="567">
        <f t="shared" si="16"/>
        <v>54696</v>
      </c>
      <c r="B343" s="577" t="str">
        <f>+asset_level_drivers!$D$1</f>
        <v>Foreland I</v>
      </c>
      <c r="C343" s="568">
        <f t="shared" si="17"/>
        <v>153</v>
      </c>
      <c r="D343" s="569">
        <v>1.5517344726562501</v>
      </c>
      <c r="E343" s="569">
        <v>43.356082104492188</v>
      </c>
      <c r="F343" s="569">
        <v>4.3356079467773441</v>
      </c>
      <c r="G343" s="569">
        <v>0.57935102577209474</v>
      </c>
      <c r="H343" s="569">
        <v>1.0058206249237061</v>
      </c>
      <c r="I343" s="569">
        <v>22.412004235839845</v>
      </c>
      <c r="J343" s="569">
        <v>2.5213503227233889</v>
      </c>
      <c r="K343" s="570">
        <v>114.39606787109375</v>
      </c>
      <c r="L343" s="571">
        <f t="shared" si="15"/>
        <v>0</v>
      </c>
      <c r="M343" s="571">
        <v>0</v>
      </c>
      <c r="N343" s="571">
        <v>0</v>
      </c>
      <c r="O343" s="572">
        <v>0</v>
      </c>
      <c r="P343" s="573">
        <v>0</v>
      </c>
      <c r="Q343" s="574">
        <v>0</v>
      </c>
    </row>
    <row r="344" spans="1:17" x14ac:dyDescent="0.25">
      <c r="A344" s="575">
        <f t="shared" si="16"/>
        <v>54727</v>
      </c>
      <c r="B344" s="83" t="str">
        <f>+asset_level_drivers!$D$1</f>
        <v>Foreland I</v>
      </c>
      <c r="C344" s="562">
        <f t="shared" si="17"/>
        <v>153</v>
      </c>
      <c r="D344" s="563">
        <v>1.5437538974761964</v>
      </c>
      <c r="E344" s="563">
        <v>43.133101611328129</v>
      </c>
      <c r="F344" s="563">
        <v>4.3133098480224605</v>
      </c>
      <c r="G344" s="563">
        <v>0.57589153747558597</v>
      </c>
      <c r="H344" s="563">
        <v>1.0006476848602295</v>
      </c>
      <c r="I344" s="563">
        <v>22.296739086914066</v>
      </c>
      <c r="J344" s="563">
        <v>2.5083829879760744</v>
      </c>
      <c r="K344" s="564">
        <v>114.3154375</v>
      </c>
      <c r="L344" s="563">
        <f t="shared" si="15"/>
        <v>0</v>
      </c>
      <c r="M344" s="563">
        <v>0</v>
      </c>
      <c r="N344" s="563">
        <v>0</v>
      </c>
      <c r="O344" s="565">
        <v>0</v>
      </c>
      <c r="P344" s="564">
        <v>0</v>
      </c>
      <c r="Q344" s="566">
        <v>0</v>
      </c>
    </row>
    <row r="345" spans="1:17" x14ac:dyDescent="0.25">
      <c r="A345" s="567">
        <f t="shared" si="16"/>
        <v>54757</v>
      </c>
      <c r="B345" s="577" t="str">
        <f>+asset_level_drivers!$D$1</f>
        <v>Foreland I</v>
      </c>
      <c r="C345" s="568">
        <f t="shared" si="17"/>
        <v>153</v>
      </c>
      <c r="D345" s="569">
        <v>1.5358143699645996</v>
      </c>
      <c r="E345" s="569">
        <v>42.911267871093749</v>
      </c>
      <c r="F345" s="569">
        <v>4.2911265563964847</v>
      </c>
      <c r="G345" s="569">
        <v>0.57245272750854492</v>
      </c>
      <c r="H345" s="569">
        <v>0.99550136947631829</v>
      </c>
      <c r="I345" s="569">
        <v>22.182066320800782</v>
      </c>
      <c r="J345" s="569">
        <v>2.4954823951721194</v>
      </c>
      <c r="K345" s="570">
        <v>114.23522753906251</v>
      </c>
      <c r="L345" s="571">
        <f t="shared" si="15"/>
        <v>0</v>
      </c>
      <c r="M345" s="571">
        <v>0</v>
      </c>
      <c r="N345" s="571">
        <v>0</v>
      </c>
      <c r="O345" s="572">
        <v>0</v>
      </c>
      <c r="P345" s="573">
        <v>0</v>
      </c>
      <c r="Q345" s="574">
        <v>0</v>
      </c>
    </row>
    <row r="346" spans="1:17" x14ac:dyDescent="0.25">
      <c r="A346" s="575">
        <f t="shared" si="16"/>
        <v>54788</v>
      </c>
      <c r="B346" s="83" t="str">
        <f>+asset_level_drivers!$D$1</f>
        <v>Foreland I</v>
      </c>
      <c r="C346" s="562">
        <f t="shared" si="17"/>
        <v>153</v>
      </c>
      <c r="D346" s="563">
        <v>1.52791566696167</v>
      </c>
      <c r="E346" s="563">
        <v>42.690575170898441</v>
      </c>
      <c r="F346" s="563">
        <v>4.2690572204589845</v>
      </c>
      <c r="G346" s="563">
        <v>0.56903448085784913</v>
      </c>
      <c r="H346" s="563">
        <v>0.99038149681091303</v>
      </c>
      <c r="I346" s="563">
        <v>22.067984289550779</v>
      </c>
      <c r="J346" s="563">
        <v>2.4826480842590333</v>
      </c>
      <c r="K346" s="564">
        <v>114.155431640625</v>
      </c>
      <c r="L346" s="563">
        <f t="shared" si="15"/>
        <v>0</v>
      </c>
      <c r="M346" s="563">
        <v>0</v>
      </c>
      <c r="N346" s="563">
        <v>0</v>
      </c>
      <c r="O346" s="565">
        <v>0</v>
      </c>
      <c r="P346" s="564">
        <v>0</v>
      </c>
      <c r="Q346" s="566">
        <v>0</v>
      </c>
    </row>
    <row r="347" spans="1:17" x14ac:dyDescent="0.25">
      <c r="A347" s="567">
        <f t="shared" si="16"/>
        <v>54819</v>
      </c>
      <c r="B347" s="577" t="str">
        <f>+asset_level_drivers!$D$1</f>
        <v>Foreland I</v>
      </c>
      <c r="C347" s="568">
        <f t="shared" si="17"/>
        <v>153</v>
      </c>
      <c r="D347" s="569">
        <v>1.5200575859069825</v>
      </c>
      <c r="E347" s="569">
        <v>42.471016699218751</v>
      </c>
      <c r="F347" s="569">
        <v>4.2471013870239256</v>
      </c>
      <c r="G347" s="569">
        <v>0.56563667736053469</v>
      </c>
      <c r="H347" s="569">
        <v>0.9852879467010498</v>
      </c>
      <c r="I347" s="569">
        <v>21.954488049316407</v>
      </c>
      <c r="J347" s="569">
        <v>2.4698797874450684</v>
      </c>
      <c r="K347" s="570">
        <v>114.07605029296874</v>
      </c>
      <c r="L347" s="571">
        <f t="shared" si="15"/>
        <v>0</v>
      </c>
      <c r="M347" s="571">
        <v>0</v>
      </c>
      <c r="N347" s="571">
        <v>0</v>
      </c>
      <c r="O347" s="572">
        <v>0</v>
      </c>
      <c r="P347" s="573">
        <v>0</v>
      </c>
      <c r="Q347" s="574">
        <v>0</v>
      </c>
    </row>
    <row r="348" spans="1:17" x14ac:dyDescent="0.25">
      <c r="A348" s="575">
        <f t="shared" si="16"/>
        <v>54847</v>
      </c>
      <c r="B348" s="83" t="str">
        <f>+asset_level_drivers!$D$1</f>
        <v>Foreland I</v>
      </c>
      <c r="C348" s="562">
        <f t="shared" si="17"/>
        <v>153</v>
      </c>
      <c r="D348" s="563">
        <v>1.5122399070739747</v>
      </c>
      <c r="E348" s="563">
        <v>42.25258806152344</v>
      </c>
      <c r="F348" s="563">
        <v>4.2252585479736329</v>
      </c>
      <c r="G348" s="563">
        <v>0.56225919342041009</v>
      </c>
      <c r="H348" s="563">
        <v>0.98022060585021975</v>
      </c>
      <c r="I348" s="563">
        <v>21.841576391601564</v>
      </c>
      <c r="J348" s="563">
        <v>2.4571772369384766</v>
      </c>
      <c r="K348" s="564">
        <v>113.99708349609375</v>
      </c>
      <c r="L348" s="563">
        <f t="shared" si="15"/>
        <v>0</v>
      </c>
      <c r="M348" s="563">
        <v>0</v>
      </c>
      <c r="N348" s="563">
        <v>0</v>
      </c>
      <c r="O348" s="565">
        <v>0</v>
      </c>
      <c r="P348" s="564">
        <v>0</v>
      </c>
      <c r="Q348" s="566">
        <v>0</v>
      </c>
    </row>
    <row r="349" spans="1:17" x14ac:dyDescent="0.25">
      <c r="A349" s="567">
        <f t="shared" si="16"/>
        <v>54878</v>
      </c>
      <c r="B349" s="577" t="str">
        <f>+asset_level_drivers!$D$1</f>
        <v>Foreland I</v>
      </c>
      <c r="C349" s="568">
        <f t="shared" si="17"/>
        <v>153</v>
      </c>
      <c r="D349" s="569">
        <v>1.5044624382019043</v>
      </c>
      <c r="E349" s="569">
        <v>42.035282666015625</v>
      </c>
      <c r="F349" s="569">
        <v>4.2035280441284177</v>
      </c>
      <c r="G349" s="569">
        <v>0.55890190029144293</v>
      </c>
      <c r="H349" s="569">
        <v>0.97517931976318362</v>
      </c>
      <c r="I349" s="569">
        <v>21.729244702148439</v>
      </c>
      <c r="J349" s="569">
        <v>2.4445399452209475</v>
      </c>
      <c r="K349" s="570">
        <v>113.91852148437501</v>
      </c>
      <c r="L349" s="571">
        <f t="shared" si="15"/>
        <v>0</v>
      </c>
      <c r="M349" s="571">
        <v>0</v>
      </c>
      <c r="N349" s="571">
        <v>0</v>
      </c>
      <c r="O349" s="572">
        <v>0</v>
      </c>
      <c r="P349" s="573">
        <v>0</v>
      </c>
      <c r="Q349" s="574">
        <v>0</v>
      </c>
    </row>
    <row r="350" spans="1:17" x14ac:dyDescent="0.25">
      <c r="A350" s="575">
        <f t="shared" si="16"/>
        <v>54908</v>
      </c>
      <c r="B350" s="83" t="str">
        <f>+asset_level_drivers!$D$1</f>
        <v>Foreland I</v>
      </c>
      <c r="C350" s="562">
        <f t="shared" si="17"/>
        <v>153</v>
      </c>
      <c r="D350" s="563">
        <v>1.4967249664306641</v>
      </c>
      <c r="E350" s="563">
        <v>41.819095239257813</v>
      </c>
      <c r="F350" s="563">
        <v>4.1819092300415042</v>
      </c>
      <c r="G350" s="563">
        <v>0.55556468124389657</v>
      </c>
      <c r="H350" s="563">
        <v>0.97016395626068108</v>
      </c>
      <c r="I350" s="563">
        <v>21.617491223144533</v>
      </c>
      <c r="J350" s="563">
        <v>2.4319676513671875</v>
      </c>
      <c r="K350" s="564">
        <v>113.84037109374999</v>
      </c>
      <c r="L350" s="563">
        <f t="shared" si="15"/>
        <v>0</v>
      </c>
      <c r="M350" s="563">
        <v>0</v>
      </c>
      <c r="N350" s="563">
        <v>0</v>
      </c>
      <c r="O350" s="565">
        <v>0</v>
      </c>
      <c r="P350" s="564">
        <v>0</v>
      </c>
      <c r="Q350" s="566">
        <v>0</v>
      </c>
    </row>
    <row r="351" spans="1:17" x14ac:dyDescent="0.25">
      <c r="A351" s="567">
        <f t="shared" si="16"/>
        <v>54939</v>
      </c>
      <c r="B351" s="577" t="str">
        <f>+asset_level_drivers!$D$1</f>
        <v>Foreland I</v>
      </c>
      <c r="C351" s="568">
        <f t="shared" si="17"/>
        <v>153</v>
      </c>
      <c r="D351" s="569">
        <v>1.4285826919555664</v>
      </c>
      <c r="E351" s="569">
        <v>39.524524145507812</v>
      </c>
      <c r="F351" s="569">
        <v>3.9524522003173832</v>
      </c>
      <c r="G351" s="569">
        <v>0.52138620758056642</v>
      </c>
      <c r="H351" s="569">
        <v>0.92890763683319089</v>
      </c>
      <c r="I351" s="569">
        <v>20.508154595947264</v>
      </c>
      <c r="J351" s="569">
        <v>2.3071673240661621</v>
      </c>
      <c r="K351" s="570">
        <v>107.64825488281249</v>
      </c>
      <c r="L351" s="571">
        <f t="shared" si="15"/>
        <v>0</v>
      </c>
      <c r="M351" s="571">
        <v>0</v>
      </c>
      <c r="N351" s="571">
        <v>0</v>
      </c>
      <c r="O351" s="572">
        <v>0</v>
      </c>
      <c r="P351" s="573">
        <v>0</v>
      </c>
      <c r="Q351" s="574">
        <v>0</v>
      </c>
    </row>
    <row r="352" spans="1:17" x14ac:dyDescent="0.25">
      <c r="A352" s="575">
        <f t="shared" si="16"/>
        <v>54969</v>
      </c>
      <c r="B352" s="83" t="str">
        <f>+asset_level_drivers!$D$1</f>
        <v>Foreland I</v>
      </c>
      <c r="C352" s="562">
        <f t="shared" si="17"/>
        <v>153</v>
      </c>
      <c r="D352" s="563">
        <v>1.4212354751586915</v>
      </c>
      <c r="E352" s="563">
        <v>39.321248950195312</v>
      </c>
      <c r="F352" s="563">
        <v>3.93212463684082</v>
      </c>
      <c r="G352" s="563">
        <v>0.51827484340667729</v>
      </c>
      <c r="H352" s="563">
        <v>0.92413023719787601</v>
      </c>
      <c r="I352" s="563">
        <v>20.402680902099611</v>
      </c>
      <c r="J352" s="563">
        <v>2.295301457977295</v>
      </c>
      <c r="K352" s="564">
        <v>107.574541015625</v>
      </c>
      <c r="L352" s="563">
        <f t="shared" si="15"/>
        <v>0</v>
      </c>
      <c r="M352" s="563">
        <v>0</v>
      </c>
      <c r="N352" s="563">
        <v>0</v>
      </c>
      <c r="O352" s="565">
        <v>0</v>
      </c>
      <c r="P352" s="564">
        <v>0</v>
      </c>
      <c r="Q352" s="566">
        <v>0</v>
      </c>
    </row>
    <row r="353" spans="1:17" x14ac:dyDescent="0.25">
      <c r="A353" s="567">
        <f t="shared" si="16"/>
        <v>55000</v>
      </c>
      <c r="B353" s="577" t="str">
        <f>+asset_level_drivers!$D$1</f>
        <v>Foreland I</v>
      </c>
      <c r="C353" s="568">
        <f t="shared" si="17"/>
        <v>153</v>
      </c>
      <c r="D353" s="569">
        <v>1.4139260307312012</v>
      </c>
      <c r="E353" s="569">
        <v>39.119018994140625</v>
      </c>
      <c r="F353" s="569">
        <v>3.9119016769409183</v>
      </c>
      <c r="G353" s="569">
        <v>0.51518207359313961</v>
      </c>
      <c r="H353" s="569">
        <v>0.91937742462158201</v>
      </c>
      <c r="I353" s="569">
        <v>20.297749493408205</v>
      </c>
      <c r="J353" s="569">
        <v>2.2834967720031738</v>
      </c>
      <c r="K353" s="570">
        <v>107.50120849609375</v>
      </c>
      <c r="L353" s="571">
        <f t="shared" si="15"/>
        <v>0</v>
      </c>
      <c r="M353" s="571">
        <v>0</v>
      </c>
      <c r="N353" s="571">
        <v>0</v>
      </c>
      <c r="O353" s="572">
        <v>0</v>
      </c>
      <c r="P353" s="573">
        <v>0</v>
      </c>
      <c r="Q353" s="574">
        <v>0</v>
      </c>
    </row>
    <row r="354" spans="1:17" x14ac:dyDescent="0.25">
      <c r="A354" s="575">
        <f t="shared" si="16"/>
        <v>55031</v>
      </c>
      <c r="B354" s="83" t="str">
        <f>+asset_level_drivers!$D$1</f>
        <v>Foreland I</v>
      </c>
      <c r="C354" s="562">
        <f t="shared" si="17"/>
        <v>153</v>
      </c>
      <c r="D354" s="563">
        <v>1.406654207611084</v>
      </c>
      <c r="E354" s="563">
        <v>38.917829443359381</v>
      </c>
      <c r="F354" s="563">
        <v>3.8917826751708988</v>
      </c>
      <c r="G354" s="563">
        <v>0.48531865196228036</v>
      </c>
      <c r="H354" s="563">
        <v>0.91464907035827647</v>
      </c>
      <c r="I354" s="563">
        <v>20.193358117675782</v>
      </c>
      <c r="J354" s="563">
        <v>2.2717526824951171</v>
      </c>
      <c r="K354" s="564">
        <v>107.38450146484375</v>
      </c>
      <c r="L354" s="563">
        <f t="shared" si="15"/>
        <v>0</v>
      </c>
      <c r="M354" s="563">
        <v>0</v>
      </c>
      <c r="N354" s="563">
        <v>0</v>
      </c>
      <c r="O354" s="565">
        <v>0</v>
      </c>
      <c r="P354" s="564">
        <v>0</v>
      </c>
      <c r="Q354" s="566">
        <v>0</v>
      </c>
    </row>
    <row r="355" spans="1:17" x14ac:dyDescent="0.25">
      <c r="A355" s="567">
        <f t="shared" si="16"/>
        <v>55061</v>
      </c>
      <c r="B355" s="577" t="str">
        <f>+asset_level_drivers!$D$1</f>
        <v>Foreland I</v>
      </c>
      <c r="C355" s="568">
        <f t="shared" si="17"/>
        <v>153</v>
      </c>
      <c r="D355" s="569">
        <v>1.3994197689056396</v>
      </c>
      <c r="E355" s="569">
        <v>38.717674145507814</v>
      </c>
      <c r="F355" s="569">
        <v>3.8717671783447267</v>
      </c>
      <c r="G355" s="569">
        <v>0.48242425918579102</v>
      </c>
      <c r="H355" s="569">
        <v>0.90994501819610607</v>
      </c>
      <c r="I355" s="569">
        <v>20.089502819824219</v>
      </c>
      <c r="J355" s="569">
        <v>2.2600689971923829</v>
      </c>
      <c r="K355" s="570">
        <v>107.31219091796875</v>
      </c>
      <c r="L355" s="571">
        <f t="shared" si="15"/>
        <v>0</v>
      </c>
      <c r="M355" s="571">
        <v>0</v>
      </c>
      <c r="N355" s="571">
        <v>0</v>
      </c>
      <c r="O355" s="572">
        <v>0</v>
      </c>
      <c r="P355" s="573">
        <v>0</v>
      </c>
      <c r="Q355" s="574">
        <v>0</v>
      </c>
    </row>
    <row r="356" spans="1:17" x14ac:dyDescent="0.25">
      <c r="A356" s="575">
        <f t="shared" si="16"/>
        <v>55092</v>
      </c>
      <c r="B356" s="83" t="str">
        <f>+asset_level_drivers!$D$1</f>
        <v>Foreland I</v>
      </c>
      <c r="C356" s="562">
        <f t="shared" si="17"/>
        <v>153</v>
      </c>
      <c r="D356" s="563">
        <v>1.3922225360870362</v>
      </c>
      <c r="E356" s="563">
        <v>38.518548486328122</v>
      </c>
      <c r="F356" s="563">
        <v>3.8518545959472661</v>
      </c>
      <c r="G356" s="563">
        <v>0.47954715614318849</v>
      </c>
      <c r="H356" s="563">
        <v>0.90526515140533437</v>
      </c>
      <c r="I356" s="563">
        <v>19.986182281494141</v>
      </c>
      <c r="J356" s="563">
        <v>2.2484454414367678</v>
      </c>
      <c r="K356" s="564">
        <v>107.2402568359375</v>
      </c>
      <c r="L356" s="563">
        <f t="shared" si="15"/>
        <v>0</v>
      </c>
      <c r="M356" s="563">
        <v>0</v>
      </c>
      <c r="N356" s="563">
        <v>0</v>
      </c>
      <c r="O356" s="565">
        <v>0</v>
      </c>
      <c r="P356" s="564">
        <v>0</v>
      </c>
      <c r="Q356" s="566">
        <v>0</v>
      </c>
    </row>
    <row r="357" spans="1:17" x14ac:dyDescent="0.25">
      <c r="A357" s="567">
        <f t="shared" si="16"/>
        <v>55122</v>
      </c>
      <c r="B357" s="577" t="str">
        <f>+asset_level_drivers!$D$1</f>
        <v>Foreland I</v>
      </c>
      <c r="C357" s="568">
        <f t="shared" si="17"/>
        <v>153</v>
      </c>
      <c r="D357" s="569">
        <v>1.3200694072723389</v>
      </c>
      <c r="E357" s="569">
        <v>36.329098754882814</v>
      </c>
      <c r="F357" s="569">
        <v>3.6329096969604495</v>
      </c>
      <c r="G357" s="569">
        <v>0.42799677429199223</v>
      </c>
      <c r="H357" s="569">
        <v>0.86161362533569341</v>
      </c>
      <c r="I357" s="569">
        <v>18.927546020507815</v>
      </c>
      <c r="J357" s="569">
        <v>2.1293488998413084</v>
      </c>
      <c r="K357" s="570">
        <v>101.058923828125</v>
      </c>
      <c r="L357" s="571">
        <f t="shared" si="15"/>
        <v>0</v>
      </c>
      <c r="M357" s="571">
        <v>0</v>
      </c>
      <c r="N357" s="571">
        <v>0</v>
      </c>
      <c r="O357" s="572">
        <v>0</v>
      </c>
      <c r="P357" s="573">
        <v>0</v>
      </c>
      <c r="Q357" s="574">
        <v>0</v>
      </c>
    </row>
    <row r="358" spans="1:17" x14ac:dyDescent="0.25">
      <c r="A358" s="575">
        <f t="shared" si="16"/>
        <v>55153</v>
      </c>
      <c r="B358" s="83" t="str">
        <f>+asset_level_drivers!$D$1</f>
        <v>Foreland I</v>
      </c>
      <c r="C358" s="562">
        <f t="shared" si="17"/>
        <v>153</v>
      </c>
      <c r="D358" s="563">
        <v>1.3132802616119386</v>
      </c>
      <c r="E358" s="563">
        <v>36.142257678222656</v>
      </c>
      <c r="F358" s="563">
        <v>3.6142255371093746</v>
      </c>
      <c r="G358" s="563">
        <v>0.42544749298095702</v>
      </c>
      <c r="H358" s="563">
        <v>0.85718232250213633</v>
      </c>
      <c r="I358" s="563">
        <v>18.830201275634767</v>
      </c>
      <c r="J358" s="563">
        <v>2.118397583770752</v>
      </c>
      <c r="K358" s="564">
        <v>100.99135791015625</v>
      </c>
      <c r="L358" s="563">
        <f t="shared" si="15"/>
        <v>0</v>
      </c>
      <c r="M358" s="563">
        <v>0</v>
      </c>
      <c r="N358" s="563">
        <v>0</v>
      </c>
      <c r="O358" s="565">
        <v>0</v>
      </c>
      <c r="P358" s="564">
        <v>0</v>
      </c>
      <c r="Q358" s="566">
        <v>0</v>
      </c>
    </row>
    <row r="359" spans="1:17" x14ac:dyDescent="0.25">
      <c r="A359" s="567">
        <f t="shared" si="16"/>
        <v>55184</v>
      </c>
      <c r="B359" s="577" t="str">
        <f>+asset_level_drivers!$D$1</f>
        <v>Foreland I</v>
      </c>
      <c r="C359" s="568">
        <f t="shared" si="17"/>
        <v>153</v>
      </c>
      <c r="D359" s="569">
        <v>1.3065260490417481</v>
      </c>
      <c r="E359" s="569">
        <v>35.956377575683597</v>
      </c>
      <c r="F359" s="569">
        <v>3.5956375350952148</v>
      </c>
      <c r="G359" s="569">
        <v>0.42291343803405762</v>
      </c>
      <c r="H359" s="569">
        <v>0.85277381458282475</v>
      </c>
      <c r="I359" s="569">
        <v>18.73335778198242</v>
      </c>
      <c r="J359" s="569">
        <v>2.1075026138305666</v>
      </c>
      <c r="K359" s="570">
        <v>100.924142578125</v>
      </c>
      <c r="L359" s="571">
        <f t="shared" si="15"/>
        <v>0</v>
      </c>
      <c r="M359" s="571">
        <v>0</v>
      </c>
      <c r="N359" s="571">
        <v>0</v>
      </c>
      <c r="O359" s="572">
        <v>0</v>
      </c>
      <c r="P359" s="573">
        <v>0</v>
      </c>
      <c r="Q359" s="574">
        <v>0</v>
      </c>
    </row>
    <row r="360" spans="1:17" x14ac:dyDescent="0.25">
      <c r="A360" s="575">
        <f t="shared" si="16"/>
        <v>55212</v>
      </c>
      <c r="B360" s="83" t="str">
        <f>+asset_level_drivers!$D$1</f>
        <v>Foreland I</v>
      </c>
      <c r="C360" s="562">
        <f t="shared" si="17"/>
        <v>153</v>
      </c>
      <c r="D360" s="563">
        <v>1.2998065704345703</v>
      </c>
      <c r="E360" s="563">
        <v>35.771453613281246</v>
      </c>
      <c r="F360" s="563">
        <v>3.5771451141357424</v>
      </c>
      <c r="G360" s="563">
        <v>0.42039449615478514</v>
      </c>
      <c r="H360" s="563">
        <v>0.84838800716400153</v>
      </c>
      <c r="I360" s="563">
        <v>18.637011419677737</v>
      </c>
      <c r="J360" s="563">
        <v>2.0966636878967289</v>
      </c>
      <c r="K360" s="564">
        <v>100.85727490234375</v>
      </c>
      <c r="L360" s="563">
        <f t="shared" si="15"/>
        <v>0</v>
      </c>
      <c r="M360" s="563">
        <v>0</v>
      </c>
      <c r="N360" s="563">
        <v>0</v>
      </c>
      <c r="O360" s="565">
        <v>0</v>
      </c>
      <c r="P360" s="564">
        <v>0</v>
      </c>
      <c r="Q360" s="566">
        <v>0</v>
      </c>
    </row>
    <row r="361" spans="1:17" x14ac:dyDescent="0.25">
      <c r="A361" s="567">
        <f t="shared" si="16"/>
        <v>55243</v>
      </c>
      <c r="B361" s="577" t="str">
        <f>+asset_level_drivers!$D$1</f>
        <v>Foreland I</v>
      </c>
      <c r="C361" s="568">
        <f t="shared" si="17"/>
        <v>153</v>
      </c>
      <c r="D361" s="569">
        <v>1.2931216403961183</v>
      </c>
      <c r="E361" s="569">
        <v>35.587480078125004</v>
      </c>
      <c r="F361" s="569">
        <v>3.5587478210449222</v>
      </c>
      <c r="G361" s="569">
        <v>0.41789057807922364</v>
      </c>
      <c r="H361" s="569">
        <v>0.84402472858428956</v>
      </c>
      <c r="I361" s="569">
        <v>18.541161254882812</v>
      </c>
      <c r="J361" s="569">
        <v>2.0858805519104004</v>
      </c>
      <c r="K361" s="570">
        <v>100.79075488281249</v>
      </c>
      <c r="L361" s="571">
        <f t="shared" si="15"/>
        <v>0</v>
      </c>
      <c r="M361" s="571">
        <v>0</v>
      </c>
      <c r="N361" s="571">
        <v>0</v>
      </c>
      <c r="O361" s="572">
        <v>0</v>
      </c>
      <c r="P361" s="573">
        <v>0</v>
      </c>
      <c r="Q361" s="574">
        <v>0</v>
      </c>
    </row>
    <row r="362" spans="1:17" x14ac:dyDescent="0.25">
      <c r="A362" s="575">
        <f t="shared" si="16"/>
        <v>55273</v>
      </c>
      <c r="B362" s="83" t="str">
        <f>+asset_level_drivers!$D$1</f>
        <v>Foreland I</v>
      </c>
      <c r="C362" s="562">
        <f t="shared" si="17"/>
        <v>153</v>
      </c>
      <c r="D362" s="563">
        <v>1.2864711044311525</v>
      </c>
      <c r="E362" s="563">
        <v>35.404453015136724</v>
      </c>
      <c r="F362" s="563">
        <v>3.5404450515747068</v>
      </c>
      <c r="G362" s="563">
        <v>0.41540160140991211</v>
      </c>
      <c r="H362" s="563">
        <v>0.83968391361236572</v>
      </c>
      <c r="I362" s="563">
        <v>18.445803607177737</v>
      </c>
      <c r="J362" s="563">
        <v>2.0751527664184573</v>
      </c>
      <c r="K362" s="564">
        <v>100.72457861328125</v>
      </c>
      <c r="L362" s="563">
        <f t="shared" si="15"/>
        <v>0</v>
      </c>
      <c r="M362" s="563">
        <v>0</v>
      </c>
      <c r="N362" s="563">
        <v>0</v>
      </c>
      <c r="O362" s="565">
        <v>0</v>
      </c>
      <c r="P362" s="564">
        <v>0</v>
      </c>
      <c r="Q362" s="566">
        <v>0</v>
      </c>
    </row>
    <row r="363" spans="1:17" x14ac:dyDescent="0.25">
      <c r="A363" s="567">
        <f t="shared" si="16"/>
        <v>55304</v>
      </c>
      <c r="B363" s="577" t="str">
        <f>+asset_level_drivers!$D$1</f>
        <v>Foreland I</v>
      </c>
      <c r="C363" s="568">
        <f t="shared" si="17"/>
        <v>153</v>
      </c>
      <c r="D363" s="569">
        <v>1.2798547805786133</v>
      </c>
      <c r="E363" s="569">
        <v>35.222367480468748</v>
      </c>
      <c r="F363" s="569">
        <v>3.522236585998535</v>
      </c>
      <c r="G363" s="569">
        <v>0.41292748031616211</v>
      </c>
      <c r="H363" s="569">
        <v>0.83536540088653566</v>
      </c>
      <c r="I363" s="569">
        <v>18.350936499023437</v>
      </c>
      <c r="J363" s="569">
        <v>2.0644803176879885</v>
      </c>
      <c r="K363" s="570">
        <v>100.65874658203126</v>
      </c>
      <c r="L363" s="571">
        <f t="shared" si="15"/>
        <v>0</v>
      </c>
      <c r="M363" s="571">
        <v>0</v>
      </c>
      <c r="N363" s="571">
        <v>0</v>
      </c>
      <c r="O363" s="572">
        <v>0</v>
      </c>
      <c r="P363" s="573">
        <v>0</v>
      </c>
      <c r="Q363" s="574">
        <v>0</v>
      </c>
    </row>
    <row r="364" spans="1:17" x14ac:dyDescent="0.25">
      <c r="A364" s="575">
        <f t="shared" si="16"/>
        <v>55334</v>
      </c>
      <c r="B364" s="83" t="str">
        <f>+asset_level_drivers!$D$1</f>
        <v>Foreland I</v>
      </c>
      <c r="C364" s="562">
        <f t="shared" si="17"/>
        <v>153</v>
      </c>
      <c r="D364" s="563">
        <v>1.2732724662780761</v>
      </c>
      <c r="E364" s="563">
        <v>35.041218310546874</v>
      </c>
      <c r="F364" s="563">
        <v>3.5041216415405274</v>
      </c>
      <c r="G364" s="563">
        <v>0.41046811180114745</v>
      </c>
      <c r="H364" s="563">
        <v>0.83106910457611083</v>
      </c>
      <c r="I364" s="563">
        <v>18.256557458496093</v>
      </c>
      <c r="J364" s="563">
        <v>2.0538626632690429</v>
      </c>
      <c r="K364" s="564">
        <v>100.5932548828125</v>
      </c>
      <c r="L364" s="563">
        <f t="shared" si="15"/>
        <v>0</v>
      </c>
      <c r="M364" s="563">
        <v>0</v>
      </c>
      <c r="N364" s="563">
        <v>0</v>
      </c>
      <c r="O364" s="565">
        <v>0</v>
      </c>
      <c r="P364" s="564">
        <v>0</v>
      </c>
      <c r="Q364" s="566">
        <v>0</v>
      </c>
    </row>
    <row r="365" spans="1:17" x14ac:dyDescent="0.25">
      <c r="A365" s="567">
        <f t="shared" si="16"/>
        <v>55365</v>
      </c>
      <c r="B365" s="577" t="str">
        <f>+asset_level_drivers!$D$1</f>
        <v>Foreland I</v>
      </c>
      <c r="C365" s="568">
        <f t="shared" si="17"/>
        <v>153</v>
      </c>
      <c r="D365" s="569">
        <v>1.2667240139007567</v>
      </c>
      <c r="E365" s="569">
        <v>34.861000671386719</v>
      </c>
      <c r="F365" s="569">
        <v>3.4860997787475587</v>
      </c>
      <c r="G365" s="569">
        <v>0.4080234203338623</v>
      </c>
      <c r="H365" s="569">
        <v>0.82679490795135502</v>
      </c>
      <c r="I365" s="569">
        <v>18.162663519287111</v>
      </c>
      <c r="J365" s="569">
        <v>2.0432995147705078</v>
      </c>
      <c r="K365" s="570">
        <v>100.52810400390625</v>
      </c>
      <c r="L365" s="571">
        <f t="shared" si="15"/>
        <v>0</v>
      </c>
      <c r="M365" s="571">
        <v>0</v>
      </c>
      <c r="N365" s="571">
        <v>0</v>
      </c>
      <c r="O365" s="572">
        <v>0</v>
      </c>
      <c r="P365" s="573">
        <v>0</v>
      </c>
      <c r="Q365" s="574">
        <v>0</v>
      </c>
    </row>
    <row r="366" spans="1:17" x14ac:dyDescent="0.25">
      <c r="A366" s="575">
        <f t="shared" si="16"/>
        <v>55396</v>
      </c>
      <c r="B366" s="83" t="str">
        <f>+asset_level_drivers!$D$1</f>
        <v>Foreland I</v>
      </c>
      <c r="C366" s="562">
        <f t="shared" si="17"/>
        <v>153</v>
      </c>
      <c r="D366" s="563">
        <v>1.260209224319458</v>
      </c>
      <c r="E366" s="563">
        <v>34.681709948730472</v>
      </c>
      <c r="F366" s="563">
        <v>3.468170736694336</v>
      </c>
      <c r="G366" s="563">
        <v>0.40559330978393554</v>
      </c>
      <c r="H366" s="563">
        <v>0.82254268054962165</v>
      </c>
      <c r="I366" s="563">
        <v>18.069252703857423</v>
      </c>
      <c r="J366" s="563">
        <v>2.0327908584594727</v>
      </c>
      <c r="K366" s="564">
        <v>100.4632890625</v>
      </c>
      <c r="L366" s="563">
        <f t="shared" si="15"/>
        <v>0</v>
      </c>
      <c r="M366" s="563">
        <v>0</v>
      </c>
      <c r="N366" s="563">
        <v>0</v>
      </c>
      <c r="O366" s="565">
        <v>0</v>
      </c>
      <c r="P366" s="564">
        <v>0</v>
      </c>
      <c r="Q366" s="566">
        <v>0</v>
      </c>
    </row>
    <row r="367" spans="1:17" x14ac:dyDescent="0.25">
      <c r="A367" s="567">
        <f t="shared" si="16"/>
        <v>55426</v>
      </c>
      <c r="B367" s="577" t="str">
        <f>+asset_level_drivers!$D$1</f>
        <v>Foreland I</v>
      </c>
      <c r="C367" s="568">
        <f t="shared" si="17"/>
        <v>153</v>
      </c>
      <c r="D367" s="569">
        <v>1.253727953338623</v>
      </c>
      <c r="E367" s="569">
        <v>34.503341528320313</v>
      </c>
      <c r="F367" s="569">
        <v>3.4503339523315431</v>
      </c>
      <c r="G367" s="569">
        <v>0.40317770118713381</v>
      </c>
      <c r="H367" s="569">
        <v>0.81831232624053962</v>
      </c>
      <c r="I367" s="569">
        <v>17.976322210693358</v>
      </c>
      <c r="J367" s="569">
        <v>2.0223361450195312</v>
      </c>
      <c r="K367" s="570">
        <v>100.398810546875</v>
      </c>
      <c r="L367" s="571">
        <f t="shared" si="15"/>
        <v>0</v>
      </c>
      <c r="M367" s="571">
        <v>0</v>
      </c>
      <c r="N367" s="571">
        <v>0</v>
      </c>
      <c r="O367" s="572">
        <v>0</v>
      </c>
      <c r="P367" s="573">
        <v>0</v>
      </c>
      <c r="Q367" s="574">
        <v>0</v>
      </c>
    </row>
    <row r="368" spans="1:17" x14ac:dyDescent="0.25">
      <c r="A368" s="575">
        <f t="shared" si="16"/>
        <v>55457</v>
      </c>
      <c r="B368" s="83" t="str">
        <f>+asset_level_drivers!$D$1</f>
        <v>Foreland I</v>
      </c>
      <c r="C368" s="562">
        <f t="shared" si="17"/>
        <v>153</v>
      </c>
      <c r="D368" s="563">
        <v>1.2472799949645996</v>
      </c>
      <c r="E368" s="563">
        <v>34.325889916992189</v>
      </c>
      <c r="F368" s="563">
        <v>3.4325887664794923</v>
      </c>
      <c r="G368" s="563">
        <v>0.40077649154663086</v>
      </c>
      <c r="H368" s="563">
        <v>0.81410373001098635</v>
      </c>
      <c r="I368" s="563">
        <v>17.883869512939452</v>
      </c>
      <c r="J368" s="563">
        <v>2.0119352439880371</v>
      </c>
      <c r="K368" s="564">
        <v>100.33466699218749</v>
      </c>
      <c r="L368" s="563">
        <f t="shared" si="15"/>
        <v>0</v>
      </c>
      <c r="M368" s="563">
        <v>0</v>
      </c>
      <c r="N368" s="563">
        <v>0</v>
      </c>
      <c r="O368" s="565">
        <v>0</v>
      </c>
      <c r="P368" s="564">
        <v>0</v>
      </c>
      <c r="Q368" s="566">
        <v>0</v>
      </c>
    </row>
    <row r="369" spans="1:17" x14ac:dyDescent="0.25">
      <c r="A369" s="567">
        <f t="shared" si="16"/>
        <v>55487</v>
      </c>
      <c r="B369" s="577" t="str">
        <f>+asset_level_drivers!$D$1</f>
        <v>Foreland I</v>
      </c>
      <c r="C369" s="568">
        <f t="shared" si="17"/>
        <v>153</v>
      </c>
      <c r="D369" s="569">
        <v>1.2408652221679688</v>
      </c>
      <c r="E369" s="569">
        <v>34.149350939941414</v>
      </c>
      <c r="F369" s="569">
        <v>3.4149349044799804</v>
      </c>
      <c r="G369" s="569">
        <v>0.39838961563110353</v>
      </c>
      <c r="H369" s="569">
        <v>0.8099167905807495</v>
      </c>
      <c r="I369" s="569">
        <v>17.791892303466799</v>
      </c>
      <c r="J369" s="569">
        <v>2.001587846374512</v>
      </c>
      <c r="K369" s="570">
        <v>100.2708544921875</v>
      </c>
      <c r="L369" s="571">
        <f t="shared" si="15"/>
        <v>0</v>
      </c>
      <c r="M369" s="571">
        <v>0</v>
      </c>
      <c r="N369" s="571">
        <v>0</v>
      </c>
      <c r="O369" s="572">
        <v>0</v>
      </c>
      <c r="P369" s="573">
        <v>0</v>
      </c>
      <c r="Q369" s="574">
        <v>0</v>
      </c>
    </row>
    <row r="370" spans="1:17" x14ac:dyDescent="0.25">
      <c r="A370" s="575">
        <f t="shared" si="16"/>
        <v>55518</v>
      </c>
      <c r="B370" s="83" t="str">
        <f>+asset_level_drivers!$D$1</f>
        <v>Foreland I</v>
      </c>
      <c r="C370" s="562">
        <f t="shared" si="17"/>
        <v>153</v>
      </c>
      <c r="D370" s="563">
        <v>1.2344834564208986</v>
      </c>
      <c r="E370" s="563">
        <v>33.973719873046875</v>
      </c>
      <c r="F370" s="563">
        <v>3.3973718170166016</v>
      </c>
      <c r="G370" s="563">
        <v>0.39601698074340819</v>
      </c>
      <c r="H370" s="563">
        <v>0.80575139122009276</v>
      </c>
      <c r="I370" s="563">
        <v>17.700388000488282</v>
      </c>
      <c r="J370" s="563">
        <v>1.9912936088562012</v>
      </c>
      <c r="K370" s="564">
        <v>100.207375</v>
      </c>
      <c r="L370" s="563">
        <f t="shared" si="15"/>
        <v>0</v>
      </c>
      <c r="M370" s="563">
        <v>0</v>
      </c>
      <c r="N370" s="563">
        <v>0</v>
      </c>
      <c r="O370" s="565">
        <v>0</v>
      </c>
      <c r="P370" s="564">
        <v>0</v>
      </c>
      <c r="Q370" s="566">
        <v>0</v>
      </c>
    </row>
    <row r="371" spans="1:17" x14ac:dyDescent="0.25">
      <c r="A371" s="567">
        <f t="shared" si="16"/>
        <v>55549</v>
      </c>
      <c r="B371" s="577" t="str">
        <f>+asset_level_drivers!$D$1</f>
        <v>Foreland I</v>
      </c>
      <c r="C371" s="568">
        <f t="shared" si="17"/>
        <v>153</v>
      </c>
      <c r="D371" s="569">
        <v>1.1491392631530761</v>
      </c>
      <c r="E371" s="569">
        <v>32.086238488769531</v>
      </c>
      <c r="F371" s="569">
        <v>3.2086236923217775</v>
      </c>
      <c r="G371" s="569">
        <v>0.33113998374938963</v>
      </c>
      <c r="H371" s="569">
        <v>0.75421026535034186</v>
      </c>
      <c r="I371" s="569">
        <v>16.787232916259768</v>
      </c>
      <c r="J371" s="569">
        <v>1.888563674926758</v>
      </c>
      <c r="K371" s="570">
        <v>94.104541015625003</v>
      </c>
      <c r="L371" s="571">
        <f t="shared" si="15"/>
        <v>0</v>
      </c>
      <c r="M371" s="571">
        <v>0</v>
      </c>
      <c r="N371" s="571">
        <v>0</v>
      </c>
      <c r="O371" s="572">
        <v>0</v>
      </c>
      <c r="P371" s="573">
        <v>0</v>
      </c>
      <c r="Q371" s="574">
        <v>0</v>
      </c>
    </row>
    <row r="372" spans="1:17" x14ac:dyDescent="0.25">
      <c r="A372" s="575">
        <f t="shared" si="16"/>
        <v>55578</v>
      </c>
      <c r="B372" s="83" t="str">
        <f>+asset_level_drivers!$D$1</f>
        <v>Foreland I</v>
      </c>
      <c r="C372" s="562">
        <f t="shared" si="17"/>
        <v>153</v>
      </c>
      <c r="D372" s="563">
        <v>1.1432292366027834</v>
      </c>
      <c r="E372" s="563">
        <v>31.921218347167969</v>
      </c>
      <c r="F372" s="563">
        <v>3.1921216369628906</v>
      </c>
      <c r="G372" s="563">
        <v>0.32917251777648932</v>
      </c>
      <c r="H372" s="563">
        <v>0.75033137741088862</v>
      </c>
      <c r="I372" s="563">
        <v>16.700895483398437</v>
      </c>
      <c r="J372" s="563">
        <v>1.8788506896972654</v>
      </c>
      <c r="K372" s="564">
        <v>94.044996582031246</v>
      </c>
      <c r="L372" s="563">
        <f t="shared" si="15"/>
        <v>0</v>
      </c>
      <c r="M372" s="563">
        <v>0</v>
      </c>
      <c r="N372" s="563">
        <v>0</v>
      </c>
      <c r="O372" s="565">
        <v>0</v>
      </c>
      <c r="P372" s="564">
        <v>0</v>
      </c>
      <c r="Q372" s="566">
        <v>0</v>
      </c>
    </row>
    <row r="373" spans="1:17" x14ac:dyDescent="0.25">
      <c r="A373" s="567">
        <f t="shared" si="16"/>
        <v>55609</v>
      </c>
      <c r="B373" s="577" t="str">
        <f>+asset_level_drivers!$D$1</f>
        <v>Foreland I</v>
      </c>
      <c r="C373" s="568">
        <f t="shared" si="17"/>
        <v>153</v>
      </c>
      <c r="D373" s="569">
        <v>1.1373495838165284</v>
      </c>
      <c r="E373" s="569">
        <v>31.757047448730468</v>
      </c>
      <c r="F373" s="569">
        <v>3.1757045471191407</v>
      </c>
      <c r="G373" s="569">
        <v>0.3272167591094971</v>
      </c>
      <c r="H373" s="569">
        <v>0.74647238674163818</v>
      </c>
      <c r="I373" s="569">
        <v>16.615002996826171</v>
      </c>
      <c r="J373" s="569">
        <v>1.8691877952575682</v>
      </c>
      <c r="K373" s="570">
        <v>93.985759765625005</v>
      </c>
      <c r="L373" s="571">
        <f t="shared" si="15"/>
        <v>0</v>
      </c>
      <c r="M373" s="571">
        <v>0</v>
      </c>
      <c r="N373" s="571">
        <v>0</v>
      </c>
      <c r="O373" s="572">
        <v>0</v>
      </c>
      <c r="P373" s="573">
        <v>0</v>
      </c>
      <c r="Q373" s="574">
        <v>0</v>
      </c>
    </row>
    <row r="374" spans="1:17" x14ac:dyDescent="0.25">
      <c r="A374" s="575">
        <f t="shared" si="16"/>
        <v>55639</v>
      </c>
      <c r="B374" s="83" t="str">
        <f>+asset_level_drivers!$D$1</f>
        <v>Foreland I</v>
      </c>
      <c r="C374" s="562">
        <f t="shared" si="17"/>
        <v>153</v>
      </c>
      <c r="D374" s="563">
        <v>1.1315001846313477</v>
      </c>
      <c r="E374" s="563">
        <v>31.593720410156251</v>
      </c>
      <c r="F374" s="563">
        <v>3.1593718460083009</v>
      </c>
      <c r="G374" s="563">
        <v>0.32527264251708987</v>
      </c>
      <c r="H374" s="563">
        <v>0.74263327617645269</v>
      </c>
      <c r="I374" s="563">
        <v>16.52955183105469</v>
      </c>
      <c r="J374" s="563">
        <v>1.8595745109558106</v>
      </c>
      <c r="K374" s="564">
        <v>93.926831542968756</v>
      </c>
      <c r="L374" s="563">
        <f t="shared" si="15"/>
        <v>0</v>
      </c>
      <c r="M374" s="563">
        <v>0</v>
      </c>
      <c r="N374" s="563">
        <v>0</v>
      </c>
      <c r="O374" s="565">
        <v>0</v>
      </c>
      <c r="P374" s="564">
        <v>0</v>
      </c>
      <c r="Q374" s="566">
        <v>0</v>
      </c>
    </row>
    <row r="375" spans="1:17" x14ac:dyDescent="0.25">
      <c r="A375" s="567">
        <f t="shared" si="16"/>
        <v>55670</v>
      </c>
      <c r="B375" s="577" t="str">
        <f>+asset_level_drivers!$D$1</f>
        <v>Foreland I</v>
      </c>
      <c r="C375" s="568">
        <f t="shared" si="17"/>
        <v>153</v>
      </c>
      <c r="D375" s="569">
        <v>1.0713990921020509</v>
      </c>
      <c r="E375" s="569">
        <v>29.249192724609376</v>
      </c>
      <c r="F375" s="569">
        <v>2.9249190582275393</v>
      </c>
      <c r="G375" s="569">
        <v>0.3233400993347168</v>
      </c>
      <c r="H375" s="569">
        <v>0.69810257949829102</v>
      </c>
      <c r="I375" s="569">
        <v>15.135315600585937</v>
      </c>
      <c r="J375" s="569">
        <v>1.7027229103088379</v>
      </c>
      <c r="K375" s="570">
        <v>86.2350888671875</v>
      </c>
      <c r="L375" s="571">
        <f t="shared" si="15"/>
        <v>0</v>
      </c>
      <c r="M375" s="571">
        <v>0</v>
      </c>
      <c r="N375" s="571">
        <v>0</v>
      </c>
      <c r="O375" s="572">
        <v>0</v>
      </c>
      <c r="P375" s="573">
        <v>0</v>
      </c>
      <c r="Q375" s="574">
        <v>0</v>
      </c>
    </row>
    <row r="376" spans="1:17" x14ac:dyDescent="0.25">
      <c r="A376" s="575">
        <f t="shared" si="16"/>
        <v>55700</v>
      </c>
      <c r="B376" s="83" t="str">
        <f>+asset_level_drivers!$D$1</f>
        <v>Foreland I</v>
      </c>
      <c r="C376" s="562">
        <f t="shared" si="17"/>
        <v>153</v>
      </c>
      <c r="D376" s="563">
        <v>0.94719976158142105</v>
      </c>
      <c r="E376" s="563">
        <v>24.928082116699219</v>
      </c>
      <c r="F376" s="563">
        <v>2.4928080825805665</v>
      </c>
      <c r="G376" s="563">
        <v>0.29034980735778809</v>
      </c>
      <c r="H376" s="563">
        <v>0.61752136459350582</v>
      </c>
      <c r="I376" s="563">
        <v>12.753902362060547</v>
      </c>
      <c r="J376" s="563">
        <v>1.43481400680542</v>
      </c>
      <c r="K376" s="564">
        <v>72.435958984375006</v>
      </c>
      <c r="L376" s="563">
        <f t="shared" si="15"/>
        <v>0</v>
      </c>
      <c r="M376" s="563">
        <v>0</v>
      </c>
      <c r="N376" s="563">
        <v>0</v>
      </c>
      <c r="O376" s="565">
        <v>0</v>
      </c>
      <c r="P376" s="564">
        <v>0</v>
      </c>
      <c r="Q376" s="566">
        <v>0</v>
      </c>
    </row>
    <row r="377" spans="1:17" x14ac:dyDescent="0.25">
      <c r="A377" s="567">
        <f t="shared" si="16"/>
        <v>55731</v>
      </c>
      <c r="B377" s="577" t="str">
        <f>+asset_level_drivers!$D$1</f>
        <v>Foreland I</v>
      </c>
      <c r="C377" s="568">
        <f t="shared" si="17"/>
        <v>153</v>
      </c>
      <c r="D377" s="569">
        <v>0.94232830352783203</v>
      </c>
      <c r="E377" s="569">
        <v>24.799876831054686</v>
      </c>
      <c r="F377" s="569">
        <v>2.4799875183105469</v>
      </c>
      <c r="G377" s="569">
        <v>0.28862753562927246</v>
      </c>
      <c r="H377" s="569">
        <v>0.61434544715881356</v>
      </c>
      <c r="I377" s="569">
        <v>12.688308874511719</v>
      </c>
      <c r="J377" s="569">
        <v>1.4274347236633302</v>
      </c>
      <c r="K377" s="570">
        <v>72.390411621093747</v>
      </c>
      <c r="L377" s="571">
        <f t="shared" si="15"/>
        <v>0</v>
      </c>
      <c r="M377" s="571">
        <v>0</v>
      </c>
      <c r="N377" s="571">
        <v>0</v>
      </c>
      <c r="O377" s="572">
        <v>0</v>
      </c>
      <c r="P377" s="573">
        <v>0</v>
      </c>
      <c r="Q377" s="574">
        <v>0</v>
      </c>
    </row>
    <row r="378" spans="1:17" x14ac:dyDescent="0.25">
      <c r="A378" s="575">
        <f t="shared" si="16"/>
        <v>55762</v>
      </c>
      <c r="B378" s="83" t="str">
        <f>+asset_level_drivers!$D$1</f>
        <v>Foreland I</v>
      </c>
      <c r="C378" s="562">
        <f t="shared" si="17"/>
        <v>153</v>
      </c>
      <c r="D378" s="563">
        <v>0.86326271095275886</v>
      </c>
      <c r="E378" s="563">
        <v>22.858996508789062</v>
      </c>
      <c r="F378" s="563">
        <v>2.285899530029297</v>
      </c>
      <c r="G378" s="563">
        <v>0.23129741477966312</v>
      </c>
      <c r="H378" s="563">
        <v>0.56665435981750489</v>
      </c>
      <c r="I378" s="563">
        <v>11.752652746582031</v>
      </c>
      <c r="J378" s="563">
        <v>1.3221733955383301</v>
      </c>
      <c r="K378" s="564">
        <v>66.282607421874999</v>
      </c>
      <c r="L378" s="563">
        <f t="shared" si="15"/>
        <v>0</v>
      </c>
      <c r="M378" s="563">
        <v>0</v>
      </c>
      <c r="N378" s="563">
        <v>0</v>
      </c>
      <c r="O378" s="565">
        <v>0</v>
      </c>
      <c r="P378" s="564">
        <v>0</v>
      </c>
      <c r="Q378" s="566">
        <v>0</v>
      </c>
    </row>
    <row r="379" spans="1:17" x14ac:dyDescent="0.25">
      <c r="A379" s="567">
        <f t="shared" si="16"/>
        <v>55792</v>
      </c>
      <c r="B379" s="577" t="str">
        <f>+asset_level_drivers!$D$1</f>
        <v>Foreland I</v>
      </c>
      <c r="C379" s="568">
        <f t="shared" si="17"/>
        <v>153</v>
      </c>
      <c r="D379" s="569">
        <v>0.85882293319702152</v>
      </c>
      <c r="E379" s="569">
        <v>22.741432470703124</v>
      </c>
      <c r="F379" s="569">
        <v>2.2741430740356448</v>
      </c>
      <c r="G379" s="569">
        <v>0.22993089408874512</v>
      </c>
      <c r="H379" s="569">
        <v>0.56374003543853768</v>
      </c>
      <c r="I379" s="569">
        <v>11.692208386230469</v>
      </c>
      <c r="J379" s="569">
        <v>1.3153733734130861</v>
      </c>
      <c r="K379" s="570">
        <v>66.240920410156249</v>
      </c>
      <c r="L379" s="571">
        <f t="shared" si="15"/>
        <v>0</v>
      </c>
      <c r="M379" s="571">
        <v>0</v>
      </c>
      <c r="N379" s="571">
        <v>0</v>
      </c>
      <c r="O379" s="572">
        <v>0</v>
      </c>
      <c r="P379" s="573">
        <v>0</v>
      </c>
      <c r="Q379" s="574">
        <v>0</v>
      </c>
    </row>
    <row r="380" spans="1:17" x14ac:dyDescent="0.25">
      <c r="A380" s="575">
        <f t="shared" si="16"/>
        <v>55823</v>
      </c>
      <c r="B380" s="83" t="str">
        <f>+asset_level_drivers!$D$1</f>
        <v>Foreland I</v>
      </c>
      <c r="C380" s="562">
        <f t="shared" si="17"/>
        <v>153</v>
      </c>
      <c r="D380" s="563">
        <v>0.85440599327087408</v>
      </c>
      <c r="E380" s="563">
        <v>22.624473120117187</v>
      </c>
      <c r="F380" s="563">
        <v>2.2624471801757813</v>
      </c>
      <c r="G380" s="563">
        <v>0.22857246894836428</v>
      </c>
      <c r="H380" s="563">
        <v>0.56084071083068843</v>
      </c>
      <c r="I380" s="563">
        <v>11.63207548828125</v>
      </c>
      <c r="J380" s="563">
        <v>1.3086084251403809</v>
      </c>
      <c r="K380" s="564">
        <v>66.199448242187501</v>
      </c>
      <c r="L380" s="563">
        <f t="shared" si="15"/>
        <v>0</v>
      </c>
      <c r="M380" s="563">
        <v>0</v>
      </c>
      <c r="N380" s="563">
        <v>0</v>
      </c>
      <c r="O380" s="565">
        <v>0</v>
      </c>
      <c r="P380" s="564">
        <v>0</v>
      </c>
      <c r="Q380" s="566">
        <v>0</v>
      </c>
    </row>
    <row r="381" spans="1:17" x14ac:dyDescent="0.25">
      <c r="A381" s="567">
        <f t="shared" si="16"/>
        <v>55853</v>
      </c>
      <c r="B381" s="577" t="str">
        <f>+asset_level_drivers!$D$1</f>
        <v>Foreland I</v>
      </c>
      <c r="C381" s="568">
        <f t="shared" si="17"/>
        <v>153</v>
      </c>
      <c r="D381" s="569">
        <v>0.85001178474426275</v>
      </c>
      <c r="E381" s="569">
        <v>22.508115380859373</v>
      </c>
      <c r="F381" s="569">
        <v>2.2508114501953123</v>
      </c>
      <c r="G381" s="569">
        <v>0.22722209129333495</v>
      </c>
      <c r="H381" s="569">
        <v>0.55795631217956543</v>
      </c>
      <c r="I381" s="569">
        <v>11.572251416015625</v>
      </c>
      <c r="J381" s="569">
        <v>1.3018782760620118</v>
      </c>
      <c r="K381" s="570">
        <v>66.158192871093746</v>
      </c>
      <c r="L381" s="571">
        <f t="shared" si="15"/>
        <v>0</v>
      </c>
      <c r="M381" s="571">
        <v>0</v>
      </c>
      <c r="N381" s="571">
        <v>0</v>
      </c>
      <c r="O381" s="572">
        <v>0</v>
      </c>
      <c r="P381" s="573">
        <v>0</v>
      </c>
      <c r="Q381" s="574">
        <v>0</v>
      </c>
    </row>
    <row r="382" spans="1:17" x14ac:dyDescent="0.25">
      <c r="A382" s="575">
        <f t="shared" si="16"/>
        <v>55884</v>
      </c>
      <c r="B382" s="83" t="str">
        <f>+asset_level_drivers!$D$1</f>
        <v>Foreland I</v>
      </c>
      <c r="C382" s="562">
        <f t="shared" si="17"/>
        <v>153</v>
      </c>
      <c r="D382" s="563">
        <v>0.84564017028808591</v>
      </c>
      <c r="E382" s="563">
        <v>22.392355517578125</v>
      </c>
      <c r="F382" s="563">
        <v>2.2392354034423829</v>
      </c>
      <c r="G382" s="563">
        <v>0.22587971649169925</v>
      </c>
      <c r="H382" s="563">
        <v>0.55508673648834228</v>
      </c>
      <c r="I382" s="563">
        <v>11.512735400390625</v>
      </c>
      <c r="J382" s="563">
        <v>1.2951826377868654</v>
      </c>
      <c r="K382" s="564">
        <v>66.117149902343755</v>
      </c>
      <c r="L382" s="563">
        <f t="shared" si="15"/>
        <v>0</v>
      </c>
      <c r="M382" s="563">
        <v>0</v>
      </c>
      <c r="N382" s="563">
        <v>0</v>
      </c>
      <c r="O382" s="565">
        <v>0</v>
      </c>
      <c r="P382" s="564">
        <v>0</v>
      </c>
      <c r="Q382" s="566">
        <v>0</v>
      </c>
    </row>
    <row r="383" spans="1:17" x14ac:dyDescent="0.25">
      <c r="A383" s="567">
        <f t="shared" si="16"/>
        <v>55915</v>
      </c>
      <c r="B383" s="577" t="str">
        <f>+asset_level_drivers!$D$1</f>
        <v>Foreland I</v>
      </c>
      <c r="C383" s="568">
        <f t="shared" si="17"/>
        <v>153</v>
      </c>
      <c r="D383" s="569">
        <v>0.84129102973937986</v>
      </c>
      <c r="E383" s="569">
        <v>22.277191552734376</v>
      </c>
      <c r="F383" s="569">
        <v>2.2277190399169919</v>
      </c>
      <c r="G383" s="569">
        <v>0.22454528961181641</v>
      </c>
      <c r="H383" s="569">
        <v>0.55223191852569575</v>
      </c>
      <c r="I383" s="569">
        <v>11.453525134277344</v>
      </c>
      <c r="J383" s="569">
        <v>1.2885215515136719</v>
      </c>
      <c r="K383" s="570">
        <v>66.076318847656253</v>
      </c>
      <c r="L383" s="571">
        <f t="shared" si="15"/>
        <v>0</v>
      </c>
      <c r="M383" s="571">
        <v>0</v>
      </c>
      <c r="N383" s="571">
        <v>0</v>
      </c>
      <c r="O383" s="572">
        <v>0</v>
      </c>
      <c r="P383" s="573">
        <v>0</v>
      </c>
      <c r="Q383" s="574">
        <v>0</v>
      </c>
    </row>
    <row r="384" spans="1:17" x14ac:dyDescent="0.25">
      <c r="A384" s="575">
        <f t="shared" si="16"/>
        <v>55943</v>
      </c>
      <c r="B384" s="83" t="str">
        <f>+asset_level_drivers!$D$1</f>
        <v>Foreland I</v>
      </c>
      <c r="C384" s="562">
        <f t="shared" si="17"/>
        <v>153</v>
      </c>
      <c r="D384" s="563">
        <v>0.83696426353454589</v>
      </c>
      <c r="E384" s="563">
        <v>22.162619531249998</v>
      </c>
      <c r="F384" s="563">
        <v>2.2162618515014652</v>
      </c>
      <c r="G384" s="563">
        <v>0.22321877288818359</v>
      </c>
      <c r="H384" s="563">
        <v>0.54939178447723391</v>
      </c>
      <c r="I384" s="563">
        <v>11.394619738769531</v>
      </c>
      <c r="J384" s="563">
        <v>1.2818946739196777</v>
      </c>
      <c r="K384" s="564">
        <v>66.035699218749997</v>
      </c>
      <c r="L384" s="563">
        <f t="shared" si="15"/>
        <v>0</v>
      </c>
      <c r="M384" s="563">
        <v>0</v>
      </c>
      <c r="N384" s="563">
        <v>0</v>
      </c>
      <c r="O384" s="565">
        <v>0</v>
      </c>
      <c r="P384" s="564">
        <v>0</v>
      </c>
      <c r="Q384" s="566">
        <v>0</v>
      </c>
    </row>
    <row r="385" spans="1:17" x14ac:dyDescent="0.25">
      <c r="A385" s="567">
        <f t="shared" si="16"/>
        <v>55974</v>
      </c>
      <c r="B385" s="577" t="str">
        <f>+asset_level_drivers!$D$1</f>
        <v>Foreland I</v>
      </c>
      <c r="C385" s="568">
        <f t="shared" si="17"/>
        <v>153</v>
      </c>
      <c r="D385" s="569">
        <v>0.83265975494384759</v>
      </c>
      <c r="E385" s="569">
        <v>22.048636596679689</v>
      </c>
      <c r="F385" s="569">
        <v>2.2048635360717777</v>
      </c>
      <c r="G385" s="569">
        <v>0.22190011138916016</v>
      </c>
      <c r="H385" s="569">
        <v>0.54656625022888183</v>
      </c>
      <c r="I385" s="569">
        <v>11.336016796875001</v>
      </c>
      <c r="J385" s="569">
        <v>1.275301840209961</v>
      </c>
      <c r="K385" s="570">
        <v>65.995291015625</v>
      </c>
      <c r="L385" s="571">
        <f t="shared" si="15"/>
        <v>0</v>
      </c>
      <c r="M385" s="571">
        <v>0</v>
      </c>
      <c r="N385" s="571">
        <v>0</v>
      </c>
      <c r="O385" s="572">
        <v>0</v>
      </c>
      <c r="P385" s="573">
        <v>0</v>
      </c>
      <c r="Q385" s="574">
        <v>0</v>
      </c>
    </row>
    <row r="386" spans="1:17" x14ac:dyDescent="0.25">
      <c r="A386" s="575">
        <f t="shared" si="16"/>
        <v>56004</v>
      </c>
      <c r="B386" s="83" t="str">
        <f>+asset_level_drivers!$D$1</f>
        <v>Foreland I</v>
      </c>
      <c r="C386" s="562">
        <f t="shared" si="17"/>
        <v>153</v>
      </c>
      <c r="D386" s="563">
        <v>0.82837738037109376</v>
      </c>
      <c r="E386" s="563">
        <v>21.935240332031249</v>
      </c>
      <c r="F386" s="563">
        <v>2.1935239013671874</v>
      </c>
      <c r="G386" s="563">
        <v>0.22058925704956053</v>
      </c>
      <c r="H386" s="563">
        <v>0.54375527114868161</v>
      </c>
      <c r="I386" s="563">
        <v>11.277715649414063</v>
      </c>
      <c r="J386" s="563">
        <v>1.2687429679870605</v>
      </c>
      <c r="K386" s="564">
        <v>65.955090820312506</v>
      </c>
      <c r="L386" s="563">
        <f t="shared" ref="L386:L449" si="18">+P386+O386</f>
        <v>0</v>
      </c>
      <c r="M386" s="563">
        <v>0</v>
      </c>
      <c r="N386" s="563">
        <v>0</v>
      </c>
      <c r="O386" s="565">
        <v>0</v>
      </c>
      <c r="P386" s="564">
        <v>0</v>
      </c>
      <c r="Q386" s="566">
        <v>0</v>
      </c>
    </row>
    <row r="387" spans="1:17" x14ac:dyDescent="0.25">
      <c r="A387" s="567">
        <f t="shared" ref="A387:A450" si="19">+EOMONTH(A386,1)</f>
        <v>56035</v>
      </c>
      <c r="B387" s="577" t="str">
        <f>+asset_level_drivers!$D$1</f>
        <v>Foreland I</v>
      </c>
      <c r="C387" s="568">
        <f t="shared" ref="C387:C450" si="20">+C386</f>
        <v>153</v>
      </c>
      <c r="D387" s="569">
        <v>0.8241170196533204</v>
      </c>
      <c r="E387" s="569">
        <v>21.822427441406251</v>
      </c>
      <c r="F387" s="569">
        <v>2.1822425903320313</v>
      </c>
      <c r="G387" s="569">
        <v>0.21928616523742675</v>
      </c>
      <c r="H387" s="569">
        <v>0.54095871849060062</v>
      </c>
      <c r="I387" s="569">
        <v>11.219714428710938</v>
      </c>
      <c r="J387" s="569">
        <v>1.2622177963256838</v>
      </c>
      <c r="K387" s="570">
        <v>65.915099609375005</v>
      </c>
      <c r="L387" s="571">
        <f t="shared" si="18"/>
        <v>0</v>
      </c>
      <c r="M387" s="571">
        <v>0</v>
      </c>
      <c r="N387" s="571">
        <v>0</v>
      </c>
      <c r="O387" s="572">
        <v>0</v>
      </c>
      <c r="P387" s="573">
        <v>0</v>
      </c>
      <c r="Q387" s="574">
        <v>0</v>
      </c>
    </row>
    <row r="388" spans="1:17" x14ac:dyDescent="0.25">
      <c r="A388" s="575">
        <f t="shared" si="19"/>
        <v>56065</v>
      </c>
      <c r="B388" s="83" t="str">
        <f>+asset_level_drivers!$D$1</f>
        <v>Foreland I</v>
      </c>
      <c r="C388" s="562">
        <f t="shared" si="20"/>
        <v>153</v>
      </c>
      <c r="D388" s="563">
        <v>0.75631338157653816</v>
      </c>
      <c r="E388" s="563">
        <v>19.73156484375</v>
      </c>
      <c r="F388" s="563">
        <v>1.9731563278198243</v>
      </c>
      <c r="G388" s="563">
        <v>0.21799079818725586</v>
      </c>
      <c r="H388" s="563">
        <v>0.50003745117187504</v>
      </c>
      <c r="I388" s="563">
        <v>10.212269018554688</v>
      </c>
      <c r="J388" s="563">
        <v>1.1488801918029785</v>
      </c>
      <c r="K388" s="564">
        <v>59.83318896484375</v>
      </c>
      <c r="L388" s="563">
        <f t="shared" si="18"/>
        <v>0</v>
      </c>
      <c r="M388" s="563">
        <v>0</v>
      </c>
      <c r="N388" s="563">
        <v>0</v>
      </c>
      <c r="O388" s="565">
        <v>0</v>
      </c>
      <c r="P388" s="564">
        <v>0</v>
      </c>
      <c r="Q388" s="566">
        <v>0</v>
      </c>
    </row>
    <row r="389" spans="1:17" x14ac:dyDescent="0.25">
      <c r="A389" s="567">
        <f t="shared" si="19"/>
        <v>56096</v>
      </c>
      <c r="B389" s="577" t="str">
        <f>+asset_level_drivers!$D$1</f>
        <v>Foreland I</v>
      </c>
      <c r="C389" s="568">
        <f t="shared" si="20"/>
        <v>153</v>
      </c>
      <c r="D389" s="569">
        <v>0.75242364120483396</v>
      </c>
      <c r="E389" s="569">
        <v>19.630085229492188</v>
      </c>
      <c r="F389" s="569">
        <v>1.9630084075927736</v>
      </c>
      <c r="G389" s="569">
        <v>0.21670310096740725</v>
      </c>
      <c r="H389" s="569">
        <v>0.49746574916839603</v>
      </c>
      <c r="I389" s="569">
        <v>10.159746899414063</v>
      </c>
      <c r="J389" s="569">
        <v>1.1429714904785158</v>
      </c>
      <c r="K389" s="570">
        <v>59.796830078124998</v>
      </c>
      <c r="L389" s="571">
        <f t="shared" si="18"/>
        <v>0</v>
      </c>
      <c r="M389" s="571">
        <v>0</v>
      </c>
      <c r="N389" s="571">
        <v>0</v>
      </c>
      <c r="O389" s="572">
        <v>0</v>
      </c>
      <c r="P389" s="573">
        <v>0</v>
      </c>
      <c r="Q389" s="574">
        <v>0</v>
      </c>
    </row>
    <row r="390" spans="1:17" x14ac:dyDescent="0.25">
      <c r="A390" s="575">
        <f t="shared" si="19"/>
        <v>56127</v>
      </c>
      <c r="B390" s="83" t="str">
        <f>+asset_level_drivers!$D$1</f>
        <v>Foreland I</v>
      </c>
      <c r="C390" s="562">
        <f t="shared" si="20"/>
        <v>153</v>
      </c>
      <c r="D390" s="563">
        <v>0.74855391998291021</v>
      </c>
      <c r="E390" s="563">
        <v>19.529127685546875</v>
      </c>
      <c r="F390" s="563">
        <v>1.9529126037597655</v>
      </c>
      <c r="G390" s="563">
        <v>0.21542303581237793</v>
      </c>
      <c r="H390" s="563">
        <v>0.49490727710723881</v>
      </c>
      <c r="I390" s="563">
        <v>10.107495263671876</v>
      </c>
      <c r="J390" s="563">
        <v>1.1370931869506837</v>
      </c>
      <c r="K390" s="564">
        <v>59.760660156249997</v>
      </c>
      <c r="L390" s="563">
        <f t="shared" si="18"/>
        <v>0</v>
      </c>
      <c r="M390" s="563">
        <v>0</v>
      </c>
      <c r="N390" s="563">
        <v>0</v>
      </c>
      <c r="O390" s="565">
        <v>0</v>
      </c>
      <c r="P390" s="564">
        <v>0</v>
      </c>
      <c r="Q390" s="566">
        <v>0</v>
      </c>
    </row>
    <row r="391" spans="1:17" x14ac:dyDescent="0.25">
      <c r="A391" s="567">
        <f t="shared" si="19"/>
        <v>56157</v>
      </c>
      <c r="B391" s="577" t="str">
        <f>+asset_level_drivers!$D$1</f>
        <v>Foreland I</v>
      </c>
      <c r="C391" s="568">
        <f t="shared" si="20"/>
        <v>153</v>
      </c>
      <c r="D391" s="569">
        <v>0.74470409431457518</v>
      </c>
      <c r="E391" s="569">
        <v>19.428689135742189</v>
      </c>
      <c r="F391" s="569">
        <v>1.9428688064575195</v>
      </c>
      <c r="G391" s="569">
        <v>0.21415054779052736</v>
      </c>
      <c r="H391" s="569">
        <v>0.49236196117401121</v>
      </c>
      <c r="I391" s="569">
        <v>10.055512573242186</v>
      </c>
      <c r="J391" s="569">
        <v>1.1312450958251954</v>
      </c>
      <c r="K391" s="570">
        <v>59.724676757812503</v>
      </c>
      <c r="L391" s="571">
        <f t="shared" si="18"/>
        <v>0</v>
      </c>
      <c r="M391" s="571">
        <v>0</v>
      </c>
      <c r="N391" s="571">
        <v>0</v>
      </c>
      <c r="O391" s="572">
        <v>0</v>
      </c>
      <c r="P391" s="573">
        <v>0</v>
      </c>
      <c r="Q391" s="574">
        <v>0</v>
      </c>
    </row>
    <row r="392" spans="1:17" x14ac:dyDescent="0.25">
      <c r="A392" s="575">
        <f t="shared" si="19"/>
        <v>56188</v>
      </c>
      <c r="B392" s="83" t="str">
        <f>+asset_level_drivers!$D$1</f>
        <v>Foreland I</v>
      </c>
      <c r="C392" s="562">
        <f t="shared" si="20"/>
        <v>153</v>
      </c>
      <c r="D392" s="563">
        <v>0.74087406463623051</v>
      </c>
      <c r="E392" s="563">
        <v>19.328767163085939</v>
      </c>
      <c r="F392" s="563">
        <v>1.9328766174316407</v>
      </c>
      <c r="G392" s="563">
        <v>0.21288559570312501</v>
      </c>
      <c r="H392" s="563">
        <v>0.48982973098754884</v>
      </c>
      <c r="I392" s="563">
        <v>10.003796960449218</v>
      </c>
      <c r="J392" s="563">
        <v>1.1254271141052248</v>
      </c>
      <c r="K392" s="564">
        <v>59.688880859374997</v>
      </c>
      <c r="L392" s="563">
        <f t="shared" si="18"/>
        <v>0</v>
      </c>
      <c r="M392" s="563">
        <v>0</v>
      </c>
      <c r="N392" s="563">
        <v>0</v>
      </c>
      <c r="O392" s="565">
        <v>0</v>
      </c>
      <c r="P392" s="564">
        <v>0</v>
      </c>
      <c r="Q392" s="566">
        <v>0</v>
      </c>
    </row>
    <row r="393" spans="1:17" x14ac:dyDescent="0.25">
      <c r="A393" s="567">
        <f t="shared" si="19"/>
        <v>56218</v>
      </c>
      <c r="B393" s="577" t="str">
        <f>+asset_level_drivers!$D$1</f>
        <v>Foreland I</v>
      </c>
      <c r="C393" s="568">
        <f t="shared" si="20"/>
        <v>153</v>
      </c>
      <c r="D393" s="569">
        <v>0.62782495765686031</v>
      </c>
      <c r="E393" s="569">
        <v>14.832440771484375</v>
      </c>
      <c r="F393" s="569">
        <v>1.4832439865112306</v>
      </c>
      <c r="G393" s="569">
        <v>0.15168745994567873</v>
      </c>
      <c r="H393" s="569">
        <v>0.41110478496551511</v>
      </c>
      <c r="I393" s="569">
        <v>7.6194606445312507</v>
      </c>
      <c r="J393" s="569">
        <v>0.85718931427001954</v>
      </c>
      <c r="K393" s="570">
        <v>45.841401855468753</v>
      </c>
      <c r="L393" s="571">
        <f t="shared" si="18"/>
        <v>0</v>
      </c>
      <c r="M393" s="571">
        <v>0</v>
      </c>
      <c r="N393" s="571">
        <v>0</v>
      </c>
      <c r="O393" s="572">
        <v>0</v>
      </c>
      <c r="P393" s="573">
        <v>0</v>
      </c>
      <c r="Q393" s="574">
        <v>0</v>
      </c>
    </row>
    <row r="394" spans="1:17" x14ac:dyDescent="0.25">
      <c r="A394" s="575">
        <f t="shared" si="19"/>
        <v>56249</v>
      </c>
      <c r="B394" s="83" t="str">
        <f>+asset_level_drivers!$D$1</f>
        <v>Foreland I</v>
      </c>
      <c r="C394" s="562">
        <f t="shared" si="20"/>
        <v>153</v>
      </c>
      <c r="D394" s="563">
        <v>0.62459604492187504</v>
      </c>
      <c r="E394" s="563">
        <v>14.756157202148437</v>
      </c>
      <c r="F394" s="563">
        <v>1.475615643310547</v>
      </c>
      <c r="G394" s="563">
        <v>0.15077289276123049</v>
      </c>
      <c r="H394" s="563">
        <v>0.40899046096801761</v>
      </c>
      <c r="I394" s="563">
        <v>7.5802736206054693</v>
      </c>
      <c r="J394" s="563">
        <v>0.85278076171874995</v>
      </c>
      <c r="K394" s="564">
        <v>45.814373046874998</v>
      </c>
      <c r="L394" s="563">
        <f t="shared" si="18"/>
        <v>0</v>
      </c>
      <c r="M394" s="563">
        <v>0</v>
      </c>
      <c r="N394" s="563">
        <v>0</v>
      </c>
      <c r="O394" s="565">
        <v>0</v>
      </c>
      <c r="P394" s="564">
        <v>0</v>
      </c>
      <c r="Q394" s="566">
        <v>0</v>
      </c>
    </row>
    <row r="395" spans="1:17" x14ac:dyDescent="0.25">
      <c r="A395" s="567">
        <f t="shared" si="19"/>
        <v>56280</v>
      </c>
      <c r="B395" s="577" t="str">
        <f>+asset_level_drivers!$D$1</f>
        <v>Foreland I</v>
      </c>
      <c r="C395" s="568">
        <f t="shared" si="20"/>
        <v>153</v>
      </c>
      <c r="D395" s="569">
        <v>0.56183490829467775</v>
      </c>
      <c r="E395" s="569">
        <v>12.572806201171876</v>
      </c>
      <c r="F395" s="569">
        <v>1.2572805541992189</v>
      </c>
      <c r="G395" s="569">
        <v>0.10616936531066895</v>
      </c>
      <c r="H395" s="569">
        <v>0.37115773200988766</v>
      </c>
      <c r="I395" s="569">
        <v>6.5297074768066405</v>
      </c>
      <c r="J395" s="569">
        <v>0.73459206161499024</v>
      </c>
      <c r="K395" s="570">
        <v>39.647495605468748</v>
      </c>
      <c r="L395" s="571">
        <f t="shared" si="18"/>
        <v>0</v>
      </c>
      <c r="M395" s="571">
        <v>0</v>
      </c>
      <c r="N395" s="571">
        <v>0</v>
      </c>
      <c r="O395" s="572">
        <v>0</v>
      </c>
      <c r="P395" s="573">
        <v>0</v>
      </c>
      <c r="Q395" s="574">
        <v>0</v>
      </c>
    </row>
    <row r="396" spans="1:17" x14ac:dyDescent="0.25">
      <c r="A396" s="575">
        <f t="shared" si="19"/>
        <v>56308</v>
      </c>
      <c r="B396" s="83" t="str">
        <f>+asset_level_drivers!$D$1</f>
        <v>Foreland I</v>
      </c>
      <c r="C396" s="562">
        <f t="shared" si="20"/>
        <v>153</v>
      </c>
      <c r="D396" s="563">
        <v>0.55894538040161135</v>
      </c>
      <c r="E396" s="563">
        <v>12.508143969726563</v>
      </c>
      <c r="F396" s="563">
        <v>1.2508143310546875</v>
      </c>
      <c r="G396" s="563">
        <v>0.1055292366027832</v>
      </c>
      <c r="H396" s="563">
        <v>0.36924885234832761</v>
      </c>
      <c r="I396" s="563">
        <v>6.496125018310547</v>
      </c>
      <c r="J396" s="563">
        <v>0.73081404190063481</v>
      </c>
      <c r="K396" s="564">
        <v>39.624520507812498</v>
      </c>
      <c r="L396" s="563">
        <f t="shared" si="18"/>
        <v>0</v>
      </c>
      <c r="M396" s="563">
        <v>0</v>
      </c>
      <c r="N396" s="563">
        <v>0</v>
      </c>
      <c r="O396" s="565">
        <v>0</v>
      </c>
      <c r="P396" s="564">
        <v>0</v>
      </c>
      <c r="Q396" s="566">
        <v>0</v>
      </c>
    </row>
    <row r="397" spans="1:17" x14ac:dyDescent="0.25">
      <c r="A397" s="567">
        <f t="shared" si="19"/>
        <v>56339</v>
      </c>
      <c r="B397" s="577" t="str">
        <f>+asset_level_drivers!$D$1</f>
        <v>Foreland I</v>
      </c>
      <c r="C397" s="568">
        <f t="shared" si="20"/>
        <v>153</v>
      </c>
      <c r="D397" s="569">
        <v>0.55607072868347174</v>
      </c>
      <c r="E397" s="569">
        <v>12.443814404296875</v>
      </c>
      <c r="F397" s="569">
        <v>1.2443813690185546</v>
      </c>
      <c r="G397" s="569">
        <v>0.10489296684265137</v>
      </c>
      <c r="H397" s="569">
        <v>0.36734981060028077</v>
      </c>
      <c r="I397" s="569">
        <v>6.4627154846191406</v>
      </c>
      <c r="J397" s="569">
        <v>0.7270554336547852</v>
      </c>
      <c r="K397" s="570">
        <v>39.601663574218747</v>
      </c>
      <c r="L397" s="571">
        <f t="shared" si="18"/>
        <v>0</v>
      </c>
      <c r="M397" s="571">
        <v>0</v>
      </c>
      <c r="N397" s="571">
        <v>0</v>
      </c>
      <c r="O397" s="572">
        <v>0</v>
      </c>
      <c r="P397" s="573">
        <v>0</v>
      </c>
      <c r="Q397" s="574">
        <v>0</v>
      </c>
    </row>
    <row r="398" spans="1:17" x14ac:dyDescent="0.25">
      <c r="A398" s="575">
        <f t="shared" si="19"/>
        <v>56369</v>
      </c>
      <c r="B398" s="83" t="str">
        <f>+asset_level_drivers!$D$1</f>
        <v>Foreland I</v>
      </c>
      <c r="C398" s="562">
        <f t="shared" si="20"/>
        <v>153</v>
      </c>
      <c r="D398" s="563">
        <v>0.49114921989440918</v>
      </c>
      <c r="E398" s="563">
        <v>10.356700341796875</v>
      </c>
      <c r="F398" s="563">
        <v>1.0356699737548829</v>
      </c>
      <c r="G398" s="563">
        <v>0.1042605354309082</v>
      </c>
      <c r="H398" s="563">
        <v>0.3282235496520996</v>
      </c>
      <c r="I398" s="563">
        <v>5.4583822814941403</v>
      </c>
      <c r="J398" s="563">
        <v>0.61406799087524422</v>
      </c>
      <c r="K398" s="564">
        <v>33.522721191406248</v>
      </c>
      <c r="L398" s="563">
        <f t="shared" si="18"/>
        <v>0</v>
      </c>
      <c r="M398" s="563">
        <v>0</v>
      </c>
      <c r="N398" s="563">
        <v>0</v>
      </c>
      <c r="O398" s="565">
        <v>0</v>
      </c>
      <c r="P398" s="564">
        <v>0</v>
      </c>
      <c r="Q398" s="566">
        <v>0</v>
      </c>
    </row>
    <row r="399" spans="1:17" x14ac:dyDescent="0.25">
      <c r="A399" s="567">
        <f t="shared" si="19"/>
        <v>56400</v>
      </c>
      <c r="B399" s="577" t="str">
        <f>+asset_level_drivers!$D$1</f>
        <v>Foreland I</v>
      </c>
      <c r="C399" s="568">
        <f t="shared" si="20"/>
        <v>153</v>
      </c>
      <c r="D399" s="569">
        <v>0.48862323989868167</v>
      </c>
      <c r="E399" s="569">
        <v>10.303435766601563</v>
      </c>
      <c r="F399" s="569">
        <v>1.0303434997558594</v>
      </c>
      <c r="G399" s="569">
        <v>0.1036319149017334</v>
      </c>
      <c r="H399" s="569">
        <v>0.32653549518585206</v>
      </c>
      <c r="I399" s="569">
        <v>5.4303096862792968</v>
      </c>
      <c r="J399" s="569">
        <v>0.61090980606079104</v>
      </c>
      <c r="K399" s="570">
        <v>33.503392578125002</v>
      </c>
      <c r="L399" s="571">
        <f t="shared" si="18"/>
        <v>0</v>
      </c>
      <c r="M399" s="571">
        <v>0</v>
      </c>
      <c r="N399" s="571">
        <v>0</v>
      </c>
      <c r="O399" s="572">
        <v>0</v>
      </c>
      <c r="P399" s="573">
        <v>0</v>
      </c>
      <c r="Q399" s="574">
        <v>0</v>
      </c>
    </row>
    <row r="400" spans="1:17" x14ac:dyDescent="0.25">
      <c r="A400" s="575">
        <f t="shared" si="19"/>
        <v>56430</v>
      </c>
      <c r="B400" s="83" t="str">
        <f>+asset_level_drivers!$D$1</f>
        <v>Foreland I</v>
      </c>
      <c r="C400" s="562">
        <f t="shared" si="20"/>
        <v>153</v>
      </c>
      <c r="D400" s="563">
        <v>0.4861102409362793</v>
      </c>
      <c r="E400" s="563">
        <v>10.250445190429687</v>
      </c>
      <c r="F400" s="563">
        <v>1.0250444778442382</v>
      </c>
      <c r="G400" s="563">
        <v>0.10300708808898927</v>
      </c>
      <c r="H400" s="563">
        <v>0.32485610961914063</v>
      </c>
      <c r="I400" s="563">
        <v>5.4023816711425781</v>
      </c>
      <c r="J400" s="563">
        <v>0.60776793594360357</v>
      </c>
      <c r="K400" s="564">
        <v>33.484164550781252</v>
      </c>
      <c r="L400" s="563">
        <f t="shared" si="18"/>
        <v>0</v>
      </c>
      <c r="M400" s="563">
        <v>0</v>
      </c>
      <c r="N400" s="563">
        <v>0</v>
      </c>
      <c r="O400" s="565">
        <v>0</v>
      </c>
      <c r="P400" s="564">
        <v>0</v>
      </c>
      <c r="Q400" s="566">
        <v>0</v>
      </c>
    </row>
    <row r="401" spans="1:17" x14ac:dyDescent="0.25">
      <c r="A401" s="567">
        <f t="shared" si="19"/>
        <v>56461</v>
      </c>
      <c r="B401" s="577" t="str">
        <f>+asset_level_drivers!$D$1</f>
        <v>Foreland I</v>
      </c>
      <c r="C401" s="568">
        <f t="shared" si="20"/>
        <v>153</v>
      </c>
      <c r="D401" s="569">
        <v>0.48361017150878904</v>
      </c>
      <c r="E401" s="569">
        <v>10.197726855468749</v>
      </c>
      <c r="F401" s="569">
        <v>1.0197726470947266</v>
      </c>
      <c r="G401" s="569">
        <v>0.10238602752685547</v>
      </c>
      <c r="H401" s="569">
        <v>0.32318538093566895</v>
      </c>
      <c r="I401" s="569">
        <v>5.3745970275878907</v>
      </c>
      <c r="J401" s="569">
        <v>0.60464214019775397</v>
      </c>
      <c r="K401" s="570">
        <v>33.465035156250003</v>
      </c>
      <c r="L401" s="571">
        <f t="shared" si="18"/>
        <v>0</v>
      </c>
      <c r="M401" s="571">
        <v>0</v>
      </c>
      <c r="N401" s="571">
        <v>0</v>
      </c>
      <c r="O401" s="572">
        <v>0</v>
      </c>
      <c r="P401" s="573">
        <v>0</v>
      </c>
      <c r="Q401" s="574">
        <v>0</v>
      </c>
    </row>
    <row r="402" spans="1:17" x14ac:dyDescent="0.25">
      <c r="A402" s="575">
        <f t="shared" si="19"/>
        <v>56492</v>
      </c>
      <c r="B402" s="83" t="str">
        <f>+asset_level_drivers!$D$1</f>
        <v>Foreland I</v>
      </c>
      <c r="C402" s="562">
        <f t="shared" si="20"/>
        <v>153</v>
      </c>
      <c r="D402" s="563">
        <v>0.48112295608520506</v>
      </c>
      <c r="E402" s="563">
        <v>10.145279663085937</v>
      </c>
      <c r="F402" s="563">
        <v>1.0145278976440431</v>
      </c>
      <c r="G402" s="563">
        <v>0.10176870918273925</v>
      </c>
      <c r="H402" s="563">
        <v>0.32152322673797612</v>
      </c>
      <c r="I402" s="563">
        <v>5.3469553161621093</v>
      </c>
      <c r="J402" s="563">
        <v>0.60153244628906255</v>
      </c>
      <c r="K402" s="564">
        <v>33.446005859374999</v>
      </c>
      <c r="L402" s="563">
        <f t="shared" si="18"/>
        <v>0</v>
      </c>
      <c r="M402" s="563">
        <v>0</v>
      </c>
      <c r="N402" s="563">
        <v>0</v>
      </c>
      <c r="O402" s="565">
        <v>0</v>
      </c>
      <c r="P402" s="564">
        <v>0</v>
      </c>
      <c r="Q402" s="566">
        <v>0</v>
      </c>
    </row>
    <row r="403" spans="1:17" x14ac:dyDescent="0.25">
      <c r="A403" s="567">
        <f t="shared" si="19"/>
        <v>56522</v>
      </c>
      <c r="B403" s="577" t="str">
        <f>+asset_level_drivers!$D$1</f>
        <v>Foreland I</v>
      </c>
      <c r="C403" s="568">
        <f t="shared" si="20"/>
        <v>153</v>
      </c>
      <c r="D403" s="569">
        <v>0.43446447372436525</v>
      </c>
      <c r="E403" s="569">
        <v>7.7017743896484383</v>
      </c>
      <c r="F403" s="569">
        <v>0.77017738952636716</v>
      </c>
      <c r="G403" s="569">
        <v>0.1011551124572754</v>
      </c>
      <c r="H403" s="569">
        <v>0.29335919265747074</v>
      </c>
      <c r="I403" s="569">
        <v>4.171618542480469</v>
      </c>
      <c r="J403" s="569">
        <v>0.46930706405639649</v>
      </c>
      <c r="K403" s="570">
        <v>27.254353515624999</v>
      </c>
      <c r="L403" s="571">
        <f t="shared" si="18"/>
        <v>0</v>
      </c>
      <c r="M403" s="571">
        <v>0</v>
      </c>
      <c r="N403" s="571">
        <v>0</v>
      </c>
      <c r="O403" s="572">
        <v>0</v>
      </c>
      <c r="P403" s="573">
        <v>0</v>
      </c>
      <c r="Q403" s="574">
        <v>0</v>
      </c>
    </row>
    <row r="404" spans="1:17" x14ac:dyDescent="0.25">
      <c r="A404" s="575">
        <f t="shared" si="19"/>
        <v>56553</v>
      </c>
      <c r="B404" s="83" t="str">
        <f>+asset_level_drivers!$D$1</f>
        <v>Foreland I</v>
      </c>
      <c r="C404" s="562">
        <f t="shared" si="20"/>
        <v>153</v>
      </c>
      <c r="D404" s="563">
        <v>0.432230012512207</v>
      </c>
      <c r="E404" s="563">
        <v>7.6621639526367185</v>
      </c>
      <c r="F404" s="563">
        <v>0.76621635131835941</v>
      </c>
      <c r="G404" s="563">
        <v>0.10054522018432618</v>
      </c>
      <c r="H404" s="563">
        <v>0.29185044364929202</v>
      </c>
      <c r="I404" s="563">
        <v>4.1501636718750001</v>
      </c>
      <c r="J404" s="563">
        <v>0.46689340896606446</v>
      </c>
      <c r="K404" s="564">
        <v>27.239412109374999</v>
      </c>
      <c r="L404" s="563">
        <f t="shared" si="18"/>
        <v>0</v>
      </c>
      <c r="M404" s="563">
        <v>0</v>
      </c>
      <c r="N404" s="563">
        <v>0</v>
      </c>
      <c r="O404" s="565">
        <v>0</v>
      </c>
      <c r="P404" s="564">
        <v>0</v>
      </c>
      <c r="Q404" s="566">
        <v>0</v>
      </c>
    </row>
    <row r="405" spans="1:17" x14ac:dyDescent="0.25">
      <c r="A405" s="567">
        <f t="shared" si="19"/>
        <v>56583</v>
      </c>
      <c r="B405" s="577" t="str">
        <f>+asset_level_drivers!$D$1</f>
        <v>Foreland I</v>
      </c>
      <c r="C405" s="568">
        <f t="shared" si="20"/>
        <v>153</v>
      </c>
      <c r="D405" s="569">
        <v>0.43000705261230471</v>
      </c>
      <c r="E405" s="569">
        <v>7.6227574218750007</v>
      </c>
      <c r="F405" s="569">
        <v>0.76227570648193355</v>
      </c>
      <c r="G405" s="569">
        <v>9.993900146484376E-2</v>
      </c>
      <c r="H405" s="569">
        <v>0.29034945373535154</v>
      </c>
      <c r="I405" s="569">
        <v>4.1288194885253908</v>
      </c>
      <c r="J405" s="569">
        <v>0.46449217529296877</v>
      </c>
      <c r="K405" s="570">
        <v>27.22454833984375</v>
      </c>
      <c r="L405" s="571">
        <f t="shared" si="18"/>
        <v>0</v>
      </c>
      <c r="M405" s="571">
        <v>0</v>
      </c>
      <c r="N405" s="571">
        <v>0</v>
      </c>
      <c r="O405" s="572">
        <v>0</v>
      </c>
      <c r="P405" s="573">
        <v>0</v>
      </c>
      <c r="Q405" s="574">
        <v>0</v>
      </c>
    </row>
    <row r="406" spans="1:17" x14ac:dyDescent="0.25">
      <c r="A406" s="575">
        <f t="shared" si="19"/>
        <v>56614</v>
      </c>
      <c r="B406" s="83" t="str">
        <f>+asset_level_drivers!$D$1</f>
        <v>Foreland I</v>
      </c>
      <c r="C406" s="562">
        <f t="shared" si="20"/>
        <v>153</v>
      </c>
      <c r="D406" s="563">
        <v>0.42779552536010745</v>
      </c>
      <c r="E406" s="563">
        <v>7.5835536987304693</v>
      </c>
      <c r="F406" s="563">
        <v>0.75835531768798836</v>
      </c>
      <c r="G406" s="563">
        <v>9.9336435699462891E-2</v>
      </c>
      <c r="H406" s="563">
        <v>0.28885618515014649</v>
      </c>
      <c r="I406" s="563">
        <v>4.1075848937988289</v>
      </c>
      <c r="J406" s="563">
        <v>0.46210327377319338</v>
      </c>
      <c r="K406" s="564">
        <v>27.20976220703125</v>
      </c>
      <c r="L406" s="563">
        <f t="shared" si="18"/>
        <v>0</v>
      </c>
      <c r="M406" s="563">
        <v>0</v>
      </c>
      <c r="N406" s="563">
        <v>0</v>
      </c>
      <c r="O406" s="565">
        <v>0</v>
      </c>
      <c r="P406" s="564">
        <v>0</v>
      </c>
      <c r="Q406" s="566">
        <v>0</v>
      </c>
    </row>
    <row r="407" spans="1:17" x14ac:dyDescent="0.25">
      <c r="A407" s="567">
        <f t="shared" si="19"/>
        <v>56645</v>
      </c>
      <c r="B407" s="577" t="str">
        <f>+asset_level_drivers!$D$1</f>
        <v>Foreland I</v>
      </c>
      <c r="C407" s="568">
        <f t="shared" si="20"/>
        <v>153</v>
      </c>
      <c r="D407" s="569">
        <v>0.42559536209106447</v>
      </c>
      <c r="E407" s="569">
        <v>7.5445514648437495</v>
      </c>
      <c r="F407" s="569">
        <v>0.75445510253906245</v>
      </c>
      <c r="G407" s="569">
        <v>9.8737505722045912E-2</v>
      </c>
      <c r="H407" s="569">
        <v>0.28737059326171871</v>
      </c>
      <c r="I407" s="569">
        <v>4.0864596679687502</v>
      </c>
      <c r="J407" s="569">
        <v>0.4597266906738281</v>
      </c>
      <c r="K407" s="570">
        <v>27.195052246093748</v>
      </c>
      <c r="L407" s="571">
        <f t="shared" si="18"/>
        <v>0</v>
      </c>
      <c r="M407" s="571">
        <v>0</v>
      </c>
      <c r="N407" s="571">
        <v>0</v>
      </c>
      <c r="O407" s="572">
        <v>0</v>
      </c>
      <c r="P407" s="573">
        <v>0</v>
      </c>
      <c r="Q407" s="574">
        <v>0</v>
      </c>
    </row>
    <row r="408" spans="1:17" x14ac:dyDescent="0.25">
      <c r="A408" s="575">
        <f t="shared" si="19"/>
        <v>56673</v>
      </c>
      <c r="B408" s="83" t="str">
        <f>+asset_level_drivers!$D$1</f>
        <v>Foreland I</v>
      </c>
      <c r="C408" s="562">
        <f t="shared" si="20"/>
        <v>153</v>
      </c>
      <c r="D408" s="563">
        <v>0.42340652160644532</v>
      </c>
      <c r="E408" s="563">
        <v>7.5057497314453121</v>
      </c>
      <c r="F408" s="563">
        <v>0.75057492370605461</v>
      </c>
      <c r="G408" s="563">
        <v>9.8142187500000005E-2</v>
      </c>
      <c r="H408" s="563">
        <v>0.28589264030456546</v>
      </c>
      <c r="I408" s="563">
        <v>4.0654429321289065</v>
      </c>
      <c r="J408" s="563">
        <v>0.45736232299804691</v>
      </c>
      <c r="K408" s="564">
        <v>27.1804189453125</v>
      </c>
      <c r="L408" s="563">
        <f t="shared" si="18"/>
        <v>0</v>
      </c>
      <c r="M408" s="563">
        <v>0</v>
      </c>
      <c r="N408" s="563">
        <v>0</v>
      </c>
      <c r="O408" s="565">
        <v>0</v>
      </c>
      <c r="P408" s="564">
        <v>0</v>
      </c>
      <c r="Q408" s="566">
        <v>0</v>
      </c>
    </row>
    <row r="409" spans="1:17" x14ac:dyDescent="0.25">
      <c r="A409" s="567">
        <f t="shared" si="19"/>
        <v>56704</v>
      </c>
      <c r="B409" s="577" t="str">
        <f>+asset_level_drivers!$D$1</f>
        <v>Foreland I</v>
      </c>
      <c r="C409" s="568">
        <f t="shared" si="20"/>
        <v>153</v>
      </c>
      <c r="D409" s="569">
        <v>0.42122892837524417</v>
      </c>
      <c r="E409" s="569">
        <v>7.467147399902343</v>
      </c>
      <c r="F409" s="569">
        <v>0.74671469879150398</v>
      </c>
      <c r="G409" s="569">
        <v>9.7550457000732421E-2</v>
      </c>
      <c r="H409" s="569">
        <v>0.28442228507995604</v>
      </c>
      <c r="I409" s="569">
        <v>4.044534301757813</v>
      </c>
      <c r="J409" s="569">
        <v>0.45501008834838869</v>
      </c>
      <c r="K409" s="570">
        <v>27.165861816406249</v>
      </c>
      <c r="L409" s="571">
        <f t="shared" si="18"/>
        <v>0</v>
      </c>
      <c r="M409" s="571">
        <v>0</v>
      </c>
      <c r="N409" s="571">
        <v>0</v>
      </c>
      <c r="O409" s="572">
        <v>0</v>
      </c>
      <c r="P409" s="573">
        <v>0</v>
      </c>
      <c r="Q409" s="574">
        <v>0</v>
      </c>
    </row>
    <row r="410" spans="1:17" x14ac:dyDescent="0.25">
      <c r="A410" s="575">
        <f t="shared" si="19"/>
        <v>56734</v>
      </c>
      <c r="B410" s="83" t="str">
        <f>+asset_level_drivers!$D$1</f>
        <v>Foreland I</v>
      </c>
      <c r="C410" s="562">
        <f t="shared" si="20"/>
        <v>153</v>
      </c>
      <c r="D410" s="563">
        <v>0.41906253433227542</v>
      </c>
      <c r="E410" s="563">
        <v>7.4287438110351571</v>
      </c>
      <c r="F410" s="563">
        <v>0.74287434539794928</v>
      </c>
      <c r="G410" s="563">
        <v>9.6962297058105468E-2</v>
      </c>
      <c r="H410" s="563">
        <v>0.28295949668884279</v>
      </c>
      <c r="I410" s="563">
        <v>4.0237332824707028</v>
      </c>
      <c r="J410" s="563">
        <v>0.45266996612548832</v>
      </c>
      <c r="K410" s="564">
        <v>27.151379882812499</v>
      </c>
      <c r="L410" s="563">
        <f t="shared" si="18"/>
        <v>0</v>
      </c>
      <c r="M410" s="563">
        <v>0</v>
      </c>
      <c r="N410" s="563">
        <v>0</v>
      </c>
      <c r="O410" s="565">
        <v>0</v>
      </c>
      <c r="P410" s="564">
        <v>0</v>
      </c>
      <c r="Q410" s="566">
        <v>0</v>
      </c>
    </row>
    <row r="411" spans="1:17" x14ac:dyDescent="0.25">
      <c r="A411" s="567">
        <f t="shared" si="19"/>
        <v>56765</v>
      </c>
      <c r="B411" s="577" t="str">
        <f>+asset_level_drivers!$D$1</f>
        <v>Foreland I</v>
      </c>
      <c r="C411" s="568">
        <f t="shared" si="20"/>
        <v>153</v>
      </c>
      <c r="D411" s="569">
        <v>0.41690728454589843</v>
      </c>
      <c r="E411" s="569">
        <v>7.3905376464843755</v>
      </c>
      <c r="F411" s="569">
        <v>0.73905371246337892</v>
      </c>
      <c r="G411" s="569">
        <v>9.6377680206298832E-2</v>
      </c>
      <c r="H411" s="569">
        <v>0.28150423393249513</v>
      </c>
      <c r="I411" s="569">
        <v>4.0030390502929691</v>
      </c>
      <c r="J411" s="569">
        <v>0.45034186706542972</v>
      </c>
      <c r="K411" s="570">
        <v>27.136972656249998</v>
      </c>
      <c r="L411" s="571">
        <f t="shared" si="18"/>
        <v>0</v>
      </c>
      <c r="M411" s="571">
        <v>0</v>
      </c>
      <c r="N411" s="571">
        <v>0</v>
      </c>
      <c r="O411" s="572">
        <v>0</v>
      </c>
      <c r="P411" s="573">
        <v>0</v>
      </c>
      <c r="Q411" s="574">
        <v>0</v>
      </c>
    </row>
    <row r="412" spans="1:17" x14ac:dyDescent="0.25">
      <c r="A412" s="575">
        <f t="shared" si="19"/>
        <v>56795</v>
      </c>
      <c r="B412" s="83" t="str">
        <f>+asset_level_drivers!$D$1</f>
        <v>Foreland I</v>
      </c>
      <c r="C412" s="562">
        <f t="shared" si="20"/>
        <v>153</v>
      </c>
      <c r="D412" s="563">
        <v>0.41476312408447269</v>
      </c>
      <c r="E412" s="563">
        <v>7.3525280273437499</v>
      </c>
      <c r="F412" s="563">
        <v>0.73525277252197263</v>
      </c>
      <c r="G412" s="563">
        <v>9.5796589279174796E-2</v>
      </c>
      <c r="H412" s="563">
        <v>0.28005644874572755</v>
      </c>
      <c r="I412" s="563">
        <v>3.982451385498047</v>
      </c>
      <c r="J412" s="563">
        <v>0.44802578430175782</v>
      </c>
      <c r="K412" s="564">
        <v>27.122641113281251</v>
      </c>
      <c r="L412" s="563">
        <f t="shared" si="18"/>
        <v>0</v>
      </c>
      <c r="M412" s="563">
        <v>0</v>
      </c>
      <c r="N412" s="563">
        <v>0</v>
      </c>
      <c r="O412" s="565">
        <v>0</v>
      </c>
      <c r="P412" s="564">
        <v>0</v>
      </c>
      <c r="Q412" s="566">
        <v>0</v>
      </c>
    </row>
    <row r="413" spans="1:17" x14ac:dyDescent="0.25">
      <c r="A413" s="567">
        <f t="shared" si="19"/>
        <v>56826</v>
      </c>
      <c r="B413" s="577" t="str">
        <f>+asset_level_drivers!$D$1</f>
        <v>Foreland I</v>
      </c>
      <c r="C413" s="568">
        <f t="shared" si="20"/>
        <v>153</v>
      </c>
      <c r="D413" s="569">
        <v>0.41262999801635747</v>
      </c>
      <c r="E413" s="569">
        <v>7.3147138549804689</v>
      </c>
      <c r="F413" s="569">
        <v>0.73147134704589845</v>
      </c>
      <c r="G413" s="569">
        <v>9.5219000244140636E-2</v>
      </c>
      <c r="H413" s="569">
        <v>0.27861611366271971</v>
      </c>
      <c r="I413" s="569">
        <v>3.9619696289062505</v>
      </c>
      <c r="J413" s="569">
        <v>0.44572155990600587</v>
      </c>
      <c r="K413" s="570">
        <v>27.108383789062501</v>
      </c>
      <c r="L413" s="571">
        <f t="shared" si="18"/>
        <v>0</v>
      </c>
      <c r="M413" s="571">
        <v>0</v>
      </c>
      <c r="N413" s="571">
        <v>0</v>
      </c>
      <c r="O413" s="572">
        <v>0</v>
      </c>
      <c r="P413" s="573">
        <v>0</v>
      </c>
      <c r="Q413" s="574">
        <v>0</v>
      </c>
    </row>
    <row r="414" spans="1:17" x14ac:dyDescent="0.25">
      <c r="A414" s="575">
        <f t="shared" si="19"/>
        <v>56857</v>
      </c>
      <c r="B414" s="83" t="str">
        <f>+asset_level_drivers!$D$1</f>
        <v>Foreland I</v>
      </c>
      <c r="C414" s="562">
        <f t="shared" si="20"/>
        <v>153</v>
      </c>
      <c r="D414" s="563">
        <v>0.41050783767700194</v>
      </c>
      <c r="E414" s="563">
        <v>7.2770941406250005</v>
      </c>
      <c r="F414" s="563">
        <v>0.72770938110351568</v>
      </c>
      <c r="G414" s="563">
        <v>9.4644895935058593E-2</v>
      </c>
      <c r="H414" s="563">
        <v>0.27718319091796878</v>
      </c>
      <c r="I414" s="563">
        <v>3.941593121337891</v>
      </c>
      <c r="J414" s="563">
        <v>0.44342921447753908</v>
      </c>
      <c r="K414" s="564">
        <v>27.094199707031251</v>
      </c>
      <c r="L414" s="563">
        <f t="shared" si="18"/>
        <v>0</v>
      </c>
      <c r="M414" s="563">
        <v>0</v>
      </c>
      <c r="N414" s="563">
        <v>0</v>
      </c>
      <c r="O414" s="565">
        <v>0</v>
      </c>
      <c r="P414" s="564">
        <v>0</v>
      </c>
      <c r="Q414" s="566">
        <v>0</v>
      </c>
    </row>
    <row r="415" spans="1:17" x14ac:dyDescent="0.25">
      <c r="A415" s="567">
        <f t="shared" si="19"/>
        <v>56887</v>
      </c>
      <c r="B415" s="577" t="str">
        <f>+asset_level_drivers!$D$1</f>
        <v>Foreland I</v>
      </c>
      <c r="C415" s="568">
        <f t="shared" si="20"/>
        <v>153</v>
      </c>
      <c r="D415" s="569">
        <v>0.40839659500122072</v>
      </c>
      <c r="E415" s="569">
        <v>7.2396678955078135</v>
      </c>
      <c r="F415" s="569">
        <v>0.72396675109863284</v>
      </c>
      <c r="G415" s="569">
        <v>9.4074255752563479E-2</v>
      </c>
      <c r="H415" s="569">
        <v>0.27575763931274416</v>
      </c>
      <c r="I415" s="569">
        <v>3.9213214233398439</v>
      </c>
      <c r="J415" s="569">
        <v>0.44114864501953127</v>
      </c>
      <c r="K415" s="570">
        <v>27.080089843749999</v>
      </c>
      <c r="L415" s="571">
        <f t="shared" si="18"/>
        <v>0</v>
      </c>
      <c r="M415" s="571">
        <v>0</v>
      </c>
      <c r="N415" s="571">
        <v>0</v>
      </c>
      <c r="O415" s="572">
        <v>0</v>
      </c>
      <c r="P415" s="573">
        <v>0</v>
      </c>
      <c r="Q415" s="574">
        <v>0</v>
      </c>
    </row>
    <row r="416" spans="1:17" x14ac:dyDescent="0.25">
      <c r="A416" s="575">
        <f t="shared" si="19"/>
        <v>56918</v>
      </c>
      <c r="B416" s="83" t="str">
        <f>+asset_level_drivers!$D$1</f>
        <v>Foreland I</v>
      </c>
      <c r="C416" s="562">
        <f t="shared" si="20"/>
        <v>153</v>
      </c>
      <c r="D416" s="563">
        <v>0.40629620132446292</v>
      </c>
      <c r="E416" s="563">
        <v>7.2024342407226571</v>
      </c>
      <c r="F416" s="563">
        <v>0.72024338836669921</v>
      </c>
      <c r="G416" s="563">
        <v>9.3507052230834956E-2</v>
      </c>
      <c r="H416" s="563">
        <v>0.27433940734863282</v>
      </c>
      <c r="I416" s="563">
        <v>3.9011539855957031</v>
      </c>
      <c r="J416" s="563">
        <v>0.43887982406616211</v>
      </c>
      <c r="K416" s="564">
        <v>27.066053710937499</v>
      </c>
      <c r="L416" s="563">
        <f t="shared" si="18"/>
        <v>0</v>
      </c>
      <c r="M416" s="563">
        <v>0</v>
      </c>
      <c r="N416" s="563">
        <v>0</v>
      </c>
      <c r="O416" s="565">
        <v>0</v>
      </c>
      <c r="P416" s="564">
        <v>0</v>
      </c>
      <c r="Q416" s="566">
        <v>0</v>
      </c>
    </row>
    <row r="417" spans="1:17" x14ac:dyDescent="0.25">
      <c r="A417" s="567">
        <f t="shared" si="19"/>
        <v>56948</v>
      </c>
      <c r="B417" s="577" t="str">
        <f>+asset_level_drivers!$D$1</f>
        <v>Foreland I</v>
      </c>
      <c r="C417" s="568">
        <f t="shared" si="20"/>
        <v>153</v>
      </c>
      <c r="D417" s="569">
        <v>0.40420661544799807</v>
      </c>
      <c r="E417" s="569">
        <v>7.165391967773437</v>
      </c>
      <c r="F417" s="569">
        <v>0.71653916931152351</v>
      </c>
      <c r="G417" s="569">
        <v>9.2943268203735344E-2</v>
      </c>
      <c r="H417" s="569">
        <v>0.2729284744262695</v>
      </c>
      <c r="I417" s="569">
        <v>3.8810903137207027</v>
      </c>
      <c r="J417" s="569">
        <v>0.43662264862060546</v>
      </c>
      <c r="K417" s="570">
        <v>27.052089355468748</v>
      </c>
      <c r="L417" s="571">
        <f t="shared" si="18"/>
        <v>0</v>
      </c>
      <c r="M417" s="571">
        <v>0</v>
      </c>
      <c r="N417" s="571">
        <v>0</v>
      </c>
      <c r="O417" s="572">
        <v>0</v>
      </c>
      <c r="P417" s="573">
        <v>0</v>
      </c>
      <c r="Q417" s="574">
        <v>0</v>
      </c>
    </row>
    <row r="418" spans="1:17" x14ac:dyDescent="0.25">
      <c r="A418" s="575">
        <f t="shared" si="19"/>
        <v>56979</v>
      </c>
      <c r="B418" s="83" t="str">
        <f>+asset_level_drivers!$D$1</f>
        <v>Foreland I</v>
      </c>
      <c r="C418" s="562">
        <f t="shared" si="20"/>
        <v>153</v>
      </c>
      <c r="D418" s="563">
        <v>0.4021277687072754</v>
      </c>
      <c r="E418" s="563">
        <v>7.128540417480469</v>
      </c>
      <c r="F418" s="563">
        <v>0.71285401153564454</v>
      </c>
      <c r="G418" s="563">
        <v>9.2382883071899416E-2</v>
      </c>
      <c r="H418" s="563">
        <v>0.27152479591369627</v>
      </c>
      <c r="I418" s="563">
        <v>3.8611298583984377</v>
      </c>
      <c r="J418" s="563">
        <v>0.43437710494995113</v>
      </c>
      <c r="K418" s="564">
        <v>27.038198242187502</v>
      </c>
      <c r="L418" s="563">
        <f t="shared" si="18"/>
        <v>0</v>
      </c>
      <c r="M418" s="563">
        <v>0</v>
      </c>
      <c r="N418" s="563">
        <v>0</v>
      </c>
      <c r="O418" s="565">
        <v>0</v>
      </c>
      <c r="P418" s="564">
        <v>0</v>
      </c>
      <c r="Q418" s="566">
        <v>0</v>
      </c>
    </row>
    <row r="419" spans="1:17" x14ac:dyDescent="0.25">
      <c r="A419" s="567">
        <f t="shared" si="19"/>
        <v>57010</v>
      </c>
      <c r="B419" s="577" t="str">
        <f>+asset_level_drivers!$D$1</f>
        <v>Foreland I</v>
      </c>
      <c r="C419" s="568">
        <f t="shared" si="20"/>
        <v>153</v>
      </c>
      <c r="D419" s="569">
        <v>0.40005961990356448</v>
      </c>
      <c r="E419" s="569">
        <v>7.0918783813476569</v>
      </c>
      <c r="F419" s="569">
        <v>0.70918779144287114</v>
      </c>
      <c r="G419" s="569">
        <v>9.1825876235961917E-2</v>
      </c>
      <c r="H419" s="569">
        <v>0.27012834434509275</v>
      </c>
      <c r="I419" s="569">
        <v>3.8412720153808593</v>
      </c>
      <c r="J419" s="569">
        <v>0.43214309005737306</v>
      </c>
      <c r="K419" s="570">
        <v>27.02437890625</v>
      </c>
      <c r="L419" s="571">
        <f t="shared" si="18"/>
        <v>0</v>
      </c>
      <c r="M419" s="571">
        <v>0</v>
      </c>
      <c r="N419" s="571">
        <v>0</v>
      </c>
      <c r="O419" s="572">
        <v>0</v>
      </c>
      <c r="P419" s="573">
        <v>0</v>
      </c>
      <c r="Q419" s="574">
        <v>0</v>
      </c>
    </row>
    <row r="420" spans="1:17" x14ac:dyDescent="0.25">
      <c r="A420" s="575">
        <f t="shared" si="19"/>
        <v>57039</v>
      </c>
      <c r="B420" s="83" t="str">
        <f>+asset_level_drivers!$D$1</f>
        <v>Foreland I</v>
      </c>
      <c r="C420" s="562">
        <f t="shared" si="20"/>
        <v>153</v>
      </c>
      <c r="D420" s="563">
        <v>0.39800211410522462</v>
      </c>
      <c r="E420" s="563">
        <v>7.0554046508789057</v>
      </c>
      <c r="F420" s="563">
        <v>0.70554039916992184</v>
      </c>
      <c r="G420" s="563">
        <v>9.1272230529785156E-2</v>
      </c>
      <c r="H420" s="563">
        <v>0.26873907508850098</v>
      </c>
      <c r="I420" s="563">
        <v>3.821516180419922</v>
      </c>
      <c r="J420" s="563">
        <v>0.42992055587768552</v>
      </c>
      <c r="K420" s="564">
        <v>27.010630859374999</v>
      </c>
      <c r="L420" s="563">
        <f t="shared" si="18"/>
        <v>0</v>
      </c>
      <c r="M420" s="563">
        <v>0</v>
      </c>
      <c r="N420" s="563">
        <v>0</v>
      </c>
      <c r="O420" s="565">
        <v>0</v>
      </c>
      <c r="P420" s="564">
        <v>0</v>
      </c>
      <c r="Q420" s="566">
        <v>0</v>
      </c>
    </row>
    <row r="421" spans="1:17" x14ac:dyDescent="0.25">
      <c r="A421" s="567">
        <f t="shared" si="19"/>
        <v>57070</v>
      </c>
      <c r="B421" s="577" t="str">
        <f>+asset_level_drivers!$D$1</f>
        <v>Foreland I</v>
      </c>
      <c r="C421" s="568">
        <f t="shared" si="20"/>
        <v>153</v>
      </c>
      <c r="D421" s="569">
        <v>0.39595518264770507</v>
      </c>
      <c r="E421" s="569">
        <v>7.0191185668945311</v>
      </c>
      <c r="F421" s="569">
        <v>0.70191180725097657</v>
      </c>
      <c r="G421" s="569">
        <v>9.0721921920776369E-2</v>
      </c>
      <c r="H421" s="569">
        <v>0.26735694351196293</v>
      </c>
      <c r="I421" s="569">
        <v>3.8018621887207034</v>
      </c>
      <c r="J421" s="569">
        <v>0.42770947494506839</v>
      </c>
      <c r="K421" s="570">
        <v>26.99695458984375</v>
      </c>
      <c r="L421" s="571">
        <f t="shared" si="18"/>
        <v>0</v>
      </c>
      <c r="M421" s="571">
        <v>0</v>
      </c>
      <c r="N421" s="571">
        <v>0</v>
      </c>
      <c r="O421" s="572">
        <v>0</v>
      </c>
      <c r="P421" s="573">
        <v>0</v>
      </c>
      <c r="Q421" s="574">
        <v>0</v>
      </c>
    </row>
    <row r="422" spans="1:17" x14ac:dyDescent="0.25">
      <c r="A422" s="575">
        <f t="shared" si="19"/>
        <v>57100</v>
      </c>
      <c r="B422" s="83" t="str">
        <f>+asset_level_drivers!$D$1</f>
        <v>Foreland I</v>
      </c>
      <c r="C422" s="562">
        <f t="shared" si="20"/>
        <v>153</v>
      </c>
      <c r="D422" s="563">
        <v>0.39391877746582032</v>
      </c>
      <c r="E422" s="563">
        <v>6.9830191406250002</v>
      </c>
      <c r="F422" s="563">
        <v>0.69830187835693358</v>
      </c>
      <c r="G422" s="563">
        <v>9.017493324279785E-2</v>
      </c>
      <c r="H422" s="563">
        <v>0.26598191871643068</v>
      </c>
      <c r="I422" s="563">
        <v>3.7823091613769533</v>
      </c>
      <c r="J422" s="563">
        <v>0.42550976486206055</v>
      </c>
      <c r="K422" s="564">
        <v>26.983350097656249</v>
      </c>
      <c r="L422" s="563">
        <f t="shared" si="18"/>
        <v>0</v>
      </c>
      <c r="M422" s="563">
        <v>0</v>
      </c>
      <c r="N422" s="563">
        <v>0</v>
      </c>
      <c r="O422" s="565">
        <v>0</v>
      </c>
      <c r="P422" s="564">
        <v>0</v>
      </c>
      <c r="Q422" s="566">
        <v>0</v>
      </c>
    </row>
    <row r="423" spans="1:17" x14ac:dyDescent="0.25">
      <c r="A423" s="567">
        <f t="shared" si="19"/>
        <v>57131</v>
      </c>
      <c r="B423" s="577" t="str">
        <f>+asset_level_drivers!$D$1</f>
        <v>Foreland I</v>
      </c>
      <c r="C423" s="568">
        <f t="shared" si="20"/>
        <v>153</v>
      </c>
      <c r="D423" s="569">
        <v>0.39189285049438477</v>
      </c>
      <c r="E423" s="569">
        <v>6.9471053833007819</v>
      </c>
      <c r="F423" s="569">
        <v>0.69471050262451173</v>
      </c>
      <c r="G423" s="569">
        <v>8.9631243896484372E-2</v>
      </c>
      <c r="H423" s="569">
        <v>0.26461397323608399</v>
      </c>
      <c r="I423" s="569">
        <v>3.7628566589355468</v>
      </c>
      <c r="J423" s="569">
        <v>0.42332137069702147</v>
      </c>
      <c r="K423" s="570">
        <v>26.9698154296875</v>
      </c>
      <c r="L423" s="571">
        <f t="shared" si="18"/>
        <v>0</v>
      </c>
      <c r="M423" s="571">
        <v>0</v>
      </c>
      <c r="N423" s="571">
        <v>0</v>
      </c>
      <c r="O423" s="572">
        <v>0</v>
      </c>
      <c r="P423" s="573">
        <v>0</v>
      </c>
      <c r="Q423" s="574">
        <v>0</v>
      </c>
    </row>
    <row r="424" spans="1:17" x14ac:dyDescent="0.25">
      <c r="A424" s="575">
        <f t="shared" si="19"/>
        <v>57161</v>
      </c>
      <c r="B424" s="83" t="str">
        <f>+asset_level_drivers!$D$1</f>
        <v>Foreland I</v>
      </c>
      <c r="C424" s="562">
        <f t="shared" si="20"/>
        <v>153</v>
      </c>
      <c r="D424" s="563">
        <v>0.38987733993530271</v>
      </c>
      <c r="E424" s="563">
        <v>6.9113763061523441</v>
      </c>
      <c r="F424" s="563">
        <v>0.6911375839233399</v>
      </c>
      <c r="G424" s="563">
        <v>8.9090829849243158E-2</v>
      </c>
      <c r="H424" s="563">
        <v>0.26325306243896485</v>
      </c>
      <c r="I424" s="563">
        <v>3.7435042419433593</v>
      </c>
      <c r="J424" s="563">
        <v>0.42114421005249025</v>
      </c>
      <c r="K424" s="564">
        <v>26.956351074218752</v>
      </c>
      <c r="L424" s="563">
        <f t="shared" si="18"/>
        <v>0</v>
      </c>
      <c r="M424" s="563">
        <v>0</v>
      </c>
      <c r="N424" s="563">
        <v>0</v>
      </c>
      <c r="O424" s="565">
        <v>0</v>
      </c>
      <c r="P424" s="564">
        <v>0</v>
      </c>
      <c r="Q424" s="566">
        <v>0</v>
      </c>
    </row>
    <row r="425" spans="1:17" x14ac:dyDescent="0.25">
      <c r="A425" s="567">
        <f t="shared" si="19"/>
        <v>57192</v>
      </c>
      <c r="B425" s="577" t="str">
        <f>+asset_level_drivers!$D$1</f>
        <v>Foreland I</v>
      </c>
      <c r="C425" s="568">
        <f t="shared" si="20"/>
        <v>153</v>
      </c>
      <c r="D425" s="569">
        <v>0.30585436248779296</v>
      </c>
      <c r="E425" s="569">
        <v>5.2356137695312501</v>
      </c>
      <c r="F425" s="569">
        <v>0.52356133575439445</v>
      </c>
      <c r="G425" s="569">
        <v>3.9719184494018553E-2</v>
      </c>
      <c r="H425" s="569">
        <v>0.21268845291137695</v>
      </c>
      <c r="I425" s="569">
        <v>2.9369470275878906</v>
      </c>
      <c r="J425" s="569">
        <v>0.33040652618408206</v>
      </c>
      <c r="K425" s="570">
        <v>20.944108886718752</v>
      </c>
      <c r="L425" s="571">
        <f t="shared" si="18"/>
        <v>0</v>
      </c>
      <c r="M425" s="571">
        <v>0</v>
      </c>
      <c r="N425" s="571">
        <v>0</v>
      </c>
      <c r="O425" s="572">
        <v>0</v>
      </c>
      <c r="P425" s="573">
        <v>0</v>
      </c>
      <c r="Q425" s="574">
        <v>0</v>
      </c>
    </row>
    <row r="426" spans="1:17" x14ac:dyDescent="0.25">
      <c r="A426" s="575">
        <f t="shared" si="19"/>
        <v>57223</v>
      </c>
      <c r="B426" s="83" t="str">
        <f>+asset_level_drivers!$D$1</f>
        <v>Foreland I</v>
      </c>
      <c r="C426" s="562">
        <f t="shared" si="20"/>
        <v>153</v>
      </c>
      <c r="D426" s="563">
        <v>0.30428135375976562</v>
      </c>
      <c r="E426" s="563">
        <v>5.2086869384765624</v>
      </c>
      <c r="F426" s="563">
        <v>0.52086865539550786</v>
      </c>
      <c r="G426" s="563">
        <v>3.9479706573486331E-2</v>
      </c>
      <c r="H426" s="563">
        <v>0.21159459228515626</v>
      </c>
      <c r="I426" s="563">
        <v>2.9218423095703128</v>
      </c>
      <c r="J426" s="563">
        <v>0.32870725708007814</v>
      </c>
      <c r="K426" s="564">
        <v>20.933837890625</v>
      </c>
      <c r="L426" s="563">
        <f t="shared" si="18"/>
        <v>0</v>
      </c>
      <c r="M426" s="563">
        <v>0</v>
      </c>
      <c r="N426" s="563">
        <v>0</v>
      </c>
      <c r="O426" s="565">
        <v>0</v>
      </c>
      <c r="P426" s="564">
        <v>0</v>
      </c>
      <c r="Q426" s="566">
        <v>0</v>
      </c>
    </row>
    <row r="427" spans="1:17" x14ac:dyDescent="0.25">
      <c r="A427" s="567">
        <f t="shared" si="19"/>
        <v>57253</v>
      </c>
      <c r="B427" s="577" t="str">
        <f>+asset_level_drivers!$D$1</f>
        <v>Foreland I</v>
      </c>
      <c r="C427" s="568">
        <f t="shared" si="20"/>
        <v>153</v>
      </c>
      <c r="D427" s="569">
        <v>0.3027164337158203</v>
      </c>
      <c r="E427" s="569">
        <v>5.1818985351562503</v>
      </c>
      <c r="F427" s="569">
        <v>0.51818981781005857</v>
      </c>
      <c r="G427" s="569">
        <v>3.9241670608520511E-2</v>
      </c>
      <c r="H427" s="569">
        <v>0.21050635528564454</v>
      </c>
      <c r="I427" s="569">
        <v>2.9068152099609375</v>
      </c>
      <c r="J427" s="569">
        <v>0.32701670150756834</v>
      </c>
      <c r="K427" s="570">
        <v>20.9236201171875</v>
      </c>
      <c r="L427" s="571">
        <f t="shared" si="18"/>
        <v>0</v>
      </c>
      <c r="M427" s="571">
        <v>0</v>
      </c>
      <c r="N427" s="571">
        <v>0</v>
      </c>
      <c r="O427" s="572">
        <v>0</v>
      </c>
      <c r="P427" s="573">
        <v>0</v>
      </c>
      <c r="Q427" s="574">
        <v>0</v>
      </c>
    </row>
    <row r="428" spans="1:17" x14ac:dyDescent="0.25">
      <c r="A428" s="575">
        <f t="shared" si="19"/>
        <v>57284</v>
      </c>
      <c r="B428" s="83" t="str">
        <f>+asset_level_drivers!$D$1</f>
        <v>Foreland I</v>
      </c>
      <c r="C428" s="562">
        <f t="shared" si="20"/>
        <v>153</v>
      </c>
      <c r="D428" s="563">
        <v>0.30115956115722659</v>
      </c>
      <c r="E428" s="563">
        <v>5.1552479003906253</v>
      </c>
      <c r="F428" s="563">
        <v>0.51552476806640635</v>
      </c>
      <c r="G428" s="563">
        <v>3.9005069732666015E-2</v>
      </c>
      <c r="H428" s="563">
        <v>0.20942372131347659</v>
      </c>
      <c r="I428" s="563">
        <v>2.8918655090332033</v>
      </c>
      <c r="J428" s="563">
        <v>0.32533485946655272</v>
      </c>
      <c r="K428" s="564">
        <v>20.913455078125001</v>
      </c>
      <c r="L428" s="563">
        <f t="shared" si="18"/>
        <v>0</v>
      </c>
      <c r="M428" s="563">
        <v>0</v>
      </c>
      <c r="N428" s="563">
        <v>0</v>
      </c>
      <c r="O428" s="565">
        <v>0</v>
      </c>
      <c r="P428" s="564">
        <v>0</v>
      </c>
      <c r="Q428" s="566">
        <v>0</v>
      </c>
    </row>
    <row r="429" spans="1:17" x14ac:dyDescent="0.25">
      <c r="A429" s="567">
        <f t="shared" si="19"/>
        <v>57314</v>
      </c>
      <c r="B429" s="577" t="str">
        <f>+asset_level_drivers!$D$1</f>
        <v>Foreland I</v>
      </c>
      <c r="C429" s="568">
        <f t="shared" si="20"/>
        <v>153</v>
      </c>
      <c r="D429" s="569">
        <v>0.29961069488525394</v>
      </c>
      <c r="E429" s="569">
        <v>5.1287343749999996</v>
      </c>
      <c r="F429" s="569">
        <v>0.51287341003417974</v>
      </c>
      <c r="G429" s="569">
        <v>3.876989707946777E-2</v>
      </c>
      <c r="H429" s="569">
        <v>0.20834665603637695</v>
      </c>
      <c r="I429" s="569">
        <v>2.8769924926757815</v>
      </c>
      <c r="J429" s="569">
        <v>0.3236616485595703</v>
      </c>
      <c r="K429" s="570">
        <v>20.903343261718749</v>
      </c>
      <c r="L429" s="571">
        <f t="shared" si="18"/>
        <v>0</v>
      </c>
      <c r="M429" s="571">
        <v>0</v>
      </c>
      <c r="N429" s="571">
        <v>0</v>
      </c>
      <c r="O429" s="572">
        <v>0</v>
      </c>
      <c r="P429" s="573">
        <v>0</v>
      </c>
      <c r="Q429" s="574">
        <v>0</v>
      </c>
    </row>
    <row r="430" spans="1:17" x14ac:dyDescent="0.25">
      <c r="A430" s="575">
        <f t="shared" si="19"/>
        <v>57345</v>
      </c>
      <c r="B430" s="83" t="str">
        <f>+asset_level_drivers!$D$1</f>
        <v>Foreland I</v>
      </c>
      <c r="C430" s="562">
        <f t="shared" si="20"/>
        <v>153</v>
      </c>
      <c r="D430" s="563">
        <v>0.29806979370117187</v>
      </c>
      <c r="E430" s="563">
        <v>5.1023572998046873</v>
      </c>
      <c r="F430" s="563">
        <v>0.51023570251464845</v>
      </c>
      <c r="G430" s="563">
        <v>3.8536142349243165E-2</v>
      </c>
      <c r="H430" s="563">
        <v>0.2072751319885254</v>
      </c>
      <c r="I430" s="563">
        <v>2.8621960510253905</v>
      </c>
      <c r="J430" s="563">
        <v>0.3219970687866211</v>
      </c>
      <c r="K430" s="564">
        <v>20.89328271484375</v>
      </c>
      <c r="L430" s="563">
        <f t="shared" si="18"/>
        <v>0</v>
      </c>
      <c r="M430" s="563">
        <v>0</v>
      </c>
      <c r="N430" s="563">
        <v>0</v>
      </c>
      <c r="O430" s="565">
        <v>0</v>
      </c>
      <c r="P430" s="564">
        <v>0</v>
      </c>
      <c r="Q430" s="566">
        <v>0</v>
      </c>
    </row>
    <row r="431" spans="1:17" x14ac:dyDescent="0.25">
      <c r="A431" s="567">
        <f t="shared" si="19"/>
        <v>57376</v>
      </c>
      <c r="B431" s="577" t="str">
        <f>+asset_level_drivers!$D$1</f>
        <v>Foreland I</v>
      </c>
      <c r="C431" s="568">
        <f t="shared" si="20"/>
        <v>153</v>
      </c>
      <c r="D431" s="569">
        <v>0.29653681640624996</v>
      </c>
      <c r="E431" s="569">
        <v>5.0761157958984375</v>
      </c>
      <c r="F431" s="569">
        <v>0.50761154937744135</v>
      </c>
      <c r="G431" s="569">
        <v>3.8303795242309577E-2</v>
      </c>
      <c r="H431" s="569">
        <v>0.20620910797119141</v>
      </c>
      <c r="I431" s="569">
        <v>2.847475909423828</v>
      </c>
      <c r="J431" s="569">
        <v>0.32034101715087893</v>
      </c>
      <c r="K431" s="570">
        <v>20.88327490234375</v>
      </c>
      <c r="L431" s="571">
        <f t="shared" si="18"/>
        <v>0</v>
      </c>
      <c r="M431" s="571">
        <v>0</v>
      </c>
      <c r="N431" s="571">
        <v>0</v>
      </c>
      <c r="O431" s="572">
        <v>0</v>
      </c>
      <c r="P431" s="573">
        <v>0</v>
      </c>
      <c r="Q431" s="574">
        <v>0</v>
      </c>
    </row>
    <row r="432" spans="1:17" x14ac:dyDescent="0.25">
      <c r="A432" s="575">
        <f t="shared" si="19"/>
        <v>57404</v>
      </c>
      <c r="B432" s="83" t="str">
        <f>+asset_level_drivers!$D$1</f>
        <v>Foreland I</v>
      </c>
      <c r="C432" s="562">
        <f t="shared" si="20"/>
        <v>153</v>
      </c>
      <c r="D432" s="563">
        <v>0.29501172180175783</v>
      </c>
      <c r="E432" s="563">
        <v>5.0500093139648436</v>
      </c>
      <c r="F432" s="563">
        <v>0.50500089569091799</v>
      </c>
      <c r="G432" s="563">
        <v>3.8072848892211915E-2</v>
      </c>
      <c r="H432" s="563">
        <v>0.20514857025146485</v>
      </c>
      <c r="I432" s="563">
        <v>2.8328311889648439</v>
      </c>
      <c r="J432" s="563">
        <v>0.31869350738525393</v>
      </c>
      <c r="K432" s="564">
        <v>20.873318359374998</v>
      </c>
      <c r="L432" s="563">
        <f t="shared" si="18"/>
        <v>0</v>
      </c>
      <c r="M432" s="563">
        <v>0</v>
      </c>
      <c r="N432" s="563">
        <v>0</v>
      </c>
      <c r="O432" s="565">
        <v>0</v>
      </c>
      <c r="P432" s="564">
        <v>0</v>
      </c>
      <c r="Q432" s="566">
        <v>0</v>
      </c>
    </row>
    <row r="433" spans="1:17" x14ac:dyDescent="0.25">
      <c r="A433" s="567">
        <f t="shared" si="19"/>
        <v>57435</v>
      </c>
      <c r="B433" s="577" t="str">
        <f>+asset_level_drivers!$D$1</f>
        <v>Foreland I</v>
      </c>
      <c r="C433" s="568">
        <f t="shared" si="20"/>
        <v>153</v>
      </c>
      <c r="D433" s="569">
        <v>0.29349447555541991</v>
      </c>
      <c r="E433" s="569">
        <v>5.0240370849609377</v>
      </c>
      <c r="F433" s="569">
        <v>0.50240367279052733</v>
      </c>
      <c r="G433" s="569">
        <v>3.7843296432495115E-2</v>
      </c>
      <c r="H433" s="569">
        <v>0.20409349822998046</v>
      </c>
      <c r="I433" s="569">
        <v>2.8182618896484377</v>
      </c>
      <c r="J433" s="569">
        <v>0.31705445709228519</v>
      </c>
      <c r="K433" s="570">
        <v>20.86341357421875</v>
      </c>
      <c r="L433" s="571">
        <f t="shared" si="18"/>
        <v>0</v>
      </c>
      <c r="M433" s="571">
        <v>0</v>
      </c>
      <c r="N433" s="571">
        <v>0</v>
      </c>
      <c r="O433" s="572">
        <v>0</v>
      </c>
      <c r="P433" s="573">
        <v>0</v>
      </c>
      <c r="Q433" s="574">
        <v>0</v>
      </c>
    </row>
    <row r="434" spans="1:17" x14ac:dyDescent="0.25">
      <c r="A434" s="575">
        <f t="shared" si="19"/>
        <v>57465</v>
      </c>
      <c r="B434" s="83" t="str">
        <f>+asset_level_drivers!$D$1</f>
        <v>Foreland I</v>
      </c>
      <c r="C434" s="562">
        <f t="shared" si="20"/>
        <v>153</v>
      </c>
      <c r="D434" s="563">
        <v>0.29198502273559568</v>
      </c>
      <c r="E434" s="563">
        <v>4.9981983398437499</v>
      </c>
      <c r="F434" s="563">
        <v>0.49981981201171871</v>
      </c>
      <c r="G434" s="563">
        <v>3.7615127563476569E-2</v>
      </c>
      <c r="H434" s="563">
        <v>0.2030438301086426</v>
      </c>
      <c r="I434" s="563">
        <v>2.8037676269531251</v>
      </c>
      <c r="J434" s="563">
        <v>0.31542385253906252</v>
      </c>
      <c r="K434" s="564">
        <v>20.853559570312498</v>
      </c>
      <c r="L434" s="563">
        <f t="shared" si="18"/>
        <v>0</v>
      </c>
      <c r="M434" s="563">
        <v>0</v>
      </c>
      <c r="N434" s="563">
        <v>0</v>
      </c>
      <c r="O434" s="565">
        <v>0</v>
      </c>
      <c r="P434" s="564">
        <v>0</v>
      </c>
      <c r="Q434" s="566">
        <v>0</v>
      </c>
    </row>
    <row r="435" spans="1:17" x14ac:dyDescent="0.25">
      <c r="A435" s="567">
        <f t="shared" si="19"/>
        <v>57496</v>
      </c>
      <c r="B435" s="577" t="str">
        <f>+asset_level_drivers!$D$1</f>
        <v>Foreland I</v>
      </c>
      <c r="C435" s="568">
        <f t="shared" si="20"/>
        <v>153</v>
      </c>
      <c r="D435" s="569">
        <v>0.29048334274291993</v>
      </c>
      <c r="E435" s="569">
        <v>4.9724925292968756</v>
      </c>
      <c r="F435" s="569">
        <v>0.49724923095703127</v>
      </c>
      <c r="G435" s="569">
        <v>3.7388335418701173E-2</v>
      </c>
      <c r="H435" s="569">
        <v>0.20199957275390626</v>
      </c>
      <c r="I435" s="569">
        <v>2.7893477966308597</v>
      </c>
      <c r="J435" s="569">
        <v>0.31380161819458008</v>
      </c>
      <c r="K435" s="570">
        <v>20.84375634765625</v>
      </c>
      <c r="L435" s="571">
        <f t="shared" si="18"/>
        <v>0</v>
      </c>
      <c r="M435" s="571">
        <v>0</v>
      </c>
      <c r="N435" s="571">
        <v>0</v>
      </c>
      <c r="O435" s="572">
        <v>0</v>
      </c>
      <c r="P435" s="573">
        <v>0</v>
      </c>
      <c r="Q435" s="574">
        <v>0</v>
      </c>
    </row>
    <row r="436" spans="1:17" x14ac:dyDescent="0.25">
      <c r="A436" s="575">
        <f t="shared" si="19"/>
        <v>57526</v>
      </c>
      <c r="B436" s="83" t="str">
        <f>+asset_level_drivers!$D$1</f>
        <v>Foreland I</v>
      </c>
      <c r="C436" s="562">
        <f t="shared" si="20"/>
        <v>153</v>
      </c>
      <c r="D436" s="563">
        <v>0.28898938751220704</v>
      </c>
      <c r="E436" s="563">
        <v>4.9469189941406251</v>
      </c>
      <c r="F436" s="563">
        <v>0.49469187469482417</v>
      </c>
      <c r="G436" s="563">
        <v>3.7162909698486332E-2</v>
      </c>
      <c r="H436" s="563">
        <v>0.2009606918334961</v>
      </c>
      <c r="I436" s="563">
        <v>2.7750022888183596</v>
      </c>
      <c r="J436" s="563">
        <v>0.31218772659301758</v>
      </c>
      <c r="K436" s="564">
        <v>20.834005371093749</v>
      </c>
      <c r="L436" s="563">
        <f t="shared" si="18"/>
        <v>0</v>
      </c>
      <c r="M436" s="563">
        <v>0</v>
      </c>
      <c r="N436" s="563">
        <v>0</v>
      </c>
      <c r="O436" s="565">
        <v>0</v>
      </c>
      <c r="P436" s="564">
        <v>0</v>
      </c>
      <c r="Q436" s="566">
        <v>0</v>
      </c>
    </row>
    <row r="437" spans="1:17" x14ac:dyDescent="0.25">
      <c r="A437" s="567">
        <f t="shared" si="19"/>
        <v>57557</v>
      </c>
      <c r="B437" s="577" t="str">
        <f>+asset_level_drivers!$D$1</f>
        <v>Foreland I</v>
      </c>
      <c r="C437" s="568">
        <f t="shared" si="20"/>
        <v>153</v>
      </c>
      <c r="D437" s="569">
        <v>0.28750310897827153</v>
      </c>
      <c r="E437" s="569">
        <v>4.9214768554687494</v>
      </c>
      <c r="F437" s="569">
        <v>0.49214766082763678</v>
      </c>
      <c r="G437" s="569">
        <v>3.6938843536376956E-2</v>
      </c>
      <c r="H437" s="569">
        <v>0.19992714614868165</v>
      </c>
      <c r="I437" s="569">
        <v>2.7607301696777347</v>
      </c>
      <c r="J437" s="569">
        <v>0.31058213653564454</v>
      </c>
      <c r="K437" s="570">
        <v>20.824303222656251</v>
      </c>
      <c r="L437" s="571">
        <f t="shared" si="18"/>
        <v>0</v>
      </c>
      <c r="M437" s="571">
        <v>0</v>
      </c>
      <c r="N437" s="571">
        <v>0</v>
      </c>
      <c r="O437" s="572">
        <v>0</v>
      </c>
      <c r="P437" s="573">
        <v>0</v>
      </c>
      <c r="Q437" s="574">
        <v>0</v>
      </c>
    </row>
    <row r="438" spans="1:17" x14ac:dyDescent="0.25">
      <c r="A438" s="575">
        <f t="shared" si="19"/>
        <v>57588</v>
      </c>
      <c r="B438" s="83" t="str">
        <f>+asset_level_drivers!$D$1</f>
        <v>Foreland I</v>
      </c>
      <c r="C438" s="562">
        <f t="shared" si="20"/>
        <v>153</v>
      </c>
      <c r="D438" s="563">
        <v>0.28602447280883792</v>
      </c>
      <c r="E438" s="563">
        <v>4.8961656738281247</v>
      </c>
      <c r="F438" s="563">
        <v>0.48961654815673827</v>
      </c>
      <c r="G438" s="563">
        <v>3.671612663269043E-2</v>
      </c>
      <c r="H438" s="563">
        <v>0.19889891510009766</v>
      </c>
      <c r="I438" s="563">
        <v>2.7465317687988282</v>
      </c>
      <c r="J438" s="563">
        <v>0.30898480682373047</v>
      </c>
      <c r="K438" s="564">
        <v>20.81465185546875</v>
      </c>
      <c r="L438" s="563">
        <f t="shared" si="18"/>
        <v>0</v>
      </c>
      <c r="M438" s="563">
        <v>0</v>
      </c>
      <c r="N438" s="563">
        <v>0</v>
      </c>
      <c r="O438" s="565">
        <v>0</v>
      </c>
      <c r="P438" s="564">
        <v>0</v>
      </c>
      <c r="Q438" s="566">
        <v>0</v>
      </c>
    </row>
    <row r="439" spans="1:17" x14ac:dyDescent="0.25">
      <c r="A439" s="567">
        <f t="shared" si="19"/>
        <v>57618</v>
      </c>
      <c r="B439" s="577" t="str">
        <f>+asset_level_drivers!$D$1</f>
        <v>Foreland I</v>
      </c>
      <c r="C439" s="568">
        <f t="shared" si="20"/>
        <v>153</v>
      </c>
      <c r="D439" s="569">
        <v>0.28455343780517578</v>
      </c>
      <c r="E439" s="569">
        <v>4.8709845703125003</v>
      </c>
      <c r="F439" s="569">
        <v>0.48709842681884769</v>
      </c>
      <c r="G439" s="569">
        <v>3.6494752120971682E-2</v>
      </c>
      <c r="H439" s="569">
        <v>0.19787597122192382</v>
      </c>
      <c r="I439" s="569">
        <v>2.7324063720703129</v>
      </c>
      <c r="J439" s="569">
        <v>0.30739570312499997</v>
      </c>
      <c r="K439" s="570">
        <v>20.805050292968751</v>
      </c>
      <c r="L439" s="571">
        <f t="shared" si="18"/>
        <v>0</v>
      </c>
      <c r="M439" s="571">
        <v>0</v>
      </c>
      <c r="N439" s="571">
        <v>0</v>
      </c>
      <c r="O439" s="572">
        <v>0</v>
      </c>
      <c r="P439" s="573">
        <v>0</v>
      </c>
      <c r="Q439" s="574">
        <v>0</v>
      </c>
    </row>
    <row r="440" spans="1:17" x14ac:dyDescent="0.25">
      <c r="A440" s="575">
        <f t="shared" si="19"/>
        <v>57649</v>
      </c>
      <c r="B440" s="83" t="str">
        <f>+asset_level_drivers!$D$1</f>
        <v>Foreland I</v>
      </c>
      <c r="C440" s="562">
        <f t="shared" si="20"/>
        <v>153</v>
      </c>
      <c r="D440" s="563">
        <v>0.28308998336791991</v>
      </c>
      <c r="E440" s="563">
        <v>4.8459331054687507</v>
      </c>
      <c r="F440" s="563">
        <v>0.4845932830810547</v>
      </c>
      <c r="G440" s="563">
        <v>3.6274713134765622E-2</v>
      </c>
      <c r="H440" s="563">
        <v>0.19685829391479492</v>
      </c>
      <c r="I440" s="563">
        <v>2.7183535949707029</v>
      </c>
      <c r="J440" s="563">
        <v>0.3058147636413574</v>
      </c>
      <c r="K440" s="564">
        <v>20.795498535156248</v>
      </c>
      <c r="L440" s="563">
        <f t="shared" si="18"/>
        <v>0</v>
      </c>
      <c r="M440" s="563">
        <v>0</v>
      </c>
      <c r="N440" s="563">
        <v>0</v>
      </c>
      <c r="O440" s="565">
        <v>0</v>
      </c>
      <c r="P440" s="564">
        <v>0</v>
      </c>
      <c r="Q440" s="566">
        <v>0</v>
      </c>
    </row>
    <row r="441" spans="1:17" x14ac:dyDescent="0.25">
      <c r="A441" s="567">
        <f t="shared" si="19"/>
        <v>57679</v>
      </c>
      <c r="B441" s="577" t="str">
        <f>+asset_level_drivers!$D$1</f>
        <v>Foreland I</v>
      </c>
      <c r="C441" s="568">
        <f t="shared" si="20"/>
        <v>153</v>
      </c>
      <c r="D441" s="569">
        <v>0.2816340476989746</v>
      </c>
      <c r="E441" s="569">
        <v>4.8210104003906258</v>
      </c>
      <c r="F441" s="569">
        <v>0.48210102081298833</v>
      </c>
      <c r="G441" s="569">
        <v>3.6056002807617192E-2</v>
      </c>
      <c r="H441" s="569">
        <v>0.19584585571289062</v>
      </c>
      <c r="I441" s="569">
        <v>2.7043729980468751</v>
      </c>
      <c r="J441" s="569">
        <v>0.3042419540405274</v>
      </c>
      <c r="K441" s="570">
        <v>20.785996093750001</v>
      </c>
      <c r="L441" s="571">
        <f t="shared" si="18"/>
        <v>0</v>
      </c>
      <c r="M441" s="571">
        <v>0</v>
      </c>
      <c r="N441" s="571">
        <v>0</v>
      </c>
      <c r="O441" s="572">
        <v>0</v>
      </c>
      <c r="P441" s="573">
        <v>0</v>
      </c>
      <c r="Q441" s="574">
        <v>0</v>
      </c>
    </row>
    <row r="442" spans="1:17" x14ac:dyDescent="0.25">
      <c r="A442" s="575">
        <f t="shared" si="19"/>
        <v>57710</v>
      </c>
      <c r="B442" s="83" t="str">
        <f>+asset_level_drivers!$D$1</f>
        <v>Foreland I</v>
      </c>
      <c r="C442" s="562">
        <f t="shared" si="20"/>
        <v>153</v>
      </c>
      <c r="D442" s="563">
        <v>0.28018560333251952</v>
      </c>
      <c r="E442" s="563">
        <v>4.7962159057617191</v>
      </c>
      <c r="F442" s="563">
        <v>0.47962157135009764</v>
      </c>
      <c r="G442" s="563">
        <v>3.583861083984375E-2</v>
      </c>
      <c r="H442" s="563">
        <v>0.19483861541748049</v>
      </c>
      <c r="I442" s="563">
        <v>2.6904644165039064</v>
      </c>
      <c r="J442" s="563">
        <v>0.30267724685668951</v>
      </c>
      <c r="K442" s="564">
        <v>20.776542480468748</v>
      </c>
      <c r="L442" s="563">
        <f t="shared" si="18"/>
        <v>0</v>
      </c>
      <c r="M442" s="563">
        <v>0</v>
      </c>
      <c r="N442" s="563">
        <v>0</v>
      </c>
      <c r="O442" s="565">
        <v>0</v>
      </c>
      <c r="P442" s="564">
        <v>0</v>
      </c>
      <c r="Q442" s="566">
        <v>0</v>
      </c>
    </row>
    <row r="443" spans="1:17" x14ac:dyDescent="0.25">
      <c r="A443" s="567">
        <f t="shared" si="19"/>
        <v>57741</v>
      </c>
      <c r="B443" s="577" t="str">
        <f>+asset_level_drivers!$D$1</f>
        <v>Foreland I</v>
      </c>
      <c r="C443" s="568">
        <f t="shared" si="20"/>
        <v>153</v>
      </c>
      <c r="D443" s="569">
        <v>0.27874460906982418</v>
      </c>
      <c r="E443" s="569">
        <v>4.7715489624023437</v>
      </c>
      <c r="F443" s="569">
        <v>0.47715486602783208</v>
      </c>
      <c r="G443" s="569">
        <v>3.5622530364990239E-2</v>
      </c>
      <c r="H443" s="569">
        <v>0.1938365592956543</v>
      </c>
      <c r="I443" s="569">
        <v>2.6766274108886718</v>
      </c>
      <c r="J443" s="569">
        <v>0.3011205528259277</v>
      </c>
      <c r="K443" s="570">
        <v>20.767137207031251</v>
      </c>
      <c r="L443" s="571">
        <f t="shared" si="18"/>
        <v>0</v>
      </c>
      <c r="M443" s="571">
        <v>0</v>
      </c>
      <c r="N443" s="571">
        <v>0</v>
      </c>
      <c r="O443" s="572">
        <v>0</v>
      </c>
      <c r="P443" s="573">
        <v>0</v>
      </c>
      <c r="Q443" s="574">
        <v>0</v>
      </c>
    </row>
    <row r="444" spans="1:17" x14ac:dyDescent="0.25">
      <c r="A444" s="575">
        <f t="shared" si="19"/>
        <v>57769</v>
      </c>
      <c r="B444" s="83" t="str">
        <f>+asset_level_drivers!$D$1</f>
        <v>Foreland I</v>
      </c>
      <c r="C444" s="562">
        <f t="shared" si="20"/>
        <v>153</v>
      </c>
      <c r="D444" s="563">
        <v>0.27731102371215821</v>
      </c>
      <c r="E444" s="563">
        <v>4.7470088012695308</v>
      </c>
      <c r="F444" s="563">
        <v>0.47470086364746089</v>
      </c>
      <c r="G444" s="563">
        <v>3.5407751083374024E-2</v>
      </c>
      <c r="H444" s="563">
        <v>0.19283965301513672</v>
      </c>
      <c r="I444" s="563">
        <v>2.6628613769531251</v>
      </c>
      <c r="J444" s="563">
        <v>0.29957189941406248</v>
      </c>
      <c r="K444" s="564">
        <v>20.757781738281249</v>
      </c>
      <c r="L444" s="563">
        <f t="shared" si="18"/>
        <v>0</v>
      </c>
      <c r="M444" s="563">
        <v>0</v>
      </c>
      <c r="N444" s="563">
        <v>0</v>
      </c>
      <c r="O444" s="565">
        <v>0</v>
      </c>
      <c r="P444" s="564">
        <v>0</v>
      </c>
      <c r="Q444" s="566">
        <v>0</v>
      </c>
    </row>
    <row r="445" spans="1:17" x14ac:dyDescent="0.25">
      <c r="A445" s="567">
        <f t="shared" si="19"/>
        <v>57800</v>
      </c>
      <c r="B445" s="577" t="str">
        <f>+asset_level_drivers!$D$1</f>
        <v>Foreland I</v>
      </c>
      <c r="C445" s="568">
        <f t="shared" si="20"/>
        <v>153</v>
      </c>
      <c r="D445" s="569">
        <v>0.27588480606079102</v>
      </c>
      <c r="E445" s="569">
        <v>4.7225948730468748</v>
      </c>
      <c r="F445" s="569">
        <v>0.4722594543457031</v>
      </c>
      <c r="G445" s="569">
        <v>3.5194266128540042E-2</v>
      </c>
      <c r="H445" s="569">
        <v>0.19184788284301757</v>
      </c>
      <c r="I445" s="569">
        <v>2.6491662597656251</v>
      </c>
      <c r="J445" s="569">
        <v>0.29803119049072269</v>
      </c>
      <c r="K445" s="570">
        <v>20.748473632812502</v>
      </c>
      <c r="L445" s="571">
        <f t="shared" si="18"/>
        <v>0</v>
      </c>
      <c r="M445" s="571">
        <v>0</v>
      </c>
      <c r="N445" s="571">
        <v>0</v>
      </c>
      <c r="O445" s="572">
        <v>0</v>
      </c>
      <c r="P445" s="573">
        <v>0</v>
      </c>
      <c r="Q445" s="574">
        <v>0</v>
      </c>
    </row>
    <row r="446" spans="1:17" x14ac:dyDescent="0.25">
      <c r="A446" s="575">
        <f t="shared" si="19"/>
        <v>57830</v>
      </c>
      <c r="B446" s="83" t="str">
        <f>+asset_level_drivers!$D$1</f>
        <v>Foreland I</v>
      </c>
      <c r="C446" s="562">
        <f t="shared" si="20"/>
        <v>153</v>
      </c>
      <c r="D446" s="563">
        <v>0.18571354980468749</v>
      </c>
      <c r="E446" s="563">
        <v>3.2451162231445312</v>
      </c>
      <c r="F446" s="563">
        <v>0.32451160583496097</v>
      </c>
      <c r="G446" s="563">
        <v>3.4982068634033206E-2</v>
      </c>
      <c r="H446" s="563">
        <v>0.12429692687988281</v>
      </c>
      <c r="I446" s="563">
        <v>1.7636273986816406</v>
      </c>
      <c r="J446" s="563">
        <v>0.19840807342529299</v>
      </c>
      <c r="K446" s="564">
        <v>13.394396972656249</v>
      </c>
      <c r="L446" s="563">
        <f t="shared" si="18"/>
        <v>0</v>
      </c>
      <c r="M446" s="563">
        <v>0</v>
      </c>
      <c r="N446" s="563">
        <v>0</v>
      </c>
      <c r="O446" s="565">
        <v>0</v>
      </c>
      <c r="P446" s="564">
        <v>0</v>
      </c>
      <c r="Q446" s="566">
        <v>0</v>
      </c>
    </row>
    <row r="447" spans="1:17" x14ac:dyDescent="0.25">
      <c r="A447" s="567">
        <f t="shared" si="19"/>
        <v>57861</v>
      </c>
      <c r="B447" s="577" t="str">
        <f>+asset_level_drivers!$D$1</f>
        <v>Foreland I</v>
      </c>
      <c r="C447" s="568">
        <f t="shared" si="20"/>
        <v>153</v>
      </c>
      <c r="D447" s="569">
        <v>0.18475841903686524</v>
      </c>
      <c r="E447" s="569">
        <v>3.2284265625000002</v>
      </c>
      <c r="F447" s="569">
        <v>0.3228426452636719</v>
      </c>
      <c r="G447" s="569">
        <v>3.4771151733398439E-2</v>
      </c>
      <c r="H447" s="569">
        <v>0.12365765991210939</v>
      </c>
      <c r="I447" s="569">
        <v>1.7545569763183595</v>
      </c>
      <c r="J447" s="569">
        <v>0.1973876564025879</v>
      </c>
      <c r="K447" s="570">
        <v>13.3881416015625</v>
      </c>
      <c r="L447" s="571">
        <f t="shared" si="18"/>
        <v>0</v>
      </c>
      <c r="M447" s="571">
        <v>0</v>
      </c>
      <c r="N447" s="571">
        <v>0</v>
      </c>
      <c r="O447" s="572">
        <v>0</v>
      </c>
      <c r="P447" s="573">
        <v>0</v>
      </c>
      <c r="Q447" s="574">
        <v>0</v>
      </c>
    </row>
    <row r="448" spans="1:17" x14ac:dyDescent="0.25">
      <c r="A448" s="575">
        <f t="shared" si="19"/>
        <v>57891</v>
      </c>
      <c r="B448" s="83" t="str">
        <f>+asset_level_drivers!$D$1</f>
        <v>Foreland I</v>
      </c>
      <c r="C448" s="562">
        <f t="shared" si="20"/>
        <v>153</v>
      </c>
      <c r="D448" s="563">
        <v>0.18380820465087891</v>
      </c>
      <c r="E448" s="563">
        <v>3.211822705078125</v>
      </c>
      <c r="F448" s="563">
        <v>0.32118224029541015</v>
      </c>
      <c r="G448" s="563">
        <v>3.4561505126953128E-2</v>
      </c>
      <c r="H448" s="563">
        <v>0.12302168197631835</v>
      </c>
      <c r="I448" s="563">
        <v>1.7455332458496093</v>
      </c>
      <c r="J448" s="563">
        <v>0.19637247848510742</v>
      </c>
      <c r="K448" s="564">
        <v>13.381918457031251</v>
      </c>
      <c r="L448" s="563">
        <f t="shared" si="18"/>
        <v>0</v>
      </c>
      <c r="M448" s="563">
        <v>0</v>
      </c>
      <c r="N448" s="563">
        <v>0</v>
      </c>
      <c r="O448" s="565">
        <v>0</v>
      </c>
      <c r="P448" s="564">
        <v>0</v>
      </c>
      <c r="Q448" s="566">
        <v>0</v>
      </c>
    </row>
    <row r="449" spans="1:17" x14ac:dyDescent="0.25">
      <c r="A449" s="567">
        <f t="shared" si="19"/>
        <v>57922</v>
      </c>
      <c r="B449" s="577" t="str">
        <f>+asset_level_drivers!$D$1</f>
        <v>Foreland I</v>
      </c>
      <c r="C449" s="568">
        <f t="shared" si="20"/>
        <v>153</v>
      </c>
      <c r="D449" s="569">
        <v>0.18286287918090821</v>
      </c>
      <c r="E449" s="569">
        <v>3.195304211425781</v>
      </c>
      <c r="F449" s="569">
        <v>0.31953040466308591</v>
      </c>
      <c r="G449" s="569">
        <v>3.4353121948242187E-2</v>
      </c>
      <c r="H449" s="569">
        <v>0.12238898620605468</v>
      </c>
      <c r="I449" s="569">
        <v>1.7365560424804689</v>
      </c>
      <c r="J449" s="569">
        <v>0.19536255340576172</v>
      </c>
      <c r="K449" s="570">
        <v>13.375728515624999</v>
      </c>
      <c r="L449" s="571">
        <f t="shared" si="18"/>
        <v>0</v>
      </c>
      <c r="M449" s="571">
        <v>0</v>
      </c>
      <c r="N449" s="571">
        <v>0</v>
      </c>
      <c r="O449" s="572">
        <v>0</v>
      </c>
      <c r="P449" s="573">
        <v>0</v>
      </c>
      <c r="Q449" s="574">
        <v>0</v>
      </c>
    </row>
    <row r="450" spans="1:17" x14ac:dyDescent="0.25">
      <c r="A450" s="575">
        <f t="shared" si="19"/>
        <v>57953</v>
      </c>
      <c r="B450" s="83" t="str">
        <f>+asset_level_drivers!$D$1</f>
        <v>Foreland I</v>
      </c>
      <c r="C450" s="562">
        <f t="shared" si="20"/>
        <v>153</v>
      </c>
      <c r="D450" s="563">
        <v>0.18192241516113281</v>
      </c>
      <c r="E450" s="563">
        <v>3.1788706420898438</v>
      </c>
      <c r="F450" s="563">
        <v>0.31788704223632813</v>
      </c>
      <c r="G450" s="563">
        <v>3.4145995330810551E-2</v>
      </c>
      <c r="H450" s="563">
        <v>0.12175953826904297</v>
      </c>
      <c r="I450" s="563">
        <v>1.7276247619628906</v>
      </c>
      <c r="J450" s="563">
        <v>0.19435777816772459</v>
      </c>
      <c r="K450" s="564">
        <v>13.36956982421875</v>
      </c>
      <c r="L450" s="563">
        <f t="shared" ref="L450:L513" si="21">+P450+O450</f>
        <v>0</v>
      </c>
      <c r="M450" s="563">
        <v>0</v>
      </c>
      <c r="N450" s="563">
        <v>0</v>
      </c>
      <c r="O450" s="565">
        <v>0</v>
      </c>
      <c r="P450" s="564">
        <v>0</v>
      </c>
      <c r="Q450" s="566">
        <v>0</v>
      </c>
    </row>
    <row r="451" spans="1:17" x14ac:dyDescent="0.25">
      <c r="A451" s="567">
        <f t="shared" ref="A451:A514" si="22">+EOMONTH(A450,1)</f>
        <v>57983</v>
      </c>
      <c r="B451" s="577" t="str">
        <f>+asset_level_drivers!$D$1</f>
        <v>Foreland I</v>
      </c>
      <c r="C451" s="568">
        <f t="shared" ref="C451:C514" si="23">+C450</f>
        <v>153</v>
      </c>
      <c r="D451" s="569">
        <v>0.18098678512573244</v>
      </c>
      <c r="E451" s="569">
        <v>3.1625216674804686</v>
      </c>
      <c r="F451" s="569">
        <v>0.31625215301513671</v>
      </c>
      <c r="G451" s="569">
        <v>3.3940118408203122E-2</v>
      </c>
      <c r="H451" s="569">
        <v>0.12113333129882813</v>
      </c>
      <c r="I451" s="569">
        <v>1.7187396240234376</v>
      </c>
      <c r="J451" s="569">
        <v>0.19335820083618166</v>
      </c>
      <c r="K451" s="570">
        <v>13.363442871093749</v>
      </c>
      <c r="L451" s="571">
        <f t="shared" si="21"/>
        <v>0</v>
      </c>
      <c r="M451" s="571">
        <v>0</v>
      </c>
      <c r="N451" s="571">
        <v>0</v>
      </c>
      <c r="O451" s="572">
        <v>0</v>
      </c>
      <c r="P451" s="573">
        <v>0</v>
      </c>
      <c r="Q451" s="574">
        <v>0</v>
      </c>
    </row>
    <row r="452" spans="1:17" x14ac:dyDescent="0.25">
      <c r="A452" s="575">
        <f t="shared" si="22"/>
        <v>58014</v>
      </c>
      <c r="B452" s="83" t="str">
        <f>+asset_level_drivers!$D$1</f>
        <v>Foreland I</v>
      </c>
      <c r="C452" s="562">
        <f t="shared" si="23"/>
        <v>153</v>
      </c>
      <c r="D452" s="563">
        <v>0.1800559684753418</v>
      </c>
      <c r="E452" s="563">
        <v>3.1462567382812501</v>
      </c>
      <c r="F452" s="563">
        <v>0.31462565460205077</v>
      </c>
      <c r="G452" s="563">
        <v>3.3735484313964843E-2</v>
      </c>
      <c r="H452" s="563">
        <v>0.12051033782958985</v>
      </c>
      <c r="I452" s="563">
        <v>1.7099000244140625</v>
      </c>
      <c r="J452" s="563">
        <v>0.19236374588012695</v>
      </c>
      <c r="K452" s="564">
        <v>13.357348144531249</v>
      </c>
      <c r="L452" s="563">
        <f t="shared" si="21"/>
        <v>0</v>
      </c>
      <c r="M452" s="563">
        <v>0</v>
      </c>
      <c r="N452" s="563">
        <v>0</v>
      </c>
      <c r="O452" s="565">
        <v>0</v>
      </c>
      <c r="P452" s="564">
        <v>0</v>
      </c>
      <c r="Q452" s="566">
        <v>0</v>
      </c>
    </row>
    <row r="453" spans="1:17" x14ac:dyDescent="0.25">
      <c r="A453" s="567">
        <f t="shared" si="22"/>
        <v>58044</v>
      </c>
      <c r="B453" s="577" t="str">
        <f>+asset_level_drivers!$D$1</f>
        <v>Foreland I</v>
      </c>
      <c r="C453" s="568">
        <f t="shared" si="23"/>
        <v>153</v>
      </c>
      <c r="D453" s="569">
        <v>0.17912993774414063</v>
      </c>
      <c r="E453" s="569">
        <v>3.130075524902344</v>
      </c>
      <c r="F453" s="569">
        <v>0.31300753326416014</v>
      </c>
      <c r="G453" s="569">
        <v>3.3532082748413086E-2</v>
      </c>
      <c r="H453" s="569">
        <v>0.11989055099487306</v>
      </c>
      <c r="I453" s="569">
        <v>1.7011059631347656</v>
      </c>
      <c r="J453" s="569">
        <v>0.19137443389892578</v>
      </c>
      <c r="K453" s="570">
        <v>13.35128466796875</v>
      </c>
      <c r="L453" s="571">
        <f t="shared" si="21"/>
        <v>0</v>
      </c>
      <c r="M453" s="571">
        <v>0</v>
      </c>
      <c r="N453" s="571">
        <v>0</v>
      </c>
      <c r="O453" s="572">
        <v>0</v>
      </c>
      <c r="P453" s="573">
        <v>0</v>
      </c>
      <c r="Q453" s="574">
        <v>0</v>
      </c>
    </row>
    <row r="454" spans="1:17" x14ac:dyDescent="0.25">
      <c r="A454" s="575">
        <f t="shared" si="22"/>
        <v>58075</v>
      </c>
      <c r="B454" s="83" t="str">
        <f>+asset_level_drivers!$D$1</f>
        <v>Foreland I</v>
      </c>
      <c r="C454" s="562">
        <f t="shared" si="23"/>
        <v>153</v>
      </c>
      <c r="D454" s="563">
        <v>0.17820866546630859</v>
      </c>
      <c r="E454" s="563">
        <v>3.1139774780273441</v>
      </c>
      <c r="F454" s="563">
        <v>0.31139773406982424</v>
      </c>
      <c r="G454" s="563">
        <v>3.332990684509278E-2</v>
      </c>
      <c r="H454" s="563">
        <v>0.11927395019531249</v>
      </c>
      <c r="I454" s="563">
        <v>1.6923572204589843</v>
      </c>
      <c r="J454" s="563">
        <v>0.19039018249511722</v>
      </c>
      <c r="K454" s="564">
        <v>13.345252441406251</v>
      </c>
      <c r="L454" s="563">
        <f t="shared" si="21"/>
        <v>0</v>
      </c>
      <c r="M454" s="563">
        <v>0</v>
      </c>
      <c r="N454" s="563">
        <v>0</v>
      </c>
      <c r="O454" s="565">
        <v>0</v>
      </c>
      <c r="P454" s="564">
        <v>0</v>
      </c>
      <c r="Q454" s="566">
        <v>0</v>
      </c>
    </row>
    <row r="455" spans="1:17" x14ac:dyDescent="0.25">
      <c r="A455" s="567">
        <f t="shared" si="22"/>
        <v>58106</v>
      </c>
      <c r="B455" s="577" t="str">
        <f>+asset_level_drivers!$D$1</f>
        <v>Foreland I</v>
      </c>
      <c r="C455" s="568">
        <f t="shared" si="23"/>
        <v>153</v>
      </c>
      <c r="D455" s="569">
        <v>0.17729213790893555</v>
      </c>
      <c r="E455" s="569">
        <v>3.0979622680664063</v>
      </c>
      <c r="F455" s="569">
        <v>0.30979621582031247</v>
      </c>
      <c r="G455" s="569">
        <v>3.3128949737548825E-2</v>
      </c>
      <c r="H455" s="569">
        <v>0.11866052169799804</v>
      </c>
      <c r="I455" s="569">
        <v>1.6836533569335936</v>
      </c>
      <c r="J455" s="569">
        <v>0.18941100540161132</v>
      </c>
      <c r="K455" s="570">
        <v>13.339251953125</v>
      </c>
      <c r="L455" s="571">
        <f t="shared" si="21"/>
        <v>0</v>
      </c>
      <c r="M455" s="571">
        <v>0</v>
      </c>
      <c r="N455" s="571">
        <v>0</v>
      </c>
      <c r="O455" s="572">
        <v>0</v>
      </c>
      <c r="P455" s="573">
        <v>0</v>
      </c>
      <c r="Q455" s="574">
        <v>0</v>
      </c>
    </row>
    <row r="456" spans="1:17" x14ac:dyDescent="0.25">
      <c r="A456" s="575">
        <f t="shared" si="22"/>
        <v>58134</v>
      </c>
      <c r="B456" s="83" t="str">
        <f>+asset_level_drivers!$D$1</f>
        <v>Foreland I</v>
      </c>
      <c r="C456" s="562">
        <f t="shared" si="23"/>
        <v>153</v>
      </c>
      <c r="D456" s="563">
        <v>0.1763803207397461</v>
      </c>
      <c r="E456" s="563">
        <v>3.0820294555664063</v>
      </c>
      <c r="F456" s="563">
        <v>0.30820292358398438</v>
      </c>
      <c r="G456" s="563">
        <v>3.2929204559326172E-2</v>
      </c>
      <c r="H456" s="563">
        <v>0.11805025177001953</v>
      </c>
      <c r="I456" s="563">
        <v>1.6749943725585938</v>
      </c>
      <c r="J456" s="563">
        <v>0.18843686141967775</v>
      </c>
      <c r="K456" s="564">
        <v>13.333282226562501</v>
      </c>
      <c r="L456" s="563">
        <f t="shared" si="21"/>
        <v>0</v>
      </c>
      <c r="M456" s="563">
        <v>0</v>
      </c>
      <c r="N456" s="563">
        <v>0</v>
      </c>
      <c r="O456" s="565">
        <v>0</v>
      </c>
      <c r="P456" s="564">
        <v>0</v>
      </c>
      <c r="Q456" s="566">
        <v>0</v>
      </c>
    </row>
    <row r="457" spans="1:17" x14ac:dyDescent="0.25">
      <c r="A457" s="567">
        <f t="shared" si="22"/>
        <v>58165</v>
      </c>
      <c r="B457" s="577" t="str">
        <f>+asset_level_drivers!$D$1</f>
        <v>Foreland I</v>
      </c>
      <c r="C457" s="568">
        <f t="shared" si="23"/>
        <v>153</v>
      </c>
      <c r="D457" s="569">
        <v>9.4411834716796872E-2</v>
      </c>
      <c r="E457" s="569">
        <v>1.4443935424804688</v>
      </c>
      <c r="F457" s="569">
        <v>0.14443934326171876</v>
      </c>
      <c r="G457" s="569">
        <v>3.2730664443969729E-2</v>
      </c>
      <c r="H457" s="569">
        <v>5.6647097396850588E-2</v>
      </c>
      <c r="I457" s="569">
        <v>0.69330888061523444</v>
      </c>
      <c r="J457" s="569">
        <v>7.7997244262695317E-2</v>
      </c>
      <c r="K457" s="570">
        <v>5.9158378906250002</v>
      </c>
      <c r="L457" s="571">
        <f t="shared" si="21"/>
        <v>0</v>
      </c>
      <c r="M457" s="571">
        <v>0</v>
      </c>
      <c r="N457" s="571">
        <v>0</v>
      </c>
      <c r="O457" s="572">
        <v>0</v>
      </c>
      <c r="P457" s="573">
        <v>0</v>
      </c>
      <c r="Q457" s="574">
        <v>0</v>
      </c>
    </row>
    <row r="458" spans="1:17" x14ac:dyDescent="0.25">
      <c r="A458" s="575">
        <f t="shared" si="22"/>
        <v>58195</v>
      </c>
      <c r="B458" s="83" t="str">
        <f>+asset_level_drivers!$D$1</f>
        <v>Foreland I</v>
      </c>
      <c r="C458" s="562">
        <f t="shared" si="23"/>
        <v>153</v>
      </c>
      <c r="D458" s="563">
        <v>9.3926273345947262E-2</v>
      </c>
      <c r="E458" s="563">
        <v>1.4369650268554688</v>
      </c>
      <c r="F458" s="563">
        <v>0.14369648895263673</v>
      </c>
      <c r="G458" s="563">
        <v>3.2533322525024416E-2</v>
      </c>
      <c r="H458" s="563">
        <v>5.6355760574340823E-2</v>
      </c>
      <c r="I458" s="563">
        <v>0.68974315795898433</v>
      </c>
      <c r="J458" s="563">
        <v>7.7596099090576173E-2</v>
      </c>
      <c r="K458" s="564">
        <v>5.9132294921874999</v>
      </c>
      <c r="L458" s="563">
        <f t="shared" si="21"/>
        <v>0</v>
      </c>
      <c r="M458" s="563">
        <v>0</v>
      </c>
      <c r="N458" s="563">
        <v>0</v>
      </c>
      <c r="O458" s="565">
        <v>0</v>
      </c>
      <c r="P458" s="564">
        <v>0</v>
      </c>
      <c r="Q458" s="566">
        <v>0</v>
      </c>
    </row>
    <row r="459" spans="1:17" x14ac:dyDescent="0.25">
      <c r="A459" s="567">
        <f t="shared" si="22"/>
        <v>58226</v>
      </c>
      <c r="B459" s="577" t="str">
        <f>+asset_level_drivers!$D$1</f>
        <v>Foreland I</v>
      </c>
      <c r="C459" s="568">
        <f t="shared" si="23"/>
        <v>153</v>
      </c>
      <c r="D459" s="569">
        <v>9.3443211364746093E-2</v>
      </c>
      <c r="E459" s="569">
        <v>1.4295747436523438</v>
      </c>
      <c r="F459" s="569">
        <v>0.14295746612548826</v>
      </c>
      <c r="G459" s="569">
        <v>3.2337168502807614E-2</v>
      </c>
      <c r="H459" s="569">
        <v>5.6065924072265627E-2</v>
      </c>
      <c r="I459" s="569">
        <v>0.6861958374023438</v>
      </c>
      <c r="J459" s="569">
        <v>7.7197034454345698E-2</v>
      </c>
      <c r="K459" s="570">
        <v>5.9106342773437497</v>
      </c>
      <c r="L459" s="571">
        <f t="shared" si="21"/>
        <v>0</v>
      </c>
      <c r="M459" s="571">
        <v>0</v>
      </c>
      <c r="N459" s="571">
        <v>0</v>
      </c>
      <c r="O459" s="572">
        <v>0</v>
      </c>
      <c r="P459" s="573">
        <v>0</v>
      </c>
      <c r="Q459" s="574">
        <v>0</v>
      </c>
    </row>
    <row r="460" spans="1:17" x14ac:dyDescent="0.25">
      <c r="A460" s="575">
        <f t="shared" si="22"/>
        <v>58256</v>
      </c>
      <c r="B460" s="83" t="str">
        <f>+asset_level_drivers!$D$1</f>
        <v>Foreland I</v>
      </c>
      <c r="C460" s="562">
        <f t="shared" si="23"/>
        <v>153</v>
      </c>
      <c r="D460" s="563">
        <v>9.2962635040283209E-2</v>
      </c>
      <c r="E460" s="563">
        <v>1.4222224731445312</v>
      </c>
      <c r="F460" s="563">
        <v>0.14222223358154298</v>
      </c>
      <c r="G460" s="563">
        <v>3.2142198944091795E-2</v>
      </c>
      <c r="H460" s="563">
        <v>5.5777577590942387E-2</v>
      </c>
      <c r="I460" s="563">
        <v>0.68266675415039058</v>
      </c>
      <c r="J460" s="563">
        <v>7.6800009155273435E-2</v>
      </c>
      <c r="K460" s="564">
        <v>5.9080532226562497</v>
      </c>
      <c r="L460" s="563">
        <f t="shared" si="21"/>
        <v>0</v>
      </c>
      <c r="M460" s="563">
        <v>0</v>
      </c>
      <c r="N460" s="563">
        <v>0</v>
      </c>
      <c r="O460" s="565">
        <v>0</v>
      </c>
      <c r="P460" s="564">
        <v>0</v>
      </c>
      <c r="Q460" s="566">
        <v>0</v>
      </c>
    </row>
    <row r="461" spans="1:17" x14ac:dyDescent="0.25">
      <c r="A461" s="567">
        <f t="shared" si="22"/>
        <v>58287</v>
      </c>
      <c r="B461" s="577" t="str">
        <f>+asset_level_drivers!$D$1</f>
        <v>Foreland I</v>
      </c>
      <c r="C461" s="568">
        <f t="shared" si="23"/>
        <v>153</v>
      </c>
      <c r="D461" s="569">
        <v>9.2484523773193356E-2</v>
      </c>
      <c r="E461" s="569">
        <v>1.4149079956054689</v>
      </c>
      <c r="F461" s="569">
        <v>0.14149079132080078</v>
      </c>
      <c r="G461" s="569">
        <v>3.1948403549194343E-2</v>
      </c>
      <c r="H461" s="569">
        <v>5.5490710830688482E-2</v>
      </c>
      <c r="I461" s="569">
        <v>0.67915579833984374</v>
      </c>
      <c r="J461" s="569">
        <v>7.6405030059814458E-2</v>
      </c>
      <c r="K461" s="570">
        <v>5.9054853515624997</v>
      </c>
      <c r="L461" s="571">
        <f t="shared" si="21"/>
        <v>0</v>
      </c>
      <c r="M461" s="571">
        <v>0</v>
      </c>
      <c r="N461" s="571">
        <v>0</v>
      </c>
      <c r="O461" s="572">
        <v>0</v>
      </c>
      <c r="P461" s="573">
        <v>0</v>
      </c>
      <c r="Q461" s="574">
        <v>0</v>
      </c>
    </row>
    <row r="462" spans="1:17" x14ac:dyDescent="0.25">
      <c r="A462" s="575">
        <f t="shared" si="22"/>
        <v>58318</v>
      </c>
      <c r="B462" s="83" t="str">
        <f>+asset_level_drivers!$D$1</f>
        <v>Foreland I</v>
      </c>
      <c r="C462" s="562">
        <f t="shared" si="23"/>
        <v>153</v>
      </c>
      <c r="D462" s="563">
        <f>+H462/asset_level_drivers!$D$59*100</f>
        <v>7.3607092586612355E-2</v>
      </c>
      <c r="E462" s="563">
        <f>+I462/asset_level_drivers!$D$59*100</f>
        <v>0.90088386583813285</v>
      </c>
      <c r="F462" s="563">
        <f>+J462/asset_level_drivers!$D$59*100</f>
        <v>0.10134944309947488</v>
      </c>
      <c r="G462" s="563">
        <f t="shared" ref="G462:G525" si="24">+D462</f>
        <v>7.3607092586612355E-2</v>
      </c>
      <c r="H462" s="563">
        <f t="shared" ref="H462:K477" si="25">+H461/H460*H461</f>
        <v>5.5205319439959259E-2</v>
      </c>
      <c r="I462" s="563">
        <f t="shared" si="25"/>
        <v>0.67566289937859958</v>
      </c>
      <c r="J462" s="563">
        <f t="shared" si="25"/>
        <v>7.6012082324606156E-2</v>
      </c>
      <c r="K462" s="564">
        <f t="shared" si="25"/>
        <v>5.9029185965659989</v>
      </c>
      <c r="L462" s="563">
        <f t="shared" si="21"/>
        <v>0</v>
      </c>
      <c r="M462" s="563">
        <v>0</v>
      </c>
      <c r="N462" s="563">
        <v>0</v>
      </c>
      <c r="O462" s="565">
        <v>0</v>
      </c>
      <c r="P462" s="564">
        <v>0</v>
      </c>
      <c r="Q462" s="566">
        <v>0</v>
      </c>
    </row>
    <row r="463" spans="1:17" x14ac:dyDescent="0.25">
      <c r="A463" s="567">
        <f t="shared" si="22"/>
        <v>58348</v>
      </c>
      <c r="B463" s="577" t="str">
        <f>+asset_level_drivers!$D$1</f>
        <v>Foreland I</v>
      </c>
      <c r="C463" s="568">
        <f t="shared" si="23"/>
        <v>153</v>
      </c>
      <c r="D463" s="569">
        <f>+H463/asset_level_drivers!$D$59*100</f>
        <v>7.3228527774477872E-2</v>
      </c>
      <c r="E463" s="569">
        <f>+I463/asset_level_drivers!$D$59*100</f>
        <v>0.89625061920035154</v>
      </c>
      <c r="F463" s="569">
        <f>+J463/asset_level_drivers!$D$59*100</f>
        <v>0.10082820733660189</v>
      </c>
      <c r="G463" s="569">
        <f t="shared" si="24"/>
        <v>7.3228527774477872E-2</v>
      </c>
      <c r="H463" s="569">
        <f t="shared" si="25"/>
        <v>5.4921395830858408E-2</v>
      </c>
      <c r="I463" s="569">
        <f t="shared" si="25"/>
        <v>0.67218796440026374</v>
      </c>
      <c r="J463" s="569">
        <f t="shared" si="25"/>
        <v>7.5621155502451409E-2</v>
      </c>
      <c r="K463" s="570">
        <f t="shared" si="25"/>
        <v>5.9003529571816484</v>
      </c>
      <c r="L463" s="571">
        <f t="shared" si="21"/>
        <v>0</v>
      </c>
      <c r="M463" s="571">
        <v>0</v>
      </c>
      <c r="N463" s="571">
        <v>0</v>
      </c>
      <c r="O463" s="572">
        <v>0</v>
      </c>
      <c r="P463" s="573">
        <v>0</v>
      </c>
      <c r="Q463" s="574">
        <v>0</v>
      </c>
    </row>
    <row r="464" spans="1:17" x14ac:dyDescent="0.25">
      <c r="A464" s="575">
        <f t="shared" si="22"/>
        <v>58379</v>
      </c>
      <c r="B464" s="83" t="str">
        <f>+asset_level_drivers!$D$1</f>
        <v>Foreland I</v>
      </c>
      <c r="C464" s="562">
        <f t="shared" si="23"/>
        <v>153</v>
      </c>
      <c r="D464" s="563">
        <f>+H464/asset_level_drivers!$D$59*100</f>
        <v>7.2851909939352685E-2</v>
      </c>
      <c r="E464" s="563">
        <f>+I464/asset_level_drivers!$D$59*100</f>
        <v>0.89164120135473857</v>
      </c>
      <c r="F464" s="563">
        <f>+J464/asset_level_drivers!$D$59*100</f>
        <v>0.1003096522665101</v>
      </c>
      <c r="G464" s="563">
        <f t="shared" si="24"/>
        <v>7.2851909939352685E-2</v>
      </c>
      <c r="H464" s="563">
        <f t="shared" si="25"/>
        <v>5.4638932454514517E-2</v>
      </c>
      <c r="I464" s="563">
        <f t="shared" si="25"/>
        <v>0.66873090101605392</v>
      </c>
      <c r="J464" s="563">
        <f t="shared" si="25"/>
        <v>7.5232239199882575E-2</v>
      </c>
      <c r="K464" s="564">
        <f t="shared" si="25"/>
        <v>5.8977884329245596</v>
      </c>
      <c r="L464" s="563">
        <f t="shared" si="21"/>
        <v>0</v>
      </c>
      <c r="M464" s="563">
        <v>0</v>
      </c>
      <c r="N464" s="563">
        <v>0</v>
      </c>
      <c r="O464" s="565">
        <v>0</v>
      </c>
      <c r="P464" s="564">
        <v>0</v>
      </c>
      <c r="Q464" s="566">
        <v>0</v>
      </c>
    </row>
    <row r="465" spans="1:17" x14ac:dyDescent="0.25">
      <c r="A465" s="567">
        <f t="shared" si="22"/>
        <v>58409</v>
      </c>
      <c r="B465" s="577" t="str">
        <f>+asset_level_drivers!$D$1</f>
        <v>Foreland I</v>
      </c>
      <c r="C465" s="568">
        <f t="shared" si="23"/>
        <v>153</v>
      </c>
      <c r="D465" s="569">
        <f>+H465/asset_level_drivers!$D$59*100</f>
        <v>7.2477229067840515E-2</v>
      </c>
      <c r="E465" s="569">
        <f>+I465/asset_level_drivers!$D$59*100</f>
        <v>0.88705548974979098</v>
      </c>
      <c r="F465" s="569">
        <f>+J465/asset_level_drivers!$D$59*100</f>
        <v>9.9793764102513574E-2</v>
      </c>
      <c r="G465" s="569">
        <f t="shared" si="24"/>
        <v>7.2477229067840515E-2</v>
      </c>
      <c r="H465" s="569">
        <f t="shared" si="25"/>
        <v>5.4357921800880393E-2</v>
      </c>
      <c r="I465" s="569">
        <f t="shared" si="25"/>
        <v>0.66529161731234332</v>
      </c>
      <c r="J465" s="569">
        <f t="shared" si="25"/>
        <v>7.484532307688517E-2</v>
      </c>
      <c r="K465" s="570">
        <f t="shared" si="25"/>
        <v>5.8952250233100543</v>
      </c>
      <c r="L465" s="571">
        <f t="shared" si="21"/>
        <v>0</v>
      </c>
      <c r="M465" s="571">
        <v>0</v>
      </c>
      <c r="N465" s="571">
        <v>0</v>
      </c>
      <c r="O465" s="572">
        <v>0</v>
      </c>
      <c r="P465" s="573">
        <v>0</v>
      </c>
      <c r="Q465" s="574">
        <v>0</v>
      </c>
    </row>
    <row r="466" spans="1:17" x14ac:dyDescent="0.25">
      <c r="A466" s="575">
        <f t="shared" si="22"/>
        <v>58440</v>
      </c>
      <c r="B466" s="83" t="str">
        <f>+asset_level_drivers!$D$1</f>
        <v>Foreland I</v>
      </c>
      <c r="C466" s="562">
        <f t="shared" si="23"/>
        <v>153</v>
      </c>
      <c r="D466" s="563">
        <f>+H466/asset_level_drivers!$D$59*100</f>
        <v>7.2104475198044499E-2</v>
      </c>
      <c r="E466" s="563">
        <f>+I466/asset_level_drivers!$D$59*100</f>
        <v>0.88249336246428944</v>
      </c>
      <c r="F466" s="563">
        <f>+J466/asset_level_drivers!$D$59*100</f>
        <v>9.9280529128830605E-2</v>
      </c>
      <c r="G466" s="563">
        <f t="shared" si="24"/>
        <v>7.2104475198044499E-2</v>
      </c>
      <c r="H466" s="563">
        <f t="shared" si="25"/>
        <v>5.4078356398533374E-2</v>
      </c>
      <c r="I466" s="563">
        <f t="shared" si="25"/>
        <v>0.66187002184821708</v>
      </c>
      <c r="J466" s="563">
        <f t="shared" si="25"/>
        <v>7.446039684662295E-2</v>
      </c>
      <c r="K466" s="564">
        <f t="shared" si="25"/>
        <v>5.8926627278536658</v>
      </c>
      <c r="L466" s="563">
        <f t="shared" si="21"/>
        <v>0</v>
      </c>
      <c r="M466" s="563">
        <v>0</v>
      </c>
      <c r="N466" s="563">
        <v>0</v>
      </c>
      <c r="O466" s="565">
        <v>0</v>
      </c>
      <c r="P466" s="564">
        <v>0</v>
      </c>
      <c r="Q466" s="566">
        <v>0</v>
      </c>
    </row>
    <row r="467" spans="1:17" x14ac:dyDescent="0.25">
      <c r="A467" s="567">
        <f t="shared" si="22"/>
        <v>58471</v>
      </c>
      <c r="B467" s="577" t="str">
        <f>+asset_level_drivers!$D$1</f>
        <v>Foreland I</v>
      </c>
      <c r="C467" s="568">
        <f t="shared" si="23"/>
        <v>153</v>
      </c>
      <c r="D467" s="569">
        <f>+H467/asset_level_drivers!$D$59*100</f>
        <v>7.1733638419302248E-2</v>
      </c>
      <c r="E467" s="569">
        <f>+I467/asset_level_drivers!$D$59*100</f>
        <v>0.8779546982040547</v>
      </c>
      <c r="F467" s="569">
        <f>+J467/asset_level_drivers!$D$59*100</f>
        <v>9.8769933700219234E-2</v>
      </c>
      <c r="G467" s="569">
        <f t="shared" si="24"/>
        <v>7.1733638419302248E-2</v>
      </c>
      <c r="H467" s="569">
        <f t="shared" si="25"/>
        <v>5.3800228814476686E-2</v>
      </c>
      <c r="I467" s="569">
        <f t="shared" si="25"/>
        <v>0.65846602365304097</v>
      </c>
      <c r="J467" s="569">
        <f t="shared" si="25"/>
        <v>7.4077450275164422E-2</v>
      </c>
      <c r="K467" s="570">
        <f t="shared" si="25"/>
        <v>5.8901015460711372</v>
      </c>
      <c r="L467" s="571">
        <f t="shared" si="21"/>
        <v>0</v>
      </c>
      <c r="M467" s="571">
        <v>0</v>
      </c>
      <c r="N467" s="571">
        <v>0</v>
      </c>
      <c r="O467" s="572">
        <v>0</v>
      </c>
      <c r="P467" s="573">
        <v>0</v>
      </c>
      <c r="Q467" s="574">
        <v>0</v>
      </c>
    </row>
    <row r="468" spans="1:17" x14ac:dyDescent="0.25">
      <c r="A468" s="575">
        <f t="shared" si="22"/>
        <v>58500</v>
      </c>
      <c r="B468" s="83" t="str">
        <f>+asset_level_drivers!$D$1</f>
        <v>Foreland I</v>
      </c>
      <c r="C468" s="562">
        <f t="shared" si="23"/>
        <v>153</v>
      </c>
      <c r="D468" s="563">
        <f>+H468/asset_level_drivers!$D$59*100</f>
        <v>7.1364708871922408E-2</v>
      </c>
      <c r="E468" s="563">
        <f>+I468/asset_level_drivers!$D$59*100</f>
        <v>0.87343937629872392</v>
      </c>
      <c r="F468" s="563">
        <f>+J468/asset_level_drivers!$D$59*100</f>
        <v>9.8261964241614319E-2</v>
      </c>
      <c r="G468" s="563">
        <f t="shared" si="24"/>
        <v>7.1364708871922408E-2</v>
      </c>
      <c r="H468" s="563">
        <f t="shared" si="25"/>
        <v>5.352353165394181E-2</v>
      </c>
      <c r="I468" s="563">
        <f t="shared" si="25"/>
        <v>0.65507953222404292</v>
      </c>
      <c r="J468" s="563">
        <f t="shared" si="25"/>
        <v>7.3696473181210739E-2</v>
      </c>
      <c r="K468" s="564">
        <f t="shared" si="25"/>
        <v>5.8875414774784227</v>
      </c>
      <c r="L468" s="563">
        <f t="shared" si="21"/>
        <v>0</v>
      </c>
      <c r="M468" s="563">
        <v>0</v>
      </c>
      <c r="N468" s="563">
        <v>0</v>
      </c>
      <c r="O468" s="565">
        <v>0</v>
      </c>
      <c r="P468" s="564">
        <v>0</v>
      </c>
      <c r="Q468" s="566">
        <v>0</v>
      </c>
    </row>
    <row r="469" spans="1:17" x14ac:dyDescent="0.25">
      <c r="A469" s="567">
        <f t="shared" si="22"/>
        <v>58531</v>
      </c>
      <c r="B469" s="577" t="str">
        <f>+asset_level_drivers!$D$1</f>
        <v>Foreland I</v>
      </c>
      <c r="C469" s="568">
        <f t="shared" si="23"/>
        <v>153</v>
      </c>
      <c r="D469" s="569">
        <f>+H469/asset_level_drivers!$D$59*100</f>
        <v>7.0997676746922492E-2</v>
      </c>
      <c r="E469" s="569">
        <f>+I469/asset_level_drivers!$D$59*100</f>
        <v>0.8689472766985421</v>
      </c>
      <c r="F469" s="569">
        <f>+J469/asset_level_drivers!$D$59*100</f>
        <v>9.7756607247766733E-2</v>
      </c>
      <c r="G469" s="569">
        <f t="shared" si="24"/>
        <v>7.0997676746922492E-2</v>
      </c>
      <c r="H469" s="569">
        <f t="shared" si="25"/>
        <v>5.3248257560191872E-2</v>
      </c>
      <c r="I469" s="569">
        <f t="shared" si="25"/>
        <v>0.65171045752390666</v>
      </c>
      <c r="J469" s="569">
        <f t="shared" si="25"/>
        <v>7.3317455435825046E-2</v>
      </c>
      <c r="K469" s="570">
        <f t="shared" si="25"/>
        <v>5.8849825215916853</v>
      </c>
      <c r="L469" s="571">
        <f t="shared" si="21"/>
        <v>0</v>
      </c>
      <c r="M469" s="571">
        <v>0</v>
      </c>
      <c r="N469" s="571">
        <v>0</v>
      </c>
      <c r="O469" s="572">
        <v>0</v>
      </c>
      <c r="P469" s="573">
        <v>0</v>
      </c>
      <c r="Q469" s="574">
        <v>0</v>
      </c>
    </row>
    <row r="470" spans="1:17" x14ac:dyDescent="0.25">
      <c r="A470" s="575">
        <f t="shared" si="22"/>
        <v>58561</v>
      </c>
      <c r="B470" s="83" t="str">
        <f>+asset_level_drivers!$D$1</f>
        <v>Foreland I</v>
      </c>
      <c r="C470" s="562">
        <f t="shared" si="23"/>
        <v>153</v>
      </c>
      <c r="D470" s="563">
        <f>+H470/asset_level_drivers!$D$59*100</f>
        <v>7.0632532285768074E-2</v>
      </c>
      <c r="E470" s="563">
        <f>+I470/asset_level_drivers!$D$59*100</f>
        <v>0.86447827997117066</v>
      </c>
      <c r="F470" s="563">
        <f>+J470/asset_level_drivers!$D$59*100</f>
        <v>9.7253849282884247E-2</v>
      </c>
      <c r="G470" s="563">
        <f t="shared" si="24"/>
        <v>7.0632532285768074E-2</v>
      </c>
      <c r="H470" s="563">
        <f t="shared" si="25"/>
        <v>5.2974399214326055E-2</v>
      </c>
      <c r="I470" s="563">
        <f t="shared" si="25"/>
        <v>0.64835870997837797</v>
      </c>
      <c r="J470" s="563">
        <f t="shared" si="25"/>
        <v>7.2940386962163178E-2</v>
      </c>
      <c r="K470" s="564">
        <f t="shared" si="25"/>
        <v>5.8824246779273004</v>
      </c>
      <c r="L470" s="563">
        <f t="shared" si="21"/>
        <v>0</v>
      </c>
      <c r="M470" s="563">
        <v>0</v>
      </c>
      <c r="N470" s="563">
        <v>0</v>
      </c>
      <c r="O470" s="565">
        <v>0</v>
      </c>
      <c r="P470" s="564">
        <v>0</v>
      </c>
      <c r="Q470" s="566">
        <v>0</v>
      </c>
    </row>
    <row r="471" spans="1:17" x14ac:dyDescent="0.25">
      <c r="A471" s="567">
        <f t="shared" si="22"/>
        <v>58592</v>
      </c>
      <c r="B471" s="577" t="str">
        <f>+asset_level_drivers!$D$1</f>
        <v>Foreland I</v>
      </c>
      <c r="C471" s="568">
        <f t="shared" si="23"/>
        <v>153</v>
      </c>
      <c r="D471" s="569">
        <f>+H471/asset_level_drivers!$D$59*100</f>
        <v>7.0269265780113332E-2</v>
      </c>
      <c r="E471" s="569">
        <f>+I471/asset_level_drivers!$D$59*100</f>
        <v>0.86003226729851079</v>
      </c>
      <c r="F471" s="569">
        <f>+J471/asset_level_drivers!$D$59*100</f>
        <v>9.6753676980274303E-2</v>
      </c>
      <c r="G471" s="569">
        <f t="shared" si="24"/>
        <v>7.0269265780113332E-2</v>
      </c>
      <c r="H471" s="569">
        <f t="shared" si="25"/>
        <v>5.2701949335084999E-2</v>
      </c>
      <c r="I471" s="569">
        <f t="shared" si="25"/>
        <v>0.64502420047388309</v>
      </c>
      <c r="J471" s="569">
        <f t="shared" si="25"/>
        <v>7.2565257735205724E-2</v>
      </c>
      <c r="K471" s="570">
        <f t="shared" si="25"/>
        <v>5.8798679460018519</v>
      </c>
      <c r="L471" s="571">
        <f t="shared" si="21"/>
        <v>0</v>
      </c>
      <c r="M471" s="571">
        <v>0</v>
      </c>
      <c r="N471" s="571">
        <v>0</v>
      </c>
      <c r="O471" s="572">
        <v>0</v>
      </c>
      <c r="P471" s="573">
        <v>0</v>
      </c>
      <c r="Q471" s="574">
        <v>0</v>
      </c>
    </row>
    <row r="472" spans="1:17" x14ac:dyDescent="0.25">
      <c r="A472" s="575">
        <f t="shared" si="22"/>
        <v>58622</v>
      </c>
      <c r="B472" s="83" t="str">
        <f>+asset_level_drivers!$D$1</f>
        <v>Foreland I</v>
      </c>
      <c r="C472" s="562">
        <f t="shared" si="23"/>
        <v>153</v>
      </c>
      <c r="D472" s="563">
        <f>+H472/asset_level_drivers!$D$59*100</f>
        <v>6.9907867571542964E-2</v>
      </c>
      <c r="E472" s="563">
        <f>+I472/asset_level_drivers!$D$59*100</f>
        <v>0.85560912047354598</v>
      </c>
      <c r="F472" s="563">
        <f>+J472/asset_level_drivers!$D$59*100</f>
        <v>9.6256077041988686E-2</v>
      </c>
      <c r="G472" s="563">
        <f t="shared" si="24"/>
        <v>6.9907867571542964E-2</v>
      </c>
      <c r="H472" s="563">
        <f t="shared" si="25"/>
        <v>5.2430900678657216E-2</v>
      </c>
      <c r="I472" s="563">
        <f t="shared" si="25"/>
        <v>0.64170684035515946</v>
      </c>
      <c r="J472" s="563">
        <f t="shared" si="25"/>
        <v>7.2192057781491514E-2</v>
      </c>
      <c r="K472" s="564">
        <f t="shared" si="25"/>
        <v>5.8773123253321353</v>
      </c>
      <c r="L472" s="563">
        <f t="shared" si="21"/>
        <v>0</v>
      </c>
      <c r="M472" s="563">
        <v>0</v>
      </c>
      <c r="N472" s="563">
        <v>0</v>
      </c>
      <c r="O472" s="565">
        <v>0</v>
      </c>
      <c r="P472" s="564">
        <v>0</v>
      </c>
      <c r="Q472" s="566">
        <v>0</v>
      </c>
    </row>
    <row r="473" spans="1:17" x14ac:dyDescent="0.25">
      <c r="A473" s="567">
        <f t="shared" si="22"/>
        <v>58653</v>
      </c>
      <c r="B473" s="577" t="str">
        <f>+asset_level_drivers!$D$1</f>
        <v>Foreland I</v>
      </c>
      <c r="C473" s="568">
        <f t="shared" si="23"/>
        <v>153</v>
      </c>
      <c r="D473" s="569">
        <f>+H473/asset_level_drivers!$D$59*100</f>
        <v>6.9548328051315306E-2</v>
      </c>
      <c r="E473" s="569">
        <f>+I473/asset_level_drivers!$D$59*100</f>
        <v>0.85120872189719832</v>
      </c>
      <c r="F473" s="569">
        <f>+J473/asset_level_drivers!$D$59*100</f>
        <v>9.5761036238469932E-2</v>
      </c>
      <c r="G473" s="569">
        <f t="shared" si="24"/>
        <v>6.9548328051315306E-2</v>
      </c>
      <c r="H473" s="569">
        <f t="shared" si="25"/>
        <v>5.2161246038486479E-2</v>
      </c>
      <c r="I473" s="569">
        <f t="shared" si="25"/>
        <v>0.63840654142289865</v>
      </c>
      <c r="J473" s="569">
        <f t="shared" si="25"/>
        <v>7.1820777178852449E-2</v>
      </c>
      <c r="K473" s="570">
        <f t="shared" si="25"/>
        <v>5.8747578154351547</v>
      </c>
      <c r="L473" s="571">
        <f t="shared" si="21"/>
        <v>0</v>
      </c>
      <c r="M473" s="571">
        <v>0</v>
      </c>
      <c r="N473" s="571">
        <v>0</v>
      </c>
      <c r="O473" s="572">
        <v>0</v>
      </c>
      <c r="P473" s="573">
        <v>0</v>
      </c>
      <c r="Q473" s="574">
        <v>0</v>
      </c>
    </row>
    <row r="474" spans="1:17" x14ac:dyDescent="0.25">
      <c r="A474" s="575">
        <f t="shared" si="22"/>
        <v>58684</v>
      </c>
      <c r="B474" s="83" t="str">
        <f>+asset_level_drivers!$D$1</f>
        <v>Foreland I</v>
      </c>
      <c r="C474" s="562">
        <f t="shared" si="23"/>
        <v>153</v>
      </c>
      <c r="D474" s="563">
        <f>+H474/asset_level_drivers!$D$59*100</f>
        <v>6.9190637660106982E-2</v>
      </c>
      <c r="E474" s="563">
        <f>+I474/asset_level_drivers!$D$59*100</f>
        <v>0.84683095457520163</v>
      </c>
      <c r="F474" s="563">
        <f>+J474/asset_level_drivers!$D$59*100</f>
        <v>9.5268541408199611E-2</v>
      </c>
      <c r="G474" s="563">
        <f t="shared" si="24"/>
        <v>6.9190637660106982E-2</v>
      </c>
      <c r="H474" s="563">
        <f t="shared" si="25"/>
        <v>5.189297824508024E-2</v>
      </c>
      <c r="I474" s="563">
        <f t="shared" si="25"/>
        <v>0.63512321593140131</v>
      </c>
      <c r="J474" s="563">
        <f t="shared" si="25"/>
        <v>7.1451406056149705E-2</v>
      </c>
      <c r="K474" s="564">
        <f t="shared" si="25"/>
        <v>5.8722044158281257</v>
      </c>
      <c r="L474" s="563">
        <f t="shared" si="21"/>
        <v>0</v>
      </c>
      <c r="M474" s="563">
        <v>0</v>
      </c>
      <c r="N474" s="563">
        <v>0</v>
      </c>
      <c r="O474" s="565">
        <v>0</v>
      </c>
      <c r="P474" s="564">
        <v>0</v>
      </c>
      <c r="Q474" s="566">
        <v>0</v>
      </c>
    </row>
    <row r="475" spans="1:17" x14ac:dyDescent="0.25">
      <c r="A475" s="567">
        <f t="shared" si="22"/>
        <v>58714</v>
      </c>
      <c r="B475" s="577" t="str">
        <f>+asset_level_drivers!$D$1</f>
        <v>Foreland I</v>
      </c>
      <c r="C475" s="568">
        <f t="shared" si="23"/>
        <v>153</v>
      </c>
      <c r="D475" s="569">
        <f>+H475/asset_level_drivers!$D$59*100</f>
        <v>6.8834786887758653E-2</v>
      </c>
      <c r="E475" s="569">
        <f>+I475/asset_level_drivers!$D$59*100</f>
        <v>0.84247570211499234</v>
      </c>
      <c r="F475" s="569">
        <f>+J475/asset_level_drivers!$D$59*100</f>
        <v>9.4778579457348411E-2</v>
      </c>
      <c r="G475" s="569">
        <f t="shared" si="24"/>
        <v>6.8834786887758653E-2</v>
      </c>
      <c r="H475" s="569">
        <f t="shared" si="25"/>
        <v>5.1626090165818983E-2</v>
      </c>
      <c r="I475" s="569">
        <f t="shared" si="25"/>
        <v>0.63185677658624428</v>
      </c>
      <c r="J475" s="569">
        <f t="shared" si="25"/>
        <v>7.1083934593011308E-2</v>
      </c>
      <c r="K475" s="570">
        <f t="shared" si="25"/>
        <v>5.8696521260284724</v>
      </c>
      <c r="L475" s="571">
        <f t="shared" si="21"/>
        <v>0</v>
      </c>
      <c r="M475" s="571">
        <v>0</v>
      </c>
      <c r="N475" s="571">
        <v>0</v>
      </c>
      <c r="O475" s="572">
        <v>0</v>
      </c>
      <c r="P475" s="573">
        <v>0</v>
      </c>
      <c r="Q475" s="574">
        <v>0</v>
      </c>
    </row>
    <row r="476" spans="1:17" x14ac:dyDescent="0.25">
      <c r="A476" s="575">
        <f t="shared" si="22"/>
        <v>58745</v>
      </c>
      <c r="B476" s="83" t="str">
        <f>+asset_level_drivers!$D$1</f>
        <v>Foreland I</v>
      </c>
      <c r="C476" s="562">
        <f t="shared" si="23"/>
        <v>153</v>
      </c>
      <c r="D476" s="563">
        <f>+H476/asset_level_drivers!$D$59*100</f>
        <v>6.8480766273022131E-2</v>
      </c>
      <c r="E476" s="563">
        <f>+I476/asset_level_drivers!$D$59*100</f>
        <v>0.83814284872261302</v>
      </c>
      <c r="F476" s="563">
        <f>+J476/asset_level_drivers!$D$59*100</f>
        <v>9.429113735942804E-2</v>
      </c>
      <c r="G476" s="563">
        <f t="shared" si="24"/>
        <v>6.8480766273022131E-2</v>
      </c>
      <c r="H476" s="563">
        <f t="shared" si="25"/>
        <v>5.1360574704766598E-2</v>
      </c>
      <c r="I476" s="563">
        <f t="shared" si="25"/>
        <v>0.62860713654195977</v>
      </c>
      <c r="J476" s="563">
        <f t="shared" si="25"/>
        <v>7.0718353019571023E-2</v>
      </c>
      <c r="K476" s="564">
        <f t="shared" si="25"/>
        <v>5.8671009455538288</v>
      </c>
      <c r="L476" s="563">
        <f t="shared" si="21"/>
        <v>0</v>
      </c>
      <c r="M476" s="563">
        <v>0</v>
      </c>
      <c r="N476" s="563">
        <v>0</v>
      </c>
      <c r="O476" s="565">
        <v>0</v>
      </c>
      <c r="P476" s="564">
        <v>0</v>
      </c>
      <c r="Q476" s="566">
        <v>0</v>
      </c>
    </row>
    <row r="477" spans="1:17" x14ac:dyDescent="0.25">
      <c r="A477" s="567">
        <f t="shared" si="22"/>
        <v>58775</v>
      </c>
      <c r="B477" s="577" t="str">
        <f>+asset_level_drivers!$D$1</f>
        <v>Foreland I</v>
      </c>
      <c r="C477" s="568">
        <f t="shared" si="23"/>
        <v>153</v>
      </c>
      <c r="D477" s="569">
        <f>+H477/asset_level_drivers!$D$59*100</f>
        <v>6.8128566403308943E-2</v>
      </c>
      <c r="E477" s="569">
        <f>+I477/asset_level_drivers!$D$59*100</f>
        <v>0.8338322791996351</v>
      </c>
      <c r="F477" s="569">
        <f>+J477/asset_level_drivers!$D$59*100</f>
        <v>9.3806202154944798E-2</v>
      </c>
      <c r="G477" s="569">
        <f t="shared" si="24"/>
        <v>6.8128566403308943E-2</v>
      </c>
      <c r="H477" s="569">
        <f t="shared" si="25"/>
        <v>5.1096424802481714E-2</v>
      </c>
      <c r="I477" s="569">
        <f t="shared" si="25"/>
        <v>0.62537420939972632</v>
      </c>
      <c r="J477" s="569">
        <f t="shared" si="25"/>
        <v>7.0354651616208602E-2</v>
      </c>
      <c r="K477" s="570">
        <f t="shared" si="25"/>
        <v>5.8645508739220391</v>
      </c>
      <c r="L477" s="571">
        <f t="shared" si="21"/>
        <v>0</v>
      </c>
      <c r="M477" s="571">
        <v>0</v>
      </c>
      <c r="N477" s="571">
        <v>0</v>
      </c>
      <c r="O477" s="572">
        <v>0</v>
      </c>
      <c r="P477" s="573">
        <v>0</v>
      </c>
      <c r="Q477" s="574">
        <v>0</v>
      </c>
    </row>
    <row r="478" spans="1:17" x14ac:dyDescent="0.25">
      <c r="A478" s="575">
        <f t="shared" si="22"/>
        <v>58806</v>
      </c>
      <c r="B478" s="83" t="str">
        <f>+asset_level_drivers!$D$1</f>
        <v>Foreland I</v>
      </c>
      <c r="C478" s="562">
        <f t="shared" si="23"/>
        <v>153</v>
      </c>
      <c r="D478" s="563">
        <f>+H478/asset_level_drivers!$D$59*100</f>
        <v>6.7778177914440019E-2</v>
      </c>
      <c r="E478" s="563">
        <f>+I478/asset_level_drivers!$D$59*100</f>
        <v>0.82954387894009562</v>
      </c>
      <c r="F478" s="563">
        <f>+J478/asset_level_drivers!$D$59*100</f>
        <v>9.3323760951055185E-2</v>
      </c>
      <c r="G478" s="563">
        <f t="shared" si="24"/>
        <v>6.7778177914440019E-2</v>
      </c>
      <c r="H478" s="563">
        <f t="shared" ref="H478:K493" si="26">+H477/H476*H477</f>
        <v>5.0833633435830014E-2</v>
      </c>
      <c r="I478" s="563">
        <f t="shared" si="26"/>
        <v>0.62215790920507175</v>
      </c>
      <c r="J478" s="563">
        <f t="shared" si="26"/>
        <v>6.9992820713291395E-2</v>
      </c>
      <c r="K478" s="564">
        <f t="shared" si="26"/>
        <v>5.8620019106511565</v>
      </c>
      <c r="L478" s="563">
        <f t="shared" si="21"/>
        <v>0</v>
      </c>
      <c r="M478" s="563">
        <v>0</v>
      </c>
      <c r="N478" s="563">
        <v>0</v>
      </c>
      <c r="O478" s="565">
        <v>0</v>
      </c>
      <c r="P478" s="564">
        <v>0</v>
      </c>
      <c r="Q478" s="566">
        <v>0</v>
      </c>
    </row>
    <row r="479" spans="1:17" x14ac:dyDescent="0.25">
      <c r="A479" s="567">
        <f t="shared" si="22"/>
        <v>58837</v>
      </c>
      <c r="B479" s="577" t="str">
        <f>+asset_level_drivers!$D$1</f>
        <v>Foreland I</v>
      </c>
      <c r="C479" s="568">
        <f t="shared" si="23"/>
        <v>153</v>
      </c>
      <c r="D479" s="569">
        <f>+H479/asset_level_drivers!$D$59*100</f>
        <v>6.7429591490396651E-2</v>
      </c>
      <c r="E479" s="569">
        <f>+I479/asset_level_drivers!$D$59*100</f>
        <v>0.82527753392745029</v>
      </c>
      <c r="F479" s="569">
        <f>+J479/asset_level_drivers!$D$59*100</f>
        <v>9.2843800921222977E-2</v>
      </c>
      <c r="G479" s="569">
        <f t="shared" si="24"/>
        <v>6.7429591490396651E-2</v>
      </c>
      <c r="H479" s="569">
        <f t="shared" si="26"/>
        <v>5.0572193617797488E-2</v>
      </c>
      <c r="I479" s="569">
        <f t="shared" si="26"/>
        <v>0.61895815044558777</v>
      </c>
      <c r="J479" s="569">
        <f t="shared" si="26"/>
        <v>6.9632850690917236E-2</v>
      </c>
      <c r="K479" s="570">
        <f t="shared" si="26"/>
        <v>5.8594540552594445</v>
      </c>
      <c r="L479" s="571">
        <f t="shared" si="21"/>
        <v>0</v>
      </c>
      <c r="M479" s="571">
        <v>0</v>
      </c>
      <c r="N479" s="571">
        <v>0</v>
      </c>
      <c r="O479" s="572">
        <v>0</v>
      </c>
      <c r="P479" s="573">
        <v>0</v>
      </c>
      <c r="Q479" s="574">
        <v>0</v>
      </c>
    </row>
    <row r="480" spans="1:17" x14ac:dyDescent="0.25">
      <c r="A480" s="575">
        <f t="shared" si="22"/>
        <v>58865</v>
      </c>
      <c r="B480" s="83" t="str">
        <f>+asset_level_drivers!$D$1</f>
        <v>Foreland I</v>
      </c>
      <c r="C480" s="562">
        <f t="shared" si="23"/>
        <v>153</v>
      </c>
      <c r="D480" s="563">
        <f>+H480/asset_level_drivers!$D$59*100</f>
        <v>6.7082797863072918E-2</v>
      </c>
      <c r="E480" s="563">
        <f>+I480/asset_level_drivers!$D$59*100</f>
        <v>0.82103313073154194</v>
      </c>
      <c r="F480" s="563">
        <f>+J480/asset_level_drivers!$D$59*100</f>
        <v>9.2366309304878269E-2</v>
      </c>
      <c r="G480" s="563">
        <f t="shared" si="24"/>
        <v>6.7082797863072918E-2</v>
      </c>
      <c r="H480" s="563">
        <f t="shared" si="26"/>
        <v>5.0312098397304682E-2</v>
      </c>
      <c r="I480" s="563">
        <f t="shared" si="26"/>
        <v>0.61577484804865645</v>
      </c>
      <c r="J480" s="563">
        <f t="shared" si="26"/>
        <v>6.9274731978658702E-2</v>
      </c>
      <c r="K480" s="564">
        <f t="shared" si="26"/>
        <v>5.8569073072653755</v>
      </c>
      <c r="L480" s="563">
        <f t="shared" si="21"/>
        <v>0</v>
      </c>
      <c r="M480" s="563">
        <v>0</v>
      </c>
      <c r="N480" s="563">
        <v>0</v>
      </c>
      <c r="O480" s="565">
        <v>0</v>
      </c>
      <c r="P480" s="564">
        <v>0</v>
      </c>
      <c r="Q480" s="566">
        <v>0</v>
      </c>
    </row>
    <row r="481" spans="1:17" x14ac:dyDescent="0.25">
      <c r="A481" s="567">
        <f t="shared" si="22"/>
        <v>58896</v>
      </c>
      <c r="B481" s="577" t="str">
        <f>+asset_level_drivers!$D$1</f>
        <v>Foreland I</v>
      </c>
      <c r="C481" s="568">
        <f t="shared" si="23"/>
        <v>153</v>
      </c>
      <c r="D481" s="569">
        <f>+H481/asset_level_drivers!$D$59*100</f>
        <v>6.6737787812029173E-2</v>
      </c>
      <c r="E481" s="569">
        <f>+I481/asset_level_drivers!$D$59*100</f>
        <v>0.81681055650558465</v>
      </c>
      <c r="F481" s="569">
        <f>+J481/asset_level_drivers!$D$59*100</f>
        <v>9.1891273407078214E-2</v>
      </c>
      <c r="G481" s="569">
        <f t="shared" si="24"/>
        <v>6.6737787812029173E-2</v>
      </c>
      <c r="H481" s="569">
        <f t="shared" si="26"/>
        <v>5.0053340859021876E-2</v>
      </c>
      <c r="I481" s="569">
        <f t="shared" si="26"/>
        <v>0.61260791737918852</v>
      </c>
      <c r="J481" s="569">
        <f t="shared" si="26"/>
        <v>6.8918455055308664E-2</v>
      </c>
      <c r="K481" s="570">
        <f t="shared" si="26"/>
        <v>5.8543616661876303</v>
      </c>
      <c r="L481" s="571">
        <f t="shared" si="21"/>
        <v>0</v>
      </c>
      <c r="M481" s="571">
        <v>0</v>
      </c>
      <c r="N481" s="571">
        <v>0</v>
      </c>
      <c r="O481" s="572">
        <v>0</v>
      </c>
      <c r="P481" s="573">
        <v>0</v>
      </c>
      <c r="Q481" s="574">
        <v>0</v>
      </c>
    </row>
    <row r="482" spans="1:17" x14ac:dyDescent="0.25">
      <c r="A482" s="575">
        <f t="shared" si="22"/>
        <v>58926</v>
      </c>
      <c r="B482" s="83" t="str">
        <f>+asset_level_drivers!$D$1</f>
        <v>Foreland I</v>
      </c>
      <c r="C482" s="562">
        <f t="shared" si="23"/>
        <v>153</v>
      </c>
      <c r="D482" s="563">
        <f>+H482/asset_level_drivers!$D$59*100</f>
        <v>6.6394552164246973E-2</v>
      </c>
      <c r="E482" s="563">
        <f>+I482/asset_level_drivers!$D$59*100</f>
        <v>0.81260969898316393</v>
      </c>
      <c r="F482" s="563">
        <f>+J482/asset_level_drivers!$D$59*100</f>
        <v>9.1418680598169516E-2</v>
      </c>
      <c r="G482" s="563">
        <f t="shared" si="24"/>
        <v>6.6394552164246973E-2</v>
      </c>
      <c r="H482" s="563">
        <f t="shared" si="26"/>
        <v>4.9795914123185223E-2</v>
      </c>
      <c r="I482" s="563">
        <f t="shared" si="26"/>
        <v>0.60945727423737295</v>
      </c>
      <c r="J482" s="563">
        <f t="shared" si="26"/>
        <v>6.8564010448627144E-2</v>
      </c>
      <c r="K482" s="564">
        <f t="shared" si="26"/>
        <v>5.8518171315451006</v>
      </c>
      <c r="L482" s="563">
        <f t="shared" si="21"/>
        <v>0</v>
      </c>
      <c r="M482" s="563">
        <v>0</v>
      </c>
      <c r="N482" s="563">
        <v>0</v>
      </c>
      <c r="O482" s="565">
        <v>0</v>
      </c>
      <c r="P482" s="564">
        <v>0</v>
      </c>
      <c r="Q482" s="566">
        <v>0</v>
      </c>
    </row>
    <row r="483" spans="1:17" x14ac:dyDescent="0.25">
      <c r="A483" s="567">
        <f t="shared" si="22"/>
        <v>58957</v>
      </c>
      <c r="B483" s="577" t="str">
        <f>+asset_level_drivers!$D$1</f>
        <v>Foreland I</v>
      </c>
      <c r="C483" s="568">
        <f t="shared" si="23"/>
        <v>153</v>
      </c>
      <c r="D483" s="569">
        <f>+H483/asset_level_drivers!$D$59*100</f>
        <v>6.605308179388511E-2</v>
      </c>
      <c r="E483" s="569">
        <f>+I483/asset_level_drivers!$D$59*100</f>
        <v>0.80843044647525131</v>
      </c>
      <c r="F483" s="569">
        <f>+J483/asset_level_drivers!$D$59*100</f>
        <v>9.0948518313452645E-2</v>
      </c>
      <c r="G483" s="569">
        <f t="shared" si="24"/>
        <v>6.605308179388511E-2</v>
      </c>
      <c r="H483" s="569">
        <f t="shared" si="26"/>
        <v>4.9539811345413833E-2</v>
      </c>
      <c r="I483" s="569">
        <f t="shared" si="26"/>
        <v>0.60632283485643845</v>
      </c>
      <c r="J483" s="569">
        <f t="shared" si="26"/>
        <v>6.8211388735089487E-2</v>
      </c>
      <c r="K483" s="570">
        <f t="shared" si="26"/>
        <v>5.8492737028568857</v>
      </c>
      <c r="L483" s="571">
        <f t="shared" si="21"/>
        <v>0</v>
      </c>
      <c r="M483" s="571">
        <v>0</v>
      </c>
      <c r="N483" s="571">
        <v>0</v>
      </c>
      <c r="O483" s="572">
        <v>0</v>
      </c>
      <c r="P483" s="573">
        <v>0</v>
      </c>
      <c r="Q483" s="574">
        <v>0</v>
      </c>
    </row>
    <row r="484" spans="1:17" x14ac:dyDescent="0.25">
      <c r="A484" s="575">
        <f t="shared" si="22"/>
        <v>58987</v>
      </c>
      <c r="B484" s="83" t="str">
        <f>+asset_level_drivers!$D$1</f>
        <v>Foreland I</v>
      </c>
      <c r="C484" s="562">
        <f t="shared" si="23"/>
        <v>153</v>
      </c>
      <c r="D484" s="563">
        <f>+H484/asset_level_drivers!$D$59*100</f>
        <v>6.5713367622037056E-2</v>
      </c>
      <c r="E484" s="563">
        <f>+I484/asset_level_drivers!$D$59*100</f>
        <v>0.80427268786723516</v>
      </c>
      <c r="F484" s="563">
        <f>+J484/asset_level_drivers!$D$59*100</f>
        <v>9.0480774052847726E-2</v>
      </c>
      <c r="G484" s="563">
        <f t="shared" si="24"/>
        <v>6.5713367622037056E-2</v>
      </c>
      <c r="H484" s="563">
        <f t="shared" si="26"/>
        <v>4.9285025716527792E-2</v>
      </c>
      <c r="I484" s="563">
        <f t="shared" si="26"/>
        <v>0.60320451590042634</v>
      </c>
      <c r="J484" s="563">
        <f t="shared" si="26"/>
        <v>6.7860580539635798E-2</v>
      </c>
      <c r="K484" s="564">
        <f t="shared" si="26"/>
        <v>5.8467313796422955</v>
      </c>
      <c r="L484" s="563">
        <f t="shared" si="21"/>
        <v>0</v>
      </c>
      <c r="M484" s="563">
        <v>0</v>
      </c>
      <c r="N484" s="563">
        <v>0</v>
      </c>
      <c r="O484" s="565">
        <v>0</v>
      </c>
      <c r="P484" s="564">
        <v>0</v>
      </c>
      <c r="Q484" s="566">
        <v>0</v>
      </c>
    </row>
    <row r="485" spans="1:17" x14ac:dyDescent="0.25">
      <c r="A485" s="567">
        <f t="shared" si="22"/>
        <v>59018</v>
      </c>
      <c r="B485" s="577" t="str">
        <f>+asset_level_drivers!$D$1</f>
        <v>Foreland I</v>
      </c>
      <c r="C485" s="568">
        <f t="shared" si="23"/>
        <v>153</v>
      </c>
      <c r="D485" s="569">
        <f>+H485/asset_level_drivers!$D$59*100</f>
        <v>6.5375400616489499E-2</v>
      </c>
      <c r="E485" s="569">
        <f>+I485/asset_level_drivers!$D$59*100</f>
        <v>0.80013631261596652</v>
      </c>
      <c r="F485" s="569">
        <f>+J485/asset_level_drivers!$D$59*100</f>
        <v>9.0015435380562295E-2</v>
      </c>
      <c r="G485" s="569">
        <f t="shared" si="24"/>
        <v>6.5375400616489499E-2</v>
      </c>
      <c r="H485" s="569">
        <f t="shared" si="26"/>
        <v>4.9031550462367124E-2</v>
      </c>
      <c r="I485" s="569">
        <f t="shared" si="26"/>
        <v>0.60010223446197486</v>
      </c>
      <c r="J485" s="569">
        <f t="shared" si="26"/>
        <v>6.7511576535421725E-2</v>
      </c>
      <c r="K485" s="570">
        <f t="shared" si="26"/>
        <v>5.8441901614208476</v>
      </c>
      <c r="L485" s="571">
        <f t="shared" si="21"/>
        <v>0</v>
      </c>
      <c r="M485" s="571">
        <v>0</v>
      </c>
      <c r="N485" s="571">
        <v>0</v>
      </c>
      <c r="O485" s="572">
        <v>0</v>
      </c>
      <c r="P485" s="573">
        <v>0</v>
      </c>
      <c r="Q485" s="574">
        <v>0</v>
      </c>
    </row>
    <row r="486" spans="1:17" x14ac:dyDescent="0.25">
      <c r="A486" s="575">
        <f t="shared" si="22"/>
        <v>59049</v>
      </c>
      <c r="B486" s="83" t="str">
        <f>+asset_level_drivers!$D$1</f>
        <v>Foreland I</v>
      </c>
      <c r="C486" s="562">
        <f t="shared" si="23"/>
        <v>153</v>
      </c>
      <c r="D486" s="563">
        <f>+H486/asset_level_drivers!$D$59*100</f>
        <v>6.5039171791482248E-2</v>
      </c>
      <c r="E486" s="563">
        <f>+I486/asset_level_drivers!$D$59*100</f>
        <v>0.79602121074681975</v>
      </c>
      <c r="F486" s="563">
        <f>+J486/asset_level_drivers!$D$59*100</f>
        <v>8.9552489924760614E-2</v>
      </c>
      <c r="G486" s="563">
        <f t="shared" si="24"/>
        <v>6.5039171791482248E-2</v>
      </c>
      <c r="H486" s="563">
        <f t="shared" si="26"/>
        <v>4.8779378843611686E-2</v>
      </c>
      <c r="I486" s="563">
        <f t="shared" si="26"/>
        <v>0.59701590806011484</v>
      </c>
      <c r="J486" s="563">
        <f t="shared" si="26"/>
        <v>6.7164367443570461E-2</v>
      </c>
      <c r="K486" s="564">
        <f t="shared" si="26"/>
        <v>5.8416500477122684</v>
      </c>
      <c r="L486" s="563">
        <f t="shared" si="21"/>
        <v>0</v>
      </c>
      <c r="M486" s="563">
        <v>0</v>
      </c>
      <c r="N486" s="563">
        <v>0</v>
      </c>
      <c r="O486" s="565">
        <v>0</v>
      </c>
      <c r="P486" s="564">
        <v>0</v>
      </c>
      <c r="Q486" s="566">
        <v>0</v>
      </c>
    </row>
    <row r="487" spans="1:17" x14ac:dyDescent="0.25">
      <c r="A487" s="567">
        <f t="shared" si="22"/>
        <v>59079</v>
      </c>
      <c r="B487" s="577" t="str">
        <f>+asset_level_drivers!$D$1</f>
        <v>Foreland I</v>
      </c>
      <c r="C487" s="568">
        <f t="shared" si="23"/>
        <v>153</v>
      </c>
      <c r="D487" s="569">
        <f>+H487/asset_level_drivers!$D$59*100</f>
        <v>6.470467220746931E-2</v>
      </c>
      <c r="E487" s="569">
        <f>+I487/asset_level_drivers!$D$59*100</f>
        <v>0.79192727285076914</v>
      </c>
      <c r="F487" s="569">
        <f>+J487/asset_level_drivers!$D$59*100</f>
        <v>8.9091925377234746E-2</v>
      </c>
      <c r="G487" s="569">
        <f t="shared" si="24"/>
        <v>6.470467220746931E-2</v>
      </c>
      <c r="H487" s="569">
        <f t="shared" si="26"/>
        <v>4.8528504155601983E-2</v>
      </c>
      <c r="I487" s="569">
        <f t="shared" si="26"/>
        <v>0.59394545463807691</v>
      </c>
      <c r="J487" s="569">
        <f t="shared" si="26"/>
        <v>6.6818944032926056E-2</v>
      </c>
      <c r="K487" s="570">
        <f t="shared" si="26"/>
        <v>5.839111038036493</v>
      </c>
      <c r="L487" s="571">
        <f t="shared" si="21"/>
        <v>0</v>
      </c>
      <c r="M487" s="571">
        <v>0</v>
      </c>
      <c r="N487" s="571">
        <v>0</v>
      </c>
      <c r="O487" s="572">
        <v>0</v>
      </c>
      <c r="P487" s="573">
        <v>0</v>
      </c>
      <c r="Q487" s="574">
        <v>0</v>
      </c>
    </row>
    <row r="488" spans="1:17" x14ac:dyDescent="0.25">
      <c r="A488" s="575">
        <f t="shared" si="22"/>
        <v>59110</v>
      </c>
      <c r="B488" s="83" t="str">
        <f>+asset_level_drivers!$D$1</f>
        <v>Foreland I</v>
      </c>
      <c r="C488" s="562">
        <f t="shared" si="23"/>
        <v>153</v>
      </c>
      <c r="D488" s="563">
        <f>+H488/asset_level_drivers!$D$59*100</f>
        <v>6.4371892970881209E-2</v>
      </c>
      <c r="E488" s="563">
        <f>+I488/asset_level_drivers!$D$59*100</f>
        <v>0.78785439008147973</v>
      </c>
      <c r="F488" s="563">
        <f>+J488/asset_level_drivers!$D$59*100</f>
        <v>8.863372949307731E-2</v>
      </c>
      <c r="G488" s="563">
        <f t="shared" si="24"/>
        <v>6.4371892970881209E-2</v>
      </c>
      <c r="H488" s="563">
        <f t="shared" si="26"/>
        <v>4.827891972816091E-2</v>
      </c>
      <c r="I488" s="563">
        <f t="shared" si="26"/>
        <v>0.59089079256110977</v>
      </c>
      <c r="J488" s="563">
        <f t="shared" si="26"/>
        <v>6.6475297119807986E-2</v>
      </c>
      <c r="K488" s="564">
        <f t="shared" si="26"/>
        <v>5.8365731319136662</v>
      </c>
      <c r="L488" s="563">
        <f t="shared" si="21"/>
        <v>0</v>
      </c>
      <c r="M488" s="563">
        <v>0</v>
      </c>
      <c r="N488" s="563">
        <v>0</v>
      </c>
      <c r="O488" s="565">
        <v>0</v>
      </c>
      <c r="P488" s="564">
        <v>0</v>
      </c>
      <c r="Q488" s="566">
        <v>0</v>
      </c>
    </row>
    <row r="489" spans="1:17" x14ac:dyDescent="0.25">
      <c r="A489" s="567">
        <f t="shared" si="22"/>
        <v>59140</v>
      </c>
      <c r="B489" s="577" t="str">
        <f>+asset_level_drivers!$D$1</f>
        <v>Foreland I</v>
      </c>
      <c r="C489" s="568">
        <f t="shared" si="23"/>
        <v>153</v>
      </c>
      <c r="D489" s="569">
        <f>+H489/asset_level_drivers!$D$59*100</f>
        <v>6.4040825233888515E-2</v>
      </c>
      <c r="E489" s="569">
        <f>+I489/asset_level_drivers!$D$59*100</f>
        <v>0.78380245415241279</v>
      </c>
      <c r="F489" s="569">
        <f>+J489/asset_level_drivers!$D$59*100</f>
        <v>8.8177890090356009E-2</v>
      </c>
      <c r="G489" s="569">
        <f t="shared" si="24"/>
        <v>6.4040825233888515E-2</v>
      </c>
      <c r="H489" s="569">
        <f t="shared" si="26"/>
        <v>4.8030618925416393E-2</v>
      </c>
      <c r="I489" s="569">
        <f t="shared" si="26"/>
        <v>0.58785184061430962</v>
      </c>
      <c r="J489" s="569">
        <f t="shared" si="26"/>
        <v>6.6133417567767E-2</v>
      </c>
      <c r="K489" s="570">
        <f t="shared" si="26"/>
        <v>5.8340363288641406</v>
      </c>
      <c r="L489" s="571">
        <f t="shared" si="21"/>
        <v>0</v>
      </c>
      <c r="M489" s="571">
        <v>0</v>
      </c>
      <c r="N489" s="571">
        <v>0</v>
      </c>
      <c r="O489" s="572">
        <v>0</v>
      </c>
      <c r="P489" s="573">
        <v>0</v>
      </c>
      <c r="Q489" s="574">
        <v>0</v>
      </c>
    </row>
    <row r="490" spans="1:17" x14ac:dyDescent="0.25">
      <c r="A490" s="575">
        <f t="shared" si="22"/>
        <v>59171</v>
      </c>
      <c r="B490" s="83" t="str">
        <f>+asset_level_drivers!$D$1</f>
        <v>Foreland I</v>
      </c>
      <c r="C490" s="562">
        <f t="shared" si="23"/>
        <v>153</v>
      </c>
      <c r="D490" s="563">
        <f>+H490/asset_level_drivers!$D$59*100</f>
        <v>6.3711460194166625E-2</v>
      </c>
      <c r="E490" s="563">
        <f>+I490/asset_level_drivers!$D$59*100</f>
        <v>0.77977135733394809</v>
      </c>
      <c r="F490" s="563">
        <f>+J490/asset_level_drivers!$D$59*100</f>
        <v>8.7724395049789614E-2</v>
      </c>
      <c r="G490" s="563">
        <f t="shared" si="24"/>
        <v>6.3711460194166625E-2</v>
      </c>
      <c r="H490" s="563">
        <f t="shared" si="26"/>
        <v>4.7783595145624969E-2</v>
      </c>
      <c r="I490" s="563">
        <f t="shared" si="26"/>
        <v>0.5848285180004611</v>
      </c>
      <c r="J490" s="563">
        <f t="shared" si="26"/>
        <v>6.5793296287342207E-2</v>
      </c>
      <c r="K490" s="564">
        <f t="shared" si="26"/>
        <v>5.8315006284084774</v>
      </c>
      <c r="L490" s="563">
        <f t="shared" si="21"/>
        <v>0</v>
      </c>
      <c r="M490" s="563">
        <v>0</v>
      </c>
      <c r="N490" s="563">
        <v>0</v>
      </c>
      <c r="O490" s="565">
        <v>0</v>
      </c>
      <c r="P490" s="564">
        <v>0</v>
      </c>
      <c r="Q490" s="566">
        <v>0</v>
      </c>
    </row>
    <row r="491" spans="1:17" x14ac:dyDescent="0.25">
      <c r="A491" s="567">
        <f t="shared" si="22"/>
        <v>59202</v>
      </c>
      <c r="B491" s="577" t="str">
        <f>+asset_level_drivers!$D$1</f>
        <v>Foreland I</v>
      </c>
      <c r="C491" s="568">
        <f t="shared" si="23"/>
        <v>153</v>
      </c>
      <c r="D491" s="569">
        <f>+H491/asset_level_drivers!$D$59*100</f>
        <v>6.3383789094661691E-2</v>
      </c>
      <c r="E491" s="569">
        <f>+I491/asset_level_drivers!$D$59*100</f>
        <v>0.77576099245051855</v>
      </c>
      <c r="F491" s="569">
        <f>+J491/asset_level_drivers!$D$59*100</f>
        <v>8.7273232314425894E-2</v>
      </c>
      <c r="G491" s="569">
        <f t="shared" si="24"/>
        <v>6.3383789094661691E-2</v>
      </c>
      <c r="H491" s="569">
        <f t="shared" si="26"/>
        <v>4.7537841820996268E-2</v>
      </c>
      <c r="I491" s="569">
        <f t="shared" si="26"/>
        <v>0.58182074433788888</v>
      </c>
      <c r="J491" s="569">
        <f t="shared" si="26"/>
        <v>6.5454924235819417E-2</v>
      </c>
      <c r="K491" s="570">
        <f t="shared" si="26"/>
        <v>5.8289660300674457</v>
      </c>
      <c r="L491" s="571">
        <f t="shared" si="21"/>
        <v>0</v>
      </c>
      <c r="M491" s="571">
        <v>0</v>
      </c>
      <c r="N491" s="571">
        <v>0</v>
      </c>
      <c r="O491" s="572">
        <v>0</v>
      </c>
      <c r="P491" s="573">
        <v>0</v>
      </c>
      <c r="Q491" s="574">
        <v>0</v>
      </c>
    </row>
    <row r="492" spans="1:17" x14ac:dyDescent="0.25">
      <c r="A492" s="575">
        <f t="shared" si="22"/>
        <v>59230</v>
      </c>
      <c r="B492" s="83" t="str">
        <f>+asset_level_drivers!$D$1</f>
        <v>Foreland I</v>
      </c>
      <c r="C492" s="562">
        <f t="shared" si="23"/>
        <v>153</v>
      </c>
      <c r="D492" s="563">
        <f>+H492/asset_level_drivers!$D$59*100</f>
        <v>6.3057803223357828E-2</v>
      </c>
      <c r="E492" s="563">
        <f>+I492/asset_level_drivers!$D$59*100</f>
        <v>0.77177125287776105</v>
      </c>
      <c r="F492" s="563">
        <f>+J492/asset_level_drivers!$D$59*100</f>
        <v>8.682438988932098E-2</v>
      </c>
      <c r="G492" s="563">
        <f t="shared" si="24"/>
        <v>6.3057803223357828E-2</v>
      </c>
      <c r="H492" s="563">
        <f t="shared" si="26"/>
        <v>4.7293352417518371E-2</v>
      </c>
      <c r="I492" s="563">
        <f t="shared" si="26"/>
        <v>0.57882843965832076</v>
      </c>
      <c r="J492" s="563">
        <f t="shared" si="26"/>
        <v>6.5118292416990728E-2</v>
      </c>
      <c r="K492" s="564">
        <f t="shared" si="26"/>
        <v>5.8264325333620235</v>
      </c>
      <c r="L492" s="563">
        <f t="shared" si="21"/>
        <v>0</v>
      </c>
      <c r="M492" s="563">
        <v>0</v>
      </c>
      <c r="N492" s="563">
        <v>0</v>
      </c>
      <c r="O492" s="565">
        <v>0</v>
      </c>
      <c r="P492" s="564">
        <v>0</v>
      </c>
      <c r="Q492" s="566">
        <v>0</v>
      </c>
    </row>
    <row r="493" spans="1:17" x14ac:dyDescent="0.25">
      <c r="A493" s="567">
        <f t="shared" si="22"/>
        <v>59261</v>
      </c>
      <c r="B493" s="577" t="str">
        <f>+asset_level_drivers!$D$1</f>
        <v>Foreland I</v>
      </c>
      <c r="C493" s="568">
        <f t="shared" si="23"/>
        <v>153</v>
      </c>
      <c r="D493" s="569">
        <f>+H493/asset_level_drivers!$D$59*100</f>
        <v>6.273349391304546E-2</v>
      </c>
      <c r="E493" s="569">
        <f>+I493/asset_level_drivers!$D$59*100</f>
        <v>0.76780203253968182</v>
      </c>
      <c r="F493" s="569">
        <f>+J493/asset_level_drivers!$D$59*100</f>
        <v>8.6377855841220444E-2</v>
      </c>
      <c r="G493" s="569">
        <f t="shared" si="24"/>
        <v>6.273349391304546E-2</v>
      </c>
      <c r="H493" s="569">
        <f t="shared" si="26"/>
        <v>4.7050120434784098E-2</v>
      </c>
      <c r="I493" s="569">
        <f t="shared" si="26"/>
        <v>0.57585152440476139</v>
      </c>
      <c r="J493" s="569">
        <f t="shared" si="26"/>
        <v>6.4783391880915336E-2</v>
      </c>
      <c r="K493" s="570">
        <f t="shared" si="26"/>
        <v>5.8239001378133972</v>
      </c>
      <c r="L493" s="571">
        <f t="shared" si="21"/>
        <v>0</v>
      </c>
      <c r="M493" s="571">
        <v>0</v>
      </c>
      <c r="N493" s="571">
        <v>0</v>
      </c>
      <c r="O493" s="572">
        <v>0</v>
      </c>
      <c r="P493" s="573">
        <v>0</v>
      </c>
      <c r="Q493" s="574">
        <v>0</v>
      </c>
    </row>
    <row r="494" spans="1:17" x14ac:dyDescent="0.25">
      <c r="A494" s="575">
        <f t="shared" si="22"/>
        <v>59291</v>
      </c>
      <c r="B494" s="83" t="str">
        <f>+asset_level_drivers!$D$1</f>
        <v>Foreland I</v>
      </c>
      <c r="C494" s="562">
        <f t="shared" si="23"/>
        <v>153</v>
      </c>
      <c r="D494" s="563">
        <f>+H494/asset_level_drivers!$D$59*100</f>
        <v>6.2410852541090904E-2</v>
      </c>
      <c r="E494" s="563">
        <f>+I494/asset_level_drivers!$D$59*100</f>
        <v>0.76385322590583637</v>
      </c>
      <c r="F494" s="563">
        <f>+J494/asset_level_drivers!$D$59*100</f>
        <v>8.5933618298242129E-2</v>
      </c>
      <c r="G494" s="563">
        <f t="shared" si="24"/>
        <v>6.2410852541090904E-2</v>
      </c>
      <c r="H494" s="563">
        <f t="shared" ref="H494:K509" si="27">+H493/H492*H493</f>
        <v>4.6808139405818183E-2</v>
      </c>
      <c r="I494" s="563">
        <f t="shared" si="27"/>
        <v>0.57288991942937728</v>
      </c>
      <c r="J494" s="563">
        <f t="shared" si="27"/>
        <v>6.4450213723681593E-2</v>
      </c>
      <c r="K494" s="564">
        <f t="shared" si="27"/>
        <v>5.8213688429429604</v>
      </c>
      <c r="L494" s="563">
        <f t="shared" si="21"/>
        <v>0</v>
      </c>
      <c r="M494" s="563">
        <v>0</v>
      </c>
      <c r="N494" s="563">
        <v>0</v>
      </c>
      <c r="O494" s="565">
        <v>0</v>
      </c>
      <c r="P494" s="564">
        <v>0</v>
      </c>
      <c r="Q494" s="566">
        <v>0</v>
      </c>
    </row>
    <row r="495" spans="1:17" x14ac:dyDescent="0.25">
      <c r="A495" s="567">
        <f t="shared" si="22"/>
        <v>59322</v>
      </c>
      <c r="B495" s="577" t="str">
        <f>+asset_level_drivers!$D$1</f>
        <v>Foreland I</v>
      </c>
      <c r="C495" s="568">
        <f t="shared" si="23"/>
        <v>153</v>
      </c>
      <c r="D495" s="569">
        <f>+H495/asset_level_drivers!$D$59*100</f>
        <v>6.2089870529207086E-2</v>
      </c>
      <c r="E495" s="569">
        <f>+I495/asset_level_drivers!$D$59*100</f>
        <v>0.75992472798852295</v>
      </c>
      <c r="F495" s="569">
        <f>+J495/asset_level_drivers!$D$59*100</f>
        <v>8.5491665449560383E-2</v>
      </c>
      <c r="G495" s="569">
        <f t="shared" si="24"/>
        <v>6.2089870529207086E-2</v>
      </c>
      <c r="H495" s="569">
        <f t="shared" si="27"/>
        <v>4.6567402896905315E-2</v>
      </c>
      <c r="I495" s="569">
        <f t="shared" si="27"/>
        <v>0.56994354599139219</v>
      </c>
      <c r="J495" s="569">
        <f t="shared" si="27"/>
        <v>6.4118749087170288E-2</v>
      </c>
      <c r="K495" s="570">
        <f t="shared" si="27"/>
        <v>5.8188386482723162</v>
      </c>
      <c r="L495" s="571">
        <f t="shared" si="21"/>
        <v>0</v>
      </c>
      <c r="M495" s="571">
        <v>0</v>
      </c>
      <c r="N495" s="571">
        <v>0</v>
      </c>
      <c r="O495" s="572">
        <v>0</v>
      </c>
      <c r="P495" s="573">
        <v>0</v>
      </c>
      <c r="Q495" s="574">
        <v>0</v>
      </c>
    </row>
    <row r="496" spans="1:17" x14ac:dyDescent="0.25">
      <c r="A496" s="575">
        <f t="shared" si="22"/>
        <v>59352</v>
      </c>
      <c r="B496" s="83" t="str">
        <f>+asset_level_drivers!$D$1</f>
        <v>Foreland I</v>
      </c>
      <c r="C496" s="562">
        <f t="shared" si="23"/>
        <v>153</v>
      </c>
      <c r="D496" s="563">
        <f>+H496/asset_level_drivers!$D$59*100</f>
        <v>6.1770539343225461E-2</v>
      </c>
      <c r="E496" s="563">
        <f>+I496/asset_level_drivers!$D$59*100</f>
        <v>0.75601643433999166</v>
      </c>
      <c r="F496" s="563">
        <f>+J496/asset_level_drivers!$D$59*100</f>
        <v>8.5051985545092162E-2</v>
      </c>
      <c r="G496" s="563">
        <f t="shared" si="24"/>
        <v>6.1770539343225461E-2</v>
      </c>
      <c r="H496" s="563">
        <f t="shared" si="27"/>
        <v>4.6327904507419096E-2</v>
      </c>
      <c r="I496" s="563">
        <f t="shared" si="27"/>
        <v>0.56701232575499372</v>
      </c>
      <c r="J496" s="563">
        <f t="shared" si="27"/>
        <v>6.3788989158819129E-2</v>
      </c>
      <c r="K496" s="564">
        <f t="shared" si="27"/>
        <v>5.8163095533232738</v>
      </c>
      <c r="L496" s="563">
        <f t="shared" si="21"/>
        <v>0</v>
      </c>
      <c r="M496" s="563">
        <v>0</v>
      </c>
      <c r="N496" s="563">
        <v>0</v>
      </c>
      <c r="O496" s="565">
        <v>0</v>
      </c>
      <c r="P496" s="564">
        <v>0</v>
      </c>
      <c r="Q496" s="566">
        <v>0</v>
      </c>
    </row>
    <row r="497" spans="1:17" x14ac:dyDescent="0.25">
      <c r="A497" s="567">
        <f t="shared" si="22"/>
        <v>59383</v>
      </c>
      <c r="B497" s="577" t="str">
        <f>+asset_level_drivers!$D$1</f>
        <v>Foreland I</v>
      </c>
      <c r="C497" s="568">
        <f t="shared" si="23"/>
        <v>153</v>
      </c>
      <c r="D497" s="569">
        <f>+H497/asset_level_drivers!$D$59*100</f>
        <v>6.1452850492869138E-2</v>
      </c>
      <c r="E497" s="569">
        <f>+I497/asset_level_drivers!$D$59*100</f>
        <v>0.75212824104966758</v>
      </c>
      <c r="F497" s="569">
        <f>+J497/asset_level_drivers!$D$59*100</f>
        <v>8.4614566895184595E-2</v>
      </c>
      <c r="G497" s="569">
        <f t="shared" si="24"/>
        <v>6.1452850492869138E-2</v>
      </c>
      <c r="H497" s="569">
        <f t="shared" si="27"/>
        <v>4.6089637869651853E-2</v>
      </c>
      <c r="I497" s="569">
        <f t="shared" si="27"/>
        <v>0.56409618078725066</v>
      </c>
      <c r="J497" s="569">
        <f t="shared" si="27"/>
        <v>6.3460925171388446E-2</v>
      </c>
      <c r="K497" s="570">
        <f t="shared" si="27"/>
        <v>5.8137815576178511</v>
      </c>
      <c r="L497" s="571">
        <f t="shared" si="21"/>
        <v>0</v>
      </c>
      <c r="M497" s="571">
        <v>0</v>
      </c>
      <c r="N497" s="571">
        <v>0</v>
      </c>
      <c r="O497" s="572">
        <v>0</v>
      </c>
      <c r="P497" s="573">
        <v>0</v>
      </c>
      <c r="Q497" s="574">
        <v>0</v>
      </c>
    </row>
    <row r="498" spans="1:17" x14ac:dyDescent="0.25">
      <c r="A498" s="575">
        <f t="shared" si="22"/>
        <v>59414</v>
      </c>
      <c r="B498" s="83" t="str">
        <f>+asset_level_drivers!$D$1</f>
        <v>Foreland I</v>
      </c>
      <c r="C498" s="562">
        <f t="shared" si="23"/>
        <v>153</v>
      </c>
      <c r="D498" s="563">
        <f>+H498/asset_level_drivers!$D$59*100</f>
        <v>6.1136795531527129E-2</v>
      </c>
      <c r="E498" s="563">
        <f>+I498/asset_level_drivers!$D$59*100</f>
        <v>0.74826004474138808</v>
      </c>
      <c r="F498" s="563">
        <f>+J498/asset_level_drivers!$D$59*100</f>
        <v>8.417939787030411E-2</v>
      </c>
      <c r="G498" s="563">
        <f t="shared" si="24"/>
        <v>6.1136795531527129E-2</v>
      </c>
      <c r="H498" s="563">
        <f t="shared" si="27"/>
        <v>4.5852596648645341E-2</v>
      </c>
      <c r="I498" s="563">
        <f t="shared" si="27"/>
        <v>0.56119503355604106</v>
      </c>
      <c r="J498" s="563">
        <f t="shared" si="27"/>
        <v>6.3134548402728086E-2</v>
      </c>
      <c r="K498" s="564">
        <f t="shared" si="27"/>
        <v>5.8112546606782747</v>
      </c>
      <c r="L498" s="563">
        <f t="shared" si="21"/>
        <v>0</v>
      </c>
      <c r="M498" s="563">
        <v>0</v>
      </c>
      <c r="N498" s="563">
        <v>0</v>
      </c>
      <c r="O498" s="565">
        <v>0</v>
      </c>
      <c r="P498" s="564">
        <v>0</v>
      </c>
      <c r="Q498" s="566">
        <v>0</v>
      </c>
    </row>
    <row r="499" spans="1:17" x14ac:dyDescent="0.25">
      <c r="A499" s="567">
        <f t="shared" si="22"/>
        <v>59444</v>
      </c>
      <c r="B499" s="577" t="str">
        <f>+asset_level_drivers!$D$1</f>
        <v>Foreland I</v>
      </c>
      <c r="C499" s="568">
        <f t="shared" si="23"/>
        <v>153</v>
      </c>
      <c r="D499" s="569">
        <f>+H499/asset_level_drivers!$D$59*100</f>
        <v>6.0822366056029739E-2</v>
      </c>
      <c r="E499" s="569">
        <f>+I499/asset_level_drivers!$D$59*100</f>
        <v>0.74441174257065423</v>
      </c>
      <c r="F499" s="569">
        <f>+J499/asset_level_drivers!$D$59*100</f>
        <v>8.3746466900727401E-2</v>
      </c>
      <c r="G499" s="569">
        <f t="shared" si="24"/>
        <v>6.0822366056029739E-2</v>
      </c>
      <c r="H499" s="569">
        <f t="shared" si="27"/>
        <v>4.5616774542022308E-2</v>
      </c>
      <c r="I499" s="569">
        <f t="shared" si="27"/>
        <v>0.55830880692799068</v>
      </c>
      <c r="J499" s="569">
        <f t="shared" si="27"/>
        <v>6.2809850175545551E-2</v>
      </c>
      <c r="K499" s="570">
        <f t="shared" si="27"/>
        <v>5.8087288620269772</v>
      </c>
      <c r="L499" s="571">
        <f t="shared" si="21"/>
        <v>0</v>
      </c>
      <c r="M499" s="571">
        <v>0</v>
      </c>
      <c r="N499" s="571">
        <v>0</v>
      </c>
      <c r="O499" s="572">
        <v>0</v>
      </c>
      <c r="P499" s="573">
        <v>0</v>
      </c>
      <c r="Q499" s="574">
        <v>0</v>
      </c>
    </row>
    <row r="500" spans="1:17" x14ac:dyDescent="0.25">
      <c r="A500" s="575">
        <f t="shared" si="22"/>
        <v>59475</v>
      </c>
      <c r="B500" s="83" t="str">
        <f>+asset_level_drivers!$D$1</f>
        <v>Foreland I</v>
      </c>
      <c r="C500" s="562">
        <f t="shared" si="23"/>
        <v>153</v>
      </c>
      <c r="D500" s="563">
        <f>+H500/asset_level_drivers!$D$59*100</f>
        <v>6.0509553706425252E-2</v>
      </c>
      <c r="E500" s="563">
        <f>+I500/asset_level_drivers!$D$59*100</f>
        <v>0.74058323222189637</v>
      </c>
      <c r="F500" s="563">
        <f>+J500/asset_level_drivers!$D$59*100</f>
        <v>8.3315762476233693E-2</v>
      </c>
      <c r="G500" s="563">
        <f t="shared" si="24"/>
        <v>6.0509553706425252E-2</v>
      </c>
      <c r="H500" s="563">
        <f t="shared" si="27"/>
        <v>4.5382165279818934E-2</v>
      </c>
      <c r="I500" s="563">
        <f t="shared" si="27"/>
        <v>0.55543742416642228</v>
      </c>
      <c r="J500" s="563">
        <f t="shared" si="27"/>
        <v>6.2486821857175273E-2</v>
      </c>
      <c r="K500" s="564">
        <f t="shared" si="27"/>
        <v>5.8062041611866002</v>
      </c>
      <c r="L500" s="563">
        <f t="shared" si="21"/>
        <v>0</v>
      </c>
      <c r="M500" s="563">
        <v>0</v>
      </c>
      <c r="N500" s="563">
        <v>0</v>
      </c>
      <c r="O500" s="565">
        <v>0</v>
      </c>
      <c r="P500" s="564">
        <v>0</v>
      </c>
      <c r="Q500" s="566">
        <v>0</v>
      </c>
    </row>
    <row r="501" spans="1:17" x14ac:dyDescent="0.25">
      <c r="A501" s="567">
        <f t="shared" si="22"/>
        <v>59505</v>
      </c>
      <c r="B501" s="577" t="str">
        <f>+asset_level_drivers!$D$1</f>
        <v>Foreland I</v>
      </c>
      <c r="C501" s="568">
        <f t="shared" si="23"/>
        <v>153</v>
      </c>
      <c r="D501" s="569">
        <f>+H501/asset_level_drivers!$D$59*100</f>
        <v>6.0198350165757489E-2</v>
      </c>
      <c r="E501" s="569">
        <f>+I501/asset_level_drivers!$D$59*100</f>
        <v>0.73677441190575399</v>
      </c>
      <c r="F501" s="569">
        <f>+J501/asset_level_drivers!$D$59*100</f>
        <v>8.2887273145798801E-2</v>
      </c>
      <c r="G501" s="569">
        <f t="shared" si="24"/>
        <v>6.0198350165757489E-2</v>
      </c>
      <c r="H501" s="569">
        <f t="shared" si="27"/>
        <v>4.514876262431812E-2</v>
      </c>
      <c r="I501" s="569">
        <f t="shared" si="27"/>
        <v>0.55258080892931549</v>
      </c>
      <c r="J501" s="569">
        <f t="shared" si="27"/>
        <v>6.2165454859349108E-2</v>
      </c>
      <c r="K501" s="570">
        <f t="shared" si="27"/>
        <v>5.8036805576799919</v>
      </c>
      <c r="L501" s="571">
        <f t="shared" si="21"/>
        <v>0</v>
      </c>
      <c r="M501" s="571">
        <v>0</v>
      </c>
      <c r="N501" s="571">
        <v>0</v>
      </c>
      <c r="O501" s="572">
        <v>0</v>
      </c>
      <c r="P501" s="573">
        <v>0</v>
      </c>
      <c r="Q501" s="574">
        <v>0</v>
      </c>
    </row>
    <row r="502" spans="1:17" x14ac:dyDescent="0.25">
      <c r="A502" s="575">
        <f t="shared" si="22"/>
        <v>59536</v>
      </c>
      <c r="B502" s="83" t="str">
        <f>+asset_level_drivers!$D$1</f>
        <v>Foreland I</v>
      </c>
      <c r="C502" s="562">
        <f t="shared" si="23"/>
        <v>153</v>
      </c>
      <c r="D502" s="563">
        <f>+H502/asset_level_drivers!$D$59*100</f>
        <v>5.9888747159844866E-2</v>
      </c>
      <c r="E502" s="563">
        <f>+I502/asset_level_drivers!$D$59*100</f>
        <v>0.73298518035636928</v>
      </c>
      <c r="F502" s="563">
        <f>+J502/asset_level_drivers!$D$59*100</f>
        <v>8.2460987517290654E-2</v>
      </c>
      <c r="G502" s="563">
        <f t="shared" si="24"/>
        <v>5.9888747159844866E-2</v>
      </c>
      <c r="H502" s="563">
        <f t="shared" si="27"/>
        <v>4.4916560369883646E-2</v>
      </c>
      <c r="I502" s="563">
        <f t="shared" si="27"/>
        <v>0.54973888526727699</v>
      </c>
      <c r="J502" s="563">
        <f t="shared" si="27"/>
        <v>6.1845740637967994E-2</v>
      </c>
      <c r="K502" s="564">
        <f t="shared" si="27"/>
        <v>5.8011580510302085</v>
      </c>
      <c r="L502" s="563">
        <f t="shared" si="21"/>
        <v>0</v>
      </c>
      <c r="M502" s="563">
        <v>0</v>
      </c>
      <c r="N502" s="563">
        <v>0</v>
      </c>
      <c r="O502" s="565">
        <v>0</v>
      </c>
      <c r="P502" s="564">
        <v>0</v>
      </c>
      <c r="Q502" s="566">
        <v>0</v>
      </c>
    </row>
    <row r="503" spans="1:17" x14ac:dyDescent="0.25">
      <c r="A503" s="567">
        <f t="shared" si="22"/>
        <v>59567</v>
      </c>
      <c r="B503" s="577" t="str">
        <f>+asset_level_drivers!$D$1</f>
        <v>Foreland I</v>
      </c>
      <c r="C503" s="568">
        <f t="shared" si="23"/>
        <v>153</v>
      </c>
      <c r="D503" s="569">
        <f>+H503/asset_level_drivers!$D$59*100</f>
        <v>5.9580736457060253E-2</v>
      </c>
      <c r="E503" s="569">
        <f>+I503/asset_level_drivers!$D$59*100</f>
        <v>0.72921543682869505</v>
      </c>
      <c r="F503" s="569">
        <f>+J503/asset_level_drivers!$D$59*100</f>
        <v>8.2036894257166412E-2</v>
      </c>
      <c r="G503" s="569">
        <f t="shared" si="24"/>
        <v>5.9580736457060253E-2</v>
      </c>
      <c r="H503" s="569">
        <f t="shared" si="27"/>
        <v>4.4685552342795185E-2</v>
      </c>
      <c r="I503" s="569">
        <f t="shared" si="27"/>
        <v>0.54691157762152132</v>
      </c>
      <c r="J503" s="569">
        <f t="shared" si="27"/>
        <v>6.1527670692874806E-2</v>
      </c>
      <c r="K503" s="570">
        <f t="shared" si="27"/>
        <v>5.7986366407605132</v>
      </c>
      <c r="L503" s="571">
        <f t="shared" si="21"/>
        <v>0</v>
      </c>
      <c r="M503" s="571">
        <v>0</v>
      </c>
      <c r="N503" s="571">
        <v>0</v>
      </c>
      <c r="O503" s="572">
        <v>0</v>
      </c>
      <c r="P503" s="573">
        <v>0</v>
      </c>
      <c r="Q503" s="574">
        <v>0</v>
      </c>
    </row>
    <row r="504" spans="1:17" x14ac:dyDescent="0.25">
      <c r="A504" s="575">
        <f t="shared" si="22"/>
        <v>59595</v>
      </c>
      <c r="B504" s="83" t="str">
        <f>+asset_level_drivers!$D$1</f>
        <v>Foreland I</v>
      </c>
      <c r="C504" s="562">
        <f t="shared" si="23"/>
        <v>153</v>
      </c>
      <c r="D504" s="563">
        <f>+H504/asset_level_drivers!$D$59*100</f>
        <v>5.9274309868112184E-2</v>
      </c>
      <c r="E504" s="563">
        <f>+I504/asset_level_drivers!$D$59*100</f>
        <v>0.72546508109581576</v>
      </c>
      <c r="F504" s="563">
        <f>+J504/asset_level_drivers!$D$59*100</f>
        <v>8.1614982090171137E-2</v>
      </c>
      <c r="G504" s="563">
        <f t="shared" si="24"/>
        <v>5.9274309868112184E-2</v>
      </c>
      <c r="H504" s="563">
        <f t="shared" si="27"/>
        <v>4.4455732401084136E-2</v>
      </c>
      <c r="I504" s="563">
        <f t="shared" si="27"/>
        <v>0.54409881082186184</v>
      </c>
      <c r="J504" s="563">
        <f t="shared" si="27"/>
        <v>6.1211236567628349E-2</v>
      </c>
      <c r="K504" s="564">
        <f t="shared" si="27"/>
        <v>5.7961163263943751</v>
      </c>
      <c r="L504" s="563">
        <f t="shared" si="21"/>
        <v>0</v>
      </c>
      <c r="M504" s="563">
        <v>0</v>
      </c>
      <c r="N504" s="563">
        <v>0</v>
      </c>
      <c r="O504" s="565">
        <v>0</v>
      </c>
      <c r="P504" s="564">
        <v>0</v>
      </c>
      <c r="Q504" s="566">
        <v>0</v>
      </c>
    </row>
    <row r="505" spans="1:17" x14ac:dyDescent="0.25">
      <c r="A505" s="567">
        <f t="shared" si="22"/>
        <v>59626</v>
      </c>
      <c r="B505" s="577" t="str">
        <f>+asset_level_drivers!$D$1</f>
        <v>Foreland I</v>
      </c>
      <c r="C505" s="568">
        <f t="shared" si="23"/>
        <v>153</v>
      </c>
      <c r="D505" s="569">
        <f>+H505/asset_level_drivers!$D$59*100</f>
        <v>5.8969459245827131E-2</v>
      </c>
      <c r="E505" s="569">
        <f>+I505/asset_level_drivers!$D$59*100</f>
        <v>0.72173401344628296</v>
      </c>
      <c r="F505" s="569">
        <f>+J505/asset_level_drivers!$D$59*100</f>
        <v>8.119523979903806E-2</v>
      </c>
      <c r="G505" s="569">
        <f t="shared" si="24"/>
        <v>5.8969459245827131E-2</v>
      </c>
      <c r="H505" s="569">
        <f t="shared" si="27"/>
        <v>4.4227094434370354E-2</v>
      </c>
      <c r="I505" s="569">
        <f t="shared" si="27"/>
        <v>0.54130051008471225</v>
      </c>
      <c r="J505" s="569">
        <f t="shared" si="27"/>
        <v>6.0896429849278545E-2</v>
      </c>
      <c r="K505" s="570">
        <f t="shared" si="27"/>
        <v>5.7935971074554722</v>
      </c>
      <c r="L505" s="571">
        <f t="shared" si="21"/>
        <v>0</v>
      </c>
      <c r="M505" s="571">
        <v>0</v>
      </c>
      <c r="N505" s="571">
        <v>0</v>
      </c>
      <c r="O505" s="572">
        <v>0</v>
      </c>
      <c r="P505" s="573">
        <v>0</v>
      </c>
      <c r="Q505" s="574">
        <v>0</v>
      </c>
    </row>
    <row r="506" spans="1:17" x14ac:dyDescent="0.25">
      <c r="A506" s="575">
        <f t="shared" si="22"/>
        <v>59656</v>
      </c>
      <c r="B506" s="83" t="str">
        <f>+asset_level_drivers!$D$1</f>
        <v>Foreland I</v>
      </c>
      <c r="C506" s="562">
        <f t="shared" si="23"/>
        <v>153</v>
      </c>
      <c r="D506" s="563">
        <f>+H506/asset_level_drivers!$D$59*100</f>
        <v>5.8666176484932879E-2</v>
      </c>
      <c r="E506" s="563">
        <f>+I506/asset_level_drivers!$D$59*100</f>
        <v>0.71802213468146447</v>
      </c>
      <c r="F506" s="563">
        <f>+J506/asset_level_drivers!$D$59*100</f>
        <v>8.0777656224190322E-2</v>
      </c>
      <c r="G506" s="563">
        <f t="shared" si="24"/>
        <v>5.8666176484932879E-2</v>
      </c>
      <c r="H506" s="563">
        <f t="shared" si="27"/>
        <v>4.3999632363699658E-2</v>
      </c>
      <c r="I506" s="563">
        <f t="shared" si="27"/>
        <v>0.53851660101109833</v>
      </c>
      <c r="J506" s="563">
        <f t="shared" si="27"/>
        <v>6.0583242168142745E-2</v>
      </c>
      <c r="K506" s="564">
        <f t="shared" si="27"/>
        <v>5.7910789834676892</v>
      </c>
      <c r="L506" s="563">
        <f t="shared" si="21"/>
        <v>0</v>
      </c>
      <c r="M506" s="563">
        <v>0</v>
      </c>
      <c r="N506" s="563">
        <v>0</v>
      </c>
      <c r="O506" s="565">
        <v>0</v>
      </c>
      <c r="P506" s="564">
        <v>0</v>
      </c>
      <c r="Q506" s="566">
        <v>0</v>
      </c>
    </row>
    <row r="507" spans="1:17" x14ac:dyDescent="0.25">
      <c r="A507" s="567">
        <f t="shared" si="22"/>
        <v>59687</v>
      </c>
      <c r="B507" s="577" t="str">
        <f>+asset_level_drivers!$D$1</f>
        <v>Foreland I</v>
      </c>
      <c r="C507" s="568">
        <f t="shared" si="23"/>
        <v>153</v>
      </c>
      <c r="D507" s="569">
        <f>+H507/asset_level_drivers!$D$59*100</f>
        <v>5.8364453521842968E-2</v>
      </c>
      <c r="E507" s="569">
        <f>+I507/asset_level_drivers!$D$59*100</f>
        <v>0.71432934611290655</v>
      </c>
      <c r="F507" s="569">
        <f>+J507/asset_level_drivers!$D$59*100</f>
        <v>8.0362220263444292E-2</v>
      </c>
      <c r="G507" s="569">
        <f t="shared" si="24"/>
        <v>5.8364453521842968E-2</v>
      </c>
      <c r="H507" s="569">
        <f t="shared" si="27"/>
        <v>4.3773340141382226E-2</v>
      </c>
      <c r="I507" s="569">
        <f t="shared" si="27"/>
        <v>0.53574700958467991</v>
      </c>
      <c r="J507" s="569">
        <f t="shared" si="27"/>
        <v>6.0271665197583216E-2</v>
      </c>
      <c r="K507" s="570">
        <f t="shared" si="27"/>
        <v>5.7885619539551172</v>
      </c>
      <c r="L507" s="571">
        <f t="shared" si="21"/>
        <v>0</v>
      </c>
      <c r="M507" s="571">
        <v>0</v>
      </c>
      <c r="N507" s="571">
        <v>0</v>
      </c>
      <c r="O507" s="572">
        <v>0</v>
      </c>
      <c r="P507" s="573">
        <v>0</v>
      </c>
      <c r="Q507" s="574">
        <v>0</v>
      </c>
    </row>
    <row r="508" spans="1:17" x14ac:dyDescent="0.25">
      <c r="A508" s="575">
        <f t="shared" si="22"/>
        <v>59717</v>
      </c>
      <c r="B508" s="83" t="str">
        <f>+asset_level_drivers!$D$1</f>
        <v>Foreland I</v>
      </c>
      <c r="C508" s="562">
        <f t="shared" si="23"/>
        <v>153</v>
      </c>
      <c r="D508" s="563">
        <f>+H508/asset_level_drivers!$D$59*100</f>
        <v>5.8064282334442399E-2</v>
      </c>
      <c r="E508" s="563">
        <f>+I508/asset_level_drivers!$D$59*100</f>
        <v>0.71065554955971066</v>
      </c>
      <c r="F508" s="563">
        <f>+J508/asset_level_drivers!$D$59*100</f>
        <v>7.9948920871714346E-2</v>
      </c>
      <c r="G508" s="563">
        <f t="shared" si="24"/>
        <v>5.8064282334442399E-2</v>
      </c>
      <c r="H508" s="563">
        <f t="shared" si="27"/>
        <v>4.3548211750831803E-2</v>
      </c>
      <c r="I508" s="563">
        <f t="shared" si="27"/>
        <v>0.532991662169783</v>
      </c>
      <c r="J508" s="563">
        <f t="shared" si="27"/>
        <v>5.9961690653785753E-2</v>
      </c>
      <c r="K508" s="564">
        <f t="shared" si="27"/>
        <v>5.7860460184420548</v>
      </c>
      <c r="L508" s="563">
        <f t="shared" si="21"/>
        <v>0</v>
      </c>
      <c r="M508" s="563">
        <v>0</v>
      </c>
      <c r="N508" s="563">
        <v>0</v>
      </c>
      <c r="O508" s="565">
        <v>0</v>
      </c>
      <c r="P508" s="564">
        <v>0</v>
      </c>
      <c r="Q508" s="566">
        <v>0</v>
      </c>
    </row>
    <row r="509" spans="1:17" x14ac:dyDescent="0.25">
      <c r="A509" s="567">
        <f t="shared" si="22"/>
        <v>59748</v>
      </c>
      <c r="B509" s="577" t="str">
        <f>+asset_level_drivers!$D$1</f>
        <v>Foreland I</v>
      </c>
      <c r="C509" s="568">
        <f t="shared" si="23"/>
        <v>153</v>
      </c>
      <c r="D509" s="569">
        <f>+H509/asset_level_drivers!$D$59*100</f>
        <v>5.776565494187428E-2</v>
      </c>
      <c r="E509" s="569">
        <f>+I509/asset_level_drivers!$D$59*100</f>
        <v>0.70700064734592238</v>
      </c>
      <c r="F509" s="569">
        <f>+J509/asset_level_drivers!$D$59*100</f>
        <v>7.9537747060719269E-2</v>
      </c>
      <c r="G509" s="569">
        <f t="shared" si="24"/>
        <v>5.776565494187428E-2</v>
      </c>
      <c r="H509" s="569">
        <f t="shared" si="27"/>
        <v>4.3324241206405711E-2</v>
      </c>
      <c r="I509" s="569">
        <f t="shared" si="27"/>
        <v>0.53025048550944176</v>
      </c>
      <c r="J509" s="569">
        <f t="shared" si="27"/>
        <v>5.9653310295539455E-2</v>
      </c>
      <c r="K509" s="570">
        <f t="shared" si="27"/>
        <v>5.7835311764530069</v>
      </c>
      <c r="L509" s="571">
        <f t="shared" si="21"/>
        <v>0</v>
      </c>
      <c r="M509" s="571">
        <v>0</v>
      </c>
      <c r="N509" s="571">
        <v>0</v>
      </c>
      <c r="O509" s="572">
        <v>0</v>
      </c>
      <c r="P509" s="573">
        <v>0</v>
      </c>
      <c r="Q509" s="574">
        <v>0</v>
      </c>
    </row>
    <row r="510" spans="1:17" x14ac:dyDescent="0.25">
      <c r="A510" s="575">
        <f t="shared" si="22"/>
        <v>59779</v>
      </c>
      <c r="B510" s="83" t="str">
        <f>+asset_level_drivers!$D$1</f>
        <v>Foreland I</v>
      </c>
      <c r="C510" s="562">
        <f t="shared" si="23"/>
        <v>153</v>
      </c>
      <c r="D510" s="563">
        <f>+H510/asset_level_drivers!$D$59*100</f>
        <v>5.7468563404327634E-2</v>
      </c>
      <c r="E510" s="563">
        <f>+I510/asset_level_drivers!$D$59*100</f>
        <v>0.70336454229793488</v>
      </c>
      <c r="F510" s="563">
        <f>+J510/asset_level_drivers!$D$59*100</f>
        <v>7.9128687898690139E-2</v>
      </c>
      <c r="G510" s="563">
        <f t="shared" si="24"/>
        <v>5.7468563404327634E-2</v>
      </c>
      <c r="H510" s="563">
        <f t="shared" ref="H510:K525" si="28">+H509/H508*H509</f>
        <v>4.3101422553245727E-2</v>
      </c>
      <c r="I510" s="563">
        <f t="shared" si="28"/>
        <v>0.5275234067234511</v>
      </c>
      <c r="J510" s="563">
        <f t="shared" si="28"/>
        <v>5.9346515924017601E-2</v>
      </c>
      <c r="K510" s="564">
        <f t="shared" si="28"/>
        <v>5.7810174275126851</v>
      </c>
      <c r="L510" s="563">
        <f t="shared" si="21"/>
        <v>0</v>
      </c>
      <c r="M510" s="563">
        <v>0</v>
      </c>
      <c r="N510" s="563">
        <v>0</v>
      </c>
      <c r="O510" s="565">
        <v>0</v>
      </c>
      <c r="P510" s="564">
        <v>0</v>
      </c>
      <c r="Q510" s="566">
        <v>0</v>
      </c>
    </row>
    <row r="511" spans="1:17" x14ac:dyDescent="0.25">
      <c r="A511" s="567">
        <f t="shared" si="22"/>
        <v>59809</v>
      </c>
      <c r="B511" s="577" t="str">
        <f>+asset_level_drivers!$D$1</f>
        <v>Foreland I</v>
      </c>
      <c r="C511" s="568">
        <f t="shared" si="23"/>
        <v>153</v>
      </c>
      <c r="D511" s="569">
        <f>+H511/asset_level_drivers!$D$59*100</f>
        <v>5.7172999822826337E-2</v>
      </c>
      <c r="E511" s="569">
        <f>+I511/asset_level_drivers!$D$59*100</f>
        <v>0.69974713774190533</v>
      </c>
      <c r="F511" s="569">
        <f>+J511/asset_level_drivers!$D$59*100</f>
        <v>7.8721732510079565E-2</v>
      </c>
      <c r="G511" s="569">
        <f t="shared" si="24"/>
        <v>5.7172999822826337E-2</v>
      </c>
      <c r="H511" s="569">
        <f t="shared" si="28"/>
        <v>4.2879749867119753E-2</v>
      </c>
      <c r="I511" s="569">
        <f t="shared" si="28"/>
        <v>0.524810353306429</v>
      </c>
      <c r="J511" s="569">
        <f t="shared" si="28"/>
        <v>5.9041299382559677E-2</v>
      </c>
      <c r="K511" s="570">
        <f t="shared" si="28"/>
        <v>5.7785047711460074</v>
      </c>
      <c r="L511" s="571">
        <f t="shared" si="21"/>
        <v>0</v>
      </c>
      <c r="M511" s="571">
        <v>0</v>
      </c>
      <c r="N511" s="571">
        <v>0</v>
      </c>
      <c r="O511" s="572">
        <v>0</v>
      </c>
      <c r="P511" s="573">
        <v>0</v>
      </c>
      <c r="Q511" s="574">
        <v>0</v>
      </c>
    </row>
    <row r="512" spans="1:17" x14ac:dyDescent="0.25">
      <c r="A512" s="575">
        <f t="shared" si="22"/>
        <v>59840</v>
      </c>
      <c r="B512" s="83" t="str">
        <f>+asset_level_drivers!$D$1</f>
        <v>Foreland I</v>
      </c>
      <c r="C512" s="562">
        <f t="shared" si="23"/>
        <v>153</v>
      </c>
      <c r="D512" s="563">
        <f>+H512/asset_level_drivers!$D$59*100</f>
        <v>5.6878956339019064E-2</v>
      </c>
      <c r="E512" s="563">
        <f>+I512/asset_level_drivers!$D$59*100</f>
        <v>0.69614833750118477</v>
      </c>
      <c r="F512" s="563">
        <f>+J512/asset_level_drivers!$D$59*100</f>
        <v>7.8316870075272715E-2</v>
      </c>
      <c r="G512" s="563">
        <f t="shared" si="24"/>
        <v>5.6878956339019064E-2</v>
      </c>
      <c r="H512" s="563">
        <f t="shared" si="28"/>
        <v>4.2659217254264296E-2</v>
      </c>
      <c r="I512" s="563">
        <f t="shared" si="28"/>
        <v>0.52211125312588857</v>
      </c>
      <c r="J512" s="563">
        <f t="shared" si="28"/>
        <v>5.873765255645453E-2</v>
      </c>
      <c r="K512" s="564">
        <f t="shared" si="28"/>
        <v>5.7759932068780993</v>
      </c>
      <c r="L512" s="563">
        <f t="shared" si="21"/>
        <v>0</v>
      </c>
      <c r="M512" s="563">
        <v>0</v>
      </c>
      <c r="N512" s="563">
        <v>0</v>
      </c>
      <c r="O512" s="565">
        <v>0</v>
      </c>
      <c r="P512" s="564">
        <v>0</v>
      </c>
      <c r="Q512" s="566">
        <v>0</v>
      </c>
    </row>
    <row r="513" spans="1:17" x14ac:dyDescent="0.25">
      <c r="A513" s="567">
        <f t="shared" si="22"/>
        <v>59870</v>
      </c>
      <c r="B513" s="577" t="str">
        <f>+asset_level_drivers!$D$1</f>
        <v>Foreland I</v>
      </c>
      <c r="C513" s="568">
        <f t="shared" si="23"/>
        <v>153</v>
      </c>
      <c r="D513" s="569">
        <f>+H513/asset_level_drivers!$D$59*100</f>
        <v>5.6586425134970364E-2</v>
      </c>
      <c r="E513" s="569">
        <f>+I513/asset_level_drivers!$D$59*100</f>
        <v>0.69256804589376053</v>
      </c>
      <c r="F513" s="569">
        <f>+J513/asset_level_drivers!$D$59*100</f>
        <v>7.791408983029946E-2</v>
      </c>
      <c r="G513" s="569">
        <f t="shared" si="24"/>
        <v>5.6586425134970364E-2</v>
      </c>
      <c r="H513" s="569">
        <f t="shared" si="28"/>
        <v>4.2439818851227773E-2</v>
      </c>
      <c r="I513" s="569">
        <f t="shared" si="28"/>
        <v>0.51942603442032043</v>
      </c>
      <c r="J513" s="569">
        <f t="shared" si="28"/>
        <v>5.8435567372724595E-2</v>
      </c>
      <c r="K513" s="570">
        <f t="shared" si="28"/>
        <v>5.7734827342342916</v>
      </c>
      <c r="L513" s="571">
        <f t="shared" si="21"/>
        <v>0</v>
      </c>
      <c r="M513" s="571">
        <v>0</v>
      </c>
      <c r="N513" s="571">
        <v>0</v>
      </c>
      <c r="O513" s="572">
        <v>0</v>
      </c>
      <c r="P513" s="573">
        <v>0</v>
      </c>
      <c r="Q513" s="574">
        <v>0</v>
      </c>
    </row>
    <row r="514" spans="1:17" x14ac:dyDescent="0.25">
      <c r="A514" s="575">
        <f t="shared" si="22"/>
        <v>59901</v>
      </c>
      <c r="B514" s="83" t="str">
        <f>+asset_level_drivers!$D$1</f>
        <v>Foreland I</v>
      </c>
      <c r="C514" s="562">
        <f t="shared" si="23"/>
        <v>153</v>
      </c>
      <c r="D514" s="563">
        <f>+H514/asset_level_drivers!$D$59*100</f>
        <v>5.6295398432952823E-2</v>
      </c>
      <c r="E514" s="563">
        <f>+I514/asset_level_drivers!$D$59*100</f>
        <v>0.68900616772971279</v>
      </c>
      <c r="F514" s="563">
        <f>+J514/asset_level_drivers!$D$59*100</f>
        <v>7.7513381066548384E-2</v>
      </c>
      <c r="G514" s="563">
        <f t="shared" si="24"/>
        <v>5.6295398432952823E-2</v>
      </c>
      <c r="H514" s="563">
        <f t="shared" si="28"/>
        <v>4.2221548824714614E-2</v>
      </c>
      <c r="I514" s="563">
        <f t="shared" si="28"/>
        <v>0.51675462579728459</v>
      </c>
      <c r="J514" s="563">
        <f t="shared" si="28"/>
        <v>5.8135035799911292E-2</v>
      </c>
      <c r="K514" s="564">
        <f t="shared" si="28"/>
        <v>5.7709733527401221</v>
      </c>
      <c r="L514" s="563">
        <f t="shared" ref="L514:L577" si="29">+P514+O514</f>
        <v>0</v>
      </c>
      <c r="M514" s="563">
        <v>0</v>
      </c>
      <c r="N514" s="563">
        <v>0</v>
      </c>
      <c r="O514" s="565">
        <v>0</v>
      </c>
      <c r="P514" s="564">
        <v>0</v>
      </c>
      <c r="Q514" s="566">
        <v>0</v>
      </c>
    </row>
    <row r="515" spans="1:17" x14ac:dyDescent="0.25">
      <c r="A515" s="567">
        <f t="shared" ref="A515:A578" si="30">+EOMONTH(A514,1)</f>
        <v>59932</v>
      </c>
      <c r="B515" s="577" t="str">
        <f>+asset_level_drivers!$D$1</f>
        <v>Foreland I</v>
      </c>
      <c r="C515" s="568">
        <f t="shared" ref="C515:C578" si="31">+C514</f>
        <v>153</v>
      </c>
      <c r="D515" s="569">
        <f>+H515/asset_level_drivers!$D$59*100</f>
        <v>5.6005868495240231E-2</v>
      </c>
      <c r="E515" s="569">
        <f>+I515/asset_level_drivers!$D$59*100</f>
        <v>0.68546260830868355</v>
      </c>
      <c r="F515" s="569">
        <f>+J515/asset_level_drivers!$D$59*100</f>
        <v>7.7114733130481963E-2</v>
      </c>
      <c r="G515" s="569">
        <f t="shared" si="24"/>
        <v>5.6005868495240231E-2</v>
      </c>
      <c r="H515" s="569">
        <f t="shared" si="28"/>
        <v>4.2004401371430175E-2</v>
      </c>
      <c r="I515" s="569">
        <f t="shared" si="28"/>
        <v>0.51409695623151264</v>
      </c>
      <c r="J515" s="569">
        <f t="shared" si="28"/>
        <v>5.7836049847861476E-2</v>
      </c>
      <c r="K515" s="570">
        <f t="shared" si="28"/>
        <v>5.7684650619213338</v>
      </c>
      <c r="L515" s="571">
        <f t="shared" si="29"/>
        <v>0</v>
      </c>
      <c r="M515" s="571">
        <v>0</v>
      </c>
      <c r="N515" s="571">
        <v>0</v>
      </c>
      <c r="O515" s="572">
        <v>0</v>
      </c>
      <c r="P515" s="573">
        <v>0</v>
      </c>
      <c r="Q515" s="574">
        <v>0</v>
      </c>
    </row>
    <row r="516" spans="1:17" x14ac:dyDescent="0.25">
      <c r="A516" s="575">
        <f t="shared" si="30"/>
        <v>59961</v>
      </c>
      <c r="B516" s="83" t="str">
        <f>+asset_level_drivers!$D$1</f>
        <v>Foreland I</v>
      </c>
      <c r="C516" s="562">
        <f t="shared" si="31"/>
        <v>153</v>
      </c>
      <c r="D516" s="563">
        <f>+H516/asset_level_drivers!$D$59*100</f>
        <v>5.5717827623901907E-2</v>
      </c>
      <c r="E516" s="563">
        <f>+I516/asset_level_drivers!$D$59*100</f>
        <v>0.68193727341735877</v>
      </c>
      <c r="F516" s="563">
        <f>+J516/asset_level_drivers!$D$59*100</f>
        <v>7.6718135423353359E-2</v>
      </c>
      <c r="G516" s="563">
        <f t="shared" si="24"/>
        <v>5.5717827623901907E-2</v>
      </c>
      <c r="H516" s="563">
        <f t="shared" si="28"/>
        <v>4.1788370717926425E-2</v>
      </c>
      <c r="I516" s="563">
        <f t="shared" si="28"/>
        <v>0.51145295506301902</v>
      </c>
      <c r="J516" s="563">
        <f t="shared" si="28"/>
        <v>5.7538601567515016E-2</v>
      </c>
      <c r="K516" s="564">
        <f t="shared" si="28"/>
        <v>5.7659578613038764</v>
      </c>
      <c r="L516" s="563">
        <f t="shared" si="29"/>
        <v>0</v>
      </c>
      <c r="M516" s="563">
        <v>0</v>
      </c>
      <c r="N516" s="563">
        <v>0</v>
      </c>
      <c r="O516" s="565">
        <v>0</v>
      </c>
      <c r="P516" s="564">
        <v>0</v>
      </c>
      <c r="Q516" s="566">
        <v>0</v>
      </c>
    </row>
    <row r="517" spans="1:17" x14ac:dyDescent="0.25">
      <c r="A517" s="567">
        <f t="shared" si="30"/>
        <v>59992</v>
      </c>
      <c r="B517" s="577" t="str">
        <f>+asset_level_drivers!$D$1</f>
        <v>Foreland I</v>
      </c>
      <c r="C517" s="568">
        <f t="shared" si="31"/>
        <v>153</v>
      </c>
      <c r="D517" s="569">
        <f>+H517/asset_level_drivers!$D$59*100</f>
        <v>5.543126816059795E-2</v>
      </c>
      <c r="E517" s="569">
        <f>+I517/asset_level_drivers!$D$59*100</f>
        <v>0.67843006932696348</v>
      </c>
      <c r="F517" s="569">
        <f>+J517/asset_level_drivers!$D$59*100</f>
        <v>7.6323577400924603E-2</v>
      </c>
      <c r="G517" s="569">
        <f t="shared" si="24"/>
        <v>5.543126816059795E-2</v>
      </c>
      <c r="H517" s="569">
        <f t="shared" si="28"/>
        <v>4.1573451120448461E-2</v>
      </c>
      <c r="I517" s="569">
        <f t="shared" si="28"/>
        <v>0.50882255199522264</v>
      </c>
      <c r="J517" s="569">
        <f t="shared" si="28"/>
        <v>5.7242683050693452E-2</v>
      </c>
      <c r="K517" s="570">
        <f t="shared" si="28"/>
        <v>5.763451750413906</v>
      </c>
      <c r="L517" s="571">
        <f t="shared" si="29"/>
        <v>0</v>
      </c>
      <c r="M517" s="571">
        <v>0</v>
      </c>
      <c r="N517" s="571">
        <v>0</v>
      </c>
      <c r="O517" s="572">
        <v>0</v>
      </c>
      <c r="P517" s="573">
        <v>0</v>
      </c>
      <c r="Q517" s="574">
        <v>0</v>
      </c>
    </row>
    <row r="518" spans="1:17" x14ac:dyDescent="0.25">
      <c r="A518" s="575">
        <f t="shared" si="30"/>
        <v>60022</v>
      </c>
      <c r="B518" s="83" t="str">
        <f>+asset_level_drivers!$D$1</f>
        <v>Foreland I</v>
      </c>
      <c r="C518" s="562">
        <f t="shared" si="31"/>
        <v>153</v>
      </c>
      <c r="D518" s="563">
        <f>+H518/asset_level_drivers!$D$59*100</f>
        <v>5.5146182486375712E-2</v>
      </c>
      <c r="E518" s="563">
        <f>+I518/asset_level_drivers!$D$59*100</f>
        <v>0.67494090279077046</v>
      </c>
      <c r="F518" s="563">
        <f>+J518/asset_level_drivers!$D$59*100</f>
        <v>7.5931048573186305E-2</v>
      </c>
      <c r="G518" s="563">
        <f t="shared" si="24"/>
        <v>5.5146182486375712E-2</v>
      </c>
      <c r="H518" s="563">
        <f t="shared" si="28"/>
        <v>4.1359636864781779E-2</v>
      </c>
      <c r="I518" s="563">
        <f t="shared" si="28"/>
        <v>0.50620567709307784</v>
      </c>
      <c r="J518" s="563">
        <f t="shared" si="28"/>
        <v>5.6948286429889729E-2</v>
      </c>
      <c r="K518" s="564">
        <f t="shared" si="28"/>
        <v>5.7609467287777845</v>
      </c>
      <c r="L518" s="563">
        <f t="shared" si="29"/>
        <v>0</v>
      </c>
      <c r="M518" s="563">
        <v>0</v>
      </c>
      <c r="N518" s="563">
        <v>0</v>
      </c>
      <c r="O518" s="565">
        <v>0</v>
      </c>
      <c r="P518" s="564">
        <v>0</v>
      </c>
      <c r="Q518" s="566">
        <v>0</v>
      </c>
    </row>
    <row r="519" spans="1:17" x14ac:dyDescent="0.25">
      <c r="A519" s="567">
        <f t="shared" si="30"/>
        <v>60053</v>
      </c>
      <c r="B519" s="577" t="str">
        <f>+asset_level_drivers!$D$1</f>
        <v>Foreland I</v>
      </c>
      <c r="C519" s="568">
        <f t="shared" si="31"/>
        <v>153</v>
      </c>
      <c r="D519" s="569">
        <f>+H519/asset_level_drivers!$D$59*100</f>
        <v>5.4862563021467151E-2</v>
      </c>
      <c r="E519" s="569">
        <f>+I519/asset_level_drivers!$D$59*100</f>
        <v>0.67146968104161997</v>
      </c>
      <c r="F519" s="569">
        <f>+J519/asset_level_drivers!$D$59*100</f>
        <v>7.5540538504078741E-2</v>
      </c>
      <c r="G519" s="569">
        <f t="shared" si="24"/>
        <v>5.4862563021467151E-2</v>
      </c>
      <c r="H519" s="569">
        <f t="shared" si="28"/>
        <v>4.1146922266100366E-2</v>
      </c>
      <c r="I519" s="569">
        <f t="shared" si="28"/>
        <v>0.50360226078121495</v>
      </c>
      <c r="J519" s="569">
        <f t="shared" si="28"/>
        <v>5.6655403878059049E-2</v>
      </c>
      <c r="K519" s="570">
        <f t="shared" si="28"/>
        <v>5.758442795922079</v>
      </c>
      <c r="L519" s="571">
        <f t="shared" si="29"/>
        <v>0</v>
      </c>
      <c r="M519" s="571">
        <v>0</v>
      </c>
      <c r="N519" s="571">
        <v>0</v>
      </c>
      <c r="O519" s="572">
        <v>0</v>
      </c>
      <c r="P519" s="573">
        <v>0</v>
      </c>
      <c r="Q519" s="574">
        <v>0</v>
      </c>
    </row>
    <row r="520" spans="1:17" x14ac:dyDescent="0.25">
      <c r="A520" s="575">
        <f t="shared" si="30"/>
        <v>60083</v>
      </c>
      <c r="B520" s="83" t="str">
        <f>+asset_level_drivers!$D$1</f>
        <v>Foreland I</v>
      </c>
      <c r="C520" s="562">
        <f t="shared" si="31"/>
        <v>153</v>
      </c>
      <c r="D520" s="563">
        <f>+H520/asset_level_drivers!$D$59*100</f>
        <v>5.4580402225087386E-2</v>
      </c>
      <c r="E520" s="563">
        <f>+I520/asset_level_drivers!$D$59*100</f>
        <v>0.66801631178945386</v>
      </c>
      <c r="F520" s="563">
        <f>+J520/asset_level_drivers!$D$59*100</f>
        <v>7.5152036811214337E-2</v>
      </c>
      <c r="G520" s="563">
        <f t="shared" si="24"/>
        <v>5.4580402225087386E-2</v>
      </c>
      <c r="H520" s="563">
        <f t="shared" si="28"/>
        <v>4.0935301668815538E-2</v>
      </c>
      <c r="I520" s="563">
        <f t="shared" si="28"/>
        <v>0.50101223384209037</v>
      </c>
      <c r="J520" s="563">
        <f t="shared" si="28"/>
        <v>5.6364027608410756E-2</v>
      </c>
      <c r="K520" s="564">
        <f t="shared" si="28"/>
        <v>5.7559399513735627</v>
      </c>
      <c r="L520" s="563">
        <f t="shared" si="29"/>
        <v>0</v>
      </c>
      <c r="M520" s="563">
        <v>0</v>
      </c>
      <c r="N520" s="563">
        <v>0</v>
      </c>
      <c r="O520" s="565">
        <v>0</v>
      </c>
      <c r="P520" s="564">
        <v>0</v>
      </c>
      <c r="Q520" s="566">
        <v>0</v>
      </c>
    </row>
    <row r="521" spans="1:17" x14ac:dyDescent="0.25">
      <c r="A521" s="567">
        <f t="shared" si="30"/>
        <v>60114</v>
      </c>
      <c r="B521" s="577" t="str">
        <f>+asset_level_drivers!$D$1</f>
        <v>Foreland I</v>
      </c>
      <c r="C521" s="568">
        <f t="shared" si="31"/>
        <v>153</v>
      </c>
      <c r="D521" s="569">
        <f>+H521/asset_level_drivers!$D$59*100</f>
        <v>5.4299692595234095E-2</v>
      </c>
      <c r="E521" s="569">
        <f>+I521/asset_level_drivers!$D$59*100</f>
        <v>0.66458070321886209</v>
      </c>
      <c r="F521" s="569">
        <f>+J521/asset_level_drivers!$D$59*100</f>
        <v>7.4765533165601764E-2</v>
      </c>
      <c r="G521" s="569">
        <f t="shared" si="24"/>
        <v>5.4299692595234095E-2</v>
      </c>
      <c r="H521" s="569">
        <f t="shared" si="28"/>
        <v>4.0724769446425571E-2</v>
      </c>
      <c r="I521" s="569">
        <f t="shared" si="28"/>
        <v>0.49843552741414654</v>
      </c>
      <c r="J521" s="569">
        <f t="shared" si="28"/>
        <v>5.6074149874201319E-2</v>
      </c>
      <c r="K521" s="570">
        <f t="shared" si="28"/>
        <v>5.753438194659215</v>
      </c>
      <c r="L521" s="571">
        <f t="shared" si="29"/>
        <v>0</v>
      </c>
      <c r="M521" s="571">
        <v>0</v>
      </c>
      <c r="N521" s="571">
        <v>0</v>
      </c>
      <c r="O521" s="572">
        <v>0</v>
      </c>
      <c r="P521" s="573">
        <v>0</v>
      </c>
      <c r="Q521" s="574">
        <v>0</v>
      </c>
    </row>
    <row r="522" spans="1:17" x14ac:dyDescent="0.25">
      <c r="A522" s="575">
        <f t="shared" si="30"/>
        <v>60145</v>
      </c>
      <c r="B522" s="83" t="str">
        <f>+asset_level_drivers!$D$1</f>
        <v>Foreland I</v>
      </c>
      <c r="C522" s="562">
        <f t="shared" si="31"/>
        <v>153</v>
      </c>
      <c r="D522" s="563">
        <f>+H522/asset_level_drivers!$D$59*100</f>
        <v>5.402042666848815E-2</v>
      </c>
      <c r="E522" s="563">
        <f>+I522/asset_level_drivers!$D$59*100</f>
        <v>0.66116276398664131</v>
      </c>
      <c r="F522" s="563">
        <f>+J522/asset_level_drivers!$D$59*100</f>
        <v>7.4381017291371171E-2</v>
      </c>
      <c r="G522" s="563">
        <f t="shared" si="24"/>
        <v>5.402042666848815E-2</v>
      </c>
      <c r="H522" s="563">
        <f t="shared" si="28"/>
        <v>4.0515320001366109E-2</v>
      </c>
      <c r="I522" s="563">
        <f t="shared" si="28"/>
        <v>0.49587207298998093</v>
      </c>
      <c r="J522" s="563">
        <f t="shared" si="28"/>
        <v>5.5785762968528378E-2</v>
      </c>
      <c r="K522" s="564">
        <f t="shared" si="28"/>
        <v>5.7509375253062212</v>
      </c>
      <c r="L522" s="563">
        <f t="shared" si="29"/>
        <v>0</v>
      </c>
      <c r="M522" s="563">
        <v>0</v>
      </c>
      <c r="N522" s="563">
        <v>0</v>
      </c>
      <c r="O522" s="565">
        <v>0</v>
      </c>
      <c r="P522" s="564">
        <v>0</v>
      </c>
      <c r="Q522" s="566">
        <v>0</v>
      </c>
    </row>
    <row r="523" spans="1:17" x14ac:dyDescent="0.25">
      <c r="A523" s="567">
        <f t="shared" si="30"/>
        <v>60175</v>
      </c>
      <c r="B523" s="577" t="str">
        <f>+asset_level_drivers!$D$1</f>
        <v>Foreland I</v>
      </c>
      <c r="C523" s="568">
        <f t="shared" si="31"/>
        <v>153</v>
      </c>
      <c r="D523" s="569">
        <f>+H523/asset_level_drivers!$D$59*100</f>
        <v>5.3742597019815125E-2</v>
      </c>
      <c r="E523" s="569">
        <f>+I523/asset_level_drivers!$D$59*100</f>
        <v>0.65776240321936619</v>
      </c>
      <c r="F523" s="569">
        <f>+J523/asset_level_drivers!$D$59*100</f>
        <v>7.3998478965501116E-2</v>
      </c>
      <c r="G523" s="569">
        <f t="shared" si="24"/>
        <v>5.3742597019815125E-2</v>
      </c>
      <c r="H523" s="569">
        <f t="shared" si="28"/>
        <v>4.0306947764861344E-2</v>
      </c>
      <c r="I523" s="569">
        <f t="shared" si="28"/>
        <v>0.49332180241452461</v>
      </c>
      <c r="J523" s="569">
        <f t="shared" si="28"/>
        <v>5.5498859224125834E-2</v>
      </c>
      <c r="K523" s="570">
        <f t="shared" si="28"/>
        <v>5.7484379428419716</v>
      </c>
      <c r="L523" s="571">
        <f t="shared" si="29"/>
        <v>0</v>
      </c>
      <c r="M523" s="571">
        <v>0</v>
      </c>
      <c r="N523" s="571">
        <v>0</v>
      </c>
      <c r="O523" s="572">
        <v>0</v>
      </c>
      <c r="P523" s="573">
        <v>0</v>
      </c>
      <c r="Q523" s="574">
        <v>0</v>
      </c>
    </row>
    <row r="524" spans="1:17" x14ac:dyDescent="0.25">
      <c r="A524" s="575">
        <f t="shared" si="30"/>
        <v>60206</v>
      </c>
      <c r="B524" s="83" t="str">
        <f>+asset_level_drivers!$D$1</f>
        <v>Foreland I</v>
      </c>
      <c r="C524" s="562">
        <f t="shared" si="31"/>
        <v>153</v>
      </c>
      <c r="D524" s="563">
        <f>+H524/asset_level_drivers!$D$59*100</f>
        <v>5.3466196262367933E-2</v>
      </c>
      <c r="E524" s="563">
        <f>+I524/asset_level_drivers!$D$59*100</f>
        <v>0.65437953051097364</v>
      </c>
      <c r="F524" s="563">
        <f>+J524/asset_level_drivers!$D$59*100</f>
        <v>7.3617908017546668E-2</v>
      </c>
      <c r="G524" s="563">
        <f t="shared" si="24"/>
        <v>5.3466196262367933E-2</v>
      </c>
      <c r="H524" s="563">
        <f t="shared" si="28"/>
        <v>4.0099647196775945E-2</v>
      </c>
      <c r="I524" s="563">
        <f t="shared" si="28"/>
        <v>0.49078464788323029</v>
      </c>
      <c r="J524" s="563">
        <f t="shared" si="28"/>
        <v>5.5213431013159994E-2</v>
      </c>
      <c r="K524" s="564">
        <f t="shared" si="28"/>
        <v>5.7459394467940612</v>
      </c>
      <c r="L524" s="563">
        <f t="shared" si="29"/>
        <v>0</v>
      </c>
      <c r="M524" s="563">
        <v>0</v>
      </c>
      <c r="N524" s="563">
        <v>0</v>
      </c>
      <c r="O524" s="565">
        <v>0</v>
      </c>
      <c r="P524" s="564">
        <v>0</v>
      </c>
      <c r="Q524" s="566">
        <v>0</v>
      </c>
    </row>
    <row r="525" spans="1:17" x14ac:dyDescent="0.25">
      <c r="A525" s="567">
        <f t="shared" si="30"/>
        <v>60236</v>
      </c>
      <c r="B525" s="577" t="str">
        <f>+asset_level_drivers!$D$1</f>
        <v>Foreland I</v>
      </c>
      <c r="C525" s="568">
        <f t="shared" si="31"/>
        <v>153</v>
      </c>
      <c r="D525" s="569">
        <f>+H525/asset_level_drivers!$D$59*100</f>
        <v>5.3191217047290351E-2</v>
      </c>
      <c r="E525" s="569">
        <f>+I525/asset_level_drivers!$D$59*100</f>
        <v>0.65101405592035932</v>
      </c>
      <c r="F525" s="569">
        <f>+J525/asset_level_drivers!$D$59*100</f>
        <v>7.3239294329369056E-2</v>
      </c>
      <c r="G525" s="569">
        <f t="shared" si="24"/>
        <v>5.3191217047290351E-2</v>
      </c>
      <c r="H525" s="569">
        <f t="shared" si="28"/>
        <v>3.9893412785467763E-2</v>
      </c>
      <c r="I525" s="569">
        <f t="shared" si="28"/>
        <v>0.48826054194026952</v>
      </c>
      <c r="J525" s="569">
        <f t="shared" si="28"/>
        <v>5.4929470747026789E-2</v>
      </c>
      <c r="K525" s="570">
        <f t="shared" si="28"/>
        <v>5.7434420366902907</v>
      </c>
      <c r="L525" s="571">
        <f t="shared" si="29"/>
        <v>0</v>
      </c>
      <c r="M525" s="571">
        <v>0</v>
      </c>
      <c r="N525" s="571">
        <v>0</v>
      </c>
      <c r="O525" s="572">
        <v>0</v>
      </c>
      <c r="P525" s="573">
        <v>0</v>
      </c>
      <c r="Q525" s="574">
        <v>0</v>
      </c>
    </row>
    <row r="526" spans="1:17" x14ac:dyDescent="0.25">
      <c r="A526" s="575">
        <f t="shared" si="30"/>
        <v>60267</v>
      </c>
      <c r="B526" s="83" t="str">
        <f>+asset_level_drivers!$D$1</f>
        <v>Foreland I</v>
      </c>
      <c r="C526" s="562">
        <f t="shared" si="31"/>
        <v>153</v>
      </c>
      <c r="D526" s="563">
        <f>+H526/asset_level_drivers!$D$59*100</f>
        <v>5.2917652063521725E-2</v>
      </c>
      <c r="E526" s="563">
        <f>+I526/asset_level_drivers!$D$59*100</f>
        <v>0.64766588996898566</v>
      </c>
      <c r="F526" s="563">
        <f>+J526/asset_level_drivers!$D$59*100</f>
        <v>7.2862627834866675E-2</v>
      </c>
      <c r="G526" s="563">
        <f t="shared" ref="G526:G589" si="32">+D526</f>
        <v>5.2917652063521725E-2</v>
      </c>
      <c r="H526" s="563">
        <f t="shared" ref="H526:K541" si="33">+H525/H524*H525</f>
        <v>3.9688239047641294E-2</v>
      </c>
      <c r="I526" s="563">
        <f t="shared" si="33"/>
        <v>0.48574941747673922</v>
      </c>
      <c r="J526" s="563">
        <f t="shared" si="33"/>
        <v>5.4646970876150003E-2</v>
      </c>
      <c r="K526" s="564">
        <f t="shared" si="33"/>
        <v>5.7409457120586671</v>
      </c>
      <c r="L526" s="563">
        <f t="shared" si="29"/>
        <v>0</v>
      </c>
      <c r="M526" s="563">
        <v>0</v>
      </c>
      <c r="N526" s="563">
        <v>0</v>
      </c>
      <c r="O526" s="565">
        <v>0</v>
      </c>
      <c r="P526" s="564">
        <v>0</v>
      </c>
      <c r="Q526" s="566">
        <v>0</v>
      </c>
    </row>
    <row r="527" spans="1:17" x14ac:dyDescent="0.25">
      <c r="A527" s="567">
        <f t="shared" si="30"/>
        <v>60298</v>
      </c>
      <c r="B527" s="577" t="str">
        <f>+asset_level_drivers!$D$1</f>
        <v>Foreland I</v>
      </c>
      <c r="C527" s="568">
        <f t="shared" si="31"/>
        <v>153</v>
      </c>
      <c r="D527" s="569">
        <f>+H527/asset_level_drivers!$D$59*100</f>
        <v>5.2645494037602505E-2</v>
      </c>
      <c r="E527" s="569">
        <f>+I527/asset_level_drivers!$D$59*100</f>
        <v>0.64433494363850341</v>
      </c>
      <c r="F527" s="569">
        <f>+J527/asset_level_drivers!$D$59*100</f>
        <v>7.2487898519707425E-2</v>
      </c>
      <c r="G527" s="569">
        <f t="shared" si="32"/>
        <v>5.2645494037602505E-2</v>
      </c>
      <c r="H527" s="569">
        <f t="shared" si="33"/>
        <v>3.9484120528201883E-2</v>
      </c>
      <c r="I527" s="569">
        <f t="shared" si="33"/>
        <v>0.48325120772887753</v>
      </c>
      <c r="J527" s="569">
        <f t="shared" si="33"/>
        <v>5.4365923889780572E-2</v>
      </c>
      <c r="K527" s="570">
        <f t="shared" si="33"/>
        <v>5.7384504724274015</v>
      </c>
      <c r="L527" s="571">
        <f t="shared" si="29"/>
        <v>0</v>
      </c>
      <c r="M527" s="571">
        <v>0</v>
      </c>
      <c r="N527" s="571">
        <v>0</v>
      </c>
      <c r="O527" s="572">
        <v>0</v>
      </c>
      <c r="P527" s="573">
        <v>0</v>
      </c>
      <c r="Q527" s="574">
        <v>0</v>
      </c>
    </row>
    <row r="528" spans="1:17" x14ac:dyDescent="0.25">
      <c r="A528" s="575">
        <f t="shared" si="30"/>
        <v>60326</v>
      </c>
      <c r="B528" s="83" t="str">
        <f>+asset_level_drivers!$D$1</f>
        <v>Foreland I</v>
      </c>
      <c r="C528" s="562">
        <f t="shared" si="31"/>
        <v>153</v>
      </c>
      <c r="D528" s="563">
        <f>+H528/asset_level_drivers!$D$59*100</f>
        <v>5.237473573348092E-2</v>
      </c>
      <c r="E528" s="563">
        <f>+I528/asset_level_drivers!$D$59*100</f>
        <v>0.64102112836838476</v>
      </c>
      <c r="F528" s="563">
        <f>+J528/asset_level_drivers!$D$59*100</f>
        <v>7.2115096421062508E-2</v>
      </c>
      <c r="G528" s="563">
        <f t="shared" si="32"/>
        <v>5.237473573348092E-2</v>
      </c>
      <c r="H528" s="563">
        <f t="shared" si="33"/>
        <v>3.928105180011069E-2</v>
      </c>
      <c r="I528" s="563">
        <f t="shared" si="33"/>
        <v>0.4807658462762886</v>
      </c>
      <c r="J528" s="563">
        <f t="shared" si="33"/>
        <v>5.4086322315796874E-2</v>
      </c>
      <c r="K528" s="564">
        <f t="shared" si="33"/>
        <v>5.7359563173249102</v>
      </c>
      <c r="L528" s="563">
        <f t="shared" si="29"/>
        <v>0</v>
      </c>
      <c r="M528" s="563">
        <v>0</v>
      </c>
      <c r="N528" s="563">
        <v>0</v>
      </c>
      <c r="O528" s="565">
        <v>0</v>
      </c>
      <c r="P528" s="564">
        <v>0</v>
      </c>
      <c r="Q528" s="566">
        <v>0</v>
      </c>
    </row>
    <row r="529" spans="1:17" x14ac:dyDescent="0.25">
      <c r="A529" s="567">
        <f t="shared" si="30"/>
        <v>60357</v>
      </c>
      <c r="B529" s="577" t="str">
        <f>+asset_level_drivers!$D$1</f>
        <v>Foreland I</v>
      </c>
      <c r="C529" s="568">
        <f t="shared" si="31"/>
        <v>153</v>
      </c>
      <c r="D529" s="569">
        <f>+H529/asset_level_drivers!$D$59*100</f>
        <v>5.2105369952320527E-2</v>
      </c>
      <c r="E529" s="569">
        <f>+I529/asset_level_drivers!$D$59*100</f>
        <v>0.63772435605356914</v>
      </c>
      <c r="F529" s="569">
        <f>+J529/asset_level_drivers!$D$59*100</f>
        <v>7.1744211627341459E-2</v>
      </c>
      <c r="G529" s="569">
        <f t="shared" si="32"/>
        <v>5.2105369952320527E-2</v>
      </c>
      <c r="H529" s="569">
        <f t="shared" si="33"/>
        <v>3.9079027464240391E-2</v>
      </c>
      <c r="I529" s="569">
        <f t="shared" si="33"/>
        <v>0.47829326704017683</v>
      </c>
      <c r="J529" s="569">
        <f t="shared" si="33"/>
        <v>5.3808158720506094E-2</v>
      </c>
      <c r="K529" s="570">
        <f t="shared" si="33"/>
        <v>5.7334632462798147</v>
      </c>
      <c r="L529" s="571">
        <f t="shared" si="29"/>
        <v>0</v>
      </c>
      <c r="M529" s="571">
        <v>0</v>
      </c>
      <c r="N529" s="571">
        <v>0</v>
      </c>
      <c r="O529" s="572">
        <v>0</v>
      </c>
      <c r="P529" s="573">
        <v>0</v>
      </c>
      <c r="Q529" s="574">
        <v>0</v>
      </c>
    </row>
    <row r="530" spans="1:17" x14ac:dyDescent="0.25">
      <c r="A530" s="575">
        <f t="shared" si="30"/>
        <v>60387</v>
      </c>
      <c r="B530" s="83" t="str">
        <f>+asset_level_drivers!$D$1</f>
        <v>Foreland I</v>
      </c>
      <c r="C530" s="562">
        <f t="shared" si="31"/>
        <v>153</v>
      </c>
      <c r="D530" s="563">
        <f>+H530/asset_level_drivers!$D$59*100</f>
        <v>5.1837389532308861E-2</v>
      </c>
      <c r="E530" s="563">
        <f>+I530/asset_level_drivers!$D$59*100</f>
        <v>0.63444453904211973</v>
      </c>
      <c r="F530" s="563">
        <f>+J530/asset_level_drivers!$D$59*100</f>
        <v>7.1375234277928745E-2</v>
      </c>
      <c r="G530" s="563">
        <f t="shared" si="32"/>
        <v>5.1837389532308861E-2</v>
      </c>
      <c r="H530" s="563">
        <f t="shared" si="33"/>
        <v>3.8878042149231642E-2</v>
      </c>
      <c r="I530" s="563">
        <f t="shared" si="33"/>
        <v>0.47583340428158982</v>
      </c>
      <c r="J530" s="563">
        <f t="shared" si="33"/>
        <v>5.3531425708446566E-2</v>
      </c>
      <c r="K530" s="564">
        <f t="shared" si="33"/>
        <v>5.7309712588209409</v>
      </c>
      <c r="L530" s="563">
        <f t="shared" si="29"/>
        <v>0</v>
      </c>
      <c r="M530" s="563">
        <v>0</v>
      </c>
      <c r="N530" s="563">
        <v>0</v>
      </c>
      <c r="O530" s="565">
        <v>0</v>
      </c>
      <c r="P530" s="564">
        <v>0</v>
      </c>
      <c r="Q530" s="566">
        <v>0</v>
      </c>
    </row>
    <row r="531" spans="1:17" x14ac:dyDescent="0.25">
      <c r="A531" s="567">
        <f t="shared" si="30"/>
        <v>60418</v>
      </c>
      <c r="B531" s="577" t="str">
        <f>+asset_level_drivers!$D$1</f>
        <v>Foreland I</v>
      </c>
      <c r="C531" s="568">
        <f t="shared" si="31"/>
        <v>153</v>
      </c>
      <c r="D531" s="569">
        <f>+H531/asset_level_drivers!$D$59*100</f>
        <v>5.1570787348467005E-2</v>
      </c>
      <c r="E531" s="569">
        <f>+I531/asset_level_drivers!$D$59*100</f>
        <v>0.63118159013289432</v>
      </c>
      <c r="F531" s="569">
        <f>+J531/asset_level_drivers!$D$59*100</f>
        <v>7.1008154562921547E-2</v>
      </c>
      <c r="G531" s="569">
        <f t="shared" si="32"/>
        <v>5.1570787348467005E-2</v>
      </c>
      <c r="H531" s="569">
        <f t="shared" si="33"/>
        <v>3.8678090511350252E-2</v>
      </c>
      <c r="I531" s="569">
        <f t="shared" si="33"/>
        <v>0.47338619259967074</v>
      </c>
      <c r="J531" s="569">
        <f t="shared" si="33"/>
        <v>5.3256115922191163E-2</v>
      </c>
      <c r="K531" s="570">
        <f t="shared" si="33"/>
        <v>5.7284803544773206</v>
      </c>
      <c r="L531" s="571">
        <f t="shared" si="29"/>
        <v>0</v>
      </c>
      <c r="M531" s="571">
        <v>0</v>
      </c>
      <c r="N531" s="571">
        <v>0</v>
      </c>
      <c r="O531" s="572">
        <v>0</v>
      </c>
      <c r="P531" s="573">
        <v>0</v>
      </c>
      <c r="Q531" s="574">
        <v>0</v>
      </c>
    </row>
    <row r="532" spans="1:17" x14ac:dyDescent="0.25">
      <c r="A532" s="575">
        <f t="shared" si="30"/>
        <v>60448</v>
      </c>
      <c r="B532" s="83" t="str">
        <f>+asset_level_drivers!$D$1</f>
        <v>Foreland I</v>
      </c>
      <c r="C532" s="562">
        <f t="shared" si="31"/>
        <v>153</v>
      </c>
      <c r="D532" s="563">
        <f>+H532/asset_level_drivers!$D$59*100</f>
        <v>5.130555631246015E-2</v>
      </c>
      <c r="E532" s="563">
        <f>+I532/asset_level_drivers!$D$59*100</f>
        <v>0.62793542257322588</v>
      </c>
      <c r="F532" s="563">
        <f>+J532/asset_level_drivers!$D$59*100</f>
        <v>7.0642962722868921E-2</v>
      </c>
      <c r="G532" s="563">
        <f t="shared" si="32"/>
        <v>5.130555631246015E-2</v>
      </c>
      <c r="H532" s="563">
        <f t="shared" si="33"/>
        <v>3.8479167234345114E-2</v>
      </c>
      <c r="I532" s="563">
        <f t="shared" si="33"/>
        <v>0.47095156692991941</v>
      </c>
      <c r="J532" s="563">
        <f t="shared" si="33"/>
        <v>5.2982222042151687E-2</v>
      </c>
      <c r="K532" s="564">
        <f t="shared" si="33"/>
        <v>5.725990532778189</v>
      </c>
      <c r="L532" s="563">
        <f t="shared" si="29"/>
        <v>0</v>
      </c>
      <c r="M532" s="563">
        <v>0</v>
      </c>
      <c r="N532" s="563">
        <v>0</v>
      </c>
      <c r="O532" s="565">
        <v>0</v>
      </c>
      <c r="P532" s="564">
        <v>0</v>
      </c>
      <c r="Q532" s="566">
        <v>0</v>
      </c>
    </row>
    <row r="533" spans="1:17" x14ac:dyDescent="0.25">
      <c r="A533" s="567">
        <f t="shared" si="30"/>
        <v>60479</v>
      </c>
      <c r="B533" s="577" t="str">
        <f>+asset_level_drivers!$D$1</f>
        <v>Foreland I</v>
      </c>
      <c r="C533" s="568">
        <f t="shared" si="31"/>
        <v>153</v>
      </c>
      <c r="D533" s="569">
        <f>+H533/asset_level_drivers!$D$59*100</f>
        <v>5.1041689372409133E-2</v>
      </c>
      <c r="E533" s="569">
        <f>+I533/asset_level_drivers!$D$59*100</f>
        <v>0.62470595005661655</v>
      </c>
      <c r="F533" s="569">
        <f>+J533/asset_level_drivers!$D$59*100</f>
        <v>7.027964904851236E-2</v>
      </c>
      <c r="G533" s="569">
        <f t="shared" si="32"/>
        <v>5.1041689372409133E-2</v>
      </c>
      <c r="H533" s="569">
        <f t="shared" si="33"/>
        <v>3.8281267029306849E-2</v>
      </c>
      <c r="I533" s="569">
        <f t="shared" si="33"/>
        <v>0.46852946254246247</v>
      </c>
      <c r="J533" s="569">
        <f t="shared" si="33"/>
        <v>5.2709736786384263E-2</v>
      </c>
      <c r="K533" s="570">
        <f t="shared" si="33"/>
        <v>5.7235017932529866</v>
      </c>
      <c r="L533" s="571">
        <f t="shared" si="29"/>
        <v>0</v>
      </c>
      <c r="M533" s="571">
        <v>0</v>
      </c>
      <c r="N533" s="571">
        <v>0</v>
      </c>
      <c r="O533" s="572">
        <v>0</v>
      </c>
      <c r="P533" s="573">
        <v>0</v>
      </c>
      <c r="Q533" s="574">
        <v>0</v>
      </c>
    </row>
    <row r="534" spans="1:17" x14ac:dyDescent="0.25">
      <c r="A534" s="575">
        <f t="shared" si="30"/>
        <v>60510</v>
      </c>
      <c r="B534" s="83" t="str">
        <f>+asset_level_drivers!$D$1</f>
        <v>Foreland I</v>
      </c>
      <c r="C534" s="562">
        <f t="shared" si="31"/>
        <v>153</v>
      </c>
      <c r="D534" s="563">
        <f>+H534/asset_level_drivers!$D$59*100</f>
        <v>5.0779179512702936E-2</v>
      </c>
      <c r="E534" s="563">
        <f>+I534/asset_level_drivers!$D$59*100</f>
        <v>0.62149308672044323</v>
      </c>
      <c r="F534" s="563">
        <f>+J534/asset_level_drivers!$D$59*100</f>
        <v>6.9918203880527635E-2</v>
      </c>
      <c r="G534" s="563">
        <f t="shared" si="32"/>
        <v>5.0779179512702936E-2</v>
      </c>
      <c r="H534" s="563">
        <f t="shared" si="33"/>
        <v>3.8084384634527201E-2</v>
      </c>
      <c r="I534" s="563">
        <f t="shared" si="33"/>
        <v>0.4661198150403324</v>
      </c>
      <c r="J534" s="563">
        <f t="shared" si="33"/>
        <v>5.2438652910395726E-2</v>
      </c>
      <c r="K534" s="564">
        <f t="shared" si="33"/>
        <v>5.7210141354313579</v>
      </c>
      <c r="L534" s="563">
        <f t="shared" si="29"/>
        <v>0</v>
      </c>
      <c r="M534" s="563">
        <v>0</v>
      </c>
      <c r="N534" s="563">
        <v>0</v>
      </c>
      <c r="O534" s="565">
        <v>0</v>
      </c>
      <c r="P534" s="564">
        <v>0</v>
      </c>
      <c r="Q534" s="566">
        <v>0</v>
      </c>
    </row>
    <row r="535" spans="1:17" x14ac:dyDescent="0.25">
      <c r="A535" s="567">
        <f t="shared" si="30"/>
        <v>60540</v>
      </c>
      <c r="B535" s="577" t="str">
        <f>+asset_level_drivers!$D$1</f>
        <v>Foreland I</v>
      </c>
      <c r="C535" s="568">
        <f t="shared" si="31"/>
        <v>153</v>
      </c>
      <c r="D535" s="569">
        <f>+H535/asset_level_drivers!$D$59*100</f>
        <v>5.0518019753812163E-2</v>
      </c>
      <c r="E535" s="569">
        <f>+I535/asset_level_drivers!$D$59*100</f>
        <v>0.61829674714367366</v>
      </c>
      <c r="F535" s="569">
        <f>+J535/asset_level_drivers!$D$59*100</f>
        <v>6.9558617609268042E-2</v>
      </c>
      <c r="G535" s="569">
        <f t="shared" si="32"/>
        <v>5.0518019753812163E-2</v>
      </c>
      <c r="H535" s="569">
        <f t="shared" si="33"/>
        <v>3.7888514815359126E-2</v>
      </c>
      <c r="I535" s="569">
        <f t="shared" si="33"/>
        <v>0.46372256035775528</v>
      </c>
      <c r="J535" s="569">
        <f t="shared" si="33"/>
        <v>5.2168963206951038E-2</v>
      </c>
      <c r="K535" s="570">
        <f t="shared" si="33"/>
        <v>5.718527558843153</v>
      </c>
      <c r="L535" s="571">
        <f t="shared" si="29"/>
        <v>0</v>
      </c>
      <c r="M535" s="571">
        <v>0</v>
      </c>
      <c r="N535" s="571">
        <v>0</v>
      </c>
      <c r="O535" s="572">
        <v>0</v>
      </c>
      <c r="P535" s="573">
        <v>0</v>
      </c>
      <c r="Q535" s="574">
        <v>0</v>
      </c>
    </row>
    <row r="536" spans="1:17" x14ac:dyDescent="0.25">
      <c r="A536" s="575">
        <f t="shared" si="30"/>
        <v>60571</v>
      </c>
      <c r="B536" s="83" t="str">
        <f>+asset_level_drivers!$D$1</f>
        <v>Foreland I</v>
      </c>
      <c r="C536" s="562">
        <f t="shared" si="31"/>
        <v>153</v>
      </c>
      <c r="D536" s="563">
        <f>+H536/asset_level_drivers!$D$59*100</f>
        <v>5.0258203152103505E-2</v>
      </c>
      <c r="E536" s="563">
        <f>+I536/asset_level_drivers!$D$59*100</f>
        <v>0.61511684634459662</v>
      </c>
      <c r="F536" s="563">
        <f>+J536/asset_level_drivers!$D$59*100</f>
        <v>6.9200880674508858E-2</v>
      </c>
      <c r="G536" s="563">
        <f t="shared" si="32"/>
        <v>5.0258203152103505E-2</v>
      </c>
      <c r="H536" s="563">
        <f t="shared" si="33"/>
        <v>3.769365236407763E-2</v>
      </c>
      <c r="I536" s="563">
        <f t="shared" si="33"/>
        <v>0.46133763475844752</v>
      </c>
      <c r="J536" s="563">
        <f t="shared" si="33"/>
        <v>5.190066050588165E-2</v>
      </c>
      <c r="K536" s="564">
        <f t="shared" si="33"/>
        <v>5.716042063018425</v>
      </c>
      <c r="L536" s="563">
        <f t="shared" si="29"/>
        <v>0</v>
      </c>
      <c r="M536" s="563">
        <v>0</v>
      </c>
      <c r="N536" s="563">
        <v>0</v>
      </c>
      <c r="O536" s="565">
        <v>0</v>
      </c>
      <c r="P536" s="564">
        <v>0</v>
      </c>
      <c r="Q536" s="566">
        <v>0</v>
      </c>
    </row>
    <row r="537" spans="1:17" x14ac:dyDescent="0.25">
      <c r="A537" s="567">
        <f t="shared" si="30"/>
        <v>60601</v>
      </c>
      <c r="B537" s="577" t="str">
        <f>+asset_level_drivers!$D$1</f>
        <v>Foreland I</v>
      </c>
      <c r="C537" s="568">
        <f t="shared" si="31"/>
        <v>153</v>
      </c>
      <c r="D537" s="569">
        <f>+H537/asset_level_drivers!$D$59*100</f>
        <v>4.9999722799655061E-2</v>
      </c>
      <c r="E537" s="569">
        <f>+I537/asset_level_drivers!$D$59*100</f>
        <v>0.61195329977856172</v>
      </c>
      <c r="F537" s="569">
        <f>+J537/asset_level_drivers!$D$59*100</f>
        <v>6.8844983565193169E-2</v>
      </c>
      <c r="G537" s="569">
        <f t="shared" si="32"/>
        <v>4.9999722799655061E-2</v>
      </c>
      <c r="H537" s="569">
        <f t="shared" si="33"/>
        <v>3.7499792099741296E-2</v>
      </c>
      <c r="I537" s="569">
        <f t="shared" si="33"/>
        <v>0.45896497483392135</v>
      </c>
      <c r="J537" s="569">
        <f t="shared" si="33"/>
        <v>5.1633737673894876E-2</v>
      </c>
      <c r="K537" s="570">
        <f t="shared" si="33"/>
        <v>5.7135576474874323</v>
      </c>
      <c r="L537" s="571">
        <f t="shared" si="29"/>
        <v>0</v>
      </c>
      <c r="M537" s="571">
        <v>0</v>
      </c>
      <c r="N537" s="571">
        <v>0</v>
      </c>
      <c r="O537" s="572">
        <v>0</v>
      </c>
      <c r="P537" s="573">
        <v>0</v>
      </c>
      <c r="Q537" s="574">
        <v>0</v>
      </c>
    </row>
    <row r="538" spans="1:17" x14ac:dyDescent="0.25">
      <c r="A538" s="575">
        <f t="shared" si="30"/>
        <v>60632</v>
      </c>
      <c r="B538" s="83" t="str">
        <f>+asset_level_drivers!$D$1</f>
        <v>Foreland I</v>
      </c>
      <c r="C538" s="562">
        <f t="shared" si="31"/>
        <v>153</v>
      </c>
      <c r="D538" s="563">
        <f>+H538/asset_level_drivers!$D$59*100</f>
        <v>4.9742571824072712E-2</v>
      </c>
      <c r="E538" s="563">
        <f>+I538/asset_level_drivers!$D$59*100</f>
        <v>0.60880602333573175</v>
      </c>
      <c r="F538" s="563">
        <f>+J538/asset_level_drivers!$D$59*100</f>
        <v>6.8490916819178987E-2</v>
      </c>
      <c r="G538" s="563">
        <f t="shared" si="32"/>
        <v>4.9742571824072712E-2</v>
      </c>
      <c r="H538" s="563">
        <f t="shared" si="33"/>
        <v>3.7306928868054534E-2</v>
      </c>
      <c r="I538" s="563">
        <f t="shared" si="33"/>
        <v>0.45660451750179887</v>
      </c>
      <c r="J538" s="563">
        <f t="shared" si="33"/>
        <v>5.1368187614384241E-2</v>
      </c>
      <c r="K538" s="564">
        <f t="shared" si="33"/>
        <v>5.7110743117806368</v>
      </c>
      <c r="L538" s="563">
        <f t="shared" si="29"/>
        <v>0</v>
      </c>
      <c r="M538" s="563">
        <v>0</v>
      </c>
      <c r="N538" s="563">
        <v>0</v>
      </c>
      <c r="O538" s="565">
        <v>0</v>
      </c>
      <c r="P538" s="564">
        <v>0</v>
      </c>
      <c r="Q538" s="566">
        <v>0</v>
      </c>
    </row>
    <row r="539" spans="1:17" x14ac:dyDescent="0.25">
      <c r="A539" s="567">
        <f t="shared" si="30"/>
        <v>60663</v>
      </c>
      <c r="B539" s="577" t="str">
        <f>+asset_level_drivers!$D$1</f>
        <v>Foreland I</v>
      </c>
      <c r="C539" s="568">
        <f t="shared" si="31"/>
        <v>153</v>
      </c>
      <c r="D539" s="569">
        <f>+H539/asset_level_drivers!$D$59*100</f>
        <v>4.9486743388307386E-2</v>
      </c>
      <c r="E539" s="569">
        <f>+I539/asset_level_drivers!$D$59*100</f>
        <v>0.60567493333884659</v>
      </c>
      <c r="F539" s="569">
        <f>+J539/asset_level_drivers!$D$59*100</f>
        <v>6.8138671022987748E-2</v>
      </c>
      <c r="G539" s="569">
        <f t="shared" si="32"/>
        <v>4.9486743388307386E-2</v>
      </c>
      <c r="H539" s="569">
        <f t="shared" si="33"/>
        <v>3.7115057541230539E-2</v>
      </c>
      <c r="I539" s="569">
        <f t="shared" si="33"/>
        <v>0.45425620000413497</v>
      </c>
      <c r="J539" s="569">
        <f t="shared" si="33"/>
        <v>5.1104003267240808E-2</v>
      </c>
      <c r="K539" s="570">
        <f t="shared" si="33"/>
        <v>5.7085920554287046</v>
      </c>
      <c r="L539" s="571">
        <f t="shared" si="29"/>
        <v>0</v>
      </c>
      <c r="M539" s="571">
        <v>0</v>
      </c>
      <c r="N539" s="571">
        <v>0</v>
      </c>
      <c r="O539" s="572">
        <v>0</v>
      </c>
      <c r="P539" s="573">
        <v>0</v>
      </c>
      <c r="Q539" s="574">
        <v>0</v>
      </c>
    </row>
    <row r="540" spans="1:17" x14ac:dyDescent="0.25">
      <c r="A540" s="575">
        <f t="shared" si="30"/>
        <v>60691</v>
      </c>
      <c r="B540" s="83" t="str">
        <f>+asset_level_drivers!$D$1</f>
        <v>Foreland I</v>
      </c>
      <c r="C540" s="562">
        <f t="shared" si="31"/>
        <v>153</v>
      </c>
      <c r="D540" s="563">
        <f>+H540/asset_level_drivers!$D$59*100</f>
        <v>4.9232230690473298E-2</v>
      </c>
      <c r="E540" s="563">
        <f>+I540/asset_level_drivers!$D$59*100</f>
        <v>0.60255994654099831</v>
      </c>
      <c r="F540" s="563">
        <f>+J540/asset_level_drivers!$D$59*100</f>
        <v>6.7788236811553965E-2</v>
      </c>
      <c r="G540" s="563">
        <f t="shared" si="32"/>
        <v>4.9232230690473298E-2</v>
      </c>
      <c r="H540" s="563">
        <f t="shared" si="33"/>
        <v>3.6924173017854972E-2</v>
      </c>
      <c r="I540" s="563">
        <f t="shared" si="33"/>
        <v>0.45191995990574868</v>
      </c>
      <c r="J540" s="563">
        <f t="shared" si="33"/>
        <v>5.0841177608665473E-2</v>
      </c>
      <c r="K540" s="564">
        <f t="shared" si="33"/>
        <v>5.706110877962506</v>
      </c>
      <c r="L540" s="563">
        <f t="shared" si="29"/>
        <v>0</v>
      </c>
      <c r="M540" s="563">
        <v>0</v>
      </c>
      <c r="N540" s="563">
        <v>0</v>
      </c>
      <c r="O540" s="565">
        <v>0</v>
      </c>
      <c r="P540" s="564">
        <v>0</v>
      </c>
      <c r="Q540" s="566">
        <v>0</v>
      </c>
    </row>
    <row r="541" spans="1:17" x14ac:dyDescent="0.25">
      <c r="A541" s="567">
        <f t="shared" si="30"/>
        <v>60722</v>
      </c>
      <c r="B541" s="577" t="str">
        <f>+asset_level_drivers!$D$1</f>
        <v>Foreland I</v>
      </c>
      <c r="C541" s="568">
        <f t="shared" si="31"/>
        <v>153</v>
      </c>
      <c r="D541" s="569">
        <f>+H541/asset_level_drivers!$D$59*100</f>
        <v>4.8979026963667065E-2</v>
      </c>
      <c r="E541" s="569">
        <f>+I541/asset_level_drivers!$D$59*100</f>
        <v>0.59946098012341764</v>
      </c>
      <c r="F541" s="569">
        <f>+J541/asset_level_drivers!$D$59*100</f>
        <v>6.7439604867976302E-2</v>
      </c>
      <c r="G541" s="569">
        <f t="shared" si="32"/>
        <v>4.8979026963667065E-2</v>
      </c>
      <c r="H541" s="569">
        <f t="shared" si="33"/>
        <v>3.6734270222750304E-2</v>
      </c>
      <c r="I541" s="569">
        <f t="shared" si="33"/>
        <v>0.44959573509256323</v>
      </c>
      <c r="J541" s="569">
        <f t="shared" si="33"/>
        <v>5.0579703650982223E-2</v>
      </c>
      <c r="K541" s="570">
        <f t="shared" si="33"/>
        <v>5.7036307789131149</v>
      </c>
      <c r="L541" s="571">
        <f t="shared" si="29"/>
        <v>0</v>
      </c>
      <c r="M541" s="571">
        <v>0</v>
      </c>
      <c r="N541" s="571">
        <v>0</v>
      </c>
      <c r="O541" s="572">
        <v>0</v>
      </c>
      <c r="P541" s="573">
        <v>0</v>
      </c>
      <c r="Q541" s="574">
        <v>0</v>
      </c>
    </row>
    <row r="542" spans="1:17" x14ac:dyDescent="0.25">
      <c r="A542" s="575">
        <f t="shared" si="30"/>
        <v>60752</v>
      </c>
      <c r="B542" s="83" t="str">
        <f>+asset_level_drivers!$D$1</f>
        <v>Foreland I</v>
      </c>
      <c r="C542" s="562">
        <f t="shared" si="31"/>
        <v>153</v>
      </c>
      <c r="D542" s="563">
        <f>+H542/asset_level_drivers!$D$59*100</f>
        <v>4.8727125475787857E-2</v>
      </c>
      <c r="E542" s="563">
        <f>+I542/asset_level_drivers!$D$59*100</f>
        <v>0.5963779516932729</v>
      </c>
      <c r="F542" s="563">
        <f>+J542/asset_level_drivers!$D$59*100</f>
        <v>6.709276592326982E-2</v>
      </c>
      <c r="G542" s="563">
        <f t="shared" si="32"/>
        <v>4.8727125475787857E-2</v>
      </c>
      <c r="H542" s="563">
        <f t="shared" ref="H542:K557" si="34">+H541/H540*H541</f>
        <v>3.6545344106840891E-2</v>
      </c>
      <c r="I542" s="563">
        <f t="shared" si="34"/>
        <v>0.44728346376995465</v>
      </c>
      <c r="J542" s="563">
        <f t="shared" si="34"/>
        <v>5.0319574442452365E-2</v>
      </c>
      <c r="K542" s="564">
        <f t="shared" si="34"/>
        <v>5.7011517578118092</v>
      </c>
      <c r="L542" s="563">
        <f t="shared" si="29"/>
        <v>0</v>
      </c>
      <c r="M542" s="563">
        <v>0</v>
      </c>
      <c r="N542" s="563">
        <v>0</v>
      </c>
      <c r="O542" s="565">
        <v>0</v>
      </c>
      <c r="P542" s="564">
        <v>0</v>
      </c>
      <c r="Q542" s="566">
        <v>0</v>
      </c>
    </row>
    <row r="543" spans="1:17" x14ac:dyDescent="0.25">
      <c r="A543" s="567">
        <f t="shared" si="30"/>
        <v>60783</v>
      </c>
      <c r="B543" s="577" t="str">
        <f>+asset_level_drivers!$D$1</f>
        <v>Foreland I</v>
      </c>
      <c r="C543" s="568">
        <f t="shared" si="31"/>
        <v>153</v>
      </c>
      <c r="D543" s="569">
        <f>+H543/asset_level_drivers!$D$59*100</f>
        <v>4.8476519529358303E-2</v>
      </c>
      <c r="E543" s="569">
        <f>+I543/asset_level_drivers!$D$59*100</f>
        <v>0.59331077928147835</v>
      </c>
      <c r="F543" s="569">
        <f>+J543/asset_level_drivers!$D$59*100</f>
        <v>6.6747710756119585E-2</v>
      </c>
      <c r="G543" s="569">
        <f t="shared" si="32"/>
        <v>4.8476519529358303E-2</v>
      </c>
      <c r="H543" s="569">
        <f t="shared" si="34"/>
        <v>3.6357389647018727E-2</v>
      </c>
      <c r="I543" s="569">
        <f t="shared" si="34"/>
        <v>0.44498308446110874</v>
      </c>
      <c r="J543" s="569">
        <f t="shared" si="34"/>
        <v>5.0060783067089686E-2</v>
      </c>
      <c r="K543" s="570">
        <f t="shared" si="34"/>
        <v>5.6986738141900704</v>
      </c>
      <c r="L543" s="571">
        <f t="shared" si="29"/>
        <v>0</v>
      </c>
      <c r="M543" s="571">
        <v>0</v>
      </c>
      <c r="N543" s="571">
        <v>0</v>
      </c>
      <c r="O543" s="572">
        <v>0</v>
      </c>
      <c r="P543" s="573">
        <v>0</v>
      </c>
      <c r="Q543" s="574">
        <v>0</v>
      </c>
    </row>
    <row r="544" spans="1:17" x14ac:dyDescent="0.25">
      <c r="A544" s="575">
        <f t="shared" si="30"/>
        <v>60813</v>
      </c>
      <c r="B544" s="83" t="str">
        <f>+asset_level_drivers!$D$1</f>
        <v>Foreland I</v>
      </c>
      <c r="C544" s="562">
        <f t="shared" si="31"/>
        <v>153</v>
      </c>
      <c r="D544" s="563">
        <f>+H544/asset_level_drivers!$D$59*100</f>
        <v>4.8227202461346527E-2</v>
      </c>
      <c r="E544" s="563">
        <f>+I544/asset_level_drivers!$D$59*100</f>
        <v>0.59025938134051548</v>
      </c>
      <c r="F544" s="563">
        <f>+J544/asset_level_drivers!$D$59*100</f>
        <v>6.640443019263545E-2</v>
      </c>
      <c r="G544" s="563">
        <f t="shared" si="32"/>
        <v>4.8227202461346527E-2</v>
      </c>
      <c r="H544" s="563">
        <f t="shared" si="34"/>
        <v>3.6170401846009892E-2</v>
      </c>
      <c r="I544" s="563">
        <f t="shared" si="34"/>
        <v>0.44269453600538661</v>
      </c>
      <c r="J544" s="563">
        <f t="shared" si="34"/>
        <v>4.9803322644476587E-2</v>
      </c>
      <c r="K544" s="564">
        <f t="shared" si="34"/>
        <v>5.6961969475795833</v>
      </c>
      <c r="L544" s="563">
        <f t="shared" si="29"/>
        <v>0</v>
      </c>
      <c r="M544" s="563">
        <v>0</v>
      </c>
      <c r="N544" s="563">
        <v>0</v>
      </c>
      <c r="O544" s="565">
        <v>0</v>
      </c>
      <c r="P544" s="564">
        <v>0</v>
      </c>
      <c r="Q544" s="566">
        <v>0</v>
      </c>
    </row>
    <row r="545" spans="1:17" x14ac:dyDescent="0.25">
      <c r="A545" s="567">
        <f t="shared" si="30"/>
        <v>60844</v>
      </c>
      <c r="B545" s="577" t="str">
        <f>+asset_level_drivers!$D$1</f>
        <v>Foreland I</v>
      </c>
      <c r="C545" s="568">
        <f t="shared" si="31"/>
        <v>153</v>
      </c>
      <c r="D545" s="569">
        <f>+H545/asset_level_drivers!$D$59*100</f>
        <v>4.7979167642988915E-2</v>
      </c>
      <c r="E545" s="569">
        <f>+I545/asset_level_drivers!$D$59*100</f>
        <v>0.58722367674226483</v>
      </c>
      <c r="F545" s="569">
        <f>+J545/asset_level_drivers!$D$59*100</f>
        <v>6.6062915106108219E-2</v>
      </c>
      <c r="G545" s="569">
        <f t="shared" si="32"/>
        <v>4.7979167642988915E-2</v>
      </c>
      <c r="H545" s="569">
        <f t="shared" si="34"/>
        <v>3.598437573224169E-2</v>
      </c>
      <c r="I545" s="569">
        <f t="shared" si="34"/>
        <v>0.44041775755669865</v>
      </c>
      <c r="J545" s="569">
        <f t="shared" si="34"/>
        <v>4.9547186329581168E-2</v>
      </c>
      <c r="K545" s="570">
        <f t="shared" si="34"/>
        <v>5.6937211575122371</v>
      </c>
      <c r="L545" s="571">
        <f t="shared" si="29"/>
        <v>0</v>
      </c>
      <c r="M545" s="571">
        <v>0</v>
      </c>
      <c r="N545" s="571">
        <v>0</v>
      </c>
      <c r="O545" s="572">
        <v>0</v>
      </c>
      <c r="P545" s="573">
        <v>0</v>
      </c>
      <c r="Q545" s="574">
        <v>0</v>
      </c>
    </row>
    <row r="546" spans="1:17" x14ac:dyDescent="0.25">
      <c r="A546" s="575">
        <f t="shared" si="30"/>
        <v>60875</v>
      </c>
      <c r="B546" s="83" t="str">
        <f>+asset_level_drivers!$D$1</f>
        <v>Foreland I</v>
      </c>
      <c r="C546" s="562">
        <f t="shared" si="31"/>
        <v>153</v>
      </c>
      <c r="D546" s="563">
        <f>+H546/asset_level_drivers!$D$59*100</f>
        <v>4.7732408479613936E-2</v>
      </c>
      <c r="E546" s="563">
        <f>+I546/asset_level_drivers!$D$59*100</f>
        <v>0.58420358477584899</v>
      </c>
      <c r="F546" s="563">
        <f>+J546/asset_level_drivers!$D$59*100</f>
        <v>6.5723156416766959E-2</v>
      </c>
      <c r="G546" s="563">
        <f t="shared" si="32"/>
        <v>4.7732408479613936E-2</v>
      </c>
      <c r="H546" s="563">
        <f t="shared" si="34"/>
        <v>3.5799306359710452E-2</v>
      </c>
      <c r="I546" s="563">
        <f t="shared" si="34"/>
        <v>0.43815268858188672</v>
      </c>
      <c r="J546" s="563">
        <f t="shared" si="34"/>
        <v>4.9292367312575219E-2</v>
      </c>
      <c r="K546" s="564">
        <f t="shared" si="34"/>
        <v>5.6912464435201233</v>
      </c>
      <c r="L546" s="563">
        <f t="shared" si="29"/>
        <v>0</v>
      </c>
      <c r="M546" s="563">
        <v>0</v>
      </c>
      <c r="N546" s="563">
        <v>0</v>
      </c>
      <c r="O546" s="565">
        <v>0</v>
      </c>
      <c r="P546" s="564">
        <v>0</v>
      </c>
      <c r="Q546" s="566">
        <v>0</v>
      </c>
    </row>
    <row r="547" spans="1:17" x14ac:dyDescent="0.25">
      <c r="A547" s="567">
        <f t="shared" si="30"/>
        <v>60905</v>
      </c>
      <c r="B547" s="577" t="str">
        <f>+asset_level_drivers!$D$1</f>
        <v>Foreland I</v>
      </c>
      <c r="C547" s="568">
        <f t="shared" si="31"/>
        <v>153</v>
      </c>
      <c r="D547" s="569">
        <f>+H547/asset_level_drivers!$D$59*100</f>
        <v>4.7486918410466733E-2</v>
      </c>
      <c r="E547" s="569">
        <f>+I547/asset_level_drivers!$D$59*100</f>
        <v>0.58119902514548638</v>
      </c>
      <c r="F547" s="569">
        <f>+J547/asset_level_drivers!$D$59*100</f>
        <v>6.5385145091537575E-2</v>
      </c>
      <c r="G547" s="569">
        <f t="shared" si="32"/>
        <v>4.7486918410466733E-2</v>
      </c>
      <c r="H547" s="569">
        <f t="shared" si="34"/>
        <v>3.561518880785005E-2</v>
      </c>
      <c r="I547" s="569">
        <f t="shared" si="34"/>
        <v>0.43589926885911473</v>
      </c>
      <c r="J547" s="569">
        <f t="shared" si="34"/>
        <v>4.9038858818653185E-2</v>
      </c>
      <c r="K547" s="570">
        <f t="shared" si="34"/>
        <v>5.688772805135538</v>
      </c>
      <c r="L547" s="571">
        <f t="shared" si="29"/>
        <v>0</v>
      </c>
      <c r="M547" s="571">
        <v>0</v>
      </c>
      <c r="N547" s="571">
        <v>0</v>
      </c>
      <c r="O547" s="572">
        <v>0</v>
      </c>
      <c r="P547" s="573">
        <v>0</v>
      </c>
      <c r="Q547" s="574">
        <v>0</v>
      </c>
    </row>
    <row r="548" spans="1:17" x14ac:dyDescent="0.25">
      <c r="A548" s="575">
        <f t="shared" si="30"/>
        <v>60936</v>
      </c>
      <c r="B548" s="83" t="str">
        <f>+asset_level_drivers!$D$1</f>
        <v>Foreland I</v>
      </c>
      <c r="C548" s="562">
        <f t="shared" si="31"/>
        <v>153</v>
      </c>
      <c r="D548" s="563">
        <f>+H548/asset_level_drivers!$D$59*100</f>
        <v>4.7242690908534751E-2</v>
      </c>
      <c r="E548" s="563">
        <f>+I548/asset_level_drivers!$D$59*100</f>
        <v>0.57820991796835686</v>
      </c>
      <c r="F548" s="563">
        <f>+J548/asset_level_drivers!$D$59*100</f>
        <v>6.5048872143802727E-2</v>
      </c>
      <c r="G548" s="563">
        <f t="shared" si="32"/>
        <v>4.7242690908534751E-2</v>
      </c>
      <c r="H548" s="563">
        <f t="shared" si="34"/>
        <v>3.5432018181401063E-2</v>
      </c>
      <c r="I548" s="563">
        <f t="shared" si="34"/>
        <v>0.43365743847626764</v>
      </c>
      <c r="J548" s="563">
        <f t="shared" si="34"/>
        <v>4.8786654107852039E-2</v>
      </c>
      <c r="K548" s="564">
        <f t="shared" si="34"/>
        <v>5.6863002418909803</v>
      </c>
      <c r="L548" s="563">
        <f t="shared" si="29"/>
        <v>0</v>
      </c>
      <c r="M548" s="563">
        <v>0</v>
      </c>
      <c r="N548" s="563">
        <v>0</v>
      </c>
      <c r="O548" s="565">
        <v>0</v>
      </c>
      <c r="P548" s="564">
        <v>0</v>
      </c>
      <c r="Q548" s="566">
        <v>0</v>
      </c>
    </row>
    <row r="549" spans="1:17" x14ac:dyDescent="0.25">
      <c r="A549" s="567">
        <f t="shared" si="30"/>
        <v>60966</v>
      </c>
      <c r="B549" s="577" t="str">
        <f>+asset_level_drivers!$D$1</f>
        <v>Foreland I</v>
      </c>
      <c r="C549" s="568">
        <f t="shared" si="31"/>
        <v>153</v>
      </c>
      <c r="D549" s="569">
        <f>+H549/asset_level_drivers!$D$59*100</f>
        <v>4.6999719480374173E-2</v>
      </c>
      <c r="E549" s="569">
        <f>+I549/asset_level_drivers!$D$59*100</f>
        <v>0.57523618377247798</v>
      </c>
      <c r="F549" s="569">
        <f>+J549/asset_level_drivers!$D$59*100</f>
        <v>6.4714328633162788E-2</v>
      </c>
      <c r="G549" s="569">
        <f t="shared" si="32"/>
        <v>4.6999719480374173E-2</v>
      </c>
      <c r="H549" s="569">
        <f t="shared" si="34"/>
        <v>3.5249789610280628E-2</v>
      </c>
      <c r="I549" s="569">
        <f t="shared" si="34"/>
        <v>0.43142713782935843</v>
      </c>
      <c r="J549" s="569">
        <f t="shared" si="34"/>
        <v>4.8535746474872091E-2</v>
      </c>
      <c r="K549" s="570">
        <f t="shared" si="34"/>
        <v>5.683828753319152</v>
      </c>
      <c r="L549" s="571">
        <f t="shared" si="29"/>
        <v>0</v>
      </c>
      <c r="M549" s="571">
        <v>0</v>
      </c>
      <c r="N549" s="571">
        <v>0</v>
      </c>
      <c r="O549" s="572">
        <v>0</v>
      </c>
      <c r="P549" s="573">
        <v>0</v>
      </c>
      <c r="Q549" s="574">
        <v>0</v>
      </c>
    </row>
    <row r="550" spans="1:17" x14ac:dyDescent="0.25">
      <c r="A550" s="575">
        <f t="shared" si="30"/>
        <v>60997</v>
      </c>
      <c r="B550" s="83" t="str">
        <f>+asset_level_drivers!$D$1</f>
        <v>Foreland I</v>
      </c>
      <c r="C550" s="562">
        <f t="shared" si="31"/>
        <v>153</v>
      </c>
      <c r="D550" s="563">
        <f>+H550/asset_level_drivers!$D$59*100</f>
        <v>4.6757997665937252E-2</v>
      </c>
      <c r="E550" s="563">
        <f>+I550/asset_level_drivers!$D$59*100</f>
        <v>0.57227774349459115</v>
      </c>
      <c r="F550" s="563">
        <f>+J550/asset_level_drivers!$D$59*100</f>
        <v>6.4381505665198291E-2</v>
      </c>
      <c r="G550" s="563">
        <f t="shared" si="32"/>
        <v>4.6757997665937252E-2</v>
      </c>
      <c r="H550" s="563">
        <f t="shared" si="34"/>
        <v>3.5068498249452941E-2</v>
      </c>
      <c r="I550" s="563">
        <f t="shared" si="34"/>
        <v>0.42920830762094342</v>
      </c>
      <c r="J550" s="563">
        <f t="shared" si="34"/>
        <v>4.8286129248898711E-2</v>
      </c>
      <c r="K550" s="564">
        <f t="shared" si="34"/>
        <v>5.6813583389529585</v>
      </c>
      <c r="L550" s="563">
        <f t="shared" si="29"/>
        <v>0</v>
      </c>
      <c r="M550" s="563">
        <v>0</v>
      </c>
      <c r="N550" s="563">
        <v>0</v>
      </c>
      <c r="O550" s="565">
        <v>0</v>
      </c>
      <c r="P550" s="564">
        <v>0</v>
      </c>
      <c r="Q550" s="566">
        <v>0</v>
      </c>
    </row>
    <row r="551" spans="1:17" x14ac:dyDescent="0.25">
      <c r="A551" s="567">
        <f t="shared" si="30"/>
        <v>61028</v>
      </c>
      <c r="B551" s="577" t="str">
        <f>+asset_level_drivers!$D$1</f>
        <v>Foreland I</v>
      </c>
      <c r="C551" s="568">
        <f t="shared" si="31"/>
        <v>153</v>
      </c>
      <c r="D551" s="569">
        <f>+H551/asset_level_drivers!$D$59*100</f>
        <v>4.6517519038400616E-2</v>
      </c>
      <c r="E551" s="569">
        <f>+I551/asset_level_drivers!$D$59*100</f>
        <v>0.56933451847806105</v>
      </c>
      <c r="F551" s="569">
        <f>+J551/asset_level_drivers!$D$59*100</f>
        <v>6.4050394391233306E-2</v>
      </c>
      <c r="G551" s="569">
        <f t="shared" si="32"/>
        <v>4.6517519038400616E-2</v>
      </c>
      <c r="H551" s="569">
        <f t="shared" si="34"/>
        <v>3.488813927880046E-2</v>
      </c>
      <c r="I551" s="569">
        <f t="shared" si="34"/>
        <v>0.42700088885854581</v>
      </c>
      <c r="J551" s="569">
        <f t="shared" si="34"/>
        <v>4.8037795793424973E-2</v>
      </c>
      <c r="K551" s="570">
        <f t="shared" si="34"/>
        <v>5.6788889983255082</v>
      </c>
      <c r="L551" s="571">
        <f t="shared" si="29"/>
        <v>0</v>
      </c>
      <c r="M551" s="571">
        <v>0</v>
      </c>
      <c r="N551" s="571">
        <v>0</v>
      </c>
      <c r="O551" s="572">
        <v>0</v>
      </c>
      <c r="P551" s="573">
        <v>0</v>
      </c>
      <c r="Q551" s="574">
        <v>0</v>
      </c>
    </row>
    <row r="552" spans="1:17" x14ac:dyDescent="0.25">
      <c r="A552" s="575">
        <f t="shared" si="30"/>
        <v>61056</v>
      </c>
      <c r="B552" s="83" t="str">
        <f>+asset_level_drivers!$D$1</f>
        <v>Foreland I</v>
      </c>
      <c r="C552" s="562">
        <f t="shared" si="31"/>
        <v>153</v>
      </c>
      <c r="D552" s="563">
        <f>+H552/asset_level_drivers!$D$59*100</f>
        <v>4.6278277203994314E-2</v>
      </c>
      <c r="E552" s="563">
        <f>+I552/asset_level_drivers!$D$59*100</f>
        <v>0.56640643047078287</v>
      </c>
      <c r="F552" s="563">
        <f>+J552/asset_level_drivers!$D$59*100</f>
        <v>6.3720986008100292E-2</v>
      </c>
      <c r="G552" s="563">
        <f t="shared" si="32"/>
        <v>4.6278277203994314E-2</v>
      </c>
      <c r="H552" s="563">
        <f t="shared" si="34"/>
        <v>3.4708707902995739E-2</v>
      </c>
      <c r="I552" s="563">
        <f t="shared" si="34"/>
        <v>0.42480482285308713</v>
      </c>
      <c r="J552" s="563">
        <f t="shared" si="34"/>
        <v>4.7790739506075222E-2</v>
      </c>
      <c r="K552" s="564">
        <f t="shared" si="34"/>
        <v>5.6764207309701122</v>
      </c>
      <c r="L552" s="563">
        <f t="shared" si="29"/>
        <v>0</v>
      </c>
      <c r="M552" s="563">
        <v>0</v>
      </c>
      <c r="N552" s="563">
        <v>0</v>
      </c>
      <c r="O552" s="565">
        <v>0</v>
      </c>
      <c r="P552" s="564">
        <v>0</v>
      </c>
      <c r="Q552" s="566">
        <v>0</v>
      </c>
    </row>
    <row r="553" spans="1:17" x14ac:dyDescent="0.25">
      <c r="A553" s="567">
        <f t="shared" si="30"/>
        <v>61087</v>
      </c>
      <c r="B553" s="577" t="str">
        <f>+asset_level_drivers!$D$1</f>
        <v>Foreland I</v>
      </c>
      <c r="C553" s="568">
        <f t="shared" si="31"/>
        <v>153</v>
      </c>
      <c r="D553" s="569">
        <f>+H553/asset_level_drivers!$D$59*100</f>
        <v>4.6040265801831903E-2</v>
      </c>
      <c r="E553" s="569">
        <f>+I553/asset_level_drivers!$D$59*100</f>
        <v>0.56349340162310246</v>
      </c>
      <c r="F553" s="569">
        <f>+J553/asset_level_drivers!$D$59*100</f>
        <v>6.3393271757906045E-2</v>
      </c>
      <c r="G553" s="569">
        <f t="shared" si="32"/>
        <v>4.6040265801831903E-2</v>
      </c>
      <c r="H553" s="569">
        <f t="shared" si="34"/>
        <v>3.4530199351373927E-2</v>
      </c>
      <c r="I553" s="569">
        <f t="shared" si="34"/>
        <v>0.42262005121732688</v>
      </c>
      <c r="J553" s="569">
        <f t="shared" si="34"/>
        <v>4.7544953818429533E-2</v>
      </c>
      <c r="K553" s="570">
        <f t="shared" si="34"/>
        <v>5.6739535364202842</v>
      </c>
      <c r="L553" s="571">
        <f t="shared" si="29"/>
        <v>0</v>
      </c>
      <c r="M553" s="571">
        <v>0</v>
      </c>
      <c r="N553" s="571">
        <v>0</v>
      </c>
      <c r="O553" s="572">
        <v>0</v>
      </c>
      <c r="P553" s="573">
        <v>0</v>
      </c>
      <c r="Q553" s="574">
        <v>0</v>
      </c>
    </row>
    <row r="554" spans="1:17" x14ac:dyDescent="0.25">
      <c r="A554" s="575">
        <f t="shared" si="30"/>
        <v>61117</v>
      </c>
      <c r="B554" s="83" t="str">
        <f>+asset_level_drivers!$D$1</f>
        <v>Foreland I</v>
      </c>
      <c r="C554" s="562">
        <f t="shared" si="31"/>
        <v>153</v>
      </c>
      <c r="D554" s="563">
        <f>+H554/asset_level_drivers!$D$59*100</f>
        <v>4.5803478503741252E-2</v>
      </c>
      <c r="E554" s="563">
        <f>+I554/asset_level_drivers!$D$59*100</f>
        <v>0.56059535448574693</v>
      </c>
      <c r="F554" s="563">
        <f>+J554/asset_level_drivers!$D$59*100</f>
        <v>6.3067242927798778E-2</v>
      </c>
      <c r="G554" s="563">
        <f t="shared" si="32"/>
        <v>4.5803478503741252E-2</v>
      </c>
      <c r="H554" s="563">
        <f t="shared" si="34"/>
        <v>3.4352608877805939E-2</v>
      </c>
      <c r="I554" s="563">
        <f t="shared" si="34"/>
        <v>0.4204465158643102</v>
      </c>
      <c r="J554" s="563">
        <f t="shared" si="34"/>
        <v>4.7300432195849083E-2</v>
      </c>
      <c r="K554" s="564">
        <f t="shared" si="34"/>
        <v>5.6714874142097411</v>
      </c>
      <c r="L554" s="563">
        <f t="shared" si="29"/>
        <v>0</v>
      </c>
      <c r="M554" s="563">
        <v>0</v>
      </c>
      <c r="N554" s="563">
        <v>0</v>
      </c>
      <c r="O554" s="565">
        <v>0</v>
      </c>
      <c r="P554" s="564">
        <v>0</v>
      </c>
      <c r="Q554" s="566">
        <v>0</v>
      </c>
    </row>
    <row r="555" spans="1:17" x14ac:dyDescent="0.25">
      <c r="A555" s="567">
        <f t="shared" si="30"/>
        <v>61148</v>
      </c>
      <c r="B555" s="577" t="str">
        <f>+asset_level_drivers!$D$1</f>
        <v>Foreland I</v>
      </c>
      <c r="C555" s="568">
        <f t="shared" si="31"/>
        <v>153</v>
      </c>
      <c r="D555" s="569">
        <f>+H555/asset_level_drivers!$D$59*100</f>
        <v>4.5567909014096332E-2</v>
      </c>
      <c r="E555" s="569">
        <f>+I555/asset_level_drivers!$D$59*100</f>
        <v>0.55771221200776466</v>
      </c>
      <c r="F555" s="569">
        <f>+J555/asset_level_drivers!$D$59*100</f>
        <v>6.2742890849736527E-2</v>
      </c>
      <c r="G555" s="569">
        <f t="shared" si="32"/>
        <v>4.5567909014096332E-2</v>
      </c>
      <c r="H555" s="569">
        <f t="shared" si="34"/>
        <v>3.4175931760572251E-2</v>
      </c>
      <c r="I555" s="569">
        <f t="shared" si="34"/>
        <v>0.41828415900582355</v>
      </c>
      <c r="J555" s="569">
        <f t="shared" si="34"/>
        <v>4.7057168137302402E-2</v>
      </c>
      <c r="K555" s="570">
        <f t="shared" si="34"/>
        <v>5.6690223638724024</v>
      </c>
      <c r="L555" s="571">
        <f t="shared" si="29"/>
        <v>0</v>
      </c>
      <c r="M555" s="571">
        <v>0</v>
      </c>
      <c r="N555" s="571">
        <v>0</v>
      </c>
      <c r="O555" s="572">
        <v>0</v>
      </c>
      <c r="P555" s="573">
        <v>0</v>
      </c>
      <c r="Q555" s="574">
        <v>0</v>
      </c>
    </row>
    <row r="556" spans="1:17" x14ac:dyDescent="0.25">
      <c r="A556" s="575">
        <f t="shared" si="30"/>
        <v>61178</v>
      </c>
      <c r="B556" s="83" t="str">
        <f>+asset_level_drivers!$D$1</f>
        <v>Foreland I</v>
      </c>
      <c r="C556" s="562">
        <f t="shared" si="31"/>
        <v>153</v>
      </c>
      <c r="D556" s="563">
        <f>+H556/asset_level_drivers!$D$59*100</f>
        <v>4.5333551069649827E-2</v>
      </c>
      <c r="E556" s="563">
        <f>+I556/asset_level_drivers!$D$59*100</f>
        <v>0.5548438975344776</v>
      </c>
      <c r="F556" s="563">
        <f>+J556/asset_level_drivers!$D$59*100</f>
        <v>6.2420206900256736E-2</v>
      </c>
      <c r="G556" s="563">
        <f t="shared" si="32"/>
        <v>4.5333551069649827E-2</v>
      </c>
      <c r="H556" s="563">
        <f t="shared" si="34"/>
        <v>3.4000163302237367E-2</v>
      </c>
      <c r="I556" s="563">
        <f t="shared" si="34"/>
        <v>0.4161329231508582</v>
      </c>
      <c r="J556" s="563">
        <f t="shared" si="34"/>
        <v>4.6815155175192552E-2</v>
      </c>
      <c r="K556" s="564">
        <f t="shared" si="34"/>
        <v>5.6665583849423893</v>
      </c>
      <c r="L556" s="563">
        <f t="shared" si="29"/>
        <v>0</v>
      </c>
      <c r="M556" s="563">
        <v>0</v>
      </c>
      <c r="N556" s="563">
        <v>0</v>
      </c>
      <c r="O556" s="565">
        <v>0</v>
      </c>
      <c r="P556" s="564">
        <v>0</v>
      </c>
      <c r="Q556" s="566">
        <v>0</v>
      </c>
    </row>
    <row r="557" spans="1:17" x14ac:dyDescent="0.25">
      <c r="A557" s="567">
        <f t="shared" si="30"/>
        <v>61209</v>
      </c>
      <c r="B557" s="577" t="str">
        <f>+asset_level_drivers!$D$1</f>
        <v>Foreland I</v>
      </c>
      <c r="C557" s="568">
        <f t="shared" si="31"/>
        <v>153</v>
      </c>
      <c r="D557" s="569">
        <f>+H557/asset_level_drivers!$D$59*100</f>
        <v>4.5100398439366585E-2</v>
      </c>
      <c r="E557" s="569">
        <f>+I557/asset_level_drivers!$D$59*100</f>
        <v>0.55199033480544235</v>
      </c>
      <c r="F557" s="569">
        <f>+J557/asset_level_drivers!$D$59*100</f>
        <v>6.2099182500246881E-2</v>
      </c>
      <c r="G557" s="569">
        <f t="shared" si="32"/>
        <v>4.5100398439366585E-2</v>
      </c>
      <c r="H557" s="569">
        <f t="shared" si="34"/>
        <v>3.3825298829524938E-2</v>
      </c>
      <c r="I557" s="569">
        <f t="shared" si="34"/>
        <v>0.41399275110408174</v>
      </c>
      <c r="J557" s="569">
        <f t="shared" si="34"/>
        <v>4.6574386875185156E-2</v>
      </c>
      <c r="K557" s="570">
        <f t="shared" si="34"/>
        <v>5.6640954769540262</v>
      </c>
      <c r="L557" s="571">
        <f t="shared" si="29"/>
        <v>0</v>
      </c>
      <c r="M557" s="571">
        <v>0</v>
      </c>
      <c r="N557" s="571">
        <v>0</v>
      </c>
      <c r="O557" s="572">
        <v>0</v>
      </c>
      <c r="P557" s="573">
        <v>0</v>
      </c>
      <c r="Q557" s="574">
        <v>0</v>
      </c>
    </row>
    <row r="558" spans="1:17" x14ac:dyDescent="0.25">
      <c r="A558" s="575">
        <f t="shared" si="30"/>
        <v>61240</v>
      </c>
      <c r="B558" s="83" t="str">
        <f>+asset_level_drivers!$D$1</f>
        <v>Foreland I</v>
      </c>
      <c r="C558" s="562">
        <f t="shared" si="31"/>
        <v>153</v>
      </c>
      <c r="D558" s="563">
        <f>+H558/asset_level_drivers!$D$59*100</f>
        <v>4.486844492425799E-2</v>
      </c>
      <c r="E558" s="563">
        <f>+I558/asset_level_drivers!$D$59*100</f>
        <v>0.5491514479524231</v>
      </c>
      <c r="F558" s="563">
        <f>+J558/asset_level_drivers!$D$59*100</f>
        <v>6.177980911471645E-2</v>
      </c>
      <c r="G558" s="563">
        <f t="shared" si="32"/>
        <v>4.486844492425799E-2</v>
      </c>
      <c r="H558" s="563">
        <f t="shared" ref="H558:K573" si="35">+H557/H556*H557</f>
        <v>3.3651333693193494E-2</v>
      </c>
      <c r="I558" s="563">
        <f t="shared" si="35"/>
        <v>0.41186358596431738</v>
      </c>
      <c r="J558" s="563">
        <f t="shared" si="35"/>
        <v>4.6334856836037337E-2</v>
      </c>
      <c r="K558" s="564">
        <f t="shared" si="35"/>
        <v>5.6616336394418409</v>
      </c>
      <c r="L558" s="563">
        <f t="shared" si="29"/>
        <v>0</v>
      </c>
      <c r="M558" s="563">
        <v>0</v>
      </c>
      <c r="N558" s="563">
        <v>0</v>
      </c>
      <c r="O558" s="565">
        <v>0</v>
      </c>
      <c r="P558" s="564">
        <v>0</v>
      </c>
      <c r="Q558" s="566">
        <v>0</v>
      </c>
    </row>
    <row r="559" spans="1:17" x14ac:dyDescent="0.25">
      <c r="A559" s="567">
        <f t="shared" si="30"/>
        <v>61270</v>
      </c>
      <c r="B559" s="577" t="str">
        <f>+asset_level_drivers!$D$1</f>
        <v>Foreland I</v>
      </c>
      <c r="C559" s="568">
        <f t="shared" si="31"/>
        <v>153</v>
      </c>
      <c r="D559" s="569">
        <f>+H559/asset_level_drivers!$D$59*100</f>
        <v>4.4637684357217114E-2</v>
      </c>
      <c r="E559" s="569">
        <f>+I559/asset_level_drivers!$D$59*100</f>
        <v>0.54632716149737492</v>
      </c>
      <c r="F559" s="569">
        <f>+J559/asset_level_drivers!$D$59*100</f>
        <v>6.1462078252570045E-2</v>
      </c>
      <c r="G559" s="569">
        <f t="shared" si="32"/>
        <v>4.4637684357217114E-2</v>
      </c>
      <c r="H559" s="569">
        <f t="shared" si="35"/>
        <v>3.3478263267912832E-2</v>
      </c>
      <c r="I559" s="569">
        <f t="shared" si="35"/>
        <v>0.40974537112303122</v>
      </c>
      <c r="J559" s="569">
        <f t="shared" si="35"/>
        <v>4.6096558689427532E-2</v>
      </c>
      <c r="K559" s="570">
        <f t="shared" si="35"/>
        <v>5.6591728719405623</v>
      </c>
      <c r="L559" s="571">
        <f t="shared" si="29"/>
        <v>0</v>
      </c>
      <c r="M559" s="571">
        <v>0</v>
      </c>
      <c r="N559" s="571">
        <v>0</v>
      </c>
      <c r="O559" s="572">
        <v>0</v>
      </c>
      <c r="P559" s="573">
        <v>0</v>
      </c>
      <c r="Q559" s="574">
        <v>0</v>
      </c>
    </row>
    <row r="560" spans="1:17" x14ac:dyDescent="0.25">
      <c r="A560" s="575">
        <f t="shared" si="30"/>
        <v>61301</v>
      </c>
      <c r="B560" s="83" t="str">
        <f>+asset_level_drivers!$D$1</f>
        <v>Foreland I</v>
      </c>
      <c r="C560" s="562">
        <f t="shared" si="31"/>
        <v>153</v>
      </c>
      <c r="D560" s="563">
        <f>+H560/asset_level_drivers!$D$59*100</f>
        <v>4.4408110602854732E-2</v>
      </c>
      <c r="E560" s="563">
        <f>+I560/asset_level_drivers!$D$59*100</f>
        <v>0.54351740035043605</v>
      </c>
      <c r="F560" s="563">
        <f>+J560/asset_level_drivers!$D$59*100</f>
        <v>6.1145981466381567E-2</v>
      </c>
      <c r="G560" s="563">
        <f t="shared" si="32"/>
        <v>4.4408110602854732E-2</v>
      </c>
      <c r="H560" s="563">
        <f t="shared" si="35"/>
        <v>3.3306082952141047E-2</v>
      </c>
      <c r="I560" s="563">
        <f t="shared" si="35"/>
        <v>0.40763805026282701</v>
      </c>
      <c r="J560" s="563">
        <f t="shared" si="35"/>
        <v>4.5859486099786177E-2</v>
      </c>
      <c r="K560" s="564">
        <f t="shared" si="35"/>
        <v>5.6567131739851213</v>
      </c>
      <c r="L560" s="563">
        <f t="shared" si="29"/>
        <v>0</v>
      </c>
      <c r="M560" s="563">
        <v>0</v>
      </c>
      <c r="N560" s="563">
        <v>0</v>
      </c>
      <c r="O560" s="565">
        <v>0</v>
      </c>
      <c r="P560" s="564">
        <v>0</v>
      </c>
      <c r="Q560" s="566">
        <v>0</v>
      </c>
    </row>
    <row r="561" spans="1:17" x14ac:dyDescent="0.25">
      <c r="A561" s="567">
        <f t="shared" si="30"/>
        <v>61331</v>
      </c>
      <c r="B561" s="577" t="str">
        <f>+asset_level_drivers!$D$1</f>
        <v>Foreland I</v>
      </c>
      <c r="C561" s="568">
        <f t="shared" si="31"/>
        <v>153</v>
      </c>
      <c r="D561" s="569">
        <f>+H561/asset_level_drivers!$D$59*100</f>
        <v>4.4179717557336261E-2</v>
      </c>
      <c r="E561" s="569">
        <f>+I561/asset_level_drivers!$D$59*100</f>
        <v>0.54072208980793202</v>
      </c>
      <c r="F561" s="569">
        <f>+J561/asset_level_drivers!$D$59*100</f>
        <v>6.0831510352169695E-2</v>
      </c>
      <c r="G561" s="569">
        <f t="shared" si="32"/>
        <v>4.4179717557336261E-2</v>
      </c>
      <c r="H561" s="569">
        <f t="shared" si="35"/>
        <v>3.3134788168002194E-2</v>
      </c>
      <c r="I561" s="569">
        <f t="shared" si="35"/>
        <v>0.40554156735594898</v>
      </c>
      <c r="J561" s="569">
        <f t="shared" si="35"/>
        <v>4.5623632764127273E-2</v>
      </c>
      <c r="K561" s="570">
        <f t="shared" si="35"/>
        <v>5.6542545451106516</v>
      </c>
      <c r="L561" s="571">
        <f t="shared" si="29"/>
        <v>0</v>
      </c>
      <c r="M561" s="571">
        <v>0</v>
      </c>
      <c r="N561" s="571">
        <v>0</v>
      </c>
      <c r="O561" s="572">
        <v>0</v>
      </c>
      <c r="P561" s="573">
        <v>0</v>
      </c>
      <c r="Q561" s="574">
        <v>0</v>
      </c>
    </row>
    <row r="562" spans="1:17" x14ac:dyDescent="0.25">
      <c r="A562" s="575">
        <f t="shared" si="30"/>
        <v>61362</v>
      </c>
      <c r="B562" s="83" t="str">
        <f>+asset_level_drivers!$D$1</f>
        <v>Foreland I</v>
      </c>
      <c r="C562" s="562">
        <f t="shared" si="31"/>
        <v>153</v>
      </c>
      <c r="D562" s="563">
        <f>+H562/asset_level_drivers!$D$59*100</f>
        <v>4.3952499148219401E-2</v>
      </c>
      <c r="E562" s="563">
        <f>+I562/asset_level_drivers!$D$59*100</f>
        <v>0.53794115555038957</v>
      </c>
      <c r="F562" s="563">
        <f>+J562/asset_level_drivers!$D$59*100</f>
        <v>6.0518656549174397E-2</v>
      </c>
      <c r="G562" s="563">
        <f t="shared" si="32"/>
        <v>4.3952499148219401E-2</v>
      </c>
      <c r="H562" s="563">
        <f t="shared" si="35"/>
        <v>3.2964374361164554E-2</v>
      </c>
      <c r="I562" s="563">
        <f t="shared" si="35"/>
        <v>0.40345586666279215</v>
      </c>
      <c r="J562" s="563">
        <f t="shared" si="35"/>
        <v>4.5388992411880796E-2</v>
      </c>
      <c r="K562" s="564">
        <f t="shared" si="35"/>
        <v>5.6517969848524885</v>
      </c>
      <c r="L562" s="563">
        <f t="shared" si="29"/>
        <v>0</v>
      </c>
      <c r="M562" s="563">
        <v>0</v>
      </c>
      <c r="N562" s="563">
        <v>0</v>
      </c>
      <c r="O562" s="565">
        <v>0</v>
      </c>
      <c r="P562" s="564">
        <v>0</v>
      </c>
      <c r="Q562" s="566">
        <v>0</v>
      </c>
    </row>
    <row r="563" spans="1:17" x14ac:dyDescent="0.25">
      <c r="A563" s="567">
        <f t="shared" si="30"/>
        <v>61393</v>
      </c>
      <c r="B563" s="577" t="str">
        <f>+asset_level_drivers!$D$1</f>
        <v>Foreland I</v>
      </c>
      <c r="C563" s="568">
        <f t="shared" si="31"/>
        <v>153</v>
      </c>
      <c r="D563" s="569">
        <f>+H563/asset_level_drivers!$D$59*100</f>
        <v>4.372644933429274E-2</v>
      </c>
      <c r="E563" s="569">
        <f>+I563/asset_level_drivers!$D$59*100</f>
        <v>0.53517452364056051</v>
      </c>
      <c r="F563" s="569">
        <f>+J563/asset_level_drivers!$D$59*100</f>
        <v>6.0207411739634654E-2</v>
      </c>
      <c r="G563" s="569">
        <f t="shared" si="32"/>
        <v>4.372644933429274E-2</v>
      </c>
      <c r="H563" s="569">
        <f t="shared" si="35"/>
        <v>3.2794837000719557E-2</v>
      </c>
      <c r="I563" s="569">
        <f t="shared" si="35"/>
        <v>0.40138089273042038</v>
      </c>
      <c r="J563" s="569">
        <f t="shared" si="35"/>
        <v>4.5155558804725993E-2</v>
      </c>
      <c r="K563" s="570">
        <f t="shared" si="35"/>
        <v>5.6493404927461697</v>
      </c>
      <c r="L563" s="571">
        <f t="shared" si="29"/>
        <v>0</v>
      </c>
      <c r="M563" s="571">
        <v>0</v>
      </c>
      <c r="N563" s="571">
        <v>0</v>
      </c>
      <c r="O563" s="572">
        <v>0</v>
      </c>
      <c r="P563" s="573">
        <v>0</v>
      </c>
      <c r="Q563" s="574">
        <v>0</v>
      </c>
    </row>
    <row r="564" spans="1:17" x14ac:dyDescent="0.25">
      <c r="A564" s="575">
        <f t="shared" si="30"/>
        <v>61422</v>
      </c>
      <c r="B564" s="83" t="str">
        <f>+asset_level_drivers!$D$1</f>
        <v>Foreland I</v>
      </c>
      <c r="C564" s="562">
        <f t="shared" si="31"/>
        <v>153</v>
      </c>
      <c r="D564" s="563">
        <f>+H564/asset_level_drivers!$D$59*100</f>
        <v>4.3501562105415087E-2</v>
      </c>
      <c r="E564" s="563">
        <f>+I564/asset_level_drivers!$D$59*100</f>
        <v>0.5324221205214561</v>
      </c>
      <c r="F564" s="563">
        <f>+J564/asset_level_drivers!$D$59*100</f>
        <v>5.9897767648567357E-2</v>
      </c>
      <c r="G564" s="563">
        <f t="shared" si="32"/>
        <v>4.3501562105415087E-2</v>
      </c>
      <c r="H564" s="563">
        <f t="shared" si="35"/>
        <v>3.2626171579061315E-2</v>
      </c>
      <c r="I564" s="563">
        <f t="shared" si="35"/>
        <v>0.39931659039109207</v>
      </c>
      <c r="J564" s="563">
        <f t="shared" si="35"/>
        <v>4.4923325736425518E-2</v>
      </c>
      <c r="K564" s="564">
        <f t="shared" si="35"/>
        <v>5.6468850683274345</v>
      </c>
      <c r="L564" s="563">
        <f t="shared" si="29"/>
        <v>0</v>
      </c>
      <c r="M564" s="563">
        <v>0</v>
      </c>
      <c r="N564" s="563">
        <v>0</v>
      </c>
      <c r="O564" s="565">
        <v>0</v>
      </c>
      <c r="P564" s="564">
        <v>0</v>
      </c>
      <c r="Q564" s="566">
        <v>0</v>
      </c>
    </row>
    <row r="565" spans="1:17" x14ac:dyDescent="0.25">
      <c r="A565" s="567">
        <f t="shared" si="30"/>
        <v>61453</v>
      </c>
      <c r="B565" s="577" t="str">
        <f>+asset_level_drivers!$D$1</f>
        <v>Foreland I</v>
      </c>
      <c r="C565" s="568">
        <f t="shared" si="31"/>
        <v>153</v>
      </c>
      <c r="D565" s="569">
        <f>+H565/asset_level_drivers!$D$59*100</f>
        <v>4.32778314823557E-2</v>
      </c>
      <c r="E565" s="569">
        <f>+I565/asset_level_drivers!$D$59*100</f>
        <v>0.52968387301439113</v>
      </c>
      <c r="F565" s="569">
        <f>+J565/asset_level_drivers!$D$59*100</f>
        <v>5.958971604354725E-2</v>
      </c>
      <c r="G565" s="569">
        <f t="shared" si="32"/>
        <v>4.32778314823557E-2</v>
      </c>
      <c r="H565" s="569">
        <f t="shared" si="35"/>
        <v>3.2458373611766775E-2</v>
      </c>
      <c r="I565" s="569">
        <f t="shared" si="35"/>
        <v>0.39726290476079335</v>
      </c>
      <c r="J565" s="569">
        <f t="shared" si="35"/>
        <v>4.4692287032660434E-2</v>
      </c>
      <c r="K565" s="570">
        <f t="shared" si="35"/>
        <v>5.6444307111322241</v>
      </c>
      <c r="L565" s="571">
        <f t="shared" si="29"/>
        <v>0</v>
      </c>
      <c r="M565" s="571">
        <v>0</v>
      </c>
      <c r="N565" s="571">
        <v>0</v>
      </c>
      <c r="O565" s="572">
        <v>0</v>
      </c>
      <c r="P565" s="573">
        <v>0</v>
      </c>
      <c r="Q565" s="574">
        <v>0</v>
      </c>
    </row>
    <row r="566" spans="1:17" x14ac:dyDescent="0.25">
      <c r="A566" s="575">
        <f t="shared" si="30"/>
        <v>61483</v>
      </c>
      <c r="B566" s="83" t="str">
        <f>+asset_level_drivers!$D$1</f>
        <v>Foreland I</v>
      </c>
      <c r="C566" s="562">
        <f t="shared" si="31"/>
        <v>153</v>
      </c>
      <c r="D566" s="563">
        <f>+H566/asset_level_drivers!$D$59*100</f>
        <v>4.3055251516635314E-2</v>
      </c>
      <c r="E566" s="563">
        <f>+I566/asset_level_drivers!$D$59*100</f>
        <v>0.52695970831703853</v>
      </c>
      <c r="F566" s="563">
        <f>+J566/asset_level_drivers!$D$59*100</f>
        <v>5.9283248734488085E-2</v>
      </c>
      <c r="G566" s="563">
        <f t="shared" si="32"/>
        <v>4.3055251516635314E-2</v>
      </c>
      <c r="H566" s="563">
        <f t="shared" si="35"/>
        <v>3.2291438637476487E-2</v>
      </c>
      <c r="I566" s="563">
        <f t="shared" si="35"/>
        <v>0.3952197812377789</v>
      </c>
      <c r="J566" s="563">
        <f t="shared" si="35"/>
        <v>4.4462436550866062E-2</v>
      </c>
      <c r="K566" s="564">
        <f t="shared" si="35"/>
        <v>5.6419774206966817</v>
      </c>
      <c r="L566" s="563">
        <f t="shared" si="29"/>
        <v>0</v>
      </c>
      <c r="M566" s="563">
        <v>0</v>
      </c>
      <c r="N566" s="563">
        <v>0</v>
      </c>
      <c r="O566" s="565">
        <v>0</v>
      </c>
      <c r="P566" s="564">
        <v>0</v>
      </c>
      <c r="Q566" s="566">
        <v>0</v>
      </c>
    </row>
    <row r="567" spans="1:17" x14ac:dyDescent="0.25">
      <c r="A567" s="567">
        <f t="shared" si="30"/>
        <v>61514</v>
      </c>
      <c r="B567" s="577" t="str">
        <f>+asset_level_drivers!$D$1</f>
        <v>Foreland I</v>
      </c>
      <c r="C567" s="568">
        <f t="shared" si="31"/>
        <v>153</v>
      </c>
      <c r="D567" s="569">
        <f>+H567/asset_level_drivers!$D$59*100</f>
        <v>4.2833816290367976E-2</v>
      </c>
      <c r="E567" s="569">
        <f>+I567/asset_level_drivers!$D$59*100</f>
        <v>0.52424955400149365</v>
      </c>
      <c r="F567" s="569">
        <f>+J567/asset_level_drivers!$D$59*100</f>
        <v>5.8978357573424879E-2</v>
      </c>
      <c r="G567" s="569">
        <f t="shared" si="32"/>
        <v>4.2833816290367976E-2</v>
      </c>
      <c r="H567" s="569">
        <f t="shared" si="35"/>
        <v>3.2125362217775982E-2</v>
      </c>
      <c r="I567" s="569">
        <f t="shared" si="35"/>
        <v>0.39318716550112021</v>
      </c>
      <c r="J567" s="569">
        <f t="shared" si="35"/>
        <v>4.4233768180068661E-2</v>
      </c>
      <c r="K567" s="570">
        <f t="shared" si="35"/>
        <v>5.6395251965571518</v>
      </c>
      <c r="L567" s="571">
        <f t="shared" si="29"/>
        <v>0</v>
      </c>
      <c r="M567" s="571">
        <v>0</v>
      </c>
      <c r="N567" s="571">
        <v>0</v>
      </c>
      <c r="O567" s="572">
        <v>0</v>
      </c>
      <c r="P567" s="573">
        <v>0</v>
      </c>
      <c r="Q567" s="574">
        <v>0</v>
      </c>
    </row>
    <row r="568" spans="1:17" x14ac:dyDescent="0.25">
      <c r="A568" s="575">
        <f t="shared" si="30"/>
        <v>61544</v>
      </c>
      <c r="B568" s="83" t="str">
        <f>+asset_level_drivers!$D$1</f>
        <v>Foreland I</v>
      </c>
      <c r="C568" s="562">
        <f t="shared" si="31"/>
        <v>153</v>
      </c>
      <c r="D568" s="563">
        <f>+H568/asset_level_drivers!$D$59*100</f>
        <v>4.2613519916103702E-2</v>
      </c>
      <c r="E568" s="563">
        <f>+I568/asset_level_drivers!$D$59*100</f>
        <v>0.52155333801234849</v>
      </c>
      <c r="F568" s="563">
        <f>+J568/asset_level_drivers!$D$59*100</f>
        <v>5.8675034454297288E-2</v>
      </c>
      <c r="G568" s="563">
        <f t="shared" si="32"/>
        <v>4.2613519916103702E-2</v>
      </c>
      <c r="H568" s="563">
        <f t="shared" si="35"/>
        <v>3.1960139937077775E-2</v>
      </c>
      <c r="I568" s="563">
        <f t="shared" si="35"/>
        <v>0.39116500350926137</v>
      </c>
      <c r="J568" s="563">
        <f t="shared" si="35"/>
        <v>4.4006275840722961E-2</v>
      </c>
      <c r="K568" s="564">
        <f t="shared" si="35"/>
        <v>5.6370740382501809</v>
      </c>
      <c r="L568" s="563">
        <f t="shared" si="29"/>
        <v>0</v>
      </c>
      <c r="M568" s="563">
        <v>0</v>
      </c>
      <c r="N568" s="563">
        <v>0</v>
      </c>
      <c r="O568" s="565">
        <v>0</v>
      </c>
      <c r="P568" s="564">
        <v>0</v>
      </c>
      <c r="Q568" s="566">
        <v>0</v>
      </c>
    </row>
    <row r="569" spans="1:17" x14ac:dyDescent="0.25">
      <c r="A569" s="567">
        <f t="shared" si="30"/>
        <v>61575</v>
      </c>
      <c r="B569" s="577" t="str">
        <f>+asset_level_drivers!$D$1</f>
        <v>Foreland I</v>
      </c>
      <c r="C569" s="568">
        <f t="shared" si="31"/>
        <v>153</v>
      </c>
      <c r="D569" s="569">
        <f>+H569/asset_level_drivers!$D$59*100</f>
        <v>4.2394356536671937E-2</v>
      </c>
      <c r="E569" s="569">
        <f>+I569/asset_level_drivers!$D$59*100</f>
        <v>0.51887098866477632</v>
      </c>
      <c r="F569" s="569">
        <f>+J569/asset_level_drivers!$D$59*100</f>
        <v>5.8373271312734051E-2</v>
      </c>
      <c r="G569" s="569">
        <f t="shared" si="32"/>
        <v>4.2394356536671937E-2</v>
      </c>
      <c r="H569" s="569">
        <f t="shared" si="35"/>
        <v>3.1795767402503956E-2</v>
      </c>
      <c r="I569" s="569">
        <f t="shared" si="35"/>
        <v>0.38915324149858221</v>
      </c>
      <c r="J569" s="569">
        <f t="shared" si="35"/>
        <v>4.3779953484550535E-2</v>
      </c>
      <c r="K569" s="570">
        <f t="shared" si="35"/>
        <v>5.6346239453125158</v>
      </c>
      <c r="L569" s="571">
        <f t="shared" si="29"/>
        <v>0</v>
      </c>
      <c r="M569" s="571">
        <v>0</v>
      </c>
      <c r="N569" s="571">
        <v>0</v>
      </c>
      <c r="O569" s="572">
        <v>0</v>
      </c>
      <c r="P569" s="573">
        <v>0</v>
      </c>
      <c r="Q569" s="574">
        <v>0</v>
      </c>
    </row>
    <row r="570" spans="1:17" x14ac:dyDescent="0.25">
      <c r="A570" s="575">
        <f t="shared" si="30"/>
        <v>61606</v>
      </c>
      <c r="B570" s="83" t="str">
        <f>+asset_level_drivers!$D$1</f>
        <v>Foreland I</v>
      </c>
      <c r="C570" s="562">
        <f t="shared" si="31"/>
        <v>153</v>
      </c>
      <c r="D570" s="563">
        <f>+H570/asset_level_drivers!$D$59*100</f>
        <v>4.2176320325025864E-2</v>
      </c>
      <c r="E570" s="563">
        <f>+I570/asset_level_drivers!$D$59*100</f>
        <v>0.51620243464262527</v>
      </c>
      <c r="F570" s="563">
        <f>+J570/asset_level_drivers!$D$59*100</f>
        <v>5.8073060125838641E-2</v>
      </c>
      <c r="G570" s="563">
        <f t="shared" si="32"/>
        <v>4.2176320325025864E-2</v>
      </c>
      <c r="H570" s="563">
        <f t="shared" si="35"/>
        <v>3.1632240243769399E-2</v>
      </c>
      <c r="I570" s="563">
        <f t="shared" si="35"/>
        <v>0.38715182598196896</v>
      </c>
      <c r="J570" s="563">
        <f t="shared" si="35"/>
        <v>4.3554795094378977E-2</v>
      </c>
      <c r="K570" s="564">
        <f t="shared" si="35"/>
        <v>5.6321749172811062</v>
      </c>
      <c r="L570" s="563">
        <f t="shared" si="29"/>
        <v>0</v>
      </c>
      <c r="M570" s="563">
        <v>0</v>
      </c>
      <c r="N570" s="563">
        <v>0</v>
      </c>
      <c r="O570" s="565">
        <v>0</v>
      </c>
      <c r="P570" s="564">
        <v>0</v>
      </c>
      <c r="Q570" s="566">
        <v>0</v>
      </c>
    </row>
    <row r="571" spans="1:17" x14ac:dyDescent="0.25">
      <c r="A571" s="567">
        <f t="shared" si="30"/>
        <v>61636</v>
      </c>
      <c r="B571" s="577" t="str">
        <f>+asset_level_drivers!$D$1</f>
        <v>Foreland I</v>
      </c>
      <c r="C571" s="568">
        <f t="shared" si="31"/>
        <v>153</v>
      </c>
      <c r="D571" s="569">
        <f>+H571/asset_level_drivers!$D$59*100</f>
        <v>4.1959405484087414E-2</v>
      </c>
      <c r="E571" s="569">
        <f>+I571/asset_level_drivers!$D$59*100</f>
        <v>0.51354760499652286</v>
      </c>
      <c r="F571" s="569">
        <f>+J571/asset_level_drivers!$D$59*100</f>
        <v>5.7774392911975926E-2</v>
      </c>
      <c r="G571" s="569">
        <f t="shared" si="32"/>
        <v>4.1959405484087414E-2</v>
      </c>
      <c r="H571" s="569">
        <f t="shared" si="35"/>
        <v>3.1469554113065561E-2</v>
      </c>
      <c r="I571" s="569">
        <f t="shared" si="35"/>
        <v>0.38516070374739214</v>
      </c>
      <c r="J571" s="569">
        <f t="shared" si="35"/>
        <v>4.3330794683981939E-2</v>
      </c>
      <c r="K571" s="570">
        <f t="shared" si="35"/>
        <v>5.6297269536931021</v>
      </c>
      <c r="L571" s="571">
        <f t="shared" si="29"/>
        <v>0</v>
      </c>
      <c r="M571" s="571">
        <v>0</v>
      </c>
      <c r="N571" s="571">
        <v>0</v>
      </c>
      <c r="O571" s="572">
        <v>0</v>
      </c>
      <c r="P571" s="573">
        <v>0</v>
      </c>
      <c r="Q571" s="574">
        <v>0</v>
      </c>
    </row>
    <row r="572" spans="1:17" x14ac:dyDescent="0.25">
      <c r="A572" s="575">
        <f t="shared" si="30"/>
        <v>61667</v>
      </c>
      <c r="B572" s="83" t="str">
        <f>+asset_level_drivers!$D$1</f>
        <v>Foreland I</v>
      </c>
      <c r="C572" s="562">
        <f t="shared" si="31"/>
        <v>153</v>
      </c>
      <c r="D572" s="563">
        <f>+H572/asset_level_drivers!$D$59*100</f>
        <v>4.1743606246593186E-2</v>
      </c>
      <c r="E572" s="563">
        <f>+I572/asset_level_drivers!$D$59*100</f>
        <v>0.51090642914198903</v>
      </c>
      <c r="F572" s="563">
        <f>+J572/asset_level_drivers!$D$59*100</f>
        <v>5.7477261730559975E-2</v>
      </c>
      <c r="G572" s="563">
        <f t="shared" si="32"/>
        <v>4.1743606246593186E-2</v>
      </c>
      <c r="H572" s="563">
        <f t="shared" si="35"/>
        <v>3.1307704684944891E-2</v>
      </c>
      <c r="I572" s="563">
        <f t="shared" si="35"/>
        <v>0.3831798218564918</v>
      </c>
      <c r="J572" s="563">
        <f t="shared" si="35"/>
        <v>4.3107946297919982E-2</v>
      </c>
      <c r="K572" s="564">
        <f t="shared" si="35"/>
        <v>5.6272800540858539</v>
      </c>
      <c r="L572" s="563">
        <f t="shared" si="29"/>
        <v>0</v>
      </c>
      <c r="M572" s="563">
        <v>0</v>
      </c>
      <c r="N572" s="563">
        <v>0</v>
      </c>
      <c r="O572" s="565">
        <v>0</v>
      </c>
      <c r="P572" s="564">
        <v>0</v>
      </c>
      <c r="Q572" s="566">
        <v>0</v>
      </c>
    </row>
    <row r="573" spans="1:17" x14ac:dyDescent="0.25">
      <c r="A573" s="567">
        <f t="shared" si="30"/>
        <v>61697</v>
      </c>
      <c r="B573" s="577" t="str">
        <f>+asset_level_drivers!$D$1</f>
        <v>Foreland I</v>
      </c>
      <c r="C573" s="568">
        <f t="shared" si="31"/>
        <v>153</v>
      </c>
      <c r="D573" s="569">
        <f>+H573/asset_level_drivers!$D$59*100</f>
        <v>4.1528916874941091E-2</v>
      </c>
      <c r="E573" s="569">
        <f>+I573/asset_level_drivers!$D$59*100</f>
        <v>0.50827883685756003</v>
      </c>
      <c r="F573" s="569">
        <f>+J573/asset_level_drivers!$D$59*100</f>
        <v>5.718165868184296E-2</v>
      </c>
      <c r="G573" s="569">
        <f t="shared" si="32"/>
        <v>4.1528916874941091E-2</v>
      </c>
      <c r="H573" s="569">
        <f t="shared" si="35"/>
        <v>3.1146687656205822E-2</v>
      </c>
      <c r="I573" s="569">
        <f t="shared" si="35"/>
        <v>0.38120912764317</v>
      </c>
      <c r="J573" s="569">
        <f t="shared" si="35"/>
        <v>4.2886244011382219E-2</v>
      </c>
      <c r="K573" s="570">
        <f t="shared" si="35"/>
        <v>5.6248342179969146</v>
      </c>
      <c r="L573" s="571">
        <f t="shared" si="29"/>
        <v>0</v>
      </c>
      <c r="M573" s="571">
        <v>0</v>
      </c>
      <c r="N573" s="571">
        <v>0</v>
      </c>
      <c r="O573" s="572">
        <v>0</v>
      </c>
      <c r="P573" s="573">
        <v>0</v>
      </c>
      <c r="Q573" s="574">
        <v>0</v>
      </c>
    </row>
    <row r="574" spans="1:17" x14ac:dyDescent="0.25">
      <c r="A574" s="575">
        <f t="shared" si="30"/>
        <v>61728</v>
      </c>
      <c r="B574" s="83" t="str">
        <f>+asset_level_drivers!$D$1</f>
        <v>Foreland I</v>
      </c>
      <c r="C574" s="562">
        <f t="shared" si="31"/>
        <v>153</v>
      </c>
      <c r="D574" s="563">
        <f>+H574/asset_level_drivers!$D$59*100</f>
        <v>4.1315331661037812E-2</v>
      </c>
      <c r="E574" s="563">
        <f>+I574/asset_level_drivers!$D$59*100</f>
        <v>0.50566475828292079</v>
      </c>
      <c r="F574" s="563">
        <f>+J574/asset_level_drivers!$D$59*100</f>
        <v>5.6887575906705089E-2</v>
      </c>
      <c r="G574" s="563">
        <f t="shared" si="32"/>
        <v>4.1315331661037812E-2</v>
      </c>
      <c r="H574" s="563">
        <f t="shared" ref="H574:K589" si="36">+H573/H572*H573</f>
        <v>3.0986498745778357E-2</v>
      </c>
      <c r="I574" s="563">
        <f t="shared" si="36"/>
        <v>0.37924856871219059</v>
      </c>
      <c r="J574" s="563">
        <f t="shared" si="36"/>
        <v>4.2665681930028815E-2</v>
      </c>
      <c r="K574" s="564">
        <f t="shared" si="36"/>
        <v>5.6223894449640373</v>
      </c>
      <c r="L574" s="563">
        <f t="shared" si="29"/>
        <v>0</v>
      </c>
      <c r="M574" s="563">
        <v>0</v>
      </c>
      <c r="N574" s="563">
        <v>0</v>
      </c>
      <c r="O574" s="565">
        <v>0</v>
      </c>
      <c r="P574" s="564">
        <v>0</v>
      </c>
      <c r="Q574" s="566">
        <v>0</v>
      </c>
    </row>
    <row r="575" spans="1:17" x14ac:dyDescent="0.25">
      <c r="A575" s="567">
        <f t="shared" si="30"/>
        <v>61759</v>
      </c>
      <c r="B575" s="577" t="str">
        <f>+asset_level_drivers!$D$1</f>
        <v>Foreland I</v>
      </c>
      <c r="C575" s="568">
        <f t="shared" si="31"/>
        <v>153</v>
      </c>
      <c r="D575" s="569">
        <f>+H575/asset_level_drivers!$D$59*100</f>
        <v>4.1102844926147006E-2</v>
      </c>
      <c r="E575" s="569">
        <f>+I575/asset_level_drivers!$D$59*100</f>
        <v>0.50306412391704813</v>
      </c>
      <c r="F575" s="569">
        <f>+J575/asset_level_drivers!$D$59*100</f>
        <v>5.6595005586445687E-2</v>
      </c>
      <c r="G575" s="569">
        <f t="shared" si="32"/>
        <v>4.1102844926147006E-2</v>
      </c>
      <c r="H575" s="569">
        <f t="shared" si="36"/>
        <v>3.0827133694610254E-2</v>
      </c>
      <c r="I575" s="569">
        <f t="shared" si="36"/>
        <v>0.37729809293778616</v>
      </c>
      <c r="J575" s="569">
        <f t="shared" si="36"/>
        <v>4.2446254189834269E-2</v>
      </c>
      <c r="K575" s="570">
        <f t="shared" si="36"/>
        <v>5.6199457345251762</v>
      </c>
      <c r="L575" s="571">
        <f t="shared" si="29"/>
        <v>0</v>
      </c>
      <c r="M575" s="571">
        <v>0</v>
      </c>
      <c r="N575" s="571">
        <v>0</v>
      </c>
      <c r="O575" s="572">
        <v>0</v>
      </c>
      <c r="P575" s="573">
        <v>0</v>
      </c>
      <c r="Q575" s="574">
        <v>0</v>
      </c>
    </row>
    <row r="576" spans="1:17" x14ac:dyDescent="0.25">
      <c r="A576" s="575">
        <f t="shared" si="30"/>
        <v>61787</v>
      </c>
      <c r="B576" s="83" t="str">
        <f>+asset_level_drivers!$D$1</f>
        <v>Foreland I</v>
      </c>
      <c r="C576" s="562">
        <f t="shared" si="31"/>
        <v>153</v>
      </c>
      <c r="D576" s="563">
        <f>+H576/asset_level_drivers!$D$59*100</f>
        <v>4.0891451020738365E-2</v>
      </c>
      <c r="E576" s="563">
        <f>+I576/asset_level_drivers!$D$59*100</f>
        <v>0.50047686461636287</v>
      </c>
      <c r="F576" s="563">
        <f>+J576/asset_level_drivers!$D$59*100</f>
        <v>5.6303939942575341E-2</v>
      </c>
      <c r="G576" s="563">
        <f t="shared" si="32"/>
        <v>4.0891451020738365E-2</v>
      </c>
      <c r="H576" s="563">
        <f t="shared" si="36"/>
        <v>3.0668588265553774E-2</v>
      </c>
      <c r="I576" s="563">
        <f t="shared" si="36"/>
        <v>0.37535764846227221</v>
      </c>
      <c r="J576" s="563">
        <f t="shared" si="36"/>
        <v>4.2227954956931504E-2</v>
      </c>
      <c r="K576" s="564">
        <f t="shared" si="36"/>
        <v>5.6175030862184867</v>
      </c>
      <c r="L576" s="563">
        <f t="shared" si="29"/>
        <v>0</v>
      </c>
      <c r="M576" s="563">
        <v>0</v>
      </c>
      <c r="N576" s="563">
        <v>0</v>
      </c>
      <c r="O576" s="565">
        <v>0</v>
      </c>
      <c r="P576" s="564">
        <v>0</v>
      </c>
      <c r="Q576" s="566">
        <v>0</v>
      </c>
    </row>
    <row r="577" spans="1:17" x14ac:dyDescent="0.25">
      <c r="A577" s="567">
        <f t="shared" si="30"/>
        <v>61818</v>
      </c>
      <c r="B577" s="577" t="str">
        <f>+asset_level_drivers!$D$1</f>
        <v>Foreland I</v>
      </c>
      <c r="C577" s="568">
        <f t="shared" si="31"/>
        <v>153</v>
      </c>
      <c r="D577" s="569">
        <f>+H577/asset_level_drivers!$D$59*100</f>
        <v>4.0681144324337379E-2</v>
      </c>
      <c r="E577" s="569">
        <f>+I577/asset_level_drivers!$D$59*100</f>
        <v>0.49790291159289118</v>
      </c>
      <c r="F577" s="569">
        <f>+J577/asset_level_drivers!$D$59*100</f>
        <v>5.6014371236609031E-2</v>
      </c>
      <c r="G577" s="569">
        <f t="shared" si="32"/>
        <v>4.0681144324337379E-2</v>
      </c>
      <c r="H577" s="569">
        <f t="shared" si="36"/>
        <v>3.0510858243253034E-2</v>
      </c>
      <c r="I577" s="569">
        <f t="shared" si="36"/>
        <v>0.37342718369466837</v>
      </c>
      <c r="J577" s="569">
        <f t="shared" si="36"/>
        <v>4.201077842745677E-2</v>
      </c>
      <c r="K577" s="570">
        <f t="shared" si="36"/>
        <v>5.6150614995823238</v>
      </c>
      <c r="L577" s="571">
        <f t="shared" si="29"/>
        <v>0</v>
      </c>
      <c r="M577" s="571">
        <v>0</v>
      </c>
      <c r="N577" s="571">
        <v>0</v>
      </c>
      <c r="O577" s="572">
        <v>0</v>
      </c>
      <c r="P577" s="573">
        <v>0</v>
      </c>
      <c r="Q577" s="574">
        <v>0</v>
      </c>
    </row>
    <row r="578" spans="1:17" x14ac:dyDescent="0.25">
      <c r="A578" s="575">
        <f t="shared" si="30"/>
        <v>61848</v>
      </c>
      <c r="B578" s="83" t="str">
        <f>+asset_level_drivers!$D$1</f>
        <v>Foreland I</v>
      </c>
      <c r="C578" s="562">
        <f t="shared" si="31"/>
        <v>153</v>
      </c>
      <c r="D578" s="563">
        <f>+H578/asset_level_drivers!$D$59*100</f>
        <v>4.0471919245375902E-2</v>
      </c>
      <c r="E578" s="563">
        <f>+I578/asset_level_drivers!$D$59*100</f>
        <v>0.4953421964124356</v>
      </c>
      <c r="F578" s="563">
        <f>+J578/asset_level_drivers!$D$59*100</f>
        <v>5.5726291769860437E-2</v>
      </c>
      <c r="G578" s="563">
        <f t="shared" si="32"/>
        <v>4.0471919245375902E-2</v>
      </c>
      <c r="H578" s="563">
        <f t="shared" si="36"/>
        <v>3.0353939434031928E-2</v>
      </c>
      <c r="I578" s="563">
        <f t="shared" si="36"/>
        <v>0.3715066473093267</v>
      </c>
      <c r="J578" s="563">
        <f t="shared" si="36"/>
        <v>4.1794718827395327E-2</v>
      </c>
      <c r="K578" s="564">
        <f t="shared" si="36"/>
        <v>5.6126209741552442</v>
      </c>
      <c r="L578" s="563">
        <f t="shared" ref="L578:L641" si="37">+P578+O578</f>
        <v>0</v>
      </c>
      <c r="M578" s="563">
        <v>0</v>
      </c>
      <c r="N578" s="563">
        <v>0</v>
      </c>
      <c r="O578" s="565">
        <v>0</v>
      </c>
      <c r="P578" s="564">
        <v>0</v>
      </c>
      <c r="Q578" s="566">
        <v>0</v>
      </c>
    </row>
    <row r="579" spans="1:17" x14ac:dyDescent="0.25">
      <c r="A579" s="567">
        <f t="shared" ref="A579:A642" si="38">+EOMONTH(A578,1)</f>
        <v>61879</v>
      </c>
      <c r="B579" s="577" t="str">
        <f>+asset_level_drivers!$D$1</f>
        <v>Foreland I</v>
      </c>
      <c r="C579" s="568">
        <f t="shared" ref="C579:C642" si="39">+C578</f>
        <v>153</v>
      </c>
      <c r="D579" s="569">
        <f>+H579/asset_level_drivers!$D$59*100</f>
        <v>4.0263770221043507E-2</v>
      </c>
      <c r="E579" s="569">
        <f>+I579/asset_level_drivers!$D$59*100</f>
        <v>0.49279465099275621</v>
      </c>
      <c r="F579" s="569">
        <f>+J579/asset_level_drivers!$D$59*100</f>
        <v>5.5439693883237273E-2</v>
      </c>
      <c r="G579" s="569">
        <f t="shared" si="32"/>
        <v>4.0263770221043507E-2</v>
      </c>
      <c r="H579" s="569">
        <f t="shared" si="36"/>
        <v>3.0197827665782634E-2</v>
      </c>
      <c r="I579" s="569">
        <f t="shared" si="36"/>
        <v>0.36959598824456713</v>
      </c>
      <c r="J579" s="569">
        <f t="shared" si="36"/>
        <v>4.1579770412427955E-2</v>
      </c>
      <c r="K579" s="570">
        <f t="shared" si="36"/>
        <v>5.6101815094760052</v>
      </c>
      <c r="L579" s="571">
        <f t="shared" si="37"/>
        <v>0</v>
      </c>
      <c r="M579" s="571">
        <v>0</v>
      </c>
      <c r="N579" s="571">
        <v>0</v>
      </c>
      <c r="O579" s="572">
        <v>0</v>
      </c>
      <c r="P579" s="573">
        <v>0</v>
      </c>
      <c r="Q579" s="574">
        <v>0</v>
      </c>
    </row>
    <row r="580" spans="1:17" x14ac:dyDescent="0.25">
      <c r="A580" s="575">
        <f t="shared" si="38"/>
        <v>61909</v>
      </c>
      <c r="B580" s="83" t="str">
        <f>+asset_level_drivers!$D$1</f>
        <v>Foreland I</v>
      </c>
      <c r="C580" s="562">
        <f t="shared" si="39"/>
        <v>153</v>
      </c>
      <c r="D580" s="563">
        <f>+H580/asset_level_drivers!$D$59*100</f>
        <v>4.0056691717139561E-2</v>
      </c>
      <c r="E580" s="563">
        <f>+I580/asset_level_drivers!$D$59*100</f>
        <v>0.49026020760175981</v>
      </c>
      <c r="F580" s="563">
        <f>+J580/asset_level_drivers!$D$59*100</f>
        <v>5.5154569957037596E-2</v>
      </c>
      <c r="G580" s="563">
        <f t="shared" si="32"/>
        <v>4.0056691717139561E-2</v>
      </c>
      <c r="H580" s="563">
        <f t="shared" si="36"/>
        <v>3.0042518787854671E-2</v>
      </c>
      <c r="I580" s="563">
        <f t="shared" si="36"/>
        <v>0.36769515570131989</v>
      </c>
      <c r="J580" s="563">
        <f t="shared" si="36"/>
        <v>4.1365927467778202E-2</v>
      </c>
      <c r="K580" s="564">
        <f t="shared" si="36"/>
        <v>5.6077431050835642</v>
      </c>
      <c r="L580" s="563">
        <f t="shared" si="37"/>
        <v>0</v>
      </c>
      <c r="M580" s="563">
        <v>0</v>
      </c>
      <c r="N580" s="563">
        <v>0</v>
      </c>
      <c r="O580" s="565">
        <v>0</v>
      </c>
      <c r="P580" s="564">
        <v>0</v>
      </c>
      <c r="Q580" s="566">
        <v>0</v>
      </c>
    </row>
    <row r="581" spans="1:17" x14ac:dyDescent="0.25">
      <c r="A581" s="567">
        <f t="shared" si="38"/>
        <v>61940</v>
      </c>
      <c r="B581" s="577" t="str">
        <f>+asset_level_drivers!$D$1</f>
        <v>Foreland I</v>
      </c>
      <c r="C581" s="568">
        <f t="shared" si="39"/>
        <v>153</v>
      </c>
      <c r="D581" s="569">
        <f>+H581/asset_level_drivers!$D$59*100</f>
        <v>3.9850678227926081E-2</v>
      </c>
      <c r="E581" s="569">
        <f>+I581/asset_level_drivers!$D$59*100</f>
        <v>0.48773879885569971</v>
      </c>
      <c r="F581" s="569">
        <f>+J581/asset_level_drivers!$D$59*100</f>
        <v>5.4870912410747284E-2</v>
      </c>
      <c r="G581" s="569">
        <f t="shared" si="32"/>
        <v>3.9850678227926081E-2</v>
      </c>
      <c r="H581" s="569">
        <f t="shared" si="36"/>
        <v>2.9888008670944561E-2</v>
      </c>
      <c r="I581" s="569">
        <f t="shared" si="36"/>
        <v>0.36580409914177481</v>
      </c>
      <c r="J581" s="569">
        <f t="shared" si="36"/>
        <v>4.1153184308060468E-2</v>
      </c>
      <c r="K581" s="570">
        <f t="shared" si="36"/>
        <v>5.6053057605170791</v>
      </c>
      <c r="L581" s="571">
        <f t="shared" si="37"/>
        <v>0</v>
      </c>
      <c r="M581" s="571">
        <v>0</v>
      </c>
      <c r="N581" s="571">
        <v>0</v>
      </c>
      <c r="O581" s="572">
        <v>0</v>
      </c>
      <c r="P581" s="573">
        <v>0</v>
      </c>
      <c r="Q581" s="574">
        <v>0</v>
      </c>
    </row>
    <row r="582" spans="1:17" x14ac:dyDescent="0.25">
      <c r="A582" s="575">
        <f t="shared" si="38"/>
        <v>61971</v>
      </c>
      <c r="B582" s="83" t="str">
        <f>+asset_level_drivers!$D$1</f>
        <v>Foreland I</v>
      </c>
      <c r="C582" s="562">
        <f t="shared" si="39"/>
        <v>153</v>
      </c>
      <c r="D582" s="563">
        <f>+H582/asset_level_drivers!$D$59*100</f>
        <v>3.964572427598137E-2</v>
      </c>
      <c r="E582" s="563">
        <f>+I582/asset_level_drivers!$D$59*100</f>
        <v>0.48523035771738371</v>
      </c>
      <c r="F582" s="563">
        <f>+J582/asset_level_drivers!$D$59*100</f>
        <v>5.4588713702838465E-2</v>
      </c>
      <c r="G582" s="563">
        <f t="shared" si="32"/>
        <v>3.964572427598137E-2</v>
      </c>
      <c r="H582" s="563">
        <f t="shared" si="36"/>
        <v>2.9734293206986027E-2</v>
      </c>
      <c r="I582" s="563">
        <f t="shared" si="36"/>
        <v>0.36392276828803777</v>
      </c>
      <c r="J582" s="563">
        <f t="shared" si="36"/>
        <v>4.0941535277128849E-2</v>
      </c>
      <c r="K582" s="564">
        <f t="shared" si="36"/>
        <v>5.6028694753159076</v>
      </c>
      <c r="L582" s="563">
        <f t="shared" si="37"/>
        <v>0</v>
      </c>
      <c r="M582" s="563">
        <v>0</v>
      </c>
      <c r="N582" s="563">
        <v>0</v>
      </c>
      <c r="O582" s="565">
        <v>0</v>
      </c>
      <c r="P582" s="564">
        <v>0</v>
      </c>
      <c r="Q582" s="566">
        <v>0</v>
      </c>
    </row>
    <row r="583" spans="1:17" x14ac:dyDescent="0.25">
      <c r="A583" s="567">
        <f t="shared" si="38"/>
        <v>62001</v>
      </c>
      <c r="B583" s="577" t="str">
        <f>+asset_level_drivers!$D$1</f>
        <v>Foreland I</v>
      </c>
      <c r="C583" s="568">
        <f t="shared" si="39"/>
        <v>153</v>
      </c>
      <c r="D583" s="569">
        <f>+H583/asset_level_drivers!$D$59*100</f>
        <v>3.944182441205437E-2</v>
      </c>
      <c r="E583" s="569">
        <f>+I583/asset_level_drivers!$D$59*100</f>
        <v>0.4827348174943919</v>
      </c>
      <c r="F583" s="569">
        <f>+J583/asset_level_drivers!$D$59*100</f>
        <v>5.4307966330568981E-2</v>
      </c>
      <c r="G583" s="569">
        <f t="shared" si="32"/>
        <v>3.944182441205437E-2</v>
      </c>
      <c r="H583" s="569">
        <f t="shared" si="36"/>
        <v>2.9581368309040779E-2</v>
      </c>
      <c r="I583" s="569">
        <f t="shared" si="36"/>
        <v>0.36205111312079397</v>
      </c>
      <c r="J583" s="569">
        <f t="shared" si="36"/>
        <v>4.0730974747926738E-2</v>
      </c>
      <c r="K583" s="570">
        <f t="shared" si="36"/>
        <v>5.6004342490196084</v>
      </c>
      <c r="L583" s="571">
        <f t="shared" si="37"/>
        <v>0</v>
      </c>
      <c r="M583" s="571">
        <v>0</v>
      </c>
      <c r="N583" s="571">
        <v>0</v>
      </c>
      <c r="O583" s="572">
        <v>0</v>
      </c>
      <c r="P583" s="573">
        <v>0</v>
      </c>
      <c r="Q583" s="574">
        <v>0</v>
      </c>
    </row>
    <row r="584" spans="1:17" x14ac:dyDescent="0.25">
      <c r="A584" s="575">
        <f t="shared" si="38"/>
        <v>62032</v>
      </c>
      <c r="B584" s="83" t="str">
        <f>+asset_level_drivers!$D$1</f>
        <v>Foreland I</v>
      </c>
      <c r="C584" s="562">
        <f t="shared" si="39"/>
        <v>153</v>
      </c>
      <c r="D584" s="563">
        <f>+H584/asset_level_drivers!$D$59*100</f>
        <v>3.9238973214919794E-2</v>
      </c>
      <c r="E584" s="563">
        <f>+I584/asset_level_drivers!$D$59*100</f>
        <v>0.48025211183730393</v>
      </c>
      <c r="F584" s="563">
        <f>+J584/asset_level_drivers!$D$59*100</f>
        <v>5.4028662829782997E-2</v>
      </c>
      <c r="G584" s="563">
        <f t="shared" si="32"/>
        <v>3.9238973214919794E-2</v>
      </c>
      <c r="H584" s="563">
        <f t="shared" si="36"/>
        <v>2.9429229911189844E-2</v>
      </c>
      <c r="I584" s="563">
        <f t="shared" si="36"/>
        <v>0.36018908387797793</v>
      </c>
      <c r="J584" s="563">
        <f t="shared" si="36"/>
        <v>4.0521497122337248E-2</v>
      </c>
      <c r="K584" s="564">
        <f t="shared" si="36"/>
        <v>5.5980000811679398</v>
      </c>
      <c r="L584" s="563">
        <f t="shared" si="37"/>
        <v>0</v>
      </c>
      <c r="M584" s="563">
        <v>0</v>
      </c>
      <c r="N584" s="563">
        <v>0</v>
      </c>
      <c r="O584" s="565">
        <v>0</v>
      </c>
      <c r="P584" s="564">
        <v>0</v>
      </c>
      <c r="Q584" s="566">
        <v>0</v>
      </c>
    </row>
    <row r="585" spans="1:17" x14ac:dyDescent="0.25">
      <c r="A585" s="567">
        <f t="shared" si="38"/>
        <v>62062</v>
      </c>
      <c r="B585" s="577" t="str">
        <f>+asset_level_drivers!$D$1</f>
        <v>Foreland I</v>
      </c>
      <c r="C585" s="568">
        <f t="shared" si="39"/>
        <v>153</v>
      </c>
      <c r="D585" s="569">
        <f>+H585/asset_level_drivers!$D$59*100</f>
        <v>3.9037165291233952E-2</v>
      </c>
      <c r="E585" s="569">
        <f>+I585/asset_level_drivers!$D$59*100</f>
        <v>0.47778217473793405</v>
      </c>
      <c r="F585" s="569">
        <f>+J585/asset_level_drivers!$D$59*100</f>
        <v>5.3750795774712479E-2</v>
      </c>
      <c r="G585" s="569">
        <f t="shared" si="32"/>
        <v>3.9037165291233952E-2</v>
      </c>
      <c r="H585" s="569">
        <f t="shared" si="36"/>
        <v>2.9277873968425464E-2</v>
      </c>
      <c r="I585" s="569">
        <f t="shared" si="36"/>
        <v>0.35833663105345054</v>
      </c>
      <c r="J585" s="569">
        <f t="shared" si="36"/>
        <v>4.0313096831034359E-2</v>
      </c>
      <c r="K585" s="570">
        <f t="shared" si="36"/>
        <v>5.5955669713008609</v>
      </c>
      <c r="L585" s="571">
        <f t="shared" si="37"/>
        <v>0</v>
      </c>
      <c r="M585" s="571">
        <v>0</v>
      </c>
      <c r="N585" s="571">
        <v>0</v>
      </c>
      <c r="O585" s="572">
        <v>0</v>
      </c>
      <c r="P585" s="573">
        <v>0</v>
      </c>
      <c r="Q585" s="574">
        <v>0</v>
      </c>
    </row>
    <row r="586" spans="1:17" x14ac:dyDescent="0.25">
      <c r="A586" s="575">
        <f t="shared" si="38"/>
        <v>62093</v>
      </c>
      <c r="B586" s="83" t="str">
        <f>+asset_level_drivers!$D$1</f>
        <v>Foreland I</v>
      </c>
      <c r="C586" s="562">
        <f t="shared" si="39"/>
        <v>153</v>
      </c>
      <c r="D586" s="563">
        <f>+H586/asset_level_drivers!$D$59*100</f>
        <v>3.88363952753914E-2</v>
      </c>
      <c r="E586" s="563">
        <f>+I586/asset_level_drivers!$D$59*100</f>
        <v>0.47532494052757696</v>
      </c>
      <c r="F586" s="563">
        <f>+J586/asset_level_drivers!$D$59*100</f>
        <v>5.3474357777779792E-2</v>
      </c>
      <c r="G586" s="563">
        <f t="shared" si="32"/>
        <v>3.88363952753914E-2</v>
      </c>
      <c r="H586" s="563">
        <f t="shared" si="36"/>
        <v>2.912729645654355E-2</v>
      </c>
      <c r="I586" s="563">
        <f t="shared" si="36"/>
        <v>0.35649370539568276</v>
      </c>
      <c r="J586" s="563">
        <f t="shared" si="36"/>
        <v>4.0105768333334846E-2</v>
      </c>
      <c r="K586" s="564">
        <f t="shared" si="36"/>
        <v>5.5931349189585298</v>
      </c>
      <c r="L586" s="563">
        <f t="shared" si="37"/>
        <v>0</v>
      </c>
      <c r="M586" s="563">
        <v>0</v>
      </c>
      <c r="N586" s="563">
        <v>0</v>
      </c>
      <c r="O586" s="565">
        <v>0</v>
      </c>
      <c r="P586" s="564">
        <v>0</v>
      </c>
      <c r="Q586" s="566">
        <v>0</v>
      </c>
    </row>
    <row r="587" spans="1:17" x14ac:dyDescent="0.25">
      <c r="A587" s="567">
        <f t="shared" si="38"/>
        <v>62124</v>
      </c>
      <c r="B587" s="577" t="str">
        <f>+asset_level_drivers!$D$1</f>
        <v>Foreland I</v>
      </c>
      <c r="C587" s="568">
        <f t="shared" si="39"/>
        <v>153</v>
      </c>
      <c r="D587" s="569">
        <f>+H587/asset_level_drivers!$D$59*100</f>
        <v>3.8636657829382248E-2</v>
      </c>
      <c r="E587" s="569">
        <f>+I587/asset_level_drivers!$D$59*100</f>
        <v>0.47288034387526168</v>
      </c>
      <c r="F587" s="569">
        <f>+J587/asset_level_drivers!$D$59*100</f>
        <v>5.3199341489401308E-2</v>
      </c>
      <c r="G587" s="569">
        <f t="shared" si="32"/>
        <v>3.8636657829382248E-2</v>
      </c>
      <c r="H587" s="569">
        <f t="shared" si="36"/>
        <v>2.897749337203669E-2</v>
      </c>
      <c r="I587" s="569">
        <f t="shared" si="36"/>
        <v>0.35466025790644629</v>
      </c>
      <c r="J587" s="569">
        <f t="shared" si="36"/>
        <v>3.9899506117050981E-2</v>
      </c>
      <c r="K587" s="570">
        <f t="shared" si="36"/>
        <v>5.5907039236813052</v>
      </c>
      <c r="L587" s="571">
        <f t="shared" si="37"/>
        <v>0</v>
      </c>
      <c r="M587" s="571">
        <v>0</v>
      </c>
      <c r="N587" s="571">
        <v>0</v>
      </c>
      <c r="O587" s="572">
        <v>0</v>
      </c>
      <c r="P587" s="573">
        <v>0</v>
      </c>
      <c r="Q587" s="574">
        <v>0</v>
      </c>
    </row>
    <row r="588" spans="1:17" x14ac:dyDescent="0.25">
      <c r="A588" s="575">
        <f t="shared" si="38"/>
        <v>62152</v>
      </c>
      <c r="B588" s="83" t="str">
        <f>+asset_level_drivers!$D$1</f>
        <v>Foreland I</v>
      </c>
      <c r="C588" s="562">
        <f t="shared" si="39"/>
        <v>153</v>
      </c>
      <c r="D588" s="563">
        <f>+H588/asset_level_drivers!$D$59*100</f>
        <v>3.8437947642650266E-2</v>
      </c>
      <c r="E588" s="563">
        <f>+I588/asset_level_drivers!$D$59*100</f>
        <v>0.47044831978601431</v>
      </c>
      <c r="F588" s="563">
        <f>+J588/asset_level_drivers!$D$59*100</f>
        <v>5.2925739597791968E-2</v>
      </c>
      <c r="G588" s="563">
        <f t="shared" si="32"/>
        <v>3.8437947642650266E-2</v>
      </c>
      <c r="H588" s="563">
        <f t="shared" si="36"/>
        <v>2.88284607319877E-2</v>
      </c>
      <c r="I588" s="563">
        <f t="shared" si="36"/>
        <v>0.35283623983951073</v>
      </c>
      <c r="J588" s="563">
        <f t="shared" si="36"/>
        <v>3.969430469834398E-2</v>
      </c>
      <c r="K588" s="564">
        <f t="shared" si="36"/>
        <v>5.5882739850097449</v>
      </c>
      <c r="L588" s="563">
        <f t="shared" si="37"/>
        <v>0</v>
      </c>
      <c r="M588" s="563">
        <v>0</v>
      </c>
      <c r="N588" s="563">
        <v>0</v>
      </c>
      <c r="O588" s="565">
        <v>0</v>
      </c>
      <c r="P588" s="564">
        <v>0</v>
      </c>
      <c r="Q588" s="566">
        <v>0</v>
      </c>
    </row>
    <row r="589" spans="1:17" x14ac:dyDescent="0.25">
      <c r="A589" s="567">
        <f t="shared" si="38"/>
        <v>62183</v>
      </c>
      <c r="B589" s="577" t="str">
        <f>+asset_level_drivers!$D$1</f>
        <v>Foreland I</v>
      </c>
      <c r="C589" s="568">
        <f t="shared" si="39"/>
        <v>153</v>
      </c>
      <c r="D589" s="569">
        <f>+H589/asset_level_drivers!$D$59*100</f>
        <v>3.8240259431951647E-2</v>
      </c>
      <c r="E589" s="569">
        <f>+I589/asset_level_drivers!$D$59*100</f>
        <v>0.46802880359913007</v>
      </c>
      <c r="F589" s="569">
        <f>+J589/asset_level_drivers!$D$59*100</f>
        <v>5.265354482877093E-2</v>
      </c>
      <c r="G589" s="569">
        <f t="shared" si="32"/>
        <v>3.8240259431951647E-2</v>
      </c>
      <c r="H589" s="569">
        <f t="shared" si="36"/>
        <v>2.8680194573963733E-2</v>
      </c>
      <c r="I589" s="569">
        <f t="shared" si="36"/>
        <v>0.35102160269934757</v>
      </c>
      <c r="J589" s="569">
        <f t="shared" si="36"/>
        <v>3.9490158621578203E-2</v>
      </c>
      <c r="K589" s="570">
        <f t="shared" si="36"/>
        <v>5.5858451024846065</v>
      </c>
      <c r="L589" s="571">
        <f t="shared" si="37"/>
        <v>0</v>
      </c>
      <c r="M589" s="571">
        <v>0</v>
      </c>
      <c r="N589" s="571">
        <v>0</v>
      </c>
      <c r="O589" s="572">
        <v>0</v>
      </c>
      <c r="P589" s="573">
        <v>0</v>
      </c>
      <c r="Q589" s="574">
        <v>0</v>
      </c>
    </row>
    <row r="590" spans="1:17" x14ac:dyDescent="0.25">
      <c r="A590" s="575">
        <f t="shared" si="38"/>
        <v>62213</v>
      </c>
      <c r="B590" s="83" t="str">
        <f>+asset_level_drivers!$D$1</f>
        <v>Foreland I</v>
      </c>
      <c r="C590" s="562">
        <f t="shared" si="39"/>
        <v>153</v>
      </c>
      <c r="D590" s="563">
        <f>+H590/asset_level_drivers!$D$59*100</f>
        <v>3.8043587941214575E-2</v>
      </c>
      <c r="E590" s="563">
        <f>+I590/asset_level_drivers!$D$59*100</f>
        <v>0.46562173098645454</v>
      </c>
      <c r="F590" s="563">
        <f>+J590/asset_level_drivers!$D$59*100</f>
        <v>5.2382749945568137E-2</v>
      </c>
      <c r="G590" s="563">
        <f t="shared" ref="G590:G653" si="40">+D590</f>
        <v>3.8043587941214575E-2</v>
      </c>
      <c r="H590" s="563">
        <f t="shared" ref="H590:K605" si="41">+H589/H588*H589</f>
        <v>2.853269095591093E-2</v>
      </c>
      <c r="I590" s="563">
        <f t="shared" si="41"/>
        <v>0.34921629823984091</v>
      </c>
      <c r="J590" s="563">
        <f t="shared" si="41"/>
        <v>3.9287062459176104E-2</v>
      </c>
      <c r="K590" s="564">
        <f t="shared" si="41"/>
        <v>5.5834172756468483</v>
      </c>
      <c r="L590" s="563">
        <f t="shared" si="37"/>
        <v>0</v>
      </c>
      <c r="M590" s="563">
        <v>0</v>
      </c>
      <c r="N590" s="563">
        <v>0</v>
      </c>
      <c r="O590" s="565">
        <v>0</v>
      </c>
      <c r="P590" s="564">
        <v>0</v>
      </c>
      <c r="Q590" s="566">
        <v>0</v>
      </c>
    </row>
    <row r="591" spans="1:17" x14ac:dyDescent="0.25">
      <c r="A591" s="567">
        <f t="shared" si="38"/>
        <v>62244</v>
      </c>
      <c r="B591" s="577" t="str">
        <f>+asset_level_drivers!$D$1</f>
        <v>Foreland I</v>
      </c>
      <c r="C591" s="568">
        <f t="shared" si="39"/>
        <v>153</v>
      </c>
      <c r="D591" s="569">
        <f>+H591/asset_level_drivers!$D$59*100</f>
        <v>3.7847927941399455E-2</v>
      </c>
      <c r="E591" s="569">
        <f>+I591/asset_level_drivers!$D$59*100</f>
        <v>0.46322703795067288</v>
      </c>
      <c r="F591" s="569">
        <f>+J591/asset_level_drivers!$D$59*100</f>
        <v>5.2113347748631904E-2</v>
      </c>
      <c r="G591" s="569">
        <f t="shared" si="40"/>
        <v>3.7847927941399455E-2</v>
      </c>
      <c r="H591" s="569">
        <f t="shared" si="41"/>
        <v>2.8385945956049593E-2</v>
      </c>
      <c r="I591" s="569">
        <f t="shared" si="41"/>
        <v>0.34742027846300466</v>
      </c>
      <c r="J591" s="569">
        <f t="shared" si="41"/>
        <v>3.9085010811473926E-2</v>
      </c>
      <c r="K591" s="570">
        <f t="shared" si="41"/>
        <v>5.5809905040376266</v>
      </c>
      <c r="L591" s="571">
        <f t="shared" si="37"/>
        <v>0</v>
      </c>
      <c r="M591" s="571">
        <v>0</v>
      </c>
      <c r="N591" s="571">
        <v>0</v>
      </c>
      <c r="O591" s="572">
        <v>0</v>
      </c>
      <c r="P591" s="573">
        <v>0</v>
      </c>
      <c r="Q591" s="574">
        <v>0</v>
      </c>
    </row>
    <row r="592" spans="1:17" x14ac:dyDescent="0.25">
      <c r="A592" s="575">
        <f t="shared" si="38"/>
        <v>62274</v>
      </c>
      <c r="B592" s="83" t="str">
        <f>+asset_level_drivers!$D$1</f>
        <v>Foreland I</v>
      </c>
      <c r="C592" s="562">
        <f t="shared" si="39"/>
        <v>153</v>
      </c>
      <c r="D592" s="563">
        <f>+H592/asset_level_drivers!$D$59*100</f>
        <v>3.7653274230359912E-2</v>
      </c>
      <c r="E592" s="563">
        <f>+I592/asset_level_drivers!$D$59*100</f>
        <v>0.46084466082360853</v>
      </c>
      <c r="F592" s="563">
        <f>+J592/asset_level_drivers!$D$59*100</f>
        <v>5.1845331075437533E-2</v>
      </c>
      <c r="G592" s="563">
        <f t="shared" si="40"/>
        <v>3.7653274230359912E-2</v>
      </c>
      <c r="H592" s="563">
        <f t="shared" si="41"/>
        <v>2.8239955672769934E-2</v>
      </c>
      <c r="I592" s="563">
        <f t="shared" si="41"/>
        <v>0.3456334956177064</v>
      </c>
      <c r="J592" s="563">
        <f t="shared" si="41"/>
        <v>3.8883998306578148E-2</v>
      </c>
      <c r="K592" s="564">
        <f t="shared" si="41"/>
        <v>5.5785647871982986</v>
      </c>
      <c r="L592" s="563">
        <f t="shared" si="37"/>
        <v>0</v>
      </c>
      <c r="M592" s="563">
        <v>0</v>
      </c>
      <c r="N592" s="563">
        <v>0</v>
      </c>
      <c r="O592" s="565">
        <v>0</v>
      </c>
      <c r="P592" s="564">
        <v>0</v>
      </c>
      <c r="Q592" s="566">
        <v>0</v>
      </c>
    </row>
    <row r="593" spans="1:17" x14ac:dyDescent="0.25">
      <c r="A593" s="567">
        <f t="shared" si="38"/>
        <v>62305</v>
      </c>
      <c r="B593" s="577" t="str">
        <f>+asset_level_drivers!$D$1</f>
        <v>Foreland I</v>
      </c>
      <c r="C593" s="568">
        <f t="shared" si="39"/>
        <v>153</v>
      </c>
      <c r="D593" s="569">
        <f>+H593/asset_level_drivers!$D$59*100</f>
        <v>3.7459621632704436E-2</v>
      </c>
      <c r="E593" s="569">
        <f>+I593/asset_level_drivers!$D$59*100</f>
        <v>0.4584745362645305</v>
      </c>
      <c r="F593" s="569">
        <f>+J593/asset_level_drivers!$D$59*100</f>
        <v>5.157869280029688E-2</v>
      </c>
      <c r="G593" s="569">
        <f t="shared" si="40"/>
        <v>3.7459621632704436E-2</v>
      </c>
      <c r="H593" s="569">
        <f t="shared" si="41"/>
        <v>2.8094716224528329E-2</v>
      </c>
      <c r="I593" s="569">
        <f t="shared" si="41"/>
        <v>0.34385590219839784</v>
      </c>
      <c r="J593" s="569">
        <f t="shared" si="41"/>
        <v>3.8684019600222663E-2</v>
      </c>
      <c r="K593" s="570">
        <f t="shared" si="41"/>
        <v>5.5761401246704194</v>
      </c>
      <c r="L593" s="571">
        <f t="shared" si="37"/>
        <v>0</v>
      </c>
      <c r="M593" s="571">
        <v>0</v>
      </c>
      <c r="N593" s="571">
        <v>0</v>
      </c>
      <c r="O593" s="572">
        <v>0</v>
      </c>
      <c r="P593" s="573">
        <v>0</v>
      </c>
      <c r="Q593" s="574">
        <v>0</v>
      </c>
    </row>
    <row r="594" spans="1:17" x14ac:dyDescent="0.25">
      <c r="A594" s="575">
        <f t="shared" si="38"/>
        <v>62336</v>
      </c>
      <c r="B594" s="83" t="str">
        <f>+asset_level_drivers!$D$1</f>
        <v>Foreland I</v>
      </c>
      <c r="C594" s="562">
        <f t="shared" si="39"/>
        <v>153</v>
      </c>
      <c r="D594" s="563">
        <f>+H594/asset_level_drivers!$D$59*100</f>
        <v>3.7266964999658828E-2</v>
      </c>
      <c r="E594" s="563">
        <f>+I594/asset_level_drivers!$D$59*100</f>
        <v>0.45611660125846903</v>
      </c>
      <c r="F594" s="563">
        <f>+J594/asset_level_drivers!$D$59*100</f>
        <v>5.1313425834168938E-2</v>
      </c>
      <c r="G594" s="563">
        <f t="shared" si="40"/>
        <v>3.7266964999658828E-2</v>
      </c>
      <c r="H594" s="563">
        <f t="shared" si="41"/>
        <v>2.7950223749744117E-2</v>
      </c>
      <c r="I594" s="563">
        <f t="shared" si="41"/>
        <v>0.34208745094385179</v>
      </c>
      <c r="J594" s="563">
        <f t="shared" si="41"/>
        <v>3.84850693756267E-2</v>
      </c>
      <c r="K594" s="564">
        <f t="shared" si="41"/>
        <v>5.573716515995744</v>
      </c>
      <c r="L594" s="563">
        <f t="shared" si="37"/>
        <v>0</v>
      </c>
      <c r="M594" s="563">
        <v>0</v>
      </c>
      <c r="N594" s="563">
        <v>0</v>
      </c>
      <c r="O594" s="565">
        <v>0</v>
      </c>
      <c r="P594" s="564">
        <v>0</v>
      </c>
      <c r="Q594" s="566">
        <v>0</v>
      </c>
    </row>
    <row r="595" spans="1:17" x14ac:dyDescent="0.25">
      <c r="A595" s="567">
        <f t="shared" si="38"/>
        <v>62366</v>
      </c>
      <c r="B595" s="577" t="str">
        <f>+asset_level_drivers!$D$1</f>
        <v>Foreland I</v>
      </c>
      <c r="C595" s="568">
        <f t="shared" si="39"/>
        <v>153</v>
      </c>
      <c r="D595" s="569">
        <f>+H595/asset_level_drivers!$D$59*100</f>
        <v>3.7075299208929248E-2</v>
      </c>
      <c r="E595" s="569">
        <f>+I595/asset_level_drivers!$D$59*100</f>
        <v>0.45377079311454077</v>
      </c>
      <c r="F595" s="569">
        <f>+J595/asset_level_drivers!$D$59*100</f>
        <v>5.1049523124471273E-2</v>
      </c>
      <c r="G595" s="569">
        <f t="shared" si="40"/>
        <v>3.7075299208929248E-2</v>
      </c>
      <c r="H595" s="569">
        <f t="shared" si="41"/>
        <v>2.7806474406696934E-2</v>
      </c>
      <c r="I595" s="569">
        <f t="shared" si="41"/>
        <v>0.34032809483590554</v>
      </c>
      <c r="J595" s="569">
        <f t="shared" si="41"/>
        <v>3.8287142343353453E-2</v>
      </c>
      <c r="K595" s="570">
        <f t="shared" si="41"/>
        <v>5.5712939607162264</v>
      </c>
      <c r="L595" s="571">
        <f t="shared" si="37"/>
        <v>0</v>
      </c>
      <c r="M595" s="571">
        <v>0</v>
      </c>
      <c r="N595" s="571">
        <v>0</v>
      </c>
      <c r="O595" s="572">
        <v>0</v>
      </c>
      <c r="P595" s="573">
        <v>0</v>
      </c>
      <c r="Q595" s="574">
        <v>0</v>
      </c>
    </row>
    <row r="596" spans="1:17" x14ac:dyDescent="0.25">
      <c r="A596" s="575">
        <f t="shared" si="38"/>
        <v>62397</v>
      </c>
      <c r="B596" s="83" t="str">
        <f>+asset_level_drivers!$D$1</f>
        <v>Foreland I</v>
      </c>
      <c r="C596" s="562">
        <f t="shared" si="39"/>
        <v>153</v>
      </c>
      <c r="D596" s="563">
        <f>+H596/asset_level_drivers!$D$59*100</f>
        <v>3.688461916456609E-2</v>
      </c>
      <c r="E596" s="563">
        <f>+I596/asset_level_drivers!$D$59*100</f>
        <v>0.4514370494642812</v>
      </c>
      <c r="F596" s="563">
        <f>+J596/asset_level_drivers!$D$59*100</f>
        <v>5.0786977654892616E-2</v>
      </c>
      <c r="G596" s="563">
        <f t="shared" si="40"/>
        <v>3.688461916456609E-2</v>
      </c>
      <c r="H596" s="563">
        <f t="shared" si="41"/>
        <v>2.7663464373424568E-2</v>
      </c>
      <c r="I596" s="563">
        <f t="shared" si="41"/>
        <v>0.3385777870982109</v>
      </c>
      <c r="J596" s="563">
        <f t="shared" si="41"/>
        <v>3.8090233241169461E-2</v>
      </c>
      <c r="K596" s="564">
        <f t="shared" si="41"/>
        <v>5.5688724583740203</v>
      </c>
      <c r="L596" s="563">
        <f t="shared" si="37"/>
        <v>0</v>
      </c>
      <c r="M596" s="563">
        <v>0</v>
      </c>
      <c r="N596" s="563">
        <v>0</v>
      </c>
      <c r="O596" s="565">
        <v>0</v>
      </c>
      <c r="P596" s="564">
        <v>0</v>
      </c>
      <c r="Q596" s="566">
        <v>0</v>
      </c>
    </row>
    <row r="597" spans="1:17" x14ac:dyDescent="0.25">
      <c r="A597" s="567">
        <f t="shared" si="38"/>
        <v>62427</v>
      </c>
      <c r="B597" s="577" t="str">
        <f>+asset_level_drivers!$D$1</f>
        <v>Foreland I</v>
      </c>
      <c r="C597" s="568">
        <f t="shared" si="39"/>
        <v>153</v>
      </c>
      <c r="D597" s="569">
        <f>+H597/asset_level_drivers!$D$59*100</f>
        <v>3.6694919796828457E-2</v>
      </c>
      <c r="E597" s="569">
        <f>+I597/asset_level_drivers!$D$59*100</f>
        <v>0.44911530825998736</v>
      </c>
      <c r="F597" s="569">
        <f>+J597/asset_level_drivers!$D$59*100</f>
        <v>5.0525782445206259E-2</v>
      </c>
      <c r="G597" s="569">
        <f t="shared" si="40"/>
        <v>3.6694919796828457E-2</v>
      </c>
      <c r="H597" s="569">
        <f t="shared" si="41"/>
        <v>2.7521189847621339E-2</v>
      </c>
      <c r="I597" s="569">
        <f t="shared" si="41"/>
        <v>0.33683648119499049</v>
      </c>
      <c r="J597" s="569">
        <f t="shared" si="41"/>
        <v>3.7894336833904696E-2</v>
      </c>
      <c r="K597" s="570">
        <f t="shared" si="41"/>
        <v>5.5664520085114777</v>
      </c>
      <c r="L597" s="571">
        <f t="shared" si="37"/>
        <v>0</v>
      </c>
      <c r="M597" s="571">
        <v>0</v>
      </c>
      <c r="N597" s="571">
        <v>0</v>
      </c>
      <c r="O597" s="572">
        <v>0</v>
      </c>
      <c r="P597" s="573">
        <v>0</v>
      </c>
      <c r="Q597" s="574">
        <v>0</v>
      </c>
    </row>
    <row r="598" spans="1:17" x14ac:dyDescent="0.25">
      <c r="A598" s="575">
        <f t="shared" si="38"/>
        <v>62458</v>
      </c>
      <c r="B598" s="83" t="str">
        <f>+asset_level_drivers!$D$1</f>
        <v>Foreland I</v>
      </c>
      <c r="C598" s="562">
        <f t="shared" si="39"/>
        <v>153</v>
      </c>
      <c r="D598" s="563">
        <f>+H598/asset_level_drivers!$D$59*100</f>
        <v>3.6506196062049356E-2</v>
      </c>
      <c r="E598" s="563">
        <f>+I598/asset_level_drivers!$D$59*100</f>
        <v>0.44680550777306721</v>
      </c>
      <c r="F598" s="563">
        <f>+J598/asset_level_drivers!$D$59*100</f>
        <v>5.0265930551084519E-2</v>
      </c>
      <c r="G598" s="563">
        <f t="shared" si="40"/>
        <v>3.6506196062049356E-2</v>
      </c>
      <c r="H598" s="563">
        <f t="shared" si="41"/>
        <v>2.7379647046537014E-2</v>
      </c>
      <c r="I598" s="563">
        <f t="shared" si="41"/>
        <v>0.3351041308298004</v>
      </c>
      <c r="J598" s="563">
        <f t="shared" si="41"/>
        <v>3.7699447913313387E-2</v>
      </c>
      <c r="K598" s="564">
        <f t="shared" si="41"/>
        <v>5.5640326106711493</v>
      </c>
      <c r="L598" s="563">
        <f t="shared" si="37"/>
        <v>0</v>
      </c>
      <c r="M598" s="563">
        <v>0</v>
      </c>
      <c r="N598" s="563">
        <v>0</v>
      </c>
      <c r="O598" s="565">
        <v>0</v>
      </c>
      <c r="P598" s="564">
        <v>0</v>
      </c>
      <c r="Q598" s="566">
        <v>0</v>
      </c>
    </row>
    <row r="599" spans="1:17" x14ac:dyDescent="0.25">
      <c r="A599" s="567">
        <f t="shared" si="38"/>
        <v>62489</v>
      </c>
      <c r="B599" s="577" t="str">
        <f>+asset_level_drivers!$D$1</f>
        <v>Foreland I</v>
      </c>
      <c r="C599" s="568">
        <f t="shared" si="39"/>
        <v>153</v>
      </c>
      <c r="D599" s="569">
        <f>+H599/asset_level_drivers!$D$59*100</f>
        <v>3.6318442942501625E-2</v>
      </c>
      <c r="E599" s="569">
        <f>+I599/asset_level_drivers!$D$59*100</f>
        <v>0.4445075865923992</v>
      </c>
      <c r="F599" s="569">
        <f>+J599/asset_level_drivers!$D$59*100</f>
        <v>5.0007415063914047E-2</v>
      </c>
      <c r="G599" s="569">
        <f t="shared" si="40"/>
        <v>3.6318442942501625E-2</v>
      </c>
      <c r="H599" s="569">
        <f t="shared" si="41"/>
        <v>2.7238832206876222E-2</v>
      </c>
      <c r="I599" s="569">
        <f t="shared" si="41"/>
        <v>0.33338068994429942</v>
      </c>
      <c r="J599" s="569">
        <f t="shared" si="41"/>
        <v>3.7505561297935537E-2</v>
      </c>
      <c r="K599" s="570">
        <f t="shared" si="41"/>
        <v>5.5616142643957849</v>
      </c>
      <c r="L599" s="571">
        <f t="shared" si="37"/>
        <v>0</v>
      </c>
      <c r="M599" s="571">
        <v>0</v>
      </c>
      <c r="N599" s="571">
        <v>0</v>
      </c>
      <c r="O599" s="572">
        <v>0</v>
      </c>
      <c r="P599" s="573">
        <v>0</v>
      </c>
      <c r="Q599" s="574">
        <v>0</v>
      </c>
    </row>
    <row r="600" spans="1:17" x14ac:dyDescent="0.25">
      <c r="A600" s="575">
        <f t="shared" si="38"/>
        <v>62517</v>
      </c>
      <c r="B600" s="83" t="str">
        <f>+asset_level_drivers!$D$1</f>
        <v>Foreland I</v>
      </c>
      <c r="C600" s="562">
        <f t="shared" si="39"/>
        <v>153</v>
      </c>
      <c r="D600" s="563">
        <f>+H600/asset_level_drivers!$D$59*100</f>
        <v>3.6131655446264538E-2</v>
      </c>
      <c r="E600" s="563">
        <f>+I600/asset_level_drivers!$D$59*100</f>
        <v>0.44222148362269936</v>
      </c>
      <c r="F600" s="563">
        <f>+J600/asset_level_drivers!$D$59*100</f>
        <v>4.9750229110612242E-2</v>
      </c>
      <c r="G600" s="563">
        <f t="shared" si="40"/>
        <v>3.6131655446264538E-2</v>
      </c>
      <c r="H600" s="563">
        <f t="shared" si="41"/>
        <v>2.7098741584698403E-2</v>
      </c>
      <c r="I600" s="563">
        <f t="shared" si="41"/>
        <v>0.33166611271702451</v>
      </c>
      <c r="J600" s="563">
        <f t="shared" si="41"/>
        <v>3.7312671832959179E-2</v>
      </c>
      <c r="K600" s="564">
        <f t="shared" si="41"/>
        <v>5.5591969692283341</v>
      </c>
      <c r="L600" s="563">
        <f t="shared" si="37"/>
        <v>0</v>
      </c>
      <c r="M600" s="563">
        <v>0</v>
      </c>
      <c r="N600" s="563">
        <v>0</v>
      </c>
      <c r="O600" s="565">
        <v>0</v>
      </c>
      <c r="P600" s="564">
        <v>0</v>
      </c>
      <c r="Q600" s="566">
        <v>0</v>
      </c>
    </row>
    <row r="601" spans="1:17" x14ac:dyDescent="0.25">
      <c r="A601" s="567">
        <f t="shared" si="38"/>
        <v>62548</v>
      </c>
      <c r="B601" s="577" t="str">
        <f>+asset_level_drivers!$D$1</f>
        <v>Foreland I</v>
      </c>
      <c r="C601" s="568">
        <f t="shared" si="39"/>
        <v>153</v>
      </c>
      <c r="D601" s="569">
        <f>+H601/asset_level_drivers!$D$59*100</f>
        <v>3.5945828607091015E-2</v>
      </c>
      <c r="E601" s="569">
        <f>+I601/asset_level_drivers!$D$59*100</f>
        <v>0.43994713808289648</v>
      </c>
      <c r="F601" s="569">
        <f>+J601/asset_level_drivers!$D$59*100</f>
        <v>4.9494365853444404E-2</v>
      </c>
      <c r="G601" s="569">
        <f t="shared" si="40"/>
        <v>3.5945828607091015E-2</v>
      </c>
      <c r="H601" s="569">
        <f t="shared" si="41"/>
        <v>2.6959371455318262E-2</v>
      </c>
      <c r="I601" s="569">
        <f t="shared" si="41"/>
        <v>0.3299603535621724</v>
      </c>
      <c r="J601" s="569">
        <f t="shared" si="41"/>
        <v>3.7120774390083308E-2</v>
      </c>
      <c r="K601" s="570">
        <f t="shared" si="41"/>
        <v>5.5567807247119445</v>
      </c>
      <c r="L601" s="571">
        <f t="shared" si="37"/>
        <v>0</v>
      </c>
      <c r="M601" s="571">
        <v>0</v>
      </c>
      <c r="N601" s="571">
        <v>0</v>
      </c>
      <c r="O601" s="572">
        <v>0</v>
      </c>
      <c r="P601" s="573">
        <v>0</v>
      </c>
      <c r="Q601" s="574">
        <v>0</v>
      </c>
    </row>
    <row r="602" spans="1:17" x14ac:dyDescent="0.25">
      <c r="A602" s="567">
        <f t="shared" si="38"/>
        <v>62578</v>
      </c>
      <c r="B602" s="577" t="str">
        <f>+asset_level_drivers!$D$1</f>
        <v>Foreland I</v>
      </c>
      <c r="C602" s="568">
        <f t="shared" si="39"/>
        <v>153</v>
      </c>
      <c r="D602" s="569">
        <f>+H602/asset_level_drivers!$D$59*100</f>
        <v>3.5760957484275643E-2</v>
      </c>
      <c r="E602" s="569">
        <f>+I602/asset_level_drivers!$D$59*100</f>
        <v>0.43768448950451688</v>
      </c>
      <c r="F602" s="569">
        <f>+J602/asset_level_drivers!$D$59*100</f>
        <v>4.9239818489842067E-2</v>
      </c>
      <c r="G602" s="569">
        <f t="shared" si="40"/>
        <v>3.5760957484275643E-2</v>
      </c>
      <c r="H602" s="569">
        <f t="shared" si="41"/>
        <v>2.6820718113206736E-2</v>
      </c>
      <c r="I602" s="569">
        <f t="shared" si="41"/>
        <v>0.32826336712838766</v>
      </c>
      <c r="J602" s="569">
        <f t="shared" si="41"/>
        <v>3.6929863867381556E-2</v>
      </c>
      <c r="K602" s="570">
        <f t="shared" si="41"/>
        <v>5.5543655303899611</v>
      </c>
      <c r="L602" s="571">
        <f t="shared" si="37"/>
        <v>0</v>
      </c>
      <c r="M602" s="571">
        <v>0</v>
      </c>
      <c r="N602" s="571">
        <v>0</v>
      </c>
      <c r="O602" s="572">
        <v>0</v>
      </c>
      <c r="P602" s="573">
        <v>0</v>
      </c>
      <c r="Q602" s="566">
        <v>0</v>
      </c>
    </row>
    <row r="603" spans="1:17" x14ac:dyDescent="0.25">
      <c r="A603" s="567">
        <f t="shared" si="38"/>
        <v>62609</v>
      </c>
      <c r="B603" s="577" t="str">
        <f>+asset_level_drivers!$D$1</f>
        <v>Foreland I</v>
      </c>
      <c r="C603" s="568">
        <f t="shared" si="39"/>
        <v>153</v>
      </c>
      <c r="D603" s="569">
        <f>+H603/asset_level_drivers!$D$59*100</f>
        <v>3.5577037162523306E-2</v>
      </c>
      <c r="E603" s="569">
        <f>+I603/asset_level_drivers!$D$59*100</f>
        <v>0.4354334777300759</v>
      </c>
      <c r="F603" s="569">
        <f>+J603/asset_level_drivers!$D$59*100</f>
        <v>4.8986580252222051E-2</v>
      </c>
      <c r="G603" s="569">
        <f t="shared" si="40"/>
        <v>3.5577037162523306E-2</v>
      </c>
      <c r="H603" s="569">
        <f t="shared" si="41"/>
        <v>2.668277787189248E-2</v>
      </c>
      <c r="I603" s="569">
        <f t="shared" si="41"/>
        <v>0.32657510829755693</v>
      </c>
      <c r="J603" s="569">
        <f t="shared" si="41"/>
        <v>3.6739935189166538E-2</v>
      </c>
      <c r="K603" s="570">
        <f t="shared" si="41"/>
        <v>5.5519513858059284</v>
      </c>
      <c r="L603" s="571">
        <f t="shared" si="37"/>
        <v>0</v>
      </c>
      <c r="M603" s="571">
        <v>0</v>
      </c>
      <c r="N603" s="571">
        <v>0</v>
      </c>
      <c r="O603" s="572">
        <v>0</v>
      </c>
      <c r="P603" s="573">
        <v>0</v>
      </c>
      <c r="Q603" s="574">
        <v>0</v>
      </c>
    </row>
    <row r="604" spans="1:17" x14ac:dyDescent="0.25">
      <c r="A604" s="567">
        <f t="shared" si="38"/>
        <v>62639</v>
      </c>
      <c r="B604" s="577" t="str">
        <f>+asset_level_drivers!$D$1</f>
        <v>Foreland I</v>
      </c>
      <c r="C604" s="568">
        <f t="shared" si="39"/>
        <v>153</v>
      </c>
      <c r="D604" s="569">
        <f>+H604/asset_level_drivers!$D$59*100</f>
        <v>3.5394062751818459E-2</v>
      </c>
      <c r="E604" s="569">
        <f>+I604/asset_level_drivers!$D$59*100</f>
        <v>0.43319404291147906</v>
      </c>
      <c r="F604" s="569">
        <f>+J604/asset_level_drivers!$D$59*100</f>
        <v>4.8734644407806546E-2</v>
      </c>
      <c r="G604" s="569">
        <f t="shared" si="40"/>
        <v>3.5394062751818459E-2</v>
      </c>
      <c r="H604" s="569">
        <f t="shared" si="41"/>
        <v>2.6545547063863847E-2</v>
      </c>
      <c r="I604" s="569">
        <f t="shared" si="41"/>
        <v>0.32489553218360934</v>
      </c>
      <c r="J604" s="569">
        <f t="shared" si="41"/>
        <v>3.6550983305854913E-2</v>
      </c>
      <c r="K604" s="570">
        <f t="shared" si="41"/>
        <v>5.5495382905035902</v>
      </c>
      <c r="L604" s="571">
        <f t="shared" si="37"/>
        <v>0</v>
      </c>
      <c r="M604" s="571">
        <v>0</v>
      </c>
      <c r="N604" s="571">
        <v>0</v>
      </c>
      <c r="O604" s="572">
        <v>0</v>
      </c>
      <c r="P604" s="573">
        <v>0</v>
      </c>
      <c r="Q604" s="566">
        <v>0</v>
      </c>
    </row>
    <row r="605" spans="1:17" x14ac:dyDescent="0.25">
      <c r="A605" s="567">
        <f t="shared" si="38"/>
        <v>62670</v>
      </c>
      <c r="B605" s="577" t="str">
        <f>+asset_level_drivers!$D$1</f>
        <v>Foreland I</v>
      </c>
      <c r="C605" s="568">
        <f t="shared" si="39"/>
        <v>153</v>
      </c>
      <c r="D605" s="569">
        <f>+H605/asset_level_drivers!$D$59*100</f>
        <v>3.5212029387295174E-2</v>
      </c>
      <c r="E605" s="569">
        <f>+I605/asset_level_drivers!$D$59*100</f>
        <v>0.43096612550843089</v>
      </c>
      <c r="F605" s="569">
        <f>+J605/asset_level_drivers!$D$59*100</f>
        <v>4.8484004258444159E-2</v>
      </c>
      <c r="G605" s="569">
        <f t="shared" si="40"/>
        <v>3.5212029387295174E-2</v>
      </c>
      <c r="H605" s="569">
        <f t="shared" si="41"/>
        <v>2.640902204047138E-2</v>
      </c>
      <c r="I605" s="569">
        <f t="shared" si="41"/>
        <v>0.32322459413132315</v>
      </c>
      <c r="J605" s="569">
        <f t="shared" si="41"/>
        <v>3.6363003193833121E-2</v>
      </c>
      <c r="K605" s="570">
        <f t="shared" si="41"/>
        <v>5.5471262440268871</v>
      </c>
      <c r="L605" s="571">
        <f t="shared" si="37"/>
        <v>0</v>
      </c>
      <c r="M605" s="571">
        <v>0</v>
      </c>
      <c r="N605" s="571">
        <v>0</v>
      </c>
      <c r="O605" s="572">
        <v>0</v>
      </c>
      <c r="P605" s="573">
        <v>0</v>
      </c>
      <c r="Q605" s="574">
        <v>0</v>
      </c>
    </row>
    <row r="606" spans="1:17" x14ac:dyDescent="0.25">
      <c r="A606" s="567">
        <f t="shared" si="38"/>
        <v>62701</v>
      </c>
      <c r="B606" s="577" t="str">
        <f>+asset_level_drivers!$D$1</f>
        <v>Foreland I</v>
      </c>
      <c r="C606" s="568">
        <f t="shared" si="39"/>
        <v>153</v>
      </c>
      <c r="D606" s="569">
        <f>+H606/asset_level_drivers!$D$59*100</f>
        <v>3.5030932229107734E-2</v>
      </c>
      <c r="E606" s="569">
        <f>+I606/asset_level_drivers!$D$59*100</f>
        <v>0.42874966628685129</v>
      </c>
      <c r="F606" s="569">
        <f>+J606/asset_level_drivers!$D$59*100</f>
        <v>4.8234653140431766E-2</v>
      </c>
      <c r="G606" s="569">
        <f t="shared" si="40"/>
        <v>3.5030932229107734E-2</v>
      </c>
      <c r="H606" s="569">
        <f t="shared" ref="H606:K621" si="42">+H605/H604*H605</f>
        <v>2.62731991718308E-2</v>
      </c>
      <c r="I606" s="569">
        <f t="shared" si="42"/>
        <v>0.32156224971513847</v>
      </c>
      <c r="J606" s="569">
        <f t="shared" si="42"/>
        <v>3.6175989855323824E-2</v>
      </c>
      <c r="K606" s="570">
        <f t="shared" si="42"/>
        <v>5.5447152459199591</v>
      </c>
      <c r="L606" s="571">
        <f t="shared" si="37"/>
        <v>0</v>
      </c>
      <c r="M606" s="571">
        <v>0</v>
      </c>
      <c r="N606" s="571">
        <v>0</v>
      </c>
      <c r="O606" s="572">
        <v>0</v>
      </c>
      <c r="P606" s="573">
        <v>0</v>
      </c>
      <c r="Q606" s="566">
        <v>0</v>
      </c>
    </row>
    <row r="607" spans="1:17" x14ac:dyDescent="0.25">
      <c r="A607" s="567">
        <f t="shared" si="38"/>
        <v>62731</v>
      </c>
      <c r="B607" s="577" t="str">
        <f>+asset_level_drivers!$D$1</f>
        <v>Foreland I</v>
      </c>
      <c r="C607" s="568">
        <f t="shared" si="39"/>
        <v>153</v>
      </c>
      <c r="D607" s="569">
        <f>+H607/asset_level_drivers!$D$59*100</f>
        <v>3.4850766462301994E-2</v>
      </c>
      <c r="E607" s="569">
        <f>+I607/asset_level_drivers!$D$59*100</f>
        <v>0.42654460631730146</v>
      </c>
      <c r="F607" s="569">
        <f>+J607/asset_level_drivers!$D$59*100</f>
        <v>4.798658442433739E-2</v>
      </c>
      <c r="G607" s="569">
        <f t="shared" si="40"/>
        <v>3.4850766462301994E-2</v>
      </c>
      <c r="H607" s="569">
        <f t="shared" si="42"/>
        <v>2.6138074846726495E-2</v>
      </c>
      <c r="I607" s="569">
        <f t="shared" si="42"/>
        <v>0.31990845473797608</v>
      </c>
      <c r="J607" s="569">
        <f t="shared" si="42"/>
        <v>3.5989938318253041E-2</v>
      </c>
      <c r="K607" s="570">
        <f t="shared" si="42"/>
        <v>5.542305295727143</v>
      </c>
      <c r="L607" s="571">
        <f t="shared" si="37"/>
        <v>0</v>
      </c>
      <c r="M607" s="571">
        <v>0</v>
      </c>
      <c r="N607" s="571">
        <v>0</v>
      </c>
      <c r="O607" s="572">
        <v>0</v>
      </c>
      <c r="P607" s="573">
        <v>0</v>
      </c>
      <c r="Q607" s="574">
        <v>0</v>
      </c>
    </row>
    <row r="608" spans="1:17" x14ac:dyDescent="0.25">
      <c r="A608" s="567">
        <f t="shared" si="38"/>
        <v>62762</v>
      </c>
      <c r="B608" s="577" t="str">
        <f>+asset_level_drivers!$D$1</f>
        <v>Foreland I</v>
      </c>
      <c r="C608" s="568">
        <f t="shared" si="39"/>
        <v>153</v>
      </c>
      <c r="D608" s="569">
        <f>+H608/asset_level_drivers!$D$59*100</f>
        <v>3.4671527296687349E-2</v>
      </c>
      <c r="E608" s="569">
        <f>+I608/asset_level_drivers!$D$59*100</f>
        <v>0.4243508869734165</v>
      </c>
      <c r="F608" s="569">
        <f>+J608/asset_level_drivers!$D$59*100</f>
        <v>4.7739791514823923E-2</v>
      </c>
      <c r="G608" s="569">
        <f t="shared" si="40"/>
        <v>3.4671527296687349E-2</v>
      </c>
      <c r="H608" s="569">
        <f t="shared" si="42"/>
        <v>2.6003645472515512E-2</v>
      </c>
      <c r="I608" s="569">
        <f t="shared" si="42"/>
        <v>0.31826316523006237</v>
      </c>
      <c r="J608" s="569">
        <f t="shared" si="42"/>
        <v>3.5804843636117939E-2</v>
      </c>
      <c r="K608" s="570">
        <f t="shared" si="42"/>
        <v>5.5398963929929748</v>
      </c>
      <c r="L608" s="571">
        <f t="shared" si="37"/>
        <v>0</v>
      </c>
      <c r="M608" s="571">
        <v>0</v>
      </c>
      <c r="N608" s="571">
        <v>0</v>
      </c>
      <c r="O608" s="572">
        <v>0</v>
      </c>
      <c r="P608" s="573">
        <v>0</v>
      </c>
      <c r="Q608" s="566">
        <v>0</v>
      </c>
    </row>
    <row r="609" spans="1:17" x14ac:dyDescent="0.25">
      <c r="A609" s="567">
        <f t="shared" si="38"/>
        <v>62792</v>
      </c>
      <c r="B609" s="577" t="str">
        <f>+asset_level_drivers!$D$1</f>
        <v>Foreland I</v>
      </c>
      <c r="C609" s="568">
        <f t="shared" si="39"/>
        <v>153</v>
      </c>
      <c r="D609" s="569">
        <f>+H609/asset_level_drivers!$D$59*100</f>
        <v>3.4493209966709376E-2</v>
      </c>
      <c r="E609" s="569">
        <f>+I609/asset_level_drivers!$D$59*100</f>
        <v>0.42216844993034719</v>
      </c>
      <c r="F609" s="569">
        <f>+J609/asset_level_drivers!$D$59*100</f>
        <v>4.7494267850473788E-2</v>
      </c>
      <c r="G609" s="569">
        <f t="shared" si="40"/>
        <v>3.4493209966709376E-2</v>
      </c>
      <c r="H609" s="569">
        <f t="shared" si="42"/>
        <v>2.5869907475032032E-2</v>
      </c>
      <c r="I609" s="569">
        <f t="shared" si="42"/>
        <v>0.31662633744776036</v>
      </c>
      <c r="J609" s="569">
        <f t="shared" si="42"/>
        <v>3.5620700887855343E-2</v>
      </c>
      <c r="K609" s="570">
        <f t="shared" si="42"/>
        <v>5.5374885372621874</v>
      </c>
      <c r="L609" s="571">
        <f t="shared" si="37"/>
        <v>0</v>
      </c>
      <c r="M609" s="571">
        <v>0</v>
      </c>
      <c r="N609" s="571">
        <v>0</v>
      </c>
      <c r="O609" s="572">
        <v>0</v>
      </c>
      <c r="P609" s="573">
        <v>0</v>
      </c>
      <c r="Q609" s="574">
        <v>0</v>
      </c>
    </row>
    <row r="610" spans="1:17" x14ac:dyDescent="0.25">
      <c r="A610" s="567">
        <f t="shared" si="38"/>
        <v>62823</v>
      </c>
      <c r="B610" s="577" t="str">
        <f>+asset_level_drivers!$D$1</f>
        <v>Foreland I</v>
      </c>
      <c r="C610" s="568">
        <f t="shared" si="39"/>
        <v>153</v>
      </c>
      <c r="D610" s="569">
        <f>+H610/asset_level_drivers!$D$59*100</f>
        <v>3.4315809731323123E-2</v>
      </c>
      <c r="E610" s="569">
        <f>+I610/asset_level_drivers!$D$59*100</f>
        <v>0.41999723716320875</v>
      </c>
      <c r="F610" s="569">
        <f>+J610/asset_level_drivers!$D$59*100</f>
        <v>4.7250006903614528E-2</v>
      </c>
      <c r="G610" s="569">
        <f t="shared" si="40"/>
        <v>3.4315809731323123E-2</v>
      </c>
      <c r="H610" s="569">
        <f t="shared" si="42"/>
        <v>2.5736857298492344E-2</v>
      </c>
      <c r="I610" s="569">
        <f t="shared" si="42"/>
        <v>0.3149979278724066</v>
      </c>
      <c r="J610" s="569">
        <f t="shared" si="42"/>
        <v>3.5437505177710896E-2</v>
      </c>
      <c r="K610" s="570">
        <f t="shared" si="42"/>
        <v>5.535081728079712</v>
      </c>
      <c r="L610" s="571">
        <f t="shared" si="37"/>
        <v>0</v>
      </c>
      <c r="M610" s="571">
        <v>0</v>
      </c>
      <c r="N610" s="571">
        <v>0</v>
      </c>
      <c r="O610" s="572">
        <v>0</v>
      </c>
      <c r="P610" s="573">
        <v>0</v>
      </c>
      <c r="Q610" s="566">
        <v>0</v>
      </c>
    </row>
    <row r="611" spans="1:17" x14ac:dyDescent="0.25">
      <c r="A611" s="567">
        <f t="shared" si="38"/>
        <v>62854</v>
      </c>
      <c r="B611" s="577" t="str">
        <f>+asset_level_drivers!$D$1</f>
        <v>Foreland I</v>
      </c>
      <c r="C611" s="568">
        <f t="shared" si="39"/>
        <v>153</v>
      </c>
      <c r="D611" s="569">
        <f>+H611/asset_level_drivers!$D$59*100</f>
        <v>3.4139321873867062E-2</v>
      </c>
      <c r="E611" s="569">
        <f>+I611/asset_level_drivers!$D$59*100</f>
        <v>0.41783719094553895</v>
      </c>
      <c r="F611" s="569">
        <f>+J611/asset_level_drivers!$D$59*100</f>
        <v>4.7007002180145176E-2</v>
      </c>
      <c r="G611" s="569">
        <f t="shared" si="40"/>
        <v>3.4139321873867062E-2</v>
      </c>
      <c r="H611" s="569">
        <f t="shared" si="42"/>
        <v>2.5604491405400297E-2</v>
      </c>
      <c r="I611" s="569">
        <f t="shared" si="42"/>
        <v>0.31337789320915421</v>
      </c>
      <c r="J611" s="569">
        <f t="shared" si="42"/>
        <v>3.5255251635108883E-2</v>
      </c>
      <c r="K611" s="570">
        <f t="shared" si="42"/>
        <v>5.5326759649906778</v>
      </c>
      <c r="L611" s="571">
        <f t="shared" si="37"/>
        <v>0</v>
      </c>
      <c r="M611" s="571">
        <v>0</v>
      </c>
      <c r="N611" s="571">
        <v>0</v>
      </c>
      <c r="O611" s="572">
        <v>0</v>
      </c>
      <c r="P611" s="573">
        <v>0</v>
      </c>
      <c r="Q611" s="574">
        <v>0</v>
      </c>
    </row>
    <row r="612" spans="1:17" x14ac:dyDescent="0.25">
      <c r="A612" s="567">
        <f t="shared" si="38"/>
        <v>62883</v>
      </c>
      <c r="B612" s="577" t="str">
        <f>+asset_level_drivers!$D$1</f>
        <v>Foreland I</v>
      </c>
      <c r="C612" s="568">
        <f t="shared" si="39"/>
        <v>153</v>
      </c>
      <c r="D612" s="569">
        <f>+H612/asset_level_drivers!$D$59*100</f>
        <v>3.396374170193768E-2</v>
      </c>
      <c r="E612" s="569">
        <f>+I612/asset_level_drivers!$D$59*100</f>
        <v>0.41568825384776231</v>
      </c>
      <c r="F612" s="569">
        <f>+J612/asset_level_drivers!$D$59*100</f>
        <v>4.6765247219363676E-2</v>
      </c>
      <c r="G612" s="569">
        <f t="shared" si="40"/>
        <v>3.396374170193768E-2</v>
      </c>
      <c r="H612" s="569">
        <f t="shared" si="42"/>
        <v>2.5472806276453257E-2</v>
      </c>
      <c r="I612" s="569">
        <f t="shared" si="42"/>
        <v>0.31176619038582176</v>
      </c>
      <c r="J612" s="569">
        <f t="shared" si="42"/>
        <v>3.5073935414522757E-2</v>
      </c>
      <c r="K612" s="570">
        <f t="shared" si="42"/>
        <v>5.5302712475404112</v>
      </c>
      <c r="L612" s="571">
        <f t="shared" si="37"/>
        <v>0</v>
      </c>
      <c r="M612" s="571">
        <v>0</v>
      </c>
      <c r="N612" s="571">
        <v>0</v>
      </c>
      <c r="O612" s="572">
        <v>0</v>
      </c>
      <c r="P612" s="573">
        <v>0</v>
      </c>
      <c r="Q612" s="566">
        <v>0</v>
      </c>
    </row>
    <row r="613" spans="1:17" x14ac:dyDescent="0.25">
      <c r="A613" s="567">
        <f t="shared" si="38"/>
        <v>62914</v>
      </c>
      <c r="B613" s="577" t="str">
        <f>+asset_level_drivers!$D$1</f>
        <v>Foreland I</v>
      </c>
      <c r="C613" s="568">
        <f t="shared" si="39"/>
        <v>153</v>
      </c>
      <c r="D613" s="569">
        <f>+H613/asset_level_drivers!$D$59*100</f>
        <v>3.3789064547264713E-2</v>
      </c>
      <c r="E613" s="569">
        <f>+I613/asset_level_drivers!$D$59*100</f>
        <v>0.41355036873566409</v>
      </c>
      <c r="F613" s="569">
        <f>+J613/asset_level_drivers!$D$59*100</f>
        <v>4.6524735593795052E-2</v>
      </c>
      <c r="G613" s="569">
        <f t="shared" si="40"/>
        <v>3.3789064547264713E-2</v>
      </c>
      <c r="H613" s="569">
        <f t="shared" si="42"/>
        <v>2.5341798410448535E-2</v>
      </c>
      <c r="I613" s="569">
        <f t="shared" si="42"/>
        <v>0.31016277655174807</v>
      </c>
      <c r="J613" s="569">
        <f t="shared" si="42"/>
        <v>3.4893551695346289E-2</v>
      </c>
      <c r="K613" s="570">
        <f t="shared" si="42"/>
        <v>5.5278675752744375</v>
      </c>
      <c r="L613" s="571">
        <f t="shared" si="37"/>
        <v>0</v>
      </c>
      <c r="M613" s="571">
        <v>0</v>
      </c>
      <c r="N613" s="571">
        <v>0</v>
      </c>
      <c r="O613" s="572">
        <v>0</v>
      </c>
      <c r="P613" s="573">
        <v>0</v>
      </c>
      <c r="Q613" s="574">
        <v>0</v>
      </c>
    </row>
    <row r="614" spans="1:17" x14ac:dyDescent="0.25">
      <c r="A614" s="567">
        <f t="shared" si="38"/>
        <v>62944</v>
      </c>
      <c r="B614" s="577" t="str">
        <f>+asset_level_drivers!$D$1</f>
        <v>Foreland I</v>
      </c>
      <c r="C614" s="568">
        <f t="shared" si="39"/>
        <v>153</v>
      </c>
      <c r="D614" s="569">
        <f>+H614/asset_level_drivers!$D$59*100</f>
        <v>3.3615285765587061E-2</v>
      </c>
      <c r="E614" s="569">
        <f>+I614/asset_level_drivers!$D$59*100</f>
        <v>0.41142347876887053</v>
      </c>
      <c r="F614" s="569">
        <f>+J614/asset_level_drivers!$D$59*100</f>
        <v>4.6285460909020575E-2</v>
      </c>
      <c r="G614" s="569">
        <f t="shared" si="40"/>
        <v>3.3615285765587061E-2</v>
      </c>
      <c r="H614" s="569">
        <f t="shared" si="42"/>
        <v>2.5211464324190292E-2</v>
      </c>
      <c r="I614" s="569">
        <f t="shared" si="42"/>
        <v>0.30856760907665293</v>
      </c>
      <c r="J614" s="569">
        <f t="shared" si="42"/>
        <v>3.4714095681765429E-2</v>
      </c>
      <c r="K614" s="570">
        <f t="shared" si="42"/>
        <v>5.5254649477384792</v>
      </c>
      <c r="L614" s="571">
        <f t="shared" si="37"/>
        <v>0</v>
      </c>
      <c r="M614" s="571">
        <v>0</v>
      </c>
      <c r="N614" s="571">
        <v>0</v>
      </c>
      <c r="O614" s="572">
        <v>0</v>
      </c>
      <c r="P614" s="573">
        <v>0</v>
      </c>
      <c r="Q614" s="566">
        <v>0</v>
      </c>
    </row>
    <row r="615" spans="1:17" x14ac:dyDescent="0.25">
      <c r="A615" s="567">
        <f t="shared" si="38"/>
        <v>62975</v>
      </c>
      <c r="B615" s="577" t="str">
        <f>+asset_level_drivers!$D$1</f>
        <v>Foreland I</v>
      </c>
      <c r="C615" s="568">
        <f t="shared" si="39"/>
        <v>153</v>
      </c>
      <c r="D615" s="569">
        <f>+H615/asset_level_drivers!$D$59*100</f>
        <v>3.3442400736529244E-2</v>
      </c>
      <c r="E615" s="569">
        <f>+I615/asset_level_drivers!$D$59*100</f>
        <v>0.40930752739933834</v>
      </c>
      <c r="F615" s="569">
        <f>+J615/asset_level_drivers!$D$59*100</f>
        <v>4.6047416803507699E-2</v>
      </c>
      <c r="G615" s="569">
        <f t="shared" si="40"/>
        <v>3.3442400736529244E-2</v>
      </c>
      <c r="H615" s="569">
        <f t="shared" si="42"/>
        <v>2.5081800552396935E-2</v>
      </c>
      <c r="I615" s="569">
        <f t="shared" si="42"/>
        <v>0.30698064554950377</v>
      </c>
      <c r="J615" s="569">
        <f t="shared" si="42"/>
        <v>3.4535562602630777E-2</v>
      </c>
      <c r="K615" s="570">
        <f t="shared" si="42"/>
        <v>5.523063364478455</v>
      </c>
      <c r="L615" s="571">
        <f t="shared" si="37"/>
        <v>0</v>
      </c>
      <c r="M615" s="571">
        <v>0</v>
      </c>
      <c r="N615" s="571">
        <v>0</v>
      </c>
      <c r="O615" s="572">
        <v>0</v>
      </c>
      <c r="P615" s="573">
        <v>0</v>
      </c>
      <c r="Q615" s="574">
        <v>0</v>
      </c>
    </row>
    <row r="616" spans="1:17" x14ac:dyDescent="0.25">
      <c r="A616" s="567">
        <f t="shared" si="38"/>
        <v>63005</v>
      </c>
      <c r="B616" s="577" t="str">
        <f>+asset_level_drivers!$D$1</f>
        <v>Foreland I</v>
      </c>
      <c r="C616" s="568">
        <f t="shared" si="39"/>
        <v>153</v>
      </c>
      <c r="D616" s="569">
        <f>+H616/asset_level_drivers!$D$59*100</f>
        <v>3.3270404863478639E-2</v>
      </c>
      <c r="E616" s="569">
        <f>+I616/asset_level_drivers!$D$59*100</f>
        <v>0.40720245836985058</v>
      </c>
      <c r="F616" s="569">
        <f>+J616/asset_level_drivers!$D$59*100</f>
        <v>4.5810596948441008E-2</v>
      </c>
      <c r="G616" s="569">
        <f t="shared" si="40"/>
        <v>3.3270404863478639E-2</v>
      </c>
      <c r="H616" s="569">
        <f t="shared" si="42"/>
        <v>2.4952803647608979E-2</v>
      </c>
      <c r="I616" s="569">
        <f t="shared" si="42"/>
        <v>0.30540184377738794</v>
      </c>
      <c r="J616" s="569">
        <f t="shared" si="42"/>
        <v>3.4357947711330758E-2</v>
      </c>
      <c r="K616" s="570">
        <f t="shared" si="42"/>
        <v>5.5206628250404819</v>
      </c>
      <c r="L616" s="571">
        <f t="shared" si="37"/>
        <v>0</v>
      </c>
      <c r="M616" s="571">
        <v>0</v>
      </c>
      <c r="N616" s="571">
        <v>0</v>
      </c>
      <c r="O616" s="572">
        <v>0</v>
      </c>
      <c r="P616" s="573">
        <v>0</v>
      </c>
      <c r="Q616" s="566">
        <v>0</v>
      </c>
    </row>
    <row r="617" spans="1:17" x14ac:dyDescent="0.25">
      <c r="A617" s="567">
        <f t="shared" si="38"/>
        <v>63036</v>
      </c>
      <c r="B617" s="577" t="str">
        <f>+asset_level_drivers!$D$1</f>
        <v>Foreland I</v>
      </c>
      <c r="C617" s="568">
        <f t="shared" si="39"/>
        <v>153</v>
      </c>
      <c r="D617" s="569">
        <f>+H617/asset_level_drivers!$D$59*100</f>
        <v>3.3099293573463195E-2</v>
      </c>
      <c r="E617" s="569">
        <f>+I617/asset_level_drivers!$D$59*100</f>
        <v>0.40510821571252131</v>
      </c>
      <c r="F617" s="569">
        <f>+J617/asset_level_drivers!$D$59*100</f>
        <v>4.5574995047553878E-2</v>
      </c>
      <c r="G617" s="569">
        <f t="shared" si="40"/>
        <v>3.3099293573463195E-2</v>
      </c>
      <c r="H617" s="569">
        <f t="shared" si="42"/>
        <v>2.4824470180097393E-2</v>
      </c>
      <c r="I617" s="569">
        <f t="shared" si="42"/>
        <v>0.30383116178439101</v>
      </c>
      <c r="J617" s="569">
        <f t="shared" si="42"/>
        <v>3.4181246285665406E-2</v>
      </c>
      <c r="K617" s="570">
        <f t="shared" si="42"/>
        <v>5.5182633289708738</v>
      </c>
      <c r="L617" s="571">
        <f t="shared" si="37"/>
        <v>0</v>
      </c>
      <c r="M617" s="571">
        <v>0</v>
      </c>
      <c r="N617" s="571">
        <v>0</v>
      </c>
      <c r="O617" s="572">
        <v>0</v>
      </c>
      <c r="P617" s="573">
        <v>0</v>
      </c>
      <c r="Q617" s="574">
        <v>0</v>
      </c>
    </row>
    <row r="618" spans="1:17" x14ac:dyDescent="0.25">
      <c r="A618" s="567">
        <f t="shared" si="38"/>
        <v>63067</v>
      </c>
      <c r="B618" s="577" t="str">
        <f>+asset_level_drivers!$D$1</f>
        <v>Foreland I</v>
      </c>
      <c r="C618" s="568">
        <f t="shared" si="39"/>
        <v>153</v>
      </c>
      <c r="D618" s="569">
        <f>+H618/asset_level_drivers!$D$59*100</f>
        <v>3.292906231702987E-2</v>
      </c>
      <c r="E618" s="569">
        <f>+I618/asset_level_drivers!$D$59*100</f>
        <v>0.40302474374730768</v>
      </c>
      <c r="F618" s="569">
        <f>+J618/asset_level_drivers!$D$59*100</f>
        <v>4.5340604836961111E-2</v>
      </c>
      <c r="G618" s="569">
        <f t="shared" si="40"/>
        <v>3.292906231702987E-2</v>
      </c>
      <c r="H618" s="569">
        <f t="shared" si="42"/>
        <v>2.4696796737772399E-2</v>
      </c>
      <c r="I618" s="569">
        <f t="shared" si="42"/>
        <v>0.30226855781048073</v>
      </c>
      <c r="J618" s="569">
        <f t="shared" si="42"/>
        <v>3.4005453627720832E-2</v>
      </c>
      <c r="K618" s="570">
        <f t="shared" si="42"/>
        <v>5.5158648758161419</v>
      </c>
      <c r="L618" s="571">
        <f t="shared" si="37"/>
        <v>0</v>
      </c>
      <c r="M618" s="571">
        <v>0</v>
      </c>
      <c r="N618" s="571">
        <v>0</v>
      </c>
      <c r="O618" s="572">
        <v>0</v>
      </c>
      <c r="P618" s="573">
        <v>0</v>
      </c>
      <c r="Q618" s="566">
        <v>0</v>
      </c>
    </row>
    <row r="619" spans="1:17" x14ac:dyDescent="0.25">
      <c r="A619" s="567">
        <f t="shared" si="38"/>
        <v>63097</v>
      </c>
      <c r="B619" s="577" t="str">
        <f>+asset_level_drivers!$D$1</f>
        <v>Foreland I</v>
      </c>
      <c r="C619" s="568">
        <f t="shared" si="39"/>
        <v>153</v>
      </c>
      <c r="D619" s="569">
        <f>+H619/asset_level_drivers!$D$59*100</f>
        <v>3.2759706568123687E-2</v>
      </c>
      <c r="E619" s="569">
        <f>+I619/asset_level_drivers!$D$59*100</f>
        <v>0.40095198708052893</v>
      </c>
      <c r="F619" s="569">
        <f>+J619/asset_level_drivers!$D$59*100</f>
        <v>4.5107420084992404E-2</v>
      </c>
      <c r="G619" s="569">
        <f t="shared" si="40"/>
        <v>3.2759706568123687E-2</v>
      </c>
      <c r="H619" s="569">
        <f t="shared" si="42"/>
        <v>2.4569779926092765E-2</v>
      </c>
      <c r="I619" s="569">
        <f t="shared" si="42"/>
        <v>0.30071399031039669</v>
      </c>
      <c r="J619" s="569">
        <f t="shared" si="42"/>
        <v>3.3830565063744301E-2</v>
      </c>
      <c r="K619" s="570">
        <f t="shared" si="42"/>
        <v>5.5134674651229947</v>
      </c>
      <c r="L619" s="571">
        <f t="shared" si="37"/>
        <v>0</v>
      </c>
      <c r="M619" s="571">
        <v>0</v>
      </c>
      <c r="N619" s="571">
        <v>0</v>
      </c>
      <c r="O619" s="572">
        <v>0</v>
      </c>
      <c r="P619" s="573">
        <v>0</v>
      </c>
      <c r="Q619" s="574">
        <v>0</v>
      </c>
    </row>
    <row r="620" spans="1:17" x14ac:dyDescent="0.25">
      <c r="A620" s="567">
        <f t="shared" si="38"/>
        <v>63128</v>
      </c>
      <c r="B620" s="577" t="str">
        <f>+asset_level_drivers!$D$1</f>
        <v>Foreland I</v>
      </c>
      <c r="C620" s="568">
        <f t="shared" si="39"/>
        <v>153</v>
      </c>
      <c r="D620" s="569">
        <f>+H620/asset_level_drivers!$D$59*100</f>
        <v>3.2591221823967398E-2</v>
      </c>
      <c r="E620" s="569">
        <f>+I620/asset_level_drivers!$D$59*100</f>
        <v>0.39888989060339441</v>
      </c>
      <c r="F620" s="569">
        <f>+J620/asset_level_drivers!$D$59*100</f>
        <v>4.4875434592026663E-2</v>
      </c>
      <c r="G620" s="569">
        <f t="shared" si="40"/>
        <v>3.2591221823967398E-2</v>
      </c>
      <c r="H620" s="569">
        <f t="shared" si="42"/>
        <v>2.4443416367975548E-2</v>
      </c>
      <c r="I620" s="569">
        <f t="shared" si="42"/>
        <v>0.29916741795254581</v>
      </c>
      <c r="J620" s="569">
        <f t="shared" si="42"/>
        <v>3.3656575944019995E-2</v>
      </c>
      <c r="K620" s="570">
        <f t="shared" si="42"/>
        <v>5.5110710964383376</v>
      </c>
      <c r="L620" s="571">
        <f t="shared" si="37"/>
        <v>0</v>
      </c>
      <c r="M620" s="571">
        <v>0</v>
      </c>
      <c r="N620" s="571">
        <v>0</v>
      </c>
      <c r="O620" s="572">
        <v>0</v>
      </c>
      <c r="P620" s="573">
        <v>0</v>
      </c>
      <c r="Q620" s="566">
        <v>0</v>
      </c>
    </row>
    <row r="621" spans="1:17" x14ac:dyDescent="0.25">
      <c r="A621" s="567">
        <f t="shared" si="38"/>
        <v>63158</v>
      </c>
      <c r="B621" s="577" t="str">
        <f>+asset_level_drivers!$D$1</f>
        <v>Foreland I</v>
      </c>
      <c r="C621" s="568">
        <f t="shared" si="39"/>
        <v>153</v>
      </c>
      <c r="D621" s="569">
        <f>+H621/asset_level_drivers!$D$59*100</f>
        <v>3.2423603604941738E-2</v>
      </c>
      <c r="E621" s="569">
        <f>+I621/asset_level_drivers!$D$59*100</f>
        <v>0.39683839949053801</v>
      </c>
      <c r="F621" s="569">
        <f>+J621/asset_level_drivers!$D$59*100</f>
        <v>4.4644642190327176E-2</v>
      </c>
      <c r="G621" s="569">
        <f t="shared" si="40"/>
        <v>3.2423603604941738E-2</v>
      </c>
      <c r="H621" s="569">
        <f t="shared" si="42"/>
        <v>2.4317702703706305E-2</v>
      </c>
      <c r="I621" s="569">
        <f t="shared" si="42"/>
        <v>0.29762879961790351</v>
      </c>
      <c r="J621" s="569">
        <f t="shared" si="42"/>
        <v>3.348348164274538E-2</v>
      </c>
      <c r="K621" s="570">
        <f t="shared" si="42"/>
        <v>5.5086757693092725</v>
      </c>
      <c r="L621" s="571">
        <f t="shared" si="37"/>
        <v>0</v>
      </c>
      <c r="M621" s="571">
        <v>0</v>
      </c>
      <c r="N621" s="571">
        <v>0</v>
      </c>
      <c r="O621" s="572">
        <v>0</v>
      </c>
      <c r="P621" s="573">
        <v>0</v>
      </c>
      <c r="Q621" s="574">
        <v>0</v>
      </c>
    </row>
    <row r="622" spans="1:17" x14ac:dyDescent="0.25">
      <c r="A622" s="567">
        <f t="shared" si="38"/>
        <v>63189</v>
      </c>
      <c r="B622" s="577" t="str">
        <f>+asset_level_drivers!$D$1</f>
        <v>Foreland I</v>
      </c>
      <c r="C622" s="568">
        <f t="shared" si="39"/>
        <v>153</v>
      </c>
      <c r="D622" s="569">
        <f>+H622/asset_level_drivers!$D$59*100</f>
        <v>3.2256847454466359E-2</v>
      </c>
      <c r="E622" s="569">
        <f>+I622/asset_level_drivers!$D$59*100</f>
        <v>0.39479745919856046</v>
      </c>
      <c r="F622" s="569">
        <f>+J622/asset_level_drivers!$D$59*100</f>
        <v>4.4415036743877624E-2</v>
      </c>
      <c r="G622" s="569">
        <f t="shared" si="40"/>
        <v>3.2256847454466359E-2</v>
      </c>
      <c r="H622" s="569">
        <f t="shared" ref="H622:K637" si="43">+H621/H620*H621</f>
        <v>2.4192635590849765E-2</v>
      </c>
      <c r="I622" s="569">
        <f t="shared" si="43"/>
        <v>0.29609809439892032</v>
      </c>
      <c r="J622" s="569">
        <f t="shared" si="43"/>
        <v>3.331127755790822E-2</v>
      </c>
      <c r="K622" s="570">
        <f t="shared" si="43"/>
        <v>5.5062814832830993</v>
      </c>
      <c r="L622" s="571">
        <f t="shared" si="37"/>
        <v>0</v>
      </c>
      <c r="M622" s="571">
        <v>0</v>
      </c>
      <c r="N622" s="571">
        <v>0</v>
      </c>
      <c r="O622" s="572">
        <v>0</v>
      </c>
      <c r="P622" s="573">
        <v>0</v>
      </c>
      <c r="Q622" s="566">
        <v>0</v>
      </c>
    </row>
    <row r="623" spans="1:17" x14ac:dyDescent="0.25">
      <c r="A623" s="567">
        <f t="shared" si="38"/>
        <v>63220</v>
      </c>
      <c r="B623" s="577" t="str">
        <f>+asset_level_drivers!$D$1</f>
        <v>Foreland I</v>
      </c>
      <c r="C623" s="568">
        <f t="shared" si="39"/>
        <v>153</v>
      </c>
      <c r="D623" s="569">
        <f>+H623/asset_level_drivers!$D$59*100</f>
        <v>3.2090948938881279E-2</v>
      </c>
      <c r="E623" s="569">
        <f>+I623/asset_level_drivers!$D$59*100</f>
        <v>0.39276701546457921</v>
      </c>
      <c r="F623" s="569">
        <f>+J623/asset_level_drivers!$D$59*100</f>
        <v>4.4186612148218958E-2</v>
      </c>
      <c r="G623" s="569">
        <f t="shared" si="40"/>
        <v>3.2090948938881279E-2</v>
      </c>
      <c r="H623" s="569">
        <f t="shared" si="43"/>
        <v>2.4068211704160961E-2</v>
      </c>
      <c r="I623" s="569">
        <f t="shared" si="43"/>
        <v>0.29457526159843439</v>
      </c>
      <c r="J623" s="569">
        <f t="shared" si="43"/>
        <v>3.313995911116422E-2</v>
      </c>
      <c r="K623" s="570">
        <f t="shared" si="43"/>
        <v>5.5038882379073142</v>
      </c>
      <c r="L623" s="571">
        <f t="shared" si="37"/>
        <v>0</v>
      </c>
      <c r="M623" s="571">
        <v>0</v>
      </c>
      <c r="N623" s="571">
        <v>0</v>
      </c>
      <c r="O623" s="572">
        <v>0</v>
      </c>
      <c r="P623" s="573">
        <v>0</v>
      </c>
      <c r="Q623" s="574">
        <v>0</v>
      </c>
    </row>
    <row r="624" spans="1:17" x14ac:dyDescent="0.25">
      <c r="A624" s="567">
        <f t="shared" si="38"/>
        <v>63248</v>
      </c>
      <c r="B624" s="577" t="str">
        <f>+asset_level_drivers!$D$1</f>
        <v>Foreland I</v>
      </c>
      <c r="C624" s="568">
        <f t="shared" si="39"/>
        <v>153</v>
      </c>
      <c r="D624" s="569">
        <f>+H624/asset_level_drivers!$D$59*100</f>
        <v>3.1925903647329099E-2</v>
      </c>
      <c r="E624" s="569">
        <f>+I624/asset_level_drivers!$D$59*100</f>
        <v>0.39074701430478581</v>
      </c>
      <c r="F624" s="569">
        <f>+J624/asset_level_drivers!$D$59*100</f>
        <v>4.3959362330287098E-2</v>
      </c>
      <c r="G624" s="569">
        <f t="shared" si="40"/>
        <v>3.1925903647329099E-2</v>
      </c>
      <c r="H624" s="569">
        <f t="shared" si="43"/>
        <v>2.3944427735496824E-2</v>
      </c>
      <c r="I624" s="569">
        <f t="shared" si="43"/>
        <v>0.29306026072858937</v>
      </c>
      <c r="J624" s="569">
        <f t="shared" si="43"/>
        <v>3.2969521747715322E-2</v>
      </c>
      <c r="K624" s="570">
        <f t="shared" si="43"/>
        <v>5.5014960327296096</v>
      </c>
      <c r="L624" s="571">
        <f t="shared" si="37"/>
        <v>0</v>
      </c>
      <c r="M624" s="571">
        <v>0</v>
      </c>
      <c r="N624" s="571">
        <v>0</v>
      </c>
      <c r="O624" s="572">
        <v>0</v>
      </c>
      <c r="P624" s="573">
        <v>0</v>
      </c>
      <c r="Q624" s="566">
        <v>0</v>
      </c>
    </row>
    <row r="625" spans="1:17" x14ac:dyDescent="0.25">
      <c r="A625" s="567">
        <f t="shared" si="38"/>
        <v>63279</v>
      </c>
      <c r="B625" s="577" t="str">
        <f>+asset_level_drivers!$D$1</f>
        <v>Foreland I</v>
      </c>
      <c r="C625" s="568">
        <f t="shared" si="39"/>
        <v>153</v>
      </c>
      <c r="D625" s="569">
        <f>+H625/asset_level_drivers!$D$59*100</f>
        <v>3.1761707191637623E-2</v>
      </c>
      <c r="E625" s="569">
        <f>+I625/asset_level_drivers!$D$59*100</f>
        <v>0.38873740201301071</v>
      </c>
      <c r="F625" s="569">
        <f>+J625/asset_level_drivers!$D$59*100</f>
        <v>4.3733281248251453E-2</v>
      </c>
      <c r="G625" s="569">
        <f t="shared" si="40"/>
        <v>3.1761707191637623E-2</v>
      </c>
      <c r="H625" s="569">
        <f t="shared" si="43"/>
        <v>2.382128039372822E-2</v>
      </c>
      <c r="I625" s="569">
        <f t="shared" si="43"/>
        <v>0.29155305150975802</v>
      </c>
      <c r="J625" s="569">
        <f t="shared" si="43"/>
        <v>3.2799960936188588E-2</v>
      </c>
      <c r="K625" s="570">
        <f t="shared" si="43"/>
        <v>5.4991048672978744</v>
      </c>
      <c r="L625" s="571">
        <f t="shared" si="37"/>
        <v>0</v>
      </c>
      <c r="M625" s="571">
        <v>0</v>
      </c>
      <c r="N625" s="571">
        <v>0</v>
      </c>
      <c r="O625" s="572">
        <v>0</v>
      </c>
      <c r="P625" s="573">
        <v>0</v>
      </c>
      <c r="Q625" s="574">
        <v>0</v>
      </c>
    </row>
    <row r="626" spans="1:17" x14ac:dyDescent="0.25">
      <c r="A626" s="567">
        <f t="shared" si="38"/>
        <v>63309</v>
      </c>
      <c r="B626" s="577" t="str">
        <f>+asset_level_drivers!$D$1</f>
        <v>Foreland I</v>
      </c>
      <c r="C626" s="568">
        <f t="shared" si="39"/>
        <v>153</v>
      </c>
      <c r="D626" s="569">
        <f>+H626/asset_level_drivers!$D$59*100</f>
        <v>3.1598355206203271E-2</v>
      </c>
      <c r="E626" s="569">
        <f>+I626/asset_level_drivers!$D$59*100</f>
        <v>0.38673812515929495</v>
      </c>
      <c r="F626" s="569">
        <f>+J626/asset_level_drivers!$D$59*100</f>
        <v>4.3508362891354319E-2</v>
      </c>
      <c r="G626" s="569">
        <f t="shared" si="40"/>
        <v>3.1598355206203271E-2</v>
      </c>
      <c r="H626" s="569">
        <f t="shared" si="43"/>
        <v>2.3698766404652453E-2</v>
      </c>
      <c r="I626" s="569">
        <f t="shared" si="43"/>
        <v>0.29005359386947122</v>
      </c>
      <c r="J626" s="569">
        <f t="shared" si="43"/>
        <v>3.2631272168515739E-2</v>
      </c>
      <c r="K626" s="570">
        <f t="shared" si="43"/>
        <v>5.4967147411601944</v>
      </c>
      <c r="L626" s="571">
        <f t="shared" si="37"/>
        <v>0</v>
      </c>
      <c r="M626" s="571">
        <v>0</v>
      </c>
      <c r="N626" s="571">
        <v>0</v>
      </c>
      <c r="O626" s="572">
        <v>0</v>
      </c>
      <c r="P626" s="573">
        <v>0</v>
      </c>
      <c r="Q626" s="566">
        <v>0</v>
      </c>
    </row>
    <row r="627" spans="1:17" x14ac:dyDescent="0.25">
      <c r="A627" s="567">
        <f t="shared" si="38"/>
        <v>63340</v>
      </c>
      <c r="B627" s="577" t="str">
        <f>+asset_level_drivers!$D$1</f>
        <v>Foreland I</v>
      </c>
      <c r="C627" s="568">
        <f t="shared" si="39"/>
        <v>153</v>
      </c>
      <c r="D627" s="569">
        <f>+H627/asset_level_drivers!$D$59*100</f>
        <v>3.1435843347874942E-2</v>
      </c>
      <c r="E627" s="569">
        <f>+I627/asset_level_drivers!$D$59*100</f>
        <v>0.38474913058847021</v>
      </c>
      <c r="F627" s="569">
        <f>+J627/asset_level_drivers!$D$59*100</f>
        <v>4.3284601279751055E-2</v>
      </c>
      <c r="G627" s="569">
        <f t="shared" si="40"/>
        <v>3.1435843347874942E-2</v>
      </c>
      <c r="H627" s="569">
        <f t="shared" si="43"/>
        <v>2.3576882510906207E-2</v>
      </c>
      <c r="I627" s="569">
        <f t="shared" si="43"/>
        <v>0.28856184794135264</v>
      </c>
      <c r="J627" s="569">
        <f t="shared" si="43"/>
        <v>3.2463450959813289E-2</v>
      </c>
      <c r="K627" s="570">
        <f t="shared" si="43"/>
        <v>5.4943256538648519</v>
      </c>
      <c r="L627" s="571">
        <f t="shared" si="37"/>
        <v>0</v>
      </c>
      <c r="M627" s="571">
        <v>0</v>
      </c>
      <c r="N627" s="571">
        <v>0</v>
      </c>
      <c r="O627" s="572">
        <v>0</v>
      </c>
      <c r="P627" s="573">
        <v>0</v>
      </c>
      <c r="Q627" s="574">
        <v>0</v>
      </c>
    </row>
    <row r="628" spans="1:17" x14ac:dyDescent="0.25">
      <c r="A628" s="567">
        <f t="shared" si="38"/>
        <v>63370</v>
      </c>
      <c r="B628" s="577" t="str">
        <f>+asset_level_drivers!$D$1</f>
        <v>Foreland I</v>
      </c>
      <c r="C628" s="568">
        <f t="shared" si="39"/>
        <v>153</v>
      </c>
      <c r="D628" s="569">
        <f>+H628/asset_level_drivers!$D$59*100</f>
        <v>3.1274167295838588E-2</v>
      </c>
      <c r="E628" s="569">
        <f>+I628/asset_level_drivers!$D$59*100</f>
        <v>0.38277036541874504</v>
      </c>
      <c r="F628" s="569">
        <f>+J628/asset_level_drivers!$D$59*100</f>
        <v>4.3061990464351094E-2</v>
      </c>
      <c r="G628" s="569">
        <f t="shared" si="40"/>
        <v>3.1274167295838588E-2</v>
      </c>
      <c r="H628" s="569">
        <f t="shared" si="43"/>
        <v>2.3455625471878939E-2</v>
      </c>
      <c r="I628" s="569">
        <f t="shared" si="43"/>
        <v>0.28707777406405877</v>
      </c>
      <c r="J628" s="569">
        <f t="shared" si="43"/>
        <v>3.2296492848263317E-2</v>
      </c>
      <c r="K628" s="570">
        <f t="shared" si="43"/>
        <v>5.4919376049603255</v>
      </c>
      <c r="L628" s="571">
        <f t="shared" si="37"/>
        <v>0</v>
      </c>
      <c r="M628" s="571">
        <v>0</v>
      </c>
      <c r="N628" s="571">
        <v>0</v>
      </c>
      <c r="O628" s="572">
        <v>0</v>
      </c>
      <c r="P628" s="573">
        <v>0</v>
      </c>
      <c r="Q628" s="566">
        <v>0</v>
      </c>
    </row>
    <row r="629" spans="1:17" x14ac:dyDescent="0.25">
      <c r="A629" s="567">
        <f t="shared" si="38"/>
        <v>63401</v>
      </c>
      <c r="B629" s="577" t="str">
        <f>+asset_level_drivers!$D$1</f>
        <v>Foreland I</v>
      </c>
      <c r="C629" s="568">
        <f t="shared" si="39"/>
        <v>153</v>
      </c>
      <c r="D629" s="569">
        <f>+H629/asset_level_drivers!$D$59*100</f>
        <v>3.1113322751502304E-2</v>
      </c>
      <c r="E629" s="569">
        <f>+I629/asset_level_drivers!$D$59*100</f>
        <v>0.38080177704029922</v>
      </c>
      <c r="F629" s="569">
        <f>+J629/asset_level_drivers!$D$59*100</f>
        <v>4.2840524526659783E-2</v>
      </c>
      <c r="G629" s="569">
        <f t="shared" si="40"/>
        <v>3.1113322751502304E-2</v>
      </c>
      <c r="H629" s="569">
        <f t="shared" si="43"/>
        <v>2.3334992063626728E-2</v>
      </c>
      <c r="I629" s="569">
        <f t="shared" si="43"/>
        <v>0.28560133278022443</v>
      </c>
      <c r="J629" s="569">
        <f t="shared" si="43"/>
        <v>3.2130393394994836E-2</v>
      </c>
      <c r="K629" s="570">
        <f t="shared" si="43"/>
        <v>5.4895505939952898</v>
      </c>
      <c r="L629" s="571">
        <f t="shared" si="37"/>
        <v>0</v>
      </c>
      <c r="M629" s="571">
        <v>0</v>
      </c>
      <c r="N629" s="571">
        <v>0</v>
      </c>
      <c r="O629" s="572">
        <v>0</v>
      </c>
      <c r="P629" s="573">
        <v>0</v>
      </c>
      <c r="Q629" s="574">
        <v>0</v>
      </c>
    </row>
    <row r="630" spans="1:17" x14ac:dyDescent="0.25">
      <c r="A630" s="567">
        <f t="shared" si="38"/>
        <v>63432</v>
      </c>
      <c r="B630" s="577" t="str">
        <f>+asset_level_drivers!$D$1</f>
        <v>Foreland I</v>
      </c>
      <c r="C630" s="568">
        <f t="shared" si="39"/>
        <v>153</v>
      </c>
      <c r="D630" s="569">
        <f>+H630/asset_level_drivers!$D$59*100</f>
        <v>3.095330543838206E-2</v>
      </c>
      <c r="E630" s="569">
        <f>+I630/asset_level_drivers!$D$59*100</f>
        <v>0.37884331311388492</v>
      </c>
      <c r="F630" s="569">
        <f>+J630/asset_level_drivers!$D$59*100</f>
        <v>4.2620197578621032E-2</v>
      </c>
      <c r="G630" s="569">
        <f t="shared" si="40"/>
        <v>3.095330543838206E-2</v>
      </c>
      <c r="H630" s="569">
        <f t="shared" si="43"/>
        <v>2.3214979078786547E-2</v>
      </c>
      <c r="I630" s="569">
        <f t="shared" si="43"/>
        <v>0.2841324848354137</v>
      </c>
      <c r="J630" s="569">
        <f t="shared" si="43"/>
        <v>3.1965148183965772E-2</v>
      </c>
      <c r="K630" s="570">
        <f t="shared" si="43"/>
        <v>5.487164620518616</v>
      </c>
      <c r="L630" s="571">
        <f t="shared" si="37"/>
        <v>0</v>
      </c>
      <c r="M630" s="571">
        <v>0</v>
      </c>
      <c r="N630" s="571">
        <v>0</v>
      </c>
      <c r="O630" s="572">
        <v>0</v>
      </c>
      <c r="P630" s="573">
        <v>0</v>
      </c>
      <c r="Q630" s="566">
        <v>0</v>
      </c>
    </row>
    <row r="631" spans="1:17" x14ac:dyDescent="0.25">
      <c r="A631" s="567">
        <f t="shared" si="38"/>
        <v>63462</v>
      </c>
      <c r="B631" s="577" t="str">
        <f>+asset_level_drivers!$D$1</f>
        <v>Foreland I</v>
      </c>
      <c r="C631" s="568">
        <f t="shared" si="39"/>
        <v>153</v>
      </c>
      <c r="D631" s="569">
        <f>+H631/asset_level_drivers!$D$59*100</f>
        <v>3.0794111101987987E-2</v>
      </c>
      <c r="E631" s="569">
        <f>+I631/asset_level_drivers!$D$59*100</f>
        <v>0.37689492156943505</v>
      </c>
      <c r="F631" s="569">
        <f>+J631/asset_level_drivers!$D$59*100</f>
        <v>4.2401003762460754E-2</v>
      </c>
      <c r="G631" s="569">
        <f t="shared" si="40"/>
        <v>3.0794111101987987E-2</v>
      </c>
      <c r="H631" s="569">
        <f t="shared" si="43"/>
        <v>2.309558332649099E-2</v>
      </c>
      <c r="I631" s="569">
        <f t="shared" si="43"/>
        <v>0.28267119117707629</v>
      </c>
      <c r="J631" s="569">
        <f t="shared" si="43"/>
        <v>3.1800752821845565E-2</v>
      </c>
      <c r="K631" s="570">
        <f t="shared" si="43"/>
        <v>5.4847796840793706</v>
      </c>
      <c r="L631" s="571">
        <f t="shared" si="37"/>
        <v>0</v>
      </c>
      <c r="M631" s="571">
        <v>0</v>
      </c>
      <c r="N631" s="571">
        <v>0</v>
      </c>
      <c r="O631" s="572">
        <v>0</v>
      </c>
      <c r="P631" s="573">
        <v>0</v>
      </c>
      <c r="Q631" s="574">
        <v>0</v>
      </c>
    </row>
    <row r="632" spans="1:17" x14ac:dyDescent="0.25">
      <c r="A632" s="567">
        <f t="shared" si="38"/>
        <v>63493</v>
      </c>
      <c r="B632" s="577" t="str">
        <f>+asset_level_drivers!$D$1</f>
        <v>Foreland I</v>
      </c>
      <c r="C632" s="568">
        <f t="shared" si="39"/>
        <v>153</v>
      </c>
      <c r="D632" s="569">
        <f>+H632/asset_level_drivers!$D$59*100</f>
        <v>3.0635735509711253E-2</v>
      </c>
      <c r="E632" s="569">
        <f>+I632/asset_level_drivers!$D$59*100</f>
        <v>0.37495655060467892</v>
      </c>
      <c r="F632" s="569">
        <f>+J632/asset_level_drivers!$D$59*100</f>
        <v>4.2182937250531162E-2</v>
      </c>
      <c r="G632" s="569">
        <f t="shared" si="40"/>
        <v>3.0635735509711253E-2</v>
      </c>
      <c r="H632" s="569">
        <f t="shared" si="43"/>
        <v>2.2976801632283439E-2</v>
      </c>
      <c r="I632" s="569">
        <f t="shared" si="43"/>
        <v>0.28121741295350916</v>
      </c>
      <c r="J632" s="569">
        <f t="shared" si="43"/>
        <v>3.1637202937898373E-2</v>
      </c>
      <c r="K632" s="570">
        <f t="shared" si="43"/>
        <v>5.4823957842268163</v>
      </c>
      <c r="L632" s="571">
        <f t="shared" si="37"/>
        <v>0</v>
      </c>
      <c r="M632" s="571">
        <v>0</v>
      </c>
      <c r="N632" s="571">
        <v>0</v>
      </c>
      <c r="O632" s="572">
        <v>0</v>
      </c>
      <c r="P632" s="573">
        <v>0</v>
      </c>
      <c r="Q632" s="566">
        <v>0</v>
      </c>
    </row>
    <row r="633" spans="1:17" x14ac:dyDescent="0.25">
      <c r="A633" s="567">
        <f t="shared" si="38"/>
        <v>63523</v>
      </c>
      <c r="B633" s="577" t="str">
        <f>+asset_level_drivers!$D$1</f>
        <v>Foreland I</v>
      </c>
      <c r="C633" s="568">
        <f t="shared" si="39"/>
        <v>153</v>
      </c>
      <c r="D633" s="569">
        <f>+H633/asset_level_drivers!$D$59*100</f>
        <v>3.0478174450711541E-2</v>
      </c>
      <c r="E633" s="569">
        <f>+I633/asset_level_drivers!$D$59*100</f>
        <v>0.37302814868376488</v>
      </c>
      <c r="F633" s="569">
        <f>+J633/asset_level_drivers!$D$59*100</f>
        <v>4.1965992245155792E-2</v>
      </c>
      <c r="G633" s="569">
        <f t="shared" si="40"/>
        <v>3.0478174450711541E-2</v>
      </c>
      <c r="H633" s="569">
        <f t="shared" si="43"/>
        <v>2.2858630838033658E-2</v>
      </c>
      <c r="I633" s="569">
        <f t="shared" si="43"/>
        <v>0.27977111151282363</v>
      </c>
      <c r="J633" s="569">
        <f t="shared" si="43"/>
        <v>3.1474494183866844E-2</v>
      </c>
      <c r="K633" s="570">
        <f t="shared" si="43"/>
        <v>5.4800129205104122</v>
      </c>
      <c r="L633" s="571">
        <f t="shared" si="37"/>
        <v>0</v>
      </c>
      <c r="M633" s="571">
        <v>0</v>
      </c>
      <c r="N633" s="571">
        <v>0</v>
      </c>
      <c r="O633" s="572">
        <v>0</v>
      </c>
      <c r="P633" s="573">
        <v>0</v>
      </c>
      <c r="Q633" s="574">
        <v>0</v>
      </c>
    </row>
    <row r="634" spans="1:17" x14ac:dyDescent="0.25">
      <c r="A634" s="567">
        <f t="shared" si="38"/>
        <v>63554</v>
      </c>
      <c r="B634" s="577" t="str">
        <f>+asset_level_drivers!$D$1</f>
        <v>Foreland I</v>
      </c>
      <c r="C634" s="568">
        <f t="shared" si="39"/>
        <v>153</v>
      </c>
      <c r="D634" s="569">
        <f>+H634/asset_level_drivers!$D$59*100</f>
        <v>3.0321423735805101E-2</v>
      </c>
      <c r="E634" s="569">
        <f>+I634/asset_level_drivers!$D$59*100</f>
        <v>0.37110966453589034</v>
      </c>
      <c r="F634" s="569">
        <f>+J634/asset_level_drivers!$D$59*100</f>
        <v>4.1750162978475371E-2</v>
      </c>
      <c r="G634" s="569">
        <f t="shared" si="40"/>
        <v>3.0321423735805101E-2</v>
      </c>
      <c r="H634" s="569">
        <f t="shared" si="43"/>
        <v>2.2741067801853827E-2</v>
      </c>
      <c r="I634" s="569">
        <f t="shared" si="43"/>
        <v>0.27833224840191778</v>
      </c>
      <c r="J634" s="569">
        <f t="shared" si="43"/>
        <v>3.131262223385653E-2</v>
      </c>
      <c r="K634" s="570">
        <f t="shared" si="43"/>
        <v>5.4776310924798137</v>
      </c>
      <c r="L634" s="571">
        <f t="shared" si="37"/>
        <v>0</v>
      </c>
      <c r="M634" s="571">
        <v>0</v>
      </c>
      <c r="N634" s="571">
        <v>0</v>
      </c>
      <c r="O634" s="572">
        <v>0</v>
      </c>
      <c r="P634" s="573">
        <v>0</v>
      </c>
      <c r="Q634" s="566">
        <v>0</v>
      </c>
    </row>
    <row r="635" spans="1:17" x14ac:dyDescent="0.25">
      <c r="A635" s="567">
        <f t="shared" si="38"/>
        <v>63585</v>
      </c>
      <c r="B635" s="577" t="str">
        <f>+asset_level_drivers!$D$1</f>
        <v>Foreland I</v>
      </c>
      <c r="C635" s="568">
        <f t="shared" si="39"/>
        <v>153</v>
      </c>
      <c r="D635" s="569">
        <f>+H635/asset_level_drivers!$D$59*100</f>
        <v>3.0165479197353337E-2</v>
      </c>
      <c r="E635" s="569">
        <f>+I635/asset_level_drivers!$D$59*100</f>
        <v>0.36920104715393853</v>
      </c>
      <c r="F635" s="569">
        <f>+J635/asset_level_drivers!$D$59*100</f>
        <v>4.1535443712294493E-2</v>
      </c>
      <c r="G635" s="569">
        <f t="shared" si="40"/>
        <v>3.0165479197353337E-2</v>
      </c>
      <c r="H635" s="569">
        <f t="shared" si="43"/>
        <v>2.2624109398015003E-2</v>
      </c>
      <c r="I635" s="569">
        <f t="shared" si="43"/>
        <v>0.27690078536545393</v>
      </c>
      <c r="J635" s="569">
        <f t="shared" si="43"/>
        <v>3.1151582784220869E-2</v>
      </c>
      <c r="K635" s="570">
        <f t="shared" si="43"/>
        <v>5.4752502996848706</v>
      </c>
      <c r="L635" s="571">
        <f t="shared" si="37"/>
        <v>0</v>
      </c>
      <c r="M635" s="571">
        <v>0</v>
      </c>
      <c r="N635" s="571">
        <v>0</v>
      </c>
      <c r="O635" s="572">
        <v>0</v>
      </c>
      <c r="P635" s="573">
        <v>0</v>
      </c>
      <c r="Q635" s="574">
        <v>0</v>
      </c>
    </row>
    <row r="636" spans="1:17" x14ac:dyDescent="0.25">
      <c r="A636" s="567">
        <f t="shared" si="38"/>
        <v>63613</v>
      </c>
      <c r="B636" s="577" t="str">
        <f>+asset_level_drivers!$D$1</f>
        <v>Foreland I</v>
      </c>
      <c r="C636" s="568">
        <f t="shared" si="39"/>
        <v>153</v>
      </c>
      <c r="D636" s="569">
        <f>+H636/asset_level_drivers!$D$59*100</f>
        <v>3.0010336689152029E-2</v>
      </c>
      <c r="E636" s="569">
        <f>+I636/asset_level_drivers!$D$59*100</f>
        <v>0.36730224579312232</v>
      </c>
      <c r="F636" s="569">
        <f>+J636/asset_level_drivers!$D$59*100</f>
        <v>4.1321828737929028E-2</v>
      </c>
      <c r="G636" s="569">
        <f t="shared" si="40"/>
        <v>3.0010336689152029E-2</v>
      </c>
      <c r="H636" s="569">
        <f t="shared" si="43"/>
        <v>2.2507752516864019E-2</v>
      </c>
      <c r="I636" s="569">
        <f t="shared" si="43"/>
        <v>0.27547668434484174</v>
      </c>
      <c r="J636" s="569">
        <f t="shared" si="43"/>
        <v>3.0991371553446768E-2</v>
      </c>
      <c r="K636" s="570">
        <f t="shared" si="43"/>
        <v>5.4728705416756291</v>
      </c>
      <c r="L636" s="571">
        <f t="shared" si="37"/>
        <v>0</v>
      </c>
      <c r="M636" s="571">
        <v>0</v>
      </c>
      <c r="N636" s="571">
        <v>0</v>
      </c>
      <c r="O636" s="572">
        <v>0</v>
      </c>
      <c r="P636" s="573">
        <v>0</v>
      </c>
      <c r="Q636" s="566">
        <v>0</v>
      </c>
    </row>
    <row r="637" spans="1:17" x14ac:dyDescent="0.25">
      <c r="A637" s="567">
        <f t="shared" si="38"/>
        <v>63644</v>
      </c>
      <c r="B637" s="577" t="str">
        <f>+asset_level_drivers!$D$1</f>
        <v>Foreland I</v>
      </c>
      <c r="C637" s="568">
        <f t="shared" si="39"/>
        <v>153</v>
      </c>
      <c r="D637" s="569">
        <f>+H637/asset_level_drivers!$D$59*100</f>
        <v>2.9855992086321073E-2</v>
      </c>
      <c r="E637" s="569">
        <f>+I637/asset_level_drivers!$D$59*100</f>
        <v>0.36541320996963494</v>
      </c>
      <c r="F637" s="569">
        <f>+J637/asset_level_drivers!$D$59*100</f>
        <v>4.1109312376054356E-2</v>
      </c>
      <c r="G637" s="569">
        <f t="shared" si="40"/>
        <v>2.9855992086321073E-2</v>
      </c>
      <c r="H637" s="569">
        <f t="shared" si="43"/>
        <v>2.2391994064740805E-2</v>
      </c>
      <c r="I637" s="569">
        <f t="shared" si="43"/>
        <v>0.27405990747722619</v>
      </c>
      <c r="J637" s="569">
        <f t="shared" si="43"/>
        <v>3.0831984282040766E-2</v>
      </c>
      <c r="K637" s="570">
        <f t="shared" si="43"/>
        <v>5.4704918180023308</v>
      </c>
      <c r="L637" s="571">
        <f t="shared" si="37"/>
        <v>0</v>
      </c>
      <c r="M637" s="571">
        <v>0</v>
      </c>
      <c r="N637" s="571">
        <v>0</v>
      </c>
      <c r="O637" s="572">
        <v>0</v>
      </c>
      <c r="P637" s="573">
        <v>0</v>
      </c>
      <c r="Q637" s="574">
        <v>0</v>
      </c>
    </row>
    <row r="638" spans="1:17" x14ac:dyDescent="0.25">
      <c r="A638" s="567">
        <f t="shared" si="38"/>
        <v>63674</v>
      </c>
      <c r="B638" s="577" t="str">
        <f>+asset_level_drivers!$D$1</f>
        <v>Foreland I</v>
      </c>
      <c r="C638" s="568">
        <f t="shared" si="39"/>
        <v>153</v>
      </c>
      <c r="D638" s="569">
        <f>+H638/asset_level_drivers!$D$59*100</f>
        <v>2.970244128519484E-2</v>
      </c>
      <c r="E638" s="569">
        <f>+I638/asset_level_drivers!$D$59*100</f>
        <v>0.36353388945930792</v>
      </c>
      <c r="F638" s="569">
        <f>+J638/asset_level_drivers!$D$59*100</f>
        <v>4.0897888976554386E-2</v>
      </c>
      <c r="G638" s="569">
        <f t="shared" si="40"/>
        <v>2.970244128519484E-2</v>
      </c>
      <c r="H638" s="569">
        <f t="shared" ref="H638:K653" si="44">+H637/H636*H637</f>
        <v>2.2276830963896131E-2</v>
      </c>
      <c r="I638" s="569">
        <f t="shared" si="44"/>
        <v>0.27265041709448096</v>
      </c>
      <c r="J638" s="569">
        <f t="shared" si="44"/>
        <v>3.067341673241579E-2</v>
      </c>
      <c r="K638" s="570">
        <f t="shared" si="44"/>
        <v>5.4681141282154124</v>
      </c>
      <c r="L638" s="571">
        <f t="shared" si="37"/>
        <v>0</v>
      </c>
      <c r="M638" s="571">
        <v>0</v>
      </c>
      <c r="N638" s="571">
        <v>0</v>
      </c>
      <c r="O638" s="572">
        <v>0</v>
      </c>
      <c r="P638" s="573">
        <v>0</v>
      </c>
      <c r="Q638" s="566">
        <v>0</v>
      </c>
    </row>
    <row r="639" spans="1:17" x14ac:dyDescent="0.25">
      <c r="A639" s="567">
        <f t="shared" si="38"/>
        <v>63705</v>
      </c>
      <c r="B639" s="577" t="str">
        <f>+asset_level_drivers!$D$1</f>
        <v>Foreland I</v>
      </c>
      <c r="C639" s="568">
        <f t="shared" si="39"/>
        <v>153</v>
      </c>
      <c r="D639" s="569">
        <f>+H639/asset_level_drivers!$D$59*100</f>
        <v>2.9549680203213038E-2</v>
      </c>
      <c r="E639" s="569">
        <f>+I639/asset_level_drivers!$D$59*100</f>
        <v>0.36166423429627592</v>
      </c>
      <c r="F639" s="569">
        <f>+J639/asset_level_drivers!$D$59*100</f>
        <v>4.0687552918371325E-2</v>
      </c>
      <c r="G639" s="569">
        <f t="shared" si="40"/>
        <v>2.9549680203213038E-2</v>
      </c>
      <c r="H639" s="569">
        <f t="shared" si="44"/>
        <v>2.2162260152409779E-2</v>
      </c>
      <c r="I639" s="569">
        <f t="shared" si="44"/>
        <v>0.27124817572220694</v>
      </c>
      <c r="J639" s="569">
        <f t="shared" si="44"/>
        <v>3.0515664688778494E-2</v>
      </c>
      <c r="K639" s="570">
        <f t="shared" si="44"/>
        <v>5.4657374718655074</v>
      </c>
      <c r="L639" s="571">
        <f t="shared" si="37"/>
        <v>0</v>
      </c>
      <c r="M639" s="571">
        <v>0</v>
      </c>
      <c r="N639" s="571">
        <v>0</v>
      </c>
      <c r="O639" s="572">
        <v>0</v>
      </c>
      <c r="P639" s="573">
        <v>0</v>
      </c>
      <c r="Q639" s="574">
        <v>0</v>
      </c>
    </row>
    <row r="640" spans="1:17" x14ac:dyDescent="0.25">
      <c r="A640" s="567">
        <f t="shared" si="38"/>
        <v>63735</v>
      </c>
      <c r="B640" s="577" t="str">
        <f>+asset_level_drivers!$D$1</f>
        <v>Foreland I</v>
      </c>
      <c r="C640" s="568">
        <f t="shared" si="39"/>
        <v>153</v>
      </c>
      <c r="D640" s="569">
        <f>+H640/asset_level_drivers!$D$59*100</f>
        <v>2.9397704778812178E-2</v>
      </c>
      <c r="E640" s="569">
        <f>+I640/asset_level_drivers!$D$59*100</f>
        <v>0.35980419477164793</v>
      </c>
      <c r="F640" s="569">
        <f>+J640/asset_level_drivers!$D$59*100</f>
        <v>4.0478298609356228E-2</v>
      </c>
      <c r="G640" s="569">
        <f t="shared" si="40"/>
        <v>2.9397704778812178E-2</v>
      </c>
      <c r="H640" s="569">
        <f t="shared" si="44"/>
        <v>2.2048278584109134E-2</v>
      </c>
      <c r="I640" s="569">
        <f t="shared" si="44"/>
        <v>0.26985314607873595</v>
      </c>
      <c r="J640" s="569">
        <f t="shared" si="44"/>
        <v>3.0358723957017171E-2</v>
      </c>
      <c r="K640" s="570">
        <f t="shared" si="44"/>
        <v>5.4633618485034425</v>
      </c>
      <c r="L640" s="571">
        <f t="shared" si="37"/>
        <v>0</v>
      </c>
      <c r="M640" s="571">
        <v>0</v>
      </c>
      <c r="N640" s="571">
        <v>0</v>
      </c>
      <c r="O640" s="572">
        <v>0</v>
      </c>
      <c r="P640" s="573">
        <v>0</v>
      </c>
      <c r="Q640" s="566">
        <v>0</v>
      </c>
    </row>
    <row r="641" spans="1:17" x14ac:dyDescent="0.25">
      <c r="A641" s="567">
        <f t="shared" si="38"/>
        <v>63766</v>
      </c>
      <c r="B641" s="577" t="str">
        <f>+asset_level_drivers!$D$1</f>
        <v>Foreland I</v>
      </c>
      <c r="C641" s="568">
        <f t="shared" si="39"/>
        <v>153</v>
      </c>
      <c r="D641" s="569">
        <f>+H641/asset_level_drivers!$D$59*100</f>
        <v>2.9246510971317592E-2</v>
      </c>
      <c r="E641" s="569">
        <f>+I641/asset_level_drivers!$D$59*100</f>
        <v>0.35795372143218585</v>
      </c>
      <c r="F641" s="569">
        <f>+J641/asset_level_drivers!$D$59*100</f>
        <v>4.0270120486120338E-2</v>
      </c>
      <c r="G641" s="569">
        <f t="shared" si="40"/>
        <v>2.9246510971317592E-2</v>
      </c>
      <c r="H641" s="569">
        <f t="shared" si="44"/>
        <v>2.1934883228488196E-2</v>
      </c>
      <c r="I641" s="569">
        <f t="shared" si="44"/>
        <v>0.26846529107413941</v>
      </c>
      <c r="J641" s="569">
        <f t="shared" si="44"/>
        <v>3.0202590364590252E-2</v>
      </c>
      <c r="K641" s="570">
        <f t="shared" si="44"/>
        <v>5.4609872576802418</v>
      </c>
      <c r="L641" s="571">
        <f t="shared" si="37"/>
        <v>0</v>
      </c>
      <c r="M641" s="571">
        <v>0</v>
      </c>
      <c r="N641" s="571">
        <v>0</v>
      </c>
      <c r="O641" s="572">
        <v>0</v>
      </c>
      <c r="P641" s="573">
        <v>0</v>
      </c>
      <c r="Q641" s="574">
        <v>0</v>
      </c>
    </row>
    <row r="642" spans="1:17" x14ac:dyDescent="0.25">
      <c r="A642" s="567">
        <f t="shared" si="38"/>
        <v>63797</v>
      </c>
      <c r="B642" s="577" t="str">
        <f>+asset_level_drivers!$D$1</f>
        <v>Foreland I</v>
      </c>
      <c r="C642" s="568">
        <f t="shared" si="39"/>
        <v>153</v>
      </c>
      <c r="D642" s="569">
        <f>+H642/asset_level_drivers!$D$59*100</f>
        <v>2.9096094760835998E-2</v>
      </c>
      <c r="E642" s="569">
        <f>+I642/asset_level_drivers!$D$59*100</f>
        <v>0.35611276507898981</v>
      </c>
      <c r="F642" s="569">
        <f>+J642/asset_level_drivers!$D$59*100</f>
        <v>4.0063013013887157E-2</v>
      </c>
      <c r="G642" s="569">
        <f t="shared" si="40"/>
        <v>2.9096094760835998E-2</v>
      </c>
      <c r="H642" s="569">
        <f t="shared" si="44"/>
        <v>2.1822071070626999E-2</v>
      </c>
      <c r="I642" s="569">
        <f t="shared" si="44"/>
        <v>0.26708457380924233</v>
      </c>
      <c r="J642" s="569">
        <f t="shared" si="44"/>
        <v>3.0047259760415366E-2</v>
      </c>
      <c r="K642" s="570">
        <f t="shared" si="44"/>
        <v>5.458613698947123</v>
      </c>
      <c r="L642" s="571">
        <f t="shared" ref="L642:L705" si="45">+P642+O642</f>
        <v>0</v>
      </c>
      <c r="M642" s="571">
        <v>0</v>
      </c>
      <c r="N642" s="571">
        <v>0</v>
      </c>
      <c r="O642" s="572">
        <v>0</v>
      </c>
      <c r="P642" s="573">
        <v>0</v>
      </c>
      <c r="Q642" s="566">
        <v>0</v>
      </c>
    </row>
    <row r="643" spans="1:17" x14ac:dyDescent="0.25">
      <c r="A643" s="567">
        <f t="shared" ref="A643:A706" si="46">+EOMONTH(A642,1)</f>
        <v>63827</v>
      </c>
      <c r="B643" s="577" t="str">
        <f>+asset_level_drivers!$D$1</f>
        <v>Foreland I</v>
      </c>
      <c r="C643" s="568">
        <f t="shared" ref="C643:C706" si="47">+C642</f>
        <v>153</v>
      </c>
      <c r="D643" s="569">
        <f>+H643/asset_level_drivers!$D$59*100</f>
        <v>2.8946452148148605E-2</v>
      </c>
      <c r="E643" s="569">
        <f>+I643/asset_level_drivers!$D$59*100</f>
        <v>0.35428127676618953</v>
      </c>
      <c r="F643" s="569">
        <f>+J643/asset_level_drivers!$D$59*100</f>
        <v>3.9856970686345299E-2</v>
      </c>
      <c r="G643" s="569">
        <f t="shared" si="40"/>
        <v>2.8946452148148605E-2</v>
      </c>
      <c r="H643" s="569">
        <f t="shared" si="44"/>
        <v>2.1709839111111455E-2</v>
      </c>
      <c r="I643" s="569">
        <f t="shared" si="44"/>
        <v>0.26571095757464214</v>
      </c>
      <c r="J643" s="569">
        <f t="shared" si="44"/>
        <v>2.9892728014758972E-2</v>
      </c>
      <c r="K643" s="570">
        <f t="shared" si="44"/>
        <v>5.4562411718554991</v>
      </c>
      <c r="L643" s="571">
        <f t="shared" si="45"/>
        <v>0</v>
      </c>
      <c r="M643" s="571">
        <v>0</v>
      </c>
      <c r="N643" s="571">
        <v>0</v>
      </c>
      <c r="O643" s="572">
        <v>0</v>
      </c>
      <c r="P643" s="573">
        <v>0</v>
      </c>
      <c r="Q643" s="574">
        <v>0</v>
      </c>
    </row>
    <row r="644" spans="1:17" x14ac:dyDescent="0.25">
      <c r="A644" s="567">
        <f t="shared" si="46"/>
        <v>63858</v>
      </c>
      <c r="B644" s="577" t="str">
        <f>+asset_level_drivers!$D$1</f>
        <v>Foreland I</v>
      </c>
      <c r="C644" s="568">
        <f t="shared" si="47"/>
        <v>153</v>
      </c>
      <c r="D644" s="569">
        <f>+H644/asset_level_drivers!$D$59*100</f>
        <v>2.8797579154604815E-2</v>
      </c>
      <c r="E644" s="569">
        <f>+I644/asset_level_drivers!$D$59*100</f>
        <v>0.35245920779964368</v>
      </c>
      <c r="F644" s="569">
        <f>+J644/asset_level_drivers!$D$59*100</f>
        <v>3.96519880255021E-2</v>
      </c>
      <c r="G644" s="569">
        <f t="shared" si="40"/>
        <v>2.8797579154604815E-2</v>
      </c>
      <c r="H644" s="569">
        <f t="shared" si="44"/>
        <v>2.1598184365953611E-2</v>
      </c>
      <c r="I644" s="569">
        <f t="shared" si="44"/>
        <v>0.26434440584973279</v>
      </c>
      <c r="J644" s="569">
        <f t="shared" si="44"/>
        <v>2.9738991019126575E-2</v>
      </c>
      <c r="K644" s="570">
        <f t="shared" si="44"/>
        <v>5.4538696759569785</v>
      </c>
      <c r="L644" s="571">
        <f t="shared" si="45"/>
        <v>0</v>
      </c>
      <c r="M644" s="571">
        <v>0</v>
      </c>
      <c r="N644" s="571">
        <v>0</v>
      </c>
      <c r="O644" s="572">
        <v>0</v>
      </c>
      <c r="P644" s="573">
        <v>0</v>
      </c>
      <c r="Q644" s="566">
        <v>0</v>
      </c>
    </row>
    <row r="645" spans="1:17" x14ac:dyDescent="0.25">
      <c r="A645" s="567">
        <f t="shared" si="46"/>
        <v>63888</v>
      </c>
      <c r="B645" s="577" t="str">
        <f>+asset_level_drivers!$D$1</f>
        <v>Foreland I</v>
      </c>
      <c r="C645" s="568">
        <f t="shared" si="47"/>
        <v>153</v>
      </c>
      <c r="D645" s="569">
        <f>+H645/asset_level_drivers!$D$59*100</f>
        <v>2.8649471822016406E-2</v>
      </c>
      <c r="E645" s="569">
        <f>+I645/asset_level_drivers!$D$59*100</f>
        <v>0.35064650973564504</v>
      </c>
      <c r="F645" s="569">
        <f>+J645/asset_level_drivers!$D$59*100</f>
        <v>3.9448059581537978E-2</v>
      </c>
      <c r="G645" s="569">
        <f t="shared" si="40"/>
        <v>2.8649471822016406E-2</v>
      </c>
      <c r="H645" s="569">
        <f t="shared" si="44"/>
        <v>2.1487103866512303E-2</v>
      </c>
      <c r="I645" s="569">
        <f t="shared" si="44"/>
        <v>0.26298488230173378</v>
      </c>
      <c r="J645" s="569">
        <f t="shared" si="44"/>
        <v>2.9586044686153484E-2</v>
      </c>
      <c r="K645" s="570">
        <f t="shared" si="44"/>
        <v>5.4514992108033642</v>
      </c>
      <c r="L645" s="571">
        <f t="shared" si="45"/>
        <v>0</v>
      </c>
      <c r="M645" s="571">
        <v>0</v>
      </c>
      <c r="N645" s="571">
        <v>0</v>
      </c>
      <c r="O645" s="572">
        <v>0</v>
      </c>
      <c r="P645" s="573">
        <v>0</v>
      </c>
      <c r="Q645" s="574">
        <v>0</v>
      </c>
    </row>
    <row r="646" spans="1:17" x14ac:dyDescent="0.25">
      <c r="A646" s="567">
        <f t="shared" si="46"/>
        <v>63919</v>
      </c>
      <c r="B646" s="577" t="str">
        <f>+asset_level_drivers!$D$1</f>
        <v>Foreland I</v>
      </c>
      <c r="C646" s="568">
        <f t="shared" si="47"/>
        <v>153</v>
      </c>
      <c r="D646" s="569">
        <f>+H646/asset_level_drivers!$D$59*100</f>
        <v>2.8502126212552315E-2</v>
      </c>
      <c r="E646" s="569">
        <f>+I646/asset_level_drivers!$D$59*100</f>
        <v>0.34884313437963221</v>
      </c>
      <c r="F646" s="569">
        <f>+J646/asset_level_drivers!$D$59*100</f>
        <v>3.9245179932661529E-2</v>
      </c>
      <c r="G646" s="569">
        <f t="shared" si="40"/>
        <v>2.8502126212552315E-2</v>
      </c>
      <c r="H646" s="569">
        <f t="shared" si="44"/>
        <v>2.1376594659414237E-2</v>
      </c>
      <c r="I646" s="569">
        <f t="shared" si="44"/>
        <v>0.26163235078472413</v>
      </c>
      <c r="J646" s="569">
        <f t="shared" si="44"/>
        <v>2.9433884949496149E-2</v>
      </c>
      <c r="K646" s="570">
        <f t="shared" si="44"/>
        <v>5.4491297759466537</v>
      </c>
      <c r="L646" s="571">
        <f t="shared" si="45"/>
        <v>0</v>
      </c>
      <c r="M646" s="571">
        <v>0</v>
      </c>
      <c r="N646" s="571">
        <v>0</v>
      </c>
      <c r="O646" s="572">
        <v>0</v>
      </c>
      <c r="P646" s="573">
        <v>0</v>
      </c>
      <c r="Q646" s="566">
        <v>0</v>
      </c>
    </row>
    <row r="647" spans="1:17" x14ac:dyDescent="0.25">
      <c r="A647" s="567">
        <f t="shared" si="46"/>
        <v>63950</v>
      </c>
      <c r="B647" s="577" t="str">
        <f>+asset_level_drivers!$D$1</f>
        <v>Foreland I</v>
      </c>
      <c r="C647" s="568">
        <f t="shared" si="47"/>
        <v>153</v>
      </c>
      <c r="D647" s="569">
        <f>+H647/asset_level_drivers!$D$59*100</f>
        <v>2.8355538408633935E-2</v>
      </c>
      <c r="E647" s="569">
        <f>+I647/asset_level_drivers!$D$59*100</f>
        <v>0.34704903378490842</v>
      </c>
      <c r="F647" s="569">
        <f>+J647/asset_level_drivers!$D$59*100</f>
        <v>3.9043343684965391E-2</v>
      </c>
      <c r="G647" s="569">
        <f t="shared" si="40"/>
        <v>2.8355538408633935E-2</v>
      </c>
      <c r="H647" s="569">
        <f t="shared" si="44"/>
        <v>2.1266653806475452E-2</v>
      </c>
      <c r="I647" s="569">
        <f t="shared" si="44"/>
        <v>0.26028677533868133</v>
      </c>
      <c r="J647" s="569">
        <f t="shared" si="44"/>
        <v>2.9282507763724045E-2</v>
      </c>
      <c r="K647" s="570">
        <f t="shared" si="44"/>
        <v>5.4467613709390399</v>
      </c>
      <c r="L647" s="571">
        <f t="shared" si="45"/>
        <v>0</v>
      </c>
      <c r="M647" s="571">
        <v>0</v>
      </c>
      <c r="N647" s="571">
        <v>0</v>
      </c>
      <c r="O647" s="572">
        <v>0</v>
      </c>
      <c r="P647" s="573">
        <v>0</v>
      </c>
      <c r="Q647" s="574">
        <v>0</v>
      </c>
    </row>
    <row r="648" spans="1:17" x14ac:dyDescent="0.25">
      <c r="A648" s="567">
        <f t="shared" si="46"/>
        <v>63978</v>
      </c>
      <c r="B648" s="577" t="str">
        <f>+asset_level_drivers!$D$1</f>
        <v>Foreland I</v>
      </c>
      <c r="C648" s="568">
        <f t="shared" si="47"/>
        <v>153</v>
      </c>
      <c r="D648" s="569">
        <f>+H648/asset_level_drivers!$D$59*100</f>
        <v>2.820970451283095E-2</v>
      </c>
      <c r="E648" s="569">
        <f>+I648/asset_level_drivers!$D$59*100</f>
        <v>0.34526416025136714</v>
      </c>
      <c r="F648" s="569">
        <f>+J648/asset_level_drivers!$D$59*100</f>
        <v>3.8842545472282823E-2</v>
      </c>
      <c r="G648" s="569">
        <f t="shared" si="40"/>
        <v>2.820970451283095E-2</v>
      </c>
      <c r="H648" s="569">
        <f t="shared" si="44"/>
        <v>2.1157278384623213E-2</v>
      </c>
      <c r="I648" s="569">
        <f t="shared" si="44"/>
        <v>0.25894812018852537</v>
      </c>
      <c r="J648" s="569">
        <f t="shared" si="44"/>
        <v>2.9131909104212119E-2</v>
      </c>
      <c r="K648" s="570">
        <f t="shared" si="44"/>
        <v>5.444393995332911</v>
      </c>
      <c r="L648" s="571">
        <f t="shared" si="45"/>
        <v>0</v>
      </c>
      <c r="M648" s="571">
        <v>0</v>
      </c>
      <c r="N648" s="571">
        <v>0</v>
      </c>
      <c r="O648" s="572">
        <v>0</v>
      </c>
      <c r="P648" s="573">
        <v>0</v>
      </c>
      <c r="Q648" s="566">
        <v>0</v>
      </c>
    </row>
    <row r="649" spans="1:17" x14ac:dyDescent="0.25">
      <c r="A649" s="567">
        <f t="shared" si="46"/>
        <v>64009</v>
      </c>
      <c r="B649" s="577" t="str">
        <f>+asset_level_drivers!$D$1</f>
        <v>Foreland I</v>
      </c>
      <c r="C649" s="568">
        <f t="shared" si="47"/>
        <v>153</v>
      </c>
      <c r="D649" s="569">
        <f>+H649/asset_level_drivers!$D$59*100</f>
        <v>2.8064620647757717E-2</v>
      </c>
      <c r="E649" s="569">
        <f>+I649/asset_level_drivers!$D$59*100</f>
        <v>0.34348846632422325</v>
      </c>
      <c r="F649" s="569">
        <f>+J649/asset_level_drivers!$D$59*100</f>
        <v>3.8642779956045058E-2</v>
      </c>
      <c r="G649" s="569">
        <f t="shared" si="40"/>
        <v>2.8064620647757717E-2</v>
      </c>
      <c r="H649" s="569">
        <f t="shared" si="44"/>
        <v>2.1048465485818287E-2</v>
      </c>
      <c r="I649" s="569">
        <f t="shared" si="44"/>
        <v>0.25761634974316744</v>
      </c>
      <c r="J649" s="569">
        <f t="shared" si="44"/>
        <v>2.8982084967033792E-2</v>
      </c>
      <c r="K649" s="570">
        <f t="shared" si="44"/>
        <v>5.442027648680849</v>
      </c>
      <c r="L649" s="571">
        <f t="shared" si="45"/>
        <v>0</v>
      </c>
      <c r="M649" s="571">
        <v>0</v>
      </c>
      <c r="N649" s="571">
        <v>0</v>
      </c>
      <c r="O649" s="572">
        <v>0</v>
      </c>
      <c r="P649" s="573">
        <v>0</v>
      </c>
      <c r="Q649" s="574">
        <v>0</v>
      </c>
    </row>
    <row r="650" spans="1:17" x14ac:dyDescent="0.25">
      <c r="A650" s="567">
        <f t="shared" si="46"/>
        <v>64039</v>
      </c>
      <c r="B650" s="577" t="str">
        <f>+asset_level_drivers!$D$1</f>
        <v>Foreland I</v>
      </c>
      <c r="C650" s="568">
        <f t="shared" si="47"/>
        <v>153</v>
      </c>
      <c r="D650" s="569">
        <f>+H650/asset_level_drivers!$D$59*100</f>
        <v>2.7920282955970169E-2</v>
      </c>
      <c r="E650" s="569">
        <f>+I650/asset_level_drivers!$D$59*100</f>
        <v>0.34172190479275172</v>
      </c>
      <c r="F650" s="569">
        <f>+J650/asset_level_drivers!$D$59*100</f>
        <v>3.8444041825139337E-2</v>
      </c>
      <c r="G650" s="569">
        <f t="shared" si="40"/>
        <v>2.7920282955970169E-2</v>
      </c>
      <c r="H650" s="569">
        <f t="shared" si="44"/>
        <v>2.0940212216977627E-2</v>
      </c>
      <c r="I650" s="569">
        <f t="shared" si="44"/>
        <v>0.25629142859456377</v>
      </c>
      <c r="J650" s="569">
        <f t="shared" si="44"/>
        <v>2.8833031368854505E-2</v>
      </c>
      <c r="K650" s="570">
        <f t="shared" si="44"/>
        <v>5.4396623305356302</v>
      </c>
      <c r="L650" s="571">
        <f t="shared" si="45"/>
        <v>0</v>
      </c>
      <c r="M650" s="571">
        <v>0</v>
      </c>
      <c r="N650" s="571">
        <v>0</v>
      </c>
      <c r="O650" s="572">
        <v>0</v>
      </c>
      <c r="P650" s="573">
        <v>0</v>
      </c>
      <c r="Q650" s="566">
        <v>0</v>
      </c>
    </row>
    <row r="651" spans="1:17" x14ac:dyDescent="0.25">
      <c r="A651" s="567">
        <f t="shared" si="46"/>
        <v>64070</v>
      </c>
      <c r="B651" s="577" t="str">
        <f>+asset_level_drivers!$D$1</f>
        <v>Foreland I</v>
      </c>
      <c r="C651" s="568">
        <f t="shared" si="47"/>
        <v>153</v>
      </c>
      <c r="D651" s="569">
        <f>+H651/asset_level_drivers!$D$59*100</f>
        <v>2.7776687599863268E-2</v>
      </c>
      <c r="E651" s="569">
        <f>+I651/asset_level_drivers!$D$59*100</f>
        <v>0.33996442868903232</v>
      </c>
      <c r="F651" s="569">
        <f>+J651/asset_level_drivers!$D$59*100</f>
        <v>3.8246325795767748E-2</v>
      </c>
      <c r="G651" s="569">
        <f t="shared" si="40"/>
        <v>2.7776687599863268E-2</v>
      </c>
      <c r="H651" s="569">
        <f t="shared" si="44"/>
        <v>2.0832515699897448E-2</v>
      </c>
      <c r="I651" s="569">
        <f t="shared" si="44"/>
        <v>0.25497332151677421</v>
      </c>
      <c r="J651" s="569">
        <f t="shared" si="44"/>
        <v>2.8684744346825809E-2</v>
      </c>
      <c r="K651" s="570">
        <f t="shared" si="44"/>
        <v>5.4372980404502247</v>
      </c>
      <c r="L651" s="571">
        <f t="shared" si="45"/>
        <v>0</v>
      </c>
      <c r="M651" s="571">
        <v>0</v>
      </c>
      <c r="N651" s="571">
        <v>0</v>
      </c>
      <c r="O651" s="572">
        <v>0</v>
      </c>
      <c r="P651" s="573">
        <v>0</v>
      </c>
      <c r="Q651" s="574">
        <v>0</v>
      </c>
    </row>
    <row r="652" spans="1:17" x14ac:dyDescent="0.25">
      <c r="A652" s="567">
        <f t="shared" si="46"/>
        <v>64100</v>
      </c>
      <c r="B652" s="577" t="str">
        <f>+asset_level_drivers!$D$1</f>
        <v>Foreland I</v>
      </c>
      <c r="C652" s="568">
        <f t="shared" si="47"/>
        <v>153</v>
      </c>
      <c r="D652" s="569">
        <f>+H652/asset_level_drivers!$D$59*100</f>
        <v>2.7633830761568941E-2</v>
      </c>
      <c r="E652" s="569">
        <f>+I652/asset_level_drivers!$D$59*100</f>
        <v>0.33821599128670082</v>
      </c>
      <c r="F652" s="569">
        <f>+J652/asset_level_drivers!$D$59*100</f>
        <v>3.8049626611306696E-2</v>
      </c>
      <c r="G652" s="569">
        <f t="shared" si="40"/>
        <v>2.7633830761568941E-2</v>
      </c>
      <c r="H652" s="569">
        <f t="shared" si="44"/>
        <v>2.0725373071176709E-2</v>
      </c>
      <c r="I652" s="569">
        <f t="shared" si="44"/>
        <v>0.2536619934650256</v>
      </c>
      <c r="J652" s="569">
        <f t="shared" si="44"/>
        <v>2.853721995848002E-2</v>
      </c>
      <c r="K652" s="570">
        <f t="shared" si="44"/>
        <v>5.4349347779777979</v>
      </c>
      <c r="L652" s="571">
        <f t="shared" si="45"/>
        <v>0</v>
      </c>
      <c r="M652" s="571">
        <v>0</v>
      </c>
      <c r="N652" s="571">
        <v>0</v>
      </c>
      <c r="O652" s="572">
        <v>0</v>
      </c>
      <c r="P652" s="573">
        <v>0</v>
      </c>
      <c r="Q652" s="566">
        <v>0</v>
      </c>
    </row>
    <row r="653" spans="1:17" x14ac:dyDescent="0.25">
      <c r="A653" s="567">
        <f t="shared" si="46"/>
        <v>64131</v>
      </c>
      <c r="B653" s="577" t="str">
        <f>+asset_level_drivers!$D$1</f>
        <v>Foreland I</v>
      </c>
      <c r="C653" s="568">
        <f t="shared" si="47"/>
        <v>153</v>
      </c>
      <c r="D653" s="569">
        <f>+H653/asset_level_drivers!$D$59*100</f>
        <v>2.7491708642854634E-2</v>
      </c>
      <c r="E653" s="569">
        <f>+I653/asset_level_drivers!$D$59*100</f>
        <v>0.33647654609970684</v>
      </c>
      <c r="F653" s="569">
        <f>+J653/asset_level_drivers!$D$59*100</f>
        <v>3.7853939042167183E-2</v>
      </c>
      <c r="G653" s="569">
        <f t="shared" si="40"/>
        <v>2.7491708642854634E-2</v>
      </c>
      <c r="H653" s="569">
        <f t="shared" si="44"/>
        <v>2.0618781482140976E-2</v>
      </c>
      <c r="I653" s="569">
        <f t="shared" si="44"/>
        <v>0.25235740957478014</v>
      </c>
      <c r="J653" s="569">
        <f t="shared" si="44"/>
        <v>2.8390454281625385E-2</v>
      </c>
      <c r="K653" s="570">
        <f t="shared" si="44"/>
        <v>5.4325725426717089</v>
      </c>
      <c r="L653" s="571">
        <f t="shared" si="45"/>
        <v>0</v>
      </c>
      <c r="M653" s="571">
        <v>0</v>
      </c>
      <c r="N653" s="571">
        <v>0</v>
      </c>
      <c r="O653" s="572">
        <v>0</v>
      </c>
      <c r="P653" s="573">
        <v>0</v>
      </c>
      <c r="Q653" s="574">
        <v>0</v>
      </c>
    </row>
    <row r="654" spans="1:17" x14ac:dyDescent="0.25">
      <c r="A654" s="567">
        <f t="shared" si="46"/>
        <v>64162</v>
      </c>
      <c r="B654" s="577" t="str">
        <f>+asset_level_drivers!$D$1</f>
        <v>Foreland I</v>
      </c>
      <c r="C654" s="568">
        <f t="shared" si="47"/>
        <v>153</v>
      </c>
      <c r="D654" s="569">
        <f>+H654/asset_level_drivers!$D$59*100</f>
        <v>2.7350317465022252E-2</v>
      </c>
      <c r="E654" s="569">
        <f>+I654/asset_level_drivers!$D$59*100</f>
        <v>0.33474604688107784</v>
      </c>
      <c r="F654" s="569">
        <f>+J654/asset_level_drivers!$D$59*100</f>
        <v>3.7659257885655759E-2</v>
      </c>
      <c r="G654" s="569">
        <f t="shared" ref="G654:G717" si="48">+D654</f>
        <v>2.7350317465022252E-2</v>
      </c>
      <c r="H654" s="569">
        <f t="shared" ref="H654:K669" si="49">+H653/H652*H653</f>
        <v>2.0512738098766688E-2</v>
      </c>
      <c r="I654" s="569">
        <f t="shared" si="49"/>
        <v>0.25105953516080837</v>
      </c>
      <c r="J654" s="569">
        <f t="shared" si="49"/>
        <v>2.8244443414241819E-2</v>
      </c>
      <c r="K654" s="570">
        <f t="shared" si="49"/>
        <v>5.4302113340855103</v>
      </c>
      <c r="L654" s="571">
        <f t="shared" si="45"/>
        <v>0</v>
      </c>
      <c r="M654" s="571">
        <v>0</v>
      </c>
      <c r="N654" s="571">
        <v>0</v>
      </c>
      <c r="O654" s="572">
        <v>0</v>
      </c>
      <c r="P654" s="573">
        <v>0</v>
      </c>
      <c r="Q654" s="566">
        <v>0</v>
      </c>
    </row>
    <row r="655" spans="1:17" x14ac:dyDescent="0.25">
      <c r="A655" s="567">
        <f t="shared" si="46"/>
        <v>64192</v>
      </c>
      <c r="B655" s="577" t="str">
        <f>+asset_level_drivers!$D$1</f>
        <v>Foreland I</v>
      </c>
      <c r="C655" s="568">
        <f t="shared" si="47"/>
        <v>153</v>
      </c>
      <c r="D655" s="569">
        <f>+H655/asset_level_drivers!$D$59*100</f>
        <v>2.7209653468807739E-2</v>
      </c>
      <c r="E655" s="569">
        <f>+I655/asset_level_drivers!$D$59*100</f>
        <v>0.33302444762168926</v>
      </c>
      <c r="F655" s="569">
        <f>+J655/asset_level_drivers!$D$59*100</f>
        <v>3.7465577965836203E-2</v>
      </c>
      <c r="G655" s="569">
        <f t="shared" si="48"/>
        <v>2.7209653468807739E-2</v>
      </c>
      <c r="H655" s="569">
        <f t="shared" si="49"/>
        <v>2.0407240101605804E-2</v>
      </c>
      <c r="I655" s="569">
        <f t="shared" si="49"/>
        <v>0.24976833571626697</v>
      </c>
      <c r="J655" s="569">
        <f t="shared" si="49"/>
        <v>2.8099183474377152E-2</v>
      </c>
      <c r="K655" s="570">
        <f t="shared" si="49"/>
        <v>5.4278511517729502</v>
      </c>
      <c r="L655" s="571">
        <f t="shared" si="45"/>
        <v>0</v>
      </c>
      <c r="M655" s="571">
        <v>0</v>
      </c>
      <c r="N655" s="571">
        <v>0</v>
      </c>
      <c r="O655" s="572">
        <v>0</v>
      </c>
      <c r="P655" s="573">
        <v>0</v>
      </c>
      <c r="Q655" s="574">
        <v>0</v>
      </c>
    </row>
    <row r="656" spans="1:17" x14ac:dyDescent="0.25">
      <c r="A656" s="567">
        <f t="shared" si="46"/>
        <v>64223</v>
      </c>
      <c r="B656" s="577" t="str">
        <f>+asset_level_drivers!$D$1</f>
        <v>Foreland I</v>
      </c>
      <c r="C656" s="568">
        <f t="shared" si="47"/>
        <v>153</v>
      </c>
      <c r="D656" s="569">
        <f>+H656/asset_level_drivers!$D$59*100</f>
        <v>2.7069712914281112E-2</v>
      </c>
      <c r="E656" s="569">
        <f>+I656/asset_level_drivers!$D$59*100</f>
        <v>0.33131170254904185</v>
      </c>
      <c r="F656" s="569">
        <f>+J656/asset_level_drivers!$D$59*100</f>
        <v>3.7272894133391896E-2</v>
      </c>
      <c r="G656" s="569">
        <f t="shared" si="48"/>
        <v>2.7069712914281112E-2</v>
      </c>
      <c r="H656" s="569">
        <f t="shared" si="49"/>
        <v>2.0302284685710832E-2</v>
      </c>
      <c r="I656" s="569">
        <f t="shared" si="49"/>
        <v>0.24848377691178139</v>
      </c>
      <c r="J656" s="569">
        <f t="shared" si="49"/>
        <v>2.7954670600043925E-2</v>
      </c>
      <c r="K656" s="570">
        <f t="shared" si="49"/>
        <v>5.4254919952879694</v>
      </c>
      <c r="L656" s="571">
        <f t="shared" si="45"/>
        <v>0</v>
      </c>
      <c r="M656" s="571">
        <v>0</v>
      </c>
      <c r="N656" s="571">
        <v>0</v>
      </c>
      <c r="O656" s="572">
        <v>0</v>
      </c>
      <c r="P656" s="573">
        <v>0</v>
      </c>
      <c r="Q656" s="566">
        <v>0</v>
      </c>
    </row>
    <row r="657" spans="1:17" x14ac:dyDescent="0.25">
      <c r="A657" s="567">
        <f t="shared" si="46"/>
        <v>64253</v>
      </c>
      <c r="B657" s="577" t="str">
        <f>+asset_level_drivers!$D$1</f>
        <v>Foreland I</v>
      </c>
      <c r="C657" s="568">
        <f t="shared" si="47"/>
        <v>153</v>
      </c>
      <c r="D657" s="569">
        <f>+H657/asset_level_drivers!$D$59*100</f>
        <v>2.6930492080747021E-2</v>
      </c>
      <c r="E657" s="569">
        <f>+I657/asset_level_drivers!$D$59*100</f>
        <v>0.32960776612604409</v>
      </c>
      <c r="F657" s="569">
        <f>+J657/asset_level_drivers!$D$59*100</f>
        <v>3.7081201265488951E-2</v>
      </c>
      <c r="G657" s="569">
        <f t="shared" si="48"/>
        <v>2.6930492080747021E-2</v>
      </c>
      <c r="H657" s="569">
        <f t="shared" si="49"/>
        <v>2.0197869060560265E-2</v>
      </c>
      <c r="I657" s="569">
        <f t="shared" si="49"/>
        <v>0.24720582459453308</v>
      </c>
      <c r="J657" s="569">
        <f t="shared" si="49"/>
        <v>2.7810900949116712E-2</v>
      </c>
      <c r="K657" s="570">
        <f t="shared" si="49"/>
        <v>5.4231338641847033</v>
      </c>
      <c r="L657" s="571">
        <f t="shared" si="45"/>
        <v>0</v>
      </c>
      <c r="M657" s="571">
        <v>0</v>
      </c>
      <c r="N657" s="571">
        <v>0</v>
      </c>
      <c r="O657" s="572">
        <v>0</v>
      </c>
      <c r="P657" s="573">
        <v>0</v>
      </c>
      <c r="Q657" s="574">
        <v>0</v>
      </c>
    </row>
    <row r="658" spans="1:17" x14ac:dyDescent="0.25">
      <c r="A658" s="567">
        <f t="shared" si="46"/>
        <v>64284</v>
      </c>
      <c r="B658" s="577" t="str">
        <f>+asset_level_drivers!$D$1</f>
        <v>Foreland I</v>
      </c>
      <c r="C658" s="568">
        <f t="shared" si="47"/>
        <v>153</v>
      </c>
      <c r="D658" s="569">
        <f>+H658/asset_level_drivers!$D$59*100</f>
        <v>2.6791987266645844E-2</v>
      </c>
      <c r="E658" s="569">
        <f>+I658/asset_level_drivers!$D$59*100</f>
        <v>0.32791259304980197</v>
      </c>
      <c r="F658" s="569">
        <f>+J658/asset_level_drivers!$D$59*100</f>
        <v>3.6890494265639957E-2</v>
      </c>
      <c r="G658" s="569">
        <f t="shared" si="48"/>
        <v>2.6791987266645844E-2</v>
      </c>
      <c r="H658" s="569">
        <f t="shared" si="49"/>
        <v>2.0093990449984382E-2</v>
      </c>
      <c r="I658" s="569">
        <f t="shared" si="49"/>
        <v>0.24593444478735146</v>
      </c>
      <c r="J658" s="569">
        <f t="shared" si="49"/>
        <v>2.766787069922997E-2</v>
      </c>
      <c r="K658" s="570">
        <f t="shared" si="49"/>
        <v>5.4207767580174808</v>
      </c>
      <c r="L658" s="571">
        <f t="shared" si="45"/>
        <v>0</v>
      </c>
      <c r="M658" s="571">
        <v>0</v>
      </c>
      <c r="N658" s="571">
        <v>0</v>
      </c>
      <c r="O658" s="572">
        <v>0</v>
      </c>
      <c r="P658" s="573">
        <v>0</v>
      </c>
      <c r="Q658" s="566">
        <v>0</v>
      </c>
    </row>
    <row r="659" spans="1:17" x14ac:dyDescent="0.25">
      <c r="A659" s="567">
        <f t="shared" si="46"/>
        <v>64315</v>
      </c>
      <c r="B659" s="577" t="str">
        <f>+asset_level_drivers!$D$1</f>
        <v>Foreland I</v>
      </c>
      <c r="C659" s="568">
        <f t="shared" si="47"/>
        <v>153</v>
      </c>
      <c r="D659" s="569">
        <f>+H659/asset_level_drivers!$D$59*100</f>
        <v>2.6654194789455247E-2</v>
      </c>
      <c r="E659" s="569">
        <f>+I659/asset_level_drivers!$D$59*100</f>
        <v>0.32622613825041408</v>
      </c>
      <c r="F659" s="569">
        <f>+J659/asset_level_drivers!$D$59*100</f>
        <v>3.6700768063568562E-2</v>
      </c>
      <c r="G659" s="569">
        <f t="shared" si="48"/>
        <v>2.6654194789455247E-2</v>
      </c>
      <c r="H659" s="569">
        <f t="shared" si="49"/>
        <v>1.9990646092091436E-2</v>
      </c>
      <c r="I659" s="569">
        <f t="shared" si="49"/>
        <v>0.24466960368781057</v>
      </c>
      <c r="J659" s="569">
        <f t="shared" si="49"/>
        <v>2.7525576047676418E-2</v>
      </c>
      <c r="K659" s="570">
        <f t="shared" si="49"/>
        <v>5.4184206763408245</v>
      </c>
      <c r="L659" s="571">
        <f t="shared" si="45"/>
        <v>0</v>
      </c>
      <c r="M659" s="571">
        <v>0</v>
      </c>
      <c r="N659" s="571">
        <v>0</v>
      </c>
      <c r="O659" s="572">
        <v>0</v>
      </c>
      <c r="P659" s="573">
        <v>0</v>
      </c>
      <c r="Q659" s="574">
        <v>0</v>
      </c>
    </row>
    <row r="660" spans="1:17" x14ac:dyDescent="0.25">
      <c r="A660" s="567">
        <f t="shared" si="46"/>
        <v>64344</v>
      </c>
      <c r="B660" s="577" t="str">
        <f>+asset_level_drivers!$D$1</f>
        <v>Foreland I</v>
      </c>
      <c r="C660" s="568">
        <f t="shared" si="47"/>
        <v>153</v>
      </c>
      <c r="D660" s="569">
        <f>+H660/asset_level_drivers!$D$59*100</f>
        <v>2.6517110985592288E-2</v>
      </c>
      <c r="E660" s="569">
        <f>+I660/asset_level_drivers!$D$59*100</f>
        <v>0.32454835688977385</v>
      </c>
      <c r="F660" s="569">
        <f>+J660/asset_level_drivers!$D$59*100</f>
        <v>3.6512017615074568E-2</v>
      </c>
      <c r="G660" s="569">
        <f t="shared" si="48"/>
        <v>2.6517110985592288E-2</v>
      </c>
      <c r="H660" s="569">
        <f t="shared" si="49"/>
        <v>1.9887833239194217E-2</v>
      </c>
      <c r="I660" s="569">
        <f t="shared" si="49"/>
        <v>0.24341126766733037</v>
      </c>
      <c r="J660" s="569">
        <f t="shared" si="49"/>
        <v>2.738401321130593E-2</v>
      </c>
      <c r="K660" s="570">
        <f t="shared" si="49"/>
        <v>5.4160656187094505</v>
      </c>
      <c r="L660" s="571">
        <f t="shared" si="45"/>
        <v>0</v>
      </c>
      <c r="M660" s="571">
        <v>0</v>
      </c>
      <c r="N660" s="571">
        <v>0</v>
      </c>
      <c r="O660" s="572">
        <v>0</v>
      </c>
      <c r="P660" s="573">
        <v>0</v>
      </c>
      <c r="Q660" s="566">
        <v>0</v>
      </c>
    </row>
    <row r="661" spans="1:17" x14ac:dyDescent="0.25">
      <c r="A661" s="567">
        <f t="shared" si="46"/>
        <v>64375</v>
      </c>
      <c r="B661" s="577" t="str">
        <f>+asset_level_drivers!$D$1</f>
        <v>Foreland I</v>
      </c>
      <c r="C661" s="568">
        <f t="shared" si="47"/>
        <v>153</v>
      </c>
      <c r="D661" s="569">
        <f>+H661/asset_level_drivers!$D$59*100</f>
        <v>2.6380732210316012E-2</v>
      </c>
      <c r="E661" s="569">
        <f>+I661/asset_level_drivers!$D$59*100</f>
        <v>0.32287920436037687</v>
      </c>
      <c r="F661" s="569">
        <f>+J661/asset_level_drivers!$D$59*100</f>
        <v>3.6324237901899946E-2</v>
      </c>
      <c r="G661" s="569">
        <f t="shared" si="48"/>
        <v>2.6380732210316012E-2</v>
      </c>
      <c r="H661" s="569">
        <f t="shared" si="49"/>
        <v>1.978554915773701E-2</v>
      </c>
      <c r="I661" s="569">
        <f t="shared" si="49"/>
        <v>0.24215940327028262</v>
      </c>
      <c r="J661" s="569">
        <f t="shared" si="49"/>
        <v>2.7243178426424958E-2</v>
      </c>
      <c r="K661" s="570">
        <f t="shared" si="49"/>
        <v>5.4137115846782695</v>
      </c>
      <c r="L661" s="571">
        <f t="shared" si="45"/>
        <v>0</v>
      </c>
      <c r="M661" s="571">
        <v>0</v>
      </c>
      <c r="N661" s="571">
        <v>0</v>
      </c>
      <c r="O661" s="572">
        <v>0</v>
      </c>
      <c r="P661" s="573">
        <v>0</v>
      </c>
      <c r="Q661" s="574">
        <v>0</v>
      </c>
    </row>
    <row r="662" spans="1:17" x14ac:dyDescent="0.25">
      <c r="A662" s="567">
        <f t="shared" si="46"/>
        <v>64405</v>
      </c>
      <c r="B662" s="577" t="str">
        <f>+asset_level_drivers!$D$1</f>
        <v>Foreland I</v>
      </c>
      <c r="C662" s="568">
        <f t="shared" si="47"/>
        <v>153</v>
      </c>
      <c r="D662" s="569">
        <f>+H662/asset_level_drivers!$D$59*100</f>
        <v>2.6245054837630538E-2</v>
      </c>
      <c r="E662" s="569">
        <f>+I662/asset_level_drivers!$D$59*100</f>
        <v>0.32121863628413527</v>
      </c>
      <c r="F662" s="569">
        <f>+J662/asset_level_drivers!$D$59*100</f>
        <v>3.6137423931595282E-2</v>
      </c>
      <c r="G662" s="569">
        <f t="shared" si="48"/>
        <v>2.6245054837630538E-2</v>
      </c>
      <c r="H662" s="569">
        <f t="shared" si="49"/>
        <v>1.9683791128222904E-2</v>
      </c>
      <c r="I662" s="569">
        <f t="shared" si="49"/>
        <v>0.24091397721310145</v>
      </c>
      <c r="J662" s="569">
        <f t="shared" si="49"/>
        <v>2.7103067948696463E-2</v>
      </c>
      <c r="K662" s="570">
        <f t="shared" si="49"/>
        <v>5.4113585738023842</v>
      </c>
      <c r="L662" s="571">
        <f t="shared" si="45"/>
        <v>0</v>
      </c>
      <c r="M662" s="571">
        <v>0</v>
      </c>
      <c r="N662" s="571">
        <v>0</v>
      </c>
      <c r="O662" s="572">
        <v>0</v>
      </c>
      <c r="P662" s="573">
        <v>0</v>
      </c>
      <c r="Q662" s="566">
        <v>0</v>
      </c>
    </row>
    <row r="663" spans="1:17" x14ac:dyDescent="0.25">
      <c r="A663" s="567">
        <f t="shared" si="46"/>
        <v>64436</v>
      </c>
      <c r="B663" s="577" t="str">
        <f>+asset_level_drivers!$D$1</f>
        <v>Foreland I</v>
      </c>
      <c r="C663" s="568">
        <f t="shared" si="47"/>
        <v>153</v>
      </c>
      <c r="D663" s="569">
        <f>+H663/asset_level_drivers!$D$59*100</f>
        <v>2.6110075260188652E-2</v>
      </c>
      <c r="E663" s="569">
        <f>+I663/asset_level_drivers!$D$59*100</f>
        <v>0.31956660851119784</v>
      </c>
      <c r="F663" s="569">
        <f>+J663/asset_level_drivers!$D$59*100</f>
        <v>3.5951570737387167E-2</v>
      </c>
      <c r="G663" s="569">
        <f t="shared" si="48"/>
        <v>2.6110075260188652E-2</v>
      </c>
      <c r="H663" s="569">
        <f t="shared" si="49"/>
        <v>1.9582556445141491E-2</v>
      </c>
      <c r="I663" s="569">
        <f t="shared" si="49"/>
        <v>0.23967495638339839</v>
      </c>
      <c r="J663" s="569">
        <f t="shared" si="49"/>
        <v>2.6963678053040372E-2</v>
      </c>
      <c r="K663" s="570">
        <f t="shared" si="49"/>
        <v>5.4090065856370906</v>
      </c>
      <c r="L663" s="571">
        <f t="shared" si="45"/>
        <v>0</v>
      </c>
      <c r="M663" s="571">
        <v>0</v>
      </c>
      <c r="N663" s="571">
        <v>0</v>
      </c>
      <c r="O663" s="572">
        <v>0</v>
      </c>
      <c r="P663" s="573">
        <v>0</v>
      </c>
      <c r="Q663" s="574">
        <v>0</v>
      </c>
    </row>
    <row r="664" spans="1:17" x14ac:dyDescent="0.25">
      <c r="A664" s="567">
        <f t="shared" si="46"/>
        <v>64466</v>
      </c>
      <c r="B664" s="577" t="str">
        <f>+asset_level_drivers!$D$1</f>
        <v>Foreland I</v>
      </c>
      <c r="C664" s="568">
        <f t="shared" si="47"/>
        <v>153</v>
      </c>
      <c r="D664" s="569">
        <f>+H664/asset_level_drivers!$D$59*100</f>
        <v>2.5975789889195914E-2</v>
      </c>
      <c r="E664" s="569">
        <f>+I664/asset_level_drivers!$D$59*100</f>
        <v>0.31792307711877599</v>
      </c>
      <c r="F664" s="569">
        <f>+J664/asset_level_drivers!$D$59*100</f>
        <v>3.5766673378046038E-2</v>
      </c>
      <c r="G664" s="569">
        <f t="shared" si="48"/>
        <v>2.5975789889195914E-2</v>
      </c>
      <c r="H664" s="569">
        <f t="shared" si="49"/>
        <v>1.9481842416896933E-2</v>
      </c>
      <c r="I664" s="569">
        <f t="shared" si="49"/>
        <v>0.23844230783908199</v>
      </c>
      <c r="J664" s="569">
        <f t="shared" si="49"/>
        <v>2.6825005033534528E-2</v>
      </c>
      <c r="K664" s="570">
        <f t="shared" si="49"/>
        <v>5.4066556197378794</v>
      </c>
      <c r="L664" s="571">
        <f t="shared" si="45"/>
        <v>0</v>
      </c>
      <c r="M664" s="571">
        <v>0</v>
      </c>
      <c r="N664" s="571">
        <v>0</v>
      </c>
      <c r="O664" s="572">
        <v>0</v>
      </c>
      <c r="P664" s="573">
        <v>0</v>
      </c>
      <c r="Q664" s="566">
        <v>0</v>
      </c>
    </row>
    <row r="665" spans="1:17" x14ac:dyDescent="0.25">
      <c r="A665" s="567">
        <f t="shared" si="46"/>
        <v>64497</v>
      </c>
      <c r="B665" s="577" t="str">
        <f>+asset_level_drivers!$D$1</f>
        <v>Foreland I</v>
      </c>
      <c r="C665" s="568">
        <f t="shared" si="47"/>
        <v>153</v>
      </c>
      <c r="D665" s="569">
        <f>+H665/asset_level_drivers!$D$59*100</f>
        <v>2.5842195154315205E-2</v>
      </c>
      <c r="E665" s="569">
        <f>+I665/asset_level_drivers!$D$59*100</f>
        <v>0.31628799840997601</v>
      </c>
      <c r="F665" s="569">
        <f>+J665/asset_level_drivers!$D$59*100</f>
        <v>3.5582726937754904E-2</v>
      </c>
      <c r="G665" s="569">
        <f t="shared" si="48"/>
        <v>2.5842195154315205E-2</v>
      </c>
      <c r="H665" s="569">
        <f t="shared" si="49"/>
        <v>1.9381646365736402E-2</v>
      </c>
      <c r="I665" s="569">
        <f t="shared" si="49"/>
        <v>0.23721599880748201</v>
      </c>
      <c r="J665" s="569">
        <f t="shared" si="49"/>
        <v>2.6687045203316179E-2</v>
      </c>
      <c r="K665" s="570">
        <f t="shared" si="49"/>
        <v>5.4043056756604333</v>
      </c>
      <c r="L665" s="571">
        <f t="shared" si="45"/>
        <v>0</v>
      </c>
      <c r="M665" s="571">
        <v>0</v>
      </c>
      <c r="N665" s="571">
        <v>0</v>
      </c>
      <c r="O665" s="572">
        <v>0</v>
      </c>
      <c r="P665" s="573">
        <v>0</v>
      </c>
      <c r="Q665" s="574">
        <v>0</v>
      </c>
    </row>
    <row r="666" spans="1:17" x14ac:dyDescent="0.25">
      <c r="A666" s="567">
        <f t="shared" si="46"/>
        <v>64528</v>
      </c>
      <c r="B666" s="577" t="str">
        <f>+asset_level_drivers!$D$1</f>
        <v>Foreland I</v>
      </c>
      <c r="C666" s="568">
        <f t="shared" si="47"/>
        <v>153</v>
      </c>
      <c r="D666" s="569">
        <f>+H666/asset_level_drivers!$D$59*100</f>
        <v>2.5709287503571841E-2</v>
      </c>
      <c r="E666" s="569">
        <f>+I666/asset_level_drivers!$D$59*100</f>
        <v>0.31466132891263754</v>
      </c>
      <c r="F666" s="569">
        <f>+J666/asset_level_drivers!$D$59*100</f>
        <v>3.5399726525978593E-2</v>
      </c>
      <c r="G666" s="569">
        <f t="shared" si="48"/>
        <v>2.5709287503571841E-2</v>
      </c>
      <c r="H666" s="569">
        <f t="shared" si="49"/>
        <v>1.9281965627678879E-2</v>
      </c>
      <c r="I666" s="569">
        <f t="shared" si="49"/>
        <v>0.23599599668447813</v>
      </c>
      <c r="J666" s="569">
        <f t="shared" si="49"/>
        <v>2.6549794894483943E-2</v>
      </c>
      <c r="K666" s="570">
        <f t="shared" si="49"/>
        <v>5.4019567529606283</v>
      </c>
      <c r="L666" s="571">
        <f t="shared" si="45"/>
        <v>0</v>
      </c>
      <c r="M666" s="571">
        <v>0</v>
      </c>
      <c r="N666" s="571">
        <v>0</v>
      </c>
      <c r="O666" s="572">
        <v>0</v>
      </c>
      <c r="P666" s="573">
        <v>0</v>
      </c>
      <c r="Q666" s="566">
        <v>0</v>
      </c>
    </row>
    <row r="667" spans="1:17" x14ac:dyDescent="0.25">
      <c r="A667" s="567">
        <f t="shared" si="46"/>
        <v>64558</v>
      </c>
      <c r="B667" s="577" t="str">
        <f>+asset_level_drivers!$D$1</f>
        <v>Foreland I</v>
      </c>
      <c r="C667" s="568">
        <f t="shared" si="47"/>
        <v>153</v>
      </c>
      <c r="D667" s="569">
        <f>+H667/asset_level_drivers!$D$59*100</f>
        <v>2.5577063403259104E-2</v>
      </c>
      <c r="E667" s="569">
        <f>+I667/asset_level_drivers!$D$59*100</f>
        <v>0.31304302537817741</v>
      </c>
      <c r="F667" s="569">
        <f>+J667/asset_level_drivers!$D$59*100</f>
        <v>3.5217667277333733E-2</v>
      </c>
      <c r="G667" s="569">
        <f t="shared" si="48"/>
        <v>2.5577063403259104E-2</v>
      </c>
      <c r="H667" s="569">
        <f t="shared" si="49"/>
        <v>1.9182797552444328E-2</v>
      </c>
      <c r="I667" s="569">
        <f t="shared" si="49"/>
        <v>0.23478226903363303</v>
      </c>
      <c r="J667" s="569">
        <f t="shared" si="49"/>
        <v>2.6413250458000297E-2</v>
      </c>
      <c r="K667" s="570">
        <f t="shared" si="49"/>
        <v>5.3996088511945342</v>
      </c>
      <c r="L667" s="571">
        <f t="shared" si="45"/>
        <v>0</v>
      </c>
      <c r="M667" s="571">
        <v>0</v>
      </c>
      <c r="N667" s="571">
        <v>0</v>
      </c>
      <c r="O667" s="572">
        <v>0</v>
      </c>
      <c r="P667" s="573">
        <v>0</v>
      </c>
      <c r="Q667" s="574">
        <v>0</v>
      </c>
    </row>
    <row r="668" spans="1:17" x14ac:dyDescent="0.25">
      <c r="A668" s="567">
        <f t="shared" si="46"/>
        <v>64589</v>
      </c>
      <c r="B668" s="577" t="str">
        <f>+asset_level_drivers!$D$1</f>
        <v>Foreland I</v>
      </c>
      <c r="C668" s="568">
        <f t="shared" si="47"/>
        <v>153</v>
      </c>
      <c r="D668" s="569">
        <f>+H668/asset_level_drivers!$D$59*100</f>
        <v>2.5445519337844308E-2</v>
      </c>
      <c r="E668" s="569">
        <f>+I668/asset_level_drivers!$D$59*100</f>
        <v>0.31143304478044004</v>
      </c>
      <c r="F668" s="569">
        <f>+J668/asset_level_drivers!$D$59*100</f>
        <v>3.5036544351459406E-2</v>
      </c>
      <c r="G668" s="569">
        <f t="shared" si="48"/>
        <v>2.5445519337844308E-2</v>
      </c>
      <c r="H668" s="569">
        <f t="shared" si="49"/>
        <v>1.9084139503383231E-2</v>
      </c>
      <c r="I668" s="569">
        <f t="shared" si="49"/>
        <v>0.23357478358533001</v>
      </c>
      <c r="J668" s="569">
        <f t="shared" si="49"/>
        <v>2.6277408263594555E-2</v>
      </c>
      <c r="K668" s="570">
        <f t="shared" si="49"/>
        <v>5.3972619699184134</v>
      </c>
      <c r="L668" s="571">
        <f t="shared" si="45"/>
        <v>0</v>
      </c>
      <c r="M668" s="571">
        <v>0</v>
      </c>
      <c r="N668" s="571">
        <v>0</v>
      </c>
      <c r="O668" s="572">
        <v>0</v>
      </c>
      <c r="P668" s="573">
        <v>0</v>
      </c>
      <c r="Q668" s="566">
        <v>0</v>
      </c>
    </row>
    <row r="669" spans="1:17" x14ac:dyDescent="0.25">
      <c r="A669" s="567">
        <f t="shared" si="46"/>
        <v>64619</v>
      </c>
      <c r="B669" s="577" t="str">
        <f>+asset_level_drivers!$D$1</f>
        <v>Foreland I</v>
      </c>
      <c r="C669" s="568">
        <f t="shared" si="47"/>
        <v>153</v>
      </c>
      <c r="D669" s="569">
        <f>+H669/asset_level_drivers!$D$59*100</f>
        <v>2.5314651809875306E-2</v>
      </c>
      <c r="E669" s="569">
        <f>+I669/asset_level_drivers!$D$59*100</f>
        <v>0.30983134431455345</v>
      </c>
      <c r="F669" s="569">
        <f>+J669/asset_level_drivers!$D$59*100</f>
        <v>3.4856352932888475E-2</v>
      </c>
      <c r="G669" s="569">
        <f t="shared" si="48"/>
        <v>2.5314651809875306E-2</v>
      </c>
      <c r="H669" s="569">
        <f t="shared" si="49"/>
        <v>1.8985988857406481E-2</v>
      </c>
      <c r="I669" s="569">
        <f t="shared" si="49"/>
        <v>0.23237350823591507</v>
      </c>
      <c r="J669" s="569">
        <f t="shared" si="49"/>
        <v>2.6142264699666354E-2</v>
      </c>
      <c r="K669" s="570">
        <f t="shared" si="49"/>
        <v>5.3949161086887214</v>
      </c>
      <c r="L669" s="571">
        <f t="shared" si="45"/>
        <v>0</v>
      </c>
      <c r="M669" s="571">
        <v>0</v>
      </c>
      <c r="N669" s="571">
        <v>0</v>
      </c>
      <c r="O669" s="572">
        <v>0</v>
      </c>
      <c r="P669" s="573">
        <v>0</v>
      </c>
      <c r="Q669" s="574">
        <v>0</v>
      </c>
    </row>
    <row r="670" spans="1:17" x14ac:dyDescent="0.25">
      <c r="A670" s="567">
        <f t="shared" si="46"/>
        <v>64650</v>
      </c>
      <c r="B670" s="577" t="str">
        <f>+asset_level_drivers!$D$1</f>
        <v>Foreland I</v>
      </c>
      <c r="C670" s="568">
        <f t="shared" si="47"/>
        <v>153</v>
      </c>
      <c r="D670" s="569">
        <f>+H670/asset_level_drivers!$D$59*100</f>
        <v>2.5184457339887535E-2</v>
      </c>
      <c r="E670" s="569">
        <f>+I670/asset_level_drivers!$D$59*100</f>
        <v>0.30823788139579106</v>
      </c>
      <c r="F670" s="569">
        <f>+J670/asset_level_drivers!$D$59*100</f>
        <v>3.4677088230919528E-2</v>
      </c>
      <c r="G670" s="569">
        <f t="shared" si="48"/>
        <v>2.5184457339887535E-2</v>
      </c>
      <c r="H670" s="569">
        <f t="shared" ref="H670:K685" si="50">+H669/H668*H669</f>
        <v>1.888834300491565E-2</v>
      </c>
      <c r="I670" s="569">
        <f t="shared" si="50"/>
        <v>0.23117841104684331</v>
      </c>
      <c r="J670" s="569">
        <f t="shared" si="50"/>
        <v>2.6007816173189643E-2</v>
      </c>
      <c r="K670" s="570">
        <f t="shared" si="50"/>
        <v>5.392571267062106</v>
      </c>
      <c r="L670" s="571">
        <f t="shared" si="45"/>
        <v>0</v>
      </c>
      <c r="M670" s="571">
        <v>0</v>
      </c>
      <c r="N670" s="571">
        <v>0</v>
      </c>
      <c r="O670" s="572">
        <v>0</v>
      </c>
      <c r="P670" s="573">
        <v>0</v>
      </c>
      <c r="Q670" s="566">
        <v>0</v>
      </c>
    </row>
    <row r="671" spans="1:17" x14ac:dyDescent="0.25">
      <c r="A671" s="567">
        <f t="shared" si="46"/>
        <v>64681</v>
      </c>
      <c r="B671" s="577" t="str">
        <f>+asset_level_drivers!$D$1</f>
        <v>Foreland I</v>
      </c>
      <c r="C671" s="568">
        <f t="shared" si="47"/>
        <v>153</v>
      </c>
      <c r="D671" s="569">
        <f>+H671/asset_level_drivers!$D$59*100</f>
        <v>2.5054932466311457E-2</v>
      </c>
      <c r="E671" s="569">
        <f>+I671/asset_level_drivers!$D$59*100</f>
        <v>0.30665261365843977</v>
      </c>
      <c r="F671" s="569">
        <f>+J671/asset_level_drivers!$D$59*100</f>
        <v>3.4498745479489515E-2</v>
      </c>
      <c r="G671" s="569">
        <f t="shared" si="48"/>
        <v>2.5054932466311457E-2</v>
      </c>
      <c r="H671" s="569">
        <f t="shared" si="50"/>
        <v>1.8791199349733594E-2</v>
      </c>
      <c r="I671" s="569">
        <f t="shared" si="50"/>
        <v>0.2299894602438298</v>
      </c>
      <c r="J671" s="569">
        <f t="shared" si="50"/>
        <v>2.5874059109617136E-2</v>
      </c>
      <c r="K671" s="570">
        <f t="shared" si="50"/>
        <v>5.390227444595407</v>
      </c>
      <c r="L671" s="571">
        <f t="shared" si="45"/>
        <v>0</v>
      </c>
      <c r="M671" s="571">
        <v>0</v>
      </c>
      <c r="N671" s="571">
        <v>0</v>
      </c>
      <c r="O671" s="572">
        <v>0</v>
      </c>
      <c r="P671" s="573">
        <v>0</v>
      </c>
      <c r="Q671" s="574">
        <v>0</v>
      </c>
    </row>
    <row r="672" spans="1:17" x14ac:dyDescent="0.25">
      <c r="A672" s="567">
        <f t="shared" si="46"/>
        <v>64709</v>
      </c>
      <c r="B672" s="577" t="str">
        <f>+asset_level_drivers!$D$1</f>
        <v>Foreland I</v>
      </c>
      <c r="C672" s="568">
        <f t="shared" si="47"/>
        <v>153</v>
      </c>
      <c r="D672" s="569">
        <f>+H672/asset_level_drivers!$D$59*100</f>
        <v>2.4926073745380584E-2</v>
      </c>
      <c r="E672" s="569">
        <f>+I672/asset_level_drivers!$D$59*100</f>
        <v>0.30507549895467301</v>
      </c>
      <c r="F672" s="569">
        <f>+J672/asset_level_drivers!$D$59*100</f>
        <v>3.4321319937047061E-2</v>
      </c>
      <c r="G672" s="569">
        <f t="shared" si="48"/>
        <v>2.4926073745380584E-2</v>
      </c>
      <c r="H672" s="569">
        <f t="shared" si="50"/>
        <v>1.8694555309035438E-2</v>
      </c>
      <c r="I672" s="569">
        <f t="shared" si="50"/>
        <v>0.22880662421600478</v>
      </c>
      <c r="J672" s="569">
        <f t="shared" si="50"/>
        <v>2.5740989952785297E-2</v>
      </c>
      <c r="K672" s="570">
        <f t="shared" si="50"/>
        <v>5.387884640845658</v>
      </c>
      <c r="L672" s="571">
        <f t="shared" si="45"/>
        <v>0</v>
      </c>
      <c r="M672" s="571">
        <v>0</v>
      </c>
      <c r="N672" s="571">
        <v>0</v>
      </c>
      <c r="O672" s="572">
        <v>0</v>
      </c>
      <c r="P672" s="573">
        <v>0</v>
      </c>
      <c r="Q672" s="566">
        <v>0</v>
      </c>
    </row>
    <row r="673" spans="1:17" x14ac:dyDescent="0.25">
      <c r="A673" s="567">
        <f t="shared" si="46"/>
        <v>64740</v>
      </c>
      <c r="B673" s="577" t="str">
        <f>+asset_level_drivers!$D$1</f>
        <v>Foreland I</v>
      </c>
      <c r="C673" s="568">
        <f t="shared" si="47"/>
        <v>153</v>
      </c>
      <c r="D673" s="569">
        <f>+H673/asset_level_drivers!$D$59*100</f>
        <v>2.4797877751039862E-2</v>
      </c>
      <c r="E673" s="569">
        <f>+I673/asset_level_drivers!$D$59*100</f>
        <v>0.30350649535343099</v>
      </c>
      <c r="F673" s="569">
        <f>+J673/asset_level_drivers!$D$59*100</f>
        <v>3.414480688642637E-2</v>
      </c>
      <c r="G673" s="569">
        <f t="shared" si="48"/>
        <v>2.4797877751039862E-2</v>
      </c>
      <c r="H673" s="569">
        <f t="shared" si="50"/>
        <v>1.8598408313279895E-2</v>
      </c>
      <c r="I673" s="569">
        <f t="shared" si="50"/>
        <v>0.22762987151507325</v>
      </c>
      <c r="J673" s="569">
        <f t="shared" si="50"/>
        <v>2.5608605164819775E-2</v>
      </c>
      <c r="K673" s="570">
        <f t="shared" si="50"/>
        <v>5.385542855370085</v>
      </c>
      <c r="L673" s="571">
        <f t="shared" si="45"/>
        <v>0</v>
      </c>
      <c r="M673" s="571">
        <v>0</v>
      </c>
      <c r="N673" s="571">
        <v>0</v>
      </c>
      <c r="O673" s="572">
        <v>0</v>
      </c>
      <c r="P673" s="573">
        <v>0</v>
      </c>
      <c r="Q673" s="574">
        <v>0</v>
      </c>
    </row>
    <row r="674" spans="1:17" x14ac:dyDescent="0.25">
      <c r="A674" s="567">
        <f t="shared" si="46"/>
        <v>64770</v>
      </c>
      <c r="B674" s="577" t="str">
        <f>+asset_level_drivers!$D$1</f>
        <v>Foreland I</v>
      </c>
      <c r="C674" s="568">
        <f t="shared" si="47"/>
        <v>153</v>
      </c>
      <c r="D674" s="569">
        <f>+H674/asset_level_drivers!$D$59*100</f>
        <v>2.4670341074854611E-2</v>
      </c>
      <c r="E674" s="569">
        <f>+I674/asset_level_drivers!$D$59*100</f>
        <v>0.30194556113930504</v>
      </c>
      <c r="F674" s="569">
        <f>+J674/asset_level_drivers!$D$59*100</f>
        <v>3.3969201634721814E-2</v>
      </c>
      <c r="G674" s="569">
        <f t="shared" si="48"/>
        <v>2.4670341074854611E-2</v>
      </c>
      <c r="H674" s="569">
        <f t="shared" si="50"/>
        <v>1.8502755806140959E-2</v>
      </c>
      <c r="I674" s="569">
        <f t="shared" si="50"/>
        <v>0.22645917085447881</v>
      </c>
      <c r="J674" s="569">
        <f t="shared" si="50"/>
        <v>2.5476901226041359E-2</v>
      </c>
      <c r="K674" s="570">
        <f t="shared" si="50"/>
        <v>5.3832020877261062</v>
      </c>
      <c r="L674" s="571">
        <f t="shared" si="45"/>
        <v>0</v>
      </c>
      <c r="M674" s="571">
        <v>0</v>
      </c>
      <c r="N674" s="571">
        <v>0</v>
      </c>
      <c r="O674" s="572">
        <v>0</v>
      </c>
      <c r="P674" s="573">
        <v>0</v>
      </c>
      <c r="Q674" s="566">
        <v>0</v>
      </c>
    </row>
    <row r="675" spans="1:17" x14ac:dyDescent="0.25">
      <c r="A675" s="567">
        <f t="shared" si="46"/>
        <v>64801</v>
      </c>
      <c r="B675" s="577" t="str">
        <f>+asset_level_drivers!$D$1</f>
        <v>Foreland I</v>
      </c>
      <c r="C675" s="568">
        <f t="shared" si="47"/>
        <v>153</v>
      </c>
      <c r="D675" s="569">
        <f>+H675/asset_level_drivers!$D$59*100</f>
        <v>2.4543460325919898E-2</v>
      </c>
      <c r="E675" s="569">
        <f>+I675/asset_level_drivers!$D$59*100</f>
        <v>0.30039265481142913</v>
      </c>
      <c r="F675" s="569">
        <f>+J675/asset_level_drivers!$D$59*100</f>
        <v>3.3794499513163191E-2</v>
      </c>
      <c r="G675" s="569">
        <f t="shared" si="48"/>
        <v>2.4543460325919898E-2</v>
      </c>
      <c r="H675" s="569">
        <f t="shared" si="50"/>
        <v>1.8407595244439925E-2</v>
      </c>
      <c r="I675" s="569">
        <f t="shared" si="50"/>
        <v>0.22529449110857186</v>
      </c>
      <c r="J675" s="569">
        <f t="shared" si="50"/>
        <v>2.5345874634872392E-2</v>
      </c>
      <c r="K675" s="570">
        <f t="shared" si="50"/>
        <v>5.3808623374713322</v>
      </c>
      <c r="L675" s="571">
        <f t="shared" si="45"/>
        <v>0</v>
      </c>
      <c r="M675" s="571">
        <v>0</v>
      </c>
      <c r="N675" s="571">
        <v>0</v>
      </c>
      <c r="O675" s="572">
        <v>0</v>
      </c>
      <c r="P675" s="573">
        <v>0</v>
      </c>
      <c r="Q675" s="574">
        <v>0</v>
      </c>
    </row>
    <row r="676" spans="1:17" x14ac:dyDescent="0.25">
      <c r="A676" s="567">
        <f t="shared" si="46"/>
        <v>64831</v>
      </c>
      <c r="B676" s="577" t="str">
        <f>+asset_level_drivers!$D$1</f>
        <v>Foreland I</v>
      </c>
      <c r="C676" s="568">
        <f t="shared" si="47"/>
        <v>153</v>
      </c>
      <c r="D676" s="569">
        <f>+H676/asset_level_drivers!$D$59*100</f>
        <v>2.4417232130770371E-2</v>
      </c>
      <c r="E676" s="569">
        <f>+I676/asset_level_drivers!$D$59*100</f>
        <v>0.29884773508237605</v>
      </c>
      <c r="F676" s="569">
        <f>+J676/asset_level_drivers!$D$59*100</f>
        <v>3.3620695876991576E-2</v>
      </c>
      <c r="G676" s="569">
        <f t="shared" si="48"/>
        <v>2.4417232130770371E-2</v>
      </c>
      <c r="H676" s="569">
        <f t="shared" si="50"/>
        <v>1.831292409807778E-2</v>
      </c>
      <c r="I676" s="569">
        <f t="shared" si="50"/>
        <v>0.22413580131178204</v>
      </c>
      <c r="J676" s="569">
        <f t="shared" si="50"/>
        <v>2.521552190774368E-2</v>
      </c>
      <c r="K676" s="570">
        <f t="shared" si="50"/>
        <v>5.3785236041635658</v>
      </c>
      <c r="L676" s="571">
        <f t="shared" si="45"/>
        <v>0</v>
      </c>
      <c r="M676" s="571">
        <v>0</v>
      </c>
      <c r="N676" s="571">
        <v>0</v>
      </c>
      <c r="O676" s="572">
        <v>0</v>
      </c>
      <c r="P676" s="573">
        <v>0</v>
      </c>
      <c r="Q676" s="566">
        <v>0</v>
      </c>
    </row>
    <row r="677" spans="1:17" x14ac:dyDescent="0.25">
      <c r="A677" s="567">
        <f t="shared" si="46"/>
        <v>64862</v>
      </c>
      <c r="B677" s="577" t="str">
        <f>+asset_level_drivers!$D$1</f>
        <v>Foreland I</v>
      </c>
      <c r="C677" s="568">
        <f t="shared" si="47"/>
        <v>153</v>
      </c>
      <c r="D677" s="569">
        <f>+H677/asset_level_drivers!$D$59*100</f>
        <v>2.4291653133290573E-2</v>
      </c>
      <c r="E677" s="569">
        <f>+I677/asset_level_drivers!$D$59*100</f>
        <v>0.29731076087705993</v>
      </c>
      <c r="F677" s="569">
        <f>+J677/asset_level_drivers!$D$59*100</f>
        <v>3.3447786105335831E-2</v>
      </c>
      <c r="G677" s="569">
        <f t="shared" si="48"/>
        <v>2.4291653133290573E-2</v>
      </c>
      <c r="H677" s="569">
        <f t="shared" si="50"/>
        <v>1.8218739849967931E-2</v>
      </c>
      <c r="I677" s="569">
        <f t="shared" si="50"/>
        <v>0.22298307065779496</v>
      </c>
      <c r="J677" s="569">
        <f t="shared" si="50"/>
        <v>2.5085839579001873E-2</v>
      </c>
      <c r="K677" s="570">
        <f t="shared" si="50"/>
        <v>5.3761858873608022</v>
      </c>
      <c r="L677" s="571">
        <f t="shared" si="45"/>
        <v>0</v>
      </c>
      <c r="M677" s="571">
        <v>0</v>
      </c>
      <c r="N677" s="571">
        <v>0</v>
      </c>
      <c r="O677" s="572">
        <v>0</v>
      </c>
      <c r="P677" s="573">
        <v>0</v>
      </c>
      <c r="Q677" s="574">
        <v>0</v>
      </c>
    </row>
    <row r="678" spans="1:17" x14ac:dyDescent="0.25">
      <c r="A678" s="567">
        <f t="shared" si="46"/>
        <v>64893</v>
      </c>
      <c r="B678" s="577" t="str">
        <f>+asset_level_drivers!$D$1</f>
        <v>Foreland I</v>
      </c>
      <c r="C678" s="568">
        <f t="shared" si="47"/>
        <v>153</v>
      </c>
      <c r="D678" s="569">
        <f>+H678/asset_level_drivers!$D$59*100</f>
        <v>2.4166719994625711E-2</v>
      </c>
      <c r="E678" s="569">
        <f>+I678/asset_level_drivers!$D$59*100</f>
        <v>0.29578169133164411</v>
      </c>
      <c r="F678" s="569">
        <f>+J678/asset_level_drivers!$D$59*100</f>
        <v>3.3275765601089767E-2</v>
      </c>
      <c r="G678" s="569">
        <f t="shared" si="48"/>
        <v>2.4166719994625711E-2</v>
      </c>
      <c r="H678" s="569">
        <f t="shared" si="50"/>
        <v>1.8125039995969282E-2</v>
      </c>
      <c r="I678" s="569">
        <f t="shared" si="50"/>
        <v>0.22183626849873311</v>
      </c>
      <c r="J678" s="569">
        <f t="shared" si="50"/>
        <v>2.4956824200817324E-2</v>
      </c>
      <c r="K678" s="570">
        <f t="shared" si="50"/>
        <v>5.3738491866212286</v>
      </c>
      <c r="L678" s="571">
        <f t="shared" si="45"/>
        <v>0</v>
      </c>
      <c r="M678" s="571">
        <v>0</v>
      </c>
      <c r="N678" s="571">
        <v>0</v>
      </c>
      <c r="O678" s="572">
        <v>0</v>
      </c>
      <c r="P678" s="573">
        <v>0</v>
      </c>
      <c r="Q678" s="566">
        <v>0</v>
      </c>
    </row>
    <row r="679" spans="1:17" x14ac:dyDescent="0.25">
      <c r="A679" s="567">
        <f t="shared" si="46"/>
        <v>64923</v>
      </c>
      <c r="B679" s="577" t="str">
        <f>+asset_level_drivers!$D$1</f>
        <v>Foreland I</v>
      </c>
      <c r="C679" s="568">
        <f t="shared" si="47"/>
        <v>153</v>
      </c>
      <c r="D679" s="569">
        <f>+H679/asset_level_drivers!$D$59*100</f>
        <v>2.4042429393092875E-2</v>
      </c>
      <c r="E679" s="569">
        <f>+I679/asset_level_drivers!$D$59*100</f>
        <v>0.29426048579245478</v>
      </c>
      <c r="F679" s="569">
        <f>+J679/asset_level_drivers!$D$59*100</f>
        <v>3.3104629790789888E-2</v>
      </c>
      <c r="G679" s="569">
        <f t="shared" si="48"/>
        <v>2.4042429393092875E-2</v>
      </c>
      <c r="H679" s="569">
        <f t="shared" si="50"/>
        <v>1.8031822044819658E-2</v>
      </c>
      <c r="I679" s="569">
        <f t="shared" si="50"/>
        <v>0.22069536434434109</v>
      </c>
      <c r="J679" s="569">
        <f t="shared" si="50"/>
        <v>2.482847234309242E-2</v>
      </c>
      <c r="K679" s="570">
        <f t="shared" si="50"/>
        <v>5.371513501503224</v>
      </c>
      <c r="L679" s="571">
        <f t="shared" si="45"/>
        <v>0</v>
      </c>
      <c r="M679" s="571">
        <v>0</v>
      </c>
      <c r="N679" s="571">
        <v>0</v>
      </c>
      <c r="O679" s="572">
        <v>0</v>
      </c>
      <c r="P679" s="573">
        <v>0</v>
      </c>
      <c r="Q679" s="574">
        <v>0</v>
      </c>
    </row>
    <row r="680" spans="1:17" x14ac:dyDescent="0.25">
      <c r="A680" s="567">
        <f t="shared" si="46"/>
        <v>64954</v>
      </c>
      <c r="B680" s="577" t="str">
        <f>+asset_level_drivers!$D$1</f>
        <v>Foreland I</v>
      </c>
      <c r="C680" s="568">
        <f t="shared" si="47"/>
        <v>153</v>
      </c>
      <c r="D680" s="569">
        <f>+H680/asset_level_drivers!$D$59*100</f>
        <v>2.3918778024092754E-2</v>
      </c>
      <c r="E680" s="569">
        <f>+I680/asset_level_drivers!$D$59*100</f>
        <v>0.29274710381489977</v>
      </c>
      <c r="F680" s="569">
        <f>+J680/asset_level_drivers!$D$59*100</f>
        <v>3.2934374124493862E-2</v>
      </c>
      <c r="G680" s="569">
        <f t="shared" si="48"/>
        <v>2.3918778024092754E-2</v>
      </c>
      <c r="H680" s="569">
        <f t="shared" si="50"/>
        <v>1.7939083518069564E-2</v>
      </c>
      <c r="I680" s="569">
        <f t="shared" si="50"/>
        <v>0.21956032786117485</v>
      </c>
      <c r="J680" s="569">
        <f t="shared" si="50"/>
        <v>2.4700780593370397E-2</v>
      </c>
      <c r="K680" s="570">
        <f t="shared" si="50"/>
        <v>5.3691788315653595</v>
      </c>
      <c r="L680" s="571">
        <f t="shared" si="45"/>
        <v>0</v>
      </c>
      <c r="M680" s="571">
        <v>0</v>
      </c>
      <c r="N680" s="571">
        <v>0</v>
      </c>
      <c r="O680" s="572">
        <v>0</v>
      </c>
      <c r="P680" s="573">
        <v>0</v>
      </c>
      <c r="Q680" s="566">
        <v>0</v>
      </c>
    </row>
    <row r="681" spans="1:17" x14ac:dyDescent="0.25">
      <c r="A681" s="567">
        <f t="shared" si="46"/>
        <v>64984</v>
      </c>
      <c r="B681" s="577" t="str">
        <f>+asset_level_drivers!$D$1</f>
        <v>Foreland I</v>
      </c>
      <c r="C681" s="568">
        <f t="shared" si="47"/>
        <v>153</v>
      </c>
      <c r="D681" s="569">
        <f>+H681/asset_level_drivers!$D$59*100</f>
        <v>2.3795762600021721E-2</v>
      </c>
      <c r="E681" s="569">
        <f>+I681/asset_level_drivers!$D$59*100</f>
        <v>0.29124150516239378</v>
      </c>
      <c r="F681" s="569">
        <f>+J681/asset_level_drivers!$D$59*100</f>
        <v>3.276499407565947E-2</v>
      </c>
      <c r="G681" s="569">
        <f t="shared" si="48"/>
        <v>2.3795762600021721E-2</v>
      </c>
      <c r="H681" s="569">
        <f t="shared" si="50"/>
        <v>1.784682195001629E-2</v>
      </c>
      <c r="I681" s="569">
        <f t="shared" si="50"/>
        <v>0.21843112887179533</v>
      </c>
      <c r="J681" s="569">
        <f t="shared" si="50"/>
        <v>2.4573745556744603E-2</v>
      </c>
      <c r="K681" s="570">
        <f t="shared" si="50"/>
        <v>5.3668451763663985</v>
      </c>
      <c r="L681" s="571">
        <f t="shared" si="45"/>
        <v>0</v>
      </c>
      <c r="M681" s="571">
        <v>0</v>
      </c>
      <c r="N681" s="571">
        <v>0</v>
      </c>
      <c r="O681" s="572">
        <v>0</v>
      </c>
      <c r="P681" s="573">
        <v>0</v>
      </c>
      <c r="Q681" s="574">
        <v>0</v>
      </c>
    </row>
    <row r="682" spans="1:17" x14ac:dyDescent="0.25">
      <c r="A682" s="567">
        <f t="shared" si="46"/>
        <v>65015</v>
      </c>
      <c r="B682" s="577" t="str">
        <f>+asset_level_drivers!$D$1</f>
        <v>Foreland I</v>
      </c>
      <c r="C682" s="568">
        <f t="shared" si="47"/>
        <v>153</v>
      </c>
      <c r="D682" s="569">
        <f>+H682/asset_level_drivers!$D$59*100</f>
        <v>2.3673379850184469E-2</v>
      </c>
      <c r="E682" s="569">
        <f>+I682/asset_level_drivers!$D$59*100</f>
        <v>0.28974364980528811</v>
      </c>
      <c r="F682" s="569">
        <f>+J682/asset_level_drivers!$D$59*100</f>
        <v>3.2596485141024326E-2</v>
      </c>
      <c r="G682" s="569">
        <f t="shared" si="48"/>
        <v>2.3673379850184469E-2</v>
      </c>
      <c r="H682" s="569">
        <f t="shared" si="50"/>
        <v>1.7755034887638351E-2</v>
      </c>
      <c r="I682" s="569">
        <f t="shared" si="50"/>
        <v>0.21730773735396605</v>
      </c>
      <c r="J682" s="569">
        <f t="shared" si="50"/>
        <v>2.4447363855768244E-2</v>
      </c>
      <c r="K682" s="570">
        <f t="shared" si="50"/>
        <v>5.3645125354652947</v>
      </c>
      <c r="L682" s="571">
        <f t="shared" si="45"/>
        <v>0</v>
      </c>
      <c r="M682" s="571">
        <v>0</v>
      </c>
      <c r="N682" s="571">
        <v>0</v>
      </c>
      <c r="O682" s="572">
        <v>0</v>
      </c>
      <c r="P682" s="573">
        <v>0</v>
      </c>
      <c r="Q682" s="566">
        <v>0</v>
      </c>
    </row>
    <row r="683" spans="1:17" x14ac:dyDescent="0.25">
      <c r="A683" s="567">
        <f t="shared" si="46"/>
        <v>65046</v>
      </c>
      <c r="B683" s="577" t="str">
        <f>+asset_level_drivers!$D$1</f>
        <v>Foreland I</v>
      </c>
      <c r="C683" s="568">
        <f t="shared" si="47"/>
        <v>153</v>
      </c>
      <c r="D683" s="569">
        <f>+H683/asset_level_drivers!$D$59*100</f>
        <v>2.3551626520707029E-2</v>
      </c>
      <c r="E683" s="569">
        <f>+I683/asset_level_drivers!$D$59*100</f>
        <v>0.28825349791980653</v>
      </c>
      <c r="F683" s="569">
        <f>+J683/asset_level_drivers!$D$59*100</f>
        <v>3.2428842840486118E-2</v>
      </c>
      <c r="G683" s="569">
        <f t="shared" si="48"/>
        <v>2.3551626520707029E-2</v>
      </c>
      <c r="H683" s="569">
        <f t="shared" si="50"/>
        <v>1.7663719890530272E-2</v>
      </c>
      <c r="I683" s="569">
        <f t="shared" si="50"/>
        <v>0.21619012343985491</v>
      </c>
      <c r="J683" s="569">
        <f t="shared" si="50"/>
        <v>2.4321632130364586E-2</v>
      </c>
      <c r="K683" s="570">
        <f t="shared" si="50"/>
        <v>5.3621809084211955</v>
      </c>
      <c r="L683" s="571">
        <f t="shared" si="45"/>
        <v>0</v>
      </c>
      <c r="M683" s="571">
        <v>0</v>
      </c>
      <c r="N683" s="571">
        <v>0</v>
      </c>
      <c r="O683" s="572">
        <v>0</v>
      </c>
      <c r="P683" s="573">
        <v>0</v>
      </c>
      <c r="Q683" s="574">
        <v>0</v>
      </c>
    </row>
    <row r="684" spans="1:17" x14ac:dyDescent="0.25">
      <c r="A684" s="567">
        <f t="shared" si="46"/>
        <v>65074</v>
      </c>
      <c r="B684" s="577" t="str">
        <f>+asset_level_drivers!$D$1</f>
        <v>Foreland I</v>
      </c>
      <c r="C684" s="568">
        <f t="shared" si="47"/>
        <v>153</v>
      </c>
      <c r="D684" s="569">
        <f>+H684/asset_level_drivers!$D$59*100</f>
        <v>2.3430499374450266E-2</v>
      </c>
      <c r="E684" s="569">
        <f>+I684/asset_level_drivers!$D$59*100</f>
        <v>0.28677100988698689</v>
      </c>
      <c r="F684" s="569">
        <f>+J684/asset_level_drivers!$D$59*100</f>
        <v>3.2262062716983494E-2</v>
      </c>
      <c r="G684" s="569">
        <f t="shared" si="48"/>
        <v>2.3430499374450266E-2</v>
      </c>
      <c r="H684" s="569">
        <f t="shared" si="50"/>
        <v>1.7572874530837699E-2</v>
      </c>
      <c r="I684" s="569">
        <f t="shared" si="50"/>
        <v>0.21507825741524014</v>
      </c>
      <c r="J684" s="569">
        <f t="shared" si="50"/>
        <v>2.4196547037737624E-2</v>
      </c>
      <c r="K684" s="570">
        <f t="shared" si="50"/>
        <v>5.3598502947934392</v>
      </c>
      <c r="L684" s="571">
        <f t="shared" si="45"/>
        <v>0</v>
      </c>
      <c r="M684" s="571">
        <v>0</v>
      </c>
      <c r="N684" s="571">
        <v>0</v>
      </c>
      <c r="O684" s="572">
        <v>0</v>
      </c>
      <c r="P684" s="573">
        <v>0</v>
      </c>
      <c r="Q684" s="566">
        <v>0</v>
      </c>
    </row>
    <row r="685" spans="1:17" x14ac:dyDescent="0.25">
      <c r="A685" s="567">
        <f t="shared" si="46"/>
        <v>65105</v>
      </c>
      <c r="B685" s="577" t="str">
        <f>+asset_level_drivers!$D$1</f>
        <v>Foreland I</v>
      </c>
      <c r="C685" s="568">
        <f t="shared" si="47"/>
        <v>153</v>
      </c>
      <c r="D685" s="569">
        <f>+H685/asset_level_drivers!$D$59*100</f>
        <v>2.3309995190923801E-2</v>
      </c>
      <c r="E685" s="569">
        <f>+I685/asset_level_drivers!$D$59*100</f>
        <v>0.28529614629162692</v>
      </c>
      <c r="F685" s="569">
        <f>+J685/asset_level_drivers!$D$59*100</f>
        <v>3.2096140336377608E-2</v>
      </c>
      <c r="G685" s="569">
        <f t="shared" si="48"/>
        <v>2.3309995190923801E-2</v>
      </c>
      <c r="H685" s="569">
        <f t="shared" si="50"/>
        <v>1.748249639319285E-2</v>
      </c>
      <c r="I685" s="569">
        <f t="shared" si="50"/>
        <v>0.21397210971872022</v>
      </c>
      <c r="J685" s="569">
        <f t="shared" si="50"/>
        <v>2.4072105252283208E-2</v>
      </c>
      <c r="K685" s="570">
        <f t="shared" si="50"/>
        <v>5.357520694141555</v>
      </c>
      <c r="L685" s="571">
        <f t="shared" si="45"/>
        <v>0</v>
      </c>
      <c r="M685" s="571">
        <v>0</v>
      </c>
      <c r="N685" s="571">
        <v>0</v>
      </c>
      <c r="O685" s="572">
        <v>0</v>
      </c>
      <c r="P685" s="573">
        <v>0</v>
      </c>
      <c r="Q685" s="574">
        <v>0</v>
      </c>
    </row>
    <row r="686" spans="1:17" x14ac:dyDescent="0.25">
      <c r="A686" s="567">
        <f t="shared" si="46"/>
        <v>65135</v>
      </c>
      <c r="B686" s="577" t="str">
        <f>+asset_level_drivers!$D$1</f>
        <v>Foreland I</v>
      </c>
      <c r="C686" s="568">
        <f t="shared" si="47"/>
        <v>153</v>
      </c>
      <c r="D686" s="569">
        <f>+H686/asset_level_drivers!$D$59*100</f>
        <v>2.3190110766200395E-2</v>
      </c>
      <c r="E686" s="569">
        <f>+I686/asset_level_drivers!$D$59*100</f>
        <v>0.28382886792123724</v>
      </c>
      <c r="F686" s="569">
        <f>+J686/asset_level_drivers!$D$59*100</f>
        <v>3.1931071287334169E-2</v>
      </c>
      <c r="G686" s="569">
        <f t="shared" si="48"/>
        <v>2.3190110766200395E-2</v>
      </c>
      <c r="H686" s="569">
        <f t="shared" ref="H686:K701" si="51">+H685/H684*H685</f>
        <v>1.7392583074650296E-2</v>
      </c>
      <c r="I686" s="569">
        <f t="shared" si="51"/>
        <v>0.21287165094092791</v>
      </c>
      <c r="J686" s="569">
        <f t="shared" si="51"/>
        <v>2.3948303465500625E-2</v>
      </c>
      <c r="K686" s="570">
        <f t="shared" si="51"/>
        <v>5.3551921060252639</v>
      </c>
      <c r="L686" s="571">
        <f t="shared" si="45"/>
        <v>0</v>
      </c>
      <c r="M686" s="571">
        <v>0</v>
      </c>
      <c r="N686" s="571">
        <v>0</v>
      </c>
      <c r="O686" s="572">
        <v>0</v>
      </c>
      <c r="P686" s="573">
        <v>0</v>
      </c>
      <c r="Q686" s="566">
        <v>0</v>
      </c>
    </row>
    <row r="687" spans="1:17" x14ac:dyDescent="0.25">
      <c r="A687" s="567">
        <f t="shared" si="46"/>
        <v>65166</v>
      </c>
      <c r="B687" s="577" t="str">
        <f>+asset_level_drivers!$D$1</f>
        <v>Foreland I</v>
      </c>
      <c r="C687" s="568">
        <f t="shared" si="47"/>
        <v>153</v>
      </c>
      <c r="D687" s="569">
        <f>+H687/asset_level_drivers!$D$59*100</f>
        <v>2.3070842912830757E-2</v>
      </c>
      <c r="E687" s="569">
        <f>+I687/asset_level_drivers!$D$59*100</f>
        <v>0.28236913576499795</v>
      </c>
      <c r="F687" s="569">
        <f>+J687/asset_level_drivers!$D$59*100</f>
        <v>3.1766851181206174E-2</v>
      </c>
      <c r="G687" s="569">
        <f t="shared" si="48"/>
        <v>2.3070842912830757E-2</v>
      </c>
      <c r="H687" s="569">
        <f t="shared" si="51"/>
        <v>1.7303132184623069E-2</v>
      </c>
      <c r="I687" s="569">
        <f t="shared" si="51"/>
        <v>0.21177685182374845</v>
      </c>
      <c r="J687" s="569">
        <f t="shared" si="51"/>
        <v>2.3825138385904634E-2</v>
      </c>
      <c r="K687" s="570">
        <f t="shared" si="51"/>
        <v>5.3528645300044779</v>
      </c>
      <c r="L687" s="571">
        <f t="shared" si="45"/>
        <v>0</v>
      </c>
      <c r="M687" s="571">
        <v>0</v>
      </c>
      <c r="N687" s="571">
        <v>0</v>
      </c>
      <c r="O687" s="572">
        <v>0</v>
      </c>
      <c r="P687" s="573">
        <v>0</v>
      </c>
      <c r="Q687" s="574">
        <v>0</v>
      </c>
    </row>
    <row r="688" spans="1:17" x14ac:dyDescent="0.25">
      <c r="A688" s="567">
        <f t="shared" si="46"/>
        <v>65196</v>
      </c>
      <c r="B688" s="577" t="str">
        <f>+asset_level_drivers!$D$1</f>
        <v>Foreland I</v>
      </c>
      <c r="C688" s="568">
        <f t="shared" si="47"/>
        <v>153</v>
      </c>
      <c r="D688" s="569">
        <f>+H688/asset_level_drivers!$D$59*100</f>
        <v>2.2952188459758809E-2</v>
      </c>
      <c r="E688" s="569">
        <f>+I688/asset_level_drivers!$D$59*100</f>
        <v>0.28091691101272204</v>
      </c>
      <c r="F688" s="569">
        <f>+J688/asset_level_drivers!$D$59*100</f>
        <v>3.1603475651917283E-2</v>
      </c>
      <c r="G688" s="569">
        <f t="shared" si="48"/>
        <v>2.2952188459758809E-2</v>
      </c>
      <c r="H688" s="569">
        <f t="shared" si="51"/>
        <v>1.7214141344819106E-2</v>
      </c>
      <c r="I688" s="569">
        <f t="shared" si="51"/>
        <v>0.21068768325954154</v>
      </c>
      <c r="J688" s="569">
        <f t="shared" si="51"/>
        <v>2.3702606738937964E-2</v>
      </c>
      <c r="K688" s="570">
        <f t="shared" si="51"/>
        <v>5.3505379656393011</v>
      </c>
      <c r="L688" s="571">
        <f t="shared" si="45"/>
        <v>0</v>
      </c>
      <c r="M688" s="571">
        <v>0</v>
      </c>
      <c r="N688" s="571">
        <v>0</v>
      </c>
      <c r="O688" s="572">
        <v>0</v>
      </c>
      <c r="P688" s="573">
        <v>0</v>
      </c>
      <c r="Q688" s="566">
        <v>0</v>
      </c>
    </row>
    <row r="689" spans="1:17" x14ac:dyDescent="0.25">
      <c r="A689" s="567">
        <f t="shared" si="46"/>
        <v>65227</v>
      </c>
      <c r="B689" s="577" t="str">
        <f>+asset_level_drivers!$D$1</f>
        <v>Foreland I</v>
      </c>
      <c r="C689" s="568">
        <f t="shared" si="47"/>
        <v>153</v>
      </c>
      <c r="D689" s="569">
        <f>+H689/asset_level_drivers!$D$59*100</f>
        <v>2.2834144252237357E-2</v>
      </c>
      <c r="E689" s="569">
        <f>+I689/asset_level_drivers!$D$59*100</f>
        <v>0.27947215505382333</v>
      </c>
      <c r="F689" s="569">
        <f>+J689/asset_level_drivers!$D$59*100</f>
        <v>3.1440940355845659E-2</v>
      </c>
      <c r="G689" s="569">
        <f t="shared" si="48"/>
        <v>2.2834144252237357E-2</v>
      </c>
      <c r="H689" s="569">
        <f t="shared" si="51"/>
        <v>1.7125608189178017E-2</v>
      </c>
      <c r="I689" s="569">
        <f t="shared" si="51"/>
        <v>0.20960411629036751</v>
      </c>
      <c r="J689" s="569">
        <f t="shared" si="51"/>
        <v>2.3580705266884244E-2</v>
      </c>
      <c r="K689" s="570">
        <f t="shared" si="51"/>
        <v>5.3482124124900281</v>
      </c>
      <c r="L689" s="571">
        <f t="shared" si="45"/>
        <v>0</v>
      </c>
      <c r="M689" s="571">
        <v>0</v>
      </c>
      <c r="N689" s="571">
        <v>0</v>
      </c>
      <c r="O689" s="572">
        <v>0</v>
      </c>
      <c r="P689" s="573">
        <v>0</v>
      </c>
      <c r="Q689" s="574">
        <v>0</v>
      </c>
    </row>
    <row r="690" spans="1:17" x14ac:dyDescent="0.25">
      <c r="A690" s="567">
        <f t="shared" si="46"/>
        <v>65258</v>
      </c>
      <c r="B690" s="577" t="str">
        <f>+asset_level_drivers!$D$1</f>
        <v>Foreland I</v>
      </c>
      <c r="C690" s="568">
        <f t="shared" si="47"/>
        <v>153</v>
      </c>
      <c r="D690" s="569">
        <f>+H690/asset_level_drivers!$D$59*100</f>
        <v>2.2716707151744231E-2</v>
      </c>
      <c r="E690" s="569">
        <f>+I690/asset_level_drivers!$D$59*100</f>
        <v>0.27803482947628994</v>
      </c>
      <c r="F690" s="569">
        <f>+J690/asset_level_drivers!$D$59*100</f>
        <v>3.1279240971708533E-2</v>
      </c>
      <c r="G690" s="569">
        <f t="shared" si="48"/>
        <v>2.2716707151744231E-2</v>
      </c>
      <c r="H690" s="569">
        <f t="shared" si="51"/>
        <v>1.7037530363808173E-2</v>
      </c>
      <c r="I690" s="569">
        <f t="shared" si="51"/>
        <v>0.20852612210721744</v>
      </c>
      <c r="J690" s="569">
        <f t="shared" si="51"/>
        <v>2.34594307287814E-2</v>
      </c>
      <c r="K690" s="570">
        <f t="shared" si="51"/>
        <v>5.3458878701171448</v>
      </c>
      <c r="L690" s="571">
        <f t="shared" si="45"/>
        <v>0</v>
      </c>
      <c r="M690" s="571">
        <v>0</v>
      </c>
      <c r="N690" s="571">
        <v>0</v>
      </c>
      <c r="O690" s="572">
        <v>0</v>
      </c>
      <c r="P690" s="573">
        <v>0</v>
      </c>
      <c r="Q690" s="566">
        <v>0</v>
      </c>
    </row>
    <row r="691" spans="1:17" x14ac:dyDescent="0.25">
      <c r="A691" s="567">
        <f t="shared" si="46"/>
        <v>65288</v>
      </c>
      <c r="B691" s="577" t="str">
        <f>+asset_level_drivers!$D$1</f>
        <v>Foreland I</v>
      </c>
      <c r="C691" s="568">
        <f t="shared" si="47"/>
        <v>153</v>
      </c>
      <c r="D691" s="569">
        <f>+H691/asset_level_drivers!$D$59*100</f>
        <v>2.2599874035898828E-2</v>
      </c>
      <c r="E691" s="569">
        <f>+I691/asset_level_drivers!$D$59*100</f>
        <v>0.2766048960656628</v>
      </c>
      <c r="F691" s="569">
        <f>+J691/asset_level_drivers!$D$59*100</f>
        <v>3.1118373200447306E-2</v>
      </c>
      <c r="G691" s="569">
        <f t="shared" si="48"/>
        <v>2.2599874035898828E-2</v>
      </c>
      <c r="H691" s="569">
        <f t="shared" si="51"/>
        <v>1.694990552692412E-2</v>
      </c>
      <c r="I691" s="569">
        <f t="shared" si="51"/>
        <v>0.20745367204924711</v>
      </c>
      <c r="J691" s="569">
        <f t="shared" si="51"/>
        <v>2.333877990033548E-2</v>
      </c>
      <c r="K691" s="570">
        <f t="shared" si="51"/>
        <v>5.3435643380813289</v>
      </c>
      <c r="L691" s="571">
        <f t="shared" si="45"/>
        <v>0</v>
      </c>
      <c r="M691" s="571">
        <v>0</v>
      </c>
      <c r="N691" s="571">
        <v>0</v>
      </c>
      <c r="O691" s="572">
        <v>0</v>
      </c>
      <c r="P691" s="573">
        <v>0</v>
      </c>
      <c r="Q691" s="574">
        <v>0</v>
      </c>
    </row>
    <row r="692" spans="1:17" x14ac:dyDescent="0.25">
      <c r="A692" s="567">
        <f t="shared" si="46"/>
        <v>65319</v>
      </c>
      <c r="B692" s="577" t="str">
        <f>+asset_level_drivers!$D$1</f>
        <v>Foreland I</v>
      </c>
      <c r="C692" s="568">
        <f t="shared" si="47"/>
        <v>153</v>
      </c>
      <c r="D692" s="569">
        <f>+H692/asset_level_drivers!$D$59*100</f>
        <v>2.2483641798379094E-2</v>
      </c>
      <c r="E692" s="569">
        <f>+I692/asset_level_drivers!$D$59*100</f>
        <v>0.27518231680402011</v>
      </c>
      <c r="F692" s="569">
        <f>+J692/asset_level_drivers!$D$59*100</f>
        <v>3.0958332765113256E-2</v>
      </c>
      <c r="G692" s="569">
        <f t="shared" si="48"/>
        <v>2.2483641798379094E-2</v>
      </c>
      <c r="H692" s="569">
        <f t="shared" si="51"/>
        <v>1.686273134878432E-2</v>
      </c>
      <c r="I692" s="569">
        <f t="shared" si="51"/>
        <v>0.2063867376030151</v>
      </c>
      <c r="J692" s="569">
        <f t="shared" si="51"/>
        <v>2.3218749573834942E-2</v>
      </c>
      <c r="K692" s="570">
        <f t="shared" si="51"/>
        <v>5.341241815943448</v>
      </c>
      <c r="L692" s="571">
        <f t="shared" si="45"/>
        <v>0</v>
      </c>
      <c r="M692" s="571">
        <v>0</v>
      </c>
      <c r="N692" s="571">
        <v>0</v>
      </c>
      <c r="O692" s="572">
        <v>0</v>
      </c>
      <c r="P692" s="573">
        <v>0</v>
      </c>
      <c r="Q692" s="566">
        <v>0</v>
      </c>
    </row>
    <row r="693" spans="1:17" x14ac:dyDescent="0.25">
      <c r="A693" s="567">
        <f t="shared" si="46"/>
        <v>65349</v>
      </c>
      <c r="B693" s="577" t="str">
        <f>+asset_level_drivers!$D$1</f>
        <v>Foreland I</v>
      </c>
      <c r="C693" s="568">
        <f t="shared" si="47"/>
        <v>153</v>
      </c>
      <c r="D693" s="569">
        <f>+H693/asset_level_drivers!$D$59*100</f>
        <v>2.2368007348838946E-2</v>
      </c>
      <c r="E693" s="569">
        <f>+I693/asset_level_drivers!$D$59*100</f>
        <v>0.27376705386896616</v>
      </c>
      <c r="F693" s="569">
        <f>+J693/asset_level_drivers!$D$59*100</f>
        <v>3.0799115410753808E-2</v>
      </c>
      <c r="G693" s="569">
        <f t="shared" si="48"/>
        <v>2.2368007348838946E-2</v>
      </c>
      <c r="H693" s="569">
        <f t="shared" si="51"/>
        <v>1.6776005511629208E-2</v>
      </c>
      <c r="I693" s="569">
        <f t="shared" si="51"/>
        <v>0.20532529040172462</v>
      </c>
      <c r="J693" s="569">
        <f t="shared" si="51"/>
        <v>2.3099336558065356E-2</v>
      </c>
      <c r="K693" s="570">
        <f t="shared" si="51"/>
        <v>5.3389203032645618</v>
      </c>
      <c r="L693" s="571">
        <f t="shared" si="45"/>
        <v>0</v>
      </c>
      <c r="M693" s="571">
        <v>0</v>
      </c>
      <c r="N693" s="571">
        <v>0</v>
      </c>
      <c r="O693" s="572">
        <v>0</v>
      </c>
      <c r="P693" s="573">
        <v>0</v>
      </c>
      <c r="Q693" s="574">
        <v>0</v>
      </c>
    </row>
    <row r="694" spans="1:17" x14ac:dyDescent="0.25">
      <c r="A694" s="567">
        <f t="shared" si="46"/>
        <v>65380</v>
      </c>
      <c r="B694" s="577" t="str">
        <f>+asset_level_drivers!$D$1</f>
        <v>Foreland I</v>
      </c>
      <c r="C694" s="568">
        <f t="shared" si="47"/>
        <v>153</v>
      </c>
      <c r="D694" s="569">
        <f>+H694/asset_level_drivers!$D$59*100</f>
        <v>2.2252967612826094E-2</v>
      </c>
      <c r="E694" s="569">
        <f>+I694/asset_level_drivers!$D$59*100</f>
        <v>0.27235906963262585</v>
      </c>
      <c r="F694" s="569">
        <f>+J694/asset_level_drivers!$D$59*100</f>
        <v>3.0640716904299432E-2</v>
      </c>
      <c r="G694" s="569">
        <f t="shared" si="48"/>
        <v>2.2252967612826094E-2</v>
      </c>
      <c r="H694" s="569">
        <f t="shared" si="51"/>
        <v>1.668972570961957E-2</v>
      </c>
      <c r="I694" s="569">
        <f t="shared" si="51"/>
        <v>0.20426930222446937</v>
      </c>
      <c r="J694" s="569">
        <f t="shared" si="51"/>
        <v>2.2980537678224573E-2</v>
      </c>
      <c r="K694" s="570">
        <f t="shared" si="51"/>
        <v>5.3365997996059198</v>
      </c>
      <c r="L694" s="571">
        <f t="shared" si="45"/>
        <v>0</v>
      </c>
      <c r="M694" s="571">
        <v>0</v>
      </c>
      <c r="N694" s="571">
        <v>0</v>
      </c>
      <c r="O694" s="572">
        <v>0</v>
      </c>
      <c r="P694" s="573">
        <v>0</v>
      </c>
      <c r="Q694" s="566">
        <v>0</v>
      </c>
    </row>
    <row r="695" spans="1:17" x14ac:dyDescent="0.25">
      <c r="A695" s="567">
        <f t="shared" si="46"/>
        <v>65411</v>
      </c>
      <c r="B695" s="577" t="str">
        <f>+asset_level_drivers!$D$1</f>
        <v>Foreland I</v>
      </c>
      <c r="C695" s="568">
        <f t="shared" si="47"/>
        <v>153</v>
      </c>
      <c r="D695" s="569">
        <f>+H695/asset_level_drivers!$D$59*100</f>
        <v>2.2138519531700311E-2</v>
      </c>
      <c r="E695" s="569">
        <f>+I695/asset_level_drivers!$D$59*100</f>
        <v>0.27095832666064429</v>
      </c>
      <c r="F695" s="569">
        <f>+J695/asset_level_drivers!$D$59*100</f>
        <v>3.0483133034451083E-2</v>
      </c>
      <c r="G695" s="569">
        <f t="shared" si="48"/>
        <v>2.2138519531700311E-2</v>
      </c>
      <c r="H695" s="569">
        <f t="shared" si="51"/>
        <v>1.6603889648775235E-2</v>
      </c>
      <c r="I695" s="569">
        <f t="shared" si="51"/>
        <v>0.2032187449954832</v>
      </c>
      <c r="J695" s="569">
        <f t="shared" si="51"/>
        <v>2.2862349775838314E-2</v>
      </c>
      <c r="K695" s="570">
        <f t="shared" si="51"/>
        <v>5.3342803045289617</v>
      </c>
      <c r="L695" s="571">
        <f t="shared" si="45"/>
        <v>0</v>
      </c>
      <c r="M695" s="571">
        <v>0</v>
      </c>
      <c r="N695" s="571">
        <v>0</v>
      </c>
      <c r="O695" s="572">
        <v>0</v>
      </c>
      <c r="P695" s="573">
        <v>0</v>
      </c>
      <c r="Q695" s="574">
        <v>0</v>
      </c>
    </row>
    <row r="696" spans="1:17" x14ac:dyDescent="0.25">
      <c r="A696" s="567">
        <f t="shared" si="46"/>
        <v>65439</v>
      </c>
      <c r="B696" s="577" t="str">
        <f>+asset_level_drivers!$D$1</f>
        <v>Foreland I</v>
      </c>
      <c r="C696" s="568">
        <f t="shared" si="47"/>
        <v>153</v>
      </c>
      <c r="D696" s="569">
        <f>+H696/asset_level_drivers!$D$59*100</f>
        <v>2.2024660062552104E-2</v>
      </c>
      <c r="E696" s="569">
        <f>+I696/asset_level_drivers!$D$59*100</f>
        <v>0.26956478771119152</v>
      </c>
      <c r="F696" s="569">
        <f>+J696/asset_level_drivers!$D$59*100</f>
        <v>3.0326359611568258E-2</v>
      </c>
      <c r="G696" s="569">
        <f t="shared" si="48"/>
        <v>2.2024660062552104E-2</v>
      </c>
      <c r="H696" s="569">
        <f t="shared" si="51"/>
        <v>1.6518495046914078E-2</v>
      </c>
      <c r="I696" s="569">
        <f t="shared" si="51"/>
        <v>0.20217359078339361</v>
      </c>
      <c r="J696" s="569">
        <f t="shared" si="51"/>
        <v>2.2744769708676196E-2</v>
      </c>
      <c r="K696" s="570">
        <f t="shared" si="51"/>
        <v>5.3319618175953183</v>
      </c>
      <c r="L696" s="571">
        <f t="shared" si="45"/>
        <v>0</v>
      </c>
      <c r="M696" s="571">
        <v>0</v>
      </c>
      <c r="N696" s="571">
        <v>0</v>
      </c>
      <c r="O696" s="572">
        <v>0</v>
      </c>
      <c r="P696" s="573">
        <v>0</v>
      </c>
      <c r="Q696" s="566">
        <v>0</v>
      </c>
    </row>
    <row r="697" spans="1:17" x14ac:dyDescent="0.25">
      <c r="A697" s="567">
        <f t="shared" si="46"/>
        <v>65470</v>
      </c>
      <c r="B697" s="577" t="str">
        <f>+asset_level_drivers!$D$1</f>
        <v>Foreland I</v>
      </c>
      <c r="C697" s="568">
        <f t="shared" si="47"/>
        <v>153</v>
      </c>
      <c r="D697" s="569">
        <f>+H697/asset_level_drivers!$D$59*100</f>
        <v>2.1911386178121793E-2</v>
      </c>
      <c r="E697" s="569">
        <f>+I697/asset_level_drivers!$D$59*100</f>
        <v>0.26817841573397233</v>
      </c>
      <c r="F697" s="569">
        <f>+J697/asset_level_drivers!$D$59*100</f>
        <v>3.017039246755758E-2</v>
      </c>
      <c r="G697" s="569">
        <f t="shared" si="48"/>
        <v>2.1911386178121793E-2</v>
      </c>
      <c r="H697" s="569">
        <f t="shared" si="51"/>
        <v>1.6433539633591347E-2</v>
      </c>
      <c r="I697" s="569">
        <f t="shared" si="51"/>
        <v>0.20113381180047923</v>
      </c>
      <c r="J697" s="569">
        <f t="shared" si="51"/>
        <v>2.2627794350668185E-2</v>
      </c>
      <c r="K697" s="570">
        <f t="shared" si="51"/>
        <v>5.3296443383668111</v>
      </c>
      <c r="L697" s="571">
        <f t="shared" si="45"/>
        <v>0</v>
      </c>
      <c r="M697" s="571">
        <v>0</v>
      </c>
      <c r="N697" s="571">
        <v>0</v>
      </c>
      <c r="O697" s="572">
        <v>0</v>
      </c>
      <c r="P697" s="573">
        <v>0</v>
      </c>
      <c r="Q697" s="574">
        <v>0</v>
      </c>
    </row>
    <row r="698" spans="1:17" x14ac:dyDescent="0.25">
      <c r="A698" s="567">
        <f t="shared" si="46"/>
        <v>65500</v>
      </c>
      <c r="B698" s="577" t="str">
        <f>+asset_level_drivers!$D$1</f>
        <v>Foreland I</v>
      </c>
      <c r="C698" s="568">
        <f t="shared" si="47"/>
        <v>153</v>
      </c>
      <c r="D698" s="569">
        <f>+H698/asset_level_drivers!$D$59*100</f>
        <v>2.1798694866719062E-2</v>
      </c>
      <c r="E698" s="569">
        <f>+I698/asset_level_drivers!$D$59*100</f>
        <v>0.26679917386924124</v>
      </c>
      <c r="F698" s="569">
        <f>+J698/asset_level_drivers!$D$59*100</f>
        <v>3.0015227455761989E-2</v>
      </c>
      <c r="G698" s="569">
        <f t="shared" si="48"/>
        <v>2.1798694866719062E-2</v>
      </c>
      <c r="H698" s="569">
        <f t="shared" si="51"/>
        <v>1.6349021150039295E-2</v>
      </c>
      <c r="I698" s="569">
        <f t="shared" si="51"/>
        <v>0.20009938040193095</v>
      </c>
      <c r="J698" s="569">
        <f t="shared" si="51"/>
        <v>2.2511420591821492E-2</v>
      </c>
      <c r="K698" s="570">
        <f t="shared" si="51"/>
        <v>5.3273278664054518</v>
      </c>
      <c r="L698" s="571">
        <f t="shared" si="45"/>
        <v>0</v>
      </c>
      <c r="M698" s="571">
        <v>0</v>
      </c>
      <c r="N698" s="571">
        <v>0</v>
      </c>
      <c r="O698" s="572">
        <v>0</v>
      </c>
      <c r="P698" s="573">
        <v>0</v>
      </c>
      <c r="Q698" s="566">
        <v>0</v>
      </c>
    </row>
    <row r="699" spans="1:17" x14ac:dyDescent="0.25">
      <c r="A699" s="567">
        <f t="shared" si="46"/>
        <v>65531</v>
      </c>
      <c r="B699" s="577" t="str">
        <f>+asset_level_drivers!$D$1</f>
        <v>Foreland I</v>
      </c>
      <c r="C699" s="568">
        <f t="shared" si="47"/>
        <v>153</v>
      </c>
      <c r="D699" s="569">
        <f>+H699/asset_level_drivers!$D$59*100</f>
        <v>2.1686583132142841E-2</v>
      </c>
      <c r="E699" s="569">
        <f>+I699/asset_level_drivers!$D$59*100</f>
        <v>0.26542702544682256</v>
      </c>
      <c r="F699" s="569">
        <f>+J699/asset_level_drivers!$D$59*100</f>
        <v>2.9860860450850513E-2</v>
      </c>
      <c r="G699" s="569">
        <f t="shared" si="48"/>
        <v>2.1686583132142841E-2</v>
      </c>
      <c r="H699" s="569">
        <f t="shared" si="51"/>
        <v>1.6264937349107129E-2</v>
      </c>
      <c r="I699" s="569">
        <f t="shared" si="51"/>
        <v>0.19907026908511694</v>
      </c>
      <c r="J699" s="569">
        <f t="shared" si="51"/>
        <v>2.2395645338137884E-2</v>
      </c>
      <c r="K699" s="570">
        <f t="shared" si="51"/>
        <v>5.325012401273443</v>
      </c>
      <c r="L699" s="571">
        <f t="shared" si="45"/>
        <v>0</v>
      </c>
      <c r="M699" s="571">
        <v>0</v>
      </c>
      <c r="N699" s="571">
        <v>0</v>
      </c>
      <c r="O699" s="572">
        <v>0</v>
      </c>
      <c r="P699" s="573">
        <v>0</v>
      </c>
      <c r="Q699" s="574">
        <v>0</v>
      </c>
    </row>
    <row r="700" spans="1:17" x14ac:dyDescent="0.25">
      <c r="A700" s="567">
        <f t="shared" si="46"/>
        <v>65561</v>
      </c>
      <c r="B700" s="577" t="str">
        <f>+asset_level_drivers!$D$1</f>
        <v>Foreland I</v>
      </c>
      <c r="C700" s="568">
        <f t="shared" si="47"/>
        <v>153</v>
      </c>
      <c r="D700" s="569">
        <f>+H700/asset_level_drivers!$D$59*100</f>
        <v>2.1575047993601677E-2</v>
      </c>
      <c r="E700" s="569">
        <f>+I700/asset_level_drivers!$D$59*100</f>
        <v>0.26406193398513522</v>
      </c>
      <c r="F700" s="569">
        <f>+J700/asset_level_drivers!$D$59*100</f>
        <v>2.9707287348708571E-2</v>
      </c>
      <c r="G700" s="569">
        <f t="shared" si="48"/>
        <v>2.1575047993601677E-2</v>
      </c>
      <c r="H700" s="569">
        <f t="shared" si="51"/>
        <v>1.6181285995201258E-2</v>
      </c>
      <c r="I700" s="569">
        <f t="shared" si="51"/>
        <v>0.19804645048885142</v>
      </c>
      <c r="J700" s="569">
        <f t="shared" si="51"/>
        <v>2.2280465511531428E-2</v>
      </c>
      <c r="K700" s="570">
        <f t="shared" si="51"/>
        <v>5.3226979425331775</v>
      </c>
      <c r="L700" s="571">
        <f t="shared" si="45"/>
        <v>0</v>
      </c>
      <c r="M700" s="571">
        <v>0</v>
      </c>
      <c r="N700" s="571">
        <v>0</v>
      </c>
      <c r="O700" s="572">
        <v>0</v>
      </c>
      <c r="P700" s="573">
        <v>0</v>
      </c>
      <c r="Q700" s="566">
        <v>0</v>
      </c>
    </row>
    <row r="701" spans="1:17" x14ac:dyDescent="0.25">
      <c r="A701" s="567">
        <f t="shared" si="46"/>
        <v>65592</v>
      </c>
      <c r="B701" s="577" t="str">
        <f>+asset_level_drivers!$D$1</f>
        <v>Foreland I</v>
      </c>
      <c r="C701" s="568">
        <f t="shared" si="47"/>
        <v>153</v>
      </c>
      <c r="D701" s="569">
        <f>+H701/asset_level_drivers!$D$59*100</f>
        <v>2.1464086485634477E-2</v>
      </c>
      <c r="E701" s="569">
        <f>+I701/asset_level_drivers!$D$59*100</f>
        <v>0.26270386319022299</v>
      </c>
      <c r="F701" s="569">
        <f>+J701/asset_level_drivers!$D$59*100</f>
        <v>2.9554504066328861E-2</v>
      </c>
      <c r="G701" s="569">
        <f t="shared" si="48"/>
        <v>2.1464086485634477E-2</v>
      </c>
      <c r="H701" s="569">
        <f t="shared" si="51"/>
        <v>1.609806486422586E-2</v>
      </c>
      <c r="I701" s="569">
        <f t="shared" si="51"/>
        <v>0.19702789739266724</v>
      </c>
      <c r="J701" s="569">
        <f t="shared" si="51"/>
        <v>2.2165878049746648E-2</v>
      </c>
      <c r="K701" s="570">
        <f t="shared" si="51"/>
        <v>5.3203844897472381</v>
      </c>
      <c r="L701" s="571">
        <f t="shared" si="45"/>
        <v>0</v>
      </c>
      <c r="M701" s="571">
        <v>0</v>
      </c>
      <c r="N701" s="571">
        <v>0</v>
      </c>
      <c r="O701" s="572">
        <v>0</v>
      </c>
      <c r="P701" s="573">
        <v>0</v>
      </c>
      <c r="Q701" s="574">
        <v>0</v>
      </c>
    </row>
    <row r="702" spans="1:17" x14ac:dyDescent="0.25">
      <c r="A702" s="567">
        <f t="shared" si="46"/>
        <v>65623</v>
      </c>
      <c r="B702" s="577" t="str">
        <f>+asset_level_drivers!$D$1</f>
        <v>Foreland I</v>
      </c>
      <c r="C702" s="568">
        <f t="shared" si="47"/>
        <v>153</v>
      </c>
      <c r="D702" s="569">
        <f>+H702/asset_level_drivers!$D$59*100</f>
        <v>2.1353695658031656E-2</v>
      </c>
      <c r="E702" s="569">
        <f>+I702/asset_level_drivers!$D$59*100</f>
        <v>0.26135277695478953</v>
      </c>
      <c r="F702" s="569">
        <f>+J702/asset_level_drivers!$D$59*100</f>
        <v>2.9402506541702823E-2</v>
      </c>
      <c r="G702" s="569">
        <f t="shared" si="48"/>
        <v>2.1353695658031656E-2</v>
      </c>
      <c r="H702" s="569">
        <f t="shared" ref="H702:K717" si="52">+H701/H700*H701</f>
        <v>1.601527174352374E-2</v>
      </c>
      <c r="I702" s="569">
        <f t="shared" si="52"/>
        <v>0.19601458271609212</v>
      </c>
      <c r="J702" s="569">
        <f t="shared" si="52"/>
        <v>2.2051879906277119E-2</v>
      </c>
      <c r="K702" s="570">
        <f t="shared" si="52"/>
        <v>5.3180720424783976</v>
      </c>
      <c r="L702" s="571">
        <f t="shared" si="45"/>
        <v>0</v>
      </c>
      <c r="M702" s="571">
        <v>0</v>
      </c>
      <c r="N702" s="571">
        <v>0</v>
      </c>
      <c r="O702" s="572">
        <v>0</v>
      </c>
      <c r="P702" s="573">
        <v>0</v>
      </c>
      <c r="Q702" s="566">
        <v>0</v>
      </c>
    </row>
    <row r="703" spans="1:17" x14ac:dyDescent="0.25">
      <c r="A703" s="567">
        <f t="shared" si="46"/>
        <v>65653</v>
      </c>
      <c r="B703" s="577" t="str">
        <f>+asset_level_drivers!$D$1</f>
        <v>Foreland I</v>
      </c>
      <c r="C703" s="568">
        <f t="shared" si="47"/>
        <v>153</v>
      </c>
      <c r="D703" s="569">
        <f>+H703/asset_level_drivers!$D$59*100</f>
        <v>2.1243872575756679E-2</v>
      </c>
      <c r="E703" s="569">
        <f>+I703/asset_level_drivers!$D$59*100</f>
        <v>0.26000863935723822</v>
      </c>
      <c r="F703" s="569">
        <f>+J703/asset_level_drivers!$D$59*100</f>
        <v>2.9251290733712621E-2</v>
      </c>
      <c r="G703" s="569">
        <f t="shared" si="48"/>
        <v>2.1243872575756679E-2</v>
      </c>
      <c r="H703" s="569">
        <f t="shared" si="52"/>
        <v>1.593290443181751E-2</v>
      </c>
      <c r="I703" s="569">
        <f t="shared" si="52"/>
        <v>0.19500647951792868</v>
      </c>
      <c r="J703" s="569">
        <f t="shared" si="52"/>
        <v>2.1938468050284467E-2</v>
      </c>
      <c r="K703" s="570">
        <f t="shared" si="52"/>
        <v>5.3157606002896189</v>
      </c>
      <c r="L703" s="571">
        <f t="shared" si="45"/>
        <v>0</v>
      </c>
      <c r="M703" s="571">
        <v>0</v>
      </c>
      <c r="N703" s="571">
        <v>0</v>
      </c>
      <c r="O703" s="572">
        <v>0</v>
      </c>
      <c r="P703" s="573">
        <v>0</v>
      </c>
      <c r="Q703" s="574">
        <v>0</v>
      </c>
    </row>
    <row r="704" spans="1:17" x14ac:dyDescent="0.25">
      <c r="A704" s="567">
        <f t="shared" si="46"/>
        <v>65684</v>
      </c>
      <c r="B704" s="577" t="str">
        <f>+asset_level_drivers!$D$1</f>
        <v>Foreland I</v>
      </c>
      <c r="C704" s="568">
        <f t="shared" si="47"/>
        <v>153</v>
      </c>
      <c r="D704" s="569">
        <f>+H704/asset_level_drivers!$D$59*100</f>
        <v>2.1134614318868074E-2</v>
      </c>
      <c r="E704" s="569">
        <f>+I704/asset_level_drivers!$D$59*100</f>
        <v>0.25867141466071758</v>
      </c>
      <c r="F704" s="569">
        <f>+J704/asset_level_drivers!$D$59*100</f>
        <v>2.9100852622023707E-2</v>
      </c>
      <c r="G704" s="569">
        <f t="shared" si="48"/>
        <v>2.1134614318868074E-2</v>
      </c>
      <c r="H704" s="569">
        <f t="shared" si="52"/>
        <v>1.5850960739151054E-2</v>
      </c>
      <c r="I704" s="569">
        <f t="shared" si="52"/>
        <v>0.19400356099553817</v>
      </c>
      <c r="J704" s="569">
        <f t="shared" si="52"/>
        <v>2.182563946651778E-2</v>
      </c>
      <c r="K704" s="570">
        <f t="shared" si="52"/>
        <v>5.3134501627440551</v>
      </c>
      <c r="L704" s="571">
        <f t="shared" si="45"/>
        <v>0</v>
      </c>
      <c r="M704" s="571">
        <v>0</v>
      </c>
      <c r="N704" s="571">
        <v>0</v>
      </c>
      <c r="O704" s="572">
        <v>0</v>
      </c>
      <c r="P704" s="573">
        <v>0</v>
      </c>
      <c r="Q704" s="566">
        <v>0</v>
      </c>
    </row>
    <row r="705" spans="1:17" x14ac:dyDescent="0.25">
      <c r="A705" s="567">
        <f t="shared" si="46"/>
        <v>65714</v>
      </c>
      <c r="B705" s="577" t="str">
        <f>+asset_level_drivers!$D$1</f>
        <v>Foreland I</v>
      </c>
      <c r="C705" s="568">
        <f t="shared" si="47"/>
        <v>153</v>
      </c>
      <c r="D705" s="569">
        <f>+H705/asset_level_drivers!$D$59*100</f>
        <v>2.1025917982441741E-2</v>
      </c>
      <c r="E705" s="569">
        <f>+I705/asset_level_drivers!$D$59*100</f>
        <v>0.25734106731217044</v>
      </c>
      <c r="F705" s="569">
        <f>+J705/asset_level_drivers!$D$59*100</f>
        <v>2.8951188206977941E-2</v>
      </c>
      <c r="G705" s="569">
        <f t="shared" si="48"/>
        <v>2.1025917982441741E-2</v>
      </c>
      <c r="H705" s="569">
        <f t="shared" si="52"/>
        <v>1.5769438486831305E-2</v>
      </c>
      <c r="I705" s="569">
        <f t="shared" si="52"/>
        <v>0.1930058004841278</v>
      </c>
      <c r="J705" s="569">
        <f t="shared" si="52"/>
        <v>2.1713391155233457E-2</v>
      </c>
      <c r="K705" s="570">
        <f t="shared" si="52"/>
        <v>5.3111407294050483</v>
      </c>
      <c r="L705" s="571">
        <f t="shared" si="45"/>
        <v>0</v>
      </c>
      <c r="M705" s="571">
        <v>0</v>
      </c>
      <c r="N705" s="571">
        <v>0</v>
      </c>
      <c r="O705" s="572">
        <v>0</v>
      </c>
      <c r="P705" s="573">
        <v>0</v>
      </c>
      <c r="Q705" s="574">
        <v>0</v>
      </c>
    </row>
    <row r="706" spans="1:17" x14ac:dyDescent="0.25">
      <c r="A706" s="567">
        <f t="shared" si="46"/>
        <v>65745</v>
      </c>
      <c r="B706" s="577" t="str">
        <f>+asset_level_drivers!$D$1</f>
        <v>Foreland I</v>
      </c>
      <c r="C706" s="568">
        <f t="shared" si="47"/>
        <v>153</v>
      </c>
      <c r="D706" s="569">
        <f>+H706/asset_level_drivers!$D$59*100</f>
        <v>2.0917780676493761E-2</v>
      </c>
      <c r="E706" s="569">
        <f>+I706/asset_level_drivers!$D$59*100</f>
        <v>0.25601756194138914</v>
      </c>
      <c r="F706" s="569">
        <f>+J706/asset_level_drivers!$D$59*100</f>
        <v>2.8802293509487254E-2</v>
      </c>
      <c r="G706" s="569">
        <f t="shared" si="48"/>
        <v>2.0917780676493761E-2</v>
      </c>
      <c r="H706" s="569">
        <f t="shared" si="52"/>
        <v>1.5688335507370321E-2</v>
      </c>
      <c r="I706" s="569">
        <f t="shared" si="52"/>
        <v>0.19201317145604185</v>
      </c>
      <c r="J706" s="569">
        <f t="shared" si="52"/>
        <v>2.1601720132115441E-2</v>
      </c>
      <c r="K706" s="570">
        <f t="shared" si="52"/>
        <v>5.3088322998361317</v>
      </c>
      <c r="L706" s="571">
        <f t="shared" ref="L706:L721" si="53">+P706+O706</f>
        <v>0</v>
      </c>
      <c r="M706" s="571">
        <v>0</v>
      </c>
      <c r="N706" s="571">
        <v>0</v>
      </c>
      <c r="O706" s="572">
        <v>0</v>
      </c>
      <c r="P706" s="573">
        <v>0</v>
      </c>
      <c r="Q706" s="566">
        <v>0</v>
      </c>
    </row>
    <row r="707" spans="1:17" x14ac:dyDescent="0.25">
      <c r="A707" s="567">
        <f t="shared" ref="A707:A721" si="54">+EOMONTH(A706,1)</f>
        <v>65776</v>
      </c>
      <c r="B707" s="577" t="str">
        <f>+asset_level_drivers!$D$1</f>
        <v>Foreland I</v>
      </c>
      <c r="C707" s="568">
        <f t="shared" ref="C707:C721" si="55">+C706</f>
        <v>153</v>
      </c>
      <c r="D707" s="569">
        <f>+H707/asset_level_drivers!$D$59*100</f>
        <v>2.0810199525903537E-2</v>
      </c>
      <c r="E707" s="569">
        <f>+I707/asset_level_drivers!$D$59*100</f>
        <v>0.25470086336007514</v>
      </c>
      <c r="F707" s="569">
        <f>+J707/asset_level_drivers!$D$59*100</f>
        <v>2.8654164570927849E-2</v>
      </c>
      <c r="G707" s="569">
        <f t="shared" si="48"/>
        <v>2.0810199525903537E-2</v>
      </c>
      <c r="H707" s="569">
        <f t="shared" si="52"/>
        <v>1.5607649644427653E-2</v>
      </c>
      <c r="I707" s="569">
        <f t="shared" si="52"/>
        <v>0.19102564752005638</v>
      </c>
      <c r="J707" s="569">
        <f t="shared" si="52"/>
        <v>2.1490623428195889E-2</v>
      </c>
      <c r="K707" s="570">
        <f t="shared" si="52"/>
        <v>5.3065248736010266</v>
      </c>
      <c r="L707" s="571">
        <f t="shared" si="53"/>
        <v>0</v>
      </c>
      <c r="M707" s="571">
        <v>0</v>
      </c>
      <c r="N707" s="571">
        <v>0</v>
      </c>
      <c r="O707" s="572">
        <v>0</v>
      </c>
      <c r="P707" s="573">
        <v>0</v>
      </c>
      <c r="Q707" s="574">
        <v>0</v>
      </c>
    </row>
    <row r="708" spans="1:17" x14ac:dyDescent="0.25">
      <c r="A708" s="567">
        <f t="shared" si="54"/>
        <v>65805</v>
      </c>
      <c r="B708" s="577" t="str">
        <f>+asset_level_drivers!$D$1</f>
        <v>Foreland I</v>
      </c>
      <c r="C708" s="568">
        <f t="shared" si="55"/>
        <v>153</v>
      </c>
      <c r="D708" s="569">
        <f>+H708/asset_level_drivers!$D$59*100</f>
        <v>2.0703171670337354E-2</v>
      </c>
      <c r="E708" s="569">
        <f>+I708/asset_level_drivers!$D$59*100</f>
        <v>0.25339093656090333</v>
      </c>
      <c r="F708" s="569">
        <f>+J708/asset_level_drivers!$D$59*100</f>
        <v>2.8506797453034971E-2</v>
      </c>
      <c r="G708" s="569">
        <f t="shared" si="48"/>
        <v>2.0703171670337354E-2</v>
      </c>
      <c r="H708" s="569">
        <f t="shared" si="52"/>
        <v>1.5527378752753018E-2</v>
      </c>
      <c r="I708" s="569">
        <f t="shared" si="52"/>
        <v>0.19004320242067752</v>
      </c>
      <c r="J708" s="569">
        <f t="shared" si="52"/>
        <v>2.1380098089776228E-2</v>
      </c>
      <c r="K708" s="570">
        <f t="shared" si="52"/>
        <v>5.3042184502636456</v>
      </c>
      <c r="L708" s="571">
        <f t="shared" si="53"/>
        <v>0</v>
      </c>
      <c r="M708" s="571">
        <v>0</v>
      </c>
      <c r="N708" s="571">
        <v>0</v>
      </c>
      <c r="O708" s="572">
        <v>0</v>
      </c>
      <c r="P708" s="573">
        <v>0</v>
      </c>
      <c r="Q708" s="566">
        <v>0</v>
      </c>
    </row>
    <row r="709" spans="1:17" x14ac:dyDescent="0.25">
      <c r="A709" s="567">
        <f t="shared" si="54"/>
        <v>65836</v>
      </c>
      <c r="B709" s="577" t="str">
        <f>+asset_level_drivers!$D$1</f>
        <v>Foreland I</v>
      </c>
      <c r="C709" s="568">
        <f t="shared" si="55"/>
        <v>153</v>
      </c>
      <c r="D709" s="569">
        <f>+H709/asset_level_drivers!$D$59*100</f>
        <v>2.0596694264172339E-2</v>
      </c>
      <c r="E709" s="569">
        <f>+I709/asset_level_drivers!$D$59*100</f>
        <v>0.25208774671659129</v>
      </c>
      <c r="F709" s="569">
        <f>+J709/asset_level_drivers!$D$59*100</f>
        <v>2.8360188237798168E-2</v>
      </c>
      <c r="G709" s="569">
        <f t="shared" si="48"/>
        <v>2.0596694264172339E-2</v>
      </c>
      <c r="H709" s="569">
        <f t="shared" si="52"/>
        <v>1.5447520698129253E-2</v>
      </c>
      <c r="I709" s="569">
        <f t="shared" si="52"/>
        <v>0.18906581003744344</v>
      </c>
      <c r="J709" s="569">
        <f t="shared" si="52"/>
        <v>2.1270141178348627E-2</v>
      </c>
      <c r="K709" s="570">
        <f t="shared" si="52"/>
        <v>5.3019130293880901</v>
      </c>
      <c r="L709" s="571">
        <f t="shared" si="53"/>
        <v>0</v>
      </c>
      <c r="M709" s="571">
        <v>0</v>
      </c>
      <c r="N709" s="571">
        <v>0</v>
      </c>
      <c r="O709" s="572">
        <v>0</v>
      </c>
      <c r="P709" s="573">
        <v>0</v>
      </c>
      <c r="Q709" s="574">
        <v>0</v>
      </c>
    </row>
    <row r="710" spans="1:17" x14ac:dyDescent="0.25">
      <c r="A710" s="567">
        <f t="shared" si="54"/>
        <v>65866</v>
      </c>
      <c r="B710" s="577" t="str">
        <f>+asset_level_drivers!$D$1</f>
        <v>Foreland I</v>
      </c>
      <c r="C710" s="568">
        <f t="shared" si="55"/>
        <v>153</v>
      </c>
      <c r="D710" s="569">
        <f>+H710/asset_level_drivers!$D$59*100</f>
        <v>2.0490764476420776E-2</v>
      </c>
      <c r="E710" s="569">
        <f>+I710/asset_level_drivers!$D$59*100</f>
        <v>0.25079125917897321</v>
      </c>
      <c r="F710" s="569">
        <f>+J710/asset_level_drivers!$D$59*100</f>
        <v>2.8214333027357163E-2</v>
      </c>
      <c r="G710" s="569">
        <f t="shared" si="48"/>
        <v>2.0490764476420776E-2</v>
      </c>
      <c r="H710" s="569">
        <f t="shared" si="52"/>
        <v>1.5368073357315583E-2</v>
      </c>
      <c r="I710" s="569">
        <f t="shared" si="52"/>
        <v>0.1880934443842299</v>
      </c>
      <c r="J710" s="569">
        <f t="shared" si="52"/>
        <v>2.1160749770517871E-2</v>
      </c>
      <c r="K710" s="570">
        <f t="shared" si="52"/>
        <v>5.2996086105386508</v>
      </c>
      <c r="L710" s="571">
        <f t="shared" si="53"/>
        <v>0</v>
      </c>
      <c r="M710" s="571">
        <v>0</v>
      </c>
      <c r="N710" s="571">
        <v>0</v>
      </c>
      <c r="O710" s="572">
        <v>0</v>
      </c>
      <c r="P710" s="573">
        <v>0</v>
      </c>
      <c r="Q710" s="566">
        <v>0</v>
      </c>
    </row>
    <row r="711" spans="1:17" x14ac:dyDescent="0.25">
      <c r="A711" s="567">
        <f t="shared" si="54"/>
        <v>65897</v>
      </c>
      <c r="B711" s="577" t="str">
        <f>+asset_level_drivers!$D$1</f>
        <v>Foreland I</v>
      </c>
      <c r="C711" s="568">
        <f t="shared" si="55"/>
        <v>153</v>
      </c>
      <c r="D711" s="569">
        <f>+H711/asset_level_drivers!$D$59*100</f>
        <v>2.0385379490654873E-2</v>
      </c>
      <c r="E711" s="569">
        <f>+I711/asset_level_drivers!$D$59*100</f>
        <v>0.24950143947807898</v>
      </c>
      <c r="F711" s="569">
        <f>+J711/asset_level_drivers!$D$59*100</f>
        <v>2.8069227943898191E-2</v>
      </c>
      <c r="G711" s="569">
        <f t="shared" si="48"/>
        <v>2.0385379490654873E-2</v>
      </c>
      <c r="H711" s="569">
        <f t="shared" si="52"/>
        <v>1.5289034617991155E-2</v>
      </c>
      <c r="I711" s="569">
        <f t="shared" si="52"/>
        <v>0.18712607960855926</v>
      </c>
      <c r="J711" s="569">
        <f t="shared" si="52"/>
        <v>2.1051920957923641E-2</v>
      </c>
      <c r="K711" s="570">
        <f t="shared" si="52"/>
        <v>5.2973051932798079</v>
      </c>
      <c r="L711" s="571">
        <f t="shared" si="53"/>
        <v>0</v>
      </c>
      <c r="M711" s="571">
        <v>0</v>
      </c>
      <c r="N711" s="571">
        <v>0</v>
      </c>
      <c r="O711" s="572">
        <v>0</v>
      </c>
      <c r="P711" s="573">
        <v>0</v>
      </c>
      <c r="Q711" s="574">
        <v>0</v>
      </c>
    </row>
    <row r="712" spans="1:17" x14ac:dyDescent="0.25">
      <c r="A712" s="567">
        <f t="shared" si="54"/>
        <v>65927</v>
      </c>
      <c r="B712" s="577" t="str">
        <f>+asset_level_drivers!$D$1</f>
        <v>Foreland I</v>
      </c>
      <c r="C712" s="568">
        <f t="shared" si="55"/>
        <v>153</v>
      </c>
      <c r="D712" s="569">
        <f>+H712/asset_level_drivers!$D$59*100</f>
        <v>2.0280536504931852E-2</v>
      </c>
      <c r="E712" s="569">
        <f>+I712/asset_level_drivers!$D$59*100</f>
        <v>0.24821825332121769</v>
      </c>
      <c r="F712" s="569">
        <f>+J712/asset_level_drivers!$D$59*100</f>
        <v>2.7924869129550924E-2</v>
      </c>
      <c r="G712" s="569">
        <f t="shared" si="48"/>
        <v>2.0280536504931852E-2</v>
      </c>
      <c r="H712" s="569">
        <f t="shared" si="52"/>
        <v>1.5210402378698888E-2</v>
      </c>
      <c r="I712" s="569">
        <f t="shared" si="52"/>
        <v>0.18616368999091326</v>
      </c>
      <c r="J712" s="569">
        <f t="shared" si="52"/>
        <v>2.0943651847163191E-2</v>
      </c>
      <c r="K712" s="570">
        <f t="shared" si="52"/>
        <v>5.2950027771762311</v>
      </c>
      <c r="L712" s="571">
        <f t="shared" si="53"/>
        <v>0</v>
      </c>
      <c r="M712" s="571">
        <v>0</v>
      </c>
      <c r="N712" s="571">
        <v>0</v>
      </c>
      <c r="O712" s="572">
        <v>0</v>
      </c>
      <c r="P712" s="573">
        <v>0</v>
      </c>
      <c r="Q712" s="566">
        <v>0</v>
      </c>
    </row>
    <row r="713" spans="1:17" x14ac:dyDescent="0.25">
      <c r="A713" s="567">
        <f t="shared" si="54"/>
        <v>65958</v>
      </c>
      <c r="B713" s="577" t="str">
        <f>+asset_level_drivers!$D$1</f>
        <v>Foreland I</v>
      </c>
      <c r="C713" s="568">
        <f t="shared" si="55"/>
        <v>153</v>
      </c>
      <c r="D713" s="569">
        <f>+H713/asset_level_drivers!$D$59*100</f>
        <v>2.0176232731719458E-2</v>
      </c>
      <c r="E713" s="569">
        <f>+I713/asset_level_drivers!$D$59*100</f>
        <v>0.24694166659206548</v>
      </c>
      <c r="F713" s="569">
        <f>+J713/asset_level_drivers!$D$59*100</f>
        <v>2.7781252746285887E-2</v>
      </c>
      <c r="G713" s="569">
        <f t="shared" si="48"/>
        <v>2.0176232731719458E-2</v>
      </c>
      <c r="H713" s="569">
        <f t="shared" si="52"/>
        <v>1.5132174548789594E-2</v>
      </c>
      <c r="I713" s="569">
        <f t="shared" si="52"/>
        <v>0.18520624994404911</v>
      </c>
      <c r="J713" s="569">
        <f t="shared" si="52"/>
        <v>2.0835939559714415E-2</v>
      </c>
      <c r="K713" s="570">
        <f t="shared" si="52"/>
        <v>5.2927013617927789</v>
      </c>
      <c r="L713" s="571">
        <f t="shared" si="53"/>
        <v>0</v>
      </c>
      <c r="M713" s="571">
        <v>0</v>
      </c>
      <c r="N713" s="571">
        <v>0</v>
      </c>
      <c r="O713" s="572">
        <v>0</v>
      </c>
      <c r="P713" s="573">
        <v>0</v>
      </c>
      <c r="Q713" s="574">
        <v>0</v>
      </c>
    </row>
    <row r="714" spans="1:17" x14ac:dyDescent="0.25">
      <c r="A714" s="567">
        <f t="shared" si="54"/>
        <v>65989</v>
      </c>
      <c r="B714" s="577" t="str">
        <f>+asset_level_drivers!$D$1</f>
        <v>Foreland I</v>
      </c>
      <c r="C714" s="568">
        <f t="shared" si="55"/>
        <v>153</v>
      </c>
      <c r="D714" s="569">
        <f>+H714/asset_level_drivers!$D$59*100</f>
        <v>2.0072465397821856E-2</v>
      </c>
      <c r="E714" s="569">
        <f>+I714/asset_level_drivers!$D$59*100</f>
        <v>0.24567164534975897</v>
      </c>
      <c r="F714" s="569">
        <f>+J714/asset_level_drivers!$D$59*100</f>
        <v>2.7638374975812428E-2</v>
      </c>
      <c r="G714" s="569">
        <f t="shared" si="48"/>
        <v>2.0072465397821856E-2</v>
      </c>
      <c r="H714" s="569">
        <f t="shared" si="52"/>
        <v>1.5054349048366394E-2</v>
      </c>
      <c r="I714" s="569">
        <f t="shared" si="52"/>
        <v>0.18425373401231923</v>
      </c>
      <c r="J714" s="569">
        <f t="shared" si="52"/>
        <v>2.0728781231859322E-2</v>
      </c>
      <c r="K714" s="570">
        <f t="shared" si="52"/>
        <v>5.2904009466944988</v>
      </c>
      <c r="L714" s="571">
        <f t="shared" si="53"/>
        <v>0</v>
      </c>
      <c r="M714" s="571">
        <v>0</v>
      </c>
      <c r="N714" s="571">
        <v>0</v>
      </c>
      <c r="O714" s="572">
        <v>0</v>
      </c>
      <c r="P714" s="573">
        <v>0</v>
      </c>
      <c r="Q714" s="566">
        <v>0</v>
      </c>
    </row>
    <row r="715" spans="1:17" x14ac:dyDescent="0.25">
      <c r="A715" s="567">
        <f t="shared" si="54"/>
        <v>66019</v>
      </c>
      <c r="B715" s="577" t="str">
        <f>+asset_level_drivers!$D$1</f>
        <v>Foreland I</v>
      </c>
      <c r="C715" s="568">
        <f t="shared" si="55"/>
        <v>153</v>
      </c>
      <c r="D715" s="569">
        <f>+H715/asset_level_drivers!$D$59*100</f>
        <v>1.9969231744305895E-2</v>
      </c>
      <c r="E715" s="569">
        <f>+I715/asset_level_drivers!$D$59*100</f>
        <v>0.24440815582799269</v>
      </c>
      <c r="F715" s="569">
        <f>+J715/asset_level_drivers!$D$59*100</f>
        <v>2.7496232019477193E-2</v>
      </c>
      <c r="G715" s="569">
        <f t="shared" si="48"/>
        <v>1.9969231744305895E-2</v>
      </c>
      <c r="H715" s="569">
        <f t="shared" si="52"/>
        <v>1.4976923808229421E-2</v>
      </c>
      <c r="I715" s="569">
        <f t="shared" si="52"/>
        <v>0.18330611687099452</v>
      </c>
      <c r="J715" s="569">
        <f t="shared" si="52"/>
        <v>2.0622174014607895E-2</v>
      </c>
      <c r="K715" s="570">
        <f t="shared" si="52"/>
        <v>5.2881015314466282</v>
      </c>
      <c r="L715" s="571">
        <f t="shared" si="53"/>
        <v>0</v>
      </c>
      <c r="M715" s="571">
        <v>0</v>
      </c>
      <c r="N715" s="571">
        <v>0</v>
      </c>
      <c r="O715" s="572">
        <v>0</v>
      </c>
      <c r="P715" s="573">
        <v>0</v>
      </c>
      <c r="Q715" s="574">
        <v>0</v>
      </c>
    </row>
    <row r="716" spans="1:17" x14ac:dyDescent="0.25">
      <c r="A716" s="567">
        <f t="shared" si="54"/>
        <v>66050</v>
      </c>
      <c r="B716" s="577" t="str">
        <f>+asset_level_drivers!$D$1</f>
        <v>Foreland I</v>
      </c>
      <c r="C716" s="568">
        <f t="shared" si="55"/>
        <v>153</v>
      </c>
      <c r="D716" s="569">
        <f>+H716/asset_level_drivers!$D$59*100</f>
        <v>1.9866529026427732E-2</v>
      </c>
      <c r="E716" s="569">
        <f>+I716/asset_level_drivers!$D$59*100</f>
        <v>0.24315116443412121</v>
      </c>
      <c r="F716" s="569">
        <f>+J716/asset_level_drivers!$D$59*100</f>
        <v>2.7354820098163139E-2</v>
      </c>
      <c r="G716" s="569">
        <f t="shared" si="48"/>
        <v>1.9866529026427732E-2</v>
      </c>
      <c r="H716" s="569">
        <f t="shared" si="52"/>
        <v>1.4899896769820798E-2</v>
      </c>
      <c r="I716" s="569">
        <f t="shared" si="52"/>
        <v>0.18236337332559091</v>
      </c>
      <c r="J716" s="569">
        <f t="shared" si="52"/>
        <v>2.0516115073622353E-2</v>
      </c>
      <c r="K716" s="570">
        <f t="shared" si="52"/>
        <v>5.285803115614593</v>
      </c>
      <c r="L716" s="571">
        <f t="shared" si="53"/>
        <v>0</v>
      </c>
      <c r="M716" s="571">
        <v>0</v>
      </c>
      <c r="N716" s="571">
        <v>0</v>
      </c>
      <c r="O716" s="572">
        <v>0</v>
      </c>
      <c r="P716" s="573">
        <v>0</v>
      </c>
      <c r="Q716" s="566">
        <v>0</v>
      </c>
    </row>
    <row r="717" spans="1:17" x14ac:dyDescent="0.25">
      <c r="A717" s="567">
        <f t="shared" si="54"/>
        <v>66080</v>
      </c>
      <c r="B717" s="577" t="str">
        <f>+asset_level_drivers!$D$1</f>
        <v>Foreland I</v>
      </c>
      <c r="C717" s="568">
        <f t="shared" si="55"/>
        <v>153</v>
      </c>
      <c r="D717" s="569">
        <f>+H717/asset_level_drivers!$D$59*100</f>
        <v>1.9764354513559887E-2</v>
      </c>
      <c r="E717" s="569">
        <f>+I717/asset_level_drivers!$D$59*100</f>
        <v>0.2419006377482662</v>
      </c>
      <c r="F717" s="569">
        <f>+J717/asset_level_drivers!$D$59*100</f>
        <v>2.7214135452189047E-2</v>
      </c>
      <c r="G717" s="569">
        <f t="shared" si="48"/>
        <v>1.9764354513559887E-2</v>
      </c>
      <c r="H717" s="569">
        <f t="shared" si="52"/>
        <v>1.4823265885169915E-2</v>
      </c>
      <c r="I717" s="569">
        <f t="shared" si="52"/>
        <v>0.18142547831119965</v>
      </c>
      <c r="J717" s="569">
        <f t="shared" si="52"/>
        <v>2.0410601589141784E-2</v>
      </c>
      <c r="K717" s="570">
        <f t="shared" si="52"/>
        <v>5.2835056987640083</v>
      </c>
      <c r="L717" s="571">
        <f t="shared" si="53"/>
        <v>0</v>
      </c>
      <c r="M717" s="571">
        <v>0</v>
      </c>
      <c r="N717" s="571">
        <v>0</v>
      </c>
      <c r="O717" s="572">
        <v>0</v>
      </c>
      <c r="P717" s="573">
        <v>0</v>
      </c>
      <c r="Q717" s="574">
        <v>0</v>
      </c>
    </row>
    <row r="718" spans="1:17" x14ac:dyDescent="0.25">
      <c r="A718" s="567">
        <f t="shared" si="54"/>
        <v>66111</v>
      </c>
      <c r="B718" s="577" t="str">
        <f>+asset_level_drivers!$D$1</f>
        <v>Foreland I</v>
      </c>
      <c r="C718" s="568">
        <f t="shared" si="55"/>
        <v>153</v>
      </c>
      <c r="D718" s="569">
        <f>+H718/asset_level_drivers!$D$59*100</f>
        <v>1.9662705489118627E-2</v>
      </c>
      <c r="E718" s="569">
        <f>+I718/asset_level_drivers!$D$59*100</f>
        <v>0.24065654252242774</v>
      </c>
      <c r="F718" s="569">
        <f>+J718/asset_level_drivers!$D$59*100</f>
        <v>2.7074174341209584E-2</v>
      </c>
      <c r="G718" s="569">
        <f t="shared" ref="G718:G721" si="56">+D718</f>
        <v>1.9662705489118627E-2</v>
      </c>
      <c r="H718" s="569">
        <f t="shared" ref="H718:K721" si="57">+H717/H716*H717</f>
        <v>1.4747029116838971E-2</v>
      </c>
      <c r="I718" s="569">
        <f t="shared" si="57"/>
        <v>0.18049240689182081</v>
      </c>
      <c r="J718" s="569">
        <f t="shared" si="57"/>
        <v>2.0305630755907189E-2</v>
      </c>
      <c r="K718" s="570">
        <f t="shared" si="57"/>
        <v>5.2812092804606774</v>
      </c>
      <c r="L718" s="571">
        <f t="shared" si="53"/>
        <v>0</v>
      </c>
      <c r="M718" s="571">
        <v>0</v>
      </c>
      <c r="N718" s="571">
        <v>0</v>
      </c>
      <c r="O718" s="572">
        <v>0</v>
      </c>
      <c r="P718" s="573">
        <v>0</v>
      </c>
      <c r="Q718" s="566">
        <v>0</v>
      </c>
    </row>
    <row r="719" spans="1:17" x14ac:dyDescent="0.25">
      <c r="A719" s="567">
        <f t="shared" si="54"/>
        <v>66142</v>
      </c>
      <c r="B719" s="577" t="str">
        <f>+asset_level_drivers!$D$1</f>
        <v>Foreland I</v>
      </c>
      <c r="C719" s="568">
        <f t="shared" si="55"/>
        <v>153</v>
      </c>
      <c r="D719" s="569">
        <f>+H719/asset_level_drivers!$D$59*100</f>
        <v>1.9561579250491734E-2</v>
      </c>
      <c r="E719" s="569">
        <f>+I719/asset_level_drivers!$D$59*100</f>
        <v>0.23941884567960045</v>
      </c>
      <c r="F719" s="569">
        <f>+J719/asset_level_drivers!$D$59*100</f>
        <v>2.6934933044115858E-2</v>
      </c>
      <c r="G719" s="569">
        <f t="shared" si="56"/>
        <v>1.9561579250491734E-2</v>
      </c>
      <c r="H719" s="569">
        <f t="shared" si="57"/>
        <v>1.4671184437868802E-2</v>
      </c>
      <c r="I719" s="569">
        <f t="shared" si="57"/>
        <v>0.17956413425970033</v>
      </c>
      <c r="J719" s="569">
        <f t="shared" si="57"/>
        <v>2.0201199783086893E-2</v>
      </c>
      <c r="K719" s="570">
        <f t="shared" si="57"/>
        <v>5.2789138602705927</v>
      </c>
      <c r="L719" s="571">
        <f t="shared" si="53"/>
        <v>0</v>
      </c>
      <c r="M719" s="571">
        <v>0</v>
      </c>
      <c r="N719" s="571">
        <v>0</v>
      </c>
      <c r="O719" s="572">
        <v>0</v>
      </c>
      <c r="P719" s="573">
        <v>0</v>
      </c>
      <c r="Q719" s="574">
        <v>0</v>
      </c>
    </row>
    <row r="720" spans="1:17" x14ac:dyDescent="0.25">
      <c r="A720" s="567">
        <f t="shared" si="54"/>
        <v>66170</v>
      </c>
      <c r="B720" s="577" t="str">
        <f>+asset_level_drivers!$D$1</f>
        <v>Foreland I</v>
      </c>
      <c r="C720" s="568">
        <f t="shared" si="55"/>
        <v>153</v>
      </c>
      <c r="D720" s="569">
        <f>+H720/asset_level_drivers!$D$59*100</f>
        <v>1.9460973108966665E-2</v>
      </c>
      <c r="E720" s="569">
        <f>+I720/asset_level_drivers!$D$59*100</f>
        <v>0.23818751431289395</v>
      </c>
      <c r="F720" s="569">
        <f>+J720/asset_level_drivers!$D$59*100</f>
        <v>2.6796407858936461E-2</v>
      </c>
      <c r="G720" s="569">
        <f t="shared" si="56"/>
        <v>1.9460973108966665E-2</v>
      </c>
      <c r="H720" s="569">
        <f t="shared" si="57"/>
        <v>1.4595729831724998E-2</v>
      </c>
      <c r="I720" s="569">
        <f t="shared" si="57"/>
        <v>0.17864063573467046</v>
      </c>
      <c r="J720" s="569">
        <f t="shared" si="57"/>
        <v>2.0097305894202343E-2</v>
      </c>
      <c r="K720" s="570">
        <f t="shared" si="57"/>
        <v>5.2766194377599351</v>
      </c>
      <c r="L720" s="571">
        <f t="shared" si="53"/>
        <v>0</v>
      </c>
      <c r="M720" s="571">
        <v>0</v>
      </c>
      <c r="N720" s="571">
        <v>0</v>
      </c>
      <c r="O720" s="572">
        <v>0</v>
      </c>
      <c r="P720" s="573">
        <v>0</v>
      </c>
      <c r="Q720" s="566">
        <v>0</v>
      </c>
    </row>
    <row r="721" spans="1:17" x14ac:dyDescent="0.25">
      <c r="A721" s="567">
        <f t="shared" si="54"/>
        <v>66201</v>
      </c>
      <c r="B721" s="577" t="str">
        <f>+asset_level_drivers!$D$1</f>
        <v>Foreland I</v>
      </c>
      <c r="C721" s="568">
        <f t="shared" si="55"/>
        <v>153</v>
      </c>
      <c r="D721" s="569">
        <f>+H721/asset_level_drivers!$D$59*100</f>
        <v>1.9360884389659039E-2</v>
      </c>
      <c r="E721" s="569">
        <f>+I721/asset_level_drivers!$D$59*100</f>
        <v>0.23696251568465809</v>
      </c>
      <c r="F721" s="569">
        <f>+J721/asset_level_drivers!$D$59*100</f>
        <v>2.6658595102739057E-2</v>
      </c>
      <c r="G721" s="569">
        <f t="shared" si="56"/>
        <v>1.9360884389659039E-2</v>
      </c>
      <c r="H721" s="569">
        <f t="shared" si="57"/>
        <v>1.4520663292244279E-2</v>
      </c>
      <c r="I721" s="569">
        <f t="shared" si="57"/>
        <v>0.17772188676349357</v>
      </c>
      <c r="J721" s="569">
        <f t="shared" si="57"/>
        <v>1.9993946327054295E-2</v>
      </c>
      <c r="K721" s="570">
        <f t="shared" si="57"/>
        <v>5.2743260124950746</v>
      </c>
      <c r="L721" s="571">
        <f t="shared" si="53"/>
        <v>0</v>
      </c>
      <c r="M721" s="571">
        <v>0</v>
      </c>
      <c r="N721" s="571">
        <v>0</v>
      </c>
      <c r="O721" s="572">
        <v>0</v>
      </c>
      <c r="P721" s="573">
        <v>0</v>
      </c>
      <c r="Q721" s="574">
        <v>0</v>
      </c>
    </row>
  </sheetData>
  <conditionalFormatting sqref="C2:N721">
    <cfRule type="expression" dxfId="45" priority="4">
      <formula>_xlfn.ISFORMULA(C2)</formula>
    </cfRule>
  </conditionalFormatting>
  <conditionalFormatting sqref="O2:O721">
    <cfRule type="expression" dxfId="44" priority="2">
      <formula>_xlfn.ISFORMULA(O2)</formula>
    </cfRule>
  </conditionalFormatting>
  <conditionalFormatting sqref="P2:P721">
    <cfRule type="expression" dxfId="43" priority="3">
      <formula>_xlfn.ISFORMULA(P2)</formula>
    </cfRule>
  </conditionalFormatting>
  <conditionalFormatting sqref="Q2:Q721">
    <cfRule type="expression" dxfId="42" priority="1">
      <formula>_xlfn.ISFORMULA(Q2)</formula>
    </cfRule>
  </conditionalFormatting>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CFF82-C980-4CD9-A41E-611D4BB1E266}">
  <sheetPr codeName="Sheet17">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44316</v>
      </c>
      <c r="B2" s="576" t="str">
        <f>+asset_level_drivers!$L$1</f>
        <v>LeasingI</v>
      </c>
      <c r="C2" s="562">
        <v>0</v>
      </c>
      <c r="D2" s="563">
        <v>0</v>
      </c>
      <c r="E2" s="563">
        <v>0</v>
      </c>
      <c r="F2" s="563">
        <v>0</v>
      </c>
      <c r="G2" s="563">
        <v>0</v>
      </c>
      <c r="H2" s="563">
        <v>0</v>
      </c>
      <c r="I2" s="563">
        <v>0</v>
      </c>
      <c r="J2" s="563">
        <v>0</v>
      </c>
      <c r="K2" s="564">
        <v>0</v>
      </c>
      <c r="L2" s="563">
        <f t="shared" ref="L2:L65" si="0">+P2+O2</f>
        <v>833.33333333333337</v>
      </c>
      <c r="M2" s="563">
        <v>0</v>
      </c>
      <c r="N2" s="563">
        <v>0</v>
      </c>
      <c r="O2" s="565">
        <v>0</v>
      </c>
      <c r="P2" s="564">
        <f t="shared" ref="P2:P10" si="1">7500/9</f>
        <v>833.33333333333337</v>
      </c>
      <c r="Q2" s="566">
        <f>+monthly_drivers_0!Q2</f>
        <v>11.62</v>
      </c>
    </row>
    <row r="3" spans="1:17" x14ac:dyDescent="0.25">
      <c r="A3" s="567">
        <f t="shared" ref="A3:A66" si="2">+EOMONTH(A2,1)</f>
        <v>44347</v>
      </c>
      <c r="B3" s="577" t="str">
        <f t="shared" ref="B3:B66" si="3">+B2</f>
        <v>LeasingI</v>
      </c>
      <c r="C3" s="568">
        <v>0</v>
      </c>
      <c r="D3" s="569">
        <v>0</v>
      </c>
      <c r="E3" s="569">
        <v>0</v>
      </c>
      <c r="F3" s="569">
        <v>0</v>
      </c>
      <c r="G3" s="569">
        <v>0</v>
      </c>
      <c r="H3" s="569">
        <v>0</v>
      </c>
      <c r="I3" s="569">
        <v>0</v>
      </c>
      <c r="J3" s="569">
        <v>0</v>
      </c>
      <c r="K3" s="570">
        <v>0</v>
      </c>
      <c r="L3" s="571">
        <f t="shared" si="0"/>
        <v>833.33333333333337</v>
      </c>
      <c r="M3" s="571">
        <v>0</v>
      </c>
      <c r="N3" s="571">
        <v>0</v>
      </c>
      <c r="O3" s="572">
        <v>0</v>
      </c>
      <c r="P3" s="573">
        <f t="shared" si="1"/>
        <v>833.33333333333337</v>
      </c>
      <c r="Q3" s="574">
        <f>+monthly_drivers_0!Q3</f>
        <v>11.62</v>
      </c>
    </row>
    <row r="4" spans="1:17" x14ac:dyDescent="0.25">
      <c r="A4" s="575">
        <f t="shared" si="2"/>
        <v>44377</v>
      </c>
      <c r="B4" s="83" t="str">
        <f t="shared" si="3"/>
        <v>LeasingI</v>
      </c>
      <c r="C4" s="562">
        <v>0</v>
      </c>
      <c r="D4" s="563">
        <v>0</v>
      </c>
      <c r="E4" s="563">
        <v>0</v>
      </c>
      <c r="F4" s="563">
        <v>0</v>
      </c>
      <c r="G4" s="563">
        <v>0</v>
      </c>
      <c r="H4" s="563">
        <v>0</v>
      </c>
      <c r="I4" s="563">
        <v>0</v>
      </c>
      <c r="J4" s="563">
        <v>0</v>
      </c>
      <c r="K4" s="564">
        <v>0</v>
      </c>
      <c r="L4" s="563">
        <f t="shared" si="0"/>
        <v>833.33333333333337</v>
      </c>
      <c r="M4" s="563">
        <v>0</v>
      </c>
      <c r="N4" s="563">
        <v>0</v>
      </c>
      <c r="O4" s="565">
        <v>0</v>
      </c>
      <c r="P4" s="564">
        <f t="shared" si="1"/>
        <v>833.33333333333337</v>
      </c>
      <c r="Q4" s="566">
        <f>+monthly_drivers_0!Q4</f>
        <v>11.62</v>
      </c>
    </row>
    <row r="5" spans="1:17" x14ac:dyDescent="0.25">
      <c r="A5" s="567">
        <f t="shared" si="2"/>
        <v>44408</v>
      </c>
      <c r="B5" s="577" t="str">
        <f t="shared" si="3"/>
        <v>LeasingI</v>
      </c>
      <c r="C5" s="568">
        <v>0</v>
      </c>
      <c r="D5" s="569">
        <v>0</v>
      </c>
      <c r="E5" s="569">
        <v>0</v>
      </c>
      <c r="F5" s="569">
        <v>0</v>
      </c>
      <c r="G5" s="569">
        <v>0</v>
      </c>
      <c r="H5" s="569">
        <v>0</v>
      </c>
      <c r="I5" s="569">
        <v>0</v>
      </c>
      <c r="J5" s="569">
        <v>0</v>
      </c>
      <c r="K5" s="570">
        <v>0</v>
      </c>
      <c r="L5" s="571">
        <f t="shared" si="0"/>
        <v>833.33333333333337</v>
      </c>
      <c r="M5" s="571">
        <v>0</v>
      </c>
      <c r="N5" s="571">
        <v>0</v>
      </c>
      <c r="O5" s="572">
        <v>0</v>
      </c>
      <c r="P5" s="573">
        <f t="shared" si="1"/>
        <v>833.33333333333337</v>
      </c>
      <c r="Q5" s="574">
        <f>+monthly_drivers_0!Q5</f>
        <v>7.25</v>
      </c>
    </row>
    <row r="6" spans="1:17" x14ac:dyDescent="0.25">
      <c r="A6" s="575">
        <f t="shared" si="2"/>
        <v>44439</v>
      </c>
      <c r="B6" s="83" t="str">
        <f t="shared" si="3"/>
        <v>LeasingI</v>
      </c>
      <c r="C6" s="562">
        <v>0</v>
      </c>
      <c r="D6" s="563">
        <v>0</v>
      </c>
      <c r="E6" s="563">
        <v>0</v>
      </c>
      <c r="F6" s="563">
        <v>0</v>
      </c>
      <c r="G6" s="563">
        <v>0</v>
      </c>
      <c r="H6" s="563">
        <v>0</v>
      </c>
      <c r="I6" s="563">
        <v>0</v>
      </c>
      <c r="J6" s="563">
        <v>0</v>
      </c>
      <c r="K6" s="564">
        <v>0</v>
      </c>
      <c r="L6" s="563">
        <f t="shared" si="0"/>
        <v>833.33333333333337</v>
      </c>
      <c r="M6" s="563">
        <v>0</v>
      </c>
      <c r="N6" s="563">
        <v>0</v>
      </c>
      <c r="O6" s="565">
        <v>0</v>
      </c>
      <c r="P6" s="564">
        <f t="shared" si="1"/>
        <v>833.33333333333337</v>
      </c>
      <c r="Q6" s="566">
        <f>+monthly_drivers_0!Q6</f>
        <v>7.25</v>
      </c>
    </row>
    <row r="7" spans="1:17" x14ac:dyDescent="0.25">
      <c r="A7" s="567">
        <f t="shared" si="2"/>
        <v>44469</v>
      </c>
      <c r="B7" s="577" t="str">
        <f t="shared" si="3"/>
        <v>LeasingI</v>
      </c>
      <c r="C7" s="568">
        <v>0</v>
      </c>
      <c r="D7" s="569">
        <v>0</v>
      </c>
      <c r="E7" s="569">
        <v>0</v>
      </c>
      <c r="F7" s="569">
        <v>0</v>
      </c>
      <c r="G7" s="569">
        <v>0</v>
      </c>
      <c r="H7" s="569">
        <v>0</v>
      </c>
      <c r="I7" s="569">
        <v>0</v>
      </c>
      <c r="J7" s="569">
        <v>0</v>
      </c>
      <c r="K7" s="570">
        <v>0</v>
      </c>
      <c r="L7" s="571">
        <f t="shared" si="0"/>
        <v>833.33333333333337</v>
      </c>
      <c r="M7" s="571">
        <v>0</v>
      </c>
      <c r="N7" s="571">
        <v>0</v>
      </c>
      <c r="O7" s="572">
        <v>0</v>
      </c>
      <c r="P7" s="573">
        <f t="shared" si="1"/>
        <v>833.33333333333337</v>
      </c>
      <c r="Q7" s="574">
        <f>+monthly_drivers_0!Q7</f>
        <v>7.25</v>
      </c>
    </row>
    <row r="8" spans="1:17" x14ac:dyDescent="0.25">
      <c r="A8" s="575">
        <f t="shared" si="2"/>
        <v>44500</v>
      </c>
      <c r="B8" s="83" t="str">
        <f t="shared" si="3"/>
        <v>LeasingI</v>
      </c>
      <c r="C8" s="562">
        <v>0</v>
      </c>
      <c r="D8" s="563">
        <v>0</v>
      </c>
      <c r="E8" s="563">
        <v>0</v>
      </c>
      <c r="F8" s="563">
        <v>0</v>
      </c>
      <c r="G8" s="563">
        <v>0</v>
      </c>
      <c r="H8" s="563">
        <v>0</v>
      </c>
      <c r="I8" s="563">
        <v>0</v>
      </c>
      <c r="J8" s="563">
        <v>0</v>
      </c>
      <c r="K8" s="564">
        <v>0</v>
      </c>
      <c r="L8" s="563">
        <f t="shared" si="0"/>
        <v>833.33333333333337</v>
      </c>
      <c r="M8" s="563">
        <v>0</v>
      </c>
      <c r="N8" s="563">
        <v>0</v>
      </c>
      <c r="O8" s="565">
        <v>0</v>
      </c>
      <c r="P8" s="564">
        <f t="shared" si="1"/>
        <v>833.33333333333337</v>
      </c>
      <c r="Q8" s="566">
        <f>+monthly_drivers_0!Q8</f>
        <v>7.25</v>
      </c>
    </row>
    <row r="9" spans="1:17" x14ac:dyDescent="0.25">
      <c r="A9" s="567">
        <f t="shared" si="2"/>
        <v>44530</v>
      </c>
      <c r="B9" s="577" t="str">
        <f t="shared" si="3"/>
        <v>LeasingI</v>
      </c>
      <c r="C9" s="568">
        <v>0</v>
      </c>
      <c r="D9" s="569">
        <v>0</v>
      </c>
      <c r="E9" s="569">
        <v>0</v>
      </c>
      <c r="F9" s="569">
        <v>0</v>
      </c>
      <c r="G9" s="569">
        <v>0</v>
      </c>
      <c r="H9" s="569">
        <v>0</v>
      </c>
      <c r="I9" s="569">
        <v>0</v>
      </c>
      <c r="J9" s="569">
        <v>0</v>
      </c>
      <c r="K9" s="570">
        <v>0</v>
      </c>
      <c r="L9" s="571">
        <f t="shared" si="0"/>
        <v>833.33333333333337</v>
      </c>
      <c r="M9" s="571">
        <v>0</v>
      </c>
      <c r="N9" s="571">
        <v>0</v>
      </c>
      <c r="O9" s="572">
        <v>0</v>
      </c>
      <c r="P9" s="573">
        <f t="shared" si="1"/>
        <v>833.33333333333337</v>
      </c>
      <c r="Q9" s="574">
        <f>+monthly_drivers_0!Q9</f>
        <v>7.25</v>
      </c>
    </row>
    <row r="10" spans="1:17" x14ac:dyDescent="0.25">
      <c r="A10" s="575">
        <f t="shared" si="2"/>
        <v>44561</v>
      </c>
      <c r="B10" s="83" t="str">
        <f t="shared" si="3"/>
        <v>LeasingI</v>
      </c>
      <c r="C10" s="562">
        <v>0</v>
      </c>
      <c r="D10" s="563">
        <v>0</v>
      </c>
      <c r="E10" s="563">
        <v>0</v>
      </c>
      <c r="F10" s="563">
        <v>0</v>
      </c>
      <c r="G10" s="563">
        <v>0</v>
      </c>
      <c r="H10" s="563">
        <v>0</v>
      </c>
      <c r="I10" s="563">
        <v>0</v>
      </c>
      <c r="J10" s="563">
        <v>0</v>
      </c>
      <c r="K10" s="564">
        <v>0</v>
      </c>
      <c r="L10" s="563">
        <f t="shared" si="0"/>
        <v>833.33333333333337</v>
      </c>
      <c r="M10" s="563">
        <v>0</v>
      </c>
      <c r="N10" s="563">
        <v>0</v>
      </c>
      <c r="O10" s="565">
        <v>0</v>
      </c>
      <c r="P10" s="564">
        <f t="shared" si="1"/>
        <v>833.33333333333337</v>
      </c>
      <c r="Q10" s="566">
        <f>+monthly_drivers_0!Q10</f>
        <v>7.25</v>
      </c>
    </row>
    <row r="11" spans="1:17" x14ac:dyDescent="0.25">
      <c r="A11" s="567">
        <f t="shared" si="2"/>
        <v>44592</v>
      </c>
      <c r="B11" s="577" t="str">
        <f t="shared" si="3"/>
        <v>LeasingI</v>
      </c>
      <c r="C11" s="568">
        <v>0</v>
      </c>
      <c r="D11" s="569">
        <v>0</v>
      </c>
      <c r="E11" s="569">
        <v>0</v>
      </c>
      <c r="F11" s="569">
        <v>0</v>
      </c>
      <c r="G11" s="569">
        <v>0</v>
      </c>
      <c r="H11" s="569">
        <v>0</v>
      </c>
      <c r="I11" s="569">
        <v>0</v>
      </c>
      <c r="J11" s="569">
        <v>0</v>
      </c>
      <c r="K11" s="570">
        <v>0</v>
      </c>
      <c r="L11" s="571">
        <f t="shared" si="0"/>
        <v>1041.6666666666667</v>
      </c>
      <c r="M11" s="571">
        <v>0</v>
      </c>
      <c r="N11" s="571">
        <v>0</v>
      </c>
      <c r="O11" s="572">
        <v>0</v>
      </c>
      <c r="P11" s="573">
        <v>1041.6666666666667</v>
      </c>
      <c r="Q11" s="574">
        <f>+monthly_drivers_0!Q11</f>
        <v>7.25</v>
      </c>
    </row>
    <row r="12" spans="1:17" x14ac:dyDescent="0.25">
      <c r="A12" s="575">
        <f t="shared" si="2"/>
        <v>44620</v>
      </c>
      <c r="B12" s="83" t="str">
        <f t="shared" si="3"/>
        <v>LeasingI</v>
      </c>
      <c r="C12" s="562">
        <v>0</v>
      </c>
      <c r="D12" s="563">
        <v>0</v>
      </c>
      <c r="E12" s="563">
        <v>0</v>
      </c>
      <c r="F12" s="563">
        <v>0</v>
      </c>
      <c r="G12" s="563">
        <v>0</v>
      </c>
      <c r="H12" s="563">
        <v>0</v>
      </c>
      <c r="I12" s="563">
        <v>0</v>
      </c>
      <c r="J12" s="563">
        <v>0</v>
      </c>
      <c r="K12" s="564">
        <v>0</v>
      </c>
      <c r="L12" s="563">
        <f t="shared" si="0"/>
        <v>1041.6666666666667</v>
      </c>
      <c r="M12" s="563">
        <v>0</v>
      </c>
      <c r="N12" s="563">
        <v>0</v>
      </c>
      <c r="O12" s="565">
        <v>0</v>
      </c>
      <c r="P12" s="564">
        <v>1041.6666666666667</v>
      </c>
      <c r="Q12" s="566">
        <f>+monthly_drivers_0!Q12</f>
        <v>7.25</v>
      </c>
    </row>
    <row r="13" spans="1:17" x14ac:dyDescent="0.25">
      <c r="A13" s="567">
        <f t="shared" si="2"/>
        <v>44651</v>
      </c>
      <c r="B13" s="577" t="str">
        <f t="shared" si="3"/>
        <v>LeasingI</v>
      </c>
      <c r="C13" s="568">
        <v>0</v>
      </c>
      <c r="D13" s="569">
        <v>0</v>
      </c>
      <c r="E13" s="569">
        <v>0</v>
      </c>
      <c r="F13" s="569">
        <v>0</v>
      </c>
      <c r="G13" s="569">
        <v>0</v>
      </c>
      <c r="H13" s="569">
        <v>0</v>
      </c>
      <c r="I13" s="569">
        <v>0</v>
      </c>
      <c r="J13" s="569">
        <v>0</v>
      </c>
      <c r="K13" s="570">
        <v>0</v>
      </c>
      <c r="L13" s="571">
        <f t="shared" si="0"/>
        <v>1041.6666666666667</v>
      </c>
      <c r="M13" s="571">
        <v>0</v>
      </c>
      <c r="N13" s="571">
        <v>0</v>
      </c>
      <c r="O13" s="572">
        <v>0</v>
      </c>
      <c r="P13" s="573">
        <v>1041.6666666666667</v>
      </c>
      <c r="Q13" s="574">
        <f>+monthly_drivers_0!Q13</f>
        <v>7.25</v>
      </c>
    </row>
    <row r="14" spans="1:17" x14ac:dyDescent="0.25">
      <c r="A14" s="575">
        <f t="shared" si="2"/>
        <v>44681</v>
      </c>
      <c r="B14" s="83" t="str">
        <f t="shared" si="3"/>
        <v>LeasingI</v>
      </c>
      <c r="C14" s="562">
        <v>0</v>
      </c>
      <c r="D14" s="563">
        <v>0</v>
      </c>
      <c r="E14" s="563">
        <v>0</v>
      </c>
      <c r="F14" s="563">
        <v>0</v>
      </c>
      <c r="G14" s="563">
        <v>0</v>
      </c>
      <c r="H14" s="563">
        <v>0</v>
      </c>
      <c r="I14" s="563">
        <v>0</v>
      </c>
      <c r="J14" s="563">
        <v>0</v>
      </c>
      <c r="K14" s="564">
        <v>0</v>
      </c>
      <c r="L14" s="563">
        <f t="shared" si="0"/>
        <v>1041.6666666666667</v>
      </c>
      <c r="M14" s="563">
        <v>0</v>
      </c>
      <c r="N14" s="563">
        <v>0</v>
      </c>
      <c r="O14" s="565">
        <v>0</v>
      </c>
      <c r="P14" s="564">
        <v>1041.6666666666667</v>
      </c>
      <c r="Q14" s="566">
        <f>+monthly_drivers_0!Q14</f>
        <v>7.25</v>
      </c>
    </row>
    <row r="15" spans="1:17" x14ac:dyDescent="0.25">
      <c r="A15" s="567">
        <f t="shared" si="2"/>
        <v>44712</v>
      </c>
      <c r="B15" s="577" t="str">
        <f t="shared" si="3"/>
        <v>LeasingI</v>
      </c>
      <c r="C15" s="568">
        <v>0</v>
      </c>
      <c r="D15" s="569">
        <v>0</v>
      </c>
      <c r="E15" s="569">
        <v>0</v>
      </c>
      <c r="F15" s="569">
        <v>0</v>
      </c>
      <c r="G15" s="569">
        <v>0</v>
      </c>
      <c r="H15" s="569">
        <v>0</v>
      </c>
      <c r="I15" s="569">
        <v>0</v>
      </c>
      <c r="J15" s="569">
        <v>0</v>
      </c>
      <c r="K15" s="570">
        <v>0</v>
      </c>
      <c r="L15" s="571">
        <f t="shared" si="0"/>
        <v>1041.6666666666667</v>
      </c>
      <c r="M15" s="571">
        <v>0</v>
      </c>
      <c r="N15" s="571">
        <v>0</v>
      </c>
      <c r="O15" s="572">
        <v>0</v>
      </c>
      <c r="P15" s="573">
        <v>1041.6666666666667</v>
      </c>
      <c r="Q15" s="574">
        <f>+monthly_drivers_0!Q15</f>
        <v>7.25</v>
      </c>
    </row>
    <row r="16" spans="1:17" x14ac:dyDescent="0.25">
      <c r="A16" s="575">
        <f t="shared" si="2"/>
        <v>44742</v>
      </c>
      <c r="B16" s="83" t="str">
        <f t="shared" si="3"/>
        <v>LeasingI</v>
      </c>
      <c r="C16" s="562">
        <v>0</v>
      </c>
      <c r="D16" s="563">
        <v>0</v>
      </c>
      <c r="E16" s="563">
        <v>0</v>
      </c>
      <c r="F16" s="563">
        <v>0</v>
      </c>
      <c r="G16" s="563">
        <v>0</v>
      </c>
      <c r="H16" s="563">
        <v>0</v>
      </c>
      <c r="I16" s="563">
        <v>0</v>
      </c>
      <c r="J16" s="563">
        <v>0</v>
      </c>
      <c r="K16" s="564">
        <v>0</v>
      </c>
      <c r="L16" s="563">
        <f t="shared" si="0"/>
        <v>1041.6666666666667</v>
      </c>
      <c r="M16" s="563">
        <v>0</v>
      </c>
      <c r="N16" s="563">
        <v>0</v>
      </c>
      <c r="O16" s="565">
        <v>0</v>
      </c>
      <c r="P16" s="564">
        <v>1041.6666666666667</v>
      </c>
      <c r="Q16" s="566">
        <f>+monthly_drivers_0!Q16</f>
        <v>7.25</v>
      </c>
    </row>
    <row r="17" spans="1:17" x14ac:dyDescent="0.25">
      <c r="A17" s="567">
        <f t="shared" si="2"/>
        <v>44773</v>
      </c>
      <c r="B17" s="577" t="str">
        <f t="shared" si="3"/>
        <v>LeasingI</v>
      </c>
      <c r="C17" s="568">
        <v>0</v>
      </c>
      <c r="D17" s="569">
        <v>0</v>
      </c>
      <c r="E17" s="569">
        <v>0</v>
      </c>
      <c r="F17" s="569">
        <v>0</v>
      </c>
      <c r="G17" s="569">
        <v>0</v>
      </c>
      <c r="H17" s="569">
        <v>0</v>
      </c>
      <c r="I17" s="569">
        <v>0</v>
      </c>
      <c r="J17" s="569">
        <v>0</v>
      </c>
      <c r="K17" s="570">
        <v>0</v>
      </c>
      <c r="L17" s="571">
        <f t="shared" si="0"/>
        <v>1041.6666666666667</v>
      </c>
      <c r="M17" s="571">
        <v>0</v>
      </c>
      <c r="N17" s="571">
        <v>0</v>
      </c>
      <c r="O17" s="572">
        <v>0</v>
      </c>
      <c r="P17" s="573">
        <v>1041.6666666666667</v>
      </c>
      <c r="Q17" s="574">
        <f>+monthly_drivers_0!Q17</f>
        <v>7.25</v>
      </c>
    </row>
    <row r="18" spans="1:17" x14ac:dyDescent="0.25">
      <c r="A18" s="575">
        <f t="shared" si="2"/>
        <v>44804</v>
      </c>
      <c r="B18" s="83" t="str">
        <f t="shared" si="3"/>
        <v>LeasingI</v>
      </c>
      <c r="C18" s="562">
        <v>0</v>
      </c>
      <c r="D18" s="563">
        <v>0</v>
      </c>
      <c r="E18" s="563">
        <v>0</v>
      </c>
      <c r="F18" s="563">
        <v>0</v>
      </c>
      <c r="G18" s="563">
        <v>0</v>
      </c>
      <c r="H18" s="563">
        <v>0</v>
      </c>
      <c r="I18" s="563">
        <v>0</v>
      </c>
      <c r="J18" s="563">
        <v>0</v>
      </c>
      <c r="K18" s="564">
        <v>0</v>
      </c>
      <c r="L18" s="563">
        <f t="shared" si="0"/>
        <v>1041.6666666666667</v>
      </c>
      <c r="M18" s="563">
        <v>0</v>
      </c>
      <c r="N18" s="563">
        <v>0</v>
      </c>
      <c r="O18" s="565">
        <v>0</v>
      </c>
      <c r="P18" s="564">
        <v>1041.6666666666667</v>
      </c>
      <c r="Q18" s="566">
        <f>+monthly_drivers_0!Q18</f>
        <v>7.25</v>
      </c>
    </row>
    <row r="19" spans="1:17" x14ac:dyDescent="0.25">
      <c r="A19" s="567">
        <f t="shared" si="2"/>
        <v>44834</v>
      </c>
      <c r="B19" s="577" t="str">
        <f t="shared" si="3"/>
        <v>LeasingI</v>
      </c>
      <c r="C19" s="568">
        <v>0</v>
      </c>
      <c r="D19" s="569">
        <v>0</v>
      </c>
      <c r="E19" s="569">
        <v>0</v>
      </c>
      <c r="F19" s="569">
        <v>0</v>
      </c>
      <c r="G19" s="569">
        <v>0</v>
      </c>
      <c r="H19" s="569">
        <v>0</v>
      </c>
      <c r="I19" s="569">
        <v>0</v>
      </c>
      <c r="J19" s="569">
        <v>0</v>
      </c>
      <c r="K19" s="570">
        <v>0</v>
      </c>
      <c r="L19" s="571">
        <f t="shared" si="0"/>
        <v>1041.6666666666667</v>
      </c>
      <c r="M19" s="571">
        <v>0</v>
      </c>
      <c r="N19" s="571">
        <v>0</v>
      </c>
      <c r="O19" s="572">
        <v>0</v>
      </c>
      <c r="P19" s="573">
        <v>1041.6666666666667</v>
      </c>
      <c r="Q19" s="574">
        <f>+monthly_drivers_0!Q19</f>
        <v>7.25</v>
      </c>
    </row>
    <row r="20" spans="1:17" x14ac:dyDescent="0.25">
      <c r="A20" s="575">
        <f t="shared" si="2"/>
        <v>44865</v>
      </c>
      <c r="B20" s="83" t="str">
        <f t="shared" si="3"/>
        <v>LeasingI</v>
      </c>
      <c r="C20" s="562">
        <v>0</v>
      </c>
      <c r="D20" s="563">
        <v>0</v>
      </c>
      <c r="E20" s="563">
        <v>0</v>
      </c>
      <c r="F20" s="563">
        <v>0</v>
      </c>
      <c r="G20" s="563">
        <v>0</v>
      </c>
      <c r="H20" s="563">
        <v>0</v>
      </c>
      <c r="I20" s="563">
        <v>0</v>
      </c>
      <c r="J20" s="563">
        <v>0</v>
      </c>
      <c r="K20" s="564">
        <v>0</v>
      </c>
      <c r="L20" s="563">
        <f t="shared" si="0"/>
        <v>1041.6666666666667</v>
      </c>
      <c r="M20" s="563">
        <v>0</v>
      </c>
      <c r="N20" s="563">
        <v>0</v>
      </c>
      <c r="O20" s="565">
        <v>0</v>
      </c>
      <c r="P20" s="564">
        <v>1041.6666666666667</v>
      </c>
      <c r="Q20" s="566">
        <f>+monthly_drivers_0!Q20</f>
        <v>7.25</v>
      </c>
    </row>
    <row r="21" spans="1:17" x14ac:dyDescent="0.25">
      <c r="A21" s="567">
        <f t="shared" si="2"/>
        <v>44895</v>
      </c>
      <c r="B21" s="577" t="str">
        <f t="shared" si="3"/>
        <v>LeasingI</v>
      </c>
      <c r="C21" s="568">
        <v>0</v>
      </c>
      <c r="D21" s="569">
        <v>0</v>
      </c>
      <c r="E21" s="569">
        <v>0</v>
      </c>
      <c r="F21" s="569">
        <v>0</v>
      </c>
      <c r="G21" s="569">
        <v>0</v>
      </c>
      <c r="H21" s="569">
        <v>0</v>
      </c>
      <c r="I21" s="569">
        <v>0</v>
      </c>
      <c r="J21" s="569">
        <v>0</v>
      </c>
      <c r="K21" s="570">
        <v>0</v>
      </c>
      <c r="L21" s="571">
        <f t="shared" si="0"/>
        <v>1041.6666666666667</v>
      </c>
      <c r="M21" s="571">
        <v>0</v>
      </c>
      <c r="N21" s="571">
        <v>0</v>
      </c>
      <c r="O21" s="572">
        <v>0</v>
      </c>
      <c r="P21" s="573">
        <v>1041.6666666666667</v>
      </c>
      <c r="Q21" s="574">
        <f>+monthly_drivers_0!Q21</f>
        <v>7.25</v>
      </c>
    </row>
    <row r="22" spans="1:17" x14ac:dyDescent="0.25">
      <c r="A22" s="575">
        <f t="shared" si="2"/>
        <v>44926</v>
      </c>
      <c r="B22" s="83" t="str">
        <f t="shared" si="3"/>
        <v>LeasingI</v>
      </c>
      <c r="C22" s="562">
        <v>0</v>
      </c>
      <c r="D22" s="563">
        <v>0</v>
      </c>
      <c r="E22" s="563">
        <v>0</v>
      </c>
      <c r="F22" s="563">
        <v>0</v>
      </c>
      <c r="G22" s="563">
        <v>0</v>
      </c>
      <c r="H22" s="563">
        <v>0</v>
      </c>
      <c r="I22" s="563">
        <v>0</v>
      </c>
      <c r="J22" s="563">
        <v>0</v>
      </c>
      <c r="K22" s="564">
        <v>0</v>
      </c>
      <c r="L22" s="563">
        <f t="shared" si="0"/>
        <v>1041.6666666666667</v>
      </c>
      <c r="M22" s="563">
        <v>0</v>
      </c>
      <c r="N22" s="563">
        <v>0</v>
      </c>
      <c r="O22" s="565">
        <v>0</v>
      </c>
      <c r="P22" s="564">
        <v>1041.6666666666667</v>
      </c>
      <c r="Q22" s="566">
        <f>+monthly_drivers_0!Q22</f>
        <v>7.25</v>
      </c>
    </row>
    <row r="23" spans="1:17" x14ac:dyDescent="0.25">
      <c r="A23" s="567">
        <f t="shared" si="2"/>
        <v>44957</v>
      </c>
      <c r="B23" s="577" t="str">
        <f t="shared" si="3"/>
        <v>LeasingI</v>
      </c>
      <c r="C23" s="568">
        <v>0</v>
      </c>
      <c r="D23" s="569">
        <v>0</v>
      </c>
      <c r="E23" s="569">
        <v>0</v>
      </c>
      <c r="F23" s="569">
        <v>0</v>
      </c>
      <c r="G23" s="569">
        <v>0</v>
      </c>
      <c r="H23" s="569">
        <v>0</v>
      </c>
      <c r="I23" s="569">
        <v>0</v>
      </c>
      <c r="J23" s="569">
        <v>0</v>
      </c>
      <c r="K23" s="570">
        <v>0</v>
      </c>
      <c r="L23" s="571">
        <f t="shared" si="0"/>
        <v>0</v>
      </c>
      <c r="M23" s="571">
        <v>0</v>
      </c>
      <c r="N23" s="571">
        <v>0</v>
      </c>
      <c r="O23" s="572">
        <v>0</v>
      </c>
      <c r="P23" s="573">
        <v>0</v>
      </c>
      <c r="Q23" s="574">
        <f>+monthly_drivers_0!Q23</f>
        <v>7.25</v>
      </c>
    </row>
    <row r="24" spans="1:17" x14ac:dyDescent="0.25">
      <c r="A24" s="575">
        <f t="shared" si="2"/>
        <v>44985</v>
      </c>
      <c r="B24" s="83" t="str">
        <f t="shared" si="3"/>
        <v>LeasingI</v>
      </c>
      <c r="C24" s="562">
        <v>0</v>
      </c>
      <c r="D24" s="563">
        <v>0</v>
      </c>
      <c r="E24" s="563">
        <v>0</v>
      </c>
      <c r="F24" s="563">
        <v>0</v>
      </c>
      <c r="G24" s="563">
        <v>0</v>
      </c>
      <c r="H24" s="563">
        <v>0</v>
      </c>
      <c r="I24" s="563">
        <v>0</v>
      </c>
      <c r="J24" s="563">
        <v>0</v>
      </c>
      <c r="K24" s="564">
        <v>0</v>
      </c>
      <c r="L24" s="563">
        <f t="shared" si="0"/>
        <v>0</v>
      </c>
      <c r="M24" s="563">
        <v>0</v>
      </c>
      <c r="N24" s="563">
        <v>0</v>
      </c>
      <c r="O24" s="565">
        <v>0</v>
      </c>
      <c r="P24" s="564">
        <v>0</v>
      </c>
      <c r="Q24" s="566">
        <f>+monthly_drivers_0!Q24</f>
        <v>7.25</v>
      </c>
    </row>
    <row r="25" spans="1:17" x14ac:dyDescent="0.25">
      <c r="A25" s="567">
        <f t="shared" si="2"/>
        <v>45016</v>
      </c>
      <c r="B25" s="577" t="str">
        <f t="shared" si="3"/>
        <v>LeasingI</v>
      </c>
      <c r="C25" s="568">
        <v>0</v>
      </c>
      <c r="D25" s="569">
        <v>0</v>
      </c>
      <c r="E25" s="569">
        <v>0</v>
      </c>
      <c r="F25" s="569">
        <v>0</v>
      </c>
      <c r="G25" s="569">
        <v>0</v>
      </c>
      <c r="H25" s="569">
        <v>0</v>
      </c>
      <c r="I25" s="569">
        <v>0</v>
      </c>
      <c r="J25" s="569">
        <v>0</v>
      </c>
      <c r="K25" s="570">
        <v>0</v>
      </c>
      <c r="L25" s="571">
        <f t="shared" si="0"/>
        <v>0</v>
      </c>
      <c r="M25" s="571">
        <v>0</v>
      </c>
      <c r="N25" s="571">
        <v>0</v>
      </c>
      <c r="O25" s="572">
        <v>0</v>
      </c>
      <c r="P25" s="573">
        <v>0</v>
      </c>
      <c r="Q25" s="574">
        <f>+monthly_drivers_0!Q25</f>
        <v>7.25</v>
      </c>
    </row>
    <row r="26" spans="1:17" x14ac:dyDescent="0.25">
      <c r="A26" s="575">
        <f t="shared" si="2"/>
        <v>45046</v>
      </c>
      <c r="B26" s="83" t="str">
        <f t="shared" si="3"/>
        <v>LeasingI</v>
      </c>
      <c r="C26" s="562">
        <v>0</v>
      </c>
      <c r="D26" s="563">
        <v>0</v>
      </c>
      <c r="E26" s="563">
        <v>0</v>
      </c>
      <c r="F26" s="563">
        <v>0</v>
      </c>
      <c r="G26" s="563">
        <v>0</v>
      </c>
      <c r="H26" s="563">
        <v>0</v>
      </c>
      <c r="I26" s="563">
        <v>0</v>
      </c>
      <c r="J26" s="563">
        <v>0</v>
      </c>
      <c r="K26" s="564">
        <v>0</v>
      </c>
      <c r="L26" s="563">
        <f t="shared" si="0"/>
        <v>0</v>
      </c>
      <c r="M26" s="563">
        <v>0</v>
      </c>
      <c r="N26" s="563">
        <v>0</v>
      </c>
      <c r="O26" s="565">
        <v>0</v>
      </c>
      <c r="P26" s="564">
        <v>0</v>
      </c>
      <c r="Q26" s="566">
        <f>+monthly_drivers_0!Q26</f>
        <v>5.5</v>
      </c>
    </row>
    <row r="27" spans="1:17" x14ac:dyDescent="0.25">
      <c r="A27" s="567">
        <f t="shared" si="2"/>
        <v>45077</v>
      </c>
      <c r="B27" s="577" t="str">
        <f t="shared" si="3"/>
        <v>LeasingI</v>
      </c>
      <c r="C27" s="568">
        <v>0</v>
      </c>
      <c r="D27" s="569">
        <v>0</v>
      </c>
      <c r="E27" s="569">
        <v>0</v>
      </c>
      <c r="F27" s="569">
        <v>0</v>
      </c>
      <c r="G27" s="569">
        <v>0</v>
      </c>
      <c r="H27" s="569">
        <v>0</v>
      </c>
      <c r="I27" s="569">
        <v>0</v>
      </c>
      <c r="J27" s="569">
        <v>0</v>
      </c>
      <c r="K27" s="570">
        <v>0</v>
      </c>
      <c r="L27" s="571">
        <f t="shared" si="0"/>
        <v>0</v>
      </c>
      <c r="M27" s="571">
        <v>0</v>
      </c>
      <c r="N27" s="571">
        <v>0</v>
      </c>
      <c r="O27" s="572">
        <v>0</v>
      </c>
      <c r="P27" s="573">
        <v>0</v>
      </c>
      <c r="Q27" s="574">
        <f>+monthly_drivers_0!Q27</f>
        <v>5.5</v>
      </c>
    </row>
    <row r="28" spans="1:17" x14ac:dyDescent="0.25">
      <c r="A28" s="575">
        <f t="shared" si="2"/>
        <v>45107</v>
      </c>
      <c r="B28" s="83" t="str">
        <f t="shared" si="3"/>
        <v>LeasingI</v>
      </c>
      <c r="C28" s="562">
        <v>0</v>
      </c>
      <c r="D28" s="563">
        <v>0</v>
      </c>
      <c r="E28" s="563">
        <v>0</v>
      </c>
      <c r="F28" s="563">
        <v>0</v>
      </c>
      <c r="G28" s="563">
        <v>0</v>
      </c>
      <c r="H28" s="563">
        <v>0</v>
      </c>
      <c r="I28" s="563">
        <v>0</v>
      </c>
      <c r="J28" s="563">
        <v>0</v>
      </c>
      <c r="K28" s="564">
        <v>0</v>
      </c>
      <c r="L28" s="563">
        <f t="shared" si="0"/>
        <v>0</v>
      </c>
      <c r="M28" s="563">
        <v>0</v>
      </c>
      <c r="N28" s="563">
        <v>0</v>
      </c>
      <c r="O28" s="565">
        <v>0</v>
      </c>
      <c r="P28" s="564">
        <v>0</v>
      </c>
      <c r="Q28" s="566">
        <f>+monthly_drivers_0!Q28</f>
        <v>5.5</v>
      </c>
    </row>
    <row r="29" spans="1:17" x14ac:dyDescent="0.25">
      <c r="A29" s="567">
        <f t="shared" si="2"/>
        <v>45138</v>
      </c>
      <c r="B29" s="577" t="str">
        <f t="shared" si="3"/>
        <v>LeasingI</v>
      </c>
      <c r="C29" s="568">
        <v>0</v>
      </c>
      <c r="D29" s="569">
        <v>0</v>
      </c>
      <c r="E29" s="569">
        <v>0</v>
      </c>
      <c r="F29" s="569">
        <v>0</v>
      </c>
      <c r="G29" s="569">
        <v>0</v>
      </c>
      <c r="H29" s="569">
        <v>0</v>
      </c>
      <c r="I29" s="569">
        <v>0</v>
      </c>
      <c r="J29" s="569">
        <v>0</v>
      </c>
      <c r="K29" s="570">
        <v>0</v>
      </c>
      <c r="L29" s="571">
        <f t="shared" si="0"/>
        <v>0</v>
      </c>
      <c r="M29" s="571">
        <v>0</v>
      </c>
      <c r="N29" s="571">
        <v>0</v>
      </c>
      <c r="O29" s="572">
        <v>0</v>
      </c>
      <c r="P29" s="573">
        <v>0</v>
      </c>
      <c r="Q29" s="574">
        <f>+monthly_drivers_0!Q29</f>
        <v>5.5</v>
      </c>
    </row>
    <row r="30" spans="1:17" x14ac:dyDescent="0.25">
      <c r="A30" s="575">
        <f t="shared" si="2"/>
        <v>45169</v>
      </c>
      <c r="B30" s="83" t="str">
        <f t="shared" si="3"/>
        <v>LeasingI</v>
      </c>
      <c r="C30" s="562">
        <v>0</v>
      </c>
      <c r="D30" s="563">
        <v>0</v>
      </c>
      <c r="E30" s="563">
        <v>0</v>
      </c>
      <c r="F30" s="563">
        <v>0</v>
      </c>
      <c r="G30" s="563">
        <v>0</v>
      </c>
      <c r="H30" s="563">
        <v>0</v>
      </c>
      <c r="I30" s="563">
        <v>0</v>
      </c>
      <c r="J30" s="563">
        <v>0</v>
      </c>
      <c r="K30" s="564">
        <v>0</v>
      </c>
      <c r="L30" s="563">
        <f t="shared" si="0"/>
        <v>0</v>
      </c>
      <c r="M30" s="563">
        <v>0</v>
      </c>
      <c r="N30" s="563">
        <v>0</v>
      </c>
      <c r="O30" s="565">
        <v>0</v>
      </c>
      <c r="P30" s="564">
        <v>0</v>
      </c>
      <c r="Q30" s="566">
        <f>+monthly_drivers_0!Q30</f>
        <v>5.5</v>
      </c>
    </row>
    <row r="31" spans="1:17" x14ac:dyDescent="0.25">
      <c r="A31" s="567">
        <f t="shared" si="2"/>
        <v>45199</v>
      </c>
      <c r="B31" s="577" t="str">
        <f t="shared" si="3"/>
        <v>LeasingI</v>
      </c>
      <c r="C31" s="568">
        <v>0</v>
      </c>
      <c r="D31" s="569">
        <v>0</v>
      </c>
      <c r="E31" s="569">
        <v>0</v>
      </c>
      <c r="F31" s="569">
        <v>0</v>
      </c>
      <c r="G31" s="569">
        <v>0</v>
      </c>
      <c r="H31" s="569">
        <v>0</v>
      </c>
      <c r="I31" s="569">
        <v>0</v>
      </c>
      <c r="J31" s="569">
        <v>0</v>
      </c>
      <c r="K31" s="570">
        <v>0</v>
      </c>
      <c r="L31" s="571">
        <f t="shared" si="0"/>
        <v>0</v>
      </c>
      <c r="M31" s="571">
        <v>0</v>
      </c>
      <c r="N31" s="571">
        <v>0</v>
      </c>
      <c r="O31" s="572">
        <v>0</v>
      </c>
      <c r="P31" s="573">
        <v>0</v>
      </c>
      <c r="Q31" s="574">
        <f>+monthly_drivers_0!Q31</f>
        <v>5.5</v>
      </c>
    </row>
    <row r="32" spans="1:17" x14ac:dyDescent="0.25">
      <c r="A32" s="575">
        <f t="shared" si="2"/>
        <v>45230</v>
      </c>
      <c r="B32" s="83" t="str">
        <f t="shared" si="3"/>
        <v>LeasingI</v>
      </c>
      <c r="C32" s="562">
        <v>0</v>
      </c>
      <c r="D32" s="563">
        <v>0</v>
      </c>
      <c r="E32" s="563">
        <v>0</v>
      </c>
      <c r="F32" s="563">
        <v>0</v>
      </c>
      <c r="G32" s="563">
        <v>0</v>
      </c>
      <c r="H32" s="563">
        <v>0</v>
      </c>
      <c r="I32" s="563">
        <v>0</v>
      </c>
      <c r="J32" s="563">
        <v>0</v>
      </c>
      <c r="K32" s="564">
        <v>0</v>
      </c>
      <c r="L32" s="563">
        <f t="shared" si="0"/>
        <v>0</v>
      </c>
      <c r="M32" s="563">
        <v>0</v>
      </c>
      <c r="N32" s="563">
        <v>0</v>
      </c>
      <c r="O32" s="565">
        <v>0</v>
      </c>
      <c r="P32" s="564">
        <v>0</v>
      </c>
      <c r="Q32" s="566">
        <f>+monthly_drivers_0!Q32</f>
        <v>5.5</v>
      </c>
    </row>
    <row r="33" spans="1:17" x14ac:dyDescent="0.25">
      <c r="A33" s="567">
        <f t="shared" si="2"/>
        <v>45260</v>
      </c>
      <c r="B33" s="577" t="str">
        <f t="shared" si="3"/>
        <v>LeasingI</v>
      </c>
      <c r="C33" s="568">
        <v>0</v>
      </c>
      <c r="D33" s="569">
        <v>0</v>
      </c>
      <c r="E33" s="569">
        <v>0</v>
      </c>
      <c r="F33" s="569">
        <v>0</v>
      </c>
      <c r="G33" s="569">
        <v>0</v>
      </c>
      <c r="H33" s="569">
        <v>0</v>
      </c>
      <c r="I33" s="569">
        <v>0</v>
      </c>
      <c r="J33" s="569">
        <v>0</v>
      </c>
      <c r="K33" s="570">
        <v>0</v>
      </c>
      <c r="L33" s="571">
        <f t="shared" si="0"/>
        <v>0</v>
      </c>
      <c r="M33" s="571">
        <v>0</v>
      </c>
      <c r="N33" s="571">
        <v>0</v>
      </c>
      <c r="O33" s="572">
        <v>0</v>
      </c>
      <c r="P33" s="573">
        <v>0</v>
      </c>
      <c r="Q33" s="574">
        <f>+monthly_drivers_0!Q33</f>
        <v>5.5</v>
      </c>
    </row>
    <row r="34" spans="1:17" x14ac:dyDescent="0.25">
      <c r="A34" s="575">
        <f t="shared" si="2"/>
        <v>45291</v>
      </c>
      <c r="B34" s="83" t="str">
        <f t="shared" si="3"/>
        <v>LeasingI</v>
      </c>
      <c r="C34" s="562">
        <v>0</v>
      </c>
      <c r="D34" s="563">
        <v>0</v>
      </c>
      <c r="E34" s="563">
        <v>0</v>
      </c>
      <c r="F34" s="563">
        <v>0</v>
      </c>
      <c r="G34" s="563">
        <v>0</v>
      </c>
      <c r="H34" s="563">
        <v>0</v>
      </c>
      <c r="I34" s="563">
        <v>0</v>
      </c>
      <c r="J34" s="563">
        <v>0</v>
      </c>
      <c r="K34" s="564">
        <v>0</v>
      </c>
      <c r="L34" s="563">
        <f t="shared" si="0"/>
        <v>0</v>
      </c>
      <c r="M34" s="563">
        <v>0</v>
      </c>
      <c r="N34" s="563">
        <v>0</v>
      </c>
      <c r="O34" s="565">
        <v>0</v>
      </c>
      <c r="P34" s="564">
        <v>0</v>
      </c>
      <c r="Q34" s="566">
        <f>+monthly_drivers_0!Q34</f>
        <v>5.5</v>
      </c>
    </row>
    <row r="35" spans="1:17" x14ac:dyDescent="0.25">
      <c r="A35" s="567">
        <f t="shared" si="2"/>
        <v>45322</v>
      </c>
      <c r="B35" s="577" t="str">
        <f t="shared" si="3"/>
        <v>LeasingI</v>
      </c>
      <c r="C35" s="568">
        <v>0</v>
      </c>
      <c r="D35" s="569">
        <v>0</v>
      </c>
      <c r="E35" s="569">
        <v>0</v>
      </c>
      <c r="F35" s="569">
        <v>0</v>
      </c>
      <c r="G35" s="569">
        <v>0</v>
      </c>
      <c r="H35" s="569">
        <v>0</v>
      </c>
      <c r="I35" s="569">
        <v>0</v>
      </c>
      <c r="J35" s="569">
        <v>0</v>
      </c>
      <c r="K35" s="570">
        <v>0</v>
      </c>
      <c r="L35" s="571">
        <f t="shared" si="0"/>
        <v>0</v>
      </c>
      <c r="M35" s="571">
        <v>0</v>
      </c>
      <c r="N35" s="571">
        <v>0</v>
      </c>
      <c r="O35" s="572">
        <v>0</v>
      </c>
      <c r="P35" s="573">
        <v>0</v>
      </c>
      <c r="Q35" s="574">
        <f>+monthly_drivers_0!Q35</f>
        <v>5.5</v>
      </c>
    </row>
    <row r="36" spans="1:17" x14ac:dyDescent="0.25">
      <c r="A36" s="575">
        <f t="shared" si="2"/>
        <v>45351</v>
      </c>
      <c r="B36" s="83" t="str">
        <f t="shared" si="3"/>
        <v>LeasingI</v>
      </c>
      <c r="C36" s="562">
        <v>0</v>
      </c>
      <c r="D36" s="563">
        <v>0</v>
      </c>
      <c r="E36" s="563">
        <v>0</v>
      </c>
      <c r="F36" s="563">
        <v>0</v>
      </c>
      <c r="G36" s="563">
        <v>0</v>
      </c>
      <c r="H36" s="563">
        <v>0</v>
      </c>
      <c r="I36" s="563">
        <v>0</v>
      </c>
      <c r="J36" s="563">
        <v>0</v>
      </c>
      <c r="K36" s="564">
        <v>0</v>
      </c>
      <c r="L36" s="563">
        <f t="shared" si="0"/>
        <v>0</v>
      </c>
      <c r="M36" s="563">
        <v>0</v>
      </c>
      <c r="N36" s="563">
        <v>0</v>
      </c>
      <c r="O36" s="565">
        <v>0</v>
      </c>
      <c r="P36" s="564">
        <v>0</v>
      </c>
      <c r="Q36" s="566">
        <f>+monthly_drivers_0!Q36</f>
        <v>5.5</v>
      </c>
    </row>
    <row r="37" spans="1:17" x14ac:dyDescent="0.25">
      <c r="A37" s="567">
        <f t="shared" si="2"/>
        <v>45382</v>
      </c>
      <c r="B37" s="577" t="str">
        <f t="shared" si="3"/>
        <v>LeasingI</v>
      </c>
      <c r="C37" s="568">
        <v>0</v>
      </c>
      <c r="D37" s="569">
        <v>0</v>
      </c>
      <c r="E37" s="569">
        <v>0</v>
      </c>
      <c r="F37" s="569">
        <v>0</v>
      </c>
      <c r="G37" s="569">
        <v>0</v>
      </c>
      <c r="H37" s="569">
        <v>0</v>
      </c>
      <c r="I37" s="569">
        <v>0</v>
      </c>
      <c r="J37" s="569">
        <v>0</v>
      </c>
      <c r="K37" s="570">
        <v>0</v>
      </c>
      <c r="L37" s="571">
        <f t="shared" si="0"/>
        <v>0</v>
      </c>
      <c r="M37" s="571">
        <v>0</v>
      </c>
      <c r="N37" s="571">
        <v>0</v>
      </c>
      <c r="O37" s="572">
        <v>0</v>
      </c>
      <c r="P37" s="573">
        <v>0</v>
      </c>
      <c r="Q37" s="574">
        <f>+monthly_drivers_0!Q37</f>
        <v>5.5</v>
      </c>
    </row>
    <row r="38" spans="1:17" x14ac:dyDescent="0.25">
      <c r="A38" s="575">
        <f t="shared" si="2"/>
        <v>45412</v>
      </c>
      <c r="B38" s="83" t="str">
        <f t="shared" si="3"/>
        <v>LeasingI</v>
      </c>
      <c r="C38" s="562">
        <v>0</v>
      </c>
      <c r="D38" s="563">
        <v>0</v>
      </c>
      <c r="E38" s="563">
        <v>0</v>
      </c>
      <c r="F38" s="563">
        <v>0</v>
      </c>
      <c r="G38" s="563">
        <v>0</v>
      </c>
      <c r="H38" s="563">
        <v>0</v>
      </c>
      <c r="I38" s="563">
        <v>0</v>
      </c>
      <c r="J38" s="563">
        <v>0</v>
      </c>
      <c r="K38" s="564">
        <v>0</v>
      </c>
      <c r="L38" s="563">
        <f t="shared" si="0"/>
        <v>0</v>
      </c>
      <c r="M38" s="563">
        <v>0</v>
      </c>
      <c r="N38" s="563">
        <v>0</v>
      </c>
      <c r="O38" s="565">
        <v>0</v>
      </c>
      <c r="P38" s="564">
        <v>0</v>
      </c>
      <c r="Q38" s="566">
        <f>+monthly_drivers_0!Q38</f>
        <v>2.5</v>
      </c>
    </row>
    <row r="39" spans="1:17" x14ac:dyDescent="0.25">
      <c r="A39" s="567">
        <f t="shared" si="2"/>
        <v>45443</v>
      </c>
      <c r="B39" s="577" t="str">
        <f t="shared" si="3"/>
        <v>LeasingI</v>
      </c>
      <c r="C39" s="568">
        <v>0</v>
      </c>
      <c r="D39" s="569">
        <v>0</v>
      </c>
      <c r="E39" s="569">
        <v>0</v>
      </c>
      <c r="F39" s="569">
        <v>0</v>
      </c>
      <c r="G39" s="569">
        <v>0</v>
      </c>
      <c r="H39" s="569">
        <v>0</v>
      </c>
      <c r="I39" s="569">
        <v>0</v>
      </c>
      <c r="J39" s="569">
        <v>0</v>
      </c>
      <c r="K39" s="570">
        <v>0</v>
      </c>
      <c r="L39" s="571">
        <f t="shared" si="0"/>
        <v>0</v>
      </c>
      <c r="M39" s="571">
        <v>0</v>
      </c>
      <c r="N39" s="571">
        <v>0</v>
      </c>
      <c r="O39" s="572">
        <v>0</v>
      </c>
      <c r="P39" s="573">
        <v>0</v>
      </c>
      <c r="Q39" s="574">
        <f>+monthly_drivers_0!Q39</f>
        <v>2.5</v>
      </c>
    </row>
    <row r="40" spans="1:17" x14ac:dyDescent="0.25">
      <c r="A40" s="575">
        <f t="shared" si="2"/>
        <v>45473</v>
      </c>
      <c r="B40" s="83" t="str">
        <f t="shared" si="3"/>
        <v>LeasingI</v>
      </c>
      <c r="C40" s="562">
        <v>0</v>
      </c>
      <c r="D40" s="563">
        <v>0</v>
      </c>
      <c r="E40" s="563">
        <v>0</v>
      </c>
      <c r="F40" s="563">
        <v>0</v>
      </c>
      <c r="G40" s="563">
        <v>0</v>
      </c>
      <c r="H40" s="563">
        <v>0</v>
      </c>
      <c r="I40" s="563">
        <v>0</v>
      </c>
      <c r="J40" s="563">
        <v>0</v>
      </c>
      <c r="K40" s="564">
        <v>0</v>
      </c>
      <c r="L40" s="563">
        <f t="shared" si="0"/>
        <v>0</v>
      </c>
      <c r="M40" s="563">
        <v>0</v>
      </c>
      <c r="N40" s="563">
        <v>0</v>
      </c>
      <c r="O40" s="565">
        <v>0</v>
      </c>
      <c r="P40" s="564">
        <v>0</v>
      </c>
      <c r="Q40" s="566">
        <f>+monthly_drivers_0!Q40</f>
        <v>2.5</v>
      </c>
    </row>
    <row r="41" spans="1:17" x14ac:dyDescent="0.25">
      <c r="A41" s="567">
        <f t="shared" si="2"/>
        <v>45504</v>
      </c>
      <c r="B41" s="577" t="str">
        <f t="shared" si="3"/>
        <v>LeasingI</v>
      </c>
      <c r="C41" s="568">
        <v>0</v>
      </c>
      <c r="D41" s="569">
        <v>0</v>
      </c>
      <c r="E41" s="569">
        <v>0</v>
      </c>
      <c r="F41" s="569">
        <v>0</v>
      </c>
      <c r="G41" s="569">
        <v>0</v>
      </c>
      <c r="H41" s="569">
        <v>0</v>
      </c>
      <c r="I41" s="569">
        <v>0</v>
      </c>
      <c r="J41" s="569">
        <v>0</v>
      </c>
      <c r="K41" s="570">
        <v>0</v>
      </c>
      <c r="L41" s="571">
        <f t="shared" si="0"/>
        <v>0</v>
      </c>
      <c r="M41" s="571">
        <v>0</v>
      </c>
      <c r="N41" s="571">
        <v>0</v>
      </c>
      <c r="O41" s="572">
        <v>0</v>
      </c>
      <c r="P41" s="573">
        <v>0</v>
      </c>
      <c r="Q41" s="574">
        <f>+monthly_drivers_0!Q41</f>
        <v>2.5</v>
      </c>
    </row>
    <row r="42" spans="1:17" x14ac:dyDescent="0.25">
      <c r="A42" s="575">
        <f t="shared" si="2"/>
        <v>45535</v>
      </c>
      <c r="B42" s="83" t="str">
        <f t="shared" si="3"/>
        <v>LeasingI</v>
      </c>
      <c r="C42" s="562">
        <v>0</v>
      </c>
      <c r="D42" s="563">
        <v>0</v>
      </c>
      <c r="E42" s="563">
        <v>0</v>
      </c>
      <c r="F42" s="563">
        <v>0</v>
      </c>
      <c r="G42" s="563">
        <v>0</v>
      </c>
      <c r="H42" s="563">
        <v>0</v>
      </c>
      <c r="I42" s="563">
        <v>0</v>
      </c>
      <c r="J42" s="563">
        <v>0</v>
      </c>
      <c r="K42" s="564">
        <v>0</v>
      </c>
      <c r="L42" s="563">
        <f t="shared" si="0"/>
        <v>0</v>
      </c>
      <c r="M42" s="563">
        <v>0</v>
      </c>
      <c r="N42" s="563">
        <v>0</v>
      </c>
      <c r="O42" s="565">
        <v>0</v>
      </c>
      <c r="P42" s="564">
        <v>0</v>
      </c>
      <c r="Q42" s="566">
        <f>+monthly_drivers_0!Q42</f>
        <v>2.5</v>
      </c>
    </row>
    <row r="43" spans="1:17" x14ac:dyDescent="0.25">
      <c r="A43" s="567">
        <f t="shared" si="2"/>
        <v>45565</v>
      </c>
      <c r="B43" s="577" t="str">
        <f t="shared" si="3"/>
        <v>LeasingI</v>
      </c>
      <c r="C43" s="568">
        <v>0</v>
      </c>
      <c r="D43" s="569">
        <v>0</v>
      </c>
      <c r="E43" s="569">
        <v>0</v>
      </c>
      <c r="F43" s="569">
        <v>0</v>
      </c>
      <c r="G43" s="569">
        <v>0</v>
      </c>
      <c r="H43" s="569">
        <v>0</v>
      </c>
      <c r="I43" s="569">
        <v>0</v>
      </c>
      <c r="J43" s="569">
        <v>0</v>
      </c>
      <c r="K43" s="570">
        <v>0</v>
      </c>
      <c r="L43" s="571">
        <f t="shared" si="0"/>
        <v>0</v>
      </c>
      <c r="M43" s="571">
        <v>0</v>
      </c>
      <c r="N43" s="571">
        <v>0</v>
      </c>
      <c r="O43" s="572">
        <v>0</v>
      </c>
      <c r="P43" s="573">
        <v>0</v>
      </c>
      <c r="Q43" s="574">
        <f>+monthly_drivers_0!Q43</f>
        <v>2.5</v>
      </c>
    </row>
    <row r="44" spans="1:17" x14ac:dyDescent="0.25">
      <c r="A44" s="575">
        <f t="shared" si="2"/>
        <v>45596</v>
      </c>
      <c r="B44" s="83" t="str">
        <f t="shared" si="3"/>
        <v>LeasingI</v>
      </c>
      <c r="C44" s="562">
        <v>0</v>
      </c>
      <c r="D44" s="563">
        <v>0</v>
      </c>
      <c r="E44" s="563">
        <v>0</v>
      </c>
      <c r="F44" s="563">
        <v>0</v>
      </c>
      <c r="G44" s="563">
        <v>0</v>
      </c>
      <c r="H44" s="563">
        <v>0</v>
      </c>
      <c r="I44" s="563">
        <v>0</v>
      </c>
      <c r="J44" s="563">
        <v>0</v>
      </c>
      <c r="K44" s="564">
        <v>0</v>
      </c>
      <c r="L44" s="563">
        <f t="shared" si="0"/>
        <v>0</v>
      </c>
      <c r="M44" s="563">
        <v>0</v>
      </c>
      <c r="N44" s="563">
        <v>0</v>
      </c>
      <c r="O44" s="565">
        <v>0</v>
      </c>
      <c r="P44" s="564">
        <v>0</v>
      </c>
      <c r="Q44" s="566">
        <f>+monthly_drivers_0!Q44</f>
        <v>2.5</v>
      </c>
    </row>
    <row r="45" spans="1:17" x14ac:dyDescent="0.25">
      <c r="A45" s="567">
        <f t="shared" si="2"/>
        <v>45626</v>
      </c>
      <c r="B45" s="577" t="str">
        <f t="shared" si="3"/>
        <v>LeasingI</v>
      </c>
      <c r="C45" s="568">
        <v>0</v>
      </c>
      <c r="D45" s="569">
        <v>0</v>
      </c>
      <c r="E45" s="569">
        <v>0</v>
      </c>
      <c r="F45" s="569">
        <v>0</v>
      </c>
      <c r="G45" s="569">
        <v>0</v>
      </c>
      <c r="H45" s="569">
        <v>0</v>
      </c>
      <c r="I45" s="569">
        <v>0</v>
      </c>
      <c r="J45" s="569">
        <v>0</v>
      </c>
      <c r="K45" s="570">
        <v>0</v>
      </c>
      <c r="L45" s="571">
        <f t="shared" si="0"/>
        <v>0</v>
      </c>
      <c r="M45" s="571">
        <v>0</v>
      </c>
      <c r="N45" s="571">
        <v>0</v>
      </c>
      <c r="O45" s="572">
        <v>0</v>
      </c>
      <c r="P45" s="573">
        <v>0</v>
      </c>
      <c r="Q45" s="574">
        <f>+monthly_drivers_0!Q45</f>
        <v>2.5</v>
      </c>
    </row>
    <row r="46" spans="1:17" x14ac:dyDescent="0.25">
      <c r="A46" s="575">
        <f t="shared" si="2"/>
        <v>45657</v>
      </c>
      <c r="B46" s="83" t="str">
        <f t="shared" si="3"/>
        <v>LeasingI</v>
      </c>
      <c r="C46" s="562">
        <v>0</v>
      </c>
      <c r="D46" s="563">
        <v>0</v>
      </c>
      <c r="E46" s="563">
        <v>0</v>
      </c>
      <c r="F46" s="563">
        <v>0</v>
      </c>
      <c r="G46" s="563">
        <v>0</v>
      </c>
      <c r="H46" s="563">
        <v>0</v>
      </c>
      <c r="I46" s="563">
        <v>0</v>
      </c>
      <c r="J46" s="563">
        <v>0</v>
      </c>
      <c r="K46" s="564">
        <v>0</v>
      </c>
      <c r="L46" s="563">
        <f t="shared" si="0"/>
        <v>0</v>
      </c>
      <c r="M46" s="563">
        <v>0</v>
      </c>
      <c r="N46" s="563">
        <v>0</v>
      </c>
      <c r="O46" s="565">
        <v>0</v>
      </c>
      <c r="P46" s="564">
        <v>0</v>
      </c>
      <c r="Q46" s="566">
        <f>+monthly_drivers_0!Q46</f>
        <v>2.5</v>
      </c>
    </row>
    <row r="47" spans="1:17" x14ac:dyDescent="0.25">
      <c r="A47" s="567">
        <f t="shared" si="2"/>
        <v>45688</v>
      </c>
      <c r="B47" s="577" t="str">
        <f t="shared" si="3"/>
        <v>LeasingI</v>
      </c>
      <c r="C47" s="568">
        <v>0</v>
      </c>
      <c r="D47" s="569">
        <v>0</v>
      </c>
      <c r="E47" s="569">
        <v>0</v>
      </c>
      <c r="F47" s="569">
        <v>0</v>
      </c>
      <c r="G47" s="569">
        <v>0</v>
      </c>
      <c r="H47" s="569">
        <v>0</v>
      </c>
      <c r="I47" s="569">
        <v>0</v>
      </c>
      <c r="J47" s="569">
        <v>0</v>
      </c>
      <c r="K47" s="570">
        <v>0</v>
      </c>
      <c r="L47" s="571">
        <f t="shared" si="0"/>
        <v>0</v>
      </c>
      <c r="M47" s="571">
        <v>0</v>
      </c>
      <c r="N47" s="571">
        <v>0</v>
      </c>
      <c r="O47" s="572">
        <v>0</v>
      </c>
      <c r="P47" s="573">
        <v>0</v>
      </c>
      <c r="Q47" s="574">
        <f>+monthly_drivers_0!Q47</f>
        <v>2.5</v>
      </c>
    </row>
    <row r="48" spans="1:17" x14ac:dyDescent="0.25">
      <c r="A48" s="575">
        <f t="shared" si="2"/>
        <v>45716</v>
      </c>
      <c r="B48" s="83" t="str">
        <f t="shared" si="3"/>
        <v>LeasingI</v>
      </c>
      <c r="C48" s="562">
        <v>0</v>
      </c>
      <c r="D48" s="563">
        <v>0</v>
      </c>
      <c r="E48" s="563">
        <v>0</v>
      </c>
      <c r="F48" s="563">
        <v>0</v>
      </c>
      <c r="G48" s="563">
        <v>0</v>
      </c>
      <c r="H48" s="563">
        <v>0</v>
      </c>
      <c r="I48" s="563">
        <v>0</v>
      </c>
      <c r="J48" s="563">
        <v>0</v>
      </c>
      <c r="K48" s="564">
        <v>0</v>
      </c>
      <c r="L48" s="563">
        <f t="shared" si="0"/>
        <v>0</v>
      </c>
      <c r="M48" s="563">
        <v>0</v>
      </c>
      <c r="N48" s="563">
        <v>0</v>
      </c>
      <c r="O48" s="565">
        <v>0</v>
      </c>
      <c r="P48" s="564">
        <v>0</v>
      </c>
      <c r="Q48" s="566">
        <f>+monthly_drivers_0!Q48</f>
        <v>2.5</v>
      </c>
    </row>
    <row r="49" spans="1:17" x14ac:dyDescent="0.25">
      <c r="A49" s="567">
        <f t="shared" si="2"/>
        <v>45747</v>
      </c>
      <c r="B49" s="577" t="str">
        <f t="shared" si="3"/>
        <v>LeasingI</v>
      </c>
      <c r="C49" s="568">
        <v>0</v>
      </c>
      <c r="D49" s="569">
        <v>0</v>
      </c>
      <c r="E49" s="569">
        <v>0</v>
      </c>
      <c r="F49" s="569">
        <v>0</v>
      </c>
      <c r="G49" s="569">
        <v>0</v>
      </c>
      <c r="H49" s="569">
        <v>0</v>
      </c>
      <c r="I49" s="569">
        <v>0</v>
      </c>
      <c r="J49" s="569">
        <v>0</v>
      </c>
      <c r="K49" s="570">
        <v>0</v>
      </c>
      <c r="L49" s="571">
        <f t="shared" si="0"/>
        <v>0</v>
      </c>
      <c r="M49" s="571">
        <v>0</v>
      </c>
      <c r="N49" s="571">
        <v>0</v>
      </c>
      <c r="O49" s="572">
        <v>0</v>
      </c>
      <c r="P49" s="573">
        <v>0</v>
      </c>
      <c r="Q49" s="574">
        <f>+monthly_drivers_0!Q49</f>
        <v>2.5</v>
      </c>
    </row>
    <row r="50" spans="1:17" x14ac:dyDescent="0.25">
      <c r="A50" s="575">
        <f t="shared" si="2"/>
        <v>45777</v>
      </c>
      <c r="B50" s="83" t="str">
        <f t="shared" si="3"/>
        <v>LeasingI</v>
      </c>
      <c r="C50" s="562">
        <v>0</v>
      </c>
      <c r="D50" s="563">
        <v>0</v>
      </c>
      <c r="E50" s="563">
        <v>0</v>
      </c>
      <c r="F50" s="563">
        <v>0</v>
      </c>
      <c r="G50" s="563">
        <v>0</v>
      </c>
      <c r="H50" s="563">
        <v>0</v>
      </c>
      <c r="I50" s="563">
        <v>0</v>
      </c>
      <c r="J50" s="563">
        <v>0</v>
      </c>
      <c r="K50" s="564">
        <v>0</v>
      </c>
      <c r="L50" s="563">
        <f t="shared" si="0"/>
        <v>0</v>
      </c>
      <c r="M50" s="563">
        <v>0</v>
      </c>
      <c r="N50" s="563">
        <v>0</v>
      </c>
      <c r="O50" s="565">
        <v>0</v>
      </c>
      <c r="P50" s="564">
        <v>0</v>
      </c>
      <c r="Q50" s="566">
        <f>+monthly_drivers_0!Q50</f>
        <v>2.5</v>
      </c>
    </row>
    <row r="51" spans="1:17" x14ac:dyDescent="0.25">
      <c r="A51" s="567">
        <f t="shared" si="2"/>
        <v>45808</v>
      </c>
      <c r="B51" s="577" t="str">
        <f t="shared" si="3"/>
        <v>LeasingI</v>
      </c>
      <c r="C51" s="568">
        <v>0</v>
      </c>
      <c r="D51" s="569">
        <v>0</v>
      </c>
      <c r="E51" s="569">
        <v>0</v>
      </c>
      <c r="F51" s="569">
        <v>0</v>
      </c>
      <c r="G51" s="569">
        <v>0</v>
      </c>
      <c r="H51" s="569">
        <v>0</v>
      </c>
      <c r="I51" s="569">
        <v>0</v>
      </c>
      <c r="J51" s="569">
        <v>0</v>
      </c>
      <c r="K51" s="570">
        <v>0</v>
      </c>
      <c r="L51" s="571">
        <f t="shared" si="0"/>
        <v>0</v>
      </c>
      <c r="M51" s="571">
        <v>0</v>
      </c>
      <c r="N51" s="571">
        <v>0</v>
      </c>
      <c r="O51" s="572">
        <v>0</v>
      </c>
      <c r="P51" s="573">
        <v>0</v>
      </c>
      <c r="Q51" s="574">
        <f>+monthly_drivers_0!Q51</f>
        <v>2.5</v>
      </c>
    </row>
    <row r="52" spans="1:17" x14ac:dyDescent="0.25">
      <c r="A52" s="575">
        <f t="shared" si="2"/>
        <v>45838</v>
      </c>
      <c r="B52" s="83" t="str">
        <f t="shared" si="3"/>
        <v>LeasingI</v>
      </c>
      <c r="C52" s="562">
        <v>0</v>
      </c>
      <c r="D52" s="563">
        <v>0</v>
      </c>
      <c r="E52" s="563">
        <v>0</v>
      </c>
      <c r="F52" s="563">
        <v>0</v>
      </c>
      <c r="G52" s="563">
        <v>0</v>
      </c>
      <c r="H52" s="563">
        <v>0</v>
      </c>
      <c r="I52" s="563">
        <v>0</v>
      </c>
      <c r="J52" s="563">
        <v>0</v>
      </c>
      <c r="K52" s="564">
        <v>0</v>
      </c>
      <c r="L52" s="563">
        <f t="shared" si="0"/>
        <v>0</v>
      </c>
      <c r="M52" s="563">
        <v>0</v>
      </c>
      <c r="N52" s="563">
        <v>0</v>
      </c>
      <c r="O52" s="565">
        <v>0</v>
      </c>
      <c r="P52" s="564">
        <v>0</v>
      </c>
      <c r="Q52" s="566">
        <f>+monthly_drivers_0!Q52</f>
        <v>2.5</v>
      </c>
    </row>
    <row r="53" spans="1:17" x14ac:dyDescent="0.25">
      <c r="A53" s="567">
        <f t="shared" si="2"/>
        <v>45869</v>
      </c>
      <c r="B53" s="577" t="str">
        <f t="shared" si="3"/>
        <v>LeasingI</v>
      </c>
      <c r="C53" s="568">
        <v>0</v>
      </c>
      <c r="D53" s="569">
        <v>0</v>
      </c>
      <c r="E53" s="569">
        <v>0</v>
      </c>
      <c r="F53" s="569">
        <v>0</v>
      </c>
      <c r="G53" s="569">
        <v>0</v>
      </c>
      <c r="H53" s="569">
        <v>0</v>
      </c>
      <c r="I53" s="569">
        <v>0</v>
      </c>
      <c r="J53" s="569">
        <v>0</v>
      </c>
      <c r="K53" s="570">
        <v>0</v>
      </c>
      <c r="L53" s="571">
        <f t="shared" si="0"/>
        <v>0</v>
      </c>
      <c r="M53" s="571">
        <v>0</v>
      </c>
      <c r="N53" s="571">
        <v>0</v>
      </c>
      <c r="O53" s="572">
        <v>0</v>
      </c>
      <c r="P53" s="573">
        <v>0</v>
      </c>
      <c r="Q53" s="574">
        <f>+monthly_drivers_0!Q53</f>
        <v>2.5</v>
      </c>
    </row>
    <row r="54" spans="1:17" x14ac:dyDescent="0.25">
      <c r="A54" s="575">
        <f t="shared" si="2"/>
        <v>45900</v>
      </c>
      <c r="B54" s="83" t="str">
        <f t="shared" si="3"/>
        <v>LeasingI</v>
      </c>
      <c r="C54" s="562">
        <v>0</v>
      </c>
      <c r="D54" s="563">
        <v>0</v>
      </c>
      <c r="E54" s="563">
        <v>0</v>
      </c>
      <c r="F54" s="563">
        <v>0</v>
      </c>
      <c r="G54" s="563">
        <v>0</v>
      </c>
      <c r="H54" s="563">
        <v>0</v>
      </c>
      <c r="I54" s="563">
        <v>0</v>
      </c>
      <c r="J54" s="563">
        <v>0</v>
      </c>
      <c r="K54" s="564">
        <v>0</v>
      </c>
      <c r="L54" s="563">
        <f t="shared" si="0"/>
        <v>0</v>
      </c>
      <c r="M54" s="563">
        <v>0</v>
      </c>
      <c r="N54" s="563">
        <v>0</v>
      </c>
      <c r="O54" s="565">
        <v>0</v>
      </c>
      <c r="P54" s="564">
        <v>0</v>
      </c>
      <c r="Q54" s="566">
        <f>+monthly_drivers_0!Q54</f>
        <v>2.5</v>
      </c>
    </row>
    <row r="55" spans="1:17" x14ac:dyDescent="0.25">
      <c r="A55" s="567">
        <f t="shared" si="2"/>
        <v>45930</v>
      </c>
      <c r="B55" s="577" t="str">
        <f t="shared" si="3"/>
        <v>LeasingI</v>
      </c>
      <c r="C55" s="568">
        <v>0</v>
      </c>
      <c r="D55" s="569">
        <v>0</v>
      </c>
      <c r="E55" s="569">
        <v>0</v>
      </c>
      <c r="F55" s="569">
        <v>0</v>
      </c>
      <c r="G55" s="569">
        <v>0</v>
      </c>
      <c r="H55" s="569">
        <v>0</v>
      </c>
      <c r="I55" s="569">
        <v>0</v>
      </c>
      <c r="J55" s="569">
        <v>0</v>
      </c>
      <c r="K55" s="570">
        <v>0</v>
      </c>
      <c r="L55" s="571">
        <f t="shared" si="0"/>
        <v>0</v>
      </c>
      <c r="M55" s="571">
        <v>0</v>
      </c>
      <c r="N55" s="571">
        <v>0</v>
      </c>
      <c r="O55" s="572">
        <v>0</v>
      </c>
      <c r="P55" s="573">
        <v>0</v>
      </c>
      <c r="Q55" s="574">
        <f>+monthly_drivers_0!Q55</f>
        <v>2.5</v>
      </c>
    </row>
    <row r="56" spans="1:17" x14ac:dyDescent="0.25">
      <c r="A56" s="575">
        <f t="shared" si="2"/>
        <v>45961</v>
      </c>
      <c r="B56" s="83" t="str">
        <f t="shared" si="3"/>
        <v>LeasingI</v>
      </c>
      <c r="C56" s="562">
        <v>0</v>
      </c>
      <c r="D56" s="563">
        <v>0</v>
      </c>
      <c r="E56" s="563">
        <v>0</v>
      </c>
      <c r="F56" s="563">
        <v>0</v>
      </c>
      <c r="G56" s="563">
        <v>0</v>
      </c>
      <c r="H56" s="563">
        <v>0</v>
      </c>
      <c r="I56" s="563">
        <v>0</v>
      </c>
      <c r="J56" s="563">
        <v>0</v>
      </c>
      <c r="K56" s="564">
        <v>0</v>
      </c>
      <c r="L56" s="563">
        <f t="shared" si="0"/>
        <v>0</v>
      </c>
      <c r="M56" s="563">
        <v>0</v>
      </c>
      <c r="N56" s="563">
        <v>0</v>
      </c>
      <c r="O56" s="565">
        <v>0</v>
      </c>
      <c r="P56" s="564">
        <v>0</v>
      </c>
      <c r="Q56" s="566">
        <f>+monthly_drivers_0!Q56</f>
        <v>2.5</v>
      </c>
    </row>
    <row r="57" spans="1:17" x14ac:dyDescent="0.25">
      <c r="A57" s="567">
        <f t="shared" si="2"/>
        <v>45991</v>
      </c>
      <c r="B57" s="577" t="str">
        <f t="shared" si="3"/>
        <v>LeasingI</v>
      </c>
      <c r="C57" s="568">
        <v>0</v>
      </c>
      <c r="D57" s="569">
        <v>0</v>
      </c>
      <c r="E57" s="569">
        <v>0</v>
      </c>
      <c r="F57" s="569">
        <v>0</v>
      </c>
      <c r="G57" s="569">
        <v>0</v>
      </c>
      <c r="H57" s="569">
        <v>0</v>
      </c>
      <c r="I57" s="569">
        <v>0</v>
      </c>
      <c r="J57" s="569">
        <v>0</v>
      </c>
      <c r="K57" s="570">
        <v>0</v>
      </c>
      <c r="L57" s="571">
        <f t="shared" si="0"/>
        <v>0</v>
      </c>
      <c r="M57" s="571">
        <v>0</v>
      </c>
      <c r="N57" s="571">
        <v>0</v>
      </c>
      <c r="O57" s="572">
        <v>0</v>
      </c>
      <c r="P57" s="573">
        <v>0</v>
      </c>
      <c r="Q57" s="574">
        <f>+monthly_drivers_0!Q57</f>
        <v>2.5</v>
      </c>
    </row>
    <row r="58" spans="1:17" x14ac:dyDescent="0.25">
      <c r="A58" s="575">
        <f t="shared" si="2"/>
        <v>46022</v>
      </c>
      <c r="B58" s="83" t="str">
        <f t="shared" si="3"/>
        <v>LeasingI</v>
      </c>
      <c r="C58" s="562">
        <v>0</v>
      </c>
      <c r="D58" s="563">
        <v>0</v>
      </c>
      <c r="E58" s="563">
        <v>0</v>
      </c>
      <c r="F58" s="563">
        <v>0</v>
      </c>
      <c r="G58" s="563">
        <v>0</v>
      </c>
      <c r="H58" s="563">
        <v>0</v>
      </c>
      <c r="I58" s="563">
        <v>0</v>
      </c>
      <c r="J58" s="563">
        <v>0</v>
      </c>
      <c r="K58" s="564">
        <v>0</v>
      </c>
      <c r="L58" s="563">
        <f t="shared" si="0"/>
        <v>0</v>
      </c>
      <c r="M58" s="563">
        <v>0</v>
      </c>
      <c r="N58" s="563">
        <v>0</v>
      </c>
      <c r="O58" s="565">
        <v>0</v>
      </c>
      <c r="P58" s="564">
        <v>0</v>
      </c>
      <c r="Q58" s="566">
        <f>+monthly_drivers_0!Q58</f>
        <v>2.5</v>
      </c>
    </row>
    <row r="59" spans="1:17" x14ac:dyDescent="0.25">
      <c r="A59" s="567">
        <f t="shared" si="2"/>
        <v>46053</v>
      </c>
      <c r="B59" s="577" t="str">
        <f t="shared" si="3"/>
        <v>LeasingI</v>
      </c>
      <c r="C59" s="568">
        <v>0</v>
      </c>
      <c r="D59" s="569">
        <v>0</v>
      </c>
      <c r="E59" s="569">
        <v>0</v>
      </c>
      <c r="F59" s="569">
        <v>0</v>
      </c>
      <c r="G59" s="569">
        <v>0</v>
      </c>
      <c r="H59" s="569">
        <v>0</v>
      </c>
      <c r="I59" s="569">
        <v>0</v>
      </c>
      <c r="J59" s="569">
        <v>0</v>
      </c>
      <c r="K59" s="570">
        <v>0</v>
      </c>
      <c r="L59" s="571">
        <f t="shared" si="0"/>
        <v>0</v>
      </c>
      <c r="M59" s="571">
        <v>0</v>
      </c>
      <c r="N59" s="571">
        <v>0</v>
      </c>
      <c r="O59" s="572">
        <v>0</v>
      </c>
      <c r="P59" s="573">
        <v>0</v>
      </c>
      <c r="Q59" s="574">
        <f>+monthly_drivers_0!Q59</f>
        <v>2.5</v>
      </c>
    </row>
    <row r="60" spans="1:17" x14ac:dyDescent="0.25">
      <c r="A60" s="575">
        <f t="shared" si="2"/>
        <v>46081</v>
      </c>
      <c r="B60" s="83" t="str">
        <f t="shared" si="3"/>
        <v>LeasingI</v>
      </c>
      <c r="C60" s="562">
        <v>0</v>
      </c>
      <c r="D60" s="563">
        <v>0</v>
      </c>
      <c r="E60" s="563">
        <v>0</v>
      </c>
      <c r="F60" s="563">
        <v>0</v>
      </c>
      <c r="G60" s="563">
        <v>0</v>
      </c>
      <c r="H60" s="563">
        <v>0</v>
      </c>
      <c r="I60" s="563">
        <v>0</v>
      </c>
      <c r="J60" s="563">
        <v>0</v>
      </c>
      <c r="K60" s="564">
        <v>0</v>
      </c>
      <c r="L60" s="563">
        <f t="shared" si="0"/>
        <v>0</v>
      </c>
      <c r="M60" s="563">
        <v>0</v>
      </c>
      <c r="N60" s="563">
        <v>0</v>
      </c>
      <c r="O60" s="565">
        <v>0</v>
      </c>
      <c r="P60" s="564">
        <v>0</v>
      </c>
      <c r="Q60" s="566">
        <f>+monthly_drivers_0!Q60</f>
        <v>2.5</v>
      </c>
    </row>
    <row r="61" spans="1:17" x14ac:dyDescent="0.25">
      <c r="A61" s="567">
        <f t="shared" si="2"/>
        <v>46112</v>
      </c>
      <c r="B61" s="577" t="str">
        <f t="shared" si="3"/>
        <v>LeasingI</v>
      </c>
      <c r="C61" s="568">
        <v>0</v>
      </c>
      <c r="D61" s="569">
        <v>0</v>
      </c>
      <c r="E61" s="569">
        <v>0</v>
      </c>
      <c r="F61" s="569">
        <v>0</v>
      </c>
      <c r="G61" s="569">
        <v>0</v>
      </c>
      <c r="H61" s="569">
        <v>0</v>
      </c>
      <c r="I61" s="569">
        <v>0</v>
      </c>
      <c r="J61" s="569">
        <v>0</v>
      </c>
      <c r="K61" s="570">
        <v>0</v>
      </c>
      <c r="L61" s="571">
        <f t="shared" si="0"/>
        <v>0</v>
      </c>
      <c r="M61" s="571">
        <v>0</v>
      </c>
      <c r="N61" s="571">
        <v>0</v>
      </c>
      <c r="O61" s="572">
        <v>0</v>
      </c>
      <c r="P61" s="573">
        <v>0</v>
      </c>
      <c r="Q61" s="574">
        <f>+monthly_drivers_0!Q61</f>
        <v>2.5</v>
      </c>
    </row>
    <row r="62" spans="1:17" x14ac:dyDescent="0.25">
      <c r="A62" s="575">
        <f t="shared" si="2"/>
        <v>46142</v>
      </c>
      <c r="B62" s="83" t="str">
        <f t="shared" si="3"/>
        <v>LeasingI</v>
      </c>
      <c r="C62" s="562">
        <v>0</v>
      </c>
      <c r="D62" s="563">
        <v>0</v>
      </c>
      <c r="E62" s="563">
        <v>0</v>
      </c>
      <c r="F62" s="563">
        <v>0</v>
      </c>
      <c r="G62" s="563">
        <v>0</v>
      </c>
      <c r="H62" s="563">
        <v>0</v>
      </c>
      <c r="I62" s="563">
        <v>0</v>
      </c>
      <c r="J62" s="563">
        <v>0</v>
      </c>
      <c r="K62" s="564">
        <v>0</v>
      </c>
      <c r="L62" s="563">
        <f t="shared" si="0"/>
        <v>0</v>
      </c>
      <c r="M62" s="563">
        <v>0</v>
      </c>
      <c r="N62" s="563">
        <v>0</v>
      </c>
      <c r="O62" s="565">
        <v>0</v>
      </c>
      <c r="P62" s="564">
        <v>0</v>
      </c>
      <c r="Q62" s="566">
        <f>+monthly_drivers_0!Q62</f>
        <v>2.5</v>
      </c>
    </row>
    <row r="63" spans="1:17" x14ac:dyDescent="0.25">
      <c r="A63" s="567">
        <f t="shared" si="2"/>
        <v>46173</v>
      </c>
      <c r="B63" s="577" t="str">
        <f t="shared" si="3"/>
        <v>LeasingI</v>
      </c>
      <c r="C63" s="568">
        <v>0</v>
      </c>
      <c r="D63" s="569">
        <v>0</v>
      </c>
      <c r="E63" s="569">
        <v>0</v>
      </c>
      <c r="F63" s="569">
        <v>0</v>
      </c>
      <c r="G63" s="569">
        <v>0</v>
      </c>
      <c r="H63" s="569">
        <v>0</v>
      </c>
      <c r="I63" s="569">
        <v>0</v>
      </c>
      <c r="J63" s="569">
        <v>0</v>
      </c>
      <c r="K63" s="570">
        <v>0</v>
      </c>
      <c r="L63" s="571">
        <f t="shared" si="0"/>
        <v>0</v>
      </c>
      <c r="M63" s="571">
        <v>0</v>
      </c>
      <c r="N63" s="571">
        <v>0</v>
      </c>
      <c r="O63" s="572">
        <v>0</v>
      </c>
      <c r="P63" s="573">
        <v>0</v>
      </c>
      <c r="Q63" s="574">
        <f>+monthly_drivers_0!Q63</f>
        <v>2.5</v>
      </c>
    </row>
    <row r="64" spans="1:17" x14ac:dyDescent="0.25">
      <c r="A64" s="575">
        <f t="shared" si="2"/>
        <v>46203</v>
      </c>
      <c r="B64" s="83" t="str">
        <f t="shared" si="3"/>
        <v>LeasingI</v>
      </c>
      <c r="C64" s="562">
        <v>0</v>
      </c>
      <c r="D64" s="563">
        <v>0</v>
      </c>
      <c r="E64" s="563">
        <v>0</v>
      </c>
      <c r="F64" s="563">
        <v>0</v>
      </c>
      <c r="G64" s="563">
        <v>0</v>
      </c>
      <c r="H64" s="563">
        <v>0</v>
      </c>
      <c r="I64" s="563">
        <v>0</v>
      </c>
      <c r="J64" s="563">
        <v>0</v>
      </c>
      <c r="K64" s="564">
        <v>0</v>
      </c>
      <c r="L64" s="563">
        <f t="shared" si="0"/>
        <v>0</v>
      </c>
      <c r="M64" s="563">
        <v>0</v>
      </c>
      <c r="N64" s="563">
        <v>0</v>
      </c>
      <c r="O64" s="565">
        <v>0</v>
      </c>
      <c r="P64" s="564">
        <v>0</v>
      </c>
      <c r="Q64" s="566">
        <f>+monthly_drivers_0!Q64</f>
        <v>2.5</v>
      </c>
    </row>
    <row r="65" spans="1:17" x14ac:dyDescent="0.25">
      <c r="A65" s="567">
        <f t="shared" si="2"/>
        <v>46234</v>
      </c>
      <c r="B65" s="577" t="str">
        <f t="shared" si="3"/>
        <v>LeasingI</v>
      </c>
      <c r="C65" s="568">
        <v>0</v>
      </c>
      <c r="D65" s="569">
        <v>0</v>
      </c>
      <c r="E65" s="569">
        <v>0</v>
      </c>
      <c r="F65" s="569">
        <v>0</v>
      </c>
      <c r="G65" s="569">
        <v>0</v>
      </c>
      <c r="H65" s="569">
        <v>0</v>
      </c>
      <c r="I65" s="569">
        <v>0</v>
      </c>
      <c r="J65" s="569">
        <v>0</v>
      </c>
      <c r="K65" s="570">
        <v>0</v>
      </c>
      <c r="L65" s="571">
        <f t="shared" si="0"/>
        <v>0</v>
      </c>
      <c r="M65" s="571">
        <v>0</v>
      </c>
      <c r="N65" s="571">
        <v>0</v>
      </c>
      <c r="O65" s="572">
        <v>0</v>
      </c>
      <c r="P65" s="573">
        <v>0</v>
      </c>
      <c r="Q65" s="574">
        <f>+monthly_drivers_0!Q65</f>
        <v>2.5</v>
      </c>
    </row>
    <row r="66" spans="1:17" x14ac:dyDescent="0.25">
      <c r="A66" s="575">
        <f t="shared" si="2"/>
        <v>46265</v>
      </c>
      <c r="B66" s="83" t="str">
        <f t="shared" si="3"/>
        <v>LeasingI</v>
      </c>
      <c r="C66" s="562">
        <v>0</v>
      </c>
      <c r="D66" s="563">
        <v>0</v>
      </c>
      <c r="E66" s="563">
        <v>0</v>
      </c>
      <c r="F66" s="563">
        <v>0</v>
      </c>
      <c r="G66" s="563">
        <v>0</v>
      </c>
      <c r="H66" s="563">
        <v>0</v>
      </c>
      <c r="I66" s="563">
        <v>0</v>
      </c>
      <c r="J66" s="563">
        <v>0</v>
      </c>
      <c r="K66" s="564">
        <v>0</v>
      </c>
      <c r="L66" s="563">
        <f t="shared" ref="L66:L129" si="4">+P66+O66</f>
        <v>0</v>
      </c>
      <c r="M66" s="563">
        <v>0</v>
      </c>
      <c r="N66" s="563">
        <v>0</v>
      </c>
      <c r="O66" s="565">
        <v>0</v>
      </c>
      <c r="P66" s="564">
        <v>0</v>
      </c>
      <c r="Q66" s="566">
        <f>+monthly_drivers_0!Q66</f>
        <v>2.5</v>
      </c>
    </row>
    <row r="67" spans="1:17" x14ac:dyDescent="0.25">
      <c r="A67" s="567">
        <f t="shared" ref="A67:A130" si="5">+EOMONTH(A66,1)</f>
        <v>46295</v>
      </c>
      <c r="B67" s="577" t="str">
        <f t="shared" ref="B67:B130" si="6">+B66</f>
        <v>LeasingI</v>
      </c>
      <c r="C67" s="568">
        <v>0</v>
      </c>
      <c r="D67" s="569">
        <v>0</v>
      </c>
      <c r="E67" s="569">
        <v>0</v>
      </c>
      <c r="F67" s="569">
        <v>0</v>
      </c>
      <c r="G67" s="569">
        <v>0</v>
      </c>
      <c r="H67" s="569">
        <v>0</v>
      </c>
      <c r="I67" s="569">
        <v>0</v>
      </c>
      <c r="J67" s="569">
        <v>0</v>
      </c>
      <c r="K67" s="570">
        <v>0</v>
      </c>
      <c r="L67" s="571">
        <f t="shared" si="4"/>
        <v>0</v>
      </c>
      <c r="M67" s="571">
        <v>0</v>
      </c>
      <c r="N67" s="571">
        <v>0</v>
      </c>
      <c r="O67" s="572">
        <v>0</v>
      </c>
      <c r="P67" s="573">
        <v>0</v>
      </c>
      <c r="Q67" s="574">
        <f>+monthly_drivers_0!Q67</f>
        <v>2.5</v>
      </c>
    </row>
    <row r="68" spans="1:17" x14ac:dyDescent="0.25">
      <c r="A68" s="575">
        <f t="shared" si="5"/>
        <v>46326</v>
      </c>
      <c r="B68" s="83" t="str">
        <f t="shared" si="6"/>
        <v>LeasingI</v>
      </c>
      <c r="C68" s="562">
        <v>0</v>
      </c>
      <c r="D68" s="563">
        <v>0</v>
      </c>
      <c r="E68" s="563">
        <v>0</v>
      </c>
      <c r="F68" s="563">
        <v>0</v>
      </c>
      <c r="G68" s="563">
        <v>0</v>
      </c>
      <c r="H68" s="563">
        <v>0</v>
      </c>
      <c r="I68" s="563">
        <v>0</v>
      </c>
      <c r="J68" s="563">
        <v>0</v>
      </c>
      <c r="K68" s="564">
        <v>0</v>
      </c>
      <c r="L68" s="563">
        <f t="shared" si="4"/>
        <v>0</v>
      </c>
      <c r="M68" s="563">
        <v>0</v>
      </c>
      <c r="N68" s="563">
        <v>0</v>
      </c>
      <c r="O68" s="565">
        <v>0</v>
      </c>
      <c r="P68" s="564">
        <v>0</v>
      </c>
      <c r="Q68" s="566">
        <f>+monthly_drivers_0!Q68</f>
        <v>2.5</v>
      </c>
    </row>
    <row r="69" spans="1:17" x14ac:dyDescent="0.25">
      <c r="A69" s="567">
        <f t="shared" si="5"/>
        <v>46356</v>
      </c>
      <c r="B69" s="577" t="str">
        <f t="shared" si="6"/>
        <v>LeasingI</v>
      </c>
      <c r="C69" s="568">
        <v>0</v>
      </c>
      <c r="D69" s="569">
        <v>0</v>
      </c>
      <c r="E69" s="569">
        <v>0</v>
      </c>
      <c r="F69" s="569">
        <v>0</v>
      </c>
      <c r="G69" s="569">
        <v>0</v>
      </c>
      <c r="H69" s="569">
        <v>0</v>
      </c>
      <c r="I69" s="569">
        <v>0</v>
      </c>
      <c r="J69" s="569">
        <v>0</v>
      </c>
      <c r="K69" s="570">
        <v>0</v>
      </c>
      <c r="L69" s="571">
        <f t="shared" si="4"/>
        <v>0</v>
      </c>
      <c r="M69" s="571">
        <v>0</v>
      </c>
      <c r="N69" s="571">
        <v>0</v>
      </c>
      <c r="O69" s="572">
        <v>0</v>
      </c>
      <c r="P69" s="573">
        <v>0</v>
      </c>
      <c r="Q69" s="574">
        <f>+monthly_drivers_0!Q69</f>
        <v>2.5</v>
      </c>
    </row>
    <row r="70" spans="1:17" x14ac:dyDescent="0.25">
      <c r="A70" s="575">
        <f t="shared" si="5"/>
        <v>46387</v>
      </c>
      <c r="B70" s="83" t="str">
        <f t="shared" si="6"/>
        <v>LeasingI</v>
      </c>
      <c r="C70" s="562">
        <v>0</v>
      </c>
      <c r="D70" s="563">
        <v>0</v>
      </c>
      <c r="E70" s="563">
        <v>0</v>
      </c>
      <c r="F70" s="563">
        <v>0</v>
      </c>
      <c r="G70" s="563">
        <v>0</v>
      </c>
      <c r="H70" s="563">
        <v>0</v>
      </c>
      <c r="I70" s="563">
        <v>0</v>
      </c>
      <c r="J70" s="563">
        <v>0</v>
      </c>
      <c r="K70" s="564">
        <v>0</v>
      </c>
      <c r="L70" s="563">
        <f t="shared" si="4"/>
        <v>0</v>
      </c>
      <c r="M70" s="563">
        <v>0</v>
      </c>
      <c r="N70" s="563">
        <v>0</v>
      </c>
      <c r="O70" s="565">
        <v>0</v>
      </c>
      <c r="P70" s="564">
        <v>0</v>
      </c>
      <c r="Q70" s="566">
        <f>+monthly_drivers_0!Q70</f>
        <v>2.5</v>
      </c>
    </row>
    <row r="71" spans="1:17" x14ac:dyDescent="0.25">
      <c r="A71" s="567">
        <f t="shared" si="5"/>
        <v>46418</v>
      </c>
      <c r="B71" s="577" t="str">
        <f t="shared" si="6"/>
        <v>LeasingI</v>
      </c>
      <c r="C71" s="568">
        <v>0</v>
      </c>
      <c r="D71" s="569">
        <v>0</v>
      </c>
      <c r="E71" s="569">
        <v>0</v>
      </c>
      <c r="F71" s="569">
        <v>0</v>
      </c>
      <c r="G71" s="569">
        <v>0</v>
      </c>
      <c r="H71" s="569">
        <v>0</v>
      </c>
      <c r="I71" s="569">
        <v>0</v>
      </c>
      <c r="J71" s="569">
        <v>0</v>
      </c>
      <c r="K71" s="570">
        <v>0</v>
      </c>
      <c r="L71" s="571">
        <f t="shared" si="4"/>
        <v>0</v>
      </c>
      <c r="M71" s="571">
        <v>0</v>
      </c>
      <c r="N71" s="571">
        <v>0</v>
      </c>
      <c r="O71" s="572">
        <v>0</v>
      </c>
      <c r="P71" s="573">
        <v>0</v>
      </c>
      <c r="Q71" s="574">
        <f>+monthly_drivers_0!Q71</f>
        <v>2.5</v>
      </c>
    </row>
    <row r="72" spans="1:17" x14ac:dyDescent="0.25">
      <c r="A72" s="575">
        <f t="shared" si="5"/>
        <v>46446</v>
      </c>
      <c r="B72" s="83" t="str">
        <f t="shared" si="6"/>
        <v>LeasingI</v>
      </c>
      <c r="C72" s="562">
        <v>0</v>
      </c>
      <c r="D72" s="563">
        <v>0</v>
      </c>
      <c r="E72" s="563">
        <v>0</v>
      </c>
      <c r="F72" s="563">
        <v>0</v>
      </c>
      <c r="G72" s="563">
        <v>0</v>
      </c>
      <c r="H72" s="563">
        <v>0</v>
      </c>
      <c r="I72" s="563">
        <v>0</v>
      </c>
      <c r="J72" s="563">
        <v>0</v>
      </c>
      <c r="K72" s="564">
        <v>0</v>
      </c>
      <c r="L72" s="563">
        <f t="shared" si="4"/>
        <v>0</v>
      </c>
      <c r="M72" s="563">
        <v>0</v>
      </c>
      <c r="N72" s="563">
        <v>0</v>
      </c>
      <c r="O72" s="565">
        <v>0</v>
      </c>
      <c r="P72" s="564">
        <v>0</v>
      </c>
      <c r="Q72" s="566">
        <f>+monthly_drivers_0!Q72</f>
        <v>2.5</v>
      </c>
    </row>
    <row r="73" spans="1:17" x14ac:dyDescent="0.25">
      <c r="A73" s="567">
        <f t="shared" si="5"/>
        <v>46477</v>
      </c>
      <c r="B73" s="577" t="str">
        <f t="shared" si="6"/>
        <v>LeasingI</v>
      </c>
      <c r="C73" s="568">
        <v>0</v>
      </c>
      <c r="D73" s="569">
        <v>0</v>
      </c>
      <c r="E73" s="569">
        <v>0</v>
      </c>
      <c r="F73" s="569">
        <v>0</v>
      </c>
      <c r="G73" s="569">
        <v>0</v>
      </c>
      <c r="H73" s="569">
        <v>0</v>
      </c>
      <c r="I73" s="569">
        <v>0</v>
      </c>
      <c r="J73" s="569">
        <v>0</v>
      </c>
      <c r="K73" s="570">
        <v>0</v>
      </c>
      <c r="L73" s="571">
        <f t="shared" si="4"/>
        <v>0</v>
      </c>
      <c r="M73" s="571">
        <v>0</v>
      </c>
      <c r="N73" s="571">
        <v>0</v>
      </c>
      <c r="O73" s="572">
        <v>0</v>
      </c>
      <c r="P73" s="573">
        <v>0</v>
      </c>
      <c r="Q73" s="574">
        <f>+monthly_drivers_0!Q73</f>
        <v>2.5</v>
      </c>
    </row>
    <row r="74" spans="1:17" x14ac:dyDescent="0.25">
      <c r="A74" s="575">
        <f t="shared" si="5"/>
        <v>46507</v>
      </c>
      <c r="B74" s="83" t="str">
        <f t="shared" si="6"/>
        <v>LeasingI</v>
      </c>
      <c r="C74" s="562">
        <v>0</v>
      </c>
      <c r="D74" s="563">
        <v>0</v>
      </c>
      <c r="E74" s="563">
        <v>0</v>
      </c>
      <c r="F74" s="563">
        <v>0</v>
      </c>
      <c r="G74" s="563">
        <v>0</v>
      </c>
      <c r="H74" s="563">
        <v>0</v>
      </c>
      <c r="I74" s="563">
        <v>0</v>
      </c>
      <c r="J74" s="563">
        <v>0</v>
      </c>
      <c r="K74" s="564">
        <v>0</v>
      </c>
      <c r="L74" s="563">
        <f t="shared" si="4"/>
        <v>0</v>
      </c>
      <c r="M74" s="563">
        <v>0</v>
      </c>
      <c r="N74" s="563">
        <v>0</v>
      </c>
      <c r="O74" s="565">
        <v>0</v>
      </c>
      <c r="P74" s="564">
        <v>0</v>
      </c>
      <c r="Q74" s="566">
        <f>+monthly_drivers_0!Q74</f>
        <v>2.5</v>
      </c>
    </row>
    <row r="75" spans="1:17" x14ac:dyDescent="0.25">
      <c r="A75" s="567">
        <f t="shared" si="5"/>
        <v>46538</v>
      </c>
      <c r="B75" s="577" t="str">
        <f t="shared" si="6"/>
        <v>LeasingI</v>
      </c>
      <c r="C75" s="568">
        <v>0</v>
      </c>
      <c r="D75" s="569">
        <v>0</v>
      </c>
      <c r="E75" s="569">
        <v>0</v>
      </c>
      <c r="F75" s="569">
        <v>0</v>
      </c>
      <c r="G75" s="569">
        <v>0</v>
      </c>
      <c r="H75" s="569">
        <v>0</v>
      </c>
      <c r="I75" s="569">
        <v>0</v>
      </c>
      <c r="J75" s="569">
        <v>0</v>
      </c>
      <c r="K75" s="570">
        <v>0</v>
      </c>
      <c r="L75" s="571">
        <f t="shared" si="4"/>
        <v>0</v>
      </c>
      <c r="M75" s="571">
        <v>0</v>
      </c>
      <c r="N75" s="571">
        <v>0</v>
      </c>
      <c r="O75" s="572">
        <v>0</v>
      </c>
      <c r="P75" s="573">
        <v>0</v>
      </c>
      <c r="Q75" s="574">
        <f>+monthly_drivers_0!Q75</f>
        <v>2.5</v>
      </c>
    </row>
    <row r="76" spans="1:17" x14ac:dyDescent="0.25">
      <c r="A76" s="575">
        <f t="shared" si="5"/>
        <v>46568</v>
      </c>
      <c r="B76" s="83" t="str">
        <f t="shared" si="6"/>
        <v>LeasingI</v>
      </c>
      <c r="C76" s="562">
        <v>0</v>
      </c>
      <c r="D76" s="563">
        <v>0</v>
      </c>
      <c r="E76" s="563">
        <v>0</v>
      </c>
      <c r="F76" s="563">
        <v>0</v>
      </c>
      <c r="G76" s="563">
        <v>0</v>
      </c>
      <c r="H76" s="563">
        <v>0</v>
      </c>
      <c r="I76" s="563">
        <v>0</v>
      </c>
      <c r="J76" s="563">
        <v>0</v>
      </c>
      <c r="K76" s="564">
        <v>0</v>
      </c>
      <c r="L76" s="563">
        <f t="shared" si="4"/>
        <v>0</v>
      </c>
      <c r="M76" s="563">
        <v>0</v>
      </c>
      <c r="N76" s="563">
        <v>0</v>
      </c>
      <c r="O76" s="565">
        <v>0</v>
      </c>
      <c r="P76" s="564">
        <v>0</v>
      </c>
      <c r="Q76" s="566">
        <f>+monthly_drivers_0!Q76</f>
        <v>2.5</v>
      </c>
    </row>
    <row r="77" spans="1:17" x14ac:dyDescent="0.25">
      <c r="A77" s="567">
        <f t="shared" si="5"/>
        <v>46599</v>
      </c>
      <c r="B77" s="577" t="str">
        <f t="shared" si="6"/>
        <v>LeasingI</v>
      </c>
      <c r="C77" s="568">
        <v>0</v>
      </c>
      <c r="D77" s="569">
        <v>0</v>
      </c>
      <c r="E77" s="569">
        <v>0</v>
      </c>
      <c r="F77" s="569">
        <v>0</v>
      </c>
      <c r="G77" s="569">
        <v>0</v>
      </c>
      <c r="H77" s="569">
        <v>0</v>
      </c>
      <c r="I77" s="569">
        <v>0</v>
      </c>
      <c r="J77" s="569">
        <v>0</v>
      </c>
      <c r="K77" s="570">
        <v>0</v>
      </c>
      <c r="L77" s="571">
        <f t="shared" si="4"/>
        <v>0</v>
      </c>
      <c r="M77" s="571">
        <v>0</v>
      </c>
      <c r="N77" s="571">
        <v>0</v>
      </c>
      <c r="O77" s="572">
        <v>0</v>
      </c>
      <c r="P77" s="573">
        <v>0</v>
      </c>
      <c r="Q77" s="574">
        <f>+monthly_drivers_0!Q77</f>
        <v>2.5</v>
      </c>
    </row>
    <row r="78" spans="1:17" x14ac:dyDescent="0.25">
      <c r="A78" s="575">
        <f t="shared" si="5"/>
        <v>46630</v>
      </c>
      <c r="B78" s="83" t="str">
        <f t="shared" si="6"/>
        <v>LeasingI</v>
      </c>
      <c r="C78" s="562">
        <v>0</v>
      </c>
      <c r="D78" s="563">
        <v>0</v>
      </c>
      <c r="E78" s="563">
        <v>0</v>
      </c>
      <c r="F78" s="563">
        <v>0</v>
      </c>
      <c r="G78" s="563">
        <v>0</v>
      </c>
      <c r="H78" s="563">
        <v>0</v>
      </c>
      <c r="I78" s="563">
        <v>0</v>
      </c>
      <c r="J78" s="563">
        <v>0</v>
      </c>
      <c r="K78" s="564">
        <v>0</v>
      </c>
      <c r="L78" s="563">
        <f t="shared" si="4"/>
        <v>0</v>
      </c>
      <c r="M78" s="563">
        <v>0</v>
      </c>
      <c r="N78" s="563">
        <v>0</v>
      </c>
      <c r="O78" s="565">
        <v>0</v>
      </c>
      <c r="P78" s="564">
        <v>0</v>
      </c>
      <c r="Q78" s="566">
        <f>+monthly_drivers_0!Q78</f>
        <v>2.5</v>
      </c>
    </row>
    <row r="79" spans="1:17" x14ac:dyDescent="0.25">
      <c r="A79" s="567">
        <f t="shared" si="5"/>
        <v>46660</v>
      </c>
      <c r="B79" s="577" t="str">
        <f t="shared" si="6"/>
        <v>LeasingI</v>
      </c>
      <c r="C79" s="568">
        <v>0</v>
      </c>
      <c r="D79" s="569">
        <v>0</v>
      </c>
      <c r="E79" s="569">
        <v>0</v>
      </c>
      <c r="F79" s="569">
        <v>0</v>
      </c>
      <c r="G79" s="569">
        <v>0</v>
      </c>
      <c r="H79" s="569">
        <v>0</v>
      </c>
      <c r="I79" s="569">
        <v>0</v>
      </c>
      <c r="J79" s="569">
        <v>0</v>
      </c>
      <c r="K79" s="570">
        <v>0</v>
      </c>
      <c r="L79" s="571">
        <f t="shared" si="4"/>
        <v>0</v>
      </c>
      <c r="M79" s="571">
        <v>0</v>
      </c>
      <c r="N79" s="571">
        <v>0</v>
      </c>
      <c r="O79" s="572">
        <v>0</v>
      </c>
      <c r="P79" s="573">
        <v>0</v>
      </c>
      <c r="Q79" s="574">
        <f>+monthly_drivers_0!Q79</f>
        <v>2.5</v>
      </c>
    </row>
    <row r="80" spans="1:17" x14ac:dyDescent="0.25">
      <c r="A80" s="575">
        <f t="shared" si="5"/>
        <v>46691</v>
      </c>
      <c r="B80" s="83" t="str">
        <f t="shared" si="6"/>
        <v>LeasingI</v>
      </c>
      <c r="C80" s="562">
        <v>0</v>
      </c>
      <c r="D80" s="563">
        <v>0</v>
      </c>
      <c r="E80" s="563">
        <v>0</v>
      </c>
      <c r="F80" s="563">
        <v>0</v>
      </c>
      <c r="G80" s="563">
        <v>0</v>
      </c>
      <c r="H80" s="563">
        <v>0</v>
      </c>
      <c r="I80" s="563">
        <v>0</v>
      </c>
      <c r="J80" s="563">
        <v>0</v>
      </c>
      <c r="K80" s="564">
        <v>0</v>
      </c>
      <c r="L80" s="563">
        <f t="shared" si="4"/>
        <v>0</v>
      </c>
      <c r="M80" s="563">
        <v>0</v>
      </c>
      <c r="N80" s="563">
        <v>0</v>
      </c>
      <c r="O80" s="565">
        <v>0</v>
      </c>
      <c r="P80" s="564">
        <v>0</v>
      </c>
      <c r="Q80" s="566">
        <f>+monthly_drivers_0!Q80</f>
        <v>2.5</v>
      </c>
    </row>
    <row r="81" spans="1:17" x14ac:dyDescent="0.25">
      <c r="A81" s="567">
        <f t="shared" si="5"/>
        <v>46721</v>
      </c>
      <c r="B81" s="577" t="str">
        <f t="shared" si="6"/>
        <v>LeasingI</v>
      </c>
      <c r="C81" s="568">
        <v>0</v>
      </c>
      <c r="D81" s="569">
        <v>0</v>
      </c>
      <c r="E81" s="569">
        <v>0</v>
      </c>
      <c r="F81" s="569">
        <v>0</v>
      </c>
      <c r="G81" s="569">
        <v>0</v>
      </c>
      <c r="H81" s="569">
        <v>0</v>
      </c>
      <c r="I81" s="569">
        <v>0</v>
      </c>
      <c r="J81" s="569">
        <v>0</v>
      </c>
      <c r="K81" s="570">
        <v>0</v>
      </c>
      <c r="L81" s="571">
        <f t="shared" si="4"/>
        <v>0</v>
      </c>
      <c r="M81" s="571">
        <v>0</v>
      </c>
      <c r="N81" s="571">
        <v>0</v>
      </c>
      <c r="O81" s="572">
        <v>0</v>
      </c>
      <c r="P81" s="573">
        <v>0</v>
      </c>
      <c r="Q81" s="574">
        <f>+monthly_drivers_0!Q81</f>
        <v>2.5</v>
      </c>
    </row>
    <row r="82" spans="1:17" x14ac:dyDescent="0.25">
      <c r="A82" s="575">
        <f t="shared" si="5"/>
        <v>46752</v>
      </c>
      <c r="B82" s="83" t="str">
        <f t="shared" si="6"/>
        <v>LeasingI</v>
      </c>
      <c r="C82" s="562">
        <v>0</v>
      </c>
      <c r="D82" s="563">
        <v>0</v>
      </c>
      <c r="E82" s="563">
        <v>0</v>
      </c>
      <c r="F82" s="563">
        <v>0</v>
      </c>
      <c r="G82" s="563">
        <v>0</v>
      </c>
      <c r="H82" s="563">
        <v>0</v>
      </c>
      <c r="I82" s="563">
        <v>0</v>
      </c>
      <c r="J82" s="563">
        <v>0</v>
      </c>
      <c r="K82" s="564">
        <v>0</v>
      </c>
      <c r="L82" s="563">
        <f t="shared" si="4"/>
        <v>0</v>
      </c>
      <c r="M82" s="563">
        <v>0</v>
      </c>
      <c r="N82" s="563">
        <v>0</v>
      </c>
      <c r="O82" s="565">
        <v>0</v>
      </c>
      <c r="P82" s="564">
        <v>0</v>
      </c>
      <c r="Q82" s="566">
        <f>+monthly_drivers_0!Q82</f>
        <v>2.5</v>
      </c>
    </row>
    <row r="83" spans="1:17" x14ac:dyDescent="0.25">
      <c r="A83" s="567">
        <f t="shared" si="5"/>
        <v>46783</v>
      </c>
      <c r="B83" s="577" t="str">
        <f t="shared" si="6"/>
        <v>LeasingI</v>
      </c>
      <c r="C83" s="568">
        <v>0</v>
      </c>
      <c r="D83" s="569">
        <v>0</v>
      </c>
      <c r="E83" s="569">
        <v>0</v>
      </c>
      <c r="F83" s="569">
        <v>0</v>
      </c>
      <c r="G83" s="569">
        <v>0</v>
      </c>
      <c r="H83" s="569">
        <v>0</v>
      </c>
      <c r="I83" s="569">
        <v>0</v>
      </c>
      <c r="J83" s="569">
        <v>0</v>
      </c>
      <c r="K83" s="570">
        <v>0</v>
      </c>
      <c r="L83" s="571">
        <f t="shared" si="4"/>
        <v>0</v>
      </c>
      <c r="M83" s="571">
        <v>0</v>
      </c>
      <c r="N83" s="571">
        <v>0</v>
      </c>
      <c r="O83" s="572">
        <v>0</v>
      </c>
      <c r="P83" s="573">
        <v>0</v>
      </c>
      <c r="Q83" s="574">
        <f>+monthly_drivers_0!Q83</f>
        <v>2.5</v>
      </c>
    </row>
    <row r="84" spans="1:17" x14ac:dyDescent="0.25">
      <c r="A84" s="575">
        <f t="shared" si="5"/>
        <v>46812</v>
      </c>
      <c r="B84" s="83" t="str">
        <f t="shared" si="6"/>
        <v>LeasingI</v>
      </c>
      <c r="C84" s="562">
        <v>0</v>
      </c>
      <c r="D84" s="563">
        <v>0</v>
      </c>
      <c r="E84" s="563">
        <v>0</v>
      </c>
      <c r="F84" s="563">
        <v>0</v>
      </c>
      <c r="G84" s="563">
        <v>0</v>
      </c>
      <c r="H84" s="563">
        <v>0</v>
      </c>
      <c r="I84" s="563">
        <v>0</v>
      </c>
      <c r="J84" s="563">
        <v>0</v>
      </c>
      <c r="K84" s="564">
        <v>0</v>
      </c>
      <c r="L84" s="563">
        <f t="shared" si="4"/>
        <v>0</v>
      </c>
      <c r="M84" s="563">
        <v>0</v>
      </c>
      <c r="N84" s="563">
        <v>0</v>
      </c>
      <c r="O84" s="565">
        <v>0</v>
      </c>
      <c r="P84" s="564">
        <v>0</v>
      </c>
      <c r="Q84" s="566">
        <f>+monthly_drivers_0!Q84</f>
        <v>2.5</v>
      </c>
    </row>
    <row r="85" spans="1:17" x14ac:dyDescent="0.25">
      <c r="A85" s="567">
        <f t="shared" si="5"/>
        <v>46843</v>
      </c>
      <c r="B85" s="577" t="str">
        <f t="shared" si="6"/>
        <v>LeasingI</v>
      </c>
      <c r="C85" s="568">
        <v>0</v>
      </c>
      <c r="D85" s="569">
        <v>0</v>
      </c>
      <c r="E85" s="569">
        <v>0</v>
      </c>
      <c r="F85" s="569">
        <v>0</v>
      </c>
      <c r="G85" s="569">
        <v>0</v>
      </c>
      <c r="H85" s="569">
        <v>0</v>
      </c>
      <c r="I85" s="569">
        <v>0</v>
      </c>
      <c r="J85" s="569">
        <v>0</v>
      </c>
      <c r="K85" s="570">
        <v>0</v>
      </c>
      <c r="L85" s="571">
        <f t="shared" si="4"/>
        <v>0</v>
      </c>
      <c r="M85" s="571">
        <v>0</v>
      </c>
      <c r="N85" s="571">
        <v>0</v>
      </c>
      <c r="O85" s="572">
        <v>0</v>
      </c>
      <c r="P85" s="573">
        <v>0</v>
      </c>
      <c r="Q85" s="574">
        <f>+monthly_drivers_0!Q85</f>
        <v>2.5</v>
      </c>
    </row>
    <row r="86" spans="1:17" x14ac:dyDescent="0.25">
      <c r="A86" s="575">
        <f t="shared" si="5"/>
        <v>46873</v>
      </c>
      <c r="B86" s="83" t="str">
        <f t="shared" si="6"/>
        <v>LeasingI</v>
      </c>
      <c r="C86" s="562">
        <v>0</v>
      </c>
      <c r="D86" s="563">
        <v>0</v>
      </c>
      <c r="E86" s="563">
        <v>0</v>
      </c>
      <c r="F86" s="563">
        <v>0</v>
      </c>
      <c r="G86" s="563">
        <v>0</v>
      </c>
      <c r="H86" s="563">
        <v>0</v>
      </c>
      <c r="I86" s="563">
        <v>0</v>
      </c>
      <c r="J86" s="563">
        <v>0</v>
      </c>
      <c r="K86" s="564">
        <v>0</v>
      </c>
      <c r="L86" s="563">
        <f t="shared" si="4"/>
        <v>0</v>
      </c>
      <c r="M86" s="563">
        <v>0</v>
      </c>
      <c r="N86" s="563">
        <v>0</v>
      </c>
      <c r="O86" s="565">
        <v>0</v>
      </c>
      <c r="P86" s="564">
        <v>0</v>
      </c>
      <c r="Q86" s="566">
        <f>+monthly_drivers_0!Q86</f>
        <v>2.5</v>
      </c>
    </row>
    <row r="87" spans="1:17" x14ac:dyDescent="0.25">
      <c r="A87" s="567">
        <f t="shared" si="5"/>
        <v>46904</v>
      </c>
      <c r="B87" s="577" t="str">
        <f t="shared" si="6"/>
        <v>LeasingI</v>
      </c>
      <c r="C87" s="568">
        <v>0</v>
      </c>
      <c r="D87" s="569">
        <v>0</v>
      </c>
      <c r="E87" s="569">
        <v>0</v>
      </c>
      <c r="F87" s="569">
        <v>0</v>
      </c>
      <c r="G87" s="569">
        <v>0</v>
      </c>
      <c r="H87" s="569">
        <v>0</v>
      </c>
      <c r="I87" s="569">
        <v>0</v>
      </c>
      <c r="J87" s="569">
        <v>0</v>
      </c>
      <c r="K87" s="570">
        <v>0</v>
      </c>
      <c r="L87" s="571">
        <f t="shared" si="4"/>
        <v>0</v>
      </c>
      <c r="M87" s="571">
        <v>0</v>
      </c>
      <c r="N87" s="571">
        <v>0</v>
      </c>
      <c r="O87" s="572">
        <v>0</v>
      </c>
      <c r="P87" s="573">
        <v>0</v>
      </c>
      <c r="Q87" s="574">
        <f>+monthly_drivers_0!Q87</f>
        <v>2.5</v>
      </c>
    </row>
    <row r="88" spans="1:17" x14ac:dyDescent="0.25">
      <c r="A88" s="575">
        <f t="shared" si="5"/>
        <v>46934</v>
      </c>
      <c r="B88" s="83" t="str">
        <f t="shared" si="6"/>
        <v>LeasingI</v>
      </c>
      <c r="C88" s="562">
        <v>0</v>
      </c>
      <c r="D88" s="563">
        <v>0</v>
      </c>
      <c r="E88" s="563">
        <v>0</v>
      </c>
      <c r="F88" s="563">
        <v>0</v>
      </c>
      <c r="G88" s="563">
        <v>0</v>
      </c>
      <c r="H88" s="563">
        <v>0</v>
      </c>
      <c r="I88" s="563">
        <v>0</v>
      </c>
      <c r="J88" s="563">
        <v>0</v>
      </c>
      <c r="K88" s="564">
        <v>0</v>
      </c>
      <c r="L88" s="563">
        <f t="shared" si="4"/>
        <v>0</v>
      </c>
      <c r="M88" s="563">
        <v>0</v>
      </c>
      <c r="N88" s="563">
        <v>0</v>
      </c>
      <c r="O88" s="565">
        <v>0</v>
      </c>
      <c r="P88" s="564">
        <v>0</v>
      </c>
      <c r="Q88" s="566">
        <f>+monthly_drivers_0!Q88</f>
        <v>2.5</v>
      </c>
    </row>
    <row r="89" spans="1:17" x14ac:dyDescent="0.25">
      <c r="A89" s="567">
        <f t="shared" si="5"/>
        <v>46965</v>
      </c>
      <c r="B89" s="577" t="str">
        <f t="shared" si="6"/>
        <v>LeasingI</v>
      </c>
      <c r="C89" s="568">
        <v>0</v>
      </c>
      <c r="D89" s="569">
        <v>0</v>
      </c>
      <c r="E89" s="569">
        <v>0</v>
      </c>
      <c r="F89" s="569">
        <v>0</v>
      </c>
      <c r="G89" s="569">
        <v>0</v>
      </c>
      <c r="H89" s="569">
        <v>0</v>
      </c>
      <c r="I89" s="569">
        <v>0</v>
      </c>
      <c r="J89" s="569">
        <v>0</v>
      </c>
      <c r="K89" s="570">
        <v>0</v>
      </c>
      <c r="L89" s="571">
        <f t="shared" si="4"/>
        <v>0</v>
      </c>
      <c r="M89" s="571">
        <v>0</v>
      </c>
      <c r="N89" s="571">
        <v>0</v>
      </c>
      <c r="O89" s="572">
        <v>0</v>
      </c>
      <c r="P89" s="573">
        <v>0</v>
      </c>
      <c r="Q89" s="574">
        <f>+monthly_drivers_0!Q89</f>
        <v>2.5</v>
      </c>
    </row>
    <row r="90" spans="1:17" x14ac:dyDescent="0.25">
      <c r="A90" s="575">
        <f t="shared" si="5"/>
        <v>46996</v>
      </c>
      <c r="B90" s="83" t="str">
        <f t="shared" si="6"/>
        <v>LeasingI</v>
      </c>
      <c r="C90" s="562">
        <v>0</v>
      </c>
      <c r="D90" s="563">
        <v>0</v>
      </c>
      <c r="E90" s="563">
        <v>0</v>
      </c>
      <c r="F90" s="563">
        <v>0</v>
      </c>
      <c r="G90" s="563">
        <v>0</v>
      </c>
      <c r="H90" s="563">
        <v>0</v>
      </c>
      <c r="I90" s="563">
        <v>0</v>
      </c>
      <c r="J90" s="563">
        <v>0</v>
      </c>
      <c r="K90" s="564">
        <v>0</v>
      </c>
      <c r="L90" s="563">
        <f t="shared" si="4"/>
        <v>0</v>
      </c>
      <c r="M90" s="563">
        <v>0</v>
      </c>
      <c r="N90" s="563">
        <v>0</v>
      </c>
      <c r="O90" s="565">
        <v>0</v>
      </c>
      <c r="P90" s="564">
        <v>0</v>
      </c>
      <c r="Q90" s="566">
        <f>+monthly_drivers_0!Q90</f>
        <v>2.5</v>
      </c>
    </row>
    <row r="91" spans="1:17" x14ac:dyDescent="0.25">
      <c r="A91" s="567">
        <f t="shared" si="5"/>
        <v>47026</v>
      </c>
      <c r="B91" s="577" t="str">
        <f t="shared" si="6"/>
        <v>LeasingI</v>
      </c>
      <c r="C91" s="568">
        <v>0</v>
      </c>
      <c r="D91" s="569">
        <v>0</v>
      </c>
      <c r="E91" s="569">
        <v>0</v>
      </c>
      <c r="F91" s="569">
        <v>0</v>
      </c>
      <c r="G91" s="569">
        <v>0</v>
      </c>
      <c r="H91" s="569">
        <v>0</v>
      </c>
      <c r="I91" s="569">
        <v>0</v>
      </c>
      <c r="J91" s="569">
        <v>0</v>
      </c>
      <c r="K91" s="570">
        <v>0</v>
      </c>
      <c r="L91" s="571">
        <f t="shared" si="4"/>
        <v>0</v>
      </c>
      <c r="M91" s="571">
        <v>0</v>
      </c>
      <c r="N91" s="571">
        <v>0</v>
      </c>
      <c r="O91" s="572">
        <v>0</v>
      </c>
      <c r="P91" s="573">
        <v>0</v>
      </c>
      <c r="Q91" s="574">
        <f>+monthly_drivers_0!Q91</f>
        <v>2.5</v>
      </c>
    </row>
    <row r="92" spans="1:17" x14ac:dyDescent="0.25">
      <c r="A92" s="575">
        <f t="shared" si="5"/>
        <v>47057</v>
      </c>
      <c r="B92" s="83" t="str">
        <f t="shared" si="6"/>
        <v>LeasingI</v>
      </c>
      <c r="C92" s="562">
        <v>0</v>
      </c>
      <c r="D92" s="563">
        <v>0</v>
      </c>
      <c r="E92" s="563">
        <v>0</v>
      </c>
      <c r="F92" s="563">
        <v>0</v>
      </c>
      <c r="G92" s="563">
        <v>0</v>
      </c>
      <c r="H92" s="563">
        <v>0</v>
      </c>
      <c r="I92" s="563">
        <v>0</v>
      </c>
      <c r="J92" s="563">
        <v>0</v>
      </c>
      <c r="K92" s="564">
        <v>0</v>
      </c>
      <c r="L92" s="563">
        <f t="shared" si="4"/>
        <v>0</v>
      </c>
      <c r="M92" s="563">
        <v>0</v>
      </c>
      <c r="N92" s="563">
        <v>0</v>
      </c>
      <c r="O92" s="565">
        <v>0</v>
      </c>
      <c r="P92" s="564">
        <v>0</v>
      </c>
      <c r="Q92" s="566">
        <f>+monthly_drivers_0!Q92</f>
        <v>2.5</v>
      </c>
    </row>
    <row r="93" spans="1:17" x14ac:dyDescent="0.25">
      <c r="A93" s="567">
        <f t="shared" si="5"/>
        <v>47087</v>
      </c>
      <c r="B93" s="577" t="str">
        <f t="shared" si="6"/>
        <v>LeasingI</v>
      </c>
      <c r="C93" s="568">
        <v>0</v>
      </c>
      <c r="D93" s="569">
        <v>0</v>
      </c>
      <c r="E93" s="569">
        <v>0</v>
      </c>
      <c r="F93" s="569">
        <v>0</v>
      </c>
      <c r="G93" s="569">
        <v>0</v>
      </c>
      <c r="H93" s="569">
        <v>0</v>
      </c>
      <c r="I93" s="569">
        <v>0</v>
      </c>
      <c r="J93" s="569">
        <v>0</v>
      </c>
      <c r="K93" s="570">
        <v>0</v>
      </c>
      <c r="L93" s="571">
        <f t="shared" si="4"/>
        <v>0</v>
      </c>
      <c r="M93" s="571">
        <v>0</v>
      </c>
      <c r="N93" s="571">
        <v>0</v>
      </c>
      <c r="O93" s="572">
        <v>0</v>
      </c>
      <c r="P93" s="573">
        <v>0</v>
      </c>
      <c r="Q93" s="574">
        <f>+monthly_drivers_0!Q93</f>
        <v>2.5</v>
      </c>
    </row>
    <row r="94" spans="1:17" x14ac:dyDescent="0.25">
      <c r="A94" s="575">
        <f t="shared" si="5"/>
        <v>47118</v>
      </c>
      <c r="B94" s="83" t="str">
        <f t="shared" si="6"/>
        <v>LeasingI</v>
      </c>
      <c r="C94" s="562">
        <v>0</v>
      </c>
      <c r="D94" s="563">
        <v>0</v>
      </c>
      <c r="E94" s="563">
        <v>0</v>
      </c>
      <c r="F94" s="563">
        <v>0</v>
      </c>
      <c r="G94" s="563">
        <v>0</v>
      </c>
      <c r="H94" s="563">
        <v>0</v>
      </c>
      <c r="I94" s="563">
        <v>0</v>
      </c>
      <c r="J94" s="563">
        <v>0</v>
      </c>
      <c r="K94" s="564">
        <v>0</v>
      </c>
      <c r="L94" s="563">
        <f t="shared" si="4"/>
        <v>0</v>
      </c>
      <c r="M94" s="563">
        <v>0</v>
      </c>
      <c r="N94" s="563">
        <v>0</v>
      </c>
      <c r="O94" s="565">
        <v>0</v>
      </c>
      <c r="P94" s="564">
        <v>0</v>
      </c>
      <c r="Q94" s="566">
        <f>+monthly_drivers_0!Q94</f>
        <v>2.5</v>
      </c>
    </row>
    <row r="95" spans="1:17" x14ac:dyDescent="0.25">
      <c r="A95" s="567">
        <f t="shared" si="5"/>
        <v>47149</v>
      </c>
      <c r="B95" s="577" t="str">
        <f t="shared" si="6"/>
        <v>LeasingI</v>
      </c>
      <c r="C95" s="568">
        <v>0</v>
      </c>
      <c r="D95" s="569">
        <v>0</v>
      </c>
      <c r="E95" s="569">
        <v>0</v>
      </c>
      <c r="F95" s="569">
        <v>0</v>
      </c>
      <c r="G95" s="569">
        <v>0</v>
      </c>
      <c r="H95" s="569">
        <v>0</v>
      </c>
      <c r="I95" s="569">
        <v>0</v>
      </c>
      <c r="J95" s="569">
        <v>0</v>
      </c>
      <c r="K95" s="570">
        <v>0</v>
      </c>
      <c r="L95" s="571">
        <f t="shared" si="4"/>
        <v>0</v>
      </c>
      <c r="M95" s="571">
        <v>0</v>
      </c>
      <c r="N95" s="571">
        <v>0</v>
      </c>
      <c r="O95" s="572">
        <v>0</v>
      </c>
      <c r="P95" s="573">
        <v>0</v>
      </c>
      <c r="Q95" s="574">
        <f>+monthly_drivers_0!Q95</f>
        <v>2.5</v>
      </c>
    </row>
    <row r="96" spans="1:17" x14ac:dyDescent="0.25">
      <c r="A96" s="575">
        <f t="shared" si="5"/>
        <v>47177</v>
      </c>
      <c r="B96" s="83" t="str">
        <f t="shared" si="6"/>
        <v>LeasingI</v>
      </c>
      <c r="C96" s="562">
        <v>0</v>
      </c>
      <c r="D96" s="563">
        <v>0</v>
      </c>
      <c r="E96" s="563">
        <v>0</v>
      </c>
      <c r="F96" s="563">
        <v>0</v>
      </c>
      <c r="G96" s="563">
        <v>0</v>
      </c>
      <c r="H96" s="563">
        <v>0</v>
      </c>
      <c r="I96" s="563">
        <v>0</v>
      </c>
      <c r="J96" s="563">
        <v>0</v>
      </c>
      <c r="K96" s="564">
        <v>0</v>
      </c>
      <c r="L96" s="563">
        <f t="shared" si="4"/>
        <v>0</v>
      </c>
      <c r="M96" s="563">
        <v>0</v>
      </c>
      <c r="N96" s="563">
        <v>0</v>
      </c>
      <c r="O96" s="565">
        <v>0</v>
      </c>
      <c r="P96" s="564">
        <v>0</v>
      </c>
      <c r="Q96" s="566">
        <f>+monthly_drivers_0!Q96</f>
        <v>2.5</v>
      </c>
    </row>
    <row r="97" spans="1:17" x14ac:dyDescent="0.25">
      <c r="A97" s="567">
        <f t="shared" si="5"/>
        <v>47208</v>
      </c>
      <c r="B97" s="577" t="str">
        <f t="shared" si="6"/>
        <v>LeasingI</v>
      </c>
      <c r="C97" s="568">
        <v>0</v>
      </c>
      <c r="D97" s="569">
        <v>0</v>
      </c>
      <c r="E97" s="569">
        <v>0</v>
      </c>
      <c r="F97" s="569">
        <v>0</v>
      </c>
      <c r="G97" s="569">
        <v>0</v>
      </c>
      <c r="H97" s="569">
        <v>0</v>
      </c>
      <c r="I97" s="569">
        <v>0</v>
      </c>
      <c r="J97" s="569">
        <v>0</v>
      </c>
      <c r="K97" s="570">
        <v>0</v>
      </c>
      <c r="L97" s="571">
        <f t="shared" si="4"/>
        <v>0</v>
      </c>
      <c r="M97" s="571">
        <v>0</v>
      </c>
      <c r="N97" s="571">
        <v>0</v>
      </c>
      <c r="O97" s="572">
        <v>0</v>
      </c>
      <c r="P97" s="573">
        <v>0</v>
      </c>
      <c r="Q97" s="574">
        <f>+monthly_drivers_0!Q97</f>
        <v>2.5</v>
      </c>
    </row>
    <row r="98" spans="1:17" x14ac:dyDescent="0.25">
      <c r="A98" s="575">
        <f t="shared" si="5"/>
        <v>47238</v>
      </c>
      <c r="B98" s="83" t="str">
        <f t="shared" si="6"/>
        <v>LeasingI</v>
      </c>
      <c r="C98" s="562">
        <v>0</v>
      </c>
      <c r="D98" s="563">
        <v>0</v>
      </c>
      <c r="E98" s="563">
        <v>0</v>
      </c>
      <c r="F98" s="563">
        <v>0</v>
      </c>
      <c r="G98" s="563">
        <v>0</v>
      </c>
      <c r="H98" s="563">
        <v>0</v>
      </c>
      <c r="I98" s="563">
        <v>0</v>
      </c>
      <c r="J98" s="563">
        <v>0</v>
      </c>
      <c r="K98" s="564">
        <v>0</v>
      </c>
      <c r="L98" s="563">
        <f t="shared" si="4"/>
        <v>0</v>
      </c>
      <c r="M98" s="563">
        <v>0</v>
      </c>
      <c r="N98" s="563">
        <v>0</v>
      </c>
      <c r="O98" s="565">
        <v>0</v>
      </c>
      <c r="P98" s="564">
        <v>0</v>
      </c>
      <c r="Q98" s="566">
        <f>+monthly_drivers_0!Q98</f>
        <v>2.5</v>
      </c>
    </row>
    <row r="99" spans="1:17" x14ac:dyDescent="0.25">
      <c r="A99" s="567">
        <f t="shared" si="5"/>
        <v>47269</v>
      </c>
      <c r="B99" s="577" t="str">
        <f t="shared" si="6"/>
        <v>LeasingI</v>
      </c>
      <c r="C99" s="568">
        <v>0</v>
      </c>
      <c r="D99" s="569">
        <v>0</v>
      </c>
      <c r="E99" s="569">
        <v>0</v>
      </c>
      <c r="F99" s="569">
        <v>0</v>
      </c>
      <c r="G99" s="569">
        <v>0</v>
      </c>
      <c r="H99" s="569">
        <v>0</v>
      </c>
      <c r="I99" s="569">
        <v>0</v>
      </c>
      <c r="J99" s="569">
        <v>0</v>
      </c>
      <c r="K99" s="570">
        <v>0</v>
      </c>
      <c r="L99" s="571">
        <f t="shared" si="4"/>
        <v>0</v>
      </c>
      <c r="M99" s="571">
        <v>0</v>
      </c>
      <c r="N99" s="571">
        <v>0</v>
      </c>
      <c r="O99" s="572">
        <v>0</v>
      </c>
      <c r="P99" s="573">
        <v>0</v>
      </c>
      <c r="Q99" s="574">
        <f>+monthly_drivers_0!Q99</f>
        <v>2.5</v>
      </c>
    </row>
    <row r="100" spans="1:17" x14ac:dyDescent="0.25">
      <c r="A100" s="575">
        <f t="shared" si="5"/>
        <v>47299</v>
      </c>
      <c r="B100" s="83" t="str">
        <f t="shared" si="6"/>
        <v>LeasingI</v>
      </c>
      <c r="C100" s="562">
        <v>0</v>
      </c>
      <c r="D100" s="563">
        <v>0</v>
      </c>
      <c r="E100" s="563">
        <v>0</v>
      </c>
      <c r="F100" s="563">
        <v>0</v>
      </c>
      <c r="G100" s="563">
        <v>0</v>
      </c>
      <c r="H100" s="563">
        <v>0</v>
      </c>
      <c r="I100" s="563">
        <v>0</v>
      </c>
      <c r="J100" s="563">
        <v>0</v>
      </c>
      <c r="K100" s="564">
        <v>0</v>
      </c>
      <c r="L100" s="563">
        <f t="shared" si="4"/>
        <v>0</v>
      </c>
      <c r="M100" s="563">
        <v>0</v>
      </c>
      <c r="N100" s="563">
        <v>0</v>
      </c>
      <c r="O100" s="565">
        <v>0</v>
      </c>
      <c r="P100" s="564">
        <v>0</v>
      </c>
      <c r="Q100" s="566">
        <f>+monthly_drivers_0!Q100</f>
        <v>2.5</v>
      </c>
    </row>
    <row r="101" spans="1:17" x14ac:dyDescent="0.25">
      <c r="A101" s="567">
        <f t="shared" si="5"/>
        <v>47330</v>
      </c>
      <c r="B101" s="577" t="str">
        <f t="shared" si="6"/>
        <v>LeasingI</v>
      </c>
      <c r="C101" s="568">
        <v>0</v>
      </c>
      <c r="D101" s="569">
        <v>0</v>
      </c>
      <c r="E101" s="569">
        <v>0</v>
      </c>
      <c r="F101" s="569">
        <v>0</v>
      </c>
      <c r="G101" s="569">
        <v>0</v>
      </c>
      <c r="H101" s="569">
        <v>0</v>
      </c>
      <c r="I101" s="569">
        <v>0</v>
      </c>
      <c r="J101" s="569">
        <v>0</v>
      </c>
      <c r="K101" s="570">
        <v>0</v>
      </c>
      <c r="L101" s="571">
        <f t="shared" si="4"/>
        <v>0</v>
      </c>
      <c r="M101" s="571">
        <v>0</v>
      </c>
      <c r="N101" s="571">
        <v>0</v>
      </c>
      <c r="O101" s="572">
        <v>0</v>
      </c>
      <c r="P101" s="573">
        <v>0</v>
      </c>
      <c r="Q101" s="574">
        <f>+monthly_drivers_0!Q101</f>
        <v>2.5</v>
      </c>
    </row>
    <row r="102" spans="1:17" x14ac:dyDescent="0.25">
      <c r="A102" s="575">
        <f t="shared" si="5"/>
        <v>47361</v>
      </c>
      <c r="B102" s="83" t="str">
        <f t="shared" si="6"/>
        <v>LeasingI</v>
      </c>
      <c r="C102" s="562">
        <v>0</v>
      </c>
      <c r="D102" s="563">
        <v>0</v>
      </c>
      <c r="E102" s="563">
        <v>0</v>
      </c>
      <c r="F102" s="563">
        <v>0</v>
      </c>
      <c r="G102" s="563">
        <v>0</v>
      </c>
      <c r="H102" s="563">
        <v>0</v>
      </c>
      <c r="I102" s="563">
        <v>0</v>
      </c>
      <c r="J102" s="563">
        <v>0</v>
      </c>
      <c r="K102" s="564">
        <v>0</v>
      </c>
      <c r="L102" s="563">
        <f t="shared" si="4"/>
        <v>0</v>
      </c>
      <c r="M102" s="563">
        <v>0</v>
      </c>
      <c r="N102" s="563">
        <v>0</v>
      </c>
      <c r="O102" s="565">
        <v>0</v>
      </c>
      <c r="P102" s="564">
        <v>0</v>
      </c>
      <c r="Q102" s="566">
        <f>+monthly_drivers_0!Q102</f>
        <v>2.5</v>
      </c>
    </row>
    <row r="103" spans="1:17" x14ac:dyDescent="0.25">
      <c r="A103" s="567">
        <f t="shared" si="5"/>
        <v>47391</v>
      </c>
      <c r="B103" s="577" t="str">
        <f t="shared" si="6"/>
        <v>LeasingI</v>
      </c>
      <c r="C103" s="568">
        <v>0</v>
      </c>
      <c r="D103" s="569">
        <v>0</v>
      </c>
      <c r="E103" s="569">
        <v>0</v>
      </c>
      <c r="F103" s="569">
        <v>0</v>
      </c>
      <c r="G103" s="569">
        <v>0</v>
      </c>
      <c r="H103" s="569">
        <v>0</v>
      </c>
      <c r="I103" s="569">
        <v>0</v>
      </c>
      <c r="J103" s="569">
        <v>0</v>
      </c>
      <c r="K103" s="570">
        <v>0</v>
      </c>
      <c r="L103" s="571">
        <f t="shared" si="4"/>
        <v>0</v>
      </c>
      <c r="M103" s="571">
        <v>0</v>
      </c>
      <c r="N103" s="571">
        <v>0</v>
      </c>
      <c r="O103" s="572">
        <v>0</v>
      </c>
      <c r="P103" s="573">
        <v>0</v>
      </c>
      <c r="Q103" s="574">
        <f>+monthly_drivers_0!Q103</f>
        <v>2.5</v>
      </c>
    </row>
    <row r="104" spans="1:17" x14ac:dyDescent="0.25">
      <c r="A104" s="575">
        <f t="shared" si="5"/>
        <v>47422</v>
      </c>
      <c r="B104" s="83" t="str">
        <f t="shared" si="6"/>
        <v>LeasingI</v>
      </c>
      <c r="C104" s="562">
        <v>0</v>
      </c>
      <c r="D104" s="563">
        <v>0</v>
      </c>
      <c r="E104" s="563">
        <v>0</v>
      </c>
      <c r="F104" s="563">
        <v>0</v>
      </c>
      <c r="G104" s="563">
        <v>0</v>
      </c>
      <c r="H104" s="563">
        <v>0</v>
      </c>
      <c r="I104" s="563">
        <v>0</v>
      </c>
      <c r="J104" s="563">
        <v>0</v>
      </c>
      <c r="K104" s="564">
        <v>0</v>
      </c>
      <c r="L104" s="563">
        <f t="shared" si="4"/>
        <v>0</v>
      </c>
      <c r="M104" s="563">
        <v>0</v>
      </c>
      <c r="N104" s="563">
        <v>0</v>
      </c>
      <c r="O104" s="565">
        <v>0</v>
      </c>
      <c r="P104" s="564">
        <v>0</v>
      </c>
      <c r="Q104" s="566">
        <f>+monthly_drivers_0!Q104</f>
        <v>2.5</v>
      </c>
    </row>
    <row r="105" spans="1:17" x14ac:dyDescent="0.25">
      <c r="A105" s="567">
        <f t="shared" si="5"/>
        <v>47452</v>
      </c>
      <c r="B105" s="577" t="str">
        <f t="shared" si="6"/>
        <v>LeasingI</v>
      </c>
      <c r="C105" s="568">
        <v>0</v>
      </c>
      <c r="D105" s="569">
        <v>0</v>
      </c>
      <c r="E105" s="569">
        <v>0</v>
      </c>
      <c r="F105" s="569">
        <v>0</v>
      </c>
      <c r="G105" s="569">
        <v>0</v>
      </c>
      <c r="H105" s="569">
        <v>0</v>
      </c>
      <c r="I105" s="569">
        <v>0</v>
      </c>
      <c r="J105" s="569">
        <v>0</v>
      </c>
      <c r="K105" s="570">
        <v>0</v>
      </c>
      <c r="L105" s="571">
        <f t="shared" si="4"/>
        <v>0</v>
      </c>
      <c r="M105" s="571">
        <v>0</v>
      </c>
      <c r="N105" s="571">
        <v>0</v>
      </c>
      <c r="O105" s="572">
        <v>0</v>
      </c>
      <c r="P105" s="573">
        <v>0</v>
      </c>
      <c r="Q105" s="574">
        <f>+monthly_drivers_0!Q105</f>
        <v>2.5</v>
      </c>
    </row>
    <row r="106" spans="1:17" x14ac:dyDescent="0.25">
      <c r="A106" s="575">
        <f t="shared" si="5"/>
        <v>47483</v>
      </c>
      <c r="B106" s="83" t="str">
        <f t="shared" si="6"/>
        <v>LeasingI</v>
      </c>
      <c r="C106" s="562">
        <v>0</v>
      </c>
      <c r="D106" s="563">
        <v>0</v>
      </c>
      <c r="E106" s="563">
        <v>0</v>
      </c>
      <c r="F106" s="563">
        <v>0</v>
      </c>
      <c r="G106" s="563">
        <v>0</v>
      </c>
      <c r="H106" s="563">
        <v>0</v>
      </c>
      <c r="I106" s="563">
        <v>0</v>
      </c>
      <c r="J106" s="563">
        <v>0</v>
      </c>
      <c r="K106" s="564">
        <v>0</v>
      </c>
      <c r="L106" s="563">
        <f t="shared" si="4"/>
        <v>0</v>
      </c>
      <c r="M106" s="563">
        <v>0</v>
      </c>
      <c r="N106" s="563">
        <v>0</v>
      </c>
      <c r="O106" s="565">
        <v>0</v>
      </c>
      <c r="P106" s="564">
        <v>0</v>
      </c>
      <c r="Q106" s="566">
        <f>+monthly_drivers_0!Q106</f>
        <v>2.5</v>
      </c>
    </row>
    <row r="107" spans="1:17" x14ac:dyDescent="0.25">
      <c r="A107" s="567">
        <f t="shared" si="5"/>
        <v>47514</v>
      </c>
      <c r="B107" s="577" t="str">
        <f t="shared" si="6"/>
        <v>LeasingI</v>
      </c>
      <c r="C107" s="568">
        <v>0</v>
      </c>
      <c r="D107" s="569">
        <v>0</v>
      </c>
      <c r="E107" s="569">
        <v>0</v>
      </c>
      <c r="F107" s="569">
        <v>0</v>
      </c>
      <c r="G107" s="569">
        <v>0</v>
      </c>
      <c r="H107" s="569">
        <v>0</v>
      </c>
      <c r="I107" s="569">
        <v>0</v>
      </c>
      <c r="J107" s="569">
        <v>0</v>
      </c>
      <c r="K107" s="570">
        <v>0</v>
      </c>
      <c r="L107" s="571">
        <f t="shared" si="4"/>
        <v>0</v>
      </c>
      <c r="M107" s="571">
        <v>0</v>
      </c>
      <c r="N107" s="571">
        <v>0</v>
      </c>
      <c r="O107" s="572">
        <v>0</v>
      </c>
      <c r="P107" s="573">
        <v>0</v>
      </c>
      <c r="Q107" s="574">
        <f>+monthly_drivers_0!Q107</f>
        <v>2.5</v>
      </c>
    </row>
    <row r="108" spans="1:17" x14ac:dyDescent="0.25">
      <c r="A108" s="575">
        <f t="shared" si="5"/>
        <v>47542</v>
      </c>
      <c r="B108" s="83" t="str">
        <f t="shared" si="6"/>
        <v>LeasingI</v>
      </c>
      <c r="C108" s="562">
        <v>0</v>
      </c>
      <c r="D108" s="563">
        <v>0</v>
      </c>
      <c r="E108" s="563">
        <v>0</v>
      </c>
      <c r="F108" s="563">
        <v>0</v>
      </c>
      <c r="G108" s="563">
        <v>0</v>
      </c>
      <c r="H108" s="563">
        <v>0</v>
      </c>
      <c r="I108" s="563">
        <v>0</v>
      </c>
      <c r="J108" s="563">
        <v>0</v>
      </c>
      <c r="K108" s="564">
        <v>0</v>
      </c>
      <c r="L108" s="563">
        <f t="shared" si="4"/>
        <v>0</v>
      </c>
      <c r="M108" s="563">
        <v>0</v>
      </c>
      <c r="N108" s="563">
        <v>0</v>
      </c>
      <c r="O108" s="565">
        <v>0</v>
      </c>
      <c r="P108" s="564">
        <v>0</v>
      </c>
      <c r="Q108" s="566">
        <f>+monthly_drivers_0!Q108</f>
        <v>2.5</v>
      </c>
    </row>
    <row r="109" spans="1:17" x14ac:dyDescent="0.25">
      <c r="A109" s="567">
        <f t="shared" si="5"/>
        <v>47573</v>
      </c>
      <c r="B109" s="577" t="str">
        <f t="shared" si="6"/>
        <v>LeasingI</v>
      </c>
      <c r="C109" s="568">
        <v>0</v>
      </c>
      <c r="D109" s="569">
        <v>0</v>
      </c>
      <c r="E109" s="569">
        <v>0</v>
      </c>
      <c r="F109" s="569">
        <v>0</v>
      </c>
      <c r="G109" s="569">
        <v>0</v>
      </c>
      <c r="H109" s="569">
        <v>0</v>
      </c>
      <c r="I109" s="569">
        <v>0</v>
      </c>
      <c r="J109" s="569">
        <v>0</v>
      </c>
      <c r="K109" s="570">
        <v>0</v>
      </c>
      <c r="L109" s="571">
        <f t="shared" si="4"/>
        <v>0</v>
      </c>
      <c r="M109" s="571">
        <v>0</v>
      </c>
      <c r="N109" s="571">
        <v>0</v>
      </c>
      <c r="O109" s="572">
        <v>0</v>
      </c>
      <c r="P109" s="573">
        <v>0</v>
      </c>
      <c r="Q109" s="574">
        <f>+monthly_drivers_0!Q109</f>
        <v>2.5</v>
      </c>
    </row>
    <row r="110" spans="1:17" x14ac:dyDescent="0.25">
      <c r="A110" s="575">
        <f t="shared" si="5"/>
        <v>47603</v>
      </c>
      <c r="B110" s="83" t="str">
        <f t="shared" si="6"/>
        <v>LeasingI</v>
      </c>
      <c r="C110" s="562">
        <v>0</v>
      </c>
      <c r="D110" s="563">
        <v>0</v>
      </c>
      <c r="E110" s="563">
        <v>0</v>
      </c>
      <c r="F110" s="563">
        <v>0</v>
      </c>
      <c r="G110" s="563">
        <v>0</v>
      </c>
      <c r="H110" s="563">
        <v>0</v>
      </c>
      <c r="I110" s="563">
        <v>0</v>
      </c>
      <c r="J110" s="563">
        <v>0</v>
      </c>
      <c r="K110" s="564">
        <v>0</v>
      </c>
      <c r="L110" s="563">
        <f t="shared" si="4"/>
        <v>0</v>
      </c>
      <c r="M110" s="563">
        <v>0</v>
      </c>
      <c r="N110" s="563">
        <v>0</v>
      </c>
      <c r="O110" s="565">
        <v>0</v>
      </c>
      <c r="P110" s="564">
        <v>0</v>
      </c>
      <c r="Q110" s="566">
        <f>+monthly_drivers_0!Q110</f>
        <v>2.5</v>
      </c>
    </row>
    <row r="111" spans="1:17" x14ac:dyDescent="0.25">
      <c r="A111" s="567">
        <f t="shared" si="5"/>
        <v>47634</v>
      </c>
      <c r="B111" s="577" t="str">
        <f t="shared" si="6"/>
        <v>LeasingI</v>
      </c>
      <c r="C111" s="568">
        <v>0</v>
      </c>
      <c r="D111" s="569">
        <v>0</v>
      </c>
      <c r="E111" s="569">
        <v>0</v>
      </c>
      <c r="F111" s="569">
        <v>0</v>
      </c>
      <c r="G111" s="569">
        <v>0</v>
      </c>
      <c r="H111" s="569">
        <v>0</v>
      </c>
      <c r="I111" s="569">
        <v>0</v>
      </c>
      <c r="J111" s="569">
        <v>0</v>
      </c>
      <c r="K111" s="570">
        <v>0</v>
      </c>
      <c r="L111" s="571">
        <f t="shared" si="4"/>
        <v>0</v>
      </c>
      <c r="M111" s="571">
        <v>0</v>
      </c>
      <c r="N111" s="571">
        <v>0</v>
      </c>
      <c r="O111" s="572">
        <v>0</v>
      </c>
      <c r="P111" s="573">
        <v>0</v>
      </c>
      <c r="Q111" s="574">
        <f>+monthly_drivers_0!Q111</f>
        <v>2.5</v>
      </c>
    </row>
    <row r="112" spans="1:17" x14ac:dyDescent="0.25">
      <c r="A112" s="575">
        <f t="shared" si="5"/>
        <v>47664</v>
      </c>
      <c r="B112" s="83" t="str">
        <f t="shared" si="6"/>
        <v>LeasingI</v>
      </c>
      <c r="C112" s="562">
        <v>0</v>
      </c>
      <c r="D112" s="563">
        <v>0</v>
      </c>
      <c r="E112" s="563">
        <v>0</v>
      </c>
      <c r="F112" s="563">
        <v>0</v>
      </c>
      <c r="G112" s="563">
        <v>0</v>
      </c>
      <c r="H112" s="563">
        <v>0</v>
      </c>
      <c r="I112" s="563">
        <v>0</v>
      </c>
      <c r="J112" s="563">
        <v>0</v>
      </c>
      <c r="K112" s="564">
        <v>0</v>
      </c>
      <c r="L112" s="563">
        <f t="shared" si="4"/>
        <v>0</v>
      </c>
      <c r="M112" s="563">
        <v>0</v>
      </c>
      <c r="N112" s="563">
        <v>0</v>
      </c>
      <c r="O112" s="565">
        <v>0</v>
      </c>
      <c r="P112" s="564">
        <v>0</v>
      </c>
      <c r="Q112" s="566">
        <f>+monthly_drivers_0!Q112</f>
        <v>2.5</v>
      </c>
    </row>
    <row r="113" spans="1:17" x14ac:dyDescent="0.25">
      <c r="A113" s="567">
        <f t="shared" si="5"/>
        <v>47695</v>
      </c>
      <c r="B113" s="577" t="str">
        <f t="shared" si="6"/>
        <v>LeasingI</v>
      </c>
      <c r="C113" s="568">
        <v>0</v>
      </c>
      <c r="D113" s="569">
        <v>0</v>
      </c>
      <c r="E113" s="569">
        <v>0</v>
      </c>
      <c r="F113" s="569">
        <v>0</v>
      </c>
      <c r="G113" s="569">
        <v>0</v>
      </c>
      <c r="H113" s="569">
        <v>0</v>
      </c>
      <c r="I113" s="569">
        <v>0</v>
      </c>
      <c r="J113" s="569">
        <v>0</v>
      </c>
      <c r="K113" s="570">
        <v>0</v>
      </c>
      <c r="L113" s="571">
        <f t="shared" si="4"/>
        <v>0</v>
      </c>
      <c r="M113" s="571">
        <v>0</v>
      </c>
      <c r="N113" s="571">
        <v>0</v>
      </c>
      <c r="O113" s="572">
        <v>0</v>
      </c>
      <c r="P113" s="573">
        <v>0</v>
      </c>
      <c r="Q113" s="574">
        <f>+monthly_drivers_0!Q113</f>
        <v>2.5</v>
      </c>
    </row>
    <row r="114" spans="1:17" x14ac:dyDescent="0.25">
      <c r="A114" s="575">
        <f t="shared" si="5"/>
        <v>47726</v>
      </c>
      <c r="B114" s="83" t="str">
        <f t="shared" si="6"/>
        <v>LeasingI</v>
      </c>
      <c r="C114" s="562">
        <v>0</v>
      </c>
      <c r="D114" s="563">
        <v>0</v>
      </c>
      <c r="E114" s="563">
        <v>0</v>
      </c>
      <c r="F114" s="563">
        <v>0</v>
      </c>
      <c r="G114" s="563">
        <v>0</v>
      </c>
      <c r="H114" s="563">
        <v>0</v>
      </c>
      <c r="I114" s="563">
        <v>0</v>
      </c>
      <c r="J114" s="563">
        <v>0</v>
      </c>
      <c r="K114" s="564">
        <v>0</v>
      </c>
      <c r="L114" s="563">
        <f t="shared" si="4"/>
        <v>0</v>
      </c>
      <c r="M114" s="563">
        <v>0</v>
      </c>
      <c r="N114" s="563">
        <v>0</v>
      </c>
      <c r="O114" s="565">
        <v>0</v>
      </c>
      <c r="P114" s="564">
        <v>0</v>
      </c>
      <c r="Q114" s="566">
        <f>+monthly_drivers_0!Q114</f>
        <v>2.5</v>
      </c>
    </row>
    <row r="115" spans="1:17" x14ac:dyDescent="0.25">
      <c r="A115" s="567">
        <f t="shared" si="5"/>
        <v>47756</v>
      </c>
      <c r="B115" s="577" t="str">
        <f t="shared" si="6"/>
        <v>LeasingI</v>
      </c>
      <c r="C115" s="568">
        <v>0</v>
      </c>
      <c r="D115" s="569">
        <v>0</v>
      </c>
      <c r="E115" s="569">
        <v>0</v>
      </c>
      <c r="F115" s="569">
        <v>0</v>
      </c>
      <c r="G115" s="569">
        <v>0</v>
      </c>
      <c r="H115" s="569">
        <v>0</v>
      </c>
      <c r="I115" s="569">
        <v>0</v>
      </c>
      <c r="J115" s="569">
        <v>0</v>
      </c>
      <c r="K115" s="570">
        <v>0</v>
      </c>
      <c r="L115" s="571">
        <f t="shared" si="4"/>
        <v>0</v>
      </c>
      <c r="M115" s="571">
        <v>0</v>
      </c>
      <c r="N115" s="571">
        <v>0</v>
      </c>
      <c r="O115" s="572">
        <v>0</v>
      </c>
      <c r="P115" s="573">
        <v>0</v>
      </c>
      <c r="Q115" s="574">
        <f>+monthly_drivers_0!Q115</f>
        <v>2.5</v>
      </c>
    </row>
    <row r="116" spans="1:17" x14ac:dyDescent="0.25">
      <c r="A116" s="575">
        <f t="shared" si="5"/>
        <v>47787</v>
      </c>
      <c r="B116" s="83" t="str">
        <f t="shared" si="6"/>
        <v>LeasingI</v>
      </c>
      <c r="C116" s="562">
        <v>0</v>
      </c>
      <c r="D116" s="563">
        <v>0</v>
      </c>
      <c r="E116" s="563">
        <v>0</v>
      </c>
      <c r="F116" s="563">
        <v>0</v>
      </c>
      <c r="G116" s="563">
        <v>0</v>
      </c>
      <c r="H116" s="563">
        <v>0</v>
      </c>
      <c r="I116" s="563">
        <v>0</v>
      </c>
      <c r="J116" s="563">
        <v>0</v>
      </c>
      <c r="K116" s="564">
        <v>0</v>
      </c>
      <c r="L116" s="563">
        <f t="shared" si="4"/>
        <v>0</v>
      </c>
      <c r="M116" s="563">
        <v>0</v>
      </c>
      <c r="N116" s="563">
        <v>0</v>
      </c>
      <c r="O116" s="565">
        <v>0</v>
      </c>
      <c r="P116" s="564">
        <v>0</v>
      </c>
      <c r="Q116" s="566">
        <f>+monthly_drivers_0!Q116</f>
        <v>2.5</v>
      </c>
    </row>
    <row r="117" spans="1:17" x14ac:dyDescent="0.25">
      <c r="A117" s="567">
        <f t="shared" si="5"/>
        <v>47817</v>
      </c>
      <c r="B117" s="577" t="str">
        <f t="shared" si="6"/>
        <v>LeasingI</v>
      </c>
      <c r="C117" s="568">
        <v>0</v>
      </c>
      <c r="D117" s="569">
        <v>0</v>
      </c>
      <c r="E117" s="569">
        <v>0</v>
      </c>
      <c r="F117" s="569">
        <v>0</v>
      </c>
      <c r="G117" s="569">
        <v>0</v>
      </c>
      <c r="H117" s="569">
        <v>0</v>
      </c>
      <c r="I117" s="569">
        <v>0</v>
      </c>
      <c r="J117" s="569">
        <v>0</v>
      </c>
      <c r="K117" s="570">
        <v>0</v>
      </c>
      <c r="L117" s="571">
        <f t="shared" si="4"/>
        <v>0</v>
      </c>
      <c r="M117" s="571">
        <v>0</v>
      </c>
      <c r="N117" s="571">
        <v>0</v>
      </c>
      <c r="O117" s="572">
        <v>0</v>
      </c>
      <c r="P117" s="573">
        <v>0</v>
      </c>
      <c r="Q117" s="574">
        <f>+monthly_drivers_0!Q117</f>
        <v>2.5</v>
      </c>
    </row>
    <row r="118" spans="1:17" x14ac:dyDescent="0.25">
      <c r="A118" s="575">
        <f t="shared" si="5"/>
        <v>47848</v>
      </c>
      <c r="B118" s="83" t="str">
        <f t="shared" si="6"/>
        <v>LeasingI</v>
      </c>
      <c r="C118" s="562">
        <v>0</v>
      </c>
      <c r="D118" s="563">
        <v>0</v>
      </c>
      <c r="E118" s="563">
        <v>0</v>
      </c>
      <c r="F118" s="563">
        <v>0</v>
      </c>
      <c r="G118" s="563">
        <v>0</v>
      </c>
      <c r="H118" s="563">
        <v>0</v>
      </c>
      <c r="I118" s="563">
        <v>0</v>
      </c>
      <c r="J118" s="563">
        <v>0</v>
      </c>
      <c r="K118" s="564">
        <v>0</v>
      </c>
      <c r="L118" s="563">
        <f t="shared" si="4"/>
        <v>0</v>
      </c>
      <c r="M118" s="563">
        <v>0</v>
      </c>
      <c r="N118" s="563">
        <v>0</v>
      </c>
      <c r="O118" s="565">
        <v>0</v>
      </c>
      <c r="P118" s="564">
        <v>0</v>
      </c>
      <c r="Q118" s="566">
        <f>+monthly_drivers_0!Q118</f>
        <v>2.5</v>
      </c>
    </row>
    <row r="119" spans="1:17" x14ac:dyDescent="0.25">
      <c r="A119" s="567">
        <f t="shared" si="5"/>
        <v>47879</v>
      </c>
      <c r="B119" s="577" t="str">
        <f t="shared" si="6"/>
        <v>LeasingI</v>
      </c>
      <c r="C119" s="568">
        <v>0</v>
      </c>
      <c r="D119" s="569">
        <v>0</v>
      </c>
      <c r="E119" s="569">
        <v>0</v>
      </c>
      <c r="F119" s="569">
        <v>0</v>
      </c>
      <c r="G119" s="569">
        <v>0</v>
      </c>
      <c r="H119" s="569">
        <v>0</v>
      </c>
      <c r="I119" s="569">
        <v>0</v>
      </c>
      <c r="J119" s="569">
        <v>0</v>
      </c>
      <c r="K119" s="570">
        <v>0</v>
      </c>
      <c r="L119" s="571">
        <f t="shared" si="4"/>
        <v>0</v>
      </c>
      <c r="M119" s="571">
        <v>0</v>
      </c>
      <c r="N119" s="571">
        <v>0</v>
      </c>
      <c r="O119" s="572">
        <v>0</v>
      </c>
      <c r="P119" s="573">
        <v>0</v>
      </c>
      <c r="Q119" s="574">
        <f>+monthly_drivers_0!Q119</f>
        <v>2.5</v>
      </c>
    </row>
    <row r="120" spans="1:17" x14ac:dyDescent="0.25">
      <c r="A120" s="575">
        <f t="shared" si="5"/>
        <v>47907</v>
      </c>
      <c r="B120" s="83" t="str">
        <f t="shared" si="6"/>
        <v>LeasingI</v>
      </c>
      <c r="C120" s="562">
        <v>0</v>
      </c>
      <c r="D120" s="563">
        <v>0</v>
      </c>
      <c r="E120" s="563">
        <v>0</v>
      </c>
      <c r="F120" s="563">
        <v>0</v>
      </c>
      <c r="G120" s="563">
        <v>0</v>
      </c>
      <c r="H120" s="563">
        <v>0</v>
      </c>
      <c r="I120" s="563">
        <v>0</v>
      </c>
      <c r="J120" s="563">
        <v>0</v>
      </c>
      <c r="K120" s="564">
        <v>0</v>
      </c>
      <c r="L120" s="563">
        <f t="shared" si="4"/>
        <v>0</v>
      </c>
      <c r="M120" s="563">
        <v>0</v>
      </c>
      <c r="N120" s="563">
        <v>0</v>
      </c>
      <c r="O120" s="565">
        <v>0</v>
      </c>
      <c r="P120" s="564">
        <v>0</v>
      </c>
      <c r="Q120" s="566">
        <f>+monthly_drivers_0!Q120</f>
        <v>2.5</v>
      </c>
    </row>
    <row r="121" spans="1:17" x14ac:dyDescent="0.25">
      <c r="A121" s="567">
        <f t="shared" si="5"/>
        <v>47938</v>
      </c>
      <c r="B121" s="577" t="str">
        <f t="shared" si="6"/>
        <v>LeasingI</v>
      </c>
      <c r="C121" s="568">
        <v>0</v>
      </c>
      <c r="D121" s="569">
        <v>0</v>
      </c>
      <c r="E121" s="569">
        <v>0</v>
      </c>
      <c r="F121" s="569">
        <v>0</v>
      </c>
      <c r="G121" s="569">
        <v>0</v>
      </c>
      <c r="H121" s="569">
        <v>0</v>
      </c>
      <c r="I121" s="569">
        <v>0</v>
      </c>
      <c r="J121" s="569">
        <v>0</v>
      </c>
      <c r="K121" s="570">
        <v>0</v>
      </c>
      <c r="L121" s="571">
        <f t="shared" si="4"/>
        <v>0</v>
      </c>
      <c r="M121" s="571">
        <v>0</v>
      </c>
      <c r="N121" s="571">
        <v>0</v>
      </c>
      <c r="O121" s="572">
        <v>0</v>
      </c>
      <c r="P121" s="573">
        <v>0</v>
      </c>
      <c r="Q121" s="574">
        <f>+monthly_drivers_0!Q121</f>
        <v>2.5</v>
      </c>
    </row>
    <row r="122" spans="1:17" x14ac:dyDescent="0.25">
      <c r="A122" s="575">
        <f t="shared" si="5"/>
        <v>47968</v>
      </c>
      <c r="B122" s="83" t="str">
        <f t="shared" si="6"/>
        <v>LeasingI</v>
      </c>
      <c r="C122" s="562">
        <v>0</v>
      </c>
      <c r="D122" s="563">
        <v>0</v>
      </c>
      <c r="E122" s="563">
        <v>0</v>
      </c>
      <c r="F122" s="563">
        <v>0</v>
      </c>
      <c r="G122" s="563">
        <v>0</v>
      </c>
      <c r="H122" s="563">
        <v>0</v>
      </c>
      <c r="I122" s="563">
        <v>0</v>
      </c>
      <c r="J122" s="563">
        <v>0</v>
      </c>
      <c r="K122" s="564">
        <v>0</v>
      </c>
      <c r="L122" s="563">
        <f t="shared" si="4"/>
        <v>0</v>
      </c>
      <c r="M122" s="563">
        <v>0</v>
      </c>
      <c r="N122" s="563">
        <v>0</v>
      </c>
      <c r="O122" s="565">
        <v>0</v>
      </c>
      <c r="P122" s="564">
        <v>0</v>
      </c>
      <c r="Q122" s="566">
        <f>+monthly_drivers_0!Q122</f>
        <v>2.5</v>
      </c>
    </row>
    <row r="123" spans="1:17" x14ac:dyDescent="0.25">
      <c r="A123" s="567">
        <f t="shared" si="5"/>
        <v>47999</v>
      </c>
      <c r="B123" s="577" t="str">
        <f t="shared" si="6"/>
        <v>LeasingI</v>
      </c>
      <c r="C123" s="568">
        <v>0</v>
      </c>
      <c r="D123" s="569">
        <v>0</v>
      </c>
      <c r="E123" s="569">
        <v>0</v>
      </c>
      <c r="F123" s="569">
        <v>0</v>
      </c>
      <c r="G123" s="569">
        <v>0</v>
      </c>
      <c r="H123" s="569">
        <v>0</v>
      </c>
      <c r="I123" s="569">
        <v>0</v>
      </c>
      <c r="J123" s="569">
        <v>0</v>
      </c>
      <c r="K123" s="570">
        <v>0</v>
      </c>
      <c r="L123" s="571">
        <f t="shared" si="4"/>
        <v>0</v>
      </c>
      <c r="M123" s="571">
        <v>0</v>
      </c>
      <c r="N123" s="571">
        <v>0</v>
      </c>
      <c r="O123" s="572">
        <v>0</v>
      </c>
      <c r="P123" s="573">
        <v>0</v>
      </c>
      <c r="Q123" s="574">
        <f>+monthly_drivers_0!Q123</f>
        <v>2.5</v>
      </c>
    </row>
    <row r="124" spans="1:17" x14ac:dyDescent="0.25">
      <c r="A124" s="575">
        <f t="shared" si="5"/>
        <v>48029</v>
      </c>
      <c r="B124" s="83" t="str">
        <f t="shared" si="6"/>
        <v>LeasingI</v>
      </c>
      <c r="C124" s="562">
        <v>0</v>
      </c>
      <c r="D124" s="563">
        <v>0</v>
      </c>
      <c r="E124" s="563">
        <v>0</v>
      </c>
      <c r="F124" s="563">
        <v>0</v>
      </c>
      <c r="G124" s="563">
        <v>0</v>
      </c>
      <c r="H124" s="563">
        <v>0</v>
      </c>
      <c r="I124" s="563">
        <v>0</v>
      </c>
      <c r="J124" s="563">
        <v>0</v>
      </c>
      <c r="K124" s="564">
        <v>0</v>
      </c>
      <c r="L124" s="563">
        <f t="shared" si="4"/>
        <v>0</v>
      </c>
      <c r="M124" s="563">
        <v>0</v>
      </c>
      <c r="N124" s="563">
        <v>0</v>
      </c>
      <c r="O124" s="565">
        <v>0</v>
      </c>
      <c r="P124" s="564">
        <v>0</v>
      </c>
      <c r="Q124" s="566">
        <f>+monthly_drivers_0!Q124</f>
        <v>2.5</v>
      </c>
    </row>
    <row r="125" spans="1:17" x14ac:dyDescent="0.25">
      <c r="A125" s="567">
        <f t="shared" si="5"/>
        <v>48060</v>
      </c>
      <c r="B125" s="577" t="str">
        <f t="shared" si="6"/>
        <v>LeasingI</v>
      </c>
      <c r="C125" s="568">
        <v>0</v>
      </c>
      <c r="D125" s="569">
        <v>0</v>
      </c>
      <c r="E125" s="569">
        <v>0</v>
      </c>
      <c r="F125" s="569">
        <v>0</v>
      </c>
      <c r="G125" s="569">
        <v>0</v>
      </c>
      <c r="H125" s="569">
        <v>0</v>
      </c>
      <c r="I125" s="569">
        <v>0</v>
      </c>
      <c r="J125" s="569">
        <v>0</v>
      </c>
      <c r="K125" s="570">
        <v>0</v>
      </c>
      <c r="L125" s="571">
        <f t="shared" si="4"/>
        <v>0</v>
      </c>
      <c r="M125" s="571">
        <v>0</v>
      </c>
      <c r="N125" s="571">
        <v>0</v>
      </c>
      <c r="O125" s="572">
        <v>0</v>
      </c>
      <c r="P125" s="573">
        <v>0</v>
      </c>
      <c r="Q125" s="574">
        <f>+monthly_drivers_0!Q125</f>
        <v>2.5</v>
      </c>
    </row>
    <row r="126" spans="1:17" x14ac:dyDescent="0.25">
      <c r="A126" s="575">
        <f t="shared" si="5"/>
        <v>48091</v>
      </c>
      <c r="B126" s="83" t="str">
        <f t="shared" si="6"/>
        <v>LeasingI</v>
      </c>
      <c r="C126" s="562">
        <v>0</v>
      </c>
      <c r="D126" s="563">
        <v>0</v>
      </c>
      <c r="E126" s="563">
        <v>0</v>
      </c>
      <c r="F126" s="563">
        <v>0</v>
      </c>
      <c r="G126" s="563">
        <v>0</v>
      </c>
      <c r="H126" s="563">
        <v>0</v>
      </c>
      <c r="I126" s="563">
        <v>0</v>
      </c>
      <c r="J126" s="563">
        <v>0</v>
      </c>
      <c r="K126" s="564">
        <v>0</v>
      </c>
      <c r="L126" s="563">
        <f t="shared" si="4"/>
        <v>0</v>
      </c>
      <c r="M126" s="563">
        <v>0</v>
      </c>
      <c r="N126" s="563">
        <v>0</v>
      </c>
      <c r="O126" s="565">
        <v>0</v>
      </c>
      <c r="P126" s="564">
        <v>0</v>
      </c>
      <c r="Q126" s="566">
        <f>+monthly_drivers_0!Q126</f>
        <v>2.5</v>
      </c>
    </row>
    <row r="127" spans="1:17" x14ac:dyDescent="0.25">
      <c r="A127" s="567">
        <f t="shared" si="5"/>
        <v>48121</v>
      </c>
      <c r="B127" s="577" t="str">
        <f t="shared" si="6"/>
        <v>LeasingI</v>
      </c>
      <c r="C127" s="568">
        <v>0</v>
      </c>
      <c r="D127" s="569">
        <v>0</v>
      </c>
      <c r="E127" s="569">
        <v>0</v>
      </c>
      <c r="F127" s="569">
        <v>0</v>
      </c>
      <c r="G127" s="569">
        <v>0</v>
      </c>
      <c r="H127" s="569">
        <v>0</v>
      </c>
      <c r="I127" s="569">
        <v>0</v>
      </c>
      <c r="J127" s="569">
        <v>0</v>
      </c>
      <c r="K127" s="570">
        <v>0</v>
      </c>
      <c r="L127" s="571">
        <f t="shared" si="4"/>
        <v>0</v>
      </c>
      <c r="M127" s="571">
        <v>0</v>
      </c>
      <c r="N127" s="571">
        <v>0</v>
      </c>
      <c r="O127" s="572">
        <v>0</v>
      </c>
      <c r="P127" s="573">
        <v>0</v>
      </c>
      <c r="Q127" s="574">
        <f>+monthly_drivers_0!Q127</f>
        <v>2.5</v>
      </c>
    </row>
    <row r="128" spans="1:17" x14ac:dyDescent="0.25">
      <c r="A128" s="575">
        <f t="shared" si="5"/>
        <v>48152</v>
      </c>
      <c r="B128" s="83" t="str">
        <f t="shared" si="6"/>
        <v>LeasingI</v>
      </c>
      <c r="C128" s="562">
        <v>0</v>
      </c>
      <c r="D128" s="563">
        <v>0</v>
      </c>
      <c r="E128" s="563">
        <v>0</v>
      </c>
      <c r="F128" s="563">
        <v>0</v>
      </c>
      <c r="G128" s="563">
        <v>0</v>
      </c>
      <c r="H128" s="563">
        <v>0</v>
      </c>
      <c r="I128" s="563">
        <v>0</v>
      </c>
      <c r="J128" s="563">
        <v>0</v>
      </c>
      <c r="K128" s="564">
        <v>0</v>
      </c>
      <c r="L128" s="563">
        <f t="shared" si="4"/>
        <v>0</v>
      </c>
      <c r="M128" s="563">
        <v>0</v>
      </c>
      <c r="N128" s="563">
        <v>0</v>
      </c>
      <c r="O128" s="565">
        <v>0</v>
      </c>
      <c r="P128" s="564">
        <v>0</v>
      </c>
      <c r="Q128" s="566">
        <f>+monthly_drivers_0!Q128</f>
        <v>2.5</v>
      </c>
    </row>
    <row r="129" spans="1:17" x14ac:dyDescent="0.25">
      <c r="A129" s="567">
        <f t="shared" si="5"/>
        <v>48182</v>
      </c>
      <c r="B129" s="577" t="str">
        <f t="shared" si="6"/>
        <v>LeasingI</v>
      </c>
      <c r="C129" s="568">
        <v>0</v>
      </c>
      <c r="D129" s="569">
        <v>0</v>
      </c>
      <c r="E129" s="569">
        <v>0</v>
      </c>
      <c r="F129" s="569">
        <v>0</v>
      </c>
      <c r="G129" s="569">
        <v>0</v>
      </c>
      <c r="H129" s="569">
        <v>0</v>
      </c>
      <c r="I129" s="569">
        <v>0</v>
      </c>
      <c r="J129" s="569">
        <v>0</v>
      </c>
      <c r="K129" s="570">
        <v>0</v>
      </c>
      <c r="L129" s="571">
        <f t="shared" si="4"/>
        <v>0</v>
      </c>
      <c r="M129" s="571">
        <v>0</v>
      </c>
      <c r="N129" s="571">
        <v>0</v>
      </c>
      <c r="O129" s="572">
        <v>0</v>
      </c>
      <c r="P129" s="573">
        <v>0</v>
      </c>
      <c r="Q129" s="574">
        <f>+monthly_drivers_0!Q129</f>
        <v>2.5</v>
      </c>
    </row>
    <row r="130" spans="1:17" x14ac:dyDescent="0.25">
      <c r="A130" s="575">
        <f t="shared" si="5"/>
        <v>48213</v>
      </c>
      <c r="B130" s="83" t="str">
        <f t="shared" si="6"/>
        <v>LeasingI</v>
      </c>
      <c r="C130" s="562">
        <v>0</v>
      </c>
      <c r="D130" s="563">
        <v>0</v>
      </c>
      <c r="E130" s="563">
        <v>0</v>
      </c>
      <c r="F130" s="563">
        <v>0</v>
      </c>
      <c r="G130" s="563">
        <v>0</v>
      </c>
      <c r="H130" s="563">
        <v>0</v>
      </c>
      <c r="I130" s="563">
        <v>0</v>
      </c>
      <c r="J130" s="563">
        <v>0</v>
      </c>
      <c r="K130" s="564">
        <v>0</v>
      </c>
      <c r="L130" s="563">
        <f t="shared" ref="L130:L193" si="7">+P130+O130</f>
        <v>0</v>
      </c>
      <c r="M130" s="563">
        <v>0</v>
      </c>
      <c r="N130" s="563">
        <v>0</v>
      </c>
      <c r="O130" s="565">
        <v>0</v>
      </c>
      <c r="P130" s="564">
        <v>0</v>
      </c>
      <c r="Q130" s="566">
        <f>+monthly_drivers_0!Q130</f>
        <v>2.5</v>
      </c>
    </row>
    <row r="131" spans="1:17" x14ac:dyDescent="0.25">
      <c r="A131" s="567">
        <f t="shared" ref="A131:A194" si="8">+EOMONTH(A130,1)</f>
        <v>48244</v>
      </c>
      <c r="B131" s="577" t="str">
        <f t="shared" ref="B131:B194" si="9">+B130</f>
        <v>LeasingI</v>
      </c>
      <c r="C131" s="568">
        <v>0</v>
      </c>
      <c r="D131" s="569">
        <v>0</v>
      </c>
      <c r="E131" s="569">
        <v>0</v>
      </c>
      <c r="F131" s="569">
        <v>0</v>
      </c>
      <c r="G131" s="569">
        <v>0</v>
      </c>
      <c r="H131" s="569">
        <v>0</v>
      </c>
      <c r="I131" s="569">
        <v>0</v>
      </c>
      <c r="J131" s="569">
        <v>0</v>
      </c>
      <c r="K131" s="570">
        <v>0</v>
      </c>
      <c r="L131" s="571">
        <f t="shared" si="7"/>
        <v>0</v>
      </c>
      <c r="M131" s="571">
        <v>0</v>
      </c>
      <c r="N131" s="571">
        <v>0</v>
      </c>
      <c r="O131" s="572">
        <v>0</v>
      </c>
      <c r="P131" s="573">
        <v>0</v>
      </c>
      <c r="Q131" s="574">
        <f>+monthly_drivers_0!Q131</f>
        <v>2.5</v>
      </c>
    </row>
    <row r="132" spans="1:17" x14ac:dyDescent="0.25">
      <c r="A132" s="575">
        <f t="shared" si="8"/>
        <v>48273</v>
      </c>
      <c r="B132" s="83" t="str">
        <f t="shared" si="9"/>
        <v>LeasingI</v>
      </c>
      <c r="C132" s="562">
        <v>0</v>
      </c>
      <c r="D132" s="563">
        <v>0</v>
      </c>
      <c r="E132" s="563">
        <v>0</v>
      </c>
      <c r="F132" s="563">
        <v>0</v>
      </c>
      <c r="G132" s="563">
        <v>0</v>
      </c>
      <c r="H132" s="563">
        <v>0</v>
      </c>
      <c r="I132" s="563">
        <v>0</v>
      </c>
      <c r="J132" s="563">
        <v>0</v>
      </c>
      <c r="K132" s="564">
        <v>0</v>
      </c>
      <c r="L132" s="563">
        <f t="shared" si="7"/>
        <v>0</v>
      </c>
      <c r="M132" s="563">
        <v>0</v>
      </c>
      <c r="N132" s="563">
        <v>0</v>
      </c>
      <c r="O132" s="565">
        <v>0</v>
      </c>
      <c r="P132" s="564">
        <v>0</v>
      </c>
      <c r="Q132" s="566">
        <f>+monthly_drivers_0!Q132</f>
        <v>2.5</v>
      </c>
    </row>
    <row r="133" spans="1:17" x14ac:dyDescent="0.25">
      <c r="A133" s="567">
        <f t="shared" si="8"/>
        <v>48304</v>
      </c>
      <c r="B133" s="577" t="str">
        <f t="shared" si="9"/>
        <v>LeasingI</v>
      </c>
      <c r="C133" s="568">
        <v>0</v>
      </c>
      <c r="D133" s="569">
        <v>0</v>
      </c>
      <c r="E133" s="569">
        <v>0</v>
      </c>
      <c r="F133" s="569">
        <v>0</v>
      </c>
      <c r="G133" s="569">
        <v>0</v>
      </c>
      <c r="H133" s="569">
        <v>0</v>
      </c>
      <c r="I133" s="569">
        <v>0</v>
      </c>
      <c r="J133" s="569">
        <v>0</v>
      </c>
      <c r="K133" s="570">
        <v>0</v>
      </c>
      <c r="L133" s="571">
        <f t="shared" si="7"/>
        <v>0</v>
      </c>
      <c r="M133" s="571">
        <v>0</v>
      </c>
      <c r="N133" s="571">
        <v>0</v>
      </c>
      <c r="O133" s="572">
        <v>0</v>
      </c>
      <c r="P133" s="573">
        <v>0</v>
      </c>
      <c r="Q133" s="574">
        <f>+monthly_drivers_0!Q133</f>
        <v>2.5</v>
      </c>
    </row>
    <row r="134" spans="1:17" x14ac:dyDescent="0.25">
      <c r="A134" s="575">
        <f t="shared" si="8"/>
        <v>48334</v>
      </c>
      <c r="B134" s="83" t="str">
        <f t="shared" si="9"/>
        <v>LeasingI</v>
      </c>
      <c r="C134" s="562">
        <v>0</v>
      </c>
      <c r="D134" s="563">
        <v>0</v>
      </c>
      <c r="E134" s="563">
        <v>0</v>
      </c>
      <c r="F134" s="563">
        <v>0</v>
      </c>
      <c r="G134" s="563">
        <v>0</v>
      </c>
      <c r="H134" s="563">
        <v>0</v>
      </c>
      <c r="I134" s="563">
        <v>0</v>
      </c>
      <c r="J134" s="563">
        <v>0</v>
      </c>
      <c r="K134" s="564">
        <v>0</v>
      </c>
      <c r="L134" s="563">
        <f t="shared" si="7"/>
        <v>0</v>
      </c>
      <c r="M134" s="563">
        <v>0</v>
      </c>
      <c r="N134" s="563">
        <v>0</v>
      </c>
      <c r="O134" s="565">
        <v>0</v>
      </c>
      <c r="P134" s="564">
        <v>0</v>
      </c>
      <c r="Q134" s="566">
        <f>+monthly_drivers_0!Q134</f>
        <v>2.5</v>
      </c>
    </row>
    <row r="135" spans="1:17" x14ac:dyDescent="0.25">
      <c r="A135" s="567">
        <f t="shared" si="8"/>
        <v>48365</v>
      </c>
      <c r="B135" s="577" t="str">
        <f t="shared" si="9"/>
        <v>LeasingI</v>
      </c>
      <c r="C135" s="568">
        <v>0</v>
      </c>
      <c r="D135" s="569">
        <v>0</v>
      </c>
      <c r="E135" s="569">
        <v>0</v>
      </c>
      <c r="F135" s="569">
        <v>0</v>
      </c>
      <c r="G135" s="569">
        <v>0</v>
      </c>
      <c r="H135" s="569">
        <v>0</v>
      </c>
      <c r="I135" s="569">
        <v>0</v>
      </c>
      <c r="J135" s="569">
        <v>0</v>
      </c>
      <c r="K135" s="570">
        <v>0</v>
      </c>
      <c r="L135" s="571">
        <f t="shared" si="7"/>
        <v>0</v>
      </c>
      <c r="M135" s="571">
        <v>0</v>
      </c>
      <c r="N135" s="571">
        <v>0</v>
      </c>
      <c r="O135" s="572">
        <v>0</v>
      </c>
      <c r="P135" s="573">
        <v>0</v>
      </c>
      <c r="Q135" s="574">
        <f>+monthly_drivers_0!Q135</f>
        <v>2.5</v>
      </c>
    </row>
    <row r="136" spans="1:17" x14ac:dyDescent="0.25">
      <c r="A136" s="575">
        <f t="shared" si="8"/>
        <v>48395</v>
      </c>
      <c r="B136" s="83" t="str">
        <f t="shared" si="9"/>
        <v>LeasingI</v>
      </c>
      <c r="C136" s="562">
        <v>0</v>
      </c>
      <c r="D136" s="563">
        <v>0</v>
      </c>
      <c r="E136" s="563">
        <v>0</v>
      </c>
      <c r="F136" s="563">
        <v>0</v>
      </c>
      <c r="G136" s="563">
        <v>0</v>
      </c>
      <c r="H136" s="563">
        <v>0</v>
      </c>
      <c r="I136" s="563">
        <v>0</v>
      </c>
      <c r="J136" s="563">
        <v>0</v>
      </c>
      <c r="K136" s="564">
        <v>0</v>
      </c>
      <c r="L136" s="563">
        <f t="shared" si="7"/>
        <v>0</v>
      </c>
      <c r="M136" s="563">
        <v>0</v>
      </c>
      <c r="N136" s="563">
        <v>0</v>
      </c>
      <c r="O136" s="565">
        <v>0</v>
      </c>
      <c r="P136" s="564">
        <v>0</v>
      </c>
      <c r="Q136" s="566">
        <f>+monthly_drivers_0!Q136</f>
        <v>2.5</v>
      </c>
    </row>
    <row r="137" spans="1:17" x14ac:dyDescent="0.25">
      <c r="A137" s="567">
        <f t="shared" si="8"/>
        <v>48426</v>
      </c>
      <c r="B137" s="577" t="str">
        <f t="shared" si="9"/>
        <v>LeasingI</v>
      </c>
      <c r="C137" s="568">
        <v>0</v>
      </c>
      <c r="D137" s="569">
        <v>0</v>
      </c>
      <c r="E137" s="569">
        <v>0</v>
      </c>
      <c r="F137" s="569">
        <v>0</v>
      </c>
      <c r="G137" s="569">
        <v>0</v>
      </c>
      <c r="H137" s="569">
        <v>0</v>
      </c>
      <c r="I137" s="569">
        <v>0</v>
      </c>
      <c r="J137" s="569">
        <v>0</v>
      </c>
      <c r="K137" s="570">
        <v>0</v>
      </c>
      <c r="L137" s="571">
        <f t="shared" si="7"/>
        <v>0</v>
      </c>
      <c r="M137" s="571">
        <v>0</v>
      </c>
      <c r="N137" s="571">
        <v>0</v>
      </c>
      <c r="O137" s="572">
        <v>0</v>
      </c>
      <c r="P137" s="573">
        <v>0</v>
      </c>
      <c r="Q137" s="574">
        <f>+monthly_drivers_0!Q137</f>
        <v>2.5</v>
      </c>
    </row>
    <row r="138" spans="1:17" x14ac:dyDescent="0.25">
      <c r="A138" s="575">
        <f t="shared" si="8"/>
        <v>48457</v>
      </c>
      <c r="B138" s="83" t="str">
        <f t="shared" si="9"/>
        <v>LeasingI</v>
      </c>
      <c r="C138" s="562">
        <v>0</v>
      </c>
      <c r="D138" s="563">
        <v>0</v>
      </c>
      <c r="E138" s="563">
        <v>0</v>
      </c>
      <c r="F138" s="563">
        <v>0</v>
      </c>
      <c r="G138" s="563">
        <v>0</v>
      </c>
      <c r="H138" s="563">
        <v>0</v>
      </c>
      <c r="I138" s="563">
        <v>0</v>
      </c>
      <c r="J138" s="563">
        <v>0</v>
      </c>
      <c r="K138" s="564">
        <v>0</v>
      </c>
      <c r="L138" s="563">
        <f t="shared" si="7"/>
        <v>0</v>
      </c>
      <c r="M138" s="563">
        <v>0</v>
      </c>
      <c r="N138" s="563">
        <v>0</v>
      </c>
      <c r="O138" s="565">
        <v>0</v>
      </c>
      <c r="P138" s="564">
        <v>0</v>
      </c>
      <c r="Q138" s="566">
        <f>+monthly_drivers_0!Q138</f>
        <v>2.5</v>
      </c>
    </row>
    <row r="139" spans="1:17" x14ac:dyDescent="0.25">
      <c r="A139" s="567">
        <f t="shared" si="8"/>
        <v>48487</v>
      </c>
      <c r="B139" s="577" t="str">
        <f t="shared" si="9"/>
        <v>LeasingI</v>
      </c>
      <c r="C139" s="568">
        <v>0</v>
      </c>
      <c r="D139" s="569">
        <v>0</v>
      </c>
      <c r="E139" s="569">
        <v>0</v>
      </c>
      <c r="F139" s="569">
        <v>0</v>
      </c>
      <c r="G139" s="569">
        <v>0</v>
      </c>
      <c r="H139" s="569">
        <v>0</v>
      </c>
      <c r="I139" s="569">
        <v>0</v>
      </c>
      <c r="J139" s="569">
        <v>0</v>
      </c>
      <c r="K139" s="570">
        <v>0</v>
      </c>
      <c r="L139" s="571">
        <f t="shared" si="7"/>
        <v>0</v>
      </c>
      <c r="M139" s="571">
        <v>0</v>
      </c>
      <c r="N139" s="571">
        <v>0</v>
      </c>
      <c r="O139" s="572">
        <v>0</v>
      </c>
      <c r="P139" s="573">
        <v>0</v>
      </c>
      <c r="Q139" s="574">
        <f>+monthly_drivers_0!Q139</f>
        <v>2.5</v>
      </c>
    </row>
    <row r="140" spans="1:17" x14ac:dyDescent="0.25">
      <c r="A140" s="575">
        <f t="shared" si="8"/>
        <v>48518</v>
      </c>
      <c r="B140" s="83" t="str">
        <f t="shared" si="9"/>
        <v>LeasingI</v>
      </c>
      <c r="C140" s="562">
        <v>0</v>
      </c>
      <c r="D140" s="563">
        <v>0</v>
      </c>
      <c r="E140" s="563">
        <v>0</v>
      </c>
      <c r="F140" s="563">
        <v>0</v>
      </c>
      <c r="G140" s="563">
        <v>0</v>
      </c>
      <c r="H140" s="563">
        <v>0</v>
      </c>
      <c r="I140" s="563">
        <v>0</v>
      </c>
      <c r="J140" s="563">
        <v>0</v>
      </c>
      <c r="K140" s="564">
        <v>0</v>
      </c>
      <c r="L140" s="563">
        <f t="shared" si="7"/>
        <v>0</v>
      </c>
      <c r="M140" s="563">
        <v>0</v>
      </c>
      <c r="N140" s="563">
        <v>0</v>
      </c>
      <c r="O140" s="565">
        <v>0</v>
      </c>
      <c r="P140" s="564">
        <v>0</v>
      </c>
      <c r="Q140" s="566">
        <f>+monthly_drivers_0!Q140</f>
        <v>2.5</v>
      </c>
    </row>
    <row r="141" spans="1:17" x14ac:dyDescent="0.25">
      <c r="A141" s="567">
        <f t="shared" si="8"/>
        <v>48548</v>
      </c>
      <c r="B141" s="577" t="str">
        <f t="shared" si="9"/>
        <v>LeasingI</v>
      </c>
      <c r="C141" s="568">
        <v>0</v>
      </c>
      <c r="D141" s="569">
        <v>0</v>
      </c>
      <c r="E141" s="569">
        <v>0</v>
      </c>
      <c r="F141" s="569">
        <v>0</v>
      </c>
      <c r="G141" s="569">
        <v>0</v>
      </c>
      <c r="H141" s="569">
        <v>0</v>
      </c>
      <c r="I141" s="569">
        <v>0</v>
      </c>
      <c r="J141" s="569">
        <v>0</v>
      </c>
      <c r="K141" s="570">
        <v>0</v>
      </c>
      <c r="L141" s="571">
        <f t="shared" si="7"/>
        <v>0</v>
      </c>
      <c r="M141" s="571">
        <v>0</v>
      </c>
      <c r="N141" s="571">
        <v>0</v>
      </c>
      <c r="O141" s="572">
        <v>0</v>
      </c>
      <c r="P141" s="573">
        <v>0</v>
      </c>
      <c r="Q141" s="574">
        <f>+monthly_drivers_0!Q141</f>
        <v>2.5</v>
      </c>
    </row>
    <row r="142" spans="1:17" x14ac:dyDescent="0.25">
      <c r="A142" s="575">
        <f t="shared" si="8"/>
        <v>48579</v>
      </c>
      <c r="B142" s="83" t="str">
        <f t="shared" si="9"/>
        <v>LeasingI</v>
      </c>
      <c r="C142" s="562">
        <v>0</v>
      </c>
      <c r="D142" s="563">
        <v>0</v>
      </c>
      <c r="E142" s="563">
        <v>0</v>
      </c>
      <c r="F142" s="563">
        <v>0</v>
      </c>
      <c r="G142" s="563">
        <v>0</v>
      </c>
      <c r="H142" s="563">
        <v>0</v>
      </c>
      <c r="I142" s="563">
        <v>0</v>
      </c>
      <c r="J142" s="563">
        <v>0</v>
      </c>
      <c r="K142" s="564">
        <v>0</v>
      </c>
      <c r="L142" s="563">
        <f t="shared" si="7"/>
        <v>0</v>
      </c>
      <c r="M142" s="563">
        <v>0</v>
      </c>
      <c r="N142" s="563">
        <v>0</v>
      </c>
      <c r="O142" s="565">
        <v>0</v>
      </c>
      <c r="P142" s="564">
        <v>0</v>
      </c>
      <c r="Q142" s="566">
        <f>+monthly_drivers_0!Q142</f>
        <v>2.5</v>
      </c>
    </row>
    <row r="143" spans="1:17" x14ac:dyDescent="0.25">
      <c r="A143" s="567">
        <f t="shared" si="8"/>
        <v>48610</v>
      </c>
      <c r="B143" s="577" t="str">
        <f t="shared" si="9"/>
        <v>LeasingI</v>
      </c>
      <c r="C143" s="568">
        <v>0</v>
      </c>
      <c r="D143" s="569">
        <v>0</v>
      </c>
      <c r="E143" s="569">
        <v>0</v>
      </c>
      <c r="F143" s="569">
        <v>0</v>
      </c>
      <c r="G143" s="569">
        <v>0</v>
      </c>
      <c r="H143" s="569">
        <v>0</v>
      </c>
      <c r="I143" s="569">
        <v>0</v>
      </c>
      <c r="J143" s="569">
        <v>0</v>
      </c>
      <c r="K143" s="570">
        <v>0</v>
      </c>
      <c r="L143" s="571">
        <f t="shared" si="7"/>
        <v>0</v>
      </c>
      <c r="M143" s="571">
        <v>0</v>
      </c>
      <c r="N143" s="571">
        <v>0</v>
      </c>
      <c r="O143" s="572">
        <v>0</v>
      </c>
      <c r="P143" s="573">
        <v>0</v>
      </c>
      <c r="Q143" s="574">
        <f>+monthly_drivers_0!Q143</f>
        <v>2.5</v>
      </c>
    </row>
    <row r="144" spans="1:17" x14ac:dyDescent="0.25">
      <c r="A144" s="575">
        <f t="shared" si="8"/>
        <v>48638</v>
      </c>
      <c r="B144" s="83" t="str">
        <f t="shared" si="9"/>
        <v>LeasingI</v>
      </c>
      <c r="C144" s="562">
        <v>0</v>
      </c>
      <c r="D144" s="563">
        <v>0</v>
      </c>
      <c r="E144" s="563">
        <v>0</v>
      </c>
      <c r="F144" s="563">
        <v>0</v>
      </c>
      <c r="G144" s="563">
        <v>0</v>
      </c>
      <c r="H144" s="563">
        <v>0</v>
      </c>
      <c r="I144" s="563">
        <v>0</v>
      </c>
      <c r="J144" s="563">
        <v>0</v>
      </c>
      <c r="K144" s="564">
        <v>0</v>
      </c>
      <c r="L144" s="563">
        <f t="shared" si="7"/>
        <v>0</v>
      </c>
      <c r="M144" s="563">
        <v>0</v>
      </c>
      <c r="N144" s="563">
        <v>0</v>
      </c>
      <c r="O144" s="565">
        <v>0</v>
      </c>
      <c r="P144" s="564">
        <v>0</v>
      </c>
      <c r="Q144" s="566">
        <f>+monthly_drivers_0!Q144</f>
        <v>2.5</v>
      </c>
    </row>
    <row r="145" spans="1:17" x14ac:dyDescent="0.25">
      <c r="A145" s="567">
        <f t="shared" si="8"/>
        <v>48669</v>
      </c>
      <c r="B145" s="577" t="str">
        <f t="shared" si="9"/>
        <v>LeasingI</v>
      </c>
      <c r="C145" s="568">
        <v>0</v>
      </c>
      <c r="D145" s="569">
        <v>0</v>
      </c>
      <c r="E145" s="569">
        <v>0</v>
      </c>
      <c r="F145" s="569">
        <v>0</v>
      </c>
      <c r="G145" s="569">
        <v>0</v>
      </c>
      <c r="H145" s="569">
        <v>0</v>
      </c>
      <c r="I145" s="569">
        <v>0</v>
      </c>
      <c r="J145" s="569">
        <v>0</v>
      </c>
      <c r="K145" s="570">
        <v>0</v>
      </c>
      <c r="L145" s="571">
        <f t="shared" si="7"/>
        <v>0</v>
      </c>
      <c r="M145" s="571">
        <v>0</v>
      </c>
      <c r="N145" s="571">
        <v>0</v>
      </c>
      <c r="O145" s="572">
        <v>0</v>
      </c>
      <c r="P145" s="573">
        <v>0</v>
      </c>
      <c r="Q145" s="574">
        <f>+monthly_drivers_0!Q145</f>
        <v>2.5</v>
      </c>
    </row>
    <row r="146" spans="1:17" x14ac:dyDescent="0.25">
      <c r="A146" s="575">
        <f t="shared" si="8"/>
        <v>48699</v>
      </c>
      <c r="B146" s="83" t="str">
        <f t="shared" si="9"/>
        <v>LeasingI</v>
      </c>
      <c r="C146" s="562">
        <v>0</v>
      </c>
      <c r="D146" s="563">
        <v>0</v>
      </c>
      <c r="E146" s="563">
        <v>0</v>
      </c>
      <c r="F146" s="563">
        <v>0</v>
      </c>
      <c r="G146" s="563">
        <v>0</v>
      </c>
      <c r="H146" s="563">
        <v>0</v>
      </c>
      <c r="I146" s="563">
        <v>0</v>
      </c>
      <c r="J146" s="563">
        <v>0</v>
      </c>
      <c r="K146" s="564">
        <v>0</v>
      </c>
      <c r="L146" s="563">
        <f t="shared" si="7"/>
        <v>0</v>
      </c>
      <c r="M146" s="563">
        <v>0</v>
      </c>
      <c r="N146" s="563">
        <v>0</v>
      </c>
      <c r="O146" s="565">
        <v>0</v>
      </c>
      <c r="P146" s="564">
        <v>0</v>
      </c>
      <c r="Q146" s="566">
        <f>+monthly_drivers_0!Q146</f>
        <v>2.5</v>
      </c>
    </row>
    <row r="147" spans="1:17" x14ac:dyDescent="0.25">
      <c r="A147" s="567">
        <f t="shared" si="8"/>
        <v>48730</v>
      </c>
      <c r="B147" s="577" t="str">
        <f t="shared" si="9"/>
        <v>LeasingI</v>
      </c>
      <c r="C147" s="568">
        <v>0</v>
      </c>
      <c r="D147" s="569">
        <v>0</v>
      </c>
      <c r="E147" s="569">
        <v>0</v>
      </c>
      <c r="F147" s="569">
        <v>0</v>
      </c>
      <c r="G147" s="569">
        <v>0</v>
      </c>
      <c r="H147" s="569">
        <v>0</v>
      </c>
      <c r="I147" s="569">
        <v>0</v>
      </c>
      <c r="J147" s="569">
        <v>0</v>
      </c>
      <c r="K147" s="570">
        <v>0</v>
      </c>
      <c r="L147" s="571">
        <f t="shared" si="7"/>
        <v>0</v>
      </c>
      <c r="M147" s="571">
        <v>0</v>
      </c>
      <c r="N147" s="571">
        <v>0</v>
      </c>
      <c r="O147" s="572">
        <v>0</v>
      </c>
      <c r="P147" s="573">
        <v>0</v>
      </c>
      <c r="Q147" s="574">
        <f>+monthly_drivers_0!Q147</f>
        <v>2.5</v>
      </c>
    </row>
    <row r="148" spans="1:17" x14ac:dyDescent="0.25">
      <c r="A148" s="575">
        <f t="shared" si="8"/>
        <v>48760</v>
      </c>
      <c r="B148" s="83" t="str">
        <f t="shared" si="9"/>
        <v>LeasingI</v>
      </c>
      <c r="C148" s="562">
        <v>0</v>
      </c>
      <c r="D148" s="563">
        <v>0</v>
      </c>
      <c r="E148" s="563">
        <v>0</v>
      </c>
      <c r="F148" s="563">
        <v>0</v>
      </c>
      <c r="G148" s="563">
        <v>0</v>
      </c>
      <c r="H148" s="563">
        <v>0</v>
      </c>
      <c r="I148" s="563">
        <v>0</v>
      </c>
      <c r="J148" s="563">
        <v>0</v>
      </c>
      <c r="K148" s="564">
        <v>0</v>
      </c>
      <c r="L148" s="563">
        <f t="shared" si="7"/>
        <v>0</v>
      </c>
      <c r="M148" s="563">
        <v>0</v>
      </c>
      <c r="N148" s="563">
        <v>0</v>
      </c>
      <c r="O148" s="565">
        <v>0</v>
      </c>
      <c r="P148" s="564">
        <v>0</v>
      </c>
      <c r="Q148" s="566">
        <f>+monthly_drivers_0!Q148</f>
        <v>2.5</v>
      </c>
    </row>
    <row r="149" spans="1:17" x14ac:dyDescent="0.25">
      <c r="A149" s="567">
        <f t="shared" si="8"/>
        <v>48791</v>
      </c>
      <c r="B149" s="577" t="str">
        <f t="shared" si="9"/>
        <v>LeasingI</v>
      </c>
      <c r="C149" s="568">
        <v>0</v>
      </c>
      <c r="D149" s="569">
        <v>0</v>
      </c>
      <c r="E149" s="569">
        <v>0</v>
      </c>
      <c r="F149" s="569">
        <v>0</v>
      </c>
      <c r="G149" s="569">
        <v>0</v>
      </c>
      <c r="H149" s="569">
        <v>0</v>
      </c>
      <c r="I149" s="569">
        <v>0</v>
      </c>
      <c r="J149" s="569">
        <v>0</v>
      </c>
      <c r="K149" s="570">
        <v>0</v>
      </c>
      <c r="L149" s="571">
        <f t="shared" si="7"/>
        <v>0</v>
      </c>
      <c r="M149" s="571">
        <v>0</v>
      </c>
      <c r="N149" s="571">
        <v>0</v>
      </c>
      <c r="O149" s="572">
        <v>0</v>
      </c>
      <c r="P149" s="573">
        <v>0</v>
      </c>
      <c r="Q149" s="574">
        <f>+monthly_drivers_0!Q149</f>
        <v>2.5</v>
      </c>
    </row>
    <row r="150" spans="1:17" x14ac:dyDescent="0.25">
      <c r="A150" s="575">
        <f t="shared" si="8"/>
        <v>48822</v>
      </c>
      <c r="B150" s="83" t="str">
        <f t="shared" si="9"/>
        <v>LeasingI</v>
      </c>
      <c r="C150" s="562">
        <v>0</v>
      </c>
      <c r="D150" s="563">
        <v>0</v>
      </c>
      <c r="E150" s="563">
        <v>0</v>
      </c>
      <c r="F150" s="563">
        <v>0</v>
      </c>
      <c r="G150" s="563">
        <v>0</v>
      </c>
      <c r="H150" s="563">
        <v>0</v>
      </c>
      <c r="I150" s="563">
        <v>0</v>
      </c>
      <c r="J150" s="563">
        <v>0</v>
      </c>
      <c r="K150" s="564">
        <v>0</v>
      </c>
      <c r="L150" s="563">
        <f t="shared" si="7"/>
        <v>0</v>
      </c>
      <c r="M150" s="563">
        <v>0</v>
      </c>
      <c r="N150" s="563">
        <v>0</v>
      </c>
      <c r="O150" s="565">
        <v>0</v>
      </c>
      <c r="P150" s="564">
        <v>0</v>
      </c>
      <c r="Q150" s="566">
        <f>+monthly_drivers_0!Q150</f>
        <v>2.5</v>
      </c>
    </row>
    <row r="151" spans="1:17" x14ac:dyDescent="0.25">
      <c r="A151" s="567">
        <f t="shared" si="8"/>
        <v>48852</v>
      </c>
      <c r="B151" s="577" t="str">
        <f t="shared" si="9"/>
        <v>LeasingI</v>
      </c>
      <c r="C151" s="568">
        <v>0</v>
      </c>
      <c r="D151" s="569">
        <v>0</v>
      </c>
      <c r="E151" s="569">
        <v>0</v>
      </c>
      <c r="F151" s="569">
        <v>0</v>
      </c>
      <c r="G151" s="569">
        <v>0</v>
      </c>
      <c r="H151" s="569">
        <v>0</v>
      </c>
      <c r="I151" s="569">
        <v>0</v>
      </c>
      <c r="J151" s="569">
        <v>0</v>
      </c>
      <c r="K151" s="570">
        <v>0</v>
      </c>
      <c r="L151" s="571">
        <f t="shared" si="7"/>
        <v>0</v>
      </c>
      <c r="M151" s="571">
        <v>0</v>
      </c>
      <c r="N151" s="571">
        <v>0</v>
      </c>
      <c r="O151" s="572">
        <v>0</v>
      </c>
      <c r="P151" s="573">
        <v>0</v>
      </c>
      <c r="Q151" s="574">
        <f>+monthly_drivers_0!Q151</f>
        <v>2.5</v>
      </c>
    </row>
    <row r="152" spans="1:17" x14ac:dyDescent="0.25">
      <c r="A152" s="575">
        <f t="shared" si="8"/>
        <v>48883</v>
      </c>
      <c r="B152" s="83" t="str">
        <f t="shared" si="9"/>
        <v>LeasingI</v>
      </c>
      <c r="C152" s="562">
        <v>0</v>
      </c>
      <c r="D152" s="563">
        <v>0</v>
      </c>
      <c r="E152" s="563">
        <v>0</v>
      </c>
      <c r="F152" s="563">
        <v>0</v>
      </c>
      <c r="G152" s="563">
        <v>0</v>
      </c>
      <c r="H152" s="563">
        <v>0</v>
      </c>
      <c r="I152" s="563">
        <v>0</v>
      </c>
      <c r="J152" s="563">
        <v>0</v>
      </c>
      <c r="K152" s="564">
        <v>0</v>
      </c>
      <c r="L152" s="563">
        <f t="shared" si="7"/>
        <v>0</v>
      </c>
      <c r="M152" s="563">
        <v>0</v>
      </c>
      <c r="N152" s="563">
        <v>0</v>
      </c>
      <c r="O152" s="565">
        <v>0</v>
      </c>
      <c r="P152" s="564">
        <v>0</v>
      </c>
      <c r="Q152" s="566">
        <f>+monthly_drivers_0!Q152</f>
        <v>2.5</v>
      </c>
    </row>
    <row r="153" spans="1:17" x14ac:dyDescent="0.25">
      <c r="A153" s="567">
        <f t="shared" si="8"/>
        <v>48913</v>
      </c>
      <c r="B153" s="577" t="str">
        <f t="shared" si="9"/>
        <v>LeasingI</v>
      </c>
      <c r="C153" s="568">
        <v>0</v>
      </c>
      <c r="D153" s="569">
        <v>0</v>
      </c>
      <c r="E153" s="569">
        <v>0</v>
      </c>
      <c r="F153" s="569">
        <v>0</v>
      </c>
      <c r="G153" s="569">
        <v>0</v>
      </c>
      <c r="H153" s="569">
        <v>0</v>
      </c>
      <c r="I153" s="569">
        <v>0</v>
      </c>
      <c r="J153" s="569">
        <v>0</v>
      </c>
      <c r="K153" s="570">
        <v>0</v>
      </c>
      <c r="L153" s="571">
        <f t="shared" si="7"/>
        <v>0</v>
      </c>
      <c r="M153" s="571">
        <v>0</v>
      </c>
      <c r="N153" s="571">
        <v>0</v>
      </c>
      <c r="O153" s="572">
        <v>0</v>
      </c>
      <c r="P153" s="573">
        <v>0</v>
      </c>
      <c r="Q153" s="574">
        <f>+monthly_drivers_0!Q153</f>
        <v>2.5</v>
      </c>
    </row>
    <row r="154" spans="1:17" x14ac:dyDescent="0.25">
      <c r="A154" s="575">
        <f t="shared" si="8"/>
        <v>48944</v>
      </c>
      <c r="B154" s="83" t="str">
        <f t="shared" si="9"/>
        <v>LeasingI</v>
      </c>
      <c r="C154" s="562">
        <v>0</v>
      </c>
      <c r="D154" s="563">
        <v>0</v>
      </c>
      <c r="E154" s="563">
        <v>0</v>
      </c>
      <c r="F154" s="563">
        <v>0</v>
      </c>
      <c r="G154" s="563">
        <v>0</v>
      </c>
      <c r="H154" s="563">
        <v>0</v>
      </c>
      <c r="I154" s="563">
        <v>0</v>
      </c>
      <c r="J154" s="563">
        <v>0</v>
      </c>
      <c r="K154" s="564">
        <v>0</v>
      </c>
      <c r="L154" s="563">
        <f t="shared" si="7"/>
        <v>0</v>
      </c>
      <c r="M154" s="563">
        <v>0</v>
      </c>
      <c r="N154" s="563">
        <v>0</v>
      </c>
      <c r="O154" s="565">
        <v>0</v>
      </c>
      <c r="P154" s="564">
        <v>0</v>
      </c>
      <c r="Q154" s="566">
        <f>+monthly_drivers_0!Q154</f>
        <v>2.5</v>
      </c>
    </row>
    <row r="155" spans="1:17" x14ac:dyDescent="0.25">
      <c r="A155" s="567">
        <f t="shared" si="8"/>
        <v>48975</v>
      </c>
      <c r="B155" s="577" t="str">
        <f t="shared" si="9"/>
        <v>LeasingI</v>
      </c>
      <c r="C155" s="568">
        <v>0</v>
      </c>
      <c r="D155" s="569">
        <v>0</v>
      </c>
      <c r="E155" s="569">
        <v>0</v>
      </c>
      <c r="F155" s="569">
        <v>0</v>
      </c>
      <c r="G155" s="569">
        <v>0</v>
      </c>
      <c r="H155" s="569">
        <v>0</v>
      </c>
      <c r="I155" s="569">
        <v>0</v>
      </c>
      <c r="J155" s="569">
        <v>0</v>
      </c>
      <c r="K155" s="570">
        <v>0</v>
      </c>
      <c r="L155" s="571">
        <f t="shared" si="7"/>
        <v>0</v>
      </c>
      <c r="M155" s="571">
        <v>0</v>
      </c>
      <c r="N155" s="571">
        <v>0</v>
      </c>
      <c r="O155" s="572">
        <v>0</v>
      </c>
      <c r="P155" s="573">
        <v>0</v>
      </c>
      <c r="Q155" s="574">
        <f>+monthly_drivers_0!Q155</f>
        <v>2.5</v>
      </c>
    </row>
    <row r="156" spans="1:17" x14ac:dyDescent="0.25">
      <c r="A156" s="575">
        <f t="shared" si="8"/>
        <v>49003</v>
      </c>
      <c r="B156" s="83" t="str">
        <f t="shared" si="9"/>
        <v>LeasingI</v>
      </c>
      <c r="C156" s="562">
        <v>0</v>
      </c>
      <c r="D156" s="563">
        <v>0</v>
      </c>
      <c r="E156" s="563">
        <v>0</v>
      </c>
      <c r="F156" s="563">
        <v>0</v>
      </c>
      <c r="G156" s="563">
        <v>0</v>
      </c>
      <c r="H156" s="563">
        <v>0</v>
      </c>
      <c r="I156" s="563">
        <v>0</v>
      </c>
      <c r="J156" s="563">
        <v>0</v>
      </c>
      <c r="K156" s="564">
        <v>0</v>
      </c>
      <c r="L156" s="563">
        <f t="shared" si="7"/>
        <v>0</v>
      </c>
      <c r="M156" s="563">
        <v>0</v>
      </c>
      <c r="N156" s="563">
        <v>0</v>
      </c>
      <c r="O156" s="565">
        <v>0</v>
      </c>
      <c r="P156" s="564">
        <v>0</v>
      </c>
      <c r="Q156" s="566">
        <f>+monthly_drivers_0!Q156</f>
        <v>2.5</v>
      </c>
    </row>
    <row r="157" spans="1:17" x14ac:dyDescent="0.25">
      <c r="A157" s="567">
        <f t="shared" si="8"/>
        <v>49034</v>
      </c>
      <c r="B157" s="577" t="str">
        <f t="shared" si="9"/>
        <v>LeasingI</v>
      </c>
      <c r="C157" s="568">
        <v>0</v>
      </c>
      <c r="D157" s="569">
        <v>0</v>
      </c>
      <c r="E157" s="569">
        <v>0</v>
      </c>
      <c r="F157" s="569">
        <v>0</v>
      </c>
      <c r="G157" s="569">
        <v>0</v>
      </c>
      <c r="H157" s="569">
        <v>0</v>
      </c>
      <c r="I157" s="569">
        <v>0</v>
      </c>
      <c r="J157" s="569">
        <v>0</v>
      </c>
      <c r="K157" s="570">
        <v>0</v>
      </c>
      <c r="L157" s="571">
        <f t="shared" si="7"/>
        <v>0</v>
      </c>
      <c r="M157" s="571">
        <v>0</v>
      </c>
      <c r="N157" s="571">
        <v>0</v>
      </c>
      <c r="O157" s="572">
        <v>0</v>
      </c>
      <c r="P157" s="573">
        <v>0</v>
      </c>
      <c r="Q157" s="574">
        <f>+monthly_drivers_0!Q157</f>
        <v>2.5</v>
      </c>
    </row>
    <row r="158" spans="1:17" x14ac:dyDescent="0.25">
      <c r="A158" s="575">
        <f t="shared" si="8"/>
        <v>49064</v>
      </c>
      <c r="B158" s="83" t="str">
        <f t="shared" si="9"/>
        <v>LeasingI</v>
      </c>
      <c r="C158" s="562">
        <v>0</v>
      </c>
      <c r="D158" s="563">
        <v>0</v>
      </c>
      <c r="E158" s="563">
        <v>0</v>
      </c>
      <c r="F158" s="563">
        <v>0</v>
      </c>
      <c r="G158" s="563">
        <v>0</v>
      </c>
      <c r="H158" s="563">
        <v>0</v>
      </c>
      <c r="I158" s="563">
        <v>0</v>
      </c>
      <c r="J158" s="563">
        <v>0</v>
      </c>
      <c r="K158" s="564">
        <v>0</v>
      </c>
      <c r="L158" s="563">
        <f t="shared" si="7"/>
        <v>0</v>
      </c>
      <c r="M158" s="563">
        <v>0</v>
      </c>
      <c r="N158" s="563">
        <v>0</v>
      </c>
      <c r="O158" s="565">
        <v>0</v>
      </c>
      <c r="P158" s="564">
        <v>0</v>
      </c>
      <c r="Q158" s="566">
        <f>+monthly_drivers_0!Q158</f>
        <v>2.5</v>
      </c>
    </row>
    <row r="159" spans="1:17" x14ac:dyDescent="0.25">
      <c r="A159" s="567">
        <f t="shared" si="8"/>
        <v>49095</v>
      </c>
      <c r="B159" s="577" t="str">
        <f t="shared" si="9"/>
        <v>LeasingI</v>
      </c>
      <c r="C159" s="568">
        <v>0</v>
      </c>
      <c r="D159" s="569">
        <v>0</v>
      </c>
      <c r="E159" s="569">
        <v>0</v>
      </c>
      <c r="F159" s="569">
        <v>0</v>
      </c>
      <c r="G159" s="569">
        <v>0</v>
      </c>
      <c r="H159" s="569">
        <v>0</v>
      </c>
      <c r="I159" s="569">
        <v>0</v>
      </c>
      <c r="J159" s="569">
        <v>0</v>
      </c>
      <c r="K159" s="570">
        <v>0</v>
      </c>
      <c r="L159" s="571">
        <f t="shared" si="7"/>
        <v>0</v>
      </c>
      <c r="M159" s="571">
        <v>0</v>
      </c>
      <c r="N159" s="571">
        <v>0</v>
      </c>
      <c r="O159" s="572">
        <v>0</v>
      </c>
      <c r="P159" s="573">
        <v>0</v>
      </c>
      <c r="Q159" s="574">
        <f>+monthly_drivers_0!Q159</f>
        <v>2.5</v>
      </c>
    </row>
    <row r="160" spans="1:17" x14ac:dyDescent="0.25">
      <c r="A160" s="575">
        <f t="shared" si="8"/>
        <v>49125</v>
      </c>
      <c r="B160" s="83" t="str">
        <f t="shared" si="9"/>
        <v>LeasingI</v>
      </c>
      <c r="C160" s="562">
        <v>0</v>
      </c>
      <c r="D160" s="563">
        <v>0</v>
      </c>
      <c r="E160" s="563">
        <v>0</v>
      </c>
      <c r="F160" s="563">
        <v>0</v>
      </c>
      <c r="G160" s="563">
        <v>0</v>
      </c>
      <c r="H160" s="563">
        <v>0</v>
      </c>
      <c r="I160" s="563">
        <v>0</v>
      </c>
      <c r="J160" s="563">
        <v>0</v>
      </c>
      <c r="K160" s="564">
        <v>0</v>
      </c>
      <c r="L160" s="563">
        <f t="shared" si="7"/>
        <v>0</v>
      </c>
      <c r="M160" s="563">
        <v>0</v>
      </c>
      <c r="N160" s="563">
        <v>0</v>
      </c>
      <c r="O160" s="565">
        <v>0</v>
      </c>
      <c r="P160" s="564">
        <v>0</v>
      </c>
      <c r="Q160" s="566">
        <f>+monthly_drivers_0!Q160</f>
        <v>2.5</v>
      </c>
    </row>
    <row r="161" spans="1:17" x14ac:dyDescent="0.25">
      <c r="A161" s="567">
        <f t="shared" si="8"/>
        <v>49156</v>
      </c>
      <c r="B161" s="577" t="str">
        <f t="shared" si="9"/>
        <v>LeasingI</v>
      </c>
      <c r="C161" s="568">
        <v>0</v>
      </c>
      <c r="D161" s="569">
        <v>0</v>
      </c>
      <c r="E161" s="569">
        <v>0</v>
      </c>
      <c r="F161" s="569">
        <v>0</v>
      </c>
      <c r="G161" s="569">
        <v>0</v>
      </c>
      <c r="H161" s="569">
        <v>0</v>
      </c>
      <c r="I161" s="569">
        <v>0</v>
      </c>
      <c r="J161" s="569">
        <v>0</v>
      </c>
      <c r="K161" s="570">
        <v>0</v>
      </c>
      <c r="L161" s="571">
        <f t="shared" si="7"/>
        <v>0</v>
      </c>
      <c r="M161" s="571">
        <v>0</v>
      </c>
      <c r="N161" s="571">
        <v>0</v>
      </c>
      <c r="O161" s="572">
        <v>0</v>
      </c>
      <c r="P161" s="573">
        <v>0</v>
      </c>
      <c r="Q161" s="574">
        <f>+monthly_drivers_0!Q161</f>
        <v>2.5</v>
      </c>
    </row>
    <row r="162" spans="1:17" x14ac:dyDescent="0.25">
      <c r="A162" s="575">
        <f t="shared" si="8"/>
        <v>49187</v>
      </c>
      <c r="B162" s="83" t="str">
        <f t="shared" si="9"/>
        <v>LeasingI</v>
      </c>
      <c r="C162" s="562">
        <v>0</v>
      </c>
      <c r="D162" s="563">
        <v>0</v>
      </c>
      <c r="E162" s="563">
        <v>0</v>
      </c>
      <c r="F162" s="563">
        <v>0</v>
      </c>
      <c r="G162" s="563">
        <v>0</v>
      </c>
      <c r="H162" s="563">
        <v>0</v>
      </c>
      <c r="I162" s="563">
        <v>0</v>
      </c>
      <c r="J162" s="563">
        <v>0</v>
      </c>
      <c r="K162" s="564">
        <v>0</v>
      </c>
      <c r="L162" s="563">
        <f t="shared" si="7"/>
        <v>0</v>
      </c>
      <c r="M162" s="563">
        <v>0</v>
      </c>
      <c r="N162" s="563">
        <v>0</v>
      </c>
      <c r="O162" s="565">
        <v>0</v>
      </c>
      <c r="P162" s="564">
        <v>0</v>
      </c>
      <c r="Q162" s="566">
        <f>+monthly_drivers_0!Q162</f>
        <v>2.5</v>
      </c>
    </row>
    <row r="163" spans="1:17" x14ac:dyDescent="0.25">
      <c r="A163" s="567">
        <f t="shared" si="8"/>
        <v>49217</v>
      </c>
      <c r="B163" s="577" t="str">
        <f t="shared" si="9"/>
        <v>LeasingI</v>
      </c>
      <c r="C163" s="568">
        <v>0</v>
      </c>
      <c r="D163" s="569">
        <v>0</v>
      </c>
      <c r="E163" s="569">
        <v>0</v>
      </c>
      <c r="F163" s="569">
        <v>0</v>
      </c>
      <c r="G163" s="569">
        <v>0</v>
      </c>
      <c r="H163" s="569">
        <v>0</v>
      </c>
      <c r="I163" s="569">
        <v>0</v>
      </c>
      <c r="J163" s="569">
        <v>0</v>
      </c>
      <c r="K163" s="570">
        <v>0</v>
      </c>
      <c r="L163" s="571">
        <f t="shared" si="7"/>
        <v>0</v>
      </c>
      <c r="M163" s="571">
        <v>0</v>
      </c>
      <c r="N163" s="571">
        <v>0</v>
      </c>
      <c r="O163" s="572">
        <v>0</v>
      </c>
      <c r="P163" s="573">
        <v>0</v>
      </c>
      <c r="Q163" s="574">
        <f>+monthly_drivers_0!Q163</f>
        <v>2.5</v>
      </c>
    </row>
    <row r="164" spans="1:17" x14ac:dyDescent="0.25">
      <c r="A164" s="575">
        <f t="shared" si="8"/>
        <v>49248</v>
      </c>
      <c r="B164" s="83" t="str">
        <f t="shared" si="9"/>
        <v>LeasingI</v>
      </c>
      <c r="C164" s="562">
        <v>0</v>
      </c>
      <c r="D164" s="563">
        <v>0</v>
      </c>
      <c r="E164" s="563">
        <v>0</v>
      </c>
      <c r="F164" s="563">
        <v>0</v>
      </c>
      <c r="G164" s="563">
        <v>0</v>
      </c>
      <c r="H164" s="563">
        <v>0</v>
      </c>
      <c r="I164" s="563">
        <v>0</v>
      </c>
      <c r="J164" s="563">
        <v>0</v>
      </c>
      <c r="K164" s="564">
        <v>0</v>
      </c>
      <c r="L164" s="563">
        <f t="shared" si="7"/>
        <v>0</v>
      </c>
      <c r="M164" s="563">
        <v>0</v>
      </c>
      <c r="N164" s="563">
        <v>0</v>
      </c>
      <c r="O164" s="565">
        <v>0</v>
      </c>
      <c r="P164" s="564">
        <v>0</v>
      </c>
      <c r="Q164" s="566">
        <f>+monthly_drivers_0!Q164</f>
        <v>2.5</v>
      </c>
    </row>
    <row r="165" spans="1:17" x14ac:dyDescent="0.25">
      <c r="A165" s="567">
        <f t="shared" si="8"/>
        <v>49278</v>
      </c>
      <c r="B165" s="577" t="str">
        <f t="shared" si="9"/>
        <v>LeasingI</v>
      </c>
      <c r="C165" s="568">
        <v>0</v>
      </c>
      <c r="D165" s="569">
        <v>0</v>
      </c>
      <c r="E165" s="569">
        <v>0</v>
      </c>
      <c r="F165" s="569">
        <v>0</v>
      </c>
      <c r="G165" s="569">
        <v>0</v>
      </c>
      <c r="H165" s="569">
        <v>0</v>
      </c>
      <c r="I165" s="569">
        <v>0</v>
      </c>
      <c r="J165" s="569">
        <v>0</v>
      </c>
      <c r="K165" s="570">
        <v>0</v>
      </c>
      <c r="L165" s="571">
        <f t="shared" si="7"/>
        <v>0</v>
      </c>
      <c r="M165" s="571">
        <v>0</v>
      </c>
      <c r="N165" s="571">
        <v>0</v>
      </c>
      <c r="O165" s="572">
        <v>0</v>
      </c>
      <c r="P165" s="573">
        <v>0</v>
      </c>
      <c r="Q165" s="574">
        <f>+monthly_drivers_0!Q165</f>
        <v>2.5</v>
      </c>
    </row>
    <row r="166" spans="1:17" x14ac:dyDescent="0.25">
      <c r="A166" s="575">
        <f t="shared" si="8"/>
        <v>49309</v>
      </c>
      <c r="B166" s="83" t="str">
        <f t="shared" si="9"/>
        <v>LeasingI</v>
      </c>
      <c r="C166" s="562">
        <v>0</v>
      </c>
      <c r="D166" s="563">
        <v>0</v>
      </c>
      <c r="E166" s="563">
        <v>0</v>
      </c>
      <c r="F166" s="563">
        <v>0</v>
      </c>
      <c r="G166" s="563">
        <v>0</v>
      </c>
      <c r="H166" s="563">
        <v>0</v>
      </c>
      <c r="I166" s="563">
        <v>0</v>
      </c>
      <c r="J166" s="563">
        <v>0</v>
      </c>
      <c r="K166" s="564">
        <v>0</v>
      </c>
      <c r="L166" s="563">
        <f t="shared" si="7"/>
        <v>0</v>
      </c>
      <c r="M166" s="563">
        <v>0</v>
      </c>
      <c r="N166" s="563">
        <v>0</v>
      </c>
      <c r="O166" s="565">
        <v>0</v>
      </c>
      <c r="P166" s="564">
        <v>0</v>
      </c>
      <c r="Q166" s="566">
        <f>+monthly_drivers_0!Q166</f>
        <v>2.5</v>
      </c>
    </row>
    <row r="167" spans="1:17" x14ac:dyDescent="0.25">
      <c r="A167" s="567">
        <f t="shared" si="8"/>
        <v>49340</v>
      </c>
      <c r="B167" s="577" t="str">
        <f t="shared" si="9"/>
        <v>LeasingI</v>
      </c>
      <c r="C167" s="568">
        <v>0</v>
      </c>
      <c r="D167" s="569">
        <v>0</v>
      </c>
      <c r="E167" s="569">
        <v>0</v>
      </c>
      <c r="F167" s="569">
        <v>0</v>
      </c>
      <c r="G167" s="569">
        <v>0</v>
      </c>
      <c r="H167" s="569">
        <v>0</v>
      </c>
      <c r="I167" s="569">
        <v>0</v>
      </c>
      <c r="J167" s="569">
        <v>0</v>
      </c>
      <c r="K167" s="570">
        <v>0</v>
      </c>
      <c r="L167" s="571">
        <f t="shared" si="7"/>
        <v>0</v>
      </c>
      <c r="M167" s="571">
        <v>0</v>
      </c>
      <c r="N167" s="571">
        <v>0</v>
      </c>
      <c r="O167" s="572">
        <v>0</v>
      </c>
      <c r="P167" s="573">
        <v>0</v>
      </c>
      <c r="Q167" s="574">
        <f>+monthly_drivers_0!Q167</f>
        <v>2.5</v>
      </c>
    </row>
    <row r="168" spans="1:17" x14ac:dyDescent="0.25">
      <c r="A168" s="575">
        <f t="shared" si="8"/>
        <v>49368</v>
      </c>
      <c r="B168" s="83" t="str">
        <f t="shared" si="9"/>
        <v>LeasingI</v>
      </c>
      <c r="C168" s="562">
        <v>0</v>
      </c>
      <c r="D168" s="563">
        <v>0</v>
      </c>
      <c r="E168" s="563">
        <v>0</v>
      </c>
      <c r="F168" s="563">
        <v>0</v>
      </c>
      <c r="G168" s="563">
        <v>0</v>
      </c>
      <c r="H168" s="563">
        <v>0</v>
      </c>
      <c r="I168" s="563">
        <v>0</v>
      </c>
      <c r="J168" s="563">
        <v>0</v>
      </c>
      <c r="K168" s="564">
        <v>0</v>
      </c>
      <c r="L168" s="563">
        <f t="shared" si="7"/>
        <v>0</v>
      </c>
      <c r="M168" s="563">
        <v>0</v>
      </c>
      <c r="N168" s="563">
        <v>0</v>
      </c>
      <c r="O168" s="565">
        <v>0</v>
      </c>
      <c r="P168" s="564">
        <v>0</v>
      </c>
      <c r="Q168" s="566">
        <f>+monthly_drivers_0!Q168</f>
        <v>2.5</v>
      </c>
    </row>
    <row r="169" spans="1:17" x14ac:dyDescent="0.25">
      <c r="A169" s="567">
        <f t="shared" si="8"/>
        <v>49399</v>
      </c>
      <c r="B169" s="577" t="str">
        <f t="shared" si="9"/>
        <v>LeasingI</v>
      </c>
      <c r="C169" s="568">
        <v>0</v>
      </c>
      <c r="D169" s="569">
        <v>0</v>
      </c>
      <c r="E169" s="569">
        <v>0</v>
      </c>
      <c r="F169" s="569">
        <v>0</v>
      </c>
      <c r="G169" s="569">
        <v>0</v>
      </c>
      <c r="H169" s="569">
        <v>0</v>
      </c>
      <c r="I169" s="569">
        <v>0</v>
      </c>
      <c r="J169" s="569">
        <v>0</v>
      </c>
      <c r="K169" s="570">
        <v>0</v>
      </c>
      <c r="L169" s="571">
        <f t="shared" si="7"/>
        <v>0</v>
      </c>
      <c r="M169" s="571">
        <v>0</v>
      </c>
      <c r="N169" s="571">
        <v>0</v>
      </c>
      <c r="O169" s="572">
        <v>0</v>
      </c>
      <c r="P169" s="573">
        <v>0</v>
      </c>
      <c r="Q169" s="574">
        <f>+monthly_drivers_0!Q169</f>
        <v>2.5</v>
      </c>
    </row>
    <row r="170" spans="1:17" x14ac:dyDescent="0.25">
      <c r="A170" s="575">
        <f t="shared" si="8"/>
        <v>49429</v>
      </c>
      <c r="B170" s="83" t="str">
        <f t="shared" si="9"/>
        <v>LeasingI</v>
      </c>
      <c r="C170" s="562">
        <v>0</v>
      </c>
      <c r="D170" s="563">
        <v>0</v>
      </c>
      <c r="E170" s="563">
        <v>0</v>
      </c>
      <c r="F170" s="563">
        <v>0</v>
      </c>
      <c r="G170" s="563">
        <v>0</v>
      </c>
      <c r="H170" s="563">
        <v>0</v>
      </c>
      <c r="I170" s="563">
        <v>0</v>
      </c>
      <c r="J170" s="563">
        <v>0</v>
      </c>
      <c r="K170" s="564">
        <v>0</v>
      </c>
      <c r="L170" s="563">
        <f t="shared" si="7"/>
        <v>0</v>
      </c>
      <c r="M170" s="563">
        <v>0</v>
      </c>
      <c r="N170" s="563">
        <v>0</v>
      </c>
      <c r="O170" s="565">
        <v>0</v>
      </c>
      <c r="P170" s="564">
        <v>0</v>
      </c>
      <c r="Q170" s="566">
        <f>+monthly_drivers_0!Q170</f>
        <v>2.5</v>
      </c>
    </row>
    <row r="171" spans="1:17" x14ac:dyDescent="0.25">
      <c r="A171" s="567">
        <f t="shared" si="8"/>
        <v>49460</v>
      </c>
      <c r="B171" s="577" t="str">
        <f t="shared" si="9"/>
        <v>LeasingI</v>
      </c>
      <c r="C171" s="568">
        <v>0</v>
      </c>
      <c r="D171" s="569">
        <v>0</v>
      </c>
      <c r="E171" s="569">
        <v>0</v>
      </c>
      <c r="F171" s="569">
        <v>0</v>
      </c>
      <c r="G171" s="569">
        <v>0</v>
      </c>
      <c r="H171" s="569">
        <v>0</v>
      </c>
      <c r="I171" s="569">
        <v>0</v>
      </c>
      <c r="J171" s="569">
        <v>0</v>
      </c>
      <c r="K171" s="570">
        <v>0</v>
      </c>
      <c r="L171" s="571">
        <f t="shared" si="7"/>
        <v>0</v>
      </c>
      <c r="M171" s="571">
        <v>0</v>
      </c>
      <c r="N171" s="571">
        <v>0</v>
      </c>
      <c r="O171" s="572">
        <v>0</v>
      </c>
      <c r="P171" s="573">
        <v>0</v>
      </c>
      <c r="Q171" s="574">
        <f>+monthly_drivers_0!Q171</f>
        <v>2.5</v>
      </c>
    </row>
    <row r="172" spans="1:17" x14ac:dyDescent="0.25">
      <c r="A172" s="575">
        <f t="shared" si="8"/>
        <v>49490</v>
      </c>
      <c r="B172" s="83" t="str">
        <f t="shared" si="9"/>
        <v>LeasingI</v>
      </c>
      <c r="C172" s="562">
        <v>0</v>
      </c>
      <c r="D172" s="563">
        <v>0</v>
      </c>
      <c r="E172" s="563">
        <v>0</v>
      </c>
      <c r="F172" s="563">
        <v>0</v>
      </c>
      <c r="G172" s="563">
        <v>0</v>
      </c>
      <c r="H172" s="563">
        <v>0</v>
      </c>
      <c r="I172" s="563">
        <v>0</v>
      </c>
      <c r="J172" s="563">
        <v>0</v>
      </c>
      <c r="K172" s="564">
        <v>0</v>
      </c>
      <c r="L172" s="563">
        <f t="shared" si="7"/>
        <v>0</v>
      </c>
      <c r="M172" s="563">
        <v>0</v>
      </c>
      <c r="N172" s="563">
        <v>0</v>
      </c>
      <c r="O172" s="565">
        <v>0</v>
      </c>
      <c r="P172" s="564">
        <v>0</v>
      </c>
      <c r="Q172" s="566">
        <f>+monthly_drivers_0!Q172</f>
        <v>2.5</v>
      </c>
    </row>
    <row r="173" spans="1:17" x14ac:dyDescent="0.25">
      <c r="A173" s="567">
        <f t="shared" si="8"/>
        <v>49521</v>
      </c>
      <c r="B173" s="577" t="str">
        <f t="shared" si="9"/>
        <v>LeasingI</v>
      </c>
      <c r="C173" s="568">
        <v>0</v>
      </c>
      <c r="D173" s="569">
        <v>0</v>
      </c>
      <c r="E173" s="569">
        <v>0</v>
      </c>
      <c r="F173" s="569">
        <v>0</v>
      </c>
      <c r="G173" s="569">
        <v>0</v>
      </c>
      <c r="H173" s="569">
        <v>0</v>
      </c>
      <c r="I173" s="569">
        <v>0</v>
      </c>
      <c r="J173" s="569">
        <v>0</v>
      </c>
      <c r="K173" s="570">
        <v>0</v>
      </c>
      <c r="L173" s="571">
        <f t="shared" si="7"/>
        <v>0</v>
      </c>
      <c r="M173" s="571">
        <v>0</v>
      </c>
      <c r="N173" s="571">
        <v>0</v>
      </c>
      <c r="O173" s="572">
        <v>0</v>
      </c>
      <c r="P173" s="573">
        <v>0</v>
      </c>
      <c r="Q173" s="574">
        <f>+monthly_drivers_0!Q173</f>
        <v>2.5</v>
      </c>
    </row>
    <row r="174" spans="1:17" x14ac:dyDescent="0.25">
      <c r="A174" s="575">
        <f t="shared" si="8"/>
        <v>49552</v>
      </c>
      <c r="B174" s="83" t="str">
        <f t="shared" si="9"/>
        <v>LeasingI</v>
      </c>
      <c r="C174" s="562">
        <v>0</v>
      </c>
      <c r="D174" s="563">
        <v>0</v>
      </c>
      <c r="E174" s="563">
        <v>0</v>
      </c>
      <c r="F174" s="563">
        <v>0</v>
      </c>
      <c r="G174" s="563">
        <v>0</v>
      </c>
      <c r="H174" s="563">
        <v>0</v>
      </c>
      <c r="I174" s="563">
        <v>0</v>
      </c>
      <c r="J174" s="563">
        <v>0</v>
      </c>
      <c r="K174" s="564">
        <v>0</v>
      </c>
      <c r="L174" s="563">
        <f t="shared" si="7"/>
        <v>0</v>
      </c>
      <c r="M174" s="563">
        <v>0</v>
      </c>
      <c r="N174" s="563">
        <v>0</v>
      </c>
      <c r="O174" s="565">
        <v>0</v>
      </c>
      <c r="P174" s="564">
        <v>0</v>
      </c>
      <c r="Q174" s="566">
        <f>+monthly_drivers_0!Q174</f>
        <v>2.5</v>
      </c>
    </row>
    <row r="175" spans="1:17" x14ac:dyDescent="0.25">
      <c r="A175" s="567">
        <f t="shared" si="8"/>
        <v>49582</v>
      </c>
      <c r="B175" s="577" t="str">
        <f t="shared" si="9"/>
        <v>LeasingI</v>
      </c>
      <c r="C175" s="568">
        <v>0</v>
      </c>
      <c r="D175" s="569">
        <v>0</v>
      </c>
      <c r="E175" s="569">
        <v>0</v>
      </c>
      <c r="F175" s="569">
        <v>0</v>
      </c>
      <c r="G175" s="569">
        <v>0</v>
      </c>
      <c r="H175" s="569">
        <v>0</v>
      </c>
      <c r="I175" s="569">
        <v>0</v>
      </c>
      <c r="J175" s="569">
        <v>0</v>
      </c>
      <c r="K175" s="570">
        <v>0</v>
      </c>
      <c r="L175" s="571">
        <f t="shared" si="7"/>
        <v>0</v>
      </c>
      <c r="M175" s="571">
        <v>0</v>
      </c>
      <c r="N175" s="571">
        <v>0</v>
      </c>
      <c r="O175" s="572">
        <v>0</v>
      </c>
      <c r="P175" s="573">
        <v>0</v>
      </c>
      <c r="Q175" s="574">
        <f>+monthly_drivers_0!Q175</f>
        <v>2.5</v>
      </c>
    </row>
    <row r="176" spans="1:17" x14ac:dyDescent="0.25">
      <c r="A176" s="575">
        <f t="shared" si="8"/>
        <v>49613</v>
      </c>
      <c r="B176" s="83" t="str">
        <f t="shared" si="9"/>
        <v>LeasingI</v>
      </c>
      <c r="C176" s="562">
        <v>0</v>
      </c>
      <c r="D176" s="563">
        <v>0</v>
      </c>
      <c r="E176" s="563">
        <v>0</v>
      </c>
      <c r="F176" s="563">
        <v>0</v>
      </c>
      <c r="G176" s="563">
        <v>0</v>
      </c>
      <c r="H176" s="563">
        <v>0</v>
      </c>
      <c r="I176" s="563">
        <v>0</v>
      </c>
      <c r="J176" s="563">
        <v>0</v>
      </c>
      <c r="K176" s="564">
        <v>0</v>
      </c>
      <c r="L176" s="563">
        <f t="shared" si="7"/>
        <v>0</v>
      </c>
      <c r="M176" s="563">
        <v>0</v>
      </c>
      <c r="N176" s="563">
        <v>0</v>
      </c>
      <c r="O176" s="565">
        <v>0</v>
      </c>
      <c r="P176" s="564">
        <v>0</v>
      </c>
      <c r="Q176" s="566">
        <f>+monthly_drivers_0!Q176</f>
        <v>2.5</v>
      </c>
    </row>
    <row r="177" spans="1:17" x14ac:dyDescent="0.25">
      <c r="A177" s="567">
        <f t="shared" si="8"/>
        <v>49643</v>
      </c>
      <c r="B177" s="577" t="str">
        <f t="shared" si="9"/>
        <v>LeasingI</v>
      </c>
      <c r="C177" s="568">
        <v>0</v>
      </c>
      <c r="D177" s="569">
        <v>0</v>
      </c>
      <c r="E177" s="569">
        <v>0</v>
      </c>
      <c r="F177" s="569">
        <v>0</v>
      </c>
      <c r="G177" s="569">
        <v>0</v>
      </c>
      <c r="H177" s="569">
        <v>0</v>
      </c>
      <c r="I177" s="569">
        <v>0</v>
      </c>
      <c r="J177" s="569">
        <v>0</v>
      </c>
      <c r="K177" s="570">
        <v>0</v>
      </c>
      <c r="L177" s="571">
        <f t="shared" si="7"/>
        <v>0</v>
      </c>
      <c r="M177" s="571">
        <v>0</v>
      </c>
      <c r="N177" s="571">
        <v>0</v>
      </c>
      <c r="O177" s="572">
        <v>0</v>
      </c>
      <c r="P177" s="573">
        <v>0</v>
      </c>
      <c r="Q177" s="574">
        <f>+monthly_drivers_0!Q177</f>
        <v>2.5</v>
      </c>
    </row>
    <row r="178" spans="1:17" x14ac:dyDescent="0.25">
      <c r="A178" s="575">
        <f t="shared" si="8"/>
        <v>49674</v>
      </c>
      <c r="B178" s="83" t="str">
        <f t="shared" si="9"/>
        <v>LeasingI</v>
      </c>
      <c r="C178" s="562">
        <v>0</v>
      </c>
      <c r="D178" s="563">
        <v>0</v>
      </c>
      <c r="E178" s="563">
        <v>0</v>
      </c>
      <c r="F178" s="563">
        <v>0</v>
      </c>
      <c r="G178" s="563">
        <v>0</v>
      </c>
      <c r="H178" s="563">
        <v>0</v>
      </c>
      <c r="I178" s="563">
        <v>0</v>
      </c>
      <c r="J178" s="563">
        <v>0</v>
      </c>
      <c r="K178" s="564">
        <v>0</v>
      </c>
      <c r="L178" s="563">
        <f t="shared" si="7"/>
        <v>0</v>
      </c>
      <c r="M178" s="563">
        <v>0</v>
      </c>
      <c r="N178" s="563">
        <v>0</v>
      </c>
      <c r="O178" s="565">
        <v>0</v>
      </c>
      <c r="P178" s="564">
        <v>0</v>
      </c>
      <c r="Q178" s="566">
        <f>+monthly_drivers_0!Q178</f>
        <v>2.5</v>
      </c>
    </row>
    <row r="179" spans="1:17" x14ac:dyDescent="0.25">
      <c r="A179" s="567">
        <f t="shared" si="8"/>
        <v>49705</v>
      </c>
      <c r="B179" s="577" t="str">
        <f t="shared" si="9"/>
        <v>LeasingI</v>
      </c>
      <c r="C179" s="568">
        <v>0</v>
      </c>
      <c r="D179" s="569">
        <v>0</v>
      </c>
      <c r="E179" s="569">
        <v>0</v>
      </c>
      <c r="F179" s="569">
        <v>0</v>
      </c>
      <c r="G179" s="569">
        <v>0</v>
      </c>
      <c r="H179" s="569">
        <v>0</v>
      </c>
      <c r="I179" s="569">
        <v>0</v>
      </c>
      <c r="J179" s="569">
        <v>0</v>
      </c>
      <c r="K179" s="570">
        <v>0</v>
      </c>
      <c r="L179" s="571">
        <f t="shared" si="7"/>
        <v>0</v>
      </c>
      <c r="M179" s="571">
        <v>0</v>
      </c>
      <c r="N179" s="571">
        <v>0</v>
      </c>
      <c r="O179" s="572">
        <v>0</v>
      </c>
      <c r="P179" s="573">
        <v>0</v>
      </c>
      <c r="Q179" s="574">
        <f>+monthly_drivers_0!Q179</f>
        <v>2.5</v>
      </c>
    </row>
    <row r="180" spans="1:17" x14ac:dyDescent="0.25">
      <c r="A180" s="575">
        <f t="shared" si="8"/>
        <v>49734</v>
      </c>
      <c r="B180" s="83" t="str">
        <f t="shared" si="9"/>
        <v>LeasingI</v>
      </c>
      <c r="C180" s="562">
        <v>0</v>
      </c>
      <c r="D180" s="563">
        <v>0</v>
      </c>
      <c r="E180" s="563">
        <v>0</v>
      </c>
      <c r="F180" s="563">
        <v>0</v>
      </c>
      <c r="G180" s="563">
        <v>0</v>
      </c>
      <c r="H180" s="563">
        <v>0</v>
      </c>
      <c r="I180" s="563">
        <v>0</v>
      </c>
      <c r="J180" s="563">
        <v>0</v>
      </c>
      <c r="K180" s="564">
        <v>0</v>
      </c>
      <c r="L180" s="563">
        <f t="shared" si="7"/>
        <v>0</v>
      </c>
      <c r="M180" s="563">
        <v>0</v>
      </c>
      <c r="N180" s="563">
        <v>0</v>
      </c>
      <c r="O180" s="565">
        <v>0</v>
      </c>
      <c r="P180" s="564">
        <v>0</v>
      </c>
      <c r="Q180" s="566">
        <f>+monthly_drivers_0!Q180</f>
        <v>2.5</v>
      </c>
    </row>
    <row r="181" spans="1:17" x14ac:dyDescent="0.25">
      <c r="A181" s="567">
        <f t="shared" si="8"/>
        <v>49765</v>
      </c>
      <c r="B181" s="577" t="str">
        <f t="shared" si="9"/>
        <v>LeasingI</v>
      </c>
      <c r="C181" s="568">
        <v>0</v>
      </c>
      <c r="D181" s="569">
        <v>0</v>
      </c>
      <c r="E181" s="569">
        <v>0</v>
      </c>
      <c r="F181" s="569">
        <v>0</v>
      </c>
      <c r="G181" s="569">
        <v>0</v>
      </c>
      <c r="H181" s="569">
        <v>0</v>
      </c>
      <c r="I181" s="569">
        <v>0</v>
      </c>
      <c r="J181" s="569">
        <v>0</v>
      </c>
      <c r="K181" s="570">
        <v>0</v>
      </c>
      <c r="L181" s="571">
        <f t="shared" si="7"/>
        <v>0</v>
      </c>
      <c r="M181" s="571">
        <v>0</v>
      </c>
      <c r="N181" s="571">
        <v>0</v>
      </c>
      <c r="O181" s="572">
        <v>0</v>
      </c>
      <c r="P181" s="573">
        <v>0</v>
      </c>
      <c r="Q181" s="574">
        <f>+monthly_drivers_0!Q181</f>
        <v>2.5</v>
      </c>
    </row>
    <row r="182" spans="1:17" x14ac:dyDescent="0.25">
      <c r="A182" s="575">
        <f t="shared" si="8"/>
        <v>49795</v>
      </c>
      <c r="B182" s="83" t="str">
        <f t="shared" si="9"/>
        <v>LeasingI</v>
      </c>
      <c r="C182" s="562">
        <v>0</v>
      </c>
      <c r="D182" s="563">
        <v>0</v>
      </c>
      <c r="E182" s="563">
        <v>0</v>
      </c>
      <c r="F182" s="563">
        <v>0</v>
      </c>
      <c r="G182" s="563">
        <v>0</v>
      </c>
      <c r="H182" s="563">
        <v>0</v>
      </c>
      <c r="I182" s="563">
        <v>0</v>
      </c>
      <c r="J182" s="563">
        <v>0</v>
      </c>
      <c r="K182" s="564">
        <v>0</v>
      </c>
      <c r="L182" s="563">
        <f t="shared" si="7"/>
        <v>0</v>
      </c>
      <c r="M182" s="563">
        <v>0</v>
      </c>
      <c r="N182" s="563">
        <v>0</v>
      </c>
      <c r="O182" s="565">
        <v>0</v>
      </c>
      <c r="P182" s="564">
        <v>0</v>
      </c>
      <c r="Q182" s="566">
        <f>+monthly_drivers_0!Q182</f>
        <v>2.5</v>
      </c>
    </row>
    <row r="183" spans="1:17" x14ac:dyDescent="0.25">
      <c r="A183" s="567">
        <f t="shared" si="8"/>
        <v>49826</v>
      </c>
      <c r="B183" s="577" t="str">
        <f t="shared" si="9"/>
        <v>LeasingI</v>
      </c>
      <c r="C183" s="568">
        <v>0</v>
      </c>
      <c r="D183" s="569">
        <v>0</v>
      </c>
      <c r="E183" s="569">
        <v>0</v>
      </c>
      <c r="F183" s="569">
        <v>0</v>
      </c>
      <c r="G183" s="569">
        <v>0</v>
      </c>
      <c r="H183" s="569">
        <v>0</v>
      </c>
      <c r="I183" s="569">
        <v>0</v>
      </c>
      <c r="J183" s="569">
        <v>0</v>
      </c>
      <c r="K183" s="570">
        <v>0</v>
      </c>
      <c r="L183" s="571">
        <f t="shared" si="7"/>
        <v>0</v>
      </c>
      <c r="M183" s="571">
        <v>0</v>
      </c>
      <c r="N183" s="571">
        <v>0</v>
      </c>
      <c r="O183" s="572">
        <v>0</v>
      </c>
      <c r="P183" s="573">
        <v>0</v>
      </c>
      <c r="Q183" s="574">
        <f>+monthly_drivers_0!Q183</f>
        <v>2.5</v>
      </c>
    </row>
    <row r="184" spans="1:17" x14ac:dyDescent="0.25">
      <c r="A184" s="575">
        <f t="shared" si="8"/>
        <v>49856</v>
      </c>
      <c r="B184" s="83" t="str">
        <f t="shared" si="9"/>
        <v>LeasingI</v>
      </c>
      <c r="C184" s="562">
        <v>0</v>
      </c>
      <c r="D184" s="563">
        <v>0</v>
      </c>
      <c r="E184" s="563">
        <v>0</v>
      </c>
      <c r="F184" s="563">
        <v>0</v>
      </c>
      <c r="G184" s="563">
        <v>0</v>
      </c>
      <c r="H184" s="563">
        <v>0</v>
      </c>
      <c r="I184" s="563">
        <v>0</v>
      </c>
      <c r="J184" s="563">
        <v>0</v>
      </c>
      <c r="K184" s="564">
        <v>0</v>
      </c>
      <c r="L184" s="563">
        <f t="shared" si="7"/>
        <v>0</v>
      </c>
      <c r="M184" s="563">
        <v>0</v>
      </c>
      <c r="N184" s="563">
        <v>0</v>
      </c>
      <c r="O184" s="565">
        <v>0</v>
      </c>
      <c r="P184" s="564">
        <v>0</v>
      </c>
      <c r="Q184" s="566">
        <f>+monthly_drivers_0!Q184</f>
        <v>2.5</v>
      </c>
    </row>
    <row r="185" spans="1:17" x14ac:dyDescent="0.25">
      <c r="A185" s="567">
        <f t="shared" si="8"/>
        <v>49887</v>
      </c>
      <c r="B185" s="577" t="str">
        <f t="shared" si="9"/>
        <v>LeasingI</v>
      </c>
      <c r="C185" s="568">
        <v>0</v>
      </c>
      <c r="D185" s="569">
        <v>0</v>
      </c>
      <c r="E185" s="569">
        <v>0</v>
      </c>
      <c r="F185" s="569">
        <v>0</v>
      </c>
      <c r="G185" s="569">
        <v>0</v>
      </c>
      <c r="H185" s="569">
        <v>0</v>
      </c>
      <c r="I185" s="569">
        <v>0</v>
      </c>
      <c r="J185" s="569">
        <v>0</v>
      </c>
      <c r="K185" s="570">
        <v>0</v>
      </c>
      <c r="L185" s="571">
        <f t="shared" si="7"/>
        <v>0</v>
      </c>
      <c r="M185" s="571">
        <v>0</v>
      </c>
      <c r="N185" s="571">
        <v>0</v>
      </c>
      <c r="O185" s="572">
        <v>0</v>
      </c>
      <c r="P185" s="573">
        <v>0</v>
      </c>
      <c r="Q185" s="574">
        <f>+monthly_drivers_0!Q185</f>
        <v>2.5</v>
      </c>
    </row>
    <row r="186" spans="1:17" x14ac:dyDescent="0.25">
      <c r="A186" s="575">
        <f t="shared" si="8"/>
        <v>49918</v>
      </c>
      <c r="B186" s="83" t="str">
        <f t="shared" si="9"/>
        <v>LeasingI</v>
      </c>
      <c r="C186" s="562">
        <v>0</v>
      </c>
      <c r="D186" s="563">
        <v>0</v>
      </c>
      <c r="E186" s="563">
        <v>0</v>
      </c>
      <c r="F186" s="563">
        <v>0</v>
      </c>
      <c r="G186" s="563">
        <v>0</v>
      </c>
      <c r="H186" s="563">
        <v>0</v>
      </c>
      <c r="I186" s="563">
        <v>0</v>
      </c>
      <c r="J186" s="563">
        <v>0</v>
      </c>
      <c r="K186" s="564">
        <v>0</v>
      </c>
      <c r="L186" s="563">
        <f t="shared" si="7"/>
        <v>0</v>
      </c>
      <c r="M186" s="563">
        <v>0</v>
      </c>
      <c r="N186" s="563">
        <v>0</v>
      </c>
      <c r="O186" s="565">
        <v>0</v>
      </c>
      <c r="P186" s="564">
        <v>0</v>
      </c>
      <c r="Q186" s="566">
        <f>+monthly_drivers_0!Q186</f>
        <v>2.5</v>
      </c>
    </row>
    <row r="187" spans="1:17" x14ac:dyDescent="0.25">
      <c r="A187" s="567">
        <f t="shared" si="8"/>
        <v>49948</v>
      </c>
      <c r="B187" s="577" t="str">
        <f t="shared" si="9"/>
        <v>LeasingI</v>
      </c>
      <c r="C187" s="568">
        <v>0</v>
      </c>
      <c r="D187" s="569">
        <v>0</v>
      </c>
      <c r="E187" s="569">
        <v>0</v>
      </c>
      <c r="F187" s="569">
        <v>0</v>
      </c>
      <c r="G187" s="569">
        <v>0</v>
      </c>
      <c r="H187" s="569">
        <v>0</v>
      </c>
      <c r="I187" s="569">
        <v>0</v>
      </c>
      <c r="J187" s="569">
        <v>0</v>
      </c>
      <c r="K187" s="570">
        <v>0</v>
      </c>
      <c r="L187" s="571">
        <f t="shared" si="7"/>
        <v>0</v>
      </c>
      <c r="M187" s="571">
        <v>0</v>
      </c>
      <c r="N187" s="571">
        <v>0</v>
      </c>
      <c r="O187" s="572">
        <v>0</v>
      </c>
      <c r="P187" s="573">
        <v>0</v>
      </c>
      <c r="Q187" s="574">
        <f>+monthly_drivers_0!Q187</f>
        <v>2.5</v>
      </c>
    </row>
    <row r="188" spans="1:17" x14ac:dyDescent="0.25">
      <c r="A188" s="575">
        <f t="shared" si="8"/>
        <v>49979</v>
      </c>
      <c r="B188" s="83" t="str">
        <f t="shared" si="9"/>
        <v>LeasingI</v>
      </c>
      <c r="C188" s="562">
        <v>0</v>
      </c>
      <c r="D188" s="563">
        <v>0</v>
      </c>
      <c r="E188" s="563">
        <v>0</v>
      </c>
      <c r="F188" s="563">
        <v>0</v>
      </c>
      <c r="G188" s="563">
        <v>0</v>
      </c>
      <c r="H188" s="563">
        <v>0</v>
      </c>
      <c r="I188" s="563">
        <v>0</v>
      </c>
      <c r="J188" s="563">
        <v>0</v>
      </c>
      <c r="K188" s="564">
        <v>0</v>
      </c>
      <c r="L188" s="563">
        <f t="shared" si="7"/>
        <v>0</v>
      </c>
      <c r="M188" s="563">
        <v>0</v>
      </c>
      <c r="N188" s="563">
        <v>0</v>
      </c>
      <c r="O188" s="565">
        <v>0</v>
      </c>
      <c r="P188" s="564">
        <v>0</v>
      </c>
      <c r="Q188" s="566">
        <f>+monthly_drivers_0!Q188</f>
        <v>2.5</v>
      </c>
    </row>
    <row r="189" spans="1:17" x14ac:dyDescent="0.25">
      <c r="A189" s="567">
        <f t="shared" si="8"/>
        <v>50009</v>
      </c>
      <c r="B189" s="577" t="str">
        <f t="shared" si="9"/>
        <v>LeasingI</v>
      </c>
      <c r="C189" s="568">
        <v>0</v>
      </c>
      <c r="D189" s="569">
        <v>0</v>
      </c>
      <c r="E189" s="569">
        <v>0</v>
      </c>
      <c r="F189" s="569">
        <v>0</v>
      </c>
      <c r="G189" s="569">
        <v>0</v>
      </c>
      <c r="H189" s="569">
        <v>0</v>
      </c>
      <c r="I189" s="569">
        <v>0</v>
      </c>
      <c r="J189" s="569">
        <v>0</v>
      </c>
      <c r="K189" s="570">
        <v>0</v>
      </c>
      <c r="L189" s="571">
        <f t="shared" si="7"/>
        <v>0</v>
      </c>
      <c r="M189" s="571">
        <v>0</v>
      </c>
      <c r="N189" s="571">
        <v>0</v>
      </c>
      <c r="O189" s="572">
        <v>0</v>
      </c>
      <c r="P189" s="573">
        <v>0</v>
      </c>
      <c r="Q189" s="574">
        <f>+monthly_drivers_0!Q189</f>
        <v>2.5</v>
      </c>
    </row>
    <row r="190" spans="1:17" x14ac:dyDescent="0.25">
      <c r="A190" s="575">
        <f t="shared" si="8"/>
        <v>50040</v>
      </c>
      <c r="B190" s="83" t="str">
        <f t="shared" si="9"/>
        <v>LeasingI</v>
      </c>
      <c r="C190" s="562">
        <v>0</v>
      </c>
      <c r="D190" s="563">
        <v>0</v>
      </c>
      <c r="E190" s="563">
        <v>0</v>
      </c>
      <c r="F190" s="563">
        <v>0</v>
      </c>
      <c r="G190" s="563">
        <v>0</v>
      </c>
      <c r="H190" s="563">
        <v>0</v>
      </c>
      <c r="I190" s="563">
        <v>0</v>
      </c>
      <c r="J190" s="563">
        <v>0</v>
      </c>
      <c r="K190" s="564">
        <v>0</v>
      </c>
      <c r="L190" s="563">
        <f t="shared" si="7"/>
        <v>0</v>
      </c>
      <c r="M190" s="563">
        <v>0</v>
      </c>
      <c r="N190" s="563">
        <v>0</v>
      </c>
      <c r="O190" s="565">
        <v>0</v>
      </c>
      <c r="P190" s="564">
        <v>0</v>
      </c>
      <c r="Q190" s="566">
        <f>+monthly_drivers_0!Q190</f>
        <v>2.5</v>
      </c>
    </row>
    <row r="191" spans="1:17" x14ac:dyDescent="0.25">
      <c r="A191" s="567">
        <f t="shared" si="8"/>
        <v>50071</v>
      </c>
      <c r="B191" s="577" t="str">
        <f t="shared" si="9"/>
        <v>LeasingI</v>
      </c>
      <c r="C191" s="568">
        <v>0</v>
      </c>
      <c r="D191" s="569">
        <v>0</v>
      </c>
      <c r="E191" s="569">
        <v>0</v>
      </c>
      <c r="F191" s="569">
        <v>0</v>
      </c>
      <c r="G191" s="569">
        <v>0</v>
      </c>
      <c r="H191" s="569">
        <v>0</v>
      </c>
      <c r="I191" s="569">
        <v>0</v>
      </c>
      <c r="J191" s="569">
        <v>0</v>
      </c>
      <c r="K191" s="570">
        <v>0</v>
      </c>
      <c r="L191" s="571">
        <f t="shared" si="7"/>
        <v>0</v>
      </c>
      <c r="M191" s="571">
        <v>0</v>
      </c>
      <c r="N191" s="571">
        <v>0</v>
      </c>
      <c r="O191" s="572">
        <v>0</v>
      </c>
      <c r="P191" s="573">
        <v>0</v>
      </c>
      <c r="Q191" s="574">
        <f>+monthly_drivers_0!Q191</f>
        <v>2.5</v>
      </c>
    </row>
    <row r="192" spans="1:17" x14ac:dyDescent="0.25">
      <c r="A192" s="575">
        <f t="shared" si="8"/>
        <v>50099</v>
      </c>
      <c r="B192" s="83" t="str">
        <f t="shared" si="9"/>
        <v>LeasingI</v>
      </c>
      <c r="C192" s="562">
        <v>0</v>
      </c>
      <c r="D192" s="563">
        <v>0</v>
      </c>
      <c r="E192" s="563">
        <v>0</v>
      </c>
      <c r="F192" s="563">
        <v>0</v>
      </c>
      <c r="G192" s="563">
        <v>0</v>
      </c>
      <c r="H192" s="563">
        <v>0</v>
      </c>
      <c r="I192" s="563">
        <v>0</v>
      </c>
      <c r="J192" s="563">
        <v>0</v>
      </c>
      <c r="K192" s="564">
        <v>0</v>
      </c>
      <c r="L192" s="563">
        <f t="shared" si="7"/>
        <v>0</v>
      </c>
      <c r="M192" s="563">
        <v>0</v>
      </c>
      <c r="N192" s="563">
        <v>0</v>
      </c>
      <c r="O192" s="565">
        <v>0</v>
      </c>
      <c r="P192" s="564">
        <v>0</v>
      </c>
      <c r="Q192" s="566">
        <f>+monthly_drivers_0!Q192</f>
        <v>2.5</v>
      </c>
    </row>
    <row r="193" spans="1:17" x14ac:dyDescent="0.25">
      <c r="A193" s="567">
        <f t="shared" si="8"/>
        <v>50130</v>
      </c>
      <c r="B193" s="577" t="str">
        <f t="shared" si="9"/>
        <v>LeasingI</v>
      </c>
      <c r="C193" s="568">
        <v>0</v>
      </c>
      <c r="D193" s="569">
        <v>0</v>
      </c>
      <c r="E193" s="569">
        <v>0</v>
      </c>
      <c r="F193" s="569">
        <v>0</v>
      </c>
      <c r="G193" s="569">
        <v>0</v>
      </c>
      <c r="H193" s="569">
        <v>0</v>
      </c>
      <c r="I193" s="569">
        <v>0</v>
      </c>
      <c r="J193" s="569">
        <v>0</v>
      </c>
      <c r="K193" s="570">
        <v>0</v>
      </c>
      <c r="L193" s="571">
        <f t="shared" si="7"/>
        <v>0</v>
      </c>
      <c r="M193" s="571">
        <v>0</v>
      </c>
      <c r="N193" s="571">
        <v>0</v>
      </c>
      <c r="O193" s="572">
        <v>0</v>
      </c>
      <c r="P193" s="573">
        <v>0</v>
      </c>
      <c r="Q193" s="574">
        <f>+monthly_drivers_0!Q193</f>
        <v>2.5</v>
      </c>
    </row>
    <row r="194" spans="1:17" x14ac:dyDescent="0.25">
      <c r="A194" s="575">
        <f t="shared" si="8"/>
        <v>50160</v>
      </c>
      <c r="B194" s="83" t="str">
        <f t="shared" si="9"/>
        <v>LeasingI</v>
      </c>
      <c r="C194" s="562">
        <v>0</v>
      </c>
      <c r="D194" s="563">
        <v>0</v>
      </c>
      <c r="E194" s="563">
        <v>0</v>
      </c>
      <c r="F194" s="563">
        <v>0</v>
      </c>
      <c r="G194" s="563">
        <v>0</v>
      </c>
      <c r="H194" s="563">
        <v>0</v>
      </c>
      <c r="I194" s="563">
        <v>0</v>
      </c>
      <c r="J194" s="563">
        <v>0</v>
      </c>
      <c r="K194" s="564">
        <v>0</v>
      </c>
      <c r="L194" s="563">
        <f t="shared" ref="L194:L257" si="10">+P194+O194</f>
        <v>0</v>
      </c>
      <c r="M194" s="563">
        <v>0</v>
      </c>
      <c r="N194" s="563">
        <v>0</v>
      </c>
      <c r="O194" s="565">
        <v>0</v>
      </c>
      <c r="P194" s="564">
        <v>0</v>
      </c>
      <c r="Q194" s="566">
        <f>+monthly_drivers_0!Q194</f>
        <v>2.5</v>
      </c>
    </row>
    <row r="195" spans="1:17" x14ac:dyDescent="0.25">
      <c r="A195" s="567">
        <f t="shared" ref="A195:A258" si="11">+EOMONTH(A194,1)</f>
        <v>50191</v>
      </c>
      <c r="B195" s="577" t="str">
        <f t="shared" ref="B195:B258" si="12">+B194</f>
        <v>LeasingI</v>
      </c>
      <c r="C195" s="568">
        <v>0</v>
      </c>
      <c r="D195" s="569">
        <v>0</v>
      </c>
      <c r="E195" s="569">
        <v>0</v>
      </c>
      <c r="F195" s="569">
        <v>0</v>
      </c>
      <c r="G195" s="569">
        <v>0</v>
      </c>
      <c r="H195" s="569">
        <v>0</v>
      </c>
      <c r="I195" s="569">
        <v>0</v>
      </c>
      <c r="J195" s="569">
        <v>0</v>
      </c>
      <c r="K195" s="570">
        <v>0</v>
      </c>
      <c r="L195" s="571">
        <f t="shared" si="10"/>
        <v>0</v>
      </c>
      <c r="M195" s="571">
        <v>0</v>
      </c>
      <c r="N195" s="571">
        <v>0</v>
      </c>
      <c r="O195" s="572">
        <v>0</v>
      </c>
      <c r="P195" s="573">
        <v>0</v>
      </c>
      <c r="Q195" s="574">
        <f>+monthly_drivers_0!Q195</f>
        <v>2.5</v>
      </c>
    </row>
    <row r="196" spans="1:17" x14ac:dyDescent="0.25">
      <c r="A196" s="575">
        <f t="shared" si="11"/>
        <v>50221</v>
      </c>
      <c r="B196" s="83" t="str">
        <f t="shared" si="12"/>
        <v>LeasingI</v>
      </c>
      <c r="C196" s="562">
        <v>0</v>
      </c>
      <c r="D196" s="563">
        <v>0</v>
      </c>
      <c r="E196" s="563">
        <v>0</v>
      </c>
      <c r="F196" s="563">
        <v>0</v>
      </c>
      <c r="G196" s="563">
        <v>0</v>
      </c>
      <c r="H196" s="563">
        <v>0</v>
      </c>
      <c r="I196" s="563">
        <v>0</v>
      </c>
      <c r="J196" s="563">
        <v>0</v>
      </c>
      <c r="K196" s="564">
        <v>0</v>
      </c>
      <c r="L196" s="563">
        <f t="shared" si="10"/>
        <v>0</v>
      </c>
      <c r="M196" s="563">
        <v>0</v>
      </c>
      <c r="N196" s="563">
        <v>0</v>
      </c>
      <c r="O196" s="565">
        <v>0</v>
      </c>
      <c r="P196" s="564">
        <v>0</v>
      </c>
      <c r="Q196" s="566">
        <f>+monthly_drivers_0!Q196</f>
        <v>2.5</v>
      </c>
    </row>
    <row r="197" spans="1:17" x14ac:dyDescent="0.25">
      <c r="A197" s="567">
        <f t="shared" si="11"/>
        <v>50252</v>
      </c>
      <c r="B197" s="577" t="str">
        <f t="shared" si="12"/>
        <v>LeasingI</v>
      </c>
      <c r="C197" s="568">
        <v>0</v>
      </c>
      <c r="D197" s="569">
        <v>0</v>
      </c>
      <c r="E197" s="569">
        <v>0</v>
      </c>
      <c r="F197" s="569">
        <v>0</v>
      </c>
      <c r="G197" s="569">
        <v>0</v>
      </c>
      <c r="H197" s="569">
        <v>0</v>
      </c>
      <c r="I197" s="569">
        <v>0</v>
      </c>
      <c r="J197" s="569">
        <v>0</v>
      </c>
      <c r="K197" s="570">
        <v>0</v>
      </c>
      <c r="L197" s="571">
        <f t="shared" si="10"/>
        <v>0</v>
      </c>
      <c r="M197" s="571">
        <v>0</v>
      </c>
      <c r="N197" s="571">
        <v>0</v>
      </c>
      <c r="O197" s="572">
        <v>0</v>
      </c>
      <c r="P197" s="573">
        <v>0</v>
      </c>
      <c r="Q197" s="574">
        <f>+monthly_drivers_0!Q197</f>
        <v>2.5</v>
      </c>
    </row>
    <row r="198" spans="1:17" x14ac:dyDescent="0.25">
      <c r="A198" s="575">
        <f t="shared" si="11"/>
        <v>50283</v>
      </c>
      <c r="B198" s="83" t="str">
        <f t="shared" si="12"/>
        <v>LeasingI</v>
      </c>
      <c r="C198" s="562">
        <v>0</v>
      </c>
      <c r="D198" s="563">
        <v>0</v>
      </c>
      <c r="E198" s="563">
        <v>0</v>
      </c>
      <c r="F198" s="563">
        <v>0</v>
      </c>
      <c r="G198" s="563">
        <v>0</v>
      </c>
      <c r="H198" s="563">
        <v>0</v>
      </c>
      <c r="I198" s="563">
        <v>0</v>
      </c>
      <c r="J198" s="563">
        <v>0</v>
      </c>
      <c r="K198" s="564">
        <v>0</v>
      </c>
      <c r="L198" s="563">
        <f t="shared" si="10"/>
        <v>0</v>
      </c>
      <c r="M198" s="563">
        <v>0</v>
      </c>
      <c r="N198" s="563">
        <v>0</v>
      </c>
      <c r="O198" s="565">
        <v>0</v>
      </c>
      <c r="P198" s="564">
        <v>0</v>
      </c>
      <c r="Q198" s="566">
        <f>+monthly_drivers_0!Q198</f>
        <v>2.5</v>
      </c>
    </row>
    <row r="199" spans="1:17" x14ac:dyDescent="0.25">
      <c r="A199" s="567">
        <f t="shared" si="11"/>
        <v>50313</v>
      </c>
      <c r="B199" s="577" t="str">
        <f t="shared" si="12"/>
        <v>LeasingI</v>
      </c>
      <c r="C199" s="568">
        <v>0</v>
      </c>
      <c r="D199" s="569">
        <v>0</v>
      </c>
      <c r="E199" s="569">
        <v>0</v>
      </c>
      <c r="F199" s="569">
        <v>0</v>
      </c>
      <c r="G199" s="569">
        <v>0</v>
      </c>
      <c r="H199" s="569">
        <v>0</v>
      </c>
      <c r="I199" s="569">
        <v>0</v>
      </c>
      <c r="J199" s="569">
        <v>0</v>
      </c>
      <c r="K199" s="570">
        <v>0</v>
      </c>
      <c r="L199" s="571">
        <f t="shared" si="10"/>
        <v>0</v>
      </c>
      <c r="M199" s="571">
        <v>0</v>
      </c>
      <c r="N199" s="571">
        <v>0</v>
      </c>
      <c r="O199" s="572">
        <v>0</v>
      </c>
      <c r="P199" s="573">
        <v>0</v>
      </c>
      <c r="Q199" s="574">
        <f>+monthly_drivers_0!Q199</f>
        <v>2.5</v>
      </c>
    </row>
    <row r="200" spans="1:17" x14ac:dyDescent="0.25">
      <c r="A200" s="575">
        <f t="shared" si="11"/>
        <v>50344</v>
      </c>
      <c r="B200" s="83" t="str">
        <f t="shared" si="12"/>
        <v>LeasingI</v>
      </c>
      <c r="C200" s="562">
        <v>0</v>
      </c>
      <c r="D200" s="563">
        <v>0</v>
      </c>
      <c r="E200" s="563">
        <v>0</v>
      </c>
      <c r="F200" s="563">
        <v>0</v>
      </c>
      <c r="G200" s="563">
        <v>0</v>
      </c>
      <c r="H200" s="563">
        <v>0</v>
      </c>
      <c r="I200" s="563">
        <v>0</v>
      </c>
      <c r="J200" s="563">
        <v>0</v>
      </c>
      <c r="K200" s="564">
        <v>0</v>
      </c>
      <c r="L200" s="563">
        <f t="shared" si="10"/>
        <v>0</v>
      </c>
      <c r="M200" s="563">
        <v>0</v>
      </c>
      <c r="N200" s="563">
        <v>0</v>
      </c>
      <c r="O200" s="565">
        <v>0</v>
      </c>
      <c r="P200" s="564">
        <v>0</v>
      </c>
      <c r="Q200" s="566">
        <f>+monthly_drivers_0!Q200</f>
        <v>2.5</v>
      </c>
    </row>
    <row r="201" spans="1:17" x14ac:dyDescent="0.25">
      <c r="A201" s="567">
        <f t="shared" si="11"/>
        <v>50374</v>
      </c>
      <c r="B201" s="577" t="str">
        <f t="shared" si="12"/>
        <v>LeasingI</v>
      </c>
      <c r="C201" s="568">
        <v>0</v>
      </c>
      <c r="D201" s="569">
        <v>0</v>
      </c>
      <c r="E201" s="569">
        <v>0</v>
      </c>
      <c r="F201" s="569">
        <v>0</v>
      </c>
      <c r="G201" s="569">
        <v>0</v>
      </c>
      <c r="H201" s="569">
        <v>0</v>
      </c>
      <c r="I201" s="569">
        <v>0</v>
      </c>
      <c r="J201" s="569">
        <v>0</v>
      </c>
      <c r="K201" s="570">
        <v>0</v>
      </c>
      <c r="L201" s="571">
        <f t="shared" si="10"/>
        <v>0</v>
      </c>
      <c r="M201" s="571">
        <v>0</v>
      </c>
      <c r="N201" s="571">
        <v>0</v>
      </c>
      <c r="O201" s="572">
        <v>0</v>
      </c>
      <c r="P201" s="573">
        <v>0</v>
      </c>
      <c r="Q201" s="574">
        <f>+monthly_drivers_0!Q201</f>
        <v>2.5</v>
      </c>
    </row>
    <row r="202" spans="1:17" x14ac:dyDescent="0.25">
      <c r="A202" s="575">
        <f t="shared" si="11"/>
        <v>50405</v>
      </c>
      <c r="B202" s="83" t="str">
        <f t="shared" si="12"/>
        <v>LeasingI</v>
      </c>
      <c r="C202" s="562">
        <v>0</v>
      </c>
      <c r="D202" s="563">
        <v>0</v>
      </c>
      <c r="E202" s="563">
        <v>0</v>
      </c>
      <c r="F202" s="563">
        <v>0</v>
      </c>
      <c r="G202" s="563">
        <v>0</v>
      </c>
      <c r="H202" s="563">
        <v>0</v>
      </c>
      <c r="I202" s="563">
        <v>0</v>
      </c>
      <c r="J202" s="563">
        <v>0</v>
      </c>
      <c r="K202" s="564">
        <v>0</v>
      </c>
      <c r="L202" s="563">
        <f t="shared" si="10"/>
        <v>0</v>
      </c>
      <c r="M202" s="563">
        <v>0</v>
      </c>
      <c r="N202" s="563">
        <v>0</v>
      </c>
      <c r="O202" s="565">
        <v>0</v>
      </c>
      <c r="P202" s="564">
        <v>0</v>
      </c>
      <c r="Q202" s="566">
        <f>+monthly_drivers_0!Q202</f>
        <v>2.5</v>
      </c>
    </row>
    <row r="203" spans="1:17" x14ac:dyDescent="0.25">
      <c r="A203" s="567">
        <f t="shared" si="11"/>
        <v>50436</v>
      </c>
      <c r="B203" s="577" t="str">
        <f t="shared" si="12"/>
        <v>LeasingI</v>
      </c>
      <c r="C203" s="568">
        <v>0</v>
      </c>
      <c r="D203" s="569">
        <v>0</v>
      </c>
      <c r="E203" s="569">
        <v>0</v>
      </c>
      <c r="F203" s="569">
        <v>0</v>
      </c>
      <c r="G203" s="569">
        <v>0</v>
      </c>
      <c r="H203" s="569">
        <v>0</v>
      </c>
      <c r="I203" s="569">
        <v>0</v>
      </c>
      <c r="J203" s="569">
        <v>0</v>
      </c>
      <c r="K203" s="570">
        <v>0</v>
      </c>
      <c r="L203" s="571">
        <f t="shared" si="10"/>
        <v>0</v>
      </c>
      <c r="M203" s="571">
        <v>0</v>
      </c>
      <c r="N203" s="571">
        <v>0</v>
      </c>
      <c r="O203" s="572">
        <v>0</v>
      </c>
      <c r="P203" s="573">
        <v>0</v>
      </c>
      <c r="Q203" s="574">
        <f>+monthly_drivers_0!Q203</f>
        <v>2.5</v>
      </c>
    </row>
    <row r="204" spans="1:17" x14ac:dyDescent="0.25">
      <c r="A204" s="575">
        <f t="shared" si="11"/>
        <v>50464</v>
      </c>
      <c r="B204" s="83" t="str">
        <f t="shared" si="12"/>
        <v>LeasingI</v>
      </c>
      <c r="C204" s="562">
        <v>0</v>
      </c>
      <c r="D204" s="563">
        <v>0</v>
      </c>
      <c r="E204" s="563">
        <v>0</v>
      </c>
      <c r="F204" s="563">
        <v>0</v>
      </c>
      <c r="G204" s="563">
        <v>0</v>
      </c>
      <c r="H204" s="563">
        <v>0</v>
      </c>
      <c r="I204" s="563">
        <v>0</v>
      </c>
      <c r="J204" s="563">
        <v>0</v>
      </c>
      <c r="K204" s="564">
        <v>0</v>
      </c>
      <c r="L204" s="563">
        <f t="shared" si="10"/>
        <v>0</v>
      </c>
      <c r="M204" s="563">
        <v>0</v>
      </c>
      <c r="N204" s="563">
        <v>0</v>
      </c>
      <c r="O204" s="565">
        <v>0</v>
      </c>
      <c r="P204" s="564">
        <v>0</v>
      </c>
      <c r="Q204" s="566">
        <f>+monthly_drivers_0!Q204</f>
        <v>2.5</v>
      </c>
    </row>
    <row r="205" spans="1:17" x14ac:dyDescent="0.25">
      <c r="A205" s="567">
        <f t="shared" si="11"/>
        <v>50495</v>
      </c>
      <c r="B205" s="577" t="str">
        <f t="shared" si="12"/>
        <v>LeasingI</v>
      </c>
      <c r="C205" s="568">
        <v>0</v>
      </c>
      <c r="D205" s="569">
        <v>0</v>
      </c>
      <c r="E205" s="569">
        <v>0</v>
      </c>
      <c r="F205" s="569">
        <v>0</v>
      </c>
      <c r="G205" s="569">
        <v>0</v>
      </c>
      <c r="H205" s="569">
        <v>0</v>
      </c>
      <c r="I205" s="569">
        <v>0</v>
      </c>
      <c r="J205" s="569">
        <v>0</v>
      </c>
      <c r="K205" s="570">
        <v>0</v>
      </c>
      <c r="L205" s="571">
        <f t="shared" si="10"/>
        <v>0</v>
      </c>
      <c r="M205" s="571">
        <v>0</v>
      </c>
      <c r="N205" s="571">
        <v>0</v>
      </c>
      <c r="O205" s="572">
        <v>0</v>
      </c>
      <c r="P205" s="573">
        <v>0</v>
      </c>
      <c r="Q205" s="574">
        <f>+monthly_drivers_0!Q205</f>
        <v>2.5</v>
      </c>
    </row>
    <row r="206" spans="1:17" x14ac:dyDescent="0.25">
      <c r="A206" s="575">
        <f t="shared" si="11"/>
        <v>50525</v>
      </c>
      <c r="B206" s="83" t="str">
        <f t="shared" si="12"/>
        <v>LeasingI</v>
      </c>
      <c r="C206" s="562">
        <v>0</v>
      </c>
      <c r="D206" s="563">
        <v>0</v>
      </c>
      <c r="E206" s="563">
        <v>0</v>
      </c>
      <c r="F206" s="563">
        <v>0</v>
      </c>
      <c r="G206" s="563">
        <v>0</v>
      </c>
      <c r="H206" s="563">
        <v>0</v>
      </c>
      <c r="I206" s="563">
        <v>0</v>
      </c>
      <c r="J206" s="563">
        <v>0</v>
      </c>
      <c r="K206" s="564">
        <v>0</v>
      </c>
      <c r="L206" s="563">
        <f t="shared" si="10"/>
        <v>0</v>
      </c>
      <c r="M206" s="563">
        <v>0</v>
      </c>
      <c r="N206" s="563">
        <v>0</v>
      </c>
      <c r="O206" s="565">
        <v>0</v>
      </c>
      <c r="P206" s="564">
        <v>0</v>
      </c>
      <c r="Q206" s="566">
        <f>+monthly_drivers_0!Q206</f>
        <v>2.5</v>
      </c>
    </row>
    <row r="207" spans="1:17" x14ac:dyDescent="0.25">
      <c r="A207" s="567">
        <f t="shared" si="11"/>
        <v>50556</v>
      </c>
      <c r="B207" s="577" t="str">
        <f t="shared" si="12"/>
        <v>LeasingI</v>
      </c>
      <c r="C207" s="568">
        <v>0</v>
      </c>
      <c r="D207" s="569">
        <v>0</v>
      </c>
      <c r="E207" s="569">
        <v>0</v>
      </c>
      <c r="F207" s="569">
        <v>0</v>
      </c>
      <c r="G207" s="569">
        <v>0</v>
      </c>
      <c r="H207" s="569">
        <v>0</v>
      </c>
      <c r="I207" s="569">
        <v>0</v>
      </c>
      <c r="J207" s="569">
        <v>0</v>
      </c>
      <c r="K207" s="570">
        <v>0</v>
      </c>
      <c r="L207" s="571">
        <f t="shared" si="10"/>
        <v>0</v>
      </c>
      <c r="M207" s="571">
        <v>0</v>
      </c>
      <c r="N207" s="571">
        <v>0</v>
      </c>
      <c r="O207" s="572">
        <v>0</v>
      </c>
      <c r="P207" s="573">
        <v>0</v>
      </c>
      <c r="Q207" s="574">
        <f>+monthly_drivers_0!Q207</f>
        <v>2.5</v>
      </c>
    </row>
    <row r="208" spans="1:17" x14ac:dyDescent="0.25">
      <c r="A208" s="575">
        <f t="shared" si="11"/>
        <v>50586</v>
      </c>
      <c r="B208" s="83" t="str">
        <f t="shared" si="12"/>
        <v>LeasingI</v>
      </c>
      <c r="C208" s="562">
        <v>0</v>
      </c>
      <c r="D208" s="563">
        <v>0</v>
      </c>
      <c r="E208" s="563">
        <v>0</v>
      </c>
      <c r="F208" s="563">
        <v>0</v>
      </c>
      <c r="G208" s="563">
        <v>0</v>
      </c>
      <c r="H208" s="563">
        <v>0</v>
      </c>
      <c r="I208" s="563">
        <v>0</v>
      </c>
      <c r="J208" s="563">
        <v>0</v>
      </c>
      <c r="K208" s="564">
        <v>0</v>
      </c>
      <c r="L208" s="563">
        <f t="shared" si="10"/>
        <v>0</v>
      </c>
      <c r="M208" s="563">
        <v>0</v>
      </c>
      <c r="N208" s="563">
        <v>0</v>
      </c>
      <c r="O208" s="565">
        <v>0</v>
      </c>
      <c r="P208" s="564">
        <v>0</v>
      </c>
      <c r="Q208" s="566">
        <f>+monthly_drivers_0!Q208</f>
        <v>2.5</v>
      </c>
    </row>
    <row r="209" spans="1:17" x14ac:dyDescent="0.25">
      <c r="A209" s="567">
        <f t="shared" si="11"/>
        <v>50617</v>
      </c>
      <c r="B209" s="577" t="str">
        <f t="shared" si="12"/>
        <v>LeasingI</v>
      </c>
      <c r="C209" s="568">
        <v>0</v>
      </c>
      <c r="D209" s="569">
        <v>0</v>
      </c>
      <c r="E209" s="569">
        <v>0</v>
      </c>
      <c r="F209" s="569">
        <v>0</v>
      </c>
      <c r="G209" s="569">
        <v>0</v>
      </c>
      <c r="H209" s="569">
        <v>0</v>
      </c>
      <c r="I209" s="569">
        <v>0</v>
      </c>
      <c r="J209" s="569">
        <v>0</v>
      </c>
      <c r="K209" s="570">
        <v>0</v>
      </c>
      <c r="L209" s="571">
        <f t="shared" si="10"/>
        <v>0</v>
      </c>
      <c r="M209" s="571">
        <v>0</v>
      </c>
      <c r="N209" s="571">
        <v>0</v>
      </c>
      <c r="O209" s="572">
        <v>0</v>
      </c>
      <c r="P209" s="573">
        <v>0</v>
      </c>
      <c r="Q209" s="574">
        <f>+monthly_drivers_0!Q209</f>
        <v>2.5</v>
      </c>
    </row>
    <row r="210" spans="1:17" x14ac:dyDescent="0.25">
      <c r="A210" s="575">
        <f t="shared" si="11"/>
        <v>50648</v>
      </c>
      <c r="B210" s="83" t="str">
        <f t="shared" si="12"/>
        <v>LeasingI</v>
      </c>
      <c r="C210" s="562">
        <v>0</v>
      </c>
      <c r="D210" s="563">
        <v>0</v>
      </c>
      <c r="E210" s="563">
        <v>0</v>
      </c>
      <c r="F210" s="563">
        <v>0</v>
      </c>
      <c r="G210" s="563">
        <v>0</v>
      </c>
      <c r="H210" s="563">
        <v>0</v>
      </c>
      <c r="I210" s="563">
        <v>0</v>
      </c>
      <c r="J210" s="563">
        <v>0</v>
      </c>
      <c r="K210" s="564">
        <v>0</v>
      </c>
      <c r="L210" s="563">
        <f t="shared" si="10"/>
        <v>0</v>
      </c>
      <c r="M210" s="563">
        <v>0</v>
      </c>
      <c r="N210" s="563">
        <v>0</v>
      </c>
      <c r="O210" s="565">
        <v>0</v>
      </c>
      <c r="P210" s="564">
        <v>0</v>
      </c>
      <c r="Q210" s="566">
        <f>+monthly_drivers_0!Q210</f>
        <v>2.5</v>
      </c>
    </row>
    <row r="211" spans="1:17" x14ac:dyDescent="0.25">
      <c r="A211" s="567">
        <f t="shared" si="11"/>
        <v>50678</v>
      </c>
      <c r="B211" s="577" t="str">
        <f t="shared" si="12"/>
        <v>LeasingI</v>
      </c>
      <c r="C211" s="568">
        <v>0</v>
      </c>
      <c r="D211" s="569">
        <v>0</v>
      </c>
      <c r="E211" s="569">
        <v>0</v>
      </c>
      <c r="F211" s="569">
        <v>0</v>
      </c>
      <c r="G211" s="569">
        <v>0</v>
      </c>
      <c r="H211" s="569">
        <v>0</v>
      </c>
      <c r="I211" s="569">
        <v>0</v>
      </c>
      <c r="J211" s="569">
        <v>0</v>
      </c>
      <c r="K211" s="570">
        <v>0</v>
      </c>
      <c r="L211" s="571">
        <f t="shared" si="10"/>
        <v>0</v>
      </c>
      <c r="M211" s="571">
        <v>0</v>
      </c>
      <c r="N211" s="571">
        <v>0</v>
      </c>
      <c r="O211" s="572">
        <v>0</v>
      </c>
      <c r="P211" s="573">
        <v>0</v>
      </c>
      <c r="Q211" s="574">
        <f>+monthly_drivers_0!Q211</f>
        <v>2.5</v>
      </c>
    </row>
    <row r="212" spans="1:17" x14ac:dyDescent="0.25">
      <c r="A212" s="575">
        <f t="shared" si="11"/>
        <v>50709</v>
      </c>
      <c r="B212" s="83" t="str">
        <f t="shared" si="12"/>
        <v>LeasingI</v>
      </c>
      <c r="C212" s="562">
        <v>0</v>
      </c>
      <c r="D212" s="563">
        <v>0</v>
      </c>
      <c r="E212" s="563">
        <v>0</v>
      </c>
      <c r="F212" s="563">
        <v>0</v>
      </c>
      <c r="G212" s="563">
        <v>0</v>
      </c>
      <c r="H212" s="563">
        <v>0</v>
      </c>
      <c r="I212" s="563">
        <v>0</v>
      </c>
      <c r="J212" s="563">
        <v>0</v>
      </c>
      <c r="K212" s="564">
        <v>0</v>
      </c>
      <c r="L212" s="563">
        <f t="shared" si="10"/>
        <v>0</v>
      </c>
      <c r="M212" s="563">
        <v>0</v>
      </c>
      <c r="N212" s="563">
        <v>0</v>
      </c>
      <c r="O212" s="565">
        <v>0</v>
      </c>
      <c r="P212" s="564">
        <v>0</v>
      </c>
      <c r="Q212" s="566">
        <f>+monthly_drivers_0!Q212</f>
        <v>2.5</v>
      </c>
    </row>
    <row r="213" spans="1:17" x14ac:dyDescent="0.25">
      <c r="A213" s="567">
        <f t="shared" si="11"/>
        <v>50739</v>
      </c>
      <c r="B213" s="577" t="str">
        <f t="shared" si="12"/>
        <v>LeasingI</v>
      </c>
      <c r="C213" s="568">
        <v>0</v>
      </c>
      <c r="D213" s="569">
        <v>0</v>
      </c>
      <c r="E213" s="569">
        <v>0</v>
      </c>
      <c r="F213" s="569">
        <v>0</v>
      </c>
      <c r="G213" s="569">
        <v>0</v>
      </c>
      <c r="H213" s="569">
        <v>0</v>
      </c>
      <c r="I213" s="569">
        <v>0</v>
      </c>
      <c r="J213" s="569">
        <v>0</v>
      </c>
      <c r="K213" s="570">
        <v>0</v>
      </c>
      <c r="L213" s="571">
        <f t="shared" si="10"/>
        <v>0</v>
      </c>
      <c r="M213" s="571">
        <v>0</v>
      </c>
      <c r="N213" s="571">
        <v>0</v>
      </c>
      <c r="O213" s="572">
        <v>0</v>
      </c>
      <c r="P213" s="573">
        <v>0</v>
      </c>
      <c r="Q213" s="574">
        <f>+monthly_drivers_0!Q213</f>
        <v>2.5</v>
      </c>
    </row>
    <row r="214" spans="1:17" x14ac:dyDescent="0.25">
      <c r="A214" s="575">
        <f t="shared" si="11"/>
        <v>50770</v>
      </c>
      <c r="B214" s="83" t="str">
        <f t="shared" si="12"/>
        <v>LeasingI</v>
      </c>
      <c r="C214" s="562">
        <v>0</v>
      </c>
      <c r="D214" s="563">
        <v>0</v>
      </c>
      <c r="E214" s="563">
        <v>0</v>
      </c>
      <c r="F214" s="563">
        <v>0</v>
      </c>
      <c r="G214" s="563">
        <v>0</v>
      </c>
      <c r="H214" s="563">
        <v>0</v>
      </c>
      <c r="I214" s="563">
        <v>0</v>
      </c>
      <c r="J214" s="563">
        <v>0</v>
      </c>
      <c r="K214" s="564">
        <v>0</v>
      </c>
      <c r="L214" s="563">
        <f t="shared" si="10"/>
        <v>0</v>
      </c>
      <c r="M214" s="563">
        <v>0</v>
      </c>
      <c r="N214" s="563">
        <v>0</v>
      </c>
      <c r="O214" s="565">
        <v>0</v>
      </c>
      <c r="P214" s="564">
        <v>0</v>
      </c>
      <c r="Q214" s="566">
        <f>+monthly_drivers_0!Q214</f>
        <v>2.5</v>
      </c>
    </row>
    <row r="215" spans="1:17" x14ac:dyDescent="0.25">
      <c r="A215" s="567">
        <f t="shared" si="11"/>
        <v>50801</v>
      </c>
      <c r="B215" s="577" t="str">
        <f t="shared" si="12"/>
        <v>LeasingI</v>
      </c>
      <c r="C215" s="568">
        <v>0</v>
      </c>
      <c r="D215" s="569">
        <v>0</v>
      </c>
      <c r="E215" s="569">
        <v>0</v>
      </c>
      <c r="F215" s="569">
        <v>0</v>
      </c>
      <c r="G215" s="569">
        <v>0</v>
      </c>
      <c r="H215" s="569">
        <v>0</v>
      </c>
      <c r="I215" s="569">
        <v>0</v>
      </c>
      <c r="J215" s="569">
        <v>0</v>
      </c>
      <c r="K215" s="570">
        <v>0</v>
      </c>
      <c r="L215" s="571">
        <f t="shared" si="10"/>
        <v>0</v>
      </c>
      <c r="M215" s="571">
        <v>0</v>
      </c>
      <c r="N215" s="571">
        <v>0</v>
      </c>
      <c r="O215" s="572">
        <v>0</v>
      </c>
      <c r="P215" s="573">
        <v>0</v>
      </c>
      <c r="Q215" s="574">
        <f>+monthly_drivers_0!Q215</f>
        <v>2.5</v>
      </c>
    </row>
    <row r="216" spans="1:17" x14ac:dyDescent="0.25">
      <c r="A216" s="575">
        <f t="shared" si="11"/>
        <v>50829</v>
      </c>
      <c r="B216" s="83" t="str">
        <f t="shared" si="12"/>
        <v>LeasingI</v>
      </c>
      <c r="C216" s="562">
        <v>0</v>
      </c>
      <c r="D216" s="563">
        <v>0</v>
      </c>
      <c r="E216" s="563">
        <v>0</v>
      </c>
      <c r="F216" s="563">
        <v>0</v>
      </c>
      <c r="G216" s="563">
        <v>0</v>
      </c>
      <c r="H216" s="563">
        <v>0</v>
      </c>
      <c r="I216" s="563">
        <v>0</v>
      </c>
      <c r="J216" s="563">
        <v>0</v>
      </c>
      <c r="K216" s="564">
        <v>0</v>
      </c>
      <c r="L216" s="563">
        <f t="shared" si="10"/>
        <v>0</v>
      </c>
      <c r="M216" s="563">
        <v>0</v>
      </c>
      <c r="N216" s="563">
        <v>0</v>
      </c>
      <c r="O216" s="565">
        <v>0</v>
      </c>
      <c r="P216" s="564">
        <v>0</v>
      </c>
      <c r="Q216" s="566">
        <f>+monthly_drivers_0!Q216</f>
        <v>2.5</v>
      </c>
    </row>
    <row r="217" spans="1:17" x14ac:dyDescent="0.25">
      <c r="A217" s="567">
        <f t="shared" si="11"/>
        <v>50860</v>
      </c>
      <c r="B217" s="577" t="str">
        <f t="shared" si="12"/>
        <v>LeasingI</v>
      </c>
      <c r="C217" s="568">
        <v>0</v>
      </c>
      <c r="D217" s="569">
        <v>0</v>
      </c>
      <c r="E217" s="569">
        <v>0</v>
      </c>
      <c r="F217" s="569">
        <v>0</v>
      </c>
      <c r="G217" s="569">
        <v>0</v>
      </c>
      <c r="H217" s="569">
        <v>0</v>
      </c>
      <c r="I217" s="569">
        <v>0</v>
      </c>
      <c r="J217" s="569">
        <v>0</v>
      </c>
      <c r="K217" s="570">
        <v>0</v>
      </c>
      <c r="L217" s="571">
        <f t="shared" si="10"/>
        <v>0</v>
      </c>
      <c r="M217" s="571">
        <v>0</v>
      </c>
      <c r="N217" s="571">
        <v>0</v>
      </c>
      <c r="O217" s="572">
        <v>0</v>
      </c>
      <c r="P217" s="573">
        <v>0</v>
      </c>
      <c r="Q217" s="574">
        <f>+monthly_drivers_0!Q217</f>
        <v>2.5</v>
      </c>
    </row>
    <row r="218" spans="1:17" x14ac:dyDescent="0.25">
      <c r="A218" s="575">
        <f t="shared" si="11"/>
        <v>50890</v>
      </c>
      <c r="B218" s="83" t="str">
        <f t="shared" si="12"/>
        <v>LeasingI</v>
      </c>
      <c r="C218" s="562">
        <v>0</v>
      </c>
      <c r="D218" s="563">
        <v>0</v>
      </c>
      <c r="E218" s="563">
        <v>0</v>
      </c>
      <c r="F218" s="563">
        <v>0</v>
      </c>
      <c r="G218" s="563">
        <v>0</v>
      </c>
      <c r="H218" s="563">
        <v>0</v>
      </c>
      <c r="I218" s="563">
        <v>0</v>
      </c>
      <c r="J218" s="563">
        <v>0</v>
      </c>
      <c r="K218" s="564">
        <v>0</v>
      </c>
      <c r="L218" s="563">
        <f t="shared" si="10"/>
        <v>0</v>
      </c>
      <c r="M218" s="563">
        <v>0</v>
      </c>
      <c r="N218" s="563">
        <v>0</v>
      </c>
      <c r="O218" s="565">
        <v>0</v>
      </c>
      <c r="P218" s="564">
        <v>0</v>
      </c>
      <c r="Q218" s="566">
        <f>+monthly_drivers_0!Q218</f>
        <v>2.5</v>
      </c>
    </row>
    <row r="219" spans="1:17" x14ac:dyDescent="0.25">
      <c r="A219" s="567">
        <f t="shared" si="11"/>
        <v>50921</v>
      </c>
      <c r="B219" s="577" t="str">
        <f t="shared" si="12"/>
        <v>LeasingI</v>
      </c>
      <c r="C219" s="568">
        <v>0</v>
      </c>
      <c r="D219" s="569">
        <v>0</v>
      </c>
      <c r="E219" s="569">
        <v>0</v>
      </c>
      <c r="F219" s="569">
        <v>0</v>
      </c>
      <c r="G219" s="569">
        <v>0</v>
      </c>
      <c r="H219" s="569">
        <v>0</v>
      </c>
      <c r="I219" s="569">
        <v>0</v>
      </c>
      <c r="J219" s="569">
        <v>0</v>
      </c>
      <c r="K219" s="570">
        <v>0</v>
      </c>
      <c r="L219" s="571">
        <f t="shared" si="10"/>
        <v>0</v>
      </c>
      <c r="M219" s="571">
        <v>0</v>
      </c>
      <c r="N219" s="571">
        <v>0</v>
      </c>
      <c r="O219" s="572">
        <v>0</v>
      </c>
      <c r="P219" s="573">
        <v>0</v>
      </c>
      <c r="Q219" s="574">
        <f>+monthly_drivers_0!Q219</f>
        <v>2.5</v>
      </c>
    </row>
    <row r="220" spans="1:17" x14ac:dyDescent="0.25">
      <c r="A220" s="575">
        <f t="shared" si="11"/>
        <v>50951</v>
      </c>
      <c r="B220" s="83" t="str">
        <f t="shared" si="12"/>
        <v>LeasingI</v>
      </c>
      <c r="C220" s="562">
        <v>0</v>
      </c>
      <c r="D220" s="563">
        <v>0</v>
      </c>
      <c r="E220" s="563">
        <v>0</v>
      </c>
      <c r="F220" s="563">
        <v>0</v>
      </c>
      <c r="G220" s="563">
        <v>0</v>
      </c>
      <c r="H220" s="563">
        <v>0</v>
      </c>
      <c r="I220" s="563">
        <v>0</v>
      </c>
      <c r="J220" s="563">
        <v>0</v>
      </c>
      <c r="K220" s="564">
        <v>0</v>
      </c>
      <c r="L220" s="563">
        <f t="shared" si="10"/>
        <v>0</v>
      </c>
      <c r="M220" s="563">
        <v>0</v>
      </c>
      <c r="N220" s="563">
        <v>0</v>
      </c>
      <c r="O220" s="565">
        <v>0</v>
      </c>
      <c r="P220" s="564">
        <v>0</v>
      </c>
      <c r="Q220" s="566">
        <f>+monthly_drivers_0!Q220</f>
        <v>2.5</v>
      </c>
    </row>
    <row r="221" spans="1:17" x14ac:dyDescent="0.25">
      <c r="A221" s="567">
        <f t="shared" si="11"/>
        <v>50982</v>
      </c>
      <c r="B221" s="577" t="str">
        <f t="shared" si="12"/>
        <v>LeasingI</v>
      </c>
      <c r="C221" s="568">
        <v>0</v>
      </c>
      <c r="D221" s="569">
        <v>0</v>
      </c>
      <c r="E221" s="569">
        <v>0</v>
      </c>
      <c r="F221" s="569">
        <v>0</v>
      </c>
      <c r="G221" s="569">
        <v>0</v>
      </c>
      <c r="H221" s="569">
        <v>0</v>
      </c>
      <c r="I221" s="569">
        <v>0</v>
      </c>
      <c r="J221" s="569">
        <v>0</v>
      </c>
      <c r="K221" s="570">
        <v>0</v>
      </c>
      <c r="L221" s="571">
        <f t="shared" si="10"/>
        <v>0</v>
      </c>
      <c r="M221" s="571">
        <v>0</v>
      </c>
      <c r="N221" s="571">
        <v>0</v>
      </c>
      <c r="O221" s="572">
        <v>0</v>
      </c>
      <c r="P221" s="573">
        <v>0</v>
      </c>
      <c r="Q221" s="574">
        <f>+monthly_drivers_0!Q221</f>
        <v>2.5</v>
      </c>
    </row>
    <row r="222" spans="1:17" x14ac:dyDescent="0.25">
      <c r="A222" s="575">
        <f t="shared" si="11"/>
        <v>51013</v>
      </c>
      <c r="B222" s="83" t="str">
        <f t="shared" si="12"/>
        <v>LeasingI</v>
      </c>
      <c r="C222" s="562">
        <v>0</v>
      </c>
      <c r="D222" s="563">
        <v>0</v>
      </c>
      <c r="E222" s="563">
        <v>0</v>
      </c>
      <c r="F222" s="563">
        <v>0</v>
      </c>
      <c r="G222" s="563">
        <v>0</v>
      </c>
      <c r="H222" s="563">
        <v>0</v>
      </c>
      <c r="I222" s="563">
        <v>0</v>
      </c>
      <c r="J222" s="563">
        <v>0</v>
      </c>
      <c r="K222" s="564">
        <v>0</v>
      </c>
      <c r="L222" s="563">
        <f t="shared" si="10"/>
        <v>0</v>
      </c>
      <c r="M222" s="563">
        <v>0</v>
      </c>
      <c r="N222" s="563">
        <v>0</v>
      </c>
      <c r="O222" s="565">
        <v>0</v>
      </c>
      <c r="P222" s="564">
        <v>0</v>
      </c>
      <c r="Q222" s="566">
        <f>+monthly_drivers_0!Q222</f>
        <v>2.5</v>
      </c>
    </row>
    <row r="223" spans="1:17" x14ac:dyDescent="0.25">
      <c r="A223" s="567">
        <f t="shared" si="11"/>
        <v>51043</v>
      </c>
      <c r="B223" s="577" t="str">
        <f t="shared" si="12"/>
        <v>LeasingI</v>
      </c>
      <c r="C223" s="568">
        <v>0</v>
      </c>
      <c r="D223" s="569">
        <v>0</v>
      </c>
      <c r="E223" s="569">
        <v>0</v>
      </c>
      <c r="F223" s="569">
        <v>0</v>
      </c>
      <c r="G223" s="569">
        <v>0</v>
      </c>
      <c r="H223" s="569">
        <v>0</v>
      </c>
      <c r="I223" s="569">
        <v>0</v>
      </c>
      <c r="J223" s="569">
        <v>0</v>
      </c>
      <c r="K223" s="570">
        <v>0</v>
      </c>
      <c r="L223" s="571">
        <f t="shared" si="10"/>
        <v>0</v>
      </c>
      <c r="M223" s="571">
        <v>0</v>
      </c>
      <c r="N223" s="571">
        <v>0</v>
      </c>
      <c r="O223" s="572">
        <v>0</v>
      </c>
      <c r="P223" s="573">
        <v>0</v>
      </c>
      <c r="Q223" s="574">
        <f>+monthly_drivers_0!Q223</f>
        <v>2.5</v>
      </c>
    </row>
    <row r="224" spans="1:17" x14ac:dyDescent="0.25">
      <c r="A224" s="575">
        <f t="shared" si="11"/>
        <v>51074</v>
      </c>
      <c r="B224" s="83" t="str">
        <f t="shared" si="12"/>
        <v>LeasingI</v>
      </c>
      <c r="C224" s="562">
        <v>0</v>
      </c>
      <c r="D224" s="563">
        <v>0</v>
      </c>
      <c r="E224" s="563">
        <v>0</v>
      </c>
      <c r="F224" s="563">
        <v>0</v>
      </c>
      <c r="G224" s="563">
        <v>0</v>
      </c>
      <c r="H224" s="563">
        <v>0</v>
      </c>
      <c r="I224" s="563">
        <v>0</v>
      </c>
      <c r="J224" s="563">
        <v>0</v>
      </c>
      <c r="K224" s="564">
        <v>0</v>
      </c>
      <c r="L224" s="563">
        <f t="shared" si="10"/>
        <v>0</v>
      </c>
      <c r="M224" s="563">
        <v>0</v>
      </c>
      <c r="N224" s="563">
        <v>0</v>
      </c>
      <c r="O224" s="565">
        <v>0</v>
      </c>
      <c r="P224" s="564">
        <v>0</v>
      </c>
      <c r="Q224" s="566">
        <f>+monthly_drivers_0!Q224</f>
        <v>2.5</v>
      </c>
    </row>
    <row r="225" spans="1:17" x14ac:dyDescent="0.25">
      <c r="A225" s="567">
        <f t="shared" si="11"/>
        <v>51104</v>
      </c>
      <c r="B225" s="577" t="str">
        <f t="shared" si="12"/>
        <v>LeasingI</v>
      </c>
      <c r="C225" s="568">
        <v>0</v>
      </c>
      <c r="D225" s="569">
        <v>0</v>
      </c>
      <c r="E225" s="569">
        <v>0</v>
      </c>
      <c r="F225" s="569">
        <v>0</v>
      </c>
      <c r="G225" s="569">
        <v>0</v>
      </c>
      <c r="H225" s="569">
        <v>0</v>
      </c>
      <c r="I225" s="569">
        <v>0</v>
      </c>
      <c r="J225" s="569">
        <v>0</v>
      </c>
      <c r="K225" s="570">
        <v>0</v>
      </c>
      <c r="L225" s="571">
        <f t="shared" si="10"/>
        <v>0</v>
      </c>
      <c r="M225" s="571">
        <v>0</v>
      </c>
      <c r="N225" s="571">
        <v>0</v>
      </c>
      <c r="O225" s="572">
        <v>0</v>
      </c>
      <c r="P225" s="573">
        <v>0</v>
      </c>
      <c r="Q225" s="574">
        <f>+monthly_drivers_0!Q225</f>
        <v>2.5</v>
      </c>
    </row>
    <row r="226" spans="1:17" x14ac:dyDescent="0.25">
      <c r="A226" s="575">
        <f t="shared" si="11"/>
        <v>51135</v>
      </c>
      <c r="B226" s="83" t="str">
        <f t="shared" si="12"/>
        <v>LeasingI</v>
      </c>
      <c r="C226" s="562">
        <v>0</v>
      </c>
      <c r="D226" s="563">
        <v>0</v>
      </c>
      <c r="E226" s="563">
        <v>0</v>
      </c>
      <c r="F226" s="563">
        <v>0</v>
      </c>
      <c r="G226" s="563">
        <v>0</v>
      </c>
      <c r="H226" s="563">
        <v>0</v>
      </c>
      <c r="I226" s="563">
        <v>0</v>
      </c>
      <c r="J226" s="563">
        <v>0</v>
      </c>
      <c r="K226" s="564">
        <v>0</v>
      </c>
      <c r="L226" s="563">
        <f t="shared" si="10"/>
        <v>0</v>
      </c>
      <c r="M226" s="563">
        <v>0</v>
      </c>
      <c r="N226" s="563">
        <v>0</v>
      </c>
      <c r="O226" s="565">
        <v>0</v>
      </c>
      <c r="P226" s="564">
        <v>0</v>
      </c>
      <c r="Q226" s="566">
        <f>+monthly_drivers_0!Q226</f>
        <v>2.5</v>
      </c>
    </row>
    <row r="227" spans="1:17" x14ac:dyDescent="0.25">
      <c r="A227" s="567">
        <f t="shared" si="11"/>
        <v>51166</v>
      </c>
      <c r="B227" s="577" t="str">
        <f t="shared" si="12"/>
        <v>LeasingI</v>
      </c>
      <c r="C227" s="568">
        <v>0</v>
      </c>
      <c r="D227" s="569">
        <v>0</v>
      </c>
      <c r="E227" s="569">
        <v>0</v>
      </c>
      <c r="F227" s="569">
        <v>0</v>
      </c>
      <c r="G227" s="569">
        <v>0</v>
      </c>
      <c r="H227" s="569">
        <v>0</v>
      </c>
      <c r="I227" s="569">
        <v>0</v>
      </c>
      <c r="J227" s="569">
        <v>0</v>
      </c>
      <c r="K227" s="570">
        <v>0</v>
      </c>
      <c r="L227" s="571">
        <f t="shared" si="10"/>
        <v>0</v>
      </c>
      <c r="M227" s="571">
        <v>0</v>
      </c>
      <c r="N227" s="571">
        <v>0</v>
      </c>
      <c r="O227" s="572">
        <v>0</v>
      </c>
      <c r="P227" s="573">
        <v>0</v>
      </c>
      <c r="Q227" s="574">
        <f>+monthly_drivers_0!Q227</f>
        <v>2.5</v>
      </c>
    </row>
    <row r="228" spans="1:17" x14ac:dyDescent="0.25">
      <c r="A228" s="575">
        <f t="shared" si="11"/>
        <v>51195</v>
      </c>
      <c r="B228" s="83" t="str">
        <f t="shared" si="12"/>
        <v>LeasingI</v>
      </c>
      <c r="C228" s="562">
        <v>0</v>
      </c>
      <c r="D228" s="563">
        <v>0</v>
      </c>
      <c r="E228" s="563">
        <v>0</v>
      </c>
      <c r="F228" s="563">
        <v>0</v>
      </c>
      <c r="G228" s="563">
        <v>0</v>
      </c>
      <c r="H228" s="563">
        <v>0</v>
      </c>
      <c r="I228" s="563">
        <v>0</v>
      </c>
      <c r="J228" s="563">
        <v>0</v>
      </c>
      <c r="K228" s="564">
        <v>0</v>
      </c>
      <c r="L228" s="563">
        <f t="shared" si="10"/>
        <v>0</v>
      </c>
      <c r="M228" s="563">
        <v>0</v>
      </c>
      <c r="N228" s="563">
        <v>0</v>
      </c>
      <c r="O228" s="565">
        <v>0</v>
      </c>
      <c r="P228" s="564">
        <v>0</v>
      </c>
      <c r="Q228" s="566">
        <f>+monthly_drivers_0!Q228</f>
        <v>2.5</v>
      </c>
    </row>
    <row r="229" spans="1:17" x14ac:dyDescent="0.25">
      <c r="A229" s="567">
        <f t="shared" si="11"/>
        <v>51226</v>
      </c>
      <c r="B229" s="577" t="str">
        <f t="shared" si="12"/>
        <v>LeasingI</v>
      </c>
      <c r="C229" s="568">
        <v>0</v>
      </c>
      <c r="D229" s="569">
        <v>0</v>
      </c>
      <c r="E229" s="569">
        <v>0</v>
      </c>
      <c r="F229" s="569">
        <v>0</v>
      </c>
      <c r="G229" s="569">
        <v>0</v>
      </c>
      <c r="H229" s="569">
        <v>0</v>
      </c>
      <c r="I229" s="569">
        <v>0</v>
      </c>
      <c r="J229" s="569">
        <v>0</v>
      </c>
      <c r="K229" s="570">
        <v>0</v>
      </c>
      <c r="L229" s="571">
        <f t="shared" si="10"/>
        <v>0</v>
      </c>
      <c r="M229" s="571">
        <v>0</v>
      </c>
      <c r="N229" s="571">
        <v>0</v>
      </c>
      <c r="O229" s="572">
        <v>0</v>
      </c>
      <c r="P229" s="573">
        <v>0</v>
      </c>
      <c r="Q229" s="574">
        <f>+monthly_drivers_0!Q229</f>
        <v>2.5</v>
      </c>
    </row>
    <row r="230" spans="1:17" x14ac:dyDescent="0.25">
      <c r="A230" s="575">
        <f t="shared" si="11"/>
        <v>51256</v>
      </c>
      <c r="B230" s="83" t="str">
        <f t="shared" si="12"/>
        <v>LeasingI</v>
      </c>
      <c r="C230" s="562">
        <v>0</v>
      </c>
      <c r="D230" s="563">
        <v>0</v>
      </c>
      <c r="E230" s="563">
        <v>0</v>
      </c>
      <c r="F230" s="563">
        <v>0</v>
      </c>
      <c r="G230" s="563">
        <v>0</v>
      </c>
      <c r="H230" s="563">
        <v>0</v>
      </c>
      <c r="I230" s="563">
        <v>0</v>
      </c>
      <c r="J230" s="563">
        <v>0</v>
      </c>
      <c r="K230" s="564">
        <v>0</v>
      </c>
      <c r="L230" s="563">
        <f t="shared" si="10"/>
        <v>0</v>
      </c>
      <c r="M230" s="563">
        <v>0</v>
      </c>
      <c r="N230" s="563">
        <v>0</v>
      </c>
      <c r="O230" s="565">
        <v>0</v>
      </c>
      <c r="P230" s="564">
        <v>0</v>
      </c>
      <c r="Q230" s="566">
        <f>+monthly_drivers_0!Q230</f>
        <v>2.5</v>
      </c>
    </row>
    <row r="231" spans="1:17" x14ac:dyDescent="0.25">
      <c r="A231" s="567">
        <f t="shared" si="11"/>
        <v>51287</v>
      </c>
      <c r="B231" s="577" t="str">
        <f t="shared" si="12"/>
        <v>LeasingI</v>
      </c>
      <c r="C231" s="568">
        <v>0</v>
      </c>
      <c r="D231" s="569">
        <v>0</v>
      </c>
      <c r="E231" s="569">
        <v>0</v>
      </c>
      <c r="F231" s="569">
        <v>0</v>
      </c>
      <c r="G231" s="569">
        <v>0</v>
      </c>
      <c r="H231" s="569">
        <v>0</v>
      </c>
      <c r="I231" s="569">
        <v>0</v>
      </c>
      <c r="J231" s="569">
        <v>0</v>
      </c>
      <c r="K231" s="570">
        <v>0</v>
      </c>
      <c r="L231" s="571">
        <f t="shared" si="10"/>
        <v>0</v>
      </c>
      <c r="M231" s="571">
        <v>0</v>
      </c>
      <c r="N231" s="571">
        <v>0</v>
      </c>
      <c r="O231" s="572">
        <v>0</v>
      </c>
      <c r="P231" s="573">
        <v>0</v>
      </c>
      <c r="Q231" s="574">
        <f>+monthly_drivers_0!Q231</f>
        <v>2.5</v>
      </c>
    </row>
    <row r="232" spans="1:17" x14ac:dyDescent="0.25">
      <c r="A232" s="575">
        <f t="shared" si="11"/>
        <v>51317</v>
      </c>
      <c r="B232" s="83" t="str">
        <f t="shared" si="12"/>
        <v>LeasingI</v>
      </c>
      <c r="C232" s="562">
        <v>0</v>
      </c>
      <c r="D232" s="563">
        <v>0</v>
      </c>
      <c r="E232" s="563">
        <v>0</v>
      </c>
      <c r="F232" s="563">
        <v>0</v>
      </c>
      <c r="G232" s="563">
        <v>0</v>
      </c>
      <c r="H232" s="563">
        <v>0</v>
      </c>
      <c r="I232" s="563">
        <v>0</v>
      </c>
      <c r="J232" s="563">
        <v>0</v>
      </c>
      <c r="K232" s="564">
        <v>0</v>
      </c>
      <c r="L232" s="563">
        <f t="shared" si="10"/>
        <v>0</v>
      </c>
      <c r="M232" s="563">
        <v>0</v>
      </c>
      <c r="N232" s="563">
        <v>0</v>
      </c>
      <c r="O232" s="565">
        <v>0</v>
      </c>
      <c r="P232" s="564">
        <v>0</v>
      </c>
      <c r="Q232" s="566">
        <f>+monthly_drivers_0!Q232</f>
        <v>2.5</v>
      </c>
    </row>
    <row r="233" spans="1:17" x14ac:dyDescent="0.25">
      <c r="A233" s="567">
        <f t="shared" si="11"/>
        <v>51348</v>
      </c>
      <c r="B233" s="577" t="str">
        <f t="shared" si="12"/>
        <v>LeasingI</v>
      </c>
      <c r="C233" s="568">
        <v>0</v>
      </c>
      <c r="D233" s="569">
        <v>0</v>
      </c>
      <c r="E233" s="569">
        <v>0</v>
      </c>
      <c r="F233" s="569">
        <v>0</v>
      </c>
      <c r="G233" s="569">
        <v>0</v>
      </c>
      <c r="H233" s="569">
        <v>0</v>
      </c>
      <c r="I233" s="569">
        <v>0</v>
      </c>
      <c r="J233" s="569">
        <v>0</v>
      </c>
      <c r="K233" s="570">
        <v>0</v>
      </c>
      <c r="L233" s="571">
        <f t="shared" si="10"/>
        <v>0</v>
      </c>
      <c r="M233" s="571">
        <v>0</v>
      </c>
      <c r="N233" s="571">
        <v>0</v>
      </c>
      <c r="O233" s="572">
        <v>0</v>
      </c>
      <c r="P233" s="573">
        <v>0</v>
      </c>
      <c r="Q233" s="574">
        <f>+monthly_drivers_0!Q233</f>
        <v>2.5</v>
      </c>
    </row>
    <row r="234" spans="1:17" x14ac:dyDescent="0.25">
      <c r="A234" s="575">
        <f t="shared" si="11"/>
        <v>51379</v>
      </c>
      <c r="B234" s="83" t="str">
        <f t="shared" si="12"/>
        <v>LeasingI</v>
      </c>
      <c r="C234" s="562">
        <v>0</v>
      </c>
      <c r="D234" s="563">
        <v>0</v>
      </c>
      <c r="E234" s="563">
        <v>0</v>
      </c>
      <c r="F234" s="563">
        <v>0</v>
      </c>
      <c r="G234" s="563">
        <v>0</v>
      </c>
      <c r="H234" s="563">
        <v>0</v>
      </c>
      <c r="I234" s="563">
        <v>0</v>
      </c>
      <c r="J234" s="563">
        <v>0</v>
      </c>
      <c r="K234" s="564">
        <v>0</v>
      </c>
      <c r="L234" s="563">
        <f t="shared" si="10"/>
        <v>0</v>
      </c>
      <c r="M234" s="563">
        <v>0</v>
      </c>
      <c r="N234" s="563">
        <v>0</v>
      </c>
      <c r="O234" s="565">
        <v>0</v>
      </c>
      <c r="P234" s="564">
        <v>0</v>
      </c>
      <c r="Q234" s="566">
        <f>+monthly_drivers_0!Q234</f>
        <v>2.5</v>
      </c>
    </row>
    <row r="235" spans="1:17" x14ac:dyDescent="0.25">
      <c r="A235" s="567">
        <f t="shared" si="11"/>
        <v>51409</v>
      </c>
      <c r="B235" s="577" t="str">
        <f t="shared" si="12"/>
        <v>LeasingI</v>
      </c>
      <c r="C235" s="568">
        <v>0</v>
      </c>
      <c r="D235" s="569">
        <v>0</v>
      </c>
      <c r="E235" s="569">
        <v>0</v>
      </c>
      <c r="F235" s="569">
        <v>0</v>
      </c>
      <c r="G235" s="569">
        <v>0</v>
      </c>
      <c r="H235" s="569">
        <v>0</v>
      </c>
      <c r="I235" s="569">
        <v>0</v>
      </c>
      <c r="J235" s="569">
        <v>0</v>
      </c>
      <c r="K235" s="570">
        <v>0</v>
      </c>
      <c r="L235" s="571">
        <f t="shared" si="10"/>
        <v>0</v>
      </c>
      <c r="M235" s="571">
        <v>0</v>
      </c>
      <c r="N235" s="571">
        <v>0</v>
      </c>
      <c r="O235" s="572">
        <v>0</v>
      </c>
      <c r="P235" s="573">
        <v>0</v>
      </c>
      <c r="Q235" s="574">
        <f>+monthly_drivers_0!Q235</f>
        <v>2.5</v>
      </c>
    </row>
    <row r="236" spans="1:17" x14ac:dyDescent="0.25">
      <c r="A236" s="575">
        <f t="shared" si="11"/>
        <v>51440</v>
      </c>
      <c r="B236" s="83" t="str">
        <f t="shared" si="12"/>
        <v>LeasingI</v>
      </c>
      <c r="C236" s="562">
        <v>0</v>
      </c>
      <c r="D236" s="563">
        <v>0</v>
      </c>
      <c r="E236" s="563">
        <v>0</v>
      </c>
      <c r="F236" s="563">
        <v>0</v>
      </c>
      <c r="G236" s="563">
        <v>0</v>
      </c>
      <c r="H236" s="563">
        <v>0</v>
      </c>
      <c r="I236" s="563">
        <v>0</v>
      </c>
      <c r="J236" s="563">
        <v>0</v>
      </c>
      <c r="K236" s="564">
        <v>0</v>
      </c>
      <c r="L236" s="563">
        <f t="shared" si="10"/>
        <v>0</v>
      </c>
      <c r="M236" s="563">
        <v>0</v>
      </c>
      <c r="N236" s="563">
        <v>0</v>
      </c>
      <c r="O236" s="565">
        <v>0</v>
      </c>
      <c r="P236" s="564">
        <v>0</v>
      </c>
      <c r="Q236" s="566">
        <f>+monthly_drivers_0!Q236</f>
        <v>2.5</v>
      </c>
    </row>
    <row r="237" spans="1:17" x14ac:dyDescent="0.25">
      <c r="A237" s="567">
        <f t="shared" si="11"/>
        <v>51470</v>
      </c>
      <c r="B237" s="577" t="str">
        <f t="shared" si="12"/>
        <v>LeasingI</v>
      </c>
      <c r="C237" s="568">
        <v>0</v>
      </c>
      <c r="D237" s="569">
        <v>0</v>
      </c>
      <c r="E237" s="569">
        <v>0</v>
      </c>
      <c r="F237" s="569">
        <v>0</v>
      </c>
      <c r="G237" s="569">
        <v>0</v>
      </c>
      <c r="H237" s="569">
        <v>0</v>
      </c>
      <c r="I237" s="569">
        <v>0</v>
      </c>
      <c r="J237" s="569">
        <v>0</v>
      </c>
      <c r="K237" s="570">
        <v>0</v>
      </c>
      <c r="L237" s="571">
        <f t="shared" si="10"/>
        <v>0</v>
      </c>
      <c r="M237" s="571">
        <v>0</v>
      </c>
      <c r="N237" s="571">
        <v>0</v>
      </c>
      <c r="O237" s="572">
        <v>0</v>
      </c>
      <c r="P237" s="573">
        <v>0</v>
      </c>
      <c r="Q237" s="574">
        <f>+monthly_drivers_0!Q237</f>
        <v>2.5</v>
      </c>
    </row>
    <row r="238" spans="1:17" x14ac:dyDescent="0.25">
      <c r="A238" s="575">
        <f t="shared" si="11"/>
        <v>51501</v>
      </c>
      <c r="B238" s="83" t="str">
        <f t="shared" si="12"/>
        <v>LeasingI</v>
      </c>
      <c r="C238" s="562">
        <v>0</v>
      </c>
      <c r="D238" s="563">
        <v>0</v>
      </c>
      <c r="E238" s="563">
        <v>0</v>
      </c>
      <c r="F238" s="563">
        <v>0</v>
      </c>
      <c r="G238" s="563">
        <v>0</v>
      </c>
      <c r="H238" s="563">
        <v>0</v>
      </c>
      <c r="I238" s="563">
        <v>0</v>
      </c>
      <c r="J238" s="563">
        <v>0</v>
      </c>
      <c r="K238" s="564">
        <v>0</v>
      </c>
      <c r="L238" s="563">
        <f t="shared" si="10"/>
        <v>0</v>
      </c>
      <c r="M238" s="563">
        <v>0</v>
      </c>
      <c r="N238" s="563">
        <v>0</v>
      </c>
      <c r="O238" s="565">
        <v>0</v>
      </c>
      <c r="P238" s="564">
        <v>0</v>
      </c>
      <c r="Q238" s="566">
        <f>+monthly_drivers_0!Q238</f>
        <v>2.5</v>
      </c>
    </row>
    <row r="239" spans="1:17" x14ac:dyDescent="0.25">
      <c r="A239" s="567">
        <f t="shared" si="11"/>
        <v>51532</v>
      </c>
      <c r="B239" s="577" t="str">
        <f t="shared" si="12"/>
        <v>LeasingI</v>
      </c>
      <c r="C239" s="568">
        <v>0</v>
      </c>
      <c r="D239" s="569">
        <v>0</v>
      </c>
      <c r="E239" s="569">
        <v>0</v>
      </c>
      <c r="F239" s="569">
        <v>0</v>
      </c>
      <c r="G239" s="569">
        <v>0</v>
      </c>
      <c r="H239" s="569">
        <v>0</v>
      </c>
      <c r="I239" s="569">
        <v>0</v>
      </c>
      <c r="J239" s="569">
        <v>0</v>
      </c>
      <c r="K239" s="570">
        <v>0</v>
      </c>
      <c r="L239" s="571">
        <f t="shared" si="10"/>
        <v>0</v>
      </c>
      <c r="M239" s="571">
        <v>0</v>
      </c>
      <c r="N239" s="571">
        <v>0</v>
      </c>
      <c r="O239" s="572">
        <v>0</v>
      </c>
      <c r="P239" s="573">
        <v>0</v>
      </c>
      <c r="Q239" s="574">
        <f>+monthly_drivers_0!Q239</f>
        <v>2.5</v>
      </c>
    </row>
    <row r="240" spans="1:17" x14ac:dyDescent="0.25">
      <c r="A240" s="575">
        <f t="shared" si="11"/>
        <v>51560</v>
      </c>
      <c r="B240" s="83" t="str">
        <f t="shared" si="12"/>
        <v>LeasingI</v>
      </c>
      <c r="C240" s="562">
        <v>0</v>
      </c>
      <c r="D240" s="563">
        <v>0</v>
      </c>
      <c r="E240" s="563">
        <v>0</v>
      </c>
      <c r="F240" s="563">
        <v>0</v>
      </c>
      <c r="G240" s="563">
        <v>0</v>
      </c>
      <c r="H240" s="563">
        <v>0</v>
      </c>
      <c r="I240" s="563">
        <v>0</v>
      </c>
      <c r="J240" s="563">
        <v>0</v>
      </c>
      <c r="K240" s="564">
        <v>0</v>
      </c>
      <c r="L240" s="563">
        <f t="shared" si="10"/>
        <v>0</v>
      </c>
      <c r="M240" s="563">
        <v>0</v>
      </c>
      <c r="N240" s="563">
        <v>0</v>
      </c>
      <c r="O240" s="565">
        <v>0</v>
      </c>
      <c r="P240" s="564">
        <v>0</v>
      </c>
      <c r="Q240" s="566">
        <f>+monthly_drivers_0!Q240</f>
        <v>2.5</v>
      </c>
    </row>
    <row r="241" spans="1:17" x14ac:dyDescent="0.25">
      <c r="A241" s="567">
        <f t="shared" si="11"/>
        <v>51591</v>
      </c>
      <c r="B241" s="577" t="str">
        <f t="shared" si="12"/>
        <v>LeasingI</v>
      </c>
      <c r="C241" s="568">
        <v>0</v>
      </c>
      <c r="D241" s="569">
        <v>0</v>
      </c>
      <c r="E241" s="569">
        <v>0</v>
      </c>
      <c r="F241" s="569">
        <v>0</v>
      </c>
      <c r="G241" s="569">
        <v>0</v>
      </c>
      <c r="H241" s="569">
        <v>0</v>
      </c>
      <c r="I241" s="569">
        <v>0</v>
      </c>
      <c r="J241" s="569">
        <v>0</v>
      </c>
      <c r="K241" s="570">
        <v>0</v>
      </c>
      <c r="L241" s="571">
        <f t="shared" si="10"/>
        <v>0</v>
      </c>
      <c r="M241" s="571">
        <v>0</v>
      </c>
      <c r="N241" s="571">
        <v>0</v>
      </c>
      <c r="O241" s="572">
        <v>0</v>
      </c>
      <c r="P241" s="573">
        <v>0</v>
      </c>
      <c r="Q241" s="574">
        <f>+monthly_drivers_0!Q241</f>
        <v>2.5</v>
      </c>
    </row>
    <row r="242" spans="1:17" x14ac:dyDescent="0.25">
      <c r="A242" s="575">
        <f t="shared" si="11"/>
        <v>51621</v>
      </c>
      <c r="B242" s="83" t="str">
        <f t="shared" si="12"/>
        <v>LeasingI</v>
      </c>
      <c r="C242" s="562">
        <v>0</v>
      </c>
      <c r="D242" s="563">
        <v>0</v>
      </c>
      <c r="E242" s="563">
        <v>0</v>
      </c>
      <c r="F242" s="563">
        <v>0</v>
      </c>
      <c r="G242" s="563">
        <v>0</v>
      </c>
      <c r="H242" s="563">
        <v>0</v>
      </c>
      <c r="I242" s="563">
        <v>0</v>
      </c>
      <c r="J242" s="563">
        <v>0</v>
      </c>
      <c r="K242" s="564">
        <v>0</v>
      </c>
      <c r="L242" s="563">
        <f t="shared" si="10"/>
        <v>0</v>
      </c>
      <c r="M242" s="563">
        <v>0</v>
      </c>
      <c r="N242" s="563">
        <v>0</v>
      </c>
      <c r="O242" s="565">
        <v>0</v>
      </c>
      <c r="P242" s="564">
        <v>0</v>
      </c>
      <c r="Q242" s="566">
        <f>+monthly_drivers_0!Q242</f>
        <v>2.5</v>
      </c>
    </row>
    <row r="243" spans="1:17" x14ac:dyDescent="0.25">
      <c r="A243" s="567">
        <f t="shared" si="11"/>
        <v>51652</v>
      </c>
      <c r="B243" s="577" t="str">
        <f t="shared" si="12"/>
        <v>LeasingI</v>
      </c>
      <c r="C243" s="568">
        <v>0</v>
      </c>
      <c r="D243" s="569">
        <v>0</v>
      </c>
      <c r="E243" s="569">
        <v>0</v>
      </c>
      <c r="F243" s="569">
        <v>0</v>
      </c>
      <c r="G243" s="569">
        <v>0</v>
      </c>
      <c r="H243" s="569">
        <v>0</v>
      </c>
      <c r="I243" s="569">
        <v>0</v>
      </c>
      <c r="J243" s="569">
        <v>0</v>
      </c>
      <c r="K243" s="570">
        <v>0</v>
      </c>
      <c r="L243" s="571">
        <f t="shared" si="10"/>
        <v>0</v>
      </c>
      <c r="M243" s="571">
        <v>0</v>
      </c>
      <c r="N243" s="571">
        <v>0</v>
      </c>
      <c r="O243" s="572">
        <v>0</v>
      </c>
      <c r="P243" s="573">
        <v>0</v>
      </c>
      <c r="Q243" s="574">
        <f>+monthly_drivers_0!Q243</f>
        <v>2.5</v>
      </c>
    </row>
    <row r="244" spans="1:17" x14ac:dyDescent="0.25">
      <c r="A244" s="575">
        <f t="shared" si="11"/>
        <v>51682</v>
      </c>
      <c r="B244" s="83" t="str">
        <f t="shared" si="12"/>
        <v>LeasingI</v>
      </c>
      <c r="C244" s="562">
        <v>0</v>
      </c>
      <c r="D244" s="563">
        <v>0</v>
      </c>
      <c r="E244" s="563">
        <v>0</v>
      </c>
      <c r="F244" s="563">
        <v>0</v>
      </c>
      <c r="G244" s="563">
        <v>0</v>
      </c>
      <c r="H244" s="563">
        <v>0</v>
      </c>
      <c r="I244" s="563">
        <v>0</v>
      </c>
      <c r="J244" s="563">
        <v>0</v>
      </c>
      <c r="K244" s="564">
        <v>0</v>
      </c>
      <c r="L244" s="563">
        <f t="shared" si="10"/>
        <v>0</v>
      </c>
      <c r="M244" s="563">
        <v>0</v>
      </c>
      <c r="N244" s="563">
        <v>0</v>
      </c>
      <c r="O244" s="565">
        <v>0</v>
      </c>
      <c r="P244" s="564">
        <v>0</v>
      </c>
      <c r="Q244" s="566">
        <f>+monthly_drivers_0!Q244</f>
        <v>2.5</v>
      </c>
    </row>
    <row r="245" spans="1:17" x14ac:dyDescent="0.25">
      <c r="A245" s="567">
        <f t="shared" si="11"/>
        <v>51713</v>
      </c>
      <c r="B245" s="577" t="str">
        <f t="shared" si="12"/>
        <v>LeasingI</v>
      </c>
      <c r="C245" s="568">
        <v>0</v>
      </c>
      <c r="D245" s="569">
        <v>0</v>
      </c>
      <c r="E245" s="569">
        <v>0</v>
      </c>
      <c r="F245" s="569">
        <v>0</v>
      </c>
      <c r="G245" s="569">
        <v>0</v>
      </c>
      <c r="H245" s="569">
        <v>0</v>
      </c>
      <c r="I245" s="569">
        <v>0</v>
      </c>
      <c r="J245" s="569">
        <v>0</v>
      </c>
      <c r="K245" s="570">
        <v>0</v>
      </c>
      <c r="L245" s="571">
        <f t="shared" si="10"/>
        <v>0</v>
      </c>
      <c r="M245" s="571">
        <v>0</v>
      </c>
      <c r="N245" s="571">
        <v>0</v>
      </c>
      <c r="O245" s="572">
        <v>0</v>
      </c>
      <c r="P245" s="573">
        <v>0</v>
      </c>
      <c r="Q245" s="574">
        <f>+monthly_drivers_0!Q245</f>
        <v>2.5</v>
      </c>
    </row>
    <row r="246" spans="1:17" x14ac:dyDescent="0.25">
      <c r="A246" s="575">
        <f t="shared" si="11"/>
        <v>51744</v>
      </c>
      <c r="B246" s="83" t="str">
        <f t="shared" si="12"/>
        <v>LeasingI</v>
      </c>
      <c r="C246" s="562">
        <v>0</v>
      </c>
      <c r="D246" s="563">
        <v>0</v>
      </c>
      <c r="E246" s="563">
        <v>0</v>
      </c>
      <c r="F246" s="563">
        <v>0</v>
      </c>
      <c r="G246" s="563">
        <v>0</v>
      </c>
      <c r="H246" s="563">
        <v>0</v>
      </c>
      <c r="I246" s="563">
        <v>0</v>
      </c>
      <c r="J246" s="563">
        <v>0</v>
      </c>
      <c r="K246" s="564">
        <v>0</v>
      </c>
      <c r="L246" s="563">
        <f t="shared" si="10"/>
        <v>0</v>
      </c>
      <c r="M246" s="563">
        <v>0</v>
      </c>
      <c r="N246" s="563">
        <v>0</v>
      </c>
      <c r="O246" s="565">
        <v>0</v>
      </c>
      <c r="P246" s="564">
        <v>0</v>
      </c>
      <c r="Q246" s="566">
        <f>+monthly_drivers_0!Q246</f>
        <v>2.5</v>
      </c>
    </row>
    <row r="247" spans="1:17" x14ac:dyDescent="0.25">
      <c r="A247" s="567">
        <f t="shared" si="11"/>
        <v>51774</v>
      </c>
      <c r="B247" s="577" t="str">
        <f t="shared" si="12"/>
        <v>LeasingI</v>
      </c>
      <c r="C247" s="568">
        <v>0</v>
      </c>
      <c r="D247" s="569">
        <v>0</v>
      </c>
      <c r="E247" s="569">
        <v>0</v>
      </c>
      <c r="F247" s="569">
        <v>0</v>
      </c>
      <c r="G247" s="569">
        <v>0</v>
      </c>
      <c r="H247" s="569">
        <v>0</v>
      </c>
      <c r="I247" s="569">
        <v>0</v>
      </c>
      <c r="J247" s="569">
        <v>0</v>
      </c>
      <c r="K247" s="570">
        <v>0</v>
      </c>
      <c r="L247" s="571">
        <f t="shared" si="10"/>
        <v>0</v>
      </c>
      <c r="M247" s="571">
        <v>0</v>
      </c>
      <c r="N247" s="571">
        <v>0</v>
      </c>
      <c r="O247" s="572">
        <v>0</v>
      </c>
      <c r="P247" s="573">
        <v>0</v>
      </c>
      <c r="Q247" s="574">
        <f>+monthly_drivers_0!Q247</f>
        <v>2.5</v>
      </c>
    </row>
    <row r="248" spans="1:17" x14ac:dyDescent="0.25">
      <c r="A248" s="575">
        <f t="shared" si="11"/>
        <v>51805</v>
      </c>
      <c r="B248" s="83" t="str">
        <f t="shared" si="12"/>
        <v>LeasingI</v>
      </c>
      <c r="C248" s="562">
        <v>0</v>
      </c>
      <c r="D248" s="563">
        <v>0</v>
      </c>
      <c r="E248" s="563">
        <v>0</v>
      </c>
      <c r="F248" s="563">
        <v>0</v>
      </c>
      <c r="G248" s="563">
        <v>0</v>
      </c>
      <c r="H248" s="563">
        <v>0</v>
      </c>
      <c r="I248" s="563">
        <v>0</v>
      </c>
      <c r="J248" s="563">
        <v>0</v>
      </c>
      <c r="K248" s="564">
        <v>0</v>
      </c>
      <c r="L248" s="563">
        <f t="shared" si="10"/>
        <v>0</v>
      </c>
      <c r="M248" s="563">
        <v>0</v>
      </c>
      <c r="N248" s="563">
        <v>0</v>
      </c>
      <c r="O248" s="565">
        <v>0</v>
      </c>
      <c r="P248" s="564">
        <v>0</v>
      </c>
      <c r="Q248" s="566">
        <f>+monthly_drivers_0!Q248</f>
        <v>2.5</v>
      </c>
    </row>
    <row r="249" spans="1:17" x14ac:dyDescent="0.25">
      <c r="A249" s="567">
        <f t="shared" si="11"/>
        <v>51835</v>
      </c>
      <c r="B249" s="577" t="str">
        <f t="shared" si="12"/>
        <v>LeasingI</v>
      </c>
      <c r="C249" s="568">
        <v>0</v>
      </c>
      <c r="D249" s="569">
        <v>0</v>
      </c>
      <c r="E249" s="569">
        <v>0</v>
      </c>
      <c r="F249" s="569">
        <v>0</v>
      </c>
      <c r="G249" s="569">
        <v>0</v>
      </c>
      <c r="H249" s="569">
        <v>0</v>
      </c>
      <c r="I249" s="569">
        <v>0</v>
      </c>
      <c r="J249" s="569">
        <v>0</v>
      </c>
      <c r="K249" s="570">
        <v>0</v>
      </c>
      <c r="L249" s="571">
        <f t="shared" si="10"/>
        <v>0</v>
      </c>
      <c r="M249" s="571">
        <v>0</v>
      </c>
      <c r="N249" s="571">
        <v>0</v>
      </c>
      <c r="O249" s="572">
        <v>0</v>
      </c>
      <c r="P249" s="573">
        <v>0</v>
      </c>
      <c r="Q249" s="574">
        <f>+monthly_drivers_0!Q249</f>
        <v>2.5</v>
      </c>
    </row>
    <row r="250" spans="1:17" x14ac:dyDescent="0.25">
      <c r="A250" s="575">
        <f t="shared" si="11"/>
        <v>51866</v>
      </c>
      <c r="B250" s="83" t="str">
        <f t="shared" si="12"/>
        <v>LeasingI</v>
      </c>
      <c r="C250" s="562">
        <v>0</v>
      </c>
      <c r="D250" s="563">
        <v>0</v>
      </c>
      <c r="E250" s="563">
        <v>0</v>
      </c>
      <c r="F250" s="563">
        <v>0</v>
      </c>
      <c r="G250" s="563">
        <v>0</v>
      </c>
      <c r="H250" s="563">
        <v>0</v>
      </c>
      <c r="I250" s="563">
        <v>0</v>
      </c>
      <c r="J250" s="563">
        <v>0</v>
      </c>
      <c r="K250" s="564">
        <v>0</v>
      </c>
      <c r="L250" s="563">
        <f t="shared" si="10"/>
        <v>0</v>
      </c>
      <c r="M250" s="563">
        <v>0</v>
      </c>
      <c r="N250" s="563">
        <v>0</v>
      </c>
      <c r="O250" s="565">
        <v>0</v>
      </c>
      <c r="P250" s="564">
        <v>0</v>
      </c>
      <c r="Q250" s="566">
        <f>+monthly_drivers_0!Q250</f>
        <v>2.5</v>
      </c>
    </row>
    <row r="251" spans="1:17" x14ac:dyDescent="0.25">
      <c r="A251" s="567">
        <f t="shared" si="11"/>
        <v>51897</v>
      </c>
      <c r="B251" s="577" t="str">
        <f t="shared" si="12"/>
        <v>LeasingI</v>
      </c>
      <c r="C251" s="568">
        <v>0</v>
      </c>
      <c r="D251" s="569">
        <v>0</v>
      </c>
      <c r="E251" s="569">
        <v>0</v>
      </c>
      <c r="F251" s="569">
        <v>0</v>
      </c>
      <c r="G251" s="569">
        <v>0</v>
      </c>
      <c r="H251" s="569">
        <v>0</v>
      </c>
      <c r="I251" s="569">
        <v>0</v>
      </c>
      <c r="J251" s="569">
        <v>0</v>
      </c>
      <c r="K251" s="570">
        <v>0</v>
      </c>
      <c r="L251" s="571">
        <f t="shared" si="10"/>
        <v>0</v>
      </c>
      <c r="M251" s="571">
        <v>0</v>
      </c>
      <c r="N251" s="571">
        <v>0</v>
      </c>
      <c r="O251" s="572">
        <v>0</v>
      </c>
      <c r="P251" s="573">
        <v>0</v>
      </c>
      <c r="Q251" s="574">
        <f>+monthly_drivers_0!Q251</f>
        <v>2.5</v>
      </c>
    </row>
    <row r="252" spans="1:17" x14ac:dyDescent="0.25">
      <c r="A252" s="575">
        <f t="shared" si="11"/>
        <v>51925</v>
      </c>
      <c r="B252" s="83" t="str">
        <f t="shared" si="12"/>
        <v>LeasingI</v>
      </c>
      <c r="C252" s="562">
        <v>0</v>
      </c>
      <c r="D252" s="563">
        <v>0</v>
      </c>
      <c r="E252" s="563">
        <v>0</v>
      </c>
      <c r="F252" s="563">
        <v>0</v>
      </c>
      <c r="G252" s="563">
        <v>0</v>
      </c>
      <c r="H252" s="563">
        <v>0</v>
      </c>
      <c r="I252" s="563">
        <v>0</v>
      </c>
      <c r="J252" s="563">
        <v>0</v>
      </c>
      <c r="K252" s="564">
        <v>0</v>
      </c>
      <c r="L252" s="563">
        <f t="shared" si="10"/>
        <v>0</v>
      </c>
      <c r="M252" s="563">
        <v>0</v>
      </c>
      <c r="N252" s="563">
        <v>0</v>
      </c>
      <c r="O252" s="565">
        <v>0</v>
      </c>
      <c r="P252" s="564">
        <v>0</v>
      </c>
      <c r="Q252" s="566">
        <f>+monthly_drivers_0!Q252</f>
        <v>2.5</v>
      </c>
    </row>
    <row r="253" spans="1:17" x14ac:dyDescent="0.25">
      <c r="A253" s="567">
        <f t="shared" si="11"/>
        <v>51956</v>
      </c>
      <c r="B253" s="577" t="str">
        <f t="shared" si="12"/>
        <v>LeasingI</v>
      </c>
      <c r="C253" s="568">
        <v>0</v>
      </c>
      <c r="D253" s="569">
        <v>0</v>
      </c>
      <c r="E253" s="569">
        <v>0</v>
      </c>
      <c r="F253" s="569">
        <v>0</v>
      </c>
      <c r="G253" s="569">
        <v>0</v>
      </c>
      <c r="H253" s="569">
        <v>0</v>
      </c>
      <c r="I253" s="569">
        <v>0</v>
      </c>
      <c r="J253" s="569">
        <v>0</v>
      </c>
      <c r="K253" s="570">
        <v>0</v>
      </c>
      <c r="L253" s="571">
        <f t="shared" si="10"/>
        <v>0</v>
      </c>
      <c r="M253" s="571">
        <v>0</v>
      </c>
      <c r="N253" s="571">
        <v>0</v>
      </c>
      <c r="O253" s="572">
        <v>0</v>
      </c>
      <c r="P253" s="573">
        <v>0</v>
      </c>
      <c r="Q253" s="574">
        <f>+monthly_drivers_0!Q253</f>
        <v>2.5</v>
      </c>
    </row>
    <row r="254" spans="1:17" x14ac:dyDescent="0.25">
      <c r="A254" s="575">
        <f t="shared" si="11"/>
        <v>51986</v>
      </c>
      <c r="B254" s="83" t="str">
        <f t="shared" si="12"/>
        <v>LeasingI</v>
      </c>
      <c r="C254" s="562">
        <v>0</v>
      </c>
      <c r="D254" s="563">
        <v>0</v>
      </c>
      <c r="E254" s="563">
        <v>0</v>
      </c>
      <c r="F254" s="563">
        <v>0</v>
      </c>
      <c r="G254" s="563">
        <v>0</v>
      </c>
      <c r="H254" s="563">
        <v>0</v>
      </c>
      <c r="I254" s="563">
        <v>0</v>
      </c>
      <c r="J254" s="563">
        <v>0</v>
      </c>
      <c r="K254" s="564">
        <v>0</v>
      </c>
      <c r="L254" s="563">
        <f t="shared" si="10"/>
        <v>0</v>
      </c>
      <c r="M254" s="563">
        <v>0</v>
      </c>
      <c r="N254" s="563">
        <v>0</v>
      </c>
      <c r="O254" s="565">
        <v>0</v>
      </c>
      <c r="P254" s="564">
        <v>0</v>
      </c>
      <c r="Q254" s="566">
        <f>+monthly_drivers_0!Q254</f>
        <v>2.5</v>
      </c>
    </row>
    <row r="255" spans="1:17" x14ac:dyDescent="0.25">
      <c r="A255" s="567">
        <f t="shared" si="11"/>
        <v>52017</v>
      </c>
      <c r="B255" s="577" t="str">
        <f t="shared" si="12"/>
        <v>LeasingI</v>
      </c>
      <c r="C255" s="568">
        <v>0</v>
      </c>
      <c r="D255" s="569">
        <v>0</v>
      </c>
      <c r="E255" s="569">
        <v>0</v>
      </c>
      <c r="F255" s="569">
        <v>0</v>
      </c>
      <c r="G255" s="569">
        <v>0</v>
      </c>
      <c r="H255" s="569">
        <v>0</v>
      </c>
      <c r="I255" s="569">
        <v>0</v>
      </c>
      <c r="J255" s="569">
        <v>0</v>
      </c>
      <c r="K255" s="570">
        <v>0</v>
      </c>
      <c r="L255" s="571">
        <f t="shared" si="10"/>
        <v>0</v>
      </c>
      <c r="M255" s="571">
        <v>0</v>
      </c>
      <c r="N255" s="571">
        <v>0</v>
      </c>
      <c r="O255" s="572">
        <v>0</v>
      </c>
      <c r="P255" s="573">
        <v>0</v>
      </c>
      <c r="Q255" s="574">
        <f>+monthly_drivers_0!Q255</f>
        <v>2.5</v>
      </c>
    </row>
    <row r="256" spans="1:17" x14ac:dyDescent="0.25">
      <c r="A256" s="575">
        <f t="shared" si="11"/>
        <v>52047</v>
      </c>
      <c r="B256" s="83" t="str">
        <f t="shared" si="12"/>
        <v>LeasingI</v>
      </c>
      <c r="C256" s="562">
        <v>0</v>
      </c>
      <c r="D256" s="563">
        <v>0</v>
      </c>
      <c r="E256" s="563">
        <v>0</v>
      </c>
      <c r="F256" s="563">
        <v>0</v>
      </c>
      <c r="G256" s="563">
        <v>0</v>
      </c>
      <c r="H256" s="563">
        <v>0</v>
      </c>
      <c r="I256" s="563">
        <v>0</v>
      </c>
      <c r="J256" s="563">
        <v>0</v>
      </c>
      <c r="K256" s="564">
        <v>0</v>
      </c>
      <c r="L256" s="563">
        <f t="shared" si="10"/>
        <v>0</v>
      </c>
      <c r="M256" s="563">
        <v>0</v>
      </c>
      <c r="N256" s="563">
        <v>0</v>
      </c>
      <c r="O256" s="565">
        <v>0</v>
      </c>
      <c r="P256" s="564">
        <v>0</v>
      </c>
      <c r="Q256" s="566">
        <f>+monthly_drivers_0!Q256</f>
        <v>2.5</v>
      </c>
    </row>
    <row r="257" spans="1:17" x14ac:dyDescent="0.25">
      <c r="A257" s="567">
        <f t="shared" si="11"/>
        <v>52078</v>
      </c>
      <c r="B257" s="577" t="str">
        <f t="shared" si="12"/>
        <v>LeasingI</v>
      </c>
      <c r="C257" s="568">
        <v>0</v>
      </c>
      <c r="D257" s="569">
        <v>0</v>
      </c>
      <c r="E257" s="569">
        <v>0</v>
      </c>
      <c r="F257" s="569">
        <v>0</v>
      </c>
      <c r="G257" s="569">
        <v>0</v>
      </c>
      <c r="H257" s="569">
        <v>0</v>
      </c>
      <c r="I257" s="569">
        <v>0</v>
      </c>
      <c r="J257" s="569">
        <v>0</v>
      </c>
      <c r="K257" s="570">
        <v>0</v>
      </c>
      <c r="L257" s="571">
        <f t="shared" si="10"/>
        <v>0</v>
      </c>
      <c r="M257" s="571">
        <v>0</v>
      </c>
      <c r="N257" s="571">
        <v>0</v>
      </c>
      <c r="O257" s="572">
        <v>0</v>
      </c>
      <c r="P257" s="573">
        <v>0</v>
      </c>
      <c r="Q257" s="574">
        <f>+monthly_drivers_0!Q257</f>
        <v>2.5</v>
      </c>
    </row>
    <row r="258" spans="1:17" x14ac:dyDescent="0.25">
      <c r="A258" s="575">
        <f t="shared" si="11"/>
        <v>52109</v>
      </c>
      <c r="B258" s="83" t="str">
        <f t="shared" si="12"/>
        <v>LeasingI</v>
      </c>
      <c r="C258" s="562">
        <v>0</v>
      </c>
      <c r="D258" s="563">
        <v>0</v>
      </c>
      <c r="E258" s="563">
        <v>0</v>
      </c>
      <c r="F258" s="563">
        <v>0</v>
      </c>
      <c r="G258" s="563">
        <v>0</v>
      </c>
      <c r="H258" s="563">
        <v>0</v>
      </c>
      <c r="I258" s="563">
        <v>0</v>
      </c>
      <c r="J258" s="563">
        <v>0</v>
      </c>
      <c r="K258" s="564">
        <v>0</v>
      </c>
      <c r="L258" s="563">
        <f t="shared" ref="L258:L321" si="13">+P258+O258</f>
        <v>0</v>
      </c>
      <c r="M258" s="563">
        <v>0</v>
      </c>
      <c r="N258" s="563">
        <v>0</v>
      </c>
      <c r="O258" s="565">
        <v>0</v>
      </c>
      <c r="P258" s="564">
        <v>0</v>
      </c>
      <c r="Q258" s="566">
        <f>+monthly_drivers_0!Q258</f>
        <v>2.5</v>
      </c>
    </row>
    <row r="259" spans="1:17" x14ac:dyDescent="0.25">
      <c r="A259" s="567">
        <f t="shared" ref="A259:A322" si="14">+EOMONTH(A258,1)</f>
        <v>52139</v>
      </c>
      <c r="B259" s="577" t="str">
        <f t="shared" ref="B259:B322" si="15">+B258</f>
        <v>LeasingI</v>
      </c>
      <c r="C259" s="568">
        <v>0</v>
      </c>
      <c r="D259" s="569">
        <v>0</v>
      </c>
      <c r="E259" s="569">
        <v>0</v>
      </c>
      <c r="F259" s="569">
        <v>0</v>
      </c>
      <c r="G259" s="569">
        <v>0</v>
      </c>
      <c r="H259" s="569">
        <v>0</v>
      </c>
      <c r="I259" s="569">
        <v>0</v>
      </c>
      <c r="J259" s="569">
        <v>0</v>
      </c>
      <c r="K259" s="570">
        <v>0</v>
      </c>
      <c r="L259" s="571">
        <f t="shared" si="13"/>
        <v>0</v>
      </c>
      <c r="M259" s="571">
        <v>0</v>
      </c>
      <c r="N259" s="571">
        <v>0</v>
      </c>
      <c r="O259" s="572">
        <v>0</v>
      </c>
      <c r="P259" s="573">
        <v>0</v>
      </c>
      <c r="Q259" s="574">
        <f>+monthly_drivers_0!Q259</f>
        <v>2.5</v>
      </c>
    </row>
    <row r="260" spans="1:17" x14ac:dyDescent="0.25">
      <c r="A260" s="575">
        <f t="shared" si="14"/>
        <v>52170</v>
      </c>
      <c r="B260" s="83" t="str">
        <f t="shared" si="15"/>
        <v>LeasingI</v>
      </c>
      <c r="C260" s="562">
        <v>0</v>
      </c>
      <c r="D260" s="563">
        <v>0</v>
      </c>
      <c r="E260" s="563">
        <v>0</v>
      </c>
      <c r="F260" s="563">
        <v>0</v>
      </c>
      <c r="G260" s="563">
        <v>0</v>
      </c>
      <c r="H260" s="563">
        <v>0</v>
      </c>
      <c r="I260" s="563">
        <v>0</v>
      </c>
      <c r="J260" s="563">
        <v>0</v>
      </c>
      <c r="K260" s="564">
        <v>0</v>
      </c>
      <c r="L260" s="563">
        <f t="shared" si="13"/>
        <v>0</v>
      </c>
      <c r="M260" s="563">
        <v>0</v>
      </c>
      <c r="N260" s="563">
        <v>0</v>
      </c>
      <c r="O260" s="565">
        <v>0</v>
      </c>
      <c r="P260" s="564">
        <v>0</v>
      </c>
      <c r="Q260" s="566">
        <f>+monthly_drivers_0!Q260</f>
        <v>2.5</v>
      </c>
    </row>
    <row r="261" spans="1:17" x14ac:dyDescent="0.25">
      <c r="A261" s="567">
        <f t="shared" si="14"/>
        <v>52200</v>
      </c>
      <c r="B261" s="577" t="str">
        <f t="shared" si="15"/>
        <v>LeasingI</v>
      </c>
      <c r="C261" s="568">
        <v>0</v>
      </c>
      <c r="D261" s="569">
        <v>0</v>
      </c>
      <c r="E261" s="569">
        <v>0</v>
      </c>
      <c r="F261" s="569">
        <v>0</v>
      </c>
      <c r="G261" s="569">
        <v>0</v>
      </c>
      <c r="H261" s="569">
        <v>0</v>
      </c>
      <c r="I261" s="569">
        <v>0</v>
      </c>
      <c r="J261" s="569">
        <v>0</v>
      </c>
      <c r="K261" s="570">
        <v>0</v>
      </c>
      <c r="L261" s="571">
        <f t="shared" si="13"/>
        <v>0</v>
      </c>
      <c r="M261" s="571">
        <v>0</v>
      </c>
      <c r="N261" s="571">
        <v>0</v>
      </c>
      <c r="O261" s="572">
        <v>0</v>
      </c>
      <c r="P261" s="573">
        <v>0</v>
      </c>
      <c r="Q261" s="574">
        <f>+monthly_drivers_0!Q261</f>
        <v>2.5</v>
      </c>
    </row>
    <row r="262" spans="1:17" x14ac:dyDescent="0.25">
      <c r="A262" s="575">
        <f t="shared" si="14"/>
        <v>52231</v>
      </c>
      <c r="B262" s="83" t="str">
        <f t="shared" si="15"/>
        <v>LeasingI</v>
      </c>
      <c r="C262" s="562">
        <v>0</v>
      </c>
      <c r="D262" s="563">
        <v>0</v>
      </c>
      <c r="E262" s="563">
        <v>0</v>
      </c>
      <c r="F262" s="563">
        <v>0</v>
      </c>
      <c r="G262" s="563">
        <v>0</v>
      </c>
      <c r="H262" s="563">
        <v>0</v>
      </c>
      <c r="I262" s="563">
        <v>0</v>
      </c>
      <c r="J262" s="563">
        <v>0</v>
      </c>
      <c r="K262" s="564">
        <v>0</v>
      </c>
      <c r="L262" s="563">
        <f t="shared" si="13"/>
        <v>0</v>
      </c>
      <c r="M262" s="563">
        <v>0</v>
      </c>
      <c r="N262" s="563">
        <v>0</v>
      </c>
      <c r="O262" s="565">
        <v>0</v>
      </c>
      <c r="P262" s="564">
        <v>0</v>
      </c>
      <c r="Q262" s="566">
        <f>+monthly_drivers_0!Q262</f>
        <v>2.5</v>
      </c>
    </row>
    <row r="263" spans="1:17" x14ac:dyDescent="0.25">
      <c r="A263" s="567">
        <f t="shared" si="14"/>
        <v>52262</v>
      </c>
      <c r="B263" s="577" t="str">
        <f t="shared" si="15"/>
        <v>LeasingI</v>
      </c>
      <c r="C263" s="568">
        <v>0</v>
      </c>
      <c r="D263" s="569">
        <v>0</v>
      </c>
      <c r="E263" s="569">
        <v>0</v>
      </c>
      <c r="F263" s="569">
        <v>0</v>
      </c>
      <c r="G263" s="569">
        <v>0</v>
      </c>
      <c r="H263" s="569">
        <v>0</v>
      </c>
      <c r="I263" s="569">
        <v>0</v>
      </c>
      <c r="J263" s="569">
        <v>0</v>
      </c>
      <c r="K263" s="570">
        <v>0</v>
      </c>
      <c r="L263" s="571">
        <f t="shared" si="13"/>
        <v>0</v>
      </c>
      <c r="M263" s="571">
        <v>0</v>
      </c>
      <c r="N263" s="571">
        <v>0</v>
      </c>
      <c r="O263" s="572">
        <v>0</v>
      </c>
      <c r="P263" s="573">
        <v>0</v>
      </c>
      <c r="Q263" s="574">
        <f>+monthly_drivers_0!Q263</f>
        <v>2.5</v>
      </c>
    </row>
    <row r="264" spans="1:17" x14ac:dyDescent="0.25">
      <c r="A264" s="575">
        <f t="shared" si="14"/>
        <v>52290</v>
      </c>
      <c r="B264" s="83" t="str">
        <f t="shared" si="15"/>
        <v>LeasingI</v>
      </c>
      <c r="C264" s="562">
        <v>0</v>
      </c>
      <c r="D264" s="563">
        <v>0</v>
      </c>
      <c r="E264" s="563">
        <v>0</v>
      </c>
      <c r="F264" s="563">
        <v>0</v>
      </c>
      <c r="G264" s="563">
        <v>0</v>
      </c>
      <c r="H264" s="563">
        <v>0</v>
      </c>
      <c r="I264" s="563">
        <v>0</v>
      </c>
      <c r="J264" s="563">
        <v>0</v>
      </c>
      <c r="K264" s="564">
        <v>0</v>
      </c>
      <c r="L264" s="563">
        <f t="shared" si="13"/>
        <v>0</v>
      </c>
      <c r="M264" s="563">
        <v>0</v>
      </c>
      <c r="N264" s="563">
        <v>0</v>
      </c>
      <c r="O264" s="565">
        <v>0</v>
      </c>
      <c r="P264" s="564">
        <v>0</v>
      </c>
      <c r="Q264" s="566">
        <f>+monthly_drivers_0!Q264</f>
        <v>2.5</v>
      </c>
    </row>
    <row r="265" spans="1:17" x14ac:dyDescent="0.25">
      <c r="A265" s="567">
        <f t="shared" si="14"/>
        <v>52321</v>
      </c>
      <c r="B265" s="577" t="str">
        <f t="shared" si="15"/>
        <v>LeasingI</v>
      </c>
      <c r="C265" s="568">
        <v>0</v>
      </c>
      <c r="D265" s="569">
        <v>0</v>
      </c>
      <c r="E265" s="569">
        <v>0</v>
      </c>
      <c r="F265" s="569">
        <v>0</v>
      </c>
      <c r="G265" s="569">
        <v>0</v>
      </c>
      <c r="H265" s="569">
        <v>0</v>
      </c>
      <c r="I265" s="569">
        <v>0</v>
      </c>
      <c r="J265" s="569">
        <v>0</v>
      </c>
      <c r="K265" s="570">
        <v>0</v>
      </c>
      <c r="L265" s="571">
        <f t="shared" si="13"/>
        <v>0</v>
      </c>
      <c r="M265" s="571">
        <v>0</v>
      </c>
      <c r="N265" s="571">
        <v>0</v>
      </c>
      <c r="O265" s="572">
        <v>0</v>
      </c>
      <c r="P265" s="573">
        <v>0</v>
      </c>
      <c r="Q265" s="574">
        <f>+monthly_drivers_0!Q265</f>
        <v>2.5</v>
      </c>
    </row>
    <row r="266" spans="1:17" x14ac:dyDescent="0.25">
      <c r="A266" s="575">
        <f t="shared" si="14"/>
        <v>52351</v>
      </c>
      <c r="B266" s="83" t="str">
        <f t="shared" si="15"/>
        <v>LeasingI</v>
      </c>
      <c r="C266" s="562">
        <v>0</v>
      </c>
      <c r="D266" s="563">
        <v>0</v>
      </c>
      <c r="E266" s="563">
        <v>0</v>
      </c>
      <c r="F266" s="563">
        <v>0</v>
      </c>
      <c r="G266" s="563">
        <v>0</v>
      </c>
      <c r="H266" s="563">
        <v>0</v>
      </c>
      <c r="I266" s="563">
        <v>0</v>
      </c>
      <c r="J266" s="563">
        <v>0</v>
      </c>
      <c r="K266" s="564">
        <v>0</v>
      </c>
      <c r="L266" s="563">
        <f t="shared" si="13"/>
        <v>0</v>
      </c>
      <c r="M266" s="563">
        <v>0</v>
      </c>
      <c r="N266" s="563">
        <v>0</v>
      </c>
      <c r="O266" s="565">
        <v>0</v>
      </c>
      <c r="P266" s="564">
        <v>0</v>
      </c>
      <c r="Q266" s="566">
        <f>+monthly_drivers_0!Q266</f>
        <v>2.5</v>
      </c>
    </row>
    <row r="267" spans="1:17" x14ac:dyDescent="0.25">
      <c r="A267" s="567">
        <f t="shared" si="14"/>
        <v>52382</v>
      </c>
      <c r="B267" s="577" t="str">
        <f t="shared" si="15"/>
        <v>LeasingI</v>
      </c>
      <c r="C267" s="568">
        <v>0</v>
      </c>
      <c r="D267" s="569">
        <v>0</v>
      </c>
      <c r="E267" s="569">
        <v>0</v>
      </c>
      <c r="F267" s="569">
        <v>0</v>
      </c>
      <c r="G267" s="569">
        <v>0</v>
      </c>
      <c r="H267" s="569">
        <v>0</v>
      </c>
      <c r="I267" s="569">
        <v>0</v>
      </c>
      <c r="J267" s="569">
        <v>0</v>
      </c>
      <c r="K267" s="570">
        <v>0</v>
      </c>
      <c r="L267" s="571">
        <f t="shared" si="13"/>
        <v>0</v>
      </c>
      <c r="M267" s="571">
        <v>0</v>
      </c>
      <c r="N267" s="571">
        <v>0</v>
      </c>
      <c r="O267" s="572">
        <v>0</v>
      </c>
      <c r="P267" s="573">
        <v>0</v>
      </c>
      <c r="Q267" s="574">
        <f>+monthly_drivers_0!Q267</f>
        <v>2.5</v>
      </c>
    </row>
    <row r="268" spans="1:17" x14ac:dyDescent="0.25">
      <c r="A268" s="575">
        <f t="shared" si="14"/>
        <v>52412</v>
      </c>
      <c r="B268" s="83" t="str">
        <f t="shared" si="15"/>
        <v>LeasingI</v>
      </c>
      <c r="C268" s="562">
        <v>0</v>
      </c>
      <c r="D268" s="563">
        <v>0</v>
      </c>
      <c r="E268" s="563">
        <v>0</v>
      </c>
      <c r="F268" s="563">
        <v>0</v>
      </c>
      <c r="G268" s="563">
        <v>0</v>
      </c>
      <c r="H268" s="563">
        <v>0</v>
      </c>
      <c r="I268" s="563">
        <v>0</v>
      </c>
      <c r="J268" s="563">
        <v>0</v>
      </c>
      <c r="K268" s="564">
        <v>0</v>
      </c>
      <c r="L268" s="563">
        <f t="shared" si="13"/>
        <v>0</v>
      </c>
      <c r="M268" s="563">
        <v>0</v>
      </c>
      <c r="N268" s="563">
        <v>0</v>
      </c>
      <c r="O268" s="565">
        <v>0</v>
      </c>
      <c r="P268" s="564">
        <v>0</v>
      </c>
      <c r="Q268" s="566">
        <f>+monthly_drivers_0!Q268</f>
        <v>2.5</v>
      </c>
    </row>
    <row r="269" spans="1:17" x14ac:dyDescent="0.25">
      <c r="A269" s="567">
        <f t="shared" si="14"/>
        <v>52443</v>
      </c>
      <c r="B269" s="577" t="str">
        <f t="shared" si="15"/>
        <v>LeasingI</v>
      </c>
      <c r="C269" s="568">
        <v>0</v>
      </c>
      <c r="D269" s="569">
        <v>0</v>
      </c>
      <c r="E269" s="569">
        <v>0</v>
      </c>
      <c r="F269" s="569">
        <v>0</v>
      </c>
      <c r="G269" s="569">
        <v>0</v>
      </c>
      <c r="H269" s="569">
        <v>0</v>
      </c>
      <c r="I269" s="569">
        <v>0</v>
      </c>
      <c r="J269" s="569">
        <v>0</v>
      </c>
      <c r="K269" s="570">
        <v>0</v>
      </c>
      <c r="L269" s="571">
        <f t="shared" si="13"/>
        <v>0</v>
      </c>
      <c r="M269" s="571">
        <v>0</v>
      </c>
      <c r="N269" s="571">
        <v>0</v>
      </c>
      <c r="O269" s="572">
        <v>0</v>
      </c>
      <c r="P269" s="573">
        <v>0</v>
      </c>
      <c r="Q269" s="574">
        <f>+monthly_drivers_0!Q269</f>
        <v>2.5</v>
      </c>
    </row>
    <row r="270" spans="1:17" x14ac:dyDescent="0.25">
      <c r="A270" s="575">
        <f t="shared" si="14"/>
        <v>52474</v>
      </c>
      <c r="B270" s="83" t="str">
        <f t="shared" si="15"/>
        <v>LeasingI</v>
      </c>
      <c r="C270" s="562">
        <v>0</v>
      </c>
      <c r="D270" s="563">
        <v>0</v>
      </c>
      <c r="E270" s="563">
        <v>0</v>
      </c>
      <c r="F270" s="563">
        <v>0</v>
      </c>
      <c r="G270" s="563">
        <v>0</v>
      </c>
      <c r="H270" s="563">
        <v>0</v>
      </c>
      <c r="I270" s="563">
        <v>0</v>
      </c>
      <c r="J270" s="563">
        <v>0</v>
      </c>
      <c r="K270" s="564">
        <v>0</v>
      </c>
      <c r="L270" s="563">
        <f t="shared" si="13"/>
        <v>0</v>
      </c>
      <c r="M270" s="563">
        <v>0</v>
      </c>
      <c r="N270" s="563">
        <v>0</v>
      </c>
      <c r="O270" s="565">
        <v>0</v>
      </c>
      <c r="P270" s="564">
        <v>0</v>
      </c>
      <c r="Q270" s="566">
        <f>+monthly_drivers_0!Q270</f>
        <v>2.5</v>
      </c>
    </row>
    <row r="271" spans="1:17" x14ac:dyDescent="0.25">
      <c r="A271" s="567">
        <f t="shared" si="14"/>
        <v>52504</v>
      </c>
      <c r="B271" s="577" t="str">
        <f t="shared" si="15"/>
        <v>LeasingI</v>
      </c>
      <c r="C271" s="568">
        <v>0</v>
      </c>
      <c r="D271" s="569">
        <v>0</v>
      </c>
      <c r="E271" s="569">
        <v>0</v>
      </c>
      <c r="F271" s="569">
        <v>0</v>
      </c>
      <c r="G271" s="569">
        <v>0</v>
      </c>
      <c r="H271" s="569">
        <v>0</v>
      </c>
      <c r="I271" s="569">
        <v>0</v>
      </c>
      <c r="J271" s="569">
        <v>0</v>
      </c>
      <c r="K271" s="570">
        <v>0</v>
      </c>
      <c r="L271" s="571">
        <f t="shared" si="13"/>
        <v>0</v>
      </c>
      <c r="M271" s="571">
        <v>0</v>
      </c>
      <c r="N271" s="571">
        <v>0</v>
      </c>
      <c r="O271" s="572">
        <v>0</v>
      </c>
      <c r="P271" s="573">
        <v>0</v>
      </c>
      <c r="Q271" s="574">
        <f>+monthly_drivers_0!Q271</f>
        <v>2.5</v>
      </c>
    </row>
    <row r="272" spans="1:17" x14ac:dyDescent="0.25">
      <c r="A272" s="575">
        <f t="shared" si="14"/>
        <v>52535</v>
      </c>
      <c r="B272" s="83" t="str">
        <f t="shared" si="15"/>
        <v>LeasingI</v>
      </c>
      <c r="C272" s="562">
        <v>0</v>
      </c>
      <c r="D272" s="563">
        <v>0</v>
      </c>
      <c r="E272" s="563">
        <v>0</v>
      </c>
      <c r="F272" s="563">
        <v>0</v>
      </c>
      <c r="G272" s="563">
        <v>0</v>
      </c>
      <c r="H272" s="563">
        <v>0</v>
      </c>
      <c r="I272" s="563">
        <v>0</v>
      </c>
      <c r="J272" s="563">
        <v>0</v>
      </c>
      <c r="K272" s="564">
        <v>0</v>
      </c>
      <c r="L272" s="563">
        <f t="shared" si="13"/>
        <v>0</v>
      </c>
      <c r="M272" s="563">
        <v>0</v>
      </c>
      <c r="N272" s="563">
        <v>0</v>
      </c>
      <c r="O272" s="565">
        <v>0</v>
      </c>
      <c r="P272" s="564">
        <v>0</v>
      </c>
      <c r="Q272" s="566">
        <f>+monthly_drivers_0!Q272</f>
        <v>2.5</v>
      </c>
    </row>
    <row r="273" spans="1:17" x14ac:dyDescent="0.25">
      <c r="A273" s="567">
        <f t="shared" si="14"/>
        <v>52565</v>
      </c>
      <c r="B273" s="577" t="str">
        <f t="shared" si="15"/>
        <v>LeasingI</v>
      </c>
      <c r="C273" s="568">
        <v>0</v>
      </c>
      <c r="D273" s="569">
        <v>0</v>
      </c>
      <c r="E273" s="569">
        <v>0</v>
      </c>
      <c r="F273" s="569">
        <v>0</v>
      </c>
      <c r="G273" s="569">
        <v>0</v>
      </c>
      <c r="H273" s="569">
        <v>0</v>
      </c>
      <c r="I273" s="569">
        <v>0</v>
      </c>
      <c r="J273" s="569">
        <v>0</v>
      </c>
      <c r="K273" s="570">
        <v>0</v>
      </c>
      <c r="L273" s="571">
        <f t="shared" si="13"/>
        <v>0</v>
      </c>
      <c r="M273" s="571">
        <v>0</v>
      </c>
      <c r="N273" s="571">
        <v>0</v>
      </c>
      <c r="O273" s="572">
        <v>0</v>
      </c>
      <c r="P273" s="573">
        <v>0</v>
      </c>
      <c r="Q273" s="574">
        <f>+monthly_drivers_0!Q273</f>
        <v>2.5</v>
      </c>
    </row>
    <row r="274" spans="1:17" x14ac:dyDescent="0.25">
      <c r="A274" s="575">
        <f t="shared" si="14"/>
        <v>52596</v>
      </c>
      <c r="B274" s="83" t="str">
        <f t="shared" si="15"/>
        <v>LeasingI</v>
      </c>
      <c r="C274" s="562">
        <v>0</v>
      </c>
      <c r="D274" s="563">
        <v>0</v>
      </c>
      <c r="E274" s="563">
        <v>0</v>
      </c>
      <c r="F274" s="563">
        <v>0</v>
      </c>
      <c r="G274" s="563">
        <v>0</v>
      </c>
      <c r="H274" s="563">
        <v>0</v>
      </c>
      <c r="I274" s="563">
        <v>0</v>
      </c>
      <c r="J274" s="563">
        <v>0</v>
      </c>
      <c r="K274" s="564">
        <v>0</v>
      </c>
      <c r="L274" s="563">
        <f t="shared" si="13"/>
        <v>0</v>
      </c>
      <c r="M274" s="563">
        <v>0</v>
      </c>
      <c r="N274" s="563">
        <v>0</v>
      </c>
      <c r="O274" s="565">
        <v>0</v>
      </c>
      <c r="P274" s="564">
        <v>0</v>
      </c>
      <c r="Q274" s="566">
        <f>+monthly_drivers_0!Q274</f>
        <v>2.5</v>
      </c>
    </row>
    <row r="275" spans="1:17" x14ac:dyDescent="0.25">
      <c r="A275" s="567">
        <f t="shared" si="14"/>
        <v>52627</v>
      </c>
      <c r="B275" s="577" t="str">
        <f t="shared" si="15"/>
        <v>LeasingI</v>
      </c>
      <c r="C275" s="568">
        <v>0</v>
      </c>
      <c r="D275" s="569">
        <v>0</v>
      </c>
      <c r="E275" s="569">
        <v>0</v>
      </c>
      <c r="F275" s="569">
        <v>0</v>
      </c>
      <c r="G275" s="569">
        <v>0</v>
      </c>
      <c r="H275" s="569">
        <v>0</v>
      </c>
      <c r="I275" s="569">
        <v>0</v>
      </c>
      <c r="J275" s="569">
        <v>0</v>
      </c>
      <c r="K275" s="570">
        <v>0</v>
      </c>
      <c r="L275" s="571">
        <f t="shared" si="13"/>
        <v>0</v>
      </c>
      <c r="M275" s="571">
        <v>0</v>
      </c>
      <c r="N275" s="571">
        <v>0</v>
      </c>
      <c r="O275" s="572">
        <v>0</v>
      </c>
      <c r="P275" s="573">
        <v>0</v>
      </c>
      <c r="Q275" s="574">
        <f>+monthly_drivers_0!Q275</f>
        <v>2.5</v>
      </c>
    </row>
    <row r="276" spans="1:17" x14ac:dyDescent="0.25">
      <c r="A276" s="575">
        <f t="shared" si="14"/>
        <v>52656</v>
      </c>
      <c r="B276" s="83" t="str">
        <f t="shared" si="15"/>
        <v>LeasingI</v>
      </c>
      <c r="C276" s="562">
        <v>0</v>
      </c>
      <c r="D276" s="563">
        <v>0</v>
      </c>
      <c r="E276" s="563">
        <v>0</v>
      </c>
      <c r="F276" s="563">
        <v>0</v>
      </c>
      <c r="G276" s="563">
        <v>0</v>
      </c>
      <c r="H276" s="563">
        <v>0</v>
      </c>
      <c r="I276" s="563">
        <v>0</v>
      </c>
      <c r="J276" s="563">
        <v>0</v>
      </c>
      <c r="K276" s="564">
        <v>0</v>
      </c>
      <c r="L276" s="563">
        <f t="shared" si="13"/>
        <v>0</v>
      </c>
      <c r="M276" s="563">
        <v>0</v>
      </c>
      <c r="N276" s="563">
        <v>0</v>
      </c>
      <c r="O276" s="565">
        <v>0</v>
      </c>
      <c r="P276" s="564">
        <v>0</v>
      </c>
      <c r="Q276" s="566">
        <f>+monthly_drivers_0!Q276</f>
        <v>2.5</v>
      </c>
    </row>
    <row r="277" spans="1:17" x14ac:dyDescent="0.25">
      <c r="A277" s="567">
        <f t="shared" si="14"/>
        <v>52687</v>
      </c>
      <c r="B277" s="577" t="str">
        <f t="shared" si="15"/>
        <v>LeasingI</v>
      </c>
      <c r="C277" s="568">
        <v>0</v>
      </c>
      <c r="D277" s="569">
        <v>0</v>
      </c>
      <c r="E277" s="569">
        <v>0</v>
      </c>
      <c r="F277" s="569">
        <v>0</v>
      </c>
      <c r="G277" s="569">
        <v>0</v>
      </c>
      <c r="H277" s="569">
        <v>0</v>
      </c>
      <c r="I277" s="569">
        <v>0</v>
      </c>
      <c r="J277" s="569">
        <v>0</v>
      </c>
      <c r="K277" s="570">
        <v>0</v>
      </c>
      <c r="L277" s="571">
        <f t="shared" si="13"/>
        <v>0</v>
      </c>
      <c r="M277" s="571">
        <v>0</v>
      </c>
      <c r="N277" s="571">
        <v>0</v>
      </c>
      <c r="O277" s="572">
        <v>0</v>
      </c>
      <c r="P277" s="573">
        <v>0</v>
      </c>
      <c r="Q277" s="574">
        <f>+monthly_drivers_0!Q277</f>
        <v>2.5</v>
      </c>
    </row>
    <row r="278" spans="1:17" x14ac:dyDescent="0.25">
      <c r="A278" s="575">
        <f t="shared" si="14"/>
        <v>52717</v>
      </c>
      <c r="B278" s="83" t="str">
        <f t="shared" si="15"/>
        <v>LeasingI</v>
      </c>
      <c r="C278" s="562">
        <v>0</v>
      </c>
      <c r="D278" s="563">
        <v>0</v>
      </c>
      <c r="E278" s="563">
        <v>0</v>
      </c>
      <c r="F278" s="563">
        <v>0</v>
      </c>
      <c r="G278" s="563">
        <v>0</v>
      </c>
      <c r="H278" s="563">
        <v>0</v>
      </c>
      <c r="I278" s="563">
        <v>0</v>
      </c>
      <c r="J278" s="563">
        <v>0</v>
      </c>
      <c r="K278" s="564">
        <v>0</v>
      </c>
      <c r="L278" s="563">
        <f t="shared" si="13"/>
        <v>0</v>
      </c>
      <c r="M278" s="563">
        <v>0</v>
      </c>
      <c r="N278" s="563">
        <v>0</v>
      </c>
      <c r="O278" s="565">
        <v>0</v>
      </c>
      <c r="P278" s="564">
        <v>0</v>
      </c>
      <c r="Q278" s="566">
        <f>+monthly_drivers_0!Q278</f>
        <v>2.5</v>
      </c>
    </row>
    <row r="279" spans="1:17" x14ac:dyDescent="0.25">
      <c r="A279" s="567">
        <f t="shared" si="14"/>
        <v>52748</v>
      </c>
      <c r="B279" s="577" t="str">
        <f t="shared" si="15"/>
        <v>LeasingI</v>
      </c>
      <c r="C279" s="568">
        <v>0</v>
      </c>
      <c r="D279" s="569">
        <v>0</v>
      </c>
      <c r="E279" s="569">
        <v>0</v>
      </c>
      <c r="F279" s="569">
        <v>0</v>
      </c>
      <c r="G279" s="569">
        <v>0</v>
      </c>
      <c r="H279" s="569">
        <v>0</v>
      </c>
      <c r="I279" s="569">
        <v>0</v>
      </c>
      <c r="J279" s="569">
        <v>0</v>
      </c>
      <c r="K279" s="570">
        <v>0</v>
      </c>
      <c r="L279" s="571">
        <f t="shared" si="13"/>
        <v>0</v>
      </c>
      <c r="M279" s="571">
        <v>0</v>
      </c>
      <c r="N279" s="571">
        <v>0</v>
      </c>
      <c r="O279" s="572">
        <v>0</v>
      </c>
      <c r="P279" s="573">
        <v>0</v>
      </c>
      <c r="Q279" s="574">
        <f>+monthly_drivers_0!Q279</f>
        <v>2.5</v>
      </c>
    </row>
    <row r="280" spans="1:17" x14ac:dyDescent="0.25">
      <c r="A280" s="575">
        <f t="shared" si="14"/>
        <v>52778</v>
      </c>
      <c r="B280" s="83" t="str">
        <f t="shared" si="15"/>
        <v>LeasingI</v>
      </c>
      <c r="C280" s="562">
        <v>0</v>
      </c>
      <c r="D280" s="563">
        <v>0</v>
      </c>
      <c r="E280" s="563">
        <v>0</v>
      </c>
      <c r="F280" s="563">
        <v>0</v>
      </c>
      <c r="G280" s="563">
        <v>0</v>
      </c>
      <c r="H280" s="563">
        <v>0</v>
      </c>
      <c r="I280" s="563">
        <v>0</v>
      </c>
      <c r="J280" s="563">
        <v>0</v>
      </c>
      <c r="K280" s="564">
        <v>0</v>
      </c>
      <c r="L280" s="563">
        <f t="shared" si="13"/>
        <v>0</v>
      </c>
      <c r="M280" s="563">
        <v>0</v>
      </c>
      <c r="N280" s="563">
        <v>0</v>
      </c>
      <c r="O280" s="565">
        <v>0</v>
      </c>
      <c r="P280" s="564">
        <v>0</v>
      </c>
      <c r="Q280" s="566">
        <f>+monthly_drivers_0!Q280</f>
        <v>2.5</v>
      </c>
    </row>
    <row r="281" spans="1:17" x14ac:dyDescent="0.25">
      <c r="A281" s="567">
        <f t="shared" si="14"/>
        <v>52809</v>
      </c>
      <c r="B281" s="577" t="str">
        <f t="shared" si="15"/>
        <v>LeasingI</v>
      </c>
      <c r="C281" s="568">
        <v>0</v>
      </c>
      <c r="D281" s="569">
        <v>0</v>
      </c>
      <c r="E281" s="569">
        <v>0</v>
      </c>
      <c r="F281" s="569">
        <v>0</v>
      </c>
      <c r="G281" s="569">
        <v>0</v>
      </c>
      <c r="H281" s="569">
        <v>0</v>
      </c>
      <c r="I281" s="569">
        <v>0</v>
      </c>
      <c r="J281" s="569">
        <v>0</v>
      </c>
      <c r="K281" s="570">
        <v>0</v>
      </c>
      <c r="L281" s="571">
        <f t="shared" si="13"/>
        <v>0</v>
      </c>
      <c r="M281" s="571">
        <v>0</v>
      </c>
      <c r="N281" s="571">
        <v>0</v>
      </c>
      <c r="O281" s="572">
        <v>0</v>
      </c>
      <c r="P281" s="573">
        <v>0</v>
      </c>
      <c r="Q281" s="574">
        <f>+monthly_drivers_0!Q281</f>
        <v>2.5</v>
      </c>
    </row>
    <row r="282" spans="1:17" x14ac:dyDescent="0.25">
      <c r="A282" s="575">
        <f t="shared" si="14"/>
        <v>52840</v>
      </c>
      <c r="B282" s="83" t="str">
        <f t="shared" si="15"/>
        <v>LeasingI</v>
      </c>
      <c r="C282" s="562">
        <v>0</v>
      </c>
      <c r="D282" s="563">
        <v>0</v>
      </c>
      <c r="E282" s="563">
        <v>0</v>
      </c>
      <c r="F282" s="563">
        <v>0</v>
      </c>
      <c r="G282" s="563">
        <v>0</v>
      </c>
      <c r="H282" s="563">
        <v>0</v>
      </c>
      <c r="I282" s="563">
        <v>0</v>
      </c>
      <c r="J282" s="563">
        <v>0</v>
      </c>
      <c r="K282" s="564">
        <v>0</v>
      </c>
      <c r="L282" s="563">
        <f t="shared" si="13"/>
        <v>0</v>
      </c>
      <c r="M282" s="563">
        <v>0</v>
      </c>
      <c r="N282" s="563">
        <v>0</v>
      </c>
      <c r="O282" s="565">
        <v>0</v>
      </c>
      <c r="P282" s="564">
        <v>0</v>
      </c>
      <c r="Q282" s="566">
        <f>+monthly_drivers_0!Q282</f>
        <v>2.5</v>
      </c>
    </row>
    <row r="283" spans="1:17" x14ac:dyDescent="0.25">
      <c r="A283" s="567">
        <f t="shared" si="14"/>
        <v>52870</v>
      </c>
      <c r="B283" s="577" t="str">
        <f t="shared" si="15"/>
        <v>LeasingI</v>
      </c>
      <c r="C283" s="568">
        <v>0</v>
      </c>
      <c r="D283" s="569">
        <v>0</v>
      </c>
      <c r="E283" s="569">
        <v>0</v>
      </c>
      <c r="F283" s="569">
        <v>0</v>
      </c>
      <c r="G283" s="569">
        <v>0</v>
      </c>
      <c r="H283" s="569">
        <v>0</v>
      </c>
      <c r="I283" s="569">
        <v>0</v>
      </c>
      <c r="J283" s="569">
        <v>0</v>
      </c>
      <c r="K283" s="570">
        <v>0</v>
      </c>
      <c r="L283" s="571">
        <f t="shared" si="13"/>
        <v>0</v>
      </c>
      <c r="M283" s="571">
        <v>0</v>
      </c>
      <c r="N283" s="571">
        <v>0</v>
      </c>
      <c r="O283" s="572">
        <v>0</v>
      </c>
      <c r="P283" s="573">
        <v>0</v>
      </c>
      <c r="Q283" s="574">
        <f>+monthly_drivers_0!Q283</f>
        <v>2.5</v>
      </c>
    </row>
    <row r="284" spans="1:17" x14ac:dyDescent="0.25">
      <c r="A284" s="575">
        <f t="shared" si="14"/>
        <v>52901</v>
      </c>
      <c r="B284" s="83" t="str">
        <f t="shared" si="15"/>
        <v>LeasingI</v>
      </c>
      <c r="C284" s="562">
        <v>0</v>
      </c>
      <c r="D284" s="563">
        <v>0</v>
      </c>
      <c r="E284" s="563">
        <v>0</v>
      </c>
      <c r="F284" s="563">
        <v>0</v>
      </c>
      <c r="G284" s="563">
        <v>0</v>
      </c>
      <c r="H284" s="563">
        <v>0</v>
      </c>
      <c r="I284" s="563">
        <v>0</v>
      </c>
      <c r="J284" s="563">
        <v>0</v>
      </c>
      <c r="K284" s="564">
        <v>0</v>
      </c>
      <c r="L284" s="563">
        <f t="shared" si="13"/>
        <v>0</v>
      </c>
      <c r="M284" s="563">
        <v>0</v>
      </c>
      <c r="N284" s="563">
        <v>0</v>
      </c>
      <c r="O284" s="565">
        <v>0</v>
      </c>
      <c r="P284" s="564">
        <v>0</v>
      </c>
      <c r="Q284" s="566">
        <f>+monthly_drivers_0!Q284</f>
        <v>2.5</v>
      </c>
    </row>
    <row r="285" spans="1:17" x14ac:dyDescent="0.25">
      <c r="A285" s="567">
        <f t="shared" si="14"/>
        <v>52931</v>
      </c>
      <c r="B285" s="577" t="str">
        <f t="shared" si="15"/>
        <v>LeasingI</v>
      </c>
      <c r="C285" s="568">
        <v>0</v>
      </c>
      <c r="D285" s="569">
        <v>0</v>
      </c>
      <c r="E285" s="569">
        <v>0</v>
      </c>
      <c r="F285" s="569">
        <v>0</v>
      </c>
      <c r="G285" s="569">
        <v>0</v>
      </c>
      <c r="H285" s="569">
        <v>0</v>
      </c>
      <c r="I285" s="569">
        <v>0</v>
      </c>
      <c r="J285" s="569">
        <v>0</v>
      </c>
      <c r="K285" s="570">
        <v>0</v>
      </c>
      <c r="L285" s="571">
        <f t="shared" si="13"/>
        <v>0</v>
      </c>
      <c r="M285" s="571">
        <v>0</v>
      </c>
      <c r="N285" s="571">
        <v>0</v>
      </c>
      <c r="O285" s="572">
        <v>0</v>
      </c>
      <c r="P285" s="573">
        <v>0</v>
      </c>
      <c r="Q285" s="574">
        <f>+monthly_drivers_0!Q285</f>
        <v>2.5</v>
      </c>
    </row>
    <row r="286" spans="1:17" x14ac:dyDescent="0.25">
      <c r="A286" s="575">
        <f t="shared" si="14"/>
        <v>52962</v>
      </c>
      <c r="B286" s="83" t="str">
        <f t="shared" si="15"/>
        <v>LeasingI</v>
      </c>
      <c r="C286" s="562">
        <v>0</v>
      </c>
      <c r="D286" s="563">
        <v>0</v>
      </c>
      <c r="E286" s="563">
        <v>0</v>
      </c>
      <c r="F286" s="563">
        <v>0</v>
      </c>
      <c r="G286" s="563">
        <v>0</v>
      </c>
      <c r="H286" s="563">
        <v>0</v>
      </c>
      <c r="I286" s="563">
        <v>0</v>
      </c>
      <c r="J286" s="563">
        <v>0</v>
      </c>
      <c r="K286" s="564">
        <v>0</v>
      </c>
      <c r="L286" s="563">
        <f t="shared" si="13"/>
        <v>0</v>
      </c>
      <c r="M286" s="563">
        <v>0</v>
      </c>
      <c r="N286" s="563">
        <v>0</v>
      </c>
      <c r="O286" s="565">
        <v>0</v>
      </c>
      <c r="P286" s="564">
        <v>0</v>
      </c>
      <c r="Q286" s="566">
        <f>+monthly_drivers_0!Q286</f>
        <v>2.5</v>
      </c>
    </row>
    <row r="287" spans="1:17" x14ac:dyDescent="0.25">
      <c r="A287" s="567">
        <f t="shared" si="14"/>
        <v>52993</v>
      </c>
      <c r="B287" s="577" t="str">
        <f t="shared" si="15"/>
        <v>LeasingI</v>
      </c>
      <c r="C287" s="568">
        <v>0</v>
      </c>
      <c r="D287" s="569">
        <v>0</v>
      </c>
      <c r="E287" s="569">
        <v>0</v>
      </c>
      <c r="F287" s="569">
        <v>0</v>
      </c>
      <c r="G287" s="569">
        <v>0</v>
      </c>
      <c r="H287" s="569">
        <v>0</v>
      </c>
      <c r="I287" s="569">
        <v>0</v>
      </c>
      <c r="J287" s="569">
        <v>0</v>
      </c>
      <c r="K287" s="570">
        <v>0</v>
      </c>
      <c r="L287" s="571">
        <f t="shared" si="13"/>
        <v>0</v>
      </c>
      <c r="M287" s="571">
        <v>0</v>
      </c>
      <c r="N287" s="571">
        <v>0</v>
      </c>
      <c r="O287" s="572">
        <v>0</v>
      </c>
      <c r="P287" s="573">
        <v>0</v>
      </c>
      <c r="Q287" s="574">
        <f>+monthly_drivers_0!Q287</f>
        <v>2.5</v>
      </c>
    </row>
    <row r="288" spans="1:17" x14ac:dyDescent="0.25">
      <c r="A288" s="575">
        <f t="shared" si="14"/>
        <v>53021</v>
      </c>
      <c r="B288" s="83" t="str">
        <f t="shared" si="15"/>
        <v>LeasingI</v>
      </c>
      <c r="C288" s="562">
        <v>0</v>
      </c>
      <c r="D288" s="563">
        <v>0</v>
      </c>
      <c r="E288" s="563">
        <v>0</v>
      </c>
      <c r="F288" s="563">
        <v>0</v>
      </c>
      <c r="G288" s="563">
        <v>0</v>
      </c>
      <c r="H288" s="563">
        <v>0</v>
      </c>
      <c r="I288" s="563">
        <v>0</v>
      </c>
      <c r="J288" s="563">
        <v>0</v>
      </c>
      <c r="K288" s="564">
        <v>0</v>
      </c>
      <c r="L288" s="563">
        <f t="shared" si="13"/>
        <v>0</v>
      </c>
      <c r="M288" s="563">
        <v>0</v>
      </c>
      <c r="N288" s="563">
        <v>0</v>
      </c>
      <c r="O288" s="565">
        <v>0</v>
      </c>
      <c r="P288" s="564">
        <v>0</v>
      </c>
      <c r="Q288" s="566">
        <f>+monthly_drivers_0!Q288</f>
        <v>2.5</v>
      </c>
    </row>
    <row r="289" spans="1:17" x14ac:dyDescent="0.25">
      <c r="A289" s="567">
        <f t="shared" si="14"/>
        <v>53052</v>
      </c>
      <c r="B289" s="577" t="str">
        <f t="shared" si="15"/>
        <v>LeasingI</v>
      </c>
      <c r="C289" s="568">
        <v>0</v>
      </c>
      <c r="D289" s="569">
        <v>0</v>
      </c>
      <c r="E289" s="569">
        <v>0</v>
      </c>
      <c r="F289" s="569">
        <v>0</v>
      </c>
      <c r="G289" s="569">
        <v>0</v>
      </c>
      <c r="H289" s="569">
        <v>0</v>
      </c>
      <c r="I289" s="569">
        <v>0</v>
      </c>
      <c r="J289" s="569">
        <v>0</v>
      </c>
      <c r="K289" s="570">
        <v>0</v>
      </c>
      <c r="L289" s="571">
        <f t="shared" si="13"/>
        <v>0</v>
      </c>
      <c r="M289" s="571">
        <v>0</v>
      </c>
      <c r="N289" s="571">
        <v>0</v>
      </c>
      <c r="O289" s="572">
        <v>0</v>
      </c>
      <c r="P289" s="573">
        <v>0</v>
      </c>
      <c r="Q289" s="574">
        <f>+monthly_drivers_0!Q289</f>
        <v>2.5</v>
      </c>
    </row>
    <row r="290" spans="1:17" x14ac:dyDescent="0.25">
      <c r="A290" s="575">
        <f t="shared" si="14"/>
        <v>53082</v>
      </c>
      <c r="B290" s="83" t="str">
        <f t="shared" si="15"/>
        <v>LeasingI</v>
      </c>
      <c r="C290" s="562">
        <v>0</v>
      </c>
      <c r="D290" s="563">
        <v>0</v>
      </c>
      <c r="E290" s="563">
        <v>0</v>
      </c>
      <c r="F290" s="563">
        <v>0</v>
      </c>
      <c r="G290" s="563">
        <v>0</v>
      </c>
      <c r="H290" s="563">
        <v>0</v>
      </c>
      <c r="I290" s="563">
        <v>0</v>
      </c>
      <c r="J290" s="563">
        <v>0</v>
      </c>
      <c r="K290" s="564">
        <v>0</v>
      </c>
      <c r="L290" s="563">
        <f t="shared" si="13"/>
        <v>0</v>
      </c>
      <c r="M290" s="563">
        <v>0</v>
      </c>
      <c r="N290" s="563">
        <v>0</v>
      </c>
      <c r="O290" s="565">
        <v>0</v>
      </c>
      <c r="P290" s="564">
        <v>0</v>
      </c>
      <c r="Q290" s="566">
        <f>+monthly_drivers_0!Q290</f>
        <v>2.5</v>
      </c>
    </row>
    <row r="291" spans="1:17" x14ac:dyDescent="0.25">
      <c r="A291" s="567">
        <f t="shared" si="14"/>
        <v>53113</v>
      </c>
      <c r="B291" s="577" t="str">
        <f t="shared" si="15"/>
        <v>LeasingI</v>
      </c>
      <c r="C291" s="568">
        <v>0</v>
      </c>
      <c r="D291" s="569">
        <v>0</v>
      </c>
      <c r="E291" s="569">
        <v>0</v>
      </c>
      <c r="F291" s="569">
        <v>0</v>
      </c>
      <c r="G291" s="569">
        <v>0</v>
      </c>
      <c r="H291" s="569">
        <v>0</v>
      </c>
      <c r="I291" s="569">
        <v>0</v>
      </c>
      <c r="J291" s="569">
        <v>0</v>
      </c>
      <c r="K291" s="570">
        <v>0</v>
      </c>
      <c r="L291" s="571">
        <f t="shared" si="13"/>
        <v>0</v>
      </c>
      <c r="M291" s="571">
        <v>0</v>
      </c>
      <c r="N291" s="571">
        <v>0</v>
      </c>
      <c r="O291" s="572">
        <v>0</v>
      </c>
      <c r="P291" s="573">
        <v>0</v>
      </c>
      <c r="Q291" s="574">
        <f>+monthly_drivers_0!Q291</f>
        <v>2.5</v>
      </c>
    </row>
    <row r="292" spans="1:17" x14ac:dyDescent="0.25">
      <c r="A292" s="575">
        <f t="shared" si="14"/>
        <v>53143</v>
      </c>
      <c r="B292" s="83" t="str">
        <f t="shared" si="15"/>
        <v>LeasingI</v>
      </c>
      <c r="C292" s="562">
        <v>0</v>
      </c>
      <c r="D292" s="563">
        <v>0</v>
      </c>
      <c r="E292" s="563">
        <v>0</v>
      </c>
      <c r="F292" s="563">
        <v>0</v>
      </c>
      <c r="G292" s="563">
        <v>0</v>
      </c>
      <c r="H292" s="563">
        <v>0</v>
      </c>
      <c r="I292" s="563">
        <v>0</v>
      </c>
      <c r="J292" s="563">
        <v>0</v>
      </c>
      <c r="K292" s="564">
        <v>0</v>
      </c>
      <c r="L292" s="563">
        <f t="shared" si="13"/>
        <v>0</v>
      </c>
      <c r="M292" s="563">
        <v>0</v>
      </c>
      <c r="N292" s="563">
        <v>0</v>
      </c>
      <c r="O292" s="565">
        <v>0</v>
      </c>
      <c r="P292" s="564">
        <v>0</v>
      </c>
      <c r="Q292" s="566">
        <f>+monthly_drivers_0!Q292</f>
        <v>2.5</v>
      </c>
    </row>
    <row r="293" spans="1:17" x14ac:dyDescent="0.25">
      <c r="A293" s="567">
        <f t="shared" si="14"/>
        <v>53174</v>
      </c>
      <c r="B293" s="577" t="str">
        <f t="shared" si="15"/>
        <v>LeasingI</v>
      </c>
      <c r="C293" s="568">
        <v>0</v>
      </c>
      <c r="D293" s="569">
        <v>0</v>
      </c>
      <c r="E293" s="569">
        <v>0</v>
      </c>
      <c r="F293" s="569">
        <v>0</v>
      </c>
      <c r="G293" s="569">
        <v>0</v>
      </c>
      <c r="H293" s="569">
        <v>0</v>
      </c>
      <c r="I293" s="569">
        <v>0</v>
      </c>
      <c r="J293" s="569">
        <v>0</v>
      </c>
      <c r="K293" s="570">
        <v>0</v>
      </c>
      <c r="L293" s="571">
        <f t="shared" si="13"/>
        <v>0</v>
      </c>
      <c r="M293" s="571">
        <v>0</v>
      </c>
      <c r="N293" s="571">
        <v>0</v>
      </c>
      <c r="O293" s="572">
        <v>0</v>
      </c>
      <c r="P293" s="573">
        <v>0</v>
      </c>
      <c r="Q293" s="574">
        <f>+monthly_drivers_0!Q293</f>
        <v>2.5</v>
      </c>
    </row>
    <row r="294" spans="1:17" x14ac:dyDescent="0.25">
      <c r="A294" s="575">
        <f t="shared" si="14"/>
        <v>53205</v>
      </c>
      <c r="B294" s="83" t="str">
        <f t="shared" si="15"/>
        <v>LeasingI</v>
      </c>
      <c r="C294" s="562">
        <v>0</v>
      </c>
      <c r="D294" s="563">
        <v>0</v>
      </c>
      <c r="E294" s="563">
        <v>0</v>
      </c>
      <c r="F294" s="563">
        <v>0</v>
      </c>
      <c r="G294" s="563">
        <v>0</v>
      </c>
      <c r="H294" s="563">
        <v>0</v>
      </c>
      <c r="I294" s="563">
        <v>0</v>
      </c>
      <c r="J294" s="563">
        <v>0</v>
      </c>
      <c r="K294" s="564">
        <v>0</v>
      </c>
      <c r="L294" s="563">
        <f t="shared" si="13"/>
        <v>0</v>
      </c>
      <c r="M294" s="563">
        <v>0</v>
      </c>
      <c r="N294" s="563">
        <v>0</v>
      </c>
      <c r="O294" s="565">
        <v>0</v>
      </c>
      <c r="P294" s="564">
        <v>0</v>
      </c>
      <c r="Q294" s="566">
        <f>+monthly_drivers_0!Q294</f>
        <v>2.5</v>
      </c>
    </row>
    <row r="295" spans="1:17" x14ac:dyDescent="0.25">
      <c r="A295" s="567">
        <f t="shared" si="14"/>
        <v>53235</v>
      </c>
      <c r="B295" s="577" t="str">
        <f t="shared" si="15"/>
        <v>LeasingI</v>
      </c>
      <c r="C295" s="568">
        <v>0</v>
      </c>
      <c r="D295" s="569">
        <v>0</v>
      </c>
      <c r="E295" s="569">
        <v>0</v>
      </c>
      <c r="F295" s="569">
        <v>0</v>
      </c>
      <c r="G295" s="569">
        <v>0</v>
      </c>
      <c r="H295" s="569">
        <v>0</v>
      </c>
      <c r="I295" s="569">
        <v>0</v>
      </c>
      <c r="J295" s="569">
        <v>0</v>
      </c>
      <c r="K295" s="570">
        <v>0</v>
      </c>
      <c r="L295" s="571">
        <f t="shared" si="13"/>
        <v>0</v>
      </c>
      <c r="M295" s="571">
        <v>0</v>
      </c>
      <c r="N295" s="571">
        <v>0</v>
      </c>
      <c r="O295" s="572">
        <v>0</v>
      </c>
      <c r="P295" s="573">
        <v>0</v>
      </c>
      <c r="Q295" s="574">
        <f>+monthly_drivers_0!Q295</f>
        <v>2.5</v>
      </c>
    </row>
    <row r="296" spans="1:17" x14ac:dyDescent="0.25">
      <c r="A296" s="575">
        <f t="shared" si="14"/>
        <v>53266</v>
      </c>
      <c r="B296" s="83" t="str">
        <f t="shared" si="15"/>
        <v>LeasingI</v>
      </c>
      <c r="C296" s="562">
        <v>0</v>
      </c>
      <c r="D296" s="563">
        <v>0</v>
      </c>
      <c r="E296" s="563">
        <v>0</v>
      </c>
      <c r="F296" s="563">
        <v>0</v>
      </c>
      <c r="G296" s="563">
        <v>0</v>
      </c>
      <c r="H296" s="563">
        <v>0</v>
      </c>
      <c r="I296" s="563">
        <v>0</v>
      </c>
      <c r="J296" s="563">
        <v>0</v>
      </c>
      <c r="K296" s="564">
        <v>0</v>
      </c>
      <c r="L296" s="563">
        <f t="shared" si="13"/>
        <v>0</v>
      </c>
      <c r="M296" s="563">
        <v>0</v>
      </c>
      <c r="N296" s="563">
        <v>0</v>
      </c>
      <c r="O296" s="565">
        <v>0</v>
      </c>
      <c r="P296" s="564">
        <v>0</v>
      </c>
      <c r="Q296" s="566">
        <f>+monthly_drivers_0!Q296</f>
        <v>2.5</v>
      </c>
    </row>
    <row r="297" spans="1:17" x14ac:dyDescent="0.25">
      <c r="A297" s="567">
        <f t="shared" si="14"/>
        <v>53296</v>
      </c>
      <c r="B297" s="577" t="str">
        <f t="shared" si="15"/>
        <v>LeasingI</v>
      </c>
      <c r="C297" s="568">
        <v>0</v>
      </c>
      <c r="D297" s="569">
        <v>0</v>
      </c>
      <c r="E297" s="569">
        <v>0</v>
      </c>
      <c r="F297" s="569">
        <v>0</v>
      </c>
      <c r="G297" s="569">
        <v>0</v>
      </c>
      <c r="H297" s="569">
        <v>0</v>
      </c>
      <c r="I297" s="569">
        <v>0</v>
      </c>
      <c r="J297" s="569">
        <v>0</v>
      </c>
      <c r="K297" s="570">
        <v>0</v>
      </c>
      <c r="L297" s="571">
        <f t="shared" si="13"/>
        <v>0</v>
      </c>
      <c r="M297" s="571">
        <v>0</v>
      </c>
      <c r="N297" s="571">
        <v>0</v>
      </c>
      <c r="O297" s="572">
        <v>0</v>
      </c>
      <c r="P297" s="573">
        <v>0</v>
      </c>
      <c r="Q297" s="574">
        <f>+monthly_drivers_0!Q297</f>
        <v>2.5</v>
      </c>
    </row>
    <row r="298" spans="1:17" x14ac:dyDescent="0.25">
      <c r="A298" s="575">
        <f t="shared" si="14"/>
        <v>53327</v>
      </c>
      <c r="B298" s="83" t="str">
        <f t="shared" si="15"/>
        <v>LeasingI</v>
      </c>
      <c r="C298" s="562">
        <v>0</v>
      </c>
      <c r="D298" s="563">
        <v>0</v>
      </c>
      <c r="E298" s="563">
        <v>0</v>
      </c>
      <c r="F298" s="563">
        <v>0</v>
      </c>
      <c r="G298" s="563">
        <v>0</v>
      </c>
      <c r="H298" s="563">
        <v>0</v>
      </c>
      <c r="I298" s="563">
        <v>0</v>
      </c>
      <c r="J298" s="563">
        <v>0</v>
      </c>
      <c r="K298" s="564">
        <v>0</v>
      </c>
      <c r="L298" s="563">
        <f t="shared" si="13"/>
        <v>0</v>
      </c>
      <c r="M298" s="563">
        <v>0</v>
      </c>
      <c r="N298" s="563">
        <v>0</v>
      </c>
      <c r="O298" s="565">
        <v>0</v>
      </c>
      <c r="P298" s="564">
        <v>0</v>
      </c>
      <c r="Q298" s="566">
        <f>+monthly_drivers_0!Q298</f>
        <v>2.5</v>
      </c>
    </row>
    <row r="299" spans="1:17" x14ac:dyDescent="0.25">
      <c r="A299" s="567">
        <f t="shared" si="14"/>
        <v>53358</v>
      </c>
      <c r="B299" s="577" t="str">
        <f t="shared" si="15"/>
        <v>LeasingI</v>
      </c>
      <c r="C299" s="568">
        <v>0</v>
      </c>
      <c r="D299" s="569">
        <v>0</v>
      </c>
      <c r="E299" s="569">
        <v>0</v>
      </c>
      <c r="F299" s="569">
        <v>0</v>
      </c>
      <c r="G299" s="569">
        <v>0</v>
      </c>
      <c r="H299" s="569">
        <v>0</v>
      </c>
      <c r="I299" s="569">
        <v>0</v>
      </c>
      <c r="J299" s="569">
        <v>0</v>
      </c>
      <c r="K299" s="570">
        <v>0</v>
      </c>
      <c r="L299" s="571">
        <f t="shared" si="13"/>
        <v>0</v>
      </c>
      <c r="M299" s="571">
        <v>0</v>
      </c>
      <c r="N299" s="571">
        <v>0</v>
      </c>
      <c r="O299" s="572">
        <v>0</v>
      </c>
      <c r="P299" s="573">
        <v>0</v>
      </c>
      <c r="Q299" s="574">
        <f>+monthly_drivers_0!Q299</f>
        <v>2.5</v>
      </c>
    </row>
    <row r="300" spans="1:17" x14ac:dyDescent="0.25">
      <c r="A300" s="575">
        <f t="shared" si="14"/>
        <v>53386</v>
      </c>
      <c r="B300" s="83" t="str">
        <f t="shared" si="15"/>
        <v>LeasingI</v>
      </c>
      <c r="C300" s="562">
        <v>0</v>
      </c>
      <c r="D300" s="563">
        <v>0</v>
      </c>
      <c r="E300" s="563">
        <v>0</v>
      </c>
      <c r="F300" s="563">
        <v>0</v>
      </c>
      <c r="G300" s="563">
        <v>0</v>
      </c>
      <c r="H300" s="563">
        <v>0</v>
      </c>
      <c r="I300" s="563">
        <v>0</v>
      </c>
      <c r="J300" s="563">
        <v>0</v>
      </c>
      <c r="K300" s="564">
        <v>0</v>
      </c>
      <c r="L300" s="563">
        <f t="shared" si="13"/>
        <v>0</v>
      </c>
      <c r="M300" s="563">
        <v>0</v>
      </c>
      <c r="N300" s="563">
        <v>0</v>
      </c>
      <c r="O300" s="565">
        <v>0</v>
      </c>
      <c r="P300" s="564">
        <v>0</v>
      </c>
      <c r="Q300" s="566">
        <f>+monthly_drivers_0!Q300</f>
        <v>2.5</v>
      </c>
    </row>
    <row r="301" spans="1:17" x14ac:dyDescent="0.25">
      <c r="A301" s="567">
        <f t="shared" si="14"/>
        <v>53417</v>
      </c>
      <c r="B301" s="577" t="str">
        <f t="shared" si="15"/>
        <v>LeasingI</v>
      </c>
      <c r="C301" s="568">
        <v>0</v>
      </c>
      <c r="D301" s="569">
        <v>0</v>
      </c>
      <c r="E301" s="569">
        <v>0</v>
      </c>
      <c r="F301" s="569">
        <v>0</v>
      </c>
      <c r="G301" s="569">
        <v>0</v>
      </c>
      <c r="H301" s="569">
        <v>0</v>
      </c>
      <c r="I301" s="569">
        <v>0</v>
      </c>
      <c r="J301" s="569">
        <v>0</v>
      </c>
      <c r="K301" s="570">
        <v>0</v>
      </c>
      <c r="L301" s="571">
        <f t="shared" si="13"/>
        <v>0</v>
      </c>
      <c r="M301" s="571">
        <v>0</v>
      </c>
      <c r="N301" s="571">
        <v>0</v>
      </c>
      <c r="O301" s="572">
        <v>0</v>
      </c>
      <c r="P301" s="573">
        <v>0</v>
      </c>
      <c r="Q301" s="574">
        <f>+monthly_drivers_0!Q301</f>
        <v>2.5</v>
      </c>
    </row>
    <row r="302" spans="1:17" x14ac:dyDescent="0.25">
      <c r="A302" s="575">
        <f t="shared" si="14"/>
        <v>53447</v>
      </c>
      <c r="B302" s="83" t="str">
        <f t="shared" si="15"/>
        <v>LeasingI</v>
      </c>
      <c r="C302" s="562">
        <v>0</v>
      </c>
      <c r="D302" s="563">
        <v>0</v>
      </c>
      <c r="E302" s="563">
        <v>0</v>
      </c>
      <c r="F302" s="563">
        <v>0</v>
      </c>
      <c r="G302" s="563">
        <v>0</v>
      </c>
      <c r="H302" s="563">
        <v>0</v>
      </c>
      <c r="I302" s="563">
        <v>0</v>
      </c>
      <c r="J302" s="563">
        <v>0</v>
      </c>
      <c r="K302" s="564">
        <v>0</v>
      </c>
      <c r="L302" s="563">
        <f t="shared" si="13"/>
        <v>0</v>
      </c>
      <c r="M302" s="563">
        <v>0</v>
      </c>
      <c r="N302" s="563">
        <v>0</v>
      </c>
      <c r="O302" s="565">
        <v>0</v>
      </c>
      <c r="P302" s="564">
        <v>0</v>
      </c>
      <c r="Q302" s="566">
        <f>+monthly_drivers_0!Q302</f>
        <v>2.5</v>
      </c>
    </row>
    <row r="303" spans="1:17" x14ac:dyDescent="0.25">
      <c r="A303" s="567">
        <f t="shared" si="14"/>
        <v>53478</v>
      </c>
      <c r="B303" s="577" t="str">
        <f t="shared" si="15"/>
        <v>LeasingI</v>
      </c>
      <c r="C303" s="568">
        <v>0</v>
      </c>
      <c r="D303" s="569">
        <v>0</v>
      </c>
      <c r="E303" s="569">
        <v>0</v>
      </c>
      <c r="F303" s="569">
        <v>0</v>
      </c>
      <c r="G303" s="569">
        <v>0</v>
      </c>
      <c r="H303" s="569">
        <v>0</v>
      </c>
      <c r="I303" s="569">
        <v>0</v>
      </c>
      <c r="J303" s="569">
        <v>0</v>
      </c>
      <c r="K303" s="570">
        <v>0</v>
      </c>
      <c r="L303" s="571">
        <f t="shared" si="13"/>
        <v>0</v>
      </c>
      <c r="M303" s="571">
        <v>0</v>
      </c>
      <c r="N303" s="571">
        <v>0</v>
      </c>
      <c r="O303" s="572">
        <v>0</v>
      </c>
      <c r="P303" s="573">
        <v>0</v>
      </c>
      <c r="Q303" s="574">
        <f>+monthly_drivers_0!Q303</f>
        <v>2.5</v>
      </c>
    </row>
    <row r="304" spans="1:17" x14ac:dyDescent="0.25">
      <c r="A304" s="575">
        <f t="shared" si="14"/>
        <v>53508</v>
      </c>
      <c r="B304" s="83" t="str">
        <f t="shared" si="15"/>
        <v>LeasingI</v>
      </c>
      <c r="C304" s="562">
        <v>0</v>
      </c>
      <c r="D304" s="563">
        <v>0</v>
      </c>
      <c r="E304" s="563">
        <v>0</v>
      </c>
      <c r="F304" s="563">
        <v>0</v>
      </c>
      <c r="G304" s="563">
        <v>0</v>
      </c>
      <c r="H304" s="563">
        <v>0</v>
      </c>
      <c r="I304" s="563">
        <v>0</v>
      </c>
      <c r="J304" s="563">
        <v>0</v>
      </c>
      <c r="K304" s="564">
        <v>0</v>
      </c>
      <c r="L304" s="563">
        <f t="shared" si="13"/>
        <v>0</v>
      </c>
      <c r="M304" s="563">
        <v>0</v>
      </c>
      <c r="N304" s="563">
        <v>0</v>
      </c>
      <c r="O304" s="565">
        <v>0</v>
      </c>
      <c r="P304" s="564">
        <v>0</v>
      </c>
      <c r="Q304" s="566">
        <f>+monthly_drivers_0!Q304</f>
        <v>2.5</v>
      </c>
    </row>
    <row r="305" spans="1:17" x14ac:dyDescent="0.25">
      <c r="A305" s="567">
        <f t="shared" si="14"/>
        <v>53539</v>
      </c>
      <c r="B305" s="577" t="str">
        <f t="shared" si="15"/>
        <v>LeasingI</v>
      </c>
      <c r="C305" s="568">
        <v>0</v>
      </c>
      <c r="D305" s="569">
        <v>0</v>
      </c>
      <c r="E305" s="569">
        <v>0</v>
      </c>
      <c r="F305" s="569">
        <v>0</v>
      </c>
      <c r="G305" s="569">
        <v>0</v>
      </c>
      <c r="H305" s="569">
        <v>0</v>
      </c>
      <c r="I305" s="569">
        <v>0</v>
      </c>
      <c r="J305" s="569">
        <v>0</v>
      </c>
      <c r="K305" s="570">
        <v>0</v>
      </c>
      <c r="L305" s="571">
        <f t="shared" si="13"/>
        <v>0</v>
      </c>
      <c r="M305" s="571">
        <v>0</v>
      </c>
      <c r="N305" s="571">
        <v>0</v>
      </c>
      <c r="O305" s="572">
        <v>0</v>
      </c>
      <c r="P305" s="573">
        <v>0</v>
      </c>
      <c r="Q305" s="574">
        <f>+monthly_drivers_0!Q305</f>
        <v>2.5</v>
      </c>
    </row>
    <row r="306" spans="1:17" x14ac:dyDescent="0.25">
      <c r="A306" s="575">
        <f t="shared" si="14"/>
        <v>53570</v>
      </c>
      <c r="B306" s="83" t="str">
        <f t="shared" si="15"/>
        <v>LeasingI</v>
      </c>
      <c r="C306" s="562">
        <v>0</v>
      </c>
      <c r="D306" s="563">
        <v>0</v>
      </c>
      <c r="E306" s="563">
        <v>0</v>
      </c>
      <c r="F306" s="563">
        <v>0</v>
      </c>
      <c r="G306" s="563">
        <v>0</v>
      </c>
      <c r="H306" s="563">
        <v>0</v>
      </c>
      <c r="I306" s="563">
        <v>0</v>
      </c>
      <c r="J306" s="563">
        <v>0</v>
      </c>
      <c r="K306" s="564">
        <v>0</v>
      </c>
      <c r="L306" s="563">
        <f t="shared" si="13"/>
        <v>0</v>
      </c>
      <c r="M306" s="563">
        <v>0</v>
      </c>
      <c r="N306" s="563">
        <v>0</v>
      </c>
      <c r="O306" s="565">
        <v>0</v>
      </c>
      <c r="P306" s="564">
        <v>0</v>
      </c>
      <c r="Q306" s="566">
        <f>+monthly_drivers_0!Q306</f>
        <v>2.5</v>
      </c>
    </row>
    <row r="307" spans="1:17" x14ac:dyDescent="0.25">
      <c r="A307" s="567">
        <f t="shared" si="14"/>
        <v>53600</v>
      </c>
      <c r="B307" s="577" t="str">
        <f t="shared" si="15"/>
        <v>LeasingI</v>
      </c>
      <c r="C307" s="568">
        <v>0</v>
      </c>
      <c r="D307" s="569">
        <v>0</v>
      </c>
      <c r="E307" s="569">
        <v>0</v>
      </c>
      <c r="F307" s="569">
        <v>0</v>
      </c>
      <c r="G307" s="569">
        <v>0</v>
      </c>
      <c r="H307" s="569">
        <v>0</v>
      </c>
      <c r="I307" s="569">
        <v>0</v>
      </c>
      <c r="J307" s="569">
        <v>0</v>
      </c>
      <c r="K307" s="570">
        <v>0</v>
      </c>
      <c r="L307" s="571">
        <f t="shared" si="13"/>
        <v>0</v>
      </c>
      <c r="M307" s="571">
        <v>0</v>
      </c>
      <c r="N307" s="571">
        <v>0</v>
      </c>
      <c r="O307" s="572">
        <v>0</v>
      </c>
      <c r="P307" s="573">
        <v>0</v>
      </c>
      <c r="Q307" s="574">
        <f>+monthly_drivers_0!Q307</f>
        <v>2.5</v>
      </c>
    </row>
    <row r="308" spans="1:17" x14ac:dyDescent="0.25">
      <c r="A308" s="575">
        <f t="shared" si="14"/>
        <v>53631</v>
      </c>
      <c r="B308" s="83" t="str">
        <f t="shared" si="15"/>
        <v>LeasingI</v>
      </c>
      <c r="C308" s="562">
        <v>0</v>
      </c>
      <c r="D308" s="563">
        <v>0</v>
      </c>
      <c r="E308" s="563">
        <v>0</v>
      </c>
      <c r="F308" s="563">
        <v>0</v>
      </c>
      <c r="G308" s="563">
        <v>0</v>
      </c>
      <c r="H308" s="563">
        <v>0</v>
      </c>
      <c r="I308" s="563">
        <v>0</v>
      </c>
      <c r="J308" s="563">
        <v>0</v>
      </c>
      <c r="K308" s="564">
        <v>0</v>
      </c>
      <c r="L308" s="563">
        <f t="shared" si="13"/>
        <v>0</v>
      </c>
      <c r="M308" s="563">
        <v>0</v>
      </c>
      <c r="N308" s="563">
        <v>0</v>
      </c>
      <c r="O308" s="565">
        <v>0</v>
      </c>
      <c r="P308" s="564">
        <v>0</v>
      </c>
      <c r="Q308" s="566">
        <f>+monthly_drivers_0!Q308</f>
        <v>2.5</v>
      </c>
    </row>
    <row r="309" spans="1:17" x14ac:dyDescent="0.25">
      <c r="A309" s="567">
        <f t="shared" si="14"/>
        <v>53661</v>
      </c>
      <c r="B309" s="577" t="str">
        <f t="shared" si="15"/>
        <v>LeasingI</v>
      </c>
      <c r="C309" s="568">
        <v>0</v>
      </c>
      <c r="D309" s="569">
        <v>0</v>
      </c>
      <c r="E309" s="569">
        <v>0</v>
      </c>
      <c r="F309" s="569">
        <v>0</v>
      </c>
      <c r="G309" s="569">
        <v>0</v>
      </c>
      <c r="H309" s="569">
        <v>0</v>
      </c>
      <c r="I309" s="569">
        <v>0</v>
      </c>
      <c r="J309" s="569">
        <v>0</v>
      </c>
      <c r="K309" s="570">
        <v>0</v>
      </c>
      <c r="L309" s="571">
        <f t="shared" si="13"/>
        <v>0</v>
      </c>
      <c r="M309" s="571">
        <v>0</v>
      </c>
      <c r="N309" s="571">
        <v>0</v>
      </c>
      <c r="O309" s="572">
        <v>0</v>
      </c>
      <c r="P309" s="573">
        <v>0</v>
      </c>
      <c r="Q309" s="574">
        <f>+monthly_drivers_0!Q309</f>
        <v>2.5</v>
      </c>
    </row>
    <row r="310" spans="1:17" x14ac:dyDescent="0.25">
      <c r="A310" s="575">
        <f t="shared" si="14"/>
        <v>53692</v>
      </c>
      <c r="B310" s="83" t="str">
        <f t="shared" si="15"/>
        <v>LeasingI</v>
      </c>
      <c r="C310" s="562">
        <v>0</v>
      </c>
      <c r="D310" s="563">
        <v>0</v>
      </c>
      <c r="E310" s="563">
        <v>0</v>
      </c>
      <c r="F310" s="563">
        <v>0</v>
      </c>
      <c r="G310" s="563">
        <v>0</v>
      </c>
      <c r="H310" s="563">
        <v>0</v>
      </c>
      <c r="I310" s="563">
        <v>0</v>
      </c>
      <c r="J310" s="563">
        <v>0</v>
      </c>
      <c r="K310" s="564">
        <v>0</v>
      </c>
      <c r="L310" s="563">
        <f t="shared" si="13"/>
        <v>0</v>
      </c>
      <c r="M310" s="563">
        <v>0</v>
      </c>
      <c r="N310" s="563">
        <v>0</v>
      </c>
      <c r="O310" s="565">
        <v>0</v>
      </c>
      <c r="P310" s="564">
        <v>0</v>
      </c>
      <c r="Q310" s="566">
        <f>+monthly_drivers_0!Q310</f>
        <v>2.5</v>
      </c>
    </row>
    <row r="311" spans="1:17" x14ac:dyDescent="0.25">
      <c r="A311" s="567">
        <f t="shared" si="14"/>
        <v>53723</v>
      </c>
      <c r="B311" s="577" t="str">
        <f t="shared" si="15"/>
        <v>LeasingI</v>
      </c>
      <c r="C311" s="568">
        <v>0</v>
      </c>
      <c r="D311" s="569">
        <v>0</v>
      </c>
      <c r="E311" s="569">
        <v>0</v>
      </c>
      <c r="F311" s="569">
        <v>0</v>
      </c>
      <c r="G311" s="569">
        <v>0</v>
      </c>
      <c r="H311" s="569">
        <v>0</v>
      </c>
      <c r="I311" s="569">
        <v>0</v>
      </c>
      <c r="J311" s="569">
        <v>0</v>
      </c>
      <c r="K311" s="570">
        <v>0</v>
      </c>
      <c r="L311" s="571">
        <f t="shared" si="13"/>
        <v>0</v>
      </c>
      <c r="M311" s="571">
        <v>0</v>
      </c>
      <c r="N311" s="571">
        <v>0</v>
      </c>
      <c r="O311" s="572">
        <v>0</v>
      </c>
      <c r="P311" s="573">
        <v>0</v>
      </c>
      <c r="Q311" s="574">
        <f>+monthly_drivers_0!Q311</f>
        <v>2.5</v>
      </c>
    </row>
    <row r="312" spans="1:17" x14ac:dyDescent="0.25">
      <c r="A312" s="575">
        <f t="shared" si="14"/>
        <v>53751</v>
      </c>
      <c r="B312" s="83" t="str">
        <f t="shared" si="15"/>
        <v>LeasingI</v>
      </c>
      <c r="C312" s="562">
        <v>0</v>
      </c>
      <c r="D312" s="563">
        <v>0</v>
      </c>
      <c r="E312" s="563">
        <v>0</v>
      </c>
      <c r="F312" s="563">
        <v>0</v>
      </c>
      <c r="G312" s="563">
        <v>0</v>
      </c>
      <c r="H312" s="563">
        <v>0</v>
      </c>
      <c r="I312" s="563">
        <v>0</v>
      </c>
      <c r="J312" s="563">
        <v>0</v>
      </c>
      <c r="K312" s="564">
        <v>0</v>
      </c>
      <c r="L312" s="563">
        <f t="shared" si="13"/>
        <v>0</v>
      </c>
      <c r="M312" s="563">
        <v>0</v>
      </c>
      <c r="N312" s="563">
        <v>0</v>
      </c>
      <c r="O312" s="565">
        <v>0</v>
      </c>
      <c r="P312" s="564">
        <v>0</v>
      </c>
      <c r="Q312" s="566">
        <f>+monthly_drivers_0!Q312</f>
        <v>2.5</v>
      </c>
    </row>
    <row r="313" spans="1:17" x14ac:dyDescent="0.25">
      <c r="A313" s="567">
        <f t="shared" si="14"/>
        <v>53782</v>
      </c>
      <c r="B313" s="577" t="str">
        <f t="shared" si="15"/>
        <v>LeasingI</v>
      </c>
      <c r="C313" s="568">
        <v>0</v>
      </c>
      <c r="D313" s="569">
        <v>0</v>
      </c>
      <c r="E313" s="569">
        <v>0</v>
      </c>
      <c r="F313" s="569">
        <v>0</v>
      </c>
      <c r="G313" s="569">
        <v>0</v>
      </c>
      <c r="H313" s="569">
        <v>0</v>
      </c>
      <c r="I313" s="569">
        <v>0</v>
      </c>
      <c r="J313" s="569">
        <v>0</v>
      </c>
      <c r="K313" s="570">
        <v>0</v>
      </c>
      <c r="L313" s="571">
        <f t="shared" si="13"/>
        <v>0</v>
      </c>
      <c r="M313" s="571">
        <v>0</v>
      </c>
      <c r="N313" s="571">
        <v>0</v>
      </c>
      <c r="O313" s="572">
        <v>0</v>
      </c>
      <c r="P313" s="573">
        <v>0</v>
      </c>
      <c r="Q313" s="574">
        <f>+monthly_drivers_0!Q313</f>
        <v>2.5</v>
      </c>
    </row>
    <row r="314" spans="1:17" x14ac:dyDescent="0.25">
      <c r="A314" s="575">
        <f t="shared" si="14"/>
        <v>53812</v>
      </c>
      <c r="B314" s="83" t="str">
        <f t="shared" si="15"/>
        <v>LeasingI</v>
      </c>
      <c r="C314" s="562">
        <v>0</v>
      </c>
      <c r="D314" s="563">
        <v>0</v>
      </c>
      <c r="E314" s="563">
        <v>0</v>
      </c>
      <c r="F314" s="563">
        <v>0</v>
      </c>
      <c r="G314" s="563">
        <v>0</v>
      </c>
      <c r="H314" s="563">
        <v>0</v>
      </c>
      <c r="I314" s="563">
        <v>0</v>
      </c>
      <c r="J314" s="563">
        <v>0</v>
      </c>
      <c r="K314" s="564">
        <v>0</v>
      </c>
      <c r="L314" s="563">
        <f t="shared" si="13"/>
        <v>0</v>
      </c>
      <c r="M314" s="563">
        <v>0</v>
      </c>
      <c r="N314" s="563">
        <v>0</v>
      </c>
      <c r="O314" s="565">
        <v>0</v>
      </c>
      <c r="P314" s="564">
        <v>0</v>
      </c>
      <c r="Q314" s="566">
        <f>+monthly_drivers_0!Q314</f>
        <v>2.5</v>
      </c>
    </row>
    <row r="315" spans="1:17" x14ac:dyDescent="0.25">
      <c r="A315" s="567">
        <f t="shared" si="14"/>
        <v>53843</v>
      </c>
      <c r="B315" s="577" t="str">
        <f t="shared" si="15"/>
        <v>LeasingI</v>
      </c>
      <c r="C315" s="568">
        <v>0</v>
      </c>
      <c r="D315" s="569">
        <v>0</v>
      </c>
      <c r="E315" s="569">
        <v>0</v>
      </c>
      <c r="F315" s="569">
        <v>0</v>
      </c>
      <c r="G315" s="569">
        <v>0</v>
      </c>
      <c r="H315" s="569">
        <v>0</v>
      </c>
      <c r="I315" s="569">
        <v>0</v>
      </c>
      <c r="J315" s="569">
        <v>0</v>
      </c>
      <c r="K315" s="570">
        <v>0</v>
      </c>
      <c r="L315" s="571">
        <f t="shared" si="13"/>
        <v>0</v>
      </c>
      <c r="M315" s="571">
        <v>0</v>
      </c>
      <c r="N315" s="571">
        <v>0</v>
      </c>
      <c r="O315" s="572">
        <v>0</v>
      </c>
      <c r="P315" s="573">
        <v>0</v>
      </c>
      <c r="Q315" s="574">
        <f>+monthly_drivers_0!Q315</f>
        <v>2.5</v>
      </c>
    </row>
    <row r="316" spans="1:17" x14ac:dyDescent="0.25">
      <c r="A316" s="575">
        <f t="shared" si="14"/>
        <v>53873</v>
      </c>
      <c r="B316" s="83" t="str">
        <f t="shared" si="15"/>
        <v>LeasingI</v>
      </c>
      <c r="C316" s="562">
        <v>0</v>
      </c>
      <c r="D316" s="563">
        <v>0</v>
      </c>
      <c r="E316" s="563">
        <v>0</v>
      </c>
      <c r="F316" s="563">
        <v>0</v>
      </c>
      <c r="G316" s="563">
        <v>0</v>
      </c>
      <c r="H316" s="563">
        <v>0</v>
      </c>
      <c r="I316" s="563">
        <v>0</v>
      </c>
      <c r="J316" s="563">
        <v>0</v>
      </c>
      <c r="K316" s="564">
        <v>0</v>
      </c>
      <c r="L316" s="563">
        <f t="shared" si="13"/>
        <v>0</v>
      </c>
      <c r="M316" s="563">
        <v>0</v>
      </c>
      <c r="N316" s="563">
        <v>0</v>
      </c>
      <c r="O316" s="565">
        <v>0</v>
      </c>
      <c r="P316" s="564">
        <v>0</v>
      </c>
      <c r="Q316" s="566">
        <f>+monthly_drivers_0!Q316</f>
        <v>2.5</v>
      </c>
    </row>
    <row r="317" spans="1:17" x14ac:dyDescent="0.25">
      <c r="A317" s="567">
        <f t="shared" si="14"/>
        <v>53904</v>
      </c>
      <c r="B317" s="577" t="str">
        <f t="shared" si="15"/>
        <v>LeasingI</v>
      </c>
      <c r="C317" s="568">
        <v>0</v>
      </c>
      <c r="D317" s="569">
        <v>0</v>
      </c>
      <c r="E317" s="569">
        <v>0</v>
      </c>
      <c r="F317" s="569">
        <v>0</v>
      </c>
      <c r="G317" s="569">
        <v>0</v>
      </c>
      <c r="H317" s="569">
        <v>0</v>
      </c>
      <c r="I317" s="569">
        <v>0</v>
      </c>
      <c r="J317" s="569">
        <v>0</v>
      </c>
      <c r="K317" s="570">
        <v>0</v>
      </c>
      <c r="L317" s="571">
        <f t="shared" si="13"/>
        <v>0</v>
      </c>
      <c r="M317" s="571">
        <v>0</v>
      </c>
      <c r="N317" s="571">
        <v>0</v>
      </c>
      <c r="O317" s="572">
        <v>0</v>
      </c>
      <c r="P317" s="573">
        <v>0</v>
      </c>
      <c r="Q317" s="574">
        <f>+monthly_drivers_0!Q317</f>
        <v>2.5</v>
      </c>
    </row>
    <row r="318" spans="1:17" x14ac:dyDescent="0.25">
      <c r="A318" s="575">
        <f t="shared" si="14"/>
        <v>53935</v>
      </c>
      <c r="B318" s="83" t="str">
        <f t="shared" si="15"/>
        <v>LeasingI</v>
      </c>
      <c r="C318" s="562">
        <v>0</v>
      </c>
      <c r="D318" s="563">
        <v>0</v>
      </c>
      <c r="E318" s="563">
        <v>0</v>
      </c>
      <c r="F318" s="563">
        <v>0</v>
      </c>
      <c r="G318" s="563">
        <v>0</v>
      </c>
      <c r="H318" s="563">
        <v>0</v>
      </c>
      <c r="I318" s="563">
        <v>0</v>
      </c>
      <c r="J318" s="563">
        <v>0</v>
      </c>
      <c r="K318" s="564">
        <v>0</v>
      </c>
      <c r="L318" s="563">
        <f t="shared" si="13"/>
        <v>0</v>
      </c>
      <c r="M318" s="563">
        <v>0</v>
      </c>
      <c r="N318" s="563">
        <v>0</v>
      </c>
      <c r="O318" s="565">
        <v>0</v>
      </c>
      <c r="P318" s="564">
        <v>0</v>
      </c>
      <c r="Q318" s="566">
        <f>+monthly_drivers_0!Q318</f>
        <v>2.5</v>
      </c>
    </row>
    <row r="319" spans="1:17" x14ac:dyDescent="0.25">
      <c r="A319" s="567">
        <f t="shared" si="14"/>
        <v>53965</v>
      </c>
      <c r="B319" s="577" t="str">
        <f t="shared" si="15"/>
        <v>LeasingI</v>
      </c>
      <c r="C319" s="568">
        <v>0</v>
      </c>
      <c r="D319" s="569">
        <v>0</v>
      </c>
      <c r="E319" s="569">
        <v>0</v>
      </c>
      <c r="F319" s="569">
        <v>0</v>
      </c>
      <c r="G319" s="569">
        <v>0</v>
      </c>
      <c r="H319" s="569">
        <v>0</v>
      </c>
      <c r="I319" s="569">
        <v>0</v>
      </c>
      <c r="J319" s="569">
        <v>0</v>
      </c>
      <c r="K319" s="570">
        <v>0</v>
      </c>
      <c r="L319" s="571">
        <f t="shared" si="13"/>
        <v>0</v>
      </c>
      <c r="M319" s="571">
        <v>0</v>
      </c>
      <c r="N319" s="571">
        <v>0</v>
      </c>
      <c r="O319" s="572">
        <v>0</v>
      </c>
      <c r="P319" s="573">
        <v>0</v>
      </c>
      <c r="Q319" s="574">
        <f>+monthly_drivers_0!Q319</f>
        <v>2.5</v>
      </c>
    </row>
    <row r="320" spans="1:17" x14ac:dyDescent="0.25">
      <c r="A320" s="575">
        <f t="shared" si="14"/>
        <v>53996</v>
      </c>
      <c r="B320" s="83" t="str">
        <f t="shared" si="15"/>
        <v>LeasingI</v>
      </c>
      <c r="C320" s="562">
        <v>0</v>
      </c>
      <c r="D320" s="563">
        <v>0</v>
      </c>
      <c r="E320" s="563">
        <v>0</v>
      </c>
      <c r="F320" s="563">
        <v>0</v>
      </c>
      <c r="G320" s="563">
        <v>0</v>
      </c>
      <c r="H320" s="563">
        <v>0</v>
      </c>
      <c r="I320" s="563">
        <v>0</v>
      </c>
      <c r="J320" s="563">
        <v>0</v>
      </c>
      <c r="K320" s="564">
        <v>0</v>
      </c>
      <c r="L320" s="563">
        <f t="shared" si="13"/>
        <v>0</v>
      </c>
      <c r="M320" s="563">
        <v>0</v>
      </c>
      <c r="N320" s="563">
        <v>0</v>
      </c>
      <c r="O320" s="565">
        <v>0</v>
      </c>
      <c r="P320" s="564">
        <v>0</v>
      </c>
      <c r="Q320" s="566">
        <f>+monthly_drivers_0!Q320</f>
        <v>2.5</v>
      </c>
    </row>
    <row r="321" spans="1:17" x14ac:dyDescent="0.25">
      <c r="A321" s="567">
        <f t="shared" si="14"/>
        <v>54026</v>
      </c>
      <c r="B321" s="577" t="str">
        <f t="shared" si="15"/>
        <v>LeasingI</v>
      </c>
      <c r="C321" s="568">
        <v>0</v>
      </c>
      <c r="D321" s="569">
        <v>0</v>
      </c>
      <c r="E321" s="569">
        <v>0</v>
      </c>
      <c r="F321" s="569">
        <v>0</v>
      </c>
      <c r="G321" s="569">
        <v>0</v>
      </c>
      <c r="H321" s="569">
        <v>0</v>
      </c>
      <c r="I321" s="569">
        <v>0</v>
      </c>
      <c r="J321" s="569">
        <v>0</v>
      </c>
      <c r="K321" s="570">
        <v>0</v>
      </c>
      <c r="L321" s="571">
        <f t="shared" si="13"/>
        <v>0</v>
      </c>
      <c r="M321" s="571">
        <v>0</v>
      </c>
      <c r="N321" s="571">
        <v>0</v>
      </c>
      <c r="O321" s="572">
        <v>0</v>
      </c>
      <c r="P321" s="573">
        <v>0</v>
      </c>
      <c r="Q321" s="574">
        <f>+monthly_drivers_0!Q321</f>
        <v>2.5</v>
      </c>
    </row>
    <row r="322" spans="1:17" x14ac:dyDescent="0.25">
      <c r="A322" s="575">
        <f t="shared" si="14"/>
        <v>54057</v>
      </c>
      <c r="B322" s="83" t="str">
        <f t="shared" si="15"/>
        <v>LeasingI</v>
      </c>
      <c r="C322" s="562">
        <v>0</v>
      </c>
      <c r="D322" s="563">
        <v>0</v>
      </c>
      <c r="E322" s="563">
        <v>0</v>
      </c>
      <c r="F322" s="563">
        <v>0</v>
      </c>
      <c r="G322" s="563">
        <v>0</v>
      </c>
      <c r="H322" s="563">
        <v>0</v>
      </c>
      <c r="I322" s="563">
        <v>0</v>
      </c>
      <c r="J322" s="563">
        <v>0</v>
      </c>
      <c r="K322" s="564">
        <v>0</v>
      </c>
      <c r="L322" s="563">
        <f t="shared" ref="L322:L385" si="16">+P322+O322</f>
        <v>0</v>
      </c>
      <c r="M322" s="563">
        <v>0</v>
      </c>
      <c r="N322" s="563">
        <v>0</v>
      </c>
      <c r="O322" s="565">
        <v>0</v>
      </c>
      <c r="P322" s="564">
        <v>0</v>
      </c>
      <c r="Q322" s="566">
        <f>+monthly_drivers_0!Q322</f>
        <v>2.5</v>
      </c>
    </row>
    <row r="323" spans="1:17" x14ac:dyDescent="0.25">
      <c r="A323" s="567">
        <f t="shared" ref="A323:A386" si="17">+EOMONTH(A322,1)</f>
        <v>54088</v>
      </c>
      <c r="B323" s="577" t="str">
        <f t="shared" ref="B323:B386" si="18">+B322</f>
        <v>LeasingI</v>
      </c>
      <c r="C323" s="568">
        <v>0</v>
      </c>
      <c r="D323" s="569">
        <v>0</v>
      </c>
      <c r="E323" s="569">
        <v>0</v>
      </c>
      <c r="F323" s="569">
        <v>0</v>
      </c>
      <c r="G323" s="569">
        <v>0</v>
      </c>
      <c r="H323" s="569">
        <v>0</v>
      </c>
      <c r="I323" s="569">
        <v>0</v>
      </c>
      <c r="J323" s="569">
        <v>0</v>
      </c>
      <c r="K323" s="570">
        <v>0</v>
      </c>
      <c r="L323" s="571">
        <f t="shared" si="16"/>
        <v>0</v>
      </c>
      <c r="M323" s="571">
        <v>0</v>
      </c>
      <c r="N323" s="571">
        <v>0</v>
      </c>
      <c r="O323" s="572">
        <v>0</v>
      </c>
      <c r="P323" s="573">
        <v>0</v>
      </c>
      <c r="Q323" s="574">
        <f>+monthly_drivers_0!Q323</f>
        <v>2.5</v>
      </c>
    </row>
    <row r="324" spans="1:17" x14ac:dyDescent="0.25">
      <c r="A324" s="575">
        <f t="shared" si="17"/>
        <v>54117</v>
      </c>
      <c r="B324" s="83" t="str">
        <f t="shared" si="18"/>
        <v>LeasingI</v>
      </c>
      <c r="C324" s="562">
        <v>0</v>
      </c>
      <c r="D324" s="563">
        <v>0</v>
      </c>
      <c r="E324" s="563">
        <v>0</v>
      </c>
      <c r="F324" s="563">
        <v>0</v>
      </c>
      <c r="G324" s="563">
        <v>0</v>
      </c>
      <c r="H324" s="563">
        <v>0</v>
      </c>
      <c r="I324" s="563">
        <v>0</v>
      </c>
      <c r="J324" s="563">
        <v>0</v>
      </c>
      <c r="K324" s="564">
        <v>0</v>
      </c>
      <c r="L324" s="563">
        <f t="shared" si="16"/>
        <v>0</v>
      </c>
      <c r="M324" s="563">
        <v>0</v>
      </c>
      <c r="N324" s="563">
        <v>0</v>
      </c>
      <c r="O324" s="565">
        <v>0</v>
      </c>
      <c r="P324" s="564">
        <v>0</v>
      </c>
      <c r="Q324" s="566">
        <f>+monthly_drivers_0!Q324</f>
        <v>2.5</v>
      </c>
    </row>
    <row r="325" spans="1:17" x14ac:dyDescent="0.25">
      <c r="A325" s="567">
        <f t="shared" si="17"/>
        <v>54148</v>
      </c>
      <c r="B325" s="577" t="str">
        <f t="shared" si="18"/>
        <v>LeasingI</v>
      </c>
      <c r="C325" s="568">
        <v>0</v>
      </c>
      <c r="D325" s="569">
        <v>0</v>
      </c>
      <c r="E325" s="569">
        <v>0</v>
      </c>
      <c r="F325" s="569">
        <v>0</v>
      </c>
      <c r="G325" s="569">
        <v>0</v>
      </c>
      <c r="H325" s="569">
        <v>0</v>
      </c>
      <c r="I325" s="569">
        <v>0</v>
      </c>
      <c r="J325" s="569">
        <v>0</v>
      </c>
      <c r="K325" s="570">
        <v>0</v>
      </c>
      <c r="L325" s="571">
        <f t="shared" si="16"/>
        <v>0</v>
      </c>
      <c r="M325" s="571">
        <v>0</v>
      </c>
      <c r="N325" s="571">
        <v>0</v>
      </c>
      <c r="O325" s="572">
        <v>0</v>
      </c>
      <c r="P325" s="573">
        <v>0</v>
      </c>
      <c r="Q325" s="574">
        <f>+monthly_drivers_0!Q325</f>
        <v>2.5</v>
      </c>
    </row>
    <row r="326" spans="1:17" x14ac:dyDescent="0.25">
      <c r="A326" s="575">
        <f t="shared" si="17"/>
        <v>54178</v>
      </c>
      <c r="B326" s="83" t="str">
        <f t="shared" si="18"/>
        <v>LeasingI</v>
      </c>
      <c r="C326" s="562">
        <v>0</v>
      </c>
      <c r="D326" s="563">
        <v>0</v>
      </c>
      <c r="E326" s="563">
        <v>0</v>
      </c>
      <c r="F326" s="563">
        <v>0</v>
      </c>
      <c r="G326" s="563">
        <v>0</v>
      </c>
      <c r="H326" s="563">
        <v>0</v>
      </c>
      <c r="I326" s="563">
        <v>0</v>
      </c>
      <c r="J326" s="563">
        <v>0</v>
      </c>
      <c r="K326" s="564">
        <v>0</v>
      </c>
      <c r="L326" s="563">
        <f t="shared" si="16"/>
        <v>0</v>
      </c>
      <c r="M326" s="563">
        <v>0</v>
      </c>
      <c r="N326" s="563">
        <v>0</v>
      </c>
      <c r="O326" s="565">
        <v>0</v>
      </c>
      <c r="P326" s="564">
        <v>0</v>
      </c>
      <c r="Q326" s="566">
        <f>+monthly_drivers_0!Q326</f>
        <v>2.5</v>
      </c>
    </row>
    <row r="327" spans="1:17" x14ac:dyDescent="0.25">
      <c r="A327" s="567">
        <f t="shared" si="17"/>
        <v>54209</v>
      </c>
      <c r="B327" s="577" t="str">
        <f t="shared" si="18"/>
        <v>LeasingI</v>
      </c>
      <c r="C327" s="568">
        <v>0</v>
      </c>
      <c r="D327" s="569">
        <v>0</v>
      </c>
      <c r="E327" s="569">
        <v>0</v>
      </c>
      <c r="F327" s="569">
        <v>0</v>
      </c>
      <c r="G327" s="569">
        <v>0</v>
      </c>
      <c r="H327" s="569">
        <v>0</v>
      </c>
      <c r="I327" s="569">
        <v>0</v>
      </c>
      <c r="J327" s="569">
        <v>0</v>
      </c>
      <c r="K327" s="570">
        <v>0</v>
      </c>
      <c r="L327" s="571">
        <f t="shared" si="16"/>
        <v>0</v>
      </c>
      <c r="M327" s="571">
        <v>0</v>
      </c>
      <c r="N327" s="571">
        <v>0</v>
      </c>
      <c r="O327" s="572">
        <v>0</v>
      </c>
      <c r="P327" s="573">
        <v>0</v>
      </c>
      <c r="Q327" s="574">
        <f>+monthly_drivers_0!Q327</f>
        <v>2.5</v>
      </c>
    </row>
    <row r="328" spans="1:17" x14ac:dyDescent="0.25">
      <c r="A328" s="575">
        <f t="shared" si="17"/>
        <v>54239</v>
      </c>
      <c r="B328" s="83" t="str">
        <f t="shared" si="18"/>
        <v>LeasingI</v>
      </c>
      <c r="C328" s="562">
        <v>0</v>
      </c>
      <c r="D328" s="563">
        <v>0</v>
      </c>
      <c r="E328" s="563">
        <v>0</v>
      </c>
      <c r="F328" s="563">
        <v>0</v>
      </c>
      <c r="G328" s="563">
        <v>0</v>
      </c>
      <c r="H328" s="563">
        <v>0</v>
      </c>
      <c r="I328" s="563">
        <v>0</v>
      </c>
      <c r="J328" s="563">
        <v>0</v>
      </c>
      <c r="K328" s="564">
        <v>0</v>
      </c>
      <c r="L328" s="563">
        <f t="shared" si="16"/>
        <v>0</v>
      </c>
      <c r="M328" s="563">
        <v>0</v>
      </c>
      <c r="N328" s="563">
        <v>0</v>
      </c>
      <c r="O328" s="565">
        <v>0</v>
      </c>
      <c r="P328" s="564">
        <v>0</v>
      </c>
      <c r="Q328" s="566">
        <f>+monthly_drivers_0!Q328</f>
        <v>2.5</v>
      </c>
    </row>
    <row r="329" spans="1:17" x14ac:dyDescent="0.25">
      <c r="A329" s="567">
        <f t="shared" si="17"/>
        <v>54270</v>
      </c>
      <c r="B329" s="577" t="str">
        <f t="shared" si="18"/>
        <v>LeasingI</v>
      </c>
      <c r="C329" s="568">
        <v>0</v>
      </c>
      <c r="D329" s="569">
        <v>0</v>
      </c>
      <c r="E329" s="569">
        <v>0</v>
      </c>
      <c r="F329" s="569">
        <v>0</v>
      </c>
      <c r="G329" s="569">
        <v>0</v>
      </c>
      <c r="H329" s="569">
        <v>0</v>
      </c>
      <c r="I329" s="569">
        <v>0</v>
      </c>
      <c r="J329" s="569">
        <v>0</v>
      </c>
      <c r="K329" s="570">
        <v>0</v>
      </c>
      <c r="L329" s="571">
        <f t="shared" si="16"/>
        <v>0</v>
      </c>
      <c r="M329" s="571">
        <v>0</v>
      </c>
      <c r="N329" s="571">
        <v>0</v>
      </c>
      <c r="O329" s="572">
        <v>0</v>
      </c>
      <c r="P329" s="573">
        <v>0</v>
      </c>
      <c r="Q329" s="574">
        <f>+monthly_drivers_0!Q329</f>
        <v>2.5</v>
      </c>
    </row>
    <row r="330" spans="1:17" x14ac:dyDescent="0.25">
      <c r="A330" s="575">
        <f t="shared" si="17"/>
        <v>54301</v>
      </c>
      <c r="B330" s="83" t="str">
        <f t="shared" si="18"/>
        <v>LeasingI</v>
      </c>
      <c r="C330" s="562">
        <v>0</v>
      </c>
      <c r="D330" s="563">
        <v>0</v>
      </c>
      <c r="E330" s="563">
        <v>0</v>
      </c>
      <c r="F330" s="563">
        <v>0</v>
      </c>
      <c r="G330" s="563">
        <v>0</v>
      </c>
      <c r="H330" s="563">
        <v>0</v>
      </c>
      <c r="I330" s="563">
        <v>0</v>
      </c>
      <c r="J330" s="563">
        <v>0</v>
      </c>
      <c r="K330" s="564">
        <v>0</v>
      </c>
      <c r="L330" s="563">
        <f t="shared" si="16"/>
        <v>0</v>
      </c>
      <c r="M330" s="563">
        <v>0</v>
      </c>
      <c r="N330" s="563">
        <v>0</v>
      </c>
      <c r="O330" s="565">
        <v>0</v>
      </c>
      <c r="P330" s="564">
        <v>0</v>
      </c>
      <c r="Q330" s="566">
        <f>+monthly_drivers_0!Q330</f>
        <v>2.5</v>
      </c>
    </row>
    <row r="331" spans="1:17" x14ac:dyDescent="0.25">
      <c r="A331" s="567">
        <f t="shared" si="17"/>
        <v>54331</v>
      </c>
      <c r="B331" s="577" t="str">
        <f t="shared" si="18"/>
        <v>LeasingI</v>
      </c>
      <c r="C331" s="568">
        <v>0</v>
      </c>
      <c r="D331" s="569">
        <v>0</v>
      </c>
      <c r="E331" s="569">
        <v>0</v>
      </c>
      <c r="F331" s="569">
        <v>0</v>
      </c>
      <c r="G331" s="569">
        <v>0</v>
      </c>
      <c r="H331" s="569">
        <v>0</v>
      </c>
      <c r="I331" s="569">
        <v>0</v>
      </c>
      <c r="J331" s="569">
        <v>0</v>
      </c>
      <c r="K331" s="570">
        <v>0</v>
      </c>
      <c r="L331" s="571">
        <f t="shared" si="16"/>
        <v>0</v>
      </c>
      <c r="M331" s="571">
        <v>0</v>
      </c>
      <c r="N331" s="571">
        <v>0</v>
      </c>
      <c r="O331" s="572">
        <v>0</v>
      </c>
      <c r="P331" s="573">
        <v>0</v>
      </c>
      <c r="Q331" s="574">
        <f>+monthly_drivers_0!Q331</f>
        <v>2.5</v>
      </c>
    </row>
    <row r="332" spans="1:17" x14ac:dyDescent="0.25">
      <c r="A332" s="575">
        <f t="shared" si="17"/>
        <v>54362</v>
      </c>
      <c r="B332" s="83" t="str">
        <f t="shared" si="18"/>
        <v>LeasingI</v>
      </c>
      <c r="C332" s="562">
        <v>0</v>
      </c>
      <c r="D332" s="563">
        <v>0</v>
      </c>
      <c r="E332" s="563">
        <v>0</v>
      </c>
      <c r="F332" s="563">
        <v>0</v>
      </c>
      <c r="G332" s="563">
        <v>0</v>
      </c>
      <c r="H332" s="563">
        <v>0</v>
      </c>
      <c r="I332" s="563">
        <v>0</v>
      </c>
      <c r="J332" s="563">
        <v>0</v>
      </c>
      <c r="K332" s="564">
        <v>0</v>
      </c>
      <c r="L332" s="563">
        <f t="shared" si="16"/>
        <v>0</v>
      </c>
      <c r="M332" s="563">
        <v>0</v>
      </c>
      <c r="N332" s="563">
        <v>0</v>
      </c>
      <c r="O332" s="565">
        <v>0</v>
      </c>
      <c r="P332" s="564">
        <v>0</v>
      </c>
      <c r="Q332" s="566">
        <f>+monthly_drivers_0!Q332</f>
        <v>2.5</v>
      </c>
    </row>
    <row r="333" spans="1:17" x14ac:dyDescent="0.25">
      <c r="A333" s="567">
        <f t="shared" si="17"/>
        <v>54392</v>
      </c>
      <c r="B333" s="577" t="str">
        <f t="shared" si="18"/>
        <v>LeasingI</v>
      </c>
      <c r="C333" s="568">
        <v>0</v>
      </c>
      <c r="D333" s="569">
        <v>0</v>
      </c>
      <c r="E333" s="569">
        <v>0</v>
      </c>
      <c r="F333" s="569">
        <v>0</v>
      </c>
      <c r="G333" s="569">
        <v>0</v>
      </c>
      <c r="H333" s="569">
        <v>0</v>
      </c>
      <c r="I333" s="569">
        <v>0</v>
      </c>
      <c r="J333" s="569">
        <v>0</v>
      </c>
      <c r="K333" s="570">
        <v>0</v>
      </c>
      <c r="L333" s="571">
        <f t="shared" si="16"/>
        <v>0</v>
      </c>
      <c r="M333" s="571">
        <v>0</v>
      </c>
      <c r="N333" s="571">
        <v>0</v>
      </c>
      <c r="O333" s="572">
        <v>0</v>
      </c>
      <c r="P333" s="573">
        <v>0</v>
      </c>
      <c r="Q333" s="574">
        <f>+monthly_drivers_0!Q333</f>
        <v>2.5</v>
      </c>
    </row>
    <row r="334" spans="1:17" x14ac:dyDescent="0.25">
      <c r="A334" s="575">
        <f t="shared" si="17"/>
        <v>54423</v>
      </c>
      <c r="B334" s="83" t="str">
        <f t="shared" si="18"/>
        <v>LeasingI</v>
      </c>
      <c r="C334" s="562">
        <v>0</v>
      </c>
      <c r="D334" s="563">
        <v>0</v>
      </c>
      <c r="E334" s="563">
        <v>0</v>
      </c>
      <c r="F334" s="563">
        <v>0</v>
      </c>
      <c r="G334" s="563">
        <v>0</v>
      </c>
      <c r="H334" s="563">
        <v>0</v>
      </c>
      <c r="I334" s="563">
        <v>0</v>
      </c>
      <c r="J334" s="563">
        <v>0</v>
      </c>
      <c r="K334" s="564">
        <v>0</v>
      </c>
      <c r="L334" s="563">
        <f t="shared" si="16"/>
        <v>0</v>
      </c>
      <c r="M334" s="563">
        <v>0</v>
      </c>
      <c r="N334" s="563">
        <v>0</v>
      </c>
      <c r="O334" s="565">
        <v>0</v>
      </c>
      <c r="P334" s="564">
        <v>0</v>
      </c>
      <c r="Q334" s="566">
        <f>+monthly_drivers_0!Q334</f>
        <v>2.5</v>
      </c>
    </row>
    <row r="335" spans="1:17" x14ac:dyDescent="0.25">
      <c r="A335" s="567">
        <f t="shared" si="17"/>
        <v>54454</v>
      </c>
      <c r="B335" s="577" t="str">
        <f t="shared" si="18"/>
        <v>LeasingI</v>
      </c>
      <c r="C335" s="568">
        <v>0</v>
      </c>
      <c r="D335" s="569">
        <v>0</v>
      </c>
      <c r="E335" s="569">
        <v>0</v>
      </c>
      <c r="F335" s="569">
        <v>0</v>
      </c>
      <c r="G335" s="569">
        <v>0</v>
      </c>
      <c r="H335" s="569">
        <v>0</v>
      </c>
      <c r="I335" s="569">
        <v>0</v>
      </c>
      <c r="J335" s="569">
        <v>0</v>
      </c>
      <c r="K335" s="570">
        <v>0</v>
      </c>
      <c r="L335" s="571">
        <f t="shared" si="16"/>
        <v>0</v>
      </c>
      <c r="M335" s="571">
        <v>0</v>
      </c>
      <c r="N335" s="571">
        <v>0</v>
      </c>
      <c r="O335" s="572">
        <v>0</v>
      </c>
      <c r="P335" s="573">
        <v>0</v>
      </c>
      <c r="Q335" s="574">
        <f>+monthly_drivers_0!Q335</f>
        <v>2.5</v>
      </c>
    </row>
    <row r="336" spans="1:17" x14ac:dyDescent="0.25">
      <c r="A336" s="575">
        <f t="shared" si="17"/>
        <v>54482</v>
      </c>
      <c r="B336" s="83" t="str">
        <f t="shared" si="18"/>
        <v>LeasingI</v>
      </c>
      <c r="C336" s="562">
        <v>0</v>
      </c>
      <c r="D336" s="563">
        <v>0</v>
      </c>
      <c r="E336" s="563">
        <v>0</v>
      </c>
      <c r="F336" s="563">
        <v>0</v>
      </c>
      <c r="G336" s="563">
        <v>0</v>
      </c>
      <c r="H336" s="563">
        <v>0</v>
      </c>
      <c r="I336" s="563">
        <v>0</v>
      </c>
      <c r="J336" s="563">
        <v>0</v>
      </c>
      <c r="K336" s="564">
        <v>0</v>
      </c>
      <c r="L336" s="563">
        <f t="shared" si="16"/>
        <v>0</v>
      </c>
      <c r="M336" s="563">
        <v>0</v>
      </c>
      <c r="N336" s="563">
        <v>0</v>
      </c>
      <c r="O336" s="565">
        <v>0</v>
      </c>
      <c r="P336" s="564">
        <v>0</v>
      </c>
      <c r="Q336" s="566">
        <f>+monthly_drivers_0!Q336</f>
        <v>2.5</v>
      </c>
    </row>
    <row r="337" spans="1:17" x14ac:dyDescent="0.25">
      <c r="A337" s="567">
        <f t="shared" si="17"/>
        <v>54513</v>
      </c>
      <c r="B337" s="577" t="str">
        <f t="shared" si="18"/>
        <v>LeasingI</v>
      </c>
      <c r="C337" s="568">
        <v>0</v>
      </c>
      <c r="D337" s="569">
        <v>0</v>
      </c>
      <c r="E337" s="569">
        <v>0</v>
      </c>
      <c r="F337" s="569">
        <v>0</v>
      </c>
      <c r="G337" s="569">
        <v>0</v>
      </c>
      <c r="H337" s="569">
        <v>0</v>
      </c>
      <c r="I337" s="569">
        <v>0</v>
      </c>
      <c r="J337" s="569">
        <v>0</v>
      </c>
      <c r="K337" s="570">
        <v>0</v>
      </c>
      <c r="L337" s="571">
        <f t="shared" si="16"/>
        <v>0</v>
      </c>
      <c r="M337" s="571">
        <v>0</v>
      </c>
      <c r="N337" s="571">
        <v>0</v>
      </c>
      <c r="O337" s="572">
        <v>0</v>
      </c>
      <c r="P337" s="573">
        <v>0</v>
      </c>
      <c r="Q337" s="574">
        <f>+monthly_drivers_0!Q337</f>
        <v>2.5</v>
      </c>
    </row>
    <row r="338" spans="1:17" x14ac:dyDescent="0.25">
      <c r="A338" s="575">
        <f t="shared" si="17"/>
        <v>54543</v>
      </c>
      <c r="B338" s="83" t="str">
        <f t="shared" si="18"/>
        <v>LeasingI</v>
      </c>
      <c r="C338" s="562">
        <v>0</v>
      </c>
      <c r="D338" s="563">
        <v>0</v>
      </c>
      <c r="E338" s="563">
        <v>0</v>
      </c>
      <c r="F338" s="563">
        <v>0</v>
      </c>
      <c r="G338" s="563">
        <v>0</v>
      </c>
      <c r="H338" s="563">
        <v>0</v>
      </c>
      <c r="I338" s="563">
        <v>0</v>
      </c>
      <c r="J338" s="563">
        <v>0</v>
      </c>
      <c r="K338" s="564">
        <v>0</v>
      </c>
      <c r="L338" s="563">
        <f t="shared" si="16"/>
        <v>0</v>
      </c>
      <c r="M338" s="563">
        <v>0</v>
      </c>
      <c r="N338" s="563">
        <v>0</v>
      </c>
      <c r="O338" s="565">
        <v>0</v>
      </c>
      <c r="P338" s="564">
        <v>0</v>
      </c>
      <c r="Q338" s="566">
        <f>+monthly_drivers_0!Q338</f>
        <v>2.5</v>
      </c>
    </row>
    <row r="339" spans="1:17" x14ac:dyDescent="0.25">
      <c r="A339" s="567">
        <f t="shared" si="17"/>
        <v>54574</v>
      </c>
      <c r="B339" s="577" t="str">
        <f t="shared" si="18"/>
        <v>LeasingI</v>
      </c>
      <c r="C339" s="568">
        <v>0</v>
      </c>
      <c r="D339" s="569">
        <v>0</v>
      </c>
      <c r="E339" s="569">
        <v>0</v>
      </c>
      <c r="F339" s="569">
        <v>0</v>
      </c>
      <c r="G339" s="569">
        <v>0</v>
      </c>
      <c r="H339" s="569">
        <v>0</v>
      </c>
      <c r="I339" s="569">
        <v>0</v>
      </c>
      <c r="J339" s="569">
        <v>0</v>
      </c>
      <c r="K339" s="570">
        <v>0</v>
      </c>
      <c r="L339" s="571">
        <f t="shared" si="16"/>
        <v>0</v>
      </c>
      <c r="M339" s="571">
        <v>0</v>
      </c>
      <c r="N339" s="571">
        <v>0</v>
      </c>
      <c r="O339" s="572">
        <v>0</v>
      </c>
      <c r="P339" s="573">
        <v>0</v>
      </c>
      <c r="Q339" s="574">
        <f>+monthly_drivers_0!Q339</f>
        <v>2.5</v>
      </c>
    </row>
    <row r="340" spans="1:17" x14ac:dyDescent="0.25">
      <c r="A340" s="575">
        <f t="shared" si="17"/>
        <v>54604</v>
      </c>
      <c r="B340" s="83" t="str">
        <f t="shared" si="18"/>
        <v>LeasingI</v>
      </c>
      <c r="C340" s="562">
        <v>0</v>
      </c>
      <c r="D340" s="563">
        <v>0</v>
      </c>
      <c r="E340" s="563">
        <v>0</v>
      </c>
      <c r="F340" s="563">
        <v>0</v>
      </c>
      <c r="G340" s="563">
        <v>0</v>
      </c>
      <c r="H340" s="563">
        <v>0</v>
      </c>
      <c r="I340" s="563">
        <v>0</v>
      </c>
      <c r="J340" s="563">
        <v>0</v>
      </c>
      <c r="K340" s="564">
        <v>0</v>
      </c>
      <c r="L340" s="563">
        <f t="shared" si="16"/>
        <v>0</v>
      </c>
      <c r="M340" s="563">
        <v>0</v>
      </c>
      <c r="N340" s="563">
        <v>0</v>
      </c>
      <c r="O340" s="565">
        <v>0</v>
      </c>
      <c r="P340" s="564">
        <v>0</v>
      </c>
      <c r="Q340" s="566">
        <f>+monthly_drivers_0!Q340</f>
        <v>2.5</v>
      </c>
    </row>
    <row r="341" spans="1:17" x14ac:dyDescent="0.25">
      <c r="A341" s="567">
        <f t="shared" si="17"/>
        <v>54635</v>
      </c>
      <c r="B341" s="577" t="str">
        <f t="shared" si="18"/>
        <v>LeasingI</v>
      </c>
      <c r="C341" s="568">
        <v>0</v>
      </c>
      <c r="D341" s="569">
        <v>0</v>
      </c>
      <c r="E341" s="569">
        <v>0</v>
      </c>
      <c r="F341" s="569">
        <v>0</v>
      </c>
      <c r="G341" s="569">
        <v>0</v>
      </c>
      <c r="H341" s="569">
        <v>0</v>
      </c>
      <c r="I341" s="569">
        <v>0</v>
      </c>
      <c r="J341" s="569">
        <v>0</v>
      </c>
      <c r="K341" s="570">
        <v>0</v>
      </c>
      <c r="L341" s="571">
        <f t="shared" si="16"/>
        <v>0</v>
      </c>
      <c r="M341" s="571">
        <v>0</v>
      </c>
      <c r="N341" s="571">
        <v>0</v>
      </c>
      <c r="O341" s="572">
        <v>0</v>
      </c>
      <c r="P341" s="573">
        <v>0</v>
      </c>
      <c r="Q341" s="574">
        <f>+monthly_drivers_0!Q341</f>
        <v>2.5</v>
      </c>
    </row>
    <row r="342" spans="1:17" x14ac:dyDescent="0.25">
      <c r="A342" s="575">
        <f t="shared" si="17"/>
        <v>54666</v>
      </c>
      <c r="B342" s="83" t="str">
        <f t="shared" si="18"/>
        <v>LeasingI</v>
      </c>
      <c r="C342" s="562">
        <v>0</v>
      </c>
      <c r="D342" s="563">
        <v>0</v>
      </c>
      <c r="E342" s="563">
        <v>0</v>
      </c>
      <c r="F342" s="563">
        <v>0</v>
      </c>
      <c r="G342" s="563">
        <v>0</v>
      </c>
      <c r="H342" s="563">
        <v>0</v>
      </c>
      <c r="I342" s="563">
        <v>0</v>
      </c>
      <c r="J342" s="563">
        <v>0</v>
      </c>
      <c r="K342" s="564">
        <v>0</v>
      </c>
      <c r="L342" s="563">
        <f t="shared" si="16"/>
        <v>0</v>
      </c>
      <c r="M342" s="563">
        <v>0</v>
      </c>
      <c r="N342" s="563">
        <v>0</v>
      </c>
      <c r="O342" s="565">
        <v>0</v>
      </c>
      <c r="P342" s="564">
        <v>0</v>
      </c>
      <c r="Q342" s="566">
        <f>+monthly_drivers_0!Q342</f>
        <v>2.5</v>
      </c>
    </row>
    <row r="343" spans="1:17" x14ac:dyDescent="0.25">
      <c r="A343" s="567">
        <f t="shared" si="17"/>
        <v>54696</v>
      </c>
      <c r="B343" s="577" t="str">
        <f t="shared" si="18"/>
        <v>LeasingI</v>
      </c>
      <c r="C343" s="568">
        <v>0</v>
      </c>
      <c r="D343" s="569">
        <v>0</v>
      </c>
      <c r="E343" s="569">
        <v>0</v>
      </c>
      <c r="F343" s="569">
        <v>0</v>
      </c>
      <c r="G343" s="569">
        <v>0</v>
      </c>
      <c r="H343" s="569">
        <v>0</v>
      </c>
      <c r="I343" s="569">
        <v>0</v>
      </c>
      <c r="J343" s="569">
        <v>0</v>
      </c>
      <c r="K343" s="570">
        <v>0</v>
      </c>
      <c r="L343" s="571">
        <f t="shared" si="16"/>
        <v>0</v>
      </c>
      <c r="M343" s="571">
        <v>0</v>
      </c>
      <c r="N343" s="571">
        <v>0</v>
      </c>
      <c r="O343" s="572">
        <v>0</v>
      </c>
      <c r="P343" s="573">
        <v>0</v>
      </c>
      <c r="Q343" s="574">
        <f>+monthly_drivers_0!Q343</f>
        <v>2.5</v>
      </c>
    </row>
    <row r="344" spans="1:17" x14ac:dyDescent="0.25">
      <c r="A344" s="575">
        <f t="shared" si="17"/>
        <v>54727</v>
      </c>
      <c r="B344" s="83" t="str">
        <f t="shared" si="18"/>
        <v>LeasingI</v>
      </c>
      <c r="C344" s="562">
        <v>0</v>
      </c>
      <c r="D344" s="563">
        <v>0</v>
      </c>
      <c r="E344" s="563">
        <v>0</v>
      </c>
      <c r="F344" s="563">
        <v>0</v>
      </c>
      <c r="G344" s="563">
        <v>0</v>
      </c>
      <c r="H344" s="563">
        <v>0</v>
      </c>
      <c r="I344" s="563">
        <v>0</v>
      </c>
      <c r="J344" s="563">
        <v>0</v>
      </c>
      <c r="K344" s="564">
        <v>0</v>
      </c>
      <c r="L344" s="563">
        <f t="shared" si="16"/>
        <v>0</v>
      </c>
      <c r="M344" s="563">
        <v>0</v>
      </c>
      <c r="N344" s="563">
        <v>0</v>
      </c>
      <c r="O344" s="565">
        <v>0</v>
      </c>
      <c r="P344" s="564">
        <v>0</v>
      </c>
      <c r="Q344" s="566">
        <f>+monthly_drivers_0!Q344</f>
        <v>2.5</v>
      </c>
    </row>
    <row r="345" spans="1:17" x14ac:dyDescent="0.25">
      <c r="A345" s="567">
        <f t="shared" si="17"/>
        <v>54757</v>
      </c>
      <c r="B345" s="577" t="str">
        <f t="shared" si="18"/>
        <v>LeasingI</v>
      </c>
      <c r="C345" s="568">
        <v>0</v>
      </c>
      <c r="D345" s="569">
        <v>0</v>
      </c>
      <c r="E345" s="569">
        <v>0</v>
      </c>
      <c r="F345" s="569">
        <v>0</v>
      </c>
      <c r="G345" s="569">
        <v>0</v>
      </c>
      <c r="H345" s="569">
        <v>0</v>
      </c>
      <c r="I345" s="569">
        <v>0</v>
      </c>
      <c r="J345" s="569">
        <v>0</v>
      </c>
      <c r="K345" s="570">
        <v>0</v>
      </c>
      <c r="L345" s="571">
        <f t="shared" si="16"/>
        <v>0</v>
      </c>
      <c r="M345" s="571">
        <v>0</v>
      </c>
      <c r="N345" s="571">
        <v>0</v>
      </c>
      <c r="O345" s="572">
        <v>0</v>
      </c>
      <c r="P345" s="573">
        <v>0</v>
      </c>
      <c r="Q345" s="574">
        <f>+monthly_drivers_0!Q345</f>
        <v>2.5</v>
      </c>
    </row>
    <row r="346" spans="1:17" x14ac:dyDescent="0.25">
      <c r="A346" s="575">
        <f t="shared" si="17"/>
        <v>54788</v>
      </c>
      <c r="B346" s="83" t="str">
        <f t="shared" si="18"/>
        <v>LeasingI</v>
      </c>
      <c r="C346" s="562">
        <v>0</v>
      </c>
      <c r="D346" s="563">
        <v>0</v>
      </c>
      <c r="E346" s="563">
        <v>0</v>
      </c>
      <c r="F346" s="563">
        <v>0</v>
      </c>
      <c r="G346" s="563">
        <v>0</v>
      </c>
      <c r="H346" s="563">
        <v>0</v>
      </c>
      <c r="I346" s="563">
        <v>0</v>
      </c>
      <c r="J346" s="563">
        <v>0</v>
      </c>
      <c r="K346" s="564">
        <v>0</v>
      </c>
      <c r="L346" s="563">
        <f t="shared" si="16"/>
        <v>0</v>
      </c>
      <c r="M346" s="563">
        <v>0</v>
      </c>
      <c r="N346" s="563">
        <v>0</v>
      </c>
      <c r="O346" s="565">
        <v>0</v>
      </c>
      <c r="P346" s="564">
        <v>0</v>
      </c>
      <c r="Q346" s="566">
        <f>+monthly_drivers_0!Q346</f>
        <v>2.5</v>
      </c>
    </row>
    <row r="347" spans="1:17" x14ac:dyDescent="0.25">
      <c r="A347" s="567">
        <f t="shared" si="17"/>
        <v>54819</v>
      </c>
      <c r="B347" s="577" t="str">
        <f t="shared" si="18"/>
        <v>LeasingI</v>
      </c>
      <c r="C347" s="568">
        <v>0</v>
      </c>
      <c r="D347" s="569">
        <v>0</v>
      </c>
      <c r="E347" s="569">
        <v>0</v>
      </c>
      <c r="F347" s="569">
        <v>0</v>
      </c>
      <c r="G347" s="569">
        <v>0</v>
      </c>
      <c r="H347" s="569">
        <v>0</v>
      </c>
      <c r="I347" s="569">
        <v>0</v>
      </c>
      <c r="J347" s="569">
        <v>0</v>
      </c>
      <c r="K347" s="570">
        <v>0</v>
      </c>
      <c r="L347" s="571">
        <f t="shared" si="16"/>
        <v>0</v>
      </c>
      <c r="M347" s="571">
        <v>0</v>
      </c>
      <c r="N347" s="571">
        <v>0</v>
      </c>
      <c r="O347" s="572">
        <v>0</v>
      </c>
      <c r="P347" s="573">
        <v>0</v>
      </c>
      <c r="Q347" s="574">
        <f>+monthly_drivers_0!Q347</f>
        <v>2.5</v>
      </c>
    </row>
    <row r="348" spans="1:17" x14ac:dyDescent="0.25">
      <c r="A348" s="575">
        <f t="shared" si="17"/>
        <v>54847</v>
      </c>
      <c r="B348" s="83" t="str">
        <f t="shared" si="18"/>
        <v>LeasingI</v>
      </c>
      <c r="C348" s="562">
        <v>0</v>
      </c>
      <c r="D348" s="563">
        <v>0</v>
      </c>
      <c r="E348" s="563">
        <v>0</v>
      </c>
      <c r="F348" s="563">
        <v>0</v>
      </c>
      <c r="G348" s="563">
        <v>0</v>
      </c>
      <c r="H348" s="563">
        <v>0</v>
      </c>
      <c r="I348" s="563">
        <v>0</v>
      </c>
      <c r="J348" s="563">
        <v>0</v>
      </c>
      <c r="K348" s="564">
        <v>0</v>
      </c>
      <c r="L348" s="563">
        <f t="shared" si="16"/>
        <v>0</v>
      </c>
      <c r="M348" s="563">
        <v>0</v>
      </c>
      <c r="N348" s="563">
        <v>0</v>
      </c>
      <c r="O348" s="565">
        <v>0</v>
      </c>
      <c r="P348" s="564">
        <v>0</v>
      </c>
      <c r="Q348" s="566">
        <f>+monthly_drivers_0!Q348</f>
        <v>2.5</v>
      </c>
    </row>
    <row r="349" spans="1:17" x14ac:dyDescent="0.25">
      <c r="A349" s="567">
        <f t="shared" si="17"/>
        <v>54878</v>
      </c>
      <c r="B349" s="577" t="str">
        <f t="shared" si="18"/>
        <v>LeasingI</v>
      </c>
      <c r="C349" s="568">
        <v>0</v>
      </c>
      <c r="D349" s="569">
        <v>0</v>
      </c>
      <c r="E349" s="569">
        <v>0</v>
      </c>
      <c r="F349" s="569">
        <v>0</v>
      </c>
      <c r="G349" s="569">
        <v>0</v>
      </c>
      <c r="H349" s="569">
        <v>0</v>
      </c>
      <c r="I349" s="569">
        <v>0</v>
      </c>
      <c r="J349" s="569">
        <v>0</v>
      </c>
      <c r="K349" s="570">
        <v>0</v>
      </c>
      <c r="L349" s="571">
        <f t="shared" si="16"/>
        <v>0</v>
      </c>
      <c r="M349" s="571">
        <v>0</v>
      </c>
      <c r="N349" s="571">
        <v>0</v>
      </c>
      <c r="O349" s="572">
        <v>0</v>
      </c>
      <c r="P349" s="573">
        <v>0</v>
      </c>
      <c r="Q349" s="574">
        <f>+monthly_drivers_0!Q349</f>
        <v>2.5</v>
      </c>
    </row>
    <row r="350" spans="1:17" x14ac:dyDescent="0.25">
      <c r="A350" s="575">
        <f t="shared" si="17"/>
        <v>54908</v>
      </c>
      <c r="B350" s="83" t="str">
        <f t="shared" si="18"/>
        <v>LeasingI</v>
      </c>
      <c r="C350" s="562">
        <v>0</v>
      </c>
      <c r="D350" s="563">
        <v>0</v>
      </c>
      <c r="E350" s="563">
        <v>0</v>
      </c>
      <c r="F350" s="563">
        <v>0</v>
      </c>
      <c r="G350" s="563">
        <v>0</v>
      </c>
      <c r="H350" s="563">
        <v>0</v>
      </c>
      <c r="I350" s="563">
        <v>0</v>
      </c>
      <c r="J350" s="563">
        <v>0</v>
      </c>
      <c r="K350" s="564">
        <v>0</v>
      </c>
      <c r="L350" s="563">
        <f t="shared" si="16"/>
        <v>0</v>
      </c>
      <c r="M350" s="563">
        <v>0</v>
      </c>
      <c r="N350" s="563">
        <v>0</v>
      </c>
      <c r="O350" s="565">
        <v>0</v>
      </c>
      <c r="P350" s="564">
        <v>0</v>
      </c>
      <c r="Q350" s="566">
        <f>+monthly_drivers_0!Q350</f>
        <v>2.5</v>
      </c>
    </row>
    <row r="351" spans="1:17" x14ac:dyDescent="0.25">
      <c r="A351" s="567">
        <f t="shared" si="17"/>
        <v>54939</v>
      </c>
      <c r="B351" s="577" t="str">
        <f t="shared" si="18"/>
        <v>LeasingI</v>
      </c>
      <c r="C351" s="568">
        <v>0</v>
      </c>
      <c r="D351" s="569">
        <v>0</v>
      </c>
      <c r="E351" s="569">
        <v>0</v>
      </c>
      <c r="F351" s="569">
        <v>0</v>
      </c>
      <c r="G351" s="569">
        <v>0</v>
      </c>
      <c r="H351" s="569">
        <v>0</v>
      </c>
      <c r="I351" s="569">
        <v>0</v>
      </c>
      <c r="J351" s="569">
        <v>0</v>
      </c>
      <c r="K351" s="570">
        <v>0</v>
      </c>
      <c r="L351" s="571">
        <f t="shared" si="16"/>
        <v>0</v>
      </c>
      <c r="M351" s="571">
        <v>0</v>
      </c>
      <c r="N351" s="571">
        <v>0</v>
      </c>
      <c r="O351" s="572">
        <v>0</v>
      </c>
      <c r="P351" s="573">
        <v>0</v>
      </c>
      <c r="Q351" s="574">
        <f>+monthly_drivers_0!Q351</f>
        <v>2.5</v>
      </c>
    </row>
    <row r="352" spans="1:17" x14ac:dyDescent="0.25">
      <c r="A352" s="575">
        <f t="shared" si="17"/>
        <v>54969</v>
      </c>
      <c r="B352" s="83" t="str">
        <f t="shared" si="18"/>
        <v>LeasingI</v>
      </c>
      <c r="C352" s="562">
        <v>0</v>
      </c>
      <c r="D352" s="563">
        <v>0</v>
      </c>
      <c r="E352" s="563">
        <v>0</v>
      </c>
      <c r="F352" s="563">
        <v>0</v>
      </c>
      <c r="G352" s="563">
        <v>0</v>
      </c>
      <c r="H352" s="563">
        <v>0</v>
      </c>
      <c r="I352" s="563">
        <v>0</v>
      </c>
      <c r="J352" s="563">
        <v>0</v>
      </c>
      <c r="K352" s="564">
        <v>0</v>
      </c>
      <c r="L352" s="563">
        <f t="shared" si="16"/>
        <v>0</v>
      </c>
      <c r="M352" s="563">
        <v>0</v>
      </c>
      <c r="N352" s="563">
        <v>0</v>
      </c>
      <c r="O352" s="565">
        <v>0</v>
      </c>
      <c r="P352" s="564">
        <v>0</v>
      </c>
      <c r="Q352" s="566">
        <f>+monthly_drivers_0!Q352</f>
        <v>2.5</v>
      </c>
    </row>
    <row r="353" spans="1:17" x14ac:dyDescent="0.25">
      <c r="A353" s="567">
        <f t="shared" si="17"/>
        <v>55000</v>
      </c>
      <c r="B353" s="577" t="str">
        <f t="shared" si="18"/>
        <v>LeasingI</v>
      </c>
      <c r="C353" s="568">
        <v>0</v>
      </c>
      <c r="D353" s="569">
        <v>0</v>
      </c>
      <c r="E353" s="569">
        <v>0</v>
      </c>
      <c r="F353" s="569">
        <v>0</v>
      </c>
      <c r="G353" s="569">
        <v>0</v>
      </c>
      <c r="H353" s="569">
        <v>0</v>
      </c>
      <c r="I353" s="569">
        <v>0</v>
      </c>
      <c r="J353" s="569">
        <v>0</v>
      </c>
      <c r="K353" s="570">
        <v>0</v>
      </c>
      <c r="L353" s="571">
        <f t="shared" si="16"/>
        <v>0</v>
      </c>
      <c r="M353" s="571">
        <v>0</v>
      </c>
      <c r="N353" s="571">
        <v>0</v>
      </c>
      <c r="O353" s="572">
        <v>0</v>
      </c>
      <c r="P353" s="573">
        <v>0</v>
      </c>
      <c r="Q353" s="574">
        <f>+monthly_drivers_0!Q353</f>
        <v>2.5</v>
      </c>
    </row>
    <row r="354" spans="1:17" x14ac:dyDescent="0.25">
      <c r="A354" s="575">
        <f t="shared" si="17"/>
        <v>55031</v>
      </c>
      <c r="B354" s="83" t="str">
        <f t="shared" si="18"/>
        <v>LeasingI</v>
      </c>
      <c r="C354" s="562">
        <v>0</v>
      </c>
      <c r="D354" s="563">
        <v>0</v>
      </c>
      <c r="E354" s="563">
        <v>0</v>
      </c>
      <c r="F354" s="563">
        <v>0</v>
      </c>
      <c r="G354" s="563">
        <v>0</v>
      </c>
      <c r="H354" s="563">
        <v>0</v>
      </c>
      <c r="I354" s="563">
        <v>0</v>
      </c>
      <c r="J354" s="563">
        <v>0</v>
      </c>
      <c r="K354" s="564">
        <v>0</v>
      </c>
      <c r="L354" s="563">
        <f t="shared" si="16"/>
        <v>0</v>
      </c>
      <c r="M354" s="563">
        <v>0</v>
      </c>
      <c r="N354" s="563">
        <v>0</v>
      </c>
      <c r="O354" s="565">
        <v>0</v>
      </c>
      <c r="P354" s="564">
        <v>0</v>
      </c>
      <c r="Q354" s="566">
        <f>+monthly_drivers_0!Q354</f>
        <v>2.5</v>
      </c>
    </row>
    <row r="355" spans="1:17" x14ac:dyDescent="0.25">
      <c r="A355" s="567">
        <f t="shared" si="17"/>
        <v>55061</v>
      </c>
      <c r="B355" s="577" t="str">
        <f t="shared" si="18"/>
        <v>LeasingI</v>
      </c>
      <c r="C355" s="568">
        <v>0</v>
      </c>
      <c r="D355" s="569">
        <v>0</v>
      </c>
      <c r="E355" s="569">
        <v>0</v>
      </c>
      <c r="F355" s="569">
        <v>0</v>
      </c>
      <c r="G355" s="569">
        <v>0</v>
      </c>
      <c r="H355" s="569">
        <v>0</v>
      </c>
      <c r="I355" s="569">
        <v>0</v>
      </c>
      <c r="J355" s="569">
        <v>0</v>
      </c>
      <c r="K355" s="570">
        <v>0</v>
      </c>
      <c r="L355" s="571">
        <f t="shared" si="16"/>
        <v>0</v>
      </c>
      <c r="M355" s="571">
        <v>0</v>
      </c>
      <c r="N355" s="571">
        <v>0</v>
      </c>
      <c r="O355" s="572">
        <v>0</v>
      </c>
      <c r="P355" s="573">
        <v>0</v>
      </c>
      <c r="Q355" s="574">
        <f>+monthly_drivers_0!Q355</f>
        <v>2.5</v>
      </c>
    </row>
    <row r="356" spans="1:17" x14ac:dyDescent="0.25">
      <c r="A356" s="575">
        <f t="shared" si="17"/>
        <v>55092</v>
      </c>
      <c r="B356" s="83" t="str">
        <f t="shared" si="18"/>
        <v>LeasingI</v>
      </c>
      <c r="C356" s="562">
        <v>0</v>
      </c>
      <c r="D356" s="563">
        <v>0</v>
      </c>
      <c r="E356" s="563">
        <v>0</v>
      </c>
      <c r="F356" s="563">
        <v>0</v>
      </c>
      <c r="G356" s="563">
        <v>0</v>
      </c>
      <c r="H356" s="563">
        <v>0</v>
      </c>
      <c r="I356" s="563">
        <v>0</v>
      </c>
      <c r="J356" s="563">
        <v>0</v>
      </c>
      <c r="K356" s="564">
        <v>0</v>
      </c>
      <c r="L356" s="563">
        <f t="shared" si="16"/>
        <v>0</v>
      </c>
      <c r="M356" s="563">
        <v>0</v>
      </c>
      <c r="N356" s="563">
        <v>0</v>
      </c>
      <c r="O356" s="565">
        <v>0</v>
      </c>
      <c r="P356" s="564">
        <v>0</v>
      </c>
      <c r="Q356" s="566">
        <f>+monthly_drivers_0!Q356</f>
        <v>2.5</v>
      </c>
    </row>
    <row r="357" spans="1:17" x14ac:dyDescent="0.25">
      <c r="A357" s="567">
        <f t="shared" si="17"/>
        <v>55122</v>
      </c>
      <c r="B357" s="577" t="str">
        <f t="shared" si="18"/>
        <v>LeasingI</v>
      </c>
      <c r="C357" s="568">
        <v>0</v>
      </c>
      <c r="D357" s="569">
        <v>0</v>
      </c>
      <c r="E357" s="569">
        <v>0</v>
      </c>
      <c r="F357" s="569">
        <v>0</v>
      </c>
      <c r="G357" s="569">
        <v>0</v>
      </c>
      <c r="H357" s="569">
        <v>0</v>
      </c>
      <c r="I357" s="569">
        <v>0</v>
      </c>
      <c r="J357" s="569">
        <v>0</v>
      </c>
      <c r="K357" s="570">
        <v>0</v>
      </c>
      <c r="L357" s="571">
        <f t="shared" si="16"/>
        <v>0</v>
      </c>
      <c r="M357" s="571">
        <v>0</v>
      </c>
      <c r="N357" s="571">
        <v>0</v>
      </c>
      <c r="O357" s="572">
        <v>0</v>
      </c>
      <c r="P357" s="573">
        <v>0</v>
      </c>
      <c r="Q357" s="574">
        <f>+monthly_drivers_0!Q357</f>
        <v>2.5</v>
      </c>
    </row>
    <row r="358" spans="1:17" x14ac:dyDescent="0.25">
      <c r="A358" s="575">
        <f t="shared" si="17"/>
        <v>55153</v>
      </c>
      <c r="B358" s="83" t="str">
        <f t="shared" si="18"/>
        <v>LeasingI</v>
      </c>
      <c r="C358" s="562">
        <v>0</v>
      </c>
      <c r="D358" s="563">
        <v>0</v>
      </c>
      <c r="E358" s="563">
        <v>0</v>
      </c>
      <c r="F358" s="563">
        <v>0</v>
      </c>
      <c r="G358" s="563">
        <v>0</v>
      </c>
      <c r="H358" s="563">
        <v>0</v>
      </c>
      <c r="I358" s="563">
        <v>0</v>
      </c>
      <c r="J358" s="563">
        <v>0</v>
      </c>
      <c r="K358" s="564">
        <v>0</v>
      </c>
      <c r="L358" s="563">
        <f t="shared" si="16"/>
        <v>0</v>
      </c>
      <c r="M358" s="563">
        <v>0</v>
      </c>
      <c r="N358" s="563">
        <v>0</v>
      </c>
      <c r="O358" s="565">
        <v>0</v>
      </c>
      <c r="P358" s="564">
        <v>0</v>
      </c>
      <c r="Q358" s="566">
        <f>+monthly_drivers_0!Q358</f>
        <v>2.5</v>
      </c>
    </row>
    <row r="359" spans="1:17" x14ac:dyDescent="0.25">
      <c r="A359" s="567">
        <f t="shared" si="17"/>
        <v>55184</v>
      </c>
      <c r="B359" s="577" t="str">
        <f t="shared" si="18"/>
        <v>LeasingI</v>
      </c>
      <c r="C359" s="568">
        <v>0</v>
      </c>
      <c r="D359" s="569">
        <v>0</v>
      </c>
      <c r="E359" s="569">
        <v>0</v>
      </c>
      <c r="F359" s="569">
        <v>0</v>
      </c>
      <c r="G359" s="569">
        <v>0</v>
      </c>
      <c r="H359" s="569">
        <v>0</v>
      </c>
      <c r="I359" s="569">
        <v>0</v>
      </c>
      <c r="J359" s="569">
        <v>0</v>
      </c>
      <c r="K359" s="570">
        <v>0</v>
      </c>
      <c r="L359" s="571">
        <f t="shared" si="16"/>
        <v>0</v>
      </c>
      <c r="M359" s="571">
        <v>0</v>
      </c>
      <c r="N359" s="571">
        <v>0</v>
      </c>
      <c r="O359" s="572">
        <v>0</v>
      </c>
      <c r="P359" s="573">
        <v>0</v>
      </c>
      <c r="Q359" s="574">
        <f>+monthly_drivers_0!Q359</f>
        <v>2.5</v>
      </c>
    </row>
    <row r="360" spans="1:17" x14ac:dyDescent="0.25">
      <c r="A360" s="575">
        <f t="shared" si="17"/>
        <v>55212</v>
      </c>
      <c r="B360" s="83" t="str">
        <f t="shared" si="18"/>
        <v>LeasingI</v>
      </c>
      <c r="C360" s="562">
        <v>0</v>
      </c>
      <c r="D360" s="563">
        <v>0</v>
      </c>
      <c r="E360" s="563">
        <v>0</v>
      </c>
      <c r="F360" s="563">
        <v>0</v>
      </c>
      <c r="G360" s="563">
        <v>0</v>
      </c>
      <c r="H360" s="563">
        <v>0</v>
      </c>
      <c r="I360" s="563">
        <v>0</v>
      </c>
      <c r="J360" s="563">
        <v>0</v>
      </c>
      <c r="K360" s="564">
        <v>0</v>
      </c>
      <c r="L360" s="563">
        <f t="shared" si="16"/>
        <v>0</v>
      </c>
      <c r="M360" s="563">
        <v>0</v>
      </c>
      <c r="N360" s="563">
        <v>0</v>
      </c>
      <c r="O360" s="565">
        <v>0</v>
      </c>
      <c r="P360" s="564">
        <v>0</v>
      </c>
      <c r="Q360" s="566">
        <f>+monthly_drivers_0!Q360</f>
        <v>2.5</v>
      </c>
    </row>
    <row r="361" spans="1:17" x14ac:dyDescent="0.25">
      <c r="A361" s="567">
        <f t="shared" si="17"/>
        <v>55243</v>
      </c>
      <c r="B361" s="577" t="str">
        <f t="shared" si="18"/>
        <v>LeasingI</v>
      </c>
      <c r="C361" s="568">
        <v>0</v>
      </c>
      <c r="D361" s="569">
        <v>0</v>
      </c>
      <c r="E361" s="569">
        <v>0</v>
      </c>
      <c r="F361" s="569">
        <v>0</v>
      </c>
      <c r="G361" s="569">
        <v>0</v>
      </c>
      <c r="H361" s="569">
        <v>0</v>
      </c>
      <c r="I361" s="569">
        <v>0</v>
      </c>
      <c r="J361" s="569">
        <v>0</v>
      </c>
      <c r="K361" s="570">
        <v>0</v>
      </c>
      <c r="L361" s="571">
        <f t="shared" si="16"/>
        <v>0</v>
      </c>
      <c r="M361" s="571">
        <v>0</v>
      </c>
      <c r="N361" s="571">
        <v>0</v>
      </c>
      <c r="O361" s="572">
        <v>0</v>
      </c>
      <c r="P361" s="573">
        <v>0</v>
      </c>
      <c r="Q361" s="574">
        <f>+monthly_drivers_0!Q361</f>
        <v>2.5</v>
      </c>
    </row>
    <row r="362" spans="1:17" x14ac:dyDescent="0.25">
      <c r="A362" s="575">
        <f t="shared" si="17"/>
        <v>55273</v>
      </c>
      <c r="B362" s="83" t="str">
        <f t="shared" si="18"/>
        <v>LeasingI</v>
      </c>
      <c r="C362" s="562">
        <v>0</v>
      </c>
      <c r="D362" s="563">
        <v>0</v>
      </c>
      <c r="E362" s="563">
        <v>0</v>
      </c>
      <c r="F362" s="563">
        <v>0</v>
      </c>
      <c r="G362" s="563">
        <v>0</v>
      </c>
      <c r="H362" s="563">
        <v>0</v>
      </c>
      <c r="I362" s="563">
        <v>0</v>
      </c>
      <c r="J362" s="563">
        <v>0</v>
      </c>
      <c r="K362" s="564">
        <v>0</v>
      </c>
      <c r="L362" s="563">
        <f t="shared" si="16"/>
        <v>0</v>
      </c>
      <c r="M362" s="563">
        <v>0</v>
      </c>
      <c r="N362" s="563">
        <v>0</v>
      </c>
      <c r="O362" s="565">
        <v>0</v>
      </c>
      <c r="P362" s="564">
        <v>0</v>
      </c>
      <c r="Q362" s="566">
        <f>+monthly_drivers_0!Q362</f>
        <v>2.5</v>
      </c>
    </row>
    <row r="363" spans="1:17" x14ac:dyDescent="0.25">
      <c r="A363" s="567">
        <f t="shared" si="17"/>
        <v>55304</v>
      </c>
      <c r="B363" s="577" t="str">
        <f t="shared" si="18"/>
        <v>LeasingI</v>
      </c>
      <c r="C363" s="568">
        <v>0</v>
      </c>
      <c r="D363" s="569">
        <v>0</v>
      </c>
      <c r="E363" s="569">
        <v>0</v>
      </c>
      <c r="F363" s="569">
        <v>0</v>
      </c>
      <c r="G363" s="569">
        <v>0</v>
      </c>
      <c r="H363" s="569">
        <v>0</v>
      </c>
      <c r="I363" s="569">
        <v>0</v>
      </c>
      <c r="J363" s="569">
        <v>0</v>
      </c>
      <c r="K363" s="570">
        <v>0</v>
      </c>
      <c r="L363" s="571">
        <f t="shared" si="16"/>
        <v>0</v>
      </c>
      <c r="M363" s="571">
        <v>0</v>
      </c>
      <c r="N363" s="571">
        <v>0</v>
      </c>
      <c r="O363" s="572">
        <v>0</v>
      </c>
      <c r="P363" s="573">
        <v>0</v>
      </c>
      <c r="Q363" s="574">
        <f>+monthly_drivers_0!Q363</f>
        <v>2.5</v>
      </c>
    </row>
    <row r="364" spans="1:17" x14ac:dyDescent="0.25">
      <c r="A364" s="575">
        <f t="shared" si="17"/>
        <v>55334</v>
      </c>
      <c r="B364" s="83" t="str">
        <f t="shared" si="18"/>
        <v>LeasingI</v>
      </c>
      <c r="C364" s="562">
        <v>0</v>
      </c>
      <c r="D364" s="563">
        <v>0</v>
      </c>
      <c r="E364" s="563">
        <v>0</v>
      </c>
      <c r="F364" s="563">
        <v>0</v>
      </c>
      <c r="G364" s="563">
        <v>0</v>
      </c>
      <c r="H364" s="563">
        <v>0</v>
      </c>
      <c r="I364" s="563">
        <v>0</v>
      </c>
      <c r="J364" s="563">
        <v>0</v>
      </c>
      <c r="K364" s="564">
        <v>0</v>
      </c>
      <c r="L364" s="563">
        <f t="shared" si="16"/>
        <v>0</v>
      </c>
      <c r="M364" s="563">
        <v>0</v>
      </c>
      <c r="N364" s="563">
        <v>0</v>
      </c>
      <c r="O364" s="565">
        <v>0</v>
      </c>
      <c r="P364" s="564">
        <v>0</v>
      </c>
      <c r="Q364" s="566">
        <f>+monthly_drivers_0!Q364</f>
        <v>2.5</v>
      </c>
    </row>
    <row r="365" spans="1:17" x14ac:dyDescent="0.25">
      <c r="A365" s="567">
        <f t="shared" si="17"/>
        <v>55365</v>
      </c>
      <c r="B365" s="577" t="str">
        <f t="shared" si="18"/>
        <v>LeasingI</v>
      </c>
      <c r="C365" s="568">
        <v>0</v>
      </c>
      <c r="D365" s="569">
        <v>0</v>
      </c>
      <c r="E365" s="569">
        <v>0</v>
      </c>
      <c r="F365" s="569">
        <v>0</v>
      </c>
      <c r="G365" s="569">
        <v>0</v>
      </c>
      <c r="H365" s="569">
        <v>0</v>
      </c>
      <c r="I365" s="569">
        <v>0</v>
      </c>
      <c r="J365" s="569">
        <v>0</v>
      </c>
      <c r="K365" s="570">
        <v>0</v>
      </c>
      <c r="L365" s="571">
        <f t="shared" si="16"/>
        <v>0</v>
      </c>
      <c r="M365" s="571">
        <v>0</v>
      </c>
      <c r="N365" s="571">
        <v>0</v>
      </c>
      <c r="O365" s="572">
        <v>0</v>
      </c>
      <c r="P365" s="573">
        <v>0</v>
      </c>
      <c r="Q365" s="574">
        <f>+monthly_drivers_0!Q365</f>
        <v>2.5</v>
      </c>
    </row>
    <row r="366" spans="1:17" x14ac:dyDescent="0.25">
      <c r="A366" s="575">
        <f t="shared" si="17"/>
        <v>55396</v>
      </c>
      <c r="B366" s="83" t="str">
        <f t="shared" si="18"/>
        <v>LeasingI</v>
      </c>
      <c r="C366" s="562">
        <v>0</v>
      </c>
      <c r="D366" s="563">
        <v>0</v>
      </c>
      <c r="E366" s="563">
        <v>0</v>
      </c>
      <c r="F366" s="563">
        <v>0</v>
      </c>
      <c r="G366" s="563">
        <v>0</v>
      </c>
      <c r="H366" s="563">
        <v>0</v>
      </c>
      <c r="I366" s="563">
        <v>0</v>
      </c>
      <c r="J366" s="563">
        <v>0</v>
      </c>
      <c r="K366" s="564">
        <v>0</v>
      </c>
      <c r="L366" s="563">
        <f t="shared" si="16"/>
        <v>0</v>
      </c>
      <c r="M366" s="563">
        <v>0</v>
      </c>
      <c r="N366" s="563">
        <v>0</v>
      </c>
      <c r="O366" s="565">
        <v>0</v>
      </c>
      <c r="P366" s="564">
        <v>0</v>
      </c>
      <c r="Q366" s="566">
        <f>+monthly_drivers_0!Q366</f>
        <v>2.5</v>
      </c>
    </row>
    <row r="367" spans="1:17" x14ac:dyDescent="0.25">
      <c r="A367" s="567">
        <f t="shared" si="17"/>
        <v>55426</v>
      </c>
      <c r="B367" s="577" t="str">
        <f t="shared" si="18"/>
        <v>LeasingI</v>
      </c>
      <c r="C367" s="568">
        <v>0</v>
      </c>
      <c r="D367" s="569">
        <v>0</v>
      </c>
      <c r="E367" s="569">
        <v>0</v>
      </c>
      <c r="F367" s="569">
        <v>0</v>
      </c>
      <c r="G367" s="569">
        <v>0</v>
      </c>
      <c r="H367" s="569">
        <v>0</v>
      </c>
      <c r="I367" s="569">
        <v>0</v>
      </c>
      <c r="J367" s="569">
        <v>0</v>
      </c>
      <c r="K367" s="570">
        <v>0</v>
      </c>
      <c r="L367" s="571">
        <f t="shared" si="16"/>
        <v>0</v>
      </c>
      <c r="M367" s="571">
        <v>0</v>
      </c>
      <c r="N367" s="571">
        <v>0</v>
      </c>
      <c r="O367" s="572">
        <v>0</v>
      </c>
      <c r="P367" s="573">
        <v>0</v>
      </c>
      <c r="Q367" s="574">
        <f>+monthly_drivers_0!Q367</f>
        <v>2.5</v>
      </c>
    </row>
    <row r="368" spans="1:17" x14ac:dyDescent="0.25">
      <c r="A368" s="575">
        <f t="shared" si="17"/>
        <v>55457</v>
      </c>
      <c r="B368" s="83" t="str">
        <f t="shared" si="18"/>
        <v>LeasingI</v>
      </c>
      <c r="C368" s="562">
        <v>0</v>
      </c>
      <c r="D368" s="563">
        <v>0</v>
      </c>
      <c r="E368" s="563">
        <v>0</v>
      </c>
      <c r="F368" s="563">
        <v>0</v>
      </c>
      <c r="G368" s="563">
        <v>0</v>
      </c>
      <c r="H368" s="563">
        <v>0</v>
      </c>
      <c r="I368" s="563">
        <v>0</v>
      </c>
      <c r="J368" s="563">
        <v>0</v>
      </c>
      <c r="K368" s="564">
        <v>0</v>
      </c>
      <c r="L368" s="563">
        <f t="shared" si="16"/>
        <v>0</v>
      </c>
      <c r="M368" s="563">
        <v>0</v>
      </c>
      <c r="N368" s="563">
        <v>0</v>
      </c>
      <c r="O368" s="565">
        <v>0</v>
      </c>
      <c r="P368" s="564">
        <v>0</v>
      </c>
      <c r="Q368" s="566">
        <f>+monthly_drivers_0!Q368</f>
        <v>2.5</v>
      </c>
    </row>
    <row r="369" spans="1:17" x14ac:dyDescent="0.25">
      <c r="A369" s="567">
        <f t="shared" si="17"/>
        <v>55487</v>
      </c>
      <c r="B369" s="577" t="str">
        <f t="shared" si="18"/>
        <v>LeasingI</v>
      </c>
      <c r="C369" s="568">
        <v>0</v>
      </c>
      <c r="D369" s="569">
        <v>0</v>
      </c>
      <c r="E369" s="569">
        <v>0</v>
      </c>
      <c r="F369" s="569">
        <v>0</v>
      </c>
      <c r="G369" s="569">
        <v>0</v>
      </c>
      <c r="H369" s="569">
        <v>0</v>
      </c>
      <c r="I369" s="569">
        <v>0</v>
      </c>
      <c r="J369" s="569">
        <v>0</v>
      </c>
      <c r="K369" s="570">
        <v>0</v>
      </c>
      <c r="L369" s="571">
        <f t="shared" si="16"/>
        <v>0</v>
      </c>
      <c r="M369" s="571">
        <v>0</v>
      </c>
      <c r="N369" s="571">
        <v>0</v>
      </c>
      <c r="O369" s="572">
        <v>0</v>
      </c>
      <c r="P369" s="573">
        <v>0</v>
      </c>
      <c r="Q369" s="574">
        <f>+monthly_drivers_0!Q369</f>
        <v>2.5</v>
      </c>
    </row>
    <row r="370" spans="1:17" x14ac:dyDescent="0.25">
      <c r="A370" s="575">
        <f t="shared" si="17"/>
        <v>55518</v>
      </c>
      <c r="B370" s="83" t="str">
        <f t="shared" si="18"/>
        <v>LeasingI</v>
      </c>
      <c r="C370" s="562">
        <v>0</v>
      </c>
      <c r="D370" s="563">
        <v>0</v>
      </c>
      <c r="E370" s="563">
        <v>0</v>
      </c>
      <c r="F370" s="563">
        <v>0</v>
      </c>
      <c r="G370" s="563">
        <v>0</v>
      </c>
      <c r="H370" s="563">
        <v>0</v>
      </c>
      <c r="I370" s="563">
        <v>0</v>
      </c>
      <c r="J370" s="563">
        <v>0</v>
      </c>
      <c r="K370" s="564">
        <v>0</v>
      </c>
      <c r="L370" s="563">
        <f t="shared" si="16"/>
        <v>0</v>
      </c>
      <c r="M370" s="563">
        <v>0</v>
      </c>
      <c r="N370" s="563">
        <v>0</v>
      </c>
      <c r="O370" s="565">
        <v>0</v>
      </c>
      <c r="P370" s="564">
        <v>0</v>
      </c>
      <c r="Q370" s="566">
        <f>+monthly_drivers_0!Q370</f>
        <v>2.5</v>
      </c>
    </row>
    <row r="371" spans="1:17" x14ac:dyDescent="0.25">
      <c r="A371" s="567">
        <f t="shared" si="17"/>
        <v>55549</v>
      </c>
      <c r="B371" s="577" t="str">
        <f t="shared" si="18"/>
        <v>LeasingI</v>
      </c>
      <c r="C371" s="568">
        <v>0</v>
      </c>
      <c r="D371" s="569">
        <v>0</v>
      </c>
      <c r="E371" s="569">
        <v>0</v>
      </c>
      <c r="F371" s="569">
        <v>0</v>
      </c>
      <c r="G371" s="569">
        <v>0</v>
      </c>
      <c r="H371" s="569">
        <v>0</v>
      </c>
      <c r="I371" s="569">
        <v>0</v>
      </c>
      <c r="J371" s="569">
        <v>0</v>
      </c>
      <c r="K371" s="570">
        <v>0</v>
      </c>
      <c r="L371" s="571">
        <f t="shared" si="16"/>
        <v>0</v>
      </c>
      <c r="M371" s="571">
        <v>0</v>
      </c>
      <c r="N371" s="571">
        <v>0</v>
      </c>
      <c r="O371" s="572">
        <v>0</v>
      </c>
      <c r="P371" s="573">
        <v>0</v>
      </c>
      <c r="Q371" s="574">
        <f>+monthly_drivers_0!Q371</f>
        <v>2.5</v>
      </c>
    </row>
    <row r="372" spans="1:17" x14ac:dyDescent="0.25">
      <c r="A372" s="575">
        <f t="shared" si="17"/>
        <v>55578</v>
      </c>
      <c r="B372" s="83" t="str">
        <f t="shared" si="18"/>
        <v>LeasingI</v>
      </c>
      <c r="C372" s="562">
        <v>0</v>
      </c>
      <c r="D372" s="563">
        <v>0</v>
      </c>
      <c r="E372" s="563">
        <v>0</v>
      </c>
      <c r="F372" s="563">
        <v>0</v>
      </c>
      <c r="G372" s="563">
        <v>0</v>
      </c>
      <c r="H372" s="563">
        <v>0</v>
      </c>
      <c r="I372" s="563">
        <v>0</v>
      </c>
      <c r="J372" s="563">
        <v>0</v>
      </c>
      <c r="K372" s="564">
        <v>0</v>
      </c>
      <c r="L372" s="563">
        <f t="shared" si="16"/>
        <v>0</v>
      </c>
      <c r="M372" s="563">
        <v>0</v>
      </c>
      <c r="N372" s="563">
        <v>0</v>
      </c>
      <c r="O372" s="565">
        <v>0</v>
      </c>
      <c r="P372" s="564">
        <v>0</v>
      </c>
      <c r="Q372" s="566">
        <f>+monthly_drivers_0!Q372</f>
        <v>2.5</v>
      </c>
    </row>
    <row r="373" spans="1:17" x14ac:dyDescent="0.25">
      <c r="A373" s="567">
        <f t="shared" si="17"/>
        <v>55609</v>
      </c>
      <c r="B373" s="577" t="str">
        <f t="shared" si="18"/>
        <v>LeasingI</v>
      </c>
      <c r="C373" s="568">
        <v>0</v>
      </c>
      <c r="D373" s="569">
        <v>0</v>
      </c>
      <c r="E373" s="569">
        <v>0</v>
      </c>
      <c r="F373" s="569">
        <v>0</v>
      </c>
      <c r="G373" s="569">
        <v>0</v>
      </c>
      <c r="H373" s="569">
        <v>0</v>
      </c>
      <c r="I373" s="569">
        <v>0</v>
      </c>
      <c r="J373" s="569">
        <v>0</v>
      </c>
      <c r="K373" s="570">
        <v>0</v>
      </c>
      <c r="L373" s="571">
        <f t="shared" si="16"/>
        <v>0</v>
      </c>
      <c r="M373" s="571">
        <v>0</v>
      </c>
      <c r="N373" s="571">
        <v>0</v>
      </c>
      <c r="O373" s="572">
        <v>0</v>
      </c>
      <c r="P373" s="573">
        <v>0</v>
      </c>
      <c r="Q373" s="574">
        <f>+monthly_drivers_0!Q373</f>
        <v>2.5</v>
      </c>
    </row>
    <row r="374" spans="1:17" x14ac:dyDescent="0.25">
      <c r="A374" s="575">
        <f t="shared" si="17"/>
        <v>55639</v>
      </c>
      <c r="B374" s="83" t="str">
        <f t="shared" si="18"/>
        <v>LeasingI</v>
      </c>
      <c r="C374" s="562">
        <v>0</v>
      </c>
      <c r="D374" s="563">
        <v>0</v>
      </c>
      <c r="E374" s="563">
        <v>0</v>
      </c>
      <c r="F374" s="563">
        <v>0</v>
      </c>
      <c r="G374" s="563">
        <v>0</v>
      </c>
      <c r="H374" s="563">
        <v>0</v>
      </c>
      <c r="I374" s="563">
        <v>0</v>
      </c>
      <c r="J374" s="563">
        <v>0</v>
      </c>
      <c r="K374" s="564">
        <v>0</v>
      </c>
      <c r="L374" s="563">
        <f t="shared" si="16"/>
        <v>0</v>
      </c>
      <c r="M374" s="563">
        <v>0</v>
      </c>
      <c r="N374" s="563">
        <v>0</v>
      </c>
      <c r="O374" s="565">
        <v>0</v>
      </c>
      <c r="P374" s="564">
        <v>0</v>
      </c>
      <c r="Q374" s="566">
        <f>+monthly_drivers_0!Q374</f>
        <v>2.5</v>
      </c>
    </row>
    <row r="375" spans="1:17" x14ac:dyDescent="0.25">
      <c r="A375" s="567">
        <f t="shared" si="17"/>
        <v>55670</v>
      </c>
      <c r="B375" s="577" t="str">
        <f t="shared" si="18"/>
        <v>LeasingI</v>
      </c>
      <c r="C375" s="568">
        <v>0</v>
      </c>
      <c r="D375" s="569">
        <v>0</v>
      </c>
      <c r="E375" s="569">
        <v>0</v>
      </c>
      <c r="F375" s="569">
        <v>0</v>
      </c>
      <c r="G375" s="569">
        <v>0</v>
      </c>
      <c r="H375" s="569">
        <v>0</v>
      </c>
      <c r="I375" s="569">
        <v>0</v>
      </c>
      <c r="J375" s="569">
        <v>0</v>
      </c>
      <c r="K375" s="570">
        <v>0</v>
      </c>
      <c r="L375" s="571">
        <f t="shared" si="16"/>
        <v>0</v>
      </c>
      <c r="M375" s="571">
        <v>0</v>
      </c>
      <c r="N375" s="571">
        <v>0</v>
      </c>
      <c r="O375" s="572">
        <v>0</v>
      </c>
      <c r="P375" s="573">
        <v>0</v>
      </c>
      <c r="Q375" s="574">
        <f>+monthly_drivers_0!Q375</f>
        <v>2.5</v>
      </c>
    </row>
    <row r="376" spans="1:17" x14ac:dyDescent="0.25">
      <c r="A376" s="575">
        <f t="shared" si="17"/>
        <v>55700</v>
      </c>
      <c r="B376" s="83" t="str">
        <f t="shared" si="18"/>
        <v>LeasingI</v>
      </c>
      <c r="C376" s="562">
        <v>0</v>
      </c>
      <c r="D376" s="563">
        <v>0</v>
      </c>
      <c r="E376" s="563">
        <v>0</v>
      </c>
      <c r="F376" s="563">
        <v>0</v>
      </c>
      <c r="G376" s="563">
        <v>0</v>
      </c>
      <c r="H376" s="563">
        <v>0</v>
      </c>
      <c r="I376" s="563">
        <v>0</v>
      </c>
      <c r="J376" s="563">
        <v>0</v>
      </c>
      <c r="K376" s="564">
        <v>0</v>
      </c>
      <c r="L376" s="563">
        <f t="shared" si="16"/>
        <v>0</v>
      </c>
      <c r="M376" s="563">
        <v>0</v>
      </c>
      <c r="N376" s="563">
        <v>0</v>
      </c>
      <c r="O376" s="565">
        <v>0</v>
      </c>
      <c r="P376" s="564">
        <v>0</v>
      </c>
      <c r="Q376" s="566">
        <f>+monthly_drivers_0!Q376</f>
        <v>2.5</v>
      </c>
    </row>
    <row r="377" spans="1:17" x14ac:dyDescent="0.25">
      <c r="A377" s="567">
        <f t="shared" si="17"/>
        <v>55731</v>
      </c>
      <c r="B377" s="577" t="str">
        <f t="shared" si="18"/>
        <v>LeasingI</v>
      </c>
      <c r="C377" s="568">
        <v>0</v>
      </c>
      <c r="D377" s="569">
        <v>0</v>
      </c>
      <c r="E377" s="569">
        <v>0</v>
      </c>
      <c r="F377" s="569">
        <v>0</v>
      </c>
      <c r="G377" s="569">
        <v>0</v>
      </c>
      <c r="H377" s="569">
        <v>0</v>
      </c>
      <c r="I377" s="569">
        <v>0</v>
      </c>
      <c r="J377" s="569">
        <v>0</v>
      </c>
      <c r="K377" s="570">
        <v>0</v>
      </c>
      <c r="L377" s="571">
        <f t="shared" si="16"/>
        <v>0</v>
      </c>
      <c r="M377" s="571">
        <v>0</v>
      </c>
      <c r="N377" s="571">
        <v>0</v>
      </c>
      <c r="O377" s="572">
        <v>0</v>
      </c>
      <c r="P377" s="573">
        <v>0</v>
      </c>
      <c r="Q377" s="574">
        <f>+monthly_drivers_0!Q377</f>
        <v>2.5</v>
      </c>
    </row>
    <row r="378" spans="1:17" x14ac:dyDescent="0.25">
      <c r="A378" s="575">
        <f t="shared" si="17"/>
        <v>55762</v>
      </c>
      <c r="B378" s="83" t="str">
        <f t="shared" si="18"/>
        <v>LeasingI</v>
      </c>
      <c r="C378" s="562">
        <v>0</v>
      </c>
      <c r="D378" s="563">
        <v>0</v>
      </c>
      <c r="E378" s="563">
        <v>0</v>
      </c>
      <c r="F378" s="563">
        <v>0</v>
      </c>
      <c r="G378" s="563">
        <v>0</v>
      </c>
      <c r="H378" s="563">
        <v>0</v>
      </c>
      <c r="I378" s="563">
        <v>0</v>
      </c>
      <c r="J378" s="563">
        <v>0</v>
      </c>
      <c r="K378" s="564">
        <v>0</v>
      </c>
      <c r="L378" s="563">
        <f t="shared" si="16"/>
        <v>0</v>
      </c>
      <c r="M378" s="563">
        <v>0</v>
      </c>
      <c r="N378" s="563">
        <v>0</v>
      </c>
      <c r="O378" s="565">
        <v>0</v>
      </c>
      <c r="P378" s="564">
        <v>0</v>
      </c>
      <c r="Q378" s="566">
        <f>+monthly_drivers_0!Q378</f>
        <v>2.5</v>
      </c>
    </row>
    <row r="379" spans="1:17" x14ac:dyDescent="0.25">
      <c r="A379" s="567">
        <f t="shared" si="17"/>
        <v>55792</v>
      </c>
      <c r="B379" s="577" t="str">
        <f t="shared" si="18"/>
        <v>LeasingI</v>
      </c>
      <c r="C379" s="568">
        <v>0</v>
      </c>
      <c r="D379" s="569">
        <v>0</v>
      </c>
      <c r="E379" s="569">
        <v>0</v>
      </c>
      <c r="F379" s="569">
        <v>0</v>
      </c>
      <c r="G379" s="569">
        <v>0</v>
      </c>
      <c r="H379" s="569">
        <v>0</v>
      </c>
      <c r="I379" s="569">
        <v>0</v>
      </c>
      <c r="J379" s="569">
        <v>0</v>
      </c>
      <c r="K379" s="570">
        <v>0</v>
      </c>
      <c r="L379" s="571">
        <f t="shared" si="16"/>
        <v>0</v>
      </c>
      <c r="M379" s="571">
        <v>0</v>
      </c>
      <c r="N379" s="571">
        <v>0</v>
      </c>
      <c r="O379" s="572">
        <v>0</v>
      </c>
      <c r="P379" s="573">
        <v>0</v>
      </c>
      <c r="Q379" s="574">
        <f>+monthly_drivers_0!Q379</f>
        <v>2.5</v>
      </c>
    </row>
    <row r="380" spans="1:17" x14ac:dyDescent="0.25">
      <c r="A380" s="575">
        <f t="shared" si="17"/>
        <v>55823</v>
      </c>
      <c r="B380" s="83" t="str">
        <f t="shared" si="18"/>
        <v>LeasingI</v>
      </c>
      <c r="C380" s="562">
        <v>0</v>
      </c>
      <c r="D380" s="563">
        <v>0</v>
      </c>
      <c r="E380" s="563">
        <v>0</v>
      </c>
      <c r="F380" s="563">
        <v>0</v>
      </c>
      <c r="G380" s="563">
        <v>0</v>
      </c>
      <c r="H380" s="563">
        <v>0</v>
      </c>
      <c r="I380" s="563">
        <v>0</v>
      </c>
      <c r="J380" s="563">
        <v>0</v>
      </c>
      <c r="K380" s="564">
        <v>0</v>
      </c>
      <c r="L380" s="563">
        <f t="shared" si="16"/>
        <v>0</v>
      </c>
      <c r="M380" s="563">
        <v>0</v>
      </c>
      <c r="N380" s="563">
        <v>0</v>
      </c>
      <c r="O380" s="565">
        <v>0</v>
      </c>
      <c r="P380" s="564">
        <v>0</v>
      </c>
      <c r="Q380" s="566">
        <f>+monthly_drivers_0!Q380</f>
        <v>2.5</v>
      </c>
    </row>
    <row r="381" spans="1:17" x14ac:dyDescent="0.25">
      <c r="A381" s="567">
        <f t="shared" si="17"/>
        <v>55853</v>
      </c>
      <c r="B381" s="577" t="str">
        <f t="shared" si="18"/>
        <v>LeasingI</v>
      </c>
      <c r="C381" s="568">
        <v>0</v>
      </c>
      <c r="D381" s="569">
        <v>0</v>
      </c>
      <c r="E381" s="569">
        <v>0</v>
      </c>
      <c r="F381" s="569">
        <v>0</v>
      </c>
      <c r="G381" s="569">
        <v>0</v>
      </c>
      <c r="H381" s="569">
        <v>0</v>
      </c>
      <c r="I381" s="569">
        <v>0</v>
      </c>
      <c r="J381" s="569">
        <v>0</v>
      </c>
      <c r="K381" s="570">
        <v>0</v>
      </c>
      <c r="L381" s="571">
        <f t="shared" si="16"/>
        <v>0</v>
      </c>
      <c r="M381" s="571">
        <v>0</v>
      </c>
      <c r="N381" s="571">
        <v>0</v>
      </c>
      <c r="O381" s="572">
        <v>0</v>
      </c>
      <c r="P381" s="573">
        <v>0</v>
      </c>
      <c r="Q381" s="574">
        <f>+monthly_drivers_0!Q381</f>
        <v>2.5</v>
      </c>
    </row>
    <row r="382" spans="1:17" x14ac:dyDescent="0.25">
      <c r="A382" s="575">
        <f t="shared" si="17"/>
        <v>55884</v>
      </c>
      <c r="B382" s="83" t="str">
        <f t="shared" si="18"/>
        <v>LeasingI</v>
      </c>
      <c r="C382" s="562">
        <v>0</v>
      </c>
      <c r="D382" s="563">
        <v>0</v>
      </c>
      <c r="E382" s="563">
        <v>0</v>
      </c>
      <c r="F382" s="563">
        <v>0</v>
      </c>
      <c r="G382" s="563">
        <v>0</v>
      </c>
      <c r="H382" s="563">
        <v>0</v>
      </c>
      <c r="I382" s="563">
        <v>0</v>
      </c>
      <c r="J382" s="563">
        <v>0</v>
      </c>
      <c r="K382" s="564">
        <v>0</v>
      </c>
      <c r="L382" s="563">
        <f t="shared" si="16"/>
        <v>0</v>
      </c>
      <c r="M382" s="563">
        <v>0</v>
      </c>
      <c r="N382" s="563">
        <v>0</v>
      </c>
      <c r="O382" s="565">
        <v>0</v>
      </c>
      <c r="P382" s="564">
        <v>0</v>
      </c>
      <c r="Q382" s="566">
        <f>+monthly_drivers_0!Q382</f>
        <v>2.5</v>
      </c>
    </row>
    <row r="383" spans="1:17" x14ac:dyDescent="0.25">
      <c r="A383" s="567">
        <f t="shared" si="17"/>
        <v>55915</v>
      </c>
      <c r="B383" s="577" t="str">
        <f t="shared" si="18"/>
        <v>LeasingI</v>
      </c>
      <c r="C383" s="568">
        <v>0</v>
      </c>
      <c r="D383" s="569">
        <v>0</v>
      </c>
      <c r="E383" s="569">
        <v>0</v>
      </c>
      <c r="F383" s="569">
        <v>0</v>
      </c>
      <c r="G383" s="569">
        <v>0</v>
      </c>
      <c r="H383" s="569">
        <v>0</v>
      </c>
      <c r="I383" s="569">
        <v>0</v>
      </c>
      <c r="J383" s="569">
        <v>0</v>
      </c>
      <c r="K383" s="570">
        <v>0</v>
      </c>
      <c r="L383" s="571">
        <f t="shared" si="16"/>
        <v>0</v>
      </c>
      <c r="M383" s="571">
        <v>0</v>
      </c>
      <c r="N383" s="571">
        <v>0</v>
      </c>
      <c r="O383" s="572">
        <v>0</v>
      </c>
      <c r="P383" s="573">
        <v>0</v>
      </c>
      <c r="Q383" s="574">
        <f>+monthly_drivers_0!Q383</f>
        <v>2.5</v>
      </c>
    </row>
    <row r="384" spans="1:17" x14ac:dyDescent="0.25">
      <c r="A384" s="575">
        <f t="shared" si="17"/>
        <v>55943</v>
      </c>
      <c r="B384" s="83" t="str">
        <f t="shared" si="18"/>
        <v>LeasingI</v>
      </c>
      <c r="C384" s="562">
        <v>0</v>
      </c>
      <c r="D384" s="563">
        <v>0</v>
      </c>
      <c r="E384" s="563">
        <v>0</v>
      </c>
      <c r="F384" s="563">
        <v>0</v>
      </c>
      <c r="G384" s="563">
        <v>0</v>
      </c>
      <c r="H384" s="563">
        <v>0</v>
      </c>
      <c r="I384" s="563">
        <v>0</v>
      </c>
      <c r="J384" s="563">
        <v>0</v>
      </c>
      <c r="K384" s="564">
        <v>0</v>
      </c>
      <c r="L384" s="563">
        <f t="shared" si="16"/>
        <v>0</v>
      </c>
      <c r="M384" s="563">
        <v>0</v>
      </c>
      <c r="N384" s="563">
        <v>0</v>
      </c>
      <c r="O384" s="565">
        <v>0</v>
      </c>
      <c r="P384" s="564">
        <v>0</v>
      </c>
      <c r="Q384" s="566">
        <f>+monthly_drivers_0!Q384</f>
        <v>2.5</v>
      </c>
    </row>
    <row r="385" spans="1:17" x14ac:dyDescent="0.25">
      <c r="A385" s="567">
        <f t="shared" si="17"/>
        <v>55974</v>
      </c>
      <c r="B385" s="577" t="str">
        <f t="shared" si="18"/>
        <v>LeasingI</v>
      </c>
      <c r="C385" s="568">
        <v>0</v>
      </c>
      <c r="D385" s="569">
        <v>0</v>
      </c>
      <c r="E385" s="569">
        <v>0</v>
      </c>
      <c r="F385" s="569">
        <v>0</v>
      </c>
      <c r="G385" s="569">
        <v>0</v>
      </c>
      <c r="H385" s="569">
        <v>0</v>
      </c>
      <c r="I385" s="569">
        <v>0</v>
      </c>
      <c r="J385" s="569">
        <v>0</v>
      </c>
      <c r="K385" s="570">
        <v>0</v>
      </c>
      <c r="L385" s="571">
        <f t="shared" si="16"/>
        <v>0</v>
      </c>
      <c r="M385" s="571">
        <v>0</v>
      </c>
      <c r="N385" s="571">
        <v>0</v>
      </c>
      <c r="O385" s="572">
        <v>0</v>
      </c>
      <c r="P385" s="573">
        <v>0</v>
      </c>
      <c r="Q385" s="574">
        <f>+monthly_drivers_0!Q385</f>
        <v>2.5</v>
      </c>
    </row>
    <row r="386" spans="1:17" x14ac:dyDescent="0.25">
      <c r="A386" s="575">
        <f t="shared" si="17"/>
        <v>56004</v>
      </c>
      <c r="B386" s="83" t="str">
        <f t="shared" si="18"/>
        <v>LeasingI</v>
      </c>
      <c r="C386" s="562">
        <v>0</v>
      </c>
      <c r="D386" s="563">
        <v>0</v>
      </c>
      <c r="E386" s="563">
        <v>0</v>
      </c>
      <c r="F386" s="563">
        <v>0</v>
      </c>
      <c r="G386" s="563">
        <v>0</v>
      </c>
      <c r="H386" s="563">
        <v>0</v>
      </c>
      <c r="I386" s="563">
        <v>0</v>
      </c>
      <c r="J386" s="563">
        <v>0</v>
      </c>
      <c r="K386" s="564">
        <v>0</v>
      </c>
      <c r="L386" s="563">
        <f t="shared" ref="L386:L449" si="19">+P386+O386</f>
        <v>0</v>
      </c>
      <c r="M386" s="563">
        <v>0</v>
      </c>
      <c r="N386" s="563">
        <v>0</v>
      </c>
      <c r="O386" s="565">
        <v>0</v>
      </c>
      <c r="P386" s="564">
        <v>0</v>
      </c>
      <c r="Q386" s="566">
        <f>+monthly_drivers_0!Q386</f>
        <v>2.5</v>
      </c>
    </row>
    <row r="387" spans="1:17" x14ac:dyDescent="0.25">
      <c r="A387" s="567">
        <f t="shared" ref="A387:A450" si="20">+EOMONTH(A386,1)</f>
        <v>56035</v>
      </c>
      <c r="B387" s="577" t="str">
        <f t="shared" ref="B387:B450" si="21">+B386</f>
        <v>LeasingI</v>
      </c>
      <c r="C387" s="568">
        <v>0</v>
      </c>
      <c r="D387" s="569">
        <v>0</v>
      </c>
      <c r="E387" s="569">
        <v>0</v>
      </c>
      <c r="F387" s="569">
        <v>0</v>
      </c>
      <c r="G387" s="569">
        <v>0</v>
      </c>
      <c r="H387" s="569">
        <v>0</v>
      </c>
      <c r="I387" s="569">
        <v>0</v>
      </c>
      <c r="J387" s="569">
        <v>0</v>
      </c>
      <c r="K387" s="570">
        <v>0</v>
      </c>
      <c r="L387" s="571">
        <f t="shared" si="19"/>
        <v>0</v>
      </c>
      <c r="M387" s="571">
        <v>0</v>
      </c>
      <c r="N387" s="571">
        <v>0</v>
      </c>
      <c r="O387" s="572">
        <v>0</v>
      </c>
      <c r="P387" s="573">
        <v>0</v>
      </c>
      <c r="Q387" s="574">
        <f>+monthly_drivers_0!Q387</f>
        <v>2.5</v>
      </c>
    </row>
    <row r="388" spans="1:17" x14ac:dyDescent="0.25">
      <c r="A388" s="575">
        <f t="shared" si="20"/>
        <v>56065</v>
      </c>
      <c r="B388" s="83" t="str">
        <f t="shared" si="21"/>
        <v>LeasingI</v>
      </c>
      <c r="C388" s="562">
        <v>0</v>
      </c>
      <c r="D388" s="563">
        <v>0</v>
      </c>
      <c r="E388" s="563">
        <v>0</v>
      </c>
      <c r="F388" s="563">
        <v>0</v>
      </c>
      <c r="G388" s="563">
        <v>0</v>
      </c>
      <c r="H388" s="563">
        <v>0</v>
      </c>
      <c r="I388" s="563">
        <v>0</v>
      </c>
      <c r="J388" s="563">
        <v>0</v>
      </c>
      <c r="K388" s="564">
        <v>0</v>
      </c>
      <c r="L388" s="563">
        <f t="shared" si="19"/>
        <v>0</v>
      </c>
      <c r="M388" s="563">
        <v>0</v>
      </c>
      <c r="N388" s="563">
        <v>0</v>
      </c>
      <c r="O388" s="565">
        <v>0</v>
      </c>
      <c r="P388" s="564">
        <v>0</v>
      </c>
      <c r="Q388" s="566">
        <f>+monthly_drivers_0!Q388</f>
        <v>2.5</v>
      </c>
    </row>
    <row r="389" spans="1:17" x14ac:dyDescent="0.25">
      <c r="A389" s="567">
        <f t="shared" si="20"/>
        <v>56096</v>
      </c>
      <c r="B389" s="577" t="str">
        <f t="shared" si="21"/>
        <v>LeasingI</v>
      </c>
      <c r="C389" s="568">
        <v>0</v>
      </c>
      <c r="D389" s="569">
        <v>0</v>
      </c>
      <c r="E389" s="569">
        <v>0</v>
      </c>
      <c r="F389" s="569">
        <v>0</v>
      </c>
      <c r="G389" s="569">
        <v>0</v>
      </c>
      <c r="H389" s="569">
        <v>0</v>
      </c>
      <c r="I389" s="569">
        <v>0</v>
      </c>
      <c r="J389" s="569">
        <v>0</v>
      </c>
      <c r="K389" s="570">
        <v>0</v>
      </c>
      <c r="L389" s="571">
        <f t="shared" si="19"/>
        <v>0</v>
      </c>
      <c r="M389" s="571">
        <v>0</v>
      </c>
      <c r="N389" s="571">
        <v>0</v>
      </c>
      <c r="O389" s="572">
        <v>0</v>
      </c>
      <c r="P389" s="573">
        <v>0</v>
      </c>
      <c r="Q389" s="574">
        <f>+monthly_drivers_0!Q389</f>
        <v>2.5</v>
      </c>
    </row>
    <row r="390" spans="1:17" x14ac:dyDescent="0.25">
      <c r="A390" s="575">
        <f t="shared" si="20"/>
        <v>56127</v>
      </c>
      <c r="B390" s="83" t="str">
        <f t="shared" si="21"/>
        <v>LeasingI</v>
      </c>
      <c r="C390" s="562">
        <v>0</v>
      </c>
      <c r="D390" s="563">
        <v>0</v>
      </c>
      <c r="E390" s="563">
        <v>0</v>
      </c>
      <c r="F390" s="563">
        <v>0</v>
      </c>
      <c r="G390" s="563">
        <v>0</v>
      </c>
      <c r="H390" s="563">
        <v>0</v>
      </c>
      <c r="I390" s="563">
        <v>0</v>
      </c>
      <c r="J390" s="563">
        <v>0</v>
      </c>
      <c r="K390" s="564">
        <v>0</v>
      </c>
      <c r="L390" s="563">
        <f t="shared" si="19"/>
        <v>0</v>
      </c>
      <c r="M390" s="563">
        <v>0</v>
      </c>
      <c r="N390" s="563">
        <v>0</v>
      </c>
      <c r="O390" s="565">
        <v>0</v>
      </c>
      <c r="P390" s="564">
        <v>0</v>
      </c>
      <c r="Q390" s="566">
        <f>+monthly_drivers_0!Q390</f>
        <v>2.5</v>
      </c>
    </row>
    <row r="391" spans="1:17" x14ac:dyDescent="0.25">
      <c r="A391" s="567">
        <f t="shared" si="20"/>
        <v>56157</v>
      </c>
      <c r="B391" s="577" t="str">
        <f t="shared" si="21"/>
        <v>LeasingI</v>
      </c>
      <c r="C391" s="568">
        <v>0</v>
      </c>
      <c r="D391" s="569">
        <v>0</v>
      </c>
      <c r="E391" s="569">
        <v>0</v>
      </c>
      <c r="F391" s="569">
        <v>0</v>
      </c>
      <c r="G391" s="569">
        <v>0</v>
      </c>
      <c r="H391" s="569">
        <v>0</v>
      </c>
      <c r="I391" s="569">
        <v>0</v>
      </c>
      <c r="J391" s="569">
        <v>0</v>
      </c>
      <c r="K391" s="570">
        <v>0</v>
      </c>
      <c r="L391" s="571">
        <f t="shared" si="19"/>
        <v>0</v>
      </c>
      <c r="M391" s="571">
        <v>0</v>
      </c>
      <c r="N391" s="571">
        <v>0</v>
      </c>
      <c r="O391" s="572">
        <v>0</v>
      </c>
      <c r="P391" s="573">
        <v>0</v>
      </c>
      <c r="Q391" s="574">
        <f>+monthly_drivers_0!Q391</f>
        <v>2.5</v>
      </c>
    </row>
    <row r="392" spans="1:17" x14ac:dyDescent="0.25">
      <c r="A392" s="575">
        <f t="shared" si="20"/>
        <v>56188</v>
      </c>
      <c r="B392" s="83" t="str">
        <f t="shared" si="21"/>
        <v>LeasingI</v>
      </c>
      <c r="C392" s="562">
        <v>0</v>
      </c>
      <c r="D392" s="563">
        <v>0</v>
      </c>
      <c r="E392" s="563">
        <v>0</v>
      </c>
      <c r="F392" s="563">
        <v>0</v>
      </c>
      <c r="G392" s="563">
        <v>0</v>
      </c>
      <c r="H392" s="563">
        <v>0</v>
      </c>
      <c r="I392" s="563">
        <v>0</v>
      </c>
      <c r="J392" s="563">
        <v>0</v>
      </c>
      <c r="K392" s="564">
        <v>0</v>
      </c>
      <c r="L392" s="563">
        <f t="shared" si="19"/>
        <v>0</v>
      </c>
      <c r="M392" s="563">
        <v>0</v>
      </c>
      <c r="N392" s="563">
        <v>0</v>
      </c>
      <c r="O392" s="565">
        <v>0</v>
      </c>
      <c r="P392" s="564">
        <v>0</v>
      </c>
      <c r="Q392" s="566">
        <f>+monthly_drivers_0!Q392</f>
        <v>2.5</v>
      </c>
    </row>
    <row r="393" spans="1:17" x14ac:dyDescent="0.25">
      <c r="A393" s="567">
        <f t="shared" si="20"/>
        <v>56218</v>
      </c>
      <c r="B393" s="577" t="str">
        <f t="shared" si="21"/>
        <v>LeasingI</v>
      </c>
      <c r="C393" s="568">
        <v>0</v>
      </c>
      <c r="D393" s="569">
        <v>0</v>
      </c>
      <c r="E393" s="569">
        <v>0</v>
      </c>
      <c r="F393" s="569">
        <v>0</v>
      </c>
      <c r="G393" s="569">
        <v>0</v>
      </c>
      <c r="H393" s="569">
        <v>0</v>
      </c>
      <c r="I393" s="569">
        <v>0</v>
      </c>
      <c r="J393" s="569">
        <v>0</v>
      </c>
      <c r="K393" s="570">
        <v>0</v>
      </c>
      <c r="L393" s="571">
        <f t="shared" si="19"/>
        <v>0</v>
      </c>
      <c r="M393" s="571">
        <v>0</v>
      </c>
      <c r="N393" s="571">
        <v>0</v>
      </c>
      <c r="O393" s="572">
        <v>0</v>
      </c>
      <c r="P393" s="573">
        <v>0</v>
      </c>
      <c r="Q393" s="574">
        <f>+monthly_drivers_0!Q393</f>
        <v>2.5</v>
      </c>
    </row>
    <row r="394" spans="1:17" x14ac:dyDescent="0.25">
      <c r="A394" s="575">
        <f t="shared" si="20"/>
        <v>56249</v>
      </c>
      <c r="B394" s="83" t="str">
        <f t="shared" si="21"/>
        <v>LeasingI</v>
      </c>
      <c r="C394" s="562">
        <v>0</v>
      </c>
      <c r="D394" s="563">
        <v>0</v>
      </c>
      <c r="E394" s="563">
        <v>0</v>
      </c>
      <c r="F394" s="563">
        <v>0</v>
      </c>
      <c r="G394" s="563">
        <v>0</v>
      </c>
      <c r="H394" s="563">
        <v>0</v>
      </c>
      <c r="I394" s="563">
        <v>0</v>
      </c>
      <c r="J394" s="563">
        <v>0</v>
      </c>
      <c r="K394" s="564">
        <v>0</v>
      </c>
      <c r="L394" s="563">
        <f t="shared" si="19"/>
        <v>0</v>
      </c>
      <c r="M394" s="563">
        <v>0</v>
      </c>
      <c r="N394" s="563">
        <v>0</v>
      </c>
      <c r="O394" s="565">
        <v>0</v>
      </c>
      <c r="P394" s="564">
        <v>0</v>
      </c>
      <c r="Q394" s="566">
        <f>+monthly_drivers_0!Q394</f>
        <v>2.5</v>
      </c>
    </row>
    <row r="395" spans="1:17" x14ac:dyDescent="0.25">
      <c r="A395" s="567">
        <f t="shared" si="20"/>
        <v>56280</v>
      </c>
      <c r="B395" s="577" t="str">
        <f t="shared" si="21"/>
        <v>LeasingI</v>
      </c>
      <c r="C395" s="568">
        <v>0</v>
      </c>
      <c r="D395" s="569">
        <v>0</v>
      </c>
      <c r="E395" s="569">
        <v>0</v>
      </c>
      <c r="F395" s="569">
        <v>0</v>
      </c>
      <c r="G395" s="569">
        <v>0</v>
      </c>
      <c r="H395" s="569">
        <v>0</v>
      </c>
      <c r="I395" s="569">
        <v>0</v>
      </c>
      <c r="J395" s="569">
        <v>0</v>
      </c>
      <c r="K395" s="570">
        <v>0</v>
      </c>
      <c r="L395" s="571">
        <f t="shared" si="19"/>
        <v>0</v>
      </c>
      <c r="M395" s="571">
        <v>0</v>
      </c>
      <c r="N395" s="571">
        <v>0</v>
      </c>
      <c r="O395" s="572">
        <v>0</v>
      </c>
      <c r="P395" s="573">
        <v>0</v>
      </c>
      <c r="Q395" s="574">
        <f>+monthly_drivers_0!Q395</f>
        <v>2.5</v>
      </c>
    </row>
    <row r="396" spans="1:17" x14ac:dyDescent="0.25">
      <c r="A396" s="575">
        <f t="shared" si="20"/>
        <v>56308</v>
      </c>
      <c r="B396" s="83" t="str">
        <f t="shared" si="21"/>
        <v>LeasingI</v>
      </c>
      <c r="C396" s="562">
        <v>0</v>
      </c>
      <c r="D396" s="563">
        <v>0</v>
      </c>
      <c r="E396" s="563">
        <v>0</v>
      </c>
      <c r="F396" s="563">
        <v>0</v>
      </c>
      <c r="G396" s="563">
        <v>0</v>
      </c>
      <c r="H396" s="563">
        <v>0</v>
      </c>
      <c r="I396" s="563">
        <v>0</v>
      </c>
      <c r="J396" s="563">
        <v>0</v>
      </c>
      <c r="K396" s="564">
        <v>0</v>
      </c>
      <c r="L396" s="563">
        <f t="shared" si="19"/>
        <v>0</v>
      </c>
      <c r="M396" s="563">
        <v>0</v>
      </c>
      <c r="N396" s="563">
        <v>0</v>
      </c>
      <c r="O396" s="565">
        <v>0</v>
      </c>
      <c r="P396" s="564">
        <v>0</v>
      </c>
      <c r="Q396" s="566">
        <f>+monthly_drivers_0!Q396</f>
        <v>2.5</v>
      </c>
    </row>
    <row r="397" spans="1:17" x14ac:dyDescent="0.25">
      <c r="A397" s="567">
        <f t="shared" si="20"/>
        <v>56339</v>
      </c>
      <c r="B397" s="577" t="str">
        <f t="shared" si="21"/>
        <v>LeasingI</v>
      </c>
      <c r="C397" s="568">
        <v>0</v>
      </c>
      <c r="D397" s="569">
        <v>0</v>
      </c>
      <c r="E397" s="569">
        <v>0</v>
      </c>
      <c r="F397" s="569">
        <v>0</v>
      </c>
      <c r="G397" s="569">
        <v>0</v>
      </c>
      <c r="H397" s="569">
        <v>0</v>
      </c>
      <c r="I397" s="569">
        <v>0</v>
      </c>
      <c r="J397" s="569">
        <v>0</v>
      </c>
      <c r="K397" s="570">
        <v>0</v>
      </c>
      <c r="L397" s="571">
        <f t="shared" si="19"/>
        <v>0</v>
      </c>
      <c r="M397" s="571">
        <v>0</v>
      </c>
      <c r="N397" s="571">
        <v>0</v>
      </c>
      <c r="O397" s="572">
        <v>0</v>
      </c>
      <c r="P397" s="573">
        <v>0</v>
      </c>
      <c r="Q397" s="574">
        <f>+monthly_drivers_0!Q397</f>
        <v>2.5</v>
      </c>
    </row>
    <row r="398" spans="1:17" x14ac:dyDescent="0.25">
      <c r="A398" s="575">
        <f t="shared" si="20"/>
        <v>56369</v>
      </c>
      <c r="B398" s="83" t="str">
        <f t="shared" si="21"/>
        <v>LeasingI</v>
      </c>
      <c r="C398" s="562">
        <v>0</v>
      </c>
      <c r="D398" s="563">
        <v>0</v>
      </c>
      <c r="E398" s="563">
        <v>0</v>
      </c>
      <c r="F398" s="563">
        <v>0</v>
      </c>
      <c r="G398" s="563">
        <v>0</v>
      </c>
      <c r="H398" s="563">
        <v>0</v>
      </c>
      <c r="I398" s="563">
        <v>0</v>
      </c>
      <c r="J398" s="563">
        <v>0</v>
      </c>
      <c r="K398" s="564">
        <v>0</v>
      </c>
      <c r="L398" s="563">
        <f t="shared" si="19"/>
        <v>0</v>
      </c>
      <c r="M398" s="563">
        <v>0</v>
      </c>
      <c r="N398" s="563">
        <v>0</v>
      </c>
      <c r="O398" s="565">
        <v>0</v>
      </c>
      <c r="P398" s="564">
        <v>0</v>
      </c>
      <c r="Q398" s="566">
        <f>+monthly_drivers_0!Q398</f>
        <v>2.5</v>
      </c>
    </row>
    <row r="399" spans="1:17" x14ac:dyDescent="0.25">
      <c r="A399" s="567">
        <f t="shared" si="20"/>
        <v>56400</v>
      </c>
      <c r="B399" s="577" t="str">
        <f t="shared" si="21"/>
        <v>LeasingI</v>
      </c>
      <c r="C399" s="568">
        <v>0</v>
      </c>
      <c r="D399" s="569">
        <v>0</v>
      </c>
      <c r="E399" s="569">
        <v>0</v>
      </c>
      <c r="F399" s="569">
        <v>0</v>
      </c>
      <c r="G399" s="569">
        <v>0</v>
      </c>
      <c r="H399" s="569">
        <v>0</v>
      </c>
      <c r="I399" s="569">
        <v>0</v>
      </c>
      <c r="J399" s="569">
        <v>0</v>
      </c>
      <c r="K399" s="570">
        <v>0</v>
      </c>
      <c r="L399" s="571">
        <f t="shared" si="19"/>
        <v>0</v>
      </c>
      <c r="M399" s="571">
        <v>0</v>
      </c>
      <c r="N399" s="571">
        <v>0</v>
      </c>
      <c r="O399" s="572">
        <v>0</v>
      </c>
      <c r="P399" s="573">
        <v>0</v>
      </c>
      <c r="Q399" s="574">
        <f>+monthly_drivers_0!Q399</f>
        <v>2.5</v>
      </c>
    </row>
    <row r="400" spans="1:17" x14ac:dyDescent="0.25">
      <c r="A400" s="575">
        <f t="shared" si="20"/>
        <v>56430</v>
      </c>
      <c r="B400" s="83" t="str">
        <f t="shared" si="21"/>
        <v>LeasingI</v>
      </c>
      <c r="C400" s="562">
        <v>0</v>
      </c>
      <c r="D400" s="563">
        <v>0</v>
      </c>
      <c r="E400" s="563">
        <v>0</v>
      </c>
      <c r="F400" s="563">
        <v>0</v>
      </c>
      <c r="G400" s="563">
        <v>0</v>
      </c>
      <c r="H400" s="563">
        <v>0</v>
      </c>
      <c r="I400" s="563">
        <v>0</v>
      </c>
      <c r="J400" s="563">
        <v>0</v>
      </c>
      <c r="K400" s="564">
        <v>0</v>
      </c>
      <c r="L400" s="563">
        <f t="shared" si="19"/>
        <v>0</v>
      </c>
      <c r="M400" s="563">
        <v>0</v>
      </c>
      <c r="N400" s="563">
        <v>0</v>
      </c>
      <c r="O400" s="565">
        <v>0</v>
      </c>
      <c r="P400" s="564">
        <v>0</v>
      </c>
      <c r="Q400" s="566">
        <f>+monthly_drivers_0!Q400</f>
        <v>2.5</v>
      </c>
    </row>
    <row r="401" spans="1:17" x14ac:dyDescent="0.25">
      <c r="A401" s="567">
        <f t="shared" si="20"/>
        <v>56461</v>
      </c>
      <c r="B401" s="577" t="str">
        <f t="shared" si="21"/>
        <v>LeasingI</v>
      </c>
      <c r="C401" s="568">
        <v>0</v>
      </c>
      <c r="D401" s="569">
        <v>0</v>
      </c>
      <c r="E401" s="569">
        <v>0</v>
      </c>
      <c r="F401" s="569">
        <v>0</v>
      </c>
      <c r="G401" s="569">
        <v>0</v>
      </c>
      <c r="H401" s="569">
        <v>0</v>
      </c>
      <c r="I401" s="569">
        <v>0</v>
      </c>
      <c r="J401" s="569">
        <v>0</v>
      </c>
      <c r="K401" s="570">
        <v>0</v>
      </c>
      <c r="L401" s="571">
        <f t="shared" si="19"/>
        <v>0</v>
      </c>
      <c r="M401" s="571">
        <v>0</v>
      </c>
      <c r="N401" s="571">
        <v>0</v>
      </c>
      <c r="O401" s="572">
        <v>0</v>
      </c>
      <c r="P401" s="573">
        <v>0</v>
      </c>
      <c r="Q401" s="574">
        <f>+monthly_drivers_0!Q401</f>
        <v>2.5</v>
      </c>
    </row>
    <row r="402" spans="1:17" x14ac:dyDescent="0.25">
      <c r="A402" s="575">
        <f t="shared" si="20"/>
        <v>56492</v>
      </c>
      <c r="B402" s="83" t="str">
        <f t="shared" si="21"/>
        <v>LeasingI</v>
      </c>
      <c r="C402" s="562">
        <v>0</v>
      </c>
      <c r="D402" s="563">
        <v>0</v>
      </c>
      <c r="E402" s="563">
        <v>0</v>
      </c>
      <c r="F402" s="563">
        <v>0</v>
      </c>
      <c r="G402" s="563">
        <v>0</v>
      </c>
      <c r="H402" s="563">
        <v>0</v>
      </c>
      <c r="I402" s="563">
        <v>0</v>
      </c>
      <c r="J402" s="563">
        <v>0</v>
      </c>
      <c r="K402" s="564">
        <v>0</v>
      </c>
      <c r="L402" s="563">
        <f t="shared" si="19"/>
        <v>0</v>
      </c>
      <c r="M402" s="563">
        <v>0</v>
      </c>
      <c r="N402" s="563">
        <v>0</v>
      </c>
      <c r="O402" s="565">
        <v>0</v>
      </c>
      <c r="P402" s="564">
        <v>0</v>
      </c>
      <c r="Q402" s="566">
        <f>+monthly_drivers_0!Q402</f>
        <v>2.5</v>
      </c>
    </row>
    <row r="403" spans="1:17" x14ac:dyDescent="0.25">
      <c r="A403" s="567">
        <f t="shared" si="20"/>
        <v>56522</v>
      </c>
      <c r="B403" s="577" t="str">
        <f t="shared" si="21"/>
        <v>LeasingI</v>
      </c>
      <c r="C403" s="568">
        <v>0</v>
      </c>
      <c r="D403" s="569">
        <v>0</v>
      </c>
      <c r="E403" s="569">
        <v>0</v>
      </c>
      <c r="F403" s="569">
        <v>0</v>
      </c>
      <c r="G403" s="569">
        <v>0</v>
      </c>
      <c r="H403" s="569">
        <v>0</v>
      </c>
      <c r="I403" s="569">
        <v>0</v>
      </c>
      <c r="J403" s="569">
        <v>0</v>
      </c>
      <c r="K403" s="570">
        <v>0</v>
      </c>
      <c r="L403" s="571">
        <f t="shared" si="19"/>
        <v>0</v>
      </c>
      <c r="M403" s="571">
        <v>0</v>
      </c>
      <c r="N403" s="571">
        <v>0</v>
      </c>
      <c r="O403" s="572">
        <v>0</v>
      </c>
      <c r="P403" s="573">
        <v>0</v>
      </c>
      <c r="Q403" s="574">
        <f>+monthly_drivers_0!Q403</f>
        <v>2.5</v>
      </c>
    </row>
    <row r="404" spans="1:17" x14ac:dyDescent="0.25">
      <c r="A404" s="575">
        <f t="shared" si="20"/>
        <v>56553</v>
      </c>
      <c r="B404" s="83" t="str">
        <f t="shared" si="21"/>
        <v>LeasingI</v>
      </c>
      <c r="C404" s="562">
        <v>0</v>
      </c>
      <c r="D404" s="563">
        <v>0</v>
      </c>
      <c r="E404" s="563">
        <v>0</v>
      </c>
      <c r="F404" s="563">
        <v>0</v>
      </c>
      <c r="G404" s="563">
        <v>0</v>
      </c>
      <c r="H404" s="563">
        <v>0</v>
      </c>
      <c r="I404" s="563">
        <v>0</v>
      </c>
      <c r="J404" s="563">
        <v>0</v>
      </c>
      <c r="K404" s="564">
        <v>0</v>
      </c>
      <c r="L404" s="563">
        <f t="shared" si="19"/>
        <v>0</v>
      </c>
      <c r="M404" s="563">
        <v>0</v>
      </c>
      <c r="N404" s="563">
        <v>0</v>
      </c>
      <c r="O404" s="565">
        <v>0</v>
      </c>
      <c r="P404" s="564">
        <v>0</v>
      </c>
      <c r="Q404" s="566">
        <f>+monthly_drivers_0!Q404</f>
        <v>2.5</v>
      </c>
    </row>
    <row r="405" spans="1:17" x14ac:dyDescent="0.25">
      <c r="A405" s="567">
        <f t="shared" si="20"/>
        <v>56583</v>
      </c>
      <c r="B405" s="577" t="str">
        <f t="shared" si="21"/>
        <v>LeasingI</v>
      </c>
      <c r="C405" s="568">
        <v>0</v>
      </c>
      <c r="D405" s="569">
        <v>0</v>
      </c>
      <c r="E405" s="569">
        <v>0</v>
      </c>
      <c r="F405" s="569">
        <v>0</v>
      </c>
      <c r="G405" s="569">
        <v>0</v>
      </c>
      <c r="H405" s="569">
        <v>0</v>
      </c>
      <c r="I405" s="569">
        <v>0</v>
      </c>
      <c r="J405" s="569">
        <v>0</v>
      </c>
      <c r="K405" s="570">
        <v>0</v>
      </c>
      <c r="L405" s="571">
        <f t="shared" si="19"/>
        <v>0</v>
      </c>
      <c r="M405" s="571">
        <v>0</v>
      </c>
      <c r="N405" s="571">
        <v>0</v>
      </c>
      <c r="O405" s="572">
        <v>0</v>
      </c>
      <c r="P405" s="573">
        <v>0</v>
      </c>
      <c r="Q405" s="574">
        <f>+monthly_drivers_0!Q405</f>
        <v>2.5</v>
      </c>
    </row>
    <row r="406" spans="1:17" x14ac:dyDescent="0.25">
      <c r="A406" s="575">
        <f t="shared" si="20"/>
        <v>56614</v>
      </c>
      <c r="B406" s="83" t="str">
        <f t="shared" si="21"/>
        <v>LeasingI</v>
      </c>
      <c r="C406" s="562">
        <v>0</v>
      </c>
      <c r="D406" s="563">
        <v>0</v>
      </c>
      <c r="E406" s="563">
        <v>0</v>
      </c>
      <c r="F406" s="563">
        <v>0</v>
      </c>
      <c r="G406" s="563">
        <v>0</v>
      </c>
      <c r="H406" s="563">
        <v>0</v>
      </c>
      <c r="I406" s="563">
        <v>0</v>
      </c>
      <c r="J406" s="563">
        <v>0</v>
      </c>
      <c r="K406" s="564">
        <v>0</v>
      </c>
      <c r="L406" s="563">
        <f t="shared" si="19"/>
        <v>0</v>
      </c>
      <c r="M406" s="563">
        <v>0</v>
      </c>
      <c r="N406" s="563">
        <v>0</v>
      </c>
      <c r="O406" s="565">
        <v>0</v>
      </c>
      <c r="P406" s="564">
        <v>0</v>
      </c>
      <c r="Q406" s="566">
        <f>+monthly_drivers_0!Q406</f>
        <v>2.5</v>
      </c>
    </row>
    <row r="407" spans="1:17" x14ac:dyDescent="0.25">
      <c r="A407" s="567">
        <f t="shared" si="20"/>
        <v>56645</v>
      </c>
      <c r="B407" s="577" t="str">
        <f t="shared" si="21"/>
        <v>LeasingI</v>
      </c>
      <c r="C407" s="568">
        <v>0</v>
      </c>
      <c r="D407" s="569">
        <v>0</v>
      </c>
      <c r="E407" s="569">
        <v>0</v>
      </c>
      <c r="F407" s="569">
        <v>0</v>
      </c>
      <c r="G407" s="569">
        <v>0</v>
      </c>
      <c r="H407" s="569">
        <v>0</v>
      </c>
      <c r="I407" s="569">
        <v>0</v>
      </c>
      <c r="J407" s="569">
        <v>0</v>
      </c>
      <c r="K407" s="570">
        <v>0</v>
      </c>
      <c r="L407" s="571">
        <f t="shared" si="19"/>
        <v>0</v>
      </c>
      <c r="M407" s="571">
        <v>0</v>
      </c>
      <c r="N407" s="571">
        <v>0</v>
      </c>
      <c r="O407" s="572">
        <v>0</v>
      </c>
      <c r="P407" s="573">
        <v>0</v>
      </c>
      <c r="Q407" s="574">
        <f>+monthly_drivers_0!Q407</f>
        <v>2.5</v>
      </c>
    </row>
    <row r="408" spans="1:17" x14ac:dyDescent="0.25">
      <c r="A408" s="575">
        <f t="shared" si="20"/>
        <v>56673</v>
      </c>
      <c r="B408" s="83" t="str">
        <f t="shared" si="21"/>
        <v>LeasingI</v>
      </c>
      <c r="C408" s="562">
        <v>0</v>
      </c>
      <c r="D408" s="563">
        <v>0</v>
      </c>
      <c r="E408" s="563">
        <v>0</v>
      </c>
      <c r="F408" s="563">
        <v>0</v>
      </c>
      <c r="G408" s="563">
        <v>0</v>
      </c>
      <c r="H408" s="563">
        <v>0</v>
      </c>
      <c r="I408" s="563">
        <v>0</v>
      </c>
      <c r="J408" s="563">
        <v>0</v>
      </c>
      <c r="K408" s="564">
        <v>0</v>
      </c>
      <c r="L408" s="563">
        <f t="shared" si="19"/>
        <v>0</v>
      </c>
      <c r="M408" s="563">
        <v>0</v>
      </c>
      <c r="N408" s="563">
        <v>0</v>
      </c>
      <c r="O408" s="565">
        <v>0</v>
      </c>
      <c r="P408" s="564">
        <v>0</v>
      </c>
      <c r="Q408" s="566">
        <f>+monthly_drivers_0!Q408</f>
        <v>2.5</v>
      </c>
    </row>
    <row r="409" spans="1:17" x14ac:dyDescent="0.25">
      <c r="A409" s="567">
        <f t="shared" si="20"/>
        <v>56704</v>
      </c>
      <c r="B409" s="577" t="str">
        <f t="shared" si="21"/>
        <v>LeasingI</v>
      </c>
      <c r="C409" s="568">
        <v>0</v>
      </c>
      <c r="D409" s="569">
        <v>0</v>
      </c>
      <c r="E409" s="569">
        <v>0</v>
      </c>
      <c r="F409" s="569">
        <v>0</v>
      </c>
      <c r="G409" s="569">
        <v>0</v>
      </c>
      <c r="H409" s="569">
        <v>0</v>
      </c>
      <c r="I409" s="569">
        <v>0</v>
      </c>
      <c r="J409" s="569">
        <v>0</v>
      </c>
      <c r="K409" s="570">
        <v>0</v>
      </c>
      <c r="L409" s="571">
        <f t="shared" si="19"/>
        <v>0</v>
      </c>
      <c r="M409" s="571">
        <v>0</v>
      </c>
      <c r="N409" s="571">
        <v>0</v>
      </c>
      <c r="O409" s="572">
        <v>0</v>
      </c>
      <c r="P409" s="573">
        <v>0</v>
      </c>
      <c r="Q409" s="574">
        <f>+monthly_drivers_0!Q409</f>
        <v>2.5</v>
      </c>
    </row>
    <row r="410" spans="1:17" x14ac:dyDescent="0.25">
      <c r="A410" s="575">
        <f t="shared" si="20"/>
        <v>56734</v>
      </c>
      <c r="B410" s="83" t="str">
        <f t="shared" si="21"/>
        <v>LeasingI</v>
      </c>
      <c r="C410" s="562">
        <v>0</v>
      </c>
      <c r="D410" s="563">
        <v>0</v>
      </c>
      <c r="E410" s="563">
        <v>0</v>
      </c>
      <c r="F410" s="563">
        <v>0</v>
      </c>
      <c r="G410" s="563">
        <v>0</v>
      </c>
      <c r="H410" s="563">
        <v>0</v>
      </c>
      <c r="I410" s="563">
        <v>0</v>
      </c>
      <c r="J410" s="563">
        <v>0</v>
      </c>
      <c r="K410" s="564">
        <v>0</v>
      </c>
      <c r="L410" s="563">
        <f t="shared" si="19"/>
        <v>0</v>
      </c>
      <c r="M410" s="563">
        <v>0</v>
      </c>
      <c r="N410" s="563">
        <v>0</v>
      </c>
      <c r="O410" s="565">
        <v>0</v>
      </c>
      <c r="P410" s="564">
        <v>0</v>
      </c>
      <c r="Q410" s="566">
        <f>+monthly_drivers_0!Q410</f>
        <v>2.5</v>
      </c>
    </row>
    <row r="411" spans="1:17" x14ac:dyDescent="0.25">
      <c r="A411" s="567">
        <f t="shared" si="20"/>
        <v>56765</v>
      </c>
      <c r="B411" s="577" t="str">
        <f t="shared" si="21"/>
        <v>LeasingI</v>
      </c>
      <c r="C411" s="568">
        <v>0</v>
      </c>
      <c r="D411" s="569">
        <v>0</v>
      </c>
      <c r="E411" s="569">
        <v>0</v>
      </c>
      <c r="F411" s="569">
        <v>0</v>
      </c>
      <c r="G411" s="569">
        <v>0</v>
      </c>
      <c r="H411" s="569">
        <v>0</v>
      </c>
      <c r="I411" s="569">
        <v>0</v>
      </c>
      <c r="J411" s="569">
        <v>0</v>
      </c>
      <c r="K411" s="570">
        <v>0</v>
      </c>
      <c r="L411" s="571">
        <f t="shared" si="19"/>
        <v>0</v>
      </c>
      <c r="M411" s="571">
        <v>0</v>
      </c>
      <c r="N411" s="571">
        <v>0</v>
      </c>
      <c r="O411" s="572">
        <v>0</v>
      </c>
      <c r="P411" s="573">
        <v>0</v>
      </c>
      <c r="Q411" s="574">
        <f>+monthly_drivers_0!Q411</f>
        <v>2.5</v>
      </c>
    </row>
    <row r="412" spans="1:17" x14ac:dyDescent="0.25">
      <c r="A412" s="575">
        <f t="shared" si="20"/>
        <v>56795</v>
      </c>
      <c r="B412" s="83" t="str">
        <f t="shared" si="21"/>
        <v>LeasingI</v>
      </c>
      <c r="C412" s="562">
        <v>0</v>
      </c>
      <c r="D412" s="563">
        <v>0</v>
      </c>
      <c r="E412" s="563">
        <v>0</v>
      </c>
      <c r="F412" s="563">
        <v>0</v>
      </c>
      <c r="G412" s="563">
        <v>0</v>
      </c>
      <c r="H412" s="563">
        <v>0</v>
      </c>
      <c r="I412" s="563">
        <v>0</v>
      </c>
      <c r="J412" s="563">
        <v>0</v>
      </c>
      <c r="K412" s="564">
        <v>0</v>
      </c>
      <c r="L412" s="563">
        <f t="shared" si="19"/>
        <v>0</v>
      </c>
      <c r="M412" s="563">
        <v>0</v>
      </c>
      <c r="N412" s="563">
        <v>0</v>
      </c>
      <c r="O412" s="565">
        <v>0</v>
      </c>
      <c r="P412" s="564">
        <v>0</v>
      </c>
      <c r="Q412" s="566">
        <f>+monthly_drivers_0!Q412</f>
        <v>2.5</v>
      </c>
    </row>
    <row r="413" spans="1:17" x14ac:dyDescent="0.25">
      <c r="A413" s="567">
        <f t="shared" si="20"/>
        <v>56826</v>
      </c>
      <c r="B413" s="577" t="str">
        <f t="shared" si="21"/>
        <v>LeasingI</v>
      </c>
      <c r="C413" s="568">
        <v>0</v>
      </c>
      <c r="D413" s="569">
        <v>0</v>
      </c>
      <c r="E413" s="569">
        <v>0</v>
      </c>
      <c r="F413" s="569">
        <v>0</v>
      </c>
      <c r="G413" s="569">
        <v>0</v>
      </c>
      <c r="H413" s="569">
        <v>0</v>
      </c>
      <c r="I413" s="569">
        <v>0</v>
      </c>
      <c r="J413" s="569">
        <v>0</v>
      </c>
      <c r="K413" s="570">
        <v>0</v>
      </c>
      <c r="L413" s="571">
        <f t="shared" si="19"/>
        <v>0</v>
      </c>
      <c r="M413" s="571">
        <v>0</v>
      </c>
      <c r="N413" s="571">
        <v>0</v>
      </c>
      <c r="O413" s="572">
        <v>0</v>
      </c>
      <c r="P413" s="573">
        <v>0</v>
      </c>
      <c r="Q413" s="574">
        <f>+monthly_drivers_0!Q413</f>
        <v>2.5</v>
      </c>
    </row>
    <row r="414" spans="1:17" x14ac:dyDescent="0.25">
      <c r="A414" s="575">
        <f t="shared" si="20"/>
        <v>56857</v>
      </c>
      <c r="B414" s="83" t="str">
        <f t="shared" si="21"/>
        <v>LeasingI</v>
      </c>
      <c r="C414" s="562">
        <v>0</v>
      </c>
      <c r="D414" s="563">
        <v>0</v>
      </c>
      <c r="E414" s="563">
        <v>0</v>
      </c>
      <c r="F414" s="563">
        <v>0</v>
      </c>
      <c r="G414" s="563">
        <v>0</v>
      </c>
      <c r="H414" s="563">
        <v>0</v>
      </c>
      <c r="I414" s="563">
        <v>0</v>
      </c>
      <c r="J414" s="563">
        <v>0</v>
      </c>
      <c r="K414" s="564">
        <v>0</v>
      </c>
      <c r="L414" s="563">
        <f t="shared" si="19"/>
        <v>0</v>
      </c>
      <c r="M414" s="563">
        <v>0</v>
      </c>
      <c r="N414" s="563">
        <v>0</v>
      </c>
      <c r="O414" s="565">
        <v>0</v>
      </c>
      <c r="P414" s="564">
        <v>0</v>
      </c>
      <c r="Q414" s="566">
        <f>+monthly_drivers_0!Q414</f>
        <v>2.5</v>
      </c>
    </row>
    <row r="415" spans="1:17" x14ac:dyDescent="0.25">
      <c r="A415" s="567">
        <f t="shared" si="20"/>
        <v>56887</v>
      </c>
      <c r="B415" s="577" t="str">
        <f t="shared" si="21"/>
        <v>LeasingI</v>
      </c>
      <c r="C415" s="568">
        <v>0</v>
      </c>
      <c r="D415" s="569">
        <v>0</v>
      </c>
      <c r="E415" s="569">
        <v>0</v>
      </c>
      <c r="F415" s="569">
        <v>0</v>
      </c>
      <c r="G415" s="569">
        <v>0</v>
      </c>
      <c r="H415" s="569">
        <v>0</v>
      </c>
      <c r="I415" s="569">
        <v>0</v>
      </c>
      <c r="J415" s="569">
        <v>0</v>
      </c>
      <c r="K415" s="570">
        <v>0</v>
      </c>
      <c r="L415" s="571">
        <f t="shared" si="19"/>
        <v>0</v>
      </c>
      <c r="M415" s="571">
        <v>0</v>
      </c>
      <c r="N415" s="571">
        <v>0</v>
      </c>
      <c r="O415" s="572">
        <v>0</v>
      </c>
      <c r="P415" s="573">
        <v>0</v>
      </c>
      <c r="Q415" s="574">
        <f>+monthly_drivers_0!Q415</f>
        <v>2.5</v>
      </c>
    </row>
    <row r="416" spans="1:17" x14ac:dyDescent="0.25">
      <c r="A416" s="575">
        <f t="shared" si="20"/>
        <v>56918</v>
      </c>
      <c r="B416" s="83" t="str">
        <f t="shared" si="21"/>
        <v>LeasingI</v>
      </c>
      <c r="C416" s="562">
        <v>0</v>
      </c>
      <c r="D416" s="563">
        <v>0</v>
      </c>
      <c r="E416" s="563">
        <v>0</v>
      </c>
      <c r="F416" s="563">
        <v>0</v>
      </c>
      <c r="G416" s="563">
        <v>0</v>
      </c>
      <c r="H416" s="563">
        <v>0</v>
      </c>
      <c r="I416" s="563">
        <v>0</v>
      </c>
      <c r="J416" s="563">
        <v>0</v>
      </c>
      <c r="K416" s="564">
        <v>0</v>
      </c>
      <c r="L416" s="563">
        <f t="shared" si="19"/>
        <v>0</v>
      </c>
      <c r="M416" s="563">
        <v>0</v>
      </c>
      <c r="N416" s="563">
        <v>0</v>
      </c>
      <c r="O416" s="565">
        <v>0</v>
      </c>
      <c r="P416" s="564">
        <v>0</v>
      </c>
      <c r="Q416" s="566">
        <f>+monthly_drivers_0!Q416</f>
        <v>2.5</v>
      </c>
    </row>
    <row r="417" spans="1:17" x14ac:dyDescent="0.25">
      <c r="A417" s="567">
        <f t="shared" si="20"/>
        <v>56948</v>
      </c>
      <c r="B417" s="577" t="str">
        <f t="shared" si="21"/>
        <v>LeasingI</v>
      </c>
      <c r="C417" s="568">
        <v>0</v>
      </c>
      <c r="D417" s="569">
        <v>0</v>
      </c>
      <c r="E417" s="569">
        <v>0</v>
      </c>
      <c r="F417" s="569">
        <v>0</v>
      </c>
      <c r="G417" s="569">
        <v>0</v>
      </c>
      <c r="H417" s="569">
        <v>0</v>
      </c>
      <c r="I417" s="569">
        <v>0</v>
      </c>
      <c r="J417" s="569">
        <v>0</v>
      </c>
      <c r="K417" s="570">
        <v>0</v>
      </c>
      <c r="L417" s="571">
        <f t="shared" si="19"/>
        <v>0</v>
      </c>
      <c r="M417" s="571">
        <v>0</v>
      </c>
      <c r="N417" s="571">
        <v>0</v>
      </c>
      <c r="O417" s="572">
        <v>0</v>
      </c>
      <c r="P417" s="573">
        <v>0</v>
      </c>
      <c r="Q417" s="574">
        <f>+monthly_drivers_0!Q417</f>
        <v>2.5</v>
      </c>
    </row>
    <row r="418" spans="1:17" x14ac:dyDescent="0.25">
      <c r="A418" s="575">
        <f t="shared" si="20"/>
        <v>56979</v>
      </c>
      <c r="B418" s="83" t="str">
        <f t="shared" si="21"/>
        <v>LeasingI</v>
      </c>
      <c r="C418" s="562">
        <v>0</v>
      </c>
      <c r="D418" s="563">
        <v>0</v>
      </c>
      <c r="E418" s="563">
        <v>0</v>
      </c>
      <c r="F418" s="563">
        <v>0</v>
      </c>
      <c r="G418" s="563">
        <v>0</v>
      </c>
      <c r="H418" s="563">
        <v>0</v>
      </c>
      <c r="I418" s="563">
        <v>0</v>
      </c>
      <c r="J418" s="563">
        <v>0</v>
      </c>
      <c r="K418" s="564">
        <v>0</v>
      </c>
      <c r="L418" s="563">
        <f t="shared" si="19"/>
        <v>0</v>
      </c>
      <c r="M418" s="563">
        <v>0</v>
      </c>
      <c r="N418" s="563">
        <v>0</v>
      </c>
      <c r="O418" s="565">
        <v>0</v>
      </c>
      <c r="P418" s="564">
        <v>0</v>
      </c>
      <c r="Q418" s="566">
        <f>+monthly_drivers_0!Q418</f>
        <v>2.5</v>
      </c>
    </row>
    <row r="419" spans="1:17" x14ac:dyDescent="0.25">
      <c r="A419" s="567">
        <f t="shared" si="20"/>
        <v>57010</v>
      </c>
      <c r="B419" s="577" t="str">
        <f t="shared" si="21"/>
        <v>LeasingI</v>
      </c>
      <c r="C419" s="568">
        <v>0</v>
      </c>
      <c r="D419" s="569">
        <v>0</v>
      </c>
      <c r="E419" s="569">
        <v>0</v>
      </c>
      <c r="F419" s="569">
        <v>0</v>
      </c>
      <c r="G419" s="569">
        <v>0</v>
      </c>
      <c r="H419" s="569">
        <v>0</v>
      </c>
      <c r="I419" s="569">
        <v>0</v>
      </c>
      <c r="J419" s="569">
        <v>0</v>
      </c>
      <c r="K419" s="570">
        <v>0</v>
      </c>
      <c r="L419" s="571">
        <f t="shared" si="19"/>
        <v>0</v>
      </c>
      <c r="M419" s="571">
        <v>0</v>
      </c>
      <c r="N419" s="571">
        <v>0</v>
      </c>
      <c r="O419" s="572">
        <v>0</v>
      </c>
      <c r="P419" s="573">
        <v>0</v>
      </c>
      <c r="Q419" s="574">
        <f>+monthly_drivers_0!Q419</f>
        <v>2.5</v>
      </c>
    </row>
    <row r="420" spans="1:17" x14ac:dyDescent="0.25">
      <c r="A420" s="575">
        <f t="shared" si="20"/>
        <v>57039</v>
      </c>
      <c r="B420" s="83" t="str">
        <f t="shared" si="21"/>
        <v>LeasingI</v>
      </c>
      <c r="C420" s="562">
        <v>0</v>
      </c>
      <c r="D420" s="563">
        <v>0</v>
      </c>
      <c r="E420" s="563">
        <v>0</v>
      </c>
      <c r="F420" s="563">
        <v>0</v>
      </c>
      <c r="G420" s="563">
        <v>0</v>
      </c>
      <c r="H420" s="563">
        <v>0</v>
      </c>
      <c r="I420" s="563">
        <v>0</v>
      </c>
      <c r="J420" s="563">
        <v>0</v>
      </c>
      <c r="K420" s="564">
        <v>0</v>
      </c>
      <c r="L420" s="563">
        <f t="shared" si="19"/>
        <v>0</v>
      </c>
      <c r="M420" s="563">
        <v>0</v>
      </c>
      <c r="N420" s="563">
        <v>0</v>
      </c>
      <c r="O420" s="565">
        <v>0</v>
      </c>
      <c r="P420" s="564">
        <v>0</v>
      </c>
      <c r="Q420" s="566">
        <f>+monthly_drivers_0!Q420</f>
        <v>2.5</v>
      </c>
    </row>
    <row r="421" spans="1:17" x14ac:dyDescent="0.25">
      <c r="A421" s="567">
        <f t="shared" si="20"/>
        <v>57070</v>
      </c>
      <c r="B421" s="577" t="str">
        <f t="shared" si="21"/>
        <v>LeasingI</v>
      </c>
      <c r="C421" s="568">
        <v>0</v>
      </c>
      <c r="D421" s="569">
        <v>0</v>
      </c>
      <c r="E421" s="569">
        <v>0</v>
      </c>
      <c r="F421" s="569">
        <v>0</v>
      </c>
      <c r="G421" s="569">
        <v>0</v>
      </c>
      <c r="H421" s="569">
        <v>0</v>
      </c>
      <c r="I421" s="569">
        <v>0</v>
      </c>
      <c r="J421" s="569">
        <v>0</v>
      </c>
      <c r="K421" s="570">
        <v>0</v>
      </c>
      <c r="L421" s="571">
        <f t="shared" si="19"/>
        <v>0</v>
      </c>
      <c r="M421" s="571">
        <v>0</v>
      </c>
      <c r="N421" s="571">
        <v>0</v>
      </c>
      <c r="O421" s="572">
        <v>0</v>
      </c>
      <c r="P421" s="573">
        <v>0</v>
      </c>
      <c r="Q421" s="574">
        <f>+monthly_drivers_0!Q421</f>
        <v>2.5</v>
      </c>
    </row>
    <row r="422" spans="1:17" x14ac:dyDescent="0.25">
      <c r="A422" s="575">
        <f t="shared" si="20"/>
        <v>57100</v>
      </c>
      <c r="B422" s="83" t="str">
        <f t="shared" si="21"/>
        <v>LeasingI</v>
      </c>
      <c r="C422" s="562">
        <v>0</v>
      </c>
      <c r="D422" s="563">
        <v>0</v>
      </c>
      <c r="E422" s="563">
        <v>0</v>
      </c>
      <c r="F422" s="563">
        <v>0</v>
      </c>
      <c r="G422" s="563">
        <v>0</v>
      </c>
      <c r="H422" s="563">
        <v>0</v>
      </c>
      <c r="I422" s="563">
        <v>0</v>
      </c>
      <c r="J422" s="563">
        <v>0</v>
      </c>
      <c r="K422" s="564">
        <v>0</v>
      </c>
      <c r="L422" s="563">
        <f t="shared" si="19"/>
        <v>0</v>
      </c>
      <c r="M422" s="563">
        <v>0</v>
      </c>
      <c r="N422" s="563">
        <v>0</v>
      </c>
      <c r="O422" s="565">
        <v>0</v>
      </c>
      <c r="P422" s="564">
        <v>0</v>
      </c>
      <c r="Q422" s="566">
        <f>+monthly_drivers_0!Q422</f>
        <v>2.5</v>
      </c>
    </row>
    <row r="423" spans="1:17" x14ac:dyDescent="0.25">
      <c r="A423" s="567">
        <f t="shared" si="20"/>
        <v>57131</v>
      </c>
      <c r="B423" s="577" t="str">
        <f t="shared" si="21"/>
        <v>LeasingI</v>
      </c>
      <c r="C423" s="568">
        <v>0</v>
      </c>
      <c r="D423" s="569">
        <v>0</v>
      </c>
      <c r="E423" s="569">
        <v>0</v>
      </c>
      <c r="F423" s="569">
        <v>0</v>
      </c>
      <c r="G423" s="569">
        <v>0</v>
      </c>
      <c r="H423" s="569">
        <v>0</v>
      </c>
      <c r="I423" s="569">
        <v>0</v>
      </c>
      <c r="J423" s="569">
        <v>0</v>
      </c>
      <c r="K423" s="570">
        <v>0</v>
      </c>
      <c r="L423" s="571">
        <f t="shared" si="19"/>
        <v>0</v>
      </c>
      <c r="M423" s="571">
        <v>0</v>
      </c>
      <c r="N423" s="571">
        <v>0</v>
      </c>
      <c r="O423" s="572">
        <v>0</v>
      </c>
      <c r="P423" s="573">
        <v>0</v>
      </c>
      <c r="Q423" s="574">
        <f>+monthly_drivers_0!Q423</f>
        <v>2.5</v>
      </c>
    </row>
    <row r="424" spans="1:17" x14ac:dyDescent="0.25">
      <c r="A424" s="575">
        <f t="shared" si="20"/>
        <v>57161</v>
      </c>
      <c r="B424" s="83" t="str">
        <f t="shared" si="21"/>
        <v>LeasingI</v>
      </c>
      <c r="C424" s="562">
        <v>0</v>
      </c>
      <c r="D424" s="563">
        <v>0</v>
      </c>
      <c r="E424" s="563">
        <v>0</v>
      </c>
      <c r="F424" s="563">
        <v>0</v>
      </c>
      <c r="G424" s="563">
        <v>0</v>
      </c>
      <c r="H424" s="563">
        <v>0</v>
      </c>
      <c r="I424" s="563">
        <v>0</v>
      </c>
      <c r="J424" s="563">
        <v>0</v>
      </c>
      <c r="K424" s="564">
        <v>0</v>
      </c>
      <c r="L424" s="563">
        <f t="shared" si="19"/>
        <v>0</v>
      </c>
      <c r="M424" s="563">
        <v>0</v>
      </c>
      <c r="N424" s="563">
        <v>0</v>
      </c>
      <c r="O424" s="565">
        <v>0</v>
      </c>
      <c r="P424" s="564">
        <v>0</v>
      </c>
      <c r="Q424" s="566">
        <f>+monthly_drivers_0!Q424</f>
        <v>2.5</v>
      </c>
    </row>
    <row r="425" spans="1:17" x14ac:dyDescent="0.25">
      <c r="A425" s="567">
        <f t="shared" si="20"/>
        <v>57192</v>
      </c>
      <c r="B425" s="577" t="str">
        <f t="shared" si="21"/>
        <v>LeasingI</v>
      </c>
      <c r="C425" s="568">
        <v>0</v>
      </c>
      <c r="D425" s="569">
        <v>0</v>
      </c>
      <c r="E425" s="569">
        <v>0</v>
      </c>
      <c r="F425" s="569">
        <v>0</v>
      </c>
      <c r="G425" s="569">
        <v>0</v>
      </c>
      <c r="H425" s="569">
        <v>0</v>
      </c>
      <c r="I425" s="569">
        <v>0</v>
      </c>
      <c r="J425" s="569">
        <v>0</v>
      </c>
      <c r="K425" s="570">
        <v>0</v>
      </c>
      <c r="L425" s="571">
        <f t="shared" si="19"/>
        <v>0</v>
      </c>
      <c r="M425" s="571">
        <v>0</v>
      </c>
      <c r="N425" s="571">
        <v>0</v>
      </c>
      <c r="O425" s="572">
        <v>0</v>
      </c>
      <c r="P425" s="573">
        <v>0</v>
      </c>
      <c r="Q425" s="574">
        <f>+monthly_drivers_0!Q425</f>
        <v>2.5</v>
      </c>
    </row>
    <row r="426" spans="1:17" x14ac:dyDescent="0.25">
      <c r="A426" s="575">
        <f t="shared" si="20"/>
        <v>57223</v>
      </c>
      <c r="B426" s="83" t="str">
        <f t="shared" si="21"/>
        <v>LeasingI</v>
      </c>
      <c r="C426" s="562">
        <v>0</v>
      </c>
      <c r="D426" s="563">
        <v>0</v>
      </c>
      <c r="E426" s="563">
        <v>0</v>
      </c>
      <c r="F426" s="563">
        <v>0</v>
      </c>
      <c r="G426" s="563">
        <v>0</v>
      </c>
      <c r="H426" s="563">
        <v>0</v>
      </c>
      <c r="I426" s="563">
        <v>0</v>
      </c>
      <c r="J426" s="563">
        <v>0</v>
      </c>
      <c r="K426" s="564">
        <v>0</v>
      </c>
      <c r="L426" s="563">
        <f t="shared" si="19"/>
        <v>0</v>
      </c>
      <c r="M426" s="563">
        <v>0</v>
      </c>
      <c r="N426" s="563">
        <v>0</v>
      </c>
      <c r="O426" s="565">
        <v>0</v>
      </c>
      <c r="P426" s="564">
        <v>0</v>
      </c>
      <c r="Q426" s="566">
        <f>+monthly_drivers_0!Q426</f>
        <v>2.5</v>
      </c>
    </row>
    <row r="427" spans="1:17" x14ac:dyDescent="0.25">
      <c r="A427" s="567">
        <f t="shared" si="20"/>
        <v>57253</v>
      </c>
      <c r="B427" s="577" t="str">
        <f t="shared" si="21"/>
        <v>LeasingI</v>
      </c>
      <c r="C427" s="568">
        <v>0</v>
      </c>
      <c r="D427" s="569">
        <v>0</v>
      </c>
      <c r="E427" s="569">
        <v>0</v>
      </c>
      <c r="F427" s="569">
        <v>0</v>
      </c>
      <c r="G427" s="569">
        <v>0</v>
      </c>
      <c r="H427" s="569">
        <v>0</v>
      </c>
      <c r="I427" s="569">
        <v>0</v>
      </c>
      <c r="J427" s="569">
        <v>0</v>
      </c>
      <c r="K427" s="570">
        <v>0</v>
      </c>
      <c r="L427" s="571">
        <f t="shared" si="19"/>
        <v>0</v>
      </c>
      <c r="M427" s="571">
        <v>0</v>
      </c>
      <c r="N427" s="571">
        <v>0</v>
      </c>
      <c r="O427" s="572">
        <v>0</v>
      </c>
      <c r="P427" s="573">
        <v>0</v>
      </c>
      <c r="Q427" s="574">
        <f>+monthly_drivers_0!Q427</f>
        <v>2.5</v>
      </c>
    </row>
    <row r="428" spans="1:17" x14ac:dyDescent="0.25">
      <c r="A428" s="575">
        <f t="shared" si="20"/>
        <v>57284</v>
      </c>
      <c r="B428" s="83" t="str">
        <f t="shared" si="21"/>
        <v>LeasingI</v>
      </c>
      <c r="C428" s="562">
        <v>0</v>
      </c>
      <c r="D428" s="563">
        <v>0</v>
      </c>
      <c r="E428" s="563">
        <v>0</v>
      </c>
      <c r="F428" s="563">
        <v>0</v>
      </c>
      <c r="G428" s="563">
        <v>0</v>
      </c>
      <c r="H428" s="563">
        <v>0</v>
      </c>
      <c r="I428" s="563">
        <v>0</v>
      </c>
      <c r="J428" s="563">
        <v>0</v>
      </c>
      <c r="K428" s="564">
        <v>0</v>
      </c>
      <c r="L428" s="563">
        <f t="shared" si="19"/>
        <v>0</v>
      </c>
      <c r="M428" s="563">
        <v>0</v>
      </c>
      <c r="N428" s="563">
        <v>0</v>
      </c>
      <c r="O428" s="565">
        <v>0</v>
      </c>
      <c r="P428" s="564">
        <v>0</v>
      </c>
      <c r="Q428" s="566">
        <f>+monthly_drivers_0!Q428</f>
        <v>2.5</v>
      </c>
    </row>
    <row r="429" spans="1:17" x14ac:dyDescent="0.25">
      <c r="A429" s="567">
        <f t="shared" si="20"/>
        <v>57314</v>
      </c>
      <c r="B429" s="577" t="str">
        <f t="shared" si="21"/>
        <v>LeasingI</v>
      </c>
      <c r="C429" s="568">
        <v>0</v>
      </c>
      <c r="D429" s="569">
        <v>0</v>
      </c>
      <c r="E429" s="569">
        <v>0</v>
      </c>
      <c r="F429" s="569">
        <v>0</v>
      </c>
      <c r="G429" s="569">
        <v>0</v>
      </c>
      <c r="H429" s="569">
        <v>0</v>
      </c>
      <c r="I429" s="569">
        <v>0</v>
      </c>
      <c r="J429" s="569">
        <v>0</v>
      </c>
      <c r="K429" s="570">
        <v>0</v>
      </c>
      <c r="L429" s="571">
        <f t="shared" si="19"/>
        <v>0</v>
      </c>
      <c r="M429" s="571">
        <v>0</v>
      </c>
      <c r="N429" s="571">
        <v>0</v>
      </c>
      <c r="O429" s="572">
        <v>0</v>
      </c>
      <c r="P429" s="573">
        <v>0</v>
      </c>
      <c r="Q429" s="574">
        <f>+monthly_drivers_0!Q429</f>
        <v>2.5</v>
      </c>
    </row>
    <row r="430" spans="1:17" x14ac:dyDescent="0.25">
      <c r="A430" s="575">
        <f t="shared" si="20"/>
        <v>57345</v>
      </c>
      <c r="B430" s="83" t="str">
        <f t="shared" si="21"/>
        <v>LeasingI</v>
      </c>
      <c r="C430" s="562">
        <v>0</v>
      </c>
      <c r="D430" s="563">
        <v>0</v>
      </c>
      <c r="E430" s="563">
        <v>0</v>
      </c>
      <c r="F430" s="563">
        <v>0</v>
      </c>
      <c r="G430" s="563">
        <v>0</v>
      </c>
      <c r="H430" s="563">
        <v>0</v>
      </c>
      <c r="I430" s="563">
        <v>0</v>
      </c>
      <c r="J430" s="563">
        <v>0</v>
      </c>
      <c r="K430" s="564">
        <v>0</v>
      </c>
      <c r="L430" s="563">
        <f t="shared" si="19"/>
        <v>0</v>
      </c>
      <c r="M430" s="563">
        <v>0</v>
      </c>
      <c r="N430" s="563">
        <v>0</v>
      </c>
      <c r="O430" s="565">
        <v>0</v>
      </c>
      <c r="P430" s="564">
        <v>0</v>
      </c>
      <c r="Q430" s="566">
        <f>+monthly_drivers_0!Q430</f>
        <v>2.5</v>
      </c>
    </row>
    <row r="431" spans="1:17" x14ac:dyDescent="0.25">
      <c r="A431" s="567">
        <f t="shared" si="20"/>
        <v>57376</v>
      </c>
      <c r="B431" s="577" t="str">
        <f t="shared" si="21"/>
        <v>LeasingI</v>
      </c>
      <c r="C431" s="568">
        <v>0</v>
      </c>
      <c r="D431" s="569">
        <v>0</v>
      </c>
      <c r="E431" s="569">
        <v>0</v>
      </c>
      <c r="F431" s="569">
        <v>0</v>
      </c>
      <c r="G431" s="569">
        <v>0</v>
      </c>
      <c r="H431" s="569">
        <v>0</v>
      </c>
      <c r="I431" s="569">
        <v>0</v>
      </c>
      <c r="J431" s="569">
        <v>0</v>
      </c>
      <c r="K431" s="570">
        <v>0</v>
      </c>
      <c r="L431" s="571">
        <f t="shared" si="19"/>
        <v>0</v>
      </c>
      <c r="M431" s="571">
        <v>0</v>
      </c>
      <c r="N431" s="571">
        <v>0</v>
      </c>
      <c r="O431" s="572">
        <v>0</v>
      </c>
      <c r="P431" s="573">
        <v>0</v>
      </c>
      <c r="Q431" s="574">
        <f>+monthly_drivers_0!Q431</f>
        <v>2.5</v>
      </c>
    </row>
    <row r="432" spans="1:17" x14ac:dyDescent="0.25">
      <c r="A432" s="575">
        <f t="shared" si="20"/>
        <v>57404</v>
      </c>
      <c r="B432" s="83" t="str">
        <f t="shared" si="21"/>
        <v>LeasingI</v>
      </c>
      <c r="C432" s="562">
        <v>0</v>
      </c>
      <c r="D432" s="563">
        <v>0</v>
      </c>
      <c r="E432" s="563">
        <v>0</v>
      </c>
      <c r="F432" s="563">
        <v>0</v>
      </c>
      <c r="G432" s="563">
        <v>0</v>
      </c>
      <c r="H432" s="563">
        <v>0</v>
      </c>
      <c r="I432" s="563">
        <v>0</v>
      </c>
      <c r="J432" s="563">
        <v>0</v>
      </c>
      <c r="K432" s="564">
        <v>0</v>
      </c>
      <c r="L432" s="563">
        <f t="shared" si="19"/>
        <v>0</v>
      </c>
      <c r="M432" s="563">
        <v>0</v>
      </c>
      <c r="N432" s="563">
        <v>0</v>
      </c>
      <c r="O432" s="565">
        <v>0</v>
      </c>
      <c r="P432" s="564">
        <v>0</v>
      </c>
      <c r="Q432" s="566">
        <f>+monthly_drivers_0!Q432</f>
        <v>2.5</v>
      </c>
    </row>
    <row r="433" spans="1:17" x14ac:dyDescent="0.25">
      <c r="A433" s="567">
        <f t="shared" si="20"/>
        <v>57435</v>
      </c>
      <c r="B433" s="577" t="str">
        <f t="shared" si="21"/>
        <v>LeasingI</v>
      </c>
      <c r="C433" s="568">
        <v>0</v>
      </c>
      <c r="D433" s="569">
        <v>0</v>
      </c>
      <c r="E433" s="569">
        <v>0</v>
      </c>
      <c r="F433" s="569">
        <v>0</v>
      </c>
      <c r="G433" s="569">
        <v>0</v>
      </c>
      <c r="H433" s="569">
        <v>0</v>
      </c>
      <c r="I433" s="569">
        <v>0</v>
      </c>
      <c r="J433" s="569">
        <v>0</v>
      </c>
      <c r="K433" s="570">
        <v>0</v>
      </c>
      <c r="L433" s="571">
        <f t="shared" si="19"/>
        <v>0</v>
      </c>
      <c r="M433" s="571">
        <v>0</v>
      </c>
      <c r="N433" s="571">
        <v>0</v>
      </c>
      <c r="O433" s="572">
        <v>0</v>
      </c>
      <c r="P433" s="573">
        <v>0</v>
      </c>
      <c r="Q433" s="574">
        <f>+monthly_drivers_0!Q433</f>
        <v>2.5</v>
      </c>
    </row>
    <row r="434" spans="1:17" x14ac:dyDescent="0.25">
      <c r="A434" s="575">
        <f t="shared" si="20"/>
        <v>57465</v>
      </c>
      <c r="B434" s="83" t="str">
        <f t="shared" si="21"/>
        <v>LeasingI</v>
      </c>
      <c r="C434" s="562">
        <v>0</v>
      </c>
      <c r="D434" s="563">
        <v>0</v>
      </c>
      <c r="E434" s="563">
        <v>0</v>
      </c>
      <c r="F434" s="563">
        <v>0</v>
      </c>
      <c r="G434" s="563">
        <v>0</v>
      </c>
      <c r="H434" s="563">
        <v>0</v>
      </c>
      <c r="I434" s="563">
        <v>0</v>
      </c>
      <c r="J434" s="563">
        <v>0</v>
      </c>
      <c r="K434" s="564">
        <v>0</v>
      </c>
      <c r="L434" s="563">
        <f t="shared" si="19"/>
        <v>0</v>
      </c>
      <c r="M434" s="563">
        <v>0</v>
      </c>
      <c r="N434" s="563">
        <v>0</v>
      </c>
      <c r="O434" s="565">
        <v>0</v>
      </c>
      <c r="P434" s="564">
        <v>0</v>
      </c>
      <c r="Q434" s="566">
        <f>+monthly_drivers_0!Q434</f>
        <v>2.5</v>
      </c>
    </row>
    <row r="435" spans="1:17" x14ac:dyDescent="0.25">
      <c r="A435" s="567">
        <f t="shared" si="20"/>
        <v>57496</v>
      </c>
      <c r="B435" s="577" t="str">
        <f t="shared" si="21"/>
        <v>LeasingI</v>
      </c>
      <c r="C435" s="568">
        <v>0</v>
      </c>
      <c r="D435" s="569">
        <v>0</v>
      </c>
      <c r="E435" s="569">
        <v>0</v>
      </c>
      <c r="F435" s="569">
        <v>0</v>
      </c>
      <c r="G435" s="569">
        <v>0</v>
      </c>
      <c r="H435" s="569">
        <v>0</v>
      </c>
      <c r="I435" s="569">
        <v>0</v>
      </c>
      <c r="J435" s="569">
        <v>0</v>
      </c>
      <c r="K435" s="570">
        <v>0</v>
      </c>
      <c r="L435" s="571">
        <f t="shared" si="19"/>
        <v>0</v>
      </c>
      <c r="M435" s="571">
        <v>0</v>
      </c>
      <c r="N435" s="571">
        <v>0</v>
      </c>
      <c r="O435" s="572">
        <v>0</v>
      </c>
      <c r="P435" s="573">
        <v>0</v>
      </c>
      <c r="Q435" s="574">
        <f>+monthly_drivers_0!Q435</f>
        <v>2.5</v>
      </c>
    </row>
    <row r="436" spans="1:17" x14ac:dyDescent="0.25">
      <c r="A436" s="575">
        <f t="shared" si="20"/>
        <v>57526</v>
      </c>
      <c r="B436" s="83" t="str">
        <f t="shared" si="21"/>
        <v>LeasingI</v>
      </c>
      <c r="C436" s="562">
        <v>0</v>
      </c>
      <c r="D436" s="563">
        <v>0</v>
      </c>
      <c r="E436" s="563">
        <v>0</v>
      </c>
      <c r="F436" s="563">
        <v>0</v>
      </c>
      <c r="G436" s="563">
        <v>0</v>
      </c>
      <c r="H436" s="563">
        <v>0</v>
      </c>
      <c r="I436" s="563">
        <v>0</v>
      </c>
      <c r="J436" s="563">
        <v>0</v>
      </c>
      <c r="K436" s="564">
        <v>0</v>
      </c>
      <c r="L436" s="563">
        <f t="shared" si="19"/>
        <v>0</v>
      </c>
      <c r="M436" s="563">
        <v>0</v>
      </c>
      <c r="N436" s="563">
        <v>0</v>
      </c>
      <c r="O436" s="565">
        <v>0</v>
      </c>
      <c r="P436" s="564">
        <v>0</v>
      </c>
      <c r="Q436" s="566">
        <f>+monthly_drivers_0!Q436</f>
        <v>2.5</v>
      </c>
    </row>
    <row r="437" spans="1:17" x14ac:dyDescent="0.25">
      <c r="A437" s="567">
        <f t="shared" si="20"/>
        <v>57557</v>
      </c>
      <c r="B437" s="577" t="str">
        <f t="shared" si="21"/>
        <v>LeasingI</v>
      </c>
      <c r="C437" s="568">
        <v>0</v>
      </c>
      <c r="D437" s="569">
        <v>0</v>
      </c>
      <c r="E437" s="569">
        <v>0</v>
      </c>
      <c r="F437" s="569">
        <v>0</v>
      </c>
      <c r="G437" s="569">
        <v>0</v>
      </c>
      <c r="H437" s="569">
        <v>0</v>
      </c>
      <c r="I437" s="569">
        <v>0</v>
      </c>
      <c r="J437" s="569">
        <v>0</v>
      </c>
      <c r="K437" s="570">
        <v>0</v>
      </c>
      <c r="L437" s="571">
        <f t="shared" si="19"/>
        <v>0</v>
      </c>
      <c r="M437" s="571">
        <v>0</v>
      </c>
      <c r="N437" s="571">
        <v>0</v>
      </c>
      <c r="O437" s="572">
        <v>0</v>
      </c>
      <c r="P437" s="573">
        <v>0</v>
      </c>
      <c r="Q437" s="574">
        <f>+monthly_drivers_0!Q437</f>
        <v>2.5</v>
      </c>
    </row>
    <row r="438" spans="1:17" x14ac:dyDescent="0.25">
      <c r="A438" s="575">
        <f t="shared" si="20"/>
        <v>57588</v>
      </c>
      <c r="B438" s="83" t="str">
        <f t="shared" si="21"/>
        <v>LeasingI</v>
      </c>
      <c r="C438" s="562">
        <v>0</v>
      </c>
      <c r="D438" s="563">
        <v>0</v>
      </c>
      <c r="E438" s="563">
        <v>0</v>
      </c>
      <c r="F438" s="563">
        <v>0</v>
      </c>
      <c r="G438" s="563">
        <v>0</v>
      </c>
      <c r="H438" s="563">
        <v>0</v>
      </c>
      <c r="I438" s="563">
        <v>0</v>
      </c>
      <c r="J438" s="563">
        <v>0</v>
      </c>
      <c r="K438" s="564">
        <v>0</v>
      </c>
      <c r="L438" s="563">
        <f t="shared" si="19"/>
        <v>0</v>
      </c>
      <c r="M438" s="563">
        <v>0</v>
      </c>
      <c r="N438" s="563">
        <v>0</v>
      </c>
      <c r="O438" s="565">
        <v>0</v>
      </c>
      <c r="P438" s="564">
        <v>0</v>
      </c>
      <c r="Q438" s="566">
        <f>+monthly_drivers_0!Q438</f>
        <v>2.5</v>
      </c>
    </row>
    <row r="439" spans="1:17" x14ac:dyDescent="0.25">
      <c r="A439" s="567">
        <f t="shared" si="20"/>
        <v>57618</v>
      </c>
      <c r="B439" s="577" t="str">
        <f t="shared" si="21"/>
        <v>LeasingI</v>
      </c>
      <c r="C439" s="568">
        <v>0</v>
      </c>
      <c r="D439" s="569">
        <v>0</v>
      </c>
      <c r="E439" s="569">
        <v>0</v>
      </c>
      <c r="F439" s="569">
        <v>0</v>
      </c>
      <c r="G439" s="569">
        <v>0</v>
      </c>
      <c r="H439" s="569">
        <v>0</v>
      </c>
      <c r="I439" s="569">
        <v>0</v>
      </c>
      <c r="J439" s="569">
        <v>0</v>
      </c>
      <c r="K439" s="570">
        <v>0</v>
      </c>
      <c r="L439" s="571">
        <f t="shared" si="19"/>
        <v>0</v>
      </c>
      <c r="M439" s="571">
        <v>0</v>
      </c>
      <c r="N439" s="571">
        <v>0</v>
      </c>
      <c r="O439" s="572">
        <v>0</v>
      </c>
      <c r="P439" s="573">
        <v>0</v>
      </c>
      <c r="Q439" s="574">
        <f>+monthly_drivers_0!Q439</f>
        <v>2.5</v>
      </c>
    </row>
    <row r="440" spans="1:17" x14ac:dyDescent="0.25">
      <c r="A440" s="575">
        <f t="shared" si="20"/>
        <v>57649</v>
      </c>
      <c r="B440" s="83" t="str">
        <f t="shared" si="21"/>
        <v>LeasingI</v>
      </c>
      <c r="C440" s="562">
        <v>0</v>
      </c>
      <c r="D440" s="563">
        <v>0</v>
      </c>
      <c r="E440" s="563">
        <v>0</v>
      </c>
      <c r="F440" s="563">
        <v>0</v>
      </c>
      <c r="G440" s="563">
        <v>0</v>
      </c>
      <c r="H440" s="563">
        <v>0</v>
      </c>
      <c r="I440" s="563">
        <v>0</v>
      </c>
      <c r="J440" s="563">
        <v>0</v>
      </c>
      <c r="K440" s="564">
        <v>0</v>
      </c>
      <c r="L440" s="563">
        <f t="shared" si="19"/>
        <v>0</v>
      </c>
      <c r="M440" s="563">
        <v>0</v>
      </c>
      <c r="N440" s="563">
        <v>0</v>
      </c>
      <c r="O440" s="565">
        <v>0</v>
      </c>
      <c r="P440" s="564">
        <v>0</v>
      </c>
      <c r="Q440" s="566">
        <f>+monthly_drivers_0!Q440</f>
        <v>2.5</v>
      </c>
    </row>
    <row r="441" spans="1:17" x14ac:dyDescent="0.25">
      <c r="A441" s="567">
        <f t="shared" si="20"/>
        <v>57679</v>
      </c>
      <c r="B441" s="577" t="str">
        <f t="shared" si="21"/>
        <v>LeasingI</v>
      </c>
      <c r="C441" s="568">
        <v>0</v>
      </c>
      <c r="D441" s="569">
        <v>0</v>
      </c>
      <c r="E441" s="569">
        <v>0</v>
      </c>
      <c r="F441" s="569">
        <v>0</v>
      </c>
      <c r="G441" s="569">
        <v>0</v>
      </c>
      <c r="H441" s="569">
        <v>0</v>
      </c>
      <c r="I441" s="569">
        <v>0</v>
      </c>
      <c r="J441" s="569">
        <v>0</v>
      </c>
      <c r="K441" s="570">
        <v>0</v>
      </c>
      <c r="L441" s="571">
        <f t="shared" si="19"/>
        <v>0</v>
      </c>
      <c r="M441" s="571">
        <v>0</v>
      </c>
      <c r="N441" s="571">
        <v>0</v>
      </c>
      <c r="O441" s="572">
        <v>0</v>
      </c>
      <c r="P441" s="573">
        <v>0</v>
      </c>
      <c r="Q441" s="574">
        <f>+monthly_drivers_0!Q441</f>
        <v>2.5</v>
      </c>
    </row>
    <row r="442" spans="1:17" x14ac:dyDescent="0.25">
      <c r="A442" s="575">
        <f t="shared" si="20"/>
        <v>57710</v>
      </c>
      <c r="B442" s="83" t="str">
        <f t="shared" si="21"/>
        <v>LeasingI</v>
      </c>
      <c r="C442" s="562">
        <v>0</v>
      </c>
      <c r="D442" s="563">
        <v>0</v>
      </c>
      <c r="E442" s="563">
        <v>0</v>
      </c>
      <c r="F442" s="563">
        <v>0</v>
      </c>
      <c r="G442" s="563">
        <v>0</v>
      </c>
      <c r="H442" s="563">
        <v>0</v>
      </c>
      <c r="I442" s="563">
        <v>0</v>
      </c>
      <c r="J442" s="563">
        <v>0</v>
      </c>
      <c r="K442" s="564">
        <v>0</v>
      </c>
      <c r="L442" s="563">
        <f t="shared" si="19"/>
        <v>0</v>
      </c>
      <c r="M442" s="563">
        <v>0</v>
      </c>
      <c r="N442" s="563">
        <v>0</v>
      </c>
      <c r="O442" s="565">
        <v>0</v>
      </c>
      <c r="P442" s="564">
        <v>0</v>
      </c>
      <c r="Q442" s="566">
        <f>+monthly_drivers_0!Q442</f>
        <v>2.5</v>
      </c>
    </row>
    <row r="443" spans="1:17" x14ac:dyDescent="0.25">
      <c r="A443" s="567">
        <f t="shared" si="20"/>
        <v>57741</v>
      </c>
      <c r="B443" s="577" t="str">
        <f t="shared" si="21"/>
        <v>LeasingI</v>
      </c>
      <c r="C443" s="568">
        <v>0</v>
      </c>
      <c r="D443" s="569">
        <v>0</v>
      </c>
      <c r="E443" s="569">
        <v>0</v>
      </c>
      <c r="F443" s="569">
        <v>0</v>
      </c>
      <c r="G443" s="569">
        <v>0</v>
      </c>
      <c r="H443" s="569">
        <v>0</v>
      </c>
      <c r="I443" s="569">
        <v>0</v>
      </c>
      <c r="J443" s="569">
        <v>0</v>
      </c>
      <c r="K443" s="570">
        <v>0</v>
      </c>
      <c r="L443" s="571">
        <f t="shared" si="19"/>
        <v>0</v>
      </c>
      <c r="M443" s="571">
        <v>0</v>
      </c>
      <c r="N443" s="571">
        <v>0</v>
      </c>
      <c r="O443" s="572">
        <v>0</v>
      </c>
      <c r="P443" s="573">
        <v>0</v>
      </c>
      <c r="Q443" s="574">
        <f>+monthly_drivers_0!Q443</f>
        <v>2.5</v>
      </c>
    </row>
    <row r="444" spans="1:17" x14ac:dyDescent="0.25">
      <c r="A444" s="575">
        <f t="shared" si="20"/>
        <v>57769</v>
      </c>
      <c r="B444" s="83" t="str">
        <f t="shared" si="21"/>
        <v>LeasingI</v>
      </c>
      <c r="C444" s="562">
        <v>0</v>
      </c>
      <c r="D444" s="563">
        <v>0</v>
      </c>
      <c r="E444" s="563">
        <v>0</v>
      </c>
      <c r="F444" s="563">
        <v>0</v>
      </c>
      <c r="G444" s="563">
        <v>0</v>
      </c>
      <c r="H444" s="563">
        <v>0</v>
      </c>
      <c r="I444" s="563">
        <v>0</v>
      </c>
      <c r="J444" s="563">
        <v>0</v>
      </c>
      <c r="K444" s="564">
        <v>0</v>
      </c>
      <c r="L444" s="563">
        <f t="shared" si="19"/>
        <v>0</v>
      </c>
      <c r="M444" s="563">
        <v>0</v>
      </c>
      <c r="N444" s="563">
        <v>0</v>
      </c>
      <c r="O444" s="565">
        <v>0</v>
      </c>
      <c r="P444" s="564">
        <v>0</v>
      </c>
      <c r="Q444" s="566">
        <f>+monthly_drivers_0!Q444</f>
        <v>2.5</v>
      </c>
    </row>
    <row r="445" spans="1:17" x14ac:dyDescent="0.25">
      <c r="A445" s="567">
        <f t="shared" si="20"/>
        <v>57800</v>
      </c>
      <c r="B445" s="577" t="str">
        <f t="shared" si="21"/>
        <v>LeasingI</v>
      </c>
      <c r="C445" s="568">
        <v>0</v>
      </c>
      <c r="D445" s="569">
        <v>0</v>
      </c>
      <c r="E445" s="569">
        <v>0</v>
      </c>
      <c r="F445" s="569">
        <v>0</v>
      </c>
      <c r="G445" s="569">
        <v>0</v>
      </c>
      <c r="H445" s="569">
        <v>0</v>
      </c>
      <c r="I445" s="569">
        <v>0</v>
      </c>
      <c r="J445" s="569">
        <v>0</v>
      </c>
      <c r="K445" s="570">
        <v>0</v>
      </c>
      <c r="L445" s="571">
        <f t="shared" si="19"/>
        <v>0</v>
      </c>
      <c r="M445" s="571">
        <v>0</v>
      </c>
      <c r="N445" s="571">
        <v>0</v>
      </c>
      <c r="O445" s="572">
        <v>0</v>
      </c>
      <c r="P445" s="573">
        <v>0</v>
      </c>
      <c r="Q445" s="574">
        <f>+monthly_drivers_0!Q445</f>
        <v>2.5</v>
      </c>
    </row>
    <row r="446" spans="1:17" x14ac:dyDescent="0.25">
      <c r="A446" s="575">
        <f t="shared" si="20"/>
        <v>57830</v>
      </c>
      <c r="B446" s="83" t="str">
        <f t="shared" si="21"/>
        <v>LeasingI</v>
      </c>
      <c r="C446" s="562">
        <v>0</v>
      </c>
      <c r="D446" s="563">
        <v>0</v>
      </c>
      <c r="E446" s="563">
        <v>0</v>
      </c>
      <c r="F446" s="563">
        <v>0</v>
      </c>
      <c r="G446" s="563">
        <v>0</v>
      </c>
      <c r="H446" s="563">
        <v>0</v>
      </c>
      <c r="I446" s="563">
        <v>0</v>
      </c>
      <c r="J446" s="563">
        <v>0</v>
      </c>
      <c r="K446" s="564">
        <v>0</v>
      </c>
      <c r="L446" s="563">
        <f t="shared" si="19"/>
        <v>0</v>
      </c>
      <c r="M446" s="563">
        <v>0</v>
      </c>
      <c r="N446" s="563">
        <v>0</v>
      </c>
      <c r="O446" s="565">
        <v>0</v>
      </c>
      <c r="P446" s="564">
        <v>0</v>
      </c>
      <c r="Q446" s="566">
        <f>+monthly_drivers_0!Q446</f>
        <v>2.5</v>
      </c>
    </row>
    <row r="447" spans="1:17" x14ac:dyDescent="0.25">
      <c r="A447" s="567">
        <f t="shared" si="20"/>
        <v>57861</v>
      </c>
      <c r="B447" s="577" t="str">
        <f t="shared" si="21"/>
        <v>LeasingI</v>
      </c>
      <c r="C447" s="568">
        <v>0</v>
      </c>
      <c r="D447" s="569">
        <v>0</v>
      </c>
      <c r="E447" s="569">
        <v>0</v>
      </c>
      <c r="F447" s="569">
        <v>0</v>
      </c>
      <c r="G447" s="569">
        <v>0</v>
      </c>
      <c r="H447" s="569">
        <v>0</v>
      </c>
      <c r="I447" s="569">
        <v>0</v>
      </c>
      <c r="J447" s="569">
        <v>0</v>
      </c>
      <c r="K447" s="570">
        <v>0</v>
      </c>
      <c r="L447" s="571">
        <f t="shared" si="19"/>
        <v>0</v>
      </c>
      <c r="M447" s="571">
        <v>0</v>
      </c>
      <c r="N447" s="571">
        <v>0</v>
      </c>
      <c r="O447" s="572">
        <v>0</v>
      </c>
      <c r="P447" s="573">
        <v>0</v>
      </c>
      <c r="Q447" s="574">
        <f>+monthly_drivers_0!Q447</f>
        <v>2.5</v>
      </c>
    </row>
    <row r="448" spans="1:17" x14ac:dyDescent="0.25">
      <c r="A448" s="575">
        <f t="shared" si="20"/>
        <v>57891</v>
      </c>
      <c r="B448" s="83" t="str">
        <f t="shared" si="21"/>
        <v>LeasingI</v>
      </c>
      <c r="C448" s="562">
        <v>0</v>
      </c>
      <c r="D448" s="563">
        <v>0</v>
      </c>
      <c r="E448" s="563">
        <v>0</v>
      </c>
      <c r="F448" s="563">
        <v>0</v>
      </c>
      <c r="G448" s="563">
        <v>0</v>
      </c>
      <c r="H448" s="563">
        <v>0</v>
      </c>
      <c r="I448" s="563">
        <v>0</v>
      </c>
      <c r="J448" s="563">
        <v>0</v>
      </c>
      <c r="K448" s="564">
        <v>0</v>
      </c>
      <c r="L448" s="563">
        <f t="shared" si="19"/>
        <v>0</v>
      </c>
      <c r="M448" s="563">
        <v>0</v>
      </c>
      <c r="N448" s="563">
        <v>0</v>
      </c>
      <c r="O448" s="565">
        <v>0</v>
      </c>
      <c r="P448" s="564">
        <v>0</v>
      </c>
      <c r="Q448" s="566">
        <f>+monthly_drivers_0!Q448</f>
        <v>2.5</v>
      </c>
    </row>
    <row r="449" spans="1:17" x14ac:dyDescent="0.25">
      <c r="A449" s="567">
        <f t="shared" si="20"/>
        <v>57922</v>
      </c>
      <c r="B449" s="577" t="str">
        <f t="shared" si="21"/>
        <v>LeasingI</v>
      </c>
      <c r="C449" s="568">
        <v>0</v>
      </c>
      <c r="D449" s="569">
        <v>0</v>
      </c>
      <c r="E449" s="569">
        <v>0</v>
      </c>
      <c r="F449" s="569">
        <v>0</v>
      </c>
      <c r="G449" s="569">
        <v>0</v>
      </c>
      <c r="H449" s="569">
        <v>0</v>
      </c>
      <c r="I449" s="569">
        <v>0</v>
      </c>
      <c r="J449" s="569">
        <v>0</v>
      </c>
      <c r="K449" s="570">
        <v>0</v>
      </c>
      <c r="L449" s="571">
        <f t="shared" si="19"/>
        <v>0</v>
      </c>
      <c r="M449" s="571">
        <v>0</v>
      </c>
      <c r="N449" s="571">
        <v>0</v>
      </c>
      <c r="O449" s="572">
        <v>0</v>
      </c>
      <c r="P449" s="573">
        <v>0</v>
      </c>
      <c r="Q449" s="574">
        <f>+monthly_drivers_0!Q449</f>
        <v>2.5</v>
      </c>
    </row>
    <row r="450" spans="1:17" x14ac:dyDescent="0.25">
      <c r="A450" s="575">
        <f t="shared" si="20"/>
        <v>57953</v>
      </c>
      <c r="B450" s="83" t="str">
        <f t="shared" si="21"/>
        <v>LeasingI</v>
      </c>
      <c r="C450" s="562">
        <v>0</v>
      </c>
      <c r="D450" s="563">
        <v>0</v>
      </c>
      <c r="E450" s="563">
        <v>0</v>
      </c>
      <c r="F450" s="563">
        <v>0</v>
      </c>
      <c r="G450" s="563">
        <v>0</v>
      </c>
      <c r="H450" s="563">
        <v>0</v>
      </c>
      <c r="I450" s="563">
        <v>0</v>
      </c>
      <c r="J450" s="563">
        <v>0</v>
      </c>
      <c r="K450" s="564">
        <v>0</v>
      </c>
      <c r="L450" s="563">
        <f t="shared" ref="L450:L513" si="22">+P450+O450</f>
        <v>0</v>
      </c>
      <c r="M450" s="563">
        <v>0</v>
      </c>
      <c r="N450" s="563">
        <v>0</v>
      </c>
      <c r="O450" s="565">
        <v>0</v>
      </c>
      <c r="P450" s="564">
        <v>0</v>
      </c>
      <c r="Q450" s="566">
        <f>+monthly_drivers_0!Q450</f>
        <v>2.5</v>
      </c>
    </row>
    <row r="451" spans="1:17" x14ac:dyDescent="0.25">
      <c r="A451" s="567">
        <f t="shared" ref="A451:A514" si="23">+EOMONTH(A450,1)</f>
        <v>57983</v>
      </c>
      <c r="B451" s="577" t="str">
        <f t="shared" ref="B451:B514" si="24">+B450</f>
        <v>LeasingI</v>
      </c>
      <c r="C451" s="568">
        <v>0</v>
      </c>
      <c r="D451" s="569">
        <v>0</v>
      </c>
      <c r="E451" s="569">
        <v>0</v>
      </c>
      <c r="F451" s="569">
        <v>0</v>
      </c>
      <c r="G451" s="569">
        <v>0</v>
      </c>
      <c r="H451" s="569">
        <v>0</v>
      </c>
      <c r="I451" s="569">
        <v>0</v>
      </c>
      <c r="J451" s="569">
        <v>0</v>
      </c>
      <c r="K451" s="570">
        <v>0</v>
      </c>
      <c r="L451" s="571">
        <f t="shared" si="22"/>
        <v>0</v>
      </c>
      <c r="M451" s="571">
        <v>0</v>
      </c>
      <c r="N451" s="571">
        <v>0</v>
      </c>
      <c r="O451" s="572">
        <v>0</v>
      </c>
      <c r="P451" s="573">
        <v>0</v>
      </c>
      <c r="Q451" s="574">
        <f>+monthly_drivers_0!Q451</f>
        <v>2.5</v>
      </c>
    </row>
    <row r="452" spans="1:17" x14ac:dyDescent="0.25">
      <c r="A452" s="575">
        <f t="shared" si="23"/>
        <v>58014</v>
      </c>
      <c r="B452" s="83" t="str">
        <f t="shared" si="24"/>
        <v>LeasingI</v>
      </c>
      <c r="C452" s="562">
        <v>0</v>
      </c>
      <c r="D452" s="563">
        <v>0</v>
      </c>
      <c r="E452" s="563">
        <v>0</v>
      </c>
      <c r="F452" s="563">
        <v>0</v>
      </c>
      <c r="G452" s="563">
        <v>0</v>
      </c>
      <c r="H452" s="563">
        <v>0</v>
      </c>
      <c r="I452" s="563">
        <v>0</v>
      </c>
      <c r="J452" s="563">
        <v>0</v>
      </c>
      <c r="K452" s="564">
        <v>0</v>
      </c>
      <c r="L452" s="563">
        <f t="shared" si="22"/>
        <v>0</v>
      </c>
      <c r="M452" s="563">
        <v>0</v>
      </c>
      <c r="N452" s="563">
        <v>0</v>
      </c>
      <c r="O452" s="565">
        <v>0</v>
      </c>
      <c r="P452" s="564">
        <v>0</v>
      </c>
      <c r="Q452" s="566">
        <f>+monthly_drivers_0!Q452</f>
        <v>2.5</v>
      </c>
    </row>
    <row r="453" spans="1:17" x14ac:dyDescent="0.25">
      <c r="A453" s="567">
        <f t="shared" si="23"/>
        <v>58044</v>
      </c>
      <c r="B453" s="577" t="str">
        <f t="shared" si="24"/>
        <v>LeasingI</v>
      </c>
      <c r="C453" s="568">
        <v>0</v>
      </c>
      <c r="D453" s="569">
        <v>0</v>
      </c>
      <c r="E453" s="569">
        <v>0</v>
      </c>
      <c r="F453" s="569">
        <v>0</v>
      </c>
      <c r="G453" s="569">
        <v>0</v>
      </c>
      <c r="H453" s="569">
        <v>0</v>
      </c>
      <c r="I453" s="569">
        <v>0</v>
      </c>
      <c r="J453" s="569">
        <v>0</v>
      </c>
      <c r="K453" s="570">
        <v>0</v>
      </c>
      <c r="L453" s="571">
        <f t="shared" si="22"/>
        <v>0</v>
      </c>
      <c r="M453" s="571">
        <v>0</v>
      </c>
      <c r="N453" s="571">
        <v>0</v>
      </c>
      <c r="O453" s="572">
        <v>0</v>
      </c>
      <c r="P453" s="573">
        <v>0</v>
      </c>
      <c r="Q453" s="574">
        <f>+monthly_drivers_0!Q453</f>
        <v>2.5</v>
      </c>
    </row>
    <row r="454" spans="1:17" x14ac:dyDescent="0.25">
      <c r="A454" s="575">
        <f t="shared" si="23"/>
        <v>58075</v>
      </c>
      <c r="B454" s="83" t="str">
        <f t="shared" si="24"/>
        <v>LeasingI</v>
      </c>
      <c r="C454" s="562">
        <v>0</v>
      </c>
      <c r="D454" s="563">
        <v>0</v>
      </c>
      <c r="E454" s="563">
        <v>0</v>
      </c>
      <c r="F454" s="563">
        <v>0</v>
      </c>
      <c r="G454" s="563">
        <v>0</v>
      </c>
      <c r="H454" s="563">
        <v>0</v>
      </c>
      <c r="I454" s="563">
        <v>0</v>
      </c>
      <c r="J454" s="563">
        <v>0</v>
      </c>
      <c r="K454" s="564">
        <v>0</v>
      </c>
      <c r="L454" s="563">
        <f t="shared" si="22"/>
        <v>0</v>
      </c>
      <c r="M454" s="563">
        <v>0</v>
      </c>
      <c r="N454" s="563">
        <v>0</v>
      </c>
      <c r="O454" s="565">
        <v>0</v>
      </c>
      <c r="P454" s="564">
        <v>0</v>
      </c>
      <c r="Q454" s="566">
        <f>+monthly_drivers_0!Q454</f>
        <v>2.5</v>
      </c>
    </row>
    <row r="455" spans="1:17" x14ac:dyDescent="0.25">
      <c r="A455" s="567">
        <f t="shared" si="23"/>
        <v>58106</v>
      </c>
      <c r="B455" s="577" t="str">
        <f t="shared" si="24"/>
        <v>LeasingI</v>
      </c>
      <c r="C455" s="568">
        <v>0</v>
      </c>
      <c r="D455" s="569">
        <v>0</v>
      </c>
      <c r="E455" s="569">
        <v>0</v>
      </c>
      <c r="F455" s="569">
        <v>0</v>
      </c>
      <c r="G455" s="569">
        <v>0</v>
      </c>
      <c r="H455" s="569">
        <v>0</v>
      </c>
      <c r="I455" s="569">
        <v>0</v>
      </c>
      <c r="J455" s="569">
        <v>0</v>
      </c>
      <c r="K455" s="570">
        <v>0</v>
      </c>
      <c r="L455" s="571">
        <f t="shared" si="22"/>
        <v>0</v>
      </c>
      <c r="M455" s="571">
        <v>0</v>
      </c>
      <c r="N455" s="571">
        <v>0</v>
      </c>
      <c r="O455" s="572">
        <v>0</v>
      </c>
      <c r="P455" s="573">
        <v>0</v>
      </c>
      <c r="Q455" s="574">
        <f>+monthly_drivers_0!Q455</f>
        <v>2.5</v>
      </c>
    </row>
    <row r="456" spans="1:17" x14ac:dyDescent="0.25">
      <c r="A456" s="575">
        <f t="shared" si="23"/>
        <v>58134</v>
      </c>
      <c r="B456" s="83" t="str">
        <f t="shared" si="24"/>
        <v>LeasingI</v>
      </c>
      <c r="C456" s="562">
        <v>0</v>
      </c>
      <c r="D456" s="563">
        <v>0</v>
      </c>
      <c r="E456" s="563">
        <v>0</v>
      </c>
      <c r="F456" s="563">
        <v>0</v>
      </c>
      <c r="G456" s="563">
        <v>0</v>
      </c>
      <c r="H456" s="563">
        <v>0</v>
      </c>
      <c r="I456" s="563">
        <v>0</v>
      </c>
      <c r="J456" s="563">
        <v>0</v>
      </c>
      <c r="K456" s="564">
        <v>0</v>
      </c>
      <c r="L456" s="563">
        <f t="shared" si="22"/>
        <v>0</v>
      </c>
      <c r="M456" s="563">
        <v>0</v>
      </c>
      <c r="N456" s="563">
        <v>0</v>
      </c>
      <c r="O456" s="565">
        <v>0</v>
      </c>
      <c r="P456" s="564">
        <v>0</v>
      </c>
      <c r="Q456" s="566">
        <f>+monthly_drivers_0!Q456</f>
        <v>2.5</v>
      </c>
    </row>
    <row r="457" spans="1:17" x14ac:dyDescent="0.25">
      <c r="A457" s="567">
        <f t="shared" si="23"/>
        <v>58165</v>
      </c>
      <c r="B457" s="577" t="str">
        <f t="shared" si="24"/>
        <v>LeasingI</v>
      </c>
      <c r="C457" s="568">
        <v>0</v>
      </c>
      <c r="D457" s="569">
        <v>0</v>
      </c>
      <c r="E457" s="569">
        <v>0</v>
      </c>
      <c r="F457" s="569">
        <v>0</v>
      </c>
      <c r="G457" s="569">
        <v>0</v>
      </c>
      <c r="H457" s="569">
        <v>0</v>
      </c>
      <c r="I457" s="569">
        <v>0</v>
      </c>
      <c r="J457" s="569">
        <v>0</v>
      </c>
      <c r="K457" s="570">
        <v>0</v>
      </c>
      <c r="L457" s="571">
        <f t="shared" si="22"/>
        <v>0</v>
      </c>
      <c r="M457" s="571">
        <v>0</v>
      </c>
      <c r="N457" s="571">
        <v>0</v>
      </c>
      <c r="O457" s="572">
        <v>0</v>
      </c>
      <c r="P457" s="573">
        <v>0</v>
      </c>
      <c r="Q457" s="574">
        <f>+monthly_drivers_0!Q457</f>
        <v>2.5</v>
      </c>
    </row>
    <row r="458" spans="1:17" x14ac:dyDescent="0.25">
      <c r="A458" s="575">
        <f t="shared" si="23"/>
        <v>58195</v>
      </c>
      <c r="B458" s="83" t="str">
        <f t="shared" si="24"/>
        <v>LeasingI</v>
      </c>
      <c r="C458" s="562">
        <v>0</v>
      </c>
      <c r="D458" s="563">
        <v>0</v>
      </c>
      <c r="E458" s="563">
        <v>0</v>
      </c>
      <c r="F458" s="563">
        <v>0</v>
      </c>
      <c r="G458" s="563">
        <v>0</v>
      </c>
      <c r="H458" s="563">
        <v>0</v>
      </c>
      <c r="I458" s="563">
        <v>0</v>
      </c>
      <c r="J458" s="563">
        <v>0</v>
      </c>
      <c r="K458" s="564">
        <v>0</v>
      </c>
      <c r="L458" s="563">
        <f t="shared" si="22"/>
        <v>0</v>
      </c>
      <c r="M458" s="563">
        <v>0</v>
      </c>
      <c r="N458" s="563">
        <v>0</v>
      </c>
      <c r="O458" s="565">
        <v>0</v>
      </c>
      <c r="P458" s="564">
        <v>0</v>
      </c>
      <c r="Q458" s="566">
        <f>+monthly_drivers_0!Q458</f>
        <v>2.5</v>
      </c>
    </row>
    <row r="459" spans="1:17" x14ac:dyDescent="0.25">
      <c r="A459" s="567">
        <f t="shared" si="23"/>
        <v>58226</v>
      </c>
      <c r="B459" s="577" t="str">
        <f t="shared" si="24"/>
        <v>LeasingI</v>
      </c>
      <c r="C459" s="568">
        <v>0</v>
      </c>
      <c r="D459" s="569">
        <v>0</v>
      </c>
      <c r="E459" s="569">
        <v>0</v>
      </c>
      <c r="F459" s="569">
        <v>0</v>
      </c>
      <c r="G459" s="569">
        <v>0</v>
      </c>
      <c r="H459" s="569">
        <v>0</v>
      </c>
      <c r="I459" s="569">
        <v>0</v>
      </c>
      <c r="J459" s="569">
        <v>0</v>
      </c>
      <c r="K459" s="570">
        <v>0</v>
      </c>
      <c r="L459" s="571">
        <f t="shared" si="22"/>
        <v>0</v>
      </c>
      <c r="M459" s="571">
        <v>0</v>
      </c>
      <c r="N459" s="571">
        <v>0</v>
      </c>
      <c r="O459" s="572">
        <v>0</v>
      </c>
      <c r="P459" s="573">
        <v>0</v>
      </c>
      <c r="Q459" s="574">
        <f>+monthly_drivers_0!Q459</f>
        <v>2.5</v>
      </c>
    </row>
    <row r="460" spans="1:17" x14ac:dyDescent="0.25">
      <c r="A460" s="575">
        <f t="shared" si="23"/>
        <v>58256</v>
      </c>
      <c r="B460" s="83" t="str">
        <f t="shared" si="24"/>
        <v>LeasingI</v>
      </c>
      <c r="C460" s="562">
        <v>0</v>
      </c>
      <c r="D460" s="563">
        <v>0</v>
      </c>
      <c r="E460" s="563">
        <v>0</v>
      </c>
      <c r="F460" s="563">
        <v>0</v>
      </c>
      <c r="G460" s="563">
        <v>0</v>
      </c>
      <c r="H460" s="563">
        <v>0</v>
      </c>
      <c r="I460" s="563">
        <v>0</v>
      </c>
      <c r="J460" s="563">
        <v>0</v>
      </c>
      <c r="K460" s="564">
        <v>0</v>
      </c>
      <c r="L460" s="563">
        <f t="shared" si="22"/>
        <v>0</v>
      </c>
      <c r="M460" s="563">
        <v>0</v>
      </c>
      <c r="N460" s="563">
        <v>0</v>
      </c>
      <c r="O460" s="565">
        <v>0</v>
      </c>
      <c r="P460" s="564">
        <v>0</v>
      </c>
      <c r="Q460" s="566">
        <f>+monthly_drivers_0!Q460</f>
        <v>2.5</v>
      </c>
    </row>
    <row r="461" spans="1:17" x14ac:dyDescent="0.25">
      <c r="A461" s="567">
        <f t="shared" si="23"/>
        <v>58287</v>
      </c>
      <c r="B461" s="577" t="str">
        <f t="shared" si="24"/>
        <v>LeasingI</v>
      </c>
      <c r="C461" s="568">
        <v>0</v>
      </c>
      <c r="D461" s="569">
        <v>0</v>
      </c>
      <c r="E461" s="569">
        <v>0</v>
      </c>
      <c r="F461" s="569">
        <v>0</v>
      </c>
      <c r="G461" s="569">
        <v>0</v>
      </c>
      <c r="H461" s="569">
        <v>0</v>
      </c>
      <c r="I461" s="569">
        <v>0</v>
      </c>
      <c r="J461" s="569">
        <v>0</v>
      </c>
      <c r="K461" s="570">
        <v>0</v>
      </c>
      <c r="L461" s="571">
        <f t="shared" si="22"/>
        <v>0</v>
      </c>
      <c r="M461" s="571">
        <v>0</v>
      </c>
      <c r="N461" s="571">
        <v>0</v>
      </c>
      <c r="O461" s="572">
        <v>0</v>
      </c>
      <c r="P461" s="573">
        <v>0</v>
      </c>
      <c r="Q461" s="574">
        <f>+monthly_drivers_0!Q461</f>
        <v>2.5</v>
      </c>
    </row>
    <row r="462" spans="1:17" x14ac:dyDescent="0.25">
      <c r="A462" s="575">
        <f t="shared" si="23"/>
        <v>58318</v>
      </c>
      <c r="B462" s="83" t="str">
        <f t="shared" si="24"/>
        <v>LeasingI</v>
      </c>
      <c r="C462" s="562">
        <v>0</v>
      </c>
      <c r="D462" s="563">
        <v>0</v>
      </c>
      <c r="E462" s="563">
        <v>0</v>
      </c>
      <c r="F462" s="563">
        <v>0</v>
      </c>
      <c r="G462" s="563">
        <v>0</v>
      </c>
      <c r="H462" s="563">
        <v>0</v>
      </c>
      <c r="I462" s="563">
        <v>0</v>
      </c>
      <c r="J462" s="563">
        <v>0</v>
      </c>
      <c r="K462" s="564">
        <v>0</v>
      </c>
      <c r="L462" s="563">
        <f t="shared" si="22"/>
        <v>0</v>
      </c>
      <c r="M462" s="563">
        <v>0</v>
      </c>
      <c r="N462" s="563">
        <v>0</v>
      </c>
      <c r="O462" s="565">
        <v>0</v>
      </c>
      <c r="P462" s="564">
        <v>0</v>
      </c>
      <c r="Q462" s="566">
        <f>+monthly_drivers_0!Q462</f>
        <v>2.5</v>
      </c>
    </row>
    <row r="463" spans="1:17" x14ac:dyDescent="0.25">
      <c r="A463" s="567">
        <f t="shared" si="23"/>
        <v>58348</v>
      </c>
      <c r="B463" s="577" t="str">
        <f t="shared" si="24"/>
        <v>LeasingI</v>
      </c>
      <c r="C463" s="568">
        <v>0</v>
      </c>
      <c r="D463" s="569">
        <v>0</v>
      </c>
      <c r="E463" s="569">
        <v>0</v>
      </c>
      <c r="F463" s="569">
        <v>0</v>
      </c>
      <c r="G463" s="569">
        <v>0</v>
      </c>
      <c r="H463" s="569">
        <v>0</v>
      </c>
      <c r="I463" s="569">
        <v>0</v>
      </c>
      <c r="J463" s="569">
        <v>0</v>
      </c>
      <c r="K463" s="570">
        <v>0</v>
      </c>
      <c r="L463" s="571">
        <f t="shared" si="22"/>
        <v>0</v>
      </c>
      <c r="M463" s="571">
        <v>0</v>
      </c>
      <c r="N463" s="571">
        <v>0</v>
      </c>
      <c r="O463" s="572">
        <v>0</v>
      </c>
      <c r="P463" s="573">
        <v>0</v>
      </c>
      <c r="Q463" s="574">
        <f>+monthly_drivers_0!Q463</f>
        <v>2.5</v>
      </c>
    </row>
    <row r="464" spans="1:17" x14ac:dyDescent="0.25">
      <c r="A464" s="575">
        <f t="shared" si="23"/>
        <v>58379</v>
      </c>
      <c r="B464" s="83" t="str">
        <f t="shared" si="24"/>
        <v>LeasingI</v>
      </c>
      <c r="C464" s="562">
        <v>0</v>
      </c>
      <c r="D464" s="563">
        <v>0</v>
      </c>
      <c r="E464" s="563">
        <v>0</v>
      </c>
      <c r="F464" s="563">
        <v>0</v>
      </c>
      <c r="G464" s="563">
        <v>0</v>
      </c>
      <c r="H464" s="563">
        <v>0</v>
      </c>
      <c r="I464" s="563">
        <v>0</v>
      </c>
      <c r="J464" s="563">
        <v>0</v>
      </c>
      <c r="K464" s="564">
        <v>0</v>
      </c>
      <c r="L464" s="563">
        <f t="shared" si="22"/>
        <v>0</v>
      </c>
      <c r="M464" s="563">
        <v>0</v>
      </c>
      <c r="N464" s="563">
        <v>0</v>
      </c>
      <c r="O464" s="565">
        <v>0</v>
      </c>
      <c r="P464" s="564">
        <v>0</v>
      </c>
      <c r="Q464" s="566">
        <f>+monthly_drivers_0!Q464</f>
        <v>2.5</v>
      </c>
    </row>
    <row r="465" spans="1:17" x14ac:dyDescent="0.25">
      <c r="A465" s="567">
        <f t="shared" si="23"/>
        <v>58409</v>
      </c>
      <c r="B465" s="577" t="str">
        <f t="shared" si="24"/>
        <v>LeasingI</v>
      </c>
      <c r="C465" s="568">
        <v>0</v>
      </c>
      <c r="D465" s="569">
        <v>0</v>
      </c>
      <c r="E465" s="569">
        <v>0</v>
      </c>
      <c r="F465" s="569">
        <v>0</v>
      </c>
      <c r="G465" s="569">
        <v>0</v>
      </c>
      <c r="H465" s="569">
        <v>0</v>
      </c>
      <c r="I465" s="569">
        <v>0</v>
      </c>
      <c r="J465" s="569">
        <v>0</v>
      </c>
      <c r="K465" s="570">
        <v>0</v>
      </c>
      <c r="L465" s="571">
        <f t="shared" si="22"/>
        <v>0</v>
      </c>
      <c r="M465" s="571">
        <v>0</v>
      </c>
      <c r="N465" s="571">
        <v>0</v>
      </c>
      <c r="O465" s="572">
        <v>0</v>
      </c>
      <c r="P465" s="573">
        <v>0</v>
      </c>
      <c r="Q465" s="574">
        <f>+monthly_drivers_0!Q465</f>
        <v>2.5</v>
      </c>
    </row>
    <row r="466" spans="1:17" x14ac:dyDescent="0.25">
      <c r="A466" s="575">
        <f t="shared" si="23"/>
        <v>58440</v>
      </c>
      <c r="B466" s="83" t="str">
        <f t="shared" si="24"/>
        <v>LeasingI</v>
      </c>
      <c r="C466" s="562">
        <v>0</v>
      </c>
      <c r="D466" s="563">
        <v>0</v>
      </c>
      <c r="E466" s="563">
        <v>0</v>
      </c>
      <c r="F466" s="563">
        <v>0</v>
      </c>
      <c r="G466" s="563">
        <v>0</v>
      </c>
      <c r="H466" s="563">
        <v>0</v>
      </c>
      <c r="I466" s="563">
        <v>0</v>
      </c>
      <c r="J466" s="563">
        <v>0</v>
      </c>
      <c r="K466" s="564">
        <v>0</v>
      </c>
      <c r="L466" s="563">
        <f t="shared" si="22"/>
        <v>0</v>
      </c>
      <c r="M466" s="563">
        <v>0</v>
      </c>
      <c r="N466" s="563">
        <v>0</v>
      </c>
      <c r="O466" s="565">
        <v>0</v>
      </c>
      <c r="P466" s="564">
        <v>0</v>
      </c>
      <c r="Q466" s="566">
        <f>+monthly_drivers_0!Q466</f>
        <v>2.5</v>
      </c>
    </row>
    <row r="467" spans="1:17" x14ac:dyDescent="0.25">
      <c r="A467" s="567">
        <f t="shared" si="23"/>
        <v>58471</v>
      </c>
      <c r="B467" s="577" t="str">
        <f t="shared" si="24"/>
        <v>LeasingI</v>
      </c>
      <c r="C467" s="568">
        <v>0</v>
      </c>
      <c r="D467" s="569">
        <v>0</v>
      </c>
      <c r="E467" s="569">
        <v>0</v>
      </c>
      <c r="F467" s="569">
        <v>0</v>
      </c>
      <c r="G467" s="569">
        <v>0</v>
      </c>
      <c r="H467" s="569">
        <v>0</v>
      </c>
      <c r="I467" s="569">
        <v>0</v>
      </c>
      <c r="J467" s="569">
        <v>0</v>
      </c>
      <c r="K467" s="570">
        <v>0</v>
      </c>
      <c r="L467" s="571">
        <f t="shared" si="22"/>
        <v>0</v>
      </c>
      <c r="M467" s="571">
        <v>0</v>
      </c>
      <c r="N467" s="571">
        <v>0</v>
      </c>
      <c r="O467" s="572">
        <v>0</v>
      </c>
      <c r="P467" s="573">
        <v>0</v>
      </c>
      <c r="Q467" s="574">
        <f>+monthly_drivers_0!Q467</f>
        <v>2.5</v>
      </c>
    </row>
    <row r="468" spans="1:17" x14ac:dyDescent="0.25">
      <c r="A468" s="575">
        <f t="shared" si="23"/>
        <v>58500</v>
      </c>
      <c r="B468" s="83" t="str">
        <f t="shared" si="24"/>
        <v>LeasingI</v>
      </c>
      <c r="C468" s="562">
        <v>0</v>
      </c>
      <c r="D468" s="563">
        <v>0</v>
      </c>
      <c r="E468" s="563">
        <v>0</v>
      </c>
      <c r="F468" s="563">
        <v>0</v>
      </c>
      <c r="G468" s="563">
        <v>0</v>
      </c>
      <c r="H468" s="563">
        <v>0</v>
      </c>
      <c r="I468" s="563">
        <v>0</v>
      </c>
      <c r="J468" s="563">
        <v>0</v>
      </c>
      <c r="K468" s="564">
        <v>0</v>
      </c>
      <c r="L468" s="563">
        <f t="shared" si="22"/>
        <v>0</v>
      </c>
      <c r="M468" s="563">
        <v>0</v>
      </c>
      <c r="N468" s="563">
        <v>0</v>
      </c>
      <c r="O468" s="565">
        <v>0</v>
      </c>
      <c r="P468" s="564">
        <v>0</v>
      </c>
      <c r="Q468" s="566">
        <f>+monthly_drivers_0!Q468</f>
        <v>2.5</v>
      </c>
    </row>
    <row r="469" spans="1:17" x14ac:dyDescent="0.25">
      <c r="A469" s="567">
        <f t="shared" si="23"/>
        <v>58531</v>
      </c>
      <c r="B469" s="577" t="str">
        <f t="shared" si="24"/>
        <v>LeasingI</v>
      </c>
      <c r="C469" s="568">
        <v>0</v>
      </c>
      <c r="D469" s="569">
        <v>0</v>
      </c>
      <c r="E469" s="569">
        <v>0</v>
      </c>
      <c r="F469" s="569">
        <v>0</v>
      </c>
      <c r="G469" s="569">
        <v>0</v>
      </c>
      <c r="H469" s="569">
        <v>0</v>
      </c>
      <c r="I469" s="569">
        <v>0</v>
      </c>
      <c r="J469" s="569">
        <v>0</v>
      </c>
      <c r="K469" s="570">
        <v>0</v>
      </c>
      <c r="L469" s="571">
        <f t="shared" si="22"/>
        <v>0</v>
      </c>
      <c r="M469" s="571">
        <v>0</v>
      </c>
      <c r="N469" s="571">
        <v>0</v>
      </c>
      <c r="O469" s="572">
        <v>0</v>
      </c>
      <c r="P469" s="573">
        <v>0</v>
      </c>
      <c r="Q469" s="574">
        <f>+monthly_drivers_0!Q469</f>
        <v>2.5</v>
      </c>
    </row>
    <row r="470" spans="1:17" x14ac:dyDescent="0.25">
      <c r="A470" s="575">
        <f t="shared" si="23"/>
        <v>58561</v>
      </c>
      <c r="B470" s="83" t="str">
        <f t="shared" si="24"/>
        <v>LeasingI</v>
      </c>
      <c r="C470" s="562">
        <v>0</v>
      </c>
      <c r="D470" s="563">
        <v>0</v>
      </c>
      <c r="E470" s="563">
        <v>0</v>
      </c>
      <c r="F470" s="563">
        <v>0</v>
      </c>
      <c r="G470" s="563">
        <v>0</v>
      </c>
      <c r="H470" s="563">
        <v>0</v>
      </c>
      <c r="I470" s="563">
        <v>0</v>
      </c>
      <c r="J470" s="563">
        <v>0</v>
      </c>
      <c r="K470" s="564">
        <v>0</v>
      </c>
      <c r="L470" s="563">
        <f t="shared" si="22"/>
        <v>0</v>
      </c>
      <c r="M470" s="563">
        <v>0</v>
      </c>
      <c r="N470" s="563">
        <v>0</v>
      </c>
      <c r="O470" s="565">
        <v>0</v>
      </c>
      <c r="P470" s="564">
        <v>0</v>
      </c>
      <c r="Q470" s="566">
        <f>+monthly_drivers_0!Q470</f>
        <v>2.5</v>
      </c>
    </row>
    <row r="471" spans="1:17" x14ac:dyDescent="0.25">
      <c r="A471" s="567">
        <f t="shared" si="23"/>
        <v>58592</v>
      </c>
      <c r="B471" s="577" t="str">
        <f t="shared" si="24"/>
        <v>LeasingI</v>
      </c>
      <c r="C471" s="568">
        <v>0</v>
      </c>
      <c r="D471" s="569">
        <v>0</v>
      </c>
      <c r="E471" s="569">
        <v>0</v>
      </c>
      <c r="F471" s="569">
        <v>0</v>
      </c>
      <c r="G471" s="569">
        <v>0</v>
      </c>
      <c r="H471" s="569">
        <v>0</v>
      </c>
      <c r="I471" s="569">
        <v>0</v>
      </c>
      <c r="J471" s="569">
        <v>0</v>
      </c>
      <c r="K471" s="570">
        <v>0</v>
      </c>
      <c r="L471" s="571">
        <f t="shared" si="22"/>
        <v>0</v>
      </c>
      <c r="M471" s="571">
        <v>0</v>
      </c>
      <c r="N471" s="571">
        <v>0</v>
      </c>
      <c r="O471" s="572">
        <v>0</v>
      </c>
      <c r="P471" s="573">
        <v>0</v>
      </c>
      <c r="Q471" s="574">
        <f>+monthly_drivers_0!Q471</f>
        <v>2.5</v>
      </c>
    </row>
    <row r="472" spans="1:17" x14ac:dyDescent="0.25">
      <c r="A472" s="575">
        <f t="shared" si="23"/>
        <v>58622</v>
      </c>
      <c r="B472" s="83" t="str">
        <f t="shared" si="24"/>
        <v>LeasingI</v>
      </c>
      <c r="C472" s="562">
        <v>0</v>
      </c>
      <c r="D472" s="563">
        <v>0</v>
      </c>
      <c r="E472" s="563">
        <v>0</v>
      </c>
      <c r="F472" s="563">
        <v>0</v>
      </c>
      <c r="G472" s="563">
        <v>0</v>
      </c>
      <c r="H472" s="563">
        <v>0</v>
      </c>
      <c r="I472" s="563">
        <v>0</v>
      </c>
      <c r="J472" s="563">
        <v>0</v>
      </c>
      <c r="K472" s="564">
        <v>0</v>
      </c>
      <c r="L472" s="563">
        <f t="shared" si="22"/>
        <v>0</v>
      </c>
      <c r="M472" s="563">
        <v>0</v>
      </c>
      <c r="N472" s="563">
        <v>0</v>
      </c>
      <c r="O472" s="565">
        <v>0</v>
      </c>
      <c r="P472" s="564">
        <v>0</v>
      </c>
      <c r="Q472" s="566">
        <f>+monthly_drivers_0!Q472</f>
        <v>2.5</v>
      </c>
    </row>
    <row r="473" spans="1:17" x14ac:dyDescent="0.25">
      <c r="A473" s="567">
        <f t="shared" si="23"/>
        <v>58653</v>
      </c>
      <c r="B473" s="577" t="str">
        <f t="shared" si="24"/>
        <v>LeasingI</v>
      </c>
      <c r="C473" s="568">
        <v>0</v>
      </c>
      <c r="D473" s="569">
        <v>0</v>
      </c>
      <c r="E473" s="569">
        <v>0</v>
      </c>
      <c r="F473" s="569">
        <v>0</v>
      </c>
      <c r="G473" s="569">
        <v>0</v>
      </c>
      <c r="H473" s="569">
        <v>0</v>
      </c>
      <c r="I473" s="569">
        <v>0</v>
      </c>
      <c r="J473" s="569">
        <v>0</v>
      </c>
      <c r="K473" s="570">
        <v>0</v>
      </c>
      <c r="L473" s="571">
        <f t="shared" si="22"/>
        <v>0</v>
      </c>
      <c r="M473" s="571">
        <v>0</v>
      </c>
      <c r="N473" s="571">
        <v>0</v>
      </c>
      <c r="O473" s="572">
        <v>0</v>
      </c>
      <c r="P473" s="573">
        <v>0</v>
      </c>
      <c r="Q473" s="574">
        <f>+monthly_drivers_0!Q473</f>
        <v>2.5</v>
      </c>
    </row>
    <row r="474" spans="1:17" x14ac:dyDescent="0.25">
      <c r="A474" s="575">
        <f t="shared" si="23"/>
        <v>58684</v>
      </c>
      <c r="B474" s="83" t="str">
        <f t="shared" si="24"/>
        <v>LeasingI</v>
      </c>
      <c r="C474" s="562">
        <v>0</v>
      </c>
      <c r="D474" s="563">
        <v>0</v>
      </c>
      <c r="E474" s="563">
        <v>0</v>
      </c>
      <c r="F474" s="563">
        <v>0</v>
      </c>
      <c r="G474" s="563">
        <v>0</v>
      </c>
      <c r="H474" s="563">
        <v>0</v>
      </c>
      <c r="I474" s="563">
        <v>0</v>
      </c>
      <c r="J474" s="563">
        <v>0</v>
      </c>
      <c r="K474" s="564">
        <v>0</v>
      </c>
      <c r="L474" s="563">
        <f t="shared" si="22"/>
        <v>0</v>
      </c>
      <c r="M474" s="563">
        <v>0</v>
      </c>
      <c r="N474" s="563">
        <v>0</v>
      </c>
      <c r="O474" s="565">
        <v>0</v>
      </c>
      <c r="P474" s="564">
        <v>0</v>
      </c>
      <c r="Q474" s="566">
        <f>+monthly_drivers_0!Q474</f>
        <v>2.5</v>
      </c>
    </row>
    <row r="475" spans="1:17" x14ac:dyDescent="0.25">
      <c r="A475" s="567">
        <f t="shared" si="23"/>
        <v>58714</v>
      </c>
      <c r="B475" s="577" t="str">
        <f t="shared" si="24"/>
        <v>LeasingI</v>
      </c>
      <c r="C475" s="568">
        <v>0</v>
      </c>
      <c r="D475" s="569">
        <v>0</v>
      </c>
      <c r="E475" s="569">
        <v>0</v>
      </c>
      <c r="F475" s="569">
        <v>0</v>
      </c>
      <c r="G475" s="569">
        <v>0</v>
      </c>
      <c r="H475" s="569">
        <v>0</v>
      </c>
      <c r="I475" s="569">
        <v>0</v>
      </c>
      <c r="J475" s="569">
        <v>0</v>
      </c>
      <c r="K475" s="570">
        <v>0</v>
      </c>
      <c r="L475" s="571">
        <f t="shared" si="22"/>
        <v>0</v>
      </c>
      <c r="M475" s="571">
        <v>0</v>
      </c>
      <c r="N475" s="571">
        <v>0</v>
      </c>
      <c r="O475" s="572">
        <v>0</v>
      </c>
      <c r="P475" s="573">
        <v>0</v>
      </c>
      <c r="Q475" s="574">
        <f>+monthly_drivers_0!Q475</f>
        <v>2.5</v>
      </c>
    </row>
    <row r="476" spans="1:17" x14ac:dyDescent="0.25">
      <c r="A476" s="575">
        <f t="shared" si="23"/>
        <v>58745</v>
      </c>
      <c r="B476" s="83" t="str">
        <f t="shared" si="24"/>
        <v>LeasingI</v>
      </c>
      <c r="C476" s="562">
        <v>0</v>
      </c>
      <c r="D476" s="563">
        <v>0</v>
      </c>
      <c r="E476" s="563">
        <v>0</v>
      </c>
      <c r="F476" s="563">
        <v>0</v>
      </c>
      <c r="G476" s="563">
        <v>0</v>
      </c>
      <c r="H476" s="563">
        <v>0</v>
      </c>
      <c r="I476" s="563">
        <v>0</v>
      </c>
      <c r="J476" s="563">
        <v>0</v>
      </c>
      <c r="K476" s="564">
        <v>0</v>
      </c>
      <c r="L476" s="563">
        <f t="shared" si="22"/>
        <v>0</v>
      </c>
      <c r="M476" s="563">
        <v>0</v>
      </c>
      <c r="N476" s="563">
        <v>0</v>
      </c>
      <c r="O476" s="565">
        <v>0</v>
      </c>
      <c r="P476" s="564">
        <v>0</v>
      </c>
      <c r="Q476" s="566">
        <f>+monthly_drivers_0!Q476</f>
        <v>2.5</v>
      </c>
    </row>
    <row r="477" spans="1:17" x14ac:dyDescent="0.25">
      <c r="A477" s="567">
        <f t="shared" si="23"/>
        <v>58775</v>
      </c>
      <c r="B477" s="577" t="str">
        <f t="shared" si="24"/>
        <v>LeasingI</v>
      </c>
      <c r="C477" s="568">
        <v>0</v>
      </c>
      <c r="D477" s="569">
        <v>0</v>
      </c>
      <c r="E477" s="569">
        <v>0</v>
      </c>
      <c r="F477" s="569">
        <v>0</v>
      </c>
      <c r="G477" s="569">
        <v>0</v>
      </c>
      <c r="H477" s="569">
        <v>0</v>
      </c>
      <c r="I477" s="569">
        <v>0</v>
      </c>
      <c r="J477" s="569">
        <v>0</v>
      </c>
      <c r="K477" s="570">
        <v>0</v>
      </c>
      <c r="L477" s="571">
        <f t="shared" si="22"/>
        <v>0</v>
      </c>
      <c r="M477" s="571">
        <v>0</v>
      </c>
      <c r="N477" s="571">
        <v>0</v>
      </c>
      <c r="O477" s="572">
        <v>0</v>
      </c>
      <c r="P477" s="573">
        <v>0</v>
      </c>
      <c r="Q477" s="574">
        <f>+monthly_drivers_0!Q477</f>
        <v>2.5</v>
      </c>
    </row>
    <row r="478" spans="1:17" x14ac:dyDescent="0.25">
      <c r="A478" s="575">
        <f t="shared" si="23"/>
        <v>58806</v>
      </c>
      <c r="B478" s="83" t="str">
        <f t="shared" si="24"/>
        <v>LeasingI</v>
      </c>
      <c r="C478" s="562">
        <v>0</v>
      </c>
      <c r="D478" s="563">
        <v>0</v>
      </c>
      <c r="E478" s="563">
        <v>0</v>
      </c>
      <c r="F478" s="563">
        <v>0</v>
      </c>
      <c r="G478" s="563">
        <v>0</v>
      </c>
      <c r="H478" s="563">
        <v>0</v>
      </c>
      <c r="I478" s="563">
        <v>0</v>
      </c>
      <c r="J478" s="563">
        <v>0</v>
      </c>
      <c r="K478" s="564">
        <v>0</v>
      </c>
      <c r="L478" s="563">
        <f t="shared" si="22"/>
        <v>0</v>
      </c>
      <c r="M478" s="563">
        <v>0</v>
      </c>
      <c r="N478" s="563">
        <v>0</v>
      </c>
      <c r="O478" s="565">
        <v>0</v>
      </c>
      <c r="P478" s="564">
        <v>0</v>
      </c>
      <c r="Q478" s="566">
        <f>+monthly_drivers_0!Q478</f>
        <v>2.5</v>
      </c>
    </row>
    <row r="479" spans="1:17" x14ac:dyDescent="0.25">
      <c r="A479" s="567">
        <f t="shared" si="23"/>
        <v>58837</v>
      </c>
      <c r="B479" s="577" t="str">
        <f t="shared" si="24"/>
        <v>LeasingI</v>
      </c>
      <c r="C479" s="568">
        <v>0</v>
      </c>
      <c r="D479" s="569">
        <v>0</v>
      </c>
      <c r="E479" s="569">
        <v>0</v>
      </c>
      <c r="F479" s="569">
        <v>0</v>
      </c>
      <c r="G479" s="569">
        <v>0</v>
      </c>
      <c r="H479" s="569">
        <v>0</v>
      </c>
      <c r="I479" s="569">
        <v>0</v>
      </c>
      <c r="J479" s="569">
        <v>0</v>
      </c>
      <c r="K479" s="570">
        <v>0</v>
      </c>
      <c r="L479" s="571">
        <f t="shared" si="22"/>
        <v>0</v>
      </c>
      <c r="M479" s="571">
        <v>0</v>
      </c>
      <c r="N479" s="571">
        <v>0</v>
      </c>
      <c r="O479" s="572">
        <v>0</v>
      </c>
      <c r="P479" s="573">
        <v>0</v>
      </c>
      <c r="Q479" s="574">
        <f>+monthly_drivers_0!Q479</f>
        <v>2.5</v>
      </c>
    </row>
    <row r="480" spans="1:17" x14ac:dyDescent="0.25">
      <c r="A480" s="575">
        <f t="shared" si="23"/>
        <v>58865</v>
      </c>
      <c r="B480" s="83" t="str">
        <f t="shared" si="24"/>
        <v>LeasingI</v>
      </c>
      <c r="C480" s="562">
        <v>0</v>
      </c>
      <c r="D480" s="563">
        <v>0</v>
      </c>
      <c r="E480" s="563">
        <v>0</v>
      </c>
      <c r="F480" s="563">
        <v>0</v>
      </c>
      <c r="G480" s="563">
        <v>0</v>
      </c>
      <c r="H480" s="563">
        <v>0</v>
      </c>
      <c r="I480" s="563">
        <v>0</v>
      </c>
      <c r="J480" s="563">
        <v>0</v>
      </c>
      <c r="K480" s="564">
        <v>0</v>
      </c>
      <c r="L480" s="563">
        <f t="shared" si="22"/>
        <v>0</v>
      </c>
      <c r="M480" s="563">
        <v>0</v>
      </c>
      <c r="N480" s="563">
        <v>0</v>
      </c>
      <c r="O480" s="565">
        <v>0</v>
      </c>
      <c r="P480" s="564">
        <v>0</v>
      </c>
      <c r="Q480" s="566">
        <f>+monthly_drivers_0!Q480</f>
        <v>2.5</v>
      </c>
    </row>
    <row r="481" spans="1:17" x14ac:dyDescent="0.25">
      <c r="A481" s="567">
        <f t="shared" si="23"/>
        <v>58896</v>
      </c>
      <c r="B481" s="577" t="str">
        <f t="shared" si="24"/>
        <v>LeasingI</v>
      </c>
      <c r="C481" s="568">
        <v>0</v>
      </c>
      <c r="D481" s="569">
        <v>0</v>
      </c>
      <c r="E481" s="569">
        <v>0</v>
      </c>
      <c r="F481" s="569">
        <v>0</v>
      </c>
      <c r="G481" s="569">
        <v>0</v>
      </c>
      <c r="H481" s="569">
        <v>0</v>
      </c>
      <c r="I481" s="569">
        <v>0</v>
      </c>
      <c r="J481" s="569">
        <v>0</v>
      </c>
      <c r="K481" s="570">
        <v>0</v>
      </c>
      <c r="L481" s="571">
        <f t="shared" si="22"/>
        <v>0</v>
      </c>
      <c r="M481" s="571">
        <v>0</v>
      </c>
      <c r="N481" s="571">
        <v>0</v>
      </c>
      <c r="O481" s="572">
        <v>0</v>
      </c>
      <c r="P481" s="573">
        <v>0</v>
      </c>
      <c r="Q481" s="574">
        <f>+monthly_drivers_0!Q481</f>
        <v>2.5</v>
      </c>
    </row>
    <row r="482" spans="1:17" x14ac:dyDescent="0.25">
      <c r="A482" s="575">
        <f t="shared" si="23"/>
        <v>58926</v>
      </c>
      <c r="B482" s="83" t="str">
        <f t="shared" si="24"/>
        <v>LeasingI</v>
      </c>
      <c r="C482" s="562">
        <v>0</v>
      </c>
      <c r="D482" s="563">
        <v>0</v>
      </c>
      <c r="E482" s="563">
        <v>0</v>
      </c>
      <c r="F482" s="563">
        <v>0</v>
      </c>
      <c r="G482" s="563">
        <v>0</v>
      </c>
      <c r="H482" s="563">
        <v>0</v>
      </c>
      <c r="I482" s="563">
        <v>0</v>
      </c>
      <c r="J482" s="563">
        <v>0</v>
      </c>
      <c r="K482" s="564">
        <v>0</v>
      </c>
      <c r="L482" s="563">
        <f t="shared" si="22"/>
        <v>0</v>
      </c>
      <c r="M482" s="563">
        <v>0</v>
      </c>
      <c r="N482" s="563">
        <v>0</v>
      </c>
      <c r="O482" s="565">
        <v>0</v>
      </c>
      <c r="P482" s="564">
        <v>0</v>
      </c>
      <c r="Q482" s="566">
        <f>+monthly_drivers_0!Q482</f>
        <v>2.5</v>
      </c>
    </row>
    <row r="483" spans="1:17" x14ac:dyDescent="0.25">
      <c r="A483" s="567">
        <f t="shared" si="23"/>
        <v>58957</v>
      </c>
      <c r="B483" s="577" t="str">
        <f t="shared" si="24"/>
        <v>LeasingI</v>
      </c>
      <c r="C483" s="568">
        <v>0</v>
      </c>
      <c r="D483" s="569">
        <v>0</v>
      </c>
      <c r="E483" s="569">
        <v>0</v>
      </c>
      <c r="F483" s="569">
        <v>0</v>
      </c>
      <c r="G483" s="569">
        <v>0</v>
      </c>
      <c r="H483" s="569">
        <v>0</v>
      </c>
      <c r="I483" s="569">
        <v>0</v>
      </c>
      <c r="J483" s="569">
        <v>0</v>
      </c>
      <c r="K483" s="570">
        <v>0</v>
      </c>
      <c r="L483" s="571">
        <f t="shared" si="22"/>
        <v>0</v>
      </c>
      <c r="M483" s="571">
        <v>0</v>
      </c>
      <c r="N483" s="571">
        <v>0</v>
      </c>
      <c r="O483" s="572">
        <v>0</v>
      </c>
      <c r="P483" s="573">
        <v>0</v>
      </c>
      <c r="Q483" s="574">
        <f>+monthly_drivers_0!Q483</f>
        <v>2.5</v>
      </c>
    </row>
    <row r="484" spans="1:17" x14ac:dyDescent="0.25">
      <c r="A484" s="575">
        <f t="shared" si="23"/>
        <v>58987</v>
      </c>
      <c r="B484" s="83" t="str">
        <f t="shared" si="24"/>
        <v>LeasingI</v>
      </c>
      <c r="C484" s="562">
        <v>0</v>
      </c>
      <c r="D484" s="563">
        <v>0</v>
      </c>
      <c r="E484" s="563">
        <v>0</v>
      </c>
      <c r="F484" s="563">
        <v>0</v>
      </c>
      <c r="G484" s="563">
        <v>0</v>
      </c>
      <c r="H484" s="563">
        <v>0</v>
      </c>
      <c r="I484" s="563">
        <v>0</v>
      </c>
      <c r="J484" s="563">
        <v>0</v>
      </c>
      <c r="K484" s="564">
        <v>0</v>
      </c>
      <c r="L484" s="563">
        <f t="shared" si="22"/>
        <v>0</v>
      </c>
      <c r="M484" s="563">
        <v>0</v>
      </c>
      <c r="N484" s="563">
        <v>0</v>
      </c>
      <c r="O484" s="565">
        <v>0</v>
      </c>
      <c r="P484" s="564">
        <v>0</v>
      </c>
      <c r="Q484" s="566">
        <f>+monthly_drivers_0!Q484</f>
        <v>2.5</v>
      </c>
    </row>
    <row r="485" spans="1:17" x14ac:dyDescent="0.25">
      <c r="A485" s="567">
        <f t="shared" si="23"/>
        <v>59018</v>
      </c>
      <c r="B485" s="577" t="str">
        <f t="shared" si="24"/>
        <v>LeasingI</v>
      </c>
      <c r="C485" s="568">
        <v>0</v>
      </c>
      <c r="D485" s="569">
        <v>0</v>
      </c>
      <c r="E485" s="569">
        <v>0</v>
      </c>
      <c r="F485" s="569">
        <v>0</v>
      </c>
      <c r="G485" s="569">
        <v>0</v>
      </c>
      <c r="H485" s="569">
        <v>0</v>
      </c>
      <c r="I485" s="569">
        <v>0</v>
      </c>
      <c r="J485" s="569">
        <v>0</v>
      </c>
      <c r="K485" s="570">
        <v>0</v>
      </c>
      <c r="L485" s="571">
        <f t="shared" si="22"/>
        <v>0</v>
      </c>
      <c r="M485" s="571">
        <v>0</v>
      </c>
      <c r="N485" s="571">
        <v>0</v>
      </c>
      <c r="O485" s="572">
        <v>0</v>
      </c>
      <c r="P485" s="573">
        <v>0</v>
      </c>
      <c r="Q485" s="574">
        <f>+monthly_drivers_0!Q485</f>
        <v>2.5</v>
      </c>
    </row>
    <row r="486" spans="1:17" x14ac:dyDescent="0.25">
      <c r="A486" s="575">
        <f t="shared" si="23"/>
        <v>59049</v>
      </c>
      <c r="B486" s="83" t="str">
        <f t="shared" si="24"/>
        <v>LeasingI</v>
      </c>
      <c r="C486" s="562">
        <v>0</v>
      </c>
      <c r="D486" s="563">
        <v>0</v>
      </c>
      <c r="E486" s="563">
        <v>0</v>
      </c>
      <c r="F486" s="563">
        <v>0</v>
      </c>
      <c r="G486" s="563">
        <v>0</v>
      </c>
      <c r="H486" s="563">
        <v>0</v>
      </c>
      <c r="I486" s="563">
        <v>0</v>
      </c>
      <c r="J486" s="563">
        <v>0</v>
      </c>
      <c r="K486" s="564">
        <v>0</v>
      </c>
      <c r="L486" s="563">
        <f t="shared" si="22"/>
        <v>0</v>
      </c>
      <c r="M486" s="563">
        <v>0</v>
      </c>
      <c r="N486" s="563">
        <v>0</v>
      </c>
      <c r="O486" s="565">
        <v>0</v>
      </c>
      <c r="P486" s="564">
        <v>0</v>
      </c>
      <c r="Q486" s="566">
        <f>+monthly_drivers_0!Q486</f>
        <v>2.5</v>
      </c>
    </row>
    <row r="487" spans="1:17" x14ac:dyDescent="0.25">
      <c r="A487" s="567">
        <f t="shared" si="23"/>
        <v>59079</v>
      </c>
      <c r="B487" s="577" t="str">
        <f t="shared" si="24"/>
        <v>LeasingI</v>
      </c>
      <c r="C487" s="568">
        <v>0</v>
      </c>
      <c r="D487" s="569">
        <v>0</v>
      </c>
      <c r="E487" s="569">
        <v>0</v>
      </c>
      <c r="F487" s="569">
        <v>0</v>
      </c>
      <c r="G487" s="569">
        <v>0</v>
      </c>
      <c r="H487" s="569">
        <v>0</v>
      </c>
      <c r="I487" s="569">
        <v>0</v>
      </c>
      <c r="J487" s="569">
        <v>0</v>
      </c>
      <c r="K487" s="570">
        <v>0</v>
      </c>
      <c r="L487" s="571">
        <f t="shared" si="22"/>
        <v>0</v>
      </c>
      <c r="M487" s="571">
        <v>0</v>
      </c>
      <c r="N487" s="571">
        <v>0</v>
      </c>
      <c r="O487" s="572">
        <v>0</v>
      </c>
      <c r="P487" s="573">
        <v>0</v>
      </c>
      <c r="Q487" s="574">
        <f>+monthly_drivers_0!Q487</f>
        <v>2.5</v>
      </c>
    </row>
    <row r="488" spans="1:17" x14ac:dyDescent="0.25">
      <c r="A488" s="575">
        <f t="shared" si="23"/>
        <v>59110</v>
      </c>
      <c r="B488" s="83" t="str">
        <f t="shared" si="24"/>
        <v>LeasingI</v>
      </c>
      <c r="C488" s="562">
        <v>0</v>
      </c>
      <c r="D488" s="563">
        <v>0</v>
      </c>
      <c r="E488" s="563">
        <v>0</v>
      </c>
      <c r="F488" s="563">
        <v>0</v>
      </c>
      <c r="G488" s="563">
        <v>0</v>
      </c>
      <c r="H488" s="563">
        <v>0</v>
      </c>
      <c r="I488" s="563">
        <v>0</v>
      </c>
      <c r="J488" s="563">
        <v>0</v>
      </c>
      <c r="K488" s="564">
        <v>0</v>
      </c>
      <c r="L488" s="563">
        <f t="shared" si="22"/>
        <v>0</v>
      </c>
      <c r="M488" s="563">
        <v>0</v>
      </c>
      <c r="N488" s="563">
        <v>0</v>
      </c>
      <c r="O488" s="565">
        <v>0</v>
      </c>
      <c r="P488" s="564">
        <v>0</v>
      </c>
      <c r="Q488" s="566">
        <f>+monthly_drivers_0!Q488</f>
        <v>2.5</v>
      </c>
    </row>
    <row r="489" spans="1:17" x14ac:dyDescent="0.25">
      <c r="A489" s="567">
        <f t="shared" si="23"/>
        <v>59140</v>
      </c>
      <c r="B489" s="577" t="str">
        <f t="shared" si="24"/>
        <v>LeasingI</v>
      </c>
      <c r="C489" s="568">
        <v>0</v>
      </c>
      <c r="D489" s="569">
        <v>0</v>
      </c>
      <c r="E489" s="569">
        <v>0</v>
      </c>
      <c r="F489" s="569">
        <v>0</v>
      </c>
      <c r="G489" s="569">
        <v>0</v>
      </c>
      <c r="H489" s="569">
        <v>0</v>
      </c>
      <c r="I489" s="569">
        <v>0</v>
      </c>
      <c r="J489" s="569">
        <v>0</v>
      </c>
      <c r="K489" s="570">
        <v>0</v>
      </c>
      <c r="L489" s="571">
        <f t="shared" si="22"/>
        <v>0</v>
      </c>
      <c r="M489" s="571">
        <v>0</v>
      </c>
      <c r="N489" s="571">
        <v>0</v>
      </c>
      <c r="O489" s="572">
        <v>0</v>
      </c>
      <c r="P489" s="573">
        <v>0</v>
      </c>
      <c r="Q489" s="574">
        <f>+monthly_drivers_0!Q489</f>
        <v>2.5</v>
      </c>
    </row>
    <row r="490" spans="1:17" x14ac:dyDescent="0.25">
      <c r="A490" s="575">
        <f t="shared" si="23"/>
        <v>59171</v>
      </c>
      <c r="B490" s="83" t="str">
        <f t="shared" si="24"/>
        <v>LeasingI</v>
      </c>
      <c r="C490" s="562">
        <v>0</v>
      </c>
      <c r="D490" s="563">
        <v>0</v>
      </c>
      <c r="E490" s="563">
        <v>0</v>
      </c>
      <c r="F490" s="563">
        <v>0</v>
      </c>
      <c r="G490" s="563">
        <v>0</v>
      </c>
      <c r="H490" s="563">
        <v>0</v>
      </c>
      <c r="I490" s="563">
        <v>0</v>
      </c>
      <c r="J490" s="563">
        <v>0</v>
      </c>
      <c r="K490" s="564">
        <v>0</v>
      </c>
      <c r="L490" s="563">
        <f t="shared" si="22"/>
        <v>0</v>
      </c>
      <c r="M490" s="563">
        <v>0</v>
      </c>
      <c r="N490" s="563">
        <v>0</v>
      </c>
      <c r="O490" s="565">
        <v>0</v>
      </c>
      <c r="P490" s="564">
        <v>0</v>
      </c>
      <c r="Q490" s="566">
        <f>+monthly_drivers_0!Q490</f>
        <v>2.5</v>
      </c>
    </row>
    <row r="491" spans="1:17" x14ac:dyDescent="0.25">
      <c r="A491" s="567">
        <f t="shared" si="23"/>
        <v>59202</v>
      </c>
      <c r="B491" s="577" t="str">
        <f t="shared" si="24"/>
        <v>LeasingI</v>
      </c>
      <c r="C491" s="568">
        <v>0</v>
      </c>
      <c r="D491" s="569">
        <v>0</v>
      </c>
      <c r="E491" s="569">
        <v>0</v>
      </c>
      <c r="F491" s="569">
        <v>0</v>
      </c>
      <c r="G491" s="569">
        <v>0</v>
      </c>
      <c r="H491" s="569">
        <v>0</v>
      </c>
      <c r="I491" s="569">
        <v>0</v>
      </c>
      <c r="J491" s="569">
        <v>0</v>
      </c>
      <c r="K491" s="570">
        <v>0</v>
      </c>
      <c r="L491" s="571">
        <f t="shared" si="22"/>
        <v>0</v>
      </c>
      <c r="M491" s="571">
        <v>0</v>
      </c>
      <c r="N491" s="571">
        <v>0</v>
      </c>
      <c r="O491" s="572">
        <v>0</v>
      </c>
      <c r="P491" s="573">
        <v>0</v>
      </c>
      <c r="Q491" s="574">
        <f>+monthly_drivers_0!Q491</f>
        <v>2.5</v>
      </c>
    </row>
    <row r="492" spans="1:17" x14ac:dyDescent="0.25">
      <c r="A492" s="575">
        <f t="shared" si="23"/>
        <v>59230</v>
      </c>
      <c r="B492" s="83" t="str">
        <f t="shared" si="24"/>
        <v>LeasingI</v>
      </c>
      <c r="C492" s="562">
        <v>0</v>
      </c>
      <c r="D492" s="563">
        <v>0</v>
      </c>
      <c r="E492" s="563">
        <v>0</v>
      </c>
      <c r="F492" s="563">
        <v>0</v>
      </c>
      <c r="G492" s="563">
        <v>0</v>
      </c>
      <c r="H492" s="563">
        <v>0</v>
      </c>
      <c r="I492" s="563">
        <v>0</v>
      </c>
      <c r="J492" s="563">
        <v>0</v>
      </c>
      <c r="K492" s="564">
        <v>0</v>
      </c>
      <c r="L492" s="563">
        <f t="shared" si="22"/>
        <v>0</v>
      </c>
      <c r="M492" s="563">
        <v>0</v>
      </c>
      <c r="N492" s="563">
        <v>0</v>
      </c>
      <c r="O492" s="565">
        <v>0</v>
      </c>
      <c r="P492" s="564">
        <v>0</v>
      </c>
      <c r="Q492" s="566">
        <f>+monthly_drivers_0!Q492</f>
        <v>2.5</v>
      </c>
    </row>
    <row r="493" spans="1:17" x14ac:dyDescent="0.25">
      <c r="A493" s="567">
        <f t="shared" si="23"/>
        <v>59261</v>
      </c>
      <c r="B493" s="577" t="str">
        <f t="shared" si="24"/>
        <v>LeasingI</v>
      </c>
      <c r="C493" s="568">
        <v>0</v>
      </c>
      <c r="D493" s="569">
        <v>0</v>
      </c>
      <c r="E493" s="569">
        <v>0</v>
      </c>
      <c r="F493" s="569">
        <v>0</v>
      </c>
      <c r="G493" s="569">
        <v>0</v>
      </c>
      <c r="H493" s="569">
        <v>0</v>
      </c>
      <c r="I493" s="569">
        <v>0</v>
      </c>
      <c r="J493" s="569">
        <v>0</v>
      </c>
      <c r="K493" s="570">
        <v>0</v>
      </c>
      <c r="L493" s="571">
        <f t="shared" si="22"/>
        <v>0</v>
      </c>
      <c r="M493" s="571">
        <v>0</v>
      </c>
      <c r="N493" s="571">
        <v>0</v>
      </c>
      <c r="O493" s="572">
        <v>0</v>
      </c>
      <c r="P493" s="573">
        <v>0</v>
      </c>
      <c r="Q493" s="574">
        <f>+monthly_drivers_0!Q493</f>
        <v>2.5</v>
      </c>
    </row>
    <row r="494" spans="1:17" x14ac:dyDescent="0.25">
      <c r="A494" s="575">
        <f t="shared" si="23"/>
        <v>59291</v>
      </c>
      <c r="B494" s="83" t="str">
        <f t="shared" si="24"/>
        <v>LeasingI</v>
      </c>
      <c r="C494" s="562">
        <v>0</v>
      </c>
      <c r="D494" s="563">
        <v>0</v>
      </c>
      <c r="E494" s="563">
        <v>0</v>
      </c>
      <c r="F494" s="563">
        <v>0</v>
      </c>
      <c r="G494" s="563">
        <v>0</v>
      </c>
      <c r="H494" s="563">
        <v>0</v>
      </c>
      <c r="I494" s="563">
        <v>0</v>
      </c>
      <c r="J494" s="563">
        <v>0</v>
      </c>
      <c r="K494" s="564">
        <v>0</v>
      </c>
      <c r="L494" s="563">
        <f t="shared" si="22"/>
        <v>0</v>
      </c>
      <c r="M494" s="563">
        <v>0</v>
      </c>
      <c r="N494" s="563">
        <v>0</v>
      </c>
      <c r="O494" s="565">
        <v>0</v>
      </c>
      <c r="P494" s="564">
        <v>0</v>
      </c>
      <c r="Q494" s="566">
        <f>+monthly_drivers_0!Q494</f>
        <v>2.5</v>
      </c>
    </row>
    <row r="495" spans="1:17" x14ac:dyDescent="0.25">
      <c r="A495" s="567">
        <f t="shared" si="23"/>
        <v>59322</v>
      </c>
      <c r="B495" s="577" t="str">
        <f t="shared" si="24"/>
        <v>LeasingI</v>
      </c>
      <c r="C495" s="568">
        <v>0</v>
      </c>
      <c r="D495" s="569">
        <v>0</v>
      </c>
      <c r="E495" s="569">
        <v>0</v>
      </c>
      <c r="F495" s="569">
        <v>0</v>
      </c>
      <c r="G495" s="569">
        <v>0</v>
      </c>
      <c r="H495" s="569">
        <v>0</v>
      </c>
      <c r="I495" s="569">
        <v>0</v>
      </c>
      <c r="J495" s="569">
        <v>0</v>
      </c>
      <c r="K495" s="570">
        <v>0</v>
      </c>
      <c r="L495" s="571">
        <f t="shared" si="22"/>
        <v>0</v>
      </c>
      <c r="M495" s="571">
        <v>0</v>
      </c>
      <c r="N495" s="571">
        <v>0</v>
      </c>
      <c r="O495" s="572">
        <v>0</v>
      </c>
      <c r="P495" s="573">
        <v>0</v>
      </c>
      <c r="Q495" s="574">
        <f>+monthly_drivers_0!Q495</f>
        <v>2.5</v>
      </c>
    </row>
    <row r="496" spans="1:17" x14ac:dyDescent="0.25">
      <c r="A496" s="575">
        <f t="shared" si="23"/>
        <v>59352</v>
      </c>
      <c r="B496" s="83" t="str">
        <f t="shared" si="24"/>
        <v>LeasingI</v>
      </c>
      <c r="C496" s="562">
        <v>0</v>
      </c>
      <c r="D496" s="563">
        <v>0</v>
      </c>
      <c r="E496" s="563">
        <v>0</v>
      </c>
      <c r="F496" s="563">
        <v>0</v>
      </c>
      <c r="G496" s="563">
        <v>0</v>
      </c>
      <c r="H496" s="563">
        <v>0</v>
      </c>
      <c r="I496" s="563">
        <v>0</v>
      </c>
      <c r="J496" s="563">
        <v>0</v>
      </c>
      <c r="K496" s="564">
        <v>0</v>
      </c>
      <c r="L496" s="563">
        <f t="shared" si="22"/>
        <v>0</v>
      </c>
      <c r="M496" s="563">
        <v>0</v>
      </c>
      <c r="N496" s="563">
        <v>0</v>
      </c>
      <c r="O496" s="565">
        <v>0</v>
      </c>
      <c r="P496" s="564">
        <v>0</v>
      </c>
      <c r="Q496" s="566">
        <f>+monthly_drivers_0!Q496</f>
        <v>2.5</v>
      </c>
    </row>
    <row r="497" spans="1:17" x14ac:dyDescent="0.25">
      <c r="A497" s="567">
        <f t="shared" si="23"/>
        <v>59383</v>
      </c>
      <c r="B497" s="577" t="str">
        <f t="shared" si="24"/>
        <v>LeasingI</v>
      </c>
      <c r="C497" s="568">
        <v>0</v>
      </c>
      <c r="D497" s="569">
        <v>0</v>
      </c>
      <c r="E497" s="569">
        <v>0</v>
      </c>
      <c r="F497" s="569">
        <v>0</v>
      </c>
      <c r="G497" s="569">
        <v>0</v>
      </c>
      <c r="H497" s="569">
        <v>0</v>
      </c>
      <c r="I497" s="569">
        <v>0</v>
      </c>
      <c r="J497" s="569">
        <v>0</v>
      </c>
      <c r="K497" s="570">
        <v>0</v>
      </c>
      <c r="L497" s="571">
        <f t="shared" si="22"/>
        <v>0</v>
      </c>
      <c r="M497" s="571">
        <v>0</v>
      </c>
      <c r="N497" s="571">
        <v>0</v>
      </c>
      <c r="O497" s="572">
        <v>0</v>
      </c>
      <c r="P497" s="573">
        <v>0</v>
      </c>
      <c r="Q497" s="574">
        <f>+monthly_drivers_0!Q497</f>
        <v>2.5</v>
      </c>
    </row>
    <row r="498" spans="1:17" x14ac:dyDescent="0.25">
      <c r="A498" s="575">
        <f t="shared" si="23"/>
        <v>59414</v>
      </c>
      <c r="B498" s="83" t="str">
        <f t="shared" si="24"/>
        <v>LeasingI</v>
      </c>
      <c r="C498" s="562">
        <v>0</v>
      </c>
      <c r="D498" s="563">
        <v>0</v>
      </c>
      <c r="E498" s="563">
        <v>0</v>
      </c>
      <c r="F498" s="563">
        <v>0</v>
      </c>
      <c r="G498" s="563">
        <v>0</v>
      </c>
      <c r="H498" s="563">
        <v>0</v>
      </c>
      <c r="I498" s="563">
        <v>0</v>
      </c>
      <c r="J498" s="563">
        <v>0</v>
      </c>
      <c r="K498" s="564">
        <v>0</v>
      </c>
      <c r="L498" s="563">
        <f t="shared" si="22"/>
        <v>0</v>
      </c>
      <c r="M498" s="563">
        <v>0</v>
      </c>
      <c r="N498" s="563">
        <v>0</v>
      </c>
      <c r="O498" s="565">
        <v>0</v>
      </c>
      <c r="P498" s="564">
        <v>0</v>
      </c>
      <c r="Q498" s="566">
        <f>+monthly_drivers_0!Q498</f>
        <v>2.5</v>
      </c>
    </row>
    <row r="499" spans="1:17" x14ac:dyDescent="0.25">
      <c r="A499" s="567">
        <f t="shared" si="23"/>
        <v>59444</v>
      </c>
      <c r="B499" s="577" t="str">
        <f t="shared" si="24"/>
        <v>LeasingI</v>
      </c>
      <c r="C499" s="568">
        <v>0</v>
      </c>
      <c r="D499" s="569">
        <v>0</v>
      </c>
      <c r="E499" s="569">
        <v>0</v>
      </c>
      <c r="F499" s="569">
        <v>0</v>
      </c>
      <c r="G499" s="569">
        <v>0</v>
      </c>
      <c r="H499" s="569">
        <v>0</v>
      </c>
      <c r="I499" s="569">
        <v>0</v>
      </c>
      <c r="J499" s="569">
        <v>0</v>
      </c>
      <c r="K499" s="570">
        <v>0</v>
      </c>
      <c r="L499" s="571">
        <f t="shared" si="22"/>
        <v>0</v>
      </c>
      <c r="M499" s="571">
        <v>0</v>
      </c>
      <c r="N499" s="571">
        <v>0</v>
      </c>
      <c r="O499" s="572">
        <v>0</v>
      </c>
      <c r="P499" s="573">
        <v>0</v>
      </c>
      <c r="Q499" s="574">
        <f>+monthly_drivers_0!Q499</f>
        <v>2.5</v>
      </c>
    </row>
    <row r="500" spans="1:17" x14ac:dyDescent="0.25">
      <c r="A500" s="575">
        <f t="shared" si="23"/>
        <v>59475</v>
      </c>
      <c r="B500" s="83" t="str">
        <f t="shared" si="24"/>
        <v>LeasingI</v>
      </c>
      <c r="C500" s="562">
        <v>0</v>
      </c>
      <c r="D500" s="563">
        <v>0</v>
      </c>
      <c r="E500" s="563">
        <v>0</v>
      </c>
      <c r="F500" s="563">
        <v>0</v>
      </c>
      <c r="G500" s="563">
        <v>0</v>
      </c>
      <c r="H500" s="563">
        <v>0</v>
      </c>
      <c r="I500" s="563">
        <v>0</v>
      </c>
      <c r="J500" s="563">
        <v>0</v>
      </c>
      <c r="K500" s="564">
        <v>0</v>
      </c>
      <c r="L500" s="563">
        <f t="shared" si="22"/>
        <v>0</v>
      </c>
      <c r="M500" s="563">
        <v>0</v>
      </c>
      <c r="N500" s="563">
        <v>0</v>
      </c>
      <c r="O500" s="565">
        <v>0</v>
      </c>
      <c r="P500" s="564">
        <v>0</v>
      </c>
      <c r="Q500" s="566">
        <f>+monthly_drivers_0!Q500</f>
        <v>2.5</v>
      </c>
    </row>
    <row r="501" spans="1:17" x14ac:dyDescent="0.25">
      <c r="A501" s="567">
        <f t="shared" si="23"/>
        <v>59505</v>
      </c>
      <c r="B501" s="577" t="str">
        <f t="shared" si="24"/>
        <v>LeasingI</v>
      </c>
      <c r="C501" s="568">
        <v>0</v>
      </c>
      <c r="D501" s="569">
        <v>0</v>
      </c>
      <c r="E501" s="569">
        <v>0</v>
      </c>
      <c r="F501" s="569">
        <v>0</v>
      </c>
      <c r="G501" s="569">
        <v>0</v>
      </c>
      <c r="H501" s="569">
        <v>0</v>
      </c>
      <c r="I501" s="569">
        <v>0</v>
      </c>
      <c r="J501" s="569">
        <v>0</v>
      </c>
      <c r="K501" s="570">
        <v>0</v>
      </c>
      <c r="L501" s="571">
        <f t="shared" si="22"/>
        <v>0</v>
      </c>
      <c r="M501" s="571">
        <v>0</v>
      </c>
      <c r="N501" s="571">
        <v>0</v>
      </c>
      <c r="O501" s="572">
        <v>0</v>
      </c>
      <c r="P501" s="573">
        <v>0</v>
      </c>
      <c r="Q501" s="574">
        <f>+monthly_drivers_0!Q501</f>
        <v>2.5</v>
      </c>
    </row>
    <row r="502" spans="1:17" x14ac:dyDescent="0.25">
      <c r="A502" s="575">
        <f t="shared" si="23"/>
        <v>59536</v>
      </c>
      <c r="B502" s="83" t="str">
        <f t="shared" si="24"/>
        <v>LeasingI</v>
      </c>
      <c r="C502" s="562">
        <v>0</v>
      </c>
      <c r="D502" s="563">
        <v>0</v>
      </c>
      <c r="E502" s="563">
        <v>0</v>
      </c>
      <c r="F502" s="563">
        <v>0</v>
      </c>
      <c r="G502" s="563">
        <v>0</v>
      </c>
      <c r="H502" s="563">
        <v>0</v>
      </c>
      <c r="I502" s="563">
        <v>0</v>
      </c>
      <c r="J502" s="563">
        <v>0</v>
      </c>
      <c r="K502" s="564">
        <v>0</v>
      </c>
      <c r="L502" s="563">
        <f t="shared" si="22"/>
        <v>0</v>
      </c>
      <c r="M502" s="563">
        <v>0</v>
      </c>
      <c r="N502" s="563">
        <v>0</v>
      </c>
      <c r="O502" s="565">
        <v>0</v>
      </c>
      <c r="P502" s="564">
        <v>0</v>
      </c>
      <c r="Q502" s="566">
        <f>+monthly_drivers_0!Q502</f>
        <v>2.5</v>
      </c>
    </row>
    <row r="503" spans="1:17" x14ac:dyDescent="0.25">
      <c r="A503" s="567">
        <f t="shared" si="23"/>
        <v>59567</v>
      </c>
      <c r="B503" s="577" t="str">
        <f t="shared" si="24"/>
        <v>LeasingI</v>
      </c>
      <c r="C503" s="568">
        <v>0</v>
      </c>
      <c r="D503" s="569">
        <v>0</v>
      </c>
      <c r="E503" s="569">
        <v>0</v>
      </c>
      <c r="F503" s="569">
        <v>0</v>
      </c>
      <c r="G503" s="569">
        <v>0</v>
      </c>
      <c r="H503" s="569">
        <v>0</v>
      </c>
      <c r="I503" s="569">
        <v>0</v>
      </c>
      <c r="J503" s="569">
        <v>0</v>
      </c>
      <c r="K503" s="570">
        <v>0</v>
      </c>
      <c r="L503" s="571">
        <f t="shared" si="22"/>
        <v>0</v>
      </c>
      <c r="M503" s="571">
        <v>0</v>
      </c>
      <c r="N503" s="571">
        <v>0</v>
      </c>
      <c r="O503" s="572">
        <v>0</v>
      </c>
      <c r="P503" s="573">
        <v>0</v>
      </c>
      <c r="Q503" s="574">
        <f>+monthly_drivers_0!Q503</f>
        <v>2.5</v>
      </c>
    </row>
    <row r="504" spans="1:17" x14ac:dyDescent="0.25">
      <c r="A504" s="575">
        <f t="shared" si="23"/>
        <v>59595</v>
      </c>
      <c r="B504" s="83" t="str">
        <f t="shared" si="24"/>
        <v>LeasingI</v>
      </c>
      <c r="C504" s="562">
        <v>0</v>
      </c>
      <c r="D504" s="563">
        <v>0</v>
      </c>
      <c r="E504" s="563">
        <v>0</v>
      </c>
      <c r="F504" s="563">
        <v>0</v>
      </c>
      <c r="G504" s="563">
        <v>0</v>
      </c>
      <c r="H504" s="563">
        <v>0</v>
      </c>
      <c r="I504" s="563">
        <v>0</v>
      </c>
      <c r="J504" s="563">
        <v>0</v>
      </c>
      <c r="K504" s="564">
        <v>0</v>
      </c>
      <c r="L504" s="563">
        <f t="shared" si="22"/>
        <v>0</v>
      </c>
      <c r="M504" s="563">
        <v>0</v>
      </c>
      <c r="N504" s="563">
        <v>0</v>
      </c>
      <c r="O504" s="565">
        <v>0</v>
      </c>
      <c r="P504" s="564">
        <v>0</v>
      </c>
      <c r="Q504" s="566">
        <f>+monthly_drivers_0!Q504</f>
        <v>2.5</v>
      </c>
    </row>
    <row r="505" spans="1:17" x14ac:dyDescent="0.25">
      <c r="A505" s="567">
        <f t="shared" si="23"/>
        <v>59626</v>
      </c>
      <c r="B505" s="577" t="str">
        <f t="shared" si="24"/>
        <v>LeasingI</v>
      </c>
      <c r="C505" s="568">
        <v>0</v>
      </c>
      <c r="D505" s="569">
        <v>0</v>
      </c>
      <c r="E505" s="569">
        <v>0</v>
      </c>
      <c r="F505" s="569">
        <v>0</v>
      </c>
      <c r="G505" s="569">
        <v>0</v>
      </c>
      <c r="H505" s="569">
        <v>0</v>
      </c>
      <c r="I505" s="569">
        <v>0</v>
      </c>
      <c r="J505" s="569">
        <v>0</v>
      </c>
      <c r="K505" s="570">
        <v>0</v>
      </c>
      <c r="L505" s="571">
        <f t="shared" si="22"/>
        <v>0</v>
      </c>
      <c r="M505" s="571">
        <v>0</v>
      </c>
      <c r="N505" s="571">
        <v>0</v>
      </c>
      <c r="O505" s="572">
        <v>0</v>
      </c>
      <c r="P505" s="573">
        <v>0</v>
      </c>
      <c r="Q505" s="574">
        <f>+monthly_drivers_0!Q505</f>
        <v>2.5</v>
      </c>
    </row>
    <row r="506" spans="1:17" x14ac:dyDescent="0.25">
      <c r="A506" s="575">
        <f t="shared" si="23"/>
        <v>59656</v>
      </c>
      <c r="B506" s="83" t="str">
        <f t="shared" si="24"/>
        <v>LeasingI</v>
      </c>
      <c r="C506" s="562">
        <v>0</v>
      </c>
      <c r="D506" s="563">
        <v>0</v>
      </c>
      <c r="E506" s="563">
        <v>0</v>
      </c>
      <c r="F506" s="563">
        <v>0</v>
      </c>
      <c r="G506" s="563">
        <v>0</v>
      </c>
      <c r="H506" s="563">
        <v>0</v>
      </c>
      <c r="I506" s="563">
        <v>0</v>
      </c>
      <c r="J506" s="563">
        <v>0</v>
      </c>
      <c r="K506" s="564">
        <v>0</v>
      </c>
      <c r="L506" s="563">
        <f t="shared" si="22"/>
        <v>0</v>
      </c>
      <c r="M506" s="563">
        <v>0</v>
      </c>
      <c r="N506" s="563">
        <v>0</v>
      </c>
      <c r="O506" s="565">
        <v>0</v>
      </c>
      <c r="P506" s="564">
        <v>0</v>
      </c>
      <c r="Q506" s="566">
        <f>+monthly_drivers_0!Q506</f>
        <v>2.5</v>
      </c>
    </row>
    <row r="507" spans="1:17" x14ac:dyDescent="0.25">
      <c r="A507" s="567">
        <f t="shared" si="23"/>
        <v>59687</v>
      </c>
      <c r="B507" s="577" t="str">
        <f t="shared" si="24"/>
        <v>LeasingI</v>
      </c>
      <c r="C507" s="568">
        <v>0</v>
      </c>
      <c r="D507" s="569">
        <v>0</v>
      </c>
      <c r="E507" s="569">
        <v>0</v>
      </c>
      <c r="F507" s="569">
        <v>0</v>
      </c>
      <c r="G507" s="569">
        <v>0</v>
      </c>
      <c r="H507" s="569">
        <v>0</v>
      </c>
      <c r="I507" s="569">
        <v>0</v>
      </c>
      <c r="J507" s="569">
        <v>0</v>
      </c>
      <c r="K507" s="570">
        <v>0</v>
      </c>
      <c r="L507" s="571">
        <f t="shared" si="22"/>
        <v>0</v>
      </c>
      <c r="M507" s="571">
        <v>0</v>
      </c>
      <c r="N507" s="571">
        <v>0</v>
      </c>
      <c r="O507" s="572">
        <v>0</v>
      </c>
      <c r="P507" s="573">
        <v>0</v>
      </c>
      <c r="Q507" s="574">
        <f>+monthly_drivers_0!Q507</f>
        <v>2.5</v>
      </c>
    </row>
    <row r="508" spans="1:17" x14ac:dyDescent="0.25">
      <c r="A508" s="575">
        <f t="shared" si="23"/>
        <v>59717</v>
      </c>
      <c r="B508" s="83" t="str">
        <f t="shared" si="24"/>
        <v>LeasingI</v>
      </c>
      <c r="C508" s="562">
        <v>0</v>
      </c>
      <c r="D508" s="563">
        <v>0</v>
      </c>
      <c r="E508" s="563">
        <v>0</v>
      </c>
      <c r="F508" s="563">
        <v>0</v>
      </c>
      <c r="G508" s="563">
        <v>0</v>
      </c>
      <c r="H508" s="563">
        <v>0</v>
      </c>
      <c r="I508" s="563">
        <v>0</v>
      </c>
      <c r="J508" s="563">
        <v>0</v>
      </c>
      <c r="K508" s="564">
        <v>0</v>
      </c>
      <c r="L508" s="563">
        <f t="shared" si="22"/>
        <v>0</v>
      </c>
      <c r="M508" s="563">
        <v>0</v>
      </c>
      <c r="N508" s="563">
        <v>0</v>
      </c>
      <c r="O508" s="565">
        <v>0</v>
      </c>
      <c r="P508" s="564">
        <v>0</v>
      </c>
      <c r="Q508" s="566">
        <f>+monthly_drivers_0!Q508</f>
        <v>2.5</v>
      </c>
    </row>
    <row r="509" spans="1:17" x14ac:dyDescent="0.25">
      <c r="A509" s="567">
        <f t="shared" si="23"/>
        <v>59748</v>
      </c>
      <c r="B509" s="577" t="str">
        <f t="shared" si="24"/>
        <v>LeasingI</v>
      </c>
      <c r="C509" s="568">
        <v>0</v>
      </c>
      <c r="D509" s="569">
        <v>0</v>
      </c>
      <c r="E509" s="569">
        <v>0</v>
      </c>
      <c r="F509" s="569">
        <v>0</v>
      </c>
      <c r="G509" s="569">
        <v>0</v>
      </c>
      <c r="H509" s="569">
        <v>0</v>
      </c>
      <c r="I509" s="569">
        <v>0</v>
      </c>
      <c r="J509" s="569">
        <v>0</v>
      </c>
      <c r="K509" s="570">
        <v>0</v>
      </c>
      <c r="L509" s="571">
        <f t="shared" si="22"/>
        <v>0</v>
      </c>
      <c r="M509" s="571">
        <v>0</v>
      </c>
      <c r="N509" s="571">
        <v>0</v>
      </c>
      <c r="O509" s="572">
        <v>0</v>
      </c>
      <c r="P509" s="573">
        <v>0</v>
      </c>
      <c r="Q509" s="574">
        <f>+monthly_drivers_0!Q509</f>
        <v>2.5</v>
      </c>
    </row>
    <row r="510" spans="1:17" x14ac:dyDescent="0.25">
      <c r="A510" s="575">
        <f t="shared" si="23"/>
        <v>59779</v>
      </c>
      <c r="B510" s="83" t="str">
        <f t="shared" si="24"/>
        <v>LeasingI</v>
      </c>
      <c r="C510" s="562">
        <v>0</v>
      </c>
      <c r="D510" s="563">
        <v>0</v>
      </c>
      <c r="E510" s="563">
        <v>0</v>
      </c>
      <c r="F510" s="563">
        <v>0</v>
      </c>
      <c r="G510" s="563">
        <v>0</v>
      </c>
      <c r="H510" s="563">
        <v>0</v>
      </c>
      <c r="I510" s="563">
        <v>0</v>
      </c>
      <c r="J510" s="563">
        <v>0</v>
      </c>
      <c r="K510" s="564">
        <v>0</v>
      </c>
      <c r="L510" s="563">
        <f t="shared" si="22"/>
        <v>0</v>
      </c>
      <c r="M510" s="563">
        <v>0</v>
      </c>
      <c r="N510" s="563">
        <v>0</v>
      </c>
      <c r="O510" s="565">
        <v>0</v>
      </c>
      <c r="P510" s="564">
        <v>0</v>
      </c>
      <c r="Q510" s="566">
        <f>+monthly_drivers_0!Q510</f>
        <v>2.5</v>
      </c>
    </row>
    <row r="511" spans="1:17" x14ac:dyDescent="0.25">
      <c r="A511" s="567">
        <f t="shared" si="23"/>
        <v>59809</v>
      </c>
      <c r="B511" s="577" t="str">
        <f t="shared" si="24"/>
        <v>LeasingI</v>
      </c>
      <c r="C511" s="568">
        <v>0</v>
      </c>
      <c r="D511" s="569">
        <v>0</v>
      </c>
      <c r="E511" s="569">
        <v>0</v>
      </c>
      <c r="F511" s="569">
        <v>0</v>
      </c>
      <c r="G511" s="569">
        <v>0</v>
      </c>
      <c r="H511" s="569">
        <v>0</v>
      </c>
      <c r="I511" s="569">
        <v>0</v>
      </c>
      <c r="J511" s="569">
        <v>0</v>
      </c>
      <c r="K511" s="570">
        <v>0</v>
      </c>
      <c r="L511" s="571">
        <f t="shared" si="22"/>
        <v>0</v>
      </c>
      <c r="M511" s="571">
        <v>0</v>
      </c>
      <c r="N511" s="571">
        <v>0</v>
      </c>
      <c r="O511" s="572">
        <v>0</v>
      </c>
      <c r="P511" s="573">
        <v>0</v>
      </c>
      <c r="Q511" s="574">
        <f>+monthly_drivers_0!Q511</f>
        <v>2.5</v>
      </c>
    </row>
    <row r="512" spans="1:17" x14ac:dyDescent="0.25">
      <c r="A512" s="575">
        <f t="shared" si="23"/>
        <v>59840</v>
      </c>
      <c r="B512" s="83" t="str">
        <f t="shared" si="24"/>
        <v>LeasingI</v>
      </c>
      <c r="C512" s="562">
        <v>0</v>
      </c>
      <c r="D512" s="563">
        <v>0</v>
      </c>
      <c r="E512" s="563">
        <v>0</v>
      </c>
      <c r="F512" s="563">
        <v>0</v>
      </c>
      <c r="G512" s="563">
        <v>0</v>
      </c>
      <c r="H512" s="563">
        <v>0</v>
      </c>
      <c r="I512" s="563">
        <v>0</v>
      </c>
      <c r="J512" s="563">
        <v>0</v>
      </c>
      <c r="K512" s="564">
        <v>0</v>
      </c>
      <c r="L512" s="563">
        <f t="shared" si="22"/>
        <v>0</v>
      </c>
      <c r="M512" s="563">
        <v>0</v>
      </c>
      <c r="N512" s="563">
        <v>0</v>
      </c>
      <c r="O512" s="565">
        <v>0</v>
      </c>
      <c r="P512" s="564">
        <v>0</v>
      </c>
      <c r="Q512" s="566">
        <f>+monthly_drivers_0!Q512</f>
        <v>2.5</v>
      </c>
    </row>
    <row r="513" spans="1:17" x14ac:dyDescent="0.25">
      <c r="A513" s="567">
        <f t="shared" si="23"/>
        <v>59870</v>
      </c>
      <c r="B513" s="577" t="str">
        <f t="shared" si="24"/>
        <v>LeasingI</v>
      </c>
      <c r="C513" s="568">
        <v>0</v>
      </c>
      <c r="D513" s="569">
        <v>0</v>
      </c>
      <c r="E513" s="569">
        <v>0</v>
      </c>
      <c r="F513" s="569">
        <v>0</v>
      </c>
      <c r="G513" s="569">
        <v>0</v>
      </c>
      <c r="H513" s="569">
        <v>0</v>
      </c>
      <c r="I513" s="569">
        <v>0</v>
      </c>
      <c r="J513" s="569">
        <v>0</v>
      </c>
      <c r="K513" s="570">
        <v>0</v>
      </c>
      <c r="L513" s="571">
        <f t="shared" si="22"/>
        <v>0</v>
      </c>
      <c r="M513" s="571">
        <v>0</v>
      </c>
      <c r="N513" s="571">
        <v>0</v>
      </c>
      <c r="O513" s="572">
        <v>0</v>
      </c>
      <c r="P513" s="573">
        <v>0</v>
      </c>
      <c r="Q513" s="574">
        <f>+monthly_drivers_0!Q513</f>
        <v>2.5</v>
      </c>
    </row>
    <row r="514" spans="1:17" x14ac:dyDescent="0.25">
      <c r="A514" s="575">
        <f t="shared" si="23"/>
        <v>59901</v>
      </c>
      <c r="B514" s="83" t="str">
        <f t="shared" si="24"/>
        <v>LeasingI</v>
      </c>
      <c r="C514" s="562">
        <v>0</v>
      </c>
      <c r="D514" s="563">
        <v>0</v>
      </c>
      <c r="E514" s="563">
        <v>0</v>
      </c>
      <c r="F514" s="563">
        <v>0</v>
      </c>
      <c r="G514" s="563">
        <v>0</v>
      </c>
      <c r="H514" s="563">
        <v>0</v>
      </c>
      <c r="I514" s="563">
        <v>0</v>
      </c>
      <c r="J514" s="563">
        <v>0</v>
      </c>
      <c r="K514" s="564">
        <v>0</v>
      </c>
      <c r="L514" s="563">
        <f t="shared" ref="L514:L577" si="25">+P514+O514</f>
        <v>0</v>
      </c>
      <c r="M514" s="563">
        <v>0</v>
      </c>
      <c r="N514" s="563">
        <v>0</v>
      </c>
      <c r="O514" s="565">
        <v>0</v>
      </c>
      <c r="P514" s="564">
        <v>0</v>
      </c>
      <c r="Q514" s="566">
        <f>+monthly_drivers_0!Q514</f>
        <v>2.5</v>
      </c>
    </row>
    <row r="515" spans="1:17" x14ac:dyDescent="0.25">
      <c r="A515" s="567">
        <f t="shared" ref="A515:A578" si="26">+EOMONTH(A514,1)</f>
        <v>59932</v>
      </c>
      <c r="B515" s="577" t="str">
        <f t="shared" ref="B515:B578" si="27">+B514</f>
        <v>LeasingI</v>
      </c>
      <c r="C515" s="568">
        <v>0</v>
      </c>
      <c r="D515" s="569">
        <v>0</v>
      </c>
      <c r="E515" s="569">
        <v>0</v>
      </c>
      <c r="F515" s="569">
        <v>0</v>
      </c>
      <c r="G515" s="569">
        <v>0</v>
      </c>
      <c r="H515" s="569">
        <v>0</v>
      </c>
      <c r="I515" s="569">
        <v>0</v>
      </c>
      <c r="J515" s="569">
        <v>0</v>
      </c>
      <c r="K515" s="570">
        <v>0</v>
      </c>
      <c r="L515" s="571">
        <f t="shared" si="25"/>
        <v>0</v>
      </c>
      <c r="M515" s="571">
        <v>0</v>
      </c>
      <c r="N515" s="571">
        <v>0</v>
      </c>
      <c r="O515" s="572">
        <v>0</v>
      </c>
      <c r="P515" s="573">
        <v>0</v>
      </c>
      <c r="Q515" s="574">
        <f>+monthly_drivers_0!Q515</f>
        <v>2.5</v>
      </c>
    </row>
    <row r="516" spans="1:17" x14ac:dyDescent="0.25">
      <c r="A516" s="575">
        <f t="shared" si="26"/>
        <v>59961</v>
      </c>
      <c r="B516" s="83" t="str">
        <f t="shared" si="27"/>
        <v>LeasingI</v>
      </c>
      <c r="C516" s="562">
        <v>0</v>
      </c>
      <c r="D516" s="563">
        <v>0</v>
      </c>
      <c r="E516" s="563">
        <v>0</v>
      </c>
      <c r="F516" s="563">
        <v>0</v>
      </c>
      <c r="G516" s="563">
        <v>0</v>
      </c>
      <c r="H516" s="563">
        <v>0</v>
      </c>
      <c r="I516" s="563">
        <v>0</v>
      </c>
      <c r="J516" s="563">
        <v>0</v>
      </c>
      <c r="K516" s="564">
        <v>0</v>
      </c>
      <c r="L516" s="563">
        <f t="shared" si="25"/>
        <v>0</v>
      </c>
      <c r="M516" s="563">
        <v>0</v>
      </c>
      <c r="N516" s="563">
        <v>0</v>
      </c>
      <c r="O516" s="565">
        <v>0</v>
      </c>
      <c r="P516" s="564">
        <v>0</v>
      </c>
      <c r="Q516" s="566">
        <f>+monthly_drivers_0!Q516</f>
        <v>2.5</v>
      </c>
    </row>
    <row r="517" spans="1:17" x14ac:dyDescent="0.25">
      <c r="A517" s="567">
        <f t="shared" si="26"/>
        <v>59992</v>
      </c>
      <c r="B517" s="577" t="str">
        <f t="shared" si="27"/>
        <v>LeasingI</v>
      </c>
      <c r="C517" s="568">
        <v>0</v>
      </c>
      <c r="D517" s="569">
        <v>0</v>
      </c>
      <c r="E517" s="569">
        <v>0</v>
      </c>
      <c r="F517" s="569">
        <v>0</v>
      </c>
      <c r="G517" s="569">
        <v>0</v>
      </c>
      <c r="H517" s="569">
        <v>0</v>
      </c>
      <c r="I517" s="569">
        <v>0</v>
      </c>
      <c r="J517" s="569">
        <v>0</v>
      </c>
      <c r="K517" s="570">
        <v>0</v>
      </c>
      <c r="L517" s="571">
        <f t="shared" si="25"/>
        <v>0</v>
      </c>
      <c r="M517" s="571">
        <v>0</v>
      </c>
      <c r="N517" s="571">
        <v>0</v>
      </c>
      <c r="O517" s="572">
        <v>0</v>
      </c>
      <c r="P517" s="573">
        <v>0</v>
      </c>
      <c r="Q517" s="574">
        <f>+monthly_drivers_0!Q517</f>
        <v>2.5</v>
      </c>
    </row>
    <row r="518" spans="1:17" x14ac:dyDescent="0.25">
      <c r="A518" s="575">
        <f t="shared" si="26"/>
        <v>60022</v>
      </c>
      <c r="B518" s="83" t="str">
        <f t="shared" si="27"/>
        <v>LeasingI</v>
      </c>
      <c r="C518" s="562">
        <v>0</v>
      </c>
      <c r="D518" s="563">
        <v>0</v>
      </c>
      <c r="E518" s="563">
        <v>0</v>
      </c>
      <c r="F518" s="563">
        <v>0</v>
      </c>
      <c r="G518" s="563">
        <v>0</v>
      </c>
      <c r="H518" s="563">
        <v>0</v>
      </c>
      <c r="I518" s="563">
        <v>0</v>
      </c>
      <c r="J518" s="563">
        <v>0</v>
      </c>
      <c r="K518" s="564">
        <v>0</v>
      </c>
      <c r="L518" s="563">
        <f t="shared" si="25"/>
        <v>0</v>
      </c>
      <c r="M518" s="563">
        <v>0</v>
      </c>
      <c r="N518" s="563">
        <v>0</v>
      </c>
      <c r="O518" s="565">
        <v>0</v>
      </c>
      <c r="P518" s="564">
        <v>0</v>
      </c>
      <c r="Q518" s="566">
        <f>+monthly_drivers_0!Q518</f>
        <v>2.5</v>
      </c>
    </row>
    <row r="519" spans="1:17" x14ac:dyDescent="0.25">
      <c r="A519" s="567">
        <f t="shared" si="26"/>
        <v>60053</v>
      </c>
      <c r="B519" s="577" t="str">
        <f t="shared" si="27"/>
        <v>LeasingI</v>
      </c>
      <c r="C519" s="568">
        <v>0</v>
      </c>
      <c r="D519" s="569">
        <v>0</v>
      </c>
      <c r="E519" s="569">
        <v>0</v>
      </c>
      <c r="F519" s="569">
        <v>0</v>
      </c>
      <c r="G519" s="569">
        <v>0</v>
      </c>
      <c r="H519" s="569">
        <v>0</v>
      </c>
      <c r="I519" s="569">
        <v>0</v>
      </c>
      <c r="J519" s="569">
        <v>0</v>
      </c>
      <c r="K519" s="570">
        <v>0</v>
      </c>
      <c r="L519" s="571">
        <f t="shared" si="25"/>
        <v>0</v>
      </c>
      <c r="M519" s="571">
        <v>0</v>
      </c>
      <c r="N519" s="571">
        <v>0</v>
      </c>
      <c r="O519" s="572">
        <v>0</v>
      </c>
      <c r="P519" s="573">
        <v>0</v>
      </c>
      <c r="Q519" s="574">
        <f>+monthly_drivers_0!Q519</f>
        <v>2.5</v>
      </c>
    </row>
    <row r="520" spans="1:17" x14ac:dyDescent="0.25">
      <c r="A520" s="575">
        <f t="shared" si="26"/>
        <v>60083</v>
      </c>
      <c r="B520" s="83" t="str">
        <f t="shared" si="27"/>
        <v>LeasingI</v>
      </c>
      <c r="C520" s="562">
        <v>0</v>
      </c>
      <c r="D520" s="563">
        <v>0</v>
      </c>
      <c r="E520" s="563">
        <v>0</v>
      </c>
      <c r="F520" s="563">
        <v>0</v>
      </c>
      <c r="G520" s="563">
        <v>0</v>
      </c>
      <c r="H520" s="563">
        <v>0</v>
      </c>
      <c r="I520" s="563">
        <v>0</v>
      </c>
      <c r="J520" s="563">
        <v>0</v>
      </c>
      <c r="K520" s="564">
        <v>0</v>
      </c>
      <c r="L520" s="563">
        <f t="shared" si="25"/>
        <v>0</v>
      </c>
      <c r="M520" s="563">
        <v>0</v>
      </c>
      <c r="N520" s="563">
        <v>0</v>
      </c>
      <c r="O520" s="565">
        <v>0</v>
      </c>
      <c r="P520" s="564">
        <v>0</v>
      </c>
      <c r="Q520" s="566">
        <f>+monthly_drivers_0!Q520</f>
        <v>2.5</v>
      </c>
    </row>
    <row r="521" spans="1:17" x14ac:dyDescent="0.25">
      <c r="A521" s="567">
        <f t="shared" si="26"/>
        <v>60114</v>
      </c>
      <c r="B521" s="577" t="str">
        <f t="shared" si="27"/>
        <v>LeasingI</v>
      </c>
      <c r="C521" s="568">
        <v>0</v>
      </c>
      <c r="D521" s="569">
        <v>0</v>
      </c>
      <c r="E521" s="569">
        <v>0</v>
      </c>
      <c r="F521" s="569">
        <v>0</v>
      </c>
      <c r="G521" s="569">
        <v>0</v>
      </c>
      <c r="H521" s="569">
        <v>0</v>
      </c>
      <c r="I521" s="569">
        <v>0</v>
      </c>
      <c r="J521" s="569">
        <v>0</v>
      </c>
      <c r="K521" s="570">
        <v>0</v>
      </c>
      <c r="L521" s="571">
        <f t="shared" si="25"/>
        <v>0</v>
      </c>
      <c r="M521" s="571">
        <v>0</v>
      </c>
      <c r="N521" s="571">
        <v>0</v>
      </c>
      <c r="O521" s="572">
        <v>0</v>
      </c>
      <c r="P521" s="573">
        <v>0</v>
      </c>
      <c r="Q521" s="574">
        <f>+monthly_drivers_0!Q521</f>
        <v>2.5</v>
      </c>
    </row>
    <row r="522" spans="1:17" x14ac:dyDescent="0.25">
      <c r="A522" s="575">
        <f t="shared" si="26"/>
        <v>60145</v>
      </c>
      <c r="B522" s="83" t="str">
        <f t="shared" si="27"/>
        <v>LeasingI</v>
      </c>
      <c r="C522" s="562">
        <v>0</v>
      </c>
      <c r="D522" s="563">
        <v>0</v>
      </c>
      <c r="E522" s="563">
        <v>0</v>
      </c>
      <c r="F522" s="563">
        <v>0</v>
      </c>
      <c r="G522" s="563">
        <v>0</v>
      </c>
      <c r="H522" s="563">
        <v>0</v>
      </c>
      <c r="I522" s="563">
        <v>0</v>
      </c>
      <c r="J522" s="563">
        <v>0</v>
      </c>
      <c r="K522" s="564">
        <v>0</v>
      </c>
      <c r="L522" s="563">
        <f t="shared" si="25"/>
        <v>0</v>
      </c>
      <c r="M522" s="563">
        <v>0</v>
      </c>
      <c r="N522" s="563">
        <v>0</v>
      </c>
      <c r="O522" s="565">
        <v>0</v>
      </c>
      <c r="P522" s="564">
        <v>0</v>
      </c>
      <c r="Q522" s="566">
        <f>+monthly_drivers_0!Q522</f>
        <v>2.5</v>
      </c>
    </row>
    <row r="523" spans="1:17" x14ac:dyDescent="0.25">
      <c r="A523" s="567">
        <f t="shared" si="26"/>
        <v>60175</v>
      </c>
      <c r="B523" s="577" t="str">
        <f t="shared" si="27"/>
        <v>LeasingI</v>
      </c>
      <c r="C523" s="568">
        <v>0</v>
      </c>
      <c r="D523" s="569">
        <v>0</v>
      </c>
      <c r="E523" s="569">
        <v>0</v>
      </c>
      <c r="F523" s="569">
        <v>0</v>
      </c>
      <c r="G523" s="569">
        <v>0</v>
      </c>
      <c r="H523" s="569">
        <v>0</v>
      </c>
      <c r="I523" s="569">
        <v>0</v>
      </c>
      <c r="J523" s="569">
        <v>0</v>
      </c>
      <c r="K523" s="570">
        <v>0</v>
      </c>
      <c r="L523" s="571">
        <f t="shared" si="25"/>
        <v>0</v>
      </c>
      <c r="M523" s="571">
        <v>0</v>
      </c>
      <c r="N523" s="571">
        <v>0</v>
      </c>
      <c r="O523" s="572">
        <v>0</v>
      </c>
      <c r="P523" s="573">
        <v>0</v>
      </c>
      <c r="Q523" s="574">
        <f>+monthly_drivers_0!Q523</f>
        <v>2.5</v>
      </c>
    </row>
    <row r="524" spans="1:17" x14ac:dyDescent="0.25">
      <c r="A524" s="575">
        <f t="shared" si="26"/>
        <v>60206</v>
      </c>
      <c r="B524" s="83" t="str">
        <f t="shared" si="27"/>
        <v>LeasingI</v>
      </c>
      <c r="C524" s="562">
        <v>0</v>
      </c>
      <c r="D524" s="563">
        <v>0</v>
      </c>
      <c r="E524" s="563">
        <v>0</v>
      </c>
      <c r="F524" s="563">
        <v>0</v>
      </c>
      <c r="G524" s="563">
        <v>0</v>
      </c>
      <c r="H524" s="563">
        <v>0</v>
      </c>
      <c r="I524" s="563">
        <v>0</v>
      </c>
      <c r="J524" s="563">
        <v>0</v>
      </c>
      <c r="K524" s="564">
        <v>0</v>
      </c>
      <c r="L524" s="563">
        <f t="shared" si="25"/>
        <v>0</v>
      </c>
      <c r="M524" s="563">
        <v>0</v>
      </c>
      <c r="N524" s="563">
        <v>0</v>
      </c>
      <c r="O524" s="565">
        <v>0</v>
      </c>
      <c r="P524" s="564">
        <v>0</v>
      </c>
      <c r="Q524" s="566">
        <f>+monthly_drivers_0!Q524</f>
        <v>2.5</v>
      </c>
    </row>
    <row r="525" spans="1:17" x14ac:dyDescent="0.25">
      <c r="A525" s="567">
        <f t="shared" si="26"/>
        <v>60236</v>
      </c>
      <c r="B525" s="577" t="str">
        <f t="shared" si="27"/>
        <v>LeasingI</v>
      </c>
      <c r="C525" s="568">
        <v>0</v>
      </c>
      <c r="D525" s="569">
        <v>0</v>
      </c>
      <c r="E525" s="569">
        <v>0</v>
      </c>
      <c r="F525" s="569">
        <v>0</v>
      </c>
      <c r="G525" s="569">
        <v>0</v>
      </c>
      <c r="H525" s="569">
        <v>0</v>
      </c>
      <c r="I525" s="569">
        <v>0</v>
      </c>
      <c r="J525" s="569">
        <v>0</v>
      </c>
      <c r="K525" s="570">
        <v>0</v>
      </c>
      <c r="L525" s="571">
        <f t="shared" si="25"/>
        <v>0</v>
      </c>
      <c r="M525" s="571">
        <v>0</v>
      </c>
      <c r="N525" s="571">
        <v>0</v>
      </c>
      <c r="O525" s="572">
        <v>0</v>
      </c>
      <c r="P525" s="573">
        <v>0</v>
      </c>
      <c r="Q525" s="574">
        <f>+monthly_drivers_0!Q525</f>
        <v>2.5</v>
      </c>
    </row>
    <row r="526" spans="1:17" x14ac:dyDescent="0.25">
      <c r="A526" s="575">
        <f t="shared" si="26"/>
        <v>60267</v>
      </c>
      <c r="B526" s="83" t="str">
        <f t="shared" si="27"/>
        <v>LeasingI</v>
      </c>
      <c r="C526" s="562">
        <v>0</v>
      </c>
      <c r="D526" s="563">
        <v>0</v>
      </c>
      <c r="E526" s="563">
        <v>0</v>
      </c>
      <c r="F526" s="563">
        <v>0</v>
      </c>
      <c r="G526" s="563">
        <v>0</v>
      </c>
      <c r="H526" s="563">
        <v>0</v>
      </c>
      <c r="I526" s="563">
        <v>0</v>
      </c>
      <c r="J526" s="563">
        <v>0</v>
      </c>
      <c r="K526" s="564">
        <v>0</v>
      </c>
      <c r="L526" s="563">
        <f t="shared" si="25"/>
        <v>0</v>
      </c>
      <c r="M526" s="563">
        <v>0</v>
      </c>
      <c r="N526" s="563">
        <v>0</v>
      </c>
      <c r="O526" s="565">
        <v>0</v>
      </c>
      <c r="P526" s="564">
        <v>0</v>
      </c>
      <c r="Q526" s="566">
        <f>+monthly_drivers_0!Q526</f>
        <v>2.5</v>
      </c>
    </row>
    <row r="527" spans="1:17" x14ac:dyDescent="0.25">
      <c r="A527" s="567">
        <f t="shared" si="26"/>
        <v>60298</v>
      </c>
      <c r="B527" s="577" t="str">
        <f t="shared" si="27"/>
        <v>LeasingI</v>
      </c>
      <c r="C527" s="568">
        <v>0</v>
      </c>
      <c r="D527" s="569">
        <v>0</v>
      </c>
      <c r="E527" s="569">
        <v>0</v>
      </c>
      <c r="F527" s="569">
        <v>0</v>
      </c>
      <c r="G527" s="569">
        <v>0</v>
      </c>
      <c r="H527" s="569">
        <v>0</v>
      </c>
      <c r="I527" s="569">
        <v>0</v>
      </c>
      <c r="J527" s="569">
        <v>0</v>
      </c>
      <c r="K527" s="570">
        <v>0</v>
      </c>
      <c r="L527" s="571">
        <f t="shared" si="25"/>
        <v>0</v>
      </c>
      <c r="M527" s="571">
        <v>0</v>
      </c>
      <c r="N527" s="571">
        <v>0</v>
      </c>
      <c r="O527" s="572">
        <v>0</v>
      </c>
      <c r="P527" s="573">
        <v>0</v>
      </c>
      <c r="Q527" s="574">
        <f>+monthly_drivers_0!Q527</f>
        <v>2.5</v>
      </c>
    </row>
    <row r="528" spans="1:17" x14ac:dyDescent="0.25">
      <c r="A528" s="575">
        <f t="shared" si="26"/>
        <v>60326</v>
      </c>
      <c r="B528" s="83" t="str">
        <f t="shared" si="27"/>
        <v>LeasingI</v>
      </c>
      <c r="C528" s="562">
        <v>0</v>
      </c>
      <c r="D528" s="563">
        <v>0</v>
      </c>
      <c r="E528" s="563">
        <v>0</v>
      </c>
      <c r="F528" s="563">
        <v>0</v>
      </c>
      <c r="G528" s="563">
        <v>0</v>
      </c>
      <c r="H528" s="563">
        <v>0</v>
      </c>
      <c r="I528" s="563">
        <v>0</v>
      </c>
      <c r="J528" s="563">
        <v>0</v>
      </c>
      <c r="K528" s="564">
        <v>0</v>
      </c>
      <c r="L528" s="563">
        <f t="shared" si="25"/>
        <v>0</v>
      </c>
      <c r="M528" s="563">
        <v>0</v>
      </c>
      <c r="N528" s="563">
        <v>0</v>
      </c>
      <c r="O528" s="565">
        <v>0</v>
      </c>
      <c r="P528" s="564">
        <v>0</v>
      </c>
      <c r="Q528" s="566">
        <f>+monthly_drivers_0!Q528</f>
        <v>2.5</v>
      </c>
    </row>
    <row r="529" spans="1:17" x14ac:dyDescent="0.25">
      <c r="A529" s="567">
        <f t="shared" si="26"/>
        <v>60357</v>
      </c>
      <c r="B529" s="577" t="str">
        <f t="shared" si="27"/>
        <v>LeasingI</v>
      </c>
      <c r="C529" s="568">
        <v>0</v>
      </c>
      <c r="D529" s="569">
        <v>0</v>
      </c>
      <c r="E529" s="569">
        <v>0</v>
      </c>
      <c r="F529" s="569">
        <v>0</v>
      </c>
      <c r="G529" s="569">
        <v>0</v>
      </c>
      <c r="H529" s="569">
        <v>0</v>
      </c>
      <c r="I529" s="569">
        <v>0</v>
      </c>
      <c r="J529" s="569">
        <v>0</v>
      </c>
      <c r="K529" s="570">
        <v>0</v>
      </c>
      <c r="L529" s="571">
        <f t="shared" si="25"/>
        <v>0</v>
      </c>
      <c r="M529" s="571">
        <v>0</v>
      </c>
      <c r="N529" s="571">
        <v>0</v>
      </c>
      <c r="O529" s="572">
        <v>0</v>
      </c>
      <c r="P529" s="573">
        <v>0</v>
      </c>
      <c r="Q529" s="574">
        <f>+monthly_drivers_0!Q529</f>
        <v>2.5</v>
      </c>
    </row>
    <row r="530" spans="1:17" x14ac:dyDescent="0.25">
      <c r="A530" s="575">
        <f t="shared" si="26"/>
        <v>60387</v>
      </c>
      <c r="B530" s="83" t="str">
        <f t="shared" si="27"/>
        <v>LeasingI</v>
      </c>
      <c r="C530" s="562">
        <v>0</v>
      </c>
      <c r="D530" s="563">
        <v>0</v>
      </c>
      <c r="E530" s="563">
        <v>0</v>
      </c>
      <c r="F530" s="563">
        <v>0</v>
      </c>
      <c r="G530" s="563">
        <v>0</v>
      </c>
      <c r="H530" s="563">
        <v>0</v>
      </c>
      <c r="I530" s="563">
        <v>0</v>
      </c>
      <c r="J530" s="563">
        <v>0</v>
      </c>
      <c r="K530" s="564">
        <v>0</v>
      </c>
      <c r="L530" s="563">
        <f t="shared" si="25"/>
        <v>0</v>
      </c>
      <c r="M530" s="563">
        <v>0</v>
      </c>
      <c r="N530" s="563">
        <v>0</v>
      </c>
      <c r="O530" s="565">
        <v>0</v>
      </c>
      <c r="P530" s="564">
        <v>0</v>
      </c>
      <c r="Q530" s="566">
        <f>+monthly_drivers_0!Q530</f>
        <v>2.5</v>
      </c>
    </row>
    <row r="531" spans="1:17" x14ac:dyDescent="0.25">
      <c r="A531" s="567">
        <f t="shared" si="26"/>
        <v>60418</v>
      </c>
      <c r="B531" s="577" t="str">
        <f t="shared" si="27"/>
        <v>LeasingI</v>
      </c>
      <c r="C531" s="568">
        <v>0</v>
      </c>
      <c r="D531" s="569">
        <v>0</v>
      </c>
      <c r="E531" s="569">
        <v>0</v>
      </c>
      <c r="F531" s="569">
        <v>0</v>
      </c>
      <c r="G531" s="569">
        <v>0</v>
      </c>
      <c r="H531" s="569">
        <v>0</v>
      </c>
      <c r="I531" s="569">
        <v>0</v>
      </c>
      <c r="J531" s="569">
        <v>0</v>
      </c>
      <c r="K531" s="570">
        <v>0</v>
      </c>
      <c r="L531" s="571">
        <f t="shared" si="25"/>
        <v>0</v>
      </c>
      <c r="M531" s="571">
        <v>0</v>
      </c>
      <c r="N531" s="571">
        <v>0</v>
      </c>
      <c r="O531" s="572">
        <v>0</v>
      </c>
      <c r="P531" s="573">
        <v>0</v>
      </c>
      <c r="Q531" s="574">
        <f>+monthly_drivers_0!Q531</f>
        <v>2.5</v>
      </c>
    </row>
    <row r="532" spans="1:17" x14ac:dyDescent="0.25">
      <c r="A532" s="575">
        <f t="shared" si="26"/>
        <v>60448</v>
      </c>
      <c r="B532" s="83" t="str">
        <f t="shared" si="27"/>
        <v>LeasingI</v>
      </c>
      <c r="C532" s="562">
        <v>0</v>
      </c>
      <c r="D532" s="563">
        <v>0</v>
      </c>
      <c r="E532" s="563">
        <v>0</v>
      </c>
      <c r="F532" s="563">
        <v>0</v>
      </c>
      <c r="G532" s="563">
        <v>0</v>
      </c>
      <c r="H532" s="563">
        <v>0</v>
      </c>
      <c r="I532" s="563">
        <v>0</v>
      </c>
      <c r="J532" s="563">
        <v>0</v>
      </c>
      <c r="K532" s="564">
        <v>0</v>
      </c>
      <c r="L532" s="563">
        <f t="shared" si="25"/>
        <v>0</v>
      </c>
      <c r="M532" s="563">
        <v>0</v>
      </c>
      <c r="N532" s="563">
        <v>0</v>
      </c>
      <c r="O532" s="565">
        <v>0</v>
      </c>
      <c r="P532" s="564">
        <v>0</v>
      </c>
      <c r="Q532" s="566">
        <f>+monthly_drivers_0!Q532</f>
        <v>2.5</v>
      </c>
    </row>
    <row r="533" spans="1:17" x14ac:dyDescent="0.25">
      <c r="A533" s="567">
        <f t="shared" si="26"/>
        <v>60479</v>
      </c>
      <c r="B533" s="577" t="str">
        <f t="shared" si="27"/>
        <v>LeasingI</v>
      </c>
      <c r="C533" s="568">
        <v>0</v>
      </c>
      <c r="D533" s="569">
        <v>0</v>
      </c>
      <c r="E533" s="569">
        <v>0</v>
      </c>
      <c r="F533" s="569">
        <v>0</v>
      </c>
      <c r="G533" s="569">
        <v>0</v>
      </c>
      <c r="H533" s="569">
        <v>0</v>
      </c>
      <c r="I533" s="569">
        <v>0</v>
      </c>
      <c r="J533" s="569">
        <v>0</v>
      </c>
      <c r="K533" s="570">
        <v>0</v>
      </c>
      <c r="L533" s="571">
        <f t="shared" si="25"/>
        <v>0</v>
      </c>
      <c r="M533" s="571">
        <v>0</v>
      </c>
      <c r="N533" s="571">
        <v>0</v>
      </c>
      <c r="O533" s="572">
        <v>0</v>
      </c>
      <c r="P533" s="573">
        <v>0</v>
      </c>
      <c r="Q533" s="574">
        <f>+monthly_drivers_0!Q533</f>
        <v>2.5</v>
      </c>
    </row>
    <row r="534" spans="1:17" x14ac:dyDescent="0.25">
      <c r="A534" s="575">
        <f t="shared" si="26"/>
        <v>60510</v>
      </c>
      <c r="B534" s="83" t="str">
        <f t="shared" si="27"/>
        <v>LeasingI</v>
      </c>
      <c r="C534" s="562">
        <v>0</v>
      </c>
      <c r="D534" s="563">
        <v>0</v>
      </c>
      <c r="E534" s="563">
        <v>0</v>
      </c>
      <c r="F534" s="563">
        <v>0</v>
      </c>
      <c r="G534" s="563">
        <v>0</v>
      </c>
      <c r="H534" s="563">
        <v>0</v>
      </c>
      <c r="I534" s="563">
        <v>0</v>
      </c>
      <c r="J534" s="563">
        <v>0</v>
      </c>
      <c r="K534" s="564">
        <v>0</v>
      </c>
      <c r="L534" s="563">
        <f t="shared" si="25"/>
        <v>0</v>
      </c>
      <c r="M534" s="563">
        <v>0</v>
      </c>
      <c r="N534" s="563">
        <v>0</v>
      </c>
      <c r="O534" s="565">
        <v>0</v>
      </c>
      <c r="P534" s="564">
        <v>0</v>
      </c>
      <c r="Q534" s="566">
        <f>+monthly_drivers_0!Q534</f>
        <v>2.5</v>
      </c>
    </row>
    <row r="535" spans="1:17" x14ac:dyDescent="0.25">
      <c r="A535" s="567">
        <f t="shared" si="26"/>
        <v>60540</v>
      </c>
      <c r="B535" s="577" t="str">
        <f t="shared" si="27"/>
        <v>LeasingI</v>
      </c>
      <c r="C535" s="568">
        <v>0</v>
      </c>
      <c r="D535" s="569">
        <v>0</v>
      </c>
      <c r="E535" s="569">
        <v>0</v>
      </c>
      <c r="F535" s="569">
        <v>0</v>
      </c>
      <c r="G535" s="569">
        <v>0</v>
      </c>
      <c r="H535" s="569">
        <v>0</v>
      </c>
      <c r="I535" s="569">
        <v>0</v>
      </c>
      <c r="J535" s="569">
        <v>0</v>
      </c>
      <c r="K535" s="570">
        <v>0</v>
      </c>
      <c r="L535" s="571">
        <f t="shared" si="25"/>
        <v>0</v>
      </c>
      <c r="M535" s="571">
        <v>0</v>
      </c>
      <c r="N535" s="571">
        <v>0</v>
      </c>
      <c r="O535" s="572">
        <v>0</v>
      </c>
      <c r="P535" s="573">
        <v>0</v>
      </c>
      <c r="Q535" s="574">
        <f>+monthly_drivers_0!Q535</f>
        <v>2.5</v>
      </c>
    </row>
    <row r="536" spans="1:17" x14ac:dyDescent="0.25">
      <c r="A536" s="575">
        <f t="shared" si="26"/>
        <v>60571</v>
      </c>
      <c r="B536" s="83" t="str">
        <f t="shared" si="27"/>
        <v>LeasingI</v>
      </c>
      <c r="C536" s="562">
        <v>0</v>
      </c>
      <c r="D536" s="563">
        <v>0</v>
      </c>
      <c r="E536" s="563">
        <v>0</v>
      </c>
      <c r="F536" s="563">
        <v>0</v>
      </c>
      <c r="G536" s="563">
        <v>0</v>
      </c>
      <c r="H536" s="563">
        <v>0</v>
      </c>
      <c r="I536" s="563">
        <v>0</v>
      </c>
      <c r="J536" s="563">
        <v>0</v>
      </c>
      <c r="K536" s="564">
        <v>0</v>
      </c>
      <c r="L536" s="563">
        <f t="shared" si="25"/>
        <v>0</v>
      </c>
      <c r="M536" s="563">
        <v>0</v>
      </c>
      <c r="N536" s="563">
        <v>0</v>
      </c>
      <c r="O536" s="565">
        <v>0</v>
      </c>
      <c r="P536" s="564">
        <v>0</v>
      </c>
      <c r="Q536" s="566">
        <f>+monthly_drivers_0!Q536</f>
        <v>2.5</v>
      </c>
    </row>
    <row r="537" spans="1:17" x14ac:dyDescent="0.25">
      <c r="A537" s="567">
        <f t="shared" si="26"/>
        <v>60601</v>
      </c>
      <c r="B537" s="577" t="str">
        <f t="shared" si="27"/>
        <v>LeasingI</v>
      </c>
      <c r="C537" s="568">
        <v>0</v>
      </c>
      <c r="D537" s="569">
        <v>0</v>
      </c>
      <c r="E537" s="569">
        <v>0</v>
      </c>
      <c r="F537" s="569">
        <v>0</v>
      </c>
      <c r="G537" s="569">
        <v>0</v>
      </c>
      <c r="H537" s="569">
        <v>0</v>
      </c>
      <c r="I537" s="569">
        <v>0</v>
      </c>
      <c r="J537" s="569">
        <v>0</v>
      </c>
      <c r="K537" s="570">
        <v>0</v>
      </c>
      <c r="L537" s="571">
        <f t="shared" si="25"/>
        <v>0</v>
      </c>
      <c r="M537" s="571">
        <v>0</v>
      </c>
      <c r="N537" s="571">
        <v>0</v>
      </c>
      <c r="O537" s="572">
        <v>0</v>
      </c>
      <c r="P537" s="573">
        <v>0</v>
      </c>
      <c r="Q537" s="574">
        <f>+monthly_drivers_0!Q537</f>
        <v>2.5</v>
      </c>
    </row>
    <row r="538" spans="1:17" x14ac:dyDescent="0.25">
      <c r="A538" s="575">
        <f t="shared" si="26"/>
        <v>60632</v>
      </c>
      <c r="B538" s="83" t="str">
        <f t="shared" si="27"/>
        <v>LeasingI</v>
      </c>
      <c r="C538" s="562">
        <v>0</v>
      </c>
      <c r="D538" s="563">
        <v>0</v>
      </c>
      <c r="E538" s="563">
        <v>0</v>
      </c>
      <c r="F538" s="563">
        <v>0</v>
      </c>
      <c r="G538" s="563">
        <v>0</v>
      </c>
      <c r="H538" s="563">
        <v>0</v>
      </c>
      <c r="I538" s="563">
        <v>0</v>
      </c>
      <c r="J538" s="563">
        <v>0</v>
      </c>
      <c r="K538" s="564">
        <v>0</v>
      </c>
      <c r="L538" s="563">
        <f t="shared" si="25"/>
        <v>0</v>
      </c>
      <c r="M538" s="563">
        <v>0</v>
      </c>
      <c r="N538" s="563">
        <v>0</v>
      </c>
      <c r="O538" s="565">
        <v>0</v>
      </c>
      <c r="P538" s="564">
        <v>0</v>
      </c>
      <c r="Q538" s="566">
        <f>+monthly_drivers_0!Q538</f>
        <v>2.5</v>
      </c>
    </row>
    <row r="539" spans="1:17" x14ac:dyDescent="0.25">
      <c r="A539" s="567">
        <f t="shared" si="26"/>
        <v>60663</v>
      </c>
      <c r="B539" s="577" t="str">
        <f t="shared" si="27"/>
        <v>LeasingI</v>
      </c>
      <c r="C539" s="568">
        <v>0</v>
      </c>
      <c r="D539" s="569">
        <v>0</v>
      </c>
      <c r="E539" s="569">
        <v>0</v>
      </c>
      <c r="F539" s="569">
        <v>0</v>
      </c>
      <c r="G539" s="569">
        <v>0</v>
      </c>
      <c r="H539" s="569">
        <v>0</v>
      </c>
      <c r="I539" s="569">
        <v>0</v>
      </c>
      <c r="J539" s="569">
        <v>0</v>
      </c>
      <c r="K539" s="570">
        <v>0</v>
      </c>
      <c r="L539" s="571">
        <f t="shared" si="25"/>
        <v>0</v>
      </c>
      <c r="M539" s="571">
        <v>0</v>
      </c>
      <c r="N539" s="571">
        <v>0</v>
      </c>
      <c r="O539" s="572">
        <v>0</v>
      </c>
      <c r="P539" s="573">
        <v>0</v>
      </c>
      <c r="Q539" s="574">
        <f>+monthly_drivers_0!Q539</f>
        <v>2.5</v>
      </c>
    </row>
    <row r="540" spans="1:17" x14ac:dyDescent="0.25">
      <c r="A540" s="575">
        <f t="shared" si="26"/>
        <v>60691</v>
      </c>
      <c r="B540" s="83" t="str">
        <f t="shared" si="27"/>
        <v>LeasingI</v>
      </c>
      <c r="C540" s="562">
        <v>0</v>
      </c>
      <c r="D540" s="563">
        <v>0</v>
      </c>
      <c r="E540" s="563">
        <v>0</v>
      </c>
      <c r="F540" s="563">
        <v>0</v>
      </c>
      <c r="G540" s="563">
        <v>0</v>
      </c>
      <c r="H540" s="563">
        <v>0</v>
      </c>
      <c r="I540" s="563">
        <v>0</v>
      </c>
      <c r="J540" s="563">
        <v>0</v>
      </c>
      <c r="K540" s="564">
        <v>0</v>
      </c>
      <c r="L540" s="563">
        <f t="shared" si="25"/>
        <v>0</v>
      </c>
      <c r="M540" s="563">
        <v>0</v>
      </c>
      <c r="N540" s="563">
        <v>0</v>
      </c>
      <c r="O540" s="565">
        <v>0</v>
      </c>
      <c r="P540" s="564">
        <v>0</v>
      </c>
      <c r="Q540" s="566">
        <f>+monthly_drivers_0!Q540</f>
        <v>2.5</v>
      </c>
    </row>
    <row r="541" spans="1:17" x14ac:dyDescent="0.25">
      <c r="A541" s="567">
        <f t="shared" si="26"/>
        <v>60722</v>
      </c>
      <c r="B541" s="577" t="str">
        <f t="shared" si="27"/>
        <v>LeasingI</v>
      </c>
      <c r="C541" s="568">
        <v>0</v>
      </c>
      <c r="D541" s="569">
        <v>0</v>
      </c>
      <c r="E541" s="569">
        <v>0</v>
      </c>
      <c r="F541" s="569">
        <v>0</v>
      </c>
      <c r="G541" s="569">
        <v>0</v>
      </c>
      <c r="H541" s="569">
        <v>0</v>
      </c>
      <c r="I541" s="569">
        <v>0</v>
      </c>
      <c r="J541" s="569">
        <v>0</v>
      </c>
      <c r="K541" s="570">
        <v>0</v>
      </c>
      <c r="L541" s="571">
        <f t="shared" si="25"/>
        <v>0</v>
      </c>
      <c r="M541" s="571">
        <v>0</v>
      </c>
      <c r="N541" s="571">
        <v>0</v>
      </c>
      <c r="O541" s="572">
        <v>0</v>
      </c>
      <c r="P541" s="573">
        <v>0</v>
      </c>
      <c r="Q541" s="574">
        <f>+monthly_drivers_0!Q541</f>
        <v>2.5</v>
      </c>
    </row>
    <row r="542" spans="1:17" x14ac:dyDescent="0.25">
      <c r="A542" s="575">
        <f t="shared" si="26"/>
        <v>60752</v>
      </c>
      <c r="B542" s="83" t="str">
        <f t="shared" si="27"/>
        <v>LeasingI</v>
      </c>
      <c r="C542" s="562">
        <v>0</v>
      </c>
      <c r="D542" s="563">
        <v>0</v>
      </c>
      <c r="E542" s="563">
        <v>0</v>
      </c>
      <c r="F542" s="563">
        <v>0</v>
      </c>
      <c r="G542" s="563">
        <v>0</v>
      </c>
      <c r="H542" s="563">
        <v>0</v>
      </c>
      <c r="I542" s="563">
        <v>0</v>
      </c>
      <c r="J542" s="563">
        <v>0</v>
      </c>
      <c r="K542" s="564">
        <v>0</v>
      </c>
      <c r="L542" s="563">
        <f t="shared" si="25"/>
        <v>0</v>
      </c>
      <c r="M542" s="563">
        <v>0</v>
      </c>
      <c r="N542" s="563">
        <v>0</v>
      </c>
      <c r="O542" s="565">
        <v>0</v>
      </c>
      <c r="P542" s="564">
        <v>0</v>
      </c>
      <c r="Q542" s="566">
        <f>+monthly_drivers_0!Q542</f>
        <v>2.5</v>
      </c>
    </row>
    <row r="543" spans="1:17" x14ac:dyDescent="0.25">
      <c r="A543" s="567">
        <f t="shared" si="26"/>
        <v>60783</v>
      </c>
      <c r="B543" s="577" t="str">
        <f t="shared" si="27"/>
        <v>LeasingI</v>
      </c>
      <c r="C543" s="568">
        <v>0</v>
      </c>
      <c r="D543" s="569">
        <v>0</v>
      </c>
      <c r="E543" s="569">
        <v>0</v>
      </c>
      <c r="F543" s="569">
        <v>0</v>
      </c>
      <c r="G543" s="569">
        <v>0</v>
      </c>
      <c r="H543" s="569">
        <v>0</v>
      </c>
      <c r="I543" s="569">
        <v>0</v>
      </c>
      <c r="J543" s="569">
        <v>0</v>
      </c>
      <c r="K543" s="570">
        <v>0</v>
      </c>
      <c r="L543" s="571">
        <f t="shared" si="25"/>
        <v>0</v>
      </c>
      <c r="M543" s="571">
        <v>0</v>
      </c>
      <c r="N543" s="571">
        <v>0</v>
      </c>
      <c r="O543" s="572">
        <v>0</v>
      </c>
      <c r="P543" s="573">
        <v>0</v>
      </c>
      <c r="Q543" s="574">
        <f>+monthly_drivers_0!Q543</f>
        <v>2.5</v>
      </c>
    </row>
    <row r="544" spans="1:17" x14ac:dyDescent="0.25">
      <c r="A544" s="575">
        <f t="shared" si="26"/>
        <v>60813</v>
      </c>
      <c r="B544" s="83" t="str">
        <f t="shared" si="27"/>
        <v>LeasingI</v>
      </c>
      <c r="C544" s="562">
        <v>0</v>
      </c>
      <c r="D544" s="563">
        <v>0</v>
      </c>
      <c r="E544" s="563">
        <v>0</v>
      </c>
      <c r="F544" s="563">
        <v>0</v>
      </c>
      <c r="G544" s="563">
        <v>0</v>
      </c>
      <c r="H544" s="563">
        <v>0</v>
      </c>
      <c r="I544" s="563">
        <v>0</v>
      </c>
      <c r="J544" s="563">
        <v>0</v>
      </c>
      <c r="K544" s="564">
        <v>0</v>
      </c>
      <c r="L544" s="563">
        <f t="shared" si="25"/>
        <v>0</v>
      </c>
      <c r="M544" s="563">
        <v>0</v>
      </c>
      <c r="N544" s="563">
        <v>0</v>
      </c>
      <c r="O544" s="565">
        <v>0</v>
      </c>
      <c r="P544" s="564">
        <v>0</v>
      </c>
      <c r="Q544" s="566">
        <f>+monthly_drivers_0!Q544</f>
        <v>2.5</v>
      </c>
    </row>
    <row r="545" spans="1:17" x14ac:dyDescent="0.25">
      <c r="A545" s="567">
        <f t="shared" si="26"/>
        <v>60844</v>
      </c>
      <c r="B545" s="577" t="str">
        <f t="shared" si="27"/>
        <v>LeasingI</v>
      </c>
      <c r="C545" s="568">
        <v>0</v>
      </c>
      <c r="D545" s="569">
        <v>0</v>
      </c>
      <c r="E545" s="569">
        <v>0</v>
      </c>
      <c r="F545" s="569">
        <v>0</v>
      </c>
      <c r="G545" s="569">
        <v>0</v>
      </c>
      <c r="H545" s="569">
        <v>0</v>
      </c>
      <c r="I545" s="569">
        <v>0</v>
      </c>
      <c r="J545" s="569">
        <v>0</v>
      </c>
      <c r="K545" s="570">
        <v>0</v>
      </c>
      <c r="L545" s="571">
        <f t="shared" si="25"/>
        <v>0</v>
      </c>
      <c r="M545" s="571">
        <v>0</v>
      </c>
      <c r="N545" s="571">
        <v>0</v>
      </c>
      <c r="O545" s="572">
        <v>0</v>
      </c>
      <c r="P545" s="573">
        <v>0</v>
      </c>
      <c r="Q545" s="574">
        <f>+monthly_drivers_0!Q545</f>
        <v>2.5</v>
      </c>
    </row>
    <row r="546" spans="1:17" x14ac:dyDescent="0.25">
      <c r="A546" s="575">
        <f t="shared" si="26"/>
        <v>60875</v>
      </c>
      <c r="B546" s="83" t="str">
        <f t="shared" si="27"/>
        <v>LeasingI</v>
      </c>
      <c r="C546" s="562">
        <v>0</v>
      </c>
      <c r="D546" s="563">
        <v>0</v>
      </c>
      <c r="E546" s="563">
        <v>0</v>
      </c>
      <c r="F546" s="563">
        <v>0</v>
      </c>
      <c r="G546" s="563">
        <v>0</v>
      </c>
      <c r="H546" s="563">
        <v>0</v>
      </c>
      <c r="I546" s="563">
        <v>0</v>
      </c>
      <c r="J546" s="563">
        <v>0</v>
      </c>
      <c r="K546" s="564">
        <v>0</v>
      </c>
      <c r="L546" s="563">
        <f t="shared" si="25"/>
        <v>0</v>
      </c>
      <c r="M546" s="563">
        <v>0</v>
      </c>
      <c r="N546" s="563">
        <v>0</v>
      </c>
      <c r="O546" s="565">
        <v>0</v>
      </c>
      <c r="P546" s="564">
        <v>0</v>
      </c>
      <c r="Q546" s="566">
        <f>+monthly_drivers_0!Q546</f>
        <v>2.5</v>
      </c>
    </row>
    <row r="547" spans="1:17" x14ac:dyDescent="0.25">
      <c r="A547" s="567">
        <f t="shared" si="26"/>
        <v>60905</v>
      </c>
      <c r="B547" s="577" t="str">
        <f t="shared" si="27"/>
        <v>LeasingI</v>
      </c>
      <c r="C547" s="568">
        <v>0</v>
      </c>
      <c r="D547" s="569">
        <v>0</v>
      </c>
      <c r="E547" s="569">
        <v>0</v>
      </c>
      <c r="F547" s="569">
        <v>0</v>
      </c>
      <c r="G547" s="569">
        <v>0</v>
      </c>
      <c r="H547" s="569">
        <v>0</v>
      </c>
      <c r="I547" s="569">
        <v>0</v>
      </c>
      <c r="J547" s="569">
        <v>0</v>
      </c>
      <c r="K547" s="570">
        <v>0</v>
      </c>
      <c r="L547" s="571">
        <f t="shared" si="25"/>
        <v>0</v>
      </c>
      <c r="M547" s="571">
        <v>0</v>
      </c>
      <c r="N547" s="571">
        <v>0</v>
      </c>
      <c r="O547" s="572">
        <v>0</v>
      </c>
      <c r="P547" s="573">
        <v>0</v>
      </c>
      <c r="Q547" s="574">
        <f>+monthly_drivers_0!Q547</f>
        <v>2.5</v>
      </c>
    </row>
    <row r="548" spans="1:17" x14ac:dyDescent="0.25">
      <c r="A548" s="575">
        <f t="shared" si="26"/>
        <v>60936</v>
      </c>
      <c r="B548" s="83" t="str">
        <f t="shared" si="27"/>
        <v>LeasingI</v>
      </c>
      <c r="C548" s="562">
        <v>0</v>
      </c>
      <c r="D548" s="563">
        <v>0</v>
      </c>
      <c r="E548" s="563">
        <v>0</v>
      </c>
      <c r="F548" s="563">
        <v>0</v>
      </c>
      <c r="G548" s="563">
        <v>0</v>
      </c>
      <c r="H548" s="563">
        <v>0</v>
      </c>
      <c r="I548" s="563">
        <v>0</v>
      </c>
      <c r="J548" s="563">
        <v>0</v>
      </c>
      <c r="K548" s="564">
        <v>0</v>
      </c>
      <c r="L548" s="563">
        <f t="shared" si="25"/>
        <v>0</v>
      </c>
      <c r="M548" s="563">
        <v>0</v>
      </c>
      <c r="N548" s="563">
        <v>0</v>
      </c>
      <c r="O548" s="565">
        <v>0</v>
      </c>
      <c r="P548" s="564">
        <v>0</v>
      </c>
      <c r="Q548" s="566">
        <f>+monthly_drivers_0!Q548</f>
        <v>2.5</v>
      </c>
    </row>
    <row r="549" spans="1:17" x14ac:dyDescent="0.25">
      <c r="A549" s="567">
        <f t="shared" si="26"/>
        <v>60966</v>
      </c>
      <c r="B549" s="577" t="str">
        <f t="shared" si="27"/>
        <v>LeasingI</v>
      </c>
      <c r="C549" s="568">
        <v>0</v>
      </c>
      <c r="D549" s="569">
        <v>0</v>
      </c>
      <c r="E549" s="569">
        <v>0</v>
      </c>
      <c r="F549" s="569">
        <v>0</v>
      </c>
      <c r="G549" s="569">
        <v>0</v>
      </c>
      <c r="H549" s="569">
        <v>0</v>
      </c>
      <c r="I549" s="569">
        <v>0</v>
      </c>
      <c r="J549" s="569">
        <v>0</v>
      </c>
      <c r="K549" s="570">
        <v>0</v>
      </c>
      <c r="L549" s="571">
        <f t="shared" si="25"/>
        <v>0</v>
      </c>
      <c r="M549" s="571">
        <v>0</v>
      </c>
      <c r="N549" s="571">
        <v>0</v>
      </c>
      <c r="O549" s="572">
        <v>0</v>
      </c>
      <c r="P549" s="573">
        <v>0</v>
      </c>
      <c r="Q549" s="574">
        <f>+monthly_drivers_0!Q549</f>
        <v>2.5</v>
      </c>
    </row>
    <row r="550" spans="1:17" x14ac:dyDescent="0.25">
      <c r="A550" s="575">
        <f t="shared" si="26"/>
        <v>60997</v>
      </c>
      <c r="B550" s="83" t="str">
        <f t="shared" si="27"/>
        <v>LeasingI</v>
      </c>
      <c r="C550" s="562">
        <v>0</v>
      </c>
      <c r="D550" s="563">
        <v>0</v>
      </c>
      <c r="E550" s="563">
        <v>0</v>
      </c>
      <c r="F550" s="563">
        <v>0</v>
      </c>
      <c r="G550" s="563">
        <v>0</v>
      </c>
      <c r="H550" s="563">
        <v>0</v>
      </c>
      <c r="I550" s="563">
        <v>0</v>
      </c>
      <c r="J550" s="563">
        <v>0</v>
      </c>
      <c r="K550" s="564">
        <v>0</v>
      </c>
      <c r="L550" s="563">
        <f t="shared" si="25"/>
        <v>0</v>
      </c>
      <c r="M550" s="563">
        <v>0</v>
      </c>
      <c r="N550" s="563">
        <v>0</v>
      </c>
      <c r="O550" s="565">
        <v>0</v>
      </c>
      <c r="P550" s="564">
        <v>0</v>
      </c>
      <c r="Q550" s="566">
        <f>+monthly_drivers_0!Q550</f>
        <v>2.5</v>
      </c>
    </row>
    <row r="551" spans="1:17" x14ac:dyDescent="0.25">
      <c r="A551" s="567">
        <f t="shared" si="26"/>
        <v>61028</v>
      </c>
      <c r="B551" s="577" t="str">
        <f t="shared" si="27"/>
        <v>LeasingI</v>
      </c>
      <c r="C551" s="568">
        <v>0</v>
      </c>
      <c r="D551" s="569">
        <v>0</v>
      </c>
      <c r="E551" s="569">
        <v>0</v>
      </c>
      <c r="F551" s="569">
        <v>0</v>
      </c>
      <c r="G551" s="569">
        <v>0</v>
      </c>
      <c r="H551" s="569">
        <v>0</v>
      </c>
      <c r="I551" s="569">
        <v>0</v>
      </c>
      <c r="J551" s="569">
        <v>0</v>
      </c>
      <c r="K551" s="570">
        <v>0</v>
      </c>
      <c r="L551" s="571">
        <f t="shared" si="25"/>
        <v>0</v>
      </c>
      <c r="M551" s="571">
        <v>0</v>
      </c>
      <c r="N551" s="571">
        <v>0</v>
      </c>
      <c r="O551" s="572">
        <v>0</v>
      </c>
      <c r="P551" s="573">
        <v>0</v>
      </c>
      <c r="Q551" s="574">
        <f>+monthly_drivers_0!Q551</f>
        <v>2.5</v>
      </c>
    </row>
    <row r="552" spans="1:17" x14ac:dyDescent="0.25">
      <c r="A552" s="575">
        <f t="shared" si="26"/>
        <v>61056</v>
      </c>
      <c r="B552" s="83" t="str">
        <f t="shared" si="27"/>
        <v>LeasingI</v>
      </c>
      <c r="C552" s="562">
        <v>0</v>
      </c>
      <c r="D552" s="563">
        <v>0</v>
      </c>
      <c r="E552" s="563">
        <v>0</v>
      </c>
      <c r="F552" s="563">
        <v>0</v>
      </c>
      <c r="G552" s="563">
        <v>0</v>
      </c>
      <c r="H552" s="563">
        <v>0</v>
      </c>
      <c r="I552" s="563">
        <v>0</v>
      </c>
      <c r="J552" s="563">
        <v>0</v>
      </c>
      <c r="K552" s="564">
        <v>0</v>
      </c>
      <c r="L552" s="563">
        <f t="shared" si="25"/>
        <v>0</v>
      </c>
      <c r="M552" s="563">
        <v>0</v>
      </c>
      <c r="N552" s="563">
        <v>0</v>
      </c>
      <c r="O552" s="565">
        <v>0</v>
      </c>
      <c r="P552" s="564">
        <v>0</v>
      </c>
      <c r="Q552" s="566">
        <f>+monthly_drivers_0!Q552</f>
        <v>2.5</v>
      </c>
    </row>
    <row r="553" spans="1:17" x14ac:dyDescent="0.25">
      <c r="A553" s="567">
        <f t="shared" si="26"/>
        <v>61087</v>
      </c>
      <c r="B553" s="577" t="str">
        <f t="shared" si="27"/>
        <v>LeasingI</v>
      </c>
      <c r="C553" s="568">
        <v>0</v>
      </c>
      <c r="D553" s="569">
        <v>0</v>
      </c>
      <c r="E553" s="569">
        <v>0</v>
      </c>
      <c r="F553" s="569">
        <v>0</v>
      </c>
      <c r="G553" s="569">
        <v>0</v>
      </c>
      <c r="H553" s="569">
        <v>0</v>
      </c>
      <c r="I553" s="569">
        <v>0</v>
      </c>
      <c r="J553" s="569">
        <v>0</v>
      </c>
      <c r="K553" s="570">
        <v>0</v>
      </c>
      <c r="L553" s="571">
        <f t="shared" si="25"/>
        <v>0</v>
      </c>
      <c r="M553" s="571">
        <v>0</v>
      </c>
      <c r="N553" s="571">
        <v>0</v>
      </c>
      <c r="O553" s="572">
        <v>0</v>
      </c>
      <c r="P553" s="573">
        <v>0</v>
      </c>
      <c r="Q553" s="574">
        <f>+monthly_drivers_0!Q553</f>
        <v>2.5</v>
      </c>
    </row>
    <row r="554" spans="1:17" x14ac:dyDescent="0.25">
      <c r="A554" s="575">
        <f t="shared" si="26"/>
        <v>61117</v>
      </c>
      <c r="B554" s="83" t="str">
        <f t="shared" si="27"/>
        <v>LeasingI</v>
      </c>
      <c r="C554" s="562">
        <v>0</v>
      </c>
      <c r="D554" s="563">
        <v>0</v>
      </c>
      <c r="E554" s="563">
        <v>0</v>
      </c>
      <c r="F554" s="563">
        <v>0</v>
      </c>
      <c r="G554" s="563">
        <v>0</v>
      </c>
      <c r="H554" s="563">
        <v>0</v>
      </c>
      <c r="I554" s="563">
        <v>0</v>
      </c>
      <c r="J554" s="563">
        <v>0</v>
      </c>
      <c r="K554" s="564">
        <v>0</v>
      </c>
      <c r="L554" s="563">
        <f t="shared" si="25"/>
        <v>0</v>
      </c>
      <c r="M554" s="563">
        <v>0</v>
      </c>
      <c r="N554" s="563">
        <v>0</v>
      </c>
      <c r="O554" s="565">
        <v>0</v>
      </c>
      <c r="P554" s="564">
        <v>0</v>
      </c>
      <c r="Q554" s="566">
        <f>+monthly_drivers_0!Q554</f>
        <v>2.5</v>
      </c>
    </row>
    <row r="555" spans="1:17" x14ac:dyDescent="0.25">
      <c r="A555" s="567">
        <f t="shared" si="26"/>
        <v>61148</v>
      </c>
      <c r="B555" s="577" t="str">
        <f t="shared" si="27"/>
        <v>LeasingI</v>
      </c>
      <c r="C555" s="568">
        <v>0</v>
      </c>
      <c r="D555" s="569">
        <v>0</v>
      </c>
      <c r="E555" s="569">
        <v>0</v>
      </c>
      <c r="F555" s="569">
        <v>0</v>
      </c>
      <c r="G555" s="569">
        <v>0</v>
      </c>
      <c r="H555" s="569">
        <v>0</v>
      </c>
      <c r="I555" s="569">
        <v>0</v>
      </c>
      <c r="J555" s="569">
        <v>0</v>
      </c>
      <c r="K555" s="570">
        <v>0</v>
      </c>
      <c r="L555" s="571">
        <f t="shared" si="25"/>
        <v>0</v>
      </c>
      <c r="M555" s="571">
        <v>0</v>
      </c>
      <c r="N555" s="571">
        <v>0</v>
      </c>
      <c r="O555" s="572">
        <v>0</v>
      </c>
      <c r="P555" s="573">
        <v>0</v>
      </c>
      <c r="Q555" s="574">
        <f>+monthly_drivers_0!Q555</f>
        <v>2.5</v>
      </c>
    </row>
    <row r="556" spans="1:17" x14ac:dyDescent="0.25">
      <c r="A556" s="575">
        <f t="shared" si="26"/>
        <v>61178</v>
      </c>
      <c r="B556" s="83" t="str">
        <f t="shared" si="27"/>
        <v>LeasingI</v>
      </c>
      <c r="C556" s="562">
        <v>0</v>
      </c>
      <c r="D556" s="563">
        <v>0</v>
      </c>
      <c r="E556" s="563">
        <v>0</v>
      </c>
      <c r="F556" s="563">
        <v>0</v>
      </c>
      <c r="G556" s="563">
        <v>0</v>
      </c>
      <c r="H556" s="563">
        <v>0</v>
      </c>
      <c r="I556" s="563">
        <v>0</v>
      </c>
      <c r="J556" s="563">
        <v>0</v>
      </c>
      <c r="K556" s="564">
        <v>0</v>
      </c>
      <c r="L556" s="563">
        <f t="shared" si="25"/>
        <v>0</v>
      </c>
      <c r="M556" s="563">
        <v>0</v>
      </c>
      <c r="N556" s="563">
        <v>0</v>
      </c>
      <c r="O556" s="565">
        <v>0</v>
      </c>
      <c r="P556" s="564">
        <v>0</v>
      </c>
      <c r="Q556" s="566">
        <f>+monthly_drivers_0!Q556</f>
        <v>2.5</v>
      </c>
    </row>
    <row r="557" spans="1:17" x14ac:dyDescent="0.25">
      <c r="A557" s="567">
        <f t="shared" si="26"/>
        <v>61209</v>
      </c>
      <c r="B557" s="577" t="str">
        <f t="shared" si="27"/>
        <v>LeasingI</v>
      </c>
      <c r="C557" s="568">
        <v>0</v>
      </c>
      <c r="D557" s="569">
        <v>0</v>
      </c>
      <c r="E557" s="569">
        <v>0</v>
      </c>
      <c r="F557" s="569">
        <v>0</v>
      </c>
      <c r="G557" s="569">
        <v>0</v>
      </c>
      <c r="H557" s="569">
        <v>0</v>
      </c>
      <c r="I557" s="569">
        <v>0</v>
      </c>
      <c r="J557" s="569">
        <v>0</v>
      </c>
      <c r="K557" s="570">
        <v>0</v>
      </c>
      <c r="L557" s="571">
        <f t="shared" si="25"/>
        <v>0</v>
      </c>
      <c r="M557" s="571">
        <v>0</v>
      </c>
      <c r="N557" s="571">
        <v>0</v>
      </c>
      <c r="O557" s="572">
        <v>0</v>
      </c>
      <c r="P557" s="573">
        <v>0</v>
      </c>
      <c r="Q557" s="574">
        <f>+monthly_drivers_0!Q557</f>
        <v>2.5</v>
      </c>
    </row>
    <row r="558" spans="1:17" x14ac:dyDescent="0.25">
      <c r="A558" s="575">
        <f t="shared" si="26"/>
        <v>61240</v>
      </c>
      <c r="B558" s="83" t="str">
        <f t="shared" si="27"/>
        <v>LeasingI</v>
      </c>
      <c r="C558" s="562">
        <v>0</v>
      </c>
      <c r="D558" s="563">
        <v>0</v>
      </c>
      <c r="E558" s="563">
        <v>0</v>
      </c>
      <c r="F558" s="563">
        <v>0</v>
      </c>
      <c r="G558" s="563">
        <v>0</v>
      </c>
      <c r="H558" s="563">
        <v>0</v>
      </c>
      <c r="I558" s="563">
        <v>0</v>
      </c>
      <c r="J558" s="563">
        <v>0</v>
      </c>
      <c r="K558" s="564">
        <v>0</v>
      </c>
      <c r="L558" s="563">
        <f t="shared" si="25"/>
        <v>0</v>
      </c>
      <c r="M558" s="563">
        <v>0</v>
      </c>
      <c r="N558" s="563">
        <v>0</v>
      </c>
      <c r="O558" s="565">
        <v>0</v>
      </c>
      <c r="P558" s="564">
        <v>0</v>
      </c>
      <c r="Q558" s="566">
        <f>+monthly_drivers_0!Q558</f>
        <v>2.5</v>
      </c>
    </row>
    <row r="559" spans="1:17" x14ac:dyDescent="0.25">
      <c r="A559" s="567">
        <f t="shared" si="26"/>
        <v>61270</v>
      </c>
      <c r="B559" s="577" t="str">
        <f t="shared" si="27"/>
        <v>LeasingI</v>
      </c>
      <c r="C559" s="568">
        <v>0</v>
      </c>
      <c r="D559" s="569">
        <v>0</v>
      </c>
      <c r="E559" s="569">
        <v>0</v>
      </c>
      <c r="F559" s="569">
        <v>0</v>
      </c>
      <c r="G559" s="569">
        <v>0</v>
      </c>
      <c r="H559" s="569">
        <v>0</v>
      </c>
      <c r="I559" s="569">
        <v>0</v>
      </c>
      <c r="J559" s="569">
        <v>0</v>
      </c>
      <c r="K559" s="570">
        <v>0</v>
      </c>
      <c r="L559" s="571">
        <f t="shared" si="25"/>
        <v>0</v>
      </c>
      <c r="M559" s="571">
        <v>0</v>
      </c>
      <c r="N559" s="571">
        <v>0</v>
      </c>
      <c r="O559" s="572">
        <v>0</v>
      </c>
      <c r="P559" s="573">
        <v>0</v>
      </c>
      <c r="Q559" s="574">
        <f>+monthly_drivers_0!Q559</f>
        <v>2.5</v>
      </c>
    </row>
    <row r="560" spans="1:17" x14ac:dyDescent="0.25">
      <c r="A560" s="575">
        <f t="shared" si="26"/>
        <v>61301</v>
      </c>
      <c r="B560" s="83" t="str">
        <f t="shared" si="27"/>
        <v>LeasingI</v>
      </c>
      <c r="C560" s="562">
        <v>0</v>
      </c>
      <c r="D560" s="563">
        <v>0</v>
      </c>
      <c r="E560" s="563">
        <v>0</v>
      </c>
      <c r="F560" s="563">
        <v>0</v>
      </c>
      <c r="G560" s="563">
        <v>0</v>
      </c>
      <c r="H560" s="563">
        <v>0</v>
      </c>
      <c r="I560" s="563">
        <v>0</v>
      </c>
      <c r="J560" s="563">
        <v>0</v>
      </c>
      <c r="K560" s="564">
        <v>0</v>
      </c>
      <c r="L560" s="563">
        <f t="shared" si="25"/>
        <v>0</v>
      </c>
      <c r="M560" s="563">
        <v>0</v>
      </c>
      <c r="N560" s="563">
        <v>0</v>
      </c>
      <c r="O560" s="565">
        <v>0</v>
      </c>
      <c r="P560" s="564">
        <v>0</v>
      </c>
      <c r="Q560" s="566">
        <f>+monthly_drivers_0!Q560</f>
        <v>2.5</v>
      </c>
    </row>
    <row r="561" spans="1:17" x14ac:dyDescent="0.25">
      <c r="A561" s="567">
        <f t="shared" si="26"/>
        <v>61331</v>
      </c>
      <c r="B561" s="577" t="str">
        <f t="shared" si="27"/>
        <v>LeasingI</v>
      </c>
      <c r="C561" s="568">
        <v>0</v>
      </c>
      <c r="D561" s="569">
        <v>0</v>
      </c>
      <c r="E561" s="569">
        <v>0</v>
      </c>
      <c r="F561" s="569">
        <v>0</v>
      </c>
      <c r="G561" s="569">
        <v>0</v>
      </c>
      <c r="H561" s="569">
        <v>0</v>
      </c>
      <c r="I561" s="569">
        <v>0</v>
      </c>
      <c r="J561" s="569">
        <v>0</v>
      </c>
      <c r="K561" s="570">
        <v>0</v>
      </c>
      <c r="L561" s="571">
        <f t="shared" si="25"/>
        <v>0</v>
      </c>
      <c r="M561" s="571">
        <v>0</v>
      </c>
      <c r="N561" s="571">
        <v>0</v>
      </c>
      <c r="O561" s="572">
        <v>0</v>
      </c>
      <c r="P561" s="573">
        <v>0</v>
      </c>
      <c r="Q561" s="574">
        <f>+monthly_drivers_0!Q561</f>
        <v>2.5</v>
      </c>
    </row>
    <row r="562" spans="1:17" x14ac:dyDescent="0.25">
      <c r="A562" s="575">
        <f t="shared" si="26"/>
        <v>61362</v>
      </c>
      <c r="B562" s="83" t="str">
        <f t="shared" si="27"/>
        <v>LeasingI</v>
      </c>
      <c r="C562" s="562">
        <v>0</v>
      </c>
      <c r="D562" s="563">
        <v>0</v>
      </c>
      <c r="E562" s="563">
        <v>0</v>
      </c>
      <c r="F562" s="563">
        <v>0</v>
      </c>
      <c r="G562" s="563">
        <v>0</v>
      </c>
      <c r="H562" s="563">
        <v>0</v>
      </c>
      <c r="I562" s="563">
        <v>0</v>
      </c>
      <c r="J562" s="563">
        <v>0</v>
      </c>
      <c r="K562" s="564">
        <v>0</v>
      </c>
      <c r="L562" s="563">
        <f t="shared" si="25"/>
        <v>0</v>
      </c>
      <c r="M562" s="563">
        <v>0</v>
      </c>
      <c r="N562" s="563">
        <v>0</v>
      </c>
      <c r="O562" s="565">
        <v>0</v>
      </c>
      <c r="P562" s="564">
        <v>0</v>
      </c>
      <c r="Q562" s="566">
        <f>+monthly_drivers_0!Q562</f>
        <v>2.5</v>
      </c>
    </row>
    <row r="563" spans="1:17" x14ac:dyDescent="0.25">
      <c r="A563" s="567">
        <f t="shared" si="26"/>
        <v>61393</v>
      </c>
      <c r="B563" s="577" t="str">
        <f t="shared" si="27"/>
        <v>LeasingI</v>
      </c>
      <c r="C563" s="568">
        <v>0</v>
      </c>
      <c r="D563" s="569">
        <v>0</v>
      </c>
      <c r="E563" s="569">
        <v>0</v>
      </c>
      <c r="F563" s="569">
        <v>0</v>
      </c>
      <c r="G563" s="569">
        <v>0</v>
      </c>
      <c r="H563" s="569">
        <v>0</v>
      </c>
      <c r="I563" s="569">
        <v>0</v>
      </c>
      <c r="J563" s="569">
        <v>0</v>
      </c>
      <c r="K563" s="570">
        <v>0</v>
      </c>
      <c r="L563" s="571">
        <f t="shared" si="25"/>
        <v>0</v>
      </c>
      <c r="M563" s="571">
        <v>0</v>
      </c>
      <c r="N563" s="571">
        <v>0</v>
      </c>
      <c r="O563" s="572">
        <v>0</v>
      </c>
      <c r="P563" s="573">
        <v>0</v>
      </c>
      <c r="Q563" s="574">
        <f>+monthly_drivers_0!Q563</f>
        <v>2.5</v>
      </c>
    </row>
    <row r="564" spans="1:17" x14ac:dyDescent="0.25">
      <c r="A564" s="575">
        <f t="shared" si="26"/>
        <v>61422</v>
      </c>
      <c r="B564" s="83" t="str">
        <f t="shared" si="27"/>
        <v>LeasingI</v>
      </c>
      <c r="C564" s="562">
        <v>0</v>
      </c>
      <c r="D564" s="563">
        <v>0</v>
      </c>
      <c r="E564" s="563">
        <v>0</v>
      </c>
      <c r="F564" s="563">
        <v>0</v>
      </c>
      <c r="G564" s="563">
        <v>0</v>
      </c>
      <c r="H564" s="563">
        <v>0</v>
      </c>
      <c r="I564" s="563">
        <v>0</v>
      </c>
      <c r="J564" s="563">
        <v>0</v>
      </c>
      <c r="K564" s="564">
        <v>0</v>
      </c>
      <c r="L564" s="563">
        <f t="shared" si="25"/>
        <v>0</v>
      </c>
      <c r="M564" s="563">
        <v>0</v>
      </c>
      <c r="N564" s="563">
        <v>0</v>
      </c>
      <c r="O564" s="565">
        <v>0</v>
      </c>
      <c r="P564" s="564">
        <v>0</v>
      </c>
      <c r="Q564" s="566">
        <f>+monthly_drivers_0!Q564</f>
        <v>2.5</v>
      </c>
    </row>
    <row r="565" spans="1:17" x14ac:dyDescent="0.25">
      <c r="A565" s="567">
        <f t="shared" si="26"/>
        <v>61453</v>
      </c>
      <c r="B565" s="577" t="str">
        <f t="shared" si="27"/>
        <v>LeasingI</v>
      </c>
      <c r="C565" s="568">
        <v>0</v>
      </c>
      <c r="D565" s="569">
        <v>0</v>
      </c>
      <c r="E565" s="569">
        <v>0</v>
      </c>
      <c r="F565" s="569">
        <v>0</v>
      </c>
      <c r="G565" s="569">
        <v>0</v>
      </c>
      <c r="H565" s="569">
        <v>0</v>
      </c>
      <c r="I565" s="569">
        <v>0</v>
      </c>
      <c r="J565" s="569">
        <v>0</v>
      </c>
      <c r="K565" s="570">
        <v>0</v>
      </c>
      <c r="L565" s="571">
        <f t="shared" si="25"/>
        <v>0</v>
      </c>
      <c r="M565" s="571">
        <v>0</v>
      </c>
      <c r="N565" s="571">
        <v>0</v>
      </c>
      <c r="O565" s="572">
        <v>0</v>
      </c>
      <c r="P565" s="573">
        <v>0</v>
      </c>
      <c r="Q565" s="574">
        <f>+monthly_drivers_0!Q565</f>
        <v>2.5</v>
      </c>
    </row>
    <row r="566" spans="1:17" x14ac:dyDescent="0.25">
      <c r="A566" s="575">
        <f t="shared" si="26"/>
        <v>61483</v>
      </c>
      <c r="B566" s="83" t="str">
        <f t="shared" si="27"/>
        <v>LeasingI</v>
      </c>
      <c r="C566" s="562">
        <v>0</v>
      </c>
      <c r="D566" s="563">
        <v>0</v>
      </c>
      <c r="E566" s="563">
        <v>0</v>
      </c>
      <c r="F566" s="563">
        <v>0</v>
      </c>
      <c r="G566" s="563">
        <v>0</v>
      </c>
      <c r="H566" s="563">
        <v>0</v>
      </c>
      <c r="I566" s="563">
        <v>0</v>
      </c>
      <c r="J566" s="563">
        <v>0</v>
      </c>
      <c r="K566" s="564">
        <v>0</v>
      </c>
      <c r="L566" s="563">
        <f t="shared" si="25"/>
        <v>0</v>
      </c>
      <c r="M566" s="563">
        <v>0</v>
      </c>
      <c r="N566" s="563">
        <v>0</v>
      </c>
      <c r="O566" s="565">
        <v>0</v>
      </c>
      <c r="P566" s="564">
        <v>0</v>
      </c>
      <c r="Q566" s="566">
        <f>+monthly_drivers_0!Q566</f>
        <v>2.5</v>
      </c>
    </row>
    <row r="567" spans="1:17" x14ac:dyDescent="0.25">
      <c r="A567" s="567">
        <f t="shared" si="26"/>
        <v>61514</v>
      </c>
      <c r="B567" s="577" t="str">
        <f t="shared" si="27"/>
        <v>LeasingI</v>
      </c>
      <c r="C567" s="568">
        <v>0</v>
      </c>
      <c r="D567" s="569">
        <v>0</v>
      </c>
      <c r="E567" s="569">
        <v>0</v>
      </c>
      <c r="F567" s="569">
        <v>0</v>
      </c>
      <c r="G567" s="569">
        <v>0</v>
      </c>
      <c r="H567" s="569">
        <v>0</v>
      </c>
      <c r="I567" s="569">
        <v>0</v>
      </c>
      <c r="J567" s="569">
        <v>0</v>
      </c>
      <c r="K567" s="570">
        <v>0</v>
      </c>
      <c r="L567" s="571">
        <f t="shared" si="25"/>
        <v>0</v>
      </c>
      <c r="M567" s="571">
        <v>0</v>
      </c>
      <c r="N567" s="571">
        <v>0</v>
      </c>
      <c r="O567" s="572">
        <v>0</v>
      </c>
      <c r="P567" s="573">
        <v>0</v>
      </c>
      <c r="Q567" s="574">
        <f>+monthly_drivers_0!Q567</f>
        <v>2.5</v>
      </c>
    </row>
    <row r="568" spans="1:17" x14ac:dyDescent="0.25">
      <c r="A568" s="575">
        <f t="shared" si="26"/>
        <v>61544</v>
      </c>
      <c r="B568" s="83" t="str">
        <f t="shared" si="27"/>
        <v>LeasingI</v>
      </c>
      <c r="C568" s="562">
        <v>0</v>
      </c>
      <c r="D568" s="563">
        <v>0</v>
      </c>
      <c r="E568" s="563">
        <v>0</v>
      </c>
      <c r="F568" s="563">
        <v>0</v>
      </c>
      <c r="G568" s="563">
        <v>0</v>
      </c>
      <c r="H568" s="563">
        <v>0</v>
      </c>
      <c r="I568" s="563">
        <v>0</v>
      </c>
      <c r="J568" s="563">
        <v>0</v>
      </c>
      <c r="K568" s="564">
        <v>0</v>
      </c>
      <c r="L568" s="563">
        <f t="shared" si="25"/>
        <v>0</v>
      </c>
      <c r="M568" s="563">
        <v>0</v>
      </c>
      <c r="N568" s="563">
        <v>0</v>
      </c>
      <c r="O568" s="565">
        <v>0</v>
      </c>
      <c r="P568" s="564">
        <v>0</v>
      </c>
      <c r="Q568" s="566">
        <f>+monthly_drivers_0!Q568</f>
        <v>2.5</v>
      </c>
    </row>
    <row r="569" spans="1:17" x14ac:dyDescent="0.25">
      <c r="A569" s="567">
        <f t="shared" si="26"/>
        <v>61575</v>
      </c>
      <c r="B569" s="577" t="str">
        <f t="shared" si="27"/>
        <v>LeasingI</v>
      </c>
      <c r="C569" s="568">
        <v>0</v>
      </c>
      <c r="D569" s="569">
        <v>0</v>
      </c>
      <c r="E569" s="569">
        <v>0</v>
      </c>
      <c r="F569" s="569">
        <v>0</v>
      </c>
      <c r="G569" s="569">
        <v>0</v>
      </c>
      <c r="H569" s="569">
        <v>0</v>
      </c>
      <c r="I569" s="569">
        <v>0</v>
      </c>
      <c r="J569" s="569">
        <v>0</v>
      </c>
      <c r="K569" s="570">
        <v>0</v>
      </c>
      <c r="L569" s="571">
        <f t="shared" si="25"/>
        <v>0</v>
      </c>
      <c r="M569" s="571">
        <v>0</v>
      </c>
      <c r="N569" s="571">
        <v>0</v>
      </c>
      <c r="O569" s="572">
        <v>0</v>
      </c>
      <c r="P569" s="573">
        <v>0</v>
      </c>
      <c r="Q569" s="574">
        <f>+monthly_drivers_0!Q569</f>
        <v>2.5</v>
      </c>
    </row>
    <row r="570" spans="1:17" x14ac:dyDescent="0.25">
      <c r="A570" s="575">
        <f t="shared" si="26"/>
        <v>61606</v>
      </c>
      <c r="B570" s="83" t="str">
        <f t="shared" si="27"/>
        <v>LeasingI</v>
      </c>
      <c r="C570" s="562">
        <v>0</v>
      </c>
      <c r="D570" s="563">
        <v>0</v>
      </c>
      <c r="E570" s="563">
        <v>0</v>
      </c>
      <c r="F570" s="563">
        <v>0</v>
      </c>
      <c r="G570" s="563">
        <v>0</v>
      </c>
      <c r="H570" s="563">
        <v>0</v>
      </c>
      <c r="I570" s="563">
        <v>0</v>
      </c>
      <c r="J570" s="563">
        <v>0</v>
      </c>
      <c r="K570" s="564">
        <v>0</v>
      </c>
      <c r="L570" s="563">
        <f t="shared" si="25"/>
        <v>0</v>
      </c>
      <c r="M570" s="563">
        <v>0</v>
      </c>
      <c r="N570" s="563">
        <v>0</v>
      </c>
      <c r="O570" s="565">
        <v>0</v>
      </c>
      <c r="P570" s="564">
        <v>0</v>
      </c>
      <c r="Q570" s="566">
        <f>+monthly_drivers_0!Q570</f>
        <v>2.5</v>
      </c>
    </row>
    <row r="571" spans="1:17" x14ac:dyDescent="0.25">
      <c r="A571" s="567">
        <f t="shared" si="26"/>
        <v>61636</v>
      </c>
      <c r="B571" s="577" t="str">
        <f t="shared" si="27"/>
        <v>LeasingI</v>
      </c>
      <c r="C571" s="568">
        <v>0</v>
      </c>
      <c r="D571" s="569">
        <v>0</v>
      </c>
      <c r="E571" s="569">
        <v>0</v>
      </c>
      <c r="F571" s="569">
        <v>0</v>
      </c>
      <c r="G571" s="569">
        <v>0</v>
      </c>
      <c r="H571" s="569">
        <v>0</v>
      </c>
      <c r="I571" s="569">
        <v>0</v>
      </c>
      <c r="J571" s="569">
        <v>0</v>
      </c>
      <c r="K571" s="570">
        <v>0</v>
      </c>
      <c r="L571" s="571">
        <f t="shared" si="25"/>
        <v>0</v>
      </c>
      <c r="M571" s="571">
        <v>0</v>
      </c>
      <c r="N571" s="571">
        <v>0</v>
      </c>
      <c r="O571" s="572">
        <v>0</v>
      </c>
      <c r="P571" s="573">
        <v>0</v>
      </c>
      <c r="Q571" s="574">
        <f>+monthly_drivers_0!Q571</f>
        <v>2.5</v>
      </c>
    </row>
    <row r="572" spans="1:17" x14ac:dyDescent="0.25">
      <c r="A572" s="575">
        <f t="shared" si="26"/>
        <v>61667</v>
      </c>
      <c r="B572" s="83" t="str">
        <f t="shared" si="27"/>
        <v>LeasingI</v>
      </c>
      <c r="C572" s="562">
        <v>0</v>
      </c>
      <c r="D572" s="563">
        <v>0</v>
      </c>
      <c r="E572" s="563">
        <v>0</v>
      </c>
      <c r="F572" s="563">
        <v>0</v>
      </c>
      <c r="G572" s="563">
        <v>0</v>
      </c>
      <c r="H572" s="563">
        <v>0</v>
      </c>
      <c r="I572" s="563">
        <v>0</v>
      </c>
      <c r="J572" s="563">
        <v>0</v>
      </c>
      <c r="K572" s="564">
        <v>0</v>
      </c>
      <c r="L572" s="563">
        <f t="shared" si="25"/>
        <v>0</v>
      </c>
      <c r="M572" s="563">
        <v>0</v>
      </c>
      <c r="N572" s="563">
        <v>0</v>
      </c>
      <c r="O572" s="565">
        <v>0</v>
      </c>
      <c r="P572" s="564">
        <v>0</v>
      </c>
      <c r="Q572" s="566">
        <f>+monthly_drivers_0!Q572</f>
        <v>2.5</v>
      </c>
    </row>
    <row r="573" spans="1:17" x14ac:dyDescent="0.25">
      <c r="A573" s="567">
        <f t="shared" si="26"/>
        <v>61697</v>
      </c>
      <c r="B573" s="577" t="str">
        <f t="shared" si="27"/>
        <v>LeasingI</v>
      </c>
      <c r="C573" s="568">
        <v>0</v>
      </c>
      <c r="D573" s="569">
        <v>0</v>
      </c>
      <c r="E573" s="569">
        <v>0</v>
      </c>
      <c r="F573" s="569">
        <v>0</v>
      </c>
      <c r="G573" s="569">
        <v>0</v>
      </c>
      <c r="H573" s="569">
        <v>0</v>
      </c>
      <c r="I573" s="569">
        <v>0</v>
      </c>
      <c r="J573" s="569">
        <v>0</v>
      </c>
      <c r="K573" s="570">
        <v>0</v>
      </c>
      <c r="L573" s="571">
        <f t="shared" si="25"/>
        <v>0</v>
      </c>
      <c r="M573" s="571">
        <v>0</v>
      </c>
      <c r="N573" s="571">
        <v>0</v>
      </c>
      <c r="O573" s="572">
        <v>0</v>
      </c>
      <c r="P573" s="573">
        <v>0</v>
      </c>
      <c r="Q573" s="574">
        <f>+monthly_drivers_0!Q573</f>
        <v>2.5</v>
      </c>
    </row>
    <row r="574" spans="1:17" x14ac:dyDescent="0.25">
      <c r="A574" s="575">
        <f t="shared" si="26"/>
        <v>61728</v>
      </c>
      <c r="B574" s="83" t="str">
        <f t="shared" si="27"/>
        <v>LeasingI</v>
      </c>
      <c r="C574" s="562">
        <v>0</v>
      </c>
      <c r="D574" s="563">
        <v>0</v>
      </c>
      <c r="E574" s="563">
        <v>0</v>
      </c>
      <c r="F574" s="563">
        <v>0</v>
      </c>
      <c r="G574" s="563">
        <v>0</v>
      </c>
      <c r="H574" s="563">
        <v>0</v>
      </c>
      <c r="I574" s="563">
        <v>0</v>
      </c>
      <c r="J574" s="563">
        <v>0</v>
      </c>
      <c r="K574" s="564">
        <v>0</v>
      </c>
      <c r="L574" s="563">
        <f t="shared" si="25"/>
        <v>0</v>
      </c>
      <c r="M574" s="563">
        <v>0</v>
      </c>
      <c r="N574" s="563">
        <v>0</v>
      </c>
      <c r="O574" s="565">
        <v>0</v>
      </c>
      <c r="P574" s="564">
        <v>0</v>
      </c>
      <c r="Q574" s="566">
        <f>+monthly_drivers_0!Q574</f>
        <v>2.5</v>
      </c>
    </row>
    <row r="575" spans="1:17" x14ac:dyDescent="0.25">
      <c r="A575" s="567">
        <f t="shared" si="26"/>
        <v>61759</v>
      </c>
      <c r="B575" s="577" t="str">
        <f t="shared" si="27"/>
        <v>LeasingI</v>
      </c>
      <c r="C575" s="568">
        <v>0</v>
      </c>
      <c r="D575" s="569">
        <v>0</v>
      </c>
      <c r="E575" s="569">
        <v>0</v>
      </c>
      <c r="F575" s="569">
        <v>0</v>
      </c>
      <c r="G575" s="569">
        <v>0</v>
      </c>
      <c r="H575" s="569">
        <v>0</v>
      </c>
      <c r="I575" s="569">
        <v>0</v>
      </c>
      <c r="J575" s="569">
        <v>0</v>
      </c>
      <c r="K575" s="570">
        <v>0</v>
      </c>
      <c r="L575" s="571">
        <f t="shared" si="25"/>
        <v>0</v>
      </c>
      <c r="M575" s="571">
        <v>0</v>
      </c>
      <c r="N575" s="571">
        <v>0</v>
      </c>
      <c r="O575" s="572">
        <v>0</v>
      </c>
      <c r="P575" s="573">
        <v>0</v>
      </c>
      <c r="Q575" s="574">
        <f>+monthly_drivers_0!Q575</f>
        <v>2.5</v>
      </c>
    </row>
    <row r="576" spans="1:17" x14ac:dyDescent="0.25">
      <c r="A576" s="575">
        <f t="shared" si="26"/>
        <v>61787</v>
      </c>
      <c r="B576" s="83" t="str">
        <f t="shared" si="27"/>
        <v>LeasingI</v>
      </c>
      <c r="C576" s="562">
        <v>0</v>
      </c>
      <c r="D576" s="563">
        <v>0</v>
      </c>
      <c r="E576" s="563">
        <v>0</v>
      </c>
      <c r="F576" s="563">
        <v>0</v>
      </c>
      <c r="G576" s="563">
        <v>0</v>
      </c>
      <c r="H576" s="563">
        <v>0</v>
      </c>
      <c r="I576" s="563">
        <v>0</v>
      </c>
      <c r="J576" s="563">
        <v>0</v>
      </c>
      <c r="K576" s="564">
        <v>0</v>
      </c>
      <c r="L576" s="563">
        <f t="shared" si="25"/>
        <v>0</v>
      </c>
      <c r="M576" s="563">
        <v>0</v>
      </c>
      <c r="N576" s="563">
        <v>0</v>
      </c>
      <c r="O576" s="565">
        <v>0</v>
      </c>
      <c r="P576" s="564">
        <v>0</v>
      </c>
      <c r="Q576" s="566">
        <f>+monthly_drivers_0!Q576</f>
        <v>2.5</v>
      </c>
    </row>
    <row r="577" spans="1:17" x14ac:dyDescent="0.25">
      <c r="A577" s="567">
        <f t="shared" si="26"/>
        <v>61818</v>
      </c>
      <c r="B577" s="577" t="str">
        <f t="shared" si="27"/>
        <v>LeasingI</v>
      </c>
      <c r="C577" s="568">
        <v>0</v>
      </c>
      <c r="D577" s="569">
        <v>0</v>
      </c>
      <c r="E577" s="569">
        <v>0</v>
      </c>
      <c r="F577" s="569">
        <v>0</v>
      </c>
      <c r="G577" s="569">
        <v>0</v>
      </c>
      <c r="H577" s="569">
        <v>0</v>
      </c>
      <c r="I577" s="569">
        <v>0</v>
      </c>
      <c r="J577" s="569">
        <v>0</v>
      </c>
      <c r="K577" s="570">
        <v>0</v>
      </c>
      <c r="L577" s="571">
        <f t="shared" si="25"/>
        <v>0</v>
      </c>
      <c r="M577" s="571">
        <v>0</v>
      </c>
      <c r="N577" s="571">
        <v>0</v>
      </c>
      <c r="O577" s="572">
        <v>0</v>
      </c>
      <c r="P577" s="573">
        <v>0</v>
      </c>
      <c r="Q577" s="574">
        <f>+monthly_drivers_0!Q577</f>
        <v>2.5</v>
      </c>
    </row>
    <row r="578" spans="1:17" x14ac:dyDescent="0.25">
      <c r="A578" s="575">
        <f t="shared" si="26"/>
        <v>61848</v>
      </c>
      <c r="B578" s="83" t="str">
        <f t="shared" si="27"/>
        <v>LeasingI</v>
      </c>
      <c r="C578" s="562">
        <v>0</v>
      </c>
      <c r="D578" s="563">
        <v>0</v>
      </c>
      <c r="E578" s="563">
        <v>0</v>
      </c>
      <c r="F578" s="563">
        <v>0</v>
      </c>
      <c r="G578" s="563">
        <v>0</v>
      </c>
      <c r="H578" s="563">
        <v>0</v>
      </c>
      <c r="I578" s="563">
        <v>0</v>
      </c>
      <c r="J578" s="563">
        <v>0</v>
      </c>
      <c r="K578" s="564">
        <v>0</v>
      </c>
      <c r="L578" s="563">
        <f t="shared" ref="L578:L641" si="28">+P578+O578</f>
        <v>0</v>
      </c>
      <c r="M578" s="563">
        <v>0</v>
      </c>
      <c r="N578" s="563">
        <v>0</v>
      </c>
      <c r="O578" s="565">
        <v>0</v>
      </c>
      <c r="P578" s="564">
        <v>0</v>
      </c>
      <c r="Q578" s="566">
        <f>+monthly_drivers_0!Q578</f>
        <v>2.5</v>
      </c>
    </row>
    <row r="579" spans="1:17" x14ac:dyDescent="0.25">
      <c r="A579" s="567">
        <f t="shared" ref="A579:A642" si="29">+EOMONTH(A578,1)</f>
        <v>61879</v>
      </c>
      <c r="B579" s="577" t="str">
        <f t="shared" ref="B579:B642" si="30">+B578</f>
        <v>LeasingI</v>
      </c>
      <c r="C579" s="568">
        <v>0</v>
      </c>
      <c r="D579" s="569">
        <v>0</v>
      </c>
      <c r="E579" s="569">
        <v>0</v>
      </c>
      <c r="F579" s="569">
        <v>0</v>
      </c>
      <c r="G579" s="569">
        <v>0</v>
      </c>
      <c r="H579" s="569">
        <v>0</v>
      </c>
      <c r="I579" s="569">
        <v>0</v>
      </c>
      <c r="J579" s="569">
        <v>0</v>
      </c>
      <c r="K579" s="570">
        <v>0</v>
      </c>
      <c r="L579" s="571">
        <f t="shared" si="28"/>
        <v>0</v>
      </c>
      <c r="M579" s="571">
        <v>0</v>
      </c>
      <c r="N579" s="571">
        <v>0</v>
      </c>
      <c r="O579" s="572">
        <v>0</v>
      </c>
      <c r="P579" s="573">
        <v>0</v>
      </c>
      <c r="Q579" s="574">
        <f>+monthly_drivers_0!Q579</f>
        <v>2.5</v>
      </c>
    </row>
    <row r="580" spans="1:17" x14ac:dyDescent="0.25">
      <c r="A580" s="575">
        <f t="shared" si="29"/>
        <v>61909</v>
      </c>
      <c r="B580" s="83" t="str">
        <f t="shared" si="30"/>
        <v>LeasingI</v>
      </c>
      <c r="C580" s="562">
        <v>0</v>
      </c>
      <c r="D580" s="563">
        <v>0</v>
      </c>
      <c r="E580" s="563">
        <v>0</v>
      </c>
      <c r="F580" s="563">
        <v>0</v>
      </c>
      <c r="G580" s="563">
        <v>0</v>
      </c>
      <c r="H580" s="563">
        <v>0</v>
      </c>
      <c r="I580" s="563">
        <v>0</v>
      </c>
      <c r="J580" s="563">
        <v>0</v>
      </c>
      <c r="K580" s="564">
        <v>0</v>
      </c>
      <c r="L580" s="563">
        <f t="shared" si="28"/>
        <v>0</v>
      </c>
      <c r="M580" s="563">
        <v>0</v>
      </c>
      <c r="N580" s="563">
        <v>0</v>
      </c>
      <c r="O580" s="565">
        <v>0</v>
      </c>
      <c r="P580" s="564">
        <v>0</v>
      </c>
      <c r="Q580" s="566">
        <f>+monthly_drivers_0!Q580</f>
        <v>2.5</v>
      </c>
    </row>
    <row r="581" spans="1:17" x14ac:dyDescent="0.25">
      <c r="A581" s="567">
        <f t="shared" si="29"/>
        <v>61940</v>
      </c>
      <c r="B581" s="577" t="str">
        <f t="shared" si="30"/>
        <v>LeasingI</v>
      </c>
      <c r="C581" s="568">
        <v>0</v>
      </c>
      <c r="D581" s="569">
        <v>0</v>
      </c>
      <c r="E581" s="569">
        <v>0</v>
      </c>
      <c r="F581" s="569">
        <v>0</v>
      </c>
      <c r="G581" s="569">
        <v>0</v>
      </c>
      <c r="H581" s="569">
        <v>0</v>
      </c>
      <c r="I581" s="569">
        <v>0</v>
      </c>
      <c r="J581" s="569">
        <v>0</v>
      </c>
      <c r="K581" s="570">
        <v>0</v>
      </c>
      <c r="L581" s="571">
        <f t="shared" si="28"/>
        <v>0</v>
      </c>
      <c r="M581" s="571">
        <v>0</v>
      </c>
      <c r="N581" s="571">
        <v>0</v>
      </c>
      <c r="O581" s="572">
        <v>0</v>
      </c>
      <c r="P581" s="573">
        <v>0</v>
      </c>
      <c r="Q581" s="574">
        <f>+monthly_drivers_0!Q581</f>
        <v>2.5</v>
      </c>
    </row>
    <row r="582" spans="1:17" x14ac:dyDescent="0.25">
      <c r="A582" s="575">
        <f t="shared" si="29"/>
        <v>61971</v>
      </c>
      <c r="B582" s="83" t="str">
        <f t="shared" si="30"/>
        <v>LeasingI</v>
      </c>
      <c r="C582" s="562">
        <v>0</v>
      </c>
      <c r="D582" s="563">
        <v>0</v>
      </c>
      <c r="E582" s="563">
        <v>0</v>
      </c>
      <c r="F582" s="563">
        <v>0</v>
      </c>
      <c r="G582" s="563">
        <v>0</v>
      </c>
      <c r="H582" s="563">
        <v>0</v>
      </c>
      <c r="I582" s="563">
        <v>0</v>
      </c>
      <c r="J582" s="563">
        <v>0</v>
      </c>
      <c r="K582" s="564">
        <v>0</v>
      </c>
      <c r="L582" s="563">
        <f t="shared" si="28"/>
        <v>0</v>
      </c>
      <c r="M582" s="563">
        <v>0</v>
      </c>
      <c r="N582" s="563">
        <v>0</v>
      </c>
      <c r="O582" s="565">
        <v>0</v>
      </c>
      <c r="P582" s="564">
        <v>0</v>
      </c>
      <c r="Q582" s="566">
        <f>+monthly_drivers_0!Q582</f>
        <v>2.5</v>
      </c>
    </row>
    <row r="583" spans="1:17" x14ac:dyDescent="0.25">
      <c r="A583" s="567">
        <f t="shared" si="29"/>
        <v>62001</v>
      </c>
      <c r="B583" s="577" t="str">
        <f t="shared" si="30"/>
        <v>LeasingI</v>
      </c>
      <c r="C583" s="568">
        <v>0</v>
      </c>
      <c r="D583" s="569">
        <v>0</v>
      </c>
      <c r="E583" s="569">
        <v>0</v>
      </c>
      <c r="F583" s="569">
        <v>0</v>
      </c>
      <c r="G583" s="569">
        <v>0</v>
      </c>
      <c r="H583" s="569">
        <v>0</v>
      </c>
      <c r="I583" s="569">
        <v>0</v>
      </c>
      <c r="J583" s="569">
        <v>0</v>
      </c>
      <c r="K583" s="570">
        <v>0</v>
      </c>
      <c r="L583" s="571">
        <f t="shared" si="28"/>
        <v>0</v>
      </c>
      <c r="M583" s="571">
        <v>0</v>
      </c>
      <c r="N583" s="571">
        <v>0</v>
      </c>
      <c r="O583" s="572">
        <v>0</v>
      </c>
      <c r="P583" s="573">
        <v>0</v>
      </c>
      <c r="Q583" s="574">
        <f>+monthly_drivers_0!Q583</f>
        <v>2.5</v>
      </c>
    </row>
    <row r="584" spans="1:17" x14ac:dyDescent="0.25">
      <c r="A584" s="575">
        <f t="shared" si="29"/>
        <v>62032</v>
      </c>
      <c r="B584" s="83" t="str">
        <f t="shared" si="30"/>
        <v>LeasingI</v>
      </c>
      <c r="C584" s="562">
        <v>0</v>
      </c>
      <c r="D584" s="563">
        <v>0</v>
      </c>
      <c r="E584" s="563">
        <v>0</v>
      </c>
      <c r="F584" s="563">
        <v>0</v>
      </c>
      <c r="G584" s="563">
        <v>0</v>
      </c>
      <c r="H584" s="563">
        <v>0</v>
      </c>
      <c r="I584" s="563">
        <v>0</v>
      </c>
      <c r="J584" s="563">
        <v>0</v>
      </c>
      <c r="K584" s="564">
        <v>0</v>
      </c>
      <c r="L584" s="563">
        <f t="shared" si="28"/>
        <v>0</v>
      </c>
      <c r="M584" s="563">
        <v>0</v>
      </c>
      <c r="N584" s="563">
        <v>0</v>
      </c>
      <c r="O584" s="565">
        <v>0</v>
      </c>
      <c r="P584" s="564">
        <v>0</v>
      </c>
      <c r="Q584" s="566">
        <f>+monthly_drivers_0!Q584</f>
        <v>2.5</v>
      </c>
    </row>
    <row r="585" spans="1:17" x14ac:dyDescent="0.25">
      <c r="A585" s="567">
        <f t="shared" si="29"/>
        <v>62062</v>
      </c>
      <c r="B585" s="577" t="str">
        <f t="shared" si="30"/>
        <v>LeasingI</v>
      </c>
      <c r="C585" s="568">
        <v>0</v>
      </c>
      <c r="D585" s="569">
        <v>0</v>
      </c>
      <c r="E585" s="569">
        <v>0</v>
      </c>
      <c r="F585" s="569">
        <v>0</v>
      </c>
      <c r="G585" s="569">
        <v>0</v>
      </c>
      <c r="H585" s="569">
        <v>0</v>
      </c>
      <c r="I585" s="569">
        <v>0</v>
      </c>
      <c r="J585" s="569">
        <v>0</v>
      </c>
      <c r="K585" s="570">
        <v>0</v>
      </c>
      <c r="L585" s="571">
        <f t="shared" si="28"/>
        <v>0</v>
      </c>
      <c r="M585" s="571">
        <v>0</v>
      </c>
      <c r="N585" s="571">
        <v>0</v>
      </c>
      <c r="O585" s="572">
        <v>0</v>
      </c>
      <c r="P585" s="573">
        <v>0</v>
      </c>
      <c r="Q585" s="574">
        <f>+monthly_drivers_0!Q585</f>
        <v>2.5</v>
      </c>
    </row>
    <row r="586" spans="1:17" x14ac:dyDescent="0.25">
      <c r="A586" s="575">
        <f t="shared" si="29"/>
        <v>62093</v>
      </c>
      <c r="B586" s="83" t="str">
        <f t="shared" si="30"/>
        <v>LeasingI</v>
      </c>
      <c r="C586" s="562">
        <v>0</v>
      </c>
      <c r="D586" s="563">
        <v>0</v>
      </c>
      <c r="E586" s="563">
        <v>0</v>
      </c>
      <c r="F586" s="563">
        <v>0</v>
      </c>
      <c r="G586" s="563">
        <v>0</v>
      </c>
      <c r="H586" s="563">
        <v>0</v>
      </c>
      <c r="I586" s="563">
        <v>0</v>
      </c>
      <c r="J586" s="563">
        <v>0</v>
      </c>
      <c r="K586" s="564">
        <v>0</v>
      </c>
      <c r="L586" s="563">
        <f t="shared" si="28"/>
        <v>0</v>
      </c>
      <c r="M586" s="563">
        <v>0</v>
      </c>
      <c r="N586" s="563">
        <v>0</v>
      </c>
      <c r="O586" s="565">
        <v>0</v>
      </c>
      <c r="P586" s="564">
        <v>0</v>
      </c>
      <c r="Q586" s="566">
        <f>+monthly_drivers_0!Q586</f>
        <v>2.5</v>
      </c>
    </row>
    <row r="587" spans="1:17" x14ac:dyDescent="0.25">
      <c r="A587" s="567">
        <f t="shared" si="29"/>
        <v>62124</v>
      </c>
      <c r="B587" s="577" t="str">
        <f t="shared" si="30"/>
        <v>LeasingI</v>
      </c>
      <c r="C587" s="568">
        <v>0</v>
      </c>
      <c r="D587" s="569">
        <v>0</v>
      </c>
      <c r="E587" s="569">
        <v>0</v>
      </c>
      <c r="F587" s="569">
        <v>0</v>
      </c>
      <c r="G587" s="569">
        <v>0</v>
      </c>
      <c r="H587" s="569">
        <v>0</v>
      </c>
      <c r="I587" s="569">
        <v>0</v>
      </c>
      <c r="J587" s="569">
        <v>0</v>
      </c>
      <c r="K587" s="570">
        <v>0</v>
      </c>
      <c r="L587" s="571">
        <f t="shared" si="28"/>
        <v>0</v>
      </c>
      <c r="M587" s="571">
        <v>0</v>
      </c>
      <c r="N587" s="571">
        <v>0</v>
      </c>
      <c r="O587" s="572">
        <v>0</v>
      </c>
      <c r="P587" s="573">
        <v>0</v>
      </c>
      <c r="Q587" s="574">
        <f>+monthly_drivers_0!Q587</f>
        <v>2.5</v>
      </c>
    </row>
    <row r="588" spans="1:17" x14ac:dyDescent="0.25">
      <c r="A588" s="575">
        <f t="shared" si="29"/>
        <v>62152</v>
      </c>
      <c r="B588" s="83" t="str">
        <f t="shared" si="30"/>
        <v>LeasingI</v>
      </c>
      <c r="C588" s="562">
        <v>0</v>
      </c>
      <c r="D588" s="563">
        <v>0</v>
      </c>
      <c r="E588" s="563">
        <v>0</v>
      </c>
      <c r="F588" s="563">
        <v>0</v>
      </c>
      <c r="G588" s="563">
        <v>0</v>
      </c>
      <c r="H588" s="563">
        <v>0</v>
      </c>
      <c r="I588" s="563">
        <v>0</v>
      </c>
      <c r="J588" s="563">
        <v>0</v>
      </c>
      <c r="K588" s="564">
        <v>0</v>
      </c>
      <c r="L588" s="563">
        <f t="shared" si="28"/>
        <v>0</v>
      </c>
      <c r="M588" s="563">
        <v>0</v>
      </c>
      <c r="N588" s="563">
        <v>0</v>
      </c>
      <c r="O588" s="565">
        <v>0</v>
      </c>
      <c r="P588" s="564">
        <v>0</v>
      </c>
      <c r="Q588" s="566">
        <f>+monthly_drivers_0!Q588</f>
        <v>2.5</v>
      </c>
    </row>
    <row r="589" spans="1:17" x14ac:dyDescent="0.25">
      <c r="A589" s="567">
        <f t="shared" si="29"/>
        <v>62183</v>
      </c>
      <c r="B589" s="577" t="str">
        <f t="shared" si="30"/>
        <v>LeasingI</v>
      </c>
      <c r="C589" s="568">
        <v>0</v>
      </c>
      <c r="D589" s="569">
        <v>0</v>
      </c>
      <c r="E589" s="569">
        <v>0</v>
      </c>
      <c r="F589" s="569">
        <v>0</v>
      </c>
      <c r="G589" s="569">
        <v>0</v>
      </c>
      <c r="H589" s="569">
        <v>0</v>
      </c>
      <c r="I589" s="569">
        <v>0</v>
      </c>
      <c r="J589" s="569">
        <v>0</v>
      </c>
      <c r="K589" s="570">
        <v>0</v>
      </c>
      <c r="L589" s="571">
        <f t="shared" si="28"/>
        <v>0</v>
      </c>
      <c r="M589" s="571">
        <v>0</v>
      </c>
      <c r="N589" s="571">
        <v>0</v>
      </c>
      <c r="O589" s="572">
        <v>0</v>
      </c>
      <c r="P589" s="573">
        <v>0</v>
      </c>
      <c r="Q589" s="574">
        <f>+monthly_drivers_0!Q589</f>
        <v>2.5</v>
      </c>
    </row>
    <row r="590" spans="1:17" x14ac:dyDescent="0.25">
      <c r="A590" s="575">
        <f t="shared" si="29"/>
        <v>62213</v>
      </c>
      <c r="B590" s="83" t="str">
        <f t="shared" si="30"/>
        <v>LeasingI</v>
      </c>
      <c r="C590" s="562">
        <v>0</v>
      </c>
      <c r="D590" s="563">
        <v>0</v>
      </c>
      <c r="E590" s="563">
        <v>0</v>
      </c>
      <c r="F590" s="563">
        <v>0</v>
      </c>
      <c r="G590" s="563">
        <v>0</v>
      </c>
      <c r="H590" s="563">
        <v>0</v>
      </c>
      <c r="I590" s="563">
        <v>0</v>
      </c>
      <c r="J590" s="563">
        <v>0</v>
      </c>
      <c r="K590" s="564">
        <v>0</v>
      </c>
      <c r="L590" s="563">
        <f t="shared" si="28"/>
        <v>0</v>
      </c>
      <c r="M590" s="563">
        <v>0</v>
      </c>
      <c r="N590" s="563">
        <v>0</v>
      </c>
      <c r="O590" s="565">
        <v>0</v>
      </c>
      <c r="P590" s="564">
        <v>0</v>
      </c>
      <c r="Q590" s="566">
        <f>+monthly_drivers_0!Q590</f>
        <v>2.5</v>
      </c>
    </row>
    <row r="591" spans="1:17" x14ac:dyDescent="0.25">
      <c r="A591" s="567">
        <f t="shared" si="29"/>
        <v>62244</v>
      </c>
      <c r="B591" s="577" t="str">
        <f t="shared" si="30"/>
        <v>LeasingI</v>
      </c>
      <c r="C591" s="568">
        <v>0</v>
      </c>
      <c r="D591" s="569">
        <v>0</v>
      </c>
      <c r="E591" s="569">
        <v>0</v>
      </c>
      <c r="F591" s="569">
        <v>0</v>
      </c>
      <c r="G591" s="569">
        <v>0</v>
      </c>
      <c r="H591" s="569">
        <v>0</v>
      </c>
      <c r="I591" s="569">
        <v>0</v>
      </c>
      <c r="J591" s="569">
        <v>0</v>
      </c>
      <c r="K591" s="570">
        <v>0</v>
      </c>
      <c r="L591" s="571">
        <f t="shared" si="28"/>
        <v>0</v>
      </c>
      <c r="M591" s="571">
        <v>0</v>
      </c>
      <c r="N591" s="571">
        <v>0</v>
      </c>
      <c r="O591" s="572">
        <v>0</v>
      </c>
      <c r="P591" s="573">
        <v>0</v>
      </c>
      <c r="Q591" s="574">
        <f>+monthly_drivers_0!Q591</f>
        <v>2.5</v>
      </c>
    </row>
    <row r="592" spans="1:17" x14ac:dyDescent="0.25">
      <c r="A592" s="575">
        <f t="shared" si="29"/>
        <v>62274</v>
      </c>
      <c r="B592" s="83" t="str">
        <f t="shared" si="30"/>
        <v>LeasingI</v>
      </c>
      <c r="C592" s="562">
        <v>0</v>
      </c>
      <c r="D592" s="563">
        <v>0</v>
      </c>
      <c r="E592" s="563">
        <v>0</v>
      </c>
      <c r="F592" s="563">
        <v>0</v>
      </c>
      <c r="G592" s="563">
        <v>0</v>
      </c>
      <c r="H592" s="563">
        <v>0</v>
      </c>
      <c r="I592" s="563">
        <v>0</v>
      </c>
      <c r="J592" s="563">
        <v>0</v>
      </c>
      <c r="K592" s="564">
        <v>0</v>
      </c>
      <c r="L592" s="563">
        <f t="shared" si="28"/>
        <v>0</v>
      </c>
      <c r="M592" s="563">
        <v>0</v>
      </c>
      <c r="N592" s="563">
        <v>0</v>
      </c>
      <c r="O592" s="565">
        <v>0</v>
      </c>
      <c r="P592" s="564">
        <v>0</v>
      </c>
      <c r="Q592" s="566">
        <f>+monthly_drivers_0!Q592</f>
        <v>2.5</v>
      </c>
    </row>
    <row r="593" spans="1:17" x14ac:dyDescent="0.25">
      <c r="A593" s="567">
        <f t="shared" si="29"/>
        <v>62305</v>
      </c>
      <c r="B593" s="577" t="str">
        <f t="shared" si="30"/>
        <v>LeasingI</v>
      </c>
      <c r="C593" s="568">
        <v>0</v>
      </c>
      <c r="D593" s="569">
        <v>0</v>
      </c>
      <c r="E593" s="569">
        <v>0</v>
      </c>
      <c r="F593" s="569">
        <v>0</v>
      </c>
      <c r="G593" s="569">
        <v>0</v>
      </c>
      <c r="H593" s="569">
        <v>0</v>
      </c>
      <c r="I593" s="569">
        <v>0</v>
      </c>
      <c r="J593" s="569">
        <v>0</v>
      </c>
      <c r="K593" s="570">
        <v>0</v>
      </c>
      <c r="L593" s="571">
        <f t="shared" si="28"/>
        <v>0</v>
      </c>
      <c r="M593" s="571">
        <v>0</v>
      </c>
      <c r="N593" s="571">
        <v>0</v>
      </c>
      <c r="O593" s="572">
        <v>0</v>
      </c>
      <c r="P593" s="573">
        <v>0</v>
      </c>
      <c r="Q593" s="574">
        <f>+monthly_drivers_0!Q593</f>
        <v>2.5</v>
      </c>
    </row>
    <row r="594" spans="1:17" x14ac:dyDescent="0.25">
      <c r="A594" s="575">
        <f t="shared" si="29"/>
        <v>62336</v>
      </c>
      <c r="B594" s="83" t="str">
        <f t="shared" si="30"/>
        <v>LeasingI</v>
      </c>
      <c r="C594" s="562">
        <v>0</v>
      </c>
      <c r="D594" s="563">
        <v>0</v>
      </c>
      <c r="E594" s="563">
        <v>0</v>
      </c>
      <c r="F594" s="563">
        <v>0</v>
      </c>
      <c r="G594" s="563">
        <v>0</v>
      </c>
      <c r="H594" s="563">
        <v>0</v>
      </c>
      <c r="I594" s="563">
        <v>0</v>
      </c>
      <c r="J594" s="563">
        <v>0</v>
      </c>
      <c r="K594" s="564">
        <v>0</v>
      </c>
      <c r="L594" s="563">
        <f t="shared" si="28"/>
        <v>0</v>
      </c>
      <c r="M594" s="563">
        <v>0</v>
      </c>
      <c r="N594" s="563">
        <v>0</v>
      </c>
      <c r="O594" s="565">
        <v>0</v>
      </c>
      <c r="P594" s="564">
        <v>0</v>
      </c>
      <c r="Q594" s="566">
        <f>+monthly_drivers_0!Q594</f>
        <v>2.5</v>
      </c>
    </row>
    <row r="595" spans="1:17" x14ac:dyDescent="0.25">
      <c r="A595" s="567">
        <f t="shared" si="29"/>
        <v>62366</v>
      </c>
      <c r="B595" s="577" t="str">
        <f t="shared" si="30"/>
        <v>LeasingI</v>
      </c>
      <c r="C595" s="568">
        <v>0</v>
      </c>
      <c r="D595" s="569">
        <v>0</v>
      </c>
      <c r="E595" s="569">
        <v>0</v>
      </c>
      <c r="F595" s="569">
        <v>0</v>
      </c>
      <c r="G595" s="569">
        <v>0</v>
      </c>
      <c r="H595" s="569">
        <v>0</v>
      </c>
      <c r="I595" s="569">
        <v>0</v>
      </c>
      <c r="J595" s="569">
        <v>0</v>
      </c>
      <c r="K595" s="570">
        <v>0</v>
      </c>
      <c r="L595" s="571">
        <f t="shared" si="28"/>
        <v>0</v>
      </c>
      <c r="M595" s="571">
        <v>0</v>
      </c>
      <c r="N595" s="571">
        <v>0</v>
      </c>
      <c r="O595" s="572">
        <v>0</v>
      </c>
      <c r="P595" s="573">
        <v>0</v>
      </c>
      <c r="Q595" s="574">
        <f>+monthly_drivers_0!Q595</f>
        <v>2.5</v>
      </c>
    </row>
    <row r="596" spans="1:17" x14ac:dyDescent="0.25">
      <c r="A596" s="575">
        <f t="shared" si="29"/>
        <v>62397</v>
      </c>
      <c r="B596" s="83" t="str">
        <f t="shared" si="30"/>
        <v>LeasingI</v>
      </c>
      <c r="C596" s="562">
        <v>0</v>
      </c>
      <c r="D596" s="563">
        <v>0</v>
      </c>
      <c r="E596" s="563">
        <v>0</v>
      </c>
      <c r="F596" s="563">
        <v>0</v>
      </c>
      <c r="G596" s="563">
        <v>0</v>
      </c>
      <c r="H596" s="563">
        <v>0</v>
      </c>
      <c r="I596" s="563">
        <v>0</v>
      </c>
      <c r="J596" s="563">
        <v>0</v>
      </c>
      <c r="K596" s="564">
        <v>0</v>
      </c>
      <c r="L596" s="563">
        <f t="shared" si="28"/>
        <v>0</v>
      </c>
      <c r="M596" s="563">
        <v>0</v>
      </c>
      <c r="N596" s="563">
        <v>0</v>
      </c>
      <c r="O596" s="565">
        <v>0</v>
      </c>
      <c r="P596" s="564">
        <v>0</v>
      </c>
      <c r="Q596" s="566">
        <f>+monthly_drivers_0!Q596</f>
        <v>2.5</v>
      </c>
    </row>
    <row r="597" spans="1:17" x14ac:dyDescent="0.25">
      <c r="A597" s="567">
        <f t="shared" si="29"/>
        <v>62427</v>
      </c>
      <c r="B597" s="577" t="str">
        <f t="shared" si="30"/>
        <v>LeasingI</v>
      </c>
      <c r="C597" s="568">
        <v>0</v>
      </c>
      <c r="D597" s="569">
        <v>0</v>
      </c>
      <c r="E597" s="569">
        <v>0</v>
      </c>
      <c r="F597" s="569">
        <v>0</v>
      </c>
      <c r="G597" s="569">
        <v>0</v>
      </c>
      <c r="H597" s="569">
        <v>0</v>
      </c>
      <c r="I597" s="569">
        <v>0</v>
      </c>
      <c r="J597" s="569">
        <v>0</v>
      </c>
      <c r="K597" s="570">
        <v>0</v>
      </c>
      <c r="L597" s="571">
        <f t="shared" si="28"/>
        <v>0</v>
      </c>
      <c r="M597" s="571">
        <v>0</v>
      </c>
      <c r="N597" s="571">
        <v>0</v>
      </c>
      <c r="O597" s="572">
        <v>0</v>
      </c>
      <c r="P597" s="573">
        <v>0</v>
      </c>
      <c r="Q597" s="574">
        <f>+monthly_drivers_0!Q597</f>
        <v>2.5</v>
      </c>
    </row>
    <row r="598" spans="1:17" x14ac:dyDescent="0.25">
      <c r="A598" s="575">
        <f t="shared" si="29"/>
        <v>62458</v>
      </c>
      <c r="B598" s="83" t="str">
        <f t="shared" si="30"/>
        <v>LeasingI</v>
      </c>
      <c r="C598" s="562">
        <v>0</v>
      </c>
      <c r="D598" s="563">
        <v>0</v>
      </c>
      <c r="E598" s="563">
        <v>0</v>
      </c>
      <c r="F598" s="563">
        <v>0</v>
      </c>
      <c r="G598" s="563">
        <v>0</v>
      </c>
      <c r="H598" s="563">
        <v>0</v>
      </c>
      <c r="I598" s="563">
        <v>0</v>
      </c>
      <c r="J598" s="563">
        <v>0</v>
      </c>
      <c r="K598" s="564">
        <v>0</v>
      </c>
      <c r="L598" s="563">
        <f t="shared" si="28"/>
        <v>0</v>
      </c>
      <c r="M598" s="563">
        <v>0</v>
      </c>
      <c r="N598" s="563">
        <v>0</v>
      </c>
      <c r="O598" s="565">
        <v>0</v>
      </c>
      <c r="P598" s="564">
        <v>0</v>
      </c>
      <c r="Q598" s="566">
        <f>+monthly_drivers_0!Q598</f>
        <v>2.5</v>
      </c>
    </row>
    <row r="599" spans="1:17" x14ac:dyDescent="0.25">
      <c r="A599" s="567">
        <f t="shared" si="29"/>
        <v>62489</v>
      </c>
      <c r="B599" s="577" t="str">
        <f t="shared" si="30"/>
        <v>LeasingI</v>
      </c>
      <c r="C599" s="568">
        <v>0</v>
      </c>
      <c r="D599" s="569">
        <v>0</v>
      </c>
      <c r="E599" s="569">
        <v>0</v>
      </c>
      <c r="F599" s="569">
        <v>0</v>
      </c>
      <c r="G599" s="569">
        <v>0</v>
      </c>
      <c r="H599" s="569">
        <v>0</v>
      </c>
      <c r="I599" s="569">
        <v>0</v>
      </c>
      <c r="J599" s="569">
        <v>0</v>
      </c>
      <c r="K599" s="570">
        <v>0</v>
      </c>
      <c r="L599" s="571">
        <f t="shared" si="28"/>
        <v>0</v>
      </c>
      <c r="M599" s="571">
        <v>0</v>
      </c>
      <c r="N599" s="571">
        <v>0</v>
      </c>
      <c r="O599" s="572">
        <v>0</v>
      </c>
      <c r="P599" s="573">
        <v>0</v>
      </c>
      <c r="Q599" s="574">
        <f>+monthly_drivers_0!Q599</f>
        <v>2.5</v>
      </c>
    </row>
    <row r="600" spans="1:17" x14ac:dyDescent="0.25">
      <c r="A600" s="575">
        <f t="shared" si="29"/>
        <v>62517</v>
      </c>
      <c r="B600" s="83" t="str">
        <f t="shared" si="30"/>
        <v>LeasingI</v>
      </c>
      <c r="C600" s="562">
        <v>0</v>
      </c>
      <c r="D600" s="563">
        <v>0</v>
      </c>
      <c r="E600" s="563">
        <v>0</v>
      </c>
      <c r="F600" s="563">
        <v>0</v>
      </c>
      <c r="G600" s="563">
        <v>0</v>
      </c>
      <c r="H600" s="563">
        <v>0</v>
      </c>
      <c r="I600" s="563">
        <v>0</v>
      </c>
      <c r="J600" s="563">
        <v>0</v>
      </c>
      <c r="K600" s="564">
        <v>0</v>
      </c>
      <c r="L600" s="563">
        <f t="shared" si="28"/>
        <v>0</v>
      </c>
      <c r="M600" s="563">
        <v>0</v>
      </c>
      <c r="N600" s="563">
        <v>0</v>
      </c>
      <c r="O600" s="565">
        <v>0</v>
      </c>
      <c r="P600" s="564">
        <v>0</v>
      </c>
      <c r="Q600" s="566">
        <f>+monthly_drivers_0!Q600</f>
        <v>2.5</v>
      </c>
    </row>
    <row r="601" spans="1:17" x14ac:dyDescent="0.25">
      <c r="A601" s="567">
        <f t="shared" si="29"/>
        <v>62548</v>
      </c>
      <c r="B601" s="577" t="str">
        <f t="shared" si="30"/>
        <v>LeasingI</v>
      </c>
      <c r="C601" s="568">
        <v>0</v>
      </c>
      <c r="D601" s="569">
        <v>0</v>
      </c>
      <c r="E601" s="569">
        <v>0</v>
      </c>
      <c r="F601" s="569">
        <v>0</v>
      </c>
      <c r="G601" s="569">
        <v>0</v>
      </c>
      <c r="H601" s="569">
        <v>0</v>
      </c>
      <c r="I601" s="569">
        <v>0</v>
      </c>
      <c r="J601" s="569">
        <v>0</v>
      </c>
      <c r="K601" s="570">
        <v>0</v>
      </c>
      <c r="L601" s="571">
        <f t="shared" si="28"/>
        <v>0</v>
      </c>
      <c r="M601" s="571">
        <v>0</v>
      </c>
      <c r="N601" s="571">
        <v>0</v>
      </c>
      <c r="O601" s="572">
        <v>0</v>
      </c>
      <c r="P601" s="573">
        <v>0</v>
      </c>
      <c r="Q601" s="574">
        <f>+monthly_drivers_0!Q601</f>
        <v>2.5</v>
      </c>
    </row>
    <row r="602" spans="1:17" x14ac:dyDescent="0.25">
      <c r="A602" s="567">
        <f t="shared" si="29"/>
        <v>62578</v>
      </c>
      <c r="B602" s="577" t="str">
        <f t="shared" si="30"/>
        <v>LeasingI</v>
      </c>
      <c r="C602" s="568">
        <v>0</v>
      </c>
      <c r="D602" s="569">
        <v>0</v>
      </c>
      <c r="E602" s="569">
        <v>0</v>
      </c>
      <c r="F602" s="569">
        <v>0</v>
      </c>
      <c r="G602" s="569">
        <v>0</v>
      </c>
      <c r="H602" s="569">
        <v>0</v>
      </c>
      <c r="I602" s="569">
        <v>0</v>
      </c>
      <c r="J602" s="569">
        <v>0</v>
      </c>
      <c r="K602" s="570">
        <v>0</v>
      </c>
      <c r="L602" s="571">
        <f t="shared" si="28"/>
        <v>0</v>
      </c>
      <c r="M602" s="571">
        <v>0</v>
      </c>
      <c r="N602" s="571">
        <v>0</v>
      </c>
      <c r="O602" s="572">
        <v>0</v>
      </c>
      <c r="P602" s="564">
        <v>0</v>
      </c>
      <c r="Q602" s="566">
        <f>+monthly_drivers_0!Q602</f>
        <v>2.5</v>
      </c>
    </row>
    <row r="603" spans="1:17" x14ac:dyDescent="0.25">
      <c r="A603" s="567">
        <f t="shared" si="29"/>
        <v>62609</v>
      </c>
      <c r="B603" s="577" t="str">
        <f t="shared" si="30"/>
        <v>LeasingI</v>
      </c>
      <c r="C603" s="568">
        <v>0</v>
      </c>
      <c r="D603" s="569">
        <v>0</v>
      </c>
      <c r="E603" s="569">
        <v>0</v>
      </c>
      <c r="F603" s="569">
        <v>0</v>
      </c>
      <c r="G603" s="569">
        <v>0</v>
      </c>
      <c r="H603" s="569">
        <v>0</v>
      </c>
      <c r="I603" s="569">
        <v>0</v>
      </c>
      <c r="J603" s="569">
        <v>0</v>
      </c>
      <c r="K603" s="570">
        <v>0</v>
      </c>
      <c r="L603" s="571">
        <f t="shared" si="28"/>
        <v>0</v>
      </c>
      <c r="M603" s="571">
        <v>0</v>
      </c>
      <c r="N603" s="571">
        <v>0</v>
      </c>
      <c r="O603" s="572">
        <v>0</v>
      </c>
      <c r="P603" s="573">
        <v>0</v>
      </c>
      <c r="Q603" s="574">
        <f>+monthly_drivers_0!Q603</f>
        <v>2.5</v>
      </c>
    </row>
    <row r="604" spans="1:17" x14ac:dyDescent="0.25">
      <c r="A604" s="567">
        <f t="shared" si="29"/>
        <v>62639</v>
      </c>
      <c r="B604" s="577" t="str">
        <f t="shared" si="30"/>
        <v>LeasingI</v>
      </c>
      <c r="C604" s="568">
        <v>0</v>
      </c>
      <c r="D604" s="569">
        <v>0</v>
      </c>
      <c r="E604" s="569">
        <v>0</v>
      </c>
      <c r="F604" s="569">
        <v>0</v>
      </c>
      <c r="G604" s="569">
        <v>0</v>
      </c>
      <c r="H604" s="569">
        <v>0</v>
      </c>
      <c r="I604" s="569">
        <v>0</v>
      </c>
      <c r="J604" s="569">
        <v>0</v>
      </c>
      <c r="K604" s="570">
        <v>0</v>
      </c>
      <c r="L604" s="571">
        <f t="shared" si="28"/>
        <v>0</v>
      </c>
      <c r="M604" s="571">
        <v>0</v>
      </c>
      <c r="N604" s="571">
        <v>0</v>
      </c>
      <c r="O604" s="572">
        <v>0</v>
      </c>
      <c r="P604" s="564">
        <v>0</v>
      </c>
      <c r="Q604" s="566">
        <f>+monthly_drivers_0!Q604</f>
        <v>2.5</v>
      </c>
    </row>
    <row r="605" spans="1:17" x14ac:dyDescent="0.25">
      <c r="A605" s="567">
        <f t="shared" si="29"/>
        <v>62670</v>
      </c>
      <c r="B605" s="577" t="str">
        <f t="shared" si="30"/>
        <v>LeasingI</v>
      </c>
      <c r="C605" s="568">
        <v>0</v>
      </c>
      <c r="D605" s="569">
        <v>0</v>
      </c>
      <c r="E605" s="569">
        <v>0</v>
      </c>
      <c r="F605" s="569">
        <v>0</v>
      </c>
      <c r="G605" s="569">
        <v>0</v>
      </c>
      <c r="H605" s="569">
        <v>0</v>
      </c>
      <c r="I605" s="569">
        <v>0</v>
      </c>
      <c r="J605" s="569">
        <v>0</v>
      </c>
      <c r="K605" s="570">
        <v>0</v>
      </c>
      <c r="L605" s="571">
        <f t="shared" si="28"/>
        <v>0</v>
      </c>
      <c r="M605" s="571">
        <v>0</v>
      </c>
      <c r="N605" s="571">
        <v>0</v>
      </c>
      <c r="O605" s="572">
        <v>0</v>
      </c>
      <c r="P605" s="573">
        <v>0</v>
      </c>
      <c r="Q605" s="574">
        <f>+monthly_drivers_0!Q605</f>
        <v>2.5</v>
      </c>
    </row>
    <row r="606" spans="1:17" x14ac:dyDescent="0.25">
      <c r="A606" s="567">
        <f t="shared" si="29"/>
        <v>62701</v>
      </c>
      <c r="B606" s="577" t="str">
        <f t="shared" si="30"/>
        <v>LeasingI</v>
      </c>
      <c r="C606" s="568">
        <v>0</v>
      </c>
      <c r="D606" s="569">
        <v>0</v>
      </c>
      <c r="E606" s="569">
        <v>0</v>
      </c>
      <c r="F606" s="569">
        <v>0</v>
      </c>
      <c r="G606" s="569">
        <v>0</v>
      </c>
      <c r="H606" s="569">
        <v>0</v>
      </c>
      <c r="I606" s="569">
        <v>0</v>
      </c>
      <c r="J606" s="569">
        <v>0</v>
      </c>
      <c r="K606" s="570">
        <v>0</v>
      </c>
      <c r="L606" s="571">
        <f t="shared" si="28"/>
        <v>0</v>
      </c>
      <c r="M606" s="571">
        <v>0</v>
      </c>
      <c r="N606" s="571">
        <v>0</v>
      </c>
      <c r="O606" s="572">
        <v>0</v>
      </c>
      <c r="P606" s="564">
        <v>0</v>
      </c>
      <c r="Q606" s="566">
        <f>+monthly_drivers_0!Q606</f>
        <v>2.5</v>
      </c>
    </row>
    <row r="607" spans="1:17" x14ac:dyDescent="0.25">
      <c r="A607" s="567">
        <f t="shared" si="29"/>
        <v>62731</v>
      </c>
      <c r="B607" s="577" t="str">
        <f t="shared" si="30"/>
        <v>LeasingI</v>
      </c>
      <c r="C607" s="568">
        <v>0</v>
      </c>
      <c r="D607" s="569">
        <v>0</v>
      </c>
      <c r="E607" s="569">
        <v>0</v>
      </c>
      <c r="F607" s="569">
        <v>0</v>
      </c>
      <c r="G607" s="569">
        <v>0</v>
      </c>
      <c r="H607" s="569">
        <v>0</v>
      </c>
      <c r="I607" s="569">
        <v>0</v>
      </c>
      <c r="J607" s="569">
        <v>0</v>
      </c>
      <c r="K607" s="570">
        <v>0</v>
      </c>
      <c r="L607" s="571">
        <f t="shared" si="28"/>
        <v>0</v>
      </c>
      <c r="M607" s="571">
        <v>0</v>
      </c>
      <c r="N607" s="571">
        <v>0</v>
      </c>
      <c r="O607" s="572">
        <v>0</v>
      </c>
      <c r="P607" s="573">
        <v>0</v>
      </c>
      <c r="Q607" s="574">
        <f>+monthly_drivers_0!Q607</f>
        <v>2.5</v>
      </c>
    </row>
    <row r="608" spans="1:17" x14ac:dyDescent="0.25">
      <c r="A608" s="567">
        <f t="shared" si="29"/>
        <v>62762</v>
      </c>
      <c r="B608" s="577" t="str">
        <f t="shared" si="30"/>
        <v>LeasingI</v>
      </c>
      <c r="C608" s="568">
        <v>0</v>
      </c>
      <c r="D608" s="569">
        <v>0</v>
      </c>
      <c r="E608" s="569">
        <v>0</v>
      </c>
      <c r="F608" s="569">
        <v>0</v>
      </c>
      <c r="G608" s="569">
        <v>0</v>
      </c>
      <c r="H608" s="569">
        <v>0</v>
      </c>
      <c r="I608" s="569">
        <v>0</v>
      </c>
      <c r="J608" s="569">
        <v>0</v>
      </c>
      <c r="K608" s="570">
        <v>0</v>
      </c>
      <c r="L608" s="571">
        <f t="shared" si="28"/>
        <v>0</v>
      </c>
      <c r="M608" s="571">
        <v>0</v>
      </c>
      <c r="N608" s="571">
        <v>0</v>
      </c>
      <c r="O608" s="572">
        <v>0</v>
      </c>
      <c r="P608" s="564">
        <v>0</v>
      </c>
      <c r="Q608" s="566">
        <f>+monthly_drivers_0!Q608</f>
        <v>2.5</v>
      </c>
    </row>
    <row r="609" spans="1:17" x14ac:dyDescent="0.25">
      <c r="A609" s="567">
        <f t="shared" si="29"/>
        <v>62792</v>
      </c>
      <c r="B609" s="577" t="str">
        <f t="shared" si="30"/>
        <v>LeasingI</v>
      </c>
      <c r="C609" s="568">
        <v>0</v>
      </c>
      <c r="D609" s="569">
        <v>0</v>
      </c>
      <c r="E609" s="569">
        <v>0</v>
      </c>
      <c r="F609" s="569">
        <v>0</v>
      </c>
      <c r="G609" s="569">
        <v>0</v>
      </c>
      <c r="H609" s="569">
        <v>0</v>
      </c>
      <c r="I609" s="569">
        <v>0</v>
      </c>
      <c r="J609" s="569">
        <v>0</v>
      </c>
      <c r="K609" s="570">
        <v>0</v>
      </c>
      <c r="L609" s="571">
        <f t="shared" si="28"/>
        <v>0</v>
      </c>
      <c r="M609" s="571">
        <v>0</v>
      </c>
      <c r="N609" s="571">
        <v>0</v>
      </c>
      <c r="O609" s="572">
        <v>0</v>
      </c>
      <c r="P609" s="573">
        <v>0</v>
      </c>
      <c r="Q609" s="574">
        <f>+monthly_drivers_0!Q609</f>
        <v>2.5</v>
      </c>
    </row>
    <row r="610" spans="1:17" x14ac:dyDescent="0.25">
      <c r="A610" s="567">
        <f t="shared" si="29"/>
        <v>62823</v>
      </c>
      <c r="B610" s="577" t="str">
        <f t="shared" si="30"/>
        <v>LeasingI</v>
      </c>
      <c r="C610" s="568">
        <v>0</v>
      </c>
      <c r="D610" s="569">
        <v>0</v>
      </c>
      <c r="E610" s="569">
        <v>0</v>
      </c>
      <c r="F610" s="569">
        <v>0</v>
      </c>
      <c r="G610" s="569">
        <v>0</v>
      </c>
      <c r="H610" s="569">
        <v>0</v>
      </c>
      <c r="I610" s="569">
        <v>0</v>
      </c>
      <c r="J610" s="569">
        <v>0</v>
      </c>
      <c r="K610" s="570">
        <v>0</v>
      </c>
      <c r="L610" s="571">
        <f t="shared" si="28"/>
        <v>0</v>
      </c>
      <c r="M610" s="571">
        <v>0</v>
      </c>
      <c r="N610" s="571">
        <v>0</v>
      </c>
      <c r="O610" s="572">
        <v>0</v>
      </c>
      <c r="P610" s="564">
        <v>0</v>
      </c>
      <c r="Q610" s="566">
        <f>+monthly_drivers_0!Q610</f>
        <v>2.5</v>
      </c>
    </row>
    <row r="611" spans="1:17" x14ac:dyDescent="0.25">
      <c r="A611" s="567">
        <f t="shared" si="29"/>
        <v>62854</v>
      </c>
      <c r="B611" s="577" t="str">
        <f t="shared" si="30"/>
        <v>LeasingI</v>
      </c>
      <c r="C611" s="568">
        <v>0</v>
      </c>
      <c r="D611" s="569">
        <v>0</v>
      </c>
      <c r="E611" s="569">
        <v>0</v>
      </c>
      <c r="F611" s="569">
        <v>0</v>
      </c>
      <c r="G611" s="569">
        <v>0</v>
      </c>
      <c r="H611" s="569">
        <v>0</v>
      </c>
      <c r="I611" s="569">
        <v>0</v>
      </c>
      <c r="J611" s="569">
        <v>0</v>
      </c>
      <c r="K611" s="570">
        <v>0</v>
      </c>
      <c r="L611" s="571">
        <f t="shared" si="28"/>
        <v>0</v>
      </c>
      <c r="M611" s="571">
        <v>0</v>
      </c>
      <c r="N611" s="571">
        <v>0</v>
      </c>
      <c r="O611" s="572">
        <v>0</v>
      </c>
      <c r="P611" s="573">
        <v>0</v>
      </c>
      <c r="Q611" s="574">
        <f>+monthly_drivers_0!Q611</f>
        <v>2.5</v>
      </c>
    </row>
    <row r="612" spans="1:17" x14ac:dyDescent="0.25">
      <c r="A612" s="567">
        <f t="shared" si="29"/>
        <v>62883</v>
      </c>
      <c r="B612" s="577" t="str">
        <f t="shared" si="30"/>
        <v>LeasingI</v>
      </c>
      <c r="C612" s="568">
        <v>0</v>
      </c>
      <c r="D612" s="569">
        <v>0</v>
      </c>
      <c r="E612" s="569">
        <v>0</v>
      </c>
      <c r="F612" s="569">
        <v>0</v>
      </c>
      <c r="G612" s="569">
        <v>0</v>
      </c>
      <c r="H612" s="569">
        <v>0</v>
      </c>
      <c r="I612" s="569">
        <v>0</v>
      </c>
      <c r="J612" s="569">
        <v>0</v>
      </c>
      <c r="K612" s="570">
        <v>0</v>
      </c>
      <c r="L612" s="571">
        <f t="shared" si="28"/>
        <v>0</v>
      </c>
      <c r="M612" s="571">
        <v>0</v>
      </c>
      <c r="N612" s="571">
        <v>0</v>
      </c>
      <c r="O612" s="572">
        <v>0</v>
      </c>
      <c r="P612" s="564">
        <v>0</v>
      </c>
      <c r="Q612" s="566">
        <f>+monthly_drivers_0!Q612</f>
        <v>2.5</v>
      </c>
    </row>
    <row r="613" spans="1:17" x14ac:dyDescent="0.25">
      <c r="A613" s="567">
        <f t="shared" si="29"/>
        <v>62914</v>
      </c>
      <c r="B613" s="577" t="str">
        <f t="shared" si="30"/>
        <v>LeasingI</v>
      </c>
      <c r="C613" s="568">
        <v>0</v>
      </c>
      <c r="D613" s="569">
        <v>0</v>
      </c>
      <c r="E613" s="569">
        <v>0</v>
      </c>
      <c r="F613" s="569">
        <v>0</v>
      </c>
      <c r="G613" s="569">
        <v>0</v>
      </c>
      <c r="H613" s="569">
        <v>0</v>
      </c>
      <c r="I613" s="569">
        <v>0</v>
      </c>
      <c r="J613" s="569">
        <v>0</v>
      </c>
      <c r="K613" s="570">
        <v>0</v>
      </c>
      <c r="L613" s="571">
        <f t="shared" si="28"/>
        <v>0</v>
      </c>
      <c r="M613" s="571">
        <v>0</v>
      </c>
      <c r="N613" s="571">
        <v>0</v>
      </c>
      <c r="O613" s="572">
        <v>0</v>
      </c>
      <c r="P613" s="573">
        <v>0</v>
      </c>
      <c r="Q613" s="574">
        <f>+monthly_drivers_0!Q613</f>
        <v>2.5</v>
      </c>
    </row>
    <row r="614" spans="1:17" x14ac:dyDescent="0.25">
      <c r="A614" s="567">
        <f t="shared" si="29"/>
        <v>62944</v>
      </c>
      <c r="B614" s="577" t="str">
        <f t="shared" si="30"/>
        <v>LeasingI</v>
      </c>
      <c r="C614" s="568">
        <v>0</v>
      </c>
      <c r="D614" s="569">
        <v>0</v>
      </c>
      <c r="E614" s="569">
        <v>0</v>
      </c>
      <c r="F614" s="569">
        <v>0</v>
      </c>
      <c r="G614" s="569">
        <v>0</v>
      </c>
      <c r="H614" s="569">
        <v>0</v>
      </c>
      <c r="I614" s="569">
        <v>0</v>
      </c>
      <c r="J614" s="569">
        <v>0</v>
      </c>
      <c r="K614" s="570">
        <v>0</v>
      </c>
      <c r="L614" s="571">
        <f t="shared" si="28"/>
        <v>0</v>
      </c>
      <c r="M614" s="571">
        <v>0</v>
      </c>
      <c r="N614" s="571">
        <v>0</v>
      </c>
      <c r="O614" s="572">
        <v>0</v>
      </c>
      <c r="P614" s="564">
        <v>0</v>
      </c>
      <c r="Q614" s="566">
        <f>+monthly_drivers_0!Q614</f>
        <v>2.5</v>
      </c>
    </row>
    <row r="615" spans="1:17" x14ac:dyDescent="0.25">
      <c r="A615" s="567">
        <f t="shared" si="29"/>
        <v>62975</v>
      </c>
      <c r="B615" s="577" t="str">
        <f t="shared" si="30"/>
        <v>LeasingI</v>
      </c>
      <c r="C615" s="568">
        <v>0</v>
      </c>
      <c r="D615" s="569">
        <v>0</v>
      </c>
      <c r="E615" s="569">
        <v>0</v>
      </c>
      <c r="F615" s="569">
        <v>0</v>
      </c>
      <c r="G615" s="569">
        <v>0</v>
      </c>
      <c r="H615" s="569">
        <v>0</v>
      </c>
      <c r="I615" s="569">
        <v>0</v>
      </c>
      <c r="J615" s="569">
        <v>0</v>
      </c>
      <c r="K615" s="570">
        <v>0</v>
      </c>
      <c r="L615" s="571">
        <f t="shared" si="28"/>
        <v>0</v>
      </c>
      <c r="M615" s="571">
        <v>0</v>
      </c>
      <c r="N615" s="571">
        <v>0</v>
      </c>
      <c r="O615" s="572">
        <v>0</v>
      </c>
      <c r="P615" s="573">
        <v>0</v>
      </c>
      <c r="Q615" s="574">
        <f>+monthly_drivers_0!Q615</f>
        <v>2.5</v>
      </c>
    </row>
    <row r="616" spans="1:17" x14ac:dyDescent="0.25">
      <c r="A616" s="567">
        <f t="shared" si="29"/>
        <v>63005</v>
      </c>
      <c r="B616" s="577" t="str">
        <f t="shared" si="30"/>
        <v>LeasingI</v>
      </c>
      <c r="C616" s="568">
        <v>0</v>
      </c>
      <c r="D616" s="569">
        <v>0</v>
      </c>
      <c r="E616" s="569">
        <v>0</v>
      </c>
      <c r="F616" s="569">
        <v>0</v>
      </c>
      <c r="G616" s="569">
        <v>0</v>
      </c>
      <c r="H616" s="569">
        <v>0</v>
      </c>
      <c r="I616" s="569">
        <v>0</v>
      </c>
      <c r="J616" s="569">
        <v>0</v>
      </c>
      <c r="K616" s="570">
        <v>0</v>
      </c>
      <c r="L616" s="571">
        <f t="shared" si="28"/>
        <v>0</v>
      </c>
      <c r="M616" s="571">
        <v>0</v>
      </c>
      <c r="N616" s="571">
        <v>0</v>
      </c>
      <c r="O616" s="572">
        <v>0</v>
      </c>
      <c r="P616" s="564">
        <v>0</v>
      </c>
      <c r="Q616" s="566">
        <f>+monthly_drivers_0!Q616</f>
        <v>2.5</v>
      </c>
    </row>
    <row r="617" spans="1:17" x14ac:dyDescent="0.25">
      <c r="A617" s="567">
        <f t="shared" si="29"/>
        <v>63036</v>
      </c>
      <c r="B617" s="577" t="str">
        <f t="shared" si="30"/>
        <v>LeasingI</v>
      </c>
      <c r="C617" s="568">
        <v>0</v>
      </c>
      <c r="D617" s="569">
        <v>0</v>
      </c>
      <c r="E617" s="569">
        <v>0</v>
      </c>
      <c r="F617" s="569">
        <v>0</v>
      </c>
      <c r="G617" s="569">
        <v>0</v>
      </c>
      <c r="H617" s="569">
        <v>0</v>
      </c>
      <c r="I617" s="569">
        <v>0</v>
      </c>
      <c r="J617" s="569">
        <v>0</v>
      </c>
      <c r="K617" s="570">
        <v>0</v>
      </c>
      <c r="L617" s="571">
        <f t="shared" si="28"/>
        <v>0</v>
      </c>
      <c r="M617" s="571">
        <v>0</v>
      </c>
      <c r="N617" s="571">
        <v>0</v>
      </c>
      <c r="O617" s="572">
        <v>0</v>
      </c>
      <c r="P617" s="573">
        <v>0</v>
      </c>
      <c r="Q617" s="574">
        <f>+monthly_drivers_0!Q617</f>
        <v>2.5</v>
      </c>
    </row>
    <row r="618" spans="1:17" x14ac:dyDescent="0.25">
      <c r="A618" s="567">
        <f t="shared" si="29"/>
        <v>63067</v>
      </c>
      <c r="B618" s="577" t="str">
        <f t="shared" si="30"/>
        <v>LeasingI</v>
      </c>
      <c r="C618" s="568">
        <v>0</v>
      </c>
      <c r="D618" s="569">
        <v>0</v>
      </c>
      <c r="E618" s="569">
        <v>0</v>
      </c>
      <c r="F618" s="569">
        <v>0</v>
      </c>
      <c r="G618" s="569">
        <v>0</v>
      </c>
      <c r="H618" s="569">
        <v>0</v>
      </c>
      <c r="I618" s="569">
        <v>0</v>
      </c>
      <c r="J618" s="569">
        <v>0</v>
      </c>
      <c r="K618" s="570">
        <v>0</v>
      </c>
      <c r="L618" s="571">
        <f t="shared" si="28"/>
        <v>0</v>
      </c>
      <c r="M618" s="571">
        <v>0</v>
      </c>
      <c r="N618" s="571">
        <v>0</v>
      </c>
      <c r="O618" s="572">
        <v>0</v>
      </c>
      <c r="P618" s="564">
        <v>0</v>
      </c>
      <c r="Q618" s="566">
        <f>+monthly_drivers_0!Q618</f>
        <v>2.5</v>
      </c>
    </row>
    <row r="619" spans="1:17" x14ac:dyDescent="0.25">
      <c r="A619" s="567">
        <f t="shared" si="29"/>
        <v>63097</v>
      </c>
      <c r="B619" s="577" t="str">
        <f t="shared" si="30"/>
        <v>LeasingI</v>
      </c>
      <c r="C619" s="568">
        <v>0</v>
      </c>
      <c r="D619" s="569">
        <v>0</v>
      </c>
      <c r="E619" s="569">
        <v>0</v>
      </c>
      <c r="F619" s="569">
        <v>0</v>
      </c>
      <c r="G619" s="569">
        <v>0</v>
      </c>
      <c r="H619" s="569">
        <v>0</v>
      </c>
      <c r="I619" s="569">
        <v>0</v>
      </c>
      <c r="J619" s="569">
        <v>0</v>
      </c>
      <c r="K619" s="570">
        <v>0</v>
      </c>
      <c r="L619" s="571">
        <f t="shared" si="28"/>
        <v>0</v>
      </c>
      <c r="M619" s="571">
        <v>0</v>
      </c>
      <c r="N619" s="571">
        <v>0</v>
      </c>
      <c r="O619" s="572">
        <v>0</v>
      </c>
      <c r="P619" s="573">
        <v>0</v>
      </c>
      <c r="Q619" s="574">
        <f>+monthly_drivers_0!Q619</f>
        <v>2.5</v>
      </c>
    </row>
    <row r="620" spans="1:17" x14ac:dyDescent="0.25">
      <c r="A620" s="567">
        <f t="shared" si="29"/>
        <v>63128</v>
      </c>
      <c r="B620" s="577" t="str">
        <f t="shared" si="30"/>
        <v>LeasingI</v>
      </c>
      <c r="C620" s="568">
        <v>0</v>
      </c>
      <c r="D620" s="569">
        <v>0</v>
      </c>
      <c r="E620" s="569">
        <v>0</v>
      </c>
      <c r="F620" s="569">
        <v>0</v>
      </c>
      <c r="G620" s="569">
        <v>0</v>
      </c>
      <c r="H620" s="569">
        <v>0</v>
      </c>
      <c r="I620" s="569">
        <v>0</v>
      </c>
      <c r="J620" s="569">
        <v>0</v>
      </c>
      <c r="K620" s="570">
        <v>0</v>
      </c>
      <c r="L620" s="571">
        <f t="shared" si="28"/>
        <v>0</v>
      </c>
      <c r="M620" s="571">
        <v>0</v>
      </c>
      <c r="N620" s="571">
        <v>0</v>
      </c>
      <c r="O620" s="572">
        <v>0</v>
      </c>
      <c r="P620" s="564">
        <v>0</v>
      </c>
      <c r="Q620" s="566">
        <f>+monthly_drivers_0!Q620</f>
        <v>2.5</v>
      </c>
    </row>
    <row r="621" spans="1:17" x14ac:dyDescent="0.25">
      <c r="A621" s="567">
        <f t="shared" si="29"/>
        <v>63158</v>
      </c>
      <c r="B621" s="577" t="str">
        <f t="shared" si="30"/>
        <v>LeasingI</v>
      </c>
      <c r="C621" s="568">
        <v>0</v>
      </c>
      <c r="D621" s="569">
        <v>0</v>
      </c>
      <c r="E621" s="569">
        <v>0</v>
      </c>
      <c r="F621" s="569">
        <v>0</v>
      </c>
      <c r="G621" s="569">
        <v>0</v>
      </c>
      <c r="H621" s="569">
        <v>0</v>
      </c>
      <c r="I621" s="569">
        <v>0</v>
      </c>
      <c r="J621" s="569">
        <v>0</v>
      </c>
      <c r="K621" s="570">
        <v>0</v>
      </c>
      <c r="L621" s="571">
        <f t="shared" si="28"/>
        <v>0</v>
      </c>
      <c r="M621" s="571">
        <v>0</v>
      </c>
      <c r="N621" s="571">
        <v>0</v>
      </c>
      <c r="O621" s="572">
        <v>0</v>
      </c>
      <c r="P621" s="573">
        <v>0</v>
      </c>
      <c r="Q621" s="574">
        <f>+monthly_drivers_0!Q621</f>
        <v>2.5</v>
      </c>
    </row>
    <row r="622" spans="1:17" x14ac:dyDescent="0.25">
      <c r="A622" s="567">
        <f t="shared" si="29"/>
        <v>63189</v>
      </c>
      <c r="B622" s="577" t="str">
        <f t="shared" si="30"/>
        <v>LeasingI</v>
      </c>
      <c r="C622" s="568">
        <v>0</v>
      </c>
      <c r="D622" s="569">
        <v>0</v>
      </c>
      <c r="E622" s="569">
        <v>0</v>
      </c>
      <c r="F622" s="569">
        <v>0</v>
      </c>
      <c r="G622" s="569">
        <v>0</v>
      </c>
      <c r="H622" s="569">
        <v>0</v>
      </c>
      <c r="I622" s="569">
        <v>0</v>
      </c>
      <c r="J622" s="569">
        <v>0</v>
      </c>
      <c r="K622" s="570">
        <v>0</v>
      </c>
      <c r="L622" s="571">
        <f t="shared" si="28"/>
        <v>0</v>
      </c>
      <c r="M622" s="571">
        <v>0</v>
      </c>
      <c r="N622" s="571">
        <v>0</v>
      </c>
      <c r="O622" s="572">
        <v>0</v>
      </c>
      <c r="P622" s="564">
        <v>0</v>
      </c>
      <c r="Q622" s="566">
        <f>+monthly_drivers_0!Q622</f>
        <v>2.5</v>
      </c>
    </row>
    <row r="623" spans="1:17" x14ac:dyDescent="0.25">
      <c r="A623" s="567">
        <f t="shared" si="29"/>
        <v>63220</v>
      </c>
      <c r="B623" s="577" t="str">
        <f t="shared" si="30"/>
        <v>LeasingI</v>
      </c>
      <c r="C623" s="568">
        <v>0</v>
      </c>
      <c r="D623" s="569">
        <v>0</v>
      </c>
      <c r="E623" s="569">
        <v>0</v>
      </c>
      <c r="F623" s="569">
        <v>0</v>
      </c>
      <c r="G623" s="569">
        <v>0</v>
      </c>
      <c r="H623" s="569">
        <v>0</v>
      </c>
      <c r="I623" s="569">
        <v>0</v>
      </c>
      <c r="J623" s="569">
        <v>0</v>
      </c>
      <c r="K623" s="570">
        <v>0</v>
      </c>
      <c r="L623" s="571">
        <f t="shared" si="28"/>
        <v>0</v>
      </c>
      <c r="M623" s="571">
        <v>0</v>
      </c>
      <c r="N623" s="571">
        <v>0</v>
      </c>
      <c r="O623" s="572">
        <v>0</v>
      </c>
      <c r="P623" s="573">
        <v>0</v>
      </c>
      <c r="Q623" s="574">
        <f>+monthly_drivers_0!Q623</f>
        <v>2.5</v>
      </c>
    </row>
    <row r="624" spans="1:17" x14ac:dyDescent="0.25">
      <c r="A624" s="567">
        <f t="shared" si="29"/>
        <v>63248</v>
      </c>
      <c r="B624" s="577" t="str">
        <f t="shared" si="30"/>
        <v>LeasingI</v>
      </c>
      <c r="C624" s="568">
        <v>0</v>
      </c>
      <c r="D624" s="569">
        <v>0</v>
      </c>
      <c r="E624" s="569">
        <v>0</v>
      </c>
      <c r="F624" s="569">
        <v>0</v>
      </c>
      <c r="G624" s="569">
        <v>0</v>
      </c>
      <c r="H624" s="569">
        <v>0</v>
      </c>
      <c r="I624" s="569">
        <v>0</v>
      </c>
      <c r="J624" s="569">
        <v>0</v>
      </c>
      <c r="K624" s="570">
        <v>0</v>
      </c>
      <c r="L624" s="571">
        <f t="shared" si="28"/>
        <v>0</v>
      </c>
      <c r="M624" s="571">
        <v>0</v>
      </c>
      <c r="N624" s="571">
        <v>0</v>
      </c>
      <c r="O624" s="572">
        <v>0</v>
      </c>
      <c r="P624" s="564">
        <v>0</v>
      </c>
      <c r="Q624" s="566">
        <f>+monthly_drivers_0!Q624</f>
        <v>2.5</v>
      </c>
    </row>
    <row r="625" spans="1:17" x14ac:dyDescent="0.25">
      <c r="A625" s="567">
        <f t="shared" si="29"/>
        <v>63279</v>
      </c>
      <c r="B625" s="577" t="str">
        <f t="shared" si="30"/>
        <v>LeasingI</v>
      </c>
      <c r="C625" s="568">
        <v>0</v>
      </c>
      <c r="D625" s="569">
        <v>0</v>
      </c>
      <c r="E625" s="569">
        <v>0</v>
      </c>
      <c r="F625" s="569">
        <v>0</v>
      </c>
      <c r="G625" s="569">
        <v>0</v>
      </c>
      <c r="H625" s="569">
        <v>0</v>
      </c>
      <c r="I625" s="569">
        <v>0</v>
      </c>
      <c r="J625" s="569">
        <v>0</v>
      </c>
      <c r="K625" s="570">
        <v>0</v>
      </c>
      <c r="L625" s="571">
        <f t="shared" si="28"/>
        <v>0</v>
      </c>
      <c r="M625" s="571">
        <v>0</v>
      </c>
      <c r="N625" s="571">
        <v>0</v>
      </c>
      <c r="O625" s="572">
        <v>0</v>
      </c>
      <c r="P625" s="573">
        <v>0</v>
      </c>
      <c r="Q625" s="574">
        <f>+monthly_drivers_0!Q625</f>
        <v>2.5</v>
      </c>
    </row>
    <row r="626" spans="1:17" x14ac:dyDescent="0.25">
      <c r="A626" s="567">
        <f t="shared" si="29"/>
        <v>63309</v>
      </c>
      <c r="B626" s="577" t="str">
        <f t="shared" si="30"/>
        <v>LeasingI</v>
      </c>
      <c r="C626" s="568">
        <v>0</v>
      </c>
      <c r="D626" s="569">
        <v>0</v>
      </c>
      <c r="E626" s="569">
        <v>0</v>
      </c>
      <c r="F626" s="569">
        <v>0</v>
      </c>
      <c r="G626" s="569">
        <v>0</v>
      </c>
      <c r="H626" s="569">
        <v>0</v>
      </c>
      <c r="I626" s="569">
        <v>0</v>
      </c>
      <c r="J626" s="569">
        <v>0</v>
      </c>
      <c r="K626" s="570">
        <v>0</v>
      </c>
      <c r="L626" s="571">
        <f t="shared" si="28"/>
        <v>0</v>
      </c>
      <c r="M626" s="571">
        <v>0</v>
      </c>
      <c r="N626" s="571">
        <v>0</v>
      </c>
      <c r="O626" s="572">
        <v>0</v>
      </c>
      <c r="P626" s="564">
        <v>0</v>
      </c>
      <c r="Q626" s="566">
        <f>+monthly_drivers_0!Q626</f>
        <v>2.5</v>
      </c>
    </row>
    <row r="627" spans="1:17" x14ac:dyDescent="0.25">
      <c r="A627" s="567">
        <f t="shared" si="29"/>
        <v>63340</v>
      </c>
      <c r="B627" s="577" t="str">
        <f t="shared" si="30"/>
        <v>LeasingI</v>
      </c>
      <c r="C627" s="568">
        <v>0</v>
      </c>
      <c r="D627" s="569">
        <v>0</v>
      </c>
      <c r="E627" s="569">
        <v>0</v>
      </c>
      <c r="F627" s="569">
        <v>0</v>
      </c>
      <c r="G627" s="569">
        <v>0</v>
      </c>
      <c r="H627" s="569">
        <v>0</v>
      </c>
      <c r="I627" s="569">
        <v>0</v>
      </c>
      <c r="J627" s="569">
        <v>0</v>
      </c>
      <c r="K627" s="570">
        <v>0</v>
      </c>
      <c r="L627" s="571">
        <f t="shared" si="28"/>
        <v>0</v>
      </c>
      <c r="M627" s="571">
        <v>0</v>
      </c>
      <c r="N627" s="571">
        <v>0</v>
      </c>
      <c r="O627" s="572">
        <v>0</v>
      </c>
      <c r="P627" s="573">
        <v>0</v>
      </c>
      <c r="Q627" s="574">
        <f>+monthly_drivers_0!Q627</f>
        <v>2.5</v>
      </c>
    </row>
    <row r="628" spans="1:17" x14ac:dyDescent="0.25">
      <c r="A628" s="567">
        <f t="shared" si="29"/>
        <v>63370</v>
      </c>
      <c r="B628" s="577" t="str">
        <f t="shared" si="30"/>
        <v>LeasingI</v>
      </c>
      <c r="C628" s="568">
        <v>0</v>
      </c>
      <c r="D628" s="569">
        <v>0</v>
      </c>
      <c r="E628" s="569">
        <v>0</v>
      </c>
      <c r="F628" s="569">
        <v>0</v>
      </c>
      <c r="G628" s="569">
        <v>0</v>
      </c>
      <c r="H628" s="569">
        <v>0</v>
      </c>
      <c r="I628" s="569">
        <v>0</v>
      </c>
      <c r="J628" s="569">
        <v>0</v>
      </c>
      <c r="K628" s="570">
        <v>0</v>
      </c>
      <c r="L628" s="571">
        <f t="shared" si="28"/>
        <v>0</v>
      </c>
      <c r="M628" s="571">
        <v>0</v>
      </c>
      <c r="N628" s="571">
        <v>0</v>
      </c>
      <c r="O628" s="572">
        <v>0</v>
      </c>
      <c r="P628" s="564">
        <v>0</v>
      </c>
      <c r="Q628" s="566">
        <f>+monthly_drivers_0!Q628</f>
        <v>2.5</v>
      </c>
    </row>
    <row r="629" spans="1:17" x14ac:dyDescent="0.25">
      <c r="A629" s="567">
        <f t="shared" si="29"/>
        <v>63401</v>
      </c>
      <c r="B629" s="577" t="str">
        <f t="shared" si="30"/>
        <v>LeasingI</v>
      </c>
      <c r="C629" s="568">
        <v>0</v>
      </c>
      <c r="D629" s="569">
        <v>0</v>
      </c>
      <c r="E629" s="569">
        <v>0</v>
      </c>
      <c r="F629" s="569">
        <v>0</v>
      </c>
      <c r="G629" s="569">
        <v>0</v>
      </c>
      <c r="H629" s="569">
        <v>0</v>
      </c>
      <c r="I629" s="569">
        <v>0</v>
      </c>
      <c r="J629" s="569">
        <v>0</v>
      </c>
      <c r="K629" s="570">
        <v>0</v>
      </c>
      <c r="L629" s="571">
        <f t="shared" si="28"/>
        <v>0</v>
      </c>
      <c r="M629" s="571">
        <v>0</v>
      </c>
      <c r="N629" s="571">
        <v>0</v>
      </c>
      <c r="O629" s="572">
        <v>0</v>
      </c>
      <c r="P629" s="573">
        <v>0</v>
      </c>
      <c r="Q629" s="574">
        <f>+monthly_drivers_0!Q629</f>
        <v>2.5</v>
      </c>
    </row>
    <row r="630" spans="1:17" x14ac:dyDescent="0.25">
      <c r="A630" s="567">
        <f t="shared" si="29"/>
        <v>63432</v>
      </c>
      <c r="B630" s="577" t="str">
        <f t="shared" si="30"/>
        <v>LeasingI</v>
      </c>
      <c r="C630" s="568">
        <v>0</v>
      </c>
      <c r="D630" s="569">
        <v>0</v>
      </c>
      <c r="E630" s="569">
        <v>0</v>
      </c>
      <c r="F630" s="569">
        <v>0</v>
      </c>
      <c r="G630" s="569">
        <v>0</v>
      </c>
      <c r="H630" s="569">
        <v>0</v>
      </c>
      <c r="I630" s="569">
        <v>0</v>
      </c>
      <c r="J630" s="569">
        <v>0</v>
      </c>
      <c r="K630" s="570">
        <v>0</v>
      </c>
      <c r="L630" s="571">
        <f t="shared" si="28"/>
        <v>0</v>
      </c>
      <c r="M630" s="571">
        <v>0</v>
      </c>
      <c r="N630" s="571">
        <v>0</v>
      </c>
      <c r="O630" s="572">
        <v>0</v>
      </c>
      <c r="P630" s="564">
        <v>0</v>
      </c>
      <c r="Q630" s="566">
        <f>+monthly_drivers_0!Q630</f>
        <v>2.5</v>
      </c>
    </row>
    <row r="631" spans="1:17" x14ac:dyDescent="0.25">
      <c r="A631" s="567">
        <f t="shared" si="29"/>
        <v>63462</v>
      </c>
      <c r="B631" s="577" t="str">
        <f t="shared" si="30"/>
        <v>LeasingI</v>
      </c>
      <c r="C631" s="568">
        <v>0</v>
      </c>
      <c r="D631" s="569">
        <v>0</v>
      </c>
      <c r="E631" s="569">
        <v>0</v>
      </c>
      <c r="F631" s="569">
        <v>0</v>
      </c>
      <c r="G631" s="569">
        <v>0</v>
      </c>
      <c r="H631" s="569">
        <v>0</v>
      </c>
      <c r="I631" s="569">
        <v>0</v>
      </c>
      <c r="J631" s="569">
        <v>0</v>
      </c>
      <c r="K631" s="570">
        <v>0</v>
      </c>
      <c r="L631" s="571">
        <f t="shared" si="28"/>
        <v>0</v>
      </c>
      <c r="M631" s="571">
        <v>0</v>
      </c>
      <c r="N631" s="571">
        <v>0</v>
      </c>
      <c r="O631" s="572">
        <v>0</v>
      </c>
      <c r="P631" s="573">
        <v>0</v>
      </c>
      <c r="Q631" s="574">
        <f>+monthly_drivers_0!Q631</f>
        <v>2.5</v>
      </c>
    </row>
    <row r="632" spans="1:17" x14ac:dyDescent="0.25">
      <c r="A632" s="567">
        <f t="shared" si="29"/>
        <v>63493</v>
      </c>
      <c r="B632" s="577" t="str">
        <f t="shared" si="30"/>
        <v>LeasingI</v>
      </c>
      <c r="C632" s="568">
        <v>0</v>
      </c>
      <c r="D632" s="569">
        <v>0</v>
      </c>
      <c r="E632" s="569">
        <v>0</v>
      </c>
      <c r="F632" s="569">
        <v>0</v>
      </c>
      <c r="G632" s="569">
        <v>0</v>
      </c>
      <c r="H632" s="569">
        <v>0</v>
      </c>
      <c r="I632" s="569">
        <v>0</v>
      </c>
      <c r="J632" s="569">
        <v>0</v>
      </c>
      <c r="K632" s="570">
        <v>0</v>
      </c>
      <c r="L632" s="571">
        <f t="shared" si="28"/>
        <v>0</v>
      </c>
      <c r="M632" s="571">
        <v>0</v>
      </c>
      <c r="N632" s="571">
        <v>0</v>
      </c>
      <c r="O632" s="572">
        <v>0</v>
      </c>
      <c r="P632" s="564">
        <v>0</v>
      </c>
      <c r="Q632" s="566">
        <f>+monthly_drivers_0!Q632</f>
        <v>2.5</v>
      </c>
    </row>
    <row r="633" spans="1:17" x14ac:dyDescent="0.25">
      <c r="A633" s="567">
        <f t="shared" si="29"/>
        <v>63523</v>
      </c>
      <c r="B633" s="577" t="str">
        <f t="shared" si="30"/>
        <v>LeasingI</v>
      </c>
      <c r="C633" s="568">
        <v>0</v>
      </c>
      <c r="D633" s="569">
        <v>0</v>
      </c>
      <c r="E633" s="569">
        <v>0</v>
      </c>
      <c r="F633" s="569">
        <v>0</v>
      </c>
      <c r="G633" s="569">
        <v>0</v>
      </c>
      <c r="H633" s="569">
        <v>0</v>
      </c>
      <c r="I633" s="569">
        <v>0</v>
      </c>
      <c r="J633" s="569">
        <v>0</v>
      </c>
      <c r="K633" s="570">
        <v>0</v>
      </c>
      <c r="L633" s="571">
        <f t="shared" si="28"/>
        <v>0</v>
      </c>
      <c r="M633" s="571">
        <v>0</v>
      </c>
      <c r="N633" s="571">
        <v>0</v>
      </c>
      <c r="O633" s="572">
        <v>0</v>
      </c>
      <c r="P633" s="573">
        <v>0</v>
      </c>
      <c r="Q633" s="574">
        <f>+monthly_drivers_0!Q633</f>
        <v>2.5</v>
      </c>
    </row>
    <row r="634" spans="1:17" x14ac:dyDescent="0.25">
      <c r="A634" s="567">
        <f t="shared" si="29"/>
        <v>63554</v>
      </c>
      <c r="B634" s="577" t="str">
        <f t="shared" si="30"/>
        <v>LeasingI</v>
      </c>
      <c r="C634" s="568">
        <v>0</v>
      </c>
      <c r="D634" s="569">
        <v>0</v>
      </c>
      <c r="E634" s="569">
        <v>0</v>
      </c>
      <c r="F634" s="569">
        <v>0</v>
      </c>
      <c r="G634" s="569">
        <v>0</v>
      </c>
      <c r="H634" s="569">
        <v>0</v>
      </c>
      <c r="I634" s="569">
        <v>0</v>
      </c>
      <c r="J634" s="569">
        <v>0</v>
      </c>
      <c r="K634" s="570">
        <v>0</v>
      </c>
      <c r="L634" s="571">
        <f t="shared" si="28"/>
        <v>0</v>
      </c>
      <c r="M634" s="571">
        <v>0</v>
      </c>
      <c r="N634" s="571">
        <v>0</v>
      </c>
      <c r="O634" s="572">
        <v>0</v>
      </c>
      <c r="P634" s="564">
        <v>0</v>
      </c>
      <c r="Q634" s="566">
        <f>+monthly_drivers_0!Q634</f>
        <v>2.5</v>
      </c>
    </row>
    <row r="635" spans="1:17" x14ac:dyDescent="0.25">
      <c r="A635" s="567">
        <f t="shared" si="29"/>
        <v>63585</v>
      </c>
      <c r="B635" s="577" t="str">
        <f t="shared" si="30"/>
        <v>LeasingI</v>
      </c>
      <c r="C635" s="568">
        <v>0</v>
      </c>
      <c r="D635" s="569">
        <v>0</v>
      </c>
      <c r="E635" s="569">
        <v>0</v>
      </c>
      <c r="F635" s="569">
        <v>0</v>
      </c>
      <c r="G635" s="569">
        <v>0</v>
      </c>
      <c r="H635" s="569">
        <v>0</v>
      </c>
      <c r="I635" s="569">
        <v>0</v>
      </c>
      <c r="J635" s="569">
        <v>0</v>
      </c>
      <c r="K635" s="570">
        <v>0</v>
      </c>
      <c r="L635" s="571">
        <f t="shared" si="28"/>
        <v>0</v>
      </c>
      <c r="M635" s="571">
        <v>0</v>
      </c>
      <c r="N635" s="571">
        <v>0</v>
      </c>
      <c r="O635" s="572">
        <v>0</v>
      </c>
      <c r="P635" s="573">
        <v>0</v>
      </c>
      <c r="Q635" s="574">
        <f>+monthly_drivers_0!Q635</f>
        <v>2.5</v>
      </c>
    </row>
    <row r="636" spans="1:17" x14ac:dyDescent="0.25">
      <c r="A636" s="567">
        <f t="shared" si="29"/>
        <v>63613</v>
      </c>
      <c r="B636" s="577" t="str">
        <f t="shared" si="30"/>
        <v>LeasingI</v>
      </c>
      <c r="C636" s="568">
        <v>0</v>
      </c>
      <c r="D636" s="569">
        <v>0</v>
      </c>
      <c r="E636" s="569">
        <v>0</v>
      </c>
      <c r="F636" s="569">
        <v>0</v>
      </c>
      <c r="G636" s="569">
        <v>0</v>
      </c>
      <c r="H636" s="569">
        <v>0</v>
      </c>
      <c r="I636" s="569">
        <v>0</v>
      </c>
      <c r="J636" s="569">
        <v>0</v>
      </c>
      <c r="K636" s="570">
        <v>0</v>
      </c>
      <c r="L636" s="571">
        <f t="shared" si="28"/>
        <v>0</v>
      </c>
      <c r="M636" s="571">
        <v>0</v>
      </c>
      <c r="N636" s="571">
        <v>0</v>
      </c>
      <c r="O636" s="572">
        <v>0</v>
      </c>
      <c r="P636" s="564">
        <v>0</v>
      </c>
      <c r="Q636" s="566">
        <f>+monthly_drivers_0!Q636</f>
        <v>2.5</v>
      </c>
    </row>
    <row r="637" spans="1:17" x14ac:dyDescent="0.25">
      <c r="A637" s="567">
        <f t="shared" si="29"/>
        <v>63644</v>
      </c>
      <c r="B637" s="577" t="str">
        <f t="shared" si="30"/>
        <v>LeasingI</v>
      </c>
      <c r="C637" s="568">
        <v>0</v>
      </c>
      <c r="D637" s="569">
        <v>0</v>
      </c>
      <c r="E637" s="569">
        <v>0</v>
      </c>
      <c r="F637" s="569">
        <v>0</v>
      </c>
      <c r="G637" s="569">
        <v>0</v>
      </c>
      <c r="H637" s="569">
        <v>0</v>
      </c>
      <c r="I637" s="569">
        <v>0</v>
      </c>
      <c r="J637" s="569">
        <v>0</v>
      </c>
      <c r="K637" s="570">
        <v>0</v>
      </c>
      <c r="L637" s="571">
        <f t="shared" si="28"/>
        <v>0</v>
      </c>
      <c r="M637" s="571">
        <v>0</v>
      </c>
      <c r="N637" s="571">
        <v>0</v>
      </c>
      <c r="O637" s="572">
        <v>0</v>
      </c>
      <c r="P637" s="573">
        <v>0</v>
      </c>
      <c r="Q637" s="574">
        <f>+monthly_drivers_0!Q637</f>
        <v>2.5</v>
      </c>
    </row>
    <row r="638" spans="1:17" x14ac:dyDescent="0.25">
      <c r="A638" s="567">
        <f t="shared" si="29"/>
        <v>63674</v>
      </c>
      <c r="B638" s="577" t="str">
        <f t="shared" si="30"/>
        <v>LeasingI</v>
      </c>
      <c r="C638" s="568">
        <v>0</v>
      </c>
      <c r="D638" s="569">
        <v>0</v>
      </c>
      <c r="E638" s="569">
        <v>0</v>
      </c>
      <c r="F638" s="569">
        <v>0</v>
      </c>
      <c r="G638" s="569">
        <v>0</v>
      </c>
      <c r="H638" s="569">
        <v>0</v>
      </c>
      <c r="I638" s="569">
        <v>0</v>
      </c>
      <c r="J638" s="569">
        <v>0</v>
      </c>
      <c r="K638" s="570">
        <v>0</v>
      </c>
      <c r="L638" s="571">
        <f t="shared" si="28"/>
        <v>0</v>
      </c>
      <c r="M638" s="571">
        <v>0</v>
      </c>
      <c r="N638" s="571">
        <v>0</v>
      </c>
      <c r="O638" s="572">
        <v>0</v>
      </c>
      <c r="P638" s="564">
        <v>0</v>
      </c>
      <c r="Q638" s="566">
        <f>+monthly_drivers_0!Q638</f>
        <v>2.5</v>
      </c>
    </row>
    <row r="639" spans="1:17" x14ac:dyDescent="0.25">
      <c r="A639" s="567">
        <f t="shared" si="29"/>
        <v>63705</v>
      </c>
      <c r="B639" s="577" t="str">
        <f t="shared" si="30"/>
        <v>LeasingI</v>
      </c>
      <c r="C639" s="568">
        <v>0</v>
      </c>
      <c r="D639" s="569">
        <v>0</v>
      </c>
      <c r="E639" s="569">
        <v>0</v>
      </c>
      <c r="F639" s="569">
        <v>0</v>
      </c>
      <c r="G639" s="569">
        <v>0</v>
      </c>
      <c r="H639" s="569">
        <v>0</v>
      </c>
      <c r="I639" s="569">
        <v>0</v>
      </c>
      <c r="J639" s="569">
        <v>0</v>
      </c>
      <c r="K639" s="570">
        <v>0</v>
      </c>
      <c r="L639" s="571">
        <f t="shared" si="28"/>
        <v>0</v>
      </c>
      <c r="M639" s="571">
        <v>0</v>
      </c>
      <c r="N639" s="571">
        <v>0</v>
      </c>
      <c r="O639" s="572">
        <v>0</v>
      </c>
      <c r="P639" s="573">
        <v>0</v>
      </c>
      <c r="Q639" s="574">
        <f>+monthly_drivers_0!Q639</f>
        <v>2.5</v>
      </c>
    </row>
    <row r="640" spans="1:17" x14ac:dyDescent="0.25">
      <c r="A640" s="567">
        <f t="shared" si="29"/>
        <v>63735</v>
      </c>
      <c r="B640" s="577" t="str">
        <f t="shared" si="30"/>
        <v>LeasingI</v>
      </c>
      <c r="C640" s="568">
        <v>0</v>
      </c>
      <c r="D640" s="569">
        <v>0</v>
      </c>
      <c r="E640" s="569">
        <v>0</v>
      </c>
      <c r="F640" s="569">
        <v>0</v>
      </c>
      <c r="G640" s="569">
        <v>0</v>
      </c>
      <c r="H640" s="569">
        <v>0</v>
      </c>
      <c r="I640" s="569">
        <v>0</v>
      </c>
      <c r="J640" s="569">
        <v>0</v>
      </c>
      <c r="K640" s="570">
        <v>0</v>
      </c>
      <c r="L640" s="571">
        <f t="shared" si="28"/>
        <v>0</v>
      </c>
      <c r="M640" s="571">
        <v>0</v>
      </c>
      <c r="N640" s="571">
        <v>0</v>
      </c>
      <c r="O640" s="572">
        <v>0</v>
      </c>
      <c r="P640" s="564">
        <v>0</v>
      </c>
      <c r="Q640" s="566">
        <f>+monthly_drivers_0!Q640</f>
        <v>2.5</v>
      </c>
    </row>
    <row r="641" spans="1:17" x14ac:dyDescent="0.25">
      <c r="A641" s="567">
        <f t="shared" si="29"/>
        <v>63766</v>
      </c>
      <c r="B641" s="577" t="str">
        <f t="shared" si="30"/>
        <v>LeasingI</v>
      </c>
      <c r="C641" s="568">
        <v>0</v>
      </c>
      <c r="D641" s="569">
        <v>0</v>
      </c>
      <c r="E641" s="569">
        <v>0</v>
      </c>
      <c r="F641" s="569">
        <v>0</v>
      </c>
      <c r="G641" s="569">
        <v>0</v>
      </c>
      <c r="H641" s="569">
        <v>0</v>
      </c>
      <c r="I641" s="569">
        <v>0</v>
      </c>
      <c r="J641" s="569">
        <v>0</v>
      </c>
      <c r="K641" s="570">
        <v>0</v>
      </c>
      <c r="L641" s="571">
        <f t="shared" si="28"/>
        <v>0</v>
      </c>
      <c r="M641" s="571">
        <v>0</v>
      </c>
      <c r="N641" s="571">
        <v>0</v>
      </c>
      <c r="O641" s="572">
        <v>0</v>
      </c>
      <c r="P641" s="573">
        <v>0</v>
      </c>
      <c r="Q641" s="574">
        <f>+monthly_drivers_0!Q641</f>
        <v>2.5</v>
      </c>
    </row>
    <row r="642" spans="1:17" x14ac:dyDescent="0.25">
      <c r="A642" s="567">
        <f t="shared" si="29"/>
        <v>63797</v>
      </c>
      <c r="B642" s="577" t="str">
        <f t="shared" si="30"/>
        <v>LeasingI</v>
      </c>
      <c r="C642" s="568">
        <v>0</v>
      </c>
      <c r="D642" s="569">
        <v>0</v>
      </c>
      <c r="E642" s="569">
        <v>0</v>
      </c>
      <c r="F642" s="569">
        <v>0</v>
      </c>
      <c r="G642" s="569">
        <v>0</v>
      </c>
      <c r="H642" s="569">
        <v>0</v>
      </c>
      <c r="I642" s="569">
        <v>0</v>
      </c>
      <c r="J642" s="569">
        <v>0</v>
      </c>
      <c r="K642" s="570">
        <v>0</v>
      </c>
      <c r="L642" s="571">
        <f t="shared" ref="L642:L705" si="31">+P642+O642</f>
        <v>0</v>
      </c>
      <c r="M642" s="571">
        <v>0</v>
      </c>
      <c r="N642" s="571">
        <v>0</v>
      </c>
      <c r="O642" s="572">
        <v>0</v>
      </c>
      <c r="P642" s="564">
        <v>0</v>
      </c>
      <c r="Q642" s="566">
        <f>+monthly_drivers_0!Q642</f>
        <v>2.5</v>
      </c>
    </row>
    <row r="643" spans="1:17" x14ac:dyDescent="0.25">
      <c r="A643" s="567">
        <f t="shared" ref="A643:A706" si="32">+EOMONTH(A642,1)</f>
        <v>63827</v>
      </c>
      <c r="B643" s="577" t="str">
        <f t="shared" ref="B643:B706" si="33">+B642</f>
        <v>LeasingI</v>
      </c>
      <c r="C643" s="568">
        <v>0</v>
      </c>
      <c r="D643" s="569">
        <v>0</v>
      </c>
      <c r="E643" s="569">
        <v>0</v>
      </c>
      <c r="F643" s="569">
        <v>0</v>
      </c>
      <c r="G643" s="569">
        <v>0</v>
      </c>
      <c r="H643" s="569">
        <v>0</v>
      </c>
      <c r="I643" s="569">
        <v>0</v>
      </c>
      <c r="J643" s="569">
        <v>0</v>
      </c>
      <c r="K643" s="570">
        <v>0</v>
      </c>
      <c r="L643" s="571">
        <f t="shared" si="31"/>
        <v>0</v>
      </c>
      <c r="M643" s="571">
        <v>0</v>
      </c>
      <c r="N643" s="571">
        <v>0</v>
      </c>
      <c r="O643" s="572">
        <v>0</v>
      </c>
      <c r="P643" s="573">
        <v>0</v>
      </c>
      <c r="Q643" s="574">
        <f>+monthly_drivers_0!Q643</f>
        <v>2.5</v>
      </c>
    </row>
    <row r="644" spans="1:17" x14ac:dyDescent="0.25">
      <c r="A644" s="567">
        <f t="shared" si="32"/>
        <v>63858</v>
      </c>
      <c r="B644" s="577" t="str">
        <f t="shared" si="33"/>
        <v>LeasingI</v>
      </c>
      <c r="C644" s="568">
        <v>0</v>
      </c>
      <c r="D644" s="569">
        <v>0</v>
      </c>
      <c r="E644" s="569">
        <v>0</v>
      </c>
      <c r="F644" s="569">
        <v>0</v>
      </c>
      <c r="G644" s="569">
        <v>0</v>
      </c>
      <c r="H644" s="569">
        <v>0</v>
      </c>
      <c r="I644" s="569">
        <v>0</v>
      </c>
      <c r="J644" s="569">
        <v>0</v>
      </c>
      <c r="K644" s="570">
        <v>0</v>
      </c>
      <c r="L644" s="571">
        <f t="shared" si="31"/>
        <v>0</v>
      </c>
      <c r="M644" s="571">
        <v>0</v>
      </c>
      <c r="N644" s="571">
        <v>0</v>
      </c>
      <c r="O644" s="572">
        <v>0</v>
      </c>
      <c r="P644" s="564">
        <v>0</v>
      </c>
      <c r="Q644" s="566">
        <f>+monthly_drivers_0!Q644</f>
        <v>2.5</v>
      </c>
    </row>
    <row r="645" spans="1:17" x14ac:dyDescent="0.25">
      <c r="A645" s="567">
        <f t="shared" si="32"/>
        <v>63888</v>
      </c>
      <c r="B645" s="577" t="str">
        <f t="shared" si="33"/>
        <v>LeasingI</v>
      </c>
      <c r="C645" s="568">
        <v>0</v>
      </c>
      <c r="D645" s="569">
        <v>0</v>
      </c>
      <c r="E645" s="569">
        <v>0</v>
      </c>
      <c r="F645" s="569">
        <v>0</v>
      </c>
      <c r="G645" s="569">
        <v>0</v>
      </c>
      <c r="H645" s="569">
        <v>0</v>
      </c>
      <c r="I645" s="569">
        <v>0</v>
      </c>
      <c r="J645" s="569">
        <v>0</v>
      </c>
      <c r="K645" s="570">
        <v>0</v>
      </c>
      <c r="L645" s="571">
        <f t="shared" si="31"/>
        <v>0</v>
      </c>
      <c r="M645" s="571">
        <v>0</v>
      </c>
      <c r="N645" s="571">
        <v>0</v>
      </c>
      <c r="O645" s="572">
        <v>0</v>
      </c>
      <c r="P645" s="573">
        <v>0</v>
      </c>
      <c r="Q645" s="574">
        <f>+monthly_drivers_0!Q645</f>
        <v>2.5</v>
      </c>
    </row>
    <row r="646" spans="1:17" x14ac:dyDescent="0.25">
      <c r="A646" s="567">
        <f t="shared" si="32"/>
        <v>63919</v>
      </c>
      <c r="B646" s="577" t="str">
        <f t="shared" si="33"/>
        <v>LeasingI</v>
      </c>
      <c r="C646" s="568">
        <v>0</v>
      </c>
      <c r="D646" s="569">
        <v>0</v>
      </c>
      <c r="E646" s="569">
        <v>0</v>
      </c>
      <c r="F646" s="569">
        <v>0</v>
      </c>
      <c r="G646" s="569">
        <v>0</v>
      </c>
      <c r="H646" s="569">
        <v>0</v>
      </c>
      <c r="I646" s="569">
        <v>0</v>
      </c>
      <c r="J646" s="569">
        <v>0</v>
      </c>
      <c r="K646" s="570">
        <v>0</v>
      </c>
      <c r="L646" s="571">
        <f t="shared" si="31"/>
        <v>0</v>
      </c>
      <c r="M646" s="571">
        <v>0</v>
      </c>
      <c r="N646" s="571">
        <v>0</v>
      </c>
      <c r="O646" s="572">
        <v>0</v>
      </c>
      <c r="P646" s="564">
        <v>0</v>
      </c>
      <c r="Q646" s="566">
        <f>+monthly_drivers_0!Q646</f>
        <v>2.5</v>
      </c>
    </row>
    <row r="647" spans="1:17" x14ac:dyDescent="0.25">
      <c r="A647" s="567">
        <f t="shared" si="32"/>
        <v>63950</v>
      </c>
      <c r="B647" s="577" t="str">
        <f t="shared" si="33"/>
        <v>LeasingI</v>
      </c>
      <c r="C647" s="568">
        <v>0</v>
      </c>
      <c r="D647" s="569">
        <v>0</v>
      </c>
      <c r="E647" s="569">
        <v>0</v>
      </c>
      <c r="F647" s="569">
        <v>0</v>
      </c>
      <c r="G647" s="569">
        <v>0</v>
      </c>
      <c r="H647" s="569">
        <v>0</v>
      </c>
      <c r="I647" s="569">
        <v>0</v>
      </c>
      <c r="J647" s="569">
        <v>0</v>
      </c>
      <c r="K647" s="570">
        <v>0</v>
      </c>
      <c r="L647" s="571">
        <f t="shared" si="31"/>
        <v>0</v>
      </c>
      <c r="M647" s="571">
        <v>0</v>
      </c>
      <c r="N647" s="571">
        <v>0</v>
      </c>
      <c r="O647" s="572">
        <v>0</v>
      </c>
      <c r="P647" s="573">
        <v>0</v>
      </c>
      <c r="Q647" s="574">
        <f>+monthly_drivers_0!Q647</f>
        <v>2.5</v>
      </c>
    </row>
    <row r="648" spans="1:17" x14ac:dyDescent="0.25">
      <c r="A648" s="567">
        <f t="shared" si="32"/>
        <v>63978</v>
      </c>
      <c r="B648" s="577" t="str">
        <f t="shared" si="33"/>
        <v>LeasingI</v>
      </c>
      <c r="C648" s="568">
        <v>0</v>
      </c>
      <c r="D648" s="569">
        <v>0</v>
      </c>
      <c r="E648" s="569">
        <v>0</v>
      </c>
      <c r="F648" s="569">
        <v>0</v>
      </c>
      <c r="G648" s="569">
        <v>0</v>
      </c>
      <c r="H648" s="569">
        <v>0</v>
      </c>
      <c r="I648" s="569">
        <v>0</v>
      </c>
      <c r="J648" s="569">
        <v>0</v>
      </c>
      <c r="K648" s="570">
        <v>0</v>
      </c>
      <c r="L648" s="571">
        <f t="shared" si="31"/>
        <v>0</v>
      </c>
      <c r="M648" s="571">
        <v>0</v>
      </c>
      <c r="N648" s="571">
        <v>0</v>
      </c>
      <c r="O648" s="572">
        <v>0</v>
      </c>
      <c r="P648" s="564">
        <v>0</v>
      </c>
      <c r="Q648" s="566">
        <f>+monthly_drivers_0!Q648</f>
        <v>2.5</v>
      </c>
    </row>
    <row r="649" spans="1:17" x14ac:dyDescent="0.25">
      <c r="A649" s="567">
        <f t="shared" si="32"/>
        <v>64009</v>
      </c>
      <c r="B649" s="577" t="str">
        <f t="shared" si="33"/>
        <v>LeasingI</v>
      </c>
      <c r="C649" s="568">
        <v>0</v>
      </c>
      <c r="D649" s="569">
        <v>0</v>
      </c>
      <c r="E649" s="569">
        <v>0</v>
      </c>
      <c r="F649" s="569">
        <v>0</v>
      </c>
      <c r="G649" s="569">
        <v>0</v>
      </c>
      <c r="H649" s="569">
        <v>0</v>
      </c>
      <c r="I649" s="569">
        <v>0</v>
      </c>
      <c r="J649" s="569">
        <v>0</v>
      </c>
      <c r="K649" s="570">
        <v>0</v>
      </c>
      <c r="L649" s="571">
        <f t="shared" si="31"/>
        <v>0</v>
      </c>
      <c r="M649" s="571">
        <v>0</v>
      </c>
      <c r="N649" s="571">
        <v>0</v>
      </c>
      <c r="O649" s="572">
        <v>0</v>
      </c>
      <c r="P649" s="573">
        <v>0</v>
      </c>
      <c r="Q649" s="574">
        <f>+monthly_drivers_0!Q649</f>
        <v>2.5</v>
      </c>
    </row>
    <row r="650" spans="1:17" x14ac:dyDescent="0.25">
      <c r="A650" s="567">
        <f t="shared" si="32"/>
        <v>64039</v>
      </c>
      <c r="B650" s="577" t="str">
        <f t="shared" si="33"/>
        <v>LeasingI</v>
      </c>
      <c r="C650" s="568">
        <v>0</v>
      </c>
      <c r="D650" s="569">
        <v>0</v>
      </c>
      <c r="E650" s="569">
        <v>0</v>
      </c>
      <c r="F650" s="569">
        <v>0</v>
      </c>
      <c r="G650" s="569">
        <v>0</v>
      </c>
      <c r="H650" s="569">
        <v>0</v>
      </c>
      <c r="I650" s="569">
        <v>0</v>
      </c>
      <c r="J650" s="569">
        <v>0</v>
      </c>
      <c r="K650" s="570">
        <v>0</v>
      </c>
      <c r="L650" s="571">
        <f t="shared" si="31"/>
        <v>0</v>
      </c>
      <c r="M650" s="571">
        <v>0</v>
      </c>
      <c r="N650" s="571">
        <v>0</v>
      </c>
      <c r="O650" s="572">
        <v>0</v>
      </c>
      <c r="P650" s="564">
        <v>0</v>
      </c>
      <c r="Q650" s="566">
        <f>+monthly_drivers_0!Q650</f>
        <v>2.5</v>
      </c>
    </row>
    <row r="651" spans="1:17" x14ac:dyDescent="0.25">
      <c r="A651" s="567">
        <f t="shared" si="32"/>
        <v>64070</v>
      </c>
      <c r="B651" s="577" t="str">
        <f t="shared" si="33"/>
        <v>LeasingI</v>
      </c>
      <c r="C651" s="568">
        <v>0</v>
      </c>
      <c r="D651" s="569">
        <v>0</v>
      </c>
      <c r="E651" s="569">
        <v>0</v>
      </c>
      <c r="F651" s="569">
        <v>0</v>
      </c>
      <c r="G651" s="569">
        <v>0</v>
      </c>
      <c r="H651" s="569">
        <v>0</v>
      </c>
      <c r="I651" s="569">
        <v>0</v>
      </c>
      <c r="J651" s="569">
        <v>0</v>
      </c>
      <c r="K651" s="570">
        <v>0</v>
      </c>
      <c r="L651" s="571">
        <f t="shared" si="31"/>
        <v>0</v>
      </c>
      <c r="M651" s="571">
        <v>0</v>
      </c>
      <c r="N651" s="571">
        <v>0</v>
      </c>
      <c r="O651" s="572">
        <v>0</v>
      </c>
      <c r="P651" s="573">
        <v>0</v>
      </c>
      <c r="Q651" s="574">
        <f>+monthly_drivers_0!Q651</f>
        <v>2.5</v>
      </c>
    </row>
    <row r="652" spans="1:17" x14ac:dyDescent="0.25">
      <c r="A652" s="567">
        <f t="shared" si="32"/>
        <v>64100</v>
      </c>
      <c r="B652" s="577" t="str">
        <f t="shared" si="33"/>
        <v>LeasingI</v>
      </c>
      <c r="C652" s="568">
        <v>0</v>
      </c>
      <c r="D652" s="569">
        <v>0</v>
      </c>
      <c r="E652" s="569">
        <v>0</v>
      </c>
      <c r="F652" s="569">
        <v>0</v>
      </c>
      <c r="G652" s="569">
        <v>0</v>
      </c>
      <c r="H652" s="569">
        <v>0</v>
      </c>
      <c r="I652" s="569">
        <v>0</v>
      </c>
      <c r="J652" s="569">
        <v>0</v>
      </c>
      <c r="K652" s="570">
        <v>0</v>
      </c>
      <c r="L652" s="571">
        <f t="shared" si="31"/>
        <v>0</v>
      </c>
      <c r="M652" s="571">
        <v>0</v>
      </c>
      <c r="N652" s="571">
        <v>0</v>
      </c>
      <c r="O652" s="572">
        <v>0</v>
      </c>
      <c r="P652" s="564">
        <v>0</v>
      </c>
      <c r="Q652" s="566">
        <f>+monthly_drivers_0!Q652</f>
        <v>2.5</v>
      </c>
    </row>
    <row r="653" spans="1:17" x14ac:dyDescent="0.25">
      <c r="A653" s="567">
        <f t="shared" si="32"/>
        <v>64131</v>
      </c>
      <c r="B653" s="577" t="str">
        <f t="shared" si="33"/>
        <v>LeasingI</v>
      </c>
      <c r="C653" s="568">
        <v>0</v>
      </c>
      <c r="D653" s="569">
        <v>0</v>
      </c>
      <c r="E653" s="569">
        <v>0</v>
      </c>
      <c r="F653" s="569">
        <v>0</v>
      </c>
      <c r="G653" s="569">
        <v>0</v>
      </c>
      <c r="H653" s="569">
        <v>0</v>
      </c>
      <c r="I653" s="569">
        <v>0</v>
      </c>
      <c r="J653" s="569">
        <v>0</v>
      </c>
      <c r="K653" s="570">
        <v>0</v>
      </c>
      <c r="L653" s="571">
        <f t="shared" si="31"/>
        <v>0</v>
      </c>
      <c r="M653" s="571">
        <v>0</v>
      </c>
      <c r="N653" s="571">
        <v>0</v>
      </c>
      <c r="O653" s="572">
        <v>0</v>
      </c>
      <c r="P653" s="573">
        <v>0</v>
      </c>
      <c r="Q653" s="574">
        <f>+monthly_drivers_0!Q653</f>
        <v>2.5</v>
      </c>
    </row>
    <row r="654" spans="1:17" x14ac:dyDescent="0.25">
      <c r="A654" s="567">
        <f t="shared" si="32"/>
        <v>64162</v>
      </c>
      <c r="B654" s="577" t="str">
        <f t="shared" si="33"/>
        <v>LeasingI</v>
      </c>
      <c r="C654" s="568">
        <v>0</v>
      </c>
      <c r="D654" s="569">
        <v>0</v>
      </c>
      <c r="E654" s="569">
        <v>0</v>
      </c>
      <c r="F654" s="569">
        <v>0</v>
      </c>
      <c r="G654" s="569">
        <v>0</v>
      </c>
      <c r="H654" s="569">
        <v>0</v>
      </c>
      <c r="I654" s="569">
        <v>0</v>
      </c>
      <c r="J654" s="569">
        <v>0</v>
      </c>
      <c r="K654" s="570">
        <v>0</v>
      </c>
      <c r="L654" s="571">
        <f t="shared" si="31"/>
        <v>0</v>
      </c>
      <c r="M654" s="571">
        <v>0</v>
      </c>
      <c r="N654" s="571">
        <v>0</v>
      </c>
      <c r="O654" s="572">
        <v>0</v>
      </c>
      <c r="P654" s="564">
        <v>0</v>
      </c>
      <c r="Q654" s="566">
        <f>+monthly_drivers_0!Q654</f>
        <v>2.5</v>
      </c>
    </row>
    <row r="655" spans="1:17" x14ac:dyDescent="0.25">
      <c r="A655" s="567">
        <f t="shared" si="32"/>
        <v>64192</v>
      </c>
      <c r="B655" s="577" t="str">
        <f t="shared" si="33"/>
        <v>LeasingI</v>
      </c>
      <c r="C655" s="568">
        <v>0</v>
      </c>
      <c r="D655" s="569">
        <v>0</v>
      </c>
      <c r="E655" s="569">
        <v>0</v>
      </c>
      <c r="F655" s="569">
        <v>0</v>
      </c>
      <c r="G655" s="569">
        <v>0</v>
      </c>
      <c r="H655" s="569">
        <v>0</v>
      </c>
      <c r="I655" s="569">
        <v>0</v>
      </c>
      <c r="J655" s="569">
        <v>0</v>
      </c>
      <c r="K655" s="570">
        <v>0</v>
      </c>
      <c r="L655" s="571">
        <f t="shared" si="31"/>
        <v>0</v>
      </c>
      <c r="M655" s="571">
        <v>0</v>
      </c>
      <c r="N655" s="571">
        <v>0</v>
      </c>
      <c r="O655" s="572">
        <v>0</v>
      </c>
      <c r="P655" s="573">
        <v>0</v>
      </c>
      <c r="Q655" s="574">
        <f>+monthly_drivers_0!Q655</f>
        <v>2.5</v>
      </c>
    </row>
    <row r="656" spans="1:17" x14ac:dyDescent="0.25">
      <c r="A656" s="567">
        <f t="shared" si="32"/>
        <v>64223</v>
      </c>
      <c r="B656" s="577" t="str">
        <f t="shared" si="33"/>
        <v>LeasingI</v>
      </c>
      <c r="C656" s="568">
        <v>0</v>
      </c>
      <c r="D656" s="569">
        <v>0</v>
      </c>
      <c r="E656" s="569">
        <v>0</v>
      </c>
      <c r="F656" s="569">
        <v>0</v>
      </c>
      <c r="G656" s="569">
        <v>0</v>
      </c>
      <c r="H656" s="569">
        <v>0</v>
      </c>
      <c r="I656" s="569">
        <v>0</v>
      </c>
      <c r="J656" s="569">
        <v>0</v>
      </c>
      <c r="K656" s="570">
        <v>0</v>
      </c>
      <c r="L656" s="571">
        <f t="shared" si="31"/>
        <v>0</v>
      </c>
      <c r="M656" s="571">
        <v>0</v>
      </c>
      <c r="N656" s="571">
        <v>0</v>
      </c>
      <c r="O656" s="572">
        <v>0</v>
      </c>
      <c r="P656" s="564">
        <v>0</v>
      </c>
      <c r="Q656" s="566">
        <f>+monthly_drivers_0!Q656</f>
        <v>2.5</v>
      </c>
    </row>
    <row r="657" spans="1:17" x14ac:dyDescent="0.25">
      <c r="A657" s="567">
        <f t="shared" si="32"/>
        <v>64253</v>
      </c>
      <c r="B657" s="577" t="str">
        <f t="shared" si="33"/>
        <v>LeasingI</v>
      </c>
      <c r="C657" s="568">
        <v>0</v>
      </c>
      <c r="D657" s="569">
        <v>0</v>
      </c>
      <c r="E657" s="569">
        <v>0</v>
      </c>
      <c r="F657" s="569">
        <v>0</v>
      </c>
      <c r="G657" s="569">
        <v>0</v>
      </c>
      <c r="H657" s="569">
        <v>0</v>
      </c>
      <c r="I657" s="569">
        <v>0</v>
      </c>
      <c r="J657" s="569">
        <v>0</v>
      </c>
      <c r="K657" s="570">
        <v>0</v>
      </c>
      <c r="L657" s="571">
        <f t="shared" si="31"/>
        <v>0</v>
      </c>
      <c r="M657" s="571">
        <v>0</v>
      </c>
      <c r="N657" s="571">
        <v>0</v>
      </c>
      <c r="O657" s="572">
        <v>0</v>
      </c>
      <c r="P657" s="573">
        <v>0</v>
      </c>
      <c r="Q657" s="574">
        <f>+monthly_drivers_0!Q657</f>
        <v>2.5</v>
      </c>
    </row>
    <row r="658" spans="1:17" x14ac:dyDescent="0.25">
      <c r="A658" s="567">
        <f t="shared" si="32"/>
        <v>64284</v>
      </c>
      <c r="B658" s="577" t="str">
        <f t="shared" si="33"/>
        <v>LeasingI</v>
      </c>
      <c r="C658" s="568">
        <v>0</v>
      </c>
      <c r="D658" s="569">
        <v>0</v>
      </c>
      <c r="E658" s="569">
        <v>0</v>
      </c>
      <c r="F658" s="569">
        <v>0</v>
      </c>
      <c r="G658" s="569">
        <v>0</v>
      </c>
      <c r="H658" s="569">
        <v>0</v>
      </c>
      <c r="I658" s="569">
        <v>0</v>
      </c>
      <c r="J658" s="569">
        <v>0</v>
      </c>
      <c r="K658" s="570">
        <v>0</v>
      </c>
      <c r="L658" s="571">
        <f t="shared" si="31"/>
        <v>0</v>
      </c>
      <c r="M658" s="571">
        <v>0</v>
      </c>
      <c r="N658" s="571">
        <v>0</v>
      </c>
      <c r="O658" s="572">
        <v>0</v>
      </c>
      <c r="P658" s="564">
        <v>0</v>
      </c>
      <c r="Q658" s="566">
        <f>+monthly_drivers_0!Q658</f>
        <v>2.5</v>
      </c>
    </row>
    <row r="659" spans="1:17" x14ac:dyDescent="0.25">
      <c r="A659" s="567">
        <f t="shared" si="32"/>
        <v>64315</v>
      </c>
      <c r="B659" s="577" t="str">
        <f t="shared" si="33"/>
        <v>LeasingI</v>
      </c>
      <c r="C659" s="568">
        <v>0</v>
      </c>
      <c r="D659" s="569">
        <v>0</v>
      </c>
      <c r="E659" s="569">
        <v>0</v>
      </c>
      <c r="F659" s="569">
        <v>0</v>
      </c>
      <c r="G659" s="569">
        <v>0</v>
      </c>
      <c r="H659" s="569">
        <v>0</v>
      </c>
      <c r="I659" s="569">
        <v>0</v>
      </c>
      <c r="J659" s="569">
        <v>0</v>
      </c>
      <c r="K659" s="570">
        <v>0</v>
      </c>
      <c r="L659" s="571">
        <f t="shared" si="31"/>
        <v>0</v>
      </c>
      <c r="M659" s="571">
        <v>0</v>
      </c>
      <c r="N659" s="571">
        <v>0</v>
      </c>
      <c r="O659" s="572">
        <v>0</v>
      </c>
      <c r="P659" s="573">
        <v>0</v>
      </c>
      <c r="Q659" s="574">
        <f>+monthly_drivers_0!Q659</f>
        <v>2.5</v>
      </c>
    </row>
    <row r="660" spans="1:17" x14ac:dyDescent="0.25">
      <c r="A660" s="567">
        <f t="shared" si="32"/>
        <v>64344</v>
      </c>
      <c r="B660" s="577" t="str">
        <f t="shared" si="33"/>
        <v>LeasingI</v>
      </c>
      <c r="C660" s="568">
        <v>0</v>
      </c>
      <c r="D660" s="569">
        <v>0</v>
      </c>
      <c r="E660" s="569">
        <v>0</v>
      </c>
      <c r="F660" s="569">
        <v>0</v>
      </c>
      <c r="G660" s="569">
        <v>0</v>
      </c>
      <c r="H660" s="569">
        <v>0</v>
      </c>
      <c r="I660" s="569">
        <v>0</v>
      </c>
      <c r="J660" s="569">
        <v>0</v>
      </c>
      <c r="K660" s="570">
        <v>0</v>
      </c>
      <c r="L660" s="571">
        <f t="shared" si="31"/>
        <v>0</v>
      </c>
      <c r="M660" s="571">
        <v>0</v>
      </c>
      <c r="N660" s="571">
        <v>0</v>
      </c>
      <c r="O660" s="572">
        <v>0</v>
      </c>
      <c r="P660" s="564">
        <v>0</v>
      </c>
      <c r="Q660" s="566">
        <f>+monthly_drivers_0!Q660</f>
        <v>2.5</v>
      </c>
    </row>
    <row r="661" spans="1:17" x14ac:dyDescent="0.25">
      <c r="A661" s="567">
        <f t="shared" si="32"/>
        <v>64375</v>
      </c>
      <c r="B661" s="577" t="str">
        <f t="shared" si="33"/>
        <v>LeasingI</v>
      </c>
      <c r="C661" s="568">
        <v>0</v>
      </c>
      <c r="D661" s="569">
        <v>0</v>
      </c>
      <c r="E661" s="569">
        <v>0</v>
      </c>
      <c r="F661" s="569">
        <v>0</v>
      </c>
      <c r="G661" s="569">
        <v>0</v>
      </c>
      <c r="H661" s="569">
        <v>0</v>
      </c>
      <c r="I661" s="569">
        <v>0</v>
      </c>
      <c r="J661" s="569">
        <v>0</v>
      </c>
      <c r="K661" s="570">
        <v>0</v>
      </c>
      <c r="L661" s="571">
        <f t="shared" si="31"/>
        <v>0</v>
      </c>
      <c r="M661" s="571">
        <v>0</v>
      </c>
      <c r="N661" s="571">
        <v>0</v>
      </c>
      <c r="O661" s="572">
        <v>0</v>
      </c>
      <c r="P661" s="573">
        <v>0</v>
      </c>
      <c r="Q661" s="574">
        <f>+monthly_drivers_0!Q661</f>
        <v>2.5</v>
      </c>
    </row>
    <row r="662" spans="1:17" x14ac:dyDescent="0.25">
      <c r="A662" s="567">
        <f t="shared" si="32"/>
        <v>64405</v>
      </c>
      <c r="B662" s="577" t="str">
        <f t="shared" si="33"/>
        <v>LeasingI</v>
      </c>
      <c r="C662" s="568">
        <v>0</v>
      </c>
      <c r="D662" s="569">
        <v>0</v>
      </c>
      <c r="E662" s="569">
        <v>0</v>
      </c>
      <c r="F662" s="569">
        <v>0</v>
      </c>
      <c r="G662" s="569">
        <v>0</v>
      </c>
      <c r="H662" s="569">
        <v>0</v>
      </c>
      <c r="I662" s="569">
        <v>0</v>
      </c>
      <c r="J662" s="569">
        <v>0</v>
      </c>
      <c r="K662" s="570">
        <v>0</v>
      </c>
      <c r="L662" s="571">
        <f t="shared" si="31"/>
        <v>0</v>
      </c>
      <c r="M662" s="571">
        <v>0</v>
      </c>
      <c r="N662" s="571">
        <v>0</v>
      </c>
      <c r="O662" s="572">
        <v>0</v>
      </c>
      <c r="P662" s="564">
        <v>0</v>
      </c>
      <c r="Q662" s="566">
        <f>+monthly_drivers_0!Q662</f>
        <v>2.5</v>
      </c>
    </row>
    <row r="663" spans="1:17" x14ac:dyDescent="0.25">
      <c r="A663" s="567">
        <f t="shared" si="32"/>
        <v>64436</v>
      </c>
      <c r="B663" s="577" t="str">
        <f t="shared" si="33"/>
        <v>LeasingI</v>
      </c>
      <c r="C663" s="568">
        <v>0</v>
      </c>
      <c r="D663" s="569">
        <v>0</v>
      </c>
      <c r="E663" s="569">
        <v>0</v>
      </c>
      <c r="F663" s="569">
        <v>0</v>
      </c>
      <c r="G663" s="569">
        <v>0</v>
      </c>
      <c r="H663" s="569">
        <v>0</v>
      </c>
      <c r="I663" s="569">
        <v>0</v>
      </c>
      <c r="J663" s="569">
        <v>0</v>
      </c>
      <c r="K663" s="570">
        <v>0</v>
      </c>
      <c r="L663" s="571">
        <f t="shared" si="31"/>
        <v>0</v>
      </c>
      <c r="M663" s="571">
        <v>0</v>
      </c>
      <c r="N663" s="571">
        <v>0</v>
      </c>
      <c r="O663" s="572">
        <v>0</v>
      </c>
      <c r="P663" s="573">
        <v>0</v>
      </c>
      <c r="Q663" s="574">
        <f>+monthly_drivers_0!Q663</f>
        <v>2.5</v>
      </c>
    </row>
    <row r="664" spans="1:17" x14ac:dyDescent="0.25">
      <c r="A664" s="567">
        <f t="shared" si="32"/>
        <v>64466</v>
      </c>
      <c r="B664" s="577" t="str">
        <f t="shared" si="33"/>
        <v>LeasingI</v>
      </c>
      <c r="C664" s="568">
        <v>0</v>
      </c>
      <c r="D664" s="569">
        <v>0</v>
      </c>
      <c r="E664" s="569">
        <v>0</v>
      </c>
      <c r="F664" s="569">
        <v>0</v>
      </c>
      <c r="G664" s="569">
        <v>0</v>
      </c>
      <c r="H664" s="569">
        <v>0</v>
      </c>
      <c r="I664" s="569">
        <v>0</v>
      </c>
      <c r="J664" s="569">
        <v>0</v>
      </c>
      <c r="K664" s="570">
        <v>0</v>
      </c>
      <c r="L664" s="571">
        <f t="shared" si="31"/>
        <v>0</v>
      </c>
      <c r="M664" s="571">
        <v>0</v>
      </c>
      <c r="N664" s="571">
        <v>0</v>
      </c>
      <c r="O664" s="572">
        <v>0</v>
      </c>
      <c r="P664" s="564">
        <v>0</v>
      </c>
      <c r="Q664" s="566">
        <f>+monthly_drivers_0!Q664</f>
        <v>2.5</v>
      </c>
    </row>
    <row r="665" spans="1:17" x14ac:dyDescent="0.25">
      <c r="A665" s="567">
        <f t="shared" si="32"/>
        <v>64497</v>
      </c>
      <c r="B665" s="577" t="str">
        <f t="shared" si="33"/>
        <v>LeasingI</v>
      </c>
      <c r="C665" s="568">
        <v>0</v>
      </c>
      <c r="D665" s="569">
        <v>0</v>
      </c>
      <c r="E665" s="569">
        <v>0</v>
      </c>
      <c r="F665" s="569">
        <v>0</v>
      </c>
      <c r="G665" s="569">
        <v>0</v>
      </c>
      <c r="H665" s="569">
        <v>0</v>
      </c>
      <c r="I665" s="569">
        <v>0</v>
      </c>
      <c r="J665" s="569">
        <v>0</v>
      </c>
      <c r="K665" s="570">
        <v>0</v>
      </c>
      <c r="L665" s="571">
        <f t="shared" si="31"/>
        <v>0</v>
      </c>
      <c r="M665" s="571">
        <v>0</v>
      </c>
      <c r="N665" s="571">
        <v>0</v>
      </c>
      <c r="O665" s="572">
        <v>0</v>
      </c>
      <c r="P665" s="573">
        <v>0</v>
      </c>
      <c r="Q665" s="574">
        <f>+monthly_drivers_0!Q665</f>
        <v>2.5</v>
      </c>
    </row>
    <row r="666" spans="1:17" x14ac:dyDescent="0.25">
      <c r="A666" s="567">
        <f t="shared" si="32"/>
        <v>64528</v>
      </c>
      <c r="B666" s="577" t="str">
        <f t="shared" si="33"/>
        <v>LeasingI</v>
      </c>
      <c r="C666" s="568">
        <v>0</v>
      </c>
      <c r="D666" s="569">
        <v>0</v>
      </c>
      <c r="E666" s="569">
        <v>0</v>
      </c>
      <c r="F666" s="569">
        <v>0</v>
      </c>
      <c r="G666" s="569">
        <v>0</v>
      </c>
      <c r="H666" s="569">
        <v>0</v>
      </c>
      <c r="I666" s="569">
        <v>0</v>
      </c>
      <c r="J666" s="569">
        <v>0</v>
      </c>
      <c r="K666" s="570">
        <v>0</v>
      </c>
      <c r="L666" s="571">
        <f t="shared" si="31"/>
        <v>0</v>
      </c>
      <c r="M666" s="571">
        <v>0</v>
      </c>
      <c r="N666" s="571">
        <v>0</v>
      </c>
      <c r="O666" s="572">
        <v>0</v>
      </c>
      <c r="P666" s="564">
        <v>0</v>
      </c>
      <c r="Q666" s="566">
        <f>+monthly_drivers_0!Q666</f>
        <v>2.5</v>
      </c>
    </row>
    <row r="667" spans="1:17" x14ac:dyDescent="0.25">
      <c r="A667" s="567">
        <f t="shared" si="32"/>
        <v>64558</v>
      </c>
      <c r="B667" s="577" t="str">
        <f t="shared" si="33"/>
        <v>LeasingI</v>
      </c>
      <c r="C667" s="568">
        <v>0</v>
      </c>
      <c r="D667" s="569">
        <v>0</v>
      </c>
      <c r="E667" s="569">
        <v>0</v>
      </c>
      <c r="F667" s="569">
        <v>0</v>
      </c>
      <c r="G667" s="569">
        <v>0</v>
      </c>
      <c r="H667" s="569">
        <v>0</v>
      </c>
      <c r="I667" s="569">
        <v>0</v>
      </c>
      <c r="J667" s="569">
        <v>0</v>
      </c>
      <c r="K667" s="570">
        <v>0</v>
      </c>
      <c r="L667" s="571">
        <f t="shared" si="31"/>
        <v>0</v>
      </c>
      <c r="M667" s="571">
        <v>0</v>
      </c>
      <c r="N667" s="571">
        <v>0</v>
      </c>
      <c r="O667" s="572">
        <v>0</v>
      </c>
      <c r="P667" s="573">
        <v>0</v>
      </c>
      <c r="Q667" s="574">
        <f>+monthly_drivers_0!Q667</f>
        <v>2.5</v>
      </c>
    </row>
    <row r="668" spans="1:17" x14ac:dyDescent="0.25">
      <c r="A668" s="567">
        <f t="shared" si="32"/>
        <v>64589</v>
      </c>
      <c r="B668" s="577" t="str">
        <f t="shared" si="33"/>
        <v>LeasingI</v>
      </c>
      <c r="C668" s="568">
        <v>0</v>
      </c>
      <c r="D668" s="569">
        <v>0</v>
      </c>
      <c r="E668" s="569">
        <v>0</v>
      </c>
      <c r="F668" s="569">
        <v>0</v>
      </c>
      <c r="G668" s="569">
        <v>0</v>
      </c>
      <c r="H668" s="569">
        <v>0</v>
      </c>
      <c r="I668" s="569">
        <v>0</v>
      </c>
      <c r="J668" s="569">
        <v>0</v>
      </c>
      <c r="K668" s="570">
        <v>0</v>
      </c>
      <c r="L668" s="571">
        <f t="shared" si="31"/>
        <v>0</v>
      </c>
      <c r="M668" s="571">
        <v>0</v>
      </c>
      <c r="N668" s="571">
        <v>0</v>
      </c>
      <c r="O668" s="572">
        <v>0</v>
      </c>
      <c r="P668" s="564">
        <v>0</v>
      </c>
      <c r="Q668" s="566">
        <f>+monthly_drivers_0!Q668</f>
        <v>2.5</v>
      </c>
    </row>
    <row r="669" spans="1:17" x14ac:dyDescent="0.25">
      <c r="A669" s="567">
        <f t="shared" si="32"/>
        <v>64619</v>
      </c>
      <c r="B669" s="577" t="str">
        <f t="shared" si="33"/>
        <v>LeasingI</v>
      </c>
      <c r="C669" s="568">
        <v>0</v>
      </c>
      <c r="D669" s="569">
        <v>0</v>
      </c>
      <c r="E669" s="569">
        <v>0</v>
      </c>
      <c r="F669" s="569">
        <v>0</v>
      </c>
      <c r="G669" s="569">
        <v>0</v>
      </c>
      <c r="H669" s="569">
        <v>0</v>
      </c>
      <c r="I669" s="569">
        <v>0</v>
      </c>
      <c r="J669" s="569">
        <v>0</v>
      </c>
      <c r="K669" s="570">
        <v>0</v>
      </c>
      <c r="L669" s="571">
        <f t="shared" si="31"/>
        <v>0</v>
      </c>
      <c r="M669" s="571">
        <v>0</v>
      </c>
      <c r="N669" s="571">
        <v>0</v>
      </c>
      <c r="O669" s="572">
        <v>0</v>
      </c>
      <c r="P669" s="573">
        <v>0</v>
      </c>
      <c r="Q669" s="574">
        <f>+monthly_drivers_0!Q669</f>
        <v>2.5</v>
      </c>
    </row>
    <row r="670" spans="1:17" x14ac:dyDescent="0.25">
      <c r="A670" s="567">
        <f t="shared" si="32"/>
        <v>64650</v>
      </c>
      <c r="B670" s="577" t="str">
        <f t="shared" si="33"/>
        <v>LeasingI</v>
      </c>
      <c r="C670" s="568">
        <v>0</v>
      </c>
      <c r="D670" s="569">
        <v>0</v>
      </c>
      <c r="E670" s="569">
        <v>0</v>
      </c>
      <c r="F670" s="569">
        <v>0</v>
      </c>
      <c r="G670" s="569">
        <v>0</v>
      </c>
      <c r="H670" s="569">
        <v>0</v>
      </c>
      <c r="I670" s="569">
        <v>0</v>
      </c>
      <c r="J670" s="569">
        <v>0</v>
      </c>
      <c r="K670" s="570">
        <v>0</v>
      </c>
      <c r="L670" s="571">
        <f t="shared" si="31"/>
        <v>0</v>
      </c>
      <c r="M670" s="571">
        <v>0</v>
      </c>
      <c r="N670" s="571">
        <v>0</v>
      </c>
      <c r="O670" s="572">
        <v>0</v>
      </c>
      <c r="P670" s="564">
        <v>0</v>
      </c>
      <c r="Q670" s="566">
        <f>+monthly_drivers_0!Q670</f>
        <v>2.5</v>
      </c>
    </row>
    <row r="671" spans="1:17" x14ac:dyDescent="0.25">
      <c r="A671" s="567">
        <f t="shared" si="32"/>
        <v>64681</v>
      </c>
      <c r="B671" s="577" t="str">
        <f t="shared" si="33"/>
        <v>LeasingI</v>
      </c>
      <c r="C671" s="568">
        <v>0</v>
      </c>
      <c r="D671" s="569">
        <v>0</v>
      </c>
      <c r="E671" s="569">
        <v>0</v>
      </c>
      <c r="F671" s="569">
        <v>0</v>
      </c>
      <c r="G671" s="569">
        <v>0</v>
      </c>
      <c r="H671" s="569">
        <v>0</v>
      </c>
      <c r="I671" s="569">
        <v>0</v>
      </c>
      <c r="J671" s="569">
        <v>0</v>
      </c>
      <c r="K671" s="570">
        <v>0</v>
      </c>
      <c r="L671" s="571">
        <f t="shared" si="31"/>
        <v>0</v>
      </c>
      <c r="M671" s="571">
        <v>0</v>
      </c>
      <c r="N671" s="571">
        <v>0</v>
      </c>
      <c r="O671" s="572">
        <v>0</v>
      </c>
      <c r="P671" s="573">
        <v>0</v>
      </c>
      <c r="Q671" s="574">
        <f>+monthly_drivers_0!Q671</f>
        <v>2.5</v>
      </c>
    </row>
    <row r="672" spans="1:17" x14ac:dyDescent="0.25">
      <c r="A672" s="567">
        <f t="shared" si="32"/>
        <v>64709</v>
      </c>
      <c r="B672" s="577" t="str">
        <f t="shared" si="33"/>
        <v>LeasingI</v>
      </c>
      <c r="C672" s="568">
        <v>0</v>
      </c>
      <c r="D672" s="569">
        <v>0</v>
      </c>
      <c r="E672" s="569">
        <v>0</v>
      </c>
      <c r="F672" s="569">
        <v>0</v>
      </c>
      <c r="G672" s="569">
        <v>0</v>
      </c>
      <c r="H672" s="569">
        <v>0</v>
      </c>
      <c r="I672" s="569">
        <v>0</v>
      </c>
      <c r="J672" s="569">
        <v>0</v>
      </c>
      <c r="K672" s="570">
        <v>0</v>
      </c>
      <c r="L672" s="571">
        <f t="shared" si="31"/>
        <v>0</v>
      </c>
      <c r="M672" s="571">
        <v>0</v>
      </c>
      <c r="N672" s="571">
        <v>0</v>
      </c>
      <c r="O672" s="572">
        <v>0</v>
      </c>
      <c r="P672" s="564">
        <v>0</v>
      </c>
      <c r="Q672" s="566">
        <f>+monthly_drivers_0!Q672</f>
        <v>2.5</v>
      </c>
    </row>
    <row r="673" spans="1:17" x14ac:dyDescent="0.25">
      <c r="A673" s="567">
        <f t="shared" si="32"/>
        <v>64740</v>
      </c>
      <c r="B673" s="577" t="str">
        <f t="shared" si="33"/>
        <v>LeasingI</v>
      </c>
      <c r="C673" s="568">
        <v>0</v>
      </c>
      <c r="D673" s="569">
        <v>0</v>
      </c>
      <c r="E673" s="569">
        <v>0</v>
      </c>
      <c r="F673" s="569">
        <v>0</v>
      </c>
      <c r="G673" s="569">
        <v>0</v>
      </c>
      <c r="H673" s="569">
        <v>0</v>
      </c>
      <c r="I673" s="569">
        <v>0</v>
      </c>
      <c r="J673" s="569">
        <v>0</v>
      </c>
      <c r="K673" s="570">
        <v>0</v>
      </c>
      <c r="L673" s="571">
        <f t="shared" si="31"/>
        <v>0</v>
      </c>
      <c r="M673" s="571">
        <v>0</v>
      </c>
      <c r="N673" s="571">
        <v>0</v>
      </c>
      <c r="O673" s="572">
        <v>0</v>
      </c>
      <c r="P673" s="573">
        <v>0</v>
      </c>
      <c r="Q673" s="574">
        <f>+monthly_drivers_0!Q673</f>
        <v>2.5</v>
      </c>
    </row>
    <row r="674" spans="1:17" x14ac:dyDescent="0.25">
      <c r="A674" s="567">
        <f t="shared" si="32"/>
        <v>64770</v>
      </c>
      <c r="B674" s="577" t="str">
        <f t="shared" si="33"/>
        <v>LeasingI</v>
      </c>
      <c r="C674" s="568">
        <v>0</v>
      </c>
      <c r="D674" s="569">
        <v>0</v>
      </c>
      <c r="E674" s="569">
        <v>0</v>
      </c>
      <c r="F674" s="569">
        <v>0</v>
      </c>
      <c r="G674" s="569">
        <v>0</v>
      </c>
      <c r="H674" s="569">
        <v>0</v>
      </c>
      <c r="I674" s="569">
        <v>0</v>
      </c>
      <c r="J674" s="569">
        <v>0</v>
      </c>
      <c r="K674" s="570">
        <v>0</v>
      </c>
      <c r="L674" s="571">
        <f t="shared" si="31"/>
        <v>0</v>
      </c>
      <c r="M674" s="571">
        <v>0</v>
      </c>
      <c r="N674" s="571">
        <v>0</v>
      </c>
      <c r="O674" s="572">
        <v>0</v>
      </c>
      <c r="P674" s="564">
        <v>0</v>
      </c>
      <c r="Q674" s="566">
        <f>+monthly_drivers_0!Q674</f>
        <v>2.5</v>
      </c>
    </row>
    <row r="675" spans="1:17" x14ac:dyDescent="0.25">
      <c r="A675" s="567">
        <f t="shared" si="32"/>
        <v>64801</v>
      </c>
      <c r="B675" s="577" t="str">
        <f t="shared" si="33"/>
        <v>LeasingI</v>
      </c>
      <c r="C675" s="568">
        <v>0</v>
      </c>
      <c r="D675" s="569">
        <v>0</v>
      </c>
      <c r="E675" s="569">
        <v>0</v>
      </c>
      <c r="F675" s="569">
        <v>0</v>
      </c>
      <c r="G675" s="569">
        <v>0</v>
      </c>
      <c r="H675" s="569">
        <v>0</v>
      </c>
      <c r="I675" s="569">
        <v>0</v>
      </c>
      <c r="J675" s="569">
        <v>0</v>
      </c>
      <c r="K675" s="570">
        <v>0</v>
      </c>
      <c r="L675" s="571">
        <f t="shared" si="31"/>
        <v>0</v>
      </c>
      <c r="M675" s="571">
        <v>0</v>
      </c>
      <c r="N675" s="571">
        <v>0</v>
      </c>
      <c r="O675" s="572">
        <v>0</v>
      </c>
      <c r="P675" s="573">
        <v>0</v>
      </c>
      <c r="Q675" s="574">
        <f>+monthly_drivers_0!Q675</f>
        <v>2.5</v>
      </c>
    </row>
    <row r="676" spans="1:17" x14ac:dyDescent="0.25">
      <c r="A676" s="567">
        <f t="shared" si="32"/>
        <v>64831</v>
      </c>
      <c r="B676" s="577" t="str">
        <f t="shared" si="33"/>
        <v>LeasingI</v>
      </c>
      <c r="C676" s="568">
        <v>0</v>
      </c>
      <c r="D676" s="569">
        <v>0</v>
      </c>
      <c r="E676" s="569">
        <v>0</v>
      </c>
      <c r="F676" s="569">
        <v>0</v>
      </c>
      <c r="G676" s="569">
        <v>0</v>
      </c>
      <c r="H676" s="569">
        <v>0</v>
      </c>
      <c r="I676" s="569">
        <v>0</v>
      </c>
      <c r="J676" s="569">
        <v>0</v>
      </c>
      <c r="K676" s="570">
        <v>0</v>
      </c>
      <c r="L676" s="571">
        <f t="shared" si="31"/>
        <v>0</v>
      </c>
      <c r="M676" s="571">
        <v>0</v>
      </c>
      <c r="N676" s="571">
        <v>0</v>
      </c>
      <c r="O676" s="572">
        <v>0</v>
      </c>
      <c r="P676" s="564">
        <v>0</v>
      </c>
      <c r="Q676" s="566">
        <f>+monthly_drivers_0!Q676</f>
        <v>2.5</v>
      </c>
    </row>
    <row r="677" spans="1:17" x14ac:dyDescent="0.25">
      <c r="A677" s="567">
        <f t="shared" si="32"/>
        <v>64862</v>
      </c>
      <c r="B677" s="577" t="str">
        <f t="shared" si="33"/>
        <v>LeasingI</v>
      </c>
      <c r="C677" s="568">
        <v>0</v>
      </c>
      <c r="D677" s="569">
        <v>0</v>
      </c>
      <c r="E677" s="569">
        <v>0</v>
      </c>
      <c r="F677" s="569">
        <v>0</v>
      </c>
      <c r="G677" s="569">
        <v>0</v>
      </c>
      <c r="H677" s="569">
        <v>0</v>
      </c>
      <c r="I677" s="569">
        <v>0</v>
      </c>
      <c r="J677" s="569">
        <v>0</v>
      </c>
      <c r="K677" s="570">
        <v>0</v>
      </c>
      <c r="L677" s="571">
        <f t="shared" si="31"/>
        <v>0</v>
      </c>
      <c r="M677" s="571">
        <v>0</v>
      </c>
      <c r="N677" s="571">
        <v>0</v>
      </c>
      <c r="O677" s="572">
        <v>0</v>
      </c>
      <c r="P677" s="573">
        <v>0</v>
      </c>
      <c r="Q677" s="574">
        <f>+monthly_drivers_0!Q677</f>
        <v>2.5</v>
      </c>
    </row>
    <row r="678" spans="1:17" x14ac:dyDescent="0.25">
      <c r="A678" s="567">
        <f t="shared" si="32"/>
        <v>64893</v>
      </c>
      <c r="B678" s="577" t="str">
        <f t="shared" si="33"/>
        <v>LeasingI</v>
      </c>
      <c r="C678" s="568">
        <v>0</v>
      </c>
      <c r="D678" s="569">
        <v>0</v>
      </c>
      <c r="E678" s="569">
        <v>0</v>
      </c>
      <c r="F678" s="569">
        <v>0</v>
      </c>
      <c r="G678" s="569">
        <v>0</v>
      </c>
      <c r="H678" s="569">
        <v>0</v>
      </c>
      <c r="I678" s="569">
        <v>0</v>
      </c>
      <c r="J678" s="569">
        <v>0</v>
      </c>
      <c r="K678" s="570">
        <v>0</v>
      </c>
      <c r="L678" s="571">
        <f t="shared" si="31"/>
        <v>0</v>
      </c>
      <c r="M678" s="571">
        <v>0</v>
      </c>
      <c r="N678" s="571">
        <v>0</v>
      </c>
      <c r="O678" s="572">
        <v>0</v>
      </c>
      <c r="P678" s="564">
        <v>0</v>
      </c>
      <c r="Q678" s="566">
        <f>+monthly_drivers_0!Q678</f>
        <v>2.5</v>
      </c>
    </row>
    <row r="679" spans="1:17" x14ac:dyDescent="0.25">
      <c r="A679" s="567">
        <f t="shared" si="32"/>
        <v>64923</v>
      </c>
      <c r="B679" s="577" t="str">
        <f t="shared" si="33"/>
        <v>LeasingI</v>
      </c>
      <c r="C679" s="568">
        <v>0</v>
      </c>
      <c r="D679" s="569">
        <v>0</v>
      </c>
      <c r="E679" s="569">
        <v>0</v>
      </c>
      <c r="F679" s="569">
        <v>0</v>
      </c>
      <c r="G679" s="569">
        <v>0</v>
      </c>
      <c r="H679" s="569">
        <v>0</v>
      </c>
      <c r="I679" s="569">
        <v>0</v>
      </c>
      <c r="J679" s="569">
        <v>0</v>
      </c>
      <c r="K679" s="570">
        <v>0</v>
      </c>
      <c r="L679" s="571">
        <f t="shared" si="31"/>
        <v>0</v>
      </c>
      <c r="M679" s="571">
        <v>0</v>
      </c>
      <c r="N679" s="571">
        <v>0</v>
      </c>
      <c r="O679" s="572">
        <v>0</v>
      </c>
      <c r="P679" s="573">
        <v>0</v>
      </c>
      <c r="Q679" s="574">
        <f>+monthly_drivers_0!Q679</f>
        <v>2.5</v>
      </c>
    </row>
    <row r="680" spans="1:17" x14ac:dyDescent="0.25">
      <c r="A680" s="567">
        <f t="shared" si="32"/>
        <v>64954</v>
      </c>
      <c r="B680" s="577" t="str">
        <f t="shared" si="33"/>
        <v>LeasingI</v>
      </c>
      <c r="C680" s="568">
        <v>0</v>
      </c>
      <c r="D680" s="569">
        <v>0</v>
      </c>
      <c r="E680" s="569">
        <v>0</v>
      </c>
      <c r="F680" s="569">
        <v>0</v>
      </c>
      <c r="G680" s="569">
        <v>0</v>
      </c>
      <c r="H680" s="569">
        <v>0</v>
      </c>
      <c r="I680" s="569">
        <v>0</v>
      </c>
      <c r="J680" s="569">
        <v>0</v>
      </c>
      <c r="K680" s="570">
        <v>0</v>
      </c>
      <c r="L680" s="571">
        <f t="shared" si="31"/>
        <v>0</v>
      </c>
      <c r="M680" s="571">
        <v>0</v>
      </c>
      <c r="N680" s="571">
        <v>0</v>
      </c>
      <c r="O680" s="572">
        <v>0</v>
      </c>
      <c r="P680" s="564">
        <v>0</v>
      </c>
      <c r="Q680" s="566">
        <f>+monthly_drivers_0!Q680</f>
        <v>2.5</v>
      </c>
    </row>
    <row r="681" spans="1:17" x14ac:dyDescent="0.25">
      <c r="A681" s="567">
        <f t="shared" si="32"/>
        <v>64984</v>
      </c>
      <c r="B681" s="577" t="str">
        <f t="shared" si="33"/>
        <v>LeasingI</v>
      </c>
      <c r="C681" s="568">
        <v>0</v>
      </c>
      <c r="D681" s="569">
        <v>0</v>
      </c>
      <c r="E681" s="569">
        <v>0</v>
      </c>
      <c r="F681" s="569">
        <v>0</v>
      </c>
      <c r="G681" s="569">
        <v>0</v>
      </c>
      <c r="H681" s="569">
        <v>0</v>
      </c>
      <c r="I681" s="569">
        <v>0</v>
      </c>
      <c r="J681" s="569">
        <v>0</v>
      </c>
      <c r="K681" s="570">
        <v>0</v>
      </c>
      <c r="L681" s="571">
        <f t="shared" si="31"/>
        <v>0</v>
      </c>
      <c r="M681" s="571">
        <v>0</v>
      </c>
      <c r="N681" s="571">
        <v>0</v>
      </c>
      <c r="O681" s="572">
        <v>0</v>
      </c>
      <c r="P681" s="573">
        <v>0</v>
      </c>
      <c r="Q681" s="574">
        <f>+monthly_drivers_0!Q681</f>
        <v>2.5</v>
      </c>
    </row>
    <row r="682" spans="1:17" x14ac:dyDescent="0.25">
      <c r="A682" s="567">
        <f t="shared" si="32"/>
        <v>65015</v>
      </c>
      <c r="B682" s="577" t="str">
        <f t="shared" si="33"/>
        <v>LeasingI</v>
      </c>
      <c r="C682" s="568">
        <v>0</v>
      </c>
      <c r="D682" s="569">
        <v>0</v>
      </c>
      <c r="E682" s="569">
        <v>0</v>
      </c>
      <c r="F682" s="569">
        <v>0</v>
      </c>
      <c r="G682" s="569">
        <v>0</v>
      </c>
      <c r="H682" s="569">
        <v>0</v>
      </c>
      <c r="I682" s="569">
        <v>0</v>
      </c>
      <c r="J682" s="569">
        <v>0</v>
      </c>
      <c r="K682" s="570">
        <v>0</v>
      </c>
      <c r="L682" s="571">
        <f t="shared" si="31"/>
        <v>0</v>
      </c>
      <c r="M682" s="571">
        <v>0</v>
      </c>
      <c r="N682" s="571">
        <v>0</v>
      </c>
      <c r="O682" s="572">
        <v>0</v>
      </c>
      <c r="P682" s="564">
        <v>0</v>
      </c>
      <c r="Q682" s="566">
        <f>+monthly_drivers_0!Q682</f>
        <v>2.5</v>
      </c>
    </row>
    <row r="683" spans="1:17" x14ac:dyDescent="0.25">
      <c r="A683" s="567">
        <f t="shared" si="32"/>
        <v>65046</v>
      </c>
      <c r="B683" s="577" t="str">
        <f t="shared" si="33"/>
        <v>LeasingI</v>
      </c>
      <c r="C683" s="568">
        <v>0</v>
      </c>
      <c r="D683" s="569">
        <v>0</v>
      </c>
      <c r="E683" s="569">
        <v>0</v>
      </c>
      <c r="F683" s="569">
        <v>0</v>
      </c>
      <c r="G683" s="569">
        <v>0</v>
      </c>
      <c r="H683" s="569">
        <v>0</v>
      </c>
      <c r="I683" s="569">
        <v>0</v>
      </c>
      <c r="J683" s="569">
        <v>0</v>
      </c>
      <c r="K683" s="570">
        <v>0</v>
      </c>
      <c r="L683" s="571">
        <f t="shared" si="31"/>
        <v>0</v>
      </c>
      <c r="M683" s="571">
        <v>0</v>
      </c>
      <c r="N683" s="571">
        <v>0</v>
      </c>
      <c r="O683" s="572">
        <v>0</v>
      </c>
      <c r="P683" s="573">
        <v>0</v>
      </c>
      <c r="Q683" s="574">
        <f>+monthly_drivers_0!Q683</f>
        <v>2.5</v>
      </c>
    </row>
    <row r="684" spans="1:17" x14ac:dyDescent="0.25">
      <c r="A684" s="567">
        <f t="shared" si="32"/>
        <v>65074</v>
      </c>
      <c r="B684" s="577" t="str">
        <f t="shared" si="33"/>
        <v>LeasingI</v>
      </c>
      <c r="C684" s="568">
        <v>0</v>
      </c>
      <c r="D684" s="569">
        <v>0</v>
      </c>
      <c r="E684" s="569">
        <v>0</v>
      </c>
      <c r="F684" s="569">
        <v>0</v>
      </c>
      <c r="G684" s="569">
        <v>0</v>
      </c>
      <c r="H684" s="569">
        <v>0</v>
      </c>
      <c r="I684" s="569">
        <v>0</v>
      </c>
      <c r="J684" s="569">
        <v>0</v>
      </c>
      <c r="K684" s="570">
        <v>0</v>
      </c>
      <c r="L684" s="571">
        <f t="shared" si="31"/>
        <v>0</v>
      </c>
      <c r="M684" s="571">
        <v>0</v>
      </c>
      <c r="N684" s="571">
        <v>0</v>
      </c>
      <c r="O684" s="572">
        <v>0</v>
      </c>
      <c r="P684" s="564">
        <v>0</v>
      </c>
      <c r="Q684" s="566">
        <f>+monthly_drivers_0!Q684</f>
        <v>2.5</v>
      </c>
    </row>
    <row r="685" spans="1:17" x14ac:dyDescent="0.25">
      <c r="A685" s="567">
        <f t="shared" si="32"/>
        <v>65105</v>
      </c>
      <c r="B685" s="577" t="str">
        <f t="shared" si="33"/>
        <v>LeasingI</v>
      </c>
      <c r="C685" s="568">
        <v>0</v>
      </c>
      <c r="D685" s="569">
        <v>0</v>
      </c>
      <c r="E685" s="569">
        <v>0</v>
      </c>
      <c r="F685" s="569">
        <v>0</v>
      </c>
      <c r="G685" s="569">
        <v>0</v>
      </c>
      <c r="H685" s="569">
        <v>0</v>
      </c>
      <c r="I685" s="569">
        <v>0</v>
      </c>
      <c r="J685" s="569">
        <v>0</v>
      </c>
      <c r="K685" s="570">
        <v>0</v>
      </c>
      <c r="L685" s="571">
        <f t="shared" si="31"/>
        <v>0</v>
      </c>
      <c r="M685" s="571">
        <v>0</v>
      </c>
      <c r="N685" s="571">
        <v>0</v>
      </c>
      <c r="O685" s="572">
        <v>0</v>
      </c>
      <c r="P685" s="573">
        <v>0</v>
      </c>
      <c r="Q685" s="574">
        <f>+monthly_drivers_0!Q685</f>
        <v>2.5</v>
      </c>
    </row>
    <row r="686" spans="1:17" x14ac:dyDescent="0.25">
      <c r="A686" s="567">
        <f t="shared" si="32"/>
        <v>65135</v>
      </c>
      <c r="B686" s="577" t="str">
        <f t="shared" si="33"/>
        <v>LeasingI</v>
      </c>
      <c r="C686" s="568">
        <v>0</v>
      </c>
      <c r="D686" s="569">
        <v>0</v>
      </c>
      <c r="E686" s="569">
        <v>0</v>
      </c>
      <c r="F686" s="569">
        <v>0</v>
      </c>
      <c r="G686" s="569">
        <v>0</v>
      </c>
      <c r="H686" s="569">
        <v>0</v>
      </c>
      <c r="I686" s="569">
        <v>0</v>
      </c>
      <c r="J686" s="569">
        <v>0</v>
      </c>
      <c r="K686" s="570">
        <v>0</v>
      </c>
      <c r="L686" s="571">
        <f t="shared" si="31"/>
        <v>0</v>
      </c>
      <c r="M686" s="571">
        <v>0</v>
      </c>
      <c r="N686" s="571">
        <v>0</v>
      </c>
      <c r="O686" s="572">
        <v>0</v>
      </c>
      <c r="P686" s="564">
        <v>0</v>
      </c>
      <c r="Q686" s="566">
        <f>+monthly_drivers_0!Q686</f>
        <v>2.5</v>
      </c>
    </row>
    <row r="687" spans="1:17" x14ac:dyDescent="0.25">
      <c r="A687" s="567">
        <f t="shared" si="32"/>
        <v>65166</v>
      </c>
      <c r="B687" s="577" t="str">
        <f t="shared" si="33"/>
        <v>LeasingI</v>
      </c>
      <c r="C687" s="568">
        <v>0</v>
      </c>
      <c r="D687" s="569">
        <v>0</v>
      </c>
      <c r="E687" s="569">
        <v>0</v>
      </c>
      <c r="F687" s="569">
        <v>0</v>
      </c>
      <c r="G687" s="569">
        <v>0</v>
      </c>
      <c r="H687" s="569">
        <v>0</v>
      </c>
      <c r="I687" s="569">
        <v>0</v>
      </c>
      <c r="J687" s="569">
        <v>0</v>
      </c>
      <c r="K687" s="570">
        <v>0</v>
      </c>
      <c r="L687" s="571">
        <f t="shared" si="31"/>
        <v>0</v>
      </c>
      <c r="M687" s="571">
        <v>0</v>
      </c>
      <c r="N687" s="571">
        <v>0</v>
      </c>
      <c r="O687" s="572">
        <v>0</v>
      </c>
      <c r="P687" s="573">
        <v>0</v>
      </c>
      <c r="Q687" s="574">
        <f>+monthly_drivers_0!Q687</f>
        <v>2.5</v>
      </c>
    </row>
    <row r="688" spans="1:17" x14ac:dyDescent="0.25">
      <c r="A688" s="567">
        <f t="shared" si="32"/>
        <v>65196</v>
      </c>
      <c r="B688" s="577" t="str">
        <f t="shared" si="33"/>
        <v>LeasingI</v>
      </c>
      <c r="C688" s="568">
        <v>0</v>
      </c>
      <c r="D688" s="569">
        <v>0</v>
      </c>
      <c r="E688" s="569">
        <v>0</v>
      </c>
      <c r="F688" s="569">
        <v>0</v>
      </c>
      <c r="G688" s="569">
        <v>0</v>
      </c>
      <c r="H688" s="569">
        <v>0</v>
      </c>
      <c r="I688" s="569">
        <v>0</v>
      </c>
      <c r="J688" s="569">
        <v>0</v>
      </c>
      <c r="K688" s="570">
        <v>0</v>
      </c>
      <c r="L688" s="571">
        <f t="shared" si="31"/>
        <v>0</v>
      </c>
      <c r="M688" s="571">
        <v>0</v>
      </c>
      <c r="N688" s="571">
        <v>0</v>
      </c>
      <c r="O688" s="572">
        <v>0</v>
      </c>
      <c r="P688" s="564">
        <v>0</v>
      </c>
      <c r="Q688" s="566">
        <f>+monthly_drivers_0!Q688</f>
        <v>2.5</v>
      </c>
    </row>
    <row r="689" spans="1:17" x14ac:dyDescent="0.25">
      <c r="A689" s="567">
        <f t="shared" si="32"/>
        <v>65227</v>
      </c>
      <c r="B689" s="577" t="str">
        <f t="shared" si="33"/>
        <v>LeasingI</v>
      </c>
      <c r="C689" s="568">
        <v>0</v>
      </c>
      <c r="D689" s="569">
        <v>0</v>
      </c>
      <c r="E689" s="569">
        <v>0</v>
      </c>
      <c r="F689" s="569">
        <v>0</v>
      </c>
      <c r="G689" s="569">
        <v>0</v>
      </c>
      <c r="H689" s="569">
        <v>0</v>
      </c>
      <c r="I689" s="569">
        <v>0</v>
      </c>
      <c r="J689" s="569">
        <v>0</v>
      </c>
      <c r="K689" s="570">
        <v>0</v>
      </c>
      <c r="L689" s="571">
        <f t="shared" si="31"/>
        <v>0</v>
      </c>
      <c r="M689" s="571">
        <v>0</v>
      </c>
      <c r="N689" s="571">
        <v>0</v>
      </c>
      <c r="O689" s="572">
        <v>0</v>
      </c>
      <c r="P689" s="573">
        <v>0</v>
      </c>
      <c r="Q689" s="574">
        <f>+monthly_drivers_0!Q689</f>
        <v>2.5</v>
      </c>
    </row>
    <row r="690" spans="1:17" x14ac:dyDescent="0.25">
      <c r="A690" s="567">
        <f t="shared" si="32"/>
        <v>65258</v>
      </c>
      <c r="B690" s="577" t="str">
        <f t="shared" si="33"/>
        <v>LeasingI</v>
      </c>
      <c r="C690" s="568">
        <v>0</v>
      </c>
      <c r="D690" s="569">
        <v>0</v>
      </c>
      <c r="E690" s="569">
        <v>0</v>
      </c>
      <c r="F690" s="569">
        <v>0</v>
      </c>
      <c r="G690" s="569">
        <v>0</v>
      </c>
      <c r="H690" s="569">
        <v>0</v>
      </c>
      <c r="I690" s="569">
        <v>0</v>
      </c>
      <c r="J690" s="569">
        <v>0</v>
      </c>
      <c r="K690" s="570">
        <v>0</v>
      </c>
      <c r="L690" s="571">
        <f t="shared" si="31"/>
        <v>0</v>
      </c>
      <c r="M690" s="571">
        <v>0</v>
      </c>
      <c r="N690" s="571">
        <v>0</v>
      </c>
      <c r="O690" s="572">
        <v>0</v>
      </c>
      <c r="P690" s="564">
        <v>0</v>
      </c>
      <c r="Q690" s="566">
        <f>+monthly_drivers_0!Q690</f>
        <v>2.5</v>
      </c>
    </row>
    <row r="691" spans="1:17" x14ac:dyDescent="0.25">
      <c r="A691" s="567">
        <f t="shared" si="32"/>
        <v>65288</v>
      </c>
      <c r="B691" s="577" t="str">
        <f t="shared" si="33"/>
        <v>LeasingI</v>
      </c>
      <c r="C691" s="568">
        <v>0</v>
      </c>
      <c r="D691" s="569">
        <v>0</v>
      </c>
      <c r="E691" s="569">
        <v>0</v>
      </c>
      <c r="F691" s="569">
        <v>0</v>
      </c>
      <c r="G691" s="569">
        <v>0</v>
      </c>
      <c r="H691" s="569">
        <v>0</v>
      </c>
      <c r="I691" s="569">
        <v>0</v>
      </c>
      <c r="J691" s="569">
        <v>0</v>
      </c>
      <c r="K691" s="570">
        <v>0</v>
      </c>
      <c r="L691" s="571">
        <f t="shared" si="31"/>
        <v>0</v>
      </c>
      <c r="M691" s="571">
        <v>0</v>
      </c>
      <c r="N691" s="571">
        <v>0</v>
      </c>
      <c r="O691" s="572">
        <v>0</v>
      </c>
      <c r="P691" s="573">
        <v>0</v>
      </c>
      <c r="Q691" s="574">
        <f>+monthly_drivers_0!Q691</f>
        <v>2.5</v>
      </c>
    </row>
    <row r="692" spans="1:17" x14ac:dyDescent="0.25">
      <c r="A692" s="567">
        <f t="shared" si="32"/>
        <v>65319</v>
      </c>
      <c r="B692" s="577" t="str">
        <f t="shared" si="33"/>
        <v>LeasingI</v>
      </c>
      <c r="C692" s="568">
        <v>0</v>
      </c>
      <c r="D692" s="569">
        <v>0</v>
      </c>
      <c r="E692" s="569">
        <v>0</v>
      </c>
      <c r="F692" s="569">
        <v>0</v>
      </c>
      <c r="G692" s="569">
        <v>0</v>
      </c>
      <c r="H692" s="569">
        <v>0</v>
      </c>
      <c r="I692" s="569">
        <v>0</v>
      </c>
      <c r="J692" s="569">
        <v>0</v>
      </c>
      <c r="K692" s="570">
        <v>0</v>
      </c>
      <c r="L692" s="571">
        <f t="shared" si="31"/>
        <v>0</v>
      </c>
      <c r="M692" s="571">
        <v>0</v>
      </c>
      <c r="N692" s="571">
        <v>0</v>
      </c>
      <c r="O692" s="572">
        <v>0</v>
      </c>
      <c r="P692" s="564">
        <v>0</v>
      </c>
      <c r="Q692" s="566">
        <f>+monthly_drivers_0!Q692</f>
        <v>2.5</v>
      </c>
    </row>
    <row r="693" spans="1:17" x14ac:dyDescent="0.25">
      <c r="A693" s="567">
        <f t="shared" si="32"/>
        <v>65349</v>
      </c>
      <c r="B693" s="577" t="str">
        <f t="shared" si="33"/>
        <v>LeasingI</v>
      </c>
      <c r="C693" s="568">
        <v>0</v>
      </c>
      <c r="D693" s="569">
        <v>0</v>
      </c>
      <c r="E693" s="569">
        <v>0</v>
      </c>
      <c r="F693" s="569">
        <v>0</v>
      </c>
      <c r="G693" s="569">
        <v>0</v>
      </c>
      <c r="H693" s="569">
        <v>0</v>
      </c>
      <c r="I693" s="569">
        <v>0</v>
      </c>
      <c r="J693" s="569">
        <v>0</v>
      </c>
      <c r="K693" s="570">
        <v>0</v>
      </c>
      <c r="L693" s="571">
        <f t="shared" si="31"/>
        <v>0</v>
      </c>
      <c r="M693" s="571">
        <v>0</v>
      </c>
      <c r="N693" s="571">
        <v>0</v>
      </c>
      <c r="O693" s="572">
        <v>0</v>
      </c>
      <c r="P693" s="573">
        <v>0</v>
      </c>
      <c r="Q693" s="574">
        <f>+monthly_drivers_0!Q693</f>
        <v>2.5</v>
      </c>
    </row>
    <row r="694" spans="1:17" x14ac:dyDescent="0.25">
      <c r="A694" s="567">
        <f t="shared" si="32"/>
        <v>65380</v>
      </c>
      <c r="B694" s="577" t="str">
        <f t="shared" si="33"/>
        <v>LeasingI</v>
      </c>
      <c r="C694" s="568">
        <v>0</v>
      </c>
      <c r="D694" s="569">
        <v>0</v>
      </c>
      <c r="E694" s="569">
        <v>0</v>
      </c>
      <c r="F694" s="569">
        <v>0</v>
      </c>
      <c r="G694" s="569">
        <v>0</v>
      </c>
      <c r="H694" s="569">
        <v>0</v>
      </c>
      <c r="I694" s="569">
        <v>0</v>
      </c>
      <c r="J694" s="569">
        <v>0</v>
      </c>
      <c r="K694" s="570">
        <v>0</v>
      </c>
      <c r="L694" s="571">
        <f t="shared" si="31"/>
        <v>0</v>
      </c>
      <c r="M694" s="571">
        <v>0</v>
      </c>
      <c r="N694" s="571">
        <v>0</v>
      </c>
      <c r="O694" s="572">
        <v>0</v>
      </c>
      <c r="P694" s="564">
        <v>0</v>
      </c>
      <c r="Q694" s="566">
        <f>+monthly_drivers_0!Q694</f>
        <v>2.5</v>
      </c>
    </row>
    <row r="695" spans="1:17" x14ac:dyDescent="0.25">
      <c r="A695" s="567">
        <f t="shared" si="32"/>
        <v>65411</v>
      </c>
      <c r="B695" s="577" t="str">
        <f t="shared" si="33"/>
        <v>LeasingI</v>
      </c>
      <c r="C695" s="568">
        <v>0</v>
      </c>
      <c r="D695" s="569">
        <v>0</v>
      </c>
      <c r="E695" s="569">
        <v>0</v>
      </c>
      <c r="F695" s="569">
        <v>0</v>
      </c>
      <c r="G695" s="569">
        <v>0</v>
      </c>
      <c r="H695" s="569">
        <v>0</v>
      </c>
      <c r="I695" s="569">
        <v>0</v>
      </c>
      <c r="J695" s="569">
        <v>0</v>
      </c>
      <c r="K695" s="570">
        <v>0</v>
      </c>
      <c r="L695" s="571">
        <f t="shared" si="31"/>
        <v>0</v>
      </c>
      <c r="M695" s="571">
        <v>0</v>
      </c>
      <c r="N695" s="571">
        <v>0</v>
      </c>
      <c r="O695" s="572">
        <v>0</v>
      </c>
      <c r="P695" s="573">
        <v>0</v>
      </c>
      <c r="Q695" s="574">
        <f>+monthly_drivers_0!Q695</f>
        <v>2.5</v>
      </c>
    </row>
    <row r="696" spans="1:17" x14ac:dyDescent="0.25">
      <c r="A696" s="567">
        <f t="shared" si="32"/>
        <v>65439</v>
      </c>
      <c r="B696" s="577" t="str">
        <f t="shared" si="33"/>
        <v>LeasingI</v>
      </c>
      <c r="C696" s="568">
        <v>0</v>
      </c>
      <c r="D696" s="569">
        <v>0</v>
      </c>
      <c r="E696" s="569">
        <v>0</v>
      </c>
      <c r="F696" s="569">
        <v>0</v>
      </c>
      <c r="G696" s="569">
        <v>0</v>
      </c>
      <c r="H696" s="569">
        <v>0</v>
      </c>
      <c r="I696" s="569">
        <v>0</v>
      </c>
      <c r="J696" s="569">
        <v>0</v>
      </c>
      <c r="K696" s="570">
        <v>0</v>
      </c>
      <c r="L696" s="571">
        <f t="shared" si="31"/>
        <v>0</v>
      </c>
      <c r="M696" s="571">
        <v>0</v>
      </c>
      <c r="N696" s="571">
        <v>0</v>
      </c>
      <c r="O696" s="572">
        <v>0</v>
      </c>
      <c r="P696" s="564">
        <v>0</v>
      </c>
      <c r="Q696" s="566">
        <f>+monthly_drivers_0!Q696</f>
        <v>2.5</v>
      </c>
    </row>
    <row r="697" spans="1:17" x14ac:dyDescent="0.25">
      <c r="A697" s="567">
        <f t="shared" si="32"/>
        <v>65470</v>
      </c>
      <c r="B697" s="577" t="str">
        <f t="shared" si="33"/>
        <v>LeasingI</v>
      </c>
      <c r="C697" s="568">
        <v>0</v>
      </c>
      <c r="D697" s="569">
        <v>0</v>
      </c>
      <c r="E697" s="569">
        <v>0</v>
      </c>
      <c r="F697" s="569">
        <v>0</v>
      </c>
      <c r="G697" s="569">
        <v>0</v>
      </c>
      <c r="H697" s="569">
        <v>0</v>
      </c>
      <c r="I697" s="569">
        <v>0</v>
      </c>
      <c r="J697" s="569">
        <v>0</v>
      </c>
      <c r="K697" s="570">
        <v>0</v>
      </c>
      <c r="L697" s="571">
        <f t="shared" si="31"/>
        <v>0</v>
      </c>
      <c r="M697" s="571">
        <v>0</v>
      </c>
      <c r="N697" s="571">
        <v>0</v>
      </c>
      <c r="O697" s="572">
        <v>0</v>
      </c>
      <c r="P697" s="573">
        <v>0</v>
      </c>
      <c r="Q697" s="574">
        <f>+monthly_drivers_0!Q697</f>
        <v>2.5</v>
      </c>
    </row>
    <row r="698" spans="1:17" x14ac:dyDescent="0.25">
      <c r="A698" s="567">
        <f t="shared" si="32"/>
        <v>65500</v>
      </c>
      <c r="B698" s="577" t="str">
        <f t="shared" si="33"/>
        <v>LeasingI</v>
      </c>
      <c r="C698" s="568">
        <v>0</v>
      </c>
      <c r="D698" s="569">
        <v>0</v>
      </c>
      <c r="E698" s="569">
        <v>0</v>
      </c>
      <c r="F698" s="569">
        <v>0</v>
      </c>
      <c r="G698" s="569">
        <v>0</v>
      </c>
      <c r="H698" s="569">
        <v>0</v>
      </c>
      <c r="I698" s="569">
        <v>0</v>
      </c>
      <c r="J698" s="569">
        <v>0</v>
      </c>
      <c r="K698" s="570">
        <v>0</v>
      </c>
      <c r="L698" s="571">
        <f t="shared" si="31"/>
        <v>0</v>
      </c>
      <c r="M698" s="571">
        <v>0</v>
      </c>
      <c r="N698" s="571">
        <v>0</v>
      </c>
      <c r="O698" s="572">
        <v>0</v>
      </c>
      <c r="P698" s="564">
        <v>0</v>
      </c>
      <c r="Q698" s="566">
        <f>+monthly_drivers_0!Q698</f>
        <v>2.5</v>
      </c>
    </row>
    <row r="699" spans="1:17" x14ac:dyDescent="0.25">
      <c r="A699" s="567">
        <f t="shared" si="32"/>
        <v>65531</v>
      </c>
      <c r="B699" s="577" t="str">
        <f t="shared" si="33"/>
        <v>LeasingI</v>
      </c>
      <c r="C699" s="568">
        <v>0</v>
      </c>
      <c r="D699" s="569">
        <v>0</v>
      </c>
      <c r="E699" s="569">
        <v>0</v>
      </c>
      <c r="F699" s="569">
        <v>0</v>
      </c>
      <c r="G699" s="569">
        <v>0</v>
      </c>
      <c r="H699" s="569">
        <v>0</v>
      </c>
      <c r="I699" s="569">
        <v>0</v>
      </c>
      <c r="J699" s="569">
        <v>0</v>
      </c>
      <c r="K699" s="570">
        <v>0</v>
      </c>
      <c r="L699" s="571">
        <f t="shared" si="31"/>
        <v>0</v>
      </c>
      <c r="M699" s="571">
        <v>0</v>
      </c>
      <c r="N699" s="571">
        <v>0</v>
      </c>
      <c r="O699" s="572">
        <v>0</v>
      </c>
      <c r="P699" s="573">
        <v>0</v>
      </c>
      <c r="Q699" s="574">
        <f>+monthly_drivers_0!Q699</f>
        <v>2.5</v>
      </c>
    </row>
    <row r="700" spans="1:17" x14ac:dyDescent="0.25">
      <c r="A700" s="567">
        <f t="shared" si="32"/>
        <v>65561</v>
      </c>
      <c r="B700" s="577" t="str">
        <f t="shared" si="33"/>
        <v>LeasingI</v>
      </c>
      <c r="C700" s="568">
        <v>0</v>
      </c>
      <c r="D700" s="569">
        <v>0</v>
      </c>
      <c r="E700" s="569">
        <v>0</v>
      </c>
      <c r="F700" s="569">
        <v>0</v>
      </c>
      <c r="G700" s="569">
        <v>0</v>
      </c>
      <c r="H700" s="569">
        <v>0</v>
      </c>
      <c r="I700" s="569">
        <v>0</v>
      </c>
      <c r="J700" s="569">
        <v>0</v>
      </c>
      <c r="K700" s="570">
        <v>0</v>
      </c>
      <c r="L700" s="571">
        <f t="shared" si="31"/>
        <v>0</v>
      </c>
      <c r="M700" s="571">
        <v>0</v>
      </c>
      <c r="N700" s="571">
        <v>0</v>
      </c>
      <c r="O700" s="572">
        <v>0</v>
      </c>
      <c r="P700" s="564">
        <v>0</v>
      </c>
      <c r="Q700" s="566">
        <f>+monthly_drivers_0!Q700</f>
        <v>2.5</v>
      </c>
    </row>
    <row r="701" spans="1:17" x14ac:dyDescent="0.25">
      <c r="A701" s="567">
        <f t="shared" si="32"/>
        <v>65592</v>
      </c>
      <c r="B701" s="577" t="str">
        <f t="shared" si="33"/>
        <v>LeasingI</v>
      </c>
      <c r="C701" s="568">
        <v>0</v>
      </c>
      <c r="D701" s="569">
        <v>0</v>
      </c>
      <c r="E701" s="569">
        <v>0</v>
      </c>
      <c r="F701" s="569">
        <v>0</v>
      </c>
      <c r="G701" s="569">
        <v>0</v>
      </c>
      <c r="H701" s="569">
        <v>0</v>
      </c>
      <c r="I701" s="569">
        <v>0</v>
      </c>
      <c r="J701" s="569">
        <v>0</v>
      </c>
      <c r="K701" s="570">
        <v>0</v>
      </c>
      <c r="L701" s="571">
        <f t="shared" si="31"/>
        <v>0</v>
      </c>
      <c r="M701" s="571">
        <v>0</v>
      </c>
      <c r="N701" s="571">
        <v>0</v>
      </c>
      <c r="O701" s="572">
        <v>0</v>
      </c>
      <c r="P701" s="573">
        <v>0</v>
      </c>
      <c r="Q701" s="574">
        <f>+monthly_drivers_0!Q701</f>
        <v>2.5</v>
      </c>
    </row>
    <row r="702" spans="1:17" x14ac:dyDescent="0.25">
      <c r="A702" s="567">
        <f t="shared" si="32"/>
        <v>65623</v>
      </c>
      <c r="B702" s="577" t="str">
        <f t="shared" si="33"/>
        <v>LeasingI</v>
      </c>
      <c r="C702" s="568">
        <v>0</v>
      </c>
      <c r="D702" s="569">
        <v>0</v>
      </c>
      <c r="E702" s="569">
        <v>0</v>
      </c>
      <c r="F702" s="569">
        <v>0</v>
      </c>
      <c r="G702" s="569">
        <v>0</v>
      </c>
      <c r="H702" s="569">
        <v>0</v>
      </c>
      <c r="I702" s="569">
        <v>0</v>
      </c>
      <c r="J702" s="569">
        <v>0</v>
      </c>
      <c r="K702" s="570">
        <v>0</v>
      </c>
      <c r="L702" s="571">
        <f t="shared" si="31"/>
        <v>0</v>
      </c>
      <c r="M702" s="571">
        <v>0</v>
      </c>
      <c r="N702" s="571">
        <v>0</v>
      </c>
      <c r="O702" s="572">
        <v>0</v>
      </c>
      <c r="P702" s="564">
        <v>0</v>
      </c>
      <c r="Q702" s="566">
        <f>+monthly_drivers_0!Q702</f>
        <v>2.5</v>
      </c>
    </row>
    <row r="703" spans="1:17" x14ac:dyDescent="0.25">
      <c r="A703" s="567">
        <f t="shared" si="32"/>
        <v>65653</v>
      </c>
      <c r="B703" s="577" t="str">
        <f t="shared" si="33"/>
        <v>LeasingI</v>
      </c>
      <c r="C703" s="568">
        <v>0</v>
      </c>
      <c r="D703" s="569">
        <v>0</v>
      </c>
      <c r="E703" s="569">
        <v>0</v>
      </c>
      <c r="F703" s="569">
        <v>0</v>
      </c>
      <c r="G703" s="569">
        <v>0</v>
      </c>
      <c r="H703" s="569">
        <v>0</v>
      </c>
      <c r="I703" s="569">
        <v>0</v>
      </c>
      <c r="J703" s="569">
        <v>0</v>
      </c>
      <c r="K703" s="570">
        <v>0</v>
      </c>
      <c r="L703" s="571">
        <f t="shared" si="31"/>
        <v>0</v>
      </c>
      <c r="M703" s="571">
        <v>0</v>
      </c>
      <c r="N703" s="571">
        <v>0</v>
      </c>
      <c r="O703" s="572">
        <v>0</v>
      </c>
      <c r="P703" s="573">
        <v>0</v>
      </c>
      <c r="Q703" s="574">
        <f>+monthly_drivers_0!Q703</f>
        <v>2.5</v>
      </c>
    </row>
    <row r="704" spans="1:17" x14ac:dyDescent="0.25">
      <c r="A704" s="567">
        <f t="shared" si="32"/>
        <v>65684</v>
      </c>
      <c r="B704" s="577" t="str">
        <f t="shared" si="33"/>
        <v>LeasingI</v>
      </c>
      <c r="C704" s="568">
        <v>0</v>
      </c>
      <c r="D704" s="569">
        <v>0</v>
      </c>
      <c r="E704" s="569">
        <v>0</v>
      </c>
      <c r="F704" s="569">
        <v>0</v>
      </c>
      <c r="G704" s="569">
        <v>0</v>
      </c>
      <c r="H704" s="569">
        <v>0</v>
      </c>
      <c r="I704" s="569">
        <v>0</v>
      </c>
      <c r="J704" s="569">
        <v>0</v>
      </c>
      <c r="K704" s="570">
        <v>0</v>
      </c>
      <c r="L704" s="571">
        <f t="shared" si="31"/>
        <v>0</v>
      </c>
      <c r="M704" s="571">
        <v>0</v>
      </c>
      <c r="N704" s="571">
        <v>0</v>
      </c>
      <c r="O704" s="572">
        <v>0</v>
      </c>
      <c r="P704" s="564">
        <v>0</v>
      </c>
      <c r="Q704" s="566">
        <f>+monthly_drivers_0!Q704</f>
        <v>2.5</v>
      </c>
    </row>
    <row r="705" spans="1:17" x14ac:dyDescent="0.25">
      <c r="A705" s="567">
        <f t="shared" si="32"/>
        <v>65714</v>
      </c>
      <c r="B705" s="577" t="str">
        <f t="shared" si="33"/>
        <v>LeasingI</v>
      </c>
      <c r="C705" s="568">
        <v>0</v>
      </c>
      <c r="D705" s="569">
        <v>0</v>
      </c>
      <c r="E705" s="569">
        <v>0</v>
      </c>
      <c r="F705" s="569">
        <v>0</v>
      </c>
      <c r="G705" s="569">
        <v>0</v>
      </c>
      <c r="H705" s="569">
        <v>0</v>
      </c>
      <c r="I705" s="569">
        <v>0</v>
      </c>
      <c r="J705" s="569">
        <v>0</v>
      </c>
      <c r="K705" s="570">
        <v>0</v>
      </c>
      <c r="L705" s="571">
        <f t="shared" si="31"/>
        <v>0</v>
      </c>
      <c r="M705" s="571">
        <v>0</v>
      </c>
      <c r="N705" s="571">
        <v>0</v>
      </c>
      <c r="O705" s="572">
        <v>0</v>
      </c>
      <c r="P705" s="573">
        <v>0</v>
      </c>
      <c r="Q705" s="574">
        <f>+monthly_drivers_0!Q705</f>
        <v>2.5</v>
      </c>
    </row>
    <row r="706" spans="1:17" x14ac:dyDescent="0.25">
      <c r="A706" s="567">
        <f t="shared" si="32"/>
        <v>65745</v>
      </c>
      <c r="B706" s="577" t="str">
        <f t="shared" si="33"/>
        <v>LeasingI</v>
      </c>
      <c r="C706" s="568">
        <v>0</v>
      </c>
      <c r="D706" s="569">
        <v>0</v>
      </c>
      <c r="E706" s="569">
        <v>0</v>
      </c>
      <c r="F706" s="569">
        <v>0</v>
      </c>
      <c r="G706" s="569">
        <v>0</v>
      </c>
      <c r="H706" s="569">
        <v>0</v>
      </c>
      <c r="I706" s="569">
        <v>0</v>
      </c>
      <c r="J706" s="569">
        <v>0</v>
      </c>
      <c r="K706" s="570">
        <v>0</v>
      </c>
      <c r="L706" s="571">
        <f t="shared" ref="L706:L721" si="34">+P706+O706</f>
        <v>0</v>
      </c>
      <c r="M706" s="571">
        <v>0</v>
      </c>
      <c r="N706" s="571">
        <v>0</v>
      </c>
      <c r="O706" s="572">
        <v>0</v>
      </c>
      <c r="P706" s="564">
        <v>0</v>
      </c>
      <c r="Q706" s="566">
        <f>+monthly_drivers_0!Q706</f>
        <v>2.5</v>
      </c>
    </row>
    <row r="707" spans="1:17" x14ac:dyDescent="0.25">
      <c r="A707" s="567">
        <f t="shared" ref="A707:A721" si="35">+EOMONTH(A706,1)</f>
        <v>65776</v>
      </c>
      <c r="B707" s="577" t="str">
        <f t="shared" ref="B707:B721" si="36">+B706</f>
        <v>LeasingI</v>
      </c>
      <c r="C707" s="568">
        <v>0</v>
      </c>
      <c r="D707" s="569">
        <v>0</v>
      </c>
      <c r="E707" s="569">
        <v>0</v>
      </c>
      <c r="F707" s="569">
        <v>0</v>
      </c>
      <c r="G707" s="569">
        <v>0</v>
      </c>
      <c r="H707" s="569">
        <v>0</v>
      </c>
      <c r="I707" s="569">
        <v>0</v>
      </c>
      <c r="J707" s="569">
        <v>0</v>
      </c>
      <c r="K707" s="570">
        <v>0</v>
      </c>
      <c r="L707" s="571">
        <f t="shared" si="34"/>
        <v>0</v>
      </c>
      <c r="M707" s="571">
        <v>0</v>
      </c>
      <c r="N707" s="571">
        <v>0</v>
      </c>
      <c r="O707" s="572">
        <v>0</v>
      </c>
      <c r="P707" s="573">
        <v>0</v>
      </c>
      <c r="Q707" s="574">
        <f>+monthly_drivers_0!Q707</f>
        <v>2.5</v>
      </c>
    </row>
    <row r="708" spans="1:17" x14ac:dyDescent="0.25">
      <c r="A708" s="567">
        <f t="shared" si="35"/>
        <v>65805</v>
      </c>
      <c r="B708" s="577" t="str">
        <f t="shared" si="36"/>
        <v>LeasingI</v>
      </c>
      <c r="C708" s="568">
        <v>0</v>
      </c>
      <c r="D708" s="569">
        <v>0</v>
      </c>
      <c r="E708" s="569">
        <v>0</v>
      </c>
      <c r="F708" s="569">
        <v>0</v>
      </c>
      <c r="G708" s="569">
        <v>0</v>
      </c>
      <c r="H708" s="569">
        <v>0</v>
      </c>
      <c r="I708" s="569">
        <v>0</v>
      </c>
      <c r="J708" s="569">
        <v>0</v>
      </c>
      <c r="K708" s="570">
        <v>0</v>
      </c>
      <c r="L708" s="571">
        <f t="shared" si="34"/>
        <v>0</v>
      </c>
      <c r="M708" s="571">
        <v>0</v>
      </c>
      <c r="N708" s="571">
        <v>0</v>
      </c>
      <c r="O708" s="572">
        <v>0</v>
      </c>
      <c r="P708" s="564">
        <v>0</v>
      </c>
      <c r="Q708" s="566">
        <f>+monthly_drivers_0!Q708</f>
        <v>2.5</v>
      </c>
    </row>
    <row r="709" spans="1:17" x14ac:dyDescent="0.25">
      <c r="A709" s="567">
        <f t="shared" si="35"/>
        <v>65836</v>
      </c>
      <c r="B709" s="577" t="str">
        <f t="shared" si="36"/>
        <v>LeasingI</v>
      </c>
      <c r="C709" s="568">
        <v>0</v>
      </c>
      <c r="D709" s="569">
        <v>0</v>
      </c>
      <c r="E709" s="569">
        <v>0</v>
      </c>
      <c r="F709" s="569">
        <v>0</v>
      </c>
      <c r="G709" s="569">
        <v>0</v>
      </c>
      <c r="H709" s="569">
        <v>0</v>
      </c>
      <c r="I709" s="569">
        <v>0</v>
      </c>
      <c r="J709" s="569">
        <v>0</v>
      </c>
      <c r="K709" s="570">
        <v>0</v>
      </c>
      <c r="L709" s="571">
        <f t="shared" si="34"/>
        <v>0</v>
      </c>
      <c r="M709" s="571">
        <v>0</v>
      </c>
      <c r="N709" s="571">
        <v>0</v>
      </c>
      <c r="O709" s="572">
        <v>0</v>
      </c>
      <c r="P709" s="573">
        <v>0</v>
      </c>
      <c r="Q709" s="574">
        <f>+monthly_drivers_0!Q709</f>
        <v>2.5</v>
      </c>
    </row>
    <row r="710" spans="1:17" x14ac:dyDescent="0.25">
      <c r="A710" s="567">
        <f t="shared" si="35"/>
        <v>65866</v>
      </c>
      <c r="B710" s="577" t="str">
        <f t="shared" si="36"/>
        <v>LeasingI</v>
      </c>
      <c r="C710" s="568">
        <v>0</v>
      </c>
      <c r="D710" s="569">
        <v>0</v>
      </c>
      <c r="E710" s="569">
        <v>0</v>
      </c>
      <c r="F710" s="569">
        <v>0</v>
      </c>
      <c r="G710" s="569">
        <v>0</v>
      </c>
      <c r="H710" s="569">
        <v>0</v>
      </c>
      <c r="I710" s="569">
        <v>0</v>
      </c>
      <c r="J710" s="569">
        <v>0</v>
      </c>
      <c r="K710" s="570">
        <v>0</v>
      </c>
      <c r="L710" s="571">
        <f t="shared" si="34"/>
        <v>0</v>
      </c>
      <c r="M710" s="571">
        <v>0</v>
      </c>
      <c r="N710" s="571">
        <v>0</v>
      </c>
      <c r="O710" s="572">
        <v>0</v>
      </c>
      <c r="P710" s="564">
        <v>0</v>
      </c>
      <c r="Q710" s="566">
        <f>+monthly_drivers_0!Q710</f>
        <v>2.5</v>
      </c>
    </row>
    <row r="711" spans="1:17" x14ac:dyDescent="0.25">
      <c r="A711" s="567">
        <f t="shared" si="35"/>
        <v>65897</v>
      </c>
      <c r="B711" s="577" t="str">
        <f t="shared" si="36"/>
        <v>LeasingI</v>
      </c>
      <c r="C711" s="568">
        <v>0</v>
      </c>
      <c r="D711" s="569">
        <v>0</v>
      </c>
      <c r="E711" s="569">
        <v>0</v>
      </c>
      <c r="F711" s="569">
        <v>0</v>
      </c>
      <c r="G711" s="569">
        <v>0</v>
      </c>
      <c r="H711" s="569">
        <v>0</v>
      </c>
      <c r="I711" s="569">
        <v>0</v>
      </c>
      <c r="J711" s="569">
        <v>0</v>
      </c>
      <c r="K711" s="570">
        <v>0</v>
      </c>
      <c r="L711" s="571">
        <f t="shared" si="34"/>
        <v>0</v>
      </c>
      <c r="M711" s="571">
        <v>0</v>
      </c>
      <c r="N711" s="571">
        <v>0</v>
      </c>
      <c r="O711" s="572">
        <v>0</v>
      </c>
      <c r="P711" s="573">
        <v>0</v>
      </c>
      <c r="Q711" s="574">
        <f>+monthly_drivers_0!Q711</f>
        <v>2.5</v>
      </c>
    </row>
    <row r="712" spans="1:17" x14ac:dyDescent="0.25">
      <c r="A712" s="567">
        <f t="shared" si="35"/>
        <v>65927</v>
      </c>
      <c r="B712" s="577" t="str">
        <f t="shared" si="36"/>
        <v>LeasingI</v>
      </c>
      <c r="C712" s="568">
        <v>0</v>
      </c>
      <c r="D712" s="569">
        <v>0</v>
      </c>
      <c r="E712" s="569">
        <v>0</v>
      </c>
      <c r="F712" s="569">
        <v>0</v>
      </c>
      <c r="G712" s="569">
        <v>0</v>
      </c>
      <c r="H712" s="569">
        <v>0</v>
      </c>
      <c r="I712" s="569">
        <v>0</v>
      </c>
      <c r="J712" s="569">
        <v>0</v>
      </c>
      <c r="K712" s="570">
        <v>0</v>
      </c>
      <c r="L712" s="571">
        <f t="shared" si="34"/>
        <v>0</v>
      </c>
      <c r="M712" s="571">
        <v>0</v>
      </c>
      <c r="N712" s="571">
        <v>0</v>
      </c>
      <c r="O712" s="572">
        <v>0</v>
      </c>
      <c r="P712" s="564">
        <v>0</v>
      </c>
      <c r="Q712" s="566">
        <f>+monthly_drivers_0!Q712</f>
        <v>2.5</v>
      </c>
    </row>
    <row r="713" spans="1:17" x14ac:dyDescent="0.25">
      <c r="A713" s="567">
        <f t="shared" si="35"/>
        <v>65958</v>
      </c>
      <c r="B713" s="577" t="str">
        <f t="shared" si="36"/>
        <v>LeasingI</v>
      </c>
      <c r="C713" s="568">
        <v>0</v>
      </c>
      <c r="D713" s="569">
        <v>0</v>
      </c>
      <c r="E713" s="569">
        <v>0</v>
      </c>
      <c r="F713" s="569">
        <v>0</v>
      </c>
      <c r="G713" s="569">
        <v>0</v>
      </c>
      <c r="H713" s="569">
        <v>0</v>
      </c>
      <c r="I713" s="569">
        <v>0</v>
      </c>
      <c r="J713" s="569">
        <v>0</v>
      </c>
      <c r="K713" s="570">
        <v>0</v>
      </c>
      <c r="L713" s="571">
        <f t="shared" si="34"/>
        <v>0</v>
      </c>
      <c r="M713" s="571">
        <v>0</v>
      </c>
      <c r="N713" s="571">
        <v>0</v>
      </c>
      <c r="O713" s="572">
        <v>0</v>
      </c>
      <c r="P713" s="573">
        <v>0</v>
      </c>
      <c r="Q713" s="574">
        <f>+monthly_drivers_0!Q713</f>
        <v>2.5</v>
      </c>
    </row>
    <row r="714" spans="1:17" x14ac:dyDescent="0.25">
      <c r="A714" s="567">
        <f t="shared" si="35"/>
        <v>65989</v>
      </c>
      <c r="B714" s="577" t="str">
        <f t="shared" si="36"/>
        <v>LeasingI</v>
      </c>
      <c r="C714" s="568">
        <v>0</v>
      </c>
      <c r="D714" s="569">
        <v>0</v>
      </c>
      <c r="E714" s="569">
        <v>0</v>
      </c>
      <c r="F714" s="569">
        <v>0</v>
      </c>
      <c r="G714" s="569">
        <v>0</v>
      </c>
      <c r="H714" s="569">
        <v>0</v>
      </c>
      <c r="I714" s="569">
        <v>0</v>
      </c>
      <c r="J714" s="569">
        <v>0</v>
      </c>
      <c r="K714" s="570">
        <v>0</v>
      </c>
      <c r="L714" s="571">
        <f t="shared" si="34"/>
        <v>0</v>
      </c>
      <c r="M714" s="571">
        <v>0</v>
      </c>
      <c r="N714" s="571">
        <v>0</v>
      </c>
      <c r="O714" s="572">
        <v>0</v>
      </c>
      <c r="P714" s="564">
        <v>0</v>
      </c>
      <c r="Q714" s="566">
        <f>+monthly_drivers_0!Q714</f>
        <v>2.5</v>
      </c>
    </row>
    <row r="715" spans="1:17" x14ac:dyDescent="0.25">
      <c r="A715" s="567">
        <f t="shared" si="35"/>
        <v>66019</v>
      </c>
      <c r="B715" s="577" t="str">
        <f t="shared" si="36"/>
        <v>LeasingI</v>
      </c>
      <c r="C715" s="568">
        <v>0</v>
      </c>
      <c r="D715" s="569">
        <v>0</v>
      </c>
      <c r="E715" s="569">
        <v>0</v>
      </c>
      <c r="F715" s="569">
        <v>0</v>
      </c>
      <c r="G715" s="569">
        <v>0</v>
      </c>
      <c r="H715" s="569">
        <v>0</v>
      </c>
      <c r="I715" s="569">
        <v>0</v>
      </c>
      <c r="J715" s="569">
        <v>0</v>
      </c>
      <c r="K715" s="570">
        <v>0</v>
      </c>
      <c r="L715" s="571">
        <f t="shared" si="34"/>
        <v>0</v>
      </c>
      <c r="M715" s="571">
        <v>0</v>
      </c>
      <c r="N715" s="571">
        <v>0</v>
      </c>
      <c r="O715" s="572">
        <v>0</v>
      </c>
      <c r="P715" s="573">
        <v>0</v>
      </c>
      <c r="Q715" s="574">
        <f>+monthly_drivers_0!Q715</f>
        <v>2.5</v>
      </c>
    </row>
    <row r="716" spans="1:17" x14ac:dyDescent="0.25">
      <c r="A716" s="567">
        <f t="shared" si="35"/>
        <v>66050</v>
      </c>
      <c r="B716" s="577" t="str">
        <f t="shared" si="36"/>
        <v>LeasingI</v>
      </c>
      <c r="C716" s="568">
        <v>0</v>
      </c>
      <c r="D716" s="569">
        <v>0</v>
      </c>
      <c r="E716" s="569">
        <v>0</v>
      </c>
      <c r="F716" s="569">
        <v>0</v>
      </c>
      <c r="G716" s="569">
        <v>0</v>
      </c>
      <c r="H716" s="569">
        <v>0</v>
      </c>
      <c r="I716" s="569">
        <v>0</v>
      </c>
      <c r="J716" s="569">
        <v>0</v>
      </c>
      <c r="K716" s="570">
        <v>0</v>
      </c>
      <c r="L716" s="571">
        <f t="shared" si="34"/>
        <v>0</v>
      </c>
      <c r="M716" s="571">
        <v>0</v>
      </c>
      <c r="N716" s="571">
        <v>0</v>
      </c>
      <c r="O716" s="572">
        <v>0</v>
      </c>
      <c r="P716" s="564">
        <v>0</v>
      </c>
      <c r="Q716" s="566">
        <f>+monthly_drivers_0!Q716</f>
        <v>2.5</v>
      </c>
    </row>
    <row r="717" spans="1:17" x14ac:dyDescent="0.25">
      <c r="A717" s="567">
        <f t="shared" si="35"/>
        <v>66080</v>
      </c>
      <c r="B717" s="577" t="str">
        <f t="shared" si="36"/>
        <v>LeasingI</v>
      </c>
      <c r="C717" s="568">
        <v>0</v>
      </c>
      <c r="D717" s="569">
        <v>0</v>
      </c>
      <c r="E717" s="569">
        <v>0</v>
      </c>
      <c r="F717" s="569">
        <v>0</v>
      </c>
      <c r="G717" s="569">
        <v>0</v>
      </c>
      <c r="H717" s="569">
        <v>0</v>
      </c>
      <c r="I717" s="569">
        <v>0</v>
      </c>
      <c r="J717" s="569">
        <v>0</v>
      </c>
      <c r="K717" s="570">
        <v>0</v>
      </c>
      <c r="L717" s="571">
        <f t="shared" si="34"/>
        <v>0</v>
      </c>
      <c r="M717" s="571">
        <v>0</v>
      </c>
      <c r="N717" s="571">
        <v>0</v>
      </c>
      <c r="O717" s="572">
        <v>0</v>
      </c>
      <c r="P717" s="573">
        <v>0</v>
      </c>
      <c r="Q717" s="574">
        <f>+monthly_drivers_0!Q717</f>
        <v>2.5</v>
      </c>
    </row>
    <row r="718" spans="1:17" x14ac:dyDescent="0.25">
      <c r="A718" s="567">
        <f t="shared" si="35"/>
        <v>66111</v>
      </c>
      <c r="B718" s="577" t="str">
        <f t="shared" si="36"/>
        <v>LeasingI</v>
      </c>
      <c r="C718" s="568">
        <v>0</v>
      </c>
      <c r="D718" s="569">
        <v>0</v>
      </c>
      <c r="E718" s="569">
        <v>0</v>
      </c>
      <c r="F718" s="569">
        <v>0</v>
      </c>
      <c r="G718" s="569">
        <v>0</v>
      </c>
      <c r="H718" s="569">
        <v>0</v>
      </c>
      <c r="I718" s="569">
        <v>0</v>
      </c>
      <c r="J718" s="569">
        <v>0</v>
      </c>
      <c r="K718" s="570">
        <v>0</v>
      </c>
      <c r="L718" s="571">
        <f t="shared" si="34"/>
        <v>0</v>
      </c>
      <c r="M718" s="571">
        <v>0</v>
      </c>
      <c r="N718" s="571">
        <v>0</v>
      </c>
      <c r="O718" s="572">
        <v>0</v>
      </c>
      <c r="P718" s="564">
        <v>0</v>
      </c>
      <c r="Q718" s="566">
        <f>+monthly_drivers_0!Q718</f>
        <v>2.5</v>
      </c>
    </row>
    <row r="719" spans="1:17" x14ac:dyDescent="0.25">
      <c r="A719" s="567">
        <f t="shared" si="35"/>
        <v>66142</v>
      </c>
      <c r="B719" s="577" t="str">
        <f t="shared" si="36"/>
        <v>LeasingI</v>
      </c>
      <c r="C719" s="568">
        <v>0</v>
      </c>
      <c r="D719" s="569">
        <v>0</v>
      </c>
      <c r="E719" s="569">
        <v>0</v>
      </c>
      <c r="F719" s="569">
        <v>0</v>
      </c>
      <c r="G719" s="569">
        <v>0</v>
      </c>
      <c r="H719" s="569">
        <v>0</v>
      </c>
      <c r="I719" s="569">
        <v>0</v>
      </c>
      <c r="J719" s="569">
        <v>0</v>
      </c>
      <c r="K719" s="570">
        <v>0</v>
      </c>
      <c r="L719" s="571">
        <f t="shared" si="34"/>
        <v>0</v>
      </c>
      <c r="M719" s="571">
        <v>0</v>
      </c>
      <c r="N719" s="571">
        <v>0</v>
      </c>
      <c r="O719" s="572">
        <v>0</v>
      </c>
      <c r="P719" s="573">
        <v>0</v>
      </c>
      <c r="Q719" s="574">
        <f>+monthly_drivers_0!Q719</f>
        <v>2.5</v>
      </c>
    </row>
    <row r="720" spans="1:17" x14ac:dyDescent="0.25">
      <c r="A720" s="567">
        <f t="shared" si="35"/>
        <v>66170</v>
      </c>
      <c r="B720" s="577" t="str">
        <f t="shared" si="36"/>
        <v>LeasingI</v>
      </c>
      <c r="C720" s="568">
        <v>0</v>
      </c>
      <c r="D720" s="569">
        <v>0</v>
      </c>
      <c r="E720" s="569">
        <v>0</v>
      </c>
      <c r="F720" s="569">
        <v>0</v>
      </c>
      <c r="G720" s="569">
        <v>0</v>
      </c>
      <c r="H720" s="569">
        <v>0</v>
      </c>
      <c r="I720" s="569">
        <v>0</v>
      </c>
      <c r="J720" s="569">
        <v>0</v>
      </c>
      <c r="K720" s="570">
        <v>0</v>
      </c>
      <c r="L720" s="571">
        <f t="shared" si="34"/>
        <v>0</v>
      </c>
      <c r="M720" s="571">
        <v>0</v>
      </c>
      <c r="N720" s="571">
        <v>0</v>
      </c>
      <c r="O720" s="572">
        <v>0</v>
      </c>
      <c r="P720" s="564">
        <v>0</v>
      </c>
      <c r="Q720" s="566">
        <f>+monthly_drivers_0!Q720</f>
        <v>2.5</v>
      </c>
    </row>
    <row r="721" spans="1:17" x14ac:dyDescent="0.25">
      <c r="A721" s="567">
        <f t="shared" si="35"/>
        <v>66201</v>
      </c>
      <c r="B721" s="577" t="str">
        <f t="shared" si="36"/>
        <v>LeasingI</v>
      </c>
      <c r="C721" s="568">
        <v>0</v>
      </c>
      <c r="D721" s="569">
        <v>0</v>
      </c>
      <c r="E721" s="569">
        <v>0</v>
      </c>
      <c r="F721" s="569">
        <v>0</v>
      </c>
      <c r="G721" s="569">
        <v>0</v>
      </c>
      <c r="H721" s="569">
        <v>0</v>
      </c>
      <c r="I721" s="569">
        <v>0</v>
      </c>
      <c r="J721" s="569">
        <v>0</v>
      </c>
      <c r="K721" s="570">
        <v>0</v>
      </c>
      <c r="L721" s="571">
        <f t="shared" si="34"/>
        <v>0</v>
      </c>
      <c r="M721" s="571">
        <v>0</v>
      </c>
      <c r="N721" s="571">
        <v>0</v>
      </c>
      <c r="O721" s="572">
        <v>0</v>
      </c>
      <c r="P721" s="573">
        <v>0</v>
      </c>
      <c r="Q721" s="574">
        <f>+monthly_drivers_0!Q721</f>
        <v>2.5</v>
      </c>
    </row>
  </sheetData>
  <conditionalFormatting sqref="C2:K721">
    <cfRule type="expression" dxfId="41" priority="6">
      <formula>_xlfn.ISFORMULA(C2)</formula>
    </cfRule>
  </conditionalFormatting>
  <conditionalFormatting sqref="Q2:Q721">
    <cfRule type="expression" dxfId="40" priority="3">
      <formula>_xlfn.ISFORMULA(Q2)</formula>
    </cfRule>
  </conditionalFormatting>
  <conditionalFormatting sqref="O2:O721">
    <cfRule type="expression" dxfId="39" priority="4">
      <formula>_xlfn.ISFORMULA(O2)</formula>
    </cfRule>
  </conditionalFormatting>
  <conditionalFormatting sqref="L2:N721">
    <cfRule type="expression" dxfId="38" priority="5">
      <formula>_xlfn.ISFORMULA(L2)</formula>
    </cfRule>
  </conditionalFormatting>
  <conditionalFormatting sqref="P2:P721">
    <cfRule type="expression" dxfId="37" priority="2">
      <formula>_xlfn.ISFORMULA(P2)</formula>
    </cfRule>
  </conditionalFormatting>
  <conditionalFormatting sqref="P2:P721">
    <cfRule type="expression" dxfId="36" priority="1">
      <formula>_xlfn.ISFORMULA(P2)</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D7C10-346F-4EF7-9D46-C22FE9866BE0}">
  <sheetPr codeName="Sheet18">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v>44316</v>
      </c>
      <c r="B2" s="576" t="str">
        <f>+asset_level_drivers!$M$1</f>
        <v>LeasingII</v>
      </c>
      <c r="C2" s="562">
        <v>0</v>
      </c>
      <c r="D2" s="563">
        <v>0</v>
      </c>
      <c r="E2" s="563">
        <v>0</v>
      </c>
      <c r="F2" s="563">
        <v>0</v>
      </c>
      <c r="G2" s="563">
        <v>0</v>
      </c>
      <c r="H2" s="563">
        <v>0</v>
      </c>
      <c r="I2" s="563">
        <v>0</v>
      </c>
      <c r="J2" s="563">
        <v>0</v>
      </c>
      <c r="K2" s="564">
        <v>0</v>
      </c>
      <c r="L2" s="563">
        <f t="shared" ref="L2:L65" si="0">+P2+O2</f>
        <v>0</v>
      </c>
      <c r="M2" s="563">
        <v>0</v>
      </c>
      <c r="N2" s="563">
        <v>0</v>
      </c>
      <c r="O2" s="565">
        <v>0</v>
      </c>
      <c r="P2" s="564">
        <v>0</v>
      </c>
      <c r="Q2" s="566">
        <f>+monthly_drivers_0!Q2</f>
        <v>11.62</v>
      </c>
    </row>
    <row r="3" spans="1:17" x14ac:dyDescent="0.25">
      <c r="A3" s="567">
        <f t="shared" ref="A3:A66" si="1">+EOMONTH(A2,1)</f>
        <v>44347</v>
      </c>
      <c r="B3" s="577" t="str">
        <f t="shared" ref="B3:B66" si="2">+B2</f>
        <v>LeasingII</v>
      </c>
      <c r="C3" s="568">
        <v>0</v>
      </c>
      <c r="D3" s="569">
        <v>0</v>
      </c>
      <c r="E3" s="569">
        <v>0</v>
      </c>
      <c r="F3" s="569">
        <v>0</v>
      </c>
      <c r="G3" s="569">
        <v>0</v>
      </c>
      <c r="H3" s="569">
        <v>0</v>
      </c>
      <c r="I3" s="569">
        <v>0</v>
      </c>
      <c r="J3" s="569">
        <v>0</v>
      </c>
      <c r="K3" s="570">
        <v>0</v>
      </c>
      <c r="L3" s="571">
        <f t="shared" si="0"/>
        <v>0</v>
      </c>
      <c r="M3" s="571">
        <v>0</v>
      </c>
      <c r="N3" s="571">
        <v>0</v>
      </c>
      <c r="O3" s="572">
        <v>0</v>
      </c>
      <c r="P3" s="573">
        <v>0</v>
      </c>
      <c r="Q3" s="574">
        <f>+monthly_drivers_0!Q3</f>
        <v>11.62</v>
      </c>
    </row>
    <row r="4" spans="1:17" x14ac:dyDescent="0.25">
      <c r="A4" s="575">
        <f t="shared" si="1"/>
        <v>44377</v>
      </c>
      <c r="B4" s="83" t="str">
        <f t="shared" si="2"/>
        <v>LeasingII</v>
      </c>
      <c r="C4" s="562">
        <v>0</v>
      </c>
      <c r="D4" s="563">
        <v>0</v>
      </c>
      <c r="E4" s="563">
        <v>0</v>
      </c>
      <c r="F4" s="563">
        <v>0</v>
      </c>
      <c r="G4" s="563">
        <v>0</v>
      </c>
      <c r="H4" s="563">
        <v>0</v>
      </c>
      <c r="I4" s="563">
        <v>0</v>
      </c>
      <c r="J4" s="563">
        <v>0</v>
      </c>
      <c r="K4" s="564">
        <v>0</v>
      </c>
      <c r="L4" s="563">
        <f t="shared" si="0"/>
        <v>0</v>
      </c>
      <c r="M4" s="563">
        <v>0</v>
      </c>
      <c r="N4" s="563">
        <v>0</v>
      </c>
      <c r="O4" s="565">
        <v>0</v>
      </c>
      <c r="P4" s="564">
        <v>0</v>
      </c>
      <c r="Q4" s="566">
        <f>+monthly_drivers_0!Q4</f>
        <v>11.62</v>
      </c>
    </row>
    <row r="5" spans="1:17" x14ac:dyDescent="0.25">
      <c r="A5" s="567">
        <f t="shared" si="1"/>
        <v>44408</v>
      </c>
      <c r="B5" s="577" t="str">
        <f t="shared" si="2"/>
        <v>LeasingII</v>
      </c>
      <c r="C5" s="568">
        <v>0</v>
      </c>
      <c r="D5" s="569">
        <v>0</v>
      </c>
      <c r="E5" s="569">
        <v>0</v>
      </c>
      <c r="F5" s="569">
        <v>0</v>
      </c>
      <c r="G5" s="569">
        <v>0</v>
      </c>
      <c r="H5" s="569">
        <v>0</v>
      </c>
      <c r="I5" s="569">
        <v>0</v>
      </c>
      <c r="J5" s="569">
        <v>0</v>
      </c>
      <c r="K5" s="570">
        <v>0</v>
      </c>
      <c r="L5" s="571">
        <f t="shared" si="0"/>
        <v>0</v>
      </c>
      <c r="M5" s="571">
        <v>0</v>
      </c>
      <c r="N5" s="571">
        <v>0</v>
      </c>
      <c r="O5" s="572">
        <v>0</v>
      </c>
      <c r="P5" s="573">
        <v>0</v>
      </c>
      <c r="Q5" s="574">
        <f>+monthly_drivers_0!Q5</f>
        <v>7.25</v>
      </c>
    </row>
    <row r="6" spans="1:17" x14ac:dyDescent="0.25">
      <c r="A6" s="575">
        <f t="shared" si="1"/>
        <v>44439</v>
      </c>
      <c r="B6" s="83" t="str">
        <f t="shared" si="2"/>
        <v>LeasingII</v>
      </c>
      <c r="C6" s="562">
        <v>0</v>
      </c>
      <c r="D6" s="563">
        <v>0</v>
      </c>
      <c r="E6" s="563">
        <v>0</v>
      </c>
      <c r="F6" s="563">
        <v>0</v>
      </c>
      <c r="G6" s="563">
        <v>0</v>
      </c>
      <c r="H6" s="563">
        <v>0</v>
      </c>
      <c r="I6" s="563">
        <v>0</v>
      </c>
      <c r="J6" s="563">
        <v>0</v>
      </c>
      <c r="K6" s="564">
        <v>0</v>
      </c>
      <c r="L6" s="563">
        <f t="shared" si="0"/>
        <v>0</v>
      </c>
      <c r="M6" s="563">
        <v>0</v>
      </c>
      <c r="N6" s="563">
        <v>0</v>
      </c>
      <c r="O6" s="565">
        <v>0</v>
      </c>
      <c r="P6" s="564">
        <v>0</v>
      </c>
      <c r="Q6" s="566">
        <f>+monthly_drivers_0!Q6</f>
        <v>7.25</v>
      </c>
    </row>
    <row r="7" spans="1:17" x14ac:dyDescent="0.25">
      <c r="A7" s="567">
        <f t="shared" si="1"/>
        <v>44469</v>
      </c>
      <c r="B7" s="577" t="str">
        <f t="shared" si="2"/>
        <v>LeasingII</v>
      </c>
      <c r="C7" s="568">
        <v>0</v>
      </c>
      <c r="D7" s="569">
        <v>0</v>
      </c>
      <c r="E7" s="569">
        <v>0</v>
      </c>
      <c r="F7" s="569">
        <v>0</v>
      </c>
      <c r="G7" s="569">
        <v>0</v>
      </c>
      <c r="H7" s="569">
        <v>0</v>
      </c>
      <c r="I7" s="569">
        <v>0</v>
      </c>
      <c r="J7" s="569">
        <v>0</v>
      </c>
      <c r="K7" s="570">
        <v>0</v>
      </c>
      <c r="L7" s="571">
        <f t="shared" si="0"/>
        <v>0</v>
      </c>
      <c r="M7" s="571">
        <v>0</v>
      </c>
      <c r="N7" s="571">
        <v>0</v>
      </c>
      <c r="O7" s="572">
        <v>0</v>
      </c>
      <c r="P7" s="573">
        <v>0</v>
      </c>
      <c r="Q7" s="574">
        <f>+monthly_drivers_0!Q7</f>
        <v>7.25</v>
      </c>
    </row>
    <row r="8" spans="1:17" x14ac:dyDescent="0.25">
      <c r="A8" s="575">
        <f t="shared" si="1"/>
        <v>44500</v>
      </c>
      <c r="B8" s="83" t="str">
        <f t="shared" si="2"/>
        <v>LeasingII</v>
      </c>
      <c r="C8" s="562">
        <v>0</v>
      </c>
      <c r="D8" s="563">
        <v>0</v>
      </c>
      <c r="E8" s="563">
        <v>0</v>
      </c>
      <c r="F8" s="563">
        <v>0</v>
      </c>
      <c r="G8" s="563">
        <v>0</v>
      </c>
      <c r="H8" s="563">
        <v>0</v>
      </c>
      <c r="I8" s="563">
        <v>0</v>
      </c>
      <c r="J8" s="563">
        <v>0</v>
      </c>
      <c r="K8" s="564">
        <v>0</v>
      </c>
      <c r="L8" s="563">
        <f t="shared" si="0"/>
        <v>0</v>
      </c>
      <c r="M8" s="563">
        <v>0</v>
      </c>
      <c r="N8" s="563">
        <v>0</v>
      </c>
      <c r="O8" s="565">
        <v>0</v>
      </c>
      <c r="P8" s="564">
        <v>0</v>
      </c>
      <c r="Q8" s="566">
        <f>+monthly_drivers_0!Q8</f>
        <v>7.25</v>
      </c>
    </row>
    <row r="9" spans="1:17" x14ac:dyDescent="0.25">
      <c r="A9" s="567">
        <f t="shared" si="1"/>
        <v>44530</v>
      </c>
      <c r="B9" s="577" t="str">
        <f t="shared" si="2"/>
        <v>LeasingII</v>
      </c>
      <c r="C9" s="568">
        <v>0</v>
      </c>
      <c r="D9" s="569">
        <v>0</v>
      </c>
      <c r="E9" s="569">
        <v>0</v>
      </c>
      <c r="F9" s="569">
        <v>0</v>
      </c>
      <c r="G9" s="569">
        <v>0</v>
      </c>
      <c r="H9" s="569">
        <v>0</v>
      </c>
      <c r="I9" s="569">
        <v>0</v>
      </c>
      <c r="J9" s="569">
        <v>0</v>
      </c>
      <c r="K9" s="570">
        <v>0</v>
      </c>
      <c r="L9" s="571">
        <f t="shared" si="0"/>
        <v>0</v>
      </c>
      <c r="M9" s="571">
        <v>0</v>
      </c>
      <c r="N9" s="571">
        <v>0</v>
      </c>
      <c r="O9" s="572">
        <v>0</v>
      </c>
      <c r="P9" s="573">
        <v>0</v>
      </c>
      <c r="Q9" s="574">
        <f>+monthly_drivers_0!Q9</f>
        <v>7.25</v>
      </c>
    </row>
    <row r="10" spans="1:17" x14ac:dyDescent="0.25">
      <c r="A10" s="575">
        <f t="shared" si="1"/>
        <v>44561</v>
      </c>
      <c r="B10" s="83" t="str">
        <f t="shared" si="2"/>
        <v>LeasingII</v>
      </c>
      <c r="C10" s="562">
        <v>0</v>
      </c>
      <c r="D10" s="563">
        <v>0</v>
      </c>
      <c r="E10" s="563">
        <v>0</v>
      </c>
      <c r="F10" s="563">
        <v>0</v>
      </c>
      <c r="G10" s="563">
        <v>0</v>
      </c>
      <c r="H10" s="563">
        <v>0</v>
      </c>
      <c r="I10" s="563">
        <v>0</v>
      </c>
      <c r="J10" s="563">
        <v>0</v>
      </c>
      <c r="K10" s="564">
        <v>0</v>
      </c>
      <c r="L10" s="563">
        <f t="shared" si="0"/>
        <v>0</v>
      </c>
      <c r="M10" s="563">
        <v>0</v>
      </c>
      <c r="N10" s="563">
        <v>0</v>
      </c>
      <c r="O10" s="565">
        <v>0</v>
      </c>
      <c r="P10" s="564">
        <v>0</v>
      </c>
      <c r="Q10" s="566">
        <f>+monthly_drivers_0!Q10</f>
        <v>7.25</v>
      </c>
    </row>
    <row r="11" spans="1:17" x14ac:dyDescent="0.25">
      <c r="A11" s="567">
        <f t="shared" si="1"/>
        <v>44592</v>
      </c>
      <c r="B11" s="577" t="str">
        <f t="shared" si="2"/>
        <v>LeasingII</v>
      </c>
      <c r="C11" s="568">
        <v>0</v>
      </c>
      <c r="D11" s="569">
        <v>0</v>
      </c>
      <c r="E11" s="569">
        <v>0</v>
      </c>
      <c r="F11" s="569">
        <v>0</v>
      </c>
      <c r="G11" s="569">
        <v>0</v>
      </c>
      <c r="H11" s="569">
        <v>0</v>
      </c>
      <c r="I11" s="569">
        <v>0</v>
      </c>
      <c r="J11" s="569">
        <v>0</v>
      </c>
      <c r="K11" s="570">
        <v>0</v>
      </c>
      <c r="L11" s="571">
        <f t="shared" si="0"/>
        <v>916.66666666666663</v>
      </c>
      <c r="M11" s="571">
        <v>0</v>
      </c>
      <c r="N11" s="571">
        <v>0</v>
      </c>
      <c r="O11" s="572">
        <v>0</v>
      </c>
      <c r="P11" s="578">
        <v>916.66666666666663</v>
      </c>
      <c r="Q11" s="574">
        <f>+monthly_drivers_0!Q11</f>
        <v>7.25</v>
      </c>
    </row>
    <row r="12" spans="1:17" x14ac:dyDescent="0.25">
      <c r="A12" s="575">
        <f t="shared" si="1"/>
        <v>44620</v>
      </c>
      <c r="B12" s="83" t="str">
        <f t="shared" si="2"/>
        <v>LeasingII</v>
      </c>
      <c r="C12" s="562">
        <v>0</v>
      </c>
      <c r="D12" s="563">
        <v>0</v>
      </c>
      <c r="E12" s="563">
        <v>0</v>
      </c>
      <c r="F12" s="563">
        <v>0</v>
      </c>
      <c r="G12" s="563">
        <v>0</v>
      </c>
      <c r="H12" s="563">
        <v>0</v>
      </c>
      <c r="I12" s="563">
        <v>0</v>
      </c>
      <c r="J12" s="563">
        <v>0</v>
      </c>
      <c r="K12" s="564">
        <v>0</v>
      </c>
      <c r="L12" s="563">
        <f t="shared" si="0"/>
        <v>916.66666666666663</v>
      </c>
      <c r="M12" s="563">
        <v>0</v>
      </c>
      <c r="N12" s="563">
        <v>0</v>
      </c>
      <c r="O12" s="565">
        <v>0</v>
      </c>
      <c r="P12" s="578">
        <v>916.66666666666663</v>
      </c>
      <c r="Q12" s="566">
        <f>+monthly_drivers_0!Q12</f>
        <v>7.25</v>
      </c>
    </row>
    <row r="13" spans="1:17" x14ac:dyDescent="0.25">
      <c r="A13" s="567">
        <f t="shared" si="1"/>
        <v>44651</v>
      </c>
      <c r="B13" s="577" t="str">
        <f t="shared" si="2"/>
        <v>LeasingII</v>
      </c>
      <c r="C13" s="568">
        <v>0</v>
      </c>
      <c r="D13" s="569">
        <v>0</v>
      </c>
      <c r="E13" s="569">
        <v>0</v>
      </c>
      <c r="F13" s="569">
        <v>0</v>
      </c>
      <c r="G13" s="569">
        <v>0</v>
      </c>
      <c r="H13" s="569">
        <v>0</v>
      </c>
      <c r="I13" s="569">
        <v>0</v>
      </c>
      <c r="J13" s="569">
        <v>0</v>
      </c>
      <c r="K13" s="570">
        <v>0</v>
      </c>
      <c r="L13" s="571">
        <f t="shared" si="0"/>
        <v>916.66666666666663</v>
      </c>
      <c r="M13" s="571">
        <v>0</v>
      </c>
      <c r="N13" s="571">
        <v>0</v>
      </c>
      <c r="O13" s="572">
        <v>0</v>
      </c>
      <c r="P13" s="578">
        <v>916.66666666666663</v>
      </c>
      <c r="Q13" s="574">
        <f>+monthly_drivers_0!Q13</f>
        <v>7.25</v>
      </c>
    </row>
    <row r="14" spans="1:17" x14ac:dyDescent="0.25">
      <c r="A14" s="575">
        <f t="shared" si="1"/>
        <v>44681</v>
      </c>
      <c r="B14" s="83" t="str">
        <f t="shared" si="2"/>
        <v>LeasingII</v>
      </c>
      <c r="C14" s="562">
        <v>0</v>
      </c>
      <c r="D14" s="563">
        <v>0</v>
      </c>
      <c r="E14" s="563">
        <v>0</v>
      </c>
      <c r="F14" s="563">
        <v>0</v>
      </c>
      <c r="G14" s="563">
        <v>0</v>
      </c>
      <c r="H14" s="563">
        <v>0</v>
      </c>
      <c r="I14" s="563">
        <v>0</v>
      </c>
      <c r="J14" s="563">
        <v>0</v>
      </c>
      <c r="K14" s="564">
        <v>0</v>
      </c>
      <c r="L14" s="563">
        <f t="shared" si="0"/>
        <v>916.66666666666663</v>
      </c>
      <c r="M14" s="563">
        <v>0</v>
      </c>
      <c r="N14" s="563">
        <v>0</v>
      </c>
      <c r="O14" s="565">
        <v>0</v>
      </c>
      <c r="P14" s="578">
        <v>916.66666666666663</v>
      </c>
      <c r="Q14" s="566">
        <f>+monthly_drivers_0!Q14</f>
        <v>7.25</v>
      </c>
    </row>
    <row r="15" spans="1:17" x14ac:dyDescent="0.25">
      <c r="A15" s="567">
        <f t="shared" si="1"/>
        <v>44712</v>
      </c>
      <c r="B15" s="577" t="str">
        <f t="shared" si="2"/>
        <v>LeasingII</v>
      </c>
      <c r="C15" s="568">
        <v>0</v>
      </c>
      <c r="D15" s="569">
        <v>0</v>
      </c>
      <c r="E15" s="569">
        <v>0</v>
      </c>
      <c r="F15" s="569">
        <v>0</v>
      </c>
      <c r="G15" s="569">
        <v>0</v>
      </c>
      <c r="H15" s="569">
        <v>0</v>
      </c>
      <c r="I15" s="569">
        <v>0</v>
      </c>
      <c r="J15" s="569">
        <v>0</v>
      </c>
      <c r="K15" s="570">
        <v>0</v>
      </c>
      <c r="L15" s="571">
        <f t="shared" si="0"/>
        <v>916.66666666666663</v>
      </c>
      <c r="M15" s="571">
        <v>0</v>
      </c>
      <c r="N15" s="571">
        <v>0</v>
      </c>
      <c r="O15" s="572">
        <v>0</v>
      </c>
      <c r="P15" s="578">
        <v>916.66666666666663</v>
      </c>
      <c r="Q15" s="574">
        <f>+monthly_drivers_0!Q15</f>
        <v>7.25</v>
      </c>
    </row>
    <row r="16" spans="1:17" x14ac:dyDescent="0.25">
      <c r="A16" s="575">
        <f t="shared" si="1"/>
        <v>44742</v>
      </c>
      <c r="B16" s="83" t="str">
        <f t="shared" si="2"/>
        <v>LeasingII</v>
      </c>
      <c r="C16" s="562">
        <v>0</v>
      </c>
      <c r="D16" s="563">
        <v>0</v>
      </c>
      <c r="E16" s="563">
        <v>0</v>
      </c>
      <c r="F16" s="563">
        <v>0</v>
      </c>
      <c r="G16" s="563">
        <v>0</v>
      </c>
      <c r="H16" s="563">
        <v>0</v>
      </c>
      <c r="I16" s="563">
        <v>0</v>
      </c>
      <c r="J16" s="563">
        <v>0</v>
      </c>
      <c r="K16" s="564">
        <v>0</v>
      </c>
      <c r="L16" s="563">
        <f t="shared" si="0"/>
        <v>916.66666666666663</v>
      </c>
      <c r="M16" s="563">
        <v>0</v>
      </c>
      <c r="N16" s="563">
        <v>0</v>
      </c>
      <c r="O16" s="565">
        <v>0</v>
      </c>
      <c r="P16" s="578">
        <v>916.66666666666663</v>
      </c>
      <c r="Q16" s="566">
        <f>+monthly_drivers_0!Q16</f>
        <v>7.25</v>
      </c>
    </row>
    <row r="17" spans="1:17" x14ac:dyDescent="0.25">
      <c r="A17" s="567">
        <f t="shared" si="1"/>
        <v>44773</v>
      </c>
      <c r="B17" s="577" t="str">
        <f t="shared" si="2"/>
        <v>LeasingII</v>
      </c>
      <c r="C17" s="568">
        <v>0</v>
      </c>
      <c r="D17" s="569">
        <v>0</v>
      </c>
      <c r="E17" s="569">
        <v>0</v>
      </c>
      <c r="F17" s="569">
        <v>0</v>
      </c>
      <c r="G17" s="569">
        <v>0</v>
      </c>
      <c r="H17" s="569">
        <v>0</v>
      </c>
      <c r="I17" s="569">
        <v>0</v>
      </c>
      <c r="J17" s="569">
        <v>0</v>
      </c>
      <c r="K17" s="570">
        <v>0</v>
      </c>
      <c r="L17" s="571">
        <f t="shared" si="0"/>
        <v>916.66666666666663</v>
      </c>
      <c r="M17" s="571">
        <v>0</v>
      </c>
      <c r="N17" s="571">
        <v>0</v>
      </c>
      <c r="O17" s="572">
        <v>0</v>
      </c>
      <c r="P17" s="578">
        <v>916.66666666666663</v>
      </c>
      <c r="Q17" s="574">
        <f>+monthly_drivers_0!Q17</f>
        <v>7.25</v>
      </c>
    </row>
    <row r="18" spans="1:17" x14ac:dyDescent="0.25">
      <c r="A18" s="575">
        <f t="shared" si="1"/>
        <v>44804</v>
      </c>
      <c r="B18" s="83" t="str">
        <f t="shared" si="2"/>
        <v>LeasingII</v>
      </c>
      <c r="C18" s="562">
        <v>0</v>
      </c>
      <c r="D18" s="563">
        <v>0</v>
      </c>
      <c r="E18" s="563">
        <v>0</v>
      </c>
      <c r="F18" s="563">
        <v>0</v>
      </c>
      <c r="G18" s="563">
        <v>0</v>
      </c>
      <c r="H18" s="563">
        <v>0</v>
      </c>
      <c r="I18" s="563">
        <v>0</v>
      </c>
      <c r="J18" s="563">
        <v>0</v>
      </c>
      <c r="K18" s="564">
        <v>0</v>
      </c>
      <c r="L18" s="563">
        <f t="shared" si="0"/>
        <v>916.66666666666663</v>
      </c>
      <c r="M18" s="563">
        <v>0</v>
      </c>
      <c r="N18" s="563">
        <v>0</v>
      </c>
      <c r="O18" s="565">
        <v>0</v>
      </c>
      <c r="P18" s="578">
        <v>916.66666666666663</v>
      </c>
      <c r="Q18" s="566">
        <f>+monthly_drivers_0!Q18</f>
        <v>7.25</v>
      </c>
    </row>
    <row r="19" spans="1:17" x14ac:dyDescent="0.25">
      <c r="A19" s="567">
        <f t="shared" si="1"/>
        <v>44834</v>
      </c>
      <c r="B19" s="577" t="str">
        <f t="shared" si="2"/>
        <v>LeasingII</v>
      </c>
      <c r="C19" s="568">
        <v>0</v>
      </c>
      <c r="D19" s="569">
        <v>0</v>
      </c>
      <c r="E19" s="569">
        <v>0</v>
      </c>
      <c r="F19" s="569">
        <v>0</v>
      </c>
      <c r="G19" s="569">
        <v>0</v>
      </c>
      <c r="H19" s="569">
        <v>0</v>
      </c>
      <c r="I19" s="569">
        <v>0</v>
      </c>
      <c r="J19" s="569">
        <v>0</v>
      </c>
      <c r="K19" s="570">
        <v>0</v>
      </c>
      <c r="L19" s="571">
        <f t="shared" si="0"/>
        <v>916.66666666666663</v>
      </c>
      <c r="M19" s="571">
        <v>0</v>
      </c>
      <c r="N19" s="571">
        <v>0</v>
      </c>
      <c r="O19" s="572">
        <v>0</v>
      </c>
      <c r="P19" s="578">
        <v>916.66666666666663</v>
      </c>
      <c r="Q19" s="574">
        <f>+monthly_drivers_0!Q19</f>
        <v>7.25</v>
      </c>
    </row>
    <row r="20" spans="1:17" x14ac:dyDescent="0.25">
      <c r="A20" s="575">
        <f t="shared" si="1"/>
        <v>44865</v>
      </c>
      <c r="B20" s="83" t="str">
        <f t="shared" si="2"/>
        <v>LeasingII</v>
      </c>
      <c r="C20" s="562">
        <v>0</v>
      </c>
      <c r="D20" s="563">
        <v>0</v>
      </c>
      <c r="E20" s="563">
        <v>0</v>
      </c>
      <c r="F20" s="563">
        <v>0</v>
      </c>
      <c r="G20" s="563">
        <v>0</v>
      </c>
      <c r="H20" s="563">
        <v>0</v>
      </c>
      <c r="I20" s="563">
        <v>0</v>
      </c>
      <c r="J20" s="563">
        <v>0</v>
      </c>
      <c r="K20" s="564">
        <v>0</v>
      </c>
      <c r="L20" s="563">
        <f t="shared" si="0"/>
        <v>916.66666666666663</v>
      </c>
      <c r="M20" s="563">
        <v>0</v>
      </c>
      <c r="N20" s="563">
        <v>0</v>
      </c>
      <c r="O20" s="565">
        <v>0</v>
      </c>
      <c r="P20" s="578">
        <v>916.66666666666663</v>
      </c>
      <c r="Q20" s="566">
        <f>+monthly_drivers_0!Q20</f>
        <v>7.25</v>
      </c>
    </row>
    <row r="21" spans="1:17" x14ac:dyDescent="0.25">
      <c r="A21" s="567">
        <f t="shared" si="1"/>
        <v>44895</v>
      </c>
      <c r="B21" s="577" t="str">
        <f t="shared" si="2"/>
        <v>LeasingII</v>
      </c>
      <c r="C21" s="568">
        <v>0</v>
      </c>
      <c r="D21" s="569">
        <v>0</v>
      </c>
      <c r="E21" s="569">
        <v>0</v>
      </c>
      <c r="F21" s="569">
        <v>0</v>
      </c>
      <c r="G21" s="569">
        <v>0</v>
      </c>
      <c r="H21" s="569">
        <v>0</v>
      </c>
      <c r="I21" s="569">
        <v>0</v>
      </c>
      <c r="J21" s="569">
        <v>0</v>
      </c>
      <c r="K21" s="570">
        <v>0</v>
      </c>
      <c r="L21" s="571">
        <f t="shared" si="0"/>
        <v>916.66666666666663</v>
      </c>
      <c r="M21" s="571">
        <v>0</v>
      </c>
      <c r="N21" s="571">
        <v>0</v>
      </c>
      <c r="O21" s="572">
        <v>0</v>
      </c>
      <c r="P21" s="578">
        <v>916.66666666666663</v>
      </c>
      <c r="Q21" s="574">
        <f>+monthly_drivers_0!Q21</f>
        <v>7.25</v>
      </c>
    </row>
    <row r="22" spans="1:17" x14ac:dyDescent="0.25">
      <c r="A22" s="575">
        <f t="shared" si="1"/>
        <v>44926</v>
      </c>
      <c r="B22" s="83" t="str">
        <f t="shared" si="2"/>
        <v>LeasingII</v>
      </c>
      <c r="C22" s="562">
        <v>0</v>
      </c>
      <c r="D22" s="563">
        <v>0</v>
      </c>
      <c r="E22" s="563">
        <v>0</v>
      </c>
      <c r="F22" s="563">
        <v>0</v>
      </c>
      <c r="G22" s="563">
        <v>0</v>
      </c>
      <c r="H22" s="563">
        <v>0</v>
      </c>
      <c r="I22" s="563">
        <v>0</v>
      </c>
      <c r="J22" s="563">
        <v>0</v>
      </c>
      <c r="K22" s="564">
        <v>0</v>
      </c>
      <c r="L22" s="563">
        <f t="shared" si="0"/>
        <v>916.66666666666663</v>
      </c>
      <c r="M22" s="563">
        <v>0</v>
      </c>
      <c r="N22" s="563">
        <v>0</v>
      </c>
      <c r="O22" s="565">
        <v>0</v>
      </c>
      <c r="P22" s="578">
        <v>916.66666666666663</v>
      </c>
      <c r="Q22" s="566">
        <f>+monthly_drivers_0!Q22</f>
        <v>7.25</v>
      </c>
    </row>
    <row r="23" spans="1:17" x14ac:dyDescent="0.25">
      <c r="A23" s="567">
        <f t="shared" si="1"/>
        <v>44957</v>
      </c>
      <c r="B23" s="577" t="str">
        <f t="shared" si="2"/>
        <v>LeasingII</v>
      </c>
      <c r="C23" s="568">
        <v>0</v>
      </c>
      <c r="D23" s="569">
        <v>0</v>
      </c>
      <c r="E23" s="569">
        <v>0</v>
      </c>
      <c r="F23" s="569">
        <v>0</v>
      </c>
      <c r="G23" s="569">
        <v>0</v>
      </c>
      <c r="H23" s="569">
        <v>0</v>
      </c>
      <c r="I23" s="569">
        <v>0</v>
      </c>
      <c r="J23" s="569">
        <v>0</v>
      </c>
      <c r="K23" s="570">
        <v>0</v>
      </c>
      <c r="L23" s="571">
        <f t="shared" si="0"/>
        <v>0</v>
      </c>
      <c r="M23" s="571">
        <v>0</v>
      </c>
      <c r="N23" s="571">
        <v>0</v>
      </c>
      <c r="O23" s="572">
        <v>0</v>
      </c>
      <c r="P23" s="573">
        <v>0</v>
      </c>
      <c r="Q23" s="574">
        <f>+monthly_drivers_0!Q23</f>
        <v>7.25</v>
      </c>
    </row>
    <row r="24" spans="1:17" x14ac:dyDescent="0.25">
      <c r="A24" s="575">
        <f t="shared" si="1"/>
        <v>44985</v>
      </c>
      <c r="B24" s="83" t="str">
        <f t="shared" si="2"/>
        <v>LeasingII</v>
      </c>
      <c r="C24" s="562">
        <v>0</v>
      </c>
      <c r="D24" s="563">
        <v>0</v>
      </c>
      <c r="E24" s="563">
        <v>0</v>
      </c>
      <c r="F24" s="563">
        <v>0</v>
      </c>
      <c r="G24" s="563">
        <v>0</v>
      </c>
      <c r="H24" s="563">
        <v>0</v>
      </c>
      <c r="I24" s="563">
        <v>0</v>
      </c>
      <c r="J24" s="563">
        <v>0</v>
      </c>
      <c r="K24" s="564">
        <v>0</v>
      </c>
      <c r="L24" s="563">
        <f t="shared" si="0"/>
        <v>0</v>
      </c>
      <c r="M24" s="563">
        <v>0</v>
      </c>
      <c r="N24" s="563">
        <v>0</v>
      </c>
      <c r="O24" s="565">
        <v>0</v>
      </c>
      <c r="P24" s="564">
        <v>0</v>
      </c>
      <c r="Q24" s="566">
        <f>+monthly_drivers_0!Q24</f>
        <v>7.25</v>
      </c>
    </row>
    <row r="25" spans="1:17" x14ac:dyDescent="0.25">
      <c r="A25" s="567">
        <f t="shared" si="1"/>
        <v>45016</v>
      </c>
      <c r="B25" s="577" t="str">
        <f t="shared" si="2"/>
        <v>LeasingII</v>
      </c>
      <c r="C25" s="568">
        <v>0</v>
      </c>
      <c r="D25" s="569">
        <v>0</v>
      </c>
      <c r="E25" s="569">
        <v>0</v>
      </c>
      <c r="F25" s="569">
        <v>0</v>
      </c>
      <c r="G25" s="569">
        <v>0</v>
      </c>
      <c r="H25" s="569">
        <v>0</v>
      </c>
      <c r="I25" s="569">
        <v>0</v>
      </c>
      <c r="J25" s="569">
        <v>0</v>
      </c>
      <c r="K25" s="570">
        <v>0</v>
      </c>
      <c r="L25" s="571">
        <f t="shared" si="0"/>
        <v>0</v>
      </c>
      <c r="M25" s="571">
        <v>0</v>
      </c>
      <c r="N25" s="571">
        <v>0</v>
      </c>
      <c r="O25" s="572">
        <v>0</v>
      </c>
      <c r="P25" s="573">
        <v>0</v>
      </c>
      <c r="Q25" s="574">
        <f>+monthly_drivers_0!Q25</f>
        <v>7.25</v>
      </c>
    </row>
    <row r="26" spans="1:17" x14ac:dyDescent="0.25">
      <c r="A26" s="575">
        <f t="shared" si="1"/>
        <v>45046</v>
      </c>
      <c r="B26" s="83" t="str">
        <f t="shared" si="2"/>
        <v>LeasingII</v>
      </c>
      <c r="C26" s="562">
        <v>0</v>
      </c>
      <c r="D26" s="563">
        <v>0</v>
      </c>
      <c r="E26" s="563">
        <v>0</v>
      </c>
      <c r="F26" s="563">
        <v>0</v>
      </c>
      <c r="G26" s="563">
        <v>0</v>
      </c>
      <c r="H26" s="563">
        <v>0</v>
      </c>
      <c r="I26" s="563">
        <v>0</v>
      </c>
      <c r="J26" s="563">
        <v>0</v>
      </c>
      <c r="K26" s="564">
        <v>0</v>
      </c>
      <c r="L26" s="563">
        <f t="shared" si="0"/>
        <v>0</v>
      </c>
      <c r="M26" s="563">
        <v>0</v>
      </c>
      <c r="N26" s="563">
        <v>0</v>
      </c>
      <c r="O26" s="565">
        <v>0</v>
      </c>
      <c r="P26" s="564">
        <v>0</v>
      </c>
      <c r="Q26" s="566">
        <f>+monthly_drivers_0!Q26</f>
        <v>5.5</v>
      </c>
    </row>
    <row r="27" spans="1:17" x14ac:dyDescent="0.25">
      <c r="A27" s="567">
        <f t="shared" si="1"/>
        <v>45077</v>
      </c>
      <c r="B27" s="577" t="str">
        <f t="shared" si="2"/>
        <v>LeasingII</v>
      </c>
      <c r="C27" s="568">
        <v>0</v>
      </c>
      <c r="D27" s="569">
        <v>0</v>
      </c>
      <c r="E27" s="569">
        <v>0</v>
      </c>
      <c r="F27" s="569">
        <v>0</v>
      </c>
      <c r="G27" s="569">
        <v>0</v>
      </c>
      <c r="H27" s="569">
        <v>0</v>
      </c>
      <c r="I27" s="569">
        <v>0</v>
      </c>
      <c r="J27" s="569">
        <v>0</v>
      </c>
      <c r="K27" s="570">
        <v>0</v>
      </c>
      <c r="L27" s="571">
        <f t="shared" si="0"/>
        <v>0</v>
      </c>
      <c r="M27" s="571">
        <v>0</v>
      </c>
      <c r="N27" s="571">
        <v>0</v>
      </c>
      <c r="O27" s="572">
        <v>0</v>
      </c>
      <c r="P27" s="573">
        <v>0</v>
      </c>
      <c r="Q27" s="574">
        <f>+monthly_drivers_0!Q27</f>
        <v>5.5</v>
      </c>
    </row>
    <row r="28" spans="1:17" x14ac:dyDescent="0.25">
      <c r="A28" s="575">
        <f t="shared" si="1"/>
        <v>45107</v>
      </c>
      <c r="B28" s="83" t="str">
        <f t="shared" si="2"/>
        <v>LeasingII</v>
      </c>
      <c r="C28" s="562">
        <v>0</v>
      </c>
      <c r="D28" s="563">
        <v>0</v>
      </c>
      <c r="E28" s="563">
        <v>0</v>
      </c>
      <c r="F28" s="563">
        <v>0</v>
      </c>
      <c r="G28" s="563">
        <v>0</v>
      </c>
      <c r="H28" s="563">
        <v>0</v>
      </c>
      <c r="I28" s="563">
        <v>0</v>
      </c>
      <c r="J28" s="563">
        <v>0</v>
      </c>
      <c r="K28" s="564">
        <v>0</v>
      </c>
      <c r="L28" s="563">
        <f t="shared" si="0"/>
        <v>0</v>
      </c>
      <c r="M28" s="563">
        <v>0</v>
      </c>
      <c r="N28" s="563">
        <v>0</v>
      </c>
      <c r="O28" s="565">
        <v>0</v>
      </c>
      <c r="P28" s="564">
        <v>0</v>
      </c>
      <c r="Q28" s="566">
        <f>+monthly_drivers_0!Q28</f>
        <v>5.5</v>
      </c>
    </row>
    <row r="29" spans="1:17" x14ac:dyDescent="0.25">
      <c r="A29" s="567">
        <f t="shared" si="1"/>
        <v>45138</v>
      </c>
      <c r="B29" s="577" t="str">
        <f t="shared" si="2"/>
        <v>LeasingII</v>
      </c>
      <c r="C29" s="568">
        <v>0</v>
      </c>
      <c r="D29" s="569">
        <v>0</v>
      </c>
      <c r="E29" s="569">
        <v>0</v>
      </c>
      <c r="F29" s="569">
        <v>0</v>
      </c>
      <c r="G29" s="569">
        <v>0</v>
      </c>
      <c r="H29" s="569">
        <v>0</v>
      </c>
      <c r="I29" s="569">
        <v>0</v>
      </c>
      <c r="J29" s="569">
        <v>0</v>
      </c>
      <c r="K29" s="570">
        <v>0</v>
      </c>
      <c r="L29" s="571">
        <f t="shared" si="0"/>
        <v>0</v>
      </c>
      <c r="M29" s="571">
        <v>0</v>
      </c>
      <c r="N29" s="571">
        <v>0</v>
      </c>
      <c r="O29" s="572">
        <v>0</v>
      </c>
      <c r="P29" s="573">
        <v>0</v>
      </c>
      <c r="Q29" s="574">
        <f>+monthly_drivers_0!Q29</f>
        <v>5.5</v>
      </c>
    </row>
    <row r="30" spans="1:17" x14ac:dyDescent="0.25">
      <c r="A30" s="575">
        <f t="shared" si="1"/>
        <v>45169</v>
      </c>
      <c r="B30" s="83" t="str">
        <f t="shared" si="2"/>
        <v>LeasingII</v>
      </c>
      <c r="C30" s="562">
        <v>0</v>
      </c>
      <c r="D30" s="563">
        <v>0</v>
      </c>
      <c r="E30" s="563">
        <v>0</v>
      </c>
      <c r="F30" s="563">
        <v>0</v>
      </c>
      <c r="G30" s="563">
        <v>0</v>
      </c>
      <c r="H30" s="563">
        <v>0</v>
      </c>
      <c r="I30" s="563">
        <v>0</v>
      </c>
      <c r="J30" s="563">
        <v>0</v>
      </c>
      <c r="K30" s="564">
        <v>0</v>
      </c>
      <c r="L30" s="563">
        <f t="shared" si="0"/>
        <v>0</v>
      </c>
      <c r="M30" s="563">
        <v>0</v>
      </c>
      <c r="N30" s="563">
        <v>0</v>
      </c>
      <c r="O30" s="565">
        <v>0</v>
      </c>
      <c r="P30" s="564">
        <v>0</v>
      </c>
      <c r="Q30" s="566">
        <f>+monthly_drivers_0!Q30</f>
        <v>5.5</v>
      </c>
    </row>
    <row r="31" spans="1:17" x14ac:dyDescent="0.25">
      <c r="A31" s="567">
        <f t="shared" si="1"/>
        <v>45199</v>
      </c>
      <c r="B31" s="577" t="str">
        <f t="shared" si="2"/>
        <v>LeasingII</v>
      </c>
      <c r="C31" s="568">
        <v>0</v>
      </c>
      <c r="D31" s="569">
        <v>0</v>
      </c>
      <c r="E31" s="569">
        <v>0</v>
      </c>
      <c r="F31" s="569">
        <v>0</v>
      </c>
      <c r="G31" s="569">
        <v>0</v>
      </c>
      <c r="H31" s="569">
        <v>0</v>
      </c>
      <c r="I31" s="569">
        <v>0</v>
      </c>
      <c r="J31" s="569">
        <v>0</v>
      </c>
      <c r="K31" s="570">
        <v>0</v>
      </c>
      <c r="L31" s="571">
        <f t="shared" si="0"/>
        <v>0</v>
      </c>
      <c r="M31" s="571">
        <v>0</v>
      </c>
      <c r="N31" s="571">
        <v>0</v>
      </c>
      <c r="O31" s="572">
        <v>0</v>
      </c>
      <c r="P31" s="573">
        <v>0</v>
      </c>
      <c r="Q31" s="574">
        <f>+monthly_drivers_0!Q31</f>
        <v>5.5</v>
      </c>
    </row>
    <row r="32" spans="1:17" x14ac:dyDescent="0.25">
      <c r="A32" s="575">
        <f t="shared" si="1"/>
        <v>45230</v>
      </c>
      <c r="B32" s="83" t="str">
        <f t="shared" si="2"/>
        <v>LeasingII</v>
      </c>
      <c r="C32" s="562">
        <v>0</v>
      </c>
      <c r="D32" s="563">
        <v>0</v>
      </c>
      <c r="E32" s="563">
        <v>0</v>
      </c>
      <c r="F32" s="563">
        <v>0</v>
      </c>
      <c r="G32" s="563">
        <v>0</v>
      </c>
      <c r="H32" s="563">
        <v>0</v>
      </c>
      <c r="I32" s="563">
        <v>0</v>
      </c>
      <c r="J32" s="563">
        <v>0</v>
      </c>
      <c r="K32" s="564">
        <v>0</v>
      </c>
      <c r="L32" s="563">
        <f t="shared" si="0"/>
        <v>0</v>
      </c>
      <c r="M32" s="563">
        <v>0</v>
      </c>
      <c r="N32" s="563">
        <v>0</v>
      </c>
      <c r="O32" s="565">
        <v>0</v>
      </c>
      <c r="P32" s="564">
        <v>0</v>
      </c>
      <c r="Q32" s="566">
        <f>+monthly_drivers_0!Q32</f>
        <v>5.5</v>
      </c>
    </row>
    <row r="33" spans="1:17" x14ac:dyDescent="0.25">
      <c r="A33" s="567">
        <f t="shared" si="1"/>
        <v>45260</v>
      </c>
      <c r="B33" s="577" t="str">
        <f t="shared" si="2"/>
        <v>LeasingII</v>
      </c>
      <c r="C33" s="568">
        <v>0</v>
      </c>
      <c r="D33" s="569">
        <v>0</v>
      </c>
      <c r="E33" s="569">
        <v>0</v>
      </c>
      <c r="F33" s="569">
        <v>0</v>
      </c>
      <c r="G33" s="569">
        <v>0</v>
      </c>
      <c r="H33" s="569">
        <v>0</v>
      </c>
      <c r="I33" s="569">
        <v>0</v>
      </c>
      <c r="J33" s="569">
        <v>0</v>
      </c>
      <c r="K33" s="570">
        <v>0</v>
      </c>
      <c r="L33" s="571">
        <f t="shared" si="0"/>
        <v>0</v>
      </c>
      <c r="M33" s="571">
        <v>0</v>
      </c>
      <c r="N33" s="571">
        <v>0</v>
      </c>
      <c r="O33" s="572">
        <v>0</v>
      </c>
      <c r="P33" s="573">
        <v>0</v>
      </c>
      <c r="Q33" s="574">
        <f>+monthly_drivers_0!Q33</f>
        <v>5.5</v>
      </c>
    </row>
    <row r="34" spans="1:17" x14ac:dyDescent="0.25">
      <c r="A34" s="575">
        <f t="shared" si="1"/>
        <v>45291</v>
      </c>
      <c r="B34" s="83" t="str">
        <f t="shared" si="2"/>
        <v>LeasingII</v>
      </c>
      <c r="C34" s="562">
        <v>0</v>
      </c>
      <c r="D34" s="563">
        <v>0</v>
      </c>
      <c r="E34" s="563">
        <v>0</v>
      </c>
      <c r="F34" s="563">
        <v>0</v>
      </c>
      <c r="G34" s="563">
        <v>0</v>
      </c>
      <c r="H34" s="563">
        <v>0</v>
      </c>
      <c r="I34" s="563">
        <v>0</v>
      </c>
      <c r="J34" s="563">
        <v>0</v>
      </c>
      <c r="K34" s="564">
        <v>0</v>
      </c>
      <c r="L34" s="563">
        <f t="shared" si="0"/>
        <v>0</v>
      </c>
      <c r="M34" s="563">
        <v>0</v>
      </c>
      <c r="N34" s="563">
        <v>0</v>
      </c>
      <c r="O34" s="565">
        <v>0</v>
      </c>
      <c r="P34" s="564">
        <v>0</v>
      </c>
      <c r="Q34" s="566">
        <f>+monthly_drivers_0!Q34</f>
        <v>5.5</v>
      </c>
    </row>
    <row r="35" spans="1:17" x14ac:dyDescent="0.25">
      <c r="A35" s="567">
        <f t="shared" si="1"/>
        <v>45322</v>
      </c>
      <c r="B35" s="577" t="str">
        <f t="shared" si="2"/>
        <v>LeasingII</v>
      </c>
      <c r="C35" s="568">
        <v>0</v>
      </c>
      <c r="D35" s="569">
        <v>0</v>
      </c>
      <c r="E35" s="569">
        <v>0</v>
      </c>
      <c r="F35" s="569">
        <v>0</v>
      </c>
      <c r="G35" s="569">
        <v>0</v>
      </c>
      <c r="H35" s="569">
        <v>0</v>
      </c>
      <c r="I35" s="569">
        <v>0</v>
      </c>
      <c r="J35" s="569">
        <v>0</v>
      </c>
      <c r="K35" s="570">
        <v>0</v>
      </c>
      <c r="L35" s="571">
        <f t="shared" si="0"/>
        <v>0</v>
      </c>
      <c r="M35" s="571">
        <v>0</v>
      </c>
      <c r="N35" s="571">
        <v>0</v>
      </c>
      <c r="O35" s="572">
        <v>0</v>
      </c>
      <c r="P35" s="573">
        <v>0</v>
      </c>
      <c r="Q35" s="574">
        <f>+monthly_drivers_0!Q35</f>
        <v>5.5</v>
      </c>
    </row>
    <row r="36" spans="1:17" x14ac:dyDescent="0.25">
      <c r="A36" s="575">
        <f t="shared" si="1"/>
        <v>45351</v>
      </c>
      <c r="B36" s="83" t="str">
        <f t="shared" si="2"/>
        <v>LeasingII</v>
      </c>
      <c r="C36" s="562">
        <v>0</v>
      </c>
      <c r="D36" s="563">
        <v>0</v>
      </c>
      <c r="E36" s="563">
        <v>0</v>
      </c>
      <c r="F36" s="563">
        <v>0</v>
      </c>
      <c r="G36" s="563">
        <v>0</v>
      </c>
      <c r="H36" s="563">
        <v>0</v>
      </c>
      <c r="I36" s="563">
        <v>0</v>
      </c>
      <c r="J36" s="563">
        <v>0</v>
      </c>
      <c r="K36" s="564">
        <v>0</v>
      </c>
      <c r="L36" s="563">
        <f t="shared" si="0"/>
        <v>0</v>
      </c>
      <c r="M36" s="563">
        <v>0</v>
      </c>
      <c r="N36" s="563">
        <v>0</v>
      </c>
      <c r="O36" s="565">
        <v>0</v>
      </c>
      <c r="P36" s="564">
        <v>0</v>
      </c>
      <c r="Q36" s="566">
        <f>+monthly_drivers_0!Q36</f>
        <v>5.5</v>
      </c>
    </row>
    <row r="37" spans="1:17" x14ac:dyDescent="0.25">
      <c r="A37" s="567">
        <f t="shared" si="1"/>
        <v>45382</v>
      </c>
      <c r="B37" s="577" t="str">
        <f t="shared" si="2"/>
        <v>LeasingII</v>
      </c>
      <c r="C37" s="568">
        <v>0</v>
      </c>
      <c r="D37" s="569">
        <v>0</v>
      </c>
      <c r="E37" s="569">
        <v>0</v>
      </c>
      <c r="F37" s="569">
        <v>0</v>
      </c>
      <c r="G37" s="569">
        <v>0</v>
      </c>
      <c r="H37" s="569">
        <v>0</v>
      </c>
      <c r="I37" s="569">
        <v>0</v>
      </c>
      <c r="J37" s="569">
        <v>0</v>
      </c>
      <c r="K37" s="570">
        <v>0</v>
      </c>
      <c r="L37" s="571">
        <f t="shared" si="0"/>
        <v>0</v>
      </c>
      <c r="M37" s="571">
        <v>0</v>
      </c>
      <c r="N37" s="571">
        <v>0</v>
      </c>
      <c r="O37" s="572">
        <v>0</v>
      </c>
      <c r="P37" s="573">
        <v>0</v>
      </c>
      <c r="Q37" s="574">
        <f>+monthly_drivers_0!Q37</f>
        <v>5.5</v>
      </c>
    </row>
    <row r="38" spans="1:17" x14ac:dyDescent="0.25">
      <c r="A38" s="575">
        <f t="shared" si="1"/>
        <v>45412</v>
      </c>
      <c r="B38" s="83" t="str">
        <f t="shared" si="2"/>
        <v>LeasingII</v>
      </c>
      <c r="C38" s="562">
        <v>0</v>
      </c>
      <c r="D38" s="563">
        <v>0</v>
      </c>
      <c r="E38" s="563">
        <v>0</v>
      </c>
      <c r="F38" s="563">
        <v>0</v>
      </c>
      <c r="G38" s="563">
        <v>0</v>
      </c>
      <c r="H38" s="563">
        <v>0</v>
      </c>
      <c r="I38" s="563">
        <v>0</v>
      </c>
      <c r="J38" s="563">
        <v>0</v>
      </c>
      <c r="K38" s="564">
        <v>0</v>
      </c>
      <c r="L38" s="563">
        <f t="shared" si="0"/>
        <v>0</v>
      </c>
      <c r="M38" s="563">
        <v>0</v>
      </c>
      <c r="N38" s="563">
        <v>0</v>
      </c>
      <c r="O38" s="565">
        <v>0</v>
      </c>
      <c r="P38" s="564">
        <v>0</v>
      </c>
      <c r="Q38" s="566">
        <f>+monthly_drivers_0!Q38</f>
        <v>2.5</v>
      </c>
    </row>
    <row r="39" spans="1:17" x14ac:dyDescent="0.25">
      <c r="A39" s="567">
        <f t="shared" si="1"/>
        <v>45443</v>
      </c>
      <c r="B39" s="577" t="str">
        <f t="shared" si="2"/>
        <v>LeasingII</v>
      </c>
      <c r="C39" s="568">
        <v>0</v>
      </c>
      <c r="D39" s="569">
        <v>0</v>
      </c>
      <c r="E39" s="569">
        <v>0</v>
      </c>
      <c r="F39" s="569">
        <v>0</v>
      </c>
      <c r="G39" s="569">
        <v>0</v>
      </c>
      <c r="H39" s="569">
        <v>0</v>
      </c>
      <c r="I39" s="569">
        <v>0</v>
      </c>
      <c r="J39" s="569">
        <v>0</v>
      </c>
      <c r="K39" s="570">
        <v>0</v>
      </c>
      <c r="L39" s="571">
        <f t="shared" si="0"/>
        <v>0</v>
      </c>
      <c r="M39" s="571">
        <v>0</v>
      </c>
      <c r="N39" s="571">
        <v>0</v>
      </c>
      <c r="O39" s="572">
        <v>0</v>
      </c>
      <c r="P39" s="573">
        <v>0</v>
      </c>
      <c r="Q39" s="574">
        <f>+monthly_drivers_0!Q39</f>
        <v>2.5</v>
      </c>
    </row>
    <row r="40" spans="1:17" x14ac:dyDescent="0.25">
      <c r="A40" s="575">
        <f t="shared" si="1"/>
        <v>45473</v>
      </c>
      <c r="B40" s="83" t="str">
        <f t="shared" si="2"/>
        <v>LeasingII</v>
      </c>
      <c r="C40" s="562">
        <v>0</v>
      </c>
      <c r="D40" s="563">
        <v>0</v>
      </c>
      <c r="E40" s="563">
        <v>0</v>
      </c>
      <c r="F40" s="563">
        <v>0</v>
      </c>
      <c r="G40" s="563">
        <v>0</v>
      </c>
      <c r="H40" s="563">
        <v>0</v>
      </c>
      <c r="I40" s="563">
        <v>0</v>
      </c>
      <c r="J40" s="563">
        <v>0</v>
      </c>
      <c r="K40" s="564">
        <v>0</v>
      </c>
      <c r="L40" s="563">
        <f t="shared" si="0"/>
        <v>0</v>
      </c>
      <c r="M40" s="563">
        <v>0</v>
      </c>
      <c r="N40" s="563">
        <v>0</v>
      </c>
      <c r="O40" s="565">
        <v>0</v>
      </c>
      <c r="P40" s="564">
        <v>0</v>
      </c>
      <c r="Q40" s="566">
        <f>+monthly_drivers_0!Q40</f>
        <v>2.5</v>
      </c>
    </row>
    <row r="41" spans="1:17" x14ac:dyDescent="0.25">
      <c r="A41" s="567">
        <f t="shared" si="1"/>
        <v>45504</v>
      </c>
      <c r="B41" s="577" t="str">
        <f t="shared" si="2"/>
        <v>LeasingII</v>
      </c>
      <c r="C41" s="568">
        <v>0</v>
      </c>
      <c r="D41" s="569">
        <v>0</v>
      </c>
      <c r="E41" s="569">
        <v>0</v>
      </c>
      <c r="F41" s="569">
        <v>0</v>
      </c>
      <c r="G41" s="569">
        <v>0</v>
      </c>
      <c r="H41" s="569">
        <v>0</v>
      </c>
      <c r="I41" s="569">
        <v>0</v>
      </c>
      <c r="J41" s="569">
        <v>0</v>
      </c>
      <c r="K41" s="570">
        <v>0</v>
      </c>
      <c r="L41" s="571">
        <f t="shared" si="0"/>
        <v>0</v>
      </c>
      <c r="M41" s="571">
        <v>0</v>
      </c>
      <c r="N41" s="571">
        <v>0</v>
      </c>
      <c r="O41" s="572">
        <v>0</v>
      </c>
      <c r="P41" s="573">
        <v>0</v>
      </c>
      <c r="Q41" s="574">
        <f>+monthly_drivers_0!Q41</f>
        <v>2.5</v>
      </c>
    </row>
    <row r="42" spans="1:17" x14ac:dyDescent="0.25">
      <c r="A42" s="575">
        <f t="shared" si="1"/>
        <v>45535</v>
      </c>
      <c r="B42" s="83" t="str">
        <f t="shared" si="2"/>
        <v>LeasingII</v>
      </c>
      <c r="C42" s="562">
        <v>0</v>
      </c>
      <c r="D42" s="563">
        <v>0</v>
      </c>
      <c r="E42" s="563">
        <v>0</v>
      </c>
      <c r="F42" s="563">
        <v>0</v>
      </c>
      <c r="G42" s="563">
        <v>0</v>
      </c>
      <c r="H42" s="563">
        <v>0</v>
      </c>
      <c r="I42" s="563">
        <v>0</v>
      </c>
      <c r="J42" s="563">
        <v>0</v>
      </c>
      <c r="K42" s="564">
        <v>0</v>
      </c>
      <c r="L42" s="563">
        <f t="shared" si="0"/>
        <v>0</v>
      </c>
      <c r="M42" s="563">
        <v>0</v>
      </c>
      <c r="N42" s="563">
        <v>0</v>
      </c>
      <c r="O42" s="565">
        <v>0</v>
      </c>
      <c r="P42" s="564">
        <v>0</v>
      </c>
      <c r="Q42" s="566">
        <f>+monthly_drivers_0!Q42</f>
        <v>2.5</v>
      </c>
    </row>
    <row r="43" spans="1:17" x14ac:dyDescent="0.25">
      <c r="A43" s="567">
        <f t="shared" si="1"/>
        <v>45565</v>
      </c>
      <c r="B43" s="577" t="str">
        <f t="shared" si="2"/>
        <v>LeasingII</v>
      </c>
      <c r="C43" s="568">
        <v>0</v>
      </c>
      <c r="D43" s="569">
        <v>0</v>
      </c>
      <c r="E43" s="569">
        <v>0</v>
      </c>
      <c r="F43" s="569">
        <v>0</v>
      </c>
      <c r="G43" s="569">
        <v>0</v>
      </c>
      <c r="H43" s="569">
        <v>0</v>
      </c>
      <c r="I43" s="569">
        <v>0</v>
      </c>
      <c r="J43" s="569">
        <v>0</v>
      </c>
      <c r="K43" s="570">
        <v>0</v>
      </c>
      <c r="L43" s="571">
        <f t="shared" si="0"/>
        <v>0</v>
      </c>
      <c r="M43" s="571">
        <v>0</v>
      </c>
      <c r="N43" s="571">
        <v>0</v>
      </c>
      <c r="O43" s="572">
        <v>0</v>
      </c>
      <c r="P43" s="573">
        <v>0</v>
      </c>
      <c r="Q43" s="574">
        <f>+monthly_drivers_0!Q43</f>
        <v>2.5</v>
      </c>
    </row>
    <row r="44" spans="1:17" x14ac:dyDescent="0.25">
      <c r="A44" s="575">
        <f t="shared" si="1"/>
        <v>45596</v>
      </c>
      <c r="B44" s="83" t="str">
        <f t="shared" si="2"/>
        <v>LeasingII</v>
      </c>
      <c r="C44" s="562">
        <v>0</v>
      </c>
      <c r="D44" s="563">
        <v>0</v>
      </c>
      <c r="E44" s="563">
        <v>0</v>
      </c>
      <c r="F44" s="563">
        <v>0</v>
      </c>
      <c r="G44" s="563">
        <v>0</v>
      </c>
      <c r="H44" s="563">
        <v>0</v>
      </c>
      <c r="I44" s="563">
        <v>0</v>
      </c>
      <c r="J44" s="563">
        <v>0</v>
      </c>
      <c r="K44" s="564">
        <v>0</v>
      </c>
      <c r="L44" s="563">
        <f t="shared" si="0"/>
        <v>0</v>
      </c>
      <c r="M44" s="563">
        <v>0</v>
      </c>
      <c r="N44" s="563">
        <v>0</v>
      </c>
      <c r="O44" s="565">
        <v>0</v>
      </c>
      <c r="P44" s="564">
        <v>0</v>
      </c>
      <c r="Q44" s="566">
        <f>+monthly_drivers_0!Q44</f>
        <v>2.5</v>
      </c>
    </row>
    <row r="45" spans="1:17" x14ac:dyDescent="0.25">
      <c r="A45" s="567">
        <f t="shared" si="1"/>
        <v>45626</v>
      </c>
      <c r="B45" s="577" t="str">
        <f t="shared" si="2"/>
        <v>LeasingII</v>
      </c>
      <c r="C45" s="568">
        <v>0</v>
      </c>
      <c r="D45" s="569">
        <v>0</v>
      </c>
      <c r="E45" s="569">
        <v>0</v>
      </c>
      <c r="F45" s="569">
        <v>0</v>
      </c>
      <c r="G45" s="569">
        <v>0</v>
      </c>
      <c r="H45" s="569">
        <v>0</v>
      </c>
      <c r="I45" s="569">
        <v>0</v>
      </c>
      <c r="J45" s="569">
        <v>0</v>
      </c>
      <c r="K45" s="570">
        <v>0</v>
      </c>
      <c r="L45" s="571">
        <f t="shared" si="0"/>
        <v>0</v>
      </c>
      <c r="M45" s="571">
        <v>0</v>
      </c>
      <c r="N45" s="571">
        <v>0</v>
      </c>
      <c r="O45" s="572">
        <v>0</v>
      </c>
      <c r="P45" s="573">
        <v>0</v>
      </c>
      <c r="Q45" s="574">
        <f>+monthly_drivers_0!Q45</f>
        <v>2.5</v>
      </c>
    </row>
    <row r="46" spans="1:17" x14ac:dyDescent="0.25">
      <c r="A46" s="575">
        <f t="shared" si="1"/>
        <v>45657</v>
      </c>
      <c r="B46" s="83" t="str">
        <f t="shared" si="2"/>
        <v>LeasingII</v>
      </c>
      <c r="C46" s="562">
        <v>0</v>
      </c>
      <c r="D46" s="563">
        <v>0</v>
      </c>
      <c r="E46" s="563">
        <v>0</v>
      </c>
      <c r="F46" s="563">
        <v>0</v>
      </c>
      <c r="G46" s="563">
        <v>0</v>
      </c>
      <c r="H46" s="563">
        <v>0</v>
      </c>
      <c r="I46" s="563">
        <v>0</v>
      </c>
      <c r="J46" s="563">
        <v>0</v>
      </c>
      <c r="K46" s="564">
        <v>0</v>
      </c>
      <c r="L46" s="563">
        <f t="shared" si="0"/>
        <v>0</v>
      </c>
      <c r="M46" s="563">
        <v>0</v>
      </c>
      <c r="N46" s="563">
        <v>0</v>
      </c>
      <c r="O46" s="565">
        <v>0</v>
      </c>
      <c r="P46" s="564">
        <v>0</v>
      </c>
      <c r="Q46" s="566">
        <f>+monthly_drivers_0!Q46</f>
        <v>2.5</v>
      </c>
    </row>
    <row r="47" spans="1:17" x14ac:dyDescent="0.25">
      <c r="A47" s="567">
        <f t="shared" si="1"/>
        <v>45688</v>
      </c>
      <c r="B47" s="577" t="str">
        <f t="shared" si="2"/>
        <v>LeasingII</v>
      </c>
      <c r="C47" s="568">
        <v>0</v>
      </c>
      <c r="D47" s="569">
        <v>0</v>
      </c>
      <c r="E47" s="569">
        <v>0</v>
      </c>
      <c r="F47" s="569">
        <v>0</v>
      </c>
      <c r="G47" s="569">
        <v>0</v>
      </c>
      <c r="H47" s="569">
        <v>0</v>
      </c>
      <c r="I47" s="569">
        <v>0</v>
      </c>
      <c r="J47" s="569">
        <v>0</v>
      </c>
      <c r="K47" s="570">
        <v>0</v>
      </c>
      <c r="L47" s="571">
        <f t="shared" si="0"/>
        <v>0</v>
      </c>
      <c r="M47" s="571">
        <v>0</v>
      </c>
      <c r="N47" s="571">
        <v>0</v>
      </c>
      <c r="O47" s="572">
        <v>0</v>
      </c>
      <c r="P47" s="573">
        <v>0</v>
      </c>
      <c r="Q47" s="574">
        <f>+monthly_drivers_0!Q47</f>
        <v>2.5</v>
      </c>
    </row>
    <row r="48" spans="1:17" x14ac:dyDescent="0.25">
      <c r="A48" s="575">
        <f t="shared" si="1"/>
        <v>45716</v>
      </c>
      <c r="B48" s="83" t="str">
        <f t="shared" si="2"/>
        <v>LeasingII</v>
      </c>
      <c r="C48" s="562">
        <v>0</v>
      </c>
      <c r="D48" s="563">
        <v>0</v>
      </c>
      <c r="E48" s="563">
        <v>0</v>
      </c>
      <c r="F48" s="563">
        <v>0</v>
      </c>
      <c r="G48" s="563">
        <v>0</v>
      </c>
      <c r="H48" s="563">
        <v>0</v>
      </c>
      <c r="I48" s="563">
        <v>0</v>
      </c>
      <c r="J48" s="563">
        <v>0</v>
      </c>
      <c r="K48" s="564">
        <v>0</v>
      </c>
      <c r="L48" s="563">
        <f t="shared" si="0"/>
        <v>0</v>
      </c>
      <c r="M48" s="563">
        <v>0</v>
      </c>
      <c r="N48" s="563">
        <v>0</v>
      </c>
      <c r="O48" s="565">
        <v>0</v>
      </c>
      <c r="P48" s="564">
        <v>0</v>
      </c>
      <c r="Q48" s="566">
        <f>+monthly_drivers_0!Q48</f>
        <v>2.5</v>
      </c>
    </row>
    <row r="49" spans="1:17" x14ac:dyDescent="0.25">
      <c r="A49" s="567">
        <f t="shared" si="1"/>
        <v>45747</v>
      </c>
      <c r="B49" s="577" t="str">
        <f t="shared" si="2"/>
        <v>LeasingII</v>
      </c>
      <c r="C49" s="568">
        <v>0</v>
      </c>
      <c r="D49" s="569">
        <v>0</v>
      </c>
      <c r="E49" s="569">
        <v>0</v>
      </c>
      <c r="F49" s="569">
        <v>0</v>
      </c>
      <c r="G49" s="569">
        <v>0</v>
      </c>
      <c r="H49" s="569">
        <v>0</v>
      </c>
      <c r="I49" s="569">
        <v>0</v>
      </c>
      <c r="J49" s="569">
        <v>0</v>
      </c>
      <c r="K49" s="570">
        <v>0</v>
      </c>
      <c r="L49" s="571">
        <f t="shared" si="0"/>
        <v>0</v>
      </c>
      <c r="M49" s="571">
        <v>0</v>
      </c>
      <c r="N49" s="571">
        <v>0</v>
      </c>
      <c r="O49" s="572">
        <v>0</v>
      </c>
      <c r="P49" s="573">
        <v>0</v>
      </c>
      <c r="Q49" s="574">
        <f>+monthly_drivers_0!Q49</f>
        <v>2.5</v>
      </c>
    </row>
    <row r="50" spans="1:17" x14ac:dyDescent="0.25">
      <c r="A50" s="575">
        <f t="shared" si="1"/>
        <v>45777</v>
      </c>
      <c r="B50" s="83" t="str">
        <f t="shared" si="2"/>
        <v>LeasingII</v>
      </c>
      <c r="C50" s="562">
        <v>0</v>
      </c>
      <c r="D50" s="563">
        <v>0</v>
      </c>
      <c r="E50" s="563">
        <v>0</v>
      </c>
      <c r="F50" s="563">
        <v>0</v>
      </c>
      <c r="G50" s="563">
        <v>0</v>
      </c>
      <c r="H50" s="563">
        <v>0</v>
      </c>
      <c r="I50" s="563">
        <v>0</v>
      </c>
      <c r="J50" s="563">
        <v>0</v>
      </c>
      <c r="K50" s="564">
        <v>0</v>
      </c>
      <c r="L50" s="563">
        <f t="shared" si="0"/>
        <v>0</v>
      </c>
      <c r="M50" s="563">
        <v>0</v>
      </c>
      <c r="N50" s="563">
        <v>0</v>
      </c>
      <c r="O50" s="565">
        <v>0</v>
      </c>
      <c r="P50" s="564">
        <v>0</v>
      </c>
      <c r="Q50" s="566">
        <f>+monthly_drivers_0!Q50</f>
        <v>2.5</v>
      </c>
    </row>
    <row r="51" spans="1:17" x14ac:dyDescent="0.25">
      <c r="A51" s="567">
        <f t="shared" si="1"/>
        <v>45808</v>
      </c>
      <c r="B51" s="577" t="str">
        <f t="shared" si="2"/>
        <v>LeasingII</v>
      </c>
      <c r="C51" s="568">
        <v>0</v>
      </c>
      <c r="D51" s="569">
        <v>0</v>
      </c>
      <c r="E51" s="569">
        <v>0</v>
      </c>
      <c r="F51" s="569">
        <v>0</v>
      </c>
      <c r="G51" s="569">
        <v>0</v>
      </c>
      <c r="H51" s="569">
        <v>0</v>
      </c>
      <c r="I51" s="569">
        <v>0</v>
      </c>
      <c r="J51" s="569">
        <v>0</v>
      </c>
      <c r="K51" s="570">
        <v>0</v>
      </c>
      <c r="L51" s="571">
        <f t="shared" si="0"/>
        <v>0</v>
      </c>
      <c r="M51" s="571">
        <v>0</v>
      </c>
      <c r="N51" s="571">
        <v>0</v>
      </c>
      <c r="O51" s="572">
        <v>0</v>
      </c>
      <c r="P51" s="573">
        <v>0</v>
      </c>
      <c r="Q51" s="574">
        <f>+monthly_drivers_0!Q51</f>
        <v>2.5</v>
      </c>
    </row>
    <row r="52" spans="1:17" x14ac:dyDescent="0.25">
      <c r="A52" s="575">
        <f t="shared" si="1"/>
        <v>45838</v>
      </c>
      <c r="B52" s="83" t="str">
        <f t="shared" si="2"/>
        <v>LeasingII</v>
      </c>
      <c r="C52" s="562">
        <v>0</v>
      </c>
      <c r="D52" s="563">
        <v>0</v>
      </c>
      <c r="E52" s="563">
        <v>0</v>
      </c>
      <c r="F52" s="563">
        <v>0</v>
      </c>
      <c r="G52" s="563">
        <v>0</v>
      </c>
      <c r="H52" s="563">
        <v>0</v>
      </c>
      <c r="I52" s="563">
        <v>0</v>
      </c>
      <c r="J52" s="563">
        <v>0</v>
      </c>
      <c r="K52" s="564">
        <v>0</v>
      </c>
      <c r="L52" s="563">
        <f t="shared" si="0"/>
        <v>0</v>
      </c>
      <c r="M52" s="563">
        <v>0</v>
      </c>
      <c r="N52" s="563">
        <v>0</v>
      </c>
      <c r="O52" s="565">
        <v>0</v>
      </c>
      <c r="P52" s="564">
        <v>0</v>
      </c>
      <c r="Q52" s="566">
        <f>+monthly_drivers_0!Q52</f>
        <v>2.5</v>
      </c>
    </row>
    <row r="53" spans="1:17" x14ac:dyDescent="0.25">
      <c r="A53" s="567">
        <f t="shared" si="1"/>
        <v>45869</v>
      </c>
      <c r="B53" s="577" t="str">
        <f t="shared" si="2"/>
        <v>LeasingII</v>
      </c>
      <c r="C53" s="568">
        <v>0</v>
      </c>
      <c r="D53" s="569">
        <v>0</v>
      </c>
      <c r="E53" s="569">
        <v>0</v>
      </c>
      <c r="F53" s="569">
        <v>0</v>
      </c>
      <c r="G53" s="569">
        <v>0</v>
      </c>
      <c r="H53" s="569">
        <v>0</v>
      </c>
      <c r="I53" s="569">
        <v>0</v>
      </c>
      <c r="J53" s="569">
        <v>0</v>
      </c>
      <c r="K53" s="570">
        <v>0</v>
      </c>
      <c r="L53" s="571">
        <f t="shared" si="0"/>
        <v>0</v>
      </c>
      <c r="M53" s="571">
        <v>0</v>
      </c>
      <c r="N53" s="571">
        <v>0</v>
      </c>
      <c r="O53" s="572">
        <v>0</v>
      </c>
      <c r="P53" s="573">
        <v>0</v>
      </c>
      <c r="Q53" s="574">
        <f>+monthly_drivers_0!Q53</f>
        <v>2.5</v>
      </c>
    </row>
    <row r="54" spans="1:17" x14ac:dyDescent="0.25">
      <c r="A54" s="575">
        <f t="shared" si="1"/>
        <v>45900</v>
      </c>
      <c r="B54" s="83" t="str">
        <f t="shared" si="2"/>
        <v>LeasingII</v>
      </c>
      <c r="C54" s="562">
        <v>0</v>
      </c>
      <c r="D54" s="563">
        <v>0</v>
      </c>
      <c r="E54" s="563">
        <v>0</v>
      </c>
      <c r="F54" s="563">
        <v>0</v>
      </c>
      <c r="G54" s="563">
        <v>0</v>
      </c>
      <c r="H54" s="563">
        <v>0</v>
      </c>
      <c r="I54" s="563">
        <v>0</v>
      </c>
      <c r="J54" s="563">
        <v>0</v>
      </c>
      <c r="K54" s="564">
        <v>0</v>
      </c>
      <c r="L54" s="563">
        <f t="shared" si="0"/>
        <v>0</v>
      </c>
      <c r="M54" s="563">
        <v>0</v>
      </c>
      <c r="N54" s="563">
        <v>0</v>
      </c>
      <c r="O54" s="565">
        <v>0</v>
      </c>
      <c r="P54" s="564">
        <v>0</v>
      </c>
      <c r="Q54" s="566">
        <f>+monthly_drivers_0!Q54</f>
        <v>2.5</v>
      </c>
    </row>
    <row r="55" spans="1:17" x14ac:dyDescent="0.25">
      <c r="A55" s="567">
        <f t="shared" si="1"/>
        <v>45930</v>
      </c>
      <c r="B55" s="577" t="str">
        <f t="shared" si="2"/>
        <v>LeasingII</v>
      </c>
      <c r="C55" s="568">
        <v>0</v>
      </c>
      <c r="D55" s="569">
        <v>0</v>
      </c>
      <c r="E55" s="569">
        <v>0</v>
      </c>
      <c r="F55" s="569">
        <v>0</v>
      </c>
      <c r="G55" s="569">
        <v>0</v>
      </c>
      <c r="H55" s="569">
        <v>0</v>
      </c>
      <c r="I55" s="569">
        <v>0</v>
      </c>
      <c r="J55" s="569">
        <v>0</v>
      </c>
      <c r="K55" s="570">
        <v>0</v>
      </c>
      <c r="L55" s="571">
        <f t="shared" si="0"/>
        <v>0</v>
      </c>
      <c r="M55" s="571">
        <v>0</v>
      </c>
      <c r="N55" s="571">
        <v>0</v>
      </c>
      <c r="O55" s="572">
        <v>0</v>
      </c>
      <c r="P55" s="573">
        <v>0</v>
      </c>
      <c r="Q55" s="574">
        <f>+monthly_drivers_0!Q55</f>
        <v>2.5</v>
      </c>
    </row>
    <row r="56" spans="1:17" x14ac:dyDescent="0.25">
      <c r="A56" s="575">
        <f t="shared" si="1"/>
        <v>45961</v>
      </c>
      <c r="B56" s="83" t="str">
        <f t="shared" si="2"/>
        <v>LeasingII</v>
      </c>
      <c r="C56" s="562">
        <v>0</v>
      </c>
      <c r="D56" s="563">
        <v>0</v>
      </c>
      <c r="E56" s="563">
        <v>0</v>
      </c>
      <c r="F56" s="563">
        <v>0</v>
      </c>
      <c r="G56" s="563">
        <v>0</v>
      </c>
      <c r="H56" s="563">
        <v>0</v>
      </c>
      <c r="I56" s="563">
        <v>0</v>
      </c>
      <c r="J56" s="563">
        <v>0</v>
      </c>
      <c r="K56" s="564">
        <v>0</v>
      </c>
      <c r="L56" s="563">
        <f t="shared" si="0"/>
        <v>0</v>
      </c>
      <c r="M56" s="563">
        <v>0</v>
      </c>
      <c r="N56" s="563">
        <v>0</v>
      </c>
      <c r="O56" s="565">
        <v>0</v>
      </c>
      <c r="P56" s="564">
        <v>0</v>
      </c>
      <c r="Q56" s="566">
        <f>+monthly_drivers_0!Q56</f>
        <v>2.5</v>
      </c>
    </row>
    <row r="57" spans="1:17" x14ac:dyDescent="0.25">
      <c r="A57" s="567">
        <f t="shared" si="1"/>
        <v>45991</v>
      </c>
      <c r="B57" s="577" t="str">
        <f t="shared" si="2"/>
        <v>LeasingII</v>
      </c>
      <c r="C57" s="568">
        <v>0</v>
      </c>
      <c r="D57" s="569">
        <v>0</v>
      </c>
      <c r="E57" s="569">
        <v>0</v>
      </c>
      <c r="F57" s="569">
        <v>0</v>
      </c>
      <c r="G57" s="569">
        <v>0</v>
      </c>
      <c r="H57" s="569">
        <v>0</v>
      </c>
      <c r="I57" s="569">
        <v>0</v>
      </c>
      <c r="J57" s="569">
        <v>0</v>
      </c>
      <c r="K57" s="570">
        <v>0</v>
      </c>
      <c r="L57" s="571">
        <f t="shared" si="0"/>
        <v>0</v>
      </c>
      <c r="M57" s="571">
        <v>0</v>
      </c>
      <c r="N57" s="571">
        <v>0</v>
      </c>
      <c r="O57" s="572">
        <v>0</v>
      </c>
      <c r="P57" s="573">
        <v>0</v>
      </c>
      <c r="Q57" s="574">
        <f>+monthly_drivers_0!Q57</f>
        <v>2.5</v>
      </c>
    </row>
    <row r="58" spans="1:17" x14ac:dyDescent="0.25">
      <c r="A58" s="575">
        <f t="shared" si="1"/>
        <v>46022</v>
      </c>
      <c r="B58" s="83" t="str">
        <f t="shared" si="2"/>
        <v>LeasingII</v>
      </c>
      <c r="C58" s="562">
        <v>0</v>
      </c>
      <c r="D58" s="563">
        <v>0</v>
      </c>
      <c r="E58" s="563">
        <v>0</v>
      </c>
      <c r="F58" s="563">
        <v>0</v>
      </c>
      <c r="G58" s="563">
        <v>0</v>
      </c>
      <c r="H58" s="563">
        <v>0</v>
      </c>
      <c r="I58" s="563">
        <v>0</v>
      </c>
      <c r="J58" s="563">
        <v>0</v>
      </c>
      <c r="K58" s="564">
        <v>0</v>
      </c>
      <c r="L58" s="563">
        <f t="shared" si="0"/>
        <v>0</v>
      </c>
      <c r="M58" s="563">
        <v>0</v>
      </c>
      <c r="N58" s="563">
        <v>0</v>
      </c>
      <c r="O58" s="565">
        <v>0</v>
      </c>
      <c r="P58" s="564">
        <v>0</v>
      </c>
      <c r="Q58" s="566">
        <f>+monthly_drivers_0!Q58</f>
        <v>2.5</v>
      </c>
    </row>
    <row r="59" spans="1:17" x14ac:dyDescent="0.25">
      <c r="A59" s="567">
        <f t="shared" si="1"/>
        <v>46053</v>
      </c>
      <c r="B59" s="577" t="str">
        <f t="shared" si="2"/>
        <v>LeasingII</v>
      </c>
      <c r="C59" s="568">
        <v>0</v>
      </c>
      <c r="D59" s="569">
        <v>0</v>
      </c>
      <c r="E59" s="569">
        <v>0</v>
      </c>
      <c r="F59" s="569">
        <v>0</v>
      </c>
      <c r="G59" s="569">
        <v>0</v>
      </c>
      <c r="H59" s="569">
        <v>0</v>
      </c>
      <c r="I59" s="569">
        <v>0</v>
      </c>
      <c r="J59" s="569">
        <v>0</v>
      </c>
      <c r="K59" s="570">
        <v>0</v>
      </c>
      <c r="L59" s="571">
        <f t="shared" si="0"/>
        <v>0</v>
      </c>
      <c r="M59" s="571">
        <v>0</v>
      </c>
      <c r="N59" s="571">
        <v>0</v>
      </c>
      <c r="O59" s="572">
        <v>0</v>
      </c>
      <c r="P59" s="573">
        <v>0</v>
      </c>
      <c r="Q59" s="574">
        <f>+monthly_drivers_0!Q59</f>
        <v>2.5</v>
      </c>
    </row>
    <row r="60" spans="1:17" x14ac:dyDescent="0.25">
      <c r="A60" s="575">
        <f t="shared" si="1"/>
        <v>46081</v>
      </c>
      <c r="B60" s="83" t="str">
        <f t="shared" si="2"/>
        <v>LeasingII</v>
      </c>
      <c r="C60" s="562">
        <v>0</v>
      </c>
      <c r="D60" s="563">
        <v>0</v>
      </c>
      <c r="E60" s="563">
        <v>0</v>
      </c>
      <c r="F60" s="563">
        <v>0</v>
      </c>
      <c r="G60" s="563">
        <v>0</v>
      </c>
      <c r="H60" s="563">
        <v>0</v>
      </c>
      <c r="I60" s="563">
        <v>0</v>
      </c>
      <c r="J60" s="563">
        <v>0</v>
      </c>
      <c r="K60" s="564">
        <v>0</v>
      </c>
      <c r="L60" s="563">
        <f t="shared" si="0"/>
        <v>0</v>
      </c>
      <c r="M60" s="563">
        <v>0</v>
      </c>
      <c r="N60" s="563">
        <v>0</v>
      </c>
      <c r="O60" s="565">
        <v>0</v>
      </c>
      <c r="P60" s="564">
        <v>0</v>
      </c>
      <c r="Q60" s="566">
        <f>+monthly_drivers_0!Q60</f>
        <v>2.5</v>
      </c>
    </row>
    <row r="61" spans="1:17" x14ac:dyDescent="0.25">
      <c r="A61" s="567">
        <f t="shared" si="1"/>
        <v>46112</v>
      </c>
      <c r="B61" s="577" t="str">
        <f t="shared" si="2"/>
        <v>LeasingII</v>
      </c>
      <c r="C61" s="568">
        <v>0</v>
      </c>
      <c r="D61" s="569">
        <v>0</v>
      </c>
      <c r="E61" s="569">
        <v>0</v>
      </c>
      <c r="F61" s="569">
        <v>0</v>
      </c>
      <c r="G61" s="569">
        <v>0</v>
      </c>
      <c r="H61" s="569">
        <v>0</v>
      </c>
      <c r="I61" s="569">
        <v>0</v>
      </c>
      <c r="J61" s="569">
        <v>0</v>
      </c>
      <c r="K61" s="570">
        <v>0</v>
      </c>
      <c r="L61" s="571">
        <f t="shared" si="0"/>
        <v>0</v>
      </c>
      <c r="M61" s="571">
        <v>0</v>
      </c>
      <c r="N61" s="571">
        <v>0</v>
      </c>
      <c r="O61" s="572">
        <v>0</v>
      </c>
      <c r="P61" s="573">
        <v>0</v>
      </c>
      <c r="Q61" s="574">
        <f>+monthly_drivers_0!Q61</f>
        <v>2.5</v>
      </c>
    </row>
    <row r="62" spans="1:17" x14ac:dyDescent="0.25">
      <c r="A62" s="575">
        <f t="shared" si="1"/>
        <v>46142</v>
      </c>
      <c r="B62" s="83" t="str">
        <f t="shared" si="2"/>
        <v>LeasingII</v>
      </c>
      <c r="C62" s="562">
        <v>0</v>
      </c>
      <c r="D62" s="563">
        <v>0</v>
      </c>
      <c r="E62" s="563">
        <v>0</v>
      </c>
      <c r="F62" s="563">
        <v>0</v>
      </c>
      <c r="G62" s="563">
        <v>0</v>
      </c>
      <c r="H62" s="563">
        <v>0</v>
      </c>
      <c r="I62" s="563">
        <v>0</v>
      </c>
      <c r="J62" s="563">
        <v>0</v>
      </c>
      <c r="K62" s="564">
        <v>0</v>
      </c>
      <c r="L62" s="563">
        <f t="shared" si="0"/>
        <v>0</v>
      </c>
      <c r="M62" s="563">
        <v>0</v>
      </c>
      <c r="N62" s="563">
        <v>0</v>
      </c>
      <c r="O62" s="565">
        <v>0</v>
      </c>
      <c r="P62" s="564">
        <v>0</v>
      </c>
      <c r="Q62" s="566">
        <f>+monthly_drivers_0!Q62</f>
        <v>2.5</v>
      </c>
    </row>
    <row r="63" spans="1:17" x14ac:dyDescent="0.25">
      <c r="A63" s="567">
        <f t="shared" si="1"/>
        <v>46173</v>
      </c>
      <c r="B63" s="577" t="str">
        <f t="shared" si="2"/>
        <v>LeasingII</v>
      </c>
      <c r="C63" s="568">
        <v>0</v>
      </c>
      <c r="D63" s="569">
        <v>0</v>
      </c>
      <c r="E63" s="569">
        <v>0</v>
      </c>
      <c r="F63" s="569">
        <v>0</v>
      </c>
      <c r="G63" s="569">
        <v>0</v>
      </c>
      <c r="H63" s="569">
        <v>0</v>
      </c>
      <c r="I63" s="569">
        <v>0</v>
      </c>
      <c r="J63" s="569">
        <v>0</v>
      </c>
      <c r="K63" s="570">
        <v>0</v>
      </c>
      <c r="L63" s="571">
        <f t="shared" si="0"/>
        <v>0</v>
      </c>
      <c r="M63" s="571">
        <v>0</v>
      </c>
      <c r="N63" s="571">
        <v>0</v>
      </c>
      <c r="O63" s="572">
        <v>0</v>
      </c>
      <c r="P63" s="573">
        <v>0</v>
      </c>
      <c r="Q63" s="574">
        <f>+monthly_drivers_0!Q63</f>
        <v>2.5</v>
      </c>
    </row>
    <row r="64" spans="1:17" x14ac:dyDescent="0.25">
      <c r="A64" s="575">
        <f t="shared" si="1"/>
        <v>46203</v>
      </c>
      <c r="B64" s="83" t="str">
        <f t="shared" si="2"/>
        <v>LeasingII</v>
      </c>
      <c r="C64" s="562">
        <v>0</v>
      </c>
      <c r="D64" s="563">
        <v>0</v>
      </c>
      <c r="E64" s="563">
        <v>0</v>
      </c>
      <c r="F64" s="563">
        <v>0</v>
      </c>
      <c r="G64" s="563">
        <v>0</v>
      </c>
      <c r="H64" s="563">
        <v>0</v>
      </c>
      <c r="I64" s="563">
        <v>0</v>
      </c>
      <c r="J64" s="563">
        <v>0</v>
      </c>
      <c r="K64" s="564">
        <v>0</v>
      </c>
      <c r="L64" s="563">
        <f t="shared" si="0"/>
        <v>0</v>
      </c>
      <c r="M64" s="563">
        <v>0</v>
      </c>
      <c r="N64" s="563">
        <v>0</v>
      </c>
      <c r="O64" s="565">
        <v>0</v>
      </c>
      <c r="P64" s="564">
        <v>0</v>
      </c>
      <c r="Q64" s="566">
        <f>+monthly_drivers_0!Q64</f>
        <v>2.5</v>
      </c>
    </row>
    <row r="65" spans="1:17" x14ac:dyDescent="0.25">
      <c r="A65" s="567">
        <f t="shared" si="1"/>
        <v>46234</v>
      </c>
      <c r="B65" s="577" t="str">
        <f t="shared" si="2"/>
        <v>LeasingII</v>
      </c>
      <c r="C65" s="568">
        <v>0</v>
      </c>
      <c r="D65" s="569">
        <v>0</v>
      </c>
      <c r="E65" s="569">
        <v>0</v>
      </c>
      <c r="F65" s="569">
        <v>0</v>
      </c>
      <c r="G65" s="569">
        <v>0</v>
      </c>
      <c r="H65" s="569">
        <v>0</v>
      </c>
      <c r="I65" s="569">
        <v>0</v>
      </c>
      <c r="J65" s="569">
        <v>0</v>
      </c>
      <c r="K65" s="570">
        <v>0</v>
      </c>
      <c r="L65" s="571">
        <f t="shared" si="0"/>
        <v>0</v>
      </c>
      <c r="M65" s="571">
        <v>0</v>
      </c>
      <c r="N65" s="571">
        <v>0</v>
      </c>
      <c r="O65" s="572">
        <v>0</v>
      </c>
      <c r="P65" s="573">
        <v>0</v>
      </c>
      <c r="Q65" s="574">
        <f>+monthly_drivers_0!Q65</f>
        <v>2.5</v>
      </c>
    </row>
    <row r="66" spans="1:17" x14ac:dyDescent="0.25">
      <c r="A66" s="575">
        <f t="shared" si="1"/>
        <v>46265</v>
      </c>
      <c r="B66" s="83" t="str">
        <f t="shared" si="2"/>
        <v>LeasingII</v>
      </c>
      <c r="C66" s="562">
        <v>0</v>
      </c>
      <c r="D66" s="563">
        <v>0</v>
      </c>
      <c r="E66" s="563">
        <v>0</v>
      </c>
      <c r="F66" s="563">
        <v>0</v>
      </c>
      <c r="G66" s="563">
        <v>0</v>
      </c>
      <c r="H66" s="563">
        <v>0</v>
      </c>
      <c r="I66" s="563">
        <v>0</v>
      </c>
      <c r="J66" s="563">
        <v>0</v>
      </c>
      <c r="K66" s="564">
        <v>0</v>
      </c>
      <c r="L66" s="563">
        <f t="shared" ref="L66:L129" si="3">+P66+O66</f>
        <v>0</v>
      </c>
      <c r="M66" s="563">
        <v>0</v>
      </c>
      <c r="N66" s="563">
        <v>0</v>
      </c>
      <c r="O66" s="565">
        <v>0</v>
      </c>
      <c r="P66" s="564">
        <v>0</v>
      </c>
      <c r="Q66" s="566">
        <f>+monthly_drivers_0!Q66</f>
        <v>2.5</v>
      </c>
    </row>
    <row r="67" spans="1:17" x14ac:dyDescent="0.25">
      <c r="A67" s="567">
        <f t="shared" ref="A67:A130" si="4">+EOMONTH(A66,1)</f>
        <v>46295</v>
      </c>
      <c r="B67" s="577" t="str">
        <f t="shared" ref="B67:B130" si="5">+B66</f>
        <v>LeasingII</v>
      </c>
      <c r="C67" s="568">
        <v>0</v>
      </c>
      <c r="D67" s="569">
        <v>0</v>
      </c>
      <c r="E67" s="569">
        <v>0</v>
      </c>
      <c r="F67" s="569">
        <v>0</v>
      </c>
      <c r="G67" s="569">
        <v>0</v>
      </c>
      <c r="H67" s="569">
        <v>0</v>
      </c>
      <c r="I67" s="569">
        <v>0</v>
      </c>
      <c r="J67" s="569">
        <v>0</v>
      </c>
      <c r="K67" s="570">
        <v>0</v>
      </c>
      <c r="L67" s="571">
        <f t="shared" si="3"/>
        <v>0</v>
      </c>
      <c r="M67" s="571">
        <v>0</v>
      </c>
      <c r="N67" s="571">
        <v>0</v>
      </c>
      <c r="O67" s="572">
        <v>0</v>
      </c>
      <c r="P67" s="573">
        <v>0</v>
      </c>
      <c r="Q67" s="574">
        <f>+monthly_drivers_0!Q67</f>
        <v>2.5</v>
      </c>
    </row>
    <row r="68" spans="1:17" x14ac:dyDescent="0.25">
      <c r="A68" s="575">
        <f t="shared" si="4"/>
        <v>46326</v>
      </c>
      <c r="B68" s="83" t="str">
        <f t="shared" si="5"/>
        <v>LeasingII</v>
      </c>
      <c r="C68" s="562">
        <v>0</v>
      </c>
      <c r="D68" s="563">
        <v>0</v>
      </c>
      <c r="E68" s="563">
        <v>0</v>
      </c>
      <c r="F68" s="563">
        <v>0</v>
      </c>
      <c r="G68" s="563">
        <v>0</v>
      </c>
      <c r="H68" s="563">
        <v>0</v>
      </c>
      <c r="I68" s="563">
        <v>0</v>
      </c>
      <c r="J68" s="563">
        <v>0</v>
      </c>
      <c r="K68" s="564">
        <v>0</v>
      </c>
      <c r="L68" s="563">
        <f t="shared" si="3"/>
        <v>0</v>
      </c>
      <c r="M68" s="563">
        <v>0</v>
      </c>
      <c r="N68" s="563">
        <v>0</v>
      </c>
      <c r="O68" s="565">
        <v>0</v>
      </c>
      <c r="P68" s="564">
        <v>0</v>
      </c>
      <c r="Q68" s="566">
        <f>+monthly_drivers_0!Q68</f>
        <v>2.5</v>
      </c>
    </row>
    <row r="69" spans="1:17" x14ac:dyDescent="0.25">
      <c r="A69" s="567">
        <f t="shared" si="4"/>
        <v>46356</v>
      </c>
      <c r="B69" s="577" t="str">
        <f t="shared" si="5"/>
        <v>LeasingII</v>
      </c>
      <c r="C69" s="568">
        <v>0</v>
      </c>
      <c r="D69" s="569">
        <v>0</v>
      </c>
      <c r="E69" s="569">
        <v>0</v>
      </c>
      <c r="F69" s="569">
        <v>0</v>
      </c>
      <c r="G69" s="569">
        <v>0</v>
      </c>
      <c r="H69" s="569">
        <v>0</v>
      </c>
      <c r="I69" s="569">
        <v>0</v>
      </c>
      <c r="J69" s="569">
        <v>0</v>
      </c>
      <c r="K69" s="570">
        <v>0</v>
      </c>
      <c r="L69" s="571">
        <f t="shared" si="3"/>
        <v>0</v>
      </c>
      <c r="M69" s="571">
        <v>0</v>
      </c>
      <c r="N69" s="571">
        <v>0</v>
      </c>
      <c r="O69" s="572">
        <v>0</v>
      </c>
      <c r="P69" s="573">
        <v>0</v>
      </c>
      <c r="Q69" s="574">
        <f>+monthly_drivers_0!Q69</f>
        <v>2.5</v>
      </c>
    </row>
    <row r="70" spans="1:17" x14ac:dyDescent="0.25">
      <c r="A70" s="575">
        <f t="shared" si="4"/>
        <v>46387</v>
      </c>
      <c r="B70" s="83" t="str">
        <f t="shared" si="5"/>
        <v>LeasingII</v>
      </c>
      <c r="C70" s="562">
        <v>0</v>
      </c>
      <c r="D70" s="563">
        <v>0</v>
      </c>
      <c r="E70" s="563">
        <v>0</v>
      </c>
      <c r="F70" s="563">
        <v>0</v>
      </c>
      <c r="G70" s="563">
        <v>0</v>
      </c>
      <c r="H70" s="563">
        <v>0</v>
      </c>
      <c r="I70" s="563">
        <v>0</v>
      </c>
      <c r="J70" s="563">
        <v>0</v>
      </c>
      <c r="K70" s="564">
        <v>0</v>
      </c>
      <c r="L70" s="563">
        <f t="shared" si="3"/>
        <v>0</v>
      </c>
      <c r="M70" s="563">
        <v>0</v>
      </c>
      <c r="N70" s="563">
        <v>0</v>
      </c>
      <c r="O70" s="565">
        <v>0</v>
      </c>
      <c r="P70" s="564">
        <v>0</v>
      </c>
      <c r="Q70" s="566">
        <f>+monthly_drivers_0!Q70</f>
        <v>2.5</v>
      </c>
    </row>
    <row r="71" spans="1:17" x14ac:dyDescent="0.25">
      <c r="A71" s="567">
        <f t="shared" si="4"/>
        <v>46418</v>
      </c>
      <c r="B71" s="577" t="str">
        <f t="shared" si="5"/>
        <v>LeasingII</v>
      </c>
      <c r="C71" s="568">
        <v>0</v>
      </c>
      <c r="D71" s="569">
        <v>0</v>
      </c>
      <c r="E71" s="569">
        <v>0</v>
      </c>
      <c r="F71" s="569">
        <v>0</v>
      </c>
      <c r="G71" s="569">
        <v>0</v>
      </c>
      <c r="H71" s="569">
        <v>0</v>
      </c>
      <c r="I71" s="569">
        <v>0</v>
      </c>
      <c r="J71" s="569">
        <v>0</v>
      </c>
      <c r="K71" s="570">
        <v>0</v>
      </c>
      <c r="L71" s="571">
        <f t="shared" si="3"/>
        <v>0</v>
      </c>
      <c r="M71" s="571">
        <v>0</v>
      </c>
      <c r="N71" s="571">
        <v>0</v>
      </c>
      <c r="O71" s="572">
        <v>0</v>
      </c>
      <c r="P71" s="573">
        <v>0</v>
      </c>
      <c r="Q71" s="574">
        <f>+monthly_drivers_0!Q71</f>
        <v>2.5</v>
      </c>
    </row>
    <row r="72" spans="1:17" x14ac:dyDescent="0.25">
      <c r="A72" s="575">
        <f t="shared" si="4"/>
        <v>46446</v>
      </c>
      <c r="B72" s="83" t="str">
        <f t="shared" si="5"/>
        <v>LeasingII</v>
      </c>
      <c r="C72" s="562">
        <v>0</v>
      </c>
      <c r="D72" s="563">
        <v>0</v>
      </c>
      <c r="E72" s="563">
        <v>0</v>
      </c>
      <c r="F72" s="563">
        <v>0</v>
      </c>
      <c r="G72" s="563">
        <v>0</v>
      </c>
      <c r="H72" s="563">
        <v>0</v>
      </c>
      <c r="I72" s="563">
        <v>0</v>
      </c>
      <c r="J72" s="563">
        <v>0</v>
      </c>
      <c r="K72" s="564">
        <v>0</v>
      </c>
      <c r="L72" s="563">
        <f t="shared" si="3"/>
        <v>0</v>
      </c>
      <c r="M72" s="563">
        <v>0</v>
      </c>
      <c r="N72" s="563">
        <v>0</v>
      </c>
      <c r="O72" s="565">
        <v>0</v>
      </c>
      <c r="P72" s="564">
        <v>0</v>
      </c>
      <c r="Q72" s="566">
        <f>+monthly_drivers_0!Q72</f>
        <v>2.5</v>
      </c>
    </row>
    <row r="73" spans="1:17" x14ac:dyDescent="0.25">
      <c r="A73" s="567">
        <f t="shared" si="4"/>
        <v>46477</v>
      </c>
      <c r="B73" s="577" t="str">
        <f t="shared" si="5"/>
        <v>LeasingII</v>
      </c>
      <c r="C73" s="568">
        <v>0</v>
      </c>
      <c r="D73" s="569">
        <v>0</v>
      </c>
      <c r="E73" s="569">
        <v>0</v>
      </c>
      <c r="F73" s="569">
        <v>0</v>
      </c>
      <c r="G73" s="569">
        <v>0</v>
      </c>
      <c r="H73" s="569">
        <v>0</v>
      </c>
      <c r="I73" s="569">
        <v>0</v>
      </c>
      <c r="J73" s="569">
        <v>0</v>
      </c>
      <c r="K73" s="570">
        <v>0</v>
      </c>
      <c r="L73" s="571">
        <f t="shared" si="3"/>
        <v>0</v>
      </c>
      <c r="M73" s="571">
        <v>0</v>
      </c>
      <c r="N73" s="571">
        <v>0</v>
      </c>
      <c r="O73" s="572">
        <v>0</v>
      </c>
      <c r="P73" s="573">
        <v>0</v>
      </c>
      <c r="Q73" s="574">
        <f>+monthly_drivers_0!Q73</f>
        <v>2.5</v>
      </c>
    </row>
    <row r="74" spans="1:17" x14ac:dyDescent="0.25">
      <c r="A74" s="575">
        <f t="shared" si="4"/>
        <v>46507</v>
      </c>
      <c r="B74" s="83" t="str">
        <f t="shared" si="5"/>
        <v>LeasingII</v>
      </c>
      <c r="C74" s="562">
        <v>0</v>
      </c>
      <c r="D74" s="563">
        <v>0</v>
      </c>
      <c r="E74" s="563">
        <v>0</v>
      </c>
      <c r="F74" s="563">
        <v>0</v>
      </c>
      <c r="G74" s="563">
        <v>0</v>
      </c>
      <c r="H74" s="563">
        <v>0</v>
      </c>
      <c r="I74" s="563">
        <v>0</v>
      </c>
      <c r="J74" s="563">
        <v>0</v>
      </c>
      <c r="K74" s="564">
        <v>0</v>
      </c>
      <c r="L74" s="563">
        <f t="shared" si="3"/>
        <v>0</v>
      </c>
      <c r="M74" s="563">
        <v>0</v>
      </c>
      <c r="N74" s="563">
        <v>0</v>
      </c>
      <c r="O74" s="565">
        <v>0</v>
      </c>
      <c r="P74" s="564">
        <v>0</v>
      </c>
      <c r="Q74" s="566">
        <f>+monthly_drivers_0!Q74</f>
        <v>2.5</v>
      </c>
    </row>
    <row r="75" spans="1:17" x14ac:dyDescent="0.25">
      <c r="A75" s="567">
        <f t="shared" si="4"/>
        <v>46538</v>
      </c>
      <c r="B75" s="577" t="str">
        <f t="shared" si="5"/>
        <v>LeasingII</v>
      </c>
      <c r="C75" s="568">
        <v>0</v>
      </c>
      <c r="D75" s="569">
        <v>0</v>
      </c>
      <c r="E75" s="569">
        <v>0</v>
      </c>
      <c r="F75" s="569">
        <v>0</v>
      </c>
      <c r="G75" s="569">
        <v>0</v>
      </c>
      <c r="H75" s="569">
        <v>0</v>
      </c>
      <c r="I75" s="569">
        <v>0</v>
      </c>
      <c r="J75" s="569">
        <v>0</v>
      </c>
      <c r="K75" s="570">
        <v>0</v>
      </c>
      <c r="L75" s="571">
        <f t="shared" si="3"/>
        <v>0</v>
      </c>
      <c r="M75" s="571">
        <v>0</v>
      </c>
      <c r="N75" s="571">
        <v>0</v>
      </c>
      <c r="O75" s="572">
        <v>0</v>
      </c>
      <c r="P75" s="573">
        <v>0</v>
      </c>
      <c r="Q75" s="574">
        <f>+monthly_drivers_0!Q75</f>
        <v>2.5</v>
      </c>
    </row>
    <row r="76" spans="1:17" x14ac:dyDescent="0.25">
      <c r="A76" s="575">
        <f t="shared" si="4"/>
        <v>46568</v>
      </c>
      <c r="B76" s="83" t="str">
        <f t="shared" si="5"/>
        <v>LeasingII</v>
      </c>
      <c r="C76" s="562">
        <v>0</v>
      </c>
      <c r="D76" s="563">
        <v>0</v>
      </c>
      <c r="E76" s="563">
        <v>0</v>
      </c>
      <c r="F76" s="563">
        <v>0</v>
      </c>
      <c r="G76" s="563">
        <v>0</v>
      </c>
      <c r="H76" s="563">
        <v>0</v>
      </c>
      <c r="I76" s="563">
        <v>0</v>
      </c>
      <c r="J76" s="563">
        <v>0</v>
      </c>
      <c r="K76" s="564">
        <v>0</v>
      </c>
      <c r="L76" s="563">
        <f t="shared" si="3"/>
        <v>0</v>
      </c>
      <c r="M76" s="563">
        <v>0</v>
      </c>
      <c r="N76" s="563">
        <v>0</v>
      </c>
      <c r="O76" s="565">
        <v>0</v>
      </c>
      <c r="P76" s="564">
        <v>0</v>
      </c>
      <c r="Q76" s="566">
        <f>+monthly_drivers_0!Q76</f>
        <v>2.5</v>
      </c>
    </row>
    <row r="77" spans="1:17" x14ac:dyDescent="0.25">
      <c r="A77" s="567">
        <f t="shared" si="4"/>
        <v>46599</v>
      </c>
      <c r="B77" s="577" t="str">
        <f t="shared" si="5"/>
        <v>LeasingII</v>
      </c>
      <c r="C77" s="568">
        <v>0</v>
      </c>
      <c r="D77" s="569">
        <v>0</v>
      </c>
      <c r="E77" s="569">
        <v>0</v>
      </c>
      <c r="F77" s="569">
        <v>0</v>
      </c>
      <c r="G77" s="569">
        <v>0</v>
      </c>
      <c r="H77" s="569">
        <v>0</v>
      </c>
      <c r="I77" s="569">
        <v>0</v>
      </c>
      <c r="J77" s="569">
        <v>0</v>
      </c>
      <c r="K77" s="570">
        <v>0</v>
      </c>
      <c r="L77" s="571">
        <f t="shared" si="3"/>
        <v>0</v>
      </c>
      <c r="M77" s="571">
        <v>0</v>
      </c>
      <c r="N77" s="571">
        <v>0</v>
      </c>
      <c r="O77" s="572">
        <v>0</v>
      </c>
      <c r="P77" s="573">
        <v>0</v>
      </c>
      <c r="Q77" s="574">
        <f>+monthly_drivers_0!Q77</f>
        <v>2.5</v>
      </c>
    </row>
    <row r="78" spans="1:17" x14ac:dyDescent="0.25">
      <c r="A78" s="575">
        <f t="shared" si="4"/>
        <v>46630</v>
      </c>
      <c r="B78" s="83" t="str">
        <f t="shared" si="5"/>
        <v>LeasingII</v>
      </c>
      <c r="C78" s="562">
        <v>0</v>
      </c>
      <c r="D78" s="563">
        <v>0</v>
      </c>
      <c r="E78" s="563">
        <v>0</v>
      </c>
      <c r="F78" s="563">
        <v>0</v>
      </c>
      <c r="G78" s="563">
        <v>0</v>
      </c>
      <c r="H78" s="563">
        <v>0</v>
      </c>
      <c r="I78" s="563">
        <v>0</v>
      </c>
      <c r="J78" s="563">
        <v>0</v>
      </c>
      <c r="K78" s="564">
        <v>0</v>
      </c>
      <c r="L78" s="563">
        <f t="shared" si="3"/>
        <v>0</v>
      </c>
      <c r="M78" s="563">
        <v>0</v>
      </c>
      <c r="N78" s="563">
        <v>0</v>
      </c>
      <c r="O78" s="565">
        <v>0</v>
      </c>
      <c r="P78" s="564">
        <v>0</v>
      </c>
      <c r="Q78" s="566">
        <f>+monthly_drivers_0!Q78</f>
        <v>2.5</v>
      </c>
    </row>
    <row r="79" spans="1:17" x14ac:dyDescent="0.25">
      <c r="A79" s="567">
        <f t="shared" si="4"/>
        <v>46660</v>
      </c>
      <c r="B79" s="577" t="str">
        <f t="shared" si="5"/>
        <v>LeasingII</v>
      </c>
      <c r="C79" s="568">
        <v>0</v>
      </c>
      <c r="D79" s="569">
        <v>0</v>
      </c>
      <c r="E79" s="569">
        <v>0</v>
      </c>
      <c r="F79" s="569">
        <v>0</v>
      </c>
      <c r="G79" s="569">
        <v>0</v>
      </c>
      <c r="H79" s="569">
        <v>0</v>
      </c>
      <c r="I79" s="569">
        <v>0</v>
      </c>
      <c r="J79" s="569">
        <v>0</v>
      </c>
      <c r="K79" s="570">
        <v>0</v>
      </c>
      <c r="L79" s="571">
        <f t="shared" si="3"/>
        <v>0</v>
      </c>
      <c r="M79" s="571">
        <v>0</v>
      </c>
      <c r="N79" s="571">
        <v>0</v>
      </c>
      <c r="O79" s="572">
        <v>0</v>
      </c>
      <c r="P79" s="573">
        <v>0</v>
      </c>
      <c r="Q79" s="574">
        <f>+monthly_drivers_0!Q79</f>
        <v>2.5</v>
      </c>
    </row>
    <row r="80" spans="1:17" x14ac:dyDescent="0.25">
      <c r="A80" s="575">
        <f t="shared" si="4"/>
        <v>46691</v>
      </c>
      <c r="B80" s="83" t="str">
        <f t="shared" si="5"/>
        <v>LeasingII</v>
      </c>
      <c r="C80" s="562">
        <v>0</v>
      </c>
      <c r="D80" s="563">
        <v>0</v>
      </c>
      <c r="E80" s="563">
        <v>0</v>
      </c>
      <c r="F80" s="563">
        <v>0</v>
      </c>
      <c r="G80" s="563">
        <v>0</v>
      </c>
      <c r="H80" s="563">
        <v>0</v>
      </c>
      <c r="I80" s="563">
        <v>0</v>
      </c>
      <c r="J80" s="563">
        <v>0</v>
      </c>
      <c r="K80" s="564">
        <v>0</v>
      </c>
      <c r="L80" s="563">
        <f t="shared" si="3"/>
        <v>0</v>
      </c>
      <c r="M80" s="563">
        <v>0</v>
      </c>
      <c r="N80" s="563">
        <v>0</v>
      </c>
      <c r="O80" s="565">
        <v>0</v>
      </c>
      <c r="P80" s="564">
        <v>0</v>
      </c>
      <c r="Q80" s="566">
        <f>+monthly_drivers_0!Q80</f>
        <v>2.5</v>
      </c>
    </row>
    <row r="81" spans="1:17" x14ac:dyDescent="0.25">
      <c r="A81" s="567">
        <f t="shared" si="4"/>
        <v>46721</v>
      </c>
      <c r="B81" s="577" t="str">
        <f t="shared" si="5"/>
        <v>LeasingII</v>
      </c>
      <c r="C81" s="568">
        <v>0</v>
      </c>
      <c r="D81" s="569">
        <v>0</v>
      </c>
      <c r="E81" s="569">
        <v>0</v>
      </c>
      <c r="F81" s="569">
        <v>0</v>
      </c>
      <c r="G81" s="569">
        <v>0</v>
      </c>
      <c r="H81" s="569">
        <v>0</v>
      </c>
      <c r="I81" s="569">
        <v>0</v>
      </c>
      <c r="J81" s="569">
        <v>0</v>
      </c>
      <c r="K81" s="570">
        <v>0</v>
      </c>
      <c r="L81" s="571">
        <f t="shared" si="3"/>
        <v>0</v>
      </c>
      <c r="M81" s="571">
        <v>0</v>
      </c>
      <c r="N81" s="571">
        <v>0</v>
      </c>
      <c r="O81" s="572">
        <v>0</v>
      </c>
      <c r="P81" s="573">
        <v>0</v>
      </c>
      <c r="Q81" s="574">
        <f>+monthly_drivers_0!Q81</f>
        <v>2.5</v>
      </c>
    </row>
    <row r="82" spans="1:17" x14ac:dyDescent="0.25">
      <c r="A82" s="575">
        <f t="shared" si="4"/>
        <v>46752</v>
      </c>
      <c r="B82" s="83" t="str">
        <f t="shared" si="5"/>
        <v>LeasingII</v>
      </c>
      <c r="C82" s="562">
        <v>0</v>
      </c>
      <c r="D82" s="563">
        <v>0</v>
      </c>
      <c r="E82" s="563">
        <v>0</v>
      </c>
      <c r="F82" s="563">
        <v>0</v>
      </c>
      <c r="G82" s="563">
        <v>0</v>
      </c>
      <c r="H82" s="563">
        <v>0</v>
      </c>
      <c r="I82" s="563">
        <v>0</v>
      </c>
      <c r="J82" s="563">
        <v>0</v>
      </c>
      <c r="K82" s="564">
        <v>0</v>
      </c>
      <c r="L82" s="563">
        <f t="shared" si="3"/>
        <v>0</v>
      </c>
      <c r="M82" s="563">
        <v>0</v>
      </c>
      <c r="N82" s="563">
        <v>0</v>
      </c>
      <c r="O82" s="565">
        <v>0</v>
      </c>
      <c r="P82" s="564">
        <v>0</v>
      </c>
      <c r="Q82" s="566">
        <f>+monthly_drivers_0!Q82</f>
        <v>2.5</v>
      </c>
    </row>
    <row r="83" spans="1:17" x14ac:dyDescent="0.25">
      <c r="A83" s="567">
        <f t="shared" si="4"/>
        <v>46783</v>
      </c>
      <c r="B83" s="577" t="str">
        <f t="shared" si="5"/>
        <v>LeasingII</v>
      </c>
      <c r="C83" s="568">
        <v>0</v>
      </c>
      <c r="D83" s="569">
        <v>0</v>
      </c>
      <c r="E83" s="569">
        <v>0</v>
      </c>
      <c r="F83" s="569">
        <v>0</v>
      </c>
      <c r="G83" s="569">
        <v>0</v>
      </c>
      <c r="H83" s="569">
        <v>0</v>
      </c>
      <c r="I83" s="569">
        <v>0</v>
      </c>
      <c r="J83" s="569">
        <v>0</v>
      </c>
      <c r="K83" s="570">
        <v>0</v>
      </c>
      <c r="L83" s="571">
        <f t="shared" si="3"/>
        <v>0</v>
      </c>
      <c r="M83" s="571">
        <v>0</v>
      </c>
      <c r="N83" s="571">
        <v>0</v>
      </c>
      <c r="O83" s="572">
        <v>0</v>
      </c>
      <c r="P83" s="573">
        <v>0</v>
      </c>
      <c r="Q83" s="574">
        <f>+monthly_drivers_0!Q83</f>
        <v>2.5</v>
      </c>
    </row>
    <row r="84" spans="1:17" x14ac:dyDescent="0.25">
      <c r="A84" s="575">
        <f t="shared" si="4"/>
        <v>46812</v>
      </c>
      <c r="B84" s="83" t="str">
        <f t="shared" si="5"/>
        <v>LeasingII</v>
      </c>
      <c r="C84" s="562">
        <v>0</v>
      </c>
      <c r="D84" s="563">
        <v>0</v>
      </c>
      <c r="E84" s="563">
        <v>0</v>
      </c>
      <c r="F84" s="563">
        <v>0</v>
      </c>
      <c r="G84" s="563">
        <v>0</v>
      </c>
      <c r="H84" s="563">
        <v>0</v>
      </c>
      <c r="I84" s="563">
        <v>0</v>
      </c>
      <c r="J84" s="563">
        <v>0</v>
      </c>
      <c r="K84" s="564">
        <v>0</v>
      </c>
      <c r="L84" s="563">
        <f t="shared" si="3"/>
        <v>0</v>
      </c>
      <c r="M84" s="563">
        <v>0</v>
      </c>
      <c r="N84" s="563">
        <v>0</v>
      </c>
      <c r="O84" s="565">
        <v>0</v>
      </c>
      <c r="P84" s="564">
        <v>0</v>
      </c>
      <c r="Q84" s="566">
        <f>+monthly_drivers_0!Q84</f>
        <v>2.5</v>
      </c>
    </row>
    <row r="85" spans="1:17" x14ac:dyDescent="0.25">
      <c r="A85" s="567">
        <f t="shared" si="4"/>
        <v>46843</v>
      </c>
      <c r="B85" s="577" t="str">
        <f t="shared" si="5"/>
        <v>LeasingII</v>
      </c>
      <c r="C85" s="568">
        <v>0</v>
      </c>
      <c r="D85" s="569">
        <v>0</v>
      </c>
      <c r="E85" s="569">
        <v>0</v>
      </c>
      <c r="F85" s="569">
        <v>0</v>
      </c>
      <c r="G85" s="569">
        <v>0</v>
      </c>
      <c r="H85" s="569">
        <v>0</v>
      </c>
      <c r="I85" s="569">
        <v>0</v>
      </c>
      <c r="J85" s="569">
        <v>0</v>
      </c>
      <c r="K85" s="570">
        <v>0</v>
      </c>
      <c r="L85" s="571">
        <f t="shared" si="3"/>
        <v>0</v>
      </c>
      <c r="M85" s="571">
        <v>0</v>
      </c>
      <c r="N85" s="571">
        <v>0</v>
      </c>
      <c r="O85" s="572">
        <v>0</v>
      </c>
      <c r="P85" s="573">
        <v>0</v>
      </c>
      <c r="Q85" s="574">
        <f>+monthly_drivers_0!Q85</f>
        <v>2.5</v>
      </c>
    </row>
    <row r="86" spans="1:17" x14ac:dyDescent="0.25">
      <c r="A86" s="575">
        <f t="shared" si="4"/>
        <v>46873</v>
      </c>
      <c r="B86" s="83" t="str">
        <f t="shared" si="5"/>
        <v>LeasingII</v>
      </c>
      <c r="C86" s="562">
        <v>0</v>
      </c>
      <c r="D86" s="563">
        <v>0</v>
      </c>
      <c r="E86" s="563">
        <v>0</v>
      </c>
      <c r="F86" s="563">
        <v>0</v>
      </c>
      <c r="G86" s="563">
        <v>0</v>
      </c>
      <c r="H86" s="563">
        <v>0</v>
      </c>
      <c r="I86" s="563">
        <v>0</v>
      </c>
      <c r="J86" s="563">
        <v>0</v>
      </c>
      <c r="K86" s="564">
        <v>0</v>
      </c>
      <c r="L86" s="563">
        <f t="shared" si="3"/>
        <v>0</v>
      </c>
      <c r="M86" s="563">
        <v>0</v>
      </c>
      <c r="N86" s="563">
        <v>0</v>
      </c>
      <c r="O86" s="565">
        <v>0</v>
      </c>
      <c r="P86" s="564">
        <v>0</v>
      </c>
      <c r="Q86" s="566">
        <f>+monthly_drivers_0!Q86</f>
        <v>2.5</v>
      </c>
    </row>
    <row r="87" spans="1:17" x14ac:dyDescent="0.25">
      <c r="A87" s="567">
        <f t="shared" si="4"/>
        <v>46904</v>
      </c>
      <c r="B87" s="577" t="str">
        <f t="shared" si="5"/>
        <v>LeasingII</v>
      </c>
      <c r="C87" s="568">
        <v>0</v>
      </c>
      <c r="D87" s="569">
        <v>0</v>
      </c>
      <c r="E87" s="569">
        <v>0</v>
      </c>
      <c r="F87" s="569">
        <v>0</v>
      </c>
      <c r="G87" s="569">
        <v>0</v>
      </c>
      <c r="H87" s="569">
        <v>0</v>
      </c>
      <c r="I87" s="569">
        <v>0</v>
      </c>
      <c r="J87" s="569">
        <v>0</v>
      </c>
      <c r="K87" s="570">
        <v>0</v>
      </c>
      <c r="L87" s="571">
        <f t="shared" si="3"/>
        <v>0</v>
      </c>
      <c r="M87" s="571">
        <v>0</v>
      </c>
      <c r="N87" s="571">
        <v>0</v>
      </c>
      <c r="O87" s="572">
        <v>0</v>
      </c>
      <c r="P87" s="573">
        <v>0</v>
      </c>
      <c r="Q87" s="574">
        <f>+monthly_drivers_0!Q87</f>
        <v>2.5</v>
      </c>
    </row>
    <row r="88" spans="1:17" x14ac:dyDescent="0.25">
      <c r="A88" s="575">
        <f t="shared" si="4"/>
        <v>46934</v>
      </c>
      <c r="B88" s="83" t="str">
        <f t="shared" si="5"/>
        <v>LeasingII</v>
      </c>
      <c r="C88" s="562">
        <v>0</v>
      </c>
      <c r="D88" s="563">
        <v>0</v>
      </c>
      <c r="E88" s="563">
        <v>0</v>
      </c>
      <c r="F88" s="563">
        <v>0</v>
      </c>
      <c r="G88" s="563">
        <v>0</v>
      </c>
      <c r="H88" s="563">
        <v>0</v>
      </c>
      <c r="I88" s="563">
        <v>0</v>
      </c>
      <c r="J88" s="563">
        <v>0</v>
      </c>
      <c r="K88" s="564">
        <v>0</v>
      </c>
      <c r="L88" s="563">
        <f t="shared" si="3"/>
        <v>0</v>
      </c>
      <c r="M88" s="563">
        <v>0</v>
      </c>
      <c r="N88" s="563">
        <v>0</v>
      </c>
      <c r="O88" s="565">
        <v>0</v>
      </c>
      <c r="P88" s="564">
        <v>0</v>
      </c>
      <c r="Q88" s="566">
        <f>+monthly_drivers_0!Q88</f>
        <v>2.5</v>
      </c>
    </row>
    <row r="89" spans="1:17" x14ac:dyDescent="0.25">
      <c r="A89" s="567">
        <f t="shared" si="4"/>
        <v>46965</v>
      </c>
      <c r="B89" s="577" t="str">
        <f t="shared" si="5"/>
        <v>LeasingII</v>
      </c>
      <c r="C89" s="568">
        <v>0</v>
      </c>
      <c r="D89" s="569">
        <v>0</v>
      </c>
      <c r="E89" s="569">
        <v>0</v>
      </c>
      <c r="F89" s="569">
        <v>0</v>
      </c>
      <c r="G89" s="569">
        <v>0</v>
      </c>
      <c r="H89" s="569">
        <v>0</v>
      </c>
      <c r="I89" s="569">
        <v>0</v>
      </c>
      <c r="J89" s="569">
        <v>0</v>
      </c>
      <c r="K89" s="570">
        <v>0</v>
      </c>
      <c r="L89" s="571">
        <f t="shared" si="3"/>
        <v>0</v>
      </c>
      <c r="M89" s="571">
        <v>0</v>
      </c>
      <c r="N89" s="571">
        <v>0</v>
      </c>
      <c r="O89" s="572">
        <v>0</v>
      </c>
      <c r="P89" s="573">
        <v>0</v>
      </c>
      <c r="Q89" s="574">
        <f>+monthly_drivers_0!Q89</f>
        <v>2.5</v>
      </c>
    </row>
    <row r="90" spans="1:17" x14ac:dyDescent="0.25">
      <c r="A90" s="575">
        <f t="shared" si="4"/>
        <v>46996</v>
      </c>
      <c r="B90" s="83" t="str">
        <f t="shared" si="5"/>
        <v>LeasingII</v>
      </c>
      <c r="C90" s="562">
        <v>0</v>
      </c>
      <c r="D90" s="563">
        <v>0</v>
      </c>
      <c r="E90" s="563">
        <v>0</v>
      </c>
      <c r="F90" s="563">
        <v>0</v>
      </c>
      <c r="G90" s="563">
        <v>0</v>
      </c>
      <c r="H90" s="563">
        <v>0</v>
      </c>
      <c r="I90" s="563">
        <v>0</v>
      </c>
      <c r="J90" s="563">
        <v>0</v>
      </c>
      <c r="K90" s="564">
        <v>0</v>
      </c>
      <c r="L90" s="563">
        <f t="shared" si="3"/>
        <v>0</v>
      </c>
      <c r="M90" s="563">
        <v>0</v>
      </c>
      <c r="N90" s="563">
        <v>0</v>
      </c>
      <c r="O90" s="565">
        <v>0</v>
      </c>
      <c r="P90" s="564">
        <v>0</v>
      </c>
      <c r="Q90" s="566">
        <f>+monthly_drivers_0!Q90</f>
        <v>2.5</v>
      </c>
    </row>
    <row r="91" spans="1:17" x14ac:dyDescent="0.25">
      <c r="A91" s="567">
        <f t="shared" si="4"/>
        <v>47026</v>
      </c>
      <c r="B91" s="577" t="str">
        <f t="shared" si="5"/>
        <v>LeasingII</v>
      </c>
      <c r="C91" s="568">
        <v>0</v>
      </c>
      <c r="D91" s="569">
        <v>0</v>
      </c>
      <c r="E91" s="569">
        <v>0</v>
      </c>
      <c r="F91" s="569">
        <v>0</v>
      </c>
      <c r="G91" s="569">
        <v>0</v>
      </c>
      <c r="H91" s="569">
        <v>0</v>
      </c>
      <c r="I91" s="569">
        <v>0</v>
      </c>
      <c r="J91" s="569">
        <v>0</v>
      </c>
      <c r="K91" s="570">
        <v>0</v>
      </c>
      <c r="L91" s="571">
        <f t="shared" si="3"/>
        <v>0</v>
      </c>
      <c r="M91" s="571">
        <v>0</v>
      </c>
      <c r="N91" s="571">
        <v>0</v>
      </c>
      <c r="O91" s="572">
        <v>0</v>
      </c>
      <c r="P91" s="573">
        <v>0</v>
      </c>
      <c r="Q91" s="574">
        <f>+monthly_drivers_0!Q91</f>
        <v>2.5</v>
      </c>
    </row>
    <row r="92" spans="1:17" x14ac:dyDescent="0.25">
      <c r="A92" s="575">
        <f t="shared" si="4"/>
        <v>47057</v>
      </c>
      <c r="B92" s="83" t="str">
        <f t="shared" si="5"/>
        <v>LeasingII</v>
      </c>
      <c r="C92" s="562">
        <v>0</v>
      </c>
      <c r="D92" s="563">
        <v>0</v>
      </c>
      <c r="E92" s="563">
        <v>0</v>
      </c>
      <c r="F92" s="563">
        <v>0</v>
      </c>
      <c r="G92" s="563">
        <v>0</v>
      </c>
      <c r="H92" s="563">
        <v>0</v>
      </c>
      <c r="I92" s="563">
        <v>0</v>
      </c>
      <c r="J92" s="563">
        <v>0</v>
      </c>
      <c r="K92" s="564">
        <v>0</v>
      </c>
      <c r="L92" s="563">
        <f t="shared" si="3"/>
        <v>0</v>
      </c>
      <c r="M92" s="563">
        <v>0</v>
      </c>
      <c r="N92" s="563">
        <v>0</v>
      </c>
      <c r="O92" s="565">
        <v>0</v>
      </c>
      <c r="P92" s="564">
        <v>0</v>
      </c>
      <c r="Q92" s="566">
        <f>+monthly_drivers_0!Q92</f>
        <v>2.5</v>
      </c>
    </row>
    <row r="93" spans="1:17" x14ac:dyDescent="0.25">
      <c r="A93" s="567">
        <f t="shared" si="4"/>
        <v>47087</v>
      </c>
      <c r="B93" s="577" t="str">
        <f t="shared" si="5"/>
        <v>LeasingII</v>
      </c>
      <c r="C93" s="568">
        <v>0</v>
      </c>
      <c r="D93" s="569">
        <v>0</v>
      </c>
      <c r="E93" s="569">
        <v>0</v>
      </c>
      <c r="F93" s="569">
        <v>0</v>
      </c>
      <c r="G93" s="569">
        <v>0</v>
      </c>
      <c r="H93" s="569">
        <v>0</v>
      </c>
      <c r="I93" s="569">
        <v>0</v>
      </c>
      <c r="J93" s="569">
        <v>0</v>
      </c>
      <c r="K93" s="570">
        <v>0</v>
      </c>
      <c r="L93" s="571">
        <f t="shared" si="3"/>
        <v>0</v>
      </c>
      <c r="M93" s="571">
        <v>0</v>
      </c>
      <c r="N93" s="571">
        <v>0</v>
      </c>
      <c r="O93" s="572">
        <v>0</v>
      </c>
      <c r="P93" s="573">
        <v>0</v>
      </c>
      <c r="Q93" s="574">
        <f>+monthly_drivers_0!Q93</f>
        <v>2.5</v>
      </c>
    </row>
    <row r="94" spans="1:17" x14ac:dyDescent="0.25">
      <c r="A94" s="575">
        <f t="shared" si="4"/>
        <v>47118</v>
      </c>
      <c r="B94" s="83" t="str">
        <f t="shared" si="5"/>
        <v>LeasingII</v>
      </c>
      <c r="C94" s="562">
        <v>0</v>
      </c>
      <c r="D94" s="563">
        <v>0</v>
      </c>
      <c r="E94" s="563">
        <v>0</v>
      </c>
      <c r="F94" s="563">
        <v>0</v>
      </c>
      <c r="G94" s="563">
        <v>0</v>
      </c>
      <c r="H94" s="563">
        <v>0</v>
      </c>
      <c r="I94" s="563">
        <v>0</v>
      </c>
      <c r="J94" s="563">
        <v>0</v>
      </c>
      <c r="K94" s="564">
        <v>0</v>
      </c>
      <c r="L94" s="563">
        <f t="shared" si="3"/>
        <v>0</v>
      </c>
      <c r="M94" s="563">
        <v>0</v>
      </c>
      <c r="N94" s="563">
        <v>0</v>
      </c>
      <c r="O94" s="565">
        <v>0</v>
      </c>
      <c r="P94" s="564">
        <v>0</v>
      </c>
      <c r="Q94" s="566">
        <f>+monthly_drivers_0!Q94</f>
        <v>2.5</v>
      </c>
    </row>
    <row r="95" spans="1:17" x14ac:dyDescent="0.25">
      <c r="A95" s="567">
        <f t="shared" si="4"/>
        <v>47149</v>
      </c>
      <c r="B95" s="577" t="str">
        <f t="shared" si="5"/>
        <v>LeasingII</v>
      </c>
      <c r="C95" s="568">
        <v>0</v>
      </c>
      <c r="D95" s="569">
        <v>0</v>
      </c>
      <c r="E95" s="569">
        <v>0</v>
      </c>
      <c r="F95" s="569">
        <v>0</v>
      </c>
      <c r="G95" s="569">
        <v>0</v>
      </c>
      <c r="H95" s="569">
        <v>0</v>
      </c>
      <c r="I95" s="569">
        <v>0</v>
      </c>
      <c r="J95" s="569">
        <v>0</v>
      </c>
      <c r="K95" s="570">
        <v>0</v>
      </c>
      <c r="L95" s="571">
        <f t="shared" si="3"/>
        <v>0</v>
      </c>
      <c r="M95" s="571">
        <v>0</v>
      </c>
      <c r="N95" s="571">
        <v>0</v>
      </c>
      <c r="O95" s="572">
        <v>0</v>
      </c>
      <c r="P95" s="573">
        <v>0</v>
      </c>
      <c r="Q95" s="574">
        <f>+monthly_drivers_0!Q95</f>
        <v>2.5</v>
      </c>
    </row>
    <row r="96" spans="1:17" x14ac:dyDescent="0.25">
      <c r="A96" s="575">
        <f t="shared" si="4"/>
        <v>47177</v>
      </c>
      <c r="B96" s="83" t="str">
        <f t="shared" si="5"/>
        <v>LeasingII</v>
      </c>
      <c r="C96" s="562">
        <v>0</v>
      </c>
      <c r="D96" s="563">
        <v>0</v>
      </c>
      <c r="E96" s="563">
        <v>0</v>
      </c>
      <c r="F96" s="563">
        <v>0</v>
      </c>
      <c r="G96" s="563">
        <v>0</v>
      </c>
      <c r="H96" s="563">
        <v>0</v>
      </c>
      <c r="I96" s="563">
        <v>0</v>
      </c>
      <c r="J96" s="563">
        <v>0</v>
      </c>
      <c r="K96" s="564">
        <v>0</v>
      </c>
      <c r="L96" s="563">
        <f t="shared" si="3"/>
        <v>0</v>
      </c>
      <c r="M96" s="563">
        <v>0</v>
      </c>
      <c r="N96" s="563">
        <v>0</v>
      </c>
      <c r="O96" s="565">
        <v>0</v>
      </c>
      <c r="P96" s="564">
        <v>0</v>
      </c>
      <c r="Q96" s="566">
        <f>+monthly_drivers_0!Q96</f>
        <v>2.5</v>
      </c>
    </row>
    <row r="97" spans="1:17" x14ac:dyDescent="0.25">
      <c r="A97" s="567">
        <f t="shared" si="4"/>
        <v>47208</v>
      </c>
      <c r="B97" s="577" t="str">
        <f t="shared" si="5"/>
        <v>LeasingII</v>
      </c>
      <c r="C97" s="568">
        <v>0</v>
      </c>
      <c r="D97" s="569">
        <v>0</v>
      </c>
      <c r="E97" s="569">
        <v>0</v>
      </c>
      <c r="F97" s="569">
        <v>0</v>
      </c>
      <c r="G97" s="569">
        <v>0</v>
      </c>
      <c r="H97" s="569">
        <v>0</v>
      </c>
      <c r="I97" s="569">
        <v>0</v>
      </c>
      <c r="J97" s="569">
        <v>0</v>
      </c>
      <c r="K97" s="570">
        <v>0</v>
      </c>
      <c r="L97" s="571">
        <f t="shared" si="3"/>
        <v>0</v>
      </c>
      <c r="M97" s="571">
        <v>0</v>
      </c>
      <c r="N97" s="571">
        <v>0</v>
      </c>
      <c r="O97" s="572">
        <v>0</v>
      </c>
      <c r="P97" s="573">
        <v>0</v>
      </c>
      <c r="Q97" s="574">
        <f>+monthly_drivers_0!Q97</f>
        <v>2.5</v>
      </c>
    </row>
    <row r="98" spans="1:17" x14ac:dyDescent="0.25">
      <c r="A98" s="575">
        <f t="shared" si="4"/>
        <v>47238</v>
      </c>
      <c r="B98" s="83" t="str">
        <f t="shared" si="5"/>
        <v>LeasingII</v>
      </c>
      <c r="C98" s="562">
        <v>0</v>
      </c>
      <c r="D98" s="563">
        <v>0</v>
      </c>
      <c r="E98" s="563">
        <v>0</v>
      </c>
      <c r="F98" s="563">
        <v>0</v>
      </c>
      <c r="G98" s="563">
        <v>0</v>
      </c>
      <c r="H98" s="563">
        <v>0</v>
      </c>
      <c r="I98" s="563">
        <v>0</v>
      </c>
      <c r="J98" s="563">
        <v>0</v>
      </c>
      <c r="K98" s="564">
        <v>0</v>
      </c>
      <c r="L98" s="563">
        <f t="shared" si="3"/>
        <v>0</v>
      </c>
      <c r="M98" s="563">
        <v>0</v>
      </c>
      <c r="N98" s="563">
        <v>0</v>
      </c>
      <c r="O98" s="565">
        <v>0</v>
      </c>
      <c r="P98" s="564">
        <v>0</v>
      </c>
      <c r="Q98" s="566">
        <f>+monthly_drivers_0!Q98</f>
        <v>2.5</v>
      </c>
    </row>
    <row r="99" spans="1:17" x14ac:dyDescent="0.25">
      <c r="A99" s="567">
        <f t="shared" si="4"/>
        <v>47269</v>
      </c>
      <c r="B99" s="577" t="str">
        <f t="shared" si="5"/>
        <v>LeasingII</v>
      </c>
      <c r="C99" s="568">
        <v>0</v>
      </c>
      <c r="D99" s="569">
        <v>0</v>
      </c>
      <c r="E99" s="569">
        <v>0</v>
      </c>
      <c r="F99" s="569">
        <v>0</v>
      </c>
      <c r="G99" s="569">
        <v>0</v>
      </c>
      <c r="H99" s="569">
        <v>0</v>
      </c>
      <c r="I99" s="569">
        <v>0</v>
      </c>
      <c r="J99" s="569">
        <v>0</v>
      </c>
      <c r="K99" s="570">
        <v>0</v>
      </c>
      <c r="L99" s="571">
        <f t="shared" si="3"/>
        <v>0</v>
      </c>
      <c r="M99" s="571">
        <v>0</v>
      </c>
      <c r="N99" s="571">
        <v>0</v>
      </c>
      <c r="O99" s="572">
        <v>0</v>
      </c>
      <c r="P99" s="573">
        <v>0</v>
      </c>
      <c r="Q99" s="574">
        <f>+monthly_drivers_0!Q99</f>
        <v>2.5</v>
      </c>
    </row>
    <row r="100" spans="1:17" x14ac:dyDescent="0.25">
      <c r="A100" s="575">
        <f t="shared" si="4"/>
        <v>47299</v>
      </c>
      <c r="B100" s="83" t="str">
        <f t="shared" si="5"/>
        <v>LeasingII</v>
      </c>
      <c r="C100" s="562">
        <v>0</v>
      </c>
      <c r="D100" s="563">
        <v>0</v>
      </c>
      <c r="E100" s="563">
        <v>0</v>
      </c>
      <c r="F100" s="563">
        <v>0</v>
      </c>
      <c r="G100" s="563">
        <v>0</v>
      </c>
      <c r="H100" s="563">
        <v>0</v>
      </c>
      <c r="I100" s="563">
        <v>0</v>
      </c>
      <c r="J100" s="563">
        <v>0</v>
      </c>
      <c r="K100" s="564">
        <v>0</v>
      </c>
      <c r="L100" s="563">
        <f t="shared" si="3"/>
        <v>0</v>
      </c>
      <c r="M100" s="563">
        <v>0</v>
      </c>
      <c r="N100" s="563">
        <v>0</v>
      </c>
      <c r="O100" s="565">
        <v>0</v>
      </c>
      <c r="P100" s="564">
        <v>0</v>
      </c>
      <c r="Q100" s="566">
        <f>+monthly_drivers_0!Q100</f>
        <v>2.5</v>
      </c>
    </row>
    <row r="101" spans="1:17" x14ac:dyDescent="0.25">
      <c r="A101" s="567">
        <f t="shared" si="4"/>
        <v>47330</v>
      </c>
      <c r="B101" s="577" t="str">
        <f t="shared" si="5"/>
        <v>LeasingII</v>
      </c>
      <c r="C101" s="568">
        <v>0</v>
      </c>
      <c r="D101" s="569">
        <v>0</v>
      </c>
      <c r="E101" s="569">
        <v>0</v>
      </c>
      <c r="F101" s="569">
        <v>0</v>
      </c>
      <c r="G101" s="569">
        <v>0</v>
      </c>
      <c r="H101" s="569">
        <v>0</v>
      </c>
      <c r="I101" s="569">
        <v>0</v>
      </c>
      <c r="J101" s="569">
        <v>0</v>
      </c>
      <c r="K101" s="570">
        <v>0</v>
      </c>
      <c r="L101" s="571">
        <f t="shared" si="3"/>
        <v>0</v>
      </c>
      <c r="M101" s="571">
        <v>0</v>
      </c>
      <c r="N101" s="571">
        <v>0</v>
      </c>
      <c r="O101" s="572">
        <v>0</v>
      </c>
      <c r="P101" s="573">
        <v>0</v>
      </c>
      <c r="Q101" s="574">
        <f>+monthly_drivers_0!Q101</f>
        <v>2.5</v>
      </c>
    </row>
    <row r="102" spans="1:17" x14ac:dyDescent="0.25">
      <c r="A102" s="575">
        <f t="shared" si="4"/>
        <v>47361</v>
      </c>
      <c r="B102" s="83" t="str">
        <f t="shared" si="5"/>
        <v>LeasingII</v>
      </c>
      <c r="C102" s="562">
        <v>0</v>
      </c>
      <c r="D102" s="563">
        <v>0</v>
      </c>
      <c r="E102" s="563">
        <v>0</v>
      </c>
      <c r="F102" s="563">
        <v>0</v>
      </c>
      <c r="G102" s="563">
        <v>0</v>
      </c>
      <c r="H102" s="563">
        <v>0</v>
      </c>
      <c r="I102" s="563">
        <v>0</v>
      </c>
      <c r="J102" s="563">
        <v>0</v>
      </c>
      <c r="K102" s="564">
        <v>0</v>
      </c>
      <c r="L102" s="563">
        <f t="shared" si="3"/>
        <v>0</v>
      </c>
      <c r="M102" s="563">
        <v>0</v>
      </c>
      <c r="N102" s="563">
        <v>0</v>
      </c>
      <c r="O102" s="565">
        <v>0</v>
      </c>
      <c r="P102" s="564">
        <v>0</v>
      </c>
      <c r="Q102" s="566">
        <f>+monthly_drivers_0!Q102</f>
        <v>2.5</v>
      </c>
    </row>
    <row r="103" spans="1:17" x14ac:dyDescent="0.25">
      <c r="A103" s="567">
        <f t="shared" si="4"/>
        <v>47391</v>
      </c>
      <c r="B103" s="577" t="str">
        <f t="shared" si="5"/>
        <v>LeasingII</v>
      </c>
      <c r="C103" s="568">
        <v>0</v>
      </c>
      <c r="D103" s="569">
        <v>0</v>
      </c>
      <c r="E103" s="569">
        <v>0</v>
      </c>
      <c r="F103" s="569">
        <v>0</v>
      </c>
      <c r="G103" s="569">
        <v>0</v>
      </c>
      <c r="H103" s="569">
        <v>0</v>
      </c>
      <c r="I103" s="569">
        <v>0</v>
      </c>
      <c r="J103" s="569">
        <v>0</v>
      </c>
      <c r="K103" s="570">
        <v>0</v>
      </c>
      <c r="L103" s="571">
        <f t="shared" si="3"/>
        <v>0</v>
      </c>
      <c r="M103" s="571">
        <v>0</v>
      </c>
      <c r="N103" s="571">
        <v>0</v>
      </c>
      <c r="O103" s="572">
        <v>0</v>
      </c>
      <c r="P103" s="573">
        <v>0</v>
      </c>
      <c r="Q103" s="574">
        <f>+monthly_drivers_0!Q103</f>
        <v>2.5</v>
      </c>
    </row>
    <row r="104" spans="1:17" x14ac:dyDescent="0.25">
      <c r="A104" s="575">
        <f t="shared" si="4"/>
        <v>47422</v>
      </c>
      <c r="B104" s="83" t="str">
        <f t="shared" si="5"/>
        <v>LeasingII</v>
      </c>
      <c r="C104" s="562">
        <v>0</v>
      </c>
      <c r="D104" s="563">
        <v>0</v>
      </c>
      <c r="E104" s="563">
        <v>0</v>
      </c>
      <c r="F104" s="563">
        <v>0</v>
      </c>
      <c r="G104" s="563">
        <v>0</v>
      </c>
      <c r="H104" s="563">
        <v>0</v>
      </c>
      <c r="I104" s="563">
        <v>0</v>
      </c>
      <c r="J104" s="563">
        <v>0</v>
      </c>
      <c r="K104" s="564">
        <v>0</v>
      </c>
      <c r="L104" s="563">
        <f t="shared" si="3"/>
        <v>0</v>
      </c>
      <c r="M104" s="563">
        <v>0</v>
      </c>
      <c r="N104" s="563">
        <v>0</v>
      </c>
      <c r="O104" s="565">
        <v>0</v>
      </c>
      <c r="P104" s="564">
        <v>0</v>
      </c>
      <c r="Q104" s="566">
        <f>+monthly_drivers_0!Q104</f>
        <v>2.5</v>
      </c>
    </row>
    <row r="105" spans="1:17" x14ac:dyDescent="0.25">
      <c r="A105" s="567">
        <f t="shared" si="4"/>
        <v>47452</v>
      </c>
      <c r="B105" s="577" t="str">
        <f t="shared" si="5"/>
        <v>LeasingII</v>
      </c>
      <c r="C105" s="568">
        <v>0</v>
      </c>
      <c r="D105" s="569">
        <v>0</v>
      </c>
      <c r="E105" s="569">
        <v>0</v>
      </c>
      <c r="F105" s="569">
        <v>0</v>
      </c>
      <c r="G105" s="569">
        <v>0</v>
      </c>
      <c r="H105" s="569">
        <v>0</v>
      </c>
      <c r="I105" s="569">
        <v>0</v>
      </c>
      <c r="J105" s="569">
        <v>0</v>
      </c>
      <c r="K105" s="570">
        <v>0</v>
      </c>
      <c r="L105" s="571">
        <f t="shared" si="3"/>
        <v>0</v>
      </c>
      <c r="M105" s="571">
        <v>0</v>
      </c>
      <c r="N105" s="571">
        <v>0</v>
      </c>
      <c r="O105" s="572">
        <v>0</v>
      </c>
      <c r="P105" s="573">
        <v>0</v>
      </c>
      <c r="Q105" s="574">
        <f>+monthly_drivers_0!Q105</f>
        <v>2.5</v>
      </c>
    </row>
    <row r="106" spans="1:17" x14ac:dyDescent="0.25">
      <c r="A106" s="575">
        <f t="shared" si="4"/>
        <v>47483</v>
      </c>
      <c r="B106" s="83" t="str">
        <f t="shared" si="5"/>
        <v>LeasingII</v>
      </c>
      <c r="C106" s="562">
        <v>0</v>
      </c>
      <c r="D106" s="563">
        <v>0</v>
      </c>
      <c r="E106" s="563">
        <v>0</v>
      </c>
      <c r="F106" s="563">
        <v>0</v>
      </c>
      <c r="G106" s="563">
        <v>0</v>
      </c>
      <c r="H106" s="563">
        <v>0</v>
      </c>
      <c r="I106" s="563">
        <v>0</v>
      </c>
      <c r="J106" s="563">
        <v>0</v>
      </c>
      <c r="K106" s="564">
        <v>0</v>
      </c>
      <c r="L106" s="563">
        <f t="shared" si="3"/>
        <v>0</v>
      </c>
      <c r="M106" s="563">
        <v>0</v>
      </c>
      <c r="N106" s="563">
        <v>0</v>
      </c>
      <c r="O106" s="565">
        <v>0</v>
      </c>
      <c r="P106" s="564">
        <v>0</v>
      </c>
      <c r="Q106" s="566">
        <f>+monthly_drivers_0!Q106</f>
        <v>2.5</v>
      </c>
    </row>
    <row r="107" spans="1:17" x14ac:dyDescent="0.25">
      <c r="A107" s="567">
        <f t="shared" si="4"/>
        <v>47514</v>
      </c>
      <c r="B107" s="577" t="str">
        <f t="shared" si="5"/>
        <v>LeasingII</v>
      </c>
      <c r="C107" s="568">
        <v>0</v>
      </c>
      <c r="D107" s="569">
        <v>0</v>
      </c>
      <c r="E107" s="569">
        <v>0</v>
      </c>
      <c r="F107" s="569">
        <v>0</v>
      </c>
      <c r="G107" s="569">
        <v>0</v>
      </c>
      <c r="H107" s="569">
        <v>0</v>
      </c>
      <c r="I107" s="569">
        <v>0</v>
      </c>
      <c r="J107" s="569">
        <v>0</v>
      </c>
      <c r="K107" s="570">
        <v>0</v>
      </c>
      <c r="L107" s="571">
        <f t="shared" si="3"/>
        <v>0</v>
      </c>
      <c r="M107" s="571">
        <v>0</v>
      </c>
      <c r="N107" s="571">
        <v>0</v>
      </c>
      <c r="O107" s="572">
        <v>0</v>
      </c>
      <c r="P107" s="573">
        <v>0</v>
      </c>
      <c r="Q107" s="574">
        <f>+monthly_drivers_0!Q107</f>
        <v>2.5</v>
      </c>
    </row>
    <row r="108" spans="1:17" x14ac:dyDescent="0.25">
      <c r="A108" s="575">
        <f t="shared" si="4"/>
        <v>47542</v>
      </c>
      <c r="B108" s="83" t="str">
        <f t="shared" si="5"/>
        <v>LeasingII</v>
      </c>
      <c r="C108" s="562">
        <v>0</v>
      </c>
      <c r="D108" s="563">
        <v>0</v>
      </c>
      <c r="E108" s="563">
        <v>0</v>
      </c>
      <c r="F108" s="563">
        <v>0</v>
      </c>
      <c r="G108" s="563">
        <v>0</v>
      </c>
      <c r="H108" s="563">
        <v>0</v>
      </c>
      <c r="I108" s="563">
        <v>0</v>
      </c>
      <c r="J108" s="563">
        <v>0</v>
      </c>
      <c r="K108" s="564">
        <v>0</v>
      </c>
      <c r="L108" s="563">
        <f t="shared" si="3"/>
        <v>0</v>
      </c>
      <c r="M108" s="563">
        <v>0</v>
      </c>
      <c r="N108" s="563">
        <v>0</v>
      </c>
      <c r="O108" s="565">
        <v>0</v>
      </c>
      <c r="P108" s="564">
        <v>0</v>
      </c>
      <c r="Q108" s="566">
        <f>+monthly_drivers_0!Q108</f>
        <v>2.5</v>
      </c>
    </row>
    <row r="109" spans="1:17" x14ac:dyDescent="0.25">
      <c r="A109" s="567">
        <f t="shared" si="4"/>
        <v>47573</v>
      </c>
      <c r="B109" s="577" t="str">
        <f t="shared" si="5"/>
        <v>LeasingII</v>
      </c>
      <c r="C109" s="568">
        <v>0</v>
      </c>
      <c r="D109" s="569">
        <v>0</v>
      </c>
      <c r="E109" s="569">
        <v>0</v>
      </c>
      <c r="F109" s="569">
        <v>0</v>
      </c>
      <c r="G109" s="569">
        <v>0</v>
      </c>
      <c r="H109" s="569">
        <v>0</v>
      </c>
      <c r="I109" s="569">
        <v>0</v>
      </c>
      <c r="J109" s="569">
        <v>0</v>
      </c>
      <c r="K109" s="570">
        <v>0</v>
      </c>
      <c r="L109" s="571">
        <f t="shared" si="3"/>
        <v>0</v>
      </c>
      <c r="M109" s="571">
        <v>0</v>
      </c>
      <c r="N109" s="571">
        <v>0</v>
      </c>
      <c r="O109" s="572">
        <v>0</v>
      </c>
      <c r="P109" s="573">
        <v>0</v>
      </c>
      <c r="Q109" s="574">
        <f>+monthly_drivers_0!Q109</f>
        <v>2.5</v>
      </c>
    </row>
    <row r="110" spans="1:17" x14ac:dyDescent="0.25">
      <c r="A110" s="575">
        <f t="shared" si="4"/>
        <v>47603</v>
      </c>
      <c r="B110" s="83" t="str">
        <f t="shared" si="5"/>
        <v>LeasingII</v>
      </c>
      <c r="C110" s="562">
        <v>0</v>
      </c>
      <c r="D110" s="563">
        <v>0</v>
      </c>
      <c r="E110" s="563">
        <v>0</v>
      </c>
      <c r="F110" s="563">
        <v>0</v>
      </c>
      <c r="G110" s="563">
        <v>0</v>
      </c>
      <c r="H110" s="563">
        <v>0</v>
      </c>
      <c r="I110" s="563">
        <v>0</v>
      </c>
      <c r="J110" s="563">
        <v>0</v>
      </c>
      <c r="K110" s="564">
        <v>0</v>
      </c>
      <c r="L110" s="563">
        <f t="shared" si="3"/>
        <v>0</v>
      </c>
      <c r="M110" s="563">
        <v>0</v>
      </c>
      <c r="N110" s="563">
        <v>0</v>
      </c>
      <c r="O110" s="565">
        <v>0</v>
      </c>
      <c r="P110" s="564">
        <v>0</v>
      </c>
      <c r="Q110" s="566">
        <f>+monthly_drivers_0!Q110</f>
        <v>2.5</v>
      </c>
    </row>
    <row r="111" spans="1:17" x14ac:dyDescent="0.25">
      <c r="A111" s="567">
        <f t="shared" si="4"/>
        <v>47634</v>
      </c>
      <c r="B111" s="577" t="str">
        <f t="shared" si="5"/>
        <v>LeasingII</v>
      </c>
      <c r="C111" s="568">
        <v>0</v>
      </c>
      <c r="D111" s="569">
        <v>0</v>
      </c>
      <c r="E111" s="569">
        <v>0</v>
      </c>
      <c r="F111" s="569">
        <v>0</v>
      </c>
      <c r="G111" s="569">
        <v>0</v>
      </c>
      <c r="H111" s="569">
        <v>0</v>
      </c>
      <c r="I111" s="569">
        <v>0</v>
      </c>
      <c r="J111" s="569">
        <v>0</v>
      </c>
      <c r="K111" s="570">
        <v>0</v>
      </c>
      <c r="L111" s="571">
        <f t="shared" si="3"/>
        <v>0</v>
      </c>
      <c r="M111" s="571">
        <v>0</v>
      </c>
      <c r="N111" s="571">
        <v>0</v>
      </c>
      <c r="O111" s="572">
        <v>0</v>
      </c>
      <c r="P111" s="573">
        <v>0</v>
      </c>
      <c r="Q111" s="574">
        <f>+monthly_drivers_0!Q111</f>
        <v>2.5</v>
      </c>
    </row>
    <row r="112" spans="1:17" x14ac:dyDescent="0.25">
      <c r="A112" s="575">
        <f t="shared" si="4"/>
        <v>47664</v>
      </c>
      <c r="B112" s="83" t="str">
        <f t="shared" si="5"/>
        <v>LeasingII</v>
      </c>
      <c r="C112" s="562">
        <v>0</v>
      </c>
      <c r="D112" s="563">
        <v>0</v>
      </c>
      <c r="E112" s="563">
        <v>0</v>
      </c>
      <c r="F112" s="563">
        <v>0</v>
      </c>
      <c r="G112" s="563">
        <v>0</v>
      </c>
      <c r="H112" s="563">
        <v>0</v>
      </c>
      <c r="I112" s="563">
        <v>0</v>
      </c>
      <c r="J112" s="563">
        <v>0</v>
      </c>
      <c r="K112" s="564">
        <v>0</v>
      </c>
      <c r="L112" s="563">
        <f t="shared" si="3"/>
        <v>0</v>
      </c>
      <c r="M112" s="563">
        <v>0</v>
      </c>
      <c r="N112" s="563">
        <v>0</v>
      </c>
      <c r="O112" s="565">
        <v>0</v>
      </c>
      <c r="P112" s="564">
        <v>0</v>
      </c>
      <c r="Q112" s="566">
        <f>+monthly_drivers_0!Q112</f>
        <v>2.5</v>
      </c>
    </row>
    <row r="113" spans="1:17" x14ac:dyDescent="0.25">
      <c r="A113" s="567">
        <f t="shared" si="4"/>
        <v>47695</v>
      </c>
      <c r="B113" s="577" t="str">
        <f t="shared" si="5"/>
        <v>LeasingII</v>
      </c>
      <c r="C113" s="568">
        <v>0</v>
      </c>
      <c r="D113" s="569">
        <v>0</v>
      </c>
      <c r="E113" s="569">
        <v>0</v>
      </c>
      <c r="F113" s="569">
        <v>0</v>
      </c>
      <c r="G113" s="569">
        <v>0</v>
      </c>
      <c r="H113" s="569">
        <v>0</v>
      </c>
      <c r="I113" s="569">
        <v>0</v>
      </c>
      <c r="J113" s="569">
        <v>0</v>
      </c>
      <c r="K113" s="570">
        <v>0</v>
      </c>
      <c r="L113" s="571">
        <f t="shared" si="3"/>
        <v>0</v>
      </c>
      <c r="M113" s="571">
        <v>0</v>
      </c>
      <c r="N113" s="571">
        <v>0</v>
      </c>
      <c r="O113" s="572">
        <v>0</v>
      </c>
      <c r="P113" s="573">
        <v>0</v>
      </c>
      <c r="Q113" s="574">
        <f>+monthly_drivers_0!Q113</f>
        <v>2.5</v>
      </c>
    </row>
    <row r="114" spans="1:17" x14ac:dyDescent="0.25">
      <c r="A114" s="575">
        <f t="shared" si="4"/>
        <v>47726</v>
      </c>
      <c r="B114" s="83" t="str">
        <f t="shared" si="5"/>
        <v>LeasingII</v>
      </c>
      <c r="C114" s="562">
        <v>0</v>
      </c>
      <c r="D114" s="563">
        <v>0</v>
      </c>
      <c r="E114" s="563">
        <v>0</v>
      </c>
      <c r="F114" s="563">
        <v>0</v>
      </c>
      <c r="G114" s="563">
        <v>0</v>
      </c>
      <c r="H114" s="563">
        <v>0</v>
      </c>
      <c r="I114" s="563">
        <v>0</v>
      </c>
      <c r="J114" s="563">
        <v>0</v>
      </c>
      <c r="K114" s="564">
        <v>0</v>
      </c>
      <c r="L114" s="563">
        <f t="shared" si="3"/>
        <v>0</v>
      </c>
      <c r="M114" s="563">
        <v>0</v>
      </c>
      <c r="N114" s="563">
        <v>0</v>
      </c>
      <c r="O114" s="565">
        <v>0</v>
      </c>
      <c r="P114" s="564">
        <v>0</v>
      </c>
      <c r="Q114" s="566">
        <f>+monthly_drivers_0!Q114</f>
        <v>2.5</v>
      </c>
    </row>
    <row r="115" spans="1:17" x14ac:dyDescent="0.25">
      <c r="A115" s="567">
        <f t="shared" si="4"/>
        <v>47756</v>
      </c>
      <c r="B115" s="577" t="str">
        <f t="shared" si="5"/>
        <v>LeasingII</v>
      </c>
      <c r="C115" s="568">
        <v>0</v>
      </c>
      <c r="D115" s="569">
        <v>0</v>
      </c>
      <c r="E115" s="569">
        <v>0</v>
      </c>
      <c r="F115" s="569">
        <v>0</v>
      </c>
      <c r="G115" s="569">
        <v>0</v>
      </c>
      <c r="H115" s="569">
        <v>0</v>
      </c>
      <c r="I115" s="569">
        <v>0</v>
      </c>
      <c r="J115" s="569">
        <v>0</v>
      </c>
      <c r="K115" s="570">
        <v>0</v>
      </c>
      <c r="L115" s="571">
        <f t="shared" si="3"/>
        <v>0</v>
      </c>
      <c r="M115" s="571">
        <v>0</v>
      </c>
      <c r="N115" s="571">
        <v>0</v>
      </c>
      <c r="O115" s="572">
        <v>0</v>
      </c>
      <c r="P115" s="573">
        <v>0</v>
      </c>
      <c r="Q115" s="574">
        <f>+monthly_drivers_0!Q115</f>
        <v>2.5</v>
      </c>
    </row>
    <row r="116" spans="1:17" x14ac:dyDescent="0.25">
      <c r="A116" s="575">
        <f t="shared" si="4"/>
        <v>47787</v>
      </c>
      <c r="B116" s="83" t="str">
        <f t="shared" si="5"/>
        <v>LeasingII</v>
      </c>
      <c r="C116" s="562">
        <v>0</v>
      </c>
      <c r="D116" s="563">
        <v>0</v>
      </c>
      <c r="E116" s="563">
        <v>0</v>
      </c>
      <c r="F116" s="563">
        <v>0</v>
      </c>
      <c r="G116" s="563">
        <v>0</v>
      </c>
      <c r="H116" s="563">
        <v>0</v>
      </c>
      <c r="I116" s="563">
        <v>0</v>
      </c>
      <c r="J116" s="563">
        <v>0</v>
      </c>
      <c r="K116" s="564">
        <v>0</v>
      </c>
      <c r="L116" s="563">
        <f t="shared" si="3"/>
        <v>0</v>
      </c>
      <c r="M116" s="563">
        <v>0</v>
      </c>
      <c r="N116" s="563">
        <v>0</v>
      </c>
      <c r="O116" s="565">
        <v>0</v>
      </c>
      <c r="P116" s="564">
        <v>0</v>
      </c>
      <c r="Q116" s="566">
        <f>+monthly_drivers_0!Q116</f>
        <v>2.5</v>
      </c>
    </row>
    <row r="117" spans="1:17" x14ac:dyDescent="0.25">
      <c r="A117" s="567">
        <f t="shared" si="4"/>
        <v>47817</v>
      </c>
      <c r="B117" s="577" t="str">
        <f t="shared" si="5"/>
        <v>LeasingII</v>
      </c>
      <c r="C117" s="568">
        <v>0</v>
      </c>
      <c r="D117" s="569">
        <v>0</v>
      </c>
      <c r="E117" s="569">
        <v>0</v>
      </c>
      <c r="F117" s="569">
        <v>0</v>
      </c>
      <c r="G117" s="569">
        <v>0</v>
      </c>
      <c r="H117" s="569">
        <v>0</v>
      </c>
      <c r="I117" s="569">
        <v>0</v>
      </c>
      <c r="J117" s="569">
        <v>0</v>
      </c>
      <c r="K117" s="570">
        <v>0</v>
      </c>
      <c r="L117" s="571">
        <f t="shared" si="3"/>
        <v>0</v>
      </c>
      <c r="M117" s="571">
        <v>0</v>
      </c>
      <c r="N117" s="571">
        <v>0</v>
      </c>
      <c r="O117" s="572">
        <v>0</v>
      </c>
      <c r="P117" s="573">
        <v>0</v>
      </c>
      <c r="Q117" s="574">
        <f>+monthly_drivers_0!Q117</f>
        <v>2.5</v>
      </c>
    </row>
    <row r="118" spans="1:17" x14ac:dyDescent="0.25">
      <c r="A118" s="575">
        <f t="shared" si="4"/>
        <v>47848</v>
      </c>
      <c r="B118" s="83" t="str">
        <f t="shared" si="5"/>
        <v>LeasingII</v>
      </c>
      <c r="C118" s="562">
        <v>0</v>
      </c>
      <c r="D118" s="563">
        <v>0</v>
      </c>
      <c r="E118" s="563">
        <v>0</v>
      </c>
      <c r="F118" s="563">
        <v>0</v>
      </c>
      <c r="G118" s="563">
        <v>0</v>
      </c>
      <c r="H118" s="563">
        <v>0</v>
      </c>
      <c r="I118" s="563">
        <v>0</v>
      </c>
      <c r="J118" s="563">
        <v>0</v>
      </c>
      <c r="K118" s="564">
        <v>0</v>
      </c>
      <c r="L118" s="563">
        <f t="shared" si="3"/>
        <v>0</v>
      </c>
      <c r="M118" s="563">
        <v>0</v>
      </c>
      <c r="N118" s="563">
        <v>0</v>
      </c>
      <c r="O118" s="565">
        <v>0</v>
      </c>
      <c r="P118" s="564">
        <v>0</v>
      </c>
      <c r="Q118" s="566">
        <f>+monthly_drivers_0!Q118</f>
        <v>2.5</v>
      </c>
    </row>
    <row r="119" spans="1:17" x14ac:dyDescent="0.25">
      <c r="A119" s="567">
        <f t="shared" si="4"/>
        <v>47879</v>
      </c>
      <c r="B119" s="577" t="str">
        <f t="shared" si="5"/>
        <v>LeasingII</v>
      </c>
      <c r="C119" s="568">
        <v>0</v>
      </c>
      <c r="D119" s="569">
        <v>0</v>
      </c>
      <c r="E119" s="569">
        <v>0</v>
      </c>
      <c r="F119" s="569">
        <v>0</v>
      </c>
      <c r="G119" s="569">
        <v>0</v>
      </c>
      <c r="H119" s="569">
        <v>0</v>
      </c>
      <c r="I119" s="569">
        <v>0</v>
      </c>
      <c r="J119" s="569">
        <v>0</v>
      </c>
      <c r="K119" s="570">
        <v>0</v>
      </c>
      <c r="L119" s="571">
        <f t="shared" si="3"/>
        <v>0</v>
      </c>
      <c r="M119" s="571">
        <v>0</v>
      </c>
      <c r="N119" s="571">
        <v>0</v>
      </c>
      <c r="O119" s="572">
        <v>0</v>
      </c>
      <c r="P119" s="573">
        <v>0</v>
      </c>
      <c r="Q119" s="574">
        <f>+monthly_drivers_0!Q119</f>
        <v>2.5</v>
      </c>
    </row>
    <row r="120" spans="1:17" x14ac:dyDescent="0.25">
      <c r="A120" s="575">
        <f t="shared" si="4"/>
        <v>47907</v>
      </c>
      <c r="B120" s="83" t="str">
        <f t="shared" si="5"/>
        <v>LeasingII</v>
      </c>
      <c r="C120" s="562">
        <v>0</v>
      </c>
      <c r="D120" s="563">
        <v>0</v>
      </c>
      <c r="E120" s="563">
        <v>0</v>
      </c>
      <c r="F120" s="563">
        <v>0</v>
      </c>
      <c r="G120" s="563">
        <v>0</v>
      </c>
      <c r="H120" s="563">
        <v>0</v>
      </c>
      <c r="I120" s="563">
        <v>0</v>
      </c>
      <c r="J120" s="563">
        <v>0</v>
      </c>
      <c r="K120" s="564">
        <v>0</v>
      </c>
      <c r="L120" s="563">
        <f t="shared" si="3"/>
        <v>0</v>
      </c>
      <c r="M120" s="563">
        <v>0</v>
      </c>
      <c r="N120" s="563">
        <v>0</v>
      </c>
      <c r="O120" s="565">
        <v>0</v>
      </c>
      <c r="P120" s="564">
        <v>0</v>
      </c>
      <c r="Q120" s="566">
        <f>+monthly_drivers_0!Q120</f>
        <v>2.5</v>
      </c>
    </row>
    <row r="121" spans="1:17" x14ac:dyDescent="0.25">
      <c r="A121" s="567">
        <f t="shared" si="4"/>
        <v>47938</v>
      </c>
      <c r="B121" s="577" t="str">
        <f t="shared" si="5"/>
        <v>LeasingII</v>
      </c>
      <c r="C121" s="568">
        <v>0</v>
      </c>
      <c r="D121" s="569">
        <v>0</v>
      </c>
      <c r="E121" s="569">
        <v>0</v>
      </c>
      <c r="F121" s="569">
        <v>0</v>
      </c>
      <c r="G121" s="569">
        <v>0</v>
      </c>
      <c r="H121" s="569">
        <v>0</v>
      </c>
      <c r="I121" s="569">
        <v>0</v>
      </c>
      <c r="J121" s="569">
        <v>0</v>
      </c>
      <c r="K121" s="570">
        <v>0</v>
      </c>
      <c r="L121" s="571">
        <f t="shared" si="3"/>
        <v>0</v>
      </c>
      <c r="M121" s="571">
        <v>0</v>
      </c>
      <c r="N121" s="571">
        <v>0</v>
      </c>
      <c r="O121" s="572">
        <v>0</v>
      </c>
      <c r="P121" s="573">
        <v>0</v>
      </c>
      <c r="Q121" s="574">
        <f>+monthly_drivers_0!Q121</f>
        <v>2.5</v>
      </c>
    </row>
    <row r="122" spans="1:17" x14ac:dyDescent="0.25">
      <c r="A122" s="575">
        <f t="shared" si="4"/>
        <v>47968</v>
      </c>
      <c r="B122" s="83" t="str">
        <f t="shared" si="5"/>
        <v>LeasingII</v>
      </c>
      <c r="C122" s="562">
        <v>0</v>
      </c>
      <c r="D122" s="563">
        <v>0</v>
      </c>
      <c r="E122" s="563">
        <v>0</v>
      </c>
      <c r="F122" s="563">
        <v>0</v>
      </c>
      <c r="G122" s="563">
        <v>0</v>
      </c>
      <c r="H122" s="563">
        <v>0</v>
      </c>
      <c r="I122" s="563">
        <v>0</v>
      </c>
      <c r="J122" s="563">
        <v>0</v>
      </c>
      <c r="K122" s="564">
        <v>0</v>
      </c>
      <c r="L122" s="563">
        <f t="shared" si="3"/>
        <v>0</v>
      </c>
      <c r="M122" s="563">
        <v>0</v>
      </c>
      <c r="N122" s="563">
        <v>0</v>
      </c>
      <c r="O122" s="565">
        <v>0</v>
      </c>
      <c r="P122" s="564">
        <v>0</v>
      </c>
      <c r="Q122" s="566">
        <f>+monthly_drivers_0!Q122</f>
        <v>2.5</v>
      </c>
    </row>
    <row r="123" spans="1:17" x14ac:dyDescent="0.25">
      <c r="A123" s="567">
        <f t="shared" si="4"/>
        <v>47999</v>
      </c>
      <c r="B123" s="577" t="str">
        <f t="shared" si="5"/>
        <v>LeasingII</v>
      </c>
      <c r="C123" s="568">
        <v>0</v>
      </c>
      <c r="D123" s="569">
        <v>0</v>
      </c>
      <c r="E123" s="569">
        <v>0</v>
      </c>
      <c r="F123" s="569">
        <v>0</v>
      </c>
      <c r="G123" s="569">
        <v>0</v>
      </c>
      <c r="H123" s="569">
        <v>0</v>
      </c>
      <c r="I123" s="569">
        <v>0</v>
      </c>
      <c r="J123" s="569">
        <v>0</v>
      </c>
      <c r="K123" s="570">
        <v>0</v>
      </c>
      <c r="L123" s="571">
        <f t="shared" si="3"/>
        <v>0</v>
      </c>
      <c r="M123" s="571">
        <v>0</v>
      </c>
      <c r="N123" s="571">
        <v>0</v>
      </c>
      <c r="O123" s="572">
        <v>0</v>
      </c>
      <c r="P123" s="573">
        <v>0</v>
      </c>
      <c r="Q123" s="574">
        <f>+monthly_drivers_0!Q123</f>
        <v>2.5</v>
      </c>
    </row>
    <row r="124" spans="1:17" x14ac:dyDescent="0.25">
      <c r="A124" s="575">
        <f t="shared" si="4"/>
        <v>48029</v>
      </c>
      <c r="B124" s="83" t="str">
        <f t="shared" si="5"/>
        <v>LeasingII</v>
      </c>
      <c r="C124" s="562">
        <v>0</v>
      </c>
      <c r="D124" s="563">
        <v>0</v>
      </c>
      <c r="E124" s="563">
        <v>0</v>
      </c>
      <c r="F124" s="563">
        <v>0</v>
      </c>
      <c r="G124" s="563">
        <v>0</v>
      </c>
      <c r="H124" s="563">
        <v>0</v>
      </c>
      <c r="I124" s="563">
        <v>0</v>
      </c>
      <c r="J124" s="563">
        <v>0</v>
      </c>
      <c r="K124" s="564">
        <v>0</v>
      </c>
      <c r="L124" s="563">
        <f t="shared" si="3"/>
        <v>0</v>
      </c>
      <c r="M124" s="563">
        <v>0</v>
      </c>
      <c r="N124" s="563">
        <v>0</v>
      </c>
      <c r="O124" s="565">
        <v>0</v>
      </c>
      <c r="P124" s="564">
        <v>0</v>
      </c>
      <c r="Q124" s="566">
        <f>+monthly_drivers_0!Q124</f>
        <v>2.5</v>
      </c>
    </row>
    <row r="125" spans="1:17" x14ac:dyDescent="0.25">
      <c r="A125" s="567">
        <f t="shared" si="4"/>
        <v>48060</v>
      </c>
      <c r="B125" s="577" t="str">
        <f t="shared" si="5"/>
        <v>LeasingII</v>
      </c>
      <c r="C125" s="568">
        <v>0</v>
      </c>
      <c r="D125" s="569">
        <v>0</v>
      </c>
      <c r="E125" s="569">
        <v>0</v>
      </c>
      <c r="F125" s="569">
        <v>0</v>
      </c>
      <c r="G125" s="569">
        <v>0</v>
      </c>
      <c r="H125" s="569">
        <v>0</v>
      </c>
      <c r="I125" s="569">
        <v>0</v>
      </c>
      <c r="J125" s="569">
        <v>0</v>
      </c>
      <c r="K125" s="570">
        <v>0</v>
      </c>
      <c r="L125" s="571">
        <f t="shared" si="3"/>
        <v>0</v>
      </c>
      <c r="M125" s="571">
        <v>0</v>
      </c>
      <c r="N125" s="571">
        <v>0</v>
      </c>
      <c r="O125" s="572">
        <v>0</v>
      </c>
      <c r="P125" s="573">
        <v>0</v>
      </c>
      <c r="Q125" s="574">
        <f>+monthly_drivers_0!Q125</f>
        <v>2.5</v>
      </c>
    </row>
    <row r="126" spans="1:17" x14ac:dyDescent="0.25">
      <c r="A126" s="575">
        <f t="shared" si="4"/>
        <v>48091</v>
      </c>
      <c r="B126" s="83" t="str">
        <f t="shared" si="5"/>
        <v>LeasingII</v>
      </c>
      <c r="C126" s="562">
        <v>0</v>
      </c>
      <c r="D126" s="563">
        <v>0</v>
      </c>
      <c r="E126" s="563">
        <v>0</v>
      </c>
      <c r="F126" s="563">
        <v>0</v>
      </c>
      <c r="G126" s="563">
        <v>0</v>
      </c>
      <c r="H126" s="563">
        <v>0</v>
      </c>
      <c r="I126" s="563">
        <v>0</v>
      </c>
      <c r="J126" s="563">
        <v>0</v>
      </c>
      <c r="K126" s="564">
        <v>0</v>
      </c>
      <c r="L126" s="563">
        <f t="shared" si="3"/>
        <v>0</v>
      </c>
      <c r="M126" s="563">
        <v>0</v>
      </c>
      <c r="N126" s="563">
        <v>0</v>
      </c>
      <c r="O126" s="565">
        <v>0</v>
      </c>
      <c r="P126" s="564">
        <v>0</v>
      </c>
      <c r="Q126" s="566">
        <f>+monthly_drivers_0!Q126</f>
        <v>2.5</v>
      </c>
    </row>
    <row r="127" spans="1:17" x14ac:dyDescent="0.25">
      <c r="A127" s="567">
        <f t="shared" si="4"/>
        <v>48121</v>
      </c>
      <c r="B127" s="577" t="str">
        <f t="shared" si="5"/>
        <v>LeasingII</v>
      </c>
      <c r="C127" s="568">
        <v>0</v>
      </c>
      <c r="D127" s="569">
        <v>0</v>
      </c>
      <c r="E127" s="569">
        <v>0</v>
      </c>
      <c r="F127" s="569">
        <v>0</v>
      </c>
      <c r="G127" s="569">
        <v>0</v>
      </c>
      <c r="H127" s="569">
        <v>0</v>
      </c>
      <c r="I127" s="569">
        <v>0</v>
      </c>
      <c r="J127" s="569">
        <v>0</v>
      </c>
      <c r="K127" s="570">
        <v>0</v>
      </c>
      <c r="L127" s="571">
        <f t="shared" si="3"/>
        <v>0</v>
      </c>
      <c r="M127" s="571">
        <v>0</v>
      </c>
      <c r="N127" s="571">
        <v>0</v>
      </c>
      <c r="O127" s="572">
        <v>0</v>
      </c>
      <c r="P127" s="573">
        <v>0</v>
      </c>
      <c r="Q127" s="574">
        <f>+monthly_drivers_0!Q127</f>
        <v>2.5</v>
      </c>
    </row>
    <row r="128" spans="1:17" x14ac:dyDescent="0.25">
      <c r="A128" s="575">
        <f t="shared" si="4"/>
        <v>48152</v>
      </c>
      <c r="B128" s="83" t="str">
        <f t="shared" si="5"/>
        <v>LeasingII</v>
      </c>
      <c r="C128" s="562">
        <v>0</v>
      </c>
      <c r="D128" s="563">
        <v>0</v>
      </c>
      <c r="E128" s="563">
        <v>0</v>
      </c>
      <c r="F128" s="563">
        <v>0</v>
      </c>
      <c r="G128" s="563">
        <v>0</v>
      </c>
      <c r="H128" s="563">
        <v>0</v>
      </c>
      <c r="I128" s="563">
        <v>0</v>
      </c>
      <c r="J128" s="563">
        <v>0</v>
      </c>
      <c r="K128" s="564">
        <v>0</v>
      </c>
      <c r="L128" s="563">
        <f t="shared" si="3"/>
        <v>0</v>
      </c>
      <c r="M128" s="563">
        <v>0</v>
      </c>
      <c r="N128" s="563">
        <v>0</v>
      </c>
      <c r="O128" s="565">
        <v>0</v>
      </c>
      <c r="P128" s="564">
        <v>0</v>
      </c>
      <c r="Q128" s="566">
        <f>+monthly_drivers_0!Q128</f>
        <v>2.5</v>
      </c>
    </row>
    <row r="129" spans="1:17" x14ac:dyDescent="0.25">
      <c r="A129" s="567">
        <f t="shared" si="4"/>
        <v>48182</v>
      </c>
      <c r="B129" s="577" t="str">
        <f t="shared" si="5"/>
        <v>LeasingII</v>
      </c>
      <c r="C129" s="568">
        <v>0</v>
      </c>
      <c r="D129" s="569">
        <v>0</v>
      </c>
      <c r="E129" s="569">
        <v>0</v>
      </c>
      <c r="F129" s="569">
        <v>0</v>
      </c>
      <c r="G129" s="569">
        <v>0</v>
      </c>
      <c r="H129" s="569">
        <v>0</v>
      </c>
      <c r="I129" s="569">
        <v>0</v>
      </c>
      <c r="J129" s="569">
        <v>0</v>
      </c>
      <c r="K129" s="570">
        <v>0</v>
      </c>
      <c r="L129" s="571">
        <f t="shared" si="3"/>
        <v>0</v>
      </c>
      <c r="M129" s="571">
        <v>0</v>
      </c>
      <c r="N129" s="571">
        <v>0</v>
      </c>
      <c r="O129" s="572">
        <v>0</v>
      </c>
      <c r="P129" s="573">
        <v>0</v>
      </c>
      <c r="Q129" s="574">
        <f>+monthly_drivers_0!Q129</f>
        <v>2.5</v>
      </c>
    </row>
    <row r="130" spans="1:17" x14ac:dyDescent="0.25">
      <c r="A130" s="575">
        <f t="shared" si="4"/>
        <v>48213</v>
      </c>
      <c r="B130" s="83" t="str">
        <f t="shared" si="5"/>
        <v>LeasingII</v>
      </c>
      <c r="C130" s="562">
        <v>0</v>
      </c>
      <c r="D130" s="563">
        <v>0</v>
      </c>
      <c r="E130" s="563">
        <v>0</v>
      </c>
      <c r="F130" s="563">
        <v>0</v>
      </c>
      <c r="G130" s="563">
        <v>0</v>
      </c>
      <c r="H130" s="563">
        <v>0</v>
      </c>
      <c r="I130" s="563">
        <v>0</v>
      </c>
      <c r="J130" s="563">
        <v>0</v>
      </c>
      <c r="K130" s="564">
        <v>0</v>
      </c>
      <c r="L130" s="563">
        <f t="shared" ref="L130:L193" si="6">+P130+O130</f>
        <v>0</v>
      </c>
      <c r="M130" s="563">
        <v>0</v>
      </c>
      <c r="N130" s="563">
        <v>0</v>
      </c>
      <c r="O130" s="565">
        <v>0</v>
      </c>
      <c r="P130" s="564">
        <v>0</v>
      </c>
      <c r="Q130" s="566">
        <f>+monthly_drivers_0!Q130</f>
        <v>2.5</v>
      </c>
    </row>
    <row r="131" spans="1:17" x14ac:dyDescent="0.25">
      <c r="A131" s="567">
        <f t="shared" ref="A131:A194" si="7">+EOMONTH(A130,1)</f>
        <v>48244</v>
      </c>
      <c r="B131" s="577" t="str">
        <f t="shared" ref="B131:B194" si="8">+B130</f>
        <v>LeasingII</v>
      </c>
      <c r="C131" s="568">
        <v>0</v>
      </c>
      <c r="D131" s="569">
        <v>0</v>
      </c>
      <c r="E131" s="569">
        <v>0</v>
      </c>
      <c r="F131" s="569">
        <v>0</v>
      </c>
      <c r="G131" s="569">
        <v>0</v>
      </c>
      <c r="H131" s="569">
        <v>0</v>
      </c>
      <c r="I131" s="569">
        <v>0</v>
      </c>
      <c r="J131" s="569">
        <v>0</v>
      </c>
      <c r="K131" s="570">
        <v>0</v>
      </c>
      <c r="L131" s="571">
        <f t="shared" si="6"/>
        <v>0</v>
      </c>
      <c r="M131" s="571">
        <v>0</v>
      </c>
      <c r="N131" s="571">
        <v>0</v>
      </c>
      <c r="O131" s="572">
        <v>0</v>
      </c>
      <c r="P131" s="573">
        <v>0</v>
      </c>
      <c r="Q131" s="574">
        <f>+monthly_drivers_0!Q131</f>
        <v>2.5</v>
      </c>
    </row>
    <row r="132" spans="1:17" x14ac:dyDescent="0.25">
      <c r="A132" s="575">
        <f t="shared" si="7"/>
        <v>48273</v>
      </c>
      <c r="B132" s="83" t="str">
        <f t="shared" si="8"/>
        <v>LeasingII</v>
      </c>
      <c r="C132" s="562">
        <v>0</v>
      </c>
      <c r="D132" s="563">
        <v>0</v>
      </c>
      <c r="E132" s="563">
        <v>0</v>
      </c>
      <c r="F132" s="563">
        <v>0</v>
      </c>
      <c r="G132" s="563">
        <v>0</v>
      </c>
      <c r="H132" s="563">
        <v>0</v>
      </c>
      <c r="I132" s="563">
        <v>0</v>
      </c>
      <c r="J132" s="563">
        <v>0</v>
      </c>
      <c r="K132" s="564">
        <v>0</v>
      </c>
      <c r="L132" s="563">
        <f t="shared" si="6"/>
        <v>0</v>
      </c>
      <c r="M132" s="563">
        <v>0</v>
      </c>
      <c r="N132" s="563">
        <v>0</v>
      </c>
      <c r="O132" s="565">
        <v>0</v>
      </c>
      <c r="P132" s="564">
        <v>0</v>
      </c>
      <c r="Q132" s="566">
        <f>+monthly_drivers_0!Q132</f>
        <v>2.5</v>
      </c>
    </row>
    <row r="133" spans="1:17" x14ac:dyDescent="0.25">
      <c r="A133" s="567">
        <f t="shared" si="7"/>
        <v>48304</v>
      </c>
      <c r="B133" s="577" t="str">
        <f t="shared" si="8"/>
        <v>LeasingII</v>
      </c>
      <c r="C133" s="568">
        <v>0</v>
      </c>
      <c r="D133" s="569">
        <v>0</v>
      </c>
      <c r="E133" s="569">
        <v>0</v>
      </c>
      <c r="F133" s="569">
        <v>0</v>
      </c>
      <c r="G133" s="569">
        <v>0</v>
      </c>
      <c r="H133" s="569">
        <v>0</v>
      </c>
      <c r="I133" s="569">
        <v>0</v>
      </c>
      <c r="J133" s="569">
        <v>0</v>
      </c>
      <c r="K133" s="570">
        <v>0</v>
      </c>
      <c r="L133" s="571">
        <f t="shared" si="6"/>
        <v>0</v>
      </c>
      <c r="M133" s="571">
        <v>0</v>
      </c>
      <c r="N133" s="571">
        <v>0</v>
      </c>
      <c r="O133" s="572">
        <v>0</v>
      </c>
      <c r="P133" s="573">
        <v>0</v>
      </c>
      <c r="Q133" s="574">
        <f>+monthly_drivers_0!Q133</f>
        <v>2.5</v>
      </c>
    </row>
    <row r="134" spans="1:17" x14ac:dyDescent="0.25">
      <c r="A134" s="575">
        <f t="shared" si="7"/>
        <v>48334</v>
      </c>
      <c r="B134" s="83" t="str">
        <f t="shared" si="8"/>
        <v>LeasingII</v>
      </c>
      <c r="C134" s="562">
        <v>0</v>
      </c>
      <c r="D134" s="563">
        <v>0</v>
      </c>
      <c r="E134" s="563">
        <v>0</v>
      </c>
      <c r="F134" s="563">
        <v>0</v>
      </c>
      <c r="G134" s="563">
        <v>0</v>
      </c>
      <c r="H134" s="563">
        <v>0</v>
      </c>
      <c r="I134" s="563">
        <v>0</v>
      </c>
      <c r="J134" s="563">
        <v>0</v>
      </c>
      <c r="K134" s="564">
        <v>0</v>
      </c>
      <c r="L134" s="563">
        <f t="shared" si="6"/>
        <v>0</v>
      </c>
      <c r="M134" s="563">
        <v>0</v>
      </c>
      <c r="N134" s="563">
        <v>0</v>
      </c>
      <c r="O134" s="565">
        <v>0</v>
      </c>
      <c r="P134" s="564">
        <v>0</v>
      </c>
      <c r="Q134" s="566">
        <f>+monthly_drivers_0!Q134</f>
        <v>2.5</v>
      </c>
    </row>
    <row r="135" spans="1:17" x14ac:dyDescent="0.25">
      <c r="A135" s="567">
        <f t="shared" si="7"/>
        <v>48365</v>
      </c>
      <c r="B135" s="577" t="str">
        <f t="shared" si="8"/>
        <v>LeasingII</v>
      </c>
      <c r="C135" s="568">
        <v>0</v>
      </c>
      <c r="D135" s="569">
        <v>0</v>
      </c>
      <c r="E135" s="569">
        <v>0</v>
      </c>
      <c r="F135" s="569">
        <v>0</v>
      </c>
      <c r="G135" s="569">
        <v>0</v>
      </c>
      <c r="H135" s="569">
        <v>0</v>
      </c>
      <c r="I135" s="569">
        <v>0</v>
      </c>
      <c r="J135" s="569">
        <v>0</v>
      </c>
      <c r="K135" s="570">
        <v>0</v>
      </c>
      <c r="L135" s="571">
        <f t="shared" si="6"/>
        <v>0</v>
      </c>
      <c r="M135" s="571">
        <v>0</v>
      </c>
      <c r="N135" s="571">
        <v>0</v>
      </c>
      <c r="O135" s="572">
        <v>0</v>
      </c>
      <c r="P135" s="573">
        <v>0</v>
      </c>
      <c r="Q135" s="574">
        <f>+monthly_drivers_0!Q135</f>
        <v>2.5</v>
      </c>
    </row>
    <row r="136" spans="1:17" x14ac:dyDescent="0.25">
      <c r="A136" s="575">
        <f t="shared" si="7"/>
        <v>48395</v>
      </c>
      <c r="B136" s="83" t="str">
        <f t="shared" si="8"/>
        <v>LeasingII</v>
      </c>
      <c r="C136" s="562">
        <v>0</v>
      </c>
      <c r="D136" s="563">
        <v>0</v>
      </c>
      <c r="E136" s="563">
        <v>0</v>
      </c>
      <c r="F136" s="563">
        <v>0</v>
      </c>
      <c r="G136" s="563">
        <v>0</v>
      </c>
      <c r="H136" s="563">
        <v>0</v>
      </c>
      <c r="I136" s="563">
        <v>0</v>
      </c>
      <c r="J136" s="563">
        <v>0</v>
      </c>
      <c r="K136" s="564">
        <v>0</v>
      </c>
      <c r="L136" s="563">
        <f t="shared" si="6"/>
        <v>0</v>
      </c>
      <c r="M136" s="563">
        <v>0</v>
      </c>
      <c r="N136" s="563">
        <v>0</v>
      </c>
      <c r="O136" s="565">
        <v>0</v>
      </c>
      <c r="P136" s="564">
        <v>0</v>
      </c>
      <c r="Q136" s="566">
        <f>+monthly_drivers_0!Q136</f>
        <v>2.5</v>
      </c>
    </row>
    <row r="137" spans="1:17" x14ac:dyDescent="0.25">
      <c r="A137" s="567">
        <f t="shared" si="7"/>
        <v>48426</v>
      </c>
      <c r="B137" s="577" t="str">
        <f t="shared" si="8"/>
        <v>LeasingII</v>
      </c>
      <c r="C137" s="568">
        <v>0</v>
      </c>
      <c r="D137" s="569">
        <v>0</v>
      </c>
      <c r="E137" s="569">
        <v>0</v>
      </c>
      <c r="F137" s="569">
        <v>0</v>
      </c>
      <c r="G137" s="569">
        <v>0</v>
      </c>
      <c r="H137" s="569">
        <v>0</v>
      </c>
      <c r="I137" s="569">
        <v>0</v>
      </c>
      <c r="J137" s="569">
        <v>0</v>
      </c>
      <c r="K137" s="570">
        <v>0</v>
      </c>
      <c r="L137" s="571">
        <f t="shared" si="6"/>
        <v>0</v>
      </c>
      <c r="M137" s="571">
        <v>0</v>
      </c>
      <c r="N137" s="571">
        <v>0</v>
      </c>
      <c r="O137" s="572">
        <v>0</v>
      </c>
      <c r="P137" s="573">
        <v>0</v>
      </c>
      <c r="Q137" s="574">
        <f>+monthly_drivers_0!Q137</f>
        <v>2.5</v>
      </c>
    </row>
    <row r="138" spans="1:17" x14ac:dyDescent="0.25">
      <c r="A138" s="575">
        <f t="shared" si="7"/>
        <v>48457</v>
      </c>
      <c r="B138" s="83" t="str">
        <f t="shared" si="8"/>
        <v>LeasingII</v>
      </c>
      <c r="C138" s="562">
        <v>0</v>
      </c>
      <c r="D138" s="563">
        <v>0</v>
      </c>
      <c r="E138" s="563">
        <v>0</v>
      </c>
      <c r="F138" s="563">
        <v>0</v>
      </c>
      <c r="G138" s="563">
        <v>0</v>
      </c>
      <c r="H138" s="563">
        <v>0</v>
      </c>
      <c r="I138" s="563">
        <v>0</v>
      </c>
      <c r="J138" s="563">
        <v>0</v>
      </c>
      <c r="K138" s="564">
        <v>0</v>
      </c>
      <c r="L138" s="563">
        <f t="shared" si="6"/>
        <v>0</v>
      </c>
      <c r="M138" s="563">
        <v>0</v>
      </c>
      <c r="N138" s="563">
        <v>0</v>
      </c>
      <c r="O138" s="565">
        <v>0</v>
      </c>
      <c r="P138" s="564">
        <v>0</v>
      </c>
      <c r="Q138" s="566">
        <f>+monthly_drivers_0!Q138</f>
        <v>2.5</v>
      </c>
    </row>
    <row r="139" spans="1:17" x14ac:dyDescent="0.25">
      <c r="A139" s="567">
        <f t="shared" si="7"/>
        <v>48487</v>
      </c>
      <c r="B139" s="577" t="str">
        <f t="shared" si="8"/>
        <v>LeasingII</v>
      </c>
      <c r="C139" s="568">
        <v>0</v>
      </c>
      <c r="D139" s="569">
        <v>0</v>
      </c>
      <c r="E139" s="569">
        <v>0</v>
      </c>
      <c r="F139" s="569">
        <v>0</v>
      </c>
      <c r="G139" s="569">
        <v>0</v>
      </c>
      <c r="H139" s="569">
        <v>0</v>
      </c>
      <c r="I139" s="569">
        <v>0</v>
      </c>
      <c r="J139" s="569">
        <v>0</v>
      </c>
      <c r="K139" s="570">
        <v>0</v>
      </c>
      <c r="L139" s="571">
        <f t="shared" si="6"/>
        <v>0</v>
      </c>
      <c r="M139" s="571">
        <v>0</v>
      </c>
      <c r="N139" s="571">
        <v>0</v>
      </c>
      <c r="O139" s="572">
        <v>0</v>
      </c>
      <c r="P139" s="573">
        <v>0</v>
      </c>
      <c r="Q139" s="574">
        <f>+monthly_drivers_0!Q139</f>
        <v>2.5</v>
      </c>
    </row>
    <row r="140" spans="1:17" x14ac:dyDescent="0.25">
      <c r="A140" s="575">
        <f t="shared" si="7"/>
        <v>48518</v>
      </c>
      <c r="B140" s="83" t="str">
        <f t="shared" si="8"/>
        <v>LeasingII</v>
      </c>
      <c r="C140" s="562">
        <v>0</v>
      </c>
      <c r="D140" s="563">
        <v>0</v>
      </c>
      <c r="E140" s="563">
        <v>0</v>
      </c>
      <c r="F140" s="563">
        <v>0</v>
      </c>
      <c r="G140" s="563">
        <v>0</v>
      </c>
      <c r="H140" s="563">
        <v>0</v>
      </c>
      <c r="I140" s="563">
        <v>0</v>
      </c>
      <c r="J140" s="563">
        <v>0</v>
      </c>
      <c r="K140" s="564">
        <v>0</v>
      </c>
      <c r="L140" s="563">
        <f t="shared" si="6"/>
        <v>0</v>
      </c>
      <c r="M140" s="563">
        <v>0</v>
      </c>
      <c r="N140" s="563">
        <v>0</v>
      </c>
      <c r="O140" s="565">
        <v>0</v>
      </c>
      <c r="P140" s="564">
        <v>0</v>
      </c>
      <c r="Q140" s="566">
        <f>+monthly_drivers_0!Q140</f>
        <v>2.5</v>
      </c>
    </row>
    <row r="141" spans="1:17" x14ac:dyDescent="0.25">
      <c r="A141" s="567">
        <f t="shared" si="7"/>
        <v>48548</v>
      </c>
      <c r="B141" s="577" t="str">
        <f t="shared" si="8"/>
        <v>LeasingII</v>
      </c>
      <c r="C141" s="568">
        <v>0</v>
      </c>
      <c r="D141" s="569">
        <v>0</v>
      </c>
      <c r="E141" s="569">
        <v>0</v>
      </c>
      <c r="F141" s="569">
        <v>0</v>
      </c>
      <c r="G141" s="569">
        <v>0</v>
      </c>
      <c r="H141" s="569">
        <v>0</v>
      </c>
      <c r="I141" s="569">
        <v>0</v>
      </c>
      <c r="J141" s="569">
        <v>0</v>
      </c>
      <c r="K141" s="570">
        <v>0</v>
      </c>
      <c r="L141" s="571">
        <f t="shared" si="6"/>
        <v>0</v>
      </c>
      <c r="M141" s="571">
        <v>0</v>
      </c>
      <c r="N141" s="571">
        <v>0</v>
      </c>
      <c r="O141" s="572">
        <v>0</v>
      </c>
      <c r="P141" s="573">
        <v>0</v>
      </c>
      <c r="Q141" s="574">
        <f>+monthly_drivers_0!Q141</f>
        <v>2.5</v>
      </c>
    </row>
    <row r="142" spans="1:17" x14ac:dyDescent="0.25">
      <c r="A142" s="575">
        <f t="shared" si="7"/>
        <v>48579</v>
      </c>
      <c r="B142" s="83" t="str">
        <f t="shared" si="8"/>
        <v>LeasingII</v>
      </c>
      <c r="C142" s="562">
        <v>0</v>
      </c>
      <c r="D142" s="563">
        <v>0</v>
      </c>
      <c r="E142" s="563">
        <v>0</v>
      </c>
      <c r="F142" s="563">
        <v>0</v>
      </c>
      <c r="G142" s="563">
        <v>0</v>
      </c>
      <c r="H142" s="563">
        <v>0</v>
      </c>
      <c r="I142" s="563">
        <v>0</v>
      </c>
      <c r="J142" s="563">
        <v>0</v>
      </c>
      <c r="K142" s="564">
        <v>0</v>
      </c>
      <c r="L142" s="563">
        <f t="shared" si="6"/>
        <v>0</v>
      </c>
      <c r="M142" s="563">
        <v>0</v>
      </c>
      <c r="N142" s="563">
        <v>0</v>
      </c>
      <c r="O142" s="565">
        <v>0</v>
      </c>
      <c r="P142" s="564">
        <v>0</v>
      </c>
      <c r="Q142" s="566">
        <f>+monthly_drivers_0!Q142</f>
        <v>2.5</v>
      </c>
    </row>
    <row r="143" spans="1:17" x14ac:dyDescent="0.25">
      <c r="A143" s="567">
        <f t="shared" si="7"/>
        <v>48610</v>
      </c>
      <c r="B143" s="577" t="str">
        <f t="shared" si="8"/>
        <v>LeasingII</v>
      </c>
      <c r="C143" s="568">
        <v>0</v>
      </c>
      <c r="D143" s="569">
        <v>0</v>
      </c>
      <c r="E143" s="569">
        <v>0</v>
      </c>
      <c r="F143" s="569">
        <v>0</v>
      </c>
      <c r="G143" s="569">
        <v>0</v>
      </c>
      <c r="H143" s="569">
        <v>0</v>
      </c>
      <c r="I143" s="569">
        <v>0</v>
      </c>
      <c r="J143" s="569">
        <v>0</v>
      </c>
      <c r="K143" s="570">
        <v>0</v>
      </c>
      <c r="L143" s="571">
        <f t="shared" si="6"/>
        <v>0</v>
      </c>
      <c r="M143" s="571">
        <v>0</v>
      </c>
      <c r="N143" s="571">
        <v>0</v>
      </c>
      <c r="O143" s="572">
        <v>0</v>
      </c>
      <c r="P143" s="573">
        <v>0</v>
      </c>
      <c r="Q143" s="574">
        <f>+monthly_drivers_0!Q143</f>
        <v>2.5</v>
      </c>
    </row>
    <row r="144" spans="1:17" x14ac:dyDescent="0.25">
      <c r="A144" s="575">
        <f t="shared" si="7"/>
        <v>48638</v>
      </c>
      <c r="B144" s="83" t="str">
        <f t="shared" si="8"/>
        <v>LeasingII</v>
      </c>
      <c r="C144" s="562">
        <v>0</v>
      </c>
      <c r="D144" s="563">
        <v>0</v>
      </c>
      <c r="E144" s="563">
        <v>0</v>
      </c>
      <c r="F144" s="563">
        <v>0</v>
      </c>
      <c r="G144" s="563">
        <v>0</v>
      </c>
      <c r="H144" s="563">
        <v>0</v>
      </c>
      <c r="I144" s="563">
        <v>0</v>
      </c>
      <c r="J144" s="563">
        <v>0</v>
      </c>
      <c r="K144" s="564">
        <v>0</v>
      </c>
      <c r="L144" s="563">
        <f t="shared" si="6"/>
        <v>0</v>
      </c>
      <c r="M144" s="563">
        <v>0</v>
      </c>
      <c r="N144" s="563">
        <v>0</v>
      </c>
      <c r="O144" s="565">
        <v>0</v>
      </c>
      <c r="P144" s="564">
        <v>0</v>
      </c>
      <c r="Q144" s="566">
        <f>+monthly_drivers_0!Q144</f>
        <v>2.5</v>
      </c>
    </row>
    <row r="145" spans="1:17" x14ac:dyDescent="0.25">
      <c r="A145" s="567">
        <f t="shared" si="7"/>
        <v>48669</v>
      </c>
      <c r="B145" s="577" t="str">
        <f t="shared" si="8"/>
        <v>LeasingII</v>
      </c>
      <c r="C145" s="568">
        <v>0</v>
      </c>
      <c r="D145" s="569">
        <v>0</v>
      </c>
      <c r="E145" s="569">
        <v>0</v>
      </c>
      <c r="F145" s="569">
        <v>0</v>
      </c>
      <c r="G145" s="569">
        <v>0</v>
      </c>
      <c r="H145" s="569">
        <v>0</v>
      </c>
      <c r="I145" s="569">
        <v>0</v>
      </c>
      <c r="J145" s="569">
        <v>0</v>
      </c>
      <c r="K145" s="570">
        <v>0</v>
      </c>
      <c r="L145" s="571">
        <f t="shared" si="6"/>
        <v>0</v>
      </c>
      <c r="M145" s="571">
        <v>0</v>
      </c>
      <c r="N145" s="571">
        <v>0</v>
      </c>
      <c r="O145" s="572">
        <v>0</v>
      </c>
      <c r="P145" s="573">
        <v>0</v>
      </c>
      <c r="Q145" s="574">
        <f>+monthly_drivers_0!Q145</f>
        <v>2.5</v>
      </c>
    </row>
    <row r="146" spans="1:17" x14ac:dyDescent="0.25">
      <c r="A146" s="575">
        <f t="shared" si="7"/>
        <v>48699</v>
      </c>
      <c r="B146" s="83" t="str">
        <f t="shared" si="8"/>
        <v>LeasingII</v>
      </c>
      <c r="C146" s="562">
        <v>0</v>
      </c>
      <c r="D146" s="563">
        <v>0</v>
      </c>
      <c r="E146" s="563">
        <v>0</v>
      </c>
      <c r="F146" s="563">
        <v>0</v>
      </c>
      <c r="G146" s="563">
        <v>0</v>
      </c>
      <c r="H146" s="563">
        <v>0</v>
      </c>
      <c r="I146" s="563">
        <v>0</v>
      </c>
      <c r="J146" s="563">
        <v>0</v>
      </c>
      <c r="K146" s="564">
        <v>0</v>
      </c>
      <c r="L146" s="563">
        <f t="shared" si="6"/>
        <v>0</v>
      </c>
      <c r="M146" s="563">
        <v>0</v>
      </c>
      <c r="N146" s="563">
        <v>0</v>
      </c>
      <c r="O146" s="565">
        <v>0</v>
      </c>
      <c r="P146" s="564">
        <v>0</v>
      </c>
      <c r="Q146" s="566">
        <f>+monthly_drivers_0!Q146</f>
        <v>2.5</v>
      </c>
    </row>
    <row r="147" spans="1:17" x14ac:dyDescent="0.25">
      <c r="A147" s="567">
        <f t="shared" si="7"/>
        <v>48730</v>
      </c>
      <c r="B147" s="577" t="str">
        <f t="shared" si="8"/>
        <v>LeasingII</v>
      </c>
      <c r="C147" s="568">
        <v>0</v>
      </c>
      <c r="D147" s="569">
        <v>0</v>
      </c>
      <c r="E147" s="569">
        <v>0</v>
      </c>
      <c r="F147" s="569">
        <v>0</v>
      </c>
      <c r="G147" s="569">
        <v>0</v>
      </c>
      <c r="H147" s="569">
        <v>0</v>
      </c>
      <c r="I147" s="569">
        <v>0</v>
      </c>
      <c r="J147" s="569">
        <v>0</v>
      </c>
      <c r="K147" s="570">
        <v>0</v>
      </c>
      <c r="L147" s="571">
        <f t="shared" si="6"/>
        <v>0</v>
      </c>
      <c r="M147" s="571">
        <v>0</v>
      </c>
      <c r="N147" s="571">
        <v>0</v>
      </c>
      <c r="O147" s="572">
        <v>0</v>
      </c>
      <c r="P147" s="573">
        <v>0</v>
      </c>
      <c r="Q147" s="574">
        <f>+monthly_drivers_0!Q147</f>
        <v>2.5</v>
      </c>
    </row>
    <row r="148" spans="1:17" x14ac:dyDescent="0.25">
      <c r="A148" s="575">
        <f t="shared" si="7"/>
        <v>48760</v>
      </c>
      <c r="B148" s="83" t="str">
        <f t="shared" si="8"/>
        <v>LeasingII</v>
      </c>
      <c r="C148" s="562">
        <v>0</v>
      </c>
      <c r="D148" s="563">
        <v>0</v>
      </c>
      <c r="E148" s="563">
        <v>0</v>
      </c>
      <c r="F148" s="563">
        <v>0</v>
      </c>
      <c r="G148" s="563">
        <v>0</v>
      </c>
      <c r="H148" s="563">
        <v>0</v>
      </c>
      <c r="I148" s="563">
        <v>0</v>
      </c>
      <c r="J148" s="563">
        <v>0</v>
      </c>
      <c r="K148" s="564">
        <v>0</v>
      </c>
      <c r="L148" s="563">
        <f t="shared" si="6"/>
        <v>0</v>
      </c>
      <c r="M148" s="563">
        <v>0</v>
      </c>
      <c r="N148" s="563">
        <v>0</v>
      </c>
      <c r="O148" s="565">
        <v>0</v>
      </c>
      <c r="P148" s="564">
        <v>0</v>
      </c>
      <c r="Q148" s="566">
        <f>+monthly_drivers_0!Q148</f>
        <v>2.5</v>
      </c>
    </row>
    <row r="149" spans="1:17" x14ac:dyDescent="0.25">
      <c r="A149" s="567">
        <f t="shared" si="7"/>
        <v>48791</v>
      </c>
      <c r="B149" s="577" t="str">
        <f t="shared" si="8"/>
        <v>LeasingII</v>
      </c>
      <c r="C149" s="568">
        <v>0</v>
      </c>
      <c r="D149" s="569">
        <v>0</v>
      </c>
      <c r="E149" s="569">
        <v>0</v>
      </c>
      <c r="F149" s="569">
        <v>0</v>
      </c>
      <c r="G149" s="569">
        <v>0</v>
      </c>
      <c r="H149" s="569">
        <v>0</v>
      </c>
      <c r="I149" s="569">
        <v>0</v>
      </c>
      <c r="J149" s="569">
        <v>0</v>
      </c>
      <c r="K149" s="570">
        <v>0</v>
      </c>
      <c r="L149" s="571">
        <f t="shared" si="6"/>
        <v>0</v>
      </c>
      <c r="M149" s="571">
        <v>0</v>
      </c>
      <c r="N149" s="571">
        <v>0</v>
      </c>
      <c r="O149" s="572">
        <v>0</v>
      </c>
      <c r="P149" s="573">
        <v>0</v>
      </c>
      <c r="Q149" s="574">
        <f>+monthly_drivers_0!Q149</f>
        <v>2.5</v>
      </c>
    </row>
    <row r="150" spans="1:17" x14ac:dyDescent="0.25">
      <c r="A150" s="575">
        <f t="shared" si="7"/>
        <v>48822</v>
      </c>
      <c r="B150" s="83" t="str">
        <f t="shared" si="8"/>
        <v>LeasingII</v>
      </c>
      <c r="C150" s="562">
        <v>0</v>
      </c>
      <c r="D150" s="563">
        <v>0</v>
      </c>
      <c r="E150" s="563">
        <v>0</v>
      </c>
      <c r="F150" s="563">
        <v>0</v>
      </c>
      <c r="G150" s="563">
        <v>0</v>
      </c>
      <c r="H150" s="563">
        <v>0</v>
      </c>
      <c r="I150" s="563">
        <v>0</v>
      </c>
      <c r="J150" s="563">
        <v>0</v>
      </c>
      <c r="K150" s="564">
        <v>0</v>
      </c>
      <c r="L150" s="563">
        <f t="shared" si="6"/>
        <v>0</v>
      </c>
      <c r="M150" s="563">
        <v>0</v>
      </c>
      <c r="N150" s="563">
        <v>0</v>
      </c>
      <c r="O150" s="565">
        <v>0</v>
      </c>
      <c r="P150" s="564">
        <v>0</v>
      </c>
      <c r="Q150" s="566">
        <f>+monthly_drivers_0!Q150</f>
        <v>2.5</v>
      </c>
    </row>
    <row r="151" spans="1:17" x14ac:dyDescent="0.25">
      <c r="A151" s="567">
        <f t="shared" si="7"/>
        <v>48852</v>
      </c>
      <c r="B151" s="577" t="str">
        <f t="shared" si="8"/>
        <v>LeasingII</v>
      </c>
      <c r="C151" s="568">
        <v>0</v>
      </c>
      <c r="D151" s="569">
        <v>0</v>
      </c>
      <c r="E151" s="569">
        <v>0</v>
      </c>
      <c r="F151" s="569">
        <v>0</v>
      </c>
      <c r="G151" s="569">
        <v>0</v>
      </c>
      <c r="H151" s="569">
        <v>0</v>
      </c>
      <c r="I151" s="569">
        <v>0</v>
      </c>
      <c r="J151" s="569">
        <v>0</v>
      </c>
      <c r="K151" s="570">
        <v>0</v>
      </c>
      <c r="L151" s="571">
        <f t="shared" si="6"/>
        <v>0</v>
      </c>
      <c r="M151" s="571">
        <v>0</v>
      </c>
      <c r="N151" s="571">
        <v>0</v>
      </c>
      <c r="O151" s="572">
        <v>0</v>
      </c>
      <c r="P151" s="573">
        <v>0</v>
      </c>
      <c r="Q151" s="574">
        <f>+monthly_drivers_0!Q151</f>
        <v>2.5</v>
      </c>
    </row>
    <row r="152" spans="1:17" x14ac:dyDescent="0.25">
      <c r="A152" s="575">
        <f t="shared" si="7"/>
        <v>48883</v>
      </c>
      <c r="B152" s="83" t="str">
        <f t="shared" si="8"/>
        <v>LeasingII</v>
      </c>
      <c r="C152" s="562">
        <v>0</v>
      </c>
      <c r="D152" s="563">
        <v>0</v>
      </c>
      <c r="E152" s="563">
        <v>0</v>
      </c>
      <c r="F152" s="563">
        <v>0</v>
      </c>
      <c r="G152" s="563">
        <v>0</v>
      </c>
      <c r="H152" s="563">
        <v>0</v>
      </c>
      <c r="I152" s="563">
        <v>0</v>
      </c>
      <c r="J152" s="563">
        <v>0</v>
      </c>
      <c r="K152" s="564">
        <v>0</v>
      </c>
      <c r="L152" s="563">
        <f t="shared" si="6"/>
        <v>0</v>
      </c>
      <c r="M152" s="563">
        <v>0</v>
      </c>
      <c r="N152" s="563">
        <v>0</v>
      </c>
      <c r="O152" s="565">
        <v>0</v>
      </c>
      <c r="P152" s="564">
        <v>0</v>
      </c>
      <c r="Q152" s="566">
        <f>+monthly_drivers_0!Q152</f>
        <v>2.5</v>
      </c>
    </row>
    <row r="153" spans="1:17" x14ac:dyDescent="0.25">
      <c r="A153" s="567">
        <f t="shared" si="7"/>
        <v>48913</v>
      </c>
      <c r="B153" s="577" t="str">
        <f t="shared" si="8"/>
        <v>LeasingII</v>
      </c>
      <c r="C153" s="568">
        <v>0</v>
      </c>
      <c r="D153" s="569">
        <v>0</v>
      </c>
      <c r="E153" s="569">
        <v>0</v>
      </c>
      <c r="F153" s="569">
        <v>0</v>
      </c>
      <c r="G153" s="569">
        <v>0</v>
      </c>
      <c r="H153" s="569">
        <v>0</v>
      </c>
      <c r="I153" s="569">
        <v>0</v>
      </c>
      <c r="J153" s="569">
        <v>0</v>
      </c>
      <c r="K153" s="570">
        <v>0</v>
      </c>
      <c r="L153" s="571">
        <f t="shared" si="6"/>
        <v>0</v>
      </c>
      <c r="M153" s="571">
        <v>0</v>
      </c>
      <c r="N153" s="571">
        <v>0</v>
      </c>
      <c r="O153" s="572">
        <v>0</v>
      </c>
      <c r="P153" s="573">
        <v>0</v>
      </c>
      <c r="Q153" s="574">
        <f>+monthly_drivers_0!Q153</f>
        <v>2.5</v>
      </c>
    </row>
    <row r="154" spans="1:17" x14ac:dyDescent="0.25">
      <c r="A154" s="575">
        <f t="shared" si="7"/>
        <v>48944</v>
      </c>
      <c r="B154" s="83" t="str">
        <f t="shared" si="8"/>
        <v>LeasingII</v>
      </c>
      <c r="C154" s="562">
        <v>0</v>
      </c>
      <c r="D154" s="563">
        <v>0</v>
      </c>
      <c r="E154" s="563">
        <v>0</v>
      </c>
      <c r="F154" s="563">
        <v>0</v>
      </c>
      <c r="G154" s="563">
        <v>0</v>
      </c>
      <c r="H154" s="563">
        <v>0</v>
      </c>
      <c r="I154" s="563">
        <v>0</v>
      </c>
      <c r="J154" s="563">
        <v>0</v>
      </c>
      <c r="K154" s="564">
        <v>0</v>
      </c>
      <c r="L154" s="563">
        <f t="shared" si="6"/>
        <v>0</v>
      </c>
      <c r="M154" s="563">
        <v>0</v>
      </c>
      <c r="N154" s="563">
        <v>0</v>
      </c>
      <c r="O154" s="565">
        <v>0</v>
      </c>
      <c r="P154" s="564">
        <v>0</v>
      </c>
      <c r="Q154" s="566">
        <f>+monthly_drivers_0!Q154</f>
        <v>2.5</v>
      </c>
    </row>
    <row r="155" spans="1:17" x14ac:dyDescent="0.25">
      <c r="A155" s="567">
        <f t="shared" si="7"/>
        <v>48975</v>
      </c>
      <c r="B155" s="577" t="str">
        <f t="shared" si="8"/>
        <v>LeasingII</v>
      </c>
      <c r="C155" s="568">
        <v>0</v>
      </c>
      <c r="D155" s="569">
        <v>0</v>
      </c>
      <c r="E155" s="569">
        <v>0</v>
      </c>
      <c r="F155" s="569">
        <v>0</v>
      </c>
      <c r="G155" s="569">
        <v>0</v>
      </c>
      <c r="H155" s="569">
        <v>0</v>
      </c>
      <c r="I155" s="569">
        <v>0</v>
      </c>
      <c r="J155" s="569">
        <v>0</v>
      </c>
      <c r="K155" s="570">
        <v>0</v>
      </c>
      <c r="L155" s="571">
        <f t="shared" si="6"/>
        <v>0</v>
      </c>
      <c r="M155" s="571">
        <v>0</v>
      </c>
      <c r="N155" s="571">
        <v>0</v>
      </c>
      <c r="O155" s="572">
        <v>0</v>
      </c>
      <c r="P155" s="573">
        <v>0</v>
      </c>
      <c r="Q155" s="574">
        <f>+monthly_drivers_0!Q155</f>
        <v>2.5</v>
      </c>
    </row>
    <row r="156" spans="1:17" x14ac:dyDescent="0.25">
      <c r="A156" s="575">
        <f t="shared" si="7"/>
        <v>49003</v>
      </c>
      <c r="B156" s="83" t="str">
        <f t="shared" si="8"/>
        <v>LeasingII</v>
      </c>
      <c r="C156" s="562">
        <v>0</v>
      </c>
      <c r="D156" s="563">
        <v>0</v>
      </c>
      <c r="E156" s="563">
        <v>0</v>
      </c>
      <c r="F156" s="563">
        <v>0</v>
      </c>
      <c r="G156" s="563">
        <v>0</v>
      </c>
      <c r="H156" s="563">
        <v>0</v>
      </c>
      <c r="I156" s="563">
        <v>0</v>
      </c>
      <c r="J156" s="563">
        <v>0</v>
      </c>
      <c r="K156" s="564">
        <v>0</v>
      </c>
      <c r="L156" s="563">
        <f t="shared" si="6"/>
        <v>0</v>
      </c>
      <c r="M156" s="563">
        <v>0</v>
      </c>
      <c r="N156" s="563">
        <v>0</v>
      </c>
      <c r="O156" s="565">
        <v>0</v>
      </c>
      <c r="P156" s="564">
        <v>0</v>
      </c>
      <c r="Q156" s="566">
        <f>+monthly_drivers_0!Q156</f>
        <v>2.5</v>
      </c>
    </row>
    <row r="157" spans="1:17" x14ac:dyDescent="0.25">
      <c r="A157" s="567">
        <f t="shared" si="7"/>
        <v>49034</v>
      </c>
      <c r="B157" s="577" t="str">
        <f t="shared" si="8"/>
        <v>LeasingII</v>
      </c>
      <c r="C157" s="568">
        <v>0</v>
      </c>
      <c r="D157" s="569">
        <v>0</v>
      </c>
      <c r="E157" s="569">
        <v>0</v>
      </c>
      <c r="F157" s="569">
        <v>0</v>
      </c>
      <c r="G157" s="569">
        <v>0</v>
      </c>
      <c r="H157" s="569">
        <v>0</v>
      </c>
      <c r="I157" s="569">
        <v>0</v>
      </c>
      <c r="J157" s="569">
        <v>0</v>
      </c>
      <c r="K157" s="570">
        <v>0</v>
      </c>
      <c r="L157" s="571">
        <f t="shared" si="6"/>
        <v>0</v>
      </c>
      <c r="M157" s="571">
        <v>0</v>
      </c>
      <c r="N157" s="571">
        <v>0</v>
      </c>
      <c r="O157" s="572">
        <v>0</v>
      </c>
      <c r="P157" s="573">
        <v>0</v>
      </c>
      <c r="Q157" s="574">
        <f>+monthly_drivers_0!Q157</f>
        <v>2.5</v>
      </c>
    </row>
    <row r="158" spans="1:17" x14ac:dyDescent="0.25">
      <c r="A158" s="575">
        <f t="shared" si="7"/>
        <v>49064</v>
      </c>
      <c r="B158" s="83" t="str">
        <f t="shared" si="8"/>
        <v>LeasingII</v>
      </c>
      <c r="C158" s="562">
        <v>0</v>
      </c>
      <c r="D158" s="563">
        <v>0</v>
      </c>
      <c r="E158" s="563">
        <v>0</v>
      </c>
      <c r="F158" s="563">
        <v>0</v>
      </c>
      <c r="G158" s="563">
        <v>0</v>
      </c>
      <c r="H158" s="563">
        <v>0</v>
      </c>
      <c r="I158" s="563">
        <v>0</v>
      </c>
      <c r="J158" s="563">
        <v>0</v>
      </c>
      <c r="K158" s="564">
        <v>0</v>
      </c>
      <c r="L158" s="563">
        <f t="shared" si="6"/>
        <v>0</v>
      </c>
      <c r="M158" s="563">
        <v>0</v>
      </c>
      <c r="N158" s="563">
        <v>0</v>
      </c>
      <c r="O158" s="565">
        <v>0</v>
      </c>
      <c r="P158" s="564">
        <v>0</v>
      </c>
      <c r="Q158" s="566">
        <f>+monthly_drivers_0!Q158</f>
        <v>2.5</v>
      </c>
    </row>
    <row r="159" spans="1:17" x14ac:dyDescent="0.25">
      <c r="A159" s="567">
        <f t="shared" si="7"/>
        <v>49095</v>
      </c>
      <c r="B159" s="577" t="str">
        <f t="shared" si="8"/>
        <v>LeasingII</v>
      </c>
      <c r="C159" s="568">
        <v>0</v>
      </c>
      <c r="D159" s="569">
        <v>0</v>
      </c>
      <c r="E159" s="569">
        <v>0</v>
      </c>
      <c r="F159" s="569">
        <v>0</v>
      </c>
      <c r="G159" s="569">
        <v>0</v>
      </c>
      <c r="H159" s="569">
        <v>0</v>
      </c>
      <c r="I159" s="569">
        <v>0</v>
      </c>
      <c r="J159" s="569">
        <v>0</v>
      </c>
      <c r="K159" s="570">
        <v>0</v>
      </c>
      <c r="L159" s="571">
        <f t="shared" si="6"/>
        <v>0</v>
      </c>
      <c r="M159" s="571">
        <v>0</v>
      </c>
      <c r="N159" s="571">
        <v>0</v>
      </c>
      <c r="O159" s="572">
        <v>0</v>
      </c>
      <c r="P159" s="573">
        <v>0</v>
      </c>
      <c r="Q159" s="574">
        <f>+monthly_drivers_0!Q159</f>
        <v>2.5</v>
      </c>
    </row>
    <row r="160" spans="1:17" x14ac:dyDescent="0.25">
      <c r="A160" s="575">
        <f t="shared" si="7"/>
        <v>49125</v>
      </c>
      <c r="B160" s="83" t="str">
        <f t="shared" si="8"/>
        <v>LeasingII</v>
      </c>
      <c r="C160" s="562">
        <v>0</v>
      </c>
      <c r="D160" s="563">
        <v>0</v>
      </c>
      <c r="E160" s="563">
        <v>0</v>
      </c>
      <c r="F160" s="563">
        <v>0</v>
      </c>
      <c r="G160" s="563">
        <v>0</v>
      </c>
      <c r="H160" s="563">
        <v>0</v>
      </c>
      <c r="I160" s="563">
        <v>0</v>
      </c>
      <c r="J160" s="563">
        <v>0</v>
      </c>
      <c r="K160" s="564">
        <v>0</v>
      </c>
      <c r="L160" s="563">
        <f t="shared" si="6"/>
        <v>0</v>
      </c>
      <c r="M160" s="563">
        <v>0</v>
      </c>
      <c r="N160" s="563">
        <v>0</v>
      </c>
      <c r="O160" s="565">
        <v>0</v>
      </c>
      <c r="P160" s="564">
        <v>0</v>
      </c>
      <c r="Q160" s="566">
        <f>+monthly_drivers_0!Q160</f>
        <v>2.5</v>
      </c>
    </row>
    <row r="161" spans="1:17" x14ac:dyDescent="0.25">
      <c r="A161" s="567">
        <f t="shared" si="7"/>
        <v>49156</v>
      </c>
      <c r="B161" s="577" t="str">
        <f t="shared" si="8"/>
        <v>LeasingII</v>
      </c>
      <c r="C161" s="568">
        <v>0</v>
      </c>
      <c r="D161" s="569">
        <v>0</v>
      </c>
      <c r="E161" s="569">
        <v>0</v>
      </c>
      <c r="F161" s="569">
        <v>0</v>
      </c>
      <c r="G161" s="569">
        <v>0</v>
      </c>
      <c r="H161" s="569">
        <v>0</v>
      </c>
      <c r="I161" s="569">
        <v>0</v>
      </c>
      <c r="J161" s="569">
        <v>0</v>
      </c>
      <c r="K161" s="570">
        <v>0</v>
      </c>
      <c r="L161" s="571">
        <f t="shared" si="6"/>
        <v>0</v>
      </c>
      <c r="M161" s="571">
        <v>0</v>
      </c>
      <c r="N161" s="571">
        <v>0</v>
      </c>
      <c r="O161" s="572">
        <v>0</v>
      </c>
      <c r="P161" s="573">
        <v>0</v>
      </c>
      <c r="Q161" s="574">
        <f>+monthly_drivers_0!Q161</f>
        <v>2.5</v>
      </c>
    </row>
    <row r="162" spans="1:17" x14ac:dyDescent="0.25">
      <c r="A162" s="575">
        <f t="shared" si="7"/>
        <v>49187</v>
      </c>
      <c r="B162" s="83" t="str">
        <f t="shared" si="8"/>
        <v>LeasingII</v>
      </c>
      <c r="C162" s="562">
        <v>0</v>
      </c>
      <c r="D162" s="563">
        <v>0</v>
      </c>
      <c r="E162" s="563">
        <v>0</v>
      </c>
      <c r="F162" s="563">
        <v>0</v>
      </c>
      <c r="G162" s="563">
        <v>0</v>
      </c>
      <c r="H162" s="563">
        <v>0</v>
      </c>
      <c r="I162" s="563">
        <v>0</v>
      </c>
      <c r="J162" s="563">
        <v>0</v>
      </c>
      <c r="K162" s="564">
        <v>0</v>
      </c>
      <c r="L162" s="563">
        <f t="shared" si="6"/>
        <v>0</v>
      </c>
      <c r="M162" s="563">
        <v>0</v>
      </c>
      <c r="N162" s="563">
        <v>0</v>
      </c>
      <c r="O162" s="565">
        <v>0</v>
      </c>
      <c r="P162" s="564">
        <v>0</v>
      </c>
      <c r="Q162" s="566">
        <f>+monthly_drivers_0!Q162</f>
        <v>2.5</v>
      </c>
    </row>
    <row r="163" spans="1:17" x14ac:dyDescent="0.25">
      <c r="A163" s="567">
        <f t="shared" si="7"/>
        <v>49217</v>
      </c>
      <c r="B163" s="577" t="str">
        <f t="shared" si="8"/>
        <v>LeasingII</v>
      </c>
      <c r="C163" s="568">
        <v>0</v>
      </c>
      <c r="D163" s="569">
        <v>0</v>
      </c>
      <c r="E163" s="569">
        <v>0</v>
      </c>
      <c r="F163" s="569">
        <v>0</v>
      </c>
      <c r="G163" s="569">
        <v>0</v>
      </c>
      <c r="H163" s="569">
        <v>0</v>
      </c>
      <c r="I163" s="569">
        <v>0</v>
      </c>
      <c r="J163" s="569">
        <v>0</v>
      </c>
      <c r="K163" s="570">
        <v>0</v>
      </c>
      <c r="L163" s="571">
        <f t="shared" si="6"/>
        <v>0</v>
      </c>
      <c r="M163" s="571">
        <v>0</v>
      </c>
      <c r="N163" s="571">
        <v>0</v>
      </c>
      <c r="O163" s="572">
        <v>0</v>
      </c>
      <c r="P163" s="573">
        <v>0</v>
      </c>
      <c r="Q163" s="574">
        <f>+monthly_drivers_0!Q163</f>
        <v>2.5</v>
      </c>
    </row>
    <row r="164" spans="1:17" x14ac:dyDescent="0.25">
      <c r="A164" s="575">
        <f t="shared" si="7"/>
        <v>49248</v>
      </c>
      <c r="B164" s="83" t="str">
        <f t="shared" si="8"/>
        <v>LeasingII</v>
      </c>
      <c r="C164" s="562">
        <v>0</v>
      </c>
      <c r="D164" s="563">
        <v>0</v>
      </c>
      <c r="E164" s="563">
        <v>0</v>
      </c>
      <c r="F164" s="563">
        <v>0</v>
      </c>
      <c r="G164" s="563">
        <v>0</v>
      </c>
      <c r="H164" s="563">
        <v>0</v>
      </c>
      <c r="I164" s="563">
        <v>0</v>
      </c>
      <c r="J164" s="563">
        <v>0</v>
      </c>
      <c r="K164" s="564">
        <v>0</v>
      </c>
      <c r="L164" s="563">
        <f t="shared" si="6"/>
        <v>0</v>
      </c>
      <c r="M164" s="563">
        <v>0</v>
      </c>
      <c r="N164" s="563">
        <v>0</v>
      </c>
      <c r="O164" s="565">
        <v>0</v>
      </c>
      <c r="P164" s="564">
        <v>0</v>
      </c>
      <c r="Q164" s="566">
        <f>+monthly_drivers_0!Q164</f>
        <v>2.5</v>
      </c>
    </row>
    <row r="165" spans="1:17" x14ac:dyDescent="0.25">
      <c r="A165" s="567">
        <f t="shared" si="7"/>
        <v>49278</v>
      </c>
      <c r="B165" s="577" t="str">
        <f t="shared" si="8"/>
        <v>LeasingII</v>
      </c>
      <c r="C165" s="568">
        <v>0</v>
      </c>
      <c r="D165" s="569">
        <v>0</v>
      </c>
      <c r="E165" s="569">
        <v>0</v>
      </c>
      <c r="F165" s="569">
        <v>0</v>
      </c>
      <c r="G165" s="569">
        <v>0</v>
      </c>
      <c r="H165" s="569">
        <v>0</v>
      </c>
      <c r="I165" s="569">
        <v>0</v>
      </c>
      <c r="J165" s="569">
        <v>0</v>
      </c>
      <c r="K165" s="570">
        <v>0</v>
      </c>
      <c r="L165" s="571">
        <f t="shared" si="6"/>
        <v>0</v>
      </c>
      <c r="M165" s="571">
        <v>0</v>
      </c>
      <c r="N165" s="571">
        <v>0</v>
      </c>
      <c r="O165" s="572">
        <v>0</v>
      </c>
      <c r="P165" s="573">
        <v>0</v>
      </c>
      <c r="Q165" s="574">
        <f>+monthly_drivers_0!Q165</f>
        <v>2.5</v>
      </c>
    </row>
    <row r="166" spans="1:17" x14ac:dyDescent="0.25">
      <c r="A166" s="575">
        <f t="shared" si="7"/>
        <v>49309</v>
      </c>
      <c r="B166" s="83" t="str">
        <f t="shared" si="8"/>
        <v>LeasingII</v>
      </c>
      <c r="C166" s="562">
        <v>0</v>
      </c>
      <c r="D166" s="563">
        <v>0</v>
      </c>
      <c r="E166" s="563">
        <v>0</v>
      </c>
      <c r="F166" s="563">
        <v>0</v>
      </c>
      <c r="G166" s="563">
        <v>0</v>
      </c>
      <c r="H166" s="563">
        <v>0</v>
      </c>
      <c r="I166" s="563">
        <v>0</v>
      </c>
      <c r="J166" s="563">
        <v>0</v>
      </c>
      <c r="K166" s="564">
        <v>0</v>
      </c>
      <c r="L166" s="563">
        <f t="shared" si="6"/>
        <v>0</v>
      </c>
      <c r="M166" s="563">
        <v>0</v>
      </c>
      <c r="N166" s="563">
        <v>0</v>
      </c>
      <c r="O166" s="565">
        <v>0</v>
      </c>
      <c r="P166" s="564">
        <v>0</v>
      </c>
      <c r="Q166" s="566">
        <f>+monthly_drivers_0!Q166</f>
        <v>2.5</v>
      </c>
    </row>
    <row r="167" spans="1:17" x14ac:dyDescent="0.25">
      <c r="A167" s="567">
        <f t="shared" si="7"/>
        <v>49340</v>
      </c>
      <c r="B167" s="577" t="str">
        <f t="shared" si="8"/>
        <v>LeasingII</v>
      </c>
      <c r="C167" s="568">
        <v>0</v>
      </c>
      <c r="D167" s="569">
        <v>0</v>
      </c>
      <c r="E167" s="569">
        <v>0</v>
      </c>
      <c r="F167" s="569">
        <v>0</v>
      </c>
      <c r="G167" s="569">
        <v>0</v>
      </c>
      <c r="H167" s="569">
        <v>0</v>
      </c>
      <c r="I167" s="569">
        <v>0</v>
      </c>
      <c r="J167" s="569">
        <v>0</v>
      </c>
      <c r="K167" s="570">
        <v>0</v>
      </c>
      <c r="L167" s="571">
        <f t="shared" si="6"/>
        <v>0</v>
      </c>
      <c r="M167" s="571">
        <v>0</v>
      </c>
      <c r="N167" s="571">
        <v>0</v>
      </c>
      <c r="O167" s="572">
        <v>0</v>
      </c>
      <c r="P167" s="573">
        <v>0</v>
      </c>
      <c r="Q167" s="574">
        <f>+monthly_drivers_0!Q167</f>
        <v>2.5</v>
      </c>
    </row>
    <row r="168" spans="1:17" x14ac:dyDescent="0.25">
      <c r="A168" s="575">
        <f t="shared" si="7"/>
        <v>49368</v>
      </c>
      <c r="B168" s="83" t="str">
        <f t="shared" si="8"/>
        <v>LeasingII</v>
      </c>
      <c r="C168" s="562">
        <v>0</v>
      </c>
      <c r="D168" s="563">
        <v>0</v>
      </c>
      <c r="E168" s="563">
        <v>0</v>
      </c>
      <c r="F168" s="563">
        <v>0</v>
      </c>
      <c r="G168" s="563">
        <v>0</v>
      </c>
      <c r="H168" s="563">
        <v>0</v>
      </c>
      <c r="I168" s="563">
        <v>0</v>
      </c>
      <c r="J168" s="563">
        <v>0</v>
      </c>
      <c r="K168" s="564">
        <v>0</v>
      </c>
      <c r="L168" s="563">
        <f t="shared" si="6"/>
        <v>0</v>
      </c>
      <c r="M168" s="563">
        <v>0</v>
      </c>
      <c r="N168" s="563">
        <v>0</v>
      </c>
      <c r="O168" s="565">
        <v>0</v>
      </c>
      <c r="P168" s="564">
        <v>0</v>
      </c>
      <c r="Q168" s="566">
        <f>+monthly_drivers_0!Q168</f>
        <v>2.5</v>
      </c>
    </row>
    <row r="169" spans="1:17" x14ac:dyDescent="0.25">
      <c r="A169" s="567">
        <f t="shared" si="7"/>
        <v>49399</v>
      </c>
      <c r="B169" s="577" t="str">
        <f t="shared" si="8"/>
        <v>LeasingII</v>
      </c>
      <c r="C169" s="568">
        <v>0</v>
      </c>
      <c r="D169" s="569">
        <v>0</v>
      </c>
      <c r="E169" s="569">
        <v>0</v>
      </c>
      <c r="F169" s="569">
        <v>0</v>
      </c>
      <c r="G169" s="569">
        <v>0</v>
      </c>
      <c r="H169" s="569">
        <v>0</v>
      </c>
      <c r="I169" s="569">
        <v>0</v>
      </c>
      <c r="J169" s="569">
        <v>0</v>
      </c>
      <c r="K169" s="570">
        <v>0</v>
      </c>
      <c r="L169" s="571">
        <f t="shared" si="6"/>
        <v>0</v>
      </c>
      <c r="M169" s="571">
        <v>0</v>
      </c>
      <c r="N169" s="571">
        <v>0</v>
      </c>
      <c r="O169" s="572">
        <v>0</v>
      </c>
      <c r="P169" s="573">
        <v>0</v>
      </c>
      <c r="Q169" s="574">
        <f>+monthly_drivers_0!Q169</f>
        <v>2.5</v>
      </c>
    </row>
    <row r="170" spans="1:17" x14ac:dyDescent="0.25">
      <c r="A170" s="575">
        <f t="shared" si="7"/>
        <v>49429</v>
      </c>
      <c r="B170" s="83" t="str">
        <f t="shared" si="8"/>
        <v>LeasingII</v>
      </c>
      <c r="C170" s="562">
        <v>0</v>
      </c>
      <c r="D170" s="563">
        <v>0</v>
      </c>
      <c r="E170" s="563">
        <v>0</v>
      </c>
      <c r="F170" s="563">
        <v>0</v>
      </c>
      <c r="G170" s="563">
        <v>0</v>
      </c>
      <c r="H170" s="563">
        <v>0</v>
      </c>
      <c r="I170" s="563">
        <v>0</v>
      </c>
      <c r="J170" s="563">
        <v>0</v>
      </c>
      <c r="K170" s="564">
        <v>0</v>
      </c>
      <c r="L170" s="563">
        <f t="shared" si="6"/>
        <v>0</v>
      </c>
      <c r="M170" s="563">
        <v>0</v>
      </c>
      <c r="N170" s="563">
        <v>0</v>
      </c>
      <c r="O170" s="565">
        <v>0</v>
      </c>
      <c r="P170" s="564">
        <v>0</v>
      </c>
      <c r="Q170" s="566">
        <f>+monthly_drivers_0!Q170</f>
        <v>2.5</v>
      </c>
    </row>
    <row r="171" spans="1:17" x14ac:dyDescent="0.25">
      <c r="A171" s="567">
        <f t="shared" si="7"/>
        <v>49460</v>
      </c>
      <c r="B171" s="577" t="str">
        <f t="shared" si="8"/>
        <v>LeasingII</v>
      </c>
      <c r="C171" s="568">
        <v>0</v>
      </c>
      <c r="D171" s="569">
        <v>0</v>
      </c>
      <c r="E171" s="569">
        <v>0</v>
      </c>
      <c r="F171" s="569">
        <v>0</v>
      </c>
      <c r="G171" s="569">
        <v>0</v>
      </c>
      <c r="H171" s="569">
        <v>0</v>
      </c>
      <c r="I171" s="569">
        <v>0</v>
      </c>
      <c r="J171" s="569">
        <v>0</v>
      </c>
      <c r="K171" s="570">
        <v>0</v>
      </c>
      <c r="L171" s="571">
        <f t="shared" si="6"/>
        <v>0</v>
      </c>
      <c r="M171" s="571">
        <v>0</v>
      </c>
      <c r="N171" s="571">
        <v>0</v>
      </c>
      <c r="O171" s="572">
        <v>0</v>
      </c>
      <c r="P171" s="573">
        <v>0</v>
      </c>
      <c r="Q171" s="574">
        <f>+monthly_drivers_0!Q171</f>
        <v>2.5</v>
      </c>
    </row>
    <row r="172" spans="1:17" x14ac:dyDescent="0.25">
      <c r="A172" s="575">
        <f t="shared" si="7"/>
        <v>49490</v>
      </c>
      <c r="B172" s="83" t="str">
        <f t="shared" si="8"/>
        <v>LeasingII</v>
      </c>
      <c r="C172" s="562">
        <v>0</v>
      </c>
      <c r="D172" s="563">
        <v>0</v>
      </c>
      <c r="E172" s="563">
        <v>0</v>
      </c>
      <c r="F172" s="563">
        <v>0</v>
      </c>
      <c r="G172" s="563">
        <v>0</v>
      </c>
      <c r="H172" s="563">
        <v>0</v>
      </c>
      <c r="I172" s="563">
        <v>0</v>
      </c>
      <c r="J172" s="563">
        <v>0</v>
      </c>
      <c r="K172" s="564">
        <v>0</v>
      </c>
      <c r="L172" s="563">
        <f t="shared" si="6"/>
        <v>0</v>
      </c>
      <c r="M172" s="563">
        <v>0</v>
      </c>
      <c r="N172" s="563">
        <v>0</v>
      </c>
      <c r="O172" s="565">
        <v>0</v>
      </c>
      <c r="P172" s="564">
        <v>0</v>
      </c>
      <c r="Q172" s="566">
        <f>+monthly_drivers_0!Q172</f>
        <v>2.5</v>
      </c>
    </row>
    <row r="173" spans="1:17" x14ac:dyDescent="0.25">
      <c r="A173" s="567">
        <f t="shared" si="7"/>
        <v>49521</v>
      </c>
      <c r="B173" s="577" t="str">
        <f t="shared" si="8"/>
        <v>LeasingII</v>
      </c>
      <c r="C173" s="568">
        <v>0</v>
      </c>
      <c r="D173" s="569">
        <v>0</v>
      </c>
      <c r="E173" s="569">
        <v>0</v>
      </c>
      <c r="F173" s="569">
        <v>0</v>
      </c>
      <c r="G173" s="569">
        <v>0</v>
      </c>
      <c r="H173" s="569">
        <v>0</v>
      </c>
      <c r="I173" s="569">
        <v>0</v>
      </c>
      <c r="J173" s="569">
        <v>0</v>
      </c>
      <c r="K173" s="570">
        <v>0</v>
      </c>
      <c r="L173" s="571">
        <f t="shared" si="6"/>
        <v>0</v>
      </c>
      <c r="M173" s="571">
        <v>0</v>
      </c>
      <c r="N173" s="571">
        <v>0</v>
      </c>
      <c r="O173" s="572">
        <v>0</v>
      </c>
      <c r="P173" s="573">
        <v>0</v>
      </c>
      <c r="Q173" s="574">
        <f>+monthly_drivers_0!Q173</f>
        <v>2.5</v>
      </c>
    </row>
    <row r="174" spans="1:17" x14ac:dyDescent="0.25">
      <c r="A174" s="575">
        <f t="shared" si="7"/>
        <v>49552</v>
      </c>
      <c r="B174" s="83" t="str">
        <f t="shared" si="8"/>
        <v>LeasingII</v>
      </c>
      <c r="C174" s="562">
        <v>0</v>
      </c>
      <c r="D174" s="563">
        <v>0</v>
      </c>
      <c r="E174" s="563">
        <v>0</v>
      </c>
      <c r="F174" s="563">
        <v>0</v>
      </c>
      <c r="G174" s="563">
        <v>0</v>
      </c>
      <c r="H174" s="563">
        <v>0</v>
      </c>
      <c r="I174" s="563">
        <v>0</v>
      </c>
      <c r="J174" s="563">
        <v>0</v>
      </c>
      <c r="K174" s="564">
        <v>0</v>
      </c>
      <c r="L174" s="563">
        <f t="shared" si="6"/>
        <v>0</v>
      </c>
      <c r="M174" s="563">
        <v>0</v>
      </c>
      <c r="N174" s="563">
        <v>0</v>
      </c>
      <c r="O174" s="565">
        <v>0</v>
      </c>
      <c r="P174" s="564">
        <v>0</v>
      </c>
      <c r="Q174" s="566">
        <f>+monthly_drivers_0!Q174</f>
        <v>2.5</v>
      </c>
    </row>
    <row r="175" spans="1:17" x14ac:dyDescent="0.25">
      <c r="A175" s="567">
        <f t="shared" si="7"/>
        <v>49582</v>
      </c>
      <c r="B175" s="577" t="str">
        <f t="shared" si="8"/>
        <v>LeasingII</v>
      </c>
      <c r="C175" s="568">
        <v>0</v>
      </c>
      <c r="D175" s="569">
        <v>0</v>
      </c>
      <c r="E175" s="569">
        <v>0</v>
      </c>
      <c r="F175" s="569">
        <v>0</v>
      </c>
      <c r="G175" s="569">
        <v>0</v>
      </c>
      <c r="H175" s="569">
        <v>0</v>
      </c>
      <c r="I175" s="569">
        <v>0</v>
      </c>
      <c r="J175" s="569">
        <v>0</v>
      </c>
      <c r="K175" s="570">
        <v>0</v>
      </c>
      <c r="L175" s="571">
        <f t="shared" si="6"/>
        <v>0</v>
      </c>
      <c r="M175" s="571">
        <v>0</v>
      </c>
      <c r="N175" s="571">
        <v>0</v>
      </c>
      <c r="O175" s="572">
        <v>0</v>
      </c>
      <c r="P175" s="573">
        <v>0</v>
      </c>
      <c r="Q175" s="574">
        <f>+monthly_drivers_0!Q175</f>
        <v>2.5</v>
      </c>
    </row>
    <row r="176" spans="1:17" x14ac:dyDescent="0.25">
      <c r="A176" s="575">
        <f t="shared" si="7"/>
        <v>49613</v>
      </c>
      <c r="B176" s="83" t="str">
        <f t="shared" si="8"/>
        <v>LeasingII</v>
      </c>
      <c r="C176" s="562">
        <v>0</v>
      </c>
      <c r="D176" s="563">
        <v>0</v>
      </c>
      <c r="E176" s="563">
        <v>0</v>
      </c>
      <c r="F176" s="563">
        <v>0</v>
      </c>
      <c r="G176" s="563">
        <v>0</v>
      </c>
      <c r="H176" s="563">
        <v>0</v>
      </c>
      <c r="I176" s="563">
        <v>0</v>
      </c>
      <c r="J176" s="563">
        <v>0</v>
      </c>
      <c r="K176" s="564">
        <v>0</v>
      </c>
      <c r="L176" s="563">
        <f t="shared" si="6"/>
        <v>0</v>
      </c>
      <c r="M176" s="563">
        <v>0</v>
      </c>
      <c r="N176" s="563">
        <v>0</v>
      </c>
      <c r="O176" s="565">
        <v>0</v>
      </c>
      <c r="P176" s="564">
        <v>0</v>
      </c>
      <c r="Q176" s="566">
        <f>+monthly_drivers_0!Q176</f>
        <v>2.5</v>
      </c>
    </row>
    <row r="177" spans="1:17" x14ac:dyDescent="0.25">
      <c r="A177" s="567">
        <f t="shared" si="7"/>
        <v>49643</v>
      </c>
      <c r="B177" s="577" t="str">
        <f t="shared" si="8"/>
        <v>LeasingII</v>
      </c>
      <c r="C177" s="568">
        <v>0</v>
      </c>
      <c r="D177" s="569">
        <v>0</v>
      </c>
      <c r="E177" s="569">
        <v>0</v>
      </c>
      <c r="F177" s="569">
        <v>0</v>
      </c>
      <c r="G177" s="569">
        <v>0</v>
      </c>
      <c r="H177" s="569">
        <v>0</v>
      </c>
      <c r="I177" s="569">
        <v>0</v>
      </c>
      <c r="J177" s="569">
        <v>0</v>
      </c>
      <c r="K177" s="570">
        <v>0</v>
      </c>
      <c r="L177" s="571">
        <f t="shared" si="6"/>
        <v>0</v>
      </c>
      <c r="M177" s="571">
        <v>0</v>
      </c>
      <c r="N177" s="571">
        <v>0</v>
      </c>
      <c r="O177" s="572">
        <v>0</v>
      </c>
      <c r="P177" s="573">
        <v>0</v>
      </c>
      <c r="Q177" s="574">
        <f>+monthly_drivers_0!Q177</f>
        <v>2.5</v>
      </c>
    </row>
    <row r="178" spans="1:17" x14ac:dyDescent="0.25">
      <c r="A178" s="575">
        <f t="shared" si="7"/>
        <v>49674</v>
      </c>
      <c r="B178" s="83" t="str">
        <f t="shared" si="8"/>
        <v>LeasingII</v>
      </c>
      <c r="C178" s="562">
        <v>0</v>
      </c>
      <c r="D178" s="563">
        <v>0</v>
      </c>
      <c r="E178" s="563">
        <v>0</v>
      </c>
      <c r="F178" s="563">
        <v>0</v>
      </c>
      <c r="G178" s="563">
        <v>0</v>
      </c>
      <c r="H178" s="563">
        <v>0</v>
      </c>
      <c r="I178" s="563">
        <v>0</v>
      </c>
      <c r="J178" s="563">
        <v>0</v>
      </c>
      <c r="K178" s="564">
        <v>0</v>
      </c>
      <c r="L178" s="563">
        <f t="shared" si="6"/>
        <v>0</v>
      </c>
      <c r="M178" s="563">
        <v>0</v>
      </c>
      <c r="N178" s="563">
        <v>0</v>
      </c>
      <c r="O178" s="565">
        <v>0</v>
      </c>
      <c r="P178" s="564">
        <v>0</v>
      </c>
      <c r="Q178" s="566">
        <f>+monthly_drivers_0!Q178</f>
        <v>2.5</v>
      </c>
    </row>
    <row r="179" spans="1:17" x14ac:dyDescent="0.25">
      <c r="A179" s="567">
        <f t="shared" si="7"/>
        <v>49705</v>
      </c>
      <c r="B179" s="577" t="str">
        <f t="shared" si="8"/>
        <v>LeasingII</v>
      </c>
      <c r="C179" s="568">
        <v>0</v>
      </c>
      <c r="D179" s="569">
        <v>0</v>
      </c>
      <c r="E179" s="569">
        <v>0</v>
      </c>
      <c r="F179" s="569">
        <v>0</v>
      </c>
      <c r="G179" s="569">
        <v>0</v>
      </c>
      <c r="H179" s="569">
        <v>0</v>
      </c>
      <c r="I179" s="569">
        <v>0</v>
      </c>
      <c r="J179" s="569">
        <v>0</v>
      </c>
      <c r="K179" s="570">
        <v>0</v>
      </c>
      <c r="L179" s="571">
        <f t="shared" si="6"/>
        <v>0</v>
      </c>
      <c r="M179" s="571">
        <v>0</v>
      </c>
      <c r="N179" s="571">
        <v>0</v>
      </c>
      <c r="O179" s="572">
        <v>0</v>
      </c>
      <c r="P179" s="573">
        <v>0</v>
      </c>
      <c r="Q179" s="574">
        <f>+monthly_drivers_0!Q179</f>
        <v>2.5</v>
      </c>
    </row>
    <row r="180" spans="1:17" x14ac:dyDescent="0.25">
      <c r="A180" s="575">
        <f t="shared" si="7"/>
        <v>49734</v>
      </c>
      <c r="B180" s="83" t="str">
        <f t="shared" si="8"/>
        <v>LeasingII</v>
      </c>
      <c r="C180" s="562">
        <v>0</v>
      </c>
      <c r="D180" s="563">
        <v>0</v>
      </c>
      <c r="E180" s="563">
        <v>0</v>
      </c>
      <c r="F180" s="563">
        <v>0</v>
      </c>
      <c r="G180" s="563">
        <v>0</v>
      </c>
      <c r="H180" s="563">
        <v>0</v>
      </c>
      <c r="I180" s="563">
        <v>0</v>
      </c>
      <c r="J180" s="563">
        <v>0</v>
      </c>
      <c r="K180" s="564">
        <v>0</v>
      </c>
      <c r="L180" s="563">
        <f t="shared" si="6"/>
        <v>0</v>
      </c>
      <c r="M180" s="563">
        <v>0</v>
      </c>
      <c r="N180" s="563">
        <v>0</v>
      </c>
      <c r="O180" s="565">
        <v>0</v>
      </c>
      <c r="P180" s="564">
        <v>0</v>
      </c>
      <c r="Q180" s="566">
        <f>+monthly_drivers_0!Q180</f>
        <v>2.5</v>
      </c>
    </row>
    <row r="181" spans="1:17" x14ac:dyDescent="0.25">
      <c r="A181" s="567">
        <f t="shared" si="7"/>
        <v>49765</v>
      </c>
      <c r="B181" s="577" t="str">
        <f t="shared" si="8"/>
        <v>LeasingII</v>
      </c>
      <c r="C181" s="568">
        <v>0</v>
      </c>
      <c r="D181" s="569">
        <v>0</v>
      </c>
      <c r="E181" s="569">
        <v>0</v>
      </c>
      <c r="F181" s="569">
        <v>0</v>
      </c>
      <c r="G181" s="569">
        <v>0</v>
      </c>
      <c r="H181" s="569">
        <v>0</v>
      </c>
      <c r="I181" s="569">
        <v>0</v>
      </c>
      <c r="J181" s="569">
        <v>0</v>
      </c>
      <c r="K181" s="570">
        <v>0</v>
      </c>
      <c r="L181" s="571">
        <f t="shared" si="6"/>
        <v>0</v>
      </c>
      <c r="M181" s="571">
        <v>0</v>
      </c>
      <c r="N181" s="571">
        <v>0</v>
      </c>
      <c r="O181" s="572">
        <v>0</v>
      </c>
      <c r="P181" s="573">
        <v>0</v>
      </c>
      <c r="Q181" s="574">
        <f>+monthly_drivers_0!Q181</f>
        <v>2.5</v>
      </c>
    </row>
    <row r="182" spans="1:17" x14ac:dyDescent="0.25">
      <c r="A182" s="575">
        <f t="shared" si="7"/>
        <v>49795</v>
      </c>
      <c r="B182" s="83" t="str">
        <f t="shared" si="8"/>
        <v>LeasingII</v>
      </c>
      <c r="C182" s="562">
        <v>0</v>
      </c>
      <c r="D182" s="563">
        <v>0</v>
      </c>
      <c r="E182" s="563">
        <v>0</v>
      </c>
      <c r="F182" s="563">
        <v>0</v>
      </c>
      <c r="G182" s="563">
        <v>0</v>
      </c>
      <c r="H182" s="563">
        <v>0</v>
      </c>
      <c r="I182" s="563">
        <v>0</v>
      </c>
      <c r="J182" s="563">
        <v>0</v>
      </c>
      <c r="K182" s="564">
        <v>0</v>
      </c>
      <c r="L182" s="563">
        <f t="shared" si="6"/>
        <v>0</v>
      </c>
      <c r="M182" s="563">
        <v>0</v>
      </c>
      <c r="N182" s="563">
        <v>0</v>
      </c>
      <c r="O182" s="565">
        <v>0</v>
      </c>
      <c r="P182" s="564">
        <v>0</v>
      </c>
      <c r="Q182" s="566">
        <f>+monthly_drivers_0!Q182</f>
        <v>2.5</v>
      </c>
    </row>
    <row r="183" spans="1:17" x14ac:dyDescent="0.25">
      <c r="A183" s="567">
        <f t="shared" si="7"/>
        <v>49826</v>
      </c>
      <c r="B183" s="577" t="str">
        <f t="shared" si="8"/>
        <v>LeasingII</v>
      </c>
      <c r="C183" s="568">
        <v>0</v>
      </c>
      <c r="D183" s="569">
        <v>0</v>
      </c>
      <c r="E183" s="569">
        <v>0</v>
      </c>
      <c r="F183" s="569">
        <v>0</v>
      </c>
      <c r="G183" s="569">
        <v>0</v>
      </c>
      <c r="H183" s="569">
        <v>0</v>
      </c>
      <c r="I183" s="569">
        <v>0</v>
      </c>
      <c r="J183" s="569">
        <v>0</v>
      </c>
      <c r="K183" s="570">
        <v>0</v>
      </c>
      <c r="L183" s="571">
        <f t="shared" si="6"/>
        <v>0</v>
      </c>
      <c r="M183" s="571">
        <v>0</v>
      </c>
      <c r="N183" s="571">
        <v>0</v>
      </c>
      <c r="O183" s="572">
        <v>0</v>
      </c>
      <c r="P183" s="573">
        <v>0</v>
      </c>
      <c r="Q183" s="574">
        <f>+monthly_drivers_0!Q183</f>
        <v>2.5</v>
      </c>
    </row>
    <row r="184" spans="1:17" x14ac:dyDescent="0.25">
      <c r="A184" s="575">
        <f t="shared" si="7"/>
        <v>49856</v>
      </c>
      <c r="B184" s="83" t="str">
        <f t="shared" si="8"/>
        <v>LeasingII</v>
      </c>
      <c r="C184" s="562">
        <v>0</v>
      </c>
      <c r="D184" s="563">
        <v>0</v>
      </c>
      <c r="E184" s="563">
        <v>0</v>
      </c>
      <c r="F184" s="563">
        <v>0</v>
      </c>
      <c r="G184" s="563">
        <v>0</v>
      </c>
      <c r="H184" s="563">
        <v>0</v>
      </c>
      <c r="I184" s="563">
        <v>0</v>
      </c>
      <c r="J184" s="563">
        <v>0</v>
      </c>
      <c r="K184" s="564">
        <v>0</v>
      </c>
      <c r="L184" s="563">
        <f t="shared" si="6"/>
        <v>0</v>
      </c>
      <c r="M184" s="563">
        <v>0</v>
      </c>
      <c r="N184" s="563">
        <v>0</v>
      </c>
      <c r="O184" s="565">
        <v>0</v>
      </c>
      <c r="P184" s="564">
        <v>0</v>
      </c>
      <c r="Q184" s="566">
        <f>+monthly_drivers_0!Q184</f>
        <v>2.5</v>
      </c>
    </row>
    <row r="185" spans="1:17" x14ac:dyDescent="0.25">
      <c r="A185" s="567">
        <f t="shared" si="7"/>
        <v>49887</v>
      </c>
      <c r="B185" s="577" t="str">
        <f t="shared" si="8"/>
        <v>LeasingII</v>
      </c>
      <c r="C185" s="568">
        <v>0</v>
      </c>
      <c r="D185" s="569">
        <v>0</v>
      </c>
      <c r="E185" s="569">
        <v>0</v>
      </c>
      <c r="F185" s="569">
        <v>0</v>
      </c>
      <c r="G185" s="569">
        <v>0</v>
      </c>
      <c r="H185" s="569">
        <v>0</v>
      </c>
      <c r="I185" s="569">
        <v>0</v>
      </c>
      <c r="J185" s="569">
        <v>0</v>
      </c>
      <c r="K185" s="570">
        <v>0</v>
      </c>
      <c r="L185" s="571">
        <f t="shared" si="6"/>
        <v>0</v>
      </c>
      <c r="M185" s="571">
        <v>0</v>
      </c>
      <c r="N185" s="571">
        <v>0</v>
      </c>
      <c r="O185" s="572">
        <v>0</v>
      </c>
      <c r="P185" s="573">
        <v>0</v>
      </c>
      <c r="Q185" s="574">
        <f>+monthly_drivers_0!Q185</f>
        <v>2.5</v>
      </c>
    </row>
    <row r="186" spans="1:17" x14ac:dyDescent="0.25">
      <c r="A186" s="575">
        <f t="shared" si="7"/>
        <v>49918</v>
      </c>
      <c r="B186" s="83" t="str">
        <f t="shared" si="8"/>
        <v>LeasingII</v>
      </c>
      <c r="C186" s="562">
        <v>0</v>
      </c>
      <c r="D186" s="563">
        <v>0</v>
      </c>
      <c r="E186" s="563">
        <v>0</v>
      </c>
      <c r="F186" s="563">
        <v>0</v>
      </c>
      <c r="G186" s="563">
        <v>0</v>
      </c>
      <c r="H186" s="563">
        <v>0</v>
      </c>
      <c r="I186" s="563">
        <v>0</v>
      </c>
      <c r="J186" s="563">
        <v>0</v>
      </c>
      <c r="K186" s="564">
        <v>0</v>
      </c>
      <c r="L186" s="563">
        <f t="shared" si="6"/>
        <v>0</v>
      </c>
      <c r="M186" s="563">
        <v>0</v>
      </c>
      <c r="N186" s="563">
        <v>0</v>
      </c>
      <c r="O186" s="565">
        <v>0</v>
      </c>
      <c r="P186" s="564">
        <v>0</v>
      </c>
      <c r="Q186" s="566">
        <f>+monthly_drivers_0!Q186</f>
        <v>2.5</v>
      </c>
    </row>
    <row r="187" spans="1:17" x14ac:dyDescent="0.25">
      <c r="A187" s="567">
        <f t="shared" si="7"/>
        <v>49948</v>
      </c>
      <c r="B187" s="577" t="str">
        <f t="shared" si="8"/>
        <v>LeasingII</v>
      </c>
      <c r="C187" s="568">
        <v>0</v>
      </c>
      <c r="D187" s="569">
        <v>0</v>
      </c>
      <c r="E187" s="569">
        <v>0</v>
      </c>
      <c r="F187" s="569">
        <v>0</v>
      </c>
      <c r="G187" s="569">
        <v>0</v>
      </c>
      <c r="H187" s="569">
        <v>0</v>
      </c>
      <c r="I187" s="569">
        <v>0</v>
      </c>
      <c r="J187" s="569">
        <v>0</v>
      </c>
      <c r="K187" s="570">
        <v>0</v>
      </c>
      <c r="L187" s="571">
        <f t="shared" si="6"/>
        <v>0</v>
      </c>
      <c r="M187" s="571">
        <v>0</v>
      </c>
      <c r="N187" s="571">
        <v>0</v>
      </c>
      <c r="O187" s="572">
        <v>0</v>
      </c>
      <c r="P187" s="573">
        <v>0</v>
      </c>
      <c r="Q187" s="574">
        <f>+monthly_drivers_0!Q187</f>
        <v>2.5</v>
      </c>
    </row>
    <row r="188" spans="1:17" x14ac:dyDescent="0.25">
      <c r="A188" s="575">
        <f t="shared" si="7"/>
        <v>49979</v>
      </c>
      <c r="B188" s="83" t="str">
        <f t="shared" si="8"/>
        <v>LeasingII</v>
      </c>
      <c r="C188" s="562">
        <v>0</v>
      </c>
      <c r="D188" s="563">
        <v>0</v>
      </c>
      <c r="E188" s="563">
        <v>0</v>
      </c>
      <c r="F188" s="563">
        <v>0</v>
      </c>
      <c r="G188" s="563">
        <v>0</v>
      </c>
      <c r="H188" s="563">
        <v>0</v>
      </c>
      <c r="I188" s="563">
        <v>0</v>
      </c>
      <c r="J188" s="563">
        <v>0</v>
      </c>
      <c r="K188" s="564">
        <v>0</v>
      </c>
      <c r="L188" s="563">
        <f t="shared" si="6"/>
        <v>0</v>
      </c>
      <c r="M188" s="563">
        <v>0</v>
      </c>
      <c r="N188" s="563">
        <v>0</v>
      </c>
      <c r="O188" s="565">
        <v>0</v>
      </c>
      <c r="P188" s="564">
        <v>0</v>
      </c>
      <c r="Q188" s="566">
        <f>+monthly_drivers_0!Q188</f>
        <v>2.5</v>
      </c>
    </row>
    <row r="189" spans="1:17" x14ac:dyDescent="0.25">
      <c r="A189" s="567">
        <f t="shared" si="7"/>
        <v>50009</v>
      </c>
      <c r="B189" s="577" t="str">
        <f t="shared" si="8"/>
        <v>LeasingII</v>
      </c>
      <c r="C189" s="568">
        <v>0</v>
      </c>
      <c r="D189" s="569">
        <v>0</v>
      </c>
      <c r="E189" s="569">
        <v>0</v>
      </c>
      <c r="F189" s="569">
        <v>0</v>
      </c>
      <c r="G189" s="569">
        <v>0</v>
      </c>
      <c r="H189" s="569">
        <v>0</v>
      </c>
      <c r="I189" s="569">
        <v>0</v>
      </c>
      <c r="J189" s="569">
        <v>0</v>
      </c>
      <c r="K189" s="570">
        <v>0</v>
      </c>
      <c r="L189" s="571">
        <f t="shared" si="6"/>
        <v>0</v>
      </c>
      <c r="M189" s="571">
        <v>0</v>
      </c>
      <c r="N189" s="571">
        <v>0</v>
      </c>
      <c r="O189" s="572">
        <v>0</v>
      </c>
      <c r="P189" s="573">
        <v>0</v>
      </c>
      <c r="Q189" s="574">
        <f>+monthly_drivers_0!Q189</f>
        <v>2.5</v>
      </c>
    </row>
    <row r="190" spans="1:17" x14ac:dyDescent="0.25">
      <c r="A190" s="575">
        <f t="shared" si="7"/>
        <v>50040</v>
      </c>
      <c r="B190" s="83" t="str">
        <f t="shared" si="8"/>
        <v>LeasingII</v>
      </c>
      <c r="C190" s="562">
        <v>0</v>
      </c>
      <c r="D190" s="563">
        <v>0</v>
      </c>
      <c r="E190" s="563">
        <v>0</v>
      </c>
      <c r="F190" s="563">
        <v>0</v>
      </c>
      <c r="G190" s="563">
        <v>0</v>
      </c>
      <c r="H190" s="563">
        <v>0</v>
      </c>
      <c r="I190" s="563">
        <v>0</v>
      </c>
      <c r="J190" s="563">
        <v>0</v>
      </c>
      <c r="K190" s="564">
        <v>0</v>
      </c>
      <c r="L190" s="563">
        <f t="shared" si="6"/>
        <v>0</v>
      </c>
      <c r="M190" s="563">
        <v>0</v>
      </c>
      <c r="N190" s="563">
        <v>0</v>
      </c>
      <c r="O190" s="565">
        <v>0</v>
      </c>
      <c r="P190" s="564">
        <v>0</v>
      </c>
      <c r="Q190" s="566">
        <f>+monthly_drivers_0!Q190</f>
        <v>2.5</v>
      </c>
    </row>
    <row r="191" spans="1:17" x14ac:dyDescent="0.25">
      <c r="A191" s="567">
        <f t="shared" si="7"/>
        <v>50071</v>
      </c>
      <c r="B191" s="577" t="str">
        <f t="shared" si="8"/>
        <v>LeasingII</v>
      </c>
      <c r="C191" s="568">
        <v>0</v>
      </c>
      <c r="D191" s="569">
        <v>0</v>
      </c>
      <c r="E191" s="569">
        <v>0</v>
      </c>
      <c r="F191" s="569">
        <v>0</v>
      </c>
      <c r="G191" s="569">
        <v>0</v>
      </c>
      <c r="H191" s="569">
        <v>0</v>
      </c>
      <c r="I191" s="569">
        <v>0</v>
      </c>
      <c r="J191" s="569">
        <v>0</v>
      </c>
      <c r="K191" s="570">
        <v>0</v>
      </c>
      <c r="L191" s="571">
        <f t="shared" si="6"/>
        <v>0</v>
      </c>
      <c r="M191" s="571">
        <v>0</v>
      </c>
      <c r="N191" s="571">
        <v>0</v>
      </c>
      <c r="O191" s="572">
        <v>0</v>
      </c>
      <c r="P191" s="573">
        <v>0</v>
      </c>
      <c r="Q191" s="574">
        <f>+monthly_drivers_0!Q191</f>
        <v>2.5</v>
      </c>
    </row>
    <row r="192" spans="1:17" x14ac:dyDescent="0.25">
      <c r="A192" s="575">
        <f t="shared" si="7"/>
        <v>50099</v>
      </c>
      <c r="B192" s="83" t="str">
        <f t="shared" si="8"/>
        <v>LeasingII</v>
      </c>
      <c r="C192" s="562">
        <v>0</v>
      </c>
      <c r="D192" s="563">
        <v>0</v>
      </c>
      <c r="E192" s="563">
        <v>0</v>
      </c>
      <c r="F192" s="563">
        <v>0</v>
      </c>
      <c r="G192" s="563">
        <v>0</v>
      </c>
      <c r="H192" s="563">
        <v>0</v>
      </c>
      <c r="I192" s="563">
        <v>0</v>
      </c>
      <c r="J192" s="563">
        <v>0</v>
      </c>
      <c r="K192" s="564">
        <v>0</v>
      </c>
      <c r="L192" s="563">
        <f t="shared" si="6"/>
        <v>0</v>
      </c>
      <c r="M192" s="563">
        <v>0</v>
      </c>
      <c r="N192" s="563">
        <v>0</v>
      </c>
      <c r="O192" s="565">
        <v>0</v>
      </c>
      <c r="P192" s="564">
        <v>0</v>
      </c>
      <c r="Q192" s="566">
        <f>+monthly_drivers_0!Q192</f>
        <v>2.5</v>
      </c>
    </row>
    <row r="193" spans="1:17" x14ac:dyDescent="0.25">
      <c r="A193" s="567">
        <f t="shared" si="7"/>
        <v>50130</v>
      </c>
      <c r="B193" s="577" t="str">
        <f t="shared" si="8"/>
        <v>LeasingII</v>
      </c>
      <c r="C193" s="568">
        <v>0</v>
      </c>
      <c r="D193" s="569">
        <v>0</v>
      </c>
      <c r="E193" s="569">
        <v>0</v>
      </c>
      <c r="F193" s="569">
        <v>0</v>
      </c>
      <c r="G193" s="569">
        <v>0</v>
      </c>
      <c r="H193" s="569">
        <v>0</v>
      </c>
      <c r="I193" s="569">
        <v>0</v>
      </c>
      <c r="J193" s="569">
        <v>0</v>
      </c>
      <c r="K193" s="570">
        <v>0</v>
      </c>
      <c r="L193" s="571">
        <f t="shared" si="6"/>
        <v>0</v>
      </c>
      <c r="M193" s="571">
        <v>0</v>
      </c>
      <c r="N193" s="571">
        <v>0</v>
      </c>
      <c r="O193" s="572">
        <v>0</v>
      </c>
      <c r="P193" s="573">
        <v>0</v>
      </c>
      <c r="Q193" s="574">
        <f>+monthly_drivers_0!Q193</f>
        <v>2.5</v>
      </c>
    </row>
    <row r="194" spans="1:17" x14ac:dyDescent="0.25">
      <c r="A194" s="575">
        <f t="shared" si="7"/>
        <v>50160</v>
      </c>
      <c r="B194" s="83" t="str">
        <f t="shared" si="8"/>
        <v>LeasingII</v>
      </c>
      <c r="C194" s="562">
        <v>0</v>
      </c>
      <c r="D194" s="563">
        <v>0</v>
      </c>
      <c r="E194" s="563">
        <v>0</v>
      </c>
      <c r="F194" s="563">
        <v>0</v>
      </c>
      <c r="G194" s="563">
        <v>0</v>
      </c>
      <c r="H194" s="563">
        <v>0</v>
      </c>
      <c r="I194" s="563">
        <v>0</v>
      </c>
      <c r="J194" s="563">
        <v>0</v>
      </c>
      <c r="K194" s="564">
        <v>0</v>
      </c>
      <c r="L194" s="563">
        <f t="shared" ref="L194:L257" si="9">+P194+O194</f>
        <v>0</v>
      </c>
      <c r="M194" s="563">
        <v>0</v>
      </c>
      <c r="N194" s="563">
        <v>0</v>
      </c>
      <c r="O194" s="565">
        <v>0</v>
      </c>
      <c r="P194" s="564">
        <v>0</v>
      </c>
      <c r="Q194" s="566">
        <f>+monthly_drivers_0!Q194</f>
        <v>2.5</v>
      </c>
    </row>
    <row r="195" spans="1:17" x14ac:dyDescent="0.25">
      <c r="A195" s="567">
        <f t="shared" ref="A195:A258" si="10">+EOMONTH(A194,1)</f>
        <v>50191</v>
      </c>
      <c r="B195" s="577" t="str">
        <f t="shared" ref="B195:B258" si="11">+B194</f>
        <v>LeasingII</v>
      </c>
      <c r="C195" s="568">
        <v>0</v>
      </c>
      <c r="D195" s="569">
        <v>0</v>
      </c>
      <c r="E195" s="569">
        <v>0</v>
      </c>
      <c r="F195" s="569">
        <v>0</v>
      </c>
      <c r="G195" s="569">
        <v>0</v>
      </c>
      <c r="H195" s="569">
        <v>0</v>
      </c>
      <c r="I195" s="569">
        <v>0</v>
      </c>
      <c r="J195" s="569">
        <v>0</v>
      </c>
      <c r="K195" s="570">
        <v>0</v>
      </c>
      <c r="L195" s="571">
        <f t="shared" si="9"/>
        <v>0</v>
      </c>
      <c r="M195" s="571">
        <v>0</v>
      </c>
      <c r="N195" s="571">
        <v>0</v>
      </c>
      <c r="O195" s="572">
        <v>0</v>
      </c>
      <c r="P195" s="573">
        <v>0</v>
      </c>
      <c r="Q195" s="574">
        <f>+monthly_drivers_0!Q195</f>
        <v>2.5</v>
      </c>
    </row>
    <row r="196" spans="1:17" x14ac:dyDescent="0.25">
      <c r="A196" s="575">
        <f t="shared" si="10"/>
        <v>50221</v>
      </c>
      <c r="B196" s="83" t="str">
        <f t="shared" si="11"/>
        <v>LeasingII</v>
      </c>
      <c r="C196" s="562">
        <v>0</v>
      </c>
      <c r="D196" s="563">
        <v>0</v>
      </c>
      <c r="E196" s="563">
        <v>0</v>
      </c>
      <c r="F196" s="563">
        <v>0</v>
      </c>
      <c r="G196" s="563">
        <v>0</v>
      </c>
      <c r="H196" s="563">
        <v>0</v>
      </c>
      <c r="I196" s="563">
        <v>0</v>
      </c>
      <c r="J196" s="563">
        <v>0</v>
      </c>
      <c r="K196" s="564">
        <v>0</v>
      </c>
      <c r="L196" s="563">
        <f t="shared" si="9"/>
        <v>0</v>
      </c>
      <c r="M196" s="563">
        <v>0</v>
      </c>
      <c r="N196" s="563">
        <v>0</v>
      </c>
      <c r="O196" s="565">
        <v>0</v>
      </c>
      <c r="P196" s="564">
        <v>0</v>
      </c>
      <c r="Q196" s="566">
        <f>+monthly_drivers_0!Q196</f>
        <v>2.5</v>
      </c>
    </row>
    <row r="197" spans="1:17" x14ac:dyDescent="0.25">
      <c r="A197" s="567">
        <f t="shared" si="10"/>
        <v>50252</v>
      </c>
      <c r="B197" s="577" t="str">
        <f t="shared" si="11"/>
        <v>LeasingII</v>
      </c>
      <c r="C197" s="568">
        <v>0</v>
      </c>
      <c r="D197" s="569">
        <v>0</v>
      </c>
      <c r="E197" s="569">
        <v>0</v>
      </c>
      <c r="F197" s="569">
        <v>0</v>
      </c>
      <c r="G197" s="569">
        <v>0</v>
      </c>
      <c r="H197" s="569">
        <v>0</v>
      </c>
      <c r="I197" s="569">
        <v>0</v>
      </c>
      <c r="J197" s="569">
        <v>0</v>
      </c>
      <c r="K197" s="570">
        <v>0</v>
      </c>
      <c r="L197" s="571">
        <f t="shared" si="9"/>
        <v>0</v>
      </c>
      <c r="M197" s="571">
        <v>0</v>
      </c>
      <c r="N197" s="571">
        <v>0</v>
      </c>
      <c r="O197" s="572">
        <v>0</v>
      </c>
      <c r="P197" s="573">
        <v>0</v>
      </c>
      <c r="Q197" s="574">
        <f>+monthly_drivers_0!Q197</f>
        <v>2.5</v>
      </c>
    </row>
    <row r="198" spans="1:17" x14ac:dyDescent="0.25">
      <c r="A198" s="575">
        <f t="shared" si="10"/>
        <v>50283</v>
      </c>
      <c r="B198" s="83" t="str">
        <f t="shared" si="11"/>
        <v>LeasingII</v>
      </c>
      <c r="C198" s="562">
        <v>0</v>
      </c>
      <c r="D198" s="563">
        <v>0</v>
      </c>
      <c r="E198" s="563">
        <v>0</v>
      </c>
      <c r="F198" s="563">
        <v>0</v>
      </c>
      <c r="G198" s="563">
        <v>0</v>
      </c>
      <c r="H198" s="563">
        <v>0</v>
      </c>
      <c r="I198" s="563">
        <v>0</v>
      </c>
      <c r="J198" s="563">
        <v>0</v>
      </c>
      <c r="K198" s="564">
        <v>0</v>
      </c>
      <c r="L198" s="563">
        <f t="shared" si="9"/>
        <v>0</v>
      </c>
      <c r="M198" s="563">
        <v>0</v>
      </c>
      <c r="N198" s="563">
        <v>0</v>
      </c>
      <c r="O198" s="565">
        <v>0</v>
      </c>
      <c r="P198" s="564">
        <v>0</v>
      </c>
      <c r="Q198" s="566">
        <f>+monthly_drivers_0!Q198</f>
        <v>2.5</v>
      </c>
    </row>
    <row r="199" spans="1:17" x14ac:dyDescent="0.25">
      <c r="A199" s="567">
        <f t="shared" si="10"/>
        <v>50313</v>
      </c>
      <c r="B199" s="577" t="str">
        <f t="shared" si="11"/>
        <v>LeasingII</v>
      </c>
      <c r="C199" s="568">
        <v>0</v>
      </c>
      <c r="D199" s="569">
        <v>0</v>
      </c>
      <c r="E199" s="569">
        <v>0</v>
      </c>
      <c r="F199" s="569">
        <v>0</v>
      </c>
      <c r="G199" s="569">
        <v>0</v>
      </c>
      <c r="H199" s="569">
        <v>0</v>
      </c>
      <c r="I199" s="569">
        <v>0</v>
      </c>
      <c r="J199" s="569">
        <v>0</v>
      </c>
      <c r="K199" s="570">
        <v>0</v>
      </c>
      <c r="L199" s="571">
        <f t="shared" si="9"/>
        <v>0</v>
      </c>
      <c r="M199" s="571">
        <v>0</v>
      </c>
      <c r="N199" s="571">
        <v>0</v>
      </c>
      <c r="O199" s="572">
        <v>0</v>
      </c>
      <c r="P199" s="573">
        <v>0</v>
      </c>
      <c r="Q199" s="574">
        <f>+monthly_drivers_0!Q199</f>
        <v>2.5</v>
      </c>
    </row>
    <row r="200" spans="1:17" x14ac:dyDescent="0.25">
      <c r="A200" s="575">
        <f t="shared" si="10"/>
        <v>50344</v>
      </c>
      <c r="B200" s="83" t="str">
        <f t="shared" si="11"/>
        <v>LeasingII</v>
      </c>
      <c r="C200" s="562">
        <v>0</v>
      </c>
      <c r="D200" s="563">
        <v>0</v>
      </c>
      <c r="E200" s="563">
        <v>0</v>
      </c>
      <c r="F200" s="563">
        <v>0</v>
      </c>
      <c r="G200" s="563">
        <v>0</v>
      </c>
      <c r="H200" s="563">
        <v>0</v>
      </c>
      <c r="I200" s="563">
        <v>0</v>
      </c>
      <c r="J200" s="563">
        <v>0</v>
      </c>
      <c r="K200" s="564">
        <v>0</v>
      </c>
      <c r="L200" s="563">
        <f t="shared" si="9"/>
        <v>0</v>
      </c>
      <c r="M200" s="563">
        <v>0</v>
      </c>
      <c r="N200" s="563">
        <v>0</v>
      </c>
      <c r="O200" s="565">
        <v>0</v>
      </c>
      <c r="P200" s="564">
        <v>0</v>
      </c>
      <c r="Q200" s="566">
        <f>+monthly_drivers_0!Q200</f>
        <v>2.5</v>
      </c>
    </row>
    <row r="201" spans="1:17" x14ac:dyDescent="0.25">
      <c r="A201" s="567">
        <f t="shared" si="10"/>
        <v>50374</v>
      </c>
      <c r="B201" s="577" t="str">
        <f t="shared" si="11"/>
        <v>LeasingII</v>
      </c>
      <c r="C201" s="568">
        <v>0</v>
      </c>
      <c r="D201" s="569">
        <v>0</v>
      </c>
      <c r="E201" s="569">
        <v>0</v>
      </c>
      <c r="F201" s="569">
        <v>0</v>
      </c>
      <c r="G201" s="569">
        <v>0</v>
      </c>
      <c r="H201" s="569">
        <v>0</v>
      </c>
      <c r="I201" s="569">
        <v>0</v>
      </c>
      <c r="J201" s="569">
        <v>0</v>
      </c>
      <c r="K201" s="570">
        <v>0</v>
      </c>
      <c r="L201" s="571">
        <f t="shared" si="9"/>
        <v>0</v>
      </c>
      <c r="M201" s="571">
        <v>0</v>
      </c>
      <c r="N201" s="571">
        <v>0</v>
      </c>
      <c r="O201" s="572">
        <v>0</v>
      </c>
      <c r="P201" s="573">
        <v>0</v>
      </c>
      <c r="Q201" s="574">
        <f>+monthly_drivers_0!Q201</f>
        <v>2.5</v>
      </c>
    </row>
    <row r="202" spans="1:17" x14ac:dyDescent="0.25">
      <c r="A202" s="575">
        <f t="shared" si="10"/>
        <v>50405</v>
      </c>
      <c r="B202" s="83" t="str">
        <f t="shared" si="11"/>
        <v>LeasingII</v>
      </c>
      <c r="C202" s="562">
        <v>0</v>
      </c>
      <c r="D202" s="563">
        <v>0</v>
      </c>
      <c r="E202" s="563">
        <v>0</v>
      </c>
      <c r="F202" s="563">
        <v>0</v>
      </c>
      <c r="G202" s="563">
        <v>0</v>
      </c>
      <c r="H202" s="563">
        <v>0</v>
      </c>
      <c r="I202" s="563">
        <v>0</v>
      </c>
      <c r="J202" s="563">
        <v>0</v>
      </c>
      <c r="K202" s="564">
        <v>0</v>
      </c>
      <c r="L202" s="563">
        <f t="shared" si="9"/>
        <v>0</v>
      </c>
      <c r="M202" s="563">
        <v>0</v>
      </c>
      <c r="N202" s="563">
        <v>0</v>
      </c>
      <c r="O202" s="565">
        <v>0</v>
      </c>
      <c r="P202" s="564">
        <v>0</v>
      </c>
      <c r="Q202" s="566">
        <f>+monthly_drivers_0!Q202</f>
        <v>2.5</v>
      </c>
    </row>
    <row r="203" spans="1:17" x14ac:dyDescent="0.25">
      <c r="A203" s="567">
        <f t="shared" si="10"/>
        <v>50436</v>
      </c>
      <c r="B203" s="577" t="str">
        <f t="shared" si="11"/>
        <v>LeasingII</v>
      </c>
      <c r="C203" s="568">
        <v>0</v>
      </c>
      <c r="D203" s="569">
        <v>0</v>
      </c>
      <c r="E203" s="569">
        <v>0</v>
      </c>
      <c r="F203" s="569">
        <v>0</v>
      </c>
      <c r="G203" s="569">
        <v>0</v>
      </c>
      <c r="H203" s="569">
        <v>0</v>
      </c>
      <c r="I203" s="569">
        <v>0</v>
      </c>
      <c r="J203" s="569">
        <v>0</v>
      </c>
      <c r="K203" s="570">
        <v>0</v>
      </c>
      <c r="L203" s="571">
        <f t="shared" si="9"/>
        <v>0</v>
      </c>
      <c r="M203" s="571">
        <v>0</v>
      </c>
      <c r="N203" s="571">
        <v>0</v>
      </c>
      <c r="O203" s="572">
        <v>0</v>
      </c>
      <c r="P203" s="573">
        <v>0</v>
      </c>
      <c r="Q203" s="574">
        <f>+monthly_drivers_0!Q203</f>
        <v>2.5</v>
      </c>
    </row>
    <row r="204" spans="1:17" x14ac:dyDescent="0.25">
      <c r="A204" s="575">
        <f t="shared" si="10"/>
        <v>50464</v>
      </c>
      <c r="B204" s="83" t="str">
        <f t="shared" si="11"/>
        <v>LeasingII</v>
      </c>
      <c r="C204" s="562">
        <v>0</v>
      </c>
      <c r="D204" s="563">
        <v>0</v>
      </c>
      <c r="E204" s="563">
        <v>0</v>
      </c>
      <c r="F204" s="563">
        <v>0</v>
      </c>
      <c r="G204" s="563">
        <v>0</v>
      </c>
      <c r="H204" s="563">
        <v>0</v>
      </c>
      <c r="I204" s="563">
        <v>0</v>
      </c>
      <c r="J204" s="563">
        <v>0</v>
      </c>
      <c r="K204" s="564">
        <v>0</v>
      </c>
      <c r="L204" s="563">
        <f t="shared" si="9"/>
        <v>0</v>
      </c>
      <c r="M204" s="563">
        <v>0</v>
      </c>
      <c r="N204" s="563">
        <v>0</v>
      </c>
      <c r="O204" s="565">
        <v>0</v>
      </c>
      <c r="P204" s="564">
        <v>0</v>
      </c>
      <c r="Q204" s="566">
        <f>+monthly_drivers_0!Q204</f>
        <v>2.5</v>
      </c>
    </row>
    <row r="205" spans="1:17" x14ac:dyDescent="0.25">
      <c r="A205" s="567">
        <f t="shared" si="10"/>
        <v>50495</v>
      </c>
      <c r="B205" s="577" t="str">
        <f t="shared" si="11"/>
        <v>LeasingII</v>
      </c>
      <c r="C205" s="568">
        <v>0</v>
      </c>
      <c r="D205" s="569">
        <v>0</v>
      </c>
      <c r="E205" s="569">
        <v>0</v>
      </c>
      <c r="F205" s="569">
        <v>0</v>
      </c>
      <c r="G205" s="569">
        <v>0</v>
      </c>
      <c r="H205" s="569">
        <v>0</v>
      </c>
      <c r="I205" s="569">
        <v>0</v>
      </c>
      <c r="J205" s="569">
        <v>0</v>
      </c>
      <c r="K205" s="570">
        <v>0</v>
      </c>
      <c r="L205" s="571">
        <f t="shared" si="9"/>
        <v>0</v>
      </c>
      <c r="M205" s="571">
        <v>0</v>
      </c>
      <c r="N205" s="571">
        <v>0</v>
      </c>
      <c r="O205" s="572">
        <v>0</v>
      </c>
      <c r="P205" s="573">
        <v>0</v>
      </c>
      <c r="Q205" s="574">
        <f>+monthly_drivers_0!Q205</f>
        <v>2.5</v>
      </c>
    </row>
    <row r="206" spans="1:17" x14ac:dyDescent="0.25">
      <c r="A206" s="575">
        <f t="shared" si="10"/>
        <v>50525</v>
      </c>
      <c r="B206" s="83" t="str">
        <f t="shared" si="11"/>
        <v>LeasingII</v>
      </c>
      <c r="C206" s="562">
        <v>0</v>
      </c>
      <c r="D206" s="563">
        <v>0</v>
      </c>
      <c r="E206" s="563">
        <v>0</v>
      </c>
      <c r="F206" s="563">
        <v>0</v>
      </c>
      <c r="G206" s="563">
        <v>0</v>
      </c>
      <c r="H206" s="563">
        <v>0</v>
      </c>
      <c r="I206" s="563">
        <v>0</v>
      </c>
      <c r="J206" s="563">
        <v>0</v>
      </c>
      <c r="K206" s="564">
        <v>0</v>
      </c>
      <c r="L206" s="563">
        <f t="shared" si="9"/>
        <v>0</v>
      </c>
      <c r="M206" s="563">
        <v>0</v>
      </c>
      <c r="N206" s="563">
        <v>0</v>
      </c>
      <c r="O206" s="565">
        <v>0</v>
      </c>
      <c r="P206" s="564">
        <v>0</v>
      </c>
      <c r="Q206" s="566">
        <f>+monthly_drivers_0!Q206</f>
        <v>2.5</v>
      </c>
    </row>
    <row r="207" spans="1:17" x14ac:dyDescent="0.25">
      <c r="A207" s="567">
        <f t="shared" si="10"/>
        <v>50556</v>
      </c>
      <c r="B207" s="577" t="str">
        <f t="shared" si="11"/>
        <v>LeasingII</v>
      </c>
      <c r="C207" s="568">
        <v>0</v>
      </c>
      <c r="D207" s="569">
        <v>0</v>
      </c>
      <c r="E207" s="569">
        <v>0</v>
      </c>
      <c r="F207" s="569">
        <v>0</v>
      </c>
      <c r="G207" s="569">
        <v>0</v>
      </c>
      <c r="H207" s="569">
        <v>0</v>
      </c>
      <c r="I207" s="569">
        <v>0</v>
      </c>
      <c r="J207" s="569">
        <v>0</v>
      </c>
      <c r="K207" s="570">
        <v>0</v>
      </c>
      <c r="L207" s="571">
        <f t="shared" si="9"/>
        <v>0</v>
      </c>
      <c r="M207" s="571">
        <v>0</v>
      </c>
      <c r="N207" s="571">
        <v>0</v>
      </c>
      <c r="O207" s="572">
        <v>0</v>
      </c>
      <c r="P207" s="573">
        <v>0</v>
      </c>
      <c r="Q207" s="574">
        <f>+monthly_drivers_0!Q207</f>
        <v>2.5</v>
      </c>
    </row>
    <row r="208" spans="1:17" x14ac:dyDescent="0.25">
      <c r="A208" s="575">
        <f t="shared" si="10"/>
        <v>50586</v>
      </c>
      <c r="B208" s="83" t="str">
        <f t="shared" si="11"/>
        <v>LeasingII</v>
      </c>
      <c r="C208" s="562">
        <v>0</v>
      </c>
      <c r="D208" s="563">
        <v>0</v>
      </c>
      <c r="E208" s="563">
        <v>0</v>
      </c>
      <c r="F208" s="563">
        <v>0</v>
      </c>
      <c r="G208" s="563">
        <v>0</v>
      </c>
      <c r="H208" s="563">
        <v>0</v>
      </c>
      <c r="I208" s="563">
        <v>0</v>
      </c>
      <c r="J208" s="563">
        <v>0</v>
      </c>
      <c r="K208" s="564">
        <v>0</v>
      </c>
      <c r="L208" s="563">
        <f t="shared" si="9"/>
        <v>0</v>
      </c>
      <c r="M208" s="563">
        <v>0</v>
      </c>
      <c r="N208" s="563">
        <v>0</v>
      </c>
      <c r="O208" s="565">
        <v>0</v>
      </c>
      <c r="P208" s="564">
        <v>0</v>
      </c>
      <c r="Q208" s="566">
        <f>+monthly_drivers_0!Q208</f>
        <v>2.5</v>
      </c>
    </row>
    <row r="209" spans="1:17" x14ac:dyDescent="0.25">
      <c r="A209" s="567">
        <f t="shared" si="10"/>
        <v>50617</v>
      </c>
      <c r="B209" s="577" t="str">
        <f t="shared" si="11"/>
        <v>LeasingII</v>
      </c>
      <c r="C209" s="568">
        <v>0</v>
      </c>
      <c r="D209" s="569">
        <v>0</v>
      </c>
      <c r="E209" s="569">
        <v>0</v>
      </c>
      <c r="F209" s="569">
        <v>0</v>
      </c>
      <c r="G209" s="569">
        <v>0</v>
      </c>
      <c r="H209" s="569">
        <v>0</v>
      </c>
      <c r="I209" s="569">
        <v>0</v>
      </c>
      <c r="J209" s="569">
        <v>0</v>
      </c>
      <c r="K209" s="570">
        <v>0</v>
      </c>
      <c r="L209" s="571">
        <f t="shared" si="9"/>
        <v>0</v>
      </c>
      <c r="M209" s="571">
        <v>0</v>
      </c>
      <c r="N209" s="571">
        <v>0</v>
      </c>
      <c r="O209" s="572">
        <v>0</v>
      </c>
      <c r="P209" s="573">
        <v>0</v>
      </c>
      <c r="Q209" s="574">
        <f>+monthly_drivers_0!Q209</f>
        <v>2.5</v>
      </c>
    </row>
    <row r="210" spans="1:17" x14ac:dyDescent="0.25">
      <c r="A210" s="575">
        <f t="shared" si="10"/>
        <v>50648</v>
      </c>
      <c r="B210" s="83" t="str">
        <f t="shared" si="11"/>
        <v>LeasingII</v>
      </c>
      <c r="C210" s="562">
        <v>0</v>
      </c>
      <c r="D210" s="563">
        <v>0</v>
      </c>
      <c r="E210" s="563">
        <v>0</v>
      </c>
      <c r="F210" s="563">
        <v>0</v>
      </c>
      <c r="G210" s="563">
        <v>0</v>
      </c>
      <c r="H210" s="563">
        <v>0</v>
      </c>
      <c r="I210" s="563">
        <v>0</v>
      </c>
      <c r="J210" s="563">
        <v>0</v>
      </c>
      <c r="K210" s="564">
        <v>0</v>
      </c>
      <c r="L210" s="563">
        <f t="shared" si="9"/>
        <v>0</v>
      </c>
      <c r="M210" s="563">
        <v>0</v>
      </c>
      <c r="N210" s="563">
        <v>0</v>
      </c>
      <c r="O210" s="565">
        <v>0</v>
      </c>
      <c r="P210" s="564">
        <v>0</v>
      </c>
      <c r="Q210" s="566">
        <f>+monthly_drivers_0!Q210</f>
        <v>2.5</v>
      </c>
    </row>
    <row r="211" spans="1:17" x14ac:dyDescent="0.25">
      <c r="A211" s="567">
        <f t="shared" si="10"/>
        <v>50678</v>
      </c>
      <c r="B211" s="577" t="str">
        <f t="shared" si="11"/>
        <v>LeasingII</v>
      </c>
      <c r="C211" s="568">
        <v>0</v>
      </c>
      <c r="D211" s="569">
        <v>0</v>
      </c>
      <c r="E211" s="569">
        <v>0</v>
      </c>
      <c r="F211" s="569">
        <v>0</v>
      </c>
      <c r="G211" s="569">
        <v>0</v>
      </c>
      <c r="H211" s="569">
        <v>0</v>
      </c>
      <c r="I211" s="569">
        <v>0</v>
      </c>
      <c r="J211" s="569">
        <v>0</v>
      </c>
      <c r="K211" s="570">
        <v>0</v>
      </c>
      <c r="L211" s="571">
        <f t="shared" si="9"/>
        <v>0</v>
      </c>
      <c r="M211" s="571">
        <v>0</v>
      </c>
      <c r="N211" s="571">
        <v>0</v>
      </c>
      <c r="O211" s="572">
        <v>0</v>
      </c>
      <c r="P211" s="573">
        <v>0</v>
      </c>
      <c r="Q211" s="574">
        <f>+monthly_drivers_0!Q211</f>
        <v>2.5</v>
      </c>
    </row>
    <row r="212" spans="1:17" x14ac:dyDescent="0.25">
      <c r="A212" s="575">
        <f t="shared" si="10"/>
        <v>50709</v>
      </c>
      <c r="B212" s="83" t="str">
        <f t="shared" si="11"/>
        <v>LeasingII</v>
      </c>
      <c r="C212" s="562">
        <v>0</v>
      </c>
      <c r="D212" s="563">
        <v>0</v>
      </c>
      <c r="E212" s="563">
        <v>0</v>
      </c>
      <c r="F212" s="563">
        <v>0</v>
      </c>
      <c r="G212" s="563">
        <v>0</v>
      </c>
      <c r="H212" s="563">
        <v>0</v>
      </c>
      <c r="I212" s="563">
        <v>0</v>
      </c>
      <c r="J212" s="563">
        <v>0</v>
      </c>
      <c r="K212" s="564">
        <v>0</v>
      </c>
      <c r="L212" s="563">
        <f t="shared" si="9"/>
        <v>0</v>
      </c>
      <c r="M212" s="563">
        <v>0</v>
      </c>
      <c r="N212" s="563">
        <v>0</v>
      </c>
      <c r="O212" s="565">
        <v>0</v>
      </c>
      <c r="P212" s="564">
        <v>0</v>
      </c>
      <c r="Q212" s="566">
        <f>+monthly_drivers_0!Q212</f>
        <v>2.5</v>
      </c>
    </row>
    <row r="213" spans="1:17" x14ac:dyDescent="0.25">
      <c r="A213" s="567">
        <f t="shared" si="10"/>
        <v>50739</v>
      </c>
      <c r="B213" s="577" t="str">
        <f t="shared" si="11"/>
        <v>LeasingII</v>
      </c>
      <c r="C213" s="568">
        <v>0</v>
      </c>
      <c r="D213" s="569">
        <v>0</v>
      </c>
      <c r="E213" s="569">
        <v>0</v>
      </c>
      <c r="F213" s="569">
        <v>0</v>
      </c>
      <c r="G213" s="569">
        <v>0</v>
      </c>
      <c r="H213" s="569">
        <v>0</v>
      </c>
      <c r="I213" s="569">
        <v>0</v>
      </c>
      <c r="J213" s="569">
        <v>0</v>
      </c>
      <c r="K213" s="570">
        <v>0</v>
      </c>
      <c r="L213" s="571">
        <f t="shared" si="9"/>
        <v>0</v>
      </c>
      <c r="M213" s="571">
        <v>0</v>
      </c>
      <c r="N213" s="571">
        <v>0</v>
      </c>
      <c r="O213" s="572">
        <v>0</v>
      </c>
      <c r="P213" s="573">
        <v>0</v>
      </c>
      <c r="Q213" s="574">
        <f>+monthly_drivers_0!Q213</f>
        <v>2.5</v>
      </c>
    </row>
    <row r="214" spans="1:17" x14ac:dyDescent="0.25">
      <c r="A214" s="575">
        <f t="shared" si="10"/>
        <v>50770</v>
      </c>
      <c r="B214" s="83" t="str">
        <f t="shared" si="11"/>
        <v>LeasingII</v>
      </c>
      <c r="C214" s="562">
        <v>0</v>
      </c>
      <c r="D214" s="563">
        <v>0</v>
      </c>
      <c r="E214" s="563">
        <v>0</v>
      </c>
      <c r="F214" s="563">
        <v>0</v>
      </c>
      <c r="G214" s="563">
        <v>0</v>
      </c>
      <c r="H214" s="563">
        <v>0</v>
      </c>
      <c r="I214" s="563">
        <v>0</v>
      </c>
      <c r="J214" s="563">
        <v>0</v>
      </c>
      <c r="K214" s="564">
        <v>0</v>
      </c>
      <c r="L214" s="563">
        <f t="shared" si="9"/>
        <v>0</v>
      </c>
      <c r="M214" s="563">
        <v>0</v>
      </c>
      <c r="N214" s="563">
        <v>0</v>
      </c>
      <c r="O214" s="565">
        <v>0</v>
      </c>
      <c r="P214" s="564">
        <v>0</v>
      </c>
      <c r="Q214" s="566">
        <f>+monthly_drivers_0!Q214</f>
        <v>2.5</v>
      </c>
    </row>
    <row r="215" spans="1:17" x14ac:dyDescent="0.25">
      <c r="A215" s="567">
        <f t="shared" si="10"/>
        <v>50801</v>
      </c>
      <c r="B215" s="577" t="str">
        <f t="shared" si="11"/>
        <v>LeasingII</v>
      </c>
      <c r="C215" s="568">
        <v>0</v>
      </c>
      <c r="D215" s="569">
        <v>0</v>
      </c>
      <c r="E215" s="569">
        <v>0</v>
      </c>
      <c r="F215" s="569">
        <v>0</v>
      </c>
      <c r="G215" s="569">
        <v>0</v>
      </c>
      <c r="H215" s="569">
        <v>0</v>
      </c>
      <c r="I215" s="569">
        <v>0</v>
      </c>
      <c r="J215" s="569">
        <v>0</v>
      </c>
      <c r="K215" s="570">
        <v>0</v>
      </c>
      <c r="L215" s="571">
        <f t="shared" si="9"/>
        <v>0</v>
      </c>
      <c r="M215" s="571">
        <v>0</v>
      </c>
      <c r="N215" s="571">
        <v>0</v>
      </c>
      <c r="O215" s="572">
        <v>0</v>
      </c>
      <c r="P215" s="573">
        <v>0</v>
      </c>
      <c r="Q215" s="574">
        <f>+monthly_drivers_0!Q215</f>
        <v>2.5</v>
      </c>
    </row>
    <row r="216" spans="1:17" x14ac:dyDescent="0.25">
      <c r="A216" s="575">
        <f t="shared" si="10"/>
        <v>50829</v>
      </c>
      <c r="B216" s="83" t="str">
        <f t="shared" si="11"/>
        <v>LeasingII</v>
      </c>
      <c r="C216" s="562">
        <v>0</v>
      </c>
      <c r="D216" s="563">
        <v>0</v>
      </c>
      <c r="E216" s="563">
        <v>0</v>
      </c>
      <c r="F216" s="563">
        <v>0</v>
      </c>
      <c r="G216" s="563">
        <v>0</v>
      </c>
      <c r="H216" s="563">
        <v>0</v>
      </c>
      <c r="I216" s="563">
        <v>0</v>
      </c>
      <c r="J216" s="563">
        <v>0</v>
      </c>
      <c r="K216" s="564">
        <v>0</v>
      </c>
      <c r="L216" s="563">
        <f t="shared" si="9"/>
        <v>0</v>
      </c>
      <c r="M216" s="563">
        <v>0</v>
      </c>
      <c r="N216" s="563">
        <v>0</v>
      </c>
      <c r="O216" s="565">
        <v>0</v>
      </c>
      <c r="P216" s="564">
        <v>0</v>
      </c>
      <c r="Q216" s="566">
        <f>+monthly_drivers_0!Q216</f>
        <v>2.5</v>
      </c>
    </row>
    <row r="217" spans="1:17" x14ac:dyDescent="0.25">
      <c r="A217" s="567">
        <f t="shared" si="10"/>
        <v>50860</v>
      </c>
      <c r="B217" s="577" t="str">
        <f t="shared" si="11"/>
        <v>LeasingII</v>
      </c>
      <c r="C217" s="568">
        <v>0</v>
      </c>
      <c r="D217" s="569">
        <v>0</v>
      </c>
      <c r="E217" s="569">
        <v>0</v>
      </c>
      <c r="F217" s="569">
        <v>0</v>
      </c>
      <c r="G217" s="569">
        <v>0</v>
      </c>
      <c r="H217" s="569">
        <v>0</v>
      </c>
      <c r="I217" s="569">
        <v>0</v>
      </c>
      <c r="J217" s="569">
        <v>0</v>
      </c>
      <c r="K217" s="570">
        <v>0</v>
      </c>
      <c r="L217" s="571">
        <f t="shared" si="9"/>
        <v>0</v>
      </c>
      <c r="M217" s="571">
        <v>0</v>
      </c>
      <c r="N217" s="571">
        <v>0</v>
      </c>
      <c r="O217" s="572">
        <v>0</v>
      </c>
      <c r="P217" s="573">
        <v>0</v>
      </c>
      <c r="Q217" s="574">
        <f>+monthly_drivers_0!Q217</f>
        <v>2.5</v>
      </c>
    </row>
    <row r="218" spans="1:17" x14ac:dyDescent="0.25">
      <c r="A218" s="575">
        <f t="shared" si="10"/>
        <v>50890</v>
      </c>
      <c r="B218" s="83" t="str">
        <f t="shared" si="11"/>
        <v>LeasingII</v>
      </c>
      <c r="C218" s="562">
        <v>0</v>
      </c>
      <c r="D218" s="563">
        <v>0</v>
      </c>
      <c r="E218" s="563">
        <v>0</v>
      </c>
      <c r="F218" s="563">
        <v>0</v>
      </c>
      <c r="G218" s="563">
        <v>0</v>
      </c>
      <c r="H218" s="563">
        <v>0</v>
      </c>
      <c r="I218" s="563">
        <v>0</v>
      </c>
      <c r="J218" s="563">
        <v>0</v>
      </c>
      <c r="K218" s="564">
        <v>0</v>
      </c>
      <c r="L218" s="563">
        <f t="shared" si="9"/>
        <v>0</v>
      </c>
      <c r="M218" s="563">
        <v>0</v>
      </c>
      <c r="N218" s="563">
        <v>0</v>
      </c>
      <c r="O218" s="565">
        <v>0</v>
      </c>
      <c r="P218" s="564">
        <v>0</v>
      </c>
      <c r="Q218" s="566">
        <f>+monthly_drivers_0!Q218</f>
        <v>2.5</v>
      </c>
    </row>
    <row r="219" spans="1:17" x14ac:dyDescent="0.25">
      <c r="A219" s="567">
        <f t="shared" si="10"/>
        <v>50921</v>
      </c>
      <c r="B219" s="577" t="str">
        <f t="shared" si="11"/>
        <v>LeasingII</v>
      </c>
      <c r="C219" s="568">
        <v>0</v>
      </c>
      <c r="D219" s="569">
        <v>0</v>
      </c>
      <c r="E219" s="569">
        <v>0</v>
      </c>
      <c r="F219" s="569">
        <v>0</v>
      </c>
      <c r="G219" s="569">
        <v>0</v>
      </c>
      <c r="H219" s="569">
        <v>0</v>
      </c>
      <c r="I219" s="569">
        <v>0</v>
      </c>
      <c r="J219" s="569">
        <v>0</v>
      </c>
      <c r="K219" s="570">
        <v>0</v>
      </c>
      <c r="L219" s="571">
        <f t="shared" si="9"/>
        <v>0</v>
      </c>
      <c r="M219" s="571">
        <v>0</v>
      </c>
      <c r="N219" s="571">
        <v>0</v>
      </c>
      <c r="O219" s="572">
        <v>0</v>
      </c>
      <c r="P219" s="573">
        <v>0</v>
      </c>
      <c r="Q219" s="574">
        <f>+monthly_drivers_0!Q219</f>
        <v>2.5</v>
      </c>
    </row>
    <row r="220" spans="1:17" x14ac:dyDescent="0.25">
      <c r="A220" s="575">
        <f t="shared" si="10"/>
        <v>50951</v>
      </c>
      <c r="B220" s="83" t="str">
        <f t="shared" si="11"/>
        <v>LeasingII</v>
      </c>
      <c r="C220" s="562">
        <v>0</v>
      </c>
      <c r="D220" s="563">
        <v>0</v>
      </c>
      <c r="E220" s="563">
        <v>0</v>
      </c>
      <c r="F220" s="563">
        <v>0</v>
      </c>
      <c r="G220" s="563">
        <v>0</v>
      </c>
      <c r="H220" s="563">
        <v>0</v>
      </c>
      <c r="I220" s="563">
        <v>0</v>
      </c>
      <c r="J220" s="563">
        <v>0</v>
      </c>
      <c r="K220" s="564">
        <v>0</v>
      </c>
      <c r="L220" s="563">
        <f t="shared" si="9"/>
        <v>0</v>
      </c>
      <c r="M220" s="563">
        <v>0</v>
      </c>
      <c r="N220" s="563">
        <v>0</v>
      </c>
      <c r="O220" s="565">
        <v>0</v>
      </c>
      <c r="P220" s="564">
        <v>0</v>
      </c>
      <c r="Q220" s="566">
        <f>+monthly_drivers_0!Q220</f>
        <v>2.5</v>
      </c>
    </row>
    <row r="221" spans="1:17" x14ac:dyDescent="0.25">
      <c r="A221" s="567">
        <f t="shared" si="10"/>
        <v>50982</v>
      </c>
      <c r="B221" s="577" t="str">
        <f t="shared" si="11"/>
        <v>LeasingII</v>
      </c>
      <c r="C221" s="568">
        <v>0</v>
      </c>
      <c r="D221" s="569">
        <v>0</v>
      </c>
      <c r="E221" s="569">
        <v>0</v>
      </c>
      <c r="F221" s="569">
        <v>0</v>
      </c>
      <c r="G221" s="569">
        <v>0</v>
      </c>
      <c r="H221" s="569">
        <v>0</v>
      </c>
      <c r="I221" s="569">
        <v>0</v>
      </c>
      <c r="J221" s="569">
        <v>0</v>
      </c>
      <c r="K221" s="570">
        <v>0</v>
      </c>
      <c r="L221" s="571">
        <f t="shared" si="9"/>
        <v>0</v>
      </c>
      <c r="M221" s="571">
        <v>0</v>
      </c>
      <c r="N221" s="571">
        <v>0</v>
      </c>
      <c r="O221" s="572">
        <v>0</v>
      </c>
      <c r="P221" s="573">
        <v>0</v>
      </c>
      <c r="Q221" s="574">
        <f>+monthly_drivers_0!Q221</f>
        <v>2.5</v>
      </c>
    </row>
    <row r="222" spans="1:17" x14ac:dyDescent="0.25">
      <c r="A222" s="575">
        <f t="shared" si="10"/>
        <v>51013</v>
      </c>
      <c r="B222" s="83" t="str">
        <f t="shared" si="11"/>
        <v>LeasingII</v>
      </c>
      <c r="C222" s="562">
        <v>0</v>
      </c>
      <c r="D222" s="563">
        <v>0</v>
      </c>
      <c r="E222" s="563">
        <v>0</v>
      </c>
      <c r="F222" s="563">
        <v>0</v>
      </c>
      <c r="G222" s="563">
        <v>0</v>
      </c>
      <c r="H222" s="563">
        <v>0</v>
      </c>
      <c r="I222" s="563">
        <v>0</v>
      </c>
      <c r="J222" s="563">
        <v>0</v>
      </c>
      <c r="K222" s="564">
        <v>0</v>
      </c>
      <c r="L222" s="563">
        <f t="shared" si="9"/>
        <v>0</v>
      </c>
      <c r="M222" s="563">
        <v>0</v>
      </c>
      <c r="N222" s="563">
        <v>0</v>
      </c>
      <c r="O222" s="565">
        <v>0</v>
      </c>
      <c r="P222" s="564">
        <v>0</v>
      </c>
      <c r="Q222" s="566">
        <f>+monthly_drivers_0!Q222</f>
        <v>2.5</v>
      </c>
    </row>
    <row r="223" spans="1:17" x14ac:dyDescent="0.25">
      <c r="A223" s="567">
        <f t="shared" si="10"/>
        <v>51043</v>
      </c>
      <c r="B223" s="577" t="str">
        <f t="shared" si="11"/>
        <v>LeasingII</v>
      </c>
      <c r="C223" s="568">
        <v>0</v>
      </c>
      <c r="D223" s="569">
        <v>0</v>
      </c>
      <c r="E223" s="569">
        <v>0</v>
      </c>
      <c r="F223" s="569">
        <v>0</v>
      </c>
      <c r="G223" s="569">
        <v>0</v>
      </c>
      <c r="H223" s="569">
        <v>0</v>
      </c>
      <c r="I223" s="569">
        <v>0</v>
      </c>
      <c r="J223" s="569">
        <v>0</v>
      </c>
      <c r="K223" s="570">
        <v>0</v>
      </c>
      <c r="L223" s="571">
        <f t="shared" si="9"/>
        <v>0</v>
      </c>
      <c r="M223" s="571">
        <v>0</v>
      </c>
      <c r="N223" s="571">
        <v>0</v>
      </c>
      <c r="O223" s="572">
        <v>0</v>
      </c>
      <c r="P223" s="573">
        <v>0</v>
      </c>
      <c r="Q223" s="574">
        <f>+monthly_drivers_0!Q223</f>
        <v>2.5</v>
      </c>
    </row>
    <row r="224" spans="1:17" x14ac:dyDescent="0.25">
      <c r="A224" s="575">
        <f t="shared" si="10"/>
        <v>51074</v>
      </c>
      <c r="B224" s="83" t="str">
        <f t="shared" si="11"/>
        <v>LeasingII</v>
      </c>
      <c r="C224" s="562">
        <v>0</v>
      </c>
      <c r="D224" s="563">
        <v>0</v>
      </c>
      <c r="E224" s="563">
        <v>0</v>
      </c>
      <c r="F224" s="563">
        <v>0</v>
      </c>
      <c r="G224" s="563">
        <v>0</v>
      </c>
      <c r="H224" s="563">
        <v>0</v>
      </c>
      <c r="I224" s="563">
        <v>0</v>
      </c>
      <c r="J224" s="563">
        <v>0</v>
      </c>
      <c r="K224" s="564">
        <v>0</v>
      </c>
      <c r="L224" s="563">
        <f t="shared" si="9"/>
        <v>0</v>
      </c>
      <c r="M224" s="563">
        <v>0</v>
      </c>
      <c r="N224" s="563">
        <v>0</v>
      </c>
      <c r="O224" s="565">
        <v>0</v>
      </c>
      <c r="P224" s="564">
        <v>0</v>
      </c>
      <c r="Q224" s="566">
        <f>+monthly_drivers_0!Q224</f>
        <v>2.5</v>
      </c>
    </row>
    <row r="225" spans="1:17" x14ac:dyDescent="0.25">
      <c r="A225" s="567">
        <f t="shared" si="10"/>
        <v>51104</v>
      </c>
      <c r="B225" s="577" t="str">
        <f t="shared" si="11"/>
        <v>LeasingII</v>
      </c>
      <c r="C225" s="568">
        <v>0</v>
      </c>
      <c r="D225" s="569">
        <v>0</v>
      </c>
      <c r="E225" s="569">
        <v>0</v>
      </c>
      <c r="F225" s="569">
        <v>0</v>
      </c>
      <c r="G225" s="569">
        <v>0</v>
      </c>
      <c r="H225" s="569">
        <v>0</v>
      </c>
      <c r="I225" s="569">
        <v>0</v>
      </c>
      <c r="J225" s="569">
        <v>0</v>
      </c>
      <c r="K225" s="570">
        <v>0</v>
      </c>
      <c r="L225" s="571">
        <f t="shared" si="9"/>
        <v>0</v>
      </c>
      <c r="M225" s="571">
        <v>0</v>
      </c>
      <c r="N225" s="571">
        <v>0</v>
      </c>
      <c r="O225" s="572">
        <v>0</v>
      </c>
      <c r="P225" s="573">
        <v>0</v>
      </c>
      <c r="Q225" s="574">
        <f>+monthly_drivers_0!Q225</f>
        <v>2.5</v>
      </c>
    </row>
    <row r="226" spans="1:17" x14ac:dyDescent="0.25">
      <c r="A226" s="575">
        <f t="shared" si="10"/>
        <v>51135</v>
      </c>
      <c r="B226" s="83" t="str">
        <f t="shared" si="11"/>
        <v>LeasingII</v>
      </c>
      <c r="C226" s="562">
        <v>0</v>
      </c>
      <c r="D226" s="563">
        <v>0</v>
      </c>
      <c r="E226" s="563">
        <v>0</v>
      </c>
      <c r="F226" s="563">
        <v>0</v>
      </c>
      <c r="G226" s="563">
        <v>0</v>
      </c>
      <c r="H226" s="563">
        <v>0</v>
      </c>
      <c r="I226" s="563">
        <v>0</v>
      </c>
      <c r="J226" s="563">
        <v>0</v>
      </c>
      <c r="K226" s="564">
        <v>0</v>
      </c>
      <c r="L226" s="563">
        <f t="shared" si="9"/>
        <v>0</v>
      </c>
      <c r="M226" s="563">
        <v>0</v>
      </c>
      <c r="N226" s="563">
        <v>0</v>
      </c>
      <c r="O226" s="565">
        <v>0</v>
      </c>
      <c r="P226" s="564">
        <v>0</v>
      </c>
      <c r="Q226" s="566">
        <f>+monthly_drivers_0!Q226</f>
        <v>2.5</v>
      </c>
    </row>
    <row r="227" spans="1:17" x14ac:dyDescent="0.25">
      <c r="A227" s="567">
        <f t="shared" si="10"/>
        <v>51166</v>
      </c>
      <c r="B227" s="577" t="str">
        <f t="shared" si="11"/>
        <v>LeasingII</v>
      </c>
      <c r="C227" s="568">
        <v>0</v>
      </c>
      <c r="D227" s="569">
        <v>0</v>
      </c>
      <c r="E227" s="569">
        <v>0</v>
      </c>
      <c r="F227" s="569">
        <v>0</v>
      </c>
      <c r="G227" s="569">
        <v>0</v>
      </c>
      <c r="H227" s="569">
        <v>0</v>
      </c>
      <c r="I227" s="569">
        <v>0</v>
      </c>
      <c r="J227" s="569">
        <v>0</v>
      </c>
      <c r="K227" s="570">
        <v>0</v>
      </c>
      <c r="L227" s="571">
        <f t="shared" si="9"/>
        <v>0</v>
      </c>
      <c r="M227" s="571">
        <v>0</v>
      </c>
      <c r="N227" s="571">
        <v>0</v>
      </c>
      <c r="O227" s="572">
        <v>0</v>
      </c>
      <c r="P227" s="573">
        <v>0</v>
      </c>
      <c r="Q227" s="574">
        <f>+monthly_drivers_0!Q227</f>
        <v>2.5</v>
      </c>
    </row>
    <row r="228" spans="1:17" x14ac:dyDescent="0.25">
      <c r="A228" s="575">
        <f t="shared" si="10"/>
        <v>51195</v>
      </c>
      <c r="B228" s="83" t="str">
        <f t="shared" si="11"/>
        <v>LeasingII</v>
      </c>
      <c r="C228" s="562">
        <v>0</v>
      </c>
      <c r="D228" s="563">
        <v>0</v>
      </c>
      <c r="E228" s="563">
        <v>0</v>
      </c>
      <c r="F228" s="563">
        <v>0</v>
      </c>
      <c r="G228" s="563">
        <v>0</v>
      </c>
      <c r="H228" s="563">
        <v>0</v>
      </c>
      <c r="I228" s="563">
        <v>0</v>
      </c>
      <c r="J228" s="563">
        <v>0</v>
      </c>
      <c r="K228" s="564">
        <v>0</v>
      </c>
      <c r="L228" s="563">
        <f t="shared" si="9"/>
        <v>0</v>
      </c>
      <c r="M228" s="563">
        <v>0</v>
      </c>
      <c r="N228" s="563">
        <v>0</v>
      </c>
      <c r="O228" s="565">
        <v>0</v>
      </c>
      <c r="P228" s="564">
        <v>0</v>
      </c>
      <c r="Q228" s="566">
        <f>+monthly_drivers_0!Q228</f>
        <v>2.5</v>
      </c>
    </row>
    <row r="229" spans="1:17" x14ac:dyDescent="0.25">
      <c r="A229" s="567">
        <f t="shared" si="10"/>
        <v>51226</v>
      </c>
      <c r="B229" s="577" t="str">
        <f t="shared" si="11"/>
        <v>LeasingII</v>
      </c>
      <c r="C229" s="568">
        <v>0</v>
      </c>
      <c r="D229" s="569">
        <v>0</v>
      </c>
      <c r="E229" s="569">
        <v>0</v>
      </c>
      <c r="F229" s="569">
        <v>0</v>
      </c>
      <c r="G229" s="569">
        <v>0</v>
      </c>
      <c r="H229" s="569">
        <v>0</v>
      </c>
      <c r="I229" s="569">
        <v>0</v>
      </c>
      <c r="J229" s="569">
        <v>0</v>
      </c>
      <c r="K229" s="570">
        <v>0</v>
      </c>
      <c r="L229" s="571">
        <f t="shared" si="9"/>
        <v>0</v>
      </c>
      <c r="M229" s="571">
        <v>0</v>
      </c>
      <c r="N229" s="571">
        <v>0</v>
      </c>
      <c r="O229" s="572">
        <v>0</v>
      </c>
      <c r="P229" s="573">
        <v>0</v>
      </c>
      <c r="Q229" s="574">
        <f>+monthly_drivers_0!Q229</f>
        <v>2.5</v>
      </c>
    </row>
    <row r="230" spans="1:17" x14ac:dyDescent="0.25">
      <c r="A230" s="575">
        <f t="shared" si="10"/>
        <v>51256</v>
      </c>
      <c r="B230" s="83" t="str">
        <f t="shared" si="11"/>
        <v>LeasingII</v>
      </c>
      <c r="C230" s="562">
        <v>0</v>
      </c>
      <c r="D230" s="563">
        <v>0</v>
      </c>
      <c r="E230" s="563">
        <v>0</v>
      </c>
      <c r="F230" s="563">
        <v>0</v>
      </c>
      <c r="G230" s="563">
        <v>0</v>
      </c>
      <c r="H230" s="563">
        <v>0</v>
      </c>
      <c r="I230" s="563">
        <v>0</v>
      </c>
      <c r="J230" s="563">
        <v>0</v>
      </c>
      <c r="K230" s="564">
        <v>0</v>
      </c>
      <c r="L230" s="563">
        <f t="shared" si="9"/>
        <v>0</v>
      </c>
      <c r="M230" s="563">
        <v>0</v>
      </c>
      <c r="N230" s="563">
        <v>0</v>
      </c>
      <c r="O230" s="565">
        <v>0</v>
      </c>
      <c r="P230" s="564">
        <v>0</v>
      </c>
      <c r="Q230" s="566">
        <f>+monthly_drivers_0!Q230</f>
        <v>2.5</v>
      </c>
    </row>
    <row r="231" spans="1:17" x14ac:dyDescent="0.25">
      <c r="A231" s="567">
        <f t="shared" si="10"/>
        <v>51287</v>
      </c>
      <c r="B231" s="577" t="str">
        <f t="shared" si="11"/>
        <v>LeasingII</v>
      </c>
      <c r="C231" s="568">
        <v>0</v>
      </c>
      <c r="D231" s="569">
        <v>0</v>
      </c>
      <c r="E231" s="569">
        <v>0</v>
      </c>
      <c r="F231" s="569">
        <v>0</v>
      </c>
      <c r="G231" s="569">
        <v>0</v>
      </c>
      <c r="H231" s="569">
        <v>0</v>
      </c>
      <c r="I231" s="569">
        <v>0</v>
      </c>
      <c r="J231" s="569">
        <v>0</v>
      </c>
      <c r="K231" s="570">
        <v>0</v>
      </c>
      <c r="L231" s="571">
        <f t="shared" si="9"/>
        <v>0</v>
      </c>
      <c r="M231" s="571">
        <v>0</v>
      </c>
      <c r="N231" s="571">
        <v>0</v>
      </c>
      <c r="O231" s="572">
        <v>0</v>
      </c>
      <c r="P231" s="573">
        <v>0</v>
      </c>
      <c r="Q231" s="574">
        <f>+monthly_drivers_0!Q231</f>
        <v>2.5</v>
      </c>
    </row>
    <row r="232" spans="1:17" x14ac:dyDescent="0.25">
      <c r="A232" s="575">
        <f t="shared" si="10"/>
        <v>51317</v>
      </c>
      <c r="B232" s="83" t="str">
        <f t="shared" si="11"/>
        <v>LeasingII</v>
      </c>
      <c r="C232" s="562">
        <v>0</v>
      </c>
      <c r="D232" s="563">
        <v>0</v>
      </c>
      <c r="E232" s="563">
        <v>0</v>
      </c>
      <c r="F232" s="563">
        <v>0</v>
      </c>
      <c r="G232" s="563">
        <v>0</v>
      </c>
      <c r="H232" s="563">
        <v>0</v>
      </c>
      <c r="I232" s="563">
        <v>0</v>
      </c>
      <c r="J232" s="563">
        <v>0</v>
      </c>
      <c r="K232" s="564">
        <v>0</v>
      </c>
      <c r="L232" s="563">
        <f t="shared" si="9"/>
        <v>0</v>
      </c>
      <c r="M232" s="563">
        <v>0</v>
      </c>
      <c r="N232" s="563">
        <v>0</v>
      </c>
      <c r="O232" s="565">
        <v>0</v>
      </c>
      <c r="P232" s="564">
        <v>0</v>
      </c>
      <c r="Q232" s="566">
        <f>+monthly_drivers_0!Q232</f>
        <v>2.5</v>
      </c>
    </row>
    <row r="233" spans="1:17" x14ac:dyDescent="0.25">
      <c r="A233" s="567">
        <f t="shared" si="10"/>
        <v>51348</v>
      </c>
      <c r="B233" s="577" t="str">
        <f t="shared" si="11"/>
        <v>LeasingII</v>
      </c>
      <c r="C233" s="568">
        <v>0</v>
      </c>
      <c r="D233" s="569">
        <v>0</v>
      </c>
      <c r="E233" s="569">
        <v>0</v>
      </c>
      <c r="F233" s="569">
        <v>0</v>
      </c>
      <c r="G233" s="569">
        <v>0</v>
      </c>
      <c r="H233" s="569">
        <v>0</v>
      </c>
      <c r="I233" s="569">
        <v>0</v>
      </c>
      <c r="J233" s="569">
        <v>0</v>
      </c>
      <c r="K233" s="570">
        <v>0</v>
      </c>
      <c r="L233" s="571">
        <f t="shared" si="9"/>
        <v>0</v>
      </c>
      <c r="M233" s="571">
        <v>0</v>
      </c>
      <c r="N233" s="571">
        <v>0</v>
      </c>
      <c r="O233" s="572">
        <v>0</v>
      </c>
      <c r="P233" s="573">
        <v>0</v>
      </c>
      <c r="Q233" s="574">
        <f>+monthly_drivers_0!Q233</f>
        <v>2.5</v>
      </c>
    </row>
    <row r="234" spans="1:17" x14ac:dyDescent="0.25">
      <c r="A234" s="575">
        <f t="shared" si="10"/>
        <v>51379</v>
      </c>
      <c r="B234" s="83" t="str">
        <f t="shared" si="11"/>
        <v>LeasingII</v>
      </c>
      <c r="C234" s="562">
        <v>0</v>
      </c>
      <c r="D234" s="563">
        <v>0</v>
      </c>
      <c r="E234" s="563">
        <v>0</v>
      </c>
      <c r="F234" s="563">
        <v>0</v>
      </c>
      <c r="G234" s="563">
        <v>0</v>
      </c>
      <c r="H234" s="563">
        <v>0</v>
      </c>
      <c r="I234" s="563">
        <v>0</v>
      </c>
      <c r="J234" s="563">
        <v>0</v>
      </c>
      <c r="K234" s="564">
        <v>0</v>
      </c>
      <c r="L234" s="563">
        <f t="shared" si="9"/>
        <v>0</v>
      </c>
      <c r="M234" s="563">
        <v>0</v>
      </c>
      <c r="N234" s="563">
        <v>0</v>
      </c>
      <c r="O234" s="565">
        <v>0</v>
      </c>
      <c r="P234" s="564">
        <v>0</v>
      </c>
      <c r="Q234" s="566">
        <f>+monthly_drivers_0!Q234</f>
        <v>2.5</v>
      </c>
    </row>
    <row r="235" spans="1:17" x14ac:dyDescent="0.25">
      <c r="A235" s="567">
        <f t="shared" si="10"/>
        <v>51409</v>
      </c>
      <c r="B235" s="577" t="str">
        <f t="shared" si="11"/>
        <v>LeasingII</v>
      </c>
      <c r="C235" s="568">
        <v>0</v>
      </c>
      <c r="D235" s="569">
        <v>0</v>
      </c>
      <c r="E235" s="569">
        <v>0</v>
      </c>
      <c r="F235" s="569">
        <v>0</v>
      </c>
      <c r="G235" s="569">
        <v>0</v>
      </c>
      <c r="H235" s="569">
        <v>0</v>
      </c>
      <c r="I235" s="569">
        <v>0</v>
      </c>
      <c r="J235" s="569">
        <v>0</v>
      </c>
      <c r="K235" s="570">
        <v>0</v>
      </c>
      <c r="L235" s="571">
        <f t="shared" si="9"/>
        <v>0</v>
      </c>
      <c r="M235" s="571">
        <v>0</v>
      </c>
      <c r="N235" s="571">
        <v>0</v>
      </c>
      <c r="O235" s="572">
        <v>0</v>
      </c>
      <c r="P235" s="573">
        <v>0</v>
      </c>
      <c r="Q235" s="574">
        <f>+monthly_drivers_0!Q235</f>
        <v>2.5</v>
      </c>
    </row>
    <row r="236" spans="1:17" x14ac:dyDescent="0.25">
      <c r="A236" s="575">
        <f t="shared" si="10"/>
        <v>51440</v>
      </c>
      <c r="B236" s="83" t="str">
        <f t="shared" si="11"/>
        <v>LeasingII</v>
      </c>
      <c r="C236" s="562">
        <v>0</v>
      </c>
      <c r="D236" s="563">
        <v>0</v>
      </c>
      <c r="E236" s="563">
        <v>0</v>
      </c>
      <c r="F236" s="563">
        <v>0</v>
      </c>
      <c r="G236" s="563">
        <v>0</v>
      </c>
      <c r="H236" s="563">
        <v>0</v>
      </c>
      <c r="I236" s="563">
        <v>0</v>
      </c>
      <c r="J236" s="563">
        <v>0</v>
      </c>
      <c r="K236" s="564">
        <v>0</v>
      </c>
      <c r="L236" s="563">
        <f t="shared" si="9"/>
        <v>0</v>
      </c>
      <c r="M236" s="563">
        <v>0</v>
      </c>
      <c r="N236" s="563">
        <v>0</v>
      </c>
      <c r="O236" s="565">
        <v>0</v>
      </c>
      <c r="P236" s="564">
        <v>0</v>
      </c>
      <c r="Q236" s="566">
        <f>+monthly_drivers_0!Q236</f>
        <v>2.5</v>
      </c>
    </row>
    <row r="237" spans="1:17" x14ac:dyDescent="0.25">
      <c r="A237" s="567">
        <f t="shared" si="10"/>
        <v>51470</v>
      </c>
      <c r="B237" s="577" t="str">
        <f t="shared" si="11"/>
        <v>LeasingII</v>
      </c>
      <c r="C237" s="568">
        <v>0</v>
      </c>
      <c r="D237" s="569">
        <v>0</v>
      </c>
      <c r="E237" s="569">
        <v>0</v>
      </c>
      <c r="F237" s="569">
        <v>0</v>
      </c>
      <c r="G237" s="569">
        <v>0</v>
      </c>
      <c r="H237" s="569">
        <v>0</v>
      </c>
      <c r="I237" s="569">
        <v>0</v>
      </c>
      <c r="J237" s="569">
        <v>0</v>
      </c>
      <c r="K237" s="570">
        <v>0</v>
      </c>
      <c r="L237" s="571">
        <f t="shared" si="9"/>
        <v>0</v>
      </c>
      <c r="M237" s="571">
        <v>0</v>
      </c>
      <c r="N237" s="571">
        <v>0</v>
      </c>
      <c r="O237" s="572">
        <v>0</v>
      </c>
      <c r="P237" s="573">
        <v>0</v>
      </c>
      <c r="Q237" s="574">
        <f>+monthly_drivers_0!Q237</f>
        <v>2.5</v>
      </c>
    </row>
    <row r="238" spans="1:17" x14ac:dyDescent="0.25">
      <c r="A238" s="575">
        <f t="shared" si="10"/>
        <v>51501</v>
      </c>
      <c r="B238" s="83" t="str">
        <f t="shared" si="11"/>
        <v>LeasingII</v>
      </c>
      <c r="C238" s="562">
        <v>0</v>
      </c>
      <c r="D238" s="563">
        <v>0</v>
      </c>
      <c r="E238" s="563">
        <v>0</v>
      </c>
      <c r="F238" s="563">
        <v>0</v>
      </c>
      <c r="G238" s="563">
        <v>0</v>
      </c>
      <c r="H238" s="563">
        <v>0</v>
      </c>
      <c r="I238" s="563">
        <v>0</v>
      </c>
      <c r="J238" s="563">
        <v>0</v>
      </c>
      <c r="K238" s="564">
        <v>0</v>
      </c>
      <c r="L238" s="563">
        <f t="shared" si="9"/>
        <v>0</v>
      </c>
      <c r="M238" s="563">
        <v>0</v>
      </c>
      <c r="N238" s="563">
        <v>0</v>
      </c>
      <c r="O238" s="565">
        <v>0</v>
      </c>
      <c r="P238" s="564">
        <v>0</v>
      </c>
      <c r="Q238" s="566">
        <f>+monthly_drivers_0!Q238</f>
        <v>2.5</v>
      </c>
    </row>
    <row r="239" spans="1:17" x14ac:dyDescent="0.25">
      <c r="A239" s="567">
        <f t="shared" si="10"/>
        <v>51532</v>
      </c>
      <c r="B239" s="577" t="str">
        <f t="shared" si="11"/>
        <v>LeasingII</v>
      </c>
      <c r="C239" s="568">
        <v>0</v>
      </c>
      <c r="D239" s="569">
        <v>0</v>
      </c>
      <c r="E239" s="569">
        <v>0</v>
      </c>
      <c r="F239" s="569">
        <v>0</v>
      </c>
      <c r="G239" s="569">
        <v>0</v>
      </c>
      <c r="H239" s="569">
        <v>0</v>
      </c>
      <c r="I239" s="569">
        <v>0</v>
      </c>
      <c r="J239" s="569">
        <v>0</v>
      </c>
      <c r="K239" s="570">
        <v>0</v>
      </c>
      <c r="L239" s="571">
        <f t="shared" si="9"/>
        <v>0</v>
      </c>
      <c r="M239" s="571">
        <v>0</v>
      </c>
      <c r="N239" s="571">
        <v>0</v>
      </c>
      <c r="O239" s="572">
        <v>0</v>
      </c>
      <c r="P239" s="573">
        <v>0</v>
      </c>
      <c r="Q239" s="574">
        <f>+monthly_drivers_0!Q239</f>
        <v>2.5</v>
      </c>
    </row>
    <row r="240" spans="1:17" x14ac:dyDescent="0.25">
      <c r="A240" s="575">
        <f t="shared" si="10"/>
        <v>51560</v>
      </c>
      <c r="B240" s="83" t="str">
        <f t="shared" si="11"/>
        <v>LeasingII</v>
      </c>
      <c r="C240" s="562">
        <v>0</v>
      </c>
      <c r="D240" s="563">
        <v>0</v>
      </c>
      <c r="E240" s="563">
        <v>0</v>
      </c>
      <c r="F240" s="563">
        <v>0</v>
      </c>
      <c r="G240" s="563">
        <v>0</v>
      </c>
      <c r="H240" s="563">
        <v>0</v>
      </c>
      <c r="I240" s="563">
        <v>0</v>
      </c>
      <c r="J240" s="563">
        <v>0</v>
      </c>
      <c r="K240" s="564">
        <v>0</v>
      </c>
      <c r="L240" s="563">
        <f t="shared" si="9"/>
        <v>0</v>
      </c>
      <c r="M240" s="563">
        <v>0</v>
      </c>
      <c r="N240" s="563">
        <v>0</v>
      </c>
      <c r="O240" s="565">
        <v>0</v>
      </c>
      <c r="P240" s="564">
        <v>0</v>
      </c>
      <c r="Q240" s="566">
        <f>+monthly_drivers_0!Q240</f>
        <v>2.5</v>
      </c>
    </row>
    <row r="241" spans="1:17" x14ac:dyDescent="0.25">
      <c r="A241" s="567">
        <f t="shared" si="10"/>
        <v>51591</v>
      </c>
      <c r="B241" s="577" t="str">
        <f t="shared" si="11"/>
        <v>LeasingII</v>
      </c>
      <c r="C241" s="568">
        <v>0</v>
      </c>
      <c r="D241" s="569">
        <v>0</v>
      </c>
      <c r="E241" s="569">
        <v>0</v>
      </c>
      <c r="F241" s="569">
        <v>0</v>
      </c>
      <c r="G241" s="569">
        <v>0</v>
      </c>
      <c r="H241" s="569">
        <v>0</v>
      </c>
      <c r="I241" s="569">
        <v>0</v>
      </c>
      <c r="J241" s="569">
        <v>0</v>
      </c>
      <c r="K241" s="570">
        <v>0</v>
      </c>
      <c r="L241" s="571">
        <f t="shared" si="9"/>
        <v>0</v>
      </c>
      <c r="M241" s="571">
        <v>0</v>
      </c>
      <c r="N241" s="571">
        <v>0</v>
      </c>
      <c r="O241" s="572">
        <v>0</v>
      </c>
      <c r="P241" s="573">
        <v>0</v>
      </c>
      <c r="Q241" s="574">
        <f>+monthly_drivers_0!Q241</f>
        <v>2.5</v>
      </c>
    </row>
    <row r="242" spans="1:17" x14ac:dyDescent="0.25">
      <c r="A242" s="575">
        <f t="shared" si="10"/>
        <v>51621</v>
      </c>
      <c r="B242" s="83" t="str">
        <f t="shared" si="11"/>
        <v>LeasingII</v>
      </c>
      <c r="C242" s="562">
        <v>0</v>
      </c>
      <c r="D242" s="563">
        <v>0</v>
      </c>
      <c r="E242" s="563">
        <v>0</v>
      </c>
      <c r="F242" s="563">
        <v>0</v>
      </c>
      <c r="G242" s="563">
        <v>0</v>
      </c>
      <c r="H242" s="563">
        <v>0</v>
      </c>
      <c r="I242" s="563">
        <v>0</v>
      </c>
      <c r="J242" s="563">
        <v>0</v>
      </c>
      <c r="K242" s="564">
        <v>0</v>
      </c>
      <c r="L242" s="563">
        <f t="shared" si="9"/>
        <v>0</v>
      </c>
      <c r="M242" s="563">
        <v>0</v>
      </c>
      <c r="N242" s="563">
        <v>0</v>
      </c>
      <c r="O242" s="565">
        <v>0</v>
      </c>
      <c r="P242" s="564">
        <v>0</v>
      </c>
      <c r="Q242" s="566">
        <f>+monthly_drivers_0!Q242</f>
        <v>2.5</v>
      </c>
    </row>
    <row r="243" spans="1:17" x14ac:dyDescent="0.25">
      <c r="A243" s="567">
        <f t="shared" si="10"/>
        <v>51652</v>
      </c>
      <c r="B243" s="577" t="str">
        <f t="shared" si="11"/>
        <v>LeasingII</v>
      </c>
      <c r="C243" s="568">
        <v>0</v>
      </c>
      <c r="D243" s="569">
        <v>0</v>
      </c>
      <c r="E243" s="569">
        <v>0</v>
      </c>
      <c r="F243" s="569">
        <v>0</v>
      </c>
      <c r="G243" s="569">
        <v>0</v>
      </c>
      <c r="H243" s="569">
        <v>0</v>
      </c>
      <c r="I243" s="569">
        <v>0</v>
      </c>
      <c r="J243" s="569">
        <v>0</v>
      </c>
      <c r="K243" s="570">
        <v>0</v>
      </c>
      <c r="L243" s="571">
        <f t="shared" si="9"/>
        <v>0</v>
      </c>
      <c r="M243" s="571">
        <v>0</v>
      </c>
      <c r="N243" s="571">
        <v>0</v>
      </c>
      <c r="O243" s="572">
        <v>0</v>
      </c>
      <c r="P243" s="573">
        <v>0</v>
      </c>
      <c r="Q243" s="574">
        <f>+monthly_drivers_0!Q243</f>
        <v>2.5</v>
      </c>
    </row>
    <row r="244" spans="1:17" x14ac:dyDescent="0.25">
      <c r="A244" s="575">
        <f t="shared" si="10"/>
        <v>51682</v>
      </c>
      <c r="B244" s="83" t="str">
        <f t="shared" si="11"/>
        <v>LeasingII</v>
      </c>
      <c r="C244" s="562">
        <v>0</v>
      </c>
      <c r="D244" s="563">
        <v>0</v>
      </c>
      <c r="E244" s="563">
        <v>0</v>
      </c>
      <c r="F244" s="563">
        <v>0</v>
      </c>
      <c r="G244" s="563">
        <v>0</v>
      </c>
      <c r="H244" s="563">
        <v>0</v>
      </c>
      <c r="I244" s="563">
        <v>0</v>
      </c>
      <c r="J244" s="563">
        <v>0</v>
      </c>
      <c r="K244" s="564">
        <v>0</v>
      </c>
      <c r="L244" s="563">
        <f t="shared" si="9"/>
        <v>0</v>
      </c>
      <c r="M244" s="563">
        <v>0</v>
      </c>
      <c r="N244" s="563">
        <v>0</v>
      </c>
      <c r="O244" s="565">
        <v>0</v>
      </c>
      <c r="P244" s="564">
        <v>0</v>
      </c>
      <c r="Q244" s="566">
        <f>+monthly_drivers_0!Q244</f>
        <v>2.5</v>
      </c>
    </row>
    <row r="245" spans="1:17" x14ac:dyDescent="0.25">
      <c r="A245" s="567">
        <f t="shared" si="10"/>
        <v>51713</v>
      </c>
      <c r="B245" s="577" t="str">
        <f t="shared" si="11"/>
        <v>LeasingII</v>
      </c>
      <c r="C245" s="568">
        <v>0</v>
      </c>
      <c r="D245" s="569">
        <v>0</v>
      </c>
      <c r="E245" s="569">
        <v>0</v>
      </c>
      <c r="F245" s="569">
        <v>0</v>
      </c>
      <c r="G245" s="569">
        <v>0</v>
      </c>
      <c r="H245" s="569">
        <v>0</v>
      </c>
      <c r="I245" s="569">
        <v>0</v>
      </c>
      <c r="J245" s="569">
        <v>0</v>
      </c>
      <c r="K245" s="570">
        <v>0</v>
      </c>
      <c r="L245" s="571">
        <f t="shared" si="9"/>
        <v>0</v>
      </c>
      <c r="M245" s="571">
        <v>0</v>
      </c>
      <c r="N245" s="571">
        <v>0</v>
      </c>
      <c r="O245" s="572">
        <v>0</v>
      </c>
      <c r="P245" s="573">
        <v>0</v>
      </c>
      <c r="Q245" s="574">
        <f>+monthly_drivers_0!Q245</f>
        <v>2.5</v>
      </c>
    </row>
    <row r="246" spans="1:17" x14ac:dyDescent="0.25">
      <c r="A246" s="575">
        <f t="shared" si="10"/>
        <v>51744</v>
      </c>
      <c r="B246" s="83" t="str">
        <f t="shared" si="11"/>
        <v>LeasingII</v>
      </c>
      <c r="C246" s="562">
        <v>0</v>
      </c>
      <c r="D246" s="563">
        <v>0</v>
      </c>
      <c r="E246" s="563">
        <v>0</v>
      </c>
      <c r="F246" s="563">
        <v>0</v>
      </c>
      <c r="G246" s="563">
        <v>0</v>
      </c>
      <c r="H246" s="563">
        <v>0</v>
      </c>
      <c r="I246" s="563">
        <v>0</v>
      </c>
      <c r="J246" s="563">
        <v>0</v>
      </c>
      <c r="K246" s="564">
        <v>0</v>
      </c>
      <c r="L246" s="563">
        <f t="shared" si="9"/>
        <v>0</v>
      </c>
      <c r="M246" s="563">
        <v>0</v>
      </c>
      <c r="N246" s="563">
        <v>0</v>
      </c>
      <c r="O246" s="565">
        <v>0</v>
      </c>
      <c r="P246" s="564">
        <v>0</v>
      </c>
      <c r="Q246" s="566">
        <f>+monthly_drivers_0!Q246</f>
        <v>2.5</v>
      </c>
    </row>
    <row r="247" spans="1:17" x14ac:dyDescent="0.25">
      <c r="A247" s="567">
        <f t="shared" si="10"/>
        <v>51774</v>
      </c>
      <c r="B247" s="577" t="str">
        <f t="shared" si="11"/>
        <v>LeasingII</v>
      </c>
      <c r="C247" s="568">
        <v>0</v>
      </c>
      <c r="D247" s="569">
        <v>0</v>
      </c>
      <c r="E247" s="569">
        <v>0</v>
      </c>
      <c r="F247" s="569">
        <v>0</v>
      </c>
      <c r="G247" s="569">
        <v>0</v>
      </c>
      <c r="H247" s="569">
        <v>0</v>
      </c>
      <c r="I247" s="569">
        <v>0</v>
      </c>
      <c r="J247" s="569">
        <v>0</v>
      </c>
      <c r="K247" s="570">
        <v>0</v>
      </c>
      <c r="L247" s="571">
        <f t="shared" si="9"/>
        <v>0</v>
      </c>
      <c r="M247" s="571">
        <v>0</v>
      </c>
      <c r="N247" s="571">
        <v>0</v>
      </c>
      <c r="O247" s="572">
        <v>0</v>
      </c>
      <c r="P247" s="573">
        <v>0</v>
      </c>
      <c r="Q247" s="574">
        <f>+monthly_drivers_0!Q247</f>
        <v>2.5</v>
      </c>
    </row>
    <row r="248" spans="1:17" x14ac:dyDescent="0.25">
      <c r="A248" s="575">
        <f t="shared" si="10"/>
        <v>51805</v>
      </c>
      <c r="B248" s="83" t="str">
        <f t="shared" si="11"/>
        <v>LeasingII</v>
      </c>
      <c r="C248" s="562">
        <v>0</v>
      </c>
      <c r="D248" s="563">
        <v>0</v>
      </c>
      <c r="E248" s="563">
        <v>0</v>
      </c>
      <c r="F248" s="563">
        <v>0</v>
      </c>
      <c r="G248" s="563">
        <v>0</v>
      </c>
      <c r="H248" s="563">
        <v>0</v>
      </c>
      <c r="I248" s="563">
        <v>0</v>
      </c>
      <c r="J248" s="563">
        <v>0</v>
      </c>
      <c r="K248" s="564">
        <v>0</v>
      </c>
      <c r="L248" s="563">
        <f t="shared" si="9"/>
        <v>0</v>
      </c>
      <c r="M248" s="563">
        <v>0</v>
      </c>
      <c r="N248" s="563">
        <v>0</v>
      </c>
      <c r="O248" s="565">
        <v>0</v>
      </c>
      <c r="P248" s="564">
        <v>0</v>
      </c>
      <c r="Q248" s="566">
        <f>+monthly_drivers_0!Q248</f>
        <v>2.5</v>
      </c>
    </row>
    <row r="249" spans="1:17" x14ac:dyDescent="0.25">
      <c r="A249" s="567">
        <f t="shared" si="10"/>
        <v>51835</v>
      </c>
      <c r="B249" s="577" t="str">
        <f t="shared" si="11"/>
        <v>LeasingII</v>
      </c>
      <c r="C249" s="568">
        <v>0</v>
      </c>
      <c r="D249" s="569">
        <v>0</v>
      </c>
      <c r="E249" s="569">
        <v>0</v>
      </c>
      <c r="F249" s="569">
        <v>0</v>
      </c>
      <c r="G249" s="569">
        <v>0</v>
      </c>
      <c r="H249" s="569">
        <v>0</v>
      </c>
      <c r="I249" s="569">
        <v>0</v>
      </c>
      <c r="J249" s="569">
        <v>0</v>
      </c>
      <c r="K249" s="570">
        <v>0</v>
      </c>
      <c r="L249" s="571">
        <f t="shared" si="9"/>
        <v>0</v>
      </c>
      <c r="M249" s="571">
        <v>0</v>
      </c>
      <c r="N249" s="571">
        <v>0</v>
      </c>
      <c r="O249" s="572">
        <v>0</v>
      </c>
      <c r="P249" s="573">
        <v>0</v>
      </c>
      <c r="Q249" s="574">
        <f>+monthly_drivers_0!Q249</f>
        <v>2.5</v>
      </c>
    </row>
    <row r="250" spans="1:17" x14ac:dyDescent="0.25">
      <c r="A250" s="575">
        <f t="shared" si="10"/>
        <v>51866</v>
      </c>
      <c r="B250" s="83" t="str">
        <f t="shared" si="11"/>
        <v>LeasingII</v>
      </c>
      <c r="C250" s="562">
        <v>0</v>
      </c>
      <c r="D250" s="563">
        <v>0</v>
      </c>
      <c r="E250" s="563">
        <v>0</v>
      </c>
      <c r="F250" s="563">
        <v>0</v>
      </c>
      <c r="G250" s="563">
        <v>0</v>
      </c>
      <c r="H250" s="563">
        <v>0</v>
      </c>
      <c r="I250" s="563">
        <v>0</v>
      </c>
      <c r="J250" s="563">
        <v>0</v>
      </c>
      <c r="K250" s="564">
        <v>0</v>
      </c>
      <c r="L250" s="563">
        <f t="shared" si="9"/>
        <v>0</v>
      </c>
      <c r="M250" s="563">
        <v>0</v>
      </c>
      <c r="N250" s="563">
        <v>0</v>
      </c>
      <c r="O250" s="565">
        <v>0</v>
      </c>
      <c r="P250" s="564">
        <v>0</v>
      </c>
      <c r="Q250" s="566">
        <f>+monthly_drivers_0!Q250</f>
        <v>2.5</v>
      </c>
    </row>
    <row r="251" spans="1:17" x14ac:dyDescent="0.25">
      <c r="A251" s="567">
        <f t="shared" si="10"/>
        <v>51897</v>
      </c>
      <c r="B251" s="577" t="str">
        <f t="shared" si="11"/>
        <v>LeasingII</v>
      </c>
      <c r="C251" s="568">
        <v>0</v>
      </c>
      <c r="D251" s="569">
        <v>0</v>
      </c>
      <c r="E251" s="569">
        <v>0</v>
      </c>
      <c r="F251" s="569">
        <v>0</v>
      </c>
      <c r="G251" s="569">
        <v>0</v>
      </c>
      <c r="H251" s="569">
        <v>0</v>
      </c>
      <c r="I251" s="569">
        <v>0</v>
      </c>
      <c r="J251" s="569">
        <v>0</v>
      </c>
      <c r="K251" s="570">
        <v>0</v>
      </c>
      <c r="L251" s="571">
        <f t="shared" si="9"/>
        <v>0</v>
      </c>
      <c r="M251" s="571">
        <v>0</v>
      </c>
      <c r="N251" s="571">
        <v>0</v>
      </c>
      <c r="O251" s="572">
        <v>0</v>
      </c>
      <c r="P251" s="573">
        <v>0</v>
      </c>
      <c r="Q251" s="574">
        <f>+monthly_drivers_0!Q251</f>
        <v>2.5</v>
      </c>
    </row>
    <row r="252" spans="1:17" x14ac:dyDescent="0.25">
      <c r="A252" s="575">
        <f t="shared" si="10"/>
        <v>51925</v>
      </c>
      <c r="B252" s="83" t="str">
        <f t="shared" si="11"/>
        <v>LeasingII</v>
      </c>
      <c r="C252" s="562">
        <v>0</v>
      </c>
      <c r="D252" s="563">
        <v>0</v>
      </c>
      <c r="E252" s="563">
        <v>0</v>
      </c>
      <c r="F252" s="563">
        <v>0</v>
      </c>
      <c r="G252" s="563">
        <v>0</v>
      </c>
      <c r="H252" s="563">
        <v>0</v>
      </c>
      <c r="I252" s="563">
        <v>0</v>
      </c>
      <c r="J252" s="563">
        <v>0</v>
      </c>
      <c r="K252" s="564">
        <v>0</v>
      </c>
      <c r="L252" s="563">
        <f t="shared" si="9"/>
        <v>0</v>
      </c>
      <c r="M252" s="563">
        <v>0</v>
      </c>
      <c r="N252" s="563">
        <v>0</v>
      </c>
      <c r="O252" s="565">
        <v>0</v>
      </c>
      <c r="P252" s="564">
        <v>0</v>
      </c>
      <c r="Q252" s="566">
        <f>+monthly_drivers_0!Q252</f>
        <v>2.5</v>
      </c>
    </row>
    <row r="253" spans="1:17" x14ac:dyDescent="0.25">
      <c r="A253" s="567">
        <f t="shared" si="10"/>
        <v>51956</v>
      </c>
      <c r="B253" s="577" t="str">
        <f t="shared" si="11"/>
        <v>LeasingII</v>
      </c>
      <c r="C253" s="568">
        <v>0</v>
      </c>
      <c r="D253" s="569">
        <v>0</v>
      </c>
      <c r="E253" s="569">
        <v>0</v>
      </c>
      <c r="F253" s="569">
        <v>0</v>
      </c>
      <c r="G253" s="569">
        <v>0</v>
      </c>
      <c r="H253" s="569">
        <v>0</v>
      </c>
      <c r="I253" s="569">
        <v>0</v>
      </c>
      <c r="J253" s="569">
        <v>0</v>
      </c>
      <c r="K253" s="570">
        <v>0</v>
      </c>
      <c r="L253" s="571">
        <f t="shared" si="9"/>
        <v>0</v>
      </c>
      <c r="M253" s="571">
        <v>0</v>
      </c>
      <c r="N253" s="571">
        <v>0</v>
      </c>
      <c r="O253" s="572">
        <v>0</v>
      </c>
      <c r="P253" s="573">
        <v>0</v>
      </c>
      <c r="Q253" s="574">
        <f>+monthly_drivers_0!Q253</f>
        <v>2.5</v>
      </c>
    </row>
    <row r="254" spans="1:17" x14ac:dyDescent="0.25">
      <c r="A254" s="575">
        <f t="shared" si="10"/>
        <v>51986</v>
      </c>
      <c r="B254" s="83" t="str">
        <f t="shared" si="11"/>
        <v>LeasingII</v>
      </c>
      <c r="C254" s="562">
        <v>0</v>
      </c>
      <c r="D254" s="563">
        <v>0</v>
      </c>
      <c r="E254" s="563">
        <v>0</v>
      </c>
      <c r="F254" s="563">
        <v>0</v>
      </c>
      <c r="G254" s="563">
        <v>0</v>
      </c>
      <c r="H254" s="563">
        <v>0</v>
      </c>
      <c r="I254" s="563">
        <v>0</v>
      </c>
      <c r="J254" s="563">
        <v>0</v>
      </c>
      <c r="K254" s="564">
        <v>0</v>
      </c>
      <c r="L254" s="563">
        <f t="shared" si="9"/>
        <v>0</v>
      </c>
      <c r="M254" s="563">
        <v>0</v>
      </c>
      <c r="N254" s="563">
        <v>0</v>
      </c>
      <c r="O254" s="565">
        <v>0</v>
      </c>
      <c r="P254" s="564">
        <v>0</v>
      </c>
      <c r="Q254" s="566">
        <f>+monthly_drivers_0!Q254</f>
        <v>2.5</v>
      </c>
    </row>
    <row r="255" spans="1:17" x14ac:dyDescent="0.25">
      <c r="A255" s="567">
        <f t="shared" si="10"/>
        <v>52017</v>
      </c>
      <c r="B255" s="577" t="str">
        <f t="shared" si="11"/>
        <v>LeasingII</v>
      </c>
      <c r="C255" s="568">
        <v>0</v>
      </c>
      <c r="D255" s="569">
        <v>0</v>
      </c>
      <c r="E255" s="569">
        <v>0</v>
      </c>
      <c r="F255" s="569">
        <v>0</v>
      </c>
      <c r="G255" s="569">
        <v>0</v>
      </c>
      <c r="H255" s="569">
        <v>0</v>
      </c>
      <c r="I255" s="569">
        <v>0</v>
      </c>
      <c r="J255" s="569">
        <v>0</v>
      </c>
      <c r="K255" s="570">
        <v>0</v>
      </c>
      <c r="L255" s="571">
        <f t="shared" si="9"/>
        <v>0</v>
      </c>
      <c r="M255" s="571">
        <v>0</v>
      </c>
      <c r="N255" s="571">
        <v>0</v>
      </c>
      <c r="O255" s="572">
        <v>0</v>
      </c>
      <c r="P255" s="573">
        <v>0</v>
      </c>
      <c r="Q255" s="574">
        <f>+monthly_drivers_0!Q255</f>
        <v>2.5</v>
      </c>
    </row>
    <row r="256" spans="1:17" x14ac:dyDescent="0.25">
      <c r="A256" s="575">
        <f t="shared" si="10"/>
        <v>52047</v>
      </c>
      <c r="B256" s="83" t="str">
        <f t="shared" si="11"/>
        <v>LeasingII</v>
      </c>
      <c r="C256" s="562">
        <v>0</v>
      </c>
      <c r="D256" s="563">
        <v>0</v>
      </c>
      <c r="E256" s="563">
        <v>0</v>
      </c>
      <c r="F256" s="563">
        <v>0</v>
      </c>
      <c r="G256" s="563">
        <v>0</v>
      </c>
      <c r="H256" s="563">
        <v>0</v>
      </c>
      <c r="I256" s="563">
        <v>0</v>
      </c>
      <c r="J256" s="563">
        <v>0</v>
      </c>
      <c r="K256" s="564">
        <v>0</v>
      </c>
      <c r="L256" s="563">
        <f t="shared" si="9"/>
        <v>0</v>
      </c>
      <c r="M256" s="563">
        <v>0</v>
      </c>
      <c r="N256" s="563">
        <v>0</v>
      </c>
      <c r="O256" s="565">
        <v>0</v>
      </c>
      <c r="P256" s="564">
        <v>0</v>
      </c>
      <c r="Q256" s="566">
        <f>+monthly_drivers_0!Q256</f>
        <v>2.5</v>
      </c>
    </row>
    <row r="257" spans="1:17" x14ac:dyDescent="0.25">
      <c r="A257" s="567">
        <f t="shared" si="10"/>
        <v>52078</v>
      </c>
      <c r="B257" s="577" t="str">
        <f t="shared" si="11"/>
        <v>LeasingII</v>
      </c>
      <c r="C257" s="568">
        <v>0</v>
      </c>
      <c r="D257" s="569">
        <v>0</v>
      </c>
      <c r="E257" s="569">
        <v>0</v>
      </c>
      <c r="F257" s="569">
        <v>0</v>
      </c>
      <c r="G257" s="569">
        <v>0</v>
      </c>
      <c r="H257" s="569">
        <v>0</v>
      </c>
      <c r="I257" s="569">
        <v>0</v>
      </c>
      <c r="J257" s="569">
        <v>0</v>
      </c>
      <c r="K257" s="570">
        <v>0</v>
      </c>
      <c r="L257" s="571">
        <f t="shared" si="9"/>
        <v>0</v>
      </c>
      <c r="M257" s="571">
        <v>0</v>
      </c>
      <c r="N257" s="571">
        <v>0</v>
      </c>
      <c r="O257" s="572">
        <v>0</v>
      </c>
      <c r="P257" s="573">
        <v>0</v>
      </c>
      <c r="Q257" s="574">
        <f>+monthly_drivers_0!Q257</f>
        <v>2.5</v>
      </c>
    </row>
    <row r="258" spans="1:17" x14ac:dyDescent="0.25">
      <c r="A258" s="575">
        <f t="shared" si="10"/>
        <v>52109</v>
      </c>
      <c r="B258" s="83" t="str">
        <f t="shared" si="11"/>
        <v>LeasingII</v>
      </c>
      <c r="C258" s="562">
        <v>0</v>
      </c>
      <c r="D258" s="563">
        <v>0</v>
      </c>
      <c r="E258" s="563">
        <v>0</v>
      </c>
      <c r="F258" s="563">
        <v>0</v>
      </c>
      <c r="G258" s="563">
        <v>0</v>
      </c>
      <c r="H258" s="563">
        <v>0</v>
      </c>
      <c r="I258" s="563">
        <v>0</v>
      </c>
      <c r="J258" s="563">
        <v>0</v>
      </c>
      <c r="K258" s="564">
        <v>0</v>
      </c>
      <c r="L258" s="563">
        <f t="shared" ref="L258:L321" si="12">+P258+O258</f>
        <v>0</v>
      </c>
      <c r="M258" s="563">
        <v>0</v>
      </c>
      <c r="N258" s="563">
        <v>0</v>
      </c>
      <c r="O258" s="565">
        <v>0</v>
      </c>
      <c r="P258" s="564">
        <v>0</v>
      </c>
      <c r="Q258" s="566">
        <f>+monthly_drivers_0!Q258</f>
        <v>2.5</v>
      </c>
    </row>
    <row r="259" spans="1:17" x14ac:dyDescent="0.25">
      <c r="A259" s="567">
        <f t="shared" ref="A259:A322" si="13">+EOMONTH(A258,1)</f>
        <v>52139</v>
      </c>
      <c r="B259" s="577" t="str">
        <f t="shared" ref="B259:B322" si="14">+B258</f>
        <v>LeasingII</v>
      </c>
      <c r="C259" s="568">
        <v>0</v>
      </c>
      <c r="D259" s="569">
        <v>0</v>
      </c>
      <c r="E259" s="569">
        <v>0</v>
      </c>
      <c r="F259" s="569">
        <v>0</v>
      </c>
      <c r="G259" s="569">
        <v>0</v>
      </c>
      <c r="H259" s="569">
        <v>0</v>
      </c>
      <c r="I259" s="569">
        <v>0</v>
      </c>
      <c r="J259" s="569">
        <v>0</v>
      </c>
      <c r="K259" s="570">
        <v>0</v>
      </c>
      <c r="L259" s="571">
        <f t="shared" si="12"/>
        <v>0</v>
      </c>
      <c r="M259" s="571">
        <v>0</v>
      </c>
      <c r="N259" s="571">
        <v>0</v>
      </c>
      <c r="O259" s="572">
        <v>0</v>
      </c>
      <c r="P259" s="573">
        <v>0</v>
      </c>
      <c r="Q259" s="574">
        <f>+monthly_drivers_0!Q259</f>
        <v>2.5</v>
      </c>
    </row>
    <row r="260" spans="1:17" x14ac:dyDescent="0.25">
      <c r="A260" s="575">
        <f t="shared" si="13"/>
        <v>52170</v>
      </c>
      <c r="B260" s="83" t="str">
        <f t="shared" si="14"/>
        <v>LeasingII</v>
      </c>
      <c r="C260" s="562">
        <v>0</v>
      </c>
      <c r="D260" s="563">
        <v>0</v>
      </c>
      <c r="E260" s="563">
        <v>0</v>
      </c>
      <c r="F260" s="563">
        <v>0</v>
      </c>
      <c r="G260" s="563">
        <v>0</v>
      </c>
      <c r="H260" s="563">
        <v>0</v>
      </c>
      <c r="I260" s="563">
        <v>0</v>
      </c>
      <c r="J260" s="563">
        <v>0</v>
      </c>
      <c r="K260" s="564">
        <v>0</v>
      </c>
      <c r="L260" s="563">
        <f t="shared" si="12"/>
        <v>0</v>
      </c>
      <c r="M260" s="563">
        <v>0</v>
      </c>
      <c r="N260" s="563">
        <v>0</v>
      </c>
      <c r="O260" s="565">
        <v>0</v>
      </c>
      <c r="P260" s="564">
        <v>0</v>
      </c>
      <c r="Q260" s="566">
        <f>+monthly_drivers_0!Q260</f>
        <v>2.5</v>
      </c>
    </row>
    <row r="261" spans="1:17" x14ac:dyDescent="0.25">
      <c r="A261" s="567">
        <f t="shared" si="13"/>
        <v>52200</v>
      </c>
      <c r="B261" s="577" t="str">
        <f t="shared" si="14"/>
        <v>LeasingII</v>
      </c>
      <c r="C261" s="568">
        <v>0</v>
      </c>
      <c r="D261" s="569">
        <v>0</v>
      </c>
      <c r="E261" s="569">
        <v>0</v>
      </c>
      <c r="F261" s="569">
        <v>0</v>
      </c>
      <c r="G261" s="569">
        <v>0</v>
      </c>
      <c r="H261" s="569">
        <v>0</v>
      </c>
      <c r="I261" s="569">
        <v>0</v>
      </c>
      <c r="J261" s="569">
        <v>0</v>
      </c>
      <c r="K261" s="570">
        <v>0</v>
      </c>
      <c r="L261" s="571">
        <f t="shared" si="12"/>
        <v>0</v>
      </c>
      <c r="M261" s="571">
        <v>0</v>
      </c>
      <c r="N261" s="571">
        <v>0</v>
      </c>
      <c r="O261" s="572">
        <v>0</v>
      </c>
      <c r="P261" s="573">
        <v>0</v>
      </c>
      <c r="Q261" s="574">
        <f>+monthly_drivers_0!Q261</f>
        <v>2.5</v>
      </c>
    </row>
    <row r="262" spans="1:17" x14ac:dyDescent="0.25">
      <c r="A262" s="575">
        <f t="shared" si="13"/>
        <v>52231</v>
      </c>
      <c r="B262" s="83" t="str">
        <f t="shared" si="14"/>
        <v>LeasingII</v>
      </c>
      <c r="C262" s="562">
        <v>0</v>
      </c>
      <c r="D262" s="563">
        <v>0</v>
      </c>
      <c r="E262" s="563">
        <v>0</v>
      </c>
      <c r="F262" s="563">
        <v>0</v>
      </c>
      <c r="G262" s="563">
        <v>0</v>
      </c>
      <c r="H262" s="563">
        <v>0</v>
      </c>
      <c r="I262" s="563">
        <v>0</v>
      </c>
      <c r="J262" s="563">
        <v>0</v>
      </c>
      <c r="K262" s="564">
        <v>0</v>
      </c>
      <c r="L262" s="563">
        <f t="shared" si="12"/>
        <v>0</v>
      </c>
      <c r="M262" s="563">
        <v>0</v>
      </c>
      <c r="N262" s="563">
        <v>0</v>
      </c>
      <c r="O262" s="565">
        <v>0</v>
      </c>
      <c r="P262" s="564">
        <v>0</v>
      </c>
      <c r="Q262" s="566">
        <f>+monthly_drivers_0!Q262</f>
        <v>2.5</v>
      </c>
    </row>
    <row r="263" spans="1:17" x14ac:dyDescent="0.25">
      <c r="A263" s="567">
        <f t="shared" si="13"/>
        <v>52262</v>
      </c>
      <c r="B263" s="577" t="str">
        <f t="shared" si="14"/>
        <v>LeasingII</v>
      </c>
      <c r="C263" s="568">
        <v>0</v>
      </c>
      <c r="D263" s="569">
        <v>0</v>
      </c>
      <c r="E263" s="569">
        <v>0</v>
      </c>
      <c r="F263" s="569">
        <v>0</v>
      </c>
      <c r="G263" s="569">
        <v>0</v>
      </c>
      <c r="H263" s="569">
        <v>0</v>
      </c>
      <c r="I263" s="569">
        <v>0</v>
      </c>
      <c r="J263" s="569">
        <v>0</v>
      </c>
      <c r="K263" s="570">
        <v>0</v>
      </c>
      <c r="L263" s="571">
        <f t="shared" si="12"/>
        <v>0</v>
      </c>
      <c r="M263" s="571">
        <v>0</v>
      </c>
      <c r="N263" s="571">
        <v>0</v>
      </c>
      <c r="O263" s="572">
        <v>0</v>
      </c>
      <c r="P263" s="573">
        <v>0</v>
      </c>
      <c r="Q263" s="574">
        <f>+monthly_drivers_0!Q263</f>
        <v>2.5</v>
      </c>
    </row>
    <row r="264" spans="1:17" x14ac:dyDescent="0.25">
      <c r="A264" s="575">
        <f t="shared" si="13"/>
        <v>52290</v>
      </c>
      <c r="B264" s="83" t="str">
        <f t="shared" si="14"/>
        <v>LeasingII</v>
      </c>
      <c r="C264" s="562">
        <v>0</v>
      </c>
      <c r="D264" s="563">
        <v>0</v>
      </c>
      <c r="E264" s="563">
        <v>0</v>
      </c>
      <c r="F264" s="563">
        <v>0</v>
      </c>
      <c r="G264" s="563">
        <v>0</v>
      </c>
      <c r="H264" s="563">
        <v>0</v>
      </c>
      <c r="I264" s="563">
        <v>0</v>
      </c>
      <c r="J264" s="563">
        <v>0</v>
      </c>
      <c r="K264" s="564">
        <v>0</v>
      </c>
      <c r="L264" s="563">
        <f t="shared" si="12"/>
        <v>0</v>
      </c>
      <c r="M264" s="563">
        <v>0</v>
      </c>
      <c r="N264" s="563">
        <v>0</v>
      </c>
      <c r="O264" s="565">
        <v>0</v>
      </c>
      <c r="P264" s="564">
        <v>0</v>
      </c>
      <c r="Q264" s="566">
        <f>+monthly_drivers_0!Q264</f>
        <v>2.5</v>
      </c>
    </row>
    <row r="265" spans="1:17" x14ac:dyDescent="0.25">
      <c r="A265" s="567">
        <f t="shared" si="13"/>
        <v>52321</v>
      </c>
      <c r="B265" s="577" t="str">
        <f t="shared" si="14"/>
        <v>LeasingII</v>
      </c>
      <c r="C265" s="568">
        <v>0</v>
      </c>
      <c r="D265" s="569">
        <v>0</v>
      </c>
      <c r="E265" s="569">
        <v>0</v>
      </c>
      <c r="F265" s="569">
        <v>0</v>
      </c>
      <c r="G265" s="569">
        <v>0</v>
      </c>
      <c r="H265" s="569">
        <v>0</v>
      </c>
      <c r="I265" s="569">
        <v>0</v>
      </c>
      <c r="J265" s="569">
        <v>0</v>
      </c>
      <c r="K265" s="570">
        <v>0</v>
      </c>
      <c r="L265" s="571">
        <f t="shared" si="12"/>
        <v>0</v>
      </c>
      <c r="M265" s="571">
        <v>0</v>
      </c>
      <c r="N265" s="571">
        <v>0</v>
      </c>
      <c r="O265" s="572">
        <v>0</v>
      </c>
      <c r="P265" s="573">
        <v>0</v>
      </c>
      <c r="Q265" s="574">
        <f>+monthly_drivers_0!Q265</f>
        <v>2.5</v>
      </c>
    </row>
    <row r="266" spans="1:17" x14ac:dyDescent="0.25">
      <c r="A266" s="575">
        <f t="shared" si="13"/>
        <v>52351</v>
      </c>
      <c r="B266" s="83" t="str">
        <f t="shared" si="14"/>
        <v>LeasingII</v>
      </c>
      <c r="C266" s="562">
        <v>0</v>
      </c>
      <c r="D266" s="563">
        <v>0</v>
      </c>
      <c r="E266" s="563">
        <v>0</v>
      </c>
      <c r="F266" s="563">
        <v>0</v>
      </c>
      <c r="G266" s="563">
        <v>0</v>
      </c>
      <c r="H266" s="563">
        <v>0</v>
      </c>
      <c r="I266" s="563">
        <v>0</v>
      </c>
      <c r="J266" s="563">
        <v>0</v>
      </c>
      <c r="K266" s="564">
        <v>0</v>
      </c>
      <c r="L266" s="563">
        <f t="shared" si="12"/>
        <v>0</v>
      </c>
      <c r="M266" s="563">
        <v>0</v>
      </c>
      <c r="N266" s="563">
        <v>0</v>
      </c>
      <c r="O266" s="565">
        <v>0</v>
      </c>
      <c r="P266" s="564">
        <v>0</v>
      </c>
      <c r="Q266" s="566">
        <f>+monthly_drivers_0!Q266</f>
        <v>2.5</v>
      </c>
    </row>
    <row r="267" spans="1:17" x14ac:dyDescent="0.25">
      <c r="A267" s="567">
        <f t="shared" si="13"/>
        <v>52382</v>
      </c>
      <c r="B267" s="577" t="str">
        <f t="shared" si="14"/>
        <v>LeasingII</v>
      </c>
      <c r="C267" s="568">
        <v>0</v>
      </c>
      <c r="D267" s="569">
        <v>0</v>
      </c>
      <c r="E267" s="569">
        <v>0</v>
      </c>
      <c r="F267" s="569">
        <v>0</v>
      </c>
      <c r="G267" s="569">
        <v>0</v>
      </c>
      <c r="H267" s="569">
        <v>0</v>
      </c>
      <c r="I267" s="569">
        <v>0</v>
      </c>
      <c r="J267" s="569">
        <v>0</v>
      </c>
      <c r="K267" s="570">
        <v>0</v>
      </c>
      <c r="L267" s="571">
        <f t="shared" si="12"/>
        <v>0</v>
      </c>
      <c r="M267" s="571">
        <v>0</v>
      </c>
      <c r="N267" s="571">
        <v>0</v>
      </c>
      <c r="O267" s="572">
        <v>0</v>
      </c>
      <c r="P267" s="573">
        <v>0</v>
      </c>
      <c r="Q267" s="574">
        <f>+monthly_drivers_0!Q267</f>
        <v>2.5</v>
      </c>
    </row>
    <row r="268" spans="1:17" x14ac:dyDescent="0.25">
      <c r="A268" s="575">
        <f t="shared" si="13"/>
        <v>52412</v>
      </c>
      <c r="B268" s="83" t="str">
        <f t="shared" si="14"/>
        <v>LeasingII</v>
      </c>
      <c r="C268" s="562">
        <v>0</v>
      </c>
      <c r="D268" s="563">
        <v>0</v>
      </c>
      <c r="E268" s="563">
        <v>0</v>
      </c>
      <c r="F268" s="563">
        <v>0</v>
      </c>
      <c r="G268" s="563">
        <v>0</v>
      </c>
      <c r="H268" s="563">
        <v>0</v>
      </c>
      <c r="I268" s="563">
        <v>0</v>
      </c>
      <c r="J268" s="563">
        <v>0</v>
      </c>
      <c r="K268" s="564">
        <v>0</v>
      </c>
      <c r="L268" s="563">
        <f t="shared" si="12"/>
        <v>0</v>
      </c>
      <c r="M268" s="563">
        <v>0</v>
      </c>
      <c r="N268" s="563">
        <v>0</v>
      </c>
      <c r="O268" s="565">
        <v>0</v>
      </c>
      <c r="P268" s="564">
        <v>0</v>
      </c>
      <c r="Q268" s="566">
        <f>+monthly_drivers_0!Q268</f>
        <v>2.5</v>
      </c>
    </row>
    <row r="269" spans="1:17" x14ac:dyDescent="0.25">
      <c r="A269" s="567">
        <f t="shared" si="13"/>
        <v>52443</v>
      </c>
      <c r="B269" s="577" t="str">
        <f t="shared" si="14"/>
        <v>LeasingII</v>
      </c>
      <c r="C269" s="568">
        <v>0</v>
      </c>
      <c r="D269" s="569">
        <v>0</v>
      </c>
      <c r="E269" s="569">
        <v>0</v>
      </c>
      <c r="F269" s="569">
        <v>0</v>
      </c>
      <c r="G269" s="569">
        <v>0</v>
      </c>
      <c r="H269" s="569">
        <v>0</v>
      </c>
      <c r="I269" s="569">
        <v>0</v>
      </c>
      <c r="J269" s="569">
        <v>0</v>
      </c>
      <c r="K269" s="570">
        <v>0</v>
      </c>
      <c r="L269" s="571">
        <f t="shared" si="12"/>
        <v>0</v>
      </c>
      <c r="M269" s="571">
        <v>0</v>
      </c>
      <c r="N269" s="571">
        <v>0</v>
      </c>
      <c r="O269" s="572">
        <v>0</v>
      </c>
      <c r="P269" s="573">
        <v>0</v>
      </c>
      <c r="Q269" s="574">
        <f>+monthly_drivers_0!Q269</f>
        <v>2.5</v>
      </c>
    </row>
    <row r="270" spans="1:17" x14ac:dyDescent="0.25">
      <c r="A270" s="575">
        <f t="shared" si="13"/>
        <v>52474</v>
      </c>
      <c r="B270" s="83" t="str">
        <f t="shared" si="14"/>
        <v>LeasingII</v>
      </c>
      <c r="C270" s="562">
        <v>0</v>
      </c>
      <c r="D270" s="563">
        <v>0</v>
      </c>
      <c r="E270" s="563">
        <v>0</v>
      </c>
      <c r="F270" s="563">
        <v>0</v>
      </c>
      <c r="G270" s="563">
        <v>0</v>
      </c>
      <c r="H270" s="563">
        <v>0</v>
      </c>
      <c r="I270" s="563">
        <v>0</v>
      </c>
      <c r="J270" s="563">
        <v>0</v>
      </c>
      <c r="K270" s="564">
        <v>0</v>
      </c>
      <c r="L270" s="563">
        <f t="shared" si="12"/>
        <v>0</v>
      </c>
      <c r="M270" s="563">
        <v>0</v>
      </c>
      <c r="N270" s="563">
        <v>0</v>
      </c>
      <c r="O270" s="565">
        <v>0</v>
      </c>
      <c r="P270" s="564">
        <v>0</v>
      </c>
      <c r="Q270" s="566">
        <f>+monthly_drivers_0!Q270</f>
        <v>2.5</v>
      </c>
    </row>
    <row r="271" spans="1:17" x14ac:dyDescent="0.25">
      <c r="A271" s="567">
        <f t="shared" si="13"/>
        <v>52504</v>
      </c>
      <c r="B271" s="577" t="str">
        <f t="shared" si="14"/>
        <v>LeasingII</v>
      </c>
      <c r="C271" s="568">
        <v>0</v>
      </c>
      <c r="D271" s="569">
        <v>0</v>
      </c>
      <c r="E271" s="569">
        <v>0</v>
      </c>
      <c r="F271" s="569">
        <v>0</v>
      </c>
      <c r="G271" s="569">
        <v>0</v>
      </c>
      <c r="H271" s="569">
        <v>0</v>
      </c>
      <c r="I271" s="569">
        <v>0</v>
      </c>
      <c r="J271" s="569">
        <v>0</v>
      </c>
      <c r="K271" s="570">
        <v>0</v>
      </c>
      <c r="L271" s="571">
        <f t="shared" si="12"/>
        <v>0</v>
      </c>
      <c r="M271" s="571">
        <v>0</v>
      </c>
      <c r="N271" s="571">
        <v>0</v>
      </c>
      <c r="O271" s="572">
        <v>0</v>
      </c>
      <c r="P271" s="573">
        <v>0</v>
      </c>
      <c r="Q271" s="574">
        <f>+monthly_drivers_0!Q271</f>
        <v>2.5</v>
      </c>
    </row>
    <row r="272" spans="1:17" x14ac:dyDescent="0.25">
      <c r="A272" s="575">
        <f t="shared" si="13"/>
        <v>52535</v>
      </c>
      <c r="B272" s="83" t="str">
        <f t="shared" si="14"/>
        <v>LeasingII</v>
      </c>
      <c r="C272" s="562">
        <v>0</v>
      </c>
      <c r="D272" s="563">
        <v>0</v>
      </c>
      <c r="E272" s="563">
        <v>0</v>
      </c>
      <c r="F272" s="563">
        <v>0</v>
      </c>
      <c r="G272" s="563">
        <v>0</v>
      </c>
      <c r="H272" s="563">
        <v>0</v>
      </c>
      <c r="I272" s="563">
        <v>0</v>
      </c>
      <c r="J272" s="563">
        <v>0</v>
      </c>
      <c r="K272" s="564">
        <v>0</v>
      </c>
      <c r="L272" s="563">
        <f t="shared" si="12"/>
        <v>0</v>
      </c>
      <c r="M272" s="563">
        <v>0</v>
      </c>
      <c r="N272" s="563">
        <v>0</v>
      </c>
      <c r="O272" s="565">
        <v>0</v>
      </c>
      <c r="P272" s="564">
        <v>0</v>
      </c>
      <c r="Q272" s="566">
        <f>+monthly_drivers_0!Q272</f>
        <v>2.5</v>
      </c>
    </row>
    <row r="273" spans="1:17" x14ac:dyDescent="0.25">
      <c r="A273" s="567">
        <f t="shared" si="13"/>
        <v>52565</v>
      </c>
      <c r="B273" s="577" t="str">
        <f t="shared" si="14"/>
        <v>LeasingII</v>
      </c>
      <c r="C273" s="568">
        <v>0</v>
      </c>
      <c r="D273" s="569">
        <v>0</v>
      </c>
      <c r="E273" s="569">
        <v>0</v>
      </c>
      <c r="F273" s="569">
        <v>0</v>
      </c>
      <c r="G273" s="569">
        <v>0</v>
      </c>
      <c r="H273" s="569">
        <v>0</v>
      </c>
      <c r="I273" s="569">
        <v>0</v>
      </c>
      <c r="J273" s="569">
        <v>0</v>
      </c>
      <c r="K273" s="570">
        <v>0</v>
      </c>
      <c r="L273" s="571">
        <f t="shared" si="12"/>
        <v>0</v>
      </c>
      <c r="M273" s="571">
        <v>0</v>
      </c>
      <c r="N273" s="571">
        <v>0</v>
      </c>
      <c r="O273" s="572">
        <v>0</v>
      </c>
      <c r="P273" s="573">
        <v>0</v>
      </c>
      <c r="Q273" s="574">
        <f>+monthly_drivers_0!Q273</f>
        <v>2.5</v>
      </c>
    </row>
    <row r="274" spans="1:17" x14ac:dyDescent="0.25">
      <c r="A274" s="575">
        <f t="shared" si="13"/>
        <v>52596</v>
      </c>
      <c r="B274" s="83" t="str">
        <f t="shared" si="14"/>
        <v>LeasingII</v>
      </c>
      <c r="C274" s="562">
        <v>0</v>
      </c>
      <c r="D274" s="563">
        <v>0</v>
      </c>
      <c r="E274" s="563">
        <v>0</v>
      </c>
      <c r="F274" s="563">
        <v>0</v>
      </c>
      <c r="G274" s="563">
        <v>0</v>
      </c>
      <c r="H274" s="563">
        <v>0</v>
      </c>
      <c r="I274" s="563">
        <v>0</v>
      </c>
      <c r="J274" s="563">
        <v>0</v>
      </c>
      <c r="K274" s="564">
        <v>0</v>
      </c>
      <c r="L274" s="563">
        <f t="shared" si="12"/>
        <v>0</v>
      </c>
      <c r="M274" s="563">
        <v>0</v>
      </c>
      <c r="N274" s="563">
        <v>0</v>
      </c>
      <c r="O274" s="565">
        <v>0</v>
      </c>
      <c r="P274" s="564">
        <v>0</v>
      </c>
      <c r="Q274" s="566">
        <f>+monthly_drivers_0!Q274</f>
        <v>2.5</v>
      </c>
    </row>
    <row r="275" spans="1:17" x14ac:dyDescent="0.25">
      <c r="A275" s="567">
        <f t="shared" si="13"/>
        <v>52627</v>
      </c>
      <c r="B275" s="577" t="str">
        <f t="shared" si="14"/>
        <v>LeasingII</v>
      </c>
      <c r="C275" s="568">
        <v>0</v>
      </c>
      <c r="D275" s="569">
        <v>0</v>
      </c>
      <c r="E275" s="569">
        <v>0</v>
      </c>
      <c r="F275" s="569">
        <v>0</v>
      </c>
      <c r="G275" s="569">
        <v>0</v>
      </c>
      <c r="H275" s="569">
        <v>0</v>
      </c>
      <c r="I275" s="569">
        <v>0</v>
      </c>
      <c r="J275" s="569">
        <v>0</v>
      </c>
      <c r="K275" s="570">
        <v>0</v>
      </c>
      <c r="L275" s="571">
        <f t="shared" si="12"/>
        <v>0</v>
      </c>
      <c r="M275" s="571">
        <v>0</v>
      </c>
      <c r="N275" s="571">
        <v>0</v>
      </c>
      <c r="O275" s="572">
        <v>0</v>
      </c>
      <c r="P275" s="573">
        <v>0</v>
      </c>
      <c r="Q275" s="574">
        <f>+monthly_drivers_0!Q275</f>
        <v>2.5</v>
      </c>
    </row>
    <row r="276" spans="1:17" x14ac:dyDescent="0.25">
      <c r="A276" s="575">
        <f t="shared" si="13"/>
        <v>52656</v>
      </c>
      <c r="B276" s="83" t="str">
        <f t="shared" si="14"/>
        <v>LeasingII</v>
      </c>
      <c r="C276" s="562">
        <v>0</v>
      </c>
      <c r="D276" s="563">
        <v>0</v>
      </c>
      <c r="E276" s="563">
        <v>0</v>
      </c>
      <c r="F276" s="563">
        <v>0</v>
      </c>
      <c r="G276" s="563">
        <v>0</v>
      </c>
      <c r="H276" s="563">
        <v>0</v>
      </c>
      <c r="I276" s="563">
        <v>0</v>
      </c>
      <c r="J276" s="563">
        <v>0</v>
      </c>
      <c r="K276" s="564">
        <v>0</v>
      </c>
      <c r="L276" s="563">
        <f t="shared" si="12"/>
        <v>0</v>
      </c>
      <c r="M276" s="563">
        <v>0</v>
      </c>
      <c r="N276" s="563">
        <v>0</v>
      </c>
      <c r="O276" s="565">
        <v>0</v>
      </c>
      <c r="P276" s="564">
        <v>0</v>
      </c>
      <c r="Q276" s="566">
        <f>+monthly_drivers_0!Q276</f>
        <v>2.5</v>
      </c>
    </row>
    <row r="277" spans="1:17" x14ac:dyDescent="0.25">
      <c r="A277" s="567">
        <f t="shared" si="13"/>
        <v>52687</v>
      </c>
      <c r="B277" s="577" t="str">
        <f t="shared" si="14"/>
        <v>LeasingII</v>
      </c>
      <c r="C277" s="568">
        <v>0</v>
      </c>
      <c r="D277" s="569">
        <v>0</v>
      </c>
      <c r="E277" s="569">
        <v>0</v>
      </c>
      <c r="F277" s="569">
        <v>0</v>
      </c>
      <c r="G277" s="569">
        <v>0</v>
      </c>
      <c r="H277" s="569">
        <v>0</v>
      </c>
      <c r="I277" s="569">
        <v>0</v>
      </c>
      <c r="J277" s="569">
        <v>0</v>
      </c>
      <c r="K277" s="570">
        <v>0</v>
      </c>
      <c r="L277" s="571">
        <f t="shared" si="12"/>
        <v>0</v>
      </c>
      <c r="M277" s="571">
        <v>0</v>
      </c>
      <c r="N277" s="571">
        <v>0</v>
      </c>
      <c r="O277" s="572">
        <v>0</v>
      </c>
      <c r="P277" s="573">
        <v>0</v>
      </c>
      <c r="Q277" s="574">
        <f>+monthly_drivers_0!Q277</f>
        <v>2.5</v>
      </c>
    </row>
    <row r="278" spans="1:17" x14ac:dyDescent="0.25">
      <c r="A278" s="575">
        <f t="shared" si="13"/>
        <v>52717</v>
      </c>
      <c r="B278" s="83" t="str">
        <f t="shared" si="14"/>
        <v>LeasingII</v>
      </c>
      <c r="C278" s="562">
        <v>0</v>
      </c>
      <c r="D278" s="563">
        <v>0</v>
      </c>
      <c r="E278" s="563">
        <v>0</v>
      </c>
      <c r="F278" s="563">
        <v>0</v>
      </c>
      <c r="G278" s="563">
        <v>0</v>
      </c>
      <c r="H278" s="563">
        <v>0</v>
      </c>
      <c r="I278" s="563">
        <v>0</v>
      </c>
      <c r="J278" s="563">
        <v>0</v>
      </c>
      <c r="K278" s="564">
        <v>0</v>
      </c>
      <c r="L278" s="563">
        <f t="shared" si="12"/>
        <v>0</v>
      </c>
      <c r="M278" s="563">
        <v>0</v>
      </c>
      <c r="N278" s="563">
        <v>0</v>
      </c>
      <c r="O278" s="565">
        <v>0</v>
      </c>
      <c r="P278" s="564">
        <v>0</v>
      </c>
      <c r="Q278" s="566">
        <f>+monthly_drivers_0!Q278</f>
        <v>2.5</v>
      </c>
    </row>
    <row r="279" spans="1:17" x14ac:dyDescent="0.25">
      <c r="A279" s="567">
        <f t="shared" si="13"/>
        <v>52748</v>
      </c>
      <c r="B279" s="577" t="str">
        <f t="shared" si="14"/>
        <v>LeasingII</v>
      </c>
      <c r="C279" s="568">
        <v>0</v>
      </c>
      <c r="D279" s="569">
        <v>0</v>
      </c>
      <c r="E279" s="569">
        <v>0</v>
      </c>
      <c r="F279" s="569">
        <v>0</v>
      </c>
      <c r="G279" s="569">
        <v>0</v>
      </c>
      <c r="H279" s="569">
        <v>0</v>
      </c>
      <c r="I279" s="569">
        <v>0</v>
      </c>
      <c r="J279" s="569">
        <v>0</v>
      </c>
      <c r="K279" s="570">
        <v>0</v>
      </c>
      <c r="L279" s="571">
        <f t="shared" si="12"/>
        <v>0</v>
      </c>
      <c r="M279" s="571">
        <v>0</v>
      </c>
      <c r="N279" s="571">
        <v>0</v>
      </c>
      <c r="O279" s="572">
        <v>0</v>
      </c>
      <c r="P279" s="573">
        <v>0</v>
      </c>
      <c r="Q279" s="574">
        <f>+monthly_drivers_0!Q279</f>
        <v>2.5</v>
      </c>
    </row>
    <row r="280" spans="1:17" x14ac:dyDescent="0.25">
      <c r="A280" s="575">
        <f t="shared" si="13"/>
        <v>52778</v>
      </c>
      <c r="B280" s="83" t="str">
        <f t="shared" si="14"/>
        <v>LeasingII</v>
      </c>
      <c r="C280" s="562">
        <v>0</v>
      </c>
      <c r="D280" s="563">
        <v>0</v>
      </c>
      <c r="E280" s="563">
        <v>0</v>
      </c>
      <c r="F280" s="563">
        <v>0</v>
      </c>
      <c r="G280" s="563">
        <v>0</v>
      </c>
      <c r="H280" s="563">
        <v>0</v>
      </c>
      <c r="I280" s="563">
        <v>0</v>
      </c>
      <c r="J280" s="563">
        <v>0</v>
      </c>
      <c r="K280" s="564">
        <v>0</v>
      </c>
      <c r="L280" s="563">
        <f t="shared" si="12"/>
        <v>0</v>
      </c>
      <c r="M280" s="563">
        <v>0</v>
      </c>
      <c r="N280" s="563">
        <v>0</v>
      </c>
      <c r="O280" s="565">
        <v>0</v>
      </c>
      <c r="P280" s="564">
        <v>0</v>
      </c>
      <c r="Q280" s="566">
        <f>+monthly_drivers_0!Q280</f>
        <v>2.5</v>
      </c>
    </row>
    <row r="281" spans="1:17" x14ac:dyDescent="0.25">
      <c r="A281" s="567">
        <f t="shared" si="13"/>
        <v>52809</v>
      </c>
      <c r="B281" s="577" t="str">
        <f t="shared" si="14"/>
        <v>LeasingII</v>
      </c>
      <c r="C281" s="568">
        <v>0</v>
      </c>
      <c r="D281" s="569">
        <v>0</v>
      </c>
      <c r="E281" s="569">
        <v>0</v>
      </c>
      <c r="F281" s="569">
        <v>0</v>
      </c>
      <c r="G281" s="569">
        <v>0</v>
      </c>
      <c r="H281" s="569">
        <v>0</v>
      </c>
      <c r="I281" s="569">
        <v>0</v>
      </c>
      <c r="J281" s="569">
        <v>0</v>
      </c>
      <c r="K281" s="570">
        <v>0</v>
      </c>
      <c r="L281" s="571">
        <f t="shared" si="12"/>
        <v>0</v>
      </c>
      <c r="M281" s="571">
        <v>0</v>
      </c>
      <c r="N281" s="571">
        <v>0</v>
      </c>
      <c r="O281" s="572">
        <v>0</v>
      </c>
      <c r="P281" s="573">
        <v>0</v>
      </c>
      <c r="Q281" s="574">
        <f>+monthly_drivers_0!Q281</f>
        <v>2.5</v>
      </c>
    </row>
    <row r="282" spans="1:17" x14ac:dyDescent="0.25">
      <c r="A282" s="575">
        <f t="shared" si="13"/>
        <v>52840</v>
      </c>
      <c r="B282" s="83" t="str">
        <f t="shared" si="14"/>
        <v>LeasingII</v>
      </c>
      <c r="C282" s="562">
        <v>0</v>
      </c>
      <c r="D282" s="563">
        <v>0</v>
      </c>
      <c r="E282" s="563">
        <v>0</v>
      </c>
      <c r="F282" s="563">
        <v>0</v>
      </c>
      <c r="G282" s="563">
        <v>0</v>
      </c>
      <c r="H282" s="563">
        <v>0</v>
      </c>
      <c r="I282" s="563">
        <v>0</v>
      </c>
      <c r="J282" s="563">
        <v>0</v>
      </c>
      <c r="K282" s="564">
        <v>0</v>
      </c>
      <c r="L282" s="563">
        <f t="shared" si="12"/>
        <v>0</v>
      </c>
      <c r="M282" s="563">
        <v>0</v>
      </c>
      <c r="N282" s="563">
        <v>0</v>
      </c>
      <c r="O282" s="565">
        <v>0</v>
      </c>
      <c r="P282" s="564">
        <v>0</v>
      </c>
      <c r="Q282" s="566">
        <f>+monthly_drivers_0!Q282</f>
        <v>2.5</v>
      </c>
    </row>
    <row r="283" spans="1:17" x14ac:dyDescent="0.25">
      <c r="A283" s="567">
        <f t="shared" si="13"/>
        <v>52870</v>
      </c>
      <c r="B283" s="577" t="str">
        <f t="shared" si="14"/>
        <v>LeasingII</v>
      </c>
      <c r="C283" s="568">
        <v>0</v>
      </c>
      <c r="D283" s="569">
        <v>0</v>
      </c>
      <c r="E283" s="569">
        <v>0</v>
      </c>
      <c r="F283" s="569">
        <v>0</v>
      </c>
      <c r="G283" s="569">
        <v>0</v>
      </c>
      <c r="H283" s="569">
        <v>0</v>
      </c>
      <c r="I283" s="569">
        <v>0</v>
      </c>
      <c r="J283" s="569">
        <v>0</v>
      </c>
      <c r="K283" s="570">
        <v>0</v>
      </c>
      <c r="L283" s="571">
        <f t="shared" si="12"/>
        <v>0</v>
      </c>
      <c r="M283" s="571">
        <v>0</v>
      </c>
      <c r="N283" s="571">
        <v>0</v>
      </c>
      <c r="O283" s="572">
        <v>0</v>
      </c>
      <c r="P283" s="573">
        <v>0</v>
      </c>
      <c r="Q283" s="574">
        <f>+monthly_drivers_0!Q283</f>
        <v>2.5</v>
      </c>
    </row>
    <row r="284" spans="1:17" x14ac:dyDescent="0.25">
      <c r="A284" s="575">
        <f t="shared" si="13"/>
        <v>52901</v>
      </c>
      <c r="B284" s="83" t="str">
        <f t="shared" si="14"/>
        <v>LeasingII</v>
      </c>
      <c r="C284" s="562">
        <v>0</v>
      </c>
      <c r="D284" s="563">
        <v>0</v>
      </c>
      <c r="E284" s="563">
        <v>0</v>
      </c>
      <c r="F284" s="563">
        <v>0</v>
      </c>
      <c r="G284" s="563">
        <v>0</v>
      </c>
      <c r="H284" s="563">
        <v>0</v>
      </c>
      <c r="I284" s="563">
        <v>0</v>
      </c>
      <c r="J284" s="563">
        <v>0</v>
      </c>
      <c r="K284" s="564">
        <v>0</v>
      </c>
      <c r="L284" s="563">
        <f t="shared" si="12"/>
        <v>0</v>
      </c>
      <c r="M284" s="563">
        <v>0</v>
      </c>
      <c r="N284" s="563">
        <v>0</v>
      </c>
      <c r="O284" s="565">
        <v>0</v>
      </c>
      <c r="P284" s="564">
        <v>0</v>
      </c>
      <c r="Q284" s="566">
        <f>+monthly_drivers_0!Q284</f>
        <v>2.5</v>
      </c>
    </row>
    <row r="285" spans="1:17" x14ac:dyDescent="0.25">
      <c r="A285" s="567">
        <f t="shared" si="13"/>
        <v>52931</v>
      </c>
      <c r="B285" s="577" t="str">
        <f t="shared" si="14"/>
        <v>LeasingII</v>
      </c>
      <c r="C285" s="568">
        <v>0</v>
      </c>
      <c r="D285" s="569">
        <v>0</v>
      </c>
      <c r="E285" s="569">
        <v>0</v>
      </c>
      <c r="F285" s="569">
        <v>0</v>
      </c>
      <c r="G285" s="569">
        <v>0</v>
      </c>
      <c r="H285" s="569">
        <v>0</v>
      </c>
      <c r="I285" s="569">
        <v>0</v>
      </c>
      <c r="J285" s="569">
        <v>0</v>
      </c>
      <c r="K285" s="570">
        <v>0</v>
      </c>
      <c r="L285" s="571">
        <f t="shared" si="12"/>
        <v>0</v>
      </c>
      <c r="M285" s="571">
        <v>0</v>
      </c>
      <c r="N285" s="571">
        <v>0</v>
      </c>
      <c r="O285" s="572">
        <v>0</v>
      </c>
      <c r="P285" s="573">
        <v>0</v>
      </c>
      <c r="Q285" s="574">
        <f>+monthly_drivers_0!Q285</f>
        <v>2.5</v>
      </c>
    </row>
    <row r="286" spans="1:17" x14ac:dyDescent="0.25">
      <c r="A286" s="575">
        <f t="shared" si="13"/>
        <v>52962</v>
      </c>
      <c r="B286" s="83" t="str">
        <f t="shared" si="14"/>
        <v>LeasingII</v>
      </c>
      <c r="C286" s="562">
        <v>0</v>
      </c>
      <c r="D286" s="563">
        <v>0</v>
      </c>
      <c r="E286" s="563">
        <v>0</v>
      </c>
      <c r="F286" s="563">
        <v>0</v>
      </c>
      <c r="G286" s="563">
        <v>0</v>
      </c>
      <c r="H286" s="563">
        <v>0</v>
      </c>
      <c r="I286" s="563">
        <v>0</v>
      </c>
      <c r="J286" s="563">
        <v>0</v>
      </c>
      <c r="K286" s="564">
        <v>0</v>
      </c>
      <c r="L286" s="563">
        <f t="shared" si="12"/>
        <v>0</v>
      </c>
      <c r="M286" s="563">
        <v>0</v>
      </c>
      <c r="N286" s="563">
        <v>0</v>
      </c>
      <c r="O286" s="565">
        <v>0</v>
      </c>
      <c r="P286" s="564">
        <v>0</v>
      </c>
      <c r="Q286" s="566">
        <f>+monthly_drivers_0!Q286</f>
        <v>2.5</v>
      </c>
    </row>
    <row r="287" spans="1:17" x14ac:dyDescent="0.25">
      <c r="A287" s="567">
        <f t="shared" si="13"/>
        <v>52993</v>
      </c>
      <c r="B287" s="577" t="str">
        <f t="shared" si="14"/>
        <v>LeasingII</v>
      </c>
      <c r="C287" s="568">
        <v>0</v>
      </c>
      <c r="D287" s="569">
        <v>0</v>
      </c>
      <c r="E287" s="569">
        <v>0</v>
      </c>
      <c r="F287" s="569">
        <v>0</v>
      </c>
      <c r="G287" s="569">
        <v>0</v>
      </c>
      <c r="H287" s="569">
        <v>0</v>
      </c>
      <c r="I287" s="569">
        <v>0</v>
      </c>
      <c r="J287" s="569">
        <v>0</v>
      </c>
      <c r="K287" s="570">
        <v>0</v>
      </c>
      <c r="L287" s="571">
        <f t="shared" si="12"/>
        <v>0</v>
      </c>
      <c r="M287" s="571">
        <v>0</v>
      </c>
      <c r="N287" s="571">
        <v>0</v>
      </c>
      <c r="O287" s="572">
        <v>0</v>
      </c>
      <c r="P287" s="573">
        <v>0</v>
      </c>
      <c r="Q287" s="574">
        <f>+monthly_drivers_0!Q287</f>
        <v>2.5</v>
      </c>
    </row>
    <row r="288" spans="1:17" x14ac:dyDescent="0.25">
      <c r="A288" s="575">
        <f t="shared" si="13"/>
        <v>53021</v>
      </c>
      <c r="B288" s="83" t="str">
        <f t="shared" si="14"/>
        <v>LeasingII</v>
      </c>
      <c r="C288" s="562">
        <v>0</v>
      </c>
      <c r="D288" s="563">
        <v>0</v>
      </c>
      <c r="E288" s="563">
        <v>0</v>
      </c>
      <c r="F288" s="563">
        <v>0</v>
      </c>
      <c r="G288" s="563">
        <v>0</v>
      </c>
      <c r="H288" s="563">
        <v>0</v>
      </c>
      <c r="I288" s="563">
        <v>0</v>
      </c>
      <c r="J288" s="563">
        <v>0</v>
      </c>
      <c r="K288" s="564">
        <v>0</v>
      </c>
      <c r="L288" s="563">
        <f t="shared" si="12"/>
        <v>0</v>
      </c>
      <c r="M288" s="563">
        <v>0</v>
      </c>
      <c r="N288" s="563">
        <v>0</v>
      </c>
      <c r="O288" s="565">
        <v>0</v>
      </c>
      <c r="P288" s="564">
        <v>0</v>
      </c>
      <c r="Q288" s="566">
        <f>+monthly_drivers_0!Q288</f>
        <v>2.5</v>
      </c>
    </row>
    <row r="289" spans="1:17" x14ac:dyDescent="0.25">
      <c r="A289" s="567">
        <f t="shared" si="13"/>
        <v>53052</v>
      </c>
      <c r="B289" s="577" t="str">
        <f t="shared" si="14"/>
        <v>LeasingII</v>
      </c>
      <c r="C289" s="568">
        <v>0</v>
      </c>
      <c r="D289" s="569">
        <v>0</v>
      </c>
      <c r="E289" s="569">
        <v>0</v>
      </c>
      <c r="F289" s="569">
        <v>0</v>
      </c>
      <c r="G289" s="569">
        <v>0</v>
      </c>
      <c r="H289" s="569">
        <v>0</v>
      </c>
      <c r="I289" s="569">
        <v>0</v>
      </c>
      <c r="J289" s="569">
        <v>0</v>
      </c>
      <c r="K289" s="570">
        <v>0</v>
      </c>
      <c r="L289" s="571">
        <f t="shared" si="12"/>
        <v>0</v>
      </c>
      <c r="M289" s="571">
        <v>0</v>
      </c>
      <c r="N289" s="571">
        <v>0</v>
      </c>
      <c r="O289" s="572">
        <v>0</v>
      </c>
      <c r="P289" s="573">
        <v>0</v>
      </c>
      <c r="Q289" s="574">
        <f>+monthly_drivers_0!Q289</f>
        <v>2.5</v>
      </c>
    </row>
    <row r="290" spans="1:17" x14ac:dyDescent="0.25">
      <c r="A290" s="575">
        <f t="shared" si="13"/>
        <v>53082</v>
      </c>
      <c r="B290" s="83" t="str">
        <f t="shared" si="14"/>
        <v>LeasingII</v>
      </c>
      <c r="C290" s="562">
        <v>0</v>
      </c>
      <c r="D290" s="563">
        <v>0</v>
      </c>
      <c r="E290" s="563">
        <v>0</v>
      </c>
      <c r="F290" s="563">
        <v>0</v>
      </c>
      <c r="G290" s="563">
        <v>0</v>
      </c>
      <c r="H290" s="563">
        <v>0</v>
      </c>
      <c r="I290" s="563">
        <v>0</v>
      </c>
      <c r="J290" s="563">
        <v>0</v>
      </c>
      <c r="K290" s="564">
        <v>0</v>
      </c>
      <c r="L290" s="563">
        <f t="shared" si="12"/>
        <v>0</v>
      </c>
      <c r="M290" s="563">
        <v>0</v>
      </c>
      <c r="N290" s="563">
        <v>0</v>
      </c>
      <c r="O290" s="565">
        <v>0</v>
      </c>
      <c r="P290" s="564">
        <v>0</v>
      </c>
      <c r="Q290" s="566">
        <f>+monthly_drivers_0!Q290</f>
        <v>2.5</v>
      </c>
    </row>
    <row r="291" spans="1:17" x14ac:dyDescent="0.25">
      <c r="A291" s="567">
        <f t="shared" si="13"/>
        <v>53113</v>
      </c>
      <c r="B291" s="577" t="str">
        <f t="shared" si="14"/>
        <v>LeasingII</v>
      </c>
      <c r="C291" s="568">
        <v>0</v>
      </c>
      <c r="D291" s="569">
        <v>0</v>
      </c>
      <c r="E291" s="569">
        <v>0</v>
      </c>
      <c r="F291" s="569">
        <v>0</v>
      </c>
      <c r="G291" s="569">
        <v>0</v>
      </c>
      <c r="H291" s="569">
        <v>0</v>
      </c>
      <c r="I291" s="569">
        <v>0</v>
      </c>
      <c r="J291" s="569">
        <v>0</v>
      </c>
      <c r="K291" s="570">
        <v>0</v>
      </c>
      <c r="L291" s="571">
        <f t="shared" si="12"/>
        <v>0</v>
      </c>
      <c r="M291" s="571">
        <v>0</v>
      </c>
      <c r="N291" s="571">
        <v>0</v>
      </c>
      <c r="O291" s="572">
        <v>0</v>
      </c>
      <c r="P291" s="573">
        <v>0</v>
      </c>
      <c r="Q291" s="574">
        <f>+monthly_drivers_0!Q291</f>
        <v>2.5</v>
      </c>
    </row>
    <row r="292" spans="1:17" x14ac:dyDescent="0.25">
      <c r="A292" s="575">
        <f t="shared" si="13"/>
        <v>53143</v>
      </c>
      <c r="B292" s="83" t="str">
        <f t="shared" si="14"/>
        <v>LeasingII</v>
      </c>
      <c r="C292" s="562">
        <v>0</v>
      </c>
      <c r="D292" s="563">
        <v>0</v>
      </c>
      <c r="E292" s="563">
        <v>0</v>
      </c>
      <c r="F292" s="563">
        <v>0</v>
      </c>
      <c r="G292" s="563">
        <v>0</v>
      </c>
      <c r="H292" s="563">
        <v>0</v>
      </c>
      <c r="I292" s="563">
        <v>0</v>
      </c>
      <c r="J292" s="563">
        <v>0</v>
      </c>
      <c r="K292" s="564">
        <v>0</v>
      </c>
      <c r="L292" s="563">
        <f t="shared" si="12"/>
        <v>0</v>
      </c>
      <c r="M292" s="563">
        <v>0</v>
      </c>
      <c r="N292" s="563">
        <v>0</v>
      </c>
      <c r="O292" s="565">
        <v>0</v>
      </c>
      <c r="P292" s="564">
        <v>0</v>
      </c>
      <c r="Q292" s="566">
        <f>+monthly_drivers_0!Q292</f>
        <v>2.5</v>
      </c>
    </row>
    <row r="293" spans="1:17" x14ac:dyDescent="0.25">
      <c r="A293" s="567">
        <f t="shared" si="13"/>
        <v>53174</v>
      </c>
      <c r="B293" s="577" t="str">
        <f t="shared" si="14"/>
        <v>LeasingII</v>
      </c>
      <c r="C293" s="568">
        <v>0</v>
      </c>
      <c r="D293" s="569">
        <v>0</v>
      </c>
      <c r="E293" s="569">
        <v>0</v>
      </c>
      <c r="F293" s="569">
        <v>0</v>
      </c>
      <c r="G293" s="569">
        <v>0</v>
      </c>
      <c r="H293" s="569">
        <v>0</v>
      </c>
      <c r="I293" s="569">
        <v>0</v>
      </c>
      <c r="J293" s="569">
        <v>0</v>
      </c>
      <c r="K293" s="570">
        <v>0</v>
      </c>
      <c r="L293" s="571">
        <f t="shared" si="12"/>
        <v>0</v>
      </c>
      <c r="M293" s="571">
        <v>0</v>
      </c>
      <c r="N293" s="571">
        <v>0</v>
      </c>
      <c r="O293" s="572">
        <v>0</v>
      </c>
      <c r="P293" s="573">
        <v>0</v>
      </c>
      <c r="Q293" s="574">
        <f>+monthly_drivers_0!Q293</f>
        <v>2.5</v>
      </c>
    </row>
    <row r="294" spans="1:17" x14ac:dyDescent="0.25">
      <c r="A294" s="575">
        <f t="shared" si="13"/>
        <v>53205</v>
      </c>
      <c r="B294" s="83" t="str">
        <f t="shared" si="14"/>
        <v>LeasingII</v>
      </c>
      <c r="C294" s="562">
        <v>0</v>
      </c>
      <c r="D294" s="563">
        <v>0</v>
      </c>
      <c r="E294" s="563">
        <v>0</v>
      </c>
      <c r="F294" s="563">
        <v>0</v>
      </c>
      <c r="G294" s="563">
        <v>0</v>
      </c>
      <c r="H294" s="563">
        <v>0</v>
      </c>
      <c r="I294" s="563">
        <v>0</v>
      </c>
      <c r="J294" s="563">
        <v>0</v>
      </c>
      <c r="K294" s="564">
        <v>0</v>
      </c>
      <c r="L294" s="563">
        <f t="shared" si="12"/>
        <v>0</v>
      </c>
      <c r="M294" s="563">
        <v>0</v>
      </c>
      <c r="N294" s="563">
        <v>0</v>
      </c>
      <c r="O294" s="565">
        <v>0</v>
      </c>
      <c r="P294" s="564">
        <v>0</v>
      </c>
      <c r="Q294" s="566">
        <f>+monthly_drivers_0!Q294</f>
        <v>2.5</v>
      </c>
    </row>
    <row r="295" spans="1:17" x14ac:dyDescent="0.25">
      <c r="A295" s="567">
        <f t="shared" si="13"/>
        <v>53235</v>
      </c>
      <c r="B295" s="577" t="str">
        <f t="shared" si="14"/>
        <v>LeasingII</v>
      </c>
      <c r="C295" s="568">
        <v>0</v>
      </c>
      <c r="D295" s="569">
        <v>0</v>
      </c>
      <c r="E295" s="569">
        <v>0</v>
      </c>
      <c r="F295" s="569">
        <v>0</v>
      </c>
      <c r="G295" s="569">
        <v>0</v>
      </c>
      <c r="H295" s="569">
        <v>0</v>
      </c>
      <c r="I295" s="569">
        <v>0</v>
      </c>
      <c r="J295" s="569">
        <v>0</v>
      </c>
      <c r="K295" s="570">
        <v>0</v>
      </c>
      <c r="L295" s="571">
        <f t="shared" si="12"/>
        <v>0</v>
      </c>
      <c r="M295" s="571">
        <v>0</v>
      </c>
      <c r="N295" s="571">
        <v>0</v>
      </c>
      <c r="O295" s="572">
        <v>0</v>
      </c>
      <c r="P295" s="573">
        <v>0</v>
      </c>
      <c r="Q295" s="574">
        <f>+monthly_drivers_0!Q295</f>
        <v>2.5</v>
      </c>
    </row>
    <row r="296" spans="1:17" x14ac:dyDescent="0.25">
      <c r="A296" s="575">
        <f t="shared" si="13"/>
        <v>53266</v>
      </c>
      <c r="B296" s="83" t="str">
        <f t="shared" si="14"/>
        <v>LeasingII</v>
      </c>
      <c r="C296" s="562">
        <v>0</v>
      </c>
      <c r="D296" s="563">
        <v>0</v>
      </c>
      <c r="E296" s="563">
        <v>0</v>
      </c>
      <c r="F296" s="563">
        <v>0</v>
      </c>
      <c r="G296" s="563">
        <v>0</v>
      </c>
      <c r="H296" s="563">
        <v>0</v>
      </c>
      <c r="I296" s="563">
        <v>0</v>
      </c>
      <c r="J296" s="563">
        <v>0</v>
      </c>
      <c r="K296" s="564">
        <v>0</v>
      </c>
      <c r="L296" s="563">
        <f t="shared" si="12"/>
        <v>0</v>
      </c>
      <c r="M296" s="563">
        <v>0</v>
      </c>
      <c r="N296" s="563">
        <v>0</v>
      </c>
      <c r="O296" s="565">
        <v>0</v>
      </c>
      <c r="P296" s="564">
        <v>0</v>
      </c>
      <c r="Q296" s="566">
        <f>+monthly_drivers_0!Q296</f>
        <v>2.5</v>
      </c>
    </row>
    <row r="297" spans="1:17" x14ac:dyDescent="0.25">
      <c r="A297" s="567">
        <f t="shared" si="13"/>
        <v>53296</v>
      </c>
      <c r="B297" s="577" t="str">
        <f t="shared" si="14"/>
        <v>LeasingII</v>
      </c>
      <c r="C297" s="568">
        <v>0</v>
      </c>
      <c r="D297" s="569">
        <v>0</v>
      </c>
      <c r="E297" s="569">
        <v>0</v>
      </c>
      <c r="F297" s="569">
        <v>0</v>
      </c>
      <c r="G297" s="569">
        <v>0</v>
      </c>
      <c r="H297" s="569">
        <v>0</v>
      </c>
      <c r="I297" s="569">
        <v>0</v>
      </c>
      <c r="J297" s="569">
        <v>0</v>
      </c>
      <c r="K297" s="570">
        <v>0</v>
      </c>
      <c r="L297" s="571">
        <f t="shared" si="12"/>
        <v>0</v>
      </c>
      <c r="M297" s="571">
        <v>0</v>
      </c>
      <c r="N297" s="571">
        <v>0</v>
      </c>
      <c r="O297" s="572">
        <v>0</v>
      </c>
      <c r="P297" s="573">
        <v>0</v>
      </c>
      <c r="Q297" s="574">
        <f>+monthly_drivers_0!Q297</f>
        <v>2.5</v>
      </c>
    </row>
    <row r="298" spans="1:17" x14ac:dyDescent="0.25">
      <c r="A298" s="575">
        <f t="shared" si="13"/>
        <v>53327</v>
      </c>
      <c r="B298" s="83" t="str">
        <f t="shared" si="14"/>
        <v>LeasingII</v>
      </c>
      <c r="C298" s="562">
        <v>0</v>
      </c>
      <c r="D298" s="563">
        <v>0</v>
      </c>
      <c r="E298" s="563">
        <v>0</v>
      </c>
      <c r="F298" s="563">
        <v>0</v>
      </c>
      <c r="G298" s="563">
        <v>0</v>
      </c>
      <c r="H298" s="563">
        <v>0</v>
      </c>
      <c r="I298" s="563">
        <v>0</v>
      </c>
      <c r="J298" s="563">
        <v>0</v>
      </c>
      <c r="K298" s="564">
        <v>0</v>
      </c>
      <c r="L298" s="563">
        <f t="shared" si="12"/>
        <v>0</v>
      </c>
      <c r="M298" s="563">
        <v>0</v>
      </c>
      <c r="N298" s="563">
        <v>0</v>
      </c>
      <c r="O298" s="565">
        <v>0</v>
      </c>
      <c r="P298" s="564">
        <v>0</v>
      </c>
      <c r="Q298" s="566">
        <f>+monthly_drivers_0!Q298</f>
        <v>2.5</v>
      </c>
    </row>
    <row r="299" spans="1:17" x14ac:dyDescent="0.25">
      <c r="A299" s="567">
        <f t="shared" si="13"/>
        <v>53358</v>
      </c>
      <c r="B299" s="577" t="str">
        <f t="shared" si="14"/>
        <v>LeasingII</v>
      </c>
      <c r="C299" s="568">
        <v>0</v>
      </c>
      <c r="D299" s="569">
        <v>0</v>
      </c>
      <c r="E299" s="569">
        <v>0</v>
      </c>
      <c r="F299" s="569">
        <v>0</v>
      </c>
      <c r="G299" s="569">
        <v>0</v>
      </c>
      <c r="H299" s="569">
        <v>0</v>
      </c>
      <c r="I299" s="569">
        <v>0</v>
      </c>
      <c r="J299" s="569">
        <v>0</v>
      </c>
      <c r="K299" s="570">
        <v>0</v>
      </c>
      <c r="L299" s="571">
        <f t="shared" si="12"/>
        <v>0</v>
      </c>
      <c r="M299" s="571">
        <v>0</v>
      </c>
      <c r="N299" s="571">
        <v>0</v>
      </c>
      <c r="O299" s="572">
        <v>0</v>
      </c>
      <c r="P299" s="573">
        <v>0</v>
      </c>
      <c r="Q299" s="574">
        <f>+monthly_drivers_0!Q299</f>
        <v>2.5</v>
      </c>
    </row>
    <row r="300" spans="1:17" x14ac:dyDescent="0.25">
      <c r="A300" s="575">
        <f t="shared" si="13"/>
        <v>53386</v>
      </c>
      <c r="B300" s="83" t="str">
        <f t="shared" si="14"/>
        <v>LeasingII</v>
      </c>
      <c r="C300" s="562">
        <v>0</v>
      </c>
      <c r="D300" s="563">
        <v>0</v>
      </c>
      <c r="E300" s="563">
        <v>0</v>
      </c>
      <c r="F300" s="563">
        <v>0</v>
      </c>
      <c r="G300" s="563">
        <v>0</v>
      </c>
      <c r="H300" s="563">
        <v>0</v>
      </c>
      <c r="I300" s="563">
        <v>0</v>
      </c>
      <c r="J300" s="563">
        <v>0</v>
      </c>
      <c r="K300" s="564">
        <v>0</v>
      </c>
      <c r="L300" s="563">
        <f t="shared" si="12"/>
        <v>0</v>
      </c>
      <c r="M300" s="563">
        <v>0</v>
      </c>
      <c r="N300" s="563">
        <v>0</v>
      </c>
      <c r="O300" s="565">
        <v>0</v>
      </c>
      <c r="P300" s="564">
        <v>0</v>
      </c>
      <c r="Q300" s="566">
        <f>+monthly_drivers_0!Q300</f>
        <v>2.5</v>
      </c>
    </row>
    <row r="301" spans="1:17" x14ac:dyDescent="0.25">
      <c r="A301" s="567">
        <f t="shared" si="13"/>
        <v>53417</v>
      </c>
      <c r="B301" s="577" t="str">
        <f t="shared" si="14"/>
        <v>LeasingII</v>
      </c>
      <c r="C301" s="568">
        <v>0</v>
      </c>
      <c r="D301" s="569">
        <v>0</v>
      </c>
      <c r="E301" s="569">
        <v>0</v>
      </c>
      <c r="F301" s="569">
        <v>0</v>
      </c>
      <c r="G301" s="569">
        <v>0</v>
      </c>
      <c r="H301" s="569">
        <v>0</v>
      </c>
      <c r="I301" s="569">
        <v>0</v>
      </c>
      <c r="J301" s="569">
        <v>0</v>
      </c>
      <c r="K301" s="570">
        <v>0</v>
      </c>
      <c r="L301" s="571">
        <f t="shared" si="12"/>
        <v>0</v>
      </c>
      <c r="M301" s="571">
        <v>0</v>
      </c>
      <c r="N301" s="571">
        <v>0</v>
      </c>
      <c r="O301" s="572">
        <v>0</v>
      </c>
      <c r="P301" s="573">
        <v>0</v>
      </c>
      <c r="Q301" s="574">
        <f>+monthly_drivers_0!Q301</f>
        <v>2.5</v>
      </c>
    </row>
    <row r="302" spans="1:17" x14ac:dyDescent="0.25">
      <c r="A302" s="575">
        <f t="shared" si="13"/>
        <v>53447</v>
      </c>
      <c r="B302" s="83" t="str">
        <f t="shared" si="14"/>
        <v>LeasingII</v>
      </c>
      <c r="C302" s="562">
        <v>0</v>
      </c>
      <c r="D302" s="563">
        <v>0</v>
      </c>
      <c r="E302" s="563">
        <v>0</v>
      </c>
      <c r="F302" s="563">
        <v>0</v>
      </c>
      <c r="G302" s="563">
        <v>0</v>
      </c>
      <c r="H302" s="563">
        <v>0</v>
      </c>
      <c r="I302" s="563">
        <v>0</v>
      </c>
      <c r="J302" s="563">
        <v>0</v>
      </c>
      <c r="K302" s="564">
        <v>0</v>
      </c>
      <c r="L302" s="563">
        <f t="shared" si="12"/>
        <v>0</v>
      </c>
      <c r="M302" s="563">
        <v>0</v>
      </c>
      <c r="N302" s="563">
        <v>0</v>
      </c>
      <c r="O302" s="565">
        <v>0</v>
      </c>
      <c r="P302" s="564">
        <v>0</v>
      </c>
      <c r="Q302" s="566">
        <f>+monthly_drivers_0!Q302</f>
        <v>2.5</v>
      </c>
    </row>
    <row r="303" spans="1:17" x14ac:dyDescent="0.25">
      <c r="A303" s="567">
        <f t="shared" si="13"/>
        <v>53478</v>
      </c>
      <c r="B303" s="577" t="str">
        <f t="shared" si="14"/>
        <v>LeasingII</v>
      </c>
      <c r="C303" s="568">
        <v>0</v>
      </c>
      <c r="D303" s="569">
        <v>0</v>
      </c>
      <c r="E303" s="569">
        <v>0</v>
      </c>
      <c r="F303" s="569">
        <v>0</v>
      </c>
      <c r="G303" s="569">
        <v>0</v>
      </c>
      <c r="H303" s="569">
        <v>0</v>
      </c>
      <c r="I303" s="569">
        <v>0</v>
      </c>
      <c r="J303" s="569">
        <v>0</v>
      </c>
      <c r="K303" s="570">
        <v>0</v>
      </c>
      <c r="L303" s="571">
        <f t="shared" si="12"/>
        <v>0</v>
      </c>
      <c r="M303" s="571">
        <v>0</v>
      </c>
      <c r="N303" s="571">
        <v>0</v>
      </c>
      <c r="O303" s="572">
        <v>0</v>
      </c>
      <c r="P303" s="573">
        <v>0</v>
      </c>
      <c r="Q303" s="574">
        <f>+monthly_drivers_0!Q303</f>
        <v>2.5</v>
      </c>
    </row>
    <row r="304" spans="1:17" x14ac:dyDescent="0.25">
      <c r="A304" s="575">
        <f t="shared" si="13"/>
        <v>53508</v>
      </c>
      <c r="B304" s="83" t="str">
        <f t="shared" si="14"/>
        <v>LeasingII</v>
      </c>
      <c r="C304" s="562">
        <v>0</v>
      </c>
      <c r="D304" s="563">
        <v>0</v>
      </c>
      <c r="E304" s="563">
        <v>0</v>
      </c>
      <c r="F304" s="563">
        <v>0</v>
      </c>
      <c r="G304" s="563">
        <v>0</v>
      </c>
      <c r="H304" s="563">
        <v>0</v>
      </c>
      <c r="I304" s="563">
        <v>0</v>
      </c>
      <c r="J304" s="563">
        <v>0</v>
      </c>
      <c r="K304" s="564">
        <v>0</v>
      </c>
      <c r="L304" s="563">
        <f t="shared" si="12"/>
        <v>0</v>
      </c>
      <c r="M304" s="563">
        <v>0</v>
      </c>
      <c r="N304" s="563">
        <v>0</v>
      </c>
      <c r="O304" s="565">
        <v>0</v>
      </c>
      <c r="P304" s="564">
        <v>0</v>
      </c>
      <c r="Q304" s="566">
        <f>+monthly_drivers_0!Q304</f>
        <v>2.5</v>
      </c>
    </row>
    <row r="305" spans="1:17" x14ac:dyDescent="0.25">
      <c r="A305" s="567">
        <f t="shared" si="13"/>
        <v>53539</v>
      </c>
      <c r="B305" s="577" t="str">
        <f t="shared" si="14"/>
        <v>LeasingII</v>
      </c>
      <c r="C305" s="568">
        <v>0</v>
      </c>
      <c r="D305" s="569">
        <v>0</v>
      </c>
      <c r="E305" s="569">
        <v>0</v>
      </c>
      <c r="F305" s="569">
        <v>0</v>
      </c>
      <c r="G305" s="569">
        <v>0</v>
      </c>
      <c r="H305" s="569">
        <v>0</v>
      </c>
      <c r="I305" s="569">
        <v>0</v>
      </c>
      <c r="J305" s="569">
        <v>0</v>
      </c>
      <c r="K305" s="570">
        <v>0</v>
      </c>
      <c r="L305" s="571">
        <f t="shared" si="12"/>
        <v>0</v>
      </c>
      <c r="M305" s="571">
        <v>0</v>
      </c>
      <c r="N305" s="571">
        <v>0</v>
      </c>
      <c r="O305" s="572">
        <v>0</v>
      </c>
      <c r="P305" s="573">
        <v>0</v>
      </c>
      <c r="Q305" s="574">
        <f>+monthly_drivers_0!Q305</f>
        <v>2.5</v>
      </c>
    </row>
    <row r="306" spans="1:17" x14ac:dyDescent="0.25">
      <c r="A306" s="575">
        <f t="shared" si="13"/>
        <v>53570</v>
      </c>
      <c r="B306" s="83" t="str">
        <f t="shared" si="14"/>
        <v>LeasingII</v>
      </c>
      <c r="C306" s="562">
        <v>0</v>
      </c>
      <c r="D306" s="563">
        <v>0</v>
      </c>
      <c r="E306" s="563">
        <v>0</v>
      </c>
      <c r="F306" s="563">
        <v>0</v>
      </c>
      <c r="G306" s="563">
        <v>0</v>
      </c>
      <c r="H306" s="563">
        <v>0</v>
      </c>
      <c r="I306" s="563">
        <v>0</v>
      </c>
      <c r="J306" s="563">
        <v>0</v>
      </c>
      <c r="K306" s="564">
        <v>0</v>
      </c>
      <c r="L306" s="563">
        <f t="shared" si="12"/>
        <v>0</v>
      </c>
      <c r="M306" s="563">
        <v>0</v>
      </c>
      <c r="N306" s="563">
        <v>0</v>
      </c>
      <c r="O306" s="565">
        <v>0</v>
      </c>
      <c r="P306" s="564">
        <v>0</v>
      </c>
      <c r="Q306" s="566">
        <f>+monthly_drivers_0!Q306</f>
        <v>2.5</v>
      </c>
    </row>
    <row r="307" spans="1:17" x14ac:dyDescent="0.25">
      <c r="A307" s="567">
        <f t="shared" si="13"/>
        <v>53600</v>
      </c>
      <c r="B307" s="577" t="str">
        <f t="shared" si="14"/>
        <v>LeasingII</v>
      </c>
      <c r="C307" s="568">
        <v>0</v>
      </c>
      <c r="D307" s="569">
        <v>0</v>
      </c>
      <c r="E307" s="569">
        <v>0</v>
      </c>
      <c r="F307" s="569">
        <v>0</v>
      </c>
      <c r="G307" s="569">
        <v>0</v>
      </c>
      <c r="H307" s="569">
        <v>0</v>
      </c>
      <c r="I307" s="569">
        <v>0</v>
      </c>
      <c r="J307" s="569">
        <v>0</v>
      </c>
      <c r="K307" s="570">
        <v>0</v>
      </c>
      <c r="L307" s="571">
        <f t="shared" si="12"/>
        <v>0</v>
      </c>
      <c r="M307" s="571">
        <v>0</v>
      </c>
      <c r="N307" s="571">
        <v>0</v>
      </c>
      <c r="O307" s="572">
        <v>0</v>
      </c>
      <c r="P307" s="573">
        <v>0</v>
      </c>
      <c r="Q307" s="574">
        <f>+monthly_drivers_0!Q307</f>
        <v>2.5</v>
      </c>
    </row>
    <row r="308" spans="1:17" x14ac:dyDescent="0.25">
      <c r="A308" s="575">
        <f t="shared" si="13"/>
        <v>53631</v>
      </c>
      <c r="B308" s="83" t="str">
        <f t="shared" si="14"/>
        <v>LeasingII</v>
      </c>
      <c r="C308" s="562">
        <v>0</v>
      </c>
      <c r="D308" s="563">
        <v>0</v>
      </c>
      <c r="E308" s="563">
        <v>0</v>
      </c>
      <c r="F308" s="563">
        <v>0</v>
      </c>
      <c r="G308" s="563">
        <v>0</v>
      </c>
      <c r="H308" s="563">
        <v>0</v>
      </c>
      <c r="I308" s="563">
        <v>0</v>
      </c>
      <c r="J308" s="563">
        <v>0</v>
      </c>
      <c r="K308" s="564">
        <v>0</v>
      </c>
      <c r="L308" s="563">
        <f t="shared" si="12"/>
        <v>0</v>
      </c>
      <c r="M308" s="563">
        <v>0</v>
      </c>
      <c r="N308" s="563">
        <v>0</v>
      </c>
      <c r="O308" s="565">
        <v>0</v>
      </c>
      <c r="P308" s="564">
        <v>0</v>
      </c>
      <c r="Q308" s="566">
        <f>+monthly_drivers_0!Q308</f>
        <v>2.5</v>
      </c>
    </row>
    <row r="309" spans="1:17" x14ac:dyDescent="0.25">
      <c r="A309" s="567">
        <f t="shared" si="13"/>
        <v>53661</v>
      </c>
      <c r="B309" s="577" t="str">
        <f t="shared" si="14"/>
        <v>LeasingII</v>
      </c>
      <c r="C309" s="568">
        <v>0</v>
      </c>
      <c r="D309" s="569">
        <v>0</v>
      </c>
      <c r="E309" s="569">
        <v>0</v>
      </c>
      <c r="F309" s="569">
        <v>0</v>
      </c>
      <c r="G309" s="569">
        <v>0</v>
      </c>
      <c r="H309" s="569">
        <v>0</v>
      </c>
      <c r="I309" s="569">
        <v>0</v>
      </c>
      <c r="J309" s="569">
        <v>0</v>
      </c>
      <c r="K309" s="570">
        <v>0</v>
      </c>
      <c r="L309" s="571">
        <f t="shared" si="12"/>
        <v>0</v>
      </c>
      <c r="M309" s="571">
        <v>0</v>
      </c>
      <c r="N309" s="571">
        <v>0</v>
      </c>
      <c r="O309" s="572">
        <v>0</v>
      </c>
      <c r="P309" s="573">
        <v>0</v>
      </c>
      <c r="Q309" s="574">
        <f>+monthly_drivers_0!Q309</f>
        <v>2.5</v>
      </c>
    </row>
    <row r="310" spans="1:17" x14ac:dyDescent="0.25">
      <c r="A310" s="575">
        <f t="shared" si="13"/>
        <v>53692</v>
      </c>
      <c r="B310" s="83" t="str">
        <f t="shared" si="14"/>
        <v>LeasingII</v>
      </c>
      <c r="C310" s="562">
        <v>0</v>
      </c>
      <c r="D310" s="563">
        <v>0</v>
      </c>
      <c r="E310" s="563">
        <v>0</v>
      </c>
      <c r="F310" s="563">
        <v>0</v>
      </c>
      <c r="G310" s="563">
        <v>0</v>
      </c>
      <c r="H310" s="563">
        <v>0</v>
      </c>
      <c r="I310" s="563">
        <v>0</v>
      </c>
      <c r="J310" s="563">
        <v>0</v>
      </c>
      <c r="K310" s="564">
        <v>0</v>
      </c>
      <c r="L310" s="563">
        <f t="shared" si="12"/>
        <v>0</v>
      </c>
      <c r="M310" s="563">
        <v>0</v>
      </c>
      <c r="N310" s="563">
        <v>0</v>
      </c>
      <c r="O310" s="565">
        <v>0</v>
      </c>
      <c r="P310" s="564">
        <v>0</v>
      </c>
      <c r="Q310" s="566">
        <f>+monthly_drivers_0!Q310</f>
        <v>2.5</v>
      </c>
    </row>
    <row r="311" spans="1:17" x14ac:dyDescent="0.25">
      <c r="A311" s="567">
        <f t="shared" si="13"/>
        <v>53723</v>
      </c>
      <c r="B311" s="577" t="str">
        <f t="shared" si="14"/>
        <v>LeasingII</v>
      </c>
      <c r="C311" s="568">
        <v>0</v>
      </c>
      <c r="D311" s="569">
        <v>0</v>
      </c>
      <c r="E311" s="569">
        <v>0</v>
      </c>
      <c r="F311" s="569">
        <v>0</v>
      </c>
      <c r="G311" s="569">
        <v>0</v>
      </c>
      <c r="H311" s="569">
        <v>0</v>
      </c>
      <c r="I311" s="569">
        <v>0</v>
      </c>
      <c r="J311" s="569">
        <v>0</v>
      </c>
      <c r="K311" s="570">
        <v>0</v>
      </c>
      <c r="L311" s="571">
        <f t="shared" si="12"/>
        <v>0</v>
      </c>
      <c r="M311" s="571">
        <v>0</v>
      </c>
      <c r="N311" s="571">
        <v>0</v>
      </c>
      <c r="O311" s="572">
        <v>0</v>
      </c>
      <c r="P311" s="573">
        <v>0</v>
      </c>
      <c r="Q311" s="574">
        <f>+monthly_drivers_0!Q311</f>
        <v>2.5</v>
      </c>
    </row>
    <row r="312" spans="1:17" x14ac:dyDescent="0.25">
      <c r="A312" s="575">
        <f t="shared" si="13"/>
        <v>53751</v>
      </c>
      <c r="B312" s="83" t="str">
        <f t="shared" si="14"/>
        <v>LeasingII</v>
      </c>
      <c r="C312" s="562">
        <v>0</v>
      </c>
      <c r="D312" s="563">
        <v>0</v>
      </c>
      <c r="E312" s="563">
        <v>0</v>
      </c>
      <c r="F312" s="563">
        <v>0</v>
      </c>
      <c r="G312" s="563">
        <v>0</v>
      </c>
      <c r="H312" s="563">
        <v>0</v>
      </c>
      <c r="I312" s="563">
        <v>0</v>
      </c>
      <c r="J312" s="563">
        <v>0</v>
      </c>
      <c r="K312" s="564">
        <v>0</v>
      </c>
      <c r="L312" s="563">
        <f t="shared" si="12"/>
        <v>0</v>
      </c>
      <c r="M312" s="563">
        <v>0</v>
      </c>
      <c r="N312" s="563">
        <v>0</v>
      </c>
      <c r="O312" s="565">
        <v>0</v>
      </c>
      <c r="P312" s="564">
        <v>0</v>
      </c>
      <c r="Q312" s="566">
        <f>+monthly_drivers_0!Q312</f>
        <v>2.5</v>
      </c>
    </row>
    <row r="313" spans="1:17" x14ac:dyDescent="0.25">
      <c r="A313" s="567">
        <f t="shared" si="13"/>
        <v>53782</v>
      </c>
      <c r="B313" s="577" t="str">
        <f t="shared" si="14"/>
        <v>LeasingII</v>
      </c>
      <c r="C313" s="568">
        <v>0</v>
      </c>
      <c r="D313" s="569">
        <v>0</v>
      </c>
      <c r="E313" s="569">
        <v>0</v>
      </c>
      <c r="F313" s="569">
        <v>0</v>
      </c>
      <c r="G313" s="569">
        <v>0</v>
      </c>
      <c r="H313" s="569">
        <v>0</v>
      </c>
      <c r="I313" s="569">
        <v>0</v>
      </c>
      <c r="J313" s="569">
        <v>0</v>
      </c>
      <c r="K313" s="570">
        <v>0</v>
      </c>
      <c r="L313" s="571">
        <f t="shared" si="12"/>
        <v>0</v>
      </c>
      <c r="M313" s="571">
        <v>0</v>
      </c>
      <c r="N313" s="571">
        <v>0</v>
      </c>
      <c r="O313" s="572">
        <v>0</v>
      </c>
      <c r="P313" s="573">
        <v>0</v>
      </c>
      <c r="Q313" s="574">
        <f>+monthly_drivers_0!Q313</f>
        <v>2.5</v>
      </c>
    </row>
    <row r="314" spans="1:17" x14ac:dyDescent="0.25">
      <c r="A314" s="575">
        <f t="shared" si="13"/>
        <v>53812</v>
      </c>
      <c r="B314" s="83" t="str">
        <f t="shared" si="14"/>
        <v>LeasingII</v>
      </c>
      <c r="C314" s="562">
        <v>0</v>
      </c>
      <c r="D314" s="563">
        <v>0</v>
      </c>
      <c r="E314" s="563">
        <v>0</v>
      </c>
      <c r="F314" s="563">
        <v>0</v>
      </c>
      <c r="G314" s="563">
        <v>0</v>
      </c>
      <c r="H314" s="563">
        <v>0</v>
      </c>
      <c r="I314" s="563">
        <v>0</v>
      </c>
      <c r="J314" s="563">
        <v>0</v>
      </c>
      <c r="K314" s="564">
        <v>0</v>
      </c>
      <c r="L314" s="563">
        <f t="shared" si="12"/>
        <v>0</v>
      </c>
      <c r="M314" s="563">
        <v>0</v>
      </c>
      <c r="N314" s="563">
        <v>0</v>
      </c>
      <c r="O314" s="565">
        <v>0</v>
      </c>
      <c r="P314" s="564">
        <v>0</v>
      </c>
      <c r="Q314" s="566">
        <f>+monthly_drivers_0!Q314</f>
        <v>2.5</v>
      </c>
    </row>
    <row r="315" spans="1:17" x14ac:dyDescent="0.25">
      <c r="A315" s="567">
        <f t="shared" si="13"/>
        <v>53843</v>
      </c>
      <c r="B315" s="577" t="str">
        <f t="shared" si="14"/>
        <v>LeasingII</v>
      </c>
      <c r="C315" s="568">
        <v>0</v>
      </c>
      <c r="D315" s="569">
        <v>0</v>
      </c>
      <c r="E315" s="569">
        <v>0</v>
      </c>
      <c r="F315" s="569">
        <v>0</v>
      </c>
      <c r="G315" s="569">
        <v>0</v>
      </c>
      <c r="H315" s="569">
        <v>0</v>
      </c>
      <c r="I315" s="569">
        <v>0</v>
      </c>
      <c r="J315" s="569">
        <v>0</v>
      </c>
      <c r="K315" s="570">
        <v>0</v>
      </c>
      <c r="L315" s="571">
        <f t="shared" si="12"/>
        <v>0</v>
      </c>
      <c r="M315" s="571">
        <v>0</v>
      </c>
      <c r="N315" s="571">
        <v>0</v>
      </c>
      <c r="O315" s="572">
        <v>0</v>
      </c>
      <c r="P315" s="573">
        <v>0</v>
      </c>
      <c r="Q315" s="574">
        <f>+monthly_drivers_0!Q315</f>
        <v>2.5</v>
      </c>
    </row>
    <row r="316" spans="1:17" x14ac:dyDescent="0.25">
      <c r="A316" s="575">
        <f t="shared" si="13"/>
        <v>53873</v>
      </c>
      <c r="B316" s="83" t="str">
        <f t="shared" si="14"/>
        <v>LeasingII</v>
      </c>
      <c r="C316" s="562">
        <v>0</v>
      </c>
      <c r="D316" s="563">
        <v>0</v>
      </c>
      <c r="E316" s="563">
        <v>0</v>
      </c>
      <c r="F316" s="563">
        <v>0</v>
      </c>
      <c r="G316" s="563">
        <v>0</v>
      </c>
      <c r="H316" s="563">
        <v>0</v>
      </c>
      <c r="I316" s="563">
        <v>0</v>
      </c>
      <c r="J316" s="563">
        <v>0</v>
      </c>
      <c r="K316" s="564">
        <v>0</v>
      </c>
      <c r="L316" s="563">
        <f t="shared" si="12"/>
        <v>0</v>
      </c>
      <c r="M316" s="563">
        <v>0</v>
      </c>
      <c r="N316" s="563">
        <v>0</v>
      </c>
      <c r="O316" s="565">
        <v>0</v>
      </c>
      <c r="P316" s="564">
        <v>0</v>
      </c>
      <c r="Q316" s="566">
        <f>+monthly_drivers_0!Q316</f>
        <v>2.5</v>
      </c>
    </row>
    <row r="317" spans="1:17" x14ac:dyDescent="0.25">
      <c r="A317" s="567">
        <f t="shared" si="13"/>
        <v>53904</v>
      </c>
      <c r="B317" s="577" t="str">
        <f t="shared" si="14"/>
        <v>LeasingII</v>
      </c>
      <c r="C317" s="568">
        <v>0</v>
      </c>
      <c r="D317" s="569">
        <v>0</v>
      </c>
      <c r="E317" s="569">
        <v>0</v>
      </c>
      <c r="F317" s="569">
        <v>0</v>
      </c>
      <c r="G317" s="569">
        <v>0</v>
      </c>
      <c r="H317" s="569">
        <v>0</v>
      </c>
      <c r="I317" s="569">
        <v>0</v>
      </c>
      <c r="J317" s="569">
        <v>0</v>
      </c>
      <c r="K317" s="570">
        <v>0</v>
      </c>
      <c r="L317" s="571">
        <f t="shared" si="12"/>
        <v>0</v>
      </c>
      <c r="M317" s="571">
        <v>0</v>
      </c>
      <c r="N317" s="571">
        <v>0</v>
      </c>
      <c r="O317" s="572">
        <v>0</v>
      </c>
      <c r="P317" s="573">
        <v>0</v>
      </c>
      <c r="Q317" s="574">
        <f>+monthly_drivers_0!Q317</f>
        <v>2.5</v>
      </c>
    </row>
    <row r="318" spans="1:17" x14ac:dyDescent="0.25">
      <c r="A318" s="575">
        <f t="shared" si="13"/>
        <v>53935</v>
      </c>
      <c r="B318" s="83" t="str">
        <f t="shared" si="14"/>
        <v>LeasingII</v>
      </c>
      <c r="C318" s="562">
        <v>0</v>
      </c>
      <c r="D318" s="563">
        <v>0</v>
      </c>
      <c r="E318" s="563">
        <v>0</v>
      </c>
      <c r="F318" s="563">
        <v>0</v>
      </c>
      <c r="G318" s="563">
        <v>0</v>
      </c>
      <c r="H318" s="563">
        <v>0</v>
      </c>
      <c r="I318" s="563">
        <v>0</v>
      </c>
      <c r="J318" s="563">
        <v>0</v>
      </c>
      <c r="K318" s="564">
        <v>0</v>
      </c>
      <c r="L318" s="563">
        <f t="shared" si="12"/>
        <v>0</v>
      </c>
      <c r="M318" s="563">
        <v>0</v>
      </c>
      <c r="N318" s="563">
        <v>0</v>
      </c>
      <c r="O318" s="565">
        <v>0</v>
      </c>
      <c r="P318" s="564">
        <v>0</v>
      </c>
      <c r="Q318" s="566">
        <f>+monthly_drivers_0!Q318</f>
        <v>2.5</v>
      </c>
    </row>
    <row r="319" spans="1:17" x14ac:dyDescent="0.25">
      <c r="A319" s="567">
        <f t="shared" si="13"/>
        <v>53965</v>
      </c>
      <c r="B319" s="577" t="str">
        <f t="shared" si="14"/>
        <v>LeasingII</v>
      </c>
      <c r="C319" s="568">
        <v>0</v>
      </c>
      <c r="D319" s="569">
        <v>0</v>
      </c>
      <c r="E319" s="569">
        <v>0</v>
      </c>
      <c r="F319" s="569">
        <v>0</v>
      </c>
      <c r="G319" s="569">
        <v>0</v>
      </c>
      <c r="H319" s="569">
        <v>0</v>
      </c>
      <c r="I319" s="569">
        <v>0</v>
      </c>
      <c r="J319" s="569">
        <v>0</v>
      </c>
      <c r="K319" s="570">
        <v>0</v>
      </c>
      <c r="L319" s="571">
        <f t="shared" si="12"/>
        <v>0</v>
      </c>
      <c r="M319" s="571">
        <v>0</v>
      </c>
      <c r="N319" s="571">
        <v>0</v>
      </c>
      <c r="O319" s="572">
        <v>0</v>
      </c>
      <c r="P319" s="573">
        <v>0</v>
      </c>
      <c r="Q319" s="574">
        <f>+monthly_drivers_0!Q319</f>
        <v>2.5</v>
      </c>
    </row>
    <row r="320" spans="1:17" x14ac:dyDescent="0.25">
      <c r="A320" s="575">
        <f t="shared" si="13"/>
        <v>53996</v>
      </c>
      <c r="B320" s="83" t="str">
        <f t="shared" si="14"/>
        <v>LeasingII</v>
      </c>
      <c r="C320" s="562">
        <v>0</v>
      </c>
      <c r="D320" s="563">
        <v>0</v>
      </c>
      <c r="E320" s="563">
        <v>0</v>
      </c>
      <c r="F320" s="563">
        <v>0</v>
      </c>
      <c r="G320" s="563">
        <v>0</v>
      </c>
      <c r="H320" s="563">
        <v>0</v>
      </c>
      <c r="I320" s="563">
        <v>0</v>
      </c>
      <c r="J320" s="563">
        <v>0</v>
      </c>
      <c r="K320" s="564">
        <v>0</v>
      </c>
      <c r="L320" s="563">
        <f t="shared" si="12"/>
        <v>0</v>
      </c>
      <c r="M320" s="563">
        <v>0</v>
      </c>
      <c r="N320" s="563">
        <v>0</v>
      </c>
      <c r="O320" s="565">
        <v>0</v>
      </c>
      <c r="P320" s="564">
        <v>0</v>
      </c>
      <c r="Q320" s="566">
        <f>+monthly_drivers_0!Q320</f>
        <v>2.5</v>
      </c>
    </row>
    <row r="321" spans="1:17" x14ac:dyDescent="0.25">
      <c r="A321" s="567">
        <f t="shared" si="13"/>
        <v>54026</v>
      </c>
      <c r="B321" s="577" t="str">
        <f t="shared" si="14"/>
        <v>LeasingII</v>
      </c>
      <c r="C321" s="568">
        <v>0</v>
      </c>
      <c r="D321" s="569">
        <v>0</v>
      </c>
      <c r="E321" s="569">
        <v>0</v>
      </c>
      <c r="F321" s="569">
        <v>0</v>
      </c>
      <c r="G321" s="569">
        <v>0</v>
      </c>
      <c r="H321" s="569">
        <v>0</v>
      </c>
      <c r="I321" s="569">
        <v>0</v>
      </c>
      <c r="J321" s="569">
        <v>0</v>
      </c>
      <c r="K321" s="570">
        <v>0</v>
      </c>
      <c r="L321" s="571">
        <f t="shared" si="12"/>
        <v>0</v>
      </c>
      <c r="M321" s="571">
        <v>0</v>
      </c>
      <c r="N321" s="571">
        <v>0</v>
      </c>
      <c r="O321" s="572">
        <v>0</v>
      </c>
      <c r="P321" s="573">
        <v>0</v>
      </c>
      <c r="Q321" s="574">
        <f>+monthly_drivers_0!Q321</f>
        <v>2.5</v>
      </c>
    </row>
    <row r="322" spans="1:17" x14ac:dyDescent="0.25">
      <c r="A322" s="575">
        <f t="shared" si="13"/>
        <v>54057</v>
      </c>
      <c r="B322" s="83" t="str">
        <f t="shared" si="14"/>
        <v>LeasingII</v>
      </c>
      <c r="C322" s="562">
        <v>0</v>
      </c>
      <c r="D322" s="563">
        <v>0</v>
      </c>
      <c r="E322" s="563">
        <v>0</v>
      </c>
      <c r="F322" s="563">
        <v>0</v>
      </c>
      <c r="G322" s="563">
        <v>0</v>
      </c>
      <c r="H322" s="563">
        <v>0</v>
      </c>
      <c r="I322" s="563">
        <v>0</v>
      </c>
      <c r="J322" s="563">
        <v>0</v>
      </c>
      <c r="K322" s="564">
        <v>0</v>
      </c>
      <c r="L322" s="563">
        <f t="shared" ref="L322:L385" si="15">+P322+O322</f>
        <v>0</v>
      </c>
      <c r="M322" s="563">
        <v>0</v>
      </c>
      <c r="N322" s="563">
        <v>0</v>
      </c>
      <c r="O322" s="565">
        <v>0</v>
      </c>
      <c r="P322" s="564">
        <v>0</v>
      </c>
      <c r="Q322" s="566">
        <f>+monthly_drivers_0!Q322</f>
        <v>2.5</v>
      </c>
    </row>
    <row r="323" spans="1:17" x14ac:dyDescent="0.25">
      <c r="A323" s="567">
        <f t="shared" ref="A323:A386" si="16">+EOMONTH(A322,1)</f>
        <v>54088</v>
      </c>
      <c r="B323" s="577" t="str">
        <f t="shared" ref="B323:B386" si="17">+B322</f>
        <v>LeasingII</v>
      </c>
      <c r="C323" s="568">
        <v>0</v>
      </c>
      <c r="D323" s="569">
        <v>0</v>
      </c>
      <c r="E323" s="569">
        <v>0</v>
      </c>
      <c r="F323" s="569">
        <v>0</v>
      </c>
      <c r="G323" s="569">
        <v>0</v>
      </c>
      <c r="H323" s="569">
        <v>0</v>
      </c>
      <c r="I323" s="569">
        <v>0</v>
      </c>
      <c r="J323" s="569">
        <v>0</v>
      </c>
      <c r="K323" s="570">
        <v>0</v>
      </c>
      <c r="L323" s="571">
        <f t="shared" si="15"/>
        <v>0</v>
      </c>
      <c r="M323" s="571">
        <v>0</v>
      </c>
      <c r="N323" s="571">
        <v>0</v>
      </c>
      <c r="O323" s="572">
        <v>0</v>
      </c>
      <c r="P323" s="573">
        <v>0</v>
      </c>
      <c r="Q323" s="574">
        <f>+monthly_drivers_0!Q323</f>
        <v>2.5</v>
      </c>
    </row>
    <row r="324" spans="1:17" x14ac:dyDescent="0.25">
      <c r="A324" s="575">
        <f t="shared" si="16"/>
        <v>54117</v>
      </c>
      <c r="B324" s="83" t="str">
        <f t="shared" si="17"/>
        <v>LeasingII</v>
      </c>
      <c r="C324" s="562">
        <v>0</v>
      </c>
      <c r="D324" s="563">
        <v>0</v>
      </c>
      <c r="E324" s="563">
        <v>0</v>
      </c>
      <c r="F324" s="563">
        <v>0</v>
      </c>
      <c r="G324" s="563">
        <v>0</v>
      </c>
      <c r="H324" s="563">
        <v>0</v>
      </c>
      <c r="I324" s="563">
        <v>0</v>
      </c>
      <c r="J324" s="563">
        <v>0</v>
      </c>
      <c r="K324" s="564">
        <v>0</v>
      </c>
      <c r="L324" s="563">
        <f t="shared" si="15"/>
        <v>0</v>
      </c>
      <c r="M324" s="563">
        <v>0</v>
      </c>
      <c r="N324" s="563">
        <v>0</v>
      </c>
      <c r="O324" s="565">
        <v>0</v>
      </c>
      <c r="P324" s="564">
        <v>0</v>
      </c>
      <c r="Q324" s="566">
        <f>+monthly_drivers_0!Q324</f>
        <v>2.5</v>
      </c>
    </row>
    <row r="325" spans="1:17" x14ac:dyDescent="0.25">
      <c r="A325" s="567">
        <f t="shared" si="16"/>
        <v>54148</v>
      </c>
      <c r="B325" s="577" t="str">
        <f t="shared" si="17"/>
        <v>LeasingII</v>
      </c>
      <c r="C325" s="568">
        <v>0</v>
      </c>
      <c r="D325" s="569">
        <v>0</v>
      </c>
      <c r="E325" s="569">
        <v>0</v>
      </c>
      <c r="F325" s="569">
        <v>0</v>
      </c>
      <c r="G325" s="569">
        <v>0</v>
      </c>
      <c r="H325" s="569">
        <v>0</v>
      </c>
      <c r="I325" s="569">
        <v>0</v>
      </c>
      <c r="J325" s="569">
        <v>0</v>
      </c>
      <c r="K325" s="570">
        <v>0</v>
      </c>
      <c r="L325" s="571">
        <f t="shared" si="15"/>
        <v>0</v>
      </c>
      <c r="M325" s="571">
        <v>0</v>
      </c>
      <c r="N325" s="571">
        <v>0</v>
      </c>
      <c r="O325" s="572">
        <v>0</v>
      </c>
      <c r="P325" s="573">
        <v>0</v>
      </c>
      <c r="Q325" s="574">
        <f>+monthly_drivers_0!Q325</f>
        <v>2.5</v>
      </c>
    </row>
    <row r="326" spans="1:17" x14ac:dyDescent="0.25">
      <c r="A326" s="575">
        <f t="shared" si="16"/>
        <v>54178</v>
      </c>
      <c r="B326" s="83" t="str">
        <f t="shared" si="17"/>
        <v>LeasingII</v>
      </c>
      <c r="C326" s="562">
        <v>0</v>
      </c>
      <c r="D326" s="563">
        <v>0</v>
      </c>
      <c r="E326" s="563">
        <v>0</v>
      </c>
      <c r="F326" s="563">
        <v>0</v>
      </c>
      <c r="G326" s="563">
        <v>0</v>
      </c>
      <c r="H326" s="563">
        <v>0</v>
      </c>
      <c r="I326" s="563">
        <v>0</v>
      </c>
      <c r="J326" s="563">
        <v>0</v>
      </c>
      <c r="K326" s="564">
        <v>0</v>
      </c>
      <c r="L326" s="563">
        <f t="shared" si="15"/>
        <v>0</v>
      </c>
      <c r="M326" s="563">
        <v>0</v>
      </c>
      <c r="N326" s="563">
        <v>0</v>
      </c>
      <c r="O326" s="565">
        <v>0</v>
      </c>
      <c r="P326" s="564">
        <v>0</v>
      </c>
      <c r="Q326" s="566">
        <f>+monthly_drivers_0!Q326</f>
        <v>2.5</v>
      </c>
    </row>
    <row r="327" spans="1:17" x14ac:dyDescent="0.25">
      <c r="A327" s="567">
        <f t="shared" si="16"/>
        <v>54209</v>
      </c>
      <c r="B327" s="577" t="str">
        <f t="shared" si="17"/>
        <v>LeasingII</v>
      </c>
      <c r="C327" s="568">
        <v>0</v>
      </c>
      <c r="D327" s="569">
        <v>0</v>
      </c>
      <c r="E327" s="569">
        <v>0</v>
      </c>
      <c r="F327" s="569">
        <v>0</v>
      </c>
      <c r="G327" s="569">
        <v>0</v>
      </c>
      <c r="H327" s="569">
        <v>0</v>
      </c>
      <c r="I327" s="569">
        <v>0</v>
      </c>
      <c r="J327" s="569">
        <v>0</v>
      </c>
      <c r="K327" s="570">
        <v>0</v>
      </c>
      <c r="L327" s="571">
        <f t="shared" si="15"/>
        <v>0</v>
      </c>
      <c r="M327" s="571">
        <v>0</v>
      </c>
      <c r="N327" s="571">
        <v>0</v>
      </c>
      <c r="O327" s="572">
        <v>0</v>
      </c>
      <c r="P327" s="573">
        <v>0</v>
      </c>
      <c r="Q327" s="574">
        <f>+monthly_drivers_0!Q327</f>
        <v>2.5</v>
      </c>
    </row>
    <row r="328" spans="1:17" x14ac:dyDescent="0.25">
      <c r="A328" s="575">
        <f t="shared" si="16"/>
        <v>54239</v>
      </c>
      <c r="B328" s="83" t="str">
        <f t="shared" si="17"/>
        <v>LeasingII</v>
      </c>
      <c r="C328" s="562">
        <v>0</v>
      </c>
      <c r="D328" s="563">
        <v>0</v>
      </c>
      <c r="E328" s="563">
        <v>0</v>
      </c>
      <c r="F328" s="563">
        <v>0</v>
      </c>
      <c r="G328" s="563">
        <v>0</v>
      </c>
      <c r="H328" s="563">
        <v>0</v>
      </c>
      <c r="I328" s="563">
        <v>0</v>
      </c>
      <c r="J328" s="563">
        <v>0</v>
      </c>
      <c r="K328" s="564">
        <v>0</v>
      </c>
      <c r="L328" s="563">
        <f t="shared" si="15"/>
        <v>0</v>
      </c>
      <c r="M328" s="563">
        <v>0</v>
      </c>
      <c r="N328" s="563">
        <v>0</v>
      </c>
      <c r="O328" s="565">
        <v>0</v>
      </c>
      <c r="P328" s="564">
        <v>0</v>
      </c>
      <c r="Q328" s="566">
        <f>+monthly_drivers_0!Q328</f>
        <v>2.5</v>
      </c>
    </row>
    <row r="329" spans="1:17" x14ac:dyDescent="0.25">
      <c r="A329" s="567">
        <f t="shared" si="16"/>
        <v>54270</v>
      </c>
      <c r="B329" s="577" t="str">
        <f t="shared" si="17"/>
        <v>LeasingII</v>
      </c>
      <c r="C329" s="568">
        <v>0</v>
      </c>
      <c r="D329" s="569">
        <v>0</v>
      </c>
      <c r="E329" s="569">
        <v>0</v>
      </c>
      <c r="F329" s="569">
        <v>0</v>
      </c>
      <c r="G329" s="569">
        <v>0</v>
      </c>
      <c r="H329" s="569">
        <v>0</v>
      </c>
      <c r="I329" s="569">
        <v>0</v>
      </c>
      <c r="J329" s="569">
        <v>0</v>
      </c>
      <c r="K329" s="570">
        <v>0</v>
      </c>
      <c r="L329" s="571">
        <f t="shared" si="15"/>
        <v>0</v>
      </c>
      <c r="M329" s="571">
        <v>0</v>
      </c>
      <c r="N329" s="571">
        <v>0</v>
      </c>
      <c r="O329" s="572">
        <v>0</v>
      </c>
      <c r="P329" s="573">
        <v>0</v>
      </c>
      <c r="Q329" s="574">
        <f>+monthly_drivers_0!Q329</f>
        <v>2.5</v>
      </c>
    </row>
    <row r="330" spans="1:17" x14ac:dyDescent="0.25">
      <c r="A330" s="575">
        <f t="shared" si="16"/>
        <v>54301</v>
      </c>
      <c r="B330" s="83" t="str">
        <f t="shared" si="17"/>
        <v>LeasingII</v>
      </c>
      <c r="C330" s="562">
        <v>0</v>
      </c>
      <c r="D330" s="563">
        <v>0</v>
      </c>
      <c r="E330" s="563">
        <v>0</v>
      </c>
      <c r="F330" s="563">
        <v>0</v>
      </c>
      <c r="G330" s="563">
        <v>0</v>
      </c>
      <c r="H330" s="563">
        <v>0</v>
      </c>
      <c r="I330" s="563">
        <v>0</v>
      </c>
      <c r="J330" s="563">
        <v>0</v>
      </c>
      <c r="K330" s="564">
        <v>0</v>
      </c>
      <c r="L330" s="563">
        <f t="shared" si="15"/>
        <v>0</v>
      </c>
      <c r="M330" s="563">
        <v>0</v>
      </c>
      <c r="N330" s="563">
        <v>0</v>
      </c>
      <c r="O330" s="565">
        <v>0</v>
      </c>
      <c r="P330" s="564">
        <v>0</v>
      </c>
      <c r="Q330" s="566">
        <f>+monthly_drivers_0!Q330</f>
        <v>2.5</v>
      </c>
    </row>
    <row r="331" spans="1:17" x14ac:dyDescent="0.25">
      <c r="A331" s="567">
        <f t="shared" si="16"/>
        <v>54331</v>
      </c>
      <c r="B331" s="577" t="str">
        <f t="shared" si="17"/>
        <v>LeasingII</v>
      </c>
      <c r="C331" s="568">
        <v>0</v>
      </c>
      <c r="D331" s="569">
        <v>0</v>
      </c>
      <c r="E331" s="569">
        <v>0</v>
      </c>
      <c r="F331" s="569">
        <v>0</v>
      </c>
      <c r="G331" s="569">
        <v>0</v>
      </c>
      <c r="H331" s="569">
        <v>0</v>
      </c>
      <c r="I331" s="569">
        <v>0</v>
      </c>
      <c r="J331" s="569">
        <v>0</v>
      </c>
      <c r="K331" s="570">
        <v>0</v>
      </c>
      <c r="L331" s="571">
        <f t="shared" si="15"/>
        <v>0</v>
      </c>
      <c r="M331" s="571">
        <v>0</v>
      </c>
      <c r="N331" s="571">
        <v>0</v>
      </c>
      <c r="O331" s="572">
        <v>0</v>
      </c>
      <c r="P331" s="573">
        <v>0</v>
      </c>
      <c r="Q331" s="574">
        <f>+monthly_drivers_0!Q331</f>
        <v>2.5</v>
      </c>
    </row>
    <row r="332" spans="1:17" x14ac:dyDescent="0.25">
      <c r="A332" s="575">
        <f t="shared" si="16"/>
        <v>54362</v>
      </c>
      <c r="B332" s="83" t="str">
        <f t="shared" si="17"/>
        <v>LeasingII</v>
      </c>
      <c r="C332" s="562">
        <v>0</v>
      </c>
      <c r="D332" s="563">
        <v>0</v>
      </c>
      <c r="E332" s="563">
        <v>0</v>
      </c>
      <c r="F332" s="563">
        <v>0</v>
      </c>
      <c r="G332" s="563">
        <v>0</v>
      </c>
      <c r="H332" s="563">
        <v>0</v>
      </c>
      <c r="I332" s="563">
        <v>0</v>
      </c>
      <c r="J332" s="563">
        <v>0</v>
      </c>
      <c r="K332" s="564">
        <v>0</v>
      </c>
      <c r="L332" s="563">
        <f t="shared" si="15"/>
        <v>0</v>
      </c>
      <c r="M332" s="563">
        <v>0</v>
      </c>
      <c r="N332" s="563">
        <v>0</v>
      </c>
      <c r="O332" s="565">
        <v>0</v>
      </c>
      <c r="P332" s="564">
        <v>0</v>
      </c>
      <c r="Q332" s="566">
        <f>+monthly_drivers_0!Q332</f>
        <v>2.5</v>
      </c>
    </row>
    <row r="333" spans="1:17" x14ac:dyDescent="0.25">
      <c r="A333" s="567">
        <f t="shared" si="16"/>
        <v>54392</v>
      </c>
      <c r="B333" s="577" t="str">
        <f t="shared" si="17"/>
        <v>LeasingII</v>
      </c>
      <c r="C333" s="568">
        <v>0</v>
      </c>
      <c r="D333" s="569">
        <v>0</v>
      </c>
      <c r="E333" s="569">
        <v>0</v>
      </c>
      <c r="F333" s="569">
        <v>0</v>
      </c>
      <c r="G333" s="569">
        <v>0</v>
      </c>
      <c r="H333" s="569">
        <v>0</v>
      </c>
      <c r="I333" s="569">
        <v>0</v>
      </c>
      <c r="J333" s="569">
        <v>0</v>
      </c>
      <c r="K333" s="570">
        <v>0</v>
      </c>
      <c r="L333" s="571">
        <f t="shared" si="15"/>
        <v>0</v>
      </c>
      <c r="M333" s="571">
        <v>0</v>
      </c>
      <c r="N333" s="571">
        <v>0</v>
      </c>
      <c r="O333" s="572">
        <v>0</v>
      </c>
      <c r="P333" s="573">
        <v>0</v>
      </c>
      <c r="Q333" s="574">
        <f>+monthly_drivers_0!Q333</f>
        <v>2.5</v>
      </c>
    </row>
    <row r="334" spans="1:17" x14ac:dyDescent="0.25">
      <c r="A334" s="575">
        <f t="shared" si="16"/>
        <v>54423</v>
      </c>
      <c r="B334" s="83" t="str">
        <f t="shared" si="17"/>
        <v>LeasingII</v>
      </c>
      <c r="C334" s="562">
        <v>0</v>
      </c>
      <c r="D334" s="563">
        <v>0</v>
      </c>
      <c r="E334" s="563">
        <v>0</v>
      </c>
      <c r="F334" s="563">
        <v>0</v>
      </c>
      <c r="G334" s="563">
        <v>0</v>
      </c>
      <c r="H334" s="563">
        <v>0</v>
      </c>
      <c r="I334" s="563">
        <v>0</v>
      </c>
      <c r="J334" s="563">
        <v>0</v>
      </c>
      <c r="K334" s="564">
        <v>0</v>
      </c>
      <c r="L334" s="563">
        <f t="shared" si="15"/>
        <v>0</v>
      </c>
      <c r="M334" s="563">
        <v>0</v>
      </c>
      <c r="N334" s="563">
        <v>0</v>
      </c>
      <c r="O334" s="565">
        <v>0</v>
      </c>
      <c r="P334" s="564">
        <v>0</v>
      </c>
      <c r="Q334" s="566">
        <f>+monthly_drivers_0!Q334</f>
        <v>2.5</v>
      </c>
    </row>
    <row r="335" spans="1:17" x14ac:dyDescent="0.25">
      <c r="A335" s="567">
        <f t="shared" si="16"/>
        <v>54454</v>
      </c>
      <c r="B335" s="577" t="str">
        <f t="shared" si="17"/>
        <v>LeasingII</v>
      </c>
      <c r="C335" s="568">
        <v>0</v>
      </c>
      <c r="D335" s="569">
        <v>0</v>
      </c>
      <c r="E335" s="569">
        <v>0</v>
      </c>
      <c r="F335" s="569">
        <v>0</v>
      </c>
      <c r="G335" s="569">
        <v>0</v>
      </c>
      <c r="H335" s="569">
        <v>0</v>
      </c>
      <c r="I335" s="569">
        <v>0</v>
      </c>
      <c r="J335" s="569">
        <v>0</v>
      </c>
      <c r="K335" s="570">
        <v>0</v>
      </c>
      <c r="L335" s="571">
        <f t="shared" si="15"/>
        <v>0</v>
      </c>
      <c r="M335" s="571">
        <v>0</v>
      </c>
      <c r="N335" s="571">
        <v>0</v>
      </c>
      <c r="O335" s="572">
        <v>0</v>
      </c>
      <c r="P335" s="573">
        <v>0</v>
      </c>
      <c r="Q335" s="574">
        <f>+monthly_drivers_0!Q335</f>
        <v>2.5</v>
      </c>
    </row>
    <row r="336" spans="1:17" x14ac:dyDescent="0.25">
      <c r="A336" s="575">
        <f t="shared" si="16"/>
        <v>54482</v>
      </c>
      <c r="B336" s="83" t="str">
        <f t="shared" si="17"/>
        <v>LeasingII</v>
      </c>
      <c r="C336" s="562">
        <v>0</v>
      </c>
      <c r="D336" s="563">
        <v>0</v>
      </c>
      <c r="E336" s="563">
        <v>0</v>
      </c>
      <c r="F336" s="563">
        <v>0</v>
      </c>
      <c r="G336" s="563">
        <v>0</v>
      </c>
      <c r="H336" s="563">
        <v>0</v>
      </c>
      <c r="I336" s="563">
        <v>0</v>
      </c>
      <c r="J336" s="563">
        <v>0</v>
      </c>
      <c r="K336" s="564">
        <v>0</v>
      </c>
      <c r="L336" s="563">
        <f t="shared" si="15"/>
        <v>0</v>
      </c>
      <c r="M336" s="563">
        <v>0</v>
      </c>
      <c r="N336" s="563">
        <v>0</v>
      </c>
      <c r="O336" s="565">
        <v>0</v>
      </c>
      <c r="P336" s="564">
        <v>0</v>
      </c>
      <c r="Q336" s="566">
        <f>+monthly_drivers_0!Q336</f>
        <v>2.5</v>
      </c>
    </row>
    <row r="337" spans="1:17" x14ac:dyDescent="0.25">
      <c r="A337" s="567">
        <f t="shared" si="16"/>
        <v>54513</v>
      </c>
      <c r="B337" s="577" t="str">
        <f t="shared" si="17"/>
        <v>LeasingII</v>
      </c>
      <c r="C337" s="568">
        <v>0</v>
      </c>
      <c r="D337" s="569">
        <v>0</v>
      </c>
      <c r="E337" s="569">
        <v>0</v>
      </c>
      <c r="F337" s="569">
        <v>0</v>
      </c>
      <c r="G337" s="569">
        <v>0</v>
      </c>
      <c r="H337" s="569">
        <v>0</v>
      </c>
      <c r="I337" s="569">
        <v>0</v>
      </c>
      <c r="J337" s="569">
        <v>0</v>
      </c>
      <c r="K337" s="570">
        <v>0</v>
      </c>
      <c r="L337" s="571">
        <f t="shared" si="15"/>
        <v>0</v>
      </c>
      <c r="M337" s="571">
        <v>0</v>
      </c>
      <c r="N337" s="571">
        <v>0</v>
      </c>
      <c r="O337" s="572">
        <v>0</v>
      </c>
      <c r="P337" s="573">
        <v>0</v>
      </c>
      <c r="Q337" s="574">
        <f>+monthly_drivers_0!Q337</f>
        <v>2.5</v>
      </c>
    </row>
    <row r="338" spans="1:17" x14ac:dyDescent="0.25">
      <c r="A338" s="575">
        <f t="shared" si="16"/>
        <v>54543</v>
      </c>
      <c r="B338" s="83" t="str">
        <f t="shared" si="17"/>
        <v>LeasingII</v>
      </c>
      <c r="C338" s="562">
        <v>0</v>
      </c>
      <c r="D338" s="563">
        <v>0</v>
      </c>
      <c r="E338" s="563">
        <v>0</v>
      </c>
      <c r="F338" s="563">
        <v>0</v>
      </c>
      <c r="G338" s="563">
        <v>0</v>
      </c>
      <c r="H338" s="563">
        <v>0</v>
      </c>
      <c r="I338" s="563">
        <v>0</v>
      </c>
      <c r="J338" s="563">
        <v>0</v>
      </c>
      <c r="K338" s="564">
        <v>0</v>
      </c>
      <c r="L338" s="563">
        <f t="shared" si="15"/>
        <v>0</v>
      </c>
      <c r="M338" s="563">
        <v>0</v>
      </c>
      <c r="N338" s="563">
        <v>0</v>
      </c>
      <c r="O338" s="565">
        <v>0</v>
      </c>
      <c r="P338" s="564">
        <v>0</v>
      </c>
      <c r="Q338" s="566">
        <f>+monthly_drivers_0!Q338</f>
        <v>2.5</v>
      </c>
    </row>
    <row r="339" spans="1:17" x14ac:dyDescent="0.25">
      <c r="A339" s="567">
        <f t="shared" si="16"/>
        <v>54574</v>
      </c>
      <c r="B339" s="577" t="str">
        <f t="shared" si="17"/>
        <v>LeasingII</v>
      </c>
      <c r="C339" s="568">
        <v>0</v>
      </c>
      <c r="D339" s="569">
        <v>0</v>
      </c>
      <c r="E339" s="569">
        <v>0</v>
      </c>
      <c r="F339" s="569">
        <v>0</v>
      </c>
      <c r="G339" s="569">
        <v>0</v>
      </c>
      <c r="H339" s="569">
        <v>0</v>
      </c>
      <c r="I339" s="569">
        <v>0</v>
      </c>
      <c r="J339" s="569">
        <v>0</v>
      </c>
      <c r="K339" s="570">
        <v>0</v>
      </c>
      <c r="L339" s="571">
        <f t="shared" si="15"/>
        <v>0</v>
      </c>
      <c r="M339" s="571">
        <v>0</v>
      </c>
      <c r="N339" s="571">
        <v>0</v>
      </c>
      <c r="O339" s="572">
        <v>0</v>
      </c>
      <c r="P339" s="573">
        <v>0</v>
      </c>
      <c r="Q339" s="574">
        <f>+monthly_drivers_0!Q339</f>
        <v>2.5</v>
      </c>
    </row>
    <row r="340" spans="1:17" x14ac:dyDescent="0.25">
      <c r="A340" s="575">
        <f t="shared" si="16"/>
        <v>54604</v>
      </c>
      <c r="B340" s="83" t="str">
        <f t="shared" si="17"/>
        <v>LeasingII</v>
      </c>
      <c r="C340" s="562">
        <v>0</v>
      </c>
      <c r="D340" s="563">
        <v>0</v>
      </c>
      <c r="E340" s="563">
        <v>0</v>
      </c>
      <c r="F340" s="563">
        <v>0</v>
      </c>
      <c r="G340" s="563">
        <v>0</v>
      </c>
      <c r="H340" s="563">
        <v>0</v>
      </c>
      <c r="I340" s="563">
        <v>0</v>
      </c>
      <c r="J340" s="563">
        <v>0</v>
      </c>
      <c r="K340" s="564">
        <v>0</v>
      </c>
      <c r="L340" s="563">
        <f t="shared" si="15"/>
        <v>0</v>
      </c>
      <c r="M340" s="563">
        <v>0</v>
      </c>
      <c r="N340" s="563">
        <v>0</v>
      </c>
      <c r="O340" s="565">
        <v>0</v>
      </c>
      <c r="P340" s="564">
        <v>0</v>
      </c>
      <c r="Q340" s="566">
        <f>+monthly_drivers_0!Q340</f>
        <v>2.5</v>
      </c>
    </row>
    <row r="341" spans="1:17" x14ac:dyDescent="0.25">
      <c r="A341" s="567">
        <f t="shared" si="16"/>
        <v>54635</v>
      </c>
      <c r="B341" s="577" t="str">
        <f t="shared" si="17"/>
        <v>LeasingII</v>
      </c>
      <c r="C341" s="568">
        <v>0</v>
      </c>
      <c r="D341" s="569">
        <v>0</v>
      </c>
      <c r="E341" s="569">
        <v>0</v>
      </c>
      <c r="F341" s="569">
        <v>0</v>
      </c>
      <c r="G341" s="569">
        <v>0</v>
      </c>
      <c r="H341" s="569">
        <v>0</v>
      </c>
      <c r="I341" s="569">
        <v>0</v>
      </c>
      <c r="J341" s="569">
        <v>0</v>
      </c>
      <c r="K341" s="570">
        <v>0</v>
      </c>
      <c r="L341" s="571">
        <f t="shared" si="15"/>
        <v>0</v>
      </c>
      <c r="M341" s="571">
        <v>0</v>
      </c>
      <c r="N341" s="571">
        <v>0</v>
      </c>
      <c r="O341" s="572">
        <v>0</v>
      </c>
      <c r="P341" s="573">
        <v>0</v>
      </c>
      <c r="Q341" s="574">
        <f>+monthly_drivers_0!Q341</f>
        <v>2.5</v>
      </c>
    </row>
    <row r="342" spans="1:17" x14ac:dyDescent="0.25">
      <c r="A342" s="575">
        <f t="shared" si="16"/>
        <v>54666</v>
      </c>
      <c r="B342" s="83" t="str">
        <f t="shared" si="17"/>
        <v>LeasingII</v>
      </c>
      <c r="C342" s="562">
        <v>0</v>
      </c>
      <c r="D342" s="563">
        <v>0</v>
      </c>
      <c r="E342" s="563">
        <v>0</v>
      </c>
      <c r="F342" s="563">
        <v>0</v>
      </c>
      <c r="G342" s="563">
        <v>0</v>
      </c>
      <c r="H342" s="563">
        <v>0</v>
      </c>
      <c r="I342" s="563">
        <v>0</v>
      </c>
      <c r="J342" s="563">
        <v>0</v>
      </c>
      <c r="K342" s="564">
        <v>0</v>
      </c>
      <c r="L342" s="563">
        <f t="shared" si="15"/>
        <v>0</v>
      </c>
      <c r="M342" s="563">
        <v>0</v>
      </c>
      <c r="N342" s="563">
        <v>0</v>
      </c>
      <c r="O342" s="565">
        <v>0</v>
      </c>
      <c r="P342" s="564">
        <v>0</v>
      </c>
      <c r="Q342" s="566">
        <f>+monthly_drivers_0!Q342</f>
        <v>2.5</v>
      </c>
    </row>
    <row r="343" spans="1:17" x14ac:dyDescent="0.25">
      <c r="A343" s="567">
        <f t="shared" si="16"/>
        <v>54696</v>
      </c>
      <c r="B343" s="577" t="str">
        <f t="shared" si="17"/>
        <v>LeasingII</v>
      </c>
      <c r="C343" s="568">
        <v>0</v>
      </c>
      <c r="D343" s="569">
        <v>0</v>
      </c>
      <c r="E343" s="569">
        <v>0</v>
      </c>
      <c r="F343" s="569">
        <v>0</v>
      </c>
      <c r="G343" s="569">
        <v>0</v>
      </c>
      <c r="H343" s="569">
        <v>0</v>
      </c>
      <c r="I343" s="569">
        <v>0</v>
      </c>
      <c r="J343" s="569">
        <v>0</v>
      </c>
      <c r="K343" s="570">
        <v>0</v>
      </c>
      <c r="L343" s="571">
        <f t="shared" si="15"/>
        <v>0</v>
      </c>
      <c r="M343" s="571">
        <v>0</v>
      </c>
      <c r="N343" s="571">
        <v>0</v>
      </c>
      <c r="O343" s="572">
        <v>0</v>
      </c>
      <c r="P343" s="573">
        <v>0</v>
      </c>
      <c r="Q343" s="574">
        <f>+monthly_drivers_0!Q343</f>
        <v>2.5</v>
      </c>
    </row>
    <row r="344" spans="1:17" x14ac:dyDescent="0.25">
      <c r="A344" s="575">
        <f t="shared" si="16"/>
        <v>54727</v>
      </c>
      <c r="B344" s="83" t="str">
        <f t="shared" si="17"/>
        <v>LeasingII</v>
      </c>
      <c r="C344" s="562">
        <v>0</v>
      </c>
      <c r="D344" s="563">
        <v>0</v>
      </c>
      <c r="E344" s="563">
        <v>0</v>
      </c>
      <c r="F344" s="563">
        <v>0</v>
      </c>
      <c r="G344" s="563">
        <v>0</v>
      </c>
      <c r="H344" s="563">
        <v>0</v>
      </c>
      <c r="I344" s="563">
        <v>0</v>
      </c>
      <c r="J344" s="563">
        <v>0</v>
      </c>
      <c r="K344" s="564">
        <v>0</v>
      </c>
      <c r="L344" s="563">
        <f t="shared" si="15"/>
        <v>0</v>
      </c>
      <c r="M344" s="563">
        <v>0</v>
      </c>
      <c r="N344" s="563">
        <v>0</v>
      </c>
      <c r="O344" s="565">
        <v>0</v>
      </c>
      <c r="P344" s="564">
        <v>0</v>
      </c>
      <c r="Q344" s="566">
        <f>+monthly_drivers_0!Q344</f>
        <v>2.5</v>
      </c>
    </row>
    <row r="345" spans="1:17" x14ac:dyDescent="0.25">
      <c r="A345" s="567">
        <f t="shared" si="16"/>
        <v>54757</v>
      </c>
      <c r="B345" s="577" t="str">
        <f t="shared" si="17"/>
        <v>LeasingII</v>
      </c>
      <c r="C345" s="568">
        <v>0</v>
      </c>
      <c r="D345" s="569">
        <v>0</v>
      </c>
      <c r="E345" s="569">
        <v>0</v>
      </c>
      <c r="F345" s="569">
        <v>0</v>
      </c>
      <c r="G345" s="569">
        <v>0</v>
      </c>
      <c r="H345" s="569">
        <v>0</v>
      </c>
      <c r="I345" s="569">
        <v>0</v>
      </c>
      <c r="J345" s="569">
        <v>0</v>
      </c>
      <c r="K345" s="570">
        <v>0</v>
      </c>
      <c r="L345" s="571">
        <f t="shared" si="15"/>
        <v>0</v>
      </c>
      <c r="M345" s="571">
        <v>0</v>
      </c>
      <c r="N345" s="571">
        <v>0</v>
      </c>
      <c r="O345" s="572">
        <v>0</v>
      </c>
      <c r="P345" s="573">
        <v>0</v>
      </c>
      <c r="Q345" s="574">
        <f>+monthly_drivers_0!Q345</f>
        <v>2.5</v>
      </c>
    </row>
    <row r="346" spans="1:17" x14ac:dyDescent="0.25">
      <c r="A346" s="575">
        <f t="shared" si="16"/>
        <v>54788</v>
      </c>
      <c r="B346" s="83" t="str">
        <f t="shared" si="17"/>
        <v>LeasingII</v>
      </c>
      <c r="C346" s="562">
        <v>0</v>
      </c>
      <c r="D346" s="563">
        <v>0</v>
      </c>
      <c r="E346" s="563">
        <v>0</v>
      </c>
      <c r="F346" s="563">
        <v>0</v>
      </c>
      <c r="G346" s="563">
        <v>0</v>
      </c>
      <c r="H346" s="563">
        <v>0</v>
      </c>
      <c r="I346" s="563">
        <v>0</v>
      </c>
      <c r="J346" s="563">
        <v>0</v>
      </c>
      <c r="K346" s="564">
        <v>0</v>
      </c>
      <c r="L346" s="563">
        <f t="shared" si="15"/>
        <v>0</v>
      </c>
      <c r="M346" s="563">
        <v>0</v>
      </c>
      <c r="N346" s="563">
        <v>0</v>
      </c>
      <c r="O346" s="565">
        <v>0</v>
      </c>
      <c r="P346" s="564">
        <v>0</v>
      </c>
      <c r="Q346" s="566">
        <f>+monthly_drivers_0!Q346</f>
        <v>2.5</v>
      </c>
    </row>
    <row r="347" spans="1:17" x14ac:dyDescent="0.25">
      <c r="A347" s="567">
        <f t="shared" si="16"/>
        <v>54819</v>
      </c>
      <c r="B347" s="577" t="str">
        <f t="shared" si="17"/>
        <v>LeasingII</v>
      </c>
      <c r="C347" s="568">
        <v>0</v>
      </c>
      <c r="D347" s="569">
        <v>0</v>
      </c>
      <c r="E347" s="569">
        <v>0</v>
      </c>
      <c r="F347" s="569">
        <v>0</v>
      </c>
      <c r="G347" s="569">
        <v>0</v>
      </c>
      <c r="H347" s="569">
        <v>0</v>
      </c>
      <c r="I347" s="569">
        <v>0</v>
      </c>
      <c r="J347" s="569">
        <v>0</v>
      </c>
      <c r="K347" s="570">
        <v>0</v>
      </c>
      <c r="L347" s="571">
        <f t="shared" si="15"/>
        <v>0</v>
      </c>
      <c r="M347" s="571">
        <v>0</v>
      </c>
      <c r="N347" s="571">
        <v>0</v>
      </c>
      <c r="O347" s="572">
        <v>0</v>
      </c>
      <c r="P347" s="573">
        <v>0</v>
      </c>
      <c r="Q347" s="574">
        <f>+monthly_drivers_0!Q347</f>
        <v>2.5</v>
      </c>
    </row>
    <row r="348" spans="1:17" x14ac:dyDescent="0.25">
      <c r="A348" s="575">
        <f t="shared" si="16"/>
        <v>54847</v>
      </c>
      <c r="B348" s="83" t="str">
        <f t="shared" si="17"/>
        <v>LeasingII</v>
      </c>
      <c r="C348" s="562">
        <v>0</v>
      </c>
      <c r="D348" s="563">
        <v>0</v>
      </c>
      <c r="E348" s="563">
        <v>0</v>
      </c>
      <c r="F348" s="563">
        <v>0</v>
      </c>
      <c r="G348" s="563">
        <v>0</v>
      </c>
      <c r="H348" s="563">
        <v>0</v>
      </c>
      <c r="I348" s="563">
        <v>0</v>
      </c>
      <c r="J348" s="563">
        <v>0</v>
      </c>
      <c r="K348" s="564">
        <v>0</v>
      </c>
      <c r="L348" s="563">
        <f t="shared" si="15"/>
        <v>0</v>
      </c>
      <c r="M348" s="563">
        <v>0</v>
      </c>
      <c r="N348" s="563">
        <v>0</v>
      </c>
      <c r="O348" s="565">
        <v>0</v>
      </c>
      <c r="P348" s="564">
        <v>0</v>
      </c>
      <c r="Q348" s="566">
        <f>+monthly_drivers_0!Q348</f>
        <v>2.5</v>
      </c>
    </row>
    <row r="349" spans="1:17" x14ac:dyDescent="0.25">
      <c r="A349" s="567">
        <f t="shared" si="16"/>
        <v>54878</v>
      </c>
      <c r="B349" s="577" t="str">
        <f t="shared" si="17"/>
        <v>LeasingII</v>
      </c>
      <c r="C349" s="568">
        <v>0</v>
      </c>
      <c r="D349" s="569">
        <v>0</v>
      </c>
      <c r="E349" s="569">
        <v>0</v>
      </c>
      <c r="F349" s="569">
        <v>0</v>
      </c>
      <c r="G349" s="569">
        <v>0</v>
      </c>
      <c r="H349" s="569">
        <v>0</v>
      </c>
      <c r="I349" s="569">
        <v>0</v>
      </c>
      <c r="J349" s="569">
        <v>0</v>
      </c>
      <c r="K349" s="570">
        <v>0</v>
      </c>
      <c r="L349" s="571">
        <f t="shared" si="15"/>
        <v>0</v>
      </c>
      <c r="M349" s="571">
        <v>0</v>
      </c>
      <c r="N349" s="571">
        <v>0</v>
      </c>
      <c r="O349" s="572">
        <v>0</v>
      </c>
      <c r="P349" s="573">
        <v>0</v>
      </c>
      <c r="Q349" s="574">
        <f>+monthly_drivers_0!Q349</f>
        <v>2.5</v>
      </c>
    </row>
    <row r="350" spans="1:17" x14ac:dyDescent="0.25">
      <c r="A350" s="575">
        <f t="shared" si="16"/>
        <v>54908</v>
      </c>
      <c r="B350" s="83" t="str">
        <f t="shared" si="17"/>
        <v>LeasingII</v>
      </c>
      <c r="C350" s="562">
        <v>0</v>
      </c>
      <c r="D350" s="563">
        <v>0</v>
      </c>
      <c r="E350" s="563">
        <v>0</v>
      </c>
      <c r="F350" s="563">
        <v>0</v>
      </c>
      <c r="G350" s="563">
        <v>0</v>
      </c>
      <c r="H350" s="563">
        <v>0</v>
      </c>
      <c r="I350" s="563">
        <v>0</v>
      </c>
      <c r="J350" s="563">
        <v>0</v>
      </c>
      <c r="K350" s="564">
        <v>0</v>
      </c>
      <c r="L350" s="563">
        <f t="shared" si="15"/>
        <v>0</v>
      </c>
      <c r="M350" s="563">
        <v>0</v>
      </c>
      <c r="N350" s="563">
        <v>0</v>
      </c>
      <c r="O350" s="565">
        <v>0</v>
      </c>
      <c r="P350" s="564">
        <v>0</v>
      </c>
      <c r="Q350" s="566">
        <f>+monthly_drivers_0!Q350</f>
        <v>2.5</v>
      </c>
    </row>
    <row r="351" spans="1:17" x14ac:dyDescent="0.25">
      <c r="A351" s="567">
        <f t="shared" si="16"/>
        <v>54939</v>
      </c>
      <c r="B351" s="577" t="str">
        <f t="shared" si="17"/>
        <v>LeasingII</v>
      </c>
      <c r="C351" s="568">
        <v>0</v>
      </c>
      <c r="D351" s="569">
        <v>0</v>
      </c>
      <c r="E351" s="569">
        <v>0</v>
      </c>
      <c r="F351" s="569">
        <v>0</v>
      </c>
      <c r="G351" s="569">
        <v>0</v>
      </c>
      <c r="H351" s="569">
        <v>0</v>
      </c>
      <c r="I351" s="569">
        <v>0</v>
      </c>
      <c r="J351" s="569">
        <v>0</v>
      </c>
      <c r="K351" s="570">
        <v>0</v>
      </c>
      <c r="L351" s="571">
        <f t="shared" si="15"/>
        <v>0</v>
      </c>
      <c r="M351" s="571">
        <v>0</v>
      </c>
      <c r="N351" s="571">
        <v>0</v>
      </c>
      <c r="O351" s="572">
        <v>0</v>
      </c>
      <c r="P351" s="573">
        <v>0</v>
      </c>
      <c r="Q351" s="574">
        <f>+monthly_drivers_0!Q351</f>
        <v>2.5</v>
      </c>
    </row>
    <row r="352" spans="1:17" x14ac:dyDescent="0.25">
      <c r="A352" s="575">
        <f t="shared" si="16"/>
        <v>54969</v>
      </c>
      <c r="B352" s="83" t="str">
        <f t="shared" si="17"/>
        <v>LeasingII</v>
      </c>
      <c r="C352" s="562">
        <v>0</v>
      </c>
      <c r="D352" s="563">
        <v>0</v>
      </c>
      <c r="E352" s="563">
        <v>0</v>
      </c>
      <c r="F352" s="563">
        <v>0</v>
      </c>
      <c r="G352" s="563">
        <v>0</v>
      </c>
      <c r="H352" s="563">
        <v>0</v>
      </c>
      <c r="I352" s="563">
        <v>0</v>
      </c>
      <c r="J352" s="563">
        <v>0</v>
      </c>
      <c r="K352" s="564">
        <v>0</v>
      </c>
      <c r="L352" s="563">
        <f t="shared" si="15"/>
        <v>0</v>
      </c>
      <c r="M352" s="563">
        <v>0</v>
      </c>
      <c r="N352" s="563">
        <v>0</v>
      </c>
      <c r="O352" s="565">
        <v>0</v>
      </c>
      <c r="P352" s="564">
        <v>0</v>
      </c>
      <c r="Q352" s="566">
        <f>+monthly_drivers_0!Q352</f>
        <v>2.5</v>
      </c>
    </row>
    <row r="353" spans="1:17" x14ac:dyDescent="0.25">
      <c r="A353" s="567">
        <f t="shared" si="16"/>
        <v>55000</v>
      </c>
      <c r="B353" s="577" t="str">
        <f t="shared" si="17"/>
        <v>LeasingII</v>
      </c>
      <c r="C353" s="568">
        <v>0</v>
      </c>
      <c r="D353" s="569">
        <v>0</v>
      </c>
      <c r="E353" s="569">
        <v>0</v>
      </c>
      <c r="F353" s="569">
        <v>0</v>
      </c>
      <c r="G353" s="569">
        <v>0</v>
      </c>
      <c r="H353" s="569">
        <v>0</v>
      </c>
      <c r="I353" s="569">
        <v>0</v>
      </c>
      <c r="J353" s="569">
        <v>0</v>
      </c>
      <c r="K353" s="570">
        <v>0</v>
      </c>
      <c r="L353" s="571">
        <f t="shared" si="15"/>
        <v>0</v>
      </c>
      <c r="M353" s="571">
        <v>0</v>
      </c>
      <c r="N353" s="571">
        <v>0</v>
      </c>
      <c r="O353" s="572">
        <v>0</v>
      </c>
      <c r="P353" s="573">
        <v>0</v>
      </c>
      <c r="Q353" s="574">
        <f>+monthly_drivers_0!Q353</f>
        <v>2.5</v>
      </c>
    </row>
    <row r="354" spans="1:17" x14ac:dyDescent="0.25">
      <c r="A354" s="575">
        <f t="shared" si="16"/>
        <v>55031</v>
      </c>
      <c r="B354" s="83" t="str">
        <f t="shared" si="17"/>
        <v>LeasingII</v>
      </c>
      <c r="C354" s="562">
        <v>0</v>
      </c>
      <c r="D354" s="563">
        <v>0</v>
      </c>
      <c r="E354" s="563">
        <v>0</v>
      </c>
      <c r="F354" s="563">
        <v>0</v>
      </c>
      <c r="G354" s="563">
        <v>0</v>
      </c>
      <c r="H354" s="563">
        <v>0</v>
      </c>
      <c r="I354" s="563">
        <v>0</v>
      </c>
      <c r="J354" s="563">
        <v>0</v>
      </c>
      <c r="K354" s="564">
        <v>0</v>
      </c>
      <c r="L354" s="563">
        <f t="shared" si="15"/>
        <v>0</v>
      </c>
      <c r="M354" s="563">
        <v>0</v>
      </c>
      <c r="N354" s="563">
        <v>0</v>
      </c>
      <c r="O354" s="565">
        <v>0</v>
      </c>
      <c r="P354" s="564">
        <v>0</v>
      </c>
      <c r="Q354" s="566">
        <f>+monthly_drivers_0!Q354</f>
        <v>2.5</v>
      </c>
    </row>
    <row r="355" spans="1:17" x14ac:dyDescent="0.25">
      <c r="A355" s="567">
        <f t="shared" si="16"/>
        <v>55061</v>
      </c>
      <c r="B355" s="577" t="str">
        <f t="shared" si="17"/>
        <v>LeasingII</v>
      </c>
      <c r="C355" s="568">
        <v>0</v>
      </c>
      <c r="D355" s="569">
        <v>0</v>
      </c>
      <c r="E355" s="569">
        <v>0</v>
      </c>
      <c r="F355" s="569">
        <v>0</v>
      </c>
      <c r="G355" s="569">
        <v>0</v>
      </c>
      <c r="H355" s="569">
        <v>0</v>
      </c>
      <c r="I355" s="569">
        <v>0</v>
      </c>
      <c r="J355" s="569">
        <v>0</v>
      </c>
      <c r="K355" s="570">
        <v>0</v>
      </c>
      <c r="L355" s="571">
        <f t="shared" si="15"/>
        <v>0</v>
      </c>
      <c r="M355" s="571">
        <v>0</v>
      </c>
      <c r="N355" s="571">
        <v>0</v>
      </c>
      <c r="O355" s="572">
        <v>0</v>
      </c>
      <c r="P355" s="573">
        <v>0</v>
      </c>
      <c r="Q355" s="574">
        <f>+monthly_drivers_0!Q355</f>
        <v>2.5</v>
      </c>
    </row>
    <row r="356" spans="1:17" x14ac:dyDescent="0.25">
      <c r="A356" s="575">
        <f t="shared" si="16"/>
        <v>55092</v>
      </c>
      <c r="B356" s="83" t="str">
        <f t="shared" si="17"/>
        <v>LeasingII</v>
      </c>
      <c r="C356" s="562">
        <v>0</v>
      </c>
      <c r="D356" s="563">
        <v>0</v>
      </c>
      <c r="E356" s="563">
        <v>0</v>
      </c>
      <c r="F356" s="563">
        <v>0</v>
      </c>
      <c r="G356" s="563">
        <v>0</v>
      </c>
      <c r="H356" s="563">
        <v>0</v>
      </c>
      <c r="I356" s="563">
        <v>0</v>
      </c>
      <c r="J356" s="563">
        <v>0</v>
      </c>
      <c r="K356" s="564">
        <v>0</v>
      </c>
      <c r="L356" s="563">
        <f t="shared" si="15"/>
        <v>0</v>
      </c>
      <c r="M356" s="563">
        <v>0</v>
      </c>
      <c r="N356" s="563">
        <v>0</v>
      </c>
      <c r="O356" s="565">
        <v>0</v>
      </c>
      <c r="P356" s="564">
        <v>0</v>
      </c>
      <c r="Q356" s="566">
        <f>+monthly_drivers_0!Q356</f>
        <v>2.5</v>
      </c>
    </row>
    <row r="357" spans="1:17" x14ac:dyDescent="0.25">
      <c r="A357" s="567">
        <f t="shared" si="16"/>
        <v>55122</v>
      </c>
      <c r="B357" s="577" t="str">
        <f t="shared" si="17"/>
        <v>LeasingII</v>
      </c>
      <c r="C357" s="568">
        <v>0</v>
      </c>
      <c r="D357" s="569">
        <v>0</v>
      </c>
      <c r="E357" s="569">
        <v>0</v>
      </c>
      <c r="F357" s="569">
        <v>0</v>
      </c>
      <c r="G357" s="569">
        <v>0</v>
      </c>
      <c r="H357" s="569">
        <v>0</v>
      </c>
      <c r="I357" s="569">
        <v>0</v>
      </c>
      <c r="J357" s="569">
        <v>0</v>
      </c>
      <c r="K357" s="570">
        <v>0</v>
      </c>
      <c r="L357" s="571">
        <f t="shared" si="15"/>
        <v>0</v>
      </c>
      <c r="M357" s="571">
        <v>0</v>
      </c>
      <c r="N357" s="571">
        <v>0</v>
      </c>
      <c r="O357" s="572">
        <v>0</v>
      </c>
      <c r="P357" s="573">
        <v>0</v>
      </c>
      <c r="Q357" s="574">
        <f>+monthly_drivers_0!Q357</f>
        <v>2.5</v>
      </c>
    </row>
    <row r="358" spans="1:17" x14ac:dyDescent="0.25">
      <c r="A358" s="575">
        <f t="shared" si="16"/>
        <v>55153</v>
      </c>
      <c r="B358" s="83" t="str">
        <f t="shared" si="17"/>
        <v>LeasingII</v>
      </c>
      <c r="C358" s="562">
        <v>0</v>
      </c>
      <c r="D358" s="563">
        <v>0</v>
      </c>
      <c r="E358" s="563">
        <v>0</v>
      </c>
      <c r="F358" s="563">
        <v>0</v>
      </c>
      <c r="G358" s="563">
        <v>0</v>
      </c>
      <c r="H358" s="563">
        <v>0</v>
      </c>
      <c r="I358" s="563">
        <v>0</v>
      </c>
      <c r="J358" s="563">
        <v>0</v>
      </c>
      <c r="K358" s="564">
        <v>0</v>
      </c>
      <c r="L358" s="563">
        <f t="shared" si="15"/>
        <v>0</v>
      </c>
      <c r="M358" s="563">
        <v>0</v>
      </c>
      <c r="N358" s="563">
        <v>0</v>
      </c>
      <c r="O358" s="565">
        <v>0</v>
      </c>
      <c r="P358" s="564">
        <v>0</v>
      </c>
      <c r="Q358" s="566">
        <f>+monthly_drivers_0!Q358</f>
        <v>2.5</v>
      </c>
    </row>
    <row r="359" spans="1:17" x14ac:dyDescent="0.25">
      <c r="A359" s="567">
        <f t="shared" si="16"/>
        <v>55184</v>
      </c>
      <c r="B359" s="577" t="str">
        <f t="shared" si="17"/>
        <v>LeasingII</v>
      </c>
      <c r="C359" s="568">
        <v>0</v>
      </c>
      <c r="D359" s="569">
        <v>0</v>
      </c>
      <c r="E359" s="569">
        <v>0</v>
      </c>
      <c r="F359" s="569">
        <v>0</v>
      </c>
      <c r="G359" s="569">
        <v>0</v>
      </c>
      <c r="H359" s="569">
        <v>0</v>
      </c>
      <c r="I359" s="569">
        <v>0</v>
      </c>
      <c r="J359" s="569">
        <v>0</v>
      </c>
      <c r="K359" s="570">
        <v>0</v>
      </c>
      <c r="L359" s="571">
        <f t="shared" si="15"/>
        <v>0</v>
      </c>
      <c r="M359" s="571">
        <v>0</v>
      </c>
      <c r="N359" s="571">
        <v>0</v>
      </c>
      <c r="O359" s="572">
        <v>0</v>
      </c>
      <c r="P359" s="573">
        <v>0</v>
      </c>
      <c r="Q359" s="574">
        <f>+monthly_drivers_0!Q359</f>
        <v>2.5</v>
      </c>
    </row>
    <row r="360" spans="1:17" x14ac:dyDescent="0.25">
      <c r="A360" s="575">
        <f t="shared" si="16"/>
        <v>55212</v>
      </c>
      <c r="B360" s="83" t="str">
        <f t="shared" si="17"/>
        <v>LeasingII</v>
      </c>
      <c r="C360" s="562">
        <v>0</v>
      </c>
      <c r="D360" s="563">
        <v>0</v>
      </c>
      <c r="E360" s="563">
        <v>0</v>
      </c>
      <c r="F360" s="563">
        <v>0</v>
      </c>
      <c r="G360" s="563">
        <v>0</v>
      </c>
      <c r="H360" s="563">
        <v>0</v>
      </c>
      <c r="I360" s="563">
        <v>0</v>
      </c>
      <c r="J360" s="563">
        <v>0</v>
      </c>
      <c r="K360" s="564">
        <v>0</v>
      </c>
      <c r="L360" s="563">
        <f t="shared" si="15"/>
        <v>0</v>
      </c>
      <c r="M360" s="563">
        <v>0</v>
      </c>
      <c r="N360" s="563">
        <v>0</v>
      </c>
      <c r="O360" s="565">
        <v>0</v>
      </c>
      <c r="P360" s="564">
        <v>0</v>
      </c>
      <c r="Q360" s="566">
        <f>+monthly_drivers_0!Q360</f>
        <v>2.5</v>
      </c>
    </row>
    <row r="361" spans="1:17" x14ac:dyDescent="0.25">
      <c r="A361" s="567">
        <f t="shared" si="16"/>
        <v>55243</v>
      </c>
      <c r="B361" s="577" t="str">
        <f t="shared" si="17"/>
        <v>LeasingII</v>
      </c>
      <c r="C361" s="568">
        <v>0</v>
      </c>
      <c r="D361" s="569">
        <v>0</v>
      </c>
      <c r="E361" s="569">
        <v>0</v>
      </c>
      <c r="F361" s="569">
        <v>0</v>
      </c>
      <c r="G361" s="569">
        <v>0</v>
      </c>
      <c r="H361" s="569">
        <v>0</v>
      </c>
      <c r="I361" s="569">
        <v>0</v>
      </c>
      <c r="J361" s="569">
        <v>0</v>
      </c>
      <c r="K361" s="570">
        <v>0</v>
      </c>
      <c r="L361" s="571">
        <f t="shared" si="15"/>
        <v>0</v>
      </c>
      <c r="M361" s="571">
        <v>0</v>
      </c>
      <c r="N361" s="571">
        <v>0</v>
      </c>
      <c r="O361" s="572">
        <v>0</v>
      </c>
      <c r="P361" s="573">
        <v>0</v>
      </c>
      <c r="Q361" s="574">
        <f>+monthly_drivers_0!Q361</f>
        <v>2.5</v>
      </c>
    </row>
    <row r="362" spans="1:17" x14ac:dyDescent="0.25">
      <c r="A362" s="575">
        <f t="shared" si="16"/>
        <v>55273</v>
      </c>
      <c r="B362" s="83" t="str">
        <f t="shared" si="17"/>
        <v>LeasingII</v>
      </c>
      <c r="C362" s="562">
        <v>0</v>
      </c>
      <c r="D362" s="563">
        <v>0</v>
      </c>
      <c r="E362" s="563">
        <v>0</v>
      </c>
      <c r="F362" s="563">
        <v>0</v>
      </c>
      <c r="G362" s="563">
        <v>0</v>
      </c>
      <c r="H362" s="563">
        <v>0</v>
      </c>
      <c r="I362" s="563">
        <v>0</v>
      </c>
      <c r="J362" s="563">
        <v>0</v>
      </c>
      <c r="K362" s="564">
        <v>0</v>
      </c>
      <c r="L362" s="563">
        <f t="shared" si="15"/>
        <v>0</v>
      </c>
      <c r="M362" s="563">
        <v>0</v>
      </c>
      <c r="N362" s="563">
        <v>0</v>
      </c>
      <c r="O362" s="565">
        <v>0</v>
      </c>
      <c r="P362" s="564">
        <v>0</v>
      </c>
      <c r="Q362" s="566">
        <f>+monthly_drivers_0!Q362</f>
        <v>2.5</v>
      </c>
    </row>
    <row r="363" spans="1:17" x14ac:dyDescent="0.25">
      <c r="A363" s="567">
        <f t="shared" si="16"/>
        <v>55304</v>
      </c>
      <c r="B363" s="577" t="str">
        <f t="shared" si="17"/>
        <v>LeasingII</v>
      </c>
      <c r="C363" s="568">
        <v>0</v>
      </c>
      <c r="D363" s="569">
        <v>0</v>
      </c>
      <c r="E363" s="569">
        <v>0</v>
      </c>
      <c r="F363" s="569">
        <v>0</v>
      </c>
      <c r="G363" s="569">
        <v>0</v>
      </c>
      <c r="H363" s="569">
        <v>0</v>
      </c>
      <c r="I363" s="569">
        <v>0</v>
      </c>
      <c r="J363" s="569">
        <v>0</v>
      </c>
      <c r="K363" s="570">
        <v>0</v>
      </c>
      <c r="L363" s="571">
        <f t="shared" si="15"/>
        <v>0</v>
      </c>
      <c r="M363" s="571">
        <v>0</v>
      </c>
      <c r="N363" s="571">
        <v>0</v>
      </c>
      <c r="O363" s="572">
        <v>0</v>
      </c>
      <c r="P363" s="573">
        <v>0</v>
      </c>
      <c r="Q363" s="574">
        <f>+monthly_drivers_0!Q363</f>
        <v>2.5</v>
      </c>
    </row>
    <row r="364" spans="1:17" x14ac:dyDescent="0.25">
      <c r="A364" s="575">
        <f t="shared" si="16"/>
        <v>55334</v>
      </c>
      <c r="B364" s="83" t="str">
        <f t="shared" si="17"/>
        <v>LeasingII</v>
      </c>
      <c r="C364" s="562">
        <v>0</v>
      </c>
      <c r="D364" s="563">
        <v>0</v>
      </c>
      <c r="E364" s="563">
        <v>0</v>
      </c>
      <c r="F364" s="563">
        <v>0</v>
      </c>
      <c r="G364" s="563">
        <v>0</v>
      </c>
      <c r="H364" s="563">
        <v>0</v>
      </c>
      <c r="I364" s="563">
        <v>0</v>
      </c>
      <c r="J364" s="563">
        <v>0</v>
      </c>
      <c r="K364" s="564">
        <v>0</v>
      </c>
      <c r="L364" s="563">
        <f t="shared" si="15"/>
        <v>0</v>
      </c>
      <c r="M364" s="563">
        <v>0</v>
      </c>
      <c r="N364" s="563">
        <v>0</v>
      </c>
      <c r="O364" s="565">
        <v>0</v>
      </c>
      <c r="P364" s="564">
        <v>0</v>
      </c>
      <c r="Q364" s="566">
        <f>+monthly_drivers_0!Q364</f>
        <v>2.5</v>
      </c>
    </row>
    <row r="365" spans="1:17" x14ac:dyDescent="0.25">
      <c r="A365" s="567">
        <f t="shared" si="16"/>
        <v>55365</v>
      </c>
      <c r="B365" s="577" t="str">
        <f t="shared" si="17"/>
        <v>LeasingII</v>
      </c>
      <c r="C365" s="568">
        <v>0</v>
      </c>
      <c r="D365" s="569">
        <v>0</v>
      </c>
      <c r="E365" s="569">
        <v>0</v>
      </c>
      <c r="F365" s="569">
        <v>0</v>
      </c>
      <c r="G365" s="569">
        <v>0</v>
      </c>
      <c r="H365" s="569">
        <v>0</v>
      </c>
      <c r="I365" s="569">
        <v>0</v>
      </c>
      <c r="J365" s="569">
        <v>0</v>
      </c>
      <c r="K365" s="570">
        <v>0</v>
      </c>
      <c r="L365" s="571">
        <f t="shared" si="15"/>
        <v>0</v>
      </c>
      <c r="M365" s="571">
        <v>0</v>
      </c>
      <c r="N365" s="571">
        <v>0</v>
      </c>
      <c r="O365" s="572">
        <v>0</v>
      </c>
      <c r="P365" s="573">
        <v>0</v>
      </c>
      <c r="Q365" s="574">
        <f>+monthly_drivers_0!Q365</f>
        <v>2.5</v>
      </c>
    </row>
    <row r="366" spans="1:17" x14ac:dyDescent="0.25">
      <c r="A366" s="575">
        <f t="shared" si="16"/>
        <v>55396</v>
      </c>
      <c r="B366" s="83" t="str">
        <f t="shared" si="17"/>
        <v>LeasingII</v>
      </c>
      <c r="C366" s="562">
        <v>0</v>
      </c>
      <c r="D366" s="563">
        <v>0</v>
      </c>
      <c r="E366" s="563">
        <v>0</v>
      </c>
      <c r="F366" s="563">
        <v>0</v>
      </c>
      <c r="G366" s="563">
        <v>0</v>
      </c>
      <c r="H366" s="563">
        <v>0</v>
      </c>
      <c r="I366" s="563">
        <v>0</v>
      </c>
      <c r="J366" s="563">
        <v>0</v>
      </c>
      <c r="K366" s="564">
        <v>0</v>
      </c>
      <c r="L366" s="563">
        <f t="shared" si="15"/>
        <v>0</v>
      </c>
      <c r="M366" s="563">
        <v>0</v>
      </c>
      <c r="N366" s="563">
        <v>0</v>
      </c>
      <c r="O366" s="565">
        <v>0</v>
      </c>
      <c r="P366" s="564">
        <v>0</v>
      </c>
      <c r="Q366" s="566">
        <f>+monthly_drivers_0!Q366</f>
        <v>2.5</v>
      </c>
    </row>
    <row r="367" spans="1:17" x14ac:dyDescent="0.25">
      <c r="A367" s="567">
        <f t="shared" si="16"/>
        <v>55426</v>
      </c>
      <c r="B367" s="577" t="str">
        <f t="shared" si="17"/>
        <v>LeasingII</v>
      </c>
      <c r="C367" s="568">
        <v>0</v>
      </c>
      <c r="D367" s="569">
        <v>0</v>
      </c>
      <c r="E367" s="569">
        <v>0</v>
      </c>
      <c r="F367" s="569">
        <v>0</v>
      </c>
      <c r="G367" s="569">
        <v>0</v>
      </c>
      <c r="H367" s="569">
        <v>0</v>
      </c>
      <c r="I367" s="569">
        <v>0</v>
      </c>
      <c r="J367" s="569">
        <v>0</v>
      </c>
      <c r="K367" s="570">
        <v>0</v>
      </c>
      <c r="L367" s="571">
        <f t="shared" si="15"/>
        <v>0</v>
      </c>
      <c r="M367" s="571">
        <v>0</v>
      </c>
      <c r="N367" s="571">
        <v>0</v>
      </c>
      <c r="O367" s="572">
        <v>0</v>
      </c>
      <c r="P367" s="573">
        <v>0</v>
      </c>
      <c r="Q367" s="574">
        <f>+monthly_drivers_0!Q367</f>
        <v>2.5</v>
      </c>
    </row>
    <row r="368" spans="1:17" x14ac:dyDescent="0.25">
      <c r="A368" s="575">
        <f t="shared" si="16"/>
        <v>55457</v>
      </c>
      <c r="B368" s="83" t="str">
        <f t="shared" si="17"/>
        <v>LeasingII</v>
      </c>
      <c r="C368" s="562">
        <v>0</v>
      </c>
      <c r="D368" s="563">
        <v>0</v>
      </c>
      <c r="E368" s="563">
        <v>0</v>
      </c>
      <c r="F368" s="563">
        <v>0</v>
      </c>
      <c r="G368" s="563">
        <v>0</v>
      </c>
      <c r="H368" s="563">
        <v>0</v>
      </c>
      <c r="I368" s="563">
        <v>0</v>
      </c>
      <c r="J368" s="563">
        <v>0</v>
      </c>
      <c r="K368" s="564">
        <v>0</v>
      </c>
      <c r="L368" s="563">
        <f t="shared" si="15"/>
        <v>0</v>
      </c>
      <c r="M368" s="563">
        <v>0</v>
      </c>
      <c r="N368" s="563">
        <v>0</v>
      </c>
      <c r="O368" s="565">
        <v>0</v>
      </c>
      <c r="P368" s="564">
        <v>0</v>
      </c>
      <c r="Q368" s="566">
        <f>+monthly_drivers_0!Q368</f>
        <v>2.5</v>
      </c>
    </row>
    <row r="369" spans="1:17" x14ac:dyDescent="0.25">
      <c r="A369" s="567">
        <f t="shared" si="16"/>
        <v>55487</v>
      </c>
      <c r="B369" s="577" t="str">
        <f t="shared" si="17"/>
        <v>LeasingII</v>
      </c>
      <c r="C369" s="568">
        <v>0</v>
      </c>
      <c r="D369" s="569">
        <v>0</v>
      </c>
      <c r="E369" s="569">
        <v>0</v>
      </c>
      <c r="F369" s="569">
        <v>0</v>
      </c>
      <c r="G369" s="569">
        <v>0</v>
      </c>
      <c r="H369" s="569">
        <v>0</v>
      </c>
      <c r="I369" s="569">
        <v>0</v>
      </c>
      <c r="J369" s="569">
        <v>0</v>
      </c>
      <c r="K369" s="570">
        <v>0</v>
      </c>
      <c r="L369" s="571">
        <f t="shared" si="15"/>
        <v>0</v>
      </c>
      <c r="M369" s="571">
        <v>0</v>
      </c>
      <c r="N369" s="571">
        <v>0</v>
      </c>
      <c r="O369" s="572">
        <v>0</v>
      </c>
      <c r="P369" s="573">
        <v>0</v>
      </c>
      <c r="Q369" s="574">
        <f>+monthly_drivers_0!Q369</f>
        <v>2.5</v>
      </c>
    </row>
    <row r="370" spans="1:17" x14ac:dyDescent="0.25">
      <c r="A370" s="575">
        <f t="shared" si="16"/>
        <v>55518</v>
      </c>
      <c r="B370" s="83" t="str">
        <f t="shared" si="17"/>
        <v>LeasingII</v>
      </c>
      <c r="C370" s="562">
        <v>0</v>
      </c>
      <c r="D370" s="563">
        <v>0</v>
      </c>
      <c r="E370" s="563">
        <v>0</v>
      </c>
      <c r="F370" s="563">
        <v>0</v>
      </c>
      <c r="G370" s="563">
        <v>0</v>
      </c>
      <c r="H370" s="563">
        <v>0</v>
      </c>
      <c r="I370" s="563">
        <v>0</v>
      </c>
      <c r="J370" s="563">
        <v>0</v>
      </c>
      <c r="K370" s="564">
        <v>0</v>
      </c>
      <c r="L370" s="563">
        <f t="shared" si="15"/>
        <v>0</v>
      </c>
      <c r="M370" s="563">
        <v>0</v>
      </c>
      <c r="N370" s="563">
        <v>0</v>
      </c>
      <c r="O370" s="565">
        <v>0</v>
      </c>
      <c r="P370" s="564">
        <v>0</v>
      </c>
      <c r="Q370" s="566">
        <f>+monthly_drivers_0!Q370</f>
        <v>2.5</v>
      </c>
    </row>
    <row r="371" spans="1:17" x14ac:dyDescent="0.25">
      <c r="A371" s="567">
        <f t="shared" si="16"/>
        <v>55549</v>
      </c>
      <c r="B371" s="577" t="str">
        <f t="shared" si="17"/>
        <v>LeasingII</v>
      </c>
      <c r="C371" s="568">
        <v>0</v>
      </c>
      <c r="D371" s="569">
        <v>0</v>
      </c>
      <c r="E371" s="569">
        <v>0</v>
      </c>
      <c r="F371" s="569">
        <v>0</v>
      </c>
      <c r="G371" s="569">
        <v>0</v>
      </c>
      <c r="H371" s="569">
        <v>0</v>
      </c>
      <c r="I371" s="569">
        <v>0</v>
      </c>
      <c r="J371" s="569">
        <v>0</v>
      </c>
      <c r="K371" s="570">
        <v>0</v>
      </c>
      <c r="L371" s="571">
        <f t="shared" si="15"/>
        <v>0</v>
      </c>
      <c r="M371" s="571">
        <v>0</v>
      </c>
      <c r="N371" s="571">
        <v>0</v>
      </c>
      <c r="O371" s="572">
        <v>0</v>
      </c>
      <c r="P371" s="573">
        <v>0</v>
      </c>
      <c r="Q371" s="574">
        <f>+monthly_drivers_0!Q371</f>
        <v>2.5</v>
      </c>
    </row>
    <row r="372" spans="1:17" x14ac:dyDescent="0.25">
      <c r="A372" s="575">
        <f t="shared" si="16"/>
        <v>55578</v>
      </c>
      <c r="B372" s="83" t="str">
        <f t="shared" si="17"/>
        <v>LeasingII</v>
      </c>
      <c r="C372" s="562">
        <v>0</v>
      </c>
      <c r="D372" s="563">
        <v>0</v>
      </c>
      <c r="E372" s="563">
        <v>0</v>
      </c>
      <c r="F372" s="563">
        <v>0</v>
      </c>
      <c r="G372" s="563">
        <v>0</v>
      </c>
      <c r="H372" s="563">
        <v>0</v>
      </c>
      <c r="I372" s="563">
        <v>0</v>
      </c>
      <c r="J372" s="563">
        <v>0</v>
      </c>
      <c r="K372" s="564">
        <v>0</v>
      </c>
      <c r="L372" s="563">
        <f t="shared" si="15"/>
        <v>0</v>
      </c>
      <c r="M372" s="563">
        <v>0</v>
      </c>
      <c r="N372" s="563">
        <v>0</v>
      </c>
      <c r="O372" s="565">
        <v>0</v>
      </c>
      <c r="P372" s="564">
        <v>0</v>
      </c>
      <c r="Q372" s="566">
        <f>+monthly_drivers_0!Q372</f>
        <v>2.5</v>
      </c>
    </row>
    <row r="373" spans="1:17" x14ac:dyDescent="0.25">
      <c r="A373" s="567">
        <f t="shared" si="16"/>
        <v>55609</v>
      </c>
      <c r="B373" s="577" t="str">
        <f t="shared" si="17"/>
        <v>LeasingII</v>
      </c>
      <c r="C373" s="568">
        <v>0</v>
      </c>
      <c r="D373" s="569">
        <v>0</v>
      </c>
      <c r="E373" s="569">
        <v>0</v>
      </c>
      <c r="F373" s="569">
        <v>0</v>
      </c>
      <c r="G373" s="569">
        <v>0</v>
      </c>
      <c r="H373" s="569">
        <v>0</v>
      </c>
      <c r="I373" s="569">
        <v>0</v>
      </c>
      <c r="J373" s="569">
        <v>0</v>
      </c>
      <c r="K373" s="570">
        <v>0</v>
      </c>
      <c r="L373" s="571">
        <f t="shared" si="15"/>
        <v>0</v>
      </c>
      <c r="M373" s="571">
        <v>0</v>
      </c>
      <c r="N373" s="571">
        <v>0</v>
      </c>
      <c r="O373" s="572">
        <v>0</v>
      </c>
      <c r="P373" s="573">
        <v>0</v>
      </c>
      <c r="Q373" s="574">
        <f>+monthly_drivers_0!Q373</f>
        <v>2.5</v>
      </c>
    </row>
    <row r="374" spans="1:17" x14ac:dyDescent="0.25">
      <c r="A374" s="575">
        <f t="shared" si="16"/>
        <v>55639</v>
      </c>
      <c r="B374" s="83" t="str">
        <f t="shared" si="17"/>
        <v>LeasingII</v>
      </c>
      <c r="C374" s="562">
        <v>0</v>
      </c>
      <c r="D374" s="563">
        <v>0</v>
      </c>
      <c r="E374" s="563">
        <v>0</v>
      </c>
      <c r="F374" s="563">
        <v>0</v>
      </c>
      <c r="G374" s="563">
        <v>0</v>
      </c>
      <c r="H374" s="563">
        <v>0</v>
      </c>
      <c r="I374" s="563">
        <v>0</v>
      </c>
      <c r="J374" s="563">
        <v>0</v>
      </c>
      <c r="K374" s="564">
        <v>0</v>
      </c>
      <c r="L374" s="563">
        <f t="shared" si="15"/>
        <v>0</v>
      </c>
      <c r="M374" s="563">
        <v>0</v>
      </c>
      <c r="N374" s="563">
        <v>0</v>
      </c>
      <c r="O374" s="565">
        <v>0</v>
      </c>
      <c r="P374" s="564">
        <v>0</v>
      </c>
      <c r="Q374" s="566">
        <f>+monthly_drivers_0!Q374</f>
        <v>2.5</v>
      </c>
    </row>
    <row r="375" spans="1:17" x14ac:dyDescent="0.25">
      <c r="A375" s="567">
        <f t="shared" si="16"/>
        <v>55670</v>
      </c>
      <c r="B375" s="577" t="str">
        <f t="shared" si="17"/>
        <v>LeasingII</v>
      </c>
      <c r="C375" s="568">
        <v>0</v>
      </c>
      <c r="D375" s="569">
        <v>0</v>
      </c>
      <c r="E375" s="569">
        <v>0</v>
      </c>
      <c r="F375" s="569">
        <v>0</v>
      </c>
      <c r="G375" s="569">
        <v>0</v>
      </c>
      <c r="H375" s="569">
        <v>0</v>
      </c>
      <c r="I375" s="569">
        <v>0</v>
      </c>
      <c r="J375" s="569">
        <v>0</v>
      </c>
      <c r="K375" s="570">
        <v>0</v>
      </c>
      <c r="L375" s="571">
        <f t="shared" si="15"/>
        <v>0</v>
      </c>
      <c r="M375" s="571">
        <v>0</v>
      </c>
      <c r="N375" s="571">
        <v>0</v>
      </c>
      <c r="O375" s="572">
        <v>0</v>
      </c>
      <c r="P375" s="573">
        <v>0</v>
      </c>
      <c r="Q375" s="574">
        <f>+monthly_drivers_0!Q375</f>
        <v>2.5</v>
      </c>
    </row>
    <row r="376" spans="1:17" x14ac:dyDescent="0.25">
      <c r="A376" s="575">
        <f t="shared" si="16"/>
        <v>55700</v>
      </c>
      <c r="B376" s="83" t="str">
        <f t="shared" si="17"/>
        <v>LeasingII</v>
      </c>
      <c r="C376" s="562">
        <v>0</v>
      </c>
      <c r="D376" s="563">
        <v>0</v>
      </c>
      <c r="E376" s="563">
        <v>0</v>
      </c>
      <c r="F376" s="563">
        <v>0</v>
      </c>
      <c r="G376" s="563">
        <v>0</v>
      </c>
      <c r="H376" s="563">
        <v>0</v>
      </c>
      <c r="I376" s="563">
        <v>0</v>
      </c>
      <c r="J376" s="563">
        <v>0</v>
      </c>
      <c r="K376" s="564">
        <v>0</v>
      </c>
      <c r="L376" s="563">
        <f t="shared" si="15"/>
        <v>0</v>
      </c>
      <c r="M376" s="563">
        <v>0</v>
      </c>
      <c r="N376" s="563">
        <v>0</v>
      </c>
      <c r="O376" s="565">
        <v>0</v>
      </c>
      <c r="P376" s="564">
        <v>0</v>
      </c>
      <c r="Q376" s="566">
        <f>+monthly_drivers_0!Q376</f>
        <v>2.5</v>
      </c>
    </row>
    <row r="377" spans="1:17" x14ac:dyDescent="0.25">
      <c r="A377" s="567">
        <f t="shared" si="16"/>
        <v>55731</v>
      </c>
      <c r="B377" s="577" t="str">
        <f t="shared" si="17"/>
        <v>LeasingII</v>
      </c>
      <c r="C377" s="568">
        <v>0</v>
      </c>
      <c r="D377" s="569">
        <v>0</v>
      </c>
      <c r="E377" s="569">
        <v>0</v>
      </c>
      <c r="F377" s="569">
        <v>0</v>
      </c>
      <c r="G377" s="569">
        <v>0</v>
      </c>
      <c r="H377" s="569">
        <v>0</v>
      </c>
      <c r="I377" s="569">
        <v>0</v>
      </c>
      <c r="J377" s="569">
        <v>0</v>
      </c>
      <c r="K377" s="570">
        <v>0</v>
      </c>
      <c r="L377" s="571">
        <f t="shared" si="15"/>
        <v>0</v>
      </c>
      <c r="M377" s="571">
        <v>0</v>
      </c>
      <c r="N377" s="571">
        <v>0</v>
      </c>
      <c r="O377" s="572">
        <v>0</v>
      </c>
      <c r="P377" s="573">
        <v>0</v>
      </c>
      <c r="Q377" s="574">
        <f>+monthly_drivers_0!Q377</f>
        <v>2.5</v>
      </c>
    </row>
    <row r="378" spans="1:17" x14ac:dyDescent="0.25">
      <c r="A378" s="575">
        <f t="shared" si="16"/>
        <v>55762</v>
      </c>
      <c r="B378" s="83" t="str">
        <f t="shared" si="17"/>
        <v>LeasingII</v>
      </c>
      <c r="C378" s="562">
        <v>0</v>
      </c>
      <c r="D378" s="563">
        <v>0</v>
      </c>
      <c r="E378" s="563">
        <v>0</v>
      </c>
      <c r="F378" s="563">
        <v>0</v>
      </c>
      <c r="G378" s="563">
        <v>0</v>
      </c>
      <c r="H378" s="563">
        <v>0</v>
      </c>
      <c r="I378" s="563">
        <v>0</v>
      </c>
      <c r="J378" s="563">
        <v>0</v>
      </c>
      <c r="K378" s="564">
        <v>0</v>
      </c>
      <c r="L378" s="563">
        <f t="shared" si="15"/>
        <v>0</v>
      </c>
      <c r="M378" s="563">
        <v>0</v>
      </c>
      <c r="N378" s="563">
        <v>0</v>
      </c>
      <c r="O378" s="565">
        <v>0</v>
      </c>
      <c r="P378" s="564">
        <v>0</v>
      </c>
      <c r="Q378" s="566">
        <f>+monthly_drivers_0!Q378</f>
        <v>2.5</v>
      </c>
    </row>
    <row r="379" spans="1:17" x14ac:dyDescent="0.25">
      <c r="A379" s="567">
        <f t="shared" si="16"/>
        <v>55792</v>
      </c>
      <c r="B379" s="577" t="str">
        <f t="shared" si="17"/>
        <v>LeasingII</v>
      </c>
      <c r="C379" s="568">
        <v>0</v>
      </c>
      <c r="D379" s="569">
        <v>0</v>
      </c>
      <c r="E379" s="569">
        <v>0</v>
      </c>
      <c r="F379" s="569">
        <v>0</v>
      </c>
      <c r="G379" s="569">
        <v>0</v>
      </c>
      <c r="H379" s="569">
        <v>0</v>
      </c>
      <c r="I379" s="569">
        <v>0</v>
      </c>
      <c r="J379" s="569">
        <v>0</v>
      </c>
      <c r="K379" s="570">
        <v>0</v>
      </c>
      <c r="L379" s="571">
        <f t="shared" si="15"/>
        <v>0</v>
      </c>
      <c r="M379" s="571">
        <v>0</v>
      </c>
      <c r="N379" s="571">
        <v>0</v>
      </c>
      <c r="O379" s="572">
        <v>0</v>
      </c>
      <c r="P379" s="573">
        <v>0</v>
      </c>
      <c r="Q379" s="574">
        <f>+monthly_drivers_0!Q379</f>
        <v>2.5</v>
      </c>
    </row>
    <row r="380" spans="1:17" x14ac:dyDescent="0.25">
      <c r="A380" s="575">
        <f t="shared" si="16"/>
        <v>55823</v>
      </c>
      <c r="B380" s="83" t="str">
        <f t="shared" si="17"/>
        <v>LeasingII</v>
      </c>
      <c r="C380" s="562">
        <v>0</v>
      </c>
      <c r="D380" s="563">
        <v>0</v>
      </c>
      <c r="E380" s="563">
        <v>0</v>
      </c>
      <c r="F380" s="563">
        <v>0</v>
      </c>
      <c r="G380" s="563">
        <v>0</v>
      </c>
      <c r="H380" s="563">
        <v>0</v>
      </c>
      <c r="I380" s="563">
        <v>0</v>
      </c>
      <c r="J380" s="563">
        <v>0</v>
      </c>
      <c r="K380" s="564">
        <v>0</v>
      </c>
      <c r="L380" s="563">
        <f t="shared" si="15"/>
        <v>0</v>
      </c>
      <c r="M380" s="563">
        <v>0</v>
      </c>
      <c r="N380" s="563">
        <v>0</v>
      </c>
      <c r="O380" s="565">
        <v>0</v>
      </c>
      <c r="P380" s="564">
        <v>0</v>
      </c>
      <c r="Q380" s="566">
        <f>+monthly_drivers_0!Q380</f>
        <v>2.5</v>
      </c>
    </row>
    <row r="381" spans="1:17" x14ac:dyDescent="0.25">
      <c r="A381" s="567">
        <f t="shared" si="16"/>
        <v>55853</v>
      </c>
      <c r="B381" s="577" t="str">
        <f t="shared" si="17"/>
        <v>LeasingII</v>
      </c>
      <c r="C381" s="568">
        <v>0</v>
      </c>
      <c r="D381" s="569">
        <v>0</v>
      </c>
      <c r="E381" s="569">
        <v>0</v>
      </c>
      <c r="F381" s="569">
        <v>0</v>
      </c>
      <c r="G381" s="569">
        <v>0</v>
      </c>
      <c r="H381" s="569">
        <v>0</v>
      </c>
      <c r="I381" s="569">
        <v>0</v>
      </c>
      <c r="J381" s="569">
        <v>0</v>
      </c>
      <c r="K381" s="570">
        <v>0</v>
      </c>
      <c r="L381" s="571">
        <f t="shared" si="15"/>
        <v>0</v>
      </c>
      <c r="M381" s="571">
        <v>0</v>
      </c>
      <c r="N381" s="571">
        <v>0</v>
      </c>
      <c r="O381" s="572">
        <v>0</v>
      </c>
      <c r="P381" s="573">
        <v>0</v>
      </c>
      <c r="Q381" s="574">
        <f>+monthly_drivers_0!Q381</f>
        <v>2.5</v>
      </c>
    </row>
    <row r="382" spans="1:17" x14ac:dyDescent="0.25">
      <c r="A382" s="575">
        <f t="shared" si="16"/>
        <v>55884</v>
      </c>
      <c r="B382" s="83" t="str">
        <f t="shared" si="17"/>
        <v>LeasingII</v>
      </c>
      <c r="C382" s="562">
        <v>0</v>
      </c>
      <c r="D382" s="563">
        <v>0</v>
      </c>
      <c r="E382" s="563">
        <v>0</v>
      </c>
      <c r="F382" s="563">
        <v>0</v>
      </c>
      <c r="G382" s="563">
        <v>0</v>
      </c>
      <c r="H382" s="563">
        <v>0</v>
      </c>
      <c r="I382" s="563">
        <v>0</v>
      </c>
      <c r="J382" s="563">
        <v>0</v>
      </c>
      <c r="K382" s="564">
        <v>0</v>
      </c>
      <c r="L382" s="563">
        <f t="shared" si="15"/>
        <v>0</v>
      </c>
      <c r="M382" s="563">
        <v>0</v>
      </c>
      <c r="N382" s="563">
        <v>0</v>
      </c>
      <c r="O382" s="565">
        <v>0</v>
      </c>
      <c r="P382" s="564">
        <v>0</v>
      </c>
      <c r="Q382" s="566">
        <f>+monthly_drivers_0!Q382</f>
        <v>2.5</v>
      </c>
    </row>
    <row r="383" spans="1:17" x14ac:dyDescent="0.25">
      <c r="A383" s="567">
        <f t="shared" si="16"/>
        <v>55915</v>
      </c>
      <c r="B383" s="577" t="str">
        <f t="shared" si="17"/>
        <v>LeasingII</v>
      </c>
      <c r="C383" s="568">
        <v>0</v>
      </c>
      <c r="D383" s="569">
        <v>0</v>
      </c>
      <c r="E383" s="569">
        <v>0</v>
      </c>
      <c r="F383" s="569">
        <v>0</v>
      </c>
      <c r="G383" s="569">
        <v>0</v>
      </c>
      <c r="H383" s="569">
        <v>0</v>
      </c>
      <c r="I383" s="569">
        <v>0</v>
      </c>
      <c r="J383" s="569">
        <v>0</v>
      </c>
      <c r="K383" s="570">
        <v>0</v>
      </c>
      <c r="L383" s="571">
        <f t="shared" si="15"/>
        <v>0</v>
      </c>
      <c r="M383" s="571">
        <v>0</v>
      </c>
      <c r="N383" s="571">
        <v>0</v>
      </c>
      <c r="O383" s="572">
        <v>0</v>
      </c>
      <c r="P383" s="573">
        <v>0</v>
      </c>
      <c r="Q383" s="574">
        <f>+monthly_drivers_0!Q383</f>
        <v>2.5</v>
      </c>
    </row>
    <row r="384" spans="1:17" x14ac:dyDescent="0.25">
      <c r="A384" s="575">
        <f t="shared" si="16"/>
        <v>55943</v>
      </c>
      <c r="B384" s="83" t="str">
        <f t="shared" si="17"/>
        <v>LeasingII</v>
      </c>
      <c r="C384" s="562">
        <v>0</v>
      </c>
      <c r="D384" s="563">
        <v>0</v>
      </c>
      <c r="E384" s="563">
        <v>0</v>
      </c>
      <c r="F384" s="563">
        <v>0</v>
      </c>
      <c r="G384" s="563">
        <v>0</v>
      </c>
      <c r="H384" s="563">
        <v>0</v>
      </c>
      <c r="I384" s="563">
        <v>0</v>
      </c>
      <c r="J384" s="563">
        <v>0</v>
      </c>
      <c r="K384" s="564">
        <v>0</v>
      </c>
      <c r="L384" s="563">
        <f t="shared" si="15"/>
        <v>0</v>
      </c>
      <c r="M384" s="563">
        <v>0</v>
      </c>
      <c r="N384" s="563">
        <v>0</v>
      </c>
      <c r="O384" s="565">
        <v>0</v>
      </c>
      <c r="P384" s="564">
        <v>0</v>
      </c>
      <c r="Q384" s="566">
        <f>+monthly_drivers_0!Q384</f>
        <v>2.5</v>
      </c>
    </row>
    <row r="385" spans="1:17" x14ac:dyDescent="0.25">
      <c r="A385" s="567">
        <f t="shared" si="16"/>
        <v>55974</v>
      </c>
      <c r="B385" s="577" t="str">
        <f t="shared" si="17"/>
        <v>LeasingII</v>
      </c>
      <c r="C385" s="568">
        <v>0</v>
      </c>
      <c r="D385" s="569">
        <v>0</v>
      </c>
      <c r="E385" s="569">
        <v>0</v>
      </c>
      <c r="F385" s="569">
        <v>0</v>
      </c>
      <c r="G385" s="569">
        <v>0</v>
      </c>
      <c r="H385" s="569">
        <v>0</v>
      </c>
      <c r="I385" s="569">
        <v>0</v>
      </c>
      <c r="J385" s="569">
        <v>0</v>
      </c>
      <c r="K385" s="570">
        <v>0</v>
      </c>
      <c r="L385" s="571">
        <f t="shared" si="15"/>
        <v>0</v>
      </c>
      <c r="M385" s="571">
        <v>0</v>
      </c>
      <c r="N385" s="571">
        <v>0</v>
      </c>
      <c r="O385" s="572">
        <v>0</v>
      </c>
      <c r="P385" s="573">
        <v>0</v>
      </c>
      <c r="Q385" s="574">
        <f>+monthly_drivers_0!Q385</f>
        <v>2.5</v>
      </c>
    </row>
    <row r="386" spans="1:17" x14ac:dyDescent="0.25">
      <c r="A386" s="575">
        <f t="shared" si="16"/>
        <v>56004</v>
      </c>
      <c r="B386" s="83" t="str">
        <f t="shared" si="17"/>
        <v>LeasingII</v>
      </c>
      <c r="C386" s="562">
        <v>0</v>
      </c>
      <c r="D386" s="563">
        <v>0</v>
      </c>
      <c r="E386" s="563">
        <v>0</v>
      </c>
      <c r="F386" s="563">
        <v>0</v>
      </c>
      <c r="G386" s="563">
        <v>0</v>
      </c>
      <c r="H386" s="563">
        <v>0</v>
      </c>
      <c r="I386" s="563">
        <v>0</v>
      </c>
      <c r="J386" s="563">
        <v>0</v>
      </c>
      <c r="K386" s="564">
        <v>0</v>
      </c>
      <c r="L386" s="563">
        <f t="shared" ref="L386:L449" si="18">+P386+O386</f>
        <v>0</v>
      </c>
      <c r="M386" s="563">
        <v>0</v>
      </c>
      <c r="N386" s="563">
        <v>0</v>
      </c>
      <c r="O386" s="565">
        <v>0</v>
      </c>
      <c r="P386" s="564">
        <v>0</v>
      </c>
      <c r="Q386" s="566">
        <f>+monthly_drivers_0!Q386</f>
        <v>2.5</v>
      </c>
    </row>
    <row r="387" spans="1:17" x14ac:dyDescent="0.25">
      <c r="A387" s="567">
        <f t="shared" ref="A387:A450" si="19">+EOMONTH(A386,1)</f>
        <v>56035</v>
      </c>
      <c r="B387" s="577" t="str">
        <f t="shared" ref="B387:B450" si="20">+B386</f>
        <v>LeasingII</v>
      </c>
      <c r="C387" s="568">
        <v>0</v>
      </c>
      <c r="D387" s="569">
        <v>0</v>
      </c>
      <c r="E387" s="569">
        <v>0</v>
      </c>
      <c r="F387" s="569">
        <v>0</v>
      </c>
      <c r="G387" s="569">
        <v>0</v>
      </c>
      <c r="H387" s="569">
        <v>0</v>
      </c>
      <c r="I387" s="569">
        <v>0</v>
      </c>
      <c r="J387" s="569">
        <v>0</v>
      </c>
      <c r="K387" s="570">
        <v>0</v>
      </c>
      <c r="L387" s="571">
        <f t="shared" si="18"/>
        <v>0</v>
      </c>
      <c r="M387" s="571">
        <v>0</v>
      </c>
      <c r="N387" s="571">
        <v>0</v>
      </c>
      <c r="O387" s="572">
        <v>0</v>
      </c>
      <c r="P387" s="573">
        <v>0</v>
      </c>
      <c r="Q387" s="574">
        <f>+monthly_drivers_0!Q387</f>
        <v>2.5</v>
      </c>
    </row>
    <row r="388" spans="1:17" x14ac:dyDescent="0.25">
      <c r="A388" s="575">
        <f t="shared" si="19"/>
        <v>56065</v>
      </c>
      <c r="B388" s="83" t="str">
        <f t="shared" si="20"/>
        <v>LeasingII</v>
      </c>
      <c r="C388" s="562">
        <v>0</v>
      </c>
      <c r="D388" s="563">
        <v>0</v>
      </c>
      <c r="E388" s="563">
        <v>0</v>
      </c>
      <c r="F388" s="563">
        <v>0</v>
      </c>
      <c r="G388" s="563">
        <v>0</v>
      </c>
      <c r="H388" s="563">
        <v>0</v>
      </c>
      <c r="I388" s="563">
        <v>0</v>
      </c>
      <c r="J388" s="563">
        <v>0</v>
      </c>
      <c r="K388" s="564">
        <v>0</v>
      </c>
      <c r="L388" s="563">
        <f t="shared" si="18"/>
        <v>0</v>
      </c>
      <c r="M388" s="563">
        <v>0</v>
      </c>
      <c r="N388" s="563">
        <v>0</v>
      </c>
      <c r="O388" s="565">
        <v>0</v>
      </c>
      <c r="P388" s="564">
        <v>0</v>
      </c>
      <c r="Q388" s="566">
        <f>+monthly_drivers_0!Q388</f>
        <v>2.5</v>
      </c>
    </row>
    <row r="389" spans="1:17" x14ac:dyDescent="0.25">
      <c r="A389" s="567">
        <f t="shared" si="19"/>
        <v>56096</v>
      </c>
      <c r="B389" s="577" t="str">
        <f t="shared" si="20"/>
        <v>LeasingII</v>
      </c>
      <c r="C389" s="568">
        <v>0</v>
      </c>
      <c r="D389" s="569">
        <v>0</v>
      </c>
      <c r="E389" s="569">
        <v>0</v>
      </c>
      <c r="F389" s="569">
        <v>0</v>
      </c>
      <c r="G389" s="569">
        <v>0</v>
      </c>
      <c r="H389" s="569">
        <v>0</v>
      </c>
      <c r="I389" s="569">
        <v>0</v>
      </c>
      <c r="J389" s="569">
        <v>0</v>
      </c>
      <c r="K389" s="570">
        <v>0</v>
      </c>
      <c r="L389" s="571">
        <f t="shared" si="18"/>
        <v>0</v>
      </c>
      <c r="M389" s="571">
        <v>0</v>
      </c>
      <c r="N389" s="571">
        <v>0</v>
      </c>
      <c r="O389" s="572">
        <v>0</v>
      </c>
      <c r="P389" s="573">
        <v>0</v>
      </c>
      <c r="Q389" s="574">
        <f>+monthly_drivers_0!Q389</f>
        <v>2.5</v>
      </c>
    </row>
    <row r="390" spans="1:17" x14ac:dyDescent="0.25">
      <c r="A390" s="575">
        <f t="shared" si="19"/>
        <v>56127</v>
      </c>
      <c r="B390" s="83" t="str">
        <f t="shared" si="20"/>
        <v>LeasingII</v>
      </c>
      <c r="C390" s="562">
        <v>0</v>
      </c>
      <c r="D390" s="563">
        <v>0</v>
      </c>
      <c r="E390" s="563">
        <v>0</v>
      </c>
      <c r="F390" s="563">
        <v>0</v>
      </c>
      <c r="G390" s="563">
        <v>0</v>
      </c>
      <c r="H390" s="563">
        <v>0</v>
      </c>
      <c r="I390" s="563">
        <v>0</v>
      </c>
      <c r="J390" s="563">
        <v>0</v>
      </c>
      <c r="K390" s="564">
        <v>0</v>
      </c>
      <c r="L390" s="563">
        <f t="shared" si="18"/>
        <v>0</v>
      </c>
      <c r="M390" s="563">
        <v>0</v>
      </c>
      <c r="N390" s="563">
        <v>0</v>
      </c>
      <c r="O390" s="565">
        <v>0</v>
      </c>
      <c r="P390" s="564">
        <v>0</v>
      </c>
      <c r="Q390" s="566">
        <f>+monthly_drivers_0!Q390</f>
        <v>2.5</v>
      </c>
    </row>
    <row r="391" spans="1:17" x14ac:dyDescent="0.25">
      <c r="A391" s="567">
        <f t="shared" si="19"/>
        <v>56157</v>
      </c>
      <c r="B391" s="577" t="str">
        <f t="shared" si="20"/>
        <v>LeasingII</v>
      </c>
      <c r="C391" s="568">
        <v>0</v>
      </c>
      <c r="D391" s="569">
        <v>0</v>
      </c>
      <c r="E391" s="569">
        <v>0</v>
      </c>
      <c r="F391" s="569">
        <v>0</v>
      </c>
      <c r="G391" s="569">
        <v>0</v>
      </c>
      <c r="H391" s="569">
        <v>0</v>
      </c>
      <c r="I391" s="569">
        <v>0</v>
      </c>
      <c r="J391" s="569">
        <v>0</v>
      </c>
      <c r="K391" s="570">
        <v>0</v>
      </c>
      <c r="L391" s="571">
        <f t="shared" si="18"/>
        <v>0</v>
      </c>
      <c r="M391" s="571">
        <v>0</v>
      </c>
      <c r="N391" s="571">
        <v>0</v>
      </c>
      <c r="O391" s="572">
        <v>0</v>
      </c>
      <c r="P391" s="573">
        <v>0</v>
      </c>
      <c r="Q391" s="574">
        <f>+monthly_drivers_0!Q391</f>
        <v>2.5</v>
      </c>
    </row>
    <row r="392" spans="1:17" x14ac:dyDescent="0.25">
      <c r="A392" s="575">
        <f t="shared" si="19"/>
        <v>56188</v>
      </c>
      <c r="B392" s="83" t="str">
        <f t="shared" si="20"/>
        <v>LeasingII</v>
      </c>
      <c r="C392" s="562">
        <v>0</v>
      </c>
      <c r="D392" s="563">
        <v>0</v>
      </c>
      <c r="E392" s="563">
        <v>0</v>
      </c>
      <c r="F392" s="563">
        <v>0</v>
      </c>
      <c r="G392" s="563">
        <v>0</v>
      </c>
      <c r="H392" s="563">
        <v>0</v>
      </c>
      <c r="I392" s="563">
        <v>0</v>
      </c>
      <c r="J392" s="563">
        <v>0</v>
      </c>
      <c r="K392" s="564">
        <v>0</v>
      </c>
      <c r="L392" s="563">
        <f t="shared" si="18"/>
        <v>0</v>
      </c>
      <c r="M392" s="563">
        <v>0</v>
      </c>
      <c r="N392" s="563">
        <v>0</v>
      </c>
      <c r="O392" s="565">
        <v>0</v>
      </c>
      <c r="P392" s="564">
        <v>0</v>
      </c>
      <c r="Q392" s="566">
        <f>+monthly_drivers_0!Q392</f>
        <v>2.5</v>
      </c>
    </row>
    <row r="393" spans="1:17" x14ac:dyDescent="0.25">
      <c r="A393" s="567">
        <f t="shared" si="19"/>
        <v>56218</v>
      </c>
      <c r="B393" s="577" t="str">
        <f t="shared" si="20"/>
        <v>LeasingII</v>
      </c>
      <c r="C393" s="568">
        <v>0</v>
      </c>
      <c r="D393" s="569">
        <v>0</v>
      </c>
      <c r="E393" s="569">
        <v>0</v>
      </c>
      <c r="F393" s="569">
        <v>0</v>
      </c>
      <c r="G393" s="569">
        <v>0</v>
      </c>
      <c r="H393" s="569">
        <v>0</v>
      </c>
      <c r="I393" s="569">
        <v>0</v>
      </c>
      <c r="J393" s="569">
        <v>0</v>
      </c>
      <c r="K393" s="570">
        <v>0</v>
      </c>
      <c r="L393" s="571">
        <f t="shared" si="18"/>
        <v>0</v>
      </c>
      <c r="M393" s="571">
        <v>0</v>
      </c>
      <c r="N393" s="571">
        <v>0</v>
      </c>
      <c r="O393" s="572">
        <v>0</v>
      </c>
      <c r="P393" s="573">
        <v>0</v>
      </c>
      <c r="Q393" s="574">
        <f>+monthly_drivers_0!Q393</f>
        <v>2.5</v>
      </c>
    </row>
    <row r="394" spans="1:17" x14ac:dyDescent="0.25">
      <c r="A394" s="575">
        <f t="shared" si="19"/>
        <v>56249</v>
      </c>
      <c r="B394" s="83" t="str">
        <f t="shared" si="20"/>
        <v>LeasingII</v>
      </c>
      <c r="C394" s="562">
        <v>0</v>
      </c>
      <c r="D394" s="563">
        <v>0</v>
      </c>
      <c r="E394" s="563">
        <v>0</v>
      </c>
      <c r="F394" s="563">
        <v>0</v>
      </c>
      <c r="G394" s="563">
        <v>0</v>
      </c>
      <c r="H394" s="563">
        <v>0</v>
      </c>
      <c r="I394" s="563">
        <v>0</v>
      </c>
      <c r="J394" s="563">
        <v>0</v>
      </c>
      <c r="K394" s="564">
        <v>0</v>
      </c>
      <c r="L394" s="563">
        <f t="shared" si="18"/>
        <v>0</v>
      </c>
      <c r="M394" s="563">
        <v>0</v>
      </c>
      <c r="N394" s="563">
        <v>0</v>
      </c>
      <c r="O394" s="565">
        <v>0</v>
      </c>
      <c r="P394" s="564">
        <v>0</v>
      </c>
      <c r="Q394" s="566">
        <f>+monthly_drivers_0!Q394</f>
        <v>2.5</v>
      </c>
    </row>
    <row r="395" spans="1:17" x14ac:dyDescent="0.25">
      <c r="A395" s="567">
        <f t="shared" si="19"/>
        <v>56280</v>
      </c>
      <c r="B395" s="577" t="str">
        <f t="shared" si="20"/>
        <v>LeasingII</v>
      </c>
      <c r="C395" s="568">
        <v>0</v>
      </c>
      <c r="D395" s="569">
        <v>0</v>
      </c>
      <c r="E395" s="569">
        <v>0</v>
      </c>
      <c r="F395" s="569">
        <v>0</v>
      </c>
      <c r="G395" s="569">
        <v>0</v>
      </c>
      <c r="H395" s="569">
        <v>0</v>
      </c>
      <c r="I395" s="569">
        <v>0</v>
      </c>
      <c r="J395" s="569">
        <v>0</v>
      </c>
      <c r="K395" s="570">
        <v>0</v>
      </c>
      <c r="L395" s="571">
        <f t="shared" si="18"/>
        <v>0</v>
      </c>
      <c r="M395" s="571">
        <v>0</v>
      </c>
      <c r="N395" s="571">
        <v>0</v>
      </c>
      <c r="O395" s="572">
        <v>0</v>
      </c>
      <c r="P395" s="573">
        <v>0</v>
      </c>
      <c r="Q395" s="574">
        <f>+monthly_drivers_0!Q395</f>
        <v>2.5</v>
      </c>
    </row>
    <row r="396" spans="1:17" x14ac:dyDescent="0.25">
      <c r="A396" s="575">
        <f t="shared" si="19"/>
        <v>56308</v>
      </c>
      <c r="B396" s="83" t="str">
        <f t="shared" si="20"/>
        <v>LeasingII</v>
      </c>
      <c r="C396" s="562">
        <v>0</v>
      </c>
      <c r="D396" s="563">
        <v>0</v>
      </c>
      <c r="E396" s="563">
        <v>0</v>
      </c>
      <c r="F396" s="563">
        <v>0</v>
      </c>
      <c r="G396" s="563">
        <v>0</v>
      </c>
      <c r="H396" s="563">
        <v>0</v>
      </c>
      <c r="I396" s="563">
        <v>0</v>
      </c>
      <c r="J396" s="563">
        <v>0</v>
      </c>
      <c r="K396" s="564">
        <v>0</v>
      </c>
      <c r="L396" s="563">
        <f t="shared" si="18"/>
        <v>0</v>
      </c>
      <c r="M396" s="563">
        <v>0</v>
      </c>
      <c r="N396" s="563">
        <v>0</v>
      </c>
      <c r="O396" s="565">
        <v>0</v>
      </c>
      <c r="P396" s="564">
        <v>0</v>
      </c>
      <c r="Q396" s="566">
        <f>+monthly_drivers_0!Q396</f>
        <v>2.5</v>
      </c>
    </row>
    <row r="397" spans="1:17" x14ac:dyDescent="0.25">
      <c r="A397" s="567">
        <f t="shared" si="19"/>
        <v>56339</v>
      </c>
      <c r="B397" s="577" t="str">
        <f t="shared" si="20"/>
        <v>LeasingII</v>
      </c>
      <c r="C397" s="568">
        <v>0</v>
      </c>
      <c r="D397" s="569">
        <v>0</v>
      </c>
      <c r="E397" s="569">
        <v>0</v>
      </c>
      <c r="F397" s="569">
        <v>0</v>
      </c>
      <c r="G397" s="569">
        <v>0</v>
      </c>
      <c r="H397" s="569">
        <v>0</v>
      </c>
      <c r="I397" s="569">
        <v>0</v>
      </c>
      <c r="J397" s="569">
        <v>0</v>
      </c>
      <c r="K397" s="570">
        <v>0</v>
      </c>
      <c r="L397" s="571">
        <f t="shared" si="18"/>
        <v>0</v>
      </c>
      <c r="M397" s="571">
        <v>0</v>
      </c>
      <c r="N397" s="571">
        <v>0</v>
      </c>
      <c r="O397" s="572">
        <v>0</v>
      </c>
      <c r="P397" s="573">
        <v>0</v>
      </c>
      <c r="Q397" s="574">
        <f>+monthly_drivers_0!Q397</f>
        <v>2.5</v>
      </c>
    </row>
    <row r="398" spans="1:17" x14ac:dyDescent="0.25">
      <c r="A398" s="575">
        <f t="shared" si="19"/>
        <v>56369</v>
      </c>
      <c r="B398" s="83" t="str">
        <f t="shared" si="20"/>
        <v>LeasingII</v>
      </c>
      <c r="C398" s="562">
        <v>0</v>
      </c>
      <c r="D398" s="563">
        <v>0</v>
      </c>
      <c r="E398" s="563">
        <v>0</v>
      </c>
      <c r="F398" s="563">
        <v>0</v>
      </c>
      <c r="G398" s="563">
        <v>0</v>
      </c>
      <c r="H398" s="563">
        <v>0</v>
      </c>
      <c r="I398" s="563">
        <v>0</v>
      </c>
      <c r="J398" s="563">
        <v>0</v>
      </c>
      <c r="K398" s="564">
        <v>0</v>
      </c>
      <c r="L398" s="563">
        <f t="shared" si="18"/>
        <v>0</v>
      </c>
      <c r="M398" s="563">
        <v>0</v>
      </c>
      <c r="N398" s="563">
        <v>0</v>
      </c>
      <c r="O398" s="565">
        <v>0</v>
      </c>
      <c r="P398" s="564">
        <v>0</v>
      </c>
      <c r="Q398" s="566">
        <f>+monthly_drivers_0!Q398</f>
        <v>2.5</v>
      </c>
    </row>
    <row r="399" spans="1:17" x14ac:dyDescent="0.25">
      <c r="A399" s="567">
        <f t="shared" si="19"/>
        <v>56400</v>
      </c>
      <c r="B399" s="577" t="str">
        <f t="shared" si="20"/>
        <v>LeasingII</v>
      </c>
      <c r="C399" s="568">
        <v>0</v>
      </c>
      <c r="D399" s="569">
        <v>0</v>
      </c>
      <c r="E399" s="569">
        <v>0</v>
      </c>
      <c r="F399" s="569">
        <v>0</v>
      </c>
      <c r="G399" s="569">
        <v>0</v>
      </c>
      <c r="H399" s="569">
        <v>0</v>
      </c>
      <c r="I399" s="569">
        <v>0</v>
      </c>
      <c r="J399" s="569">
        <v>0</v>
      </c>
      <c r="K399" s="570">
        <v>0</v>
      </c>
      <c r="L399" s="571">
        <f t="shared" si="18"/>
        <v>0</v>
      </c>
      <c r="M399" s="571">
        <v>0</v>
      </c>
      <c r="N399" s="571">
        <v>0</v>
      </c>
      <c r="O399" s="572">
        <v>0</v>
      </c>
      <c r="P399" s="573">
        <v>0</v>
      </c>
      <c r="Q399" s="574">
        <f>+monthly_drivers_0!Q399</f>
        <v>2.5</v>
      </c>
    </row>
    <row r="400" spans="1:17" x14ac:dyDescent="0.25">
      <c r="A400" s="575">
        <f t="shared" si="19"/>
        <v>56430</v>
      </c>
      <c r="B400" s="83" t="str">
        <f t="shared" si="20"/>
        <v>LeasingII</v>
      </c>
      <c r="C400" s="562">
        <v>0</v>
      </c>
      <c r="D400" s="563">
        <v>0</v>
      </c>
      <c r="E400" s="563">
        <v>0</v>
      </c>
      <c r="F400" s="563">
        <v>0</v>
      </c>
      <c r="G400" s="563">
        <v>0</v>
      </c>
      <c r="H400" s="563">
        <v>0</v>
      </c>
      <c r="I400" s="563">
        <v>0</v>
      </c>
      <c r="J400" s="563">
        <v>0</v>
      </c>
      <c r="K400" s="564">
        <v>0</v>
      </c>
      <c r="L400" s="563">
        <f t="shared" si="18"/>
        <v>0</v>
      </c>
      <c r="M400" s="563">
        <v>0</v>
      </c>
      <c r="N400" s="563">
        <v>0</v>
      </c>
      <c r="O400" s="565">
        <v>0</v>
      </c>
      <c r="P400" s="564">
        <v>0</v>
      </c>
      <c r="Q400" s="566">
        <f>+monthly_drivers_0!Q400</f>
        <v>2.5</v>
      </c>
    </row>
    <row r="401" spans="1:17" x14ac:dyDescent="0.25">
      <c r="A401" s="567">
        <f t="shared" si="19"/>
        <v>56461</v>
      </c>
      <c r="B401" s="577" t="str">
        <f t="shared" si="20"/>
        <v>LeasingII</v>
      </c>
      <c r="C401" s="568">
        <v>0</v>
      </c>
      <c r="D401" s="569">
        <v>0</v>
      </c>
      <c r="E401" s="569">
        <v>0</v>
      </c>
      <c r="F401" s="569">
        <v>0</v>
      </c>
      <c r="G401" s="569">
        <v>0</v>
      </c>
      <c r="H401" s="569">
        <v>0</v>
      </c>
      <c r="I401" s="569">
        <v>0</v>
      </c>
      <c r="J401" s="569">
        <v>0</v>
      </c>
      <c r="K401" s="570">
        <v>0</v>
      </c>
      <c r="L401" s="571">
        <f t="shared" si="18"/>
        <v>0</v>
      </c>
      <c r="M401" s="571">
        <v>0</v>
      </c>
      <c r="N401" s="571">
        <v>0</v>
      </c>
      <c r="O401" s="572">
        <v>0</v>
      </c>
      <c r="P401" s="573">
        <v>0</v>
      </c>
      <c r="Q401" s="574">
        <f>+monthly_drivers_0!Q401</f>
        <v>2.5</v>
      </c>
    </row>
    <row r="402" spans="1:17" x14ac:dyDescent="0.25">
      <c r="A402" s="575">
        <f t="shared" si="19"/>
        <v>56492</v>
      </c>
      <c r="B402" s="83" t="str">
        <f t="shared" si="20"/>
        <v>LeasingII</v>
      </c>
      <c r="C402" s="562">
        <v>0</v>
      </c>
      <c r="D402" s="563">
        <v>0</v>
      </c>
      <c r="E402" s="563">
        <v>0</v>
      </c>
      <c r="F402" s="563">
        <v>0</v>
      </c>
      <c r="G402" s="563">
        <v>0</v>
      </c>
      <c r="H402" s="563">
        <v>0</v>
      </c>
      <c r="I402" s="563">
        <v>0</v>
      </c>
      <c r="J402" s="563">
        <v>0</v>
      </c>
      <c r="K402" s="564">
        <v>0</v>
      </c>
      <c r="L402" s="563">
        <f t="shared" si="18"/>
        <v>0</v>
      </c>
      <c r="M402" s="563">
        <v>0</v>
      </c>
      <c r="N402" s="563">
        <v>0</v>
      </c>
      <c r="O402" s="565">
        <v>0</v>
      </c>
      <c r="P402" s="564">
        <v>0</v>
      </c>
      <c r="Q402" s="566">
        <f>+monthly_drivers_0!Q402</f>
        <v>2.5</v>
      </c>
    </row>
    <row r="403" spans="1:17" x14ac:dyDescent="0.25">
      <c r="A403" s="567">
        <f t="shared" si="19"/>
        <v>56522</v>
      </c>
      <c r="B403" s="577" t="str">
        <f t="shared" si="20"/>
        <v>LeasingII</v>
      </c>
      <c r="C403" s="568">
        <v>0</v>
      </c>
      <c r="D403" s="569">
        <v>0</v>
      </c>
      <c r="E403" s="569">
        <v>0</v>
      </c>
      <c r="F403" s="569">
        <v>0</v>
      </c>
      <c r="G403" s="569">
        <v>0</v>
      </c>
      <c r="H403" s="569">
        <v>0</v>
      </c>
      <c r="I403" s="569">
        <v>0</v>
      </c>
      <c r="J403" s="569">
        <v>0</v>
      </c>
      <c r="K403" s="570">
        <v>0</v>
      </c>
      <c r="L403" s="571">
        <f t="shared" si="18"/>
        <v>0</v>
      </c>
      <c r="M403" s="571">
        <v>0</v>
      </c>
      <c r="N403" s="571">
        <v>0</v>
      </c>
      <c r="O403" s="572">
        <v>0</v>
      </c>
      <c r="P403" s="573">
        <v>0</v>
      </c>
      <c r="Q403" s="574">
        <f>+monthly_drivers_0!Q403</f>
        <v>2.5</v>
      </c>
    </row>
    <row r="404" spans="1:17" x14ac:dyDescent="0.25">
      <c r="A404" s="575">
        <f t="shared" si="19"/>
        <v>56553</v>
      </c>
      <c r="B404" s="83" t="str">
        <f t="shared" si="20"/>
        <v>LeasingII</v>
      </c>
      <c r="C404" s="562">
        <v>0</v>
      </c>
      <c r="D404" s="563">
        <v>0</v>
      </c>
      <c r="E404" s="563">
        <v>0</v>
      </c>
      <c r="F404" s="563">
        <v>0</v>
      </c>
      <c r="G404" s="563">
        <v>0</v>
      </c>
      <c r="H404" s="563">
        <v>0</v>
      </c>
      <c r="I404" s="563">
        <v>0</v>
      </c>
      <c r="J404" s="563">
        <v>0</v>
      </c>
      <c r="K404" s="564">
        <v>0</v>
      </c>
      <c r="L404" s="563">
        <f t="shared" si="18"/>
        <v>0</v>
      </c>
      <c r="M404" s="563">
        <v>0</v>
      </c>
      <c r="N404" s="563">
        <v>0</v>
      </c>
      <c r="O404" s="565">
        <v>0</v>
      </c>
      <c r="P404" s="564">
        <v>0</v>
      </c>
      <c r="Q404" s="566">
        <f>+monthly_drivers_0!Q404</f>
        <v>2.5</v>
      </c>
    </row>
    <row r="405" spans="1:17" x14ac:dyDescent="0.25">
      <c r="A405" s="567">
        <f t="shared" si="19"/>
        <v>56583</v>
      </c>
      <c r="B405" s="577" t="str">
        <f t="shared" si="20"/>
        <v>LeasingII</v>
      </c>
      <c r="C405" s="568">
        <v>0</v>
      </c>
      <c r="D405" s="569">
        <v>0</v>
      </c>
      <c r="E405" s="569">
        <v>0</v>
      </c>
      <c r="F405" s="569">
        <v>0</v>
      </c>
      <c r="G405" s="569">
        <v>0</v>
      </c>
      <c r="H405" s="569">
        <v>0</v>
      </c>
      <c r="I405" s="569">
        <v>0</v>
      </c>
      <c r="J405" s="569">
        <v>0</v>
      </c>
      <c r="K405" s="570">
        <v>0</v>
      </c>
      <c r="L405" s="571">
        <f t="shared" si="18"/>
        <v>0</v>
      </c>
      <c r="M405" s="571">
        <v>0</v>
      </c>
      <c r="N405" s="571">
        <v>0</v>
      </c>
      <c r="O405" s="572">
        <v>0</v>
      </c>
      <c r="P405" s="573">
        <v>0</v>
      </c>
      <c r="Q405" s="574">
        <f>+monthly_drivers_0!Q405</f>
        <v>2.5</v>
      </c>
    </row>
    <row r="406" spans="1:17" x14ac:dyDescent="0.25">
      <c r="A406" s="575">
        <f t="shared" si="19"/>
        <v>56614</v>
      </c>
      <c r="B406" s="83" t="str">
        <f t="shared" si="20"/>
        <v>LeasingII</v>
      </c>
      <c r="C406" s="562">
        <v>0</v>
      </c>
      <c r="D406" s="563">
        <v>0</v>
      </c>
      <c r="E406" s="563">
        <v>0</v>
      </c>
      <c r="F406" s="563">
        <v>0</v>
      </c>
      <c r="G406" s="563">
        <v>0</v>
      </c>
      <c r="H406" s="563">
        <v>0</v>
      </c>
      <c r="I406" s="563">
        <v>0</v>
      </c>
      <c r="J406" s="563">
        <v>0</v>
      </c>
      <c r="K406" s="564">
        <v>0</v>
      </c>
      <c r="L406" s="563">
        <f t="shared" si="18"/>
        <v>0</v>
      </c>
      <c r="M406" s="563">
        <v>0</v>
      </c>
      <c r="N406" s="563">
        <v>0</v>
      </c>
      <c r="O406" s="565">
        <v>0</v>
      </c>
      <c r="P406" s="564">
        <v>0</v>
      </c>
      <c r="Q406" s="566">
        <f>+monthly_drivers_0!Q406</f>
        <v>2.5</v>
      </c>
    </row>
    <row r="407" spans="1:17" x14ac:dyDescent="0.25">
      <c r="A407" s="567">
        <f t="shared" si="19"/>
        <v>56645</v>
      </c>
      <c r="B407" s="577" t="str">
        <f t="shared" si="20"/>
        <v>LeasingII</v>
      </c>
      <c r="C407" s="568">
        <v>0</v>
      </c>
      <c r="D407" s="569">
        <v>0</v>
      </c>
      <c r="E407" s="569">
        <v>0</v>
      </c>
      <c r="F407" s="569">
        <v>0</v>
      </c>
      <c r="G407" s="569">
        <v>0</v>
      </c>
      <c r="H407" s="569">
        <v>0</v>
      </c>
      <c r="I407" s="569">
        <v>0</v>
      </c>
      <c r="J407" s="569">
        <v>0</v>
      </c>
      <c r="K407" s="570">
        <v>0</v>
      </c>
      <c r="L407" s="571">
        <f t="shared" si="18"/>
        <v>0</v>
      </c>
      <c r="M407" s="571">
        <v>0</v>
      </c>
      <c r="N407" s="571">
        <v>0</v>
      </c>
      <c r="O407" s="572">
        <v>0</v>
      </c>
      <c r="P407" s="573">
        <v>0</v>
      </c>
      <c r="Q407" s="574">
        <f>+monthly_drivers_0!Q407</f>
        <v>2.5</v>
      </c>
    </row>
    <row r="408" spans="1:17" x14ac:dyDescent="0.25">
      <c r="A408" s="575">
        <f t="shared" si="19"/>
        <v>56673</v>
      </c>
      <c r="B408" s="83" t="str">
        <f t="shared" si="20"/>
        <v>LeasingII</v>
      </c>
      <c r="C408" s="562">
        <v>0</v>
      </c>
      <c r="D408" s="563">
        <v>0</v>
      </c>
      <c r="E408" s="563">
        <v>0</v>
      </c>
      <c r="F408" s="563">
        <v>0</v>
      </c>
      <c r="G408" s="563">
        <v>0</v>
      </c>
      <c r="H408" s="563">
        <v>0</v>
      </c>
      <c r="I408" s="563">
        <v>0</v>
      </c>
      <c r="J408" s="563">
        <v>0</v>
      </c>
      <c r="K408" s="564">
        <v>0</v>
      </c>
      <c r="L408" s="563">
        <f t="shared" si="18"/>
        <v>0</v>
      </c>
      <c r="M408" s="563">
        <v>0</v>
      </c>
      <c r="N408" s="563">
        <v>0</v>
      </c>
      <c r="O408" s="565">
        <v>0</v>
      </c>
      <c r="P408" s="564">
        <v>0</v>
      </c>
      <c r="Q408" s="566">
        <f>+monthly_drivers_0!Q408</f>
        <v>2.5</v>
      </c>
    </row>
    <row r="409" spans="1:17" x14ac:dyDescent="0.25">
      <c r="A409" s="567">
        <f t="shared" si="19"/>
        <v>56704</v>
      </c>
      <c r="B409" s="577" t="str">
        <f t="shared" si="20"/>
        <v>LeasingII</v>
      </c>
      <c r="C409" s="568">
        <v>0</v>
      </c>
      <c r="D409" s="569">
        <v>0</v>
      </c>
      <c r="E409" s="569">
        <v>0</v>
      </c>
      <c r="F409" s="569">
        <v>0</v>
      </c>
      <c r="G409" s="569">
        <v>0</v>
      </c>
      <c r="H409" s="569">
        <v>0</v>
      </c>
      <c r="I409" s="569">
        <v>0</v>
      </c>
      <c r="J409" s="569">
        <v>0</v>
      </c>
      <c r="K409" s="570">
        <v>0</v>
      </c>
      <c r="L409" s="571">
        <f t="shared" si="18"/>
        <v>0</v>
      </c>
      <c r="M409" s="571">
        <v>0</v>
      </c>
      <c r="N409" s="571">
        <v>0</v>
      </c>
      <c r="O409" s="572">
        <v>0</v>
      </c>
      <c r="P409" s="573">
        <v>0</v>
      </c>
      <c r="Q409" s="574">
        <f>+monthly_drivers_0!Q409</f>
        <v>2.5</v>
      </c>
    </row>
    <row r="410" spans="1:17" x14ac:dyDescent="0.25">
      <c r="A410" s="575">
        <f t="shared" si="19"/>
        <v>56734</v>
      </c>
      <c r="B410" s="83" t="str">
        <f t="shared" si="20"/>
        <v>LeasingII</v>
      </c>
      <c r="C410" s="562">
        <v>0</v>
      </c>
      <c r="D410" s="563">
        <v>0</v>
      </c>
      <c r="E410" s="563">
        <v>0</v>
      </c>
      <c r="F410" s="563">
        <v>0</v>
      </c>
      <c r="G410" s="563">
        <v>0</v>
      </c>
      <c r="H410" s="563">
        <v>0</v>
      </c>
      <c r="I410" s="563">
        <v>0</v>
      </c>
      <c r="J410" s="563">
        <v>0</v>
      </c>
      <c r="K410" s="564">
        <v>0</v>
      </c>
      <c r="L410" s="563">
        <f t="shared" si="18"/>
        <v>0</v>
      </c>
      <c r="M410" s="563">
        <v>0</v>
      </c>
      <c r="N410" s="563">
        <v>0</v>
      </c>
      <c r="O410" s="565">
        <v>0</v>
      </c>
      <c r="P410" s="564">
        <v>0</v>
      </c>
      <c r="Q410" s="566">
        <f>+monthly_drivers_0!Q410</f>
        <v>2.5</v>
      </c>
    </row>
    <row r="411" spans="1:17" x14ac:dyDescent="0.25">
      <c r="A411" s="567">
        <f t="shared" si="19"/>
        <v>56765</v>
      </c>
      <c r="B411" s="577" t="str">
        <f t="shared" si="20"/>
        <v>LeasingII</v>
      </c>
      <c r="C411" s="568">
        <v>0</v>
      </c>
      <c r="D411" s="569">
        <v>0</v>
      </c>
      <c r="E411" s="569">
        <v>0</v>
      </c>
      <c r="F411" s="569">
        <v>0</v>
      </c>
      <c r="G411" s="569">
        <v>0</v>
      </c>
      <c r="H411" s="569">
        <v>0</v>
      </c>
      <c r="I411" s="569">
        <v>0</v>
      </c>
      <c r="J411" s="569">
        <v>0</v>
      </c>
      <c r="K411" s="570">
        <v>0</v>
      </c>
      <c r="L411" s="571">
        <f t="shared" si="18"/>
        <v>0</v>
      </c>
      <c r="M411" s="571">
        <v>0</v>
      </c>
      <c r="N411" s="571">
        <v>0</v>
      </c>
      <c r="O411" s="572">
        <v>0</v>
      </c>
      <c r="P411" s="573">
        <v>0</v>
      </c>
      <c r="Q411" s="574">
        <f>+monthly_drivers_0!Q411</f>
        <v>2.5</v>
      </c>
    </row>
    <row r="412" spans="1:17" x14ac:dyDescent="0.25">
      <c r="A412" s="575">
        <f t="shared" si="19"/>
        <v>56795</v>
      </c>
      <c r="B412" s="83" t="str">
        <f t="shared" si="20"/>
        <v>LeasingII</v>
      </c>
      <c r="C412" s="562">
        <v>0</v>
      </c>
      <c r="D412" s="563">
        <v>0</v>
      </c>
      <c r="E412" s="563">
        <v>0</v>
      </c>
      <c r="F412" s="563">
        <v>0</v>
      </c>
      <c r="G412" s="563">
        <v>0</v>
      </c>
      <c r="H412" s="563">
        <v>0</v>
      </c>
      <c r="I412" s="563">
        <v>0</v>
      </c>
      <c r="J412" s="563">
        <v>0</v>
      </c>
      <c r="K412" s="564">
        <v>0</v>
      </c>
      <c r="L412" s="563">
        <f t="shared" si="18"/>
        <v>0</v>
      </c>
      <c r="M412" s="563">
        <v>0</v>
      </c>
      <c r="N412" s="563">
        <v>0</v>
      </c>
      <c r="O412" s="565">
        <v>0</v>
      </c>
      <c r="P412" s="564">
        <v>0</v>
      </c>
      <c r="Q412" s="566">
        <f>+monthly_drivers_0!Q412</f>
        <v>2.5</v>
      </c>
    </row>
    <row r="413" spans="1:17" x14ac:dyDescent="0.25">
      <c r="A413" s="567">
        <f t="shared" si="19"/>
        <v>56826</v>
      </c>
      <c r="B413" s="577" t="str">
        <f t="shared" si="20"/>
        <v>LeasingII</v>
      </c>
      <c r="C413" s="568">
        <v>0</v>
      </c>
      <c r="D413" s="569">
        <v>0</v>
      </c>
      <c r="E413" s="569">
        <v>0</v>
      </c>
      <c r="F413" s="569">
        <v>0</v>
      </c>
      <c r="G413" s="569">
        <v>0</v>
      </c>
      <c r="H413" s="569">
        <v>0</v>
      </c>
      <c r="I413" s="569">
        <v>0</v>
      </c>
      <c r="J413" s="569">
        <v>0</v>
      </c>
      <c r="K413" s="570">
        <v>0</v>
      </c>
      <c r="L413" s="571">
        <f t="shared" si="18"/>
        <v>0</v>
      </c>
      <c r="M413" s="571">
        <v>0</v>
      </c>
      <c r="N413" s="571">
        <v>0</v>
      </c>
      <c r="O413" s="572">
        <v>0</v>
      </c>
      <c r="P413" s="573">
        <v>0</v>
      </c>
      <c r="Q413" s="574">
        <f>+monthly_drivers_0!Q413</f>
        <v>2.5</v>
      </c>
    </row>
    <row r="414" spans="1:17" x14ac:dyDescent="0.25">
      <c r="A414" s="575">
        <f t="shared" si="19"/>
        <v>56857</v>
      </c>
      <c r="B414" s="83" t="str">
        <f t="shared" si="20"/>
        <v>LeasingII</v>
      </c>
      <c r="C414" s="562">
        <v>0</v>
      </c>
      <c r="D414" s="563">
        <v>0</v>
      </c>
      <c r="E414" s="563">
        <v>0</v>
      </c>
      <c r="F414" s="563">
        <v>0</v>
      </c>
      <c r="G414" s="563">
        <v>0</v>
      </c>
      <c r="H414" s="563">
        <v>0</v>
      </c>
      <c r="I414" s="563">
        <v>0</v>
      </c>
      <c r="J414" s="563">
        <v>0</v>
      </c>
      <c r="K414" s="564">
        <v>0</v>
      </c>
      <c r="L414" s="563">
        <f t="shared" si="18"/>
        <v>0</v>
      </c>
      <c r="M414" s="563">
        <v>0</v>
      </c>
      <c r="N414" s="563">
        <v>0</v>
      </c>
      <c r="O414" s="565">
        <v>0</v>
      </c>
      <c r="P414" s="564">
        <v>0</v>
      </c>
      <c r="Q414" s="566">
        <f>+monthly_drivers_0!Q414</f>
        <v>2.5</v>
      </c>
    </row>
    <row r="415" spans="1:17" x14ac:dyDescent="0.25">
      <c r="A415" s="567">
        <f t="shared" si="19"/>
        <v>56887</v>
      </c>
      <c r="B415" s="577" t="str">
        <f t="shared" si="20"/>
        <v>LeasingII</v>
      </c>
      <c r="C415" s="568">
        <v>0</v>
      </c>
      <c r="D415" s="569">
        <v>0</v>
      </c>
      <c r="E415" s="569">
        <v>0</v>
      </c>
      <c r="F415" s="569">
        <v>0</v>
      </c>
      <c r="G415" s="569">
        <v>0</v>
      </c>
      <c r="H415" s="569">
        <v>0</v>
      </c>
      <c r="I415" s="569">
        <v>0</v>
      </c>
      <c r="J415" s="569">
        <v>0</v>
      </c>
      <c r="K415" s="570">
        <v>0</v>
      </c>
      <c r="L415" s="571">
        <f t="shared" si="18"/>
        <v>0</v>
      </c>
      <c r="M415" s="571">
        <v>0</v>
      </c>
      <c r="N415" s="571">
        <v>0</v>
      </c>
      <c r="O415" s="572">
        <v>0</v>
      </c>
      <c r="P415" s="573">
        <v>0</v>
      </c>
      <c r="Q415" s="574">
        <f>+monthly_drivers_0!Q415</f>
        <v>2.5</v>
      </c>
    </row>
    <row r="416" spans="1:17" x14ac:dyDescent="0.25">
      <c r="A416" s="575">
        <f t="shared" si="19"/>
        <v>56918</v>
      </c>
      <c r="B416" s="83" t="str">
        <f t="shared" si="20"/>
        <v>LeasingII</v>
      </c>
      <c r="C416" s="562">
        <v>0</v>
      </c>
      <c r="D416" s="563">
        <v>0</v>
      </c>
      <c r="E416" s="563">
        <v>0</v>
      </c>
      <c r="F416" s="563">
        <v>0</v>
      </c>
      <c r="G416" s="563">
        <v>0</v>
      </c>
      <c r="H416" s="563">
        <v>0</v>
      </c>
      <c r="I416" s="563">
        <v>0</v>
      </c>
      <c r="J416" s="563">
        <v>0</v>
      </c>
      <c r="K416" s="564">
        <v>0</v>
      </c>
      <c r="L416" s="563">
        <f t="shared" si="18"/>
        <v>0</v>
      </c>
      <c r="M416" s="563">
        <v>0</v>
      </c>
      <c r="N416" s="563">
        <v>0</v>
      </c>
      <c r="O416" s="565">
        <v>0</v>
      </c>
      <c r="P416" s="564">
        <v>0</v>
      </c>
      <c r="Q416" s="566">
        <f>+monthly_drivers_0!Q416</f>
        <v>2.5</v>
      </c>
    </row>
    <row r="417" spans="1:17" x14ac:dyDescent="0.25">
      <c r="A417" s="567">
        <f t="shared" si="19"/>
        <v>56948</v>
      </c>
      <c r="B417" s="577" t="str">
        <f t="shared" si="20"/>
        <v>LeasingII</v>
      </c>
      <c r="C417" s="568">
        <v>0</v>
      </c>
      <c r="D417" s="569">
        <v>0</v>
      </c>
      <c r="E417" s="569">
        <v>0</v>
      </c>
      <c r="F417" s="569">
        <v>0</v>
      </c>
      <c r="G417" s="569">
        <v>0</v>
      </c>
      <c r="H417" s="569">
        <v>0</v>
      </c>
      <c r="I417" s="569">
        <v>0</v>
      </c>
      <c r="J417" s="569">
        <v>0</v>
      </c>
      <c r="K417" s="570">
        <v>0</v>
      </c>
      <c r="L417" s="571">
        <f t="shared" si="18"/>
        <v>0</v>
      </c>
      <c r="M417" s="571">
        <v>0</v>
      </c>
      <c r="N417" s="571">
        <v>0</v>
      </c>
      <c r="O417" s="572">
        <v>0</v>
      </c>
      <c r="P417" s="573">
        <v>0</v>
      </c>
      <c r="Q417" s="574">
        <f>+monthly_drivers_0!Q417</f>
        <v>2.5</v>
      </c>
    </row>
    <row r="418" spans="1:17" x14ac:dyDescent="0.25">
      <c r="A418" s="575">
        <f t="shared" si="19"/>
        <v>56979</v>
      </c>
      <c r="B418" s="83" t="str">
        <f t="shared" si="20"/>
        <v>LeasingII</v>
      </c>
      <c r="C418" s="562">
        <v>0</v>
      </c>
      <c r="D418" s="563">
        <v>0</v>
      </c>
      <c r="E418" s="563">
        <v>0</v>
      </c>
      <c r="F418" s="563">
        <v>0</v>
      </c>
      <c r="G418" s="563">
        <v>0</v>
      </c>
      <c r="H418" s="563">
        <v>0</v>
      </c>
      <c r="I418" s="563">
        <v>0</v>
      </c>
      <c r="J418" s="563">
        <v>0</v>
      </c>
      <c r="K418" s="564">
        <v>0</v>
      </c>
      <c r="L418" s="563">
        <f t="shared" si="18"/>
        <v>0</v>
      </c>
      <c r="M418" s="563">
        <v>0</v>
      </c>
      <c r="N418" s="563">
        <v>0</v>
      </c>
      <c r="O418" s="565">
        <v>0</v>
      </c>
      <c r="P418" s="564">
        <v>0</v>
      </c>
      <c r="Q418" s="566">
        <f>+monthly_drivers_0!Q418</f>
        <v>2.5</v>
      </c>
    </row>
    <row r="419" spans="1:17" x14ac:dyDescent="0.25">
      <c r="A419" s="567">
        <f t="shared" si="19"/>
        <v>57010</v>
      </c>
      <c r="B419" s="577" t="str">
        <f t="shared" si="20"/>
        <v>LeasingII</v>
      </c>
      <c r="C419" s="568">
        <v>0</v>
      </c>
      <c r="D419" s="569">
        <v>0</v>
      </c>
      <c r="E419" s="569">
        <v>0</v>
      </c>
      <c r="F419" s="569">
        <v>0</v>
      </c>
      <c r="G419" s="569">
        <v>0</v>
      </c>
      <c r="H419" s="569">
        <v>0</v>
      </c>
      <c r="I419" s="569">
        <v>0</v>
      </c>
      <c r="J419" s="569">
        <v>0</v>
      </c>
      <c r="K419" s="570">
        <v>0</v>
      </c>
      <c r="L419" s="571">
        <f t="shared" si="18"/>
        <v>0</v>
      </c>
      <c r="M419" s="571">
        <v>0</v>
      </c>
      <c r="N419" s="571">
        <v>0</v>
      </c>
      <c r="O419" s="572">
        <v>0</v>
      </c>
      <c r="P419" s="573">
        <v>0</v>
      </c>
      <c r="Q419" s="574">
        <f>+monthly_drivers_0!Q419</f>
        <v>2.5</v>
      </c>
    </row>
    <row r="420" spans="1:17" x14ac:dyDescent="0.25">
      <c r="A420" s="575">
        <f t="shared" si="19"/>
        <v>57039</v>
      </c>
      <c r="B420" s="83" t="str">
        <f t="shared" si="20"/>
        <v>LeasingII</v>
      </c>
      <c r="C420" s="562">
        <v>0</v>
      </c>
      <c r="D420" s="563">
        <v>0</v>
      </c>
      <c r="E420" s="563">
        <v>0</v>
      </c>
      <c r="F420" s="563">
        <v>0</v>
      </c>
      <c r="G420" s="563">
        <v>0</v>
      </c>
      <c r="H420" s="563">
        <v>0</v>
      </c>
      <c r="I420" s="563">
        <v>0</v>
      </c>
      <c r="J420" s="563">
        <v>0</v>
      </c>
      <c r="K420" s="564">
        <v>0</v>
      </c>
      <c r="L420" s="563">
        <f t="shared" si="18"/>
        <v>0</v>
      </c>
      <c r="M420" s="563">
        <v>0</v>
      </c>
      <c r="N420" s="563">
        <v>0</v>
      </c>
      <c r="O420" s="565">
        <v>0</v>
      </c>
      <c r="P420" s="564">
        <v>0</v>
      </c>
      <c r="Q420" s="566">
        <f>+monthly_drivers_0!Q420</f>
        <v>2.5</v>
      </c>
    </row>
    <row r="421" spans="1:17" x14ac:dyDescent="0.25">
      <c r="A421" s="567">
        <f t="shared" si="19"/>
        <v>57070</v>
      </c>
      <c r="B421" s="577" t="str">
        <f t="shared" si="20"/>
        <v>LeasingII</v>
      </c>
      <c r="C421" s="568">
        <v>0</v>
      </c>
      <c r="D421" s="569">
        <v>0</v>
      </c>
      <c r="E421" s="569">
        <v>0</v>
      </c>
      <c r="F421" s="569">
        <v>0</v>
      </c>
      <c r="G421" s="569">
        <v>0</v>
      </c>
      <c r="H421" s="569">
        <v>0</v>
      </c>
      <c r="I421" s="569">
        <v>0</v>
      </c>
      <c r="J421" s="569">
        <v>0</v>
      </c>
      <c r="K421" s="570">
        <v>0</v>
      </c>
      <c r="L421" s="571">
        <f t="shared" si="18"/>
        <v>0</v>
      </c>
      <c r="M421" s="571">
        <v>0</v>
      </c>
      <c r="N421" s="571">
        <v>0</v>
      </c>
      <c r="O421" s="572">
        <v>0</v>
      </c>
      <c r="P421" s="573">
        <v>0</v>
      </c>
      <c r="Q421" s="574">
        <f>+monthly_drivers_0!Q421</f>
        <v>2.5</v>
      </c>
    </row>
    <row r="422" spans="1:17" x14ac:dyDescent="0.25">
      <c r="A422" s="575">
        <f t="shared" si="19"/>
        <v>57100</v>
      </c>
      <c r="B422" s="83" t="str">
        <f t="shared" si="20"/>
        <v>LeasingII</v>
      </c>
      <c r="C422" s="562">
        <v>0</v>
      </c>
      <c r="D422" s="563">
        <v>0</v>
      </c>
      <c r="E422" s="563">
        <v>0</v>
      </c>
      <c r="F422" s="563">
        <v>0</v>
      </c>
      <c r="G422" s="563">
        <v>0</v>
      </c>
      <c r="H422" s="563">
        <v>0</v>
      </c>
      <c r="I422" s="563">
        <v>0</v>
      </c>
      <c r="J422" s="563">
        <v>0</v>
      </c>
      <c r="K422" s="564">
        <v>0</v>
      </c>
      <c r="L422" s="563">
        <f t="shared" si="18"/>
        <v>0</v>
      </c>
      <c r="M422" s="563">
        <v>0</v>
      </c>
      <c r="N422" s="563">
        <v>0</v>
      </c>
      <c r="O422" s="565">
        <v>0</v>
      </c>
      <c r="P422" s="564">
        <v>0</v>
      </c>
      <c r="Q422" s="566">
        <f>+monthly_drivers_0!Q422</f>
        <v>2.5</v>
      </c>
    </row>
    <row r="423" spans="1:17" x14ac:dyDescent="0.25">
      <c r="A423" s="567">
        <f t="shared" si="19"/>
        <v>57131</v>
      </c>
      <c r="B423" s="577" t="str">
        <f t="shared" si="20"/>
        <v>LeasingII</v>
      </c>
      <c r="C423" s="568">
        <v>0</v>
      </c>
      <c r="D423" s="569">
        <v>0</v>
      </c>
      <c r="E423" s="569">
        <v>0</v>
      </c>
      <c r="F423" s="569">
        <v>0</v>
      </c>
      <c r="G423" s="569">
        <v>0</v>
      </c>
      <c r="H423" s="569">
        <v>0</v>
      </c>
      <c r="I423" s="569">
        <v>0</v>
      </c>
      <c r="J423" s="569">
        <v>0</v>
      </c>
      <c r="K423" s="570">
        <v>0</v>
      </c>
      <c r="L423" s="571">
        <f t="shared" si="18"/>
        <v>0</v>
      </c>
      <c r="M423" s="571">
        <v>0</v>
      </c>
      <c r="N423" s="571">
        <v>0</v>
      </c>
      <c r="O423" s="572">
        <v>0</v>
      </c>
      <c r="P423" s="573">
        <v>0</v>
      </c>
      <c r="Q423" s="574">
        <f>+monthly_drivers_0!Q423</f>
        <v>2.5</v>
      </c>
    </row>
    <row r="424" spans="1:17" x14ac:dyDescent="0.25">
      <c r="A424" s="575">
        <f t="shared" si="19"/>
        <v>57161</v>
      </c>
      <c r="B424" s="83" t="str">
        <f t="shared" si="20"/>
        <v>LeasingII</v>
      </c>
      <c r="C424" s="562">
        <v>0</v>
      </c>
      <c r="D424" s="563">
        <v>0</v>
      </c>
      <c r="E424" s="563">
        <v>0</v>
      </c>
      <c r="F424" s="563">
        <v>0</v>
      </c>
      <c r="G424" s="563">
        <v>0</v>
      </c>
      <c r="H424" s="563">
        <v>0</v>
      </c>
      <c r="I424" s="563">
        <v>0</v>
      </c>
      <c r="J424" s="563">
        <v>0</v>
      </c>
      <c r="K424" s="564">
        <v>0</v>
      </c>
      <c r="L424" s="563">
        <f t="shared" si="18"/>
        <v>0</v>
      </c>
      <c r="M424" s="563">
        <v>0</v>
      </c>
      <c r="N424" s="563">
        <v>0</v>
      </c>
      <c r="O424" s="565">
        <v>0</v>
      </c>
      <c r="P424" s="564">
        <v>0</v>
      </c>
      <c r="Q424" s="566">
        <f>+monthly_drivers_0!Q424</f>
        <v>2.5</v>
      </c>
    </row>
    <row r="425" spans="1:17" x14ac:dyDescent="0.25">
      <c r="A425" s="567">
        <f t="shared" si="19"/>
        <v>57192</v>
      </c>
      <c r="B425" s="577" t="str">
        <f t="shared" si="20"/>
        <v>LeasingII</v>
      </c>
      <c r="C425" s="568">
        <v>0</v>
      </c>
      <c r="D425" s="569">
        <v>0</v>
      </c>
      <c r="E425" s="569">
        <v>0</v>
      </c>
      <c r="F425" s="569">
        <v>0</v>
      </c>
      <c r="G425" s="569">
        <v>0</v>
      </c>
      <c r="H425" s="569">
        <v>0</v>
      </c>
      <c r="I425" s="569">
        <v>0</v>
      </c>
      <c r="J425" s="569">
        <v>0</v>
      </c>
      <c r="K425" s="570">
        <v>0</v>
      </c>
      <c r="L425" s="571">
        <f t="shared" si="18"/>
        <v>0</v>
      </c>
      <c r="M425" s="571">
        <v>0</v>
      </c>
      <c r="N425" s="571">
        <v>0</v>
      </c>
      <c r="O425" s="572">
        <v>0</v>
      </c>
      <c r="P425" s="573">
        <v>0</v>
      </c>
      <c r="Q425" s="574">
        <f>+monthly_drivers_0!Q425</f>
        <v>2.5</v>
      </c>
    </row>
    <row r="426" spans="1:17" x14ac:dyDescent="0.25">
      <c r="A426" s="575">
        <f t="shared" si="19"/>
        <v>57223</v>
      </c>
      <c r="B426" s="83" t="str">
        <f t="shared" si="20"/>
        <v>LeasingII</v>
      </c>
      <c r="C426" s="562">
        <v>0</v>
      </c>
      <c r="D426" s="563">
        <v>0</v>
      </c>
      <c r="E426" s="563">
        <v>0</v>
      </c>
      <c r="F426" s="563">
        <v>0</v>
      </c>
      <c r="G426" s="563">
        <v>0</v>
      </c>
      <c r="H426" s="563">
        <v>0</v>
      </c>
      <c r="I426" s="563">
        <v>0</v>
      </c>
      <c r="J426" s="563">
        <v>0</v>
      </c>
      <c r="K426" s="564">
        <v>0</v>
      </c>
      <c r="L426" s="563">
        <f t="shared" si="18"/>
        <v>0</v>
      </c>
      <c r="M426" s="563">
        <v>0</v>
      </c>
      <c r="N426" s="563">
        <v>0</v>
      </c>
      <c r="O426" s="565">
        <v>0</v>
      </c>
      <c r="P426" s="564">
        <v>0</v>
      </c>
      <c r="Q426" s="566">
        <f>+monthly_drivers_0!Q426</f>
        <v>2.5</v>
      </c>
    </row>
    <row r="427" spans="1:17" x14ac:dyDescent="0.25">
      <c r="A427" s="567">
        <f t="shared" si="19"/>
        <v>57253</v>
      </c>
      <c r="B427" s="577" t="str">
        <f t="shared" si="20"/>
        <v>LeasingII</v>
      </c>
      <c r="C427" s="568">
        <v>0</v>
      </c>
      <c r="D427" s="569">
        <v>0</v>
      </c>
      <c r="E427" s="569">
        <v>0</v>
      </c>
      <c r="F427" s="569">
        <v>0</v>
      </c>
      <c r="G427" s="569">
        <v>0</v>
      </c>
      <c r="H427" s="569">
        <v>0</v>
      </c>
      <c r="I427" s="569">
        <v>0</v>
      </c>
      <c r="J427" s="569">
        <v>0</v>
      </c>
      <c r="K427" s="570">
        <v>0</v>
      </c>
      <c r="L427" s="571">
        <f t="shared" si="18"/>
        <v>0</v>
      </c>
      <c r="M427" s="571">
        <v>0</v>
      </c>
      <c r="N427" s="571">
        <v>0</v>
      </c>
      <c r="O427" s="572">
        <v>0</v>
      </c>
      <c r="P427" s="573">
        <v>0</v>
      </c>
      <c r="Q427" s="574">
        <f>+monthly_drivers_0!Q427</f>
        <v>2.5</v>
      </c>
    </row>
    <row r="428" spans="1:17" x14ac:dyDescent="0.25">
      <c r="A428" s="575">
        <f t="shared" si="19"/>
        <v>57284</v>
      </c>
      <c r="B428" s="83" t="str">
        <f t="shared" si="20"/>
        <v>LeasingII</v>
      </c>
      <c r="C428" s="562">
        <v>0</v>
      </c>
      <c r="D428" s="563">
        <v>0</v>
      </c>
      <c r="E428" s="563">
        <v>0</v>
      </c>
      <c r="F428" s="563">
        <v>0</v>
      </c>
      <c r="G428" s="563">
        <v>0</v>
      </c>
      <c r="H428" s="563">
        <v>0</v>
      </c>
      <c r="I428" s="563">
        <v>0</v>
      </c>
      <c r="J428" s="563">
        <v>0</v>
      </c>
      <c r="K428" s="564">
        <v>0</v>
      </c>
      <c r="L428" s="563">
        <f t="shared" si="18"/>
        <v>0</v>
      </c>
      <c r="M428" s="563">
        <v>0</v>
      </c>
      <c r="N428" s="563">
        <v>0</v>
      </c>
      <c r="O428" s="565">
        <v>0</v>
      </c>
      <c r="P428" s="564">
        <v>0</v>
      </c>
      <c r="Q428" s="566">
        <f>+monthly_drivers_0!Q428</f>
        <v>2.5</v>
      </c>
    </row>
    <row r="429" spans="1:17" x14ac:dyDescent="0.25">
      <c r="A429" s="567">
        <f t="shared" si="19"/>
        <v>57314</v>
      </c>
      <c r="B429" s="577" t="str">
        <f t="shared" si="20"/>
        <v>LeasingII</v>
      </c>
      <c r="C429" s="568">
        <v>0</v>
      </c>
      <c r="D429" s="569">
        <v>0</v>
      </c>
      <c r="E429" s="569">
        <v>0</v>
      </c>
      <c r="F429" s="569">
        <v>0</v>
      </c>
      <c r="G429" s="569">
        <v>0</v>
      </c>
      <c r="H429" s="569">
        <v>0</v>
      </c>
      <c r="I429" s="569">
        <v>0</v>
      </c>
      <c r="J429" s="569">
        <v>0</v>
      </c>
      <c r="K429" s="570">
        <v>0</v>
      </c>
      <c r="L429" s="571">
        <f t="shared" si="18"/>
        <v>0</v>
      </c>
      <c r="M429" s="571">
        <v>0</v>
      </c>
      <c r="N429" s="571">
        <v>0</v>
      </c>
      <c r="O429" s="572">
        <v>0</v>
      </c>
      <c r="P429" s="573">
        <v>0</v>
      </c>
      <c r="Q429" s="574">
        <f>+monthly_drivers_0!Q429</f>
        <v>2.5</v>
      </c>
    </row>
    <row r="430" spans="1:17" x14ac:dyDescent="0.25">
      <c r="A430" s="575">
        <f t="shared" si="19"/>
        <v>57345</v>
      </c>
      <c r="B430" s="83" t="str">
        <f t="shared" si="20"/>
        <v>LeasingII</v>
      </c>
      <c r="C430" s="562">
        <v>0</v>
      </c>
      <c r="D430" s="563">
        <v>0</v>
      </c>
      <c r="E430" s="563">
        <v>0</v>
      </c>
      <c r="F430" s="563">
        <v>0</v>
      </c>
      <c r="G430" s="563">
        <v>0</v>
      </c>
      <c r="H430" s="563">
        <v>0</v>
      </c>
      <c r="I430" s="563">
        <v>0</v>
      </c>
      <c r="J430" s="563">
        <v>0</v>
      </c>
      <c r="K430" s="564">
        <v>0</v>
      </c>
      <c r="L430" s="563">
        <f t="shared" si="18"/>
        <v>0</v>
      </c>
      <c r="M430" s="563">
        <v>0</v>
      </c>
      <c r="N430" s="563">
        <v>0</v>
      </c>
      <c r="O430" s="565">
        <v>0</v>
      </c>
      <c r="P430" s="564">
        <v>0</v>
      </c>
      <c r="Q430" s="566">
        <f>+monthly_drivers_0!Q430</f>
        <v>2.5</v>
      </c>
    </row>
    <row r="431" spans="1:17" x14ac:dyDescent="0.25">
      <c r="A431" s="567">
        <f t="shared" si="19"/>
        <v>57376</v>
      </c>
      <c r="B431" s="577" t="str">
        <f t="shared" si="20"/>
        <v>LeasingII</v>
      </c>
      <c r="C431" s="568">
        <v>0</v>
      </c>
      <c r="D431" s="569">
        <v>0</v>
      </c>
      <c r="E431" s="569">
        <v>0</v>
      </c>
      <c r="F431" s="569">
        <v>0</v>
      </c>
      <c r="G431" s="569">
        <v>0</v>
      </c>
      <c r="H431" s="569">
        <v>0</v>
      </c>
      <c r="I431" s="569">
        <v>0</v>
      </c>
      <c r="J431" s="569">
        <v>0</v>
      </c>
      <c r="K431" s="570">
        <v>0</v>
      </c>
      <c r="L431" s="571">
        <f t="shared" si="18"/>
        <v>0</v>
      </c>
      <c r="M431" s="571">
        <v>0</v>
      </c>
      <c r="N431" s="571">
        <v>0</v>
      </c>
      <c r="O431" s="572">
        <v>0</v>
      </c>
      <c r="P431" s="573">
        <v>0</v>
      </c>
      <c r="Q431" s="574">
        <f>+monthly_drivers_0!Q431</f>
        <v>2.5</v>
      </c>
    </row>
    <row r="432" spans="1:17" x14ac:dyDescent="0.25">
      <c r="A432" s="575">
        <f t="shared" si="19"/>
        <v>57404</v>
      </c>
      <c r="B432" s="83" t="str">
        <f t="shared" si="20"/>
        <v>LeasingII</v>
      </c>
      <c r="C432" s="562">
        <v>0</v>
      </c>
      <c r="D432" s="563">
        <v>0</v>
      </c>
      <c r="E432" s="563">
        <v>0</v>
      </c>
      <c r="F432" s="563">
        <v>0</v>
      </c>
      <c r="G432" s="563">
        <v>0</v>
      </c>
      <c r="H432" s="563">
        <v>0</v>
      </c>
      <c r="I432" s="563">
        <v>0</v>
      </c>
      <c r="J432" s="563">
        <v>0</v>
      </c>
      <c r="K432" s="564">
        <v>0</v>
      </c>
      <c r="L432" s="563">
        <f t="shared" si="18"/>
        <v>0</v>
      </c>
      <c r="M432" s="563">
        <v>0</v>
      </c>
      <c r="N432" s="563">
        <v>0</v>
      </c>
      <c r="O432" s="565">
        <v>0</v>
      </c>
      <c r="P432" s="564">
        <v>0</v>
      </c>
      <c r="Q432" s="566">
        <f>+monthly_drivers_0!Q432</f>
        <v>2.5</v>
      </c>
    </row>
    <row r="433" spans="1:17" x14ac:dyDescent="0.25">
      <c r="A433" s="567">
        <f t="shared" si="19"/>
        <v>57435</v>
      </c>
      <c r="B433" s="577" t="str">
        <f t="shared" si="20"/>
        <v>LeasingII</v>
      </c>
      <c r="C433" s="568">
        <v>0</v>
      </c>
      <c r="D433" s="569">
        <v>0</v>
      </c>
      <c r="E433" s="569">
        <v>0</v>
      </c>
      <c r="F433" s="569">
        <v>0</v>
      </c>
      <c r="G433" s="569">
        <v>0</v>
      </c>
      <c r="H433" s="569">
        <v>0</v>
      </c>
      <c r="I433" s="569">
        <v>0</v>
      </c>
      <c r="J433" s="569">
        <v>0</v>
      </c>
      <c r="K433" s="570">
        <v>0</v>
      </c>
      <c r="L433" s="571">
        <f t="shared" si="18"/>
        <v>0</v>
      </c>
      <c r="M433" s="571">
        <v>0</v>
      </c>
      <c r="N433" s="571">
        <v>0</v>
      </c>
      <c r="O433" s="572">
        <v>0</v>
      </c>
      <c r="P433" s="573">
        <v>0</v>
      </c>
      <c r="Q433" s="574">
        <f>+monthly_drivers_0!Q433</f>
        <v>2.5</v>
      </c>
    </row>
    <row r="434" spans="1:17" x14ac:dyDescent="0.25">
      <c r="A434" s="575">
        <f t="shared" si="19"/>
        <v>57465</v>
      </c>
      <c r="B434" s="83" t="str">
        <f t="shared" si="20"/>
        <v>LeasingII</v>
      </c>
      <c r="C434" s="562">
        <v>0</v>
      </c>
      <c r="D434" s="563">
        <v>0</v>
      </c>
      <c r="E434" s="563">
        <v>0</v>
      </c>
      <c r="F434" s="563">
        <v>0</v>
      </c>
      <c r="G434" s="563">
        <v>0</v>
      </c>
      <c r="H434" s="563">
        <v>0</v>
      </c>
      <c r="I434" s="563">
        <v>0</v>
      </c>
      <c r="J434" s="563">
        <v>0</v>
      </c>
      <c r="K434" s="564">
        <v>0</v>
      </c>
      <c r="L434" s="563">
        <f t="shared" si="18"/>
        <v>0</v>
      </c>
      <c r="M434" s="563">
        <v>0</v>
      </c>
      <c r="N434" s="563">
        <v>0</v>
      </c>
      <c r="O434" s="565">
        <v>0</v>
      </c>
      <c r="P434" s="564">
        <v>0</v>
      </c>
      <c r="Q434" s="566">
        <f>+monthly_drivers_0!Q434</f>
        <v>2.5</v>
      </c>
    </row>
    <row r="435" spans="1:17" x14ac:dyDescent="0.25">
      <c r="A435" s="567">
        <f t="shared" si="19"/>
        <v>57496</v>
      </c>
      <c r="B435" s="577" t="str">
        <f t="shared" si="20"/>
        <v>LeasingII</v>
      </c>
      <c r="C435" s="568">
        <v>0</v>
      </c>
      <c r="D435" s="569">
        <v>0</v>
      </c>
      <c r="E435" s="569">
        <v>0</v>
      </c>
      <c r="F435" s="569">
        <v>0</v>
      </c>
      <c r="G435" s="569">
        <v>0</v>
      </c>
      <c r="H435" s="569">
        <v>0</v>
      </c>
      <c r="I435" s="569">
        <v>0</v>
      </c>
      <c r="J435" s="569">
        <v>0</v>
      </c>
      <c r="K435" s="570">
        <v>0</v>
      </c>
      <c r="L435" s="571">
        <f t="shared" si="18"/>
        <v>0</v>
      </c>
      <c r="M435" s="571">
        <v>0</v>
      </c>
      <c r="N435" s="571">
        <v>0</v>
      </c>
      <c r="O435" s="572">
        <v>0</v>
      </c>
      <c r="P435" s="573">
        <v>0</v>
      </c>
      <c r="Q435" s="574">
        <f>+monthly_drivers_0!Q435</f>
        <v>2.5</v>
      </c>
    </row>
    <row r="436" spans="1:17" x14ac:dyDescent="0.25">
      <c r="A436" s="575">
        <f t="shared" si="19"/>
        <v>57526</v>
      </c>
      <c r="B436" s="83" t="str">
        <f t="shared" si="20"/>
        <v>LeasingII</v>
      </c>
      <c r="C436" s="562">
        <v>0</v>
      </c>
      <c r="D436" s="563">
        <v>0</v>
      </c>
      <c r="E436" s="563">
        <v>0</v>
      </c>
      <c r="F436" s="563">
        <v>0</v>
      </c>
      <c r="G436" s="563">
        <v>0</v>
      </c>
      <c r="H436" s="563">
        <v>0</v>
      </c>
      <c r="I436" s="563">
        <v>0</v>
      </c>
      <c r="J436" s="563">
        <v>0</v>
      </c>
      <c r="K436" s="564">
        <v>0</v>
      </c>
      <c r="L436" s="563">
        <f t="shared" si="18"/>
        <v>0</v>
      </c>
      <c r="M436" s="563">
        <v>0</v>
      </c>
      <c r="N436" s="563">
        <v>0</v>
      </c>
      <c r="O436" s="565">
        <v>0</v>
      </c>
      <c r="P436" s="564">
        <v>0</v>
      </c>
      <c r="Q436" s="566">
        <f>+monthly_drivers_0!Q436</f>
        <v>2.5</v>
      </c>
    </row>
    <row r="437" spans="1:17" x14ac:dyDescent="0.25">
      <c r="A437" s="567">
        <f t="shared" si="19"/>
        <v>57557</v>
      </c>
      <c r="B437" s="577" t="str">
        <f t="shared" si="20"/>
        <v>LeasingII</v>
      </c>
      <c r="C437" s="568">
        <v>0</v>
      </c>
      <c r="D437" s="569">
        <v>0</v>
      </c>
      <c r="E437" s="569">
        <v>0</v>
      </c>
      <c r="F437" s="569">
        <v>0</v>
      </c>
      <c r="G437" s="569">
        <v>0</v>
      </c>
      <c r="H437" s="569">
        <v>0</v>
      </c>
      <c r="I437" s="569">
        <v>0</v>
      </c>
      <c r="J437" s="569">
        <v>0</v>
      </c>
      <c r="K437" s="570">
        <v>0</v>
      </c>
      <c r="L437" s="571">
        <f t="shared" si="18"/>
        <v>0</v>
      </c>
      <c r="M437" s="571">
        <v>0</v>
      </c>
      <c r="N437" s="571">
        <v>0</v>
      </c>
      <c r="O437" s="572">
        <v>0</v>
      </c>
      <c r="P437" s="573">
        <v>0</v>
      </c>
      <c r="Q437" s="574">
        <f>+monthly_drivers_0!Q437</f>
        <v>2.5</v>
      </c>
    </row>
    <row r="438" spans="1:17" x14ac:dyDescent="0.25">
      <c r="A438" s="575">
        <f t="shared" si="19"/>
        <v>57588</v>
      </c>
      <c r="B438" s="83" t="str">
        <f t="shared" si="20"/>
        <v>LeasingII</v>
      </c>
      <c r="C438" s="562">
        <v>0</v>
      </c>
      <c r="D438" s="563">
        <v>0</v>
      </c>
      <c r="E438" s="563">
        <v>0</v>
      </c>
      <c r="F438" s="563">
        <v>0</v>
      </c>
      <c r="G438" s="563">
        <v>0</v>
      </c>
      <c r="H438" s="563">
        <v>0</v>
      </c>
      <c r="I438" s="563">
        <v>0</v>
      </c>
      <c r="J438" s="563">
        <v>0</v>
      </c>
      <c r="K438" s="564">
        <v>0</v>
      </c>
      <c r="L438" s="563">
        <f t="shared" si="18"/>
        <v>0</v>
      </c>
      <c r="M438" s="563">
        <v>0</v>
      </c>
      <c r="N438" s="563">
        <v>0</v>
      </c>
      <c r="O438" s="565">
        <v>0</v>
      </c>
      <c r="P438" s="564">
        <v>0</v>
      </c>
      <c r="Q438" s="566">
        <f>+monthly_drivers_0!Q438</f>
        <v>2.5</v>
      </c>
    </row>
    <row r="439" spans="1:17" x14ac:dyDescent="0.25">
      <c r="A439" s="567">
        <f t="shared" si="19"/>
        <v>57618</v>
      </c>
      <c r="B439" s="577" t="str">
        <f t="shared" si="20"/>
        <v>LeasingII</v>
      </c>
      <c r="C439" s="568">
        <v>0</v>
      </c>
      <c r="D439" s="569">
        <v>0</v>
      </c>
      <c r="E439" s="569">
        <v>0</v>
      </c>
      <c r="F439" s="569">
        <v>0</v>
      </c>
      <c r="G439" s="569">
        <v>0</v>
      </c>
      <c r="H439" s="569">
        <v>0</v>
      </c>
      <c r="I439" s="569">
        <v>0</v>
      </c>
      <c r="J439" s="569">
        <v>0</v>
      </c>
      <c r="K439" s="570">
        <v>0</v>
      </c>
      <c r="L439" s="571">
        <f t="shared" si="18"/>
        <v>0</v>
      </c>
      <c r="M439" s="571">
        <v>0</v>
      </c>
      <c r="N439" s="571">
        <v>0</v>
      </c>
      <c r="O439" s="572">
        <v>0</v>
      </c>
      <c r="P439" s="573">
        <v>0</v>
      </c>
      <c r="Q439" s="574">
        <f>+monthly_drivers_0!Q439</f>
        <v>2.5</v>
      </c>
    </row>
    <row r="440" spans="1:17" x14ac:dyDescent="0.25">
      <c r="A440" s="575">
        <f t="shared" si="19"/>
        <v>57649</v>
      </c>
      <c r="B440" s="83" t="str">
        <f t="shared" si="20"/>
        <v>LeasingII</v>
      </c>
      <c r="C440" s="562">
        <v>0</v>
      </c>
      <c r="D440" s="563">
        <v>0</v>
      </c>
      <c r="E440" s="563">
        <v>0</v>
      </c>
      <c r="F440" s="563">
        <v>0</v>
      </c>
      <c r="G440" s="563">
        <v>0</v>
      </c>
      <c r="H440" s="563">
        <v>0</v>
      </c>
      <c r="I440" s="563">
        <v>0</v>
      </c>
      <c r="J440" s="563">
        <v>0</v>
      </c>
      <c r="K440" s="564">
        <v>0</v>
      </c>
      <c r="L440" s="563">
        <f t="shared" si="18"/>
        <v>0</v>
      </c>
      <c r="M440" s="563">
        <v>0</v>
      </c>
      <c r="N440" s="563">
        <v>0</v>
      </c>
      <c r="O440" s="565">
        <v>0</v>
      </c>
      <c r="P440" s="564">
        <v>0</v>
      </c>
      <c r="Q440" s="566">
        <f>+monthly_drivers_0!Q440</f>
        <v>2.5</v>
      </c>
    </row>
    <row r="441" spans="1:17" x14ac:dyDescent="0.25">
      <c r="A441" s="567">
        <f t="shared" si="19"/>
        <v>57679</v>
      </c>
      <c r="B441" s="577" t="str">
        <f t="shared" si="20"/>
        <v>LeasingII</v>
      </c>
      <c r="C441" s="568">
        <v>0</v>
      </c>
      <c r="D441" s="569">
        <v>0</v>
      </c>
      <c r="E441" s="569">
        <v>0</v>
      </c>
      <c r="F441" s="569">
        <v>0</v>
      </c>
      <c r="G441" s="569">
        <v>0</v>
      </c>
      <c r="H441" s="569">
        <v>0</v>
      </c>
      <c r="I441" s="569">
        <v>0</v>
      </c>
      <c r="J441" s="569">
        <v>0</v>
      </c>
      <c r="K441" s="570">
        <v>0</v>
      </c>
      <c r="L441" s="571">
        <f t="shared" si="18"/>
        <v>0</v>
      </c>
      <c r="M441" s="571">
        <v>0</v>
      </c>
      <c r="N441" s="571">
        <v>0</v>
      </c>
      <c r="O441" s="572">
        <v>0</v>
      </c>
      <c r="P441" s="573">
        <v>0</v>
      </c>
      <c r="Q441" s="574">
        <f>+monthly_drivers_0!Q441</f>
        <v>2.5</v>
      </c>
    </row>
    <row r="442" spans="1:17" x14ac:dyDescent="0.25">
      <c r="A442" s="575">
        <f t="shared" si="19"/>
        <v>57710</v>
      </c>
      <c r="B442" s="83" t="str">
        <f t="shared" si="20"/>
        <v>LeasingII</v>
      </c>
      <c r="C442" s="562">
        <v>0</v>
      </c>
      <c r="D442" s="563">
        <v>0</v>
      </c>
      <c r="E442" s="563">
        <v>0</v>
      </c>
      <c r="F442" s="563">
        <v>0</v>
      </c>
      <c r="G442" s="563">
        <v>0</v>
      </c>
      <c r="H442" s="563">
        <v>0</v>
      </c>
      <c r="I442" s="563">
        <v>0</v>
      </c>
      <c r="J442" s="563">
        <v>0</v>
      </c>
      <c r="K442" s="564">
        <v>0</v>
      </c>
      <c r="L442" s="563">
        <f t="shared" si="18"/>
        <v>0</v>
      </c>
      <c r="M442" s="563">
        <v>0</v>
      </c>
      <c r="N442" s="563">
        <v>0</v>
      </c>
      <c r="O442" s="565">
        <v>0</v>
      </c>
      <c r="P442" s="564">
        <v>0</v>
      </c>
      <c r="Q442" s="566">
        <f>+monthly_drivers_0!Q442</f>
        <v>2.5</v>
      </c>
    </row>
    <row r="443" spans="1:17" x14ac:dyDescent="0.25">
      <c r="A443" s="567">
        <f t="shared" si="19"/>
        <v>57741</v>
      </c>
      <c r="B443" s="577" t="str">
        <f t="shared" si="20"/>
        <v>LeasingII</v>
      </c>
      <c r="C443" s="568">
        <v>0</v>
      </c>
      <c r="D443" s="569">
        <v>0</v>
      </c>
      <c r="E443" s="569">
        <v>0</v>
      </c>
      <c r="F443" s="569">
        <v>0</v>
      </c>
      <c r="G443" s="569">
        <v>0</v>
      </c>
      <c r="H443" s="569">
        <v>0</v>
      </c>
      <c r="I443" s="569">
        <v>0</v>
      </c>
      <c r="J443" s="569">
        <v>0</v>
      </c>
      <c r="K443" s="570">
        <v>0</v>
      </c>
      <c r="L443" s="571">
        <f t="shared" si="18"/>
        <v>0</v>
      </c>
      <c r="M443" s="571">
        <v>0</v>
      </c>
      <c r="N443" s="571">
        <v>0</v>
      </c>
      <c r="O443" s="572">
        <v>0</v>
      </c>
      <c r="P443" s="573">
        <v>0</v>
      </c>
      <c r="Q443" s="574">
        <f>+monthly_drivers_0!Q443</f>
        <v>2.5</v>
      </c>
    </row>
    <row r="444" spans="1:17" x14ac:dyDescent="0.25">
      <c r="A444" s="575">
        <f t="shared" si="19"/>
        <v>57769</v>
      </c>
      <c r="B444" s="83" t="str">
        <f t="shared" si="20"/>
        <v>LeasingII</v>
      </c>
      <c r="C444" s="562">
        <v>0</v>
      </c>
      <c r="D444" s="563">
        <v>0</v>
      </c>
      <c r="E444" s="563">
        <v>0</v>
      </c>
      <c r="F444" s="563">
        <v>0</v>
      </c>
      <c r="G444" s="563">
        <v>0</v>
      </c>
      <c r="H444" s="563">
        <v>0</v>
      </c>
      <c r="I444" s="563">
        <v>0</v>
      </c>
      <c r="J444" s="563">
        <v>0</v>
      </c>
      <c r="K444" s="564">
        <v>0</v>
      </c>
      <c r="L444" s="563">
        <f t="shared" si="18"/>
        <v>0</v>
      </c>
      <c r="M444" s="563">
        <v>0</v>
      </c>
      <c r="N444" s="563">
        <v>0</v>
      </c>
      <c r="O444" s="565">
        <v>0</v>
      </c>
      <c r="P444" s="564">
        <v>0</v>
      </c>
      <c r="Q444" s="566">
        <f>+monthly_drivers_0!Q444</f>
        <v>2.5</v>
      </c>
    </row>
    <row r="445" spans="1:17" x14ac:dyDescent="0.25">
      <c r="A445" s="567">
        <f t="shared" si="19"/>
        <v>57800</v>
      </c>
      <c r="B445" s="577" t="str">
        <f t="shared" si="20"/>
        <v>LeasingII</v>
      </c>
      <c r="C445" s="568">
        <v>0</v>
      </c>
      <c r="D445" s="569">
        <v>0</v>
      </c>
      <c r="E445" s="569">
        <v>0</v>
      </c>
      <c r="F445" s="569">
        <v>0</v>
      </c>
      <c r="G445" s="569">
        <v>0</v>
      </c>
      <c r="H445" s="569">
        <v>0</v>
      </c>
      <c r="I445" s="569">
        <v>0</v>
      </c>
      <c r="J445" s="569">
        <v>0</v>
      </c>
      <c r="K445" s="570">
        <v>0</v>
      </c>
      <c r="L445" s="571">
        <f t="shared" si="18"/>
        <v>0</v>
      </c>
      <c r="M445" s="571">
        <v>0</v>
      </c>
      <c r="N445" s="571">
        <v>0</v>
      </c>
      <c r="O445" s="572">
        <v>0</v>
      </c>
      <c r="P445" s="573">
        <v>0</v>
      </c>
      <c r="Q445" s="574">
        <f>+monthly_drivers_0!Q445</f>
        <v>2.5</v>
      </c>
    </row>
    <row r="446" spans="1:17" x14ac:dyDescent="0.25">
      <c r="A446" s="575">
        <f t="shared" si="19"/>
        <v>57830</v>
      </c>
      <c r="B446" s="83" t="str">
        <f t="shared" si="20"/>
        <v>LeasingII</v>
      </c>
      <c r="C446" s="562">
        <v>0</v>
      </c>
      <c r="D446" s="563">
        <v>0</v>
      </c>
      <c r="E446" s="563">
        <v>0</v>
      </c>
      <c r="F446" s="563">
        <v>0</v>
      </c>
      <c r="G446" s="563">
        <v>0</v>
      </c>
      <c r="H446" s="563">
        <v>0</v>
      </c>
      <c r="I446" s="563">
        <v>0</v>
      </c>
      <c r="J446" s="563">
        <v>0</v>
      </c>
      <c r="K446" s="564">
        <v>0</v>
      </c>
      <c r="L446" s="563">
        <f t="shared" si="18"/>
        <v>0</v>
      </c>
      <c r="M446" s="563">
        <v>0</v>
      </c>
      <c r="N446" s="563">
        <v>0</v>
      </c>
      <c r="O446" s="565">
        <v>0</v>
      </c>
      <c r="P446" s="564">
        <v>0</v>
      </c>
      <c r="Q446" s="566">
        <f>+monthly_drivers_0!Q446</f>
        <v>2.5</v>
      </c>
    </row>
    <row r="447" spans="1:17" x14ac:dyDescent="0.25">
      <c r="A447" s="567">
        <f t="shared" si="19"/>
        <v>57861</v>
      </c>
      <c r="B447" s="577" t="str">
        <f t="shared" si="20"/>
        <v>LeasingII</v>
      </c>
      <c r="C447" s="568">
        <v>0</v>
      </c>
      <c r="D447" s="569">
        <v>0</v>
      </c>
      <c r="E447" s="569">
        <v>0</v>
      </c>
      <c r="F447" s="569">
        <v>0</v>
      </c>
      <c r="G447" s="569">
        <v>0</v>
      </c>
      <c r="H447" s="569">
        <v>0</v>
      </c>
      <c r="I447" s="569">
        <v>0</v>
      </c>
      <c r="J447" s="569">
        <v>0</v>
      </c>
      <c r="K447" s="570">
        <v>0</v>
      </c>
      <c r="L447" s="571">
        <f t="shared" si="18"/>
        <v>0</v>
      </c>
      <c r="M447" s="571">
        <v>0</v>
      </c>
      <c r="N447" s="571">
        <v>0</v>
      </c>
      <c r="O447" s="572">
        <v>0</v>
      </c>
      <c r="P447" s="573">
        <v>0</v>
      </c>
      <c r="Q447" s="574">
        <f>+monthly_drivers_0!Q447</f>
        <v>2.5</v>
      </c>
    </row>
    <row r="448" spans="1:17" x14ac:dyDescent="0.25">
      <c r="A448" s="575">
        <f t="shared" si="19"/>
        <v>57891</v>
      </c>
      <c r="B448" s="83" t="str">
        <f t="shared" si="20"/>
        <v>LeasingII</v>
      </c>
      <c r="C448" s="562">
        <v>0</v>
      </c>
      <c r="D448" s="563">
        <v>0</v>
      </c>
      <c r="E448" s="563">
        <v>0</v>
      </c>
      <c r="F448" s="563">
        <v>0</v>
      </c>
      <c r="G448" s="563">
        <v>0</v>
      </c>
      <c r="H448" s="563">
        <v>0</v>
      </c>
      <c r="I448" s="563">
        <v>0</v>
      </c>
      <c r="J448" s="563">
        <v>0</v>
      </c>
      <c r="K448" s="564">
        <v>0</v>
      </c>
      <c r="L448" s="563">
        <f t="shared" si="18"/>
        <v>0</v>
      </c>
      <c r="M448" s="563">
        <v>0</v>
      </c>
      <c r="N448" s="563">
        <v>0</v>
      </c>
      <c r="O448" s="565">
        <v>0</v>
      </c>
      <c r="P448" s="564">
        <v>0</v>
      </c>
      <c r="Q448" s="566">
        <f>+monthly_drivers_0!Q448</f>
        <v>2.5</v>
      </c>
    </row>
    <row r="449" spans="1:17" x14ac:dyDescent="0.25">
      <c r="A449" s="567">
        <f t="shared" si="19"/>
        <v>57922</v>
      </c>
      <c r="B449" s="577" t="str">
        <f t="shared" si="20"/>
        <v>LeasingII</v>
      </c>
      <c r="C449" s="568">
        <v>0</v>
      </c>
      <c r="D449" s="569">
        <v>0</v>
      </c>
      <c r="E449" s="569">
        <v>0</v>
      </c>
      <c r="F449" s="569">
        <v>0</v>
      </c>
      <c r="G449" s="569">
        <v>0</v>
      </c>
      <c r="H449" s="569">
        <v>0</v>
      </c>
      <c r="I449" s="569">
        <v>0</v>
      </c>
      <c r="J449" s="569">
        <v>0</v>
      </c>
      <c r="K449" s="570">
        <v>0</v>
      </c>
      <c r="L449" s="571">
        <f t="shared" si="18"/>
        <v>0</v>
      </c>
      <c r="M449" s="571">
        <v>0</v>
      </c>
      <c r="N449" s="571">
        <v>0</v>
      </c>
      <c r="O449" s="572">
        <v>0</v>
      </c>
      <c r="P449" s="573">
        <v>0</v>
      </c>
      <c r="Q449" s="574">
        <f>+monthly_drivers_0!Q449</f>
        <v>2.5</v>
      </c>
    </row>
    <row r="450" spans="1:17" x14ac:dyDescent="0.25">
      <c r="A450" s="575">
        <f t="shared" si="19"/>
        <v>57953</v>
      </c>
      <c r="B450" s="83" t="str">
        <f t="shared" si="20"/>
        <v>LeasingII</v>
      </c>
      <c r="C450" s="562">
        <v>0</v>
      </c>
      <c r="D450" s="563">
        <v>0</v>
      </c>
      <c r="E450" s="563">
        <v>0</v>
      </c>
      <c r="F450" s="563">
        <v>0</v>
      </c>
      <c r="G450" s="563">
        <v>0</v>
      </c>
      <c r="H450" s="563">
        <v>0</v>
      </c>
      <c r="I450" s="563">
        <v>0</v>
      </c>
      <c r="J450" s="563">
        <v>0</v>
      </c>
      <c r="K450" s="564">
        <v>0</v>
      </c>
      <c r="L450" s="563">
        <f t="shared" ref="L450:L513" si="21">+P450+O450</f>
        <v>0</v>
      </c>
      <c r="M450" s="563">
        <v>0</v>
      </c>
      <c r="N450" s="563">
        <v>0</v>
      </c>
      <c r="O450" s="565">
        <v>0</v>
      </c>
      <c r="P450" s="564">
        <v>0</v>
      </c>
      <c r="Q450" s="566">
        <f>+monthly_drivers_0!Q450</f>
        <v>2.5</v>
      </c>
    </row>
    <row r="451" spans="1:17" x14ac:dyDescent="0.25">
      <c r="A451" s="567">
        <f t="shared" ref="A451:A514" si="22">+EOMONTH(A450,1)</f>
        <v>57983</v>
      </c>
      <c r="B451" s="577" t="str">
        <f t="shared" ref="B451:B514" si="23">+B450</f>
        <v>LeasingII</v>
      </c>
      <c r="C451" s="568">
        <v>0</v>
      </c>
      <c r="D451" s="569">
        <v>0</v>
      </c>
      <c r="E451" s="569">
        <v>0</v>
      </c>
      <c r="F451" s="569">
        <v>0</v>
      </c>
      <c r="G451" s="569">
        <v>0</v>
      </c>
      <c r="H451" s="569">
        <v>0</v>
      </c>
      <c r="I451" s="569">
        <v>0</v>
      </c>
      <c r="J451" s="569">
        <v>0</v>
      </c>
      <c r="K451" s="570">
        <v>0</v>
      </c>
      <c r="L451" s="571">
        <f t="shared" si="21"/>
        <v>0</v>
      </c>
      <c r="M451" s="571">
        <v>0</v>
      </c>
      <c r="N451" s="571">
        <v>0</v>
      </c>
      <c r="O451" s="572">
        <v>0</v>
      </c>
      <c r="P451" s="573">
        <v>0</v>
      </c>
      <c r="Q451" s="574">
        <f>+monthly_drivers_0!Q451</f>
        <v>2.5</v>
      </c>
    </row>
    <row r="452" spans="1:17" x14ac:dyDescent="0.25">
      <c r="A452" s="575">
        <f t="shared" si="22"/>
        <v>58014</v>
      </c>
      <c r="B452" s="83" t="str">
        <f t="shared" si="23"/>
        <v>LeasingII</v>
      </c>
      <c r="C452" s="562">
        <v>0</v>
      </c>
      <c r="D452" s="563">
        <v>0</v>
      </c>
      <c r="E452" s="563">
        <v>0</v>
      </c>
      <c r="F452" s="563">
        <v>0</v>
      </c>
      <c r="G452" s="563">
        <v>0</v>
      </c>
      <c r="H452" s="563">
        <v>0</v>
      </c>
      <c r="I452" s="563">
        <v>0</v>
      </c>
      <c r="J452" s="563">
        <v>0</v>
      </c>
      <c r="K452" s="564">
        <v>0</v>
      </c>
      <c r="L452" s="563">
        <f t="shared" si="21"/>
        <v>0</v>
      </c>
      <c r="M452" s="563">
        <v>0</v>
      </c>
      <c r="N452" s="563">
        <v>0</v>
      </c>
      <c r="O452" s="565">
        <v>0</v>
      </c>
      <c r="P452" s="564">
        <v>0</v>
      </c>
      <c r="Q452" s="566">
        <f>+monthly_drivers_0!Q452</f>
        <v>2.5</v>
      </c>
    </row>
    <row r="453" spans="1:17" x14ac:dyDescent="0.25">
      <c r="A453" s="567">
        <f t="shared" si="22"/>
        <v>58044</v>
      </c>
      <c r="B453" s="577" t="str">
        <f t="shared" si="23"/>
        <v>LeasingII</v>
      </c>
      <c r="C453" s="568">
        <v>0</v>
      </c>
      <c r="D453" s="569">
        <v>0</v>
      </c>
      <c r="E453" s="569">
        <v>0</v>
      </c>
      <c r="F453" s="569">
        <v>0</v>
      </c>
      <c r="G453" s="569">
        <v>0</v>
      </c>
      <c r="H453" s="569">
        <v>0</v>
      </c>
      <c r="I453" s="569">
        <v>0</v>
      </c>
      <c r="J453" s="569">
        <v>0</v>
      </c>
      <c r="K453" s="570">
        <v>0</v>
      </c>
      <c r="L453" s="571">
        <f t="shared" si="21"/>
        <v>0</v>
      </c>
      <c r="M453" s="571">
        <v>0</v>
      </c>
      <c r="N453" s="571">
        <v>0</v>
      </c>
      <c r="O453" s="572">
        <v>0</v>
      </c>
      <c r="P453" s="573">
        <v>0</v>
      </c>
      <c r="Q453" s="574">
        <f>+monthly_drivers_0!Q453</f>
        <v>2.5</v>
      </c>
    </row>
    <row r="454" spans="1:17" x14ac:dyDescent="0.25">
      <c r="A454" s="575">
        <f t="shared" si="22"/>
        <v>58075</v>
      </c>
      <c r="B454" s="83" t="str">
        <f t="shared" si="23"/>
        <v>LeasingII</v>
      </c>
      <c r="C454" s="562">
        <v>0</v>
      </c>
      <c r="D454" s="563">
        <v>0</v>
      </c>
      <c r="E454" s="563">
        <v>0</v>
      </c>
      <c r="F454" s="563">
        <v>0</v>
      </c>
      <c r="G454" s="563">
        <v>0</v>
      </c>
      <c r="H454" s="563">
        <v>0</v>
      </c>
      <c r="I454" s="563">
        <v>0</v>
      </c>
      <c r="J454" s="563">
        <v>0</v>
      </c>
      <c r="K454" s="564">
        <v>0</v>
      </c>
      <c r="L454" s="563">
        <f t="shared" si="21"/>
        <v>0</v>
      </c>
      <c r="M454" s="563">
        <v>0</v>
      </c>
      <c r="N454" s="563">
        <v>0</v>
      </c>
      <c r="O454" s="565">
        <v>0</v>
      </c>
      <c r="P454" s="564">
        <v>0</v>
      </c>
      <c r="Q454" s="566">
        <f>+monthly_drivers_0!Q454</f>
        <v>2.5</v>
      </c>
    </row>
    <row r="455" spans="1:17" x14ac:dyDescent="0.25">
      <c r="A455" s="567">
        <f t="shared" si="22"/>
        <v>58106</v>
      </c>
      <c r="B455" s="577" t="str">
        <f t="shared" si="23"/>
        <v>LeasingII</v>
      </c>
      <c r="C455" s="568">
        <v>0</v>
      </c>
      <c r="D455" s="569">
        <v>0</v>
      </c>
      <c r="E455" s="569">
        <v>0</v>
      </c>
      <c r="F455" s="569">
        <v>0</v>
      </c>
      <c r="G455" s="569">
        <v>0</v>
      </c>
      <c r="H455" s="569">
        <v>0</v>
      </c>
      <c r="I455" s="569">
        <v>0</v>
      </c>
      <c r="J455" s="569">
        <v>0</v>
      </c>
      <c r="K455" s="570">
        <v>0</v>
      </c>
      <c r="L455" s="571">
        <f t="shared" si="21"/>
        <v>0</v>
      </c>
      <c r="M455" s="571">
        <v>0</v>
      </c>
      <c r="N455" s="571">
        <v>0</v>
      </c>
      <c r="O455" s="572">
        <v>0</v>
      </c>
      <c r="P455" s="573">
        <v>0</v>
      </c>
      <c r="Q455" s="574">
        <f>+monthly_drivers_0!Q455</f>
        <v>2.5</v>
      </c>
    </row>
    <row r="456" spans="1:17" x14ac:dyDescent="0.25">
      <c r="A456" s="575">
        <f t="shared" si="22"/>
        <v>58134</v>
      </c>
      <c r="B456" s="83" t="str">
        <f t="shared" si="23"/>
        <v>LeasingII</v>
      </c>
      <c r="C456" s="562">
        <v>0</v>
      </c>
      <c r="D456" s="563">
        <v>0</v>
      </c>
      <c r="E456" s="563">
        <v>0</v>
      </c>
      <c r="F456" s="563">
        <v>0</v>
      </c>
      <c r="G456" s="563">
        <v>0</v>
      </c>
      <c r="H456" s="563">
        <v>0</v>
      </c>
      <c r="I456" s="563">
        <v>0</v>
      </c>
      <c r="J456" s="563">
        <v>0</v>
      </c>
      <c r="K456" s="564">
        <v>0</v>
      </c>
      <c r="L456" s="563">
        <f t="shared" si="21"/>
        <v>0</v>
      </c>
      <c r="M456" s="563">
        <v>0</v>
      </c>
      <c r="N456" s="563">
        <v>0</v>
      </c>
      <c r="O456" s="565">
        <v>0</v>
      </c>
      <c r="P456" s="564">
        <v>0</v>
      </c>
      <c r="Q456" s="566">
        <f>+monthly_drivers_0!Q456</f>
        <v>2.5</v>
      </c>
    </row>
    <row r="457" spans="1:17" x14ac:dyDescent="0.25">
      <c r="A457" s="567">
        <f t="shared" si="22"/>
        <v>58165</v>
      </c>
      <c r="B457" s="577" t="str">
        <f t="shared" si="23"/>
        <v>LeasingII</v>
      </c>
      <c r="C457" s="568">
        <v>0</v>
      </c>
      <c r="D457" s="569">
        <v>0</v>
      </c>
      <c r="E457" s="569">
        <v>0</v>
      </c>
      <c r="F457" s="569">
        <v>0</v>
      </c>
      <c r="G457" s="569">
        <v>0</v>
      </c>
      <c r="H457" s="569">
        <v>0</v>
      </c>
      <c r="I457" s="569">
        <v>0</v>
      </c>
      <c r="J457" s="569">
        <v>0</v>
      </c>
      <c r="K457" s="570">
        <v>0</v>
      </c>
      <c r="L457" s="571">
        <f t="shared" si="21"/>
        <v>0</v>
      </c>
      <c r="M457" s="571">
        <v>0</v>
      </c>
      <c r="N457" s="571">
        <v>0</v>
      </c>
      <c r="O457" s="572">
        <v>0</v>
      </c>
      <c r="P457" s="573">
        <v>0</v>
      </c>
      <c r="Q457" s="574">
        <f>+monthly_drivers_0!Q457</f>
        <v>2.5</v>
      </c>
    </row>
    <row r="458" spans="1:17" x14ac:dyDescent="0.25">
      <c r="A458" s="575">
        <f t="shared" si="22"/>
        <v>58195</v>
      </c>
      <c r="B458" s="83" t="str">
        <f t="shared" si="23"/>
        <v>LeasingII</v>
      </c>
      <c r="C458" s="562">
        <v>0</v>
      </c>
      <c r="D458" s="563">
        <v>0</v>
      </c>
      <c r="E458" s="563">
        <v>0</v>
      </c>
      <c r="F458" s="563">
        <v>0</v>
      </c>
      <c r="G458" s="563">
        <v>0</v>
      </c>
      <c r="H458" s="563">
        <v>0</v>
      </c>
      <c r="I458" s="563">
        <v>0</v>
      </c>
      <c r="J458" s="563">
        <v>0</v>
      </c>
      <c r="K458" s="564">
        <v>0</v>
      </c>
      <c r="L458" s="563">
        <f t="shared" si="21"/>
        <v>0</v>
      </c>
      <c r="M458" s="563">
        <v>0</v>
      </c>
      <c r="N458" s="563">
        <v>0</v>
      </c>
      <c r="O458" s="565">
        <v>0</v>
      </c>
      <c r="P458" s="564">
        <v>0</v>
      </c>
      <c r="Q458" s="566">
        <f>+monthly_drivers_0!Q458</f>
        <v>2.5</v>
      </c>
    </row>
    <row r="459" spans="1:17" x14ac:dyDescent="0.25">
      <c r="A459" s="567">
        <f t="shared" si="22"/>
        <v>58226</v>
      </c>
      <c r="B459" s="577" t="str">
        <f t="shared" si="23"/>
        <v>LeasingII</v>
      </c>
      <c r="C459" s="568">
        <v>0</v>
      </c>
      <c r="D459" s="569">
        <v>0</v>
      </c>
      <c r="E459" s="569">
        <v>0</v>
      </c>
      <c r="F459" s="569">
        <v>0</v>
      </c>
      <c r="G459" s="569">
        <v>0</v>
      </c>
      <c r="H459" s="569">
        <v>0</v>
      </c>
      <c r="I459" s="569">
        <v>0</v>
      </c>
      <c r="J459" s="569">
        <v>0</v>
      </c>
      <c r="K459" s="570">
        <v>0</v>
      </c>
      <c r="L459" s="571">
        <f t="shared" si="21"/>
        <v>0</v>
      </c>
      <c r="M459" s="571">
        <v>0</v>
      </c>
      <c r="N459" s="571">
        <v>0</v>
      </c>
      <c r="O459" s="572">
        <v>0</v>
      </c>
      <c r="P459" s="573">
        <v>0</v>
      </c>
      <c r="Q459" s="574">
        <f>+monthly_drivers_0!Q459</f>
        <v>2.5</v>
      </c>
    </row>
    <row r="460" spans="1:17" x14ac:dyDescent="0.25">
      <c r="A460" s="575">
        <f t="shared" si="22"/>
        <v>58256</v>
      </c>
      <c r="B460" s="83" t="str">
        <f t="shared" si="23"/>
        <v>LeasingII</v>
      </c>
      <c r="C460" s="562">
        <v>0</v>
      </c>
      <c r="D460" s="563">
        <v>0</v>
      </c>
      <c r="E460" s="563">
        <v>0</v>
      </c>
      <c r="F460" s="563">
        <v>0</v>
      </c>
      <c r="G460" s="563">
        <v>0</v>
      </c>
      <c r="H460" s="563">
        <v>0</v>
      </c>
      <c r="I460" s="563">
        <v>0</v>
      </c>
      <c r="J460" s="563">
        <v>0</v>
      </c>
      <c r="K460" s="564">
        <v>0</v>
      </c>
      <c r="L460" s="563">
        <f t="shared" si="21"/>
        <v>0</v>
      </c>
      <c r="M460" s="563">
        <v>0</v>
      </c>
      <c r="N460" s="563">
        <v>0</v>
      </c>
      <c r="O460" s="565">
        <v>0</v>
      </c>
      <c r="P460" s="564">
        <v>0</v>
      </c>
      <c r="Q460" s="566">
        <f>+monthly_drivers_0!Q460</f>
        <v>2.5</v>
      </c>
    </row>
    <row r="461" spans="1:17" x14ac:dyDescent="0.25">
      <c r="A461" s="567">
        <f t="shared" si="22"/>
        <v>58287</v>
      </c>
      <c r="B461" s="577" t="str">
        <f t="shared" si="23"/>
        <v>LeasingII</v>
      </c>
      <c r="C461" s="568">
        <v>0</v>
      </c>
      <c r="D461" s="569">
        <v>0</v>
      </c>
      <c r="E461" s="569">
        <v>0</v>
      </c>
      <c r="F461" s="569">
        <v>0</v>
      </c>
      <c r="G461" s="569">
        <v>0</v>
      </c>
      <c r="H461" s="569">
        <v>0</v>
      </c>
      <c r="I461" s="569">
        <v>0</v>
      </c>
      <c r="J461" s="569">
        <v>0</v>
      </c>
      <c r="K461" s="570">
        <v>0</v>
      </c>
      <c r="L461" s="571">
        <f t="shared" si="21"/>
        <v>0</v>
      </c>
      <c r="M461" s="571">
        <v>0</v>
      </c>
      <c r="N461" s="571">
        <v>0</v>
      </c>
      <c r="O461" s="572">
        <v>0</v>
      </c>
      <c r="P461" s="573">
        <v>0</v>
      </c>
      <c r="Q461" s="574">
        <f>+monthly_drivers_0!Q461</f>
        <v>2.5</v>
      </c>
    </row>
    <row r="462" spans="1:17" x14ac:dyDescent="0.25">
      <c r="A462" s="575">
        <f t="shared" si="22"/>
        <v>58318</v>
      </c>
      <c r="B462" s="83" t="str">
        <f t="shared" si="23"/>
        <v>LeasingII</v>
      </c>
      <c r="C462" s="562">
        <v>0</v>
      </c>
      <c r="D462" s="563">
        <v>0</v>
      </c>
      <c r="E462" s="563">
        <v>0</v>
      </c>
      <c r="F462" s="563">
        <v>0</v>
      </c>
      <c r="G462" s="563">
        <v>0</v>
      </c>
      <c r="H462" s="563">
        <v>0</v>
      </c>
      <c r="I462" s="563">
        <v>0</v>
      </c>
      <c r="J462" s="563">
        <v>0</v>
      </c>
      <c r="K462" s="564">
        <v>0</v>
      </c>
      <c r="L462" s="563">
        <f t="shared" si="21"/>
        <v>0</v>
      </c>
      <c r="M462" s="563">
        <v>0</v>
      </c>
      <c r="N462" s="563">
        <v>0</v>
      </c>
      <c r="O462" s="565">
        <v>0</v>
      </c>
      <c r="P462" s="564">
        <v>0</v>
      </c>
      <c r="Q462" s="566">
        <f>+monthly_drivers_0!Q462</f>
        <v>2.5</v>
      </c>
    </row>
    <row r="463" spans="1:17" x14ac:dyDescent="0.25">
      <c r="A463" s="567">
        <f t="shared" si="22"/>
        <v>58348</v>
      </c>
      <c r="B463" s="577" t="str">
        <f t="shared" si="23"/>
        <v>LeasingII</v>
      </c>
      <c r="C463" s="568">
        <v>0</v>
      </c>
      <c r="D463" s="569">
        <v>0</v>
      </c>
      <c r="E463" s="569">
        <v>0</v>
      </c>
      <c r="F463" s="569">
        <v>0</v>
      </c>
      <c r="G463" s="569">
        <v>0</v>
      </c>
      <c r="H463" s="569">
        <v>0</v>
      </c>
      <c r="I463" s="569">
        <v>0</v>
      </c>
      <c r="J463" s="569">
        <v>0</v>
      </c>
      <c r="K463" s="570">
        <v>0</v>
      </c>
      <c r="L463" s="571">
        <f t="shared" si="21"/>
        <v>0</v>
      </c>
      <c r="M463" s="571">
        <v>0</v>
      </c>
      <c r="N463" s="571">
        <v>0</v>
      </c>
      <c r="O463" s="572">
        <v>0</v>
      </c>
      <c r="P463" s="573">
        <v>0</v>
      </c>
      <c r="Q463" s="574">
        <f>+monthly_drivers_0!Q463</f>
        <v>2.5</v>
      </c>
    </row>
    <row r="464" spans="1:17" x14ac:dyDescent="0.25">
      <c r="A464" s="575">
        <f t="shared" si="22"/>
        <v>58379</v>
      </c>
      <c r="B464" s="83" t="str">
        <f t="shared" si="23"/>
        <v>LeasingII</v>
      </c>
      <c r="C464" s="562">
        <v>0</v>
      </c>
      <c r="D464" s="563">
        <v>0</v>
      </c>
      <c r="E464" s="563">
        <v>0</v>
      </c>
      <c r="F464" s="563">
        <v>0</v>
      </c>
      <c r="G464" s="563">
        <v>0</v>
      </c>
      <c r="H464" s="563">
        <v>0</v>
      </c>
      <c r="I464" s="563">
        <v>0</v>
      </c>
      <c r="J464" s="563">
        <v>0</v>
      </c>
      <c r="K464" s="564">
        <v>0</v>
      </c>
      <c r="L464" s="563">
        <f t="shared" si="21"/>
        <v>0</v>
      </c>
      <c r="M464" s="563">
        <v>0</v>
      </c>
      <c r="N464" s="563">
        <v>0</v>
      </c>
      <c r="O464" s="565">
        <v>0</v>
      </c>
      <c r="P464" s="564">
        <v>0</v>
      </c>
      <c r="Q464" s="566">
        <f>+monthly_drivers_0!Q464</f>
        <v>2.5</v>
      </c>
    </row>
    <row r="465" spans="1:17" x14ac:dyDescent="0.25">
      <c r="A465" s="567">
        <f t="shared" si="22"/>
        <v>58409</v>
      </c>
      <c r="B465" s="577" t="str">
        <f t="shared" si="23"/>
        <v>LeasingII</v>
      </c>
      <c r="C465" s="568">
        <v>0</v>
      </c>
      <c r="D465" s="569">
        <v>0</v>
      </c>
      <c r="E465" s="569">
        <v>0</v>
      </c>
      <c r="F465" s="569">
        <v>0</v>
      </c>
      <c r="G465" s="569">
        <v>0</v>
      </c>
      <c r="H465" s="569">
        <v>0</v>
      </c>
      <c r="I465" s="569">
        <v>0</v>
      </c>
      <c r="J465" s="569">
        <v>0</v>
      </c>
      <c r="K465" s="570">
        <v>0</v>
      </c>
      <c r="L465" s="571">
        <f t="shared" si="21"/>
        <v>0</v>
      </c>
      <c r="M465" s="571">
        <v>0</v>
      </c>
      <c r="N465" s="571">
        <v>0</v>
      </c>
      <c r="O465" s="572">
        <v>0</v>
      </c>
      <c r="P465" s="573">
        <v>0</v>
      </c>
      <c r="Q465" s="574">
        <f>+monthly_drivers_0!Q465</f>
        <v>2.5</v>
      </c>
    </row>
    <row r="466" spans="1:17" x14ac:dyDescent="0.25">
      <c r="A466" s="575">
        <f t="shared" si="22"/>
        <v>58440</v>
      </c>
      <c r="B466" s="83" t="str">
        <f t="shared" si="23"/>
        <v>LeasingII</v>
      </c>
      <c r="C466" s="562">
        <v>0</v>
      </c>
      <c r="D466" s="563">
        <v>0</v>
      </c>
      <c r="E466" s="563">
        <v>0</v>
      </c>
      <c r="F466" s="563">
        <v>0</v>
      </c>
      <c r="G466" s="563">
        <v>0</v>
      </c>
      <c r="H466" s="563">
        <v>0</v>
      </c>
      <c r="I466" s="563">
        <v>0</v>
      </c>
      <c r="J466" s="563">
        <v>0</v>
      </c>
      <c r="K466" s="564">
        <v>0</v>
      </c>
      <c r="L466" s="563">
        <f t="shared" si="21"/>
        <v>0</v>
      </c>
      <c r="M466" s="563">
        <v>0</v>
      </c>
      <c r="N466" s="563">
        <v>0</v>
      </c>
      <c r="O466" s="565">
        <v>0</v>
      </c>
      <c r="P466" s="564">
        <v>0</v>
      </c>
      <c r="Q466" s="566">
        <f>+monthly_drivers_0!Q466</f>
        <v>2.5</v>
      </c>
    </row>
    <row r="467" spans="1:17" x14ac:dyDescent="0.25">
      <c r="A467" s="567">
        <f t="shared" si="22"/>
        <v>58471</v>
      </c>
      <c r="B467" s="577" t="str">
        <f t="shared" si="23"/>
        <v>LeasingII</v>
      </c>
      <c r="C467" s="568">
        <v>0</v>
      </c>
      <c r="D467" s="569">
        <v>0</v>
      </c>
      <c r="E467" s="569">
        <v>0</v>
      </c>
      <c r="F467" s="569">
        <v>0</v>
      </c>
      <c r="G467" s="569">
        <v>0</v>
      </c>
      <c r="H467" s="569">
        <v>0</v>
      </c>
      <c r="I467" s="569">
        <v>0</v>
      </c>
      <c r="J467" s="569">
        <v>0</v>
      </c>
      <c r="K467" s="570">
        <v>0</v>
      </c>
      <c r="L467" s="571">
        <f t="shared" si="21"/>
        <v>0</v>
      </c>
      <c r="M467" s="571">
        <v>0</v>
      </c>
      <c r="N467" s="571">
        <v>0</v>
      </c>
      <c r="O467" s="572">
        <v>0</v>
      </c>
      <c r="P467" s="573">
        <v>0</v>
      </c>
      <c r="Q467" s="574">
        <f>+monthly_drivers_0!Q467</f>
        <v>2.5</v>
      </c>
    </row>
    <row r="468" spans="1:17" x14ac:dyDescent="0.25">
      <c r="A468" s="575">
        <f t="shared" si="22"/>
        <v>58500</v>
      </c>
      <c r="B468" s="83" t="str">
        <f t="shared" si="23"/>
        <v>LeasingII</v>
      </c>
      <c r="C468" s="562">
        <v>0</v>
      </c>
      <c r="D468" s="563">
        <v>0</v>
      </c>
      <c r="E468" s="563">
        <v>0</v>
      </c>
      <c r="F468" s="563">
        <v>0</v>
      </c>
      <c r="G468" s="563">
        <v>0</v>
      </c>
      <c r="H468" s="563">
        <v>0</v>
      </c>
      <c r="I468" s="563">
        <v>0</v>
      </c>
      <c r="J468" s="563">
        <v>0</v>
      </c>
      <c r="K468" s="564">
        <v>0</v>
      </c>
      <c r="L468" s="563">
        <f t="shared" si="21"/>
        <v>0</v>
      </c>
      <c r="M468" s="563">
        <v>0</v>
      </c>
      <c r="N468" s="563">
        <v>0</v>
      </c>
      <c r="O468" s="565">
        <v>0</v>
      </c>
      <c r="P468" s="564">
        <v>0</v>
      </c>
      <c r="Q468" s="566">
        <f>+monthly_drivers_0!Q468</f>
        <v>2.5</v>
      </c>
    </row>
    <row r="469" spans="1:17" x14ac:dyDescent="0.25">
      <c r="A469" s="567">
        <f t="shared" si="22"/>
        <v>58531</v>
      </c>
      <c r="B469" s="577" t="str">
        <f t="shared" si="23"/>
        <v>LeasingII</v>
      </c>
      <c r="C469" s="568">
        <v>0</v>
      </c>
      <c r="D469" s="569">
        <v>0</v>
      </c>
      <c r="E469" s="569">
        <v>0</v>
      </c>
      <c r="F469" s="569">
        <v>0</v>
      </c>
      <c r="G469" s="569">
        <v>0</v>
      </c>
      <c r="H469" s="569">
        <v>0</v>
      </c>
      <c r="I469" s="569">
        <v>0</v>
      </c>
      <c r="J469" s="569">
        <v>0</v>
      </c>
      <c r="K469" s="570">
        <v>0</v>
      </c>
      <c r="L469" s="571">
        <f t="shared" si="21"/>
        <v>0</v>
      </c>
      <c r="M469" s="571">
        <v>0</v>
      </c>
      <c r="N469" s="571">
        <v>0</v>
      </c>
      <c r="O469" s="572">
        <v>0</v>
      </c>
      <c r="P469" s="573">
        <v>0</v>
      </c>
      <c r="Q469" s="574">
        <f>+monthly_drivers_0!Q469</f>
        <v>2.5</v>
      </c>
    </row>
    <row r="470" spans="1:17" x14ac:dyDescent="0.25">
      <c r="A470" s="575">
        <f t="shared" si="22"/>
        <v>58561</v>
      </c>
      <c r="B470" s="83" t="str">
        <f t="shared" si="23"/>
        <v>LeasingII</v>
      </c>
      <c r="C470" s="562">
        <v>0</v>
      </c>
      <c r="D470" s="563">
        <v>0</v>
      </c>
      <c r="E470" s="563">
        <v>0</v>
      </c>
      <c r="F470" s="563">
        <v>0</v>
      </c>
      <c r="G470" s="563">
        <v>0</v>
      </c>
      <c r="H470" s="563">
        <v>0</v>
      </c>
      <c r="I470" s="563">
        <v>0</v>
      </c>
      <c r="J470" s="563">
        <v>0</v>
      </c>
      <c r="K470" s="564">
        <v>0</v>
      </c>
      <c r="L470" s="563">
        <f t="shared" si="21"/>
        <v>0</v>
      </c>
      <c r="M470" s="563">
        <v>0</v>
      </c>
      <c r="N470" s="563">
        <v>0</v>
      </c>
      <c r="O470" s="565">
        <v>0</v>
      </c>
      <c r="P470" s="564">
        <v>0</v>
      </c>
      <c r="Q470" s="566">
        <f>+monthly_drivers_0!Q470</f>
        <v>2.5</v>
      </c>
    </row>
    <row r="471" spans="1:17" x14ac:dyDescent="0.25">
      <c r="A471" s="567">
        <f t="shared" si="22"/>
        <v>58592</v>
      </c>
      <c r="B471" s="577" t="str">
        <f t="shared" si="23"/>
        <v>LeasingII</v>
      </c>
      <c r="C471" s="568">
        <v>0</v>
      </c>
      <c r="D471" s="569">
        <v>0</v>
      </c>
      <c r="E471" s="569">
        <v>0</v>
      </c>
      <c r="F471" s="569">
        <v>0</v>
      </c>
      <c r="G471" s="569">
        <v>0</v>
      </c>
      <c r="H471" s="569">
        <v>0</v>
      </c>
      <c r="I471" s="569">
        <v>0</v>
      </c>
      <c r="J471" s="569">
        <v>0</v>
      </c>
      <c r="K471" s="570">
        <v>0</v>
      </c>
      <c r="L471" s="571">
        <f t="shared" si="21"/>
        <v>0</v>
      </c>
      <c r="M471" s="571">
        <v>0</v>
      </c>
      <c r="N471" s="571">
        <v>0</v>
      </c>
      <c r="O471" s="572">
        <v>0</v>
      </c>
      <c r="P471" s="573">
        <v>0</v>
      </c>
      <c r="Q471" s="574">
        <f>+monthly_drivers_0!Q471</f>
        <v>2.5</v>
      </c>
    </row>
    <row r="472" spans="1:17" x14ac:dyDescent="0.25">
      <c r="A472" s="575">
        <f t="shared" si="22"/>
        <v>58622</v>
      </c>
      <c r="B472" s="83" t="str">
        <f t="shared" si="23"/>
        <v>LeasingII</v>
      </c>
      <c r="C472" s="562">
        <v>0</v>
      </c>
      <c r="D472" s="563">
        <v>0</v>
      </c>
      <c r="E472" s="563">
        <v>0</v>
      </c>
      <c r="F472" s="563">
        <v>0</v>
      </c>
      <c r="G472" s="563">
        <v>0</v>
      </c>
      <c r="H472" s="563">
        <v>0</v>
      </c>
      <c r="I472" s="563">
        <v>0</v>
      </c>
      <c r="J472" s="563">
        <v>0</v>
      </c>
      <c r="K472" s="564">
        <v>0</v>
      </c>
      <c r="L472" s="563">
        <f t="shared" si="21"/>
        <v>0</v>
      </c>
      <c r="M472" s="563">
        <v>0</v>
      </c>
      <c r="N472" s="563">
        <v>0</v>
      </c>
      <c r="O472" s="565">
        <v>0</v>
      </c>
      <c r="P472" s="564">
        <v>0</v>
      </c>
      <c r="Q472" s="566">
        <f>+monthly_drivers_0!Q472</f>
        <v>2.5</v>
      </c>
    </row>
    <row r="473" spans="1:17" x14ac:dyDescent="0.25">
      <c r="A473" s="567">
        <f t="shared" si="22"/>
        <v>58653</v>
      </c>
      <c r="B473" s="577" t="str">
        <f t="shared" si="23"/>
        <v>LeasingII</v>
      </c>
      <c r="C473" s="568">
        <v>0</v>
      </c>
      <c r="D473" s="569">
        <v>0</v>
      </c>
      <c r="E473" s="569">
        <v>0</v>
      </c>
      <c r="F473" s="569">
        <v>0</v>
      </c>
      <c r="G473" s="569">
        <v>0</v>
      </c>
      <c r="H473" s="569">
        <v>0</v>
      </c>
      <c r="I473" s="569">
        <v>0</v>
      </c>
      <c r="J473" s="569">
        <v>0</v>
      </c>
      <c r="K473" s="570">
        <v>0</v>
      </c>
      <c r="L473" s="571">
        <f t="shared" si="21"/>
        <v>0</v>
      </c>
      <c r="M473" s="571">
        <v>0</v>
      </c>
      <c r="N473" s="571">
        <v>0</v>
      </c>
      <c r="O473" s="572">
        <v>0</v>
      </c>
      <c r="P473" s="573">
        <v>0</v>
      </c>
      <c r="Q473" s="574">
        <f>+monthly_drivers_0!Q473</f>
        <v>2.5</v>
      </c>
    </row>
    <row r="474" spans="1:17" x14ac:dyDescent="0.25">
      <c r="A474" s="575">
        <f t="shared" si="22"/>
        <v>58684</v>
      </c>
      <c r="B474" s="83" t="str">
        <f t="shared" si="23"/>
        <v>LeasingII</v>
      </c>
      <c r="C474" s="562">
        <v>0</v>
      </c>
      <c r="D474" s="563">
        <v>0</v>
      </c>
      <c r="E474" s="563">
        <v>0</v>
      </c>
      <c r="F474" s="563">
        <v>0</v>
      </c>
      <c r="G474" s="563">
        <v>0</v>
      </c>
      <c r="H474" s="563">
        <v>0</v>
      </c>
      <c r="I474" s="563">
        <v>0</v>
      </c>
      <c r="J474" s="563">
        <v>0</v>
      </c>
      <c r="K474" s="564">
        <v>0</v>
      </c>
      <c r="L474" s="563">
        <f t="shared" si="21"/>
        <v>0</v>
      </c>
      <c r="M474" s="563">
        <v>0</v>
      </c>
      <c r="N474" s="563">
        <v>0</v>
      </c>
      <c r="O474" s="565">
        <v>0</v>
      </c>
      <c r="P474" s="564">
        <v>0</v>
      </c>
      <c r="Q474" s="566">
        <f>+monthly_drivers_0!Q474</f>
        <v>2.5</v>
      </c>
    </row>
    <row r="475" spans="1:17" x14ac:dyDescent="0.25">
      <c r="A475" s="567">
        <f t="shared" si="22"/>
        <v>58714</v>
      </c>
      <c r="B475" s="577" t="str">
        <f t="shared" si="23"/>
        <v>LeasingII</v>
      </c>
      <c r="C475" s="568">
        <v>0</v>
      </c>
      <c r="D475" s="569">
        <v>0</v>
      </c>
      <c r="E475" s="569">
        <v>0</v>
      </c>
      <c r="F475" s="569">
        <v>0</v>
      </c>
      <c r="G475" s="569">
        <v>0</v>
      </c>
      <c r="H475" s="569">
        <v>0</v>
      </c>
      <c r="I475" s="569">
        <v>0</v>
      </c>
      <c r="J475" s="569">
        <v>0</v>
      </c>
      <c r="K475" s="570">
        <v>0</v>
      </c>
      <c r="L475" s="571">
        <f t="shared" si="21"/>
        <v>0</v>
      </c>
      <c r="M475" s="571">
        <v>0</v>
      </c>
      <c r="N475" s="571">
        <v>0</v>
      </c>
      <c r="O475" s="572">
        <v>0</v>
      </c>
      <c r="P475" s="573">
        <v>0</v>
      </c>
      <c r="Q475" s="574">
        <f>+monthly_drivers_0!Q475</f>
        <v>2.5</v>
      </c>
    </row>
    <row r="476" spans="1:17" x14ac:dyDescent="0.25">
      <c r="A476" s="575">
        <f t="shared" si="22"/>
        <v>58745</v>
      </c>
      <c r="B476" s="83" t="str">
        <f t="shared" si="23"/>
        <v>LeasingII</v>
      </c>
      <c r="C476" s="562">
        <v>0</v>
      </c>
      <c r="D476" s="563">
        <v>0</v>
      </c>
      <c r="E476" s="563">
        <v>0</v>
      </c>
      <c r="F476" s="563">
        <v>0</v>
      </c>
      <c r="G476" s="563">
        <v>0</v>
      </c>
      <c r="H476" s="563">
        <v>0</v>
      </c>
      <c r="I476" s="563">
        <v>0</v>
      </c>
      <c r="J476" s="563">
        <v>0</v>
      </c>
      <c r="K476" s="564">
        <v>0</v>
      </c>
      <c r="L476" s="563">
        <f t="shared" si="21"/>
        <v>0</v>
      </c>
      <c r="M476" s="563">
        <v>0</v>
      </c>
      <c r="N476" s="563">
        <v>0</v>
      </c>
      <c r="O476" s="565">
        <v>0</v>
      </c>
      <c r="P476" s="564">
        <v>0</v>
      </c>
      <c r="Q476" s="566">
        <f>+monthly_drivers_0!Q476</f>
        <v>2.5</v>
      </c>
    </row>
    <row r="477" spans="1:17" x14ac:dyDescent="0.25">
      <c r="A477" s="567">
        <f t="shared" si="22"/>
        <v>58775</v>
      </c>
      <c r="B477" s="577" t="str">
        <f t="shared" si="23"/>
        <v>LeasingII</v>
      </c>
      <c r="C477" s="568">
        <v>0</v>
      </c>
      <c r="D477" s="569">
        <v>0</v>
      </c>
      <c r="E477" s="569">
        <v>0</v>
      </c>
      <c r="F477" s="569">
        <v>0</v>
      </c>
      <c r="G477" s="569">
        <v>0</v>
      </c>
      <c r="H477" s="569">
        <v>0</v>
      </c>
      <c r="I477" s="569">
        <v>0</v>
      </c>
      <c r="J477" s="569">
        <v>0</v>
      </c>
      <c r="K477" s="570">
        <v>0</v>
      </c>
      <c r="L477" s="571">
        <f t="shared" si="21"/>
        <v>0</v>
      </c>
      <c r="M477" s="571">
        <v>0</v>
      </c>
      <c r="N477" s="571">
        <v>0</v>
      </c>
      <c r="O477" s="572">
        <v>0</v>
      </c>
      <c r="P477" s="573">
        <v>0</v>
      </c>
      <c r="Q477" s="574">
        <f>+monthly_drivers_0!Q477</f>
        <v>2.5</v>
      </c>
    </row>
    <row r="478" spans="1:17" x14ac:dyDescent="0.25">
      <c r="A478" s="575">
        <f t="shared" si="22"/>
        <v>58806</v>
      </c>
      <c r="B478" s="83" t="str">
        <f t="shared" si="23"/>
        <v>LeasingII</v>
      </c>
      <c r="C478" s="562">
        <v>0</v>
      </c>
      <c r="D478" s="563">
        <v>0</v>
      </c>
      <c r="E478" s="563">
        <v>0</v>
      </c>
      <c r="F478" s="563">
        <v>0</v>
      </c>
      <c r="G478" s="563">
        <v>0</v>
      </c>
      <c r="H478" s="563">
        <v>0</v>
      </c>
      <c r="I478" s="563">
        <v>0</v>
      </c>
      <c r="J478" s="563">
        <v>0</v>
      </c>
      <c r="K478" s="564">
        <v>0</v>
      </c>
      <c r="L478" s="563">
        <f t="shared" si="21"/>
        <v>0</v>
      </c>
      <c r="M478" s="563">
        <v>0</v>
      </c>
      <c r="N478" s="563">
        <v>0</v>
      </c>
      <c r="O478" s="565">
        <v>0</v>
      </c>
      <c r="P478" s="564">
        <v>0</v>
      </c>
      <c r="Q478" s="566">
        <f>+monthly_drivers_0!Q478</f>
        <v>2.5</v>
      </c>
    </row>
    <row r="479" spans="1:17" x14ac:dyDescent="0.25">
      <c r="A479" s="567">
        <f t="shared" si="22"/>
        <v>58837</v>
      </c>
      <c r="B479" s="577" t="str">
        <f t="shared" si="23"/>
        <v>LeasingII</v>
      </c>
      <c r="C479" s="568">
        <v>0</v>
      </c>
      <c r="D479" s="569">
        <v>0</v>
      </c>
      <c r="E479" s="569">
        <v>0</v>
      </c>
      <c r="F479" s="569">
        <v>0</v>
      </c>
      <c r="G479" s="569">
        <v>0</v>
      </c>
      <c r="H479" s="569">
        <v>0</v>
      </c>
      <c r="I479" s="569">
        <v>0</v>
      </c>
      <c r="J479" s="569">
        <v>0</v>
      </c>
      <c r="K479" s="570">
        <v>0</v>
      </c>
      <c r="L479" s="571">
        <f t="shared" si="21"/>
        <v>0</v>
      </c>
      <c r="M479" s="571">
        <v>0</v>
      </c>
      <c r="N479" s="571">
        <v>0</v>
      </c>
      <c r="O479" s="572">
        <v>0</v>
      </c>
      <c r="P479" s="573">
        <v>0</v>
      </c>
      <c r="Q479" s="574">
        <f>+monthly_drivers_0!Q479</f>
        <v>2.5</v>
      </c>
    </row>
    <row r="480" spans="1:17" x14ac:dyDescent="0.25">
      <c r="A480" s="575">
        <f t="shared" si="22"/>
        <v>58865</v>
      </c>
      <c r="B480" s="83" t="str">
        <f t="shared" si="23"/>
        <v>LeasingII</v>
      </c>
      <c r="C480" s="562">
        <v>0</v>
      </c>
      <c r="D480" s="563">
        <v>0</v>
      </c>
      <c r="E480" s="563">
        <v>0</v>
      </c>
      <c r="F480" s="563">
        <v>0</v>
      </c>
      <c r="G480" s="563">
        <v>0</v>
      </c>
      <c r="H480" s="563">
        <v>0</v>
      </c>
      <c r="I480" s="563">
        <v>0</v>
      </c>
      <c r="J480" s="563">
        <v>0</v>
      </c>
      <c r="K480" s="564">
        <v>0</v>
      </c>
      <c r="L480" s="563">
        <f t="shared" si="21"/>
        <v>0</v>
      </c>
      <c r="M480" s="563">
        <v>0</v>
      </c>
      <c r="N480" s="563">
        <v>0</v>
      </c>
      <c r="O480" s="565">
        <v>0</v>
      </c>
      <c r="P480" s="564">
        <v>0</v>
      </c>
      <c r="Q480" s="566">
        <f>+monthly_drivers_0!Q480</f>
        <v>2.5</v>
      </c>
    </row>
    <row r="481" spans="1:17" x14ac:dyDescent="0.25">
      <c r="A481" s="567">
        <f t="shared" si="22"/>
        <v>58896</v>
      </c>
      <c r="B481" s="577" t="str">
        <f t="shared" si="23"/>
        <v>LeasingII</v>
      </c>
      <c r="C481" s="568">
        <v>0</v>
      </c>
      <c r="D481" s="569">
        <v>0</v>
      </c>
      <c r="E481" s="569">
        <v>0</v>
      </c>
      <c r="F481" s="569">
        <v>0</v>
      </c>
      <c r="G481" s="569">
        <v>0</v>
      </c>
      <c r="H481" s="569">
        <v>0</v>
      </c>
      <c r="I481" s="569">
        <v>0</v>
      </c>
      <c r="J481" s="569">
        <v>0</v>
      </c>
      <c r="K481" s="570">
        <v>0</v>
      </c>
      <c r="L481" s="571">
        <f t="shared" si="21"/>
        <v>0</v>
      </c>
      <c r="M481" s="571">
        <v>0</v>
      </c>
      <c r="N481" s="571">
        <v>0</v>
      </c>
      <c r="O481" s="572">
        <v>0</v>
      </c>
      <c r="P481" s="573">
        <v>0</v>
      </c>
      <c r="Q481" s="574">
        <f>+monthly_drivers_0!Q481</f>
        <v>2.5</v>
      </c>
    </row>
    <row r="482" spans="1:17" x14ac:dyDescent="0.25">
      <c r="A482" s="575">
        <f t="shared" si="22"/>
        <v>58926</v>
      </c>
      <c r="B482" s="83" t="str">
        <f t="shared" si="23"/>
        <v>LeasingII</v>
      </c>
      <c r="C482" s="562">
        <v>0</v>
      </c>
      <c r="D482" s="563">
        <v>0</v>
      </c>
      <c r="E482" s="563">
        <v>0</v>
      </c>
      <c r="F482" s="563">
        <v>0</v>
      </c>
      <c r="G482" s="563">
        <v>0</v>
      </c>
      <c r="H482" s="563">
        <v>0</v>
      </c>
      <c r="I482" s="563">
        <v>0</v>
      </c>
      <c r="J482" s="563">
        <v>0</v>
      </c>
      <c r="K482" s="564">
        <v>0</v>
      </c>
      <c r="L482" s="563">
        <f t="shared" si="21"/>
        <v>0</v>
      </c>
      <c r="M482" s="563">
        <v>0</v>
      </c>
      <c r="N482" s="563">
        <v>0</v>
      </c>
      <c r="O482" s="565">
        <v>0</v>
      </c>
      <c r="P482" s="564">
        <v>0</v>
      </c>
      <c r="Q482" s="566">
        <f>+monthly_drivers_0!Q482</f>
        <v>2.5</v>
      </c>
    </row>
    <row r="483" spans="1:17" x14ac:dyDescent="0.25">
      <c r="A483" s="567">
        <f t="shared" si="22"/>
        <v>58957</v>
      </c>
      <c r="B483" s="577" t="str">
        <f t="shared" si="23"/>
        <v>LeasingII</v>
      </c>
      <c r="C483" s="568">
        <v>0</v>
      </c>
      <c r="D483" s="569">
        <v>0</v>
      </c>
      <c r="E483" s="569">
        <v>0</v>
      </c>
      <c r="F483" s="569">
        <v>0</v>
      </c>
      <c r="G483" s="569">
        <v>0</v>
      </c>
      <c r="H483" s="569">
        <v>0</v>
      </c>
      <c r="I483" s="569">
        <v>0</v>
      </c>
      <c r="J483" s="569">
        <v>0</v>
      </c>
      <c r="K483" s="570">
        <v>0</v>
      </c>
      <c r="L483" s="571">
        <f t="shared" si="21"/>
        <v>0</v>
      </c>
      <c r="M483" s="571">
        <v>0</v>
      </c>
      <c r="N483" s="571">
        <v>0</v>
      </c>
      <c r="O483" s="572">
        <v>0</v>
      </c>
      <c r="P483" s="573">
        <v>0</v>
      </c>
      <c r="Q483" s="574">
        <f>+monthly_drivers_0!Q483</f>
        <v>2.5</v>
      </c>
    </row>
    <row r="484" spans="1:17" x14ac:dyDescent="0.25">
      <c r="A484" s="575">
        <f t="shared" si="22"/>
        <v>58987</v>
      </c>
      <c r="B484" s="83" t="str">
        <f t="shared" si="23"/>
        <v>LeasingII</v>
      </c>
      <c r="C484" s="562">
        <v>0</v>
      </c>
      <c r="D484" s="563">
        <v>0</v>
      </c>
      <c r="E484" s="563">
        <v>0</v>
      </c>
      <c r="F484" s="563">
        <v>0</v>
      </c>
      <c r="G484" s="563">
        <v>0</v>
      </c>
      <c r="H484" s="563">
        <v>0</v>
      </c>
      <c r="I484" s="563">
        <v>0</v>
      </c>
      <c r="J484" s="563">
        <v>0</v>
      </c>
      <c r="K484" s="564">
        <v>0</v>
      </c>
      <c r="L484" s="563">
        <f t="shared" si="21"/>
        <v>0</v>
      </c>
      <c r="M484" s="563">
        <v>0</v>
      </c>
      <c r="N484" s="563">
        <v>0</v>
      </c>
      <c r="O484" s="565">
        <v>0</v>
      </c>
      <c r="P484" s="564">
        <v>0</v>
      </c>
      <c r="Q484" s="566">
        <f>+monthly_drivers_0!Q484</f>
        <v>2.5</v>
      </c>
    </row>
    <row r="485" spans="1:17" x14ac:dyDescent="0.25">
      <c r="A485" s="567">
        <f t="shared" si="22"/>
        <v>59018</v>
      </c>
      <c r="B485" s="577" t="str">
        <f t="shared" si="23"/>
        <v>LeasingII</v>
      </c>
      <c r="C485" s="568">
        <v>0</v>
      </c>
      <c r="D485" s="569">
        <v>0</v>
      </c>
      <c r="E485" s="569">
        <v>0</v>
      </c>
      <c r="F485" s="569">
        <v>0</v>
      </c>
      <c r="G485" s="569">
        <v>0</v>
      </c>
      <c r="H485" s="569">
        <v>0</v>
      </c>
      <c r="I485" s="569">
        <v>0</v>
      </c>
      <c r="J485" s="569">
        <v>0</v>
      </c>
      <c r="K485" s="570">
        <v>0</v>
      </c>
      <c r="L485" s="571">
        <f t="shared" si="21"/>
        <v>0</v>
      </c>
      <c r="M485" s="571">
        <v>0</v>
      </c>
      <c r="N485" s="571">
        <v>0</v>
      </c>
      <c r="O485" s="572">
        <v>0</v>
      </c>
      <c r="P485" s="573">
        <v>0</v>
      </c>
      <c r="Q485" s="574">
        <f>+monthly_drivers_0!Q485</f>
        <v>2.5</v>
      </c>
    </row>
    <row r="486" spans="1:17" x14ac:dyDescent="0.25">
      <c r="A486" s="575">
        <f t="shared" si="22"/>
        <v>59049</v>
      </c>
      <c r="B486" s="83" t="str">
        <f t="shared" si="23"/>
        <v>LeasingII</v>
      </c>
      <c r="C486" s="562">
        <v>0</v>
      </c>
      <c r="D486" s="563">
        <v>0</v>
      </c>
      <c r="E486" s="563">
        <v>0</v>
      </c>
      <c r="F486" s="563">
        <v>0</v>
      </c>
      <c r="G486" s="563">
        <v>0</v>
      </c>
      <c r="H486" s="563">
        <v>0</v>
      </c>
      <c r="I486" s="563">
        <v>0</v>
      </c>
      <c r="J486" s="563">
        <v>0</v>
      </c>
      <c r="K486" s="564">
        <v>0</v>
      </c>
      <c r="L486" s="563">
        <f t="shared" si="21"/>
        <v>0</v>
      </c>
      <c r="M486" s="563">
        <v>0</v>
      </c>
      <c r="N486" s="563">
        <v>0</v>
      </c>
      <c r="O486" s="565">
        <v>0</v>
      </c>
      <c r="P486" s="564">
        <v>0</v>
      </c>
      <c r="Q486" s="566">
        <f>+monthly_drivers_0!Q486</f>
        <v>2.5</v>
      </c>
    </row>
    <row r="487" spans="1:17" x14ac:dyDescent="0.25">
      <c r="A487" s="567">
        <f t="shared" si="22"/>
        <v>59079</v>
      </c>
      <c r="B487" s="577" t="str">
        <f t="shared" si="23"/>
        <v>LeasingII</v>
      </c>
      <c r="C487" s="568">
        <v>0</v>
      </c>
      <c r="D487" s="569">
        <v>0</v>
      </c>
      <c r="E487" s="569">
        <v>0</v>
      </c>
      <c r="F487" s="569">
        <v>0</v>
      </c>
      <c r="G487" s="569">
        <v>0</v>
      </c>
      <c r="H487" s="569">
        <v>0</v>
      </c>
      <c r="I487" s="569">
        <v>0</v>
      </c>
      <c r="J487" s="569">
        <v>0</v>
      </c>
      <c r="K487" s="570">
        <v>0</v>
      </c>
      <c r="L487" s="571">
        <f t="shared" si="21"/>
        <v>0</v>
      </c>
      <c r="M487" s="571">
        <v>0</v>
      </c>
      <c r="N487" s="571">
        <v>0</v>
      </c>
      <c r="O487" s="572">
        <v>0</v>
      </c>
      <c r="P487" s="573">
        <v>0</v>
      </c>
      <c r="Q487" s="574">
        <f>+monthly_drivers_0!Q487</f>
        <v>2.5</v>
      </c>
    </row>
    <row r="488" spans="1:17" x14ac:dyDescent="0.25">
      <c r="A488" s="575">
        <f t="shared" si="22"/>
        <v>59110</v>
      </c>
      <c r="B488" s="83" t="str">
        <f t="shared" si="23"/>
        <v>LeasingII</v>
      </c>
      <c r="C488" s="562">
        <v>0</v>
      </c>
      <c r="D488" s="563">
        <v>0</v>
      </c>
      <c r="E488" s="563">
        <v>0</v>
      </c>
      <c r="F488" s="563">
        <v>0</v>
      </c>
      <c r="G488" s="563">
        <v>0</v>
      </c>
      <c r="H488" s="563">
        <v>0</v>
      </c>
      <c r="I488" s="563">
        <v>0</v>
      </c>
      <c r="J488" s="563">
        <v>0</v>
      </c>
      <c r="K488" s="564">
        <v>0</v>
      </c>
      <c r="L488" s="563">
        <f t="shared" si="21"/>
        <v>0</v>
      </c>
      <c r="M488" s="563">
        <v>0</v>
      </c>
      <c r="N488" s="563">
        <v>0</v>
      </c>
      <c r="O488" s="565">
        <v>0</v>
      </c>
      <c r="P488" s="564">
        <v>0</v>
      </c>
      <c r="Q488" s="566">
        <f>+monthly_drivers_0!Q488</f>
        <v>2.5</v>
      </c>
    </row>
    <row r="489" spans="1:17" x14ac:dyDescent="0.25">
      <c r="A489" s="567">
        <f t="shared" si="22"/>
        <v>59140</v>
      </c>
      <c r="B489" s="577" t="str">
        <f t="shared" si="23"/>
        <v>LeasingII</v>
      </c>
      <c r="C489" s="568">
        <v>0</v>
      </c>
      <c r="D489" s="569">
        <v>0</v>
      </c>
      <c r="E489" s="569">
        <v>0</v>
      </c>
      <c r="F489" s="569">
        <v>0</v>
      </c>
      <c r="G489" s="569">
        <v>0</v>
      </c>
      <c r="H489" s="569">
        <v>0</v>
      </c>
      <c r="I489" s="569">
        <v>0</v>
      </c>
      <c r="J489" s="569">
        <v>0</v>
      </c>
      <c r="K489" s="570">
        <v>0</v>
      </c>
      <c r="L489" s="571">
        <f t="shared" si="21"/>
        <v>0</v>
      </c>
      <c r="M489" s="571">
        <v>0</v>
      </c>
      <c r="N489" s="571">
        <v>0</v>
      </c>
      <c r="O489" s="572">
        <v>0</v>
      </c>
      <c r="P489" s="573">
        <v>0</v>
      </c>
      <c r="Q489" s="574">
        <f>+monthly_drivers_0!Q489</f>
        <v>2.5</v>
      </c>
    </row>
    <row r="490" spans="1:17" x14ac:dyDescent="0.25">
      <c r="A490" s="575">
        <f t="shared" si="22"/>
        <v>59171</v>
      </c>
      <c r="B490" s="83" t="str">
        <f t="shared" si="23"/>
        <v>LeasingII</v>
      </c>
      <c r="C490" s="562">
        <v>0</v>
      </c>
      <c r="D490" s="563">
        <v>0</v>
      </c>
      <c r="E490" s="563">
        <v>0</v>
      </c>
      <c r="F490" s="563">
        <v>0</v>
      </c>
      <c r="G490" s="563">
        <v>0</v>
      </c>
      <c r="H490" s="563">
        <v>0</v>
      </c>
      <c r="I490" s="563">
        <v>0</v>
      </c>
      <c r="J490" s="563">
        <v>0</v>
      </c>
      <c r="K490" s="564">
        <v>0</v>
      </c>
      <c r="L490" s="563">
        <f t="shared" si="21"/>
        <v>0</v>
      </c>
      <c r="M490" s="563">
        <v>0</v>
      </c>
      <c r="N490" s="563">
        <v>0</v>
      </c>
      <c r="O490" s="565">
        <v>0</v>
      </c>
      <c r="P490" s="564">
        <v>0</v>
      </c>
      <c r="Q490" s="566">
        <f>+monthly_drivers_0!Q490</f>
        <v>2.5</v>
      </c>
    </row>
    <row r="491" spans="1:17" x14ac:dyDescent="0.25">
      <c r="A491" s="567">
        <f t="shared" si="22"/>
        <v>59202</v>
      </c>
      <c r="B491" s="577" t="str">
        <f t="shared" si="23"/>
        <v>LeasingII</v>
      </c>
      <c r="C491" s="568">
        <v>0</v>
      </c>
      <c r="D491" s="569">
        <v>0</v>
      </c>
      <c r="E491" s="569">
        <v>0</v>
      </c>
      <c r="F491" s="569">
        <v>0</v>
      </c>
      <c r="G491" s="569">
        <v>0</v>
      </c>
      <c r="H491" s="569">
        <v>0</v>
      </c>
      <c r="I491" s="569">
        <v>0</v>
      </c>
      <c r="J491" s="569">
        <v>0</v>
      </c>
      <c r="K491" s="570">
        <v>0</v>
      </c>
      <c r="L491" s="571">
        <f t="shared" si="21"/>
        <v>0</v>
      </c>
      <c r="M491" s="571">
        <v>0</v>
      </c>
      <c r="N491" s="571">
        <v>0</v>
      </c>
      <c r="O491" s="572">
        <v>0</v>
      </c>
      <c r="P491" s="573">
        <v>0</v>
      </c>
      <c r="Q491" s="574">
        <f>+monthly_drivers_0!Q491</f>
        <v>2.5</v>
      </c>
    </row>
    <row r="492" spans="1:17" x14ac:dyDescent="0.25">
      <c r="A492" s="575">
        <f t="shared" si="22"/>
        <v>59230</v>
      </c>
      <c r="B492" s="83" t="str">
        <f t="shared" si="23"/>
        <v>LeasingII</v>
      </c>
      <c r="C492" s="562">
        <v>0</v>
      </c>
      <c r="D492" s="563">
        <v>0</v>
      </c>
      <c r="E492" s="563">
        <v>0</v>
      </c>
      <c r="F492" s="563">
        <v>0</v>
      </c>
      <c r="G492" s="563">
        <v>0</v>
      </c>
      <c r="H492" s="563">
        <v>0</v>
      </c>
      <c r="I492" s="563">
        <v>0</v>
      </c>
      <c r="J492" s="563">
        <v>0</v>
      </c>
      <c r="K492" s="564">
        <v>0</v>
      </c>
      <c r="L492" s="563">
        <f t="shared" si="21"/>
        <v>0</v>
      </c>
      <c r="M492" s="563">
        <v>0</v>
      </c>
      <c r="N492" s="563">
        <v>0</v>
      </c>
      <c r="O492" s="565">
        <v>0</v>
      </c>
      <c r="P492" s="564">
        <v>0</v>
      </c>
      <c r="Q492" s="566">
        <f>+monthly_drivers_0!Q492</f>
        <v>2.5</v>
      </c>
    </row>
    <row r="493" spans="1:17" x14ac:dyDescent="0.25">
      <c r="A493" s="567">
        <f t="shared" si="22"/>
        <v>59261</v>
      </c>
      <c r="B493" s="577" t="str">
        <f t="shared" si="23"/>
        <v>LeasingII</v>
      </c>
      <c r="C493" s="568">
        <v>0</v>
      </c>
      <c r="D493" s="569">
        <v>0</v>
      </c>
      <c r="E493" s="569">
        <v>0</v>
      </c>
      <c r="F493" s="569">
        <v>0</v>
      </c>
      <c r="G493" s="569">
        <v>0</v>
      </c>
      <c r="H493" s="569">
        <v>0</v>
      </c>
      <c r="I493" s="569">
        <v>0</v>
      </c>
      <c r="J493" s="569">
        <v>0</v>
      </c>
      <c r="K493" s="570">
        <v>0</v>
      </c>
      <c r="L493" s="571">
        <f t="shared" si="21"/>
        <v>0</v>
      </c>
      <c r="M493" s="571">
        <v>0</v>
      </c>
      <c r="N493" s="571">
        <v>0</v>
      </c>
      <c r="O493" s="572">
        <v>0</v>
      </c>
      <c r="P493" s="573">
        <v>0</v>
      </c>
      <c r="Q493" s="574">
        <f>+monthly_drivers_0!Q493</f>
        <v>2.5</v>
      </c>
    </row>
    <row r="494" spans="1:17" x14ac:dyDescent="0.25">
      <c r="A494" s="575">
        <f t="shared" si="22"/>
        <v>59291</v>
      </c>
      <c r="B494" s="83" t="str">
        <f t="shared" si="23"/>
        <v>LeasingII</v>
      </c>
      <c r="C494" s="562">
        <v>0</v>
      </c>
      <c r="D494" s="563">
        <v>0</v>
      </c>
      <c r="E494" s="563">
        <v>0</v>
      </c>
      <c r="F494" s="563">
        <v>0</v>
      </c>
      <c r="G494" s="563">
        <v>0</v>
      </c>
      <c r="H494" s="563">
        <v>0</v>
      </c>
      <c r="I494" s="563">
        <v>0</v>
      </c>
      <c r="J494" s="563">
        <v>0</v>
      </c>
      <c r="K494" s="564">
        <v>0</v>
      </c>
      <c r="L494" s="563">
        <f t="shared" si="21"/>
        <v>0</v>
      </c>
      <c r="M494" s="563">
        <v>0</v>
      </c>
      <c r="N494" s="563">
        <v>0</v>
      </c>
      <c r="O494" s="565">
        <v>0</v>
      </c>
      <c r="P494" s="564">
        <v>0</v>
      </c>
      <c r="Q494" s="566">
        <f>+monthly_drivers_0!Q494</f>
        <v>2.5</v>
      </c>
    </row>
    <row r="495" spans="1:17" x14ac:dyDescent="0.25">
      <c r="A495" s="567">
        <f t="shared" si="22"/>
        <v>59322</v>
      </c>
      <c r="B495" s="577" t="str">
        <f t="shared" si="23"/>
        <v>LeasingII</v>
      </c>
      <c r="C495" s="568">
        <v>0</v>
      </c>
      <c r="D495" s="569">
        <v>0</v>
      </c>
      <c r="E495" s="569">
        <v>0</v>
      </c>
      <c r="F495" s="569">
        <v>0</v>
      </c>
      <c r="G495" s="569">
        <v>0</v>
      </c>
      <c r="H495" s="569">
        <v>0</v>
      </c>
      <c r="I495" s="569">
        <v>0</v>
      </c>
      <c r="J495" s="569">
        <v>0</v>
      </c>
      <c r="K495" s="570">
        <v>0</v>
      </c>
      <c r="L495" s="571">
        <f t="shared" si="21"/>
        <v>0</v>
      </c>
      <c r="M495" s="571">
        <v>0</v>
      </c>
      <c r="N495" s="571">
        <v>0</v>
      </c>
      <c r="O495" s="572">
        <v>0</v>
      </c>
      <c r="P495" s="573">
        <v>0</v>
      </c>
      <c r="Q495" s="574">
        <f>+monthly_drivers_0!Q495</f>
        <v>2.5</v>
      </c>
    </row>
    <row r="496" spans="1:17" x14ac:dyDescent="0.25">
      <c r="A496" s="575">
        <f t="shared" si="22"/>
        <v>59352</v>
      </c>
      <c r="B496" s="83" t="str">
        <f t="shared" si="23"/>
        <v>LeasingII</v>
      </c>
      <c r="C496" s="562">
        <v>0</v>
      </c>
      <c r="D496" s="563">
        <v>0</v>
      </c>
      <c r="E496" s="563">
        <v>0</v>
      </c>
      <c r="F496" s="563">
        <v>0</v>
      </c>
      <c r="G496" s="563">
        <v>0</v>
      </c>
      <c r="H496" s="563">
        <v>0</v>
      </c>
      <c r="I496" s="563">
        <v>0</v>
      </c>
      <c r="J496" s="563">
        <v>0</v>
      </c>
      <c r="K496" s="564">
        <v>0</v>
      </c>
      <c r="L496" s="563">
        <f t="shared" si="21"/>
        <v>0</v>
      </c>
      <c r="M496" s="563">
        <v>0</v>
      </c>
      <c r="N496" s="563">
        <v>0</v>
      </c>
      <c r="O496" s="565">
        <v>0</v>
      </c>
      <c r="P496" s="564">
        <v>0</v>
      </c>
      <c r="Q496" s="566">
        <f>+monthly_drivers_0!Q496</f>
        <v>2.5</v>
      </c>
    </row>
    <row r="497" spans="1:17" x14ac:dyDescent="0.25">
      <c r="A497" s="567">
        <f t="shared" si="22"/>
        <v>59383</v>
      </c>
      <c r="B497" s="577" t="str">
        <f t="shared" si="23"/>
        <v>LeasingII</v>
      </c>
      <c r="C497" s="568">
        <v>0</v>
      </c>
      <c r="D497" s="569">
        <v>0</v>
      </c>
      <c r="E497" s="569">
        <v>0</v>
      </c>
      <c r="F497" s="569">
        <v>0</v>
      </c>
      <c r="G497" s="569">
        <v>0</v>
      </c>
      <c r="H497" s="569">
        <v>0</v>
      </c>
      <c r="I497" s="569">
        <v>0</v>
      </c>
      <c r="J497" s="569">
        <v>0</v>
      </c>
      <c r="K497" s="570">
        <v>0</v>
      </c>
      <c r="L497" s="571">
        <f t="shared" si="21"/>
        <v>0</v>
      </c>
      <c r="M497" s="571">
        <v>0</v>
      </c>
      <c r="N497" s="571">
        <v>0</v>
      </c>
      <c r="O497" s="572">
        <v>0</v>
      </c>
      <c r="P497" s="573">
        <v>0</v>
      </c>
      <c r="Q497" s="574">
        <f>+monthly_drivers_0!Q497</f>
        <v>2.5</v>
      </c>
    </row>
    <row r="498" spans="1:17" x14ac:dyDescent="0.25">
      <c r="A498" s="575">
        <f t="shared" si="22"/>
        <v>59414</v>
      </c>
      <c r="B498" s="83" t="str">
        <f t="shared" si="23"/>
        <v>LeasingII</v>
      </c>
      <c r="C498" s="562">
        <v>0</v>
      </c>
      <c r="D498" s="563">
        <v>0</v>
      </c>
      <c r="E498" s="563">
        <v>0</v>
      </c>
      <c r="F498" s="563">
        <v>0</v>
      </c>
      <c r="G498" s="563">
        <v>0</v>
      </c>
      <c r="H498" s="563">
        <v>0</v>
      </c>
      <c r="I498" s="563">
        <v>0</v>
      </c>
      <c r="J498" s="563">
        <v>0</v>
      </c>
      <c r="K498" s="564">
        <v>0</v>
      </c>
      <c r="L498" s="563">
        <f t="shared" si="21"/>
        <v>0</v>
      </c>
      <c r="M498" s="563">
        <v>0</v>
      </c>
      <c r="N498" s="563">
        <v>0</v>
      </c>
      <c r="O498" s="565">
        <v>0</v>
      </c>
      <c r="P498" s="564">
        <v>0</v>
      </c>
      <c r="Q498" s="566">
        <f>+monthly_drivers_0!Q498</f>
        <v>2.5</v>
      </c>
    </row>
    <row r="499" spans="1:17" x14ac:dyDescent="0.25">
      <c r="A499" s="567">
        <f t="shared" si="22"/>
        <v>59444</v>
      </c>
      <c r="B499" s="577" t="str">
        <f t="shared" si="23"/>
        <v>LeasingII</v>
      </c>
      <c r="C499" s="568">
        <v>0</v>
      </c>
      <c r="D499" s="569">
        <v>0</v>
      </c>
      <c r="E499" s="569">
        <v>0</v>
      </c>
      <c r="F499" s="569">
        <v>0</v>
      </c>
      <c r="G499" s="569">
        <v>0</v>
      </c>
      <c r="H499" s="569">
        <v>0</v>
      </c>
      <c r="I499" s="569">
        <v>0</v>
      </c>
      <c r="J499" s="569">
        <v>0</v>
      </c>
      <c r="K499" s="570">
        <v>0</v>
      </c>
      <c r="L499" s="571">
        <f t="shared" si="21"/>
        <v>0</v>
      </c>
      <c r="M499" s="571">
        <v>0</v>
      </c>
      <c r="N499" s="571">
        <v>0</v>
      </c>
      <c r="O499" s="572">
        <v>0</v>
      </c>
      <c r="P499" s="573">
        <v>0</v>
      </c>
      <c r="Q499" s="574">
        <f>+monthly_drivers_0!Q499</f>
        <v>2.5</v>
      </c>
    </row>
    <row r="500" spans="1:17" x14ac:dyDescent="0.25">
      <c r="A500" s="575">
        <f t="shared" si="22"/>
        <v>59475</v>
      </c>
      <c r="B500" s="83" t="str">
        <f t="shared" si="23"/>
        <v>LeasingII</v>
      </c>
      <c r="C500" s="562">
        <v>0</v>
      </c>
      <c r="D500" s="563">
        <v>0</v>
      </c>
      <c r="E500" s="563">
        <v>0</v>
      </c>
      <c r="F500" s="563">
        <v>0</v>
      </c>
      <c r="G500" s="563">
        <v>0</v>
      </c>
      <c r="H500" s="563">
        <v>0</v>
      </c>
      <c r="I500" s="563">
        <v>0</v>
      </c>
      <c r="J500" s="563">
        <v>0</v>
      </c>
      <c r="K500" s="564">
        <v>0</v>
      </c>
      <c r="L500" s="563">
        <f t="shared" si="21"/>
        <v>0</v>
      </c>
      <c r="M500" s="563">
        <v>0</v>
      </c>
      <c r="N500" s="563">
        <v>0</v>
      </c>
      <c r="O500" s="565">
        <v>0</v>
      </c>
      <c r="P500" s="564">
        <v>0</v>
      </c>
      <c r="Q500" s="566">
        <f>+monthly_drivers_0!Q500</f>
        <v>2.5</v>
      </c>
    </row>
    <row r="501" spans="1:17" x14ac:dyDescent="0.25">
      <c r="A501" s="567">
        <f t="shared" si="22"/>
        <v>59505</v>
      </c>
      <c r="B501" s="577" t="str">
        <f t="shared" si="23"/>
        <v>LeasingII</v>
      </c>
      <c r="C501" s="568">
        <v>0</v>
      </c>
      <c r="D501" s="569">
        <v>0</v>
      </c>
      <c r="E501" s="569">
        <v>0</v>
      </c>
      <c r="F501" s="569">
        <v>0</v>
      </c>
      <c r="G501" s="569">
        <v>0</v>
      </c>
      <c r="H501" s="569">
        <v>0</v>
      </c>
      <c r="I501" s="569">
        <v>0</v>
      </c>
      <c r="J501" s="569">
        <v>0</v>
      </c>
      <c r="K501" s="570">
        <v>0</v>
      </c>
      <c r="L501" s="571">
        <f t="shared" si="21"/>
        <v>0</v>
      </c>
      <c r="M501" s="571">
        <v>0</v>
      </c>
      <c r="N501" s="571">
        <v>0</v>
      </c>
      <c r="O501" s="572">
        <v>0</v>
      </c>
      <c r="P501" s="573">
        <v>0</v>
      </c>
      <c r="Q501" s="574">
        <f>+monthly_drivers_0!Q501</f>
        <v>2.5</v>
      </c>
    </row>
    <row r="502" spans="1:17" x14ac:dyDescent="0.25">
      <c r="A502" s="575">
        <f t="shared" si="22"/>
        <v>59536</v>
      </c>
      <c r="B502" s="83" t="str">
        <f t="shared" si="23"/>
        <v>LeasingII</v>
      </c>
      <c r="C502" s="562">
        <v>0</v>
      </c>
      <c r="D502" s="563">
        <v>0</v>
      </c>
      <c r="E502" s="563">
        <v>0</v>
      </c>
      <c r="F502" s="563">
        <v>0</v>
      </c>
      <c r="G502" s="563">
        <v>0</v>
      </c>
      <c r="H502" s="563">
        <v>0</v>
      </c>
      <c r="I502" s="563">
        <v>0</v>
      </c>
      <c r="J502" s="563">
        <v>0</v>
      </c>
      <c r="K502" s="564">
        <v>0</v>
      </c>
      <c r="L502" s="563">
        <f t="shared" si="21"/>
        <v>0</v>
      </c>
      <c r="M502" s="563">
        <v>0</v>
      </c>
      <c r="N502" s="563">
        <v>0</v>
      </c>
      <c r="O502" s="565">
        <v>0</v>
      </c>
      <c r="P502" s="564">
        <v>0</v>
      </c>
      <c r="Q502" s="566">
        <f>+monthly_drivers_0!Q502</f>
        <v>2.5</v>
      </c>
    </row>
    <row r="503" spans="1:17" x14ac:dyDescent="0.25">
      <c r="A503" s="567">
        <f t="shared" si="22"/>
        <v>59567</v>
      </c>
      <c r="B503" s="577" t="str">
        <f t="shared" si="23"/>
        <v>LeasingII</v>
      </c>
      <c r="C503" s="568">
        <v>0</v>
      </c>
      <c r="D503" s="569">
        <v>0</v>
      </c>
      <c r="E503" s="569">
        <v>0</v>
      </c>
      <c r="F503" s="569">
        <v>0</v>
      </c>
      <c r="G503" s="569">
        <v>0</v>
      </c>
      <c r="H503" s="569">
        <v>0</v>
      </c>
      <c r="I503" s="569">
        <v>0</v>
      </c>
      <c r="J503" s="569">
        <v>0</v>
      </c>
      <c r="K503" s="570">
        <v>0</v>
      </c>
      <c r="L503" s="571">
        <f t="shared" si="21"/>
        <v>0</v>
      </c>
      <c r="M503" s="571">
        <v>0</v>
      </c>
      <c r="N503" s="571">
        <v>0</v>
      </c>
      <c r="O503" s="572">
        <v>0</v>
      </c>
      <c r="P503" s="573">
        <v>0</v>
      </c>
      <c r="Q503" s="574">
        <f>+monthly_drivers_0!Q503</f>
        <v>2.5</v>
      </c>
    </row>
    <row r="504" spans="1:17" x14ac:dyDescent="0.25">
      <c r="A504" s="575">
        <f t="shared" si="22"/>
        <v>59595</v>
      </c>
      <c r="B504" s="83" t="str">
        <f t="shared" si="23"/>
        <v>LeasingII</v>
      </c>
      <c r="C504" s="562">
        <v>0</v>
      </c>
      <c r="D504" s="563">
        <v>0</v>
      </c>
      <c r="E504" s="563">
        <v>0</v>
      </c>
      <c r="F504" s="563">
        <v>0</v>
      </c>
      <c r="G504" s="563">
        <v>0</v>
      </c>
      <c r="H504" s="563">
        <v>0</v>
      </c>
      <c r="I504" s="563">
        <v>0</v>
      </c>
      <c r="J504" s="563">
        <v>0</v>
      </c>
      <c r="K504" s="564">
        <v>0</v>
      </c>
      <c r="L504" s="563">
        <f t="shared" si="21"/>
        <v>0</v>
      </c>
      <c r="M504" s="563">
        <v>0</v>
      </c>
      <c r="N504" s="563">
        <v>0</v>
      </c>
      <c r="O504" s="565">
        <v>0</v>
      </c>
      <c r="P504" s="564">
        <v>0</v>
      </c>
      <c r="Q504" s="566">
        <f>+monthly_drivers_0!Q504</f>
        <v>2.5</v>
      </c>
    </row>
    <row r="505" spans="1:17" x14ac:dyDescent="0.25">
      <c r="A505" s="567">
        <f t="shared" si="22"/>
        <v>59626</v>
      </c>
      <c r="B505" s="577" t="str">
        <f t="shared" si="23"/>
        <v>LeasingII</v>
      </c>
      <c r="C505" s="568">
        <v>0</v>
      </c>
      <c r="D505" s="569">
        <v>0</v>
      </c>
      <c r="E505" s="569">
        <v>0</v>
      </c>
      <c r="F505" s="569">
        <v>0</v>
      </c>
      <c r="G505" s="569">
        <v>0</v>
      </c>
      <c r="H505" s="569">
        <v>0</v>
      </c>
      <c r="I505" s="569">
        <v>0</v>
      </c>
      <c r="J505" s="569">
        <v>0</v>
      </c>
      <c r="K505" s="570">
        <v>0</v>
      </c>
      <c r="L505" s="571">
        <f t="shared" si="21"/>
        <v>0</v>
      </c>
      <c r="M505" s="571">
        <v>0</v>
      </c>
      <c r="N505" s="571">
        <v>0</v>
      </c>
      <c r="O505" s="572">
        <v>0</v>
      </c>
      <c r="P505" s="573">
        <v>0</v>
      </c>
      <c r="Q505" s="574">
        <f>+monthly_drivers_0!Q505</f>
        <v>2.5</v>
      </c>
    </row>
    <row r="506" spans="1:17" x14ac:dyDescent="0.25">
      <c r="A506" s="575">
        <f t="shared" si="22"/>
        <v>59656</v>
      </c>
      <c r="B506" s="83" t="str">
        <f t="shared" si="23"/>
        <v>LeasingII</v>
      </c>
      <c r="C506" s="562">
        <v>0</v>
      </c>
      <c r="D506" s="563">
        <v>0</v>
      </c>
      <c r="E506" s="563">
        <v>0</v>
      </c>
      <c r="F506" s="563">
        <v>0</v>
      </c>
      <c r="G506" s="563">
        <v>0</v>
      </c>
      <c r="H506" s="563">
        <v>0</v>
      </c>
      <c r="I506" s="563">
        <v>0</v>
      </c>
      <c r="J506" s="563">
        <v>0</v>
      </c>
      <c r="K506" s="564">
        <v>0</v>
      </c>
      <c r="L506" s="563">
        <f t="shared" si="21"/>
        <v>0</v>
      </c>
      <c r="M506" s="563">
        <v>0</v>
      </c>
      <c r="N506" s="563">
        <v>0</v>
      </c>
      <c r="O506" s="565">
        <v>0</v>
      </c>
      <c r="P506" s="564">
        <v>0</v>
      </c>
      <c r="Q506" s="566">
        <f>+monthly_drivers_0!Q506</f>
        <v>2.5</v>
      </c>
    </row>
    <row r="507" spans="1:17" x14ac:dyDescent="0.25">
      <c r="A507" s="567">
        <f t="shared" si="22"/>
        <v>59687</v>
      </c>
      <c r="B507" s="577" t="str">
        <f t="shared" si="23"/>
        <v>LeasingII</v>
      </c>
      <c r="C507" s="568">
        <v>0</v>
      </c>
      <c r="D507" s="569">
        <v>0</v>
      </c>
      <c r="E507" s="569">
        <v>0</v>
      </c>
      <c r="F507" s="569">
        <v>0</v>
      </c>
      <c r="G507" s="569">
        <v>0</v>
      </c>
      <c r="H507" s="569">
        <v>0</v>
      </c>
      <c r="I507" s="569">
        <v>0</v>
      </c>
      <c r="J507" s="569">
        <v>0</v>
      </c>
      <c r="K507" s="570">
        <v>0</v>
      </c>
      <c r="L507" s="571">
        <f t="shared" si="21"/>
        <v>0</v>
      </c>
      <c r="M507" s="571">
        <v>0</v>
      </c>
      <c r="N507" s="571">
        <v>0</v>
      </c>
      <c r="O507" s="572">
        <v>0</v>
      </c>
      <c r="P507" s="573">
        <v>0</v>
      </c>
      <c r="Q507" s="574">
        <f>+monthly_drivers_0!Q507</f>
        <v>2.5</v>
      </c>
    </row>
    <row r="508" spans="1:17" x14ac:dyDescent="0.25">
      <c r="A508" s="575">
        <f t="shared" si="22"/>
        <v>59717</v>
      </c>
      <c r="B508" s="83" t="str">
        <f t="shared" si="23"/>
        <v>LeasingII</v>
      </c>
      <c r="C508" s="562">
        <v>0</v>
      </c>
      <c r="D508" s="563">
        <v>0</v>
      </c>
      <c r="E508" s="563">
        <v>0</v>
      </c>
      <c r="F508" s="563">
        <v>0</v>
      </c>
      <c r="G508" s="563">
        <v>0</v>
      </c>
      <c r="H508" s="563">
        <v>0</v>
      </c>
      <c r="I508" s="563">
        <v>0</v>
      </c>
      <c r="J508" s="563">
        <v>0</v>
      </c>
      <c r="K508" s="564">
        <v>0</v>
      </c>
      <c r="L508" s="563">
        <f t="shared" si="21"/>
        <v>0</v>
      </c>
      <c r="M508" s="563">
        <v>0</v>
      </c>
      <c r="N508" s="563">
        <v>0</v>
      </c>
      <c r="O508" s="565">
        <v>0</v>
      </c>
      <c r="P508" s="564">
        <v>0</v>
      </c>
      <c r="Q508" s="566">
        <f>+monthly_drivers_0!Q508</f>
        <v>2.5</v>
      </c>
    </row>
    <row r="509" spans="1:17" x14ac:dyDescent="0.25">
      <c r="A509" s="567">
        <f t="shared" si="22"/>
        <v>59748</v>
      </c>
      <c r="B509" s="577" t="str">
        <f t="shared" si="23"/>
        <v>LeasingII</v>
      </c>
      <c r="C509" s="568">
        <v>0</v>
      </c>
      <c r="D509" s="569">
        <v>0</v>
      </c>
      <c r="E509" s="569">
        <v>0</v>
      </c>
      <c r="F509" s="569">
        <v>0</v>
      </c>
      <c r="G509" s="569">
        <v>0</v>
      </c>
      <c r="H509" s="569">
        <v>0</v>
      </c>
      <c r="I509" s="569">
        <v>0</v>
      </c>
      <c r="J509" s="569">
        <v>0</v>
      </c>
      <c r="K509" s="570">
        <v>0</v>
      </c>
      <c r="L509" s="571">
        <f t="shared" si="21"/>
        <v>0</v>
      </c>
      <c r="M509" s="571">
        <v>0</v>
      </c>
      <c r="N509" s="571">
        <v>0</v>
      </c>
      <c r="O509" s="572">
        <v>0</v>
      </c>
      <c r="P509" s="573">
        <v>0</v>
      </c>
      <c r="Q509" s="574">
        <f>+monthly_drivers_0!Q509</f>
        <v>2.5</v>
      </c>
    </row>
    <row r="510" spans="1:17" x14ac:dyDescent="0.25">
      <c r="A510" s="575">
        <f t="shared" si="22"/>
        <v>59779</v>
      </c>
      <c r="B510" s="83" t="str">
        <f t="shared" si="23"/>
        <v>LeasingII</v>
      </c>
      <c r="C510" s="562">
        <v>0</v>
      </c>
      <c r="D510" s="563">
        <v>0</v>
      </c>
      <c r="E510" s="563">
        <v>0</v>
      </c>
      <c r="F510" s="563">
        <v>0</v>
      </c>
      <c r="G510" s="563">
        <v>0</v>
      </c>
      <c r="H510" s="563">
        <v>0</v>
      </c>
      <c r="I510" s="563">
        <v>0</v>
      </c>
      <c r="J510" s="563">
        <v>0</v>
      </c>
      <c r="K510" s="564">
        <v>0</v>
      </c>
      <c r="L510" s="563">
        <f t="shared" si="21"/>
        <v>0</v>
      </c>
      <c r="M510" s="563">
        <v>0</v>
      </c>
      <c r="N510" s="563">
        <v>0</v>
      </c>
      <c r="O510" s="565">
        <v>0</v>
      </c>
      <c r="P510" s="564">
        <v>0</v>
      </c>
      <c r="Q510" s="566">
        <f>+monthly_drivers_0!Q510</f>
        <v>2.5</v>
      </c>
    </row>
    <row r="511" spans="1:17" x14ac:dyDescent="0.25">
      <c r="A511" s="567">
        <f t="shared" si="22"/>
        <v>59809</v>
      </c>
      <c r="B511" s="577" t="str">
        <f t="shared" si="23"/>
        <v>LeasingII</v>
      </c>
      <c r="C511" s="568">
        <v>0</v>
      </c>
      <c r="D511" s="569">
        <v>0</v>
      </c>
      <c r="E511" s="569">
        <v>0</v>
      </c>
      <c r="F511" s="569">
        <v>0</v>
      </c>
      <c r="G511" s="569">
        <v>0</v>
      </c>
      <c r="H511" s="569">
        <v>0</v>
      </c>
      <c r="I511" s="569">
        <v>0</v>
      </c>
      <c r="J511" s="569">
        <v>0</v>
      </c>
      <c r="K511" s="570">
        <v>0</v>
      </c>
      <c r="L511" s="571">
        <f t="shared" si="21"/>
        <v>0</v>
      </c>
      <c r="M511" s="571">
        <v>0</v>
      </c>
      <c r="N511" s="571">
        <v>0</v>
      </c>
      <c r="O511" s="572">
        <v>0</v>
      </c>
      <c r="P511" s="573">
        <v>0</v>
      </c>
      <c r="Q511" s="574">
        <f>+monthly_drivers_0!Q511</f>
        <v>2.5</v>
      </c>
    </row>
    <row r="512" spans="1:17" x14ac:dyDescent="0.25">
      <c r="A512" s="575">
        <f t="shared" si="22"/>
        <v>59840</v>
      </c>
      <c r="B512" s="83" t="str">
        <f t="shared" si="23"/>
        <v>LeasingII</v>
      </c>
      <c r="C512" s="562">
        <v>0</v>
      </c>
      <c r="D512" s="563">
        <v>0</v>
      </c>
      <c r="E512" s="563">
        <v>0</v>
      </c>
      <c r="F512" s="563">
        <v>0</v>
      </c>
      <c r="G512" s="563">
        <v>0</v>
      </c>
      <c r="H512" s="563">
        <v>0</v>
      </c>
      <c r="I512" s="563">
        <v>0</v>
      </c>
      <c r="J512" s="563">
        <v>0</v>
      </c>
      <c r="K512" s="564">
        <v>0</v>
      </c>
      <c r="L512" s="563">
        <f t="shared" si="21"/>
        <v>0</v>
      </c>
      <c r="M512" s="563">
        <v>0</v>
      </c>
      <c r="N512" s="563">
        <v>0</v>
      </c>
      <c r="O512" s="565">
        <v>0</v>
      </c>
      <c r="P512" s="564">
        <v>0</v>
      </c>
      <c r="Q512" s="566">
        <f>+monthly_drivers_0!Q512</f>
        <v>2.5</v>
      </c>
    </row>
    <row r="513" spans="1:17" x14ac:dyDescent="0.25">
      <c r="A513" s="567">
        <f t="shared" si="22"/>
        <v>59870</v>
      </c>
      <c r="B513" s="577" t="str">
        <f t="shared" si="23"/>
        <v>LeasingII</v>
      </c>
      <c r="C513" s="568">
        <v>0</v>
      </c>
      <c r="D513" s="569">
        <v>0</v>
      </c>
      <c r="E513" s="569">
        <v>0</v>
      </c>
      <c r="F513" s="569">
        <v>0</v>
      </c>
      <c r="G513" s="569">
        <v>0</v>
      </c>
      <c r="H513" s="569">
        <v>0</v>
      </c>
      <c r="I513" s="569">
        <v>0</v>
      </c>
      <c r="J513" s="569">
        <v>0</v>
      </c>
      <c r="K513" s="570">
        <v>0</v>
      </c>
      <c r="L513" s="571">
        <f t="shared" si="21"/>
        <v>0</v>
      </c>
      <c r="M513" s="571">
        <v>0</v>
      </c>
      <c r="N513" s="571">
        <v>0</v>
      </c>
      <c r="O513" s="572">
        <v>0</v>
      </c>
      <c r="P513" s="573">
        <v>0</v>
      </c>
      <c r="Q513" s="574">
        <f>+monthly_drivers_0!Q513</f>
        <v>2.5</v>
      </c>
    </row>
    <row r="514" spans="1:17" x14ac:dyDescent="0.25">
      <c r="A514" s="575">
        <f t="shared" si="22"/>
        <v>59901</v>
      </c>
      <c r="B514" s="83" t="str">
        <f t="shared" si="23"/>
        <v>LeasingII</v>
      </c>
      <c r="C514" s="562">
        <v>0</v>
      </c>
      <c r="D514" s="563">
        <v>0</v>
      </c>
      <c r="E514" s="563">
        <v>0</v>
      </c>
      <c r="F514" s="563">
        <v>0</v>
      </c>
      <c r="G514" s="563">
        <v>0</v>
      </c>
      <c r="H514" s="563">
        <v>0</v>
      </c>
      <c r="I514" s="563">
        <v>0</v>
      </c>
      <c r="J514" s="563">
        <v>0</v>
      </c>
      <c r="K514" s="564">
        <v>0</v>
      </c>
      <c r="L514" s="563">
        <f t="shared" ref="L514:L577" si="24">+P514+O514</f>
        <v>0</v>
      </c>
      <c r="M514" s="563">
        <v>0</v>
      </c>
      <c r="N514" s="563">
        <v>0</v>
      </c>
      <c r="O514" s="565">
        <v>0</v>
      </c>
      <c r="P514" s="564">
        <v>0</v>
      </c>
      <c r="Q514" s="566">
        <f>+monthly_drivers_0!Q514</f>
        <v>2.5</v>
      </c>
    </row>
    <row r="515" spans="1:17" x14ac:dyDescent="0.25">
      <c r="A515" s="567">
        <f t="shared" ref="A515:A578" si="25">+EOMONTH(A514,1)</f>
        <v>59932</v>
      </c>
      <c r="B515" s="577" t="str">
        <f t="shared" ref="B515:B578" si="26">+B514</f>
        <v>LeasingII</v>
      </c>
      <c r="C515" s="568">
        <v>0</v>
      </c>
      <c r="D515" s="569">
        <v>0</v>
      </c>
      <c r="E515" s="569">
        <v>0</v>
      </c>
      <c r="F515" s="569">
        <v>0</v>
      </c>
      <c r="G515" s="569">
        <v>0</v>
      </c>
      <c r="H515" s="569">
        <v>0</v>
      </c>
      <c r="I515" s="569">
        <v>0</v>
      </c>
      <c r="J515" s="569">
        <v>0</v>
      </c>
      <c r="K515" s="570">
        <v>0</v>
      </c>
      <c r="L515" s="571">
        <f t="shared" si="24"/>
        <v>0</v>
      </c>
      <c r="M515" s="571">
        <v>0</v>
      </c>
      <c r="N515" s="571">
        <v>0</v>
      </c>
      <c r="O515" s="572">
        <v>0</v>
      </c>
      <c r="P515" s="573">
        <v>0</v>
      </c>
      <c r="Q515" s="574">
        <f>+monthly_drivers_0!Q515</f>
        <v>2.5</v>
      </c>
    </row>
    <row r="516" spans="1:17" x14ac:dyDescent="0.25">
      <c r="A516" s="575">
        <f t="shared" si="25"/>
        <v>59961</v>
      </c>
      <c r="B516" s="83" t="str">
        <f t="shared" si="26"/>
        <v>LeasingII</v>
      </c>
      <c r="C516" s="562">
        <v>0</v>
      </c>
      <c r="D516" s="563">
        <v>0</v>
      </c>
      <c r="E516" s="563">
        <v>0</v>
      </c>
      <c r="F516" s="563">
        <v>0</v>
      </c>
      <c r="G516" s="563">
        <v>0</v>
      </c>
      <c r="H516" s="563">
        <v>0</v>
      </c>
      <c r="I516" s="563">
        <v>0</v>
      </c>
      <c r="J516" s="563">
        <v>0</v>
      </c>
      <c r="K516" s="564">
        <v>0</v>
      </c>
      <c r="L516" s="563">
        <f t="shared" si="24"/>
        <v>0</v>
      </c>
      <c r="M516" s="563">
        <v>0</v>
      </c>
      <c r="N516" s="563">
        <v>0</v>
      </c>
      <c r="O516" s="565">
        <v>0</v>
      </c>
      <c r="P516" s="564">
        <v>0</v>
      </c>
      <c r="Q516" s="566">
        <f>+monthly_drivers_0!Q516</f>
        <v>2.5</v>
      </c>
    </row>
    <row r="517" spans="1:17" x14ac:dyDescent="0.25">
      <c r="A517" s="567">
        <f t="shared" si="25"/>
        <v>59992</v>
      </c>
      <c r="B517" s="577" t="str">
        <f t="shared" si="26"/>
        <v>LeasingII</v>
      </c>
      <c r="C517" s="568">
        <v>0</v>
      </c>
      <c r="D517" s="569">
        <v>0</v>
      </c>
      <c r="E517" s="569">
        <v>0</v>
      </c>
      <c r="F517" s="569">
        <v>0</v>
      </c>
      <c r="G517" s="569">
        <v>0</v>
      </c>
      <c r="H517" s="569">
        <v>0</v>
      </c>
      <c r="I517" s="569">
        <v>0</v>
      </c>
      <c r="J517" s="569">
        <v>0</v>
      </c>
      <c r="K517" s="570">
        <v>0</v>
      </c>
      <c r="L517" s="571">
        <f t="shared" si="24"/>
        <v>0</v>
      </c>
      <c r="M517" s="571">
        <v>0</v>
      </c>
      <c r="N517" s="571">
        <v>0</v>
      </c>
      <c r="O517" s="572">
        <v>0</v>
      </c>
      <c r="P517" s="573">
        <v>0</v>
      </c>
      <c r="Q517" s="574">
        <f>+monthly_drivers_0!Q517</f>
        <v>2.5</v>
      </c>
    </row>
    <row r="518" spans="1:17" x14ac:dyDescent="0.25">
      <c r="A518" s="575">
        <f t="shared" si="25"/>
        <v>60022</v>
      </c>
      <c r="B518" s="83" t="str">
        <f t="shared" si="26"/>
        <v>LeasingII</v>
      </c>
      <c r="C518" s="562">
        <v>0</v>
      </c>
      <c r="D518" s="563">
        <v>0</v>
      </c>
      <c r="E518" s="563">
        <v>0</v>
      </c>
      <c r="F518" s="563">
        <v>0</v>
      </c>
      <c r="G518" s="563">
        <v>0</v>
      </c>
      <c r="H518" s="563">
        <v>0</v>
      </c>
      <c r="I518" s="563">
        <v>0</v>
      </c>
      <c r="J518" s="563">
        <v>0</v>
      </c>
      <c r="K518" s="564">
        <v>0</v>
      </c>
      <c r="L518" s="563">
        <f t="shared" si="24"/>
        <v>0</v>
      </c>
      <c r="M518" s="563">
        <v>0</v>
      </c>
      <c r="N518" s="563">
        <v>0</v>
      </c>
      <c r="O518" s="565">
        <v>0</v>
      </c>
      <c r="P518" s="564">
        <v>0</v>
      </c>
      <c r="Q518" s="566">
        <f>+monthly_drivers_0!Q518</f>
        <v>2.5</v>
      </c>
    </row>
    <row r="519" spans="1:17" x14ac:dyDescent="0.25">
      <c r="A519" s="567">
        <f t="shared" si="25"/>
        <v>60053</v>
      </c>
      <c r="B519" s="577" t="str">
        <f t="shared" si="26"/>
        <v>LeasingII</v>
      </c>
      <c r="C519" s="568">
        <v>0</v>
      </c>
      <c r="D519" s="569">
        <v>0</v>
      </c>
      <c r="E519" s="569">
        <v>0</v>
      </c>
      <c r="F519" s="569">
        <v>0</v>
      </c>
      <c r="G519" s="569">
        <v>0</v>
      </c>
      <c r="H519" s="569">
        <v>0</v>
      </c>
      <c r="I519" s="569">
        <v>0</v>
      </c>
      <c r="J519" s="569">
        <v>0</v>
      </c>
      <c r="K519" s="570">
        <v>0</v>
      </c>
      <c r="L519" s="571">
        <f t="shared" si="24"/>
        <v>0</v>
      </c>
      <c r="M519" s="571">
        <v>0</v>
      </c>
      <c r="N519" s="571">
        <v>0</v>
      </c>
      <c r="O519" s="572">
        <v>0</v>
      </c>
      <c r="P519" s="573">
        <v>0</v>
      </c>
      <c r="Q519" s="574">
        <f>+monthly_drivers_0!Q519</f>
        <v>2.5</v>
      </c>
    </row>
    <row r="520" spans="1:17" x14ac:dyDescent="0.25">
      <c r="A520" s="575">
        <f t="shared" si="25"/>
        <v>60083</v>
      </c>
      <c r="B520" s="83" t="str">
        <f t="shared" si="26"/>
        <v>LeasingII</v>
      </c>
      <c r="C520" s="562">
        <v>0</v>
      </c>
      <c r="D520" s="563">
        <v>0</v>
      </c>
      <c r="E520" s="563">
        <v>0</v>
      </c>
      <c r="F520" s="563">
        <v>0</v>
      </c>
      <c r="G520" s="563">
        <v>0</v>
      </c>
      <c r="H520" s="563">
        <v>0</v>
      </c>
      <c r="I520" s="563">
        <v>0</v>
      </c>
      <c r="J520" s="563">
        <v>0</v>
      </c>
      <c r="K520" s="564">
        <v>0</v>
      </c>
      <c r="L520" s="563">
        <f t="shared" si="24"/>
        <v>0</v>
      </c>
      <c r="M520" s="563">
        <v>0</v>
      </c>
      <c r="N520" s="563">
        <v>0</v>
      </c>
      <c r="O520" s="565">
        <v>0</v>
      </c>
      <c r="P520" s="564">
        <v>0</v>
      </c>
      <c r="Q520" s="566">
        <f>+monthly_drivers_0!Q520</f>
        <v>2.5</v>
      </c>
    </row>
    <row r="521" spans="1:17" x14ac:dyDescent="0.25">
      <c r="A521" s="567">
        <f t="shared" si="25"/>
        <v>60114</v>
      </c>
      <c r="B521" s="577" t="str">
        <f t="shared" si="26"/>
        <v>LeasingII</v>
      </c>
      <c r="C521" s="568">
        <v>0</v>
      </c>
      <c r="D521" s="569">
        <v>0</v>
      </c>
      <c r="E521" s="569">
        <v>0</v>
      </c>
      <c r="F521" s="569">
        <v>0</v>
      </c>
      <c r="G521" s="569">
        <v>0</v>
      </c>
      <c r="H521" s="569">
        <v>0</v>
      </c>
      <c r="I521" s="569">
        <v>0</v>
      </c>
      <c r="J521" s="569">
        <v>0</v>
      </c>
      <c r="K521" s="570">
        <v>0</v>
      </c>
      <c r="L521" s="571">
        <f t="shared" si="24"/>
        <v>0</v>
      </c>
      <c r="M521" s="571">
        <v>0</v>
      </c>
      <c r="N521" s="571">
        <v>0</v>
      </c>
      <c r="O521" s="572">
        <v>0</v>
      </c>
      <c r="P521" s="573">
        <v>0</v>
      </c>
      <c r="Q521" s="574">
        <f>+monthly_drivers_0!Q521</f>
        <v>2.5</v>
      </c>
    </row>
    <row r="522" spans="1:17" x14ac:dyDescent="0.25">
      <c r="A522" s="575">
        <f t="shared" si="25"/>
        <v>60145</v>
      </c>
      <c r="B522" s="83" t="str">
        <f t="shared" si="26"/>
        <v>LeasingII</v>
      </c>
      <c r="C522" s="562">
        <v>0</v>
      </c>
      <c r="D522" s="563">
        <v>0</v>
      </c>
      <c r="E522" s="563">
        <v>0</v>
      </c>
      <c r="F522" s="563">
        <v>0</v>
      </c>
      <c r="G522" s="563">
        <v>0</v>
      </c>
      <c r="H522" s="563">
        <v>0</v>
      </c>
      <c r="I522" s="563">
        <v>0</v>
      </c>
      <c r="J522" s="563">
        <v>0</v>
      </c>
      <c r="K522" s="564">
        <v>0</v>
      </c>
      <c r="L522" s="563">
        <f t="shared" si="24"/>
        <v>0</v>
      </c>
      <c r="M522" s="563">
        <v>0</v>
      </c>
      <c r="N522" s="563">
        <v>0</v>
      </c>
      <c r="O522" s="565">
        <v>0</v>
      </c>
      <c r="P522" s="564">
        <v>0</v>
      </c>
      <c r="Q522" s="566">
        <f>+monthly_drivers_0!Q522</f>
        <v>2.5</v>
      </c>
    </row>
    <row r="523" spans="1:17" x14ac:dyDescent="0.25">
      <c r="A523" s="567">
        <f t="shared" si="25"/>
        <v>60175</v>
      </c>
      <c r="B523" s="577" t="str">
        <f t="shared" si="26"/>
        <v>LeasingII</v>
      </c>
      <c r="C523" s="568">
        <v>0</v>
      </c>
      <c r="D523" s="569">
        <v>0</v>
      </c>
      <c r="E523" s="569">
        <v>0</v>
      </c>
      <c r="F523" s="569">
        <v>0</v>
      </c>
      <c r="G523" s="569">
        <v>0</v>
      </c>
      <c r="H523" s="569">
        <v>0</v>
      </c>
      <c r="I523" s="569">
        <v>0</v>
      </c>
      <c r="J523" s="569">
        <v>0</v>
      </c>
      <c r="K523" s="570">
        <v>0</v>
      </c>
      <c r="L523" s="571">
        <f t="shared" si="24"/>
        <v>0</v>
      </c>
      <c r="M523" s="571">
        <v>0</v>
      </c>
      <c r="N523" s="571">
        <v>0</v>
      </c>
      <c r="O523" s="572">
        <v>0</v>
      </c>
      <c r="P523" s="573">
        <v>0</v>
      </c>
      <c r="Q523" s="574">
        <f>+monthly_drivers_0!Q523</f>
        <v>2.5</v>
      </c>
    </row>
    <row r="524" spans="1:17" x14ac:dyDescent="0.25">
      <c r="A524" s="575">
        <f t="shared" si="25"/>
        <v>60206</v>
      </c>
      <c r="B524" s="83" t="str">
        <f t="shared" si="26"/>
        <v>LeasingII</v>
      </c>
      <c r="C524" s="562">
        <v>0</v>
      </c>
      <c r="D524" s="563">
        <v>0</v>
      </c>
      <c r="E524" s="563">
        <v>0</v>
      </c>
      <c r="F524" s="563">
        <v>0</v>
      </c>
      <c r="G524" s="563">
        <v>0</v>
      </c>
      <c r="H524" s="563">
        <v>0</v>
      </c>
      <c r="I524" s="563">
        <v>0</v>
      </c>
      <c r="J524" s="563">
        <v>0</v>
      </c>
      <c r="K524" s="564">
        <v>0</v>
      </c>
      <c r="L524" s="563">
        <f t="shared" si="24"/>
        <v>0</v>
      </c>
      <c r="M524" s="563">
        <v>0</v>
      </c>
      <c r="N524" s="563">
        <v>0</v>
      </c>
      <c r="O524" s="565">
        <v>0</v>
      </c>
      <c r="P524" s="564">
        <v>0</v>
      </c>
      <c r="Q524" s="566">
        <f>+monthly_drivers_0!Q524</f>
        <v>2.5</v>
      </c>
    </row>
    <row r="525" spans="1:17" x14ac:dyDescent="0.25">
      <c r="A525" s="567">
        <f t="shared" si="25"/>
        <v>60236</v>
      </c>
      <c r="B525" s="577" t="str">
        <f t="shared" si="26"/>
        <v>LeasingII</v>
      </c>
      <c r="C525" s="568">
        <v>0</v>
      </c>
      <c r="D525" s="569">
        <v>0</v>
      </c>
      <c r="E525" s="569">
        <v>0</v>
      </c>
      <c r="F525" s="569">
        <v>0</v>
      </c>
      <c r="G525" s="569">
        <v>0</v>
      </c>
      <c r="H525" s="569">
        <v>0</v>
      </c>
      <c r="I525" s="569">
        <v>0</v>
      </c>
      <c r="J525" s="569">
        <v>0</v>
      </c>
      <c r="K525" s="570">
        <v>0</v>
      </c>
      <c r="L525" s="571">
        <f t="shared" si="24"/>
        <v>0</v>
      </c>
      <c r="M525" s="571">
        <v>0</v>
      </c>
      <c r="N525" s="571">
        <v>0</v>
      </c>
      <c r="O525" s="572">
        <v>0</v>
      </c>
      <c r="P525" s="573">
        <v>0</v>
      </c>
      <c r="Q525" s="574">
        <f>+monthly_drivers_0!Q525</f>
        <v>2.5</v>
      </c>
    </row>
    <row r="526" spans="1:17" x14ac:dyDescent="0.25">
      <c r="A526" s="575">
        <f t="shared" si="25"/>
        <v>60267</v>
      </c>
      <c r="B526" s="83" t="str">
        <f t="shared" si="26"/>
        <v>LeasingII</v>
      </c>
      <c r="C526" s="562">
        <v>0</v>
      </c>
      <c r="D526" s="563">
        <v>0</v>
      </c>
      <c r="E526" s="563">
        <v>0</v>
      </c>
      <c r="F526" s="563">
        <v>0</v>
      </c>
      <c r="G526" s="563">
        <v>0</v>
      </c>
      <c r="H526" s="563">
        <v>0</v>
      </c>
      <c r="I526" s="563">
        <v>0</v>
      </c>
      <c r="J526" s="563">
        <v>0</v>
      </c>
      <c r="K526" s="564">
        <v>0</v>
      </c>
      <c r="L526" s="563">
        <f t="shared" si="24"/>
        <v>0</v>
      </c>
      <c r="M526" s="563">
        <v>0</v>
      </c>
      <c r="N526" s="563">
        <v>0</v>
      </c>
      <c r="O526" s="565">
        <v>0</v>
      </c>
      <c r="P526" s="564">
        <v>0</v>
      </c>
      <c r="Q526" s="566">
        <f>+monthly_drivers_0!Q526</f>
        <v>2.5</v>
      </c>
    </row>
    <row r="527" spans="1:17" x14ac:dyDescent="0.25">
      <c r="A527" s="567">
        <f t="shared" si="25"/>
        <v>60298</v>
      </c>
      <c r="B527" s="577" t="str">
        <f t="shared" si="26"/>
        <v>LeasingII</v>
      </c>
      <c r="C527" s="568">
        <v>0</v>
      </c>
      <c r="D527" s="569">
        <v>0</v>
      </c>
      <c r="E527" s="569">
        <v>0</v>
      </c>
      <c r="F527" s="569">
        <v>0</v>
      </c>
      <c r="G527" s="569">
        <v>0</v>
      </c>
      <c r="H527" s="569">
        <v>0</v>
      </c>
      <c r="I527" s="569">
        <v>0</v>
      </c>
      <c r="J527" s="569">
        <v>0</v>
      </c>
      <c r="K527" s="570">
        <v>0</v>
      </c>
      <c r="L527" s="571">
        <f t="shared" si="24"/>
        <v>0</v>
      </c>
      <c r="M527" s="571">
        <v>0</v>
      </c>
      <c r="N527" s="571">
        <v>0</v>
      </c>
      <c r="O527" s="572">
        <v>0</v>
      </c>
      <c r="P527" s="573">
        <v>0</v>
      </c>
      <c r="Q527" s="574">
        <f>+monthly_drivers_0!Q527</f>
        <v>2.5</v>
      </c>
    </row>
    <row r="528" spans="1:17" x14ac:dyDescent="0.25">
      <c r="A528" s="575">
        <f t="shared" si="25"/>
        <v>60326</v>
      </c>
      <c r="B528" s="83" t="str">
        <f t="shared" si="26"/>
        <v>LeasingII</v>
      </c>
      <c r="C528" s="562">
        <v>0</v>
      </c>
      <c r="D528" s="563">
        <v>0</v>
      </c>
      <c r="E528" s="563">
        <v>0</v>
      </c>
      <c r="F528" s="563">
        <v>0</v>
      </c>
      <c r="G528" s="563">
        <v>0</v>
      </c>
      <c r="H528" s="563">
        <v>0</v>
      </c>
      <c r="I528" s="563">
        <v>0</v>
      </c>
      <c r="J528" s="563">
        <v>0</v>
      </c>
      <c r="K528" s="564">
        <v>0</v>
      </c>
      <c r="L528" s="563">
        <f t="shared" si="24"/>
        <v>0</v>
      </c>
      <c r="M528" s="563">
        <v>0</v>
      </c>
      <c r="N528" s="563">
        <v>0</v>
      </c>
      <c r="O528" s="565">
        <v>0</v>
      </c>
      <c r="P528" s="564">
        <v>0</v>
      </c>
      <c r="Q528" s="566">
        <f>+monthly_drivers_0!Q528</f>
        <v>2.5</v>
      </c>
    </row>
    <row r="529" spans="1:17" x14ac:dyDescent="0.25">
      <c r="A529" s="567">
        <f t="shared" si="25"/>
        <v>60357</v>
      </c>
      <c r="B529" s="577" t="str">
        <f t="shared" si="26"/>
        <v>LeasingII</v>
      </c>
      <c r="C529" s="568">
        <v>0</v>
      </c>
      <c r="D529" s="569">
        <v>0</v>
      </c>
      <c r="E529" s="569">
        <v>0</v>
      </c>
      <c r="F529" s="569">
        <v>0</v>
      </c>
      <c r="G529" s="569">
        <v>0</v>
      </c>
      <c r="H529" s="569">
        <v>0</v>
      </c>
      <c r="I529" s="569">
        <v>0</v>
      </c>
      <c r="J529" s="569">
        <v>0</v>
      </c>
      <c r="K529" s="570">
        <v>0</v>
      </c>
      <c r="L529" s="571">
        <f t="shared" si="24"/>
        <v>0</v>
      </c>
      <c r="M529" s="571">
        <v>0</v>
      </c>
      <c r="N529" s="571">
        <v>0</v>
      </c>
      <c r="O529" s="572">
        <v>0</v>
      </c>
      <c r="P529" s="573">
        <v>0</v>
      </c>
      <c r="Q529" s="574">
        <f>+monthly_drivers_0!Q529</f>
        <v>2.5</v>
      </c>
    </row>
    <row r="530" spans="1:17" x14ac:dyDescent="0.25">
      <c r="A530" s="575">
        <f t="shared" si="25"/>
        <v>60387</v>
      </c>
      <c r="B530" s="83" t="str">
        <f t="shared" si="26"/>
        <v>LeasingII</v>
      </c>
      <c r="C530" s="562">
        <v>0</v>
      </c>
      <c r="D530" s="563">
        <v>0</v>
      </c>
      <c r="E530" s="563">
        <v>0</v>
      </c>
      <c r="F530" s="563">
        <v>0</v>
      </c>
      <c r="G530" s="563">
        <v>0</v>
      </c>
      <c r="H530" s="563">
        <v>0</v>
      </c>
      <c r="I530" s="563">
        <v>0</v>
      </c>
      <c r="J530" s="563">
        <v>0</v>
      </c>
      <c r="K530" s="564">
        <v>0</v>
      </c>
      <c r="L530" s="563">
        <f t="shared" si="24"/>
        <v>0</v>
      </c>
      <c r="M530" s="563">
        <v>0</v>
      </c>
      <c r="N530" s="563">
        <v>0</v>
      </c>
      <c r="O530" s="565">
        <v>0</v>
      </c>
      <c r="P530" s="564">
        <v>0</v>
      </c>
      <c r="Q530" s="566">
        <f>+monthly_drivers_0!Q530</f>
        <v>2.5</v>
      </c>
    </row>
    <row r="531" spans="1:17" x14ac:dyDescent="0.25">
      <c r="A531" s="567">
        <f t="shared" si="25"/>
        <v>60418</v>
      </c>
      <c r="B531" s="577" t="str">
        <f t="shared" si="26"/>
        <v>LeasingII</v>
      </c>
      <c r="C531" s="568">
        <v>0</v>
      </c>
      <c r="D531" s="569">
        <v>0</v>
      </c>
      <c r="E531" s="569">
        <v>0</v>
      </c>
      <c r="F531" s="569">
        <v>0</v>
      </c>
      <c r="G531" s="569">
        <v>0</v>
      </c>
      <c r="H531" s="569">
        <v>0</v>
      </c>
      <c r="I531" s="569">
        <v>0</v>
      </c>
      <c r="J531" s="569">
        <v>0</v>
      </c>
      <c r="K531" s="570">
        <v>0</v>
      </c>
      <c r="L531" s="571">
        <f t="shared" si="24"/>
        <v>0</v>
      </c>
      <c r="M531" s="571">
        <v>0</v>
      </c>
      <c r="N531" s="571">
        <v>0</v>
      </c>
      <c r="O531" s="572">
        <v>0</v>
      </c>
      <c r="P531" s="573">
        <v>0</v>
      </c>
      <c r="Q531" s="574">
        <f>+monthly_drivers_0!Q531</f>
        <v>2.5</v>
      </c>
    </row>
    <row r="532" spans="1:17" x14ac:dyDescent="0.25">
      <c r="A532" s="575">
        <f t="shared" si="25"/>
        <v>60448</v>
      </c>
      <c r="B532" s="83" t="str">
        <f t="shared" si="26"/>
        <v>LeasingII</v>
      </c>
      <c r="C532" s="562">
        <v>0</v>
      </c>
      <c r="D532" s="563">
        <v>0</v>
      </c>
      <c r="E532" s="563">
        <v>0</v>
      </c>
      <c r="F532" s="563">
        <v>0</v>
      </c>
      <c r="G532" s="563">
        <v>0</v>
      </c>
      <c r="H532" s="563">
        <v>0</v>
      </c>
      <c r="I532" s="563">
        <v>0</v>
      </c>
      <c r="J532" s="563">
        <v>0</v>
      </c>
      <c r="K532" s="564">
        <v>0</v>
      </c>
      <c r="L532" s="563">
        <f t="shared" si="24"/>
        <v>0</v>
      </c>
      <c r="M532" s="563">
        <v>0</v>
      </c>
      <c r="N532" s="563">
        <v>0</v>
      </c>
      <c r="O532" s="565">
        <v>0</v>
      </c>
      <c r="P532" s="564">
        <v>0</v>
      </c>
      <c r="Q532" s="566">
        <f>+monthly_drivers_0!Q532</f>
        <v>2.5</v>
      </c>
    </row>
    <row r="533" spans="1:17" x14ac:dyDescent="0.25">
      <c r="A533" s="567">
        <f t="shared" si="25"/>
        <v>60479</v>
      </c>
      <c r="B533" s="577" t="str">
        <f t="shared" si="26"/>
        <v>LeasingII</v>
      </c>
      <c r="C533" s="568">
        <v>0</v>
      </c>
      <c r="D533" s="569">
        <v>0</v>
      </c>
      <c r="E533" s="569">
        <v>0</v>
      </c>
      <c r="F533" s="569">
        <v>0</v>
      </c>
      <c r="G533" s="569">
        <v>0</v>
      </c>
      <c r="H533" s="569">
        <v>0</v>
      </c>
      <c r="I533" s="569">
        <v>0</v>
      </c>
      <c r="J533" s="569">
        <v>0</v>
      </c>
      <c r="K533" s="570">
        <v>0</v>
      </c>
      <c r="L533" s="571">
        <f t="shared" si="24"/>
        <v>0</v>
      </c>
      <c r="M533" s="571">
        <v>0</v>
      </c>
      <c r="N533" s="571">
        <v>0</v>
      </c>
      <c r="O533" s="572">
        <v>0</v>
      </c>
      <c r="P533" s="573">
        <v>0</v>
      </c>
      <c r="Q533" s="574">
        <f>+monthly_drivers_0!Q533</f>
        <v>2.5</v>
      </c>
    </row>
    <row r="534" spans="1:17" x14ac:dyDescent="0.25">
      <c r="A534" s="575">
        <f t="shared" si="25"/>
        <v>60510</v>
      </c>
      <c r="B534" s="83" t="str">
        <f t="shared" si="26"/>
        <v>LeasingII</v>
      </c>
      <c r="C534" s="562">
        <v>0</v>
      </c>
      <c r="D534" s="563">
        <v>0</v>
      </c>
      <c r="E534" s="563">
        <v>0</v>
      </c>
      <c r="F534" s="563">
        <v>0</v>
      </c>
      <c r="G534" s="563">
        <v>0</v>
      </c>
      <c r="H534" s="563">
        <v>0</v>
      </c>
      <c r="I534" s="563">
        <v>0</v>
      </c>
      <c r="J534" s="563">
        <v>0</v>
      </c>
      <c r="K534" s="564">
        <v>0</v>
      </c>
      <c r="L534" s="563">
        <f t="shared" si="24"/>
        <v>0</v>
      </c>
      <c r="M534" s="563">
        <v>0</v>
      </c>
      <c r="N534" s="563">
        <v>0</v>
      </c>
      <c r="O534" s="565">
        <v>0</v>
      </c>
      <c r="P534" s="564">
        <v>0</v>
      </c>
      <c r="Q534" s="566">
        <f>+monthly_drivers_0!Q534</f>
        <v>2.5</v>
      </c>
    </row>
    <row r="535" spans="1:17" x14ac:dyDescent="0.25">
      <c r="A535" s="567">
        <f t="shared" si="25"/>
        <v>60540</v>
      </c>
      <c r="B535" s="577" t="str">
        <f t="shared" si="26"/>
        <v>LeasingII</v>
      </c>
      <c r="C535" s="568">
        <v>0</v>
      </c>
      <c r="D535" s="569">
        <v>0</v>
      </c>
      <c r="E535" s="569">
        <v>0</v>
      </c>
      <c r="F535" s="569">
        <v>0</v>
      </c>
      <c r="G535" s="569">
        <v>0</v>
      </c>
      <c r="H535" s="569">
        <v>0</v>
      </c>
      <c r="I535" s="569">
        <v>0</v>
      </c>
      <c r="J535" s="569">
        <v>0</v>
      </c>
      <c r="K535" s="570">
        <v>0</v>
      </c>
      <c r="L535" s="571">
        <f t="shared" si="24"/>
        <v>0</v>
      </c>
      <c r="M535" s="571">
        <v>0</v>
      </c>
      <c r="N535" s="571">
        <v>0</v>
      </c>
      <c r="O535" s="572">
        <v>0</v>
      </c>
      <c r="P535" s="573">
        <v>0</v>
      </c>
      <c r="Q535" s="574">
        <f>+monthly_drivers_0!Q535</f>
        <v>2.5</v>
      </c>
    </row>
    <row r="536" spans="1:17" x14ac:dyDescent="0.25">
      <c r="A536" s="575">
        <f t="shared" si="25"/>
        <v>60571</v>
      </c>
      <c r="B536" s="83" t="str">
        <f t="shared" si="26"/>
        <v>LeasingII</v>
      </c>
      <c r="C536" s="562">
        <v>0</v>
      </c>
      <c r="D536" s="563">
        <v>0</v>
      </c>
      <c r="E536" s="563">
        <v>0</v>
      </c>
      <c r="F536" s="563">
        <v>0</v>
      </c>
      <c r="G536" s="563">
        <v>0</v>
      </c>
      <c r="H536" s="563">
        <v>0</v>
      </c>
      <c r="I536" s="563">
        <v>0</v>
      </c>
      <c r="J536" s="563">
        <v>0</v>
      </c>
      <c r="K536" s="564">
        <v>0</v>
      </c>
      <c r="L536" s="563">
        <f t="shared" si="24"/>
        <v>0</v>
      </c>
      <c r="M536" s="563">
        <v>0</v>
      </c>
      <c r="N536" s="563">
        <v>0</v>
      </c>
      <c r="O536" s="565">
        <v>0</v>
      </c>
      <c r="P536" s="564">
        <v>0</v>
      </c>
      <c r="Q536" s="566">
        <f>+monthly_drivers_0!Q536</f>
        <v>2.5</v>
      </c>
    </row>
    <row r="537" spans="1:17" x14ac:dyDescent="0.25">
      <c r="A537" s="567">
        <f t="shared" si="25"/>
        <v>60601</v>
      </c>
      <c r="B537" s="577" t="str">
        <f t="shared" si="26"/>
        <v>LeasingII</v>
      </c>
      <c r="C537" s="568">
        <v>0</v>
      </c>
      <c r="D537" s="569">
        <v>0</v>
      </c>
      <c r="E537" s="569">
        <v>0</v>
      </c>
      <c r="F537" s="569">
        <v>0</v>
      </c>
      <c r="G537" s="569">
        <v>0</v>
      </c>
      <c r="H537" s="569">
        <v>0</v>
      </c>
      <c r="I537" s="569">
        <v>0</v>
      </c>
      <c r="J537" s="569">
        <v>0</v>
      </c>
      <c r="K537" s="570">
        <v>0</v>
      </c>
      <c r="L537" s="571">
        <f t="shared" si="24"/>
        <v>0</v>
      </c>
      <c r="M537" s="571">
        <v>0</v>
      </c>
      <c r="N537" s="571">
        <v>0</v>
      </c>
      <c r="O537" s="572">
        <v>0</v>
      </c>
      <c r="P537" s="573">
        <v>0</v>
      </c>
      <c r="Q537" s="574">
        <f>+monthly_drivers_0!Q537</f>
        <v>2.5</v>
      </c>
    </row>
    <row r="538" spans="1:17" x14ac:dyDescent="0.25">
      <c r="A538" s="575">
        <f t="shared" si="25"/>
        <v>60632</v>
      </c>
      <c r="B538" s="83" t="str">
        <f t="shared" si="26"/>
        <v>LeasingII</v>
      </c>
      <c r="C538" s="562">
        <v>0</v>
      </c>
      <c r="D538" s="563">
        <v>0</v>
      </c>
      <c r="E538" s="563">
        <v>0</v>
      </c>
      <c r="F538" s="563">
        <v>0</v>
      </c>
      <c r="G538" s="563">
        <v>0</v>
      </c>
      <c r="H538" s="563">
        <v>0</v>
      </c>
      <c r="I538" s="563">
        <v>0</v>
      </c>
      <c r="J538" s="563">
        <v>0</v>
      </c>
      <c r="K538" s="564">
        <v>0</v>
      </c>
      <c r="L538" s="563">
        <f t="shared" si="24"/>
        <v>0</v>
      </c>
      <c r="M538" s="563">
        <v>0</v>
      </c>
      <c r="N538" s="563">
        <v>0</v>
      </c>
      <c r="O538" s="565">
        <v>0</v>
      </c>
      <c r="P538" s="564">
        <v>0</v>
      </c>
      <c r="Q538" s="566">
        <f>+monthly_drivers_0!Q538</f>
        <v>2.5</v>
      </c>
    </row>
    <row r="539" spans="1:17" x14ac:dyDescent="0.25">
      <c r="A539" s="567">
        <f t="shared" si="25"/>
        <v>60663</v>
      </c>
      <c r="B539" s="577" t="str">
        <f t="shared" si="26"/>
        <v>LeasingII</v>
      </c>
      <c r="C539" s="568">
        <v>0</v>
      </c>
      <c r="D539" s="569">
        <v>0</v>
      </c>
      <c r="E539" s="569">
        <v>0</v>
      </c>
      <c r="F539" s="569">
        <v>0</v>
      </c>
      <c r="G539" s="569">
        <v>0</v>
      </c>
      <c r="H539" s="569">
        <v>0</v>
      </c>
      <c r="I539" s="569">
        <v>0</v>
      </c>
      <c r="J539" s="569">
        <v>0</v>
      </c>
      <c r="K539" s="570">
        <v>0</v>
      </c>
      <c r="L539" s="571">
        <f t="shared" si="24"/>
        <v>0</v>
      </c>
      <c r="M539" s="571">
        <v>0</v>
      </c>
      <c r="N539" s="571">
        <v>0</v>
      </c>
      <c r="O539" s="572">
        <v>0</v>
      </c>
      <c r="P539" s="573">
        <v>0</v>
      </c>
      <c r="Q539" s="574">
        <f>+monthly_drivers_0!Q539</f>
        <v>2.5</v>
      </c>
    </row>
    <row r="540" spans="1:17" x14ac:dyDescent="0.25">
      <c r="A540" s="575">
        <f t="shared" si="25"/>
        <v>60691</v>
      </c>
      <c r="B540" s="83" t="str">
        <f t="shared" si="26"/>
        <v>LeasingII</v>
      </c>
      <c r="C540" s="562">
        <v>0</v>
      </c>
      <c r="D540" s="563">
        <v>0</v>
      </c>
      <c r="E540" s="563">
        <v>0</v>
      </c>
      <c r="F540" s="563">
        <v>0</v>
      </c>
      <c r="G540" s="563">
        <v>0</v>
      </c>
      <c r="H540" s="563">
        <v>0</v>
      </c>
      <c r="I540" s="563">
        <v>0</v>
      </c>
      <c r="J540" s="563">
        <v>0</v>
      </c>
      <c r="K540" s="564">
        <v>0</v>
      </c>
      <c r="L540" s="563">
        <f t="shared" si="24"/>
        <v>0</v>
      </c>
      <c r="M540" s="563">
        <v>0</v>
      </c>
      <c r="N540" s="563">
        <v>0</v>
      </c>
      <c r="O540" s="565">
        <v>0</v>
      </c>
      <c r="P540" s="564">
        <v>0</v>
      </c>
      <c r="Q540" s="566">
        <f>+monthly_drivers_0!Q540</f>
        <v>2.5</v>
      </c>
    </row>
    <row r="541" spans="1:17" x14ac:dyDescent="0.25">
      <c r="A541" s="567">
        <f t="shared" si="25"/>
        <v>60722</v>
      </c>
      <c r="B541" s="577" t="str">
        <f t="shared" si="26"/>
        <v>LeasingII</v>
      </c>
      <c r="C541" s="568">
        <v>0</v>
      </c>
      <c r="D541" s="569">
        <v>0</v>
      </c>
      <c r="E541" s="569">
        <v>0</v>
      </c>
      <c r="F541" s="569">
        <v>0</v>
      </c>
      <c r="G541" s="569">
        <v>0</v>
      </c>
      <c r="H541" s="569">
        <v>0</v>
      </c>
      <c r="I541" s="569">
        <v>0</v>
      </c>
      <c r="J541" s="569">
        <v>0</v>
      </c>
      <c r="K541" s="570">
        <v>0</v>
      </c>
      <c r="L541" s="571">
        <f t="shared" si="24"/>
        <v>0</v>
      </c>
      <c r="M541" s="571">
        <v>0</v>
      </c>
      <c r="N541" s="571">
        <v>0</v>
      </c>
      <c r="O541" s="572">
        <v>0</v>
      </c>
      <c r="P541" s="573">
        <v>0</v>
      </c>
      <c r="Q541" s="574">
        <f>+monthly_drivers_0!Q541</f>
        <v>2.5</v>
      </c>
    </row>
    <row r="542" spans="1:17" x14ac:dyDescent="0.25">
      <c r="A542" s="575">
        <f t="shared" si="25"/>
        <v>60752</v>
      </c>
      <c r="B542" s="83" t="str">
        <f t="shared" si="26"/>
        <v>LeasingII</v>
      </c>
      <c r="C542" s="562">
        <v>0</v>
      </c>
      <c r="D542" s="563">
        <v>0</v>
      </c>
      <c r="E542" s="563">
        <v>0</v>
      </c>
      <c r="F542" s="563">
        <v>0</v>
      </c>
      <c r="G542" s="563">
        <v>0</v>
      </c>
      <c r="H542" s="563">
        <v>0</v>
      </c>
      <c r="I542" s="563">
        <v>0</v>
      </c>
      <c r="J542" s="563">
        <v>0</v>
      </c>
      <c r="K542" s="564">
        <v>0</v>
      </c>
      <c r="L542" s="563">
        <f t="shared" si="24"/>
        <v>0</v>
      </c>
      <c r="M542" s="563">
        <v>0</v>
      </c>
      <c r="N542" s="563">
        <v>0</v>
      </c>
      <c r="O542" s="565">
        <v>0</v>
      </c>
      <c r="P542" s="564">
        <v>0</v>
      </c>
      <c r="Q542" s="566">
        <f>+monthly_drivers_0!Q542</f>
        <v>2.5</v>
      </c>
    </row>
    <row r="543" spans="1:17" x14ac:dyDescent="0.25">
      <c r="A543" s="567">
        <f t="shared" si="25"/>
        <v>60783</v>
      </c>
      <c r="B543" s="577" t="str">
        <f t="shared" si="26"/>
        <v>LeasingII</v>
      </c>
      <c r="C543" s="568">
        <v>0</v>
      </c>
      <c r="D543" s="569">
        <v>0</v>
      </c>
      <c r="E543" s="569">
        <v>0</v>
      </c>
      <c r="F543" s="569">
        <v>0</v>
      </c>
      <c r="G543" s="569">
        <v>0</v>
      </c>
      <c r="H543" s="569">
        <v>0</v>
      </c>
      <c r="I543" s="569">
        <v>0</v>
      </c>
      <c r="J543" s="569">
        <v>0</v>
      </c>
      <c r="K543" s="570">
        <v>0</v>
      </c>
      <c r="L543" s="571">
        <f t="shared" si="24"/>
        <v>0</v>
      </c>
      <c r="M543" s="571">
        <v>0</v>
      </c>
      <c r="N543" s="571">
        <v>0</v>
      </c>
      <c r="O543" s="572">
        <v>0</v>
      </c>
      <c r="P543" s="573">
        <v>0</v>
      </c>
      <c r="Q543" s="574">
        <f>+monthly_drivers_0!Q543</f>
        <v>2.5</v>
      </c>
    </row>
    <row r="544" spans="1:17" x14ac:dyDescent="0.25">
      <c r="A544" s="575">
        <f t="shared" si="25"/>
        <v>60813</v>
      </c>
      <c r="B544" s="83" t="str">
        <f t="shared" si="26"/>
        <v>LeasingII</v>
      </c>
      <c r="C544" s="562">
        <v>0</v>
      </c>
      <c r="D544" s="563">
        <v>0</v>
      </c>
      <c r="E544" s="563">
        <v>0</v>
      </c>
      <c r="F544" s="563">
        <v>0</v>
      </c>
      <c r="G544" s="563">
        <v>0</v>
      </c>
      <c r="H544" s="563">
        <v>0</v>
      </c>
      <c r="I544" s="563">
        <v>0</v>
      </c>
      <c r="J544" s="563">
        <v>0</v>
      </c>
      <c r="K544" s="564">
        <v>0</v>
      </c>
      <c r="L544" s="563">
        <f t="shared" si="24"/>
        <v>0</v>
      </c>
      <c r="M544" s="563">
        <v>0</v>
      </c>
      <c r="N544" s="563">
        <v>0</v>
      </c>
      <c r="O544" s="565">
        <v>0</v>
      </c>
      <c r="P544" s="564">
        <v>0</v>
      </c>
      <c r="Q544" s="566">
        <f>+monthly_drivers_0!Q544</f>
        <v>2.5</v>
      </c>
    </row>
    <row r="545" spans="1:17" x14ac:dyDescent="0.25">
      <c r="A545" s="567">
        <f t="shared" si="25"/>
        <v>60844</v>
      </c>
      <c r="B545" s="577" t="str">
        <f t="shared" si="26"/>
        <v>LeasingII</v>
      </c>
      <c r="C545" s="568">
        <v>0</v>
      </c>
      <c r="D545" s="569">
        <v>0</v>
      </c>
      <c r="E545" s="569">
        <v>0</v>
      </c>
      <c r="F545" s="569">
        <v>0</v>
      </c>
      <c r="G545" s="569">
        <v>0</v>
      </c>
      <c r="H545" s="569">
        <v>0</v>
      </c>
      <c r="I545" s="569">
        <v>0</v>
      </c>
      <c r="J545" s="569">
        <v>0</v>
      </c>
      <c r="K545" s="570">
        <v>0</v>
      </c>
      <c r="L545" s="571">
        <f t="shared" si="24"/>
        <v>0</v>
      </c>
      <c r="M545" s="571">
        <v>0</v>
      </c>
      <c r="N545" s="571">
        <v>0</v>
      </c>
      <c r="O545" s="572">
        <v>0</v>
      </c>
      <c r="P545" s="573">
        <v>0</v>
      </c>
      <c r="Q545" s="574">
        <f>+monthly_drivers_0!Q545</f>
        <v>2.5</v>
      </c>
    </row>
    <row r="546" spans="1:17" x14ac:dyDescent="0.25">
      <c r="A546" s="575">
        <f t="shared" si="25"/>
        <v>60875</v>
      </c>
      <c r="B546" s="83" t="str">
        <f t="shared" si="26"/>
        <v>LeasingII</v>
      </c>
      <c r="C546" s="562">
        <v>0</v>
      </c>
      <c r="D546" s="563">
        <v>0</v>
      </c>
      <c r="E546" s="563">
        <v>0</v>
      </c>
      <c r="F546" s="563">
        <v>0</v>
      </c>
      <c r="G546" s="563">
        <v>0</v>
      </c>
      <c r="H546" s="563">
        <v>0</v>
      </c>
      <c r="I546" s="563">
        <v>0</v>
      </c>
      <c r="J546" s="563">
        <v>0</v>
      </c>
      <c r="K546" s="564">
        <v>0</v>
      </c>
      <c r="L546" s="563">
        <f t="shared" si="24"/>
        <v>0</v>
      </c>
      <c r="M546" s="563">
        <v>0</v>
      </c>
      <c r="N546" s="563">
        <v>0</v>
      </c>
      <c r="O546" s="565">
        <v>0</v>
      </c>
      <c r="P546" s="564">
        <v>0</v>
      </c>
      <c r="Q546" s="566">
        <f>+monthly_drivers_0!Q546</f>
        <v>2.5</v>
      </c>
    </row>
    <row r="547" spans="1:17" x14ac:dyDescent="0.25">
      <c r="A547" s="567">
        <f t="shared" si="25"/>
        <v>60905</v>
      </c>
      <c r="B547" s="577" t="str">
        <f t="shared" si="26"/>
        <v>LeasingII</v>
      </c>
      <c r="C547" s="568">
        <v>0</v>
      </c>
      <c r="D547" s="569">
        <v>0</v>
      </c>
      <c r="E547" s="569">
        <v>0</v>
      </c>
      <c r="F547" s="569">
        <v>0</v>
      </c>
      <c r="G547" s="569">
        <v>0</v>
      </c>
      <c r="H547" s="569">
        <v>0</v>
      </c>
      <c r="I547" s="569">
        <v>0</v>
      </c>
      <c r="J547" s="569">
        <v>0</v>
      </c>
      <c r="K547" s="570">
        <v>0</v>
      </c>
      <c r="L547" s="571">
        <f t="shared" si="24"/>
        <v>0</v>
      </c>
      <c r="M547" s="571">
        <v>0</v>
      </c>
      <c r="N547" s="571">
        <v>0</v>
      </c>
      <c r="O547" s="572">
        <v>0</v>
      </c>
      <c r="P547" s="573">
        <v>0</v>
      </c>
      <c r="Q547" s="574">
        <f>+monthly_drivers_0!Q547</f>
        <v>2.5</v>
      </c>
    </row>
    <row r="548" spans="1:17" x14ac:dyDescent="0.25">
      <c r="A548" s="575">
        <f t="shared" si="25"/>
        <v>60936</v>
      </c>
      <c r="B548" s="83" t="str">
        <f t="shared" si="26"/>
        <v>LeasingII</v>
      </c>
      <c r="C548" s="562">
        <v>0</v>
      </c>
      <c r="D548" s="563">
        <v>0</v>
      </c>
      <c r="E548" s="563">
        <v>0</v>
      </c>
      <c r="F548" s="563">
        <v>0</v>
      </c>
      <c r="G548" s="563">
        <v>0</v>
      </c>
      <c r="H548" s="563">
        <v>0</v>
      </c>
      <c r="I548" s="563">
        <v>0</v>
      </c>
      <c r="J548" s="563">
        <v>0</v>
      </c>
      <c r="K548" s="564">
        <v>0</v>
      </c>
      <c r="L548" s="563">
        <f t="shared" si="24"/>
        <v>0</v>
      </c>
      <c r="M548" s="563">
        <v>0</v>
      </c>
      <c r="N548" s="563">
        <v>0</v>
      </c>
      <c r="O548" s="565">
        <v>0</v>
      </c>
      <c r="P548" s="564">
        <v>0</v>
      </c>
      <c r="Q548" s="566">
        <f>+monthly_drivers_0!Q548</f>
        <v>2.5</v>
      </c>
    </row>
    <row r="549" spans="1:17" x14ac:dyDescent="0.25">
      <c r="A549" s="567">
        <f t="shared" si="25"/>
        <v>60966</v>
      </c>
      <c r="B549" s="577" t="str">
        <f t="shared" si="26"/>
        <v>LeasingII</v>
      </c>
      <c r="C549" s="568">
        <v>0</v>
      </c>
      <c r="D549" s="569">
        <v>0</v>
      </c>
      <c r="E549" s="569">
        <v>0</v>
      </c>
      <c r="F549" s="569">
        <v>0</v>
      </c>
      <c r="G549" s="569">
        <v>0</v>
      </c>
      <c r="H549" s="569">
        <v>0</v>
      </c>
      <c r="I549" s="569">
        <v>0</v>
      </c>
      <c r="J549" s="569">
        <v>0</v>
      </c>
      <c r="K549" s="570">
        <v>0</v>
      </c>
      <c r="L549" s="571">
        <f t="shared" si="24"/>
        <v>0</v>
      </c>
      <c r="M549" s="571">
        <v>0</v>
      </c>
      <c r="N549" s="571">
        <v>0</v>
      </c>
      <c r="O549" s="572">
        <v>0</v>
      </c>
      <c r="P549" s="573">
        <v>0</v>
      </c>
      <c r="Q549" s="574">
        <f>+monthly_drivers_0!Q549</f>
        <v>2.5</v>
      </c>
    </row>
    <row r="550" spans="1:17" x14ac:dyDescent="0.25">
      <c r="A550" s="575">
        <f t="shared" si="25"/>
        <v>60997</v>
      </c>
      <c r="B550" s="83" t="str">
        <f t="shared" si="26"/>
        <v>LeasingII</v>
      </c>
      <c r="C550" s="562">
        <v>0</v>
      </c>
      <c r="D550" s="563">
        <v>0</v>
      </c>
      <c r="E550" s="563">
        <v>0</v>
      </c>
      <c r="F550" s="563">
        <v>0</v>
      </c>
      <c r="G550" s="563">
        <v>0</v>
      </c>
      <c r="H550" s="563">
        <v>0</v>
      </c>
      <c r="I550" s="563">
        <v>0</v>
      </c>
      <c r="J550" s="563">
        <v>0</v>
      </c>
      <c r="K550" s="564">
        <v>0</v>
      </c>
      <c r="L550" s="563">
        <f t="shared" si="24"/>
        <v>0</v>
      </c>
      <c r="M550" s="563">
        <v>0</v>
      </c>
      <c r="N550" s="563">
        <v>0</v>
      </c>
      <c r="O550" s="565">
        <v>0</v>
      </c>
      <c r="P550" s="564">
        <v>0</v>
      </c>
      <c r="Q550" s="566">
        <f>+monthly_drivers_0!Q550</f>
        <v>2.5</v>
      </c>
    </row>
    <row r="551" spans="1:17" x14ac:dyDescent="0.25">
      <c r="A551" s="567">
        <f t="shared" si="25"/>
        <v>61028</v>
      </c>
      <c r="B551" s="577" t="str">
        <f t="shared" si="26"/>
        <v>LeasingII</v>
      </c>
      <c r="C551" s="568">
        <v>0</v>
      </c>
      <c r="D551" s="569">
        <v>0</v>
      </c>
      <c r="E551" s="569">
        <v>0</v>
      </c>
      <c r="F551" s="569">
        <v>0</v>
      </c>
      <c r="G551" s="569">
        <v>0</v>
      </c>
      <c r="H551" s="569">
        <v>0</v>
      </c>
      <c r="I551" s="569">
        <v>0</v>
      </c>
      <c r="J551" s="569">
        <v>0</v>
      </c>
      <c r="K551" s="570">
        <v>0</v>
      </c>
      <c r="L551" s="571">
        <f t="shared" si="24"/>
        <v>0</v>
      </c>
      <c r="M551" s="571">
        <v>0</v>
      </c>
      <c r="N551" s="571">
        <v>0</v>
      </c>
      <c r="O551" s="572">
        <v>0</v>
      </c>
      <c r="P551" s="573">
        <v>0</v>
      </c>
      <c r="Q551" s="574">
        <f>+monthly_drivers_0!Q551</f>
        <v>2.5</v>
      </c>
    </row>
    <row r="552" spans="1:17" x14ac:dyDescent="0.25">
      <c r="A552" s="575">
        <f t="shared" si="25"/>
        <v>61056</v>
      </c>
      <c r="B552" s="83" t="str">
        <f t="shared" si="26"/>
        <v>LeasingII</v>
      </c>
      <c r="C552" s="562">
        <v>0</v>
      </c>
      <c r="D552" s="563">
        <v>0</v>
      </c>
      <c r="E552" s="563">
        <v>0</v>
      </c>
      <c r="F552" s="563">
        <v>0</v>
      </c>
      <c r="G552" s="563">
        <v>0</v>
      </c>
      <c r="H552" s="563">
        <v>0</v>
      </c>
      <c r="I552" s="563">
        <v>0</v>
      </c>
      <c r="J552" s="563">
        <v>0</v>
      </c>
      <c r="K552" s="564">
        <v>0</v>
      </c>
      <c r="L552" s="563">
        <f t="shared" si="24"/>
        <v>0</v>
      </c>
      <c r="M552" s="563">
        <v>0</v>
      </c>
      <c r="N552" s="563">
        <v>0</v>
      </c>
      <c r="O552" s="565">
        <v>0</v>
      </c>
      <c r="P552" s="564">
        <v>0</v>
      </c>
      <c r="Q552" s="566">
        <f>+monthly_drivers_0!Q552</f>
        <v>2.5</v>
      </c>
    </row>
    <row r="553" spans="1:17" x14ac:dyDescent="0.25">
      <c r="A553" s="567">
        <f t="shared" si="25"/>
        <v>61087</v>
      </c>
      <c r="B553" s="577" t="str">
        <f t="shared" si="26"/>
        <v>LeasingII</v>
      </c>
      <c r="C553" s="568">
        <v>0</v>
      </c>
      <c r="D553" s="569">
        <v>0</v>
      </c>
      <c r="E553" s="569">
        <v>0</v>
      </c>
      <c r="F553" s="569">
        <v>0</v>
      </c>
      <c r="G553" s="569">
        <v>0</v>
      </c>
      <c r="H553" s="569">
        <v>0</v>
      </c>
      <c r="I553" s="569">
        <v>0</v>
      </c>
      <c r="J553" s="569">
        <v>0</v>
      </c>
      <c r="K553" s="570">
        <v>0</v>
      </c>
      <c r="L553" s="571">
        <f t="shared" si="24"/>
        <v>0</v>
      </c>
      <c r="M553" s="571">
        <v>0</v>
      </c>
      <c r="N553" s="571">
        <v>0</v>
      </c>
      <c r="O553" s="572">
        <v>0</v>
      </c>
      <c r="P553" s="573">
        <v>0</v>
      </c>
      <c r="Q553" s="574">
        <f>+monthly_drivers_0!Q553</f>
        <v>2.5</v>
      </c>
    </row>
    <row r="554" spans="1:17" x14ac:dyDescent="0.25">
      <c r="A554" s="575">
        <f t="shared" si="25"/>
        <v>61117</v>
      </c>
      <c r="B554" s="83" t="str">
        <f t="shared" si="26"/>
        <v>LeasingII</v>
      </c>
      <c r="C554" s="562">
        <v>0</v>
      </c>
      <c r="D554" s="563">
        <v>0</v>
      </c>
      <c r="E554" s="563">
        <v>0</v>
      </c>
      <c r="F554" s="563">
        <v>0</v>
      </c>
      <c r="G554" s="563">
        <v>0</v>
      </c>
      <c r="H554" s="563">
        <v>0</v>
      </c>
      <c r="I554" s="563">
        <v>0</v>
      </c>
      <c r="J554" s="563">
        <v>0</v>
      </c>
      <c r="K554" s="564">
        <v>0</v>
      </c>
      <c r="L554" s="563">
        <f t="shared" si="24"/>
        <v>0</v>
      </c>
      <c r="M554" s="563">
        <v>0</v>
      </c>
      <c r="N554" s="563">
        <v>0</v>
      </c>
      <c r="O554" s="565">
        <v>0</v>
      </c>
      <c r="P554" s="564">
        <v>0</v>
      </c>
      <c r="Q554" s="566">
        <f>+monthly_drivers_0!Q554</f>
        <v>2.5</v>
      </c>
    </row>
    <row r="555" spans="1:17" x14ac:dyDescent="0.25">
      <c r="A555" s="567">
        <f t="shared" si="25"/>
        <v>61148</v>
      </c>
      <c r="B555" s="577" t="str">
        <f t="shared" si="26"/>
        <v>LeasingII</v>
      </c>
      <c r="C555" s="568">
        <v>0</v>
      </c>
      <c r="D555" s="569">
        <v>0</v>
      </c>
      <c r="E555" s="569">
        <v>0</v>
      </c>
      <c r="F555" s="569">
        <v>0</v>
      </c>
      <c r="G555" s="569">
        <v>0</v>
      </c>
      <c r="H555" s="569">
        <v>0</v>
      </c>
      <c r="I555" s="569">
        <v>0</v>
      </c>
      <c r="J555" s="569">
        <v>0</v>
      </c>
      <c r="K555" s="570">
        <v>0</v>
      </c>
      <c r="L555" s="571">
        <f t="shared" si="24"/>
        <v>0</v>
      </c>
      <c r="M555" s="571">
        <v>0</v>
      </c>
      <c r="N555" s="571">
        <v>0</v>
      </c>
      <c r="O555" s="572">
        <v>0</v>
      </c>
      <c r="P555" s="573">
        <v>0</v>
      </c>
      <c r="Q555" s="574">
        <f>+monthly_drivers_0!Q555</f>
        <v>2.5</v>
      </c>
    </row>
    <row r="556" spans="1:17" x14ac:dyDescent="0.25">
      <c r="A556" s="575">
        <f t="shared" si="25"/>
        <v>61178</v>
      </c>
      <c r="B556" s="83" t="str">
        <f t="shared" si="26"/>
        <v>LeasingII</v>
      </c>
      <c r="C556" s="562">
        <v>0</v>
      </c>
      <c r="D556" s="563">
        <v>0</v>
      </c>
      <c r="E556" s="563">
        <v>0</v>
      </c>
      <c r="F556" s="563">
        <v>0</v>
      </c>
      <c r="G556" s="563">
        <v>0</v>
      </c>
      <c r="H556" s="563">
        <v>0</v>
      </c>
      <c r="I556" s="563">
        <v>0</v>
      </c>
      <c r="J556" s="563">
        <v>0</v>
      </c>
      <c r="K556" s="564">
        <v>0</v>
      </c>
      <c r="L556" s="563">
        <f t="shared" si="24"/>
        <v>0</v>
      </c>
      <c r="M556" s="563">
        <v>0</v>
      </c>
      <c r="N556" s="563">
        <v>0</v>
      </c>
      <c r="O556" s="565">
        <v>0</v>
      </c>
      <c r="P556" s="564">
        <v>0</v>
      </c>
      <c r="Q556" s="566">
        <f>+monthly_drivers_0!Q556</f>
        <v>2.5</v>
      </c>
    </row>
    <row r="557" spans="1:17" x14ac:dyDescent="0.25">
      <c r="A557" s="567">
        <f t="shared" si="25"/>
        <v>61209</v>
      </c>
      <c r="B557" s="577" t="str">
        <f t="shared" si="26"/>
        <v>LeasingII</v>
      </c>
      <c r="C557" s="568">
        <v>0</v>
      </c>
      <c r="D557" s="569">
        <v>0</v>
      </c>
      <c r="E557" s="569">
        <v>0</v>
      </c>
      <c r="F557" s="569">
        <v>0</v>
      </c>
      <c r="G557" s="569">
        <v>0</v>
      </c>
      <c r="H557" s="569">
        <v>0</v>
      </c>
      <c r="I557" s="569">
        <v>0</v>
      </c>
      <c r="J557" s="569">
        <v>0</v>
      </c>
      <c r="K557" s="570">
        <v>0</v>
      </c>
      <c r="L557" s="571">
        <f t="shared" si="24"/>
        <v>0</v>
      </c>
      <c r="M557" s="571">
        <v>0</v>
      </c>
      <c r="N557" s="571">
        <v>0</v>
      </c>
      <c r="O557" s="572">
        <v>0</v>
      </c>
      <c r="P557" s="573">
        <v>0</v>
      </c>
      <c r="Q557" s="574">
        <f>+monthly_drivers_0!Q557</f>
        <v>2.5</v>
      </c>
    </row>
    <row r="558" spans="1:17" x14ac:dyDescent="0.25">
      <c r="A558" s="575">
        <f t="shared" si="25"/>
        <v>61240</v>
      </c>
      <c r="B558" s="83" t="str">
        <f t="shared" si="26"/>
        <v>LeasingII</v>
      </c>
      <c r="C558" s="562">
        <v>0</v>
      </c>
      <c r="D558" s="563">
        <v>0</v>
      </c>
      <c r="E558" s="563">
        <v>0</v>
      </c>
      <c r="F558" s="563">
        <v>0</v>
      </c>
      <c r="G558" s="563">
        <v>0</v>
      </c>
      <c r="H558" s="563">
        <v>0</v>
      </c>
      <c r="I558" s="563">
        <v>0</v>
      </c>
      <c r="J558" s="563">
        <v>0</v>
      </c>
      <c r="K558" s="564">
        <v>0</v>
      </c>
      <c r="L558" s="563">
        <f t="shared" si="24"/>
        <v>0</v>
      </c>
      <c r="M558" s="563">
        <v>0</v>
      </c>
      <c r="N558" s="563">
        <v>0</v>
      </c>
      <c r="O558" s="565">
        <v>0</v>
      </c>
      <c r="P558" s="564">
        <v>0</v>
      </c>
      <c r="Q558" s="566">
        <f>+monthly_drivers_0!Q558</f>
        <v>2.5</v>
      </c>
    </row>
    <row r="559" spans="1:17" x14ac:dyDescent="0.25">
      <c r="A559" s="567">
        <f t="shared" si="25"/>
        <v>61270</v>
      </c>
      <c r="B559" s="577" t="str">
        <f t="shared" si="26"/>
        <v>LeasingII</v>
      </c>
      <c r="C559" s="568">
        <v>0</v>
      </c>
      <c r="D559" s="569">
        <v>0</v>
      </c>
      <c r="E559" s="569">
        <v>0</v>
      </c>
      <c r="F559" s="569">
        <v>0</v>
      </c>
      <c r="G559" s="569">
        <v>0</v>
      </c>
      <c r="H559" s="569">
        <v>0</v>
      </c>
      <c r="I559" s="569">
        <v>0</v>
      </c>
      <c r="J559" s="569">
        <v>0</v>
      </c>
      <c r="K559" s="570">
        <v>0</v>
      </c>
      <c r="L559" s="571">
        <f t="shared" si="24"/>
        <v>0</v>
      </c>
      <c r="M559" s="571">
        <v>0</v>
      </c>
      <c r="N559" s="571">
        <v>0</v>
      </c>
      <c r="O559" s="572">
        <v>0</v>
      </c>
      <c r="P559" s="573">
        <v>0</v>
      </c>
      <c r="Q559" s="574">
        <f>+monthly_drivers_0!Q559</f>
        <v>2.5</v>
      </c>
    </row>
    <row r="560" spans="1:17" x14ac:dyDescent="0.25">
      <c r="A560" s="575">
        <f t="shared" si="25"/>
        <v>61301</v>
      </c>
      <c r="B560" s="83" t="str">
        <f t="shared" si="26"/>
        <v>LeasingII</v>
      </c>
      <c r="C560" s="562">
        <v>0</v>
      </c>
      <c r="D560" s="563">
        <v>0</v>
      </c>
      <c r="E560" s="563">
        <v>0</v>
      </c>
      <c r="F560" s="563">
        <v>0</v>
      </c>
      <c r="G560" s="563">
        <v>0</v>
      </c>
      <c r="H560" s="563">
        <v>0</v>
      </c>
      <c r="I560" s="563">
        <v>0</v>
      </c>
      <c r="J560" s="563">
        <v>0</v>
      </c>
      <c r="K560" s="564">
        <v>0</v>
      </c>
      <c r="L560" s="563">
        <f t="shared" si="24"/>
        <v>0</v>
      </c>
      <c r="M560" s="563">
        <v>0</v>
      </c>
      <c r="N560" s="563">
        <v>0</v>
      </c>
      <c r="O560" s="565">
        <v>0</v>
      </c>
      <c r="P560" s="564">
        <v>0</v>
      </c>
      <c r="Q560" s="566">
        <f>+monthly_drivers_0!Q560</f>
        <v>2.5</v>
      </c>
    </row>
    <row r="561" spans="1:17" x14ac:dyDescent="0.25">
      <c r="A561" s="567">
        <f t="shared" si="25"/>
        <v>61331</v>
      </c>
      <c r="B561" s="577" t="str">
        <f t="shared" si="26"/>
        <v>LeasingII</v>
      </c>
      <c r="C561" s="568">
        <v>0</v>
      </c>
      <c r="D561" s="569">
        <v>0</v>
      </c>
      <c r="E561" s="569">
        <v>0</v>
      </c>
      <c r="F561" s="569">
        <v>0</v>
      </c>
      <c r="G561" s="569">
        <v>0</v>
      </c>
      <c r="H561" s="569">
        <v>0</v>
      </c>
      <c r="I561" s="569">
        <v>0</v>
      </c>
      <c r="J561" s="569">
        <v>0</v>
      </c>
      <c r="K561" s="570">
        <v>0</v>
      </c>
      <c r="L561" s="571">
        <f t="shared" si="24"/>
        <v>0</v>
      </c>
      <c r="M561" s="571">
        <v>0</v>
      </c>
      <c r="N561" s="571">
        <v>0</v>
      </c>
      <c r="O561" s="572">
        <v>0</v>
      </c>
      <c r="P561" s="573">
        <v>0</v>
      </c>
      <c r="Q561" s="574">
        <f>+monthly_drivers_0!Q561</f>
        <v>2.5</v>
      </c>
    </row>
    <row r="562" spans="1:17" x14ac:dyDescent="0.25">
      <c r="A562" s="575">
        <f t="shared" si="25"/>
        <v>61362</v>
      </c>
      <c r="B562" s="83" t="str">
        <f t="shared" si="26"/>
        <v>LeasingII</v>
      </c>
      <c r="C562" s="562">
        <v>0</v>
      </c>
      <c r="D562" s="563">
        <v>0</v>
      </c>
      <c r="E562" s="563">
        <v>0</v>
      </c>
      <c r="F562" s="563">
        <v>0</v>
      </c>
      <c r="G562" s="563">
        <v>0</v>
      </c>
      <c r="H562" s="563">
        <v>0</v>
      </c>
      <c r="I562" s="563">
        <v>0</v>
      </c>
      <c r="J562" s="563">
        <v>0</v>
      </c>
      <c r="K562" s="564">
        <v>0</v>
      </c>
      <c r="L562" s="563">
        <f t="shared" si="24"/>
        <v>0</v>
      </c>
      <c r="M562" s="563">
        <v>0</v>
      </c>
      <c r="N562" s="563">
        <v>0</v>
      </c>
      <c r="O562" s="565">
        <v>0</v>
      </c>
      <c r="P562" s="564">
        <v>0</v>
      </c>
      <c r="Q562" s="566">
        <f>+monthly_drivers_0!Q562</f>
        <v>2.5</v>
      </c>
    </row>
    <row r="563" spans="1:17" x14ac:dyDescent="0.25">
      <c r="A563" s="567">
        <f t="shared" si="25"/>
        <v>61393</v>
      </c>
      <c r="B563" s="577" t="str">
        <f t="shared" si="26"/>
        <v>LeasingII</v>
      </c>
      <c r="C563" s="568">
        <v>0</v>
      </c>
      <c r="D563" s="569">
        <v>0</v>
      </c>
      <c r="E563" s="569">
        <v>0</v>
      </c>
      <c r="F563" s="569">
        <v>0</v>
      </c>
      <c r="G563" s="569">
        <v>0</v>
      </c>
      <c r="H563" s="569">
        <v>0</v>
      </c>
      <c r="I563" s="569">
        <v>0</v>
      </c>
      <c r="J563" s="569">
        <v>0</v>
      </c>
      <c r="K563" s="570">
        <v>0</v>
      </c>
      <c r="L563" s="571">
        <f t="shared" si="24"/>
        <v>0</v>
      </c>
      <c r="M563" s="571">
        <v>0</v>
      </c>
      <c r="N563" s="571">
        <v>0</v>
      </c>
      <c r="O563" s="572">
        <v>0</v>
      </c>
      <c r="P563" s="573">
        <v>0</v>
      </c>
      <c r="Q563" s="574">
        <f>+monthly_drivers_0!Q563</f>
        <v>2.5</v>
      </c>
    </row>
    <row r="564" spans="1:17" x14ac:dyDescent="0.25">
      <c r="A564" s="575">
        <f t="shared" si="25"/>
        <v>61422</v>
      </c>
      <c r="B564" s="83" t="str">
        <f t="shared" si="26"/>
        <v>LeasingII</v>
      </c>
      <c r="C564" s="562">
        <v>0</v>
      </c>
      <c r="D564" s="563">
        <v>0</v>
      </c>
      <c r="E564" s="563">
        <v>0</v>
      </c>
      <c r="F564" s="563">
        <v>0</v>
      </c>
      <c r="G564" s="563">
        <v>0</v>
      </c>
      <c r="H564" s="563">
        <v>0</v>
      </c>
      <c r="I564" s="563">
        <v>0</v>
      </c>
      <c r="J564" s="563">
        <v>0</v>
      </c>
      <c r="K564" s="564">
        <v>0</v>
      </c>
      <c r="L564" s="563">
        <f t="shared" si="24"/>
        <v>0</v>
      </c>
      <c r="M564" s="563">
        <v>0</v>
      </c>
      <c r="N564" s="563">
        <v>0</v>
      </c>
      <c r="O564" s="565">
        <v>0</v>
      </c>
      <c r="P564" s="564">
        <v>0</v>
      </c>
      <c r="Q564" s="566">
        <f>+monthly_drivers_0!Q564</f>
        <v>2.5</v>
      </c>
    </row>
    <row r="565" spans="1:17" x14ac:dyDescent="0.25">
      <c r="A565" s="567">
        <f t="shared" si="25"/>
        <v>61453</v>
      </c>
      <c r="B565" s="577" t="str">
        <f t="shared" si="26"/>
        <v>LeasingII</v>
      </c>
      <c r="C565" s="568">
        <v>0</v>
      </c>
      <c r="D565" s="569">
        <v>0</v>
      </c>
      <c r="E565" s="569">
        <v>0</v>
      </c>
      <c r="F565" s="569">
        <v>0</v>
      </c>
      <c r="G565" s="569">
        <v>0</v>
      </c>
      <c r="H565" s="569">
        <v>0</v>
      </c>
      <c r="I565" s="569">
        <v>0</v>
      </c>
      <c r="J565" s="569">
        <v>0</v>
      </c>
      <c r="K565" s="570">
        <v>0</v>
      </c>
      <c r="L565" s="571">
        <f t="shared" si="24"/>
        <v>0</v>
      </c>
      <c r="M565" s="571">
        <v>0</v>
      </c>
      <c r="N565" s="571">
        <v>0</v>
      </c>
      <c r="O565" s="572">
        <v>0</v>
      </c>
      <c r="P565" s="573">
        <v>0</v>
      </c>
      <c r="Q565" s="574">
        <f>+monthly_drivers_0!Q565</f>
        <v>2.5</v>
      </c>
    </row>
    <row r="566" spans="1:17" x14ac:dyDescent="0.25">
      <c r="A566" s="575">
        <f t="shared" si="25"/>
        <v>61483</v>
      </c>
      <c r="B566" s="83" t="str">
        <f t="shared" si="26"/>
        <v>LeasingII</v>
      </c>
      <c r="C566" s="562">
        <v>0</v>
      </c>
      <c r="D566" s="563">
        <v>0</v>
      </c>
      <c r="E566" s="563">
        <v>0</v>
      </c>
      <c r="F566" s="563">
        <v>0</v>
      </c>
      <c r="G566" s="563">
        <v>0</v>
      </c>
      <c r="H566" s="563">
        <v>0</v>
      </c>
      <c r="I566" s="563">
        <v>0</v>
      </c>
      <c r="J566" s="563">
        <v>0</v>
      </c>
      <c r="K566" s="564">
        <v>0</v>
      </c>
      <c r="L566" s="563">
        <f t="shared" si="24"/>
        <v>0</v>
      </c>
      <c r="M566" s="563">
        <v>0</v>
      </c>
      <c r="N566" s="563">
        <v>0</v>
      </c>
      <c r="O566" s="565">
        <v>0</v>
      </c>
      <c r="P566" s="564">
        <v>0</v>
      </c>
      <c r="Q566" s="566">
        <f>+monthly_drivers_0!Q566</f>
        <v>2.5</v>
      </c>
    </row>
    <row r="567" spans="1:17" x14ac:dyDescent="0.25">
      <c r="A567" s="567">
        <f t="shared" si="25"/>
        <v>61514</v>
      </c>
      <c r="B567" s="577" t="str">
        <f t="shared" si="26"/>
        <v>LeasingII</v>
      </c>
      <c r="C567" s="568">
        <v>0</v>
      </c>
      <c r="D567" s="569">
        <v>0</v>
      </c>
      <c r="E567" s="569">
        <v>0</v>
      </c>
      <c r="F567" s="569">
        <v>0</v>
      </c>
      <c r="G567" s="569">
        <v>0</v>
      </c>
      <c r="H567" s="569">
        <v>0</v>
      </c>
      <c r="I567" s="569">
        <v>0</v>
      </c>
      <c r="J567" s="569">
        <v>0</v>
      </c>
      <c r="K567" s="570">
        <v>0</v>
      </c>
      <c r="L567" s="571">
        <f t="shared" si="24"/>
        <v>0</v>
      </c>
      <c r="M567" s="571">
        <v>0</v>
      </c>
      <c r="N567" s="571">
        <v>0</v>
      </c>
      <c r="O567" s="572">
        <v>0</v>
      </c>
      <c r="P567" s="573">
        <v>0</v>
      </c>
      <c r="Q567" s="574">
        <f>+monthly_drivers_0!Q567</f>
        <v>2.5</v>
      </c>
    </row>
    <row r="568" spans="1:17" x14ac:dyDescent="0.25">
      <c r="A568" s="575">
        <f t="shared" si="25"/>
        <v>61544</v>
      </c>
      <c r="B568" s="83" t="str">
        <f t="shared" si="26"/>
        <v>LeasingII</v>
      </c>
      <c r="C568" s="562">
        <v>0</v>
      </c>
      <c r="D568" s="563">
        <v>0</v>
      </c>
      <c r="E568" s="563">
        <v>0</v>
      </c>
      <c r="F568" s="563">
        <v>0</v>
      </c>
      <c r="G568" s="563">
        <v>0</v>
      </c>
      <c r="H568" s="563">
        <v>0</v>
      </c>
      <c r="I568" s="563">
        <v>0</v>
      </c>
      <c r="J568" s="563">
        <v>0</v>
      </c>
      <c r="K568" s="564">
        <v>0</v>
      </c>
      <c r="L568" s="563">
        <f t="shared" si="24"/>
        <v>0</v>
      </c>
      <c r="M568" s="563">
        <v>0</v>
      </c>
      <c r="N568" s="563">
        <v>0</v>
      </c>
      <c r="O568" s="565">
        <v>0</v>
      </c>
      <c r="P568" s="564">
        <v>0</v>
      </c>
      <c r="Q568" s="566">
        <f>+monthly_drivers_0!Q568</f>
        <v>2.5</v>
      </c>
    </row>
    <row r="569" spans="1:17" x14ac:dyDescent="0.25">
      <c r="A569" s="567">
        <f t="shared" si="25"/>
        <v>61575</v>
      </c>
      <c r="B569" s="577" t="str">
        <f t="shared" si="26"/>
        <v>LeasingII</v>
      </c>
      <c r="C569" s="568">
        <v>0</v>
      </c>
      <c r="D569" s="569">
        <v>0</v>
      </c>
      <c r="E569" s="569">
        <v>0</v>
      </c>
      <c r="F569" s="569">
        <v>0</v>
      </c>
      <c r="G569" s="569">
        <v>0</v>
      </c>
      <c r="H569" s="569">
        <v>0</v>
      </c>
      <c r="I569" s="569">
        <v>0</v>
      </c>
      <c r="J569" s="569">
        <v>0</v>
      </c>
      <c r="K569" s="570">
        <v>0</v>
      </c>
      <c r="L569" s="571">
        <f t="shared" si="24"/>
        <v>0</v>
      </c>
      <c r="M569" s="571">
        <v>0</v>
      </c>
      <c r="N569" s="571">
        <v>0</v>
      </c>
      <c r="O569" s="572">
        <v>0</v>
      </c>
      <c r="P569" s="573">
        <v>0</v>
      </c>
      <c r="Q569" s="574">
        <f>+monthly_drivers_0!Q569</f>
        <v>2.5</v>
      </c>
    </row>
    <row r="570" spans="1:17" x14ac:dyDescent="0.25">
      <c r="A570" s="575">
        <f t="shared" si="25"/>
        <v>61606</v>
      </c>
      <c r="B570" s="83" t="str">
        <f t="shared" si="26"/>
        <v>LeasingII</v>
      </c>
      <c r="C570" s="562">
        <v>0</v>
      </c>
      <c r="D570" s="563">
        <v>0</v>
      </c>
      <c r="E570" s="563">
        <v>0</v>
      </c>
      <c r="F570" s="563">
        <v>0</v>
      </c>
      <c r="G570" s="563">
        <v>0</v>
      </c>
      <c r="H570" s="563">
        <v>0</v>
      </c>
      <c r="I570" s="563">
        <v>0</v>
      </c>
      <c r="J570" s="563">
        <v>0</v>
      </c>
      <c r="K570" s="564">
        <v>0</v>
      </c>
      <c r="L570" s="563">
        <f t="shared" si="24"/>
        <v>0</v>
      </c>
      <c r="M570" s="563">
        <v>0</v>
      </c>
      <c r="N570" s="563">
        <v>0</v>
      </c>
      <c r="O570" s="565">
        <v>0</v>
      </c>
      <c r="P570" s="564">
        <v>0</v>
      </c>
      <c r="Q570" s="566">
        <f>+monthly_drivers_0!Q570</f>
        <v>2.5</v>
      </c>
    </row>
    <row r="571" spans="1:17" x14ac:dyDescent="0.25">
      <c r="A571" s="567">
        <f t="shared" si="25"/>
        <v>61636</v>
      </c>
      <c r="B571" s="577" t="str">
        <f t="shared" si="26"/>
        <v>LeasingII</v>
      </c>
      <c r="C571" s="568">
        <v>0</v>
      </c>
      <c r="D571" s="569">
        <v>0</v>
      </c>
      <c r="E571" s="569">
        <v>0</v>
      </c>
      <c r="F571" s="569">
        <v>0</v>
      </c>
      <c r="G571" s="569">
        <v>0</v>
      </c>
      <c r="H571" s="569">
        <v>0</v>
      </c>
      <c r="I571" s="569">
        <v>0</v>
      </c>
      <c r="J571" s="569">
        <v>0</v>
      </c>
      <c r="K571" s="570">
        <v>0</v>
      </c>
      <c r="L571" s="571">
        <f t="shared" si="24"/>
        <v>0</v>
      </c>
      <c r="M571" s="571">
        <v>0</v>
      </c>
      <c r="N571" s="571">
        <v>0</v>
      </c>
      <c r="O571" s="572">
        <v>0</v>
      </c>
      <c r="P571" s="573">
        <v>0</v>
      </c>
      <c r="Q571" s="574">
        <f>+monthly_drivers_0!Q571</f>
        <v>2.5</v>
      </c>
    </row>
    <row r="572" spans="1:17" x14ac:dyDescent="0.25">
      <c r="A572" s="575">
        <f t="shared" si="25"/>
        <v>61667</v>
      </c>
      <c r="B572" s="83" t="str">
        <f t="shared" si="26"/>
        <v>LeasingII</v>
      </c>
      <c r="C572" s="562">
        <v>0</v>
      </c>
      <c r="D572" s="563">
        <v>0</v>
      </c>
      <c r="E572" s="563">
        <v>0</v>
      </c>
      <c r="F572" s="563">
        <v>0</v>
      </c>
      <c r="G572" s="563">
        <v>0</v>
      </c>
      <c r="H572" s="563">
        <v>0</v>
      </c>
      <c r="I572" s="563">
        <v>0</v>
      </c>
      <c r="J572" s="563">
        <v>0</v>
      </c>
      <c r="K572" s="564">
        <v>0</v>
      </c>
      <c r="L572" s="563">
        <f t="shared" si="24"/>
        <v>0</v>
      </c>
      <c r="M572" s="563">
        <v>0</v>
      </c>
      <c r="N572" s="563">
        <v>0</v>
      </c>
      <c r="O572" s="565">
        <v>0</v>
      </c>
      <c r="P572" s="564">
        <v>0</v>
      </c>
      <c r="Q572" s="566">
        <f>+monthly_drivers_0!Q572</f>
        <v>2.5</v>
      </c>
    </row>
    <row r="573" spans="1:17" x14ac:dyDescent="0.25">
      <c r="A573" s="567">
        <f t="shared" si="25"/>
        <v>61697</v>
      </c>
      <c r="B573" s="577" t="str">
        <f t="shared" si="26"/>
        <v>LeasingII</v>
      </c>
      <c r="C573" s="568">
        <v>0</v>
      </c>
      <c r="D573" s="569">
        <v>0</v>
      </c>
      <c r="E573" s="569">
        <v>0</v>
      </c>
      <c r="F573" s="569">
        <v>0</v>
      </c>
      <c r="G573" s="569">
        <v>0</v>
      </c>
      <c r="H573" s="569">
        <v>0</v>
      </c>
      <c r="I573" s="569">
        <v>0</v>
      </c>
      <c r="J573" s="569">
        <v>0</v>
      </c>
      <c r="K573" s="570">
        <v>0</v>
      </c>
      <c r="L573" s="571">
        <f t="shared" si="24"/>
        <v>0</v>
      </c>
      <c r="M573" s="571">
        <v>0</v>
      </c>
      <c r="N573" s="571">
        <v>0</v>
      </c>
      <c r="O573" s="572">
        <v>0</v>
      </c>
      <c r="P573" s="573">
        <v>0</v>
      </c>
      <c r="Q573" s="574">
        <f>+monthly_drivers_0!Q573</f>
        <v>2.5</v>
      </c>
    </row>
    <row r="574" spans="1:17" x14ac:dyDescent="0.25">
      <c r="A574" s="575">
        <f t="shared" si="25"/>
        <v>61728</v>
      </c>
      <c r="B574" s="83" t="str">
        <f t="shared" si="26"/>
        <v>LeasingII</v>
      </c>
      <c r="C574" s="562">
        <v>0</v>
      </c>
      <c r="D574" s="563">
        <v>0</v>
      </c>
      <c r="E574" s="563">
        <v>0</v>
      </c>
      <c r="F574" s="563">
        <v>0</v>
      </c>
      <c r="G574" s="563">
        <v>0</v>
      </c>
      <c r="H574" s="563">
        <v>0</v>
      </c>
      <c r="I574" s="563">
        <v>0</v>
      </c>
      <c r="J574" s="563">
        <v>0</v>
      </c>
      <c r="K574" s="564">
        <v>0</v>
      </c>
      <c r="L574" s="563">
        <f t="shared" si="24"/>
        <v>0</v>
      </c>
      <c r="M574" s="563">
        <v>0</v>
      </c>
      <c r="N574" s="563">
        <v>0</v>
      </c>
      <c r="O574" s="565">
        <v>0</v>
      </c>
      <c r="P574" s="564">
        <v>0</v>
      </c>
      <c r="Q574" s="566">
        <f>+monthly_drivers_0!Q574</f>
        <v>2.5</v>
      </c>
    </row>
    <row r="575" spans="1:17" x14ac:dyDescent="0.25">
      <c r="A575" s="567">
        <f t="shared" si="25"/>
        <v>61759</v>
      </c>
      <c r="B575" s="577" t="str">
        <f t="shared" si="26"/>
        <v>LeasingII</v>
      </c>
      <c r="C575" s="568">
        <v>0</v>
      </c>
      <c r="D575" s="569">
        <v>0</v>
      </c>
      <c r="E575" s="569">
        <v>0</v>
      </c>
      <c r="F575" s="569">
        <v>0</v>
      </c>
      <c r="G575" s="569">
        <v>0</v>
      </c>
      <c r="H575" s="569">
        <v>0</v>
      </c>
      <c r="I575" s="569">
        <v>0</v>
      </c>
      <c r="J575" s="569">
        <v>0</v>
      </c>
      <c r="K575" s="570">
        <v>0</v>
      </c>
      <c r="L575" s="571">
        <f t="shared" si="24"/>
        <v>0</v>
      </c>
      <c r="M575" s="571">
        <v>0</v>
      </c>
      <c r="N575" s="571">
        <v>0</v>
      </c>
      <c r="O575" s="572">
        <v>0</v>
      </c>
      <c r="P575" s="573">
        <v>0</v>
      </c>
      <c r="Q575" s="574">
        <f>+monthly_drivers_0!Q575</f>
        <v>2.5</v>
      </c>
    </row>
    <row r="576" spans="1:17" x14ac:dyDescent="0.25">
      <c r="A576" s="575">
        <f t="shared" si="25"/>
        <v>61787</v>
      </c>
      <c r="B576" s="83" t="str">
        <f t="shared" si="26"/>
        <v>LeasingII</v>
      </c>
      <c r="C576" s="562">
        <v>0</v>
      </c>
      <c r="D576" s="563">
        <v>0</v>
      </c>
      <c r="E576" s="563">
        <v>0</v>
      </c>
      <c r="F576" s="563">
        <v>0</v>
      </c>
      <c r="G576" s="563">
        <v>0</v>
      </c>
      <c r="H576" s="563">
        <v>0</v>
      </c>
      <c r="I576" s="563">
        <v>0</v>
      </c>
      <c r="J576" s="563">
        <v>0</v>
      </c>
      <c r="K576" s="564">
        <v>0</v>
      </c>
      <c r="L576" s="563">
        <f t="shared" si="24"/>
        <v>0</v>
      </c>
      <c r="M576" s="563">
        <v>0</v>
      </c>
      <c r="N576" s="563">
        <v>0</v>
      </c>
      <c r="O576" s="565">
        <v>0</v>
      </c>
      <c r="P576" s="564">
        <v>0</v>
      </c>
      <c r="Q576" s="566">
        <f>+monthly_drivers_0!Q576</f>
        <v>2.5</v>
      </c>
    </row>
    <row r="577" spans="1:17" x14ac:dyDescent="0.25">
      <c r="A577" s="567">
        <f t="shared" si="25"/>
        <v>61818</v>
      </c>
      <c r="B577" s="577" t="str">
        <f t="shared" si="26"/>
        <v>LeasingII</v>
      </c>
      <c r="C577" s="568">
        <v>0</v>
      </c>
      <c r="D577" s="569">
        <v>0</v>
      </c>
      <c r="E577" s="569">
        <v>0</v>
      </c>
      <c r="F577" s="569">
        <v>0</v>
      </c>
      <c r="G577" s="569">
        <v>0</v>
      </c>
      <c r="H577" s="569">
        <v>0</v>
      </c>
      <c r="I577" s="569">
        <v>0</v>
      </c>
      <c r="J577" s="569">
        <v>0</v>
      </c>
      <c r="K577" s="570">
        <v>0</v>
      </c>
      <c r="L577" s="571">
        <f t="shared" si="24"/>
        <v>0</v>
      </c>
      <c r="M577" s="571">
        <v>0</v>
      </c>
      <c r="N577" s="571">
        <v>0</v>
      </c>
      <c r="O577" s="572">
        <v>0</v>
      </c>
      <c r="P577" s="573">
        <v>0</v>
      </c>
      <c r="Q577" s="574">
        <f>+monthly_drivers_0!Q577</f>
        <v>2.5</v>
      </c>
    </row>
    <row r="578" spans="1:17" x14ac:dyDescent="0.25">
      <c r="A578" s="575">
        <f t="shared" si="25"/>
        <v>61848</v>
      </c>
      <c r="B578" s="83" t="str">
        <f t="shared" si="26"/>
        <v>LeasingII</v>
      </c>
      <c r="C578" s="562">
        <v>0</v>
      </c>
      <c r="D578" s="563">
        <v>0</v>
      </c>
      <c r="E578" s="563">
        <v>0</v>
      </c>
      <c r="F578" s="563">
        <v>0</v>
      </c>
      <c r="G578" s="563">
        <v>0</v>
      </c>
      <c r="H578" s="563">
        <v>0</v>
      </c>
      <c r="I578" s="563">
        <v>0</v>
      </c>
      <c r="J578" s="563">
        <v>0</v>
      </c>
      <c r="K578" s="564">
        <v>0</v>
      </c>
      <c r="L578" s="563">
        <f t="shared" ref="L578:L641" si="27">+P578+O578</f>
        <v>0</v>
      </c>
      <c r="M578" s="563">
        <v>0</v>
      </c>
      <c r="N578" s="563">
        <v>0</v>
      </c>
      <c r="O578" s="565">
        <v>0</v>
      </c>
      <c r="P578" s="564">
        <v>0</v>
      </c>
      <c r="Q578" s="566">
        <f>+monthly_drivers_0!Q578</f>
        <v>2.5</v>
      </c>
    </row>
    <row r="579" spans="1:17" x14ac:dyDescent="0.25">
      <c r="A579" s="567">
        <f t="shared" ref="A579:A642" si="28">+EOMONTH(A578,1)</f>
        <v>61879</v>
      </c>
      <c r="B579" s="577" t="str">
        <f t="shared" ref="B579:B642" si="29">+B578</f>
        <v>LeasingII</v>
      </c>
      <c r="C579" s="568">
        <v>0</v>
      </c>
      <c r="D579" s="569">
        <v>0</v>
      </c>
      <c r="E579" s="569">
        <v>0</v>
      </c>
      <c r="F579" s="569">
        <v>0</v>
      </c>
      <c r="G579" s="569">
        <v>0</v>
      </c>
      <c r="H579" s="569">
        <v>0</v>
      </c>
      <c r="I579" s="569">
        <v>0</v>
      </c>
      <c r="J579" s="569">
        <v>0</v>
      </c>
      <c r="K579" s="570">
        <v>0</v>
      </c>
      <c r="L579" s="571">
        <f t="shared" si="27"/>
        <v>0</v>
      </c>
      <c r="M579" s="571">
        <v>0</v>
      </c>
      <c r="N579" s="571">
        <v>0</v>
      </c>
      <c r="O579" s="572">
        <v>0</v>
      </c>
      <c r="P579" s="573">
        <v>0</v>
      </c>
      <c r="Q579" s="574">
        <f>+monthly_drivers_0!Q579</f>
        <v>2.5</v>
      </c>
    </row>
    <row r="580" spans="1:17" x14ac:dyDescent="0.25">
      <c r="A580" s="575">
        <f t="shared" si="28"/>
        <v>61909</v>
      </c>
      <c r="B580" s="83" t="str">
        <f t="shared" si="29"/>
        <v>LeasingII</v>
      </c>
      <c r="C580" s="562">
        <v>0</v>
      </c>
      <c r="D580" s="563">
        <v>0</v>
      </c>
      <c r="E580" s="563">
        <v>0</v>
      </c>
      <c r="F580" s="563">
        <v>0</v>
      </c>
      <c r="G580" s="563">
        <v>0</v>
      </c>
      <c r="H580" s="563">
        <v>0</v>
      </c>
      <c r="I580" s="563">
        <v>0</v>
      </c>
      <c r="J580" s="563">
        <v>0</v>
      </c>
      <c r="K580" s="564">
        <v>0</v>
      </c>
      <c r="L580" s="563">
        <f t="shared" si="27"/>
        <v>0</v>
      </c>
      <c r="M580" s="563">
        <v>0</v>
      </c>
      <c r="N580" s="563">
        <v>0</v>
      </c>
      <c r="O580" s="565">
        <v>0</v>
      </c>
      <c r="P580" s="564">
        <v>0</v>
      </c>
      <c r="Q580" s="566">
        <f>+monthly_drivers_0!Q580</f>
        <v>2.5</v>
      </c>
    </row>
    <row r="581" spans="1:17" x14ac:dyDescent="0.25">
      <c r="A581" s="567">
        <f t="shared" si="28"/>
        <v>61940</v>
      </c>
      <c r="B581" s="577" t="str">
        <f t="shared" si="29"/>
        <v>LeasingII</v>
      </c>
      <c r="C581" s="568">
        <v>0</v>
      </c>
      <c r="D581" s="569">
        <v>0</v>
      </c>
      <c r="E581" s="569">
        <v>0</v>
      </c>
      <c r="F581" s="569">
        <v>0</v>
      </c>
      <c r="G581" s="569">
        <v>0</v>
      </c>
      <c r="H581" s="569">
        <v>0</v>
      </c>
      <c r="I581" s="569">
        <v>0</v>
      </c>
      <c r="J581" s="569">
        <v>0</v>
      </c>
      <c r="K581" s="570">
        <v>0</v>
      </c>
      <c r="L581" s="571">
        <f t="shared" si="27"/>
        <v>0</v>
      </c>
      <c r="M581" s="571">
        <v>0</v>
      </c>
      <c r="N581" s="571">
        <v>0</v>
      </c>
      <c r="O581" s="572">
        <v>0</v>
      </c>
      <c r="P581" s="573">
        <v>0</v>
      </c>
      <c r="Q581" s="574">
        <f>+monthly_drivers_0!Q581</f>
        <v>2.5</v>
      </c>
    </row>
    <row r="582" spans="1:17" x14ac:dyDescent="0.25">
      <c r="A582" s="575">
        <f t="shared" si="28"/>
        <v>61971</v>
      </c>
      <c r="B582" s="83" t="str">
        <f t="shared" si="29"/>
        <v>LeasingII</v>
      </c>
      <c r="C582" s="562">
        <v>0</v>
      </c>
      <c r="D582" s="563">
        <v>0</v>
      </c>
      <c r="E582" s="563">
        <v>0</v>
      </c>
      <c r="F582" s="563">
        <v>0</v>
      </c>
      <c r="G582" s="563">
        <v>0</v>
      </c>
      <c r="H582" s="563">
        <v>0</v>
      </c>
      <c r="I582" s="563">
        <v>0</v>
      </c>
      <c r="J582" s="563">
        <v>0</v>
      </c>
      <c r="K582" s="564">
        <v>0</v>
      </c>
      <c r="L582" s="563">
        <f t="shared" si="27"/>
        <v>0</v>
      </c>
      <c r="M582" s="563">
        <v>0</v>
      </c>
      <c r="N582" s="563">
        <v>0</v>
      </c>
      <c r="O582" s="565">
        <v>0</v>
      </c>
      <c r="P582" s="564">
        <v>0</v>
      </c>
      <c r="Q582" s="566">
        <f>+monthly_drivers_0!Q582</f>
        <v>2.5</v>
      </c>
    </row>
    <row r="583" spans="1:17" x14ac:dyDescent="0.25">
      <c r="A583" s="567">
        <f t="shared" si="28"/>
        <v>62001</v>
      </c>
      <c r="B583" s="577" t="str">
        <f t="shared" si="29"/>
        <v>LeasingII</v>
      </c>
      <c r="C583" s="568">
        <v>0</v>
      </c>
      <c r="D583" s="569">
        <v>0</v>
      </c>
      <c r="E583" s="569">
        <v>0</v>
      </c>
      <c r="F583" s="569">
        <v>0</v>
      </c>
      <c r="G583" s="569">
        <v>0</v>
      </c>
      <c r="H583" s="569">
        <v>0</v>
      </c>
      <c r="I583" s="569">
        <v>0</v>
      </c>
      <c r="J583" s="569">
        <v>0</v>
      </c>
      <c r="K583" s="570">
        <v>0</v>
      </c>
      <c r="L583" s="571">
        <f t="shared" si="27"/>
        <v>0</v>
      </c>
      <c r="M583" s="571">
        <v>0</v>
      </c>
      <c r="N583" s="571">
        <v>0</v>
      </c>
      <c r="O583" s="572">
        <v>0</v>
      </c>
      <c r="P583" s="573">
        <v>0</v>
      </c>
      <c r="Q583" s="574">
        <f>+monthly_drivers_0!Q583</f>
        <v>2.5</v>
      </c>
    </row>
    <row r="584" spans="1:17" x14ac:dyDescent="0.25">
      <c r="A584" s="575">
        <f t="shared" si="28"/>
        <v>62032</v>
      </c>
      <c r="B584" s="83" t="str">
        <f t="shared" si="29"/>
        <v>LeasingII</v>
      </c>
      <c r="C584" s="562">
        <v>0</v>
      </c>
      <c r="D584" s="563">
        <v>0</v>
      </c>
      <c r="E584" s="563">
        <v>0</v>
      </c>
      <c r="F584" s="563">
        <v>0</v>
      </c>
      <c r="G584" s="563">
        <v>0</v>
      </c>
      <c r="H584" s="563">
        <v>0</v>
      </c>
      <c r="I584" s="563">
        <v>0</v>
      </c>
      <c r="J584" s="563">
        <v>0</v>
      </c>
      <c r="K584" s="564">
        <v>0</v>
      </c>
      <c r="L584" s="563">
        <f t="shared" si="27"/>
        <v>0</v>
      </c>
      <c r="M584" s="563">
        <v>0</v>
      </c>
      <c r="N584" s="563">
        <v>0</v>
      </c>
      <c r="O584" s="565">
        <v>0</v>
      </c>
      <c r="P584" s="564">
        <v>0</v>
      </c>
      <c r="Q584" s="566">
        <f>+monthly_drivers_0!Q584</f>
        <v>2.5</v>
      </c>
    </row>
    <row r="585" spans="1:17" x14ac:dyDescent="0.25">
      <c r="A585" s="567">
        <f t="shared" si="28"/>
        <v>62062</v>
      </c>
      <c r="B585" s="577" t="str">
        <f t="shared" si="29"/>
        <v>LeasingII</v>
      </c>
      <c r="C585" s="568">
        <v>0</v>
      </c>
      <c r="D585" s="569">
        <v>0</v>
      </c>
      <c r="E585" s="569">
        <v>0</v>
      </c>
      <c r="F585" s="569">
        <v>0</v>
      </c>
      <c r="G585" s="569">
        <v>0</v>
      </c>
      <c r="H585" s="569">
        <v>0</v>
      </c>
      <c r="I585" s="569">
        <v>0</v>
      </c>
      <c r="J585" s="569">
        <v>0</v>
      </c>
      <c r="K585" s="570">
        <v>0</v>
      </c>
      <c r="L585" s="571">
        <f t="shared" si="27"/>
        <v>0</v>
      </c>
      <c r="M585" s="571">
        <v>0</v>
      </c>
      <c r="N585" s="571">
        <v>0</v>
      </c>
      <c r="O585" s="572">
        <v>0</v>
      </c>
      <c r="P585" s="573">
        <v>0</v>
      </c>
      <c r="Q585" s="574">
        <f>+monthly_drivers_0!Q585</f>
        <v>2.5</v>
      </c>
    </row>
    <row r="586" spans="1:17" x14ac:dyDescent="0.25">
      <c r="A586" s="575">
        <f t="shared" si="28"/>
        <v>62093</v>
      </c>
      <c r="B586" s="83" t="str">
        <f t="shared" si="29"/>
        <v>LeasingII</v>
      </c>
      <c r="C586" s="562">
        <v>0</v>
      </c>
      <c r="D586" s="563">
        <v>0</v>
      </c>
      <c r="E586" s="563">
        <v>0</v>
      </c>
      <c r="F586" s="563">
        <v>0</v>
      </c>
      <c r="G586" s="563">
        <v>0</v>
      </c>
      <c r="H586" s="563">
        <v>0</v>
      </c>
      <c r="I586" s="563">
        <v>0</v>
      </c>
      <c r="J586" s="563">
        <v>0</v>
      </c>
      <c r="K586" s="564">
        <v>0</v>
      </c>
      <c r="L586" s="563">
        <f t="shared" si="27"/>
        <v>0</v>
      </c>
      <c r="M586" s="563">
        <v>0</v>
      </c>
      <c r="N586" s="563">
        <v>0</v>
      </c>
      <c r="O586" s="565">
        <v>0</v>
      </c>
      <c r="P586" s="564">
        <v>0</v>
      </c>
      <c r="Q586" s="566">
        <f>+monthly_drivers_0!Q586</f>
        <v>2.5</v>
      </c>
    </row>
    <row r="587" spans="1:17" x14ac:dyDescent="0.25">
      <c r="A587" s="567">
        <f t="shared" si="28"/>
        <v>62124</v>
      </c>
      <c r="B587" s="577" t="str">
        <f t="shared" si="29"/>
        <v>LeasingII</v>
      </c>
      <c r="C587" s="568">
        <v>0</v>
      </c>
      <c r="D587" s="569">
        <v>0</v>
      </c>
      <c r="E587" s="569">
        <v>0</v>
      </c>
      <c r="F587" s="569">
        <v>0</v>
      </c>
      <c r="G587" s="569">
        <v>0</v>
      </c>
      <c r="H587" s="569">
        <v>0</v>
      </c>
      <c r="I587" s="569">
        <v>0</v>
      </c>
      <c r="J587" s="569">
        <v>0</v>
      </c>
      <c r="K587" s="570">
        <v>0</v>
      </c>
      <c r="L587" s="571">
        <f t="shared" si="27"/>
        <v>0</v>
      </c>
      <c r="M587" s="571">
        <v>0</v>
      </c>
      <c r="N587" s="571">
        <v>0</v>
      </c>
      <c r="O587" s="572">
        <v>0</v>
      </c>
      <c r="P587" s="573">
        <v>0</v>
      </c>
      <c r="Q587" s="574">
        <f>+monthly_drivers_0!Q587</f>
        <v>2.5</v>
      </c>
    </row>
    <row r="588" spans="1:17" x14ac:dyDescent="0.25">
      <c r="A588" s="575">
        <f t="shared" si="28"/>
        <v>62152</v>
      </c>
      <c r="B588" s="83" t="str">
        <f t="shared" si="29"/>
        <v>LeasingII</v>
      </c>
      <c r="C588" s="562">
        <v>0</v>
      </c>
      <c r="D588" s="563">
        <v>0</v>
      </c>
      <c r="E588" s="563">
        <v>0</v>
      </c>
      <c r="F588" s="563">
        <v>0</v>
      </c>
      <c r="G588" s="563">
        <v>0</v>
      </c>
      <c r="H588" s="563">
        <v>0</v>
      </c>
      <c r="I588" s="563">
        <v>0</v>
      </c>
      <c r="J588" s="563">
        <v>0</v>
      </c>
      <c r="K588" s="564">
        <v>0</v>
      </c>
      <c r="L588" s="563">
        <f t="shared" si="27"/>
        <v>0</v>
      </c>
      <c r="M588" s="563">
        <v>0</v>
      </c>
      <c r="N588" s="563">
        <v>0</v>
      </c>
      <c r="O588" s="565">
        <v>0</v>
      </c>
      <c r="P588" s="564">
        <v>0</v>
      </c>
      <c r="Q588" s="566">
        <f>+monthly_drivers_0!Q588</f>
        <v>2.5</v>
      </c>
    </row>
    <row r="589" spans="1:17" x14ac:dyDescent="0.25">
      <c r="A589" s="567">
        <f t="shared" si="28"/>
        <v>62183</v>
      </c>
      <c r="B589" s="577" t="str">
        <f t="shared" si="29"/>
        <v>LeasingII</v>
      </c>
      <c r="C589" s="568">
        <v>0</v>
      </c>
      <c r="D589" s="569">
        <v>0</v>
      </c>
      <c r="E589" s="569">
        <v>0</v>
      </c>
      <c r="F589" s="569">
        <v>0</v>
      </c>
      <c r="G589" s="569">
        <v>0</v>
      </c>
      <c r="H589" s="569">
        <v>0</v>
      </c>
      <c r="I589" s="569">
        <v>0</v>
      </c>
      <c r="J589" s="569">
        <v>0</v>
      </c>
      <c r="K589" s="570">
        <v>0</v>
      </c>
      <c r="L589" s="571">
        <f t="shared" si="27"/>
        <v>0</v>
      </c>
      <c r="M589" s="571">
        <v>0</v>
      </c>
      <c r="N589" s="571">
        <v>0</v>
      </c>
      <c r="O589" s="572">
        <v>0</v>
      </c>
      <c r="P589" s="573">
        <v>0</v>
      </c>
      <c r="Q589" s="574">
        <f>+monthly_drivers_0!Q589</f>
        <v>2.5</v>
      </c>
    </row>
    <row r="590" spans="1:17" x14ac:dyDescent="0.25">
      <c r="A590" s="575">
        <f t="shared" si="28"/>
        <v>62213</v>
      </c>
      <c r="B590" s="83" t="str">
        <f t="shared" si="29"/>
        <v>LeasingII</v>
      </c>
      <c r="C590" s="562">
        <v>0</v>
      </c>
      <c r="D590" s="563">
        <v>0</v>
      </c>
      <c r="E590" s="563">
        <v>0</v>
      </c>
      <c r="F590" s="563">
        <v>0</v>
      </c>
      <c r="G590" s="563">
        <v>0</v>
      </c>
      <c r="H590" s="563">
        <v>0</v>
      </c>
      <c r="I590" s="563">
        <v>0</v>
      </c>
      <c r="J590" s="563">
        <v>0</v>
      </c>
      <c r="K590" s="564">
        <v>0</v>
      </c>
      <c r="L590" s="563">
        <f t="shared" si="27"/>
        <v>0</v>
      </c>
      <c r="M590" s="563">
        <v>0</v>
      </c>
      <c r="N590" s="563">
        <v>0</v>
      </c>
      <c r="O590" s="565">
        <v>0</v>
      </c>
      <c r="P590" s="564">
        <v>0</v>
      </c>
      <c r="Q590" s="566">
        <f>+monthly_drivers_0!Q590</f>
        <v>2.5</v>
      </c>
    </row>
    <row r="591" spans="1:17" x14ac:dyDescent="0.25">
      <c r="A591" s="567">
        <f t="shared" si="28"/>
        <v>62244</v>
      </c>
      <c r="B591" s="577" t="str">
        <f t="shared" si="29"/>
        <v>LeasingII</v>
      </c>
      <c r="C591" s="568">
        <v>0</v>
      </c>
      <c r="D591" s="569">
        <v>0</v>
      </c>
      <c r="E591" s="569">
        <v>0</v>
      </c>
      <c r="F591" s="569">
        <v>0</v>
      </c>
      <c r="G591" s="569">
        <v>0</v>
      </c>
      <c r="H591" s="569">
        <v>0</v>
      </c>
      <c r="I591" s="569">
        <v>0</v>
      </c>
      <c r="J591" s="569">
        <v>0</v>
      </c>
      <c r="K591" s="570">
        <v>0</v>
      </c>
      <c r="L591" s="571">
        <f t="shared" si="27"/>
        <v>0</v>
      </c>
      <c r="M591" s="571">
        <v>0</v>
      </c>
      <c r="N591" s="571">
        <v>0</v>
      </c>
      <c r="O591" s="572">
        <v>0</v>
      </c>
      <c r="P591" s="573">
        <v>0</v>
      </c>
      <c r="Q591" s="574">
        <f>+monthly_drivers_0!Q591</f>
        <v>2.5</v>
      </c>
    </row>
    <row r="592" spans="1:17" x14ac:dyDescent="0.25">
      <c r="A592" s="575">
        <f t="shared" si="28"/>
        <v>62274</v>
      </c>
      <c r="B592" s="83" t="str">
        <f t="shared" si="29"/>
        <v>LeasingII</v>
      </c>
      <c r="C592" s="562">
        <v>0</v>
      </c>
      <c r="D592" s="563">
        <v>0</v>
      </c>
      <c r="E592" s="563">
        <v>0</v>
      </c>
      <c r="F592" s="563">
        <v>0</v>
      </c>
      <c r="G592" s="563">
        <v>0</v>
      </c>
      <c r="H592" s="563">
        <v>0</v>
      </c>
      <c r="I592" s="563">
        <v>0</v>
      </c>
      <c r="J592" s="563">
        <v>0</v>
      </c>
      <c r="K592" s="564">
        <v>0</v>
      </c>
      <c r="L592" s="563">
        <f t="shared" si="27"/>
        <v>0</v>
      </c>
      <c r="M592" s="563">
        <v>0</v>
      </c>
      <c r="N592" s="563">
        <v>0</v>
      </c>
      <c r="O592" s="565">
        <v>0</v>
      </c>
      <c r="P592" s="564">
        <v>0</v>
      </c>
      <c r="Q592" s="566">
        <f>+monthly_drivers_0!Q592</f>
        <v>2.5</v>
      </c>
    </row>
    <row r="593" spans="1:17" x14ac:dyDescent="0.25">
      <c r="A593" s="567">
        <f t="shared" si="28"/>
        <v>62305</v>
      </c>
      <c r="B593" s="577" t="str">
        <f t="shared" si="29"/>
        <v>LeasingII</v>
      </c>
      <c r="C593" s="568">
        <v>0</v>
      </c>
      <c r="D593" s="569">
        <v>0</v>
      </c>
      <c r="E593" s="569">
        <v>0</v>
      </c>
      <c r="F593" s="569">
        <v>0</v>
      </c>
      <c r="G593" s="569">
        <v>0</v>
      </c>
      <c r="H593" s="569">
        <v>0</v>
      </c>
      <c r="I593" s="569">
        <v>0</v>
      </c>
      <c r="J593" s="569">
        <v>0</v>
      </c>
      <c r="K593" s="570">
        <v>0</v>
      </c>
      <c r="L593" s="571">
        <f t="shared" si="27"/>
        <v>0</v>
      </c>
      <c r="M593" s="571">
        <v>0</v>
      </c>
      <c r="N593" s="571">
        <v>0</v>
      </c>
      <c r="O593" s="572">
        <v>0</v>
      </c>
      <c r="P593" s="573">
        <v>0</v>
      </c>
      <c r="Q593" s="574">
        <f>+monthly_drivers_0!Q593</f>
        <v>2.5</v>
      </c>
    </row>
    <row r="594" spans="1:17" x14ac:dyDescent="0.25">
      <c r="A594" s="575">
        <f t="shared" si="28"/>
        <v>62336</v>
      </c>
      <c r="B594" s="83" t="str">
        <f t="shared" si="29"/>
        <v>LeasingII</v>
      </c>
      <c r="C594" s="562">
        <v>0</v>
      </c>
      <c r="D594" s="563">
        <v>0</v>
      </c>
      <c r="E594" s="563">
        <v>0</v>
      </c>
      <c r="F594" s="563">
        <v>0</v>
      </c>
      <c r="G594" s="563">
        <v>0</v>
      </c>
      <c r="H594" s="563">
        <v>0</v>
      </c>
      <c r="I594" s="563">
        <v>0</v>
      </c>
      <c r="J594" s="563">
        <v>0</v>
      </c>
      <c r="K594" s="564">
        <v>0</v>
      </c>
      <c r="L594" s="563">
        <f t="shared" si="27"/>
        <v>0</v>
      </c>
      <c r="M594" s="563">
        <v>0</v>
      </c>
      <c r="N594" s="563">
        <v>0</v>
      </c>
      <c r="O594" s="565">
        <v>0</v>
      </c>
      <c r="P594" s="564">
        <v>0</v>
      </c>
      <c r="Q594" s="566">
        <f>+monthly_drivers_0!Q594</f>
        <v>2.5</v>
      </c>
    </row>
    <row r="595" spans="1:17" x14ac:dyDescent="0.25">
      <c r="A595" s="567">
        <f t="shared" si="28"/>
        <v>62366</v>
      </c>
      <c r="B595" s="577" t="str">
        <f t="shared" si="29"/>
        <v>LeasingII</v>
      </c>
      <c r="C595" s="568">
        <v>0</v>
      </c>
      <c r="D595" s="569">
        <v>0</v>
      </c>
      <c r="E595" s="569">
        <v>0</v>
      </c>
      <c r="F595" s="569">
        <v>0</v>
      </c>
      <c r="G595" s="569">
        <v>0</v>
      </c>
      <c r="H595" s="569">
        <v>0</v>
      </c>
      <c r="I595" s="569">
        <v>0</v>
      </c>
      <c r="J595" s="569">
        <v>0</v>
      </c>
      <c r="K595" s="570">
        <v>0</v>
      </c>
      <c r="L595" s="571">
        <f t="shared" si="27"/>
        <v>0</v>
      </c>
      <c r="M595" s="571">
        <v>0</v>
      </c>
      <c r="N595" s="571">
        <v>0</v>
      </c>
      <c r="O595" s="572">
        <v>0</v>
      </c>
      <c r="P595" s="573">
        <v>0</v>
      </c>
      <c r="Q595" s="574">
        <f>+monthly_drivers_0!Q595</f>
        <v>2.5</v>
      </c>
    </row>
    <row r="596" spans="1:17" x14ac:dyDescent="0.25">
      <c r="A596" s="575">
        <f t="shared" si="28"/>
        <v>62397</v>
      </c>
      <c r="B596" s="83" t="str">
        <f t="shared" si="29"/>
        <v>LeasingII</v>
      </c>
      <c r="C596" s="562">
        <v>0</v>
      </c>
      <c r="D596" s="563">
        <v>0</v>
      </c>
      <c r="E596" s="563">
        <v>0</v>
      </c>
      <c r="F596" s="563">
        <v>0</v>
      </c>
      <c r="G596" s="563">
        <v>0</v>
      </c>
      <c r="H596" s="563">
        <v>0</v>
      </c>
      <c r="I596" s="563">
        <v>0</v>
      </c>
      <c r="J596" s="563">
        <v>0</v>
      </c>
      <c r="K596" s="564">
        <v>0</v>
      </c>
      <c r="L596" s="563">
        <f t="shared" si="27"/>
        <v>0</v>
      </c>
      <c r="M596" s="563">
        <v>0</v>
      </c>
      <c r="N596" s="563">
        <v>0</v>
      </c>
      <c r="O596" s="565">
        <v>0</v>
      </c>
      <c r="P596" s="564">
        <v>0</v>
      </c>
      <c r="Q596" s="566">
        <f>+monthly_drivers_0!Q596</f>
        <v>2.5</v>
      </c>
    </row>
    <row r="597" spans="1:17" x14ac:dyDescent="0.25">
      <c r="A597" s="567">
        <f t="shared" si="28"/>
        <v>62427</v>
      </c>
      <c r="B597" s="577" t="str">
        <f t="shared" si="29"/>
        <v>LeasingII</v>
      </c>
      <c r="C597" s="568">
        <v>0</v>
      </c>
      <c r="D597" s="569">
        <v>0</v>
      </c>
      <c r="E597" s="569">
        <v>0</v>
      </c>
      <c r="F597" s="569">
        <v>0</v>
      </c>
      <c r="G597" s="569">
        <v>0</v>
      </c>
      <c r="H597" s="569">
        <v>0</v>
      </c>
      <c r="I597" s="569">
        <v>0</v>
      </c>
      <c r="J597" s="569">
        <v>0</v>
      </c>
      <c r="K597" s="570">
        <v>0</v>
      </c>
      <c r="L597" s="571">
        <f t="shared" si="27"/>
        <v>0</v>
      </c>
      <c r="M597" s="571">
        <v>0</v>
      </c>
      <c r="N597" s="571">
        <v>0</v>
      </c>
      <c r="O597" s="572">
        <v>0</v>
      </c>
      <c r="P597" s="573">
        <v>0</v>
      </c>
      <c r="Q597" s="574">
        <f>+monthly_drivers_0!Q597</f>
        <v>2.5</v>
      </c>
    </row>
    <row r="598" spans="1:17" x14ac:dyDescent="0.25">
      <c r="A598" s="575">
        <f t="shared" si="28"/>
        <v>62458</v>
      </c>
      <c r="B598" s="83" t="str">
        <f t="shared" si="29"/>
        <v>LeasingII</v>
      </c>
      <c r="C598" s="562">
        <v>0</v>
      </c>
      <c r="D598" s="563">
        <v>0</v>
      </c>
      <c r="E598" s="563">
        <v>0</v>
      </c>
      <c r="F598" s="563">
        <v>0</v>
      </c>
      <c r="G598" s="563">
        <v>0</v>
      </c>
      <c r="H598" s="563">
        <v>0</v>
      </c>
      <c r="I598" s="563">
        <v>0</v>
      </c>
      <c r="J598" s="563">
        <v>0</v>
      </c>
      <c r="K598" s="564">
        <v>0</v>
      </c>
      <c r="L598" s="563">
        <f t="shared" si="27"/>
        <v>0</v>
      </c>
      <c r="M598" s="563">
        <v>0</v>
      </c>
      <c r="N598" s="563">
        <v>0</v>
      </c>
      <c r="O598" s="565">
        <v>0</v>
      </c>
      <c r="P598" s="564">
        <v>0</v>
      </c>
      <c r="Q598" s="566">
        <f>+monthly_drivers_0!Q598</f>
        <v>2.5</v>
      </c>
    </row>
    <row r="599" spans="1:17" x14ac:dyDescent="0.25">
      <c r="A599" s="567">
        <f t="shared" si="28"/>
        <v>62489</v>
      </c>
      <c r="B599" s="577" t="str">
        <f t="shared" si="29"/>
        <v>LeasingII</v>
      </c>
      <c r="C599" s="568">
        <v>0</v>
      </c>
      <c r="D599" s="569">
        <v>0</v>
      </c>
      <c r="E599" s="569">
        <v>0</v>
      </c>
      <c r="F599" s="569">
        <v>0</v>
      </c>
      <c r="G599" s="569">
        <v>0</v>
      </c>
      <c r="H599" s="569">
        <v>0</v>
      </c>
      <c r="I599" s="569">
        <v>0</v>
      </c>
      <c r="J599" s="569">
        <v>0</v>
      </c>
      <c r="K599" s="570">
        <v>0</v>
      </c>
      <c r="L599" s="571">
        <f t="shared" si="27"/>
        <v>0</v>
      </c>
      <c r="M599" s="571">
        <v>0</v>
      </c>
      <c r="N599" s="571">
        <v>0</v>
      </c>
      <c r="O599" s="572">
        <v>0</v>
      </c>
      <c r="P599" s="573">
        <v>0</v>
      </c>
      <c r="Q599" s="574">
        <f>+monthly_drivers_0!Q599</f>
        <v>2.5</v>
      </c>
    </row>
    <row r="600" spans="1:17" x14ac:dyDescent="0.25">
      <c r="A600" s="575">
        <f t="shared" si="28"/>
        <v>62517</v>
      </c>
      <c r="B600" s="83" t="str">
        <f t="shared" si="29"/>
        <v>LeasingII</v>
      </c>
      <c r="C600" s="562">
        <v>0</v>
      </c>
      <c r="D600" s="563">
        <v>0</v>
      </c>
      <c r="E600" s="563">
        <v>0</v>
      </c>
      <c r="F600" s="563">
        <v>0</v>
      </c>
      <c r="G600" s="563">
        <v>0</v>
      </c>
      <c r="H600" s="563">
        <v>0</v>
      </c>
      <c r="I600" s="563">
        <v>0</v>
      </c>
      <c r="J600" s="563">
        <v>0</v>
      </c>
      <c r="K600" s="564">
        <v>0</v>
      </c>
      <c r="L600" s="563">
        <f t="shared" si="27"/>
        <v>0</v>
      </c>
      <c r="M600" s="563">
        <v>0</v>
      </c>
      <c r="N600" s="563">
        <v>0</v>
      </c>
      <c r="O600" s="565">
        <v>0</v>
      </c>
      <c r="P600" s="564">
        <v>0</v>
      </c>
      <c r="Q600" s="566">
        <f>+monthly_drivers_0!Q600</f>
        <v>2.5</v>
      </c>
    </row>
    <row r="601" spans="1:17" x14ac:dyDescent="0.25">
      <c r="A601" s="567">
        <f t="shared" si="28"/>
        <v>62548</v>
      </c>
      <c r="B601" s="577" t="str">
        <f t="shared" si="29"/>
        <v>LeasingII</v>
      </c>
      <c r="C601" s="568">
        <v>0</v>
      </c>
      <c r="D601" s="569">
        <v>0</v>
      </c>
      <c r="E601" s="569">
        <v>0</v>
      </c>
      <c r="F601" s="569">
        <v>0</v>
      </c>
      <c r="G601" s="569">
        <v>0</v>
      </c>
      <c r="H601" s="569">
        <v>0</v>
      </c>
      <c r="I601" s="569">
        <v>0</v>
      </c>
      <c r="J601" s="569">
        <v>0</v>
      </c>
      <c r="K601" s="570">
        <v>0</v>
      </c>
      <c r="L601" s="571">
        <f t="shared" si="27"/>
        <v>0</v>
      </c>
      <c r="M601" s="571">
        <v>0</v>
      </c>
      <c r="N601" s="571">
        <v>0</v>
      </c>
      <c r="O601" s="572">
        <v>0</v>
      </c>
      <c r="P601" s="573">
        <v>0</v>
      </c>
      <c r="Q601" s="574">
        <f>+monthly_drivers_0!Q601</f>
        <v>2.5</v>
      </c>
    </row>
    <row r="602" spans="1:17" x14ac:dyDescent="0.25">
      <c r="A602" s="567">
        <f t="shared" si="28"/>
        <v>62578</v>
      </c>
      <c r="B602" s="577" t="str">
        <f t="shared" si="29"/>
        <v>LeasingII</v>
      </c>
      <c r="C602" s="568">
        <v>0</v>
      </c>
      <c r="D602" s="569">
        <v>0</v>
      </c>
      <c r="E602" s="569">
        <v>0</v>
      </c>
      <c r="F602" s="569">
        <v>0</v>
      </c>
      <c r="G602" s="569">
        <v>0</v>
      </c>
      <c r="H602" s="569">
        <v>0</v>
      </c>
      <c r="I602" s="569">
        <v>0</v>
      </c>
      <c r="J602" s="569">
        <v>0</v>
      </c>
      <c r="K602" s="570">
        <v>0</v>
      </c>
      <c r="L602" s="571">
        <f t="shared" si="27"/>
        <v>0</v>
      </c>
      <c r="M602" s="571">
        <v>0</v>
      </c>
      <c r="N602" s="571">
        <v>0</v>
      </c>
      <c r="O602" s="572">
        <v>0</v>
      </c>
      <c r="P602" s="564">
        <v>0</v>
      </c>
      <c r="Q602" s="566">
        <f>+monthly_drivers_0!Q602</f>
        <v>2.5</v>
      </c>
    </row>
    <row r="603" spans="1:17" x14ac:dyDescent="0.25">
      <c r="A603" s="567">
        <f t="shared" si="28"/>
        <v>62609</v>
      </c>
      <c r="B603" s="577" t="str">
        <f t="shared" si="29"/>
        <v>LeasingII</v>
      </c>
      <c r="C603" s="568">
        <v>0</v>
      </c>
      <c r="D603" s="569">
        <v>0</v>
      </c>
      <c r="E603" s="569">
        <v>0</v>
      </c>
      <c r="F603" s="569">
        <v>0</v>
      </c>
      <c r="G603" s="569">
        <v>0</v>
      </c>
      <c r="H603" s="569">
        <v>0</v>
      </c>
      <c r="I603" s="569">
        <v>0</v>
      </c>
      <c r="J603" s="569">
        <v>0</v>
      </c>
      <c r="K603" s="570">
        <v>0</v>
      </c>
      <c r="L603" s="571">
        <f t="shared" si="27"/>
        <v>0</v>
      </c>
      <c r="M603" s="571">
        <v>0</v>
      </c>
      <c r="N603" s="571">
        <v>0</v>
      </c>
      <c r="O603" s="572">
        <v>0</v>
      </c>
      <c r="P603" s="573">
        <v>0</v>
      </c>
      <c r="Q603" s="574">
        <f>+monthly_drivers_0!Q603</f>
        <v>2.5</v>
      </c>
    </row>
    <row r="604" spans="1:17" x14ac:dyDescent="0.25">
      <c r="A604" s="567">
        <f t="shared" si="28"/>
        <v>62639</v>
      </c>
      <c r="B604" s="577" t="str">
        <f t="shared" si="29"/>
        <v>LeasingII</v>
      </c>
      <c r="C604" s="568">
        <v>0</v>
      </c>
      <c r="D604" s="569">
        <v>0</v>
      </c>
      <c r="E604" s="569">
        <v>0</v>
      </c>
      <c r="F604" s="569">
        <v>0</v>
      </c>
      <c r="G604" s="569">
        <v>0</v>
      </c>
      <c r="H604" s="569">
        <v>0</v>
      </c>
      <c r="I604" s="569">
        <v>0</v>
      </c>
      <c r="J604" s="569">
        <v>0</v>
      </c>
      <c r="K604" s="570">
        <v>0</v>
      </c>
      <c r="L604" s="571">
        <f t="shared" si="27"/>
        <v>0</v>
      </c>
      <c r="M604" s="571">
        <v>0</v>
      </c>
      <c r="N604" s="571">
        <v>0</v>
      </c>
      <c r="O604" s="572">
        <v>0</v>
      </c>
      <c r="P604" s="564">
        <v>0</v>
      </c>
      <c r="Q604" s="566">
        <f>+monthly_drivers_0!Q604</f>
        <v>2.5</v>
      </c>
    </row>
    <row r="605" spans="1:17" x14ac:dyDescent="0.25">
      <c r="A605" s="567">
        <f t="shared" si="28"/>
        <v>62670</v>
      </c>
      <c r="B605" s="577" t="str">
        <f t="shared" si="29"/>
        <v>LeasingII</v>
      </c>
      <c r="C605" s="568">
        <v>0</v>
      </c>
      <c r="D605" s="569">
        <v>0</v>
      </c>
      <c r="E605" s="569">
        <v>0</v>
      </c>
      <c r="F605" s="569">
        <v>0</v>
      </c>
      <c r="G605" s="569">
        <v>0</v>
      </c>
      <c r="H605" s="569">
        <v>0</v>
      </c>
      <c r="I605" s="569">
        <v>0</v>
      </c>
      <c r="J605" s="569">
        <v>0</v>
      </c>
      <c r="K605" s="570">
        <v>0</v>
      </c>
      <c r="L605" s="571">
        <f t="shared" si="27"/>
        <v>0</v>
      </c>
      <c r="M605" s="571">
        <v>0</v>
      </c>
      <c r="N605" s="571">
        <v>0</v>
      </c>
      <c r="O605" s="572">
        <v>0</v>
      </c>
      <c r="P605" s="573">
        <v>0</v>
      </c>
      <c r="Q605" s="574">
        <f>+monthly_drivers_0!Q605</f>
        <v>2.5</v>
      </c>
    </row>
    <row r="606" spans="1:17" x14ac:dyDescent="0.25">
      <c r="A606" s="567">
        <f t="shared" si="28"/>
        <v>62701</v>
      </c>
      <c r="B606" s="577" t="str">
        <f t="shared" si="29"/>
        <v>LeasingII</v>
      </c>
      <c r="C606" s="568">
        <v>0</v>
      </c>
      <c r="D606" s="569">
        <v>0</v>
      </c>
      <c r="E606" s="569">
        <v>0</v>
      </c>
      <c r="F606" s="569">
        <v>0</v>
      </c>
      <c r="G606" s="569">
        <v>0</v>
      </c>
      <c r="H606" s="569">
        <v>0</v>
      </c>
      <c r="I606" s="569">
        <v>0</v>
      </c>
      <c r="J606" s="569">
        <v>0</v>
      </c>
      <c r="K606" s="570">
        <v>0</v>
      </c>
      <c r="L606" s="571">
        <f t="shared" si="27"/>
        <v>0</v>
      </c>
      <c r="M606" s="571">
        <v>0</v>
      </c>
      <c r="N606" s="571">
        <v>0</v>
      </c>
      <c r="O606" s="572">
        <v>0</v>
      </c>
      <c r="P606" s="564">
        <v>0</v>
      </c>
      <c r="Q606" s="566">
        <f>+monthly_drivers_0!Q606</f>
        <v>2.5</v>
      </c>
    </row>
    <row r="607" spans="1:17" x14ac:dyDescent="0.25">
      <c r="A607" s="567">
        <f t="shared" si="28"/>
        <v>62731</v>
      </c>
      <c r="B607" s="577" t="str">
        <f t="shared" si="29"/>
        <v>LeasingII</v>
      </c>
      <c r="C607" s="568">
        <v>0</v>
      </c>
      <c r="D607" s="569">
        <v>0</v>
      </c>
      <c r="E607" s="569">
        <v>0</v>
      </c>
      <c r="F607" s="569">
        <v>0</v>
      </c>
      <c r="G607" s="569">
        <v>0</v>
      </c>
      <c r="H607" s="569">
        <v>0</v>
      </c>
      <c r="I607" s="569">
        <v>0</v>
      </c>
      <c r="J607" s="569">
        <v>0</v>
      </c>
      <c r="K607" s="570">
        <v>0</v>
      </c>
      <c r="L607" s="571">
        <f t="shared" si="27"/>
        <v>0</v>
      </c>
      <c r="M607" s="571">
        <v>0</v>
      </c>
      <c r="N607" s="571">
        <v>0</v>
      </c>
      <c r="O607" s="572">
        <v>0</v>
      </c>
      <c r="P607" s="573">
        <v>0</v>
      </c>
      <c r="Q607" s="574">
        <f>+monthly_drivers_0!Q607</f>
        <v>2.5</v>
      </c>
    </row>
    <row r="608" spans="1:17" x14ac:dyDescent="0.25">
      <c r="A608" s="567">
        <f t="shared" si="28"/>
        <v>62762</v>
      </c>
      <c r="B608" s="577" t="str">
        <f t="shared" si="29"/>
        <v>LeasingII</v>
      </c>
      <c r="C608" s="568">
        <v>0</v>
      </c>
      <c r="D608" s="569">
        <v>0</v>
      </c>
      <c r="E608" s="569">
        <v>0</v>
      </c>
      <c r="F608" s="569">
        <v>0</v>
      </c>
      <c r="G608" s="569">
        <v>0</v>
      </c>
      <c r="H608" s="569">
        <v>0</v>
      </c>
      <c r="I608" s="569">
        <v>0</v>
      </c>
      <c r="J608" s="569">
        <v>0</v>
      </c>
      <c r="K608" s="570">
        <v>0</v>
      </c>
      <c r="L608" s="571">
        <f t="shared" si="27"/>
        <v>0</v>
      </c>
      <c r="M608" s="571">
        <v>0</v>
      </c>
      <c r="N608" s="571">
        <v>0</v>
      </c>
      <c r="O608" s="572">
        <v>0</v>
      </c>
      <c r="P608" s="564">
        <v>0</v>
      </c>
      <c r="Q608" s="566">
        <f>+monthly_drivers_0!Q608</f>
        <v>2.5</v>
      </c>
    </row>
    <row r="609" spans="1:17" x14ac:dyDescent="0.25">
      <c r="A609" s="567">
        <f t="shared" si="28"/>
        <v>62792</v>
      </c>
      <c r="B609" s="577" t="str">
        <f t="shared" si="29"/>
        <v>LeasingII</v>
      </c>
      <c r="C609" s="568">
        <v>0</v>
      </c>
      <c r="D609" s="569">
        <v>0</v>
      </c>
      <c r="E609" s="569">
        <v>0</v>
      </c>
      <c r="F609" s="569">
        <v>0</v>
      </c>
      <c r="G609" s="569">
        <v>0</v>
      </c>
      <c r="H609" s="569">
        <v>0</v>
      </c>
      <c r="I609" s="569">
        <v>0</v>
      </c>
      <c r="J609" s="569">
        <v>0</v>
      </c>
      <c r="K609" s="570">
        <v>0</v>
      </c>
      <c r="L609" s="571">
        <f t="shared" si="27"/>
        <v>0</v>
      </c>
      <c r="M609" s="571">
        <v>0</v>
      </c>
      <c r="N609" s="571">
        <v>0</v>
      </c>
      <c r="O609" s="572">
        <v>0</v>
      </c>
      <c r="P609" s="573">
        <v>0</v>
      </c>
      <c r="Q609" s="574">
        <f>+monthly_drivers_0!Q609</f>
        <v>2.5</v>
      </c>
    </row>
    <row r="610" spans="1:17" x14ac:dyDescent="0.25">
      <c r="A610" s="567">
        <f t="shared" si="28"/>
        <v>62823</v>
      </c>
      <c r="B610" s="577" t="str">
        <f t="shared" si="29"/>
        <v>LeasingII</v>
      </c>
      <c r="C610" s="568">
        <v>0</v>
      </c>
      <c r="D610" s="569">
        <v>0</v>
      </c>
      <c r="E610" s="569">
        <v>0</v>
      </c>
      <c r="F610" s="569">
        <v>0</v>
      </c>
      <c r="G610" s="569">
        <v>0</v>
      </c>
      <c r="H610" s="569">
        <v>0</v>
      </c>
      <c r="I610" s="569">
        <v>0</v>
      </c>
      <c r="J610" s="569">
        <v>0</v>
      </c>
      <c r="K610" s="570">
        <v>0</v>
      </c>
      <c r="L610" s="571">
        <f t="shared" si="27"/>
        <v>0</v>
      </c>
      <c r="M610" s="571">
        <v>0</v>
      </c>
      <c r="N610" s="571">
        <v>0</v>
      </c>
      <c r="O610" s="572">
        <v>0</v>
      </c>
      <c r="P610" s="564">
        <v>0</v>
      </c>
      <c r="Q610" s="566">
        <f>+monthly_drivers_0!Q610</f>
        <v>2.5</v>
      </c>
    </row>
    <row r="611" spans="1:17" x14ac:dyDescent="0.25">
      <c r="A611" s="567">
        <f t="shared" si="28"/>
        <v>62854</v>
      </c>
      <c r="B611" s="577" t="str">
        <f t="shared" si="29"/>
        <v>LeasingII</v>
      </c>
      <c r="C611" s="568">
        <v>0</v>
      </c>
      <c r="D611" s="569">
        <v>0</v>
      </c>
      <c r="E611" s="569">
        <v>0</v>
      </c>
      <c r="F611" s="569">
        <v>0</v>
      </c>
      <c r="G611" s="569">
        <v>0</v>
      </c>
      <c r="H611" s="569">
        <v>0</v>
      </c>
      <c r="I611" s="569">
        <v>0</v>
      </c>
      <c r="J611" s="569">
        <v>0</v>
      </c>
      <c r="K611" s="570">
        <v>0</v>
      </c>
      <c r="L611" s="571">
        <f t="shared" si="27"/>
        <v>0</v>
      </c>
      <c r="M611" s="571">
        <v>0</v>
      </c>
      <c r="N611" s="571">
        <v>0</v>
      </c>
      <c r="O611" s="572">
        <v>0</v>
      </c>
      <c r="P611" s="573">
        <v>0</v>
      </c>
      <c r="Q611" s="574">
        <f>+monthly_drivers_0!Q611</f>
        <v>2.5</v>
      </c>
    </row>
    <row r="612" spans="1:17" x14ac:dyDescent="0.25">
      <c r="A612" s="567">
        <f t="shared" si="28"/>
        <v>62883</v>
      </c>
      <c r="B612" s="577" t="str">
        <f t="shared" si="29"/>
        <v>LeasingII</v>
      </c>
      <c r="C612" s="568">
        <v>0</v>
      </c>
      <c r="D612" s="569">
        <v>0</v>
      </c>
      <c r="E612" s="569">
        <v>0</v>
      </c>
      <c r="F612" s="569">
        <v>0</v>
      </c>
      <c r="G612" s="569">
        <v>0</v>
      </c>
      <c r="H612" s="569">
        <v>0</v>
      </c>
      <c r="I612" s="569">
        <v>0</v>
      </c>
      <c r="J612" s="569">
        <v>0</v>
      </c>
      <c r="K612" s="570">
        <v>0</v>
      </c>
      <c r="L612" s="571">
        <f t="shared" si="27"/>
        <v>0</v>
      </c>
      <c r="M612" s="571">
        <v>0</v>
      </c>
      <c r="N612" s="571">
        <v>0</v>
      </c>
      <c r="O612" s="572">
        <v>0</v>
      </c>
      <c r="P612" s="564">
        <v>0</v>
      </c>
      <c r="Q612" s="566">
        <f>+monthly_drivers_0!Q612</f>
        <v>2.5</v>
      </c>
    </row>
    <row r="613" spans="1:17" x14ac:dyDescent="0.25">
      <c r="A613" s="567">
        <f t="shared" si="28"/>
        <v>62914</v>
      </c>
      <c r="B613" s="577" t="str">
        <f t="shared" si="29"/>
        <v>LeasingII</v>
      </c>
      <c r="C613" s="568">
        <v>0</v>
      </c>
      <c r="D613" s="569">
        <v>0</v>
      </c>
      <c r="E613" s="569">
        <v>0</v>
      </c>
      <c r="F613" s="569">
        <v>0</v>
      </c>
      <c r="G613" s="569">
        <v>0</v>
      </c>
      <c r="H613" s="569">
        <v>0</v>
      </c>
      <c r="I613" s="569">
        <v>0</v>
      </c>
      <c r="J613" s="569">
        <v>0</v>
      </c>
      <c r="K613" s="570">
        <v>0</v>
      </c>
      <c r="L613" s="571">
        <f t="shared" si="27"/>
        <v>0</v>
      </c>
      <c r="M613" s="571">
        <v>0</v>
      </c>
      <c r="N613" s="571">
        <v>0</v>
      </c>
      <c r="O613" s="572">
        <v>0</v>
      </c>
      <c r="P613" s="573">
        <v>0</v>
      </c>
      <c r="Q613" s="574">
        <f>+monthly_drivers_0!Q613</f>
        <v>2.5</v>
      </c>
    </row>
    <row r="614" spans="1:17" x14ac:dyDescent="0.25">
      <c r="A614" s="567">
        <f t="shared" si="28"/>
        <v>62944</v>
      </c>
      <c r="B614" s="577" t="str">
        <f t="shared" si="29"/>
        <v>LeasingII</v>
      </c>
      <c r="C614" s="568">
        <v>0</v>
      </c>
      <c r="D614" s="569">
        <v>0</v>
      </c>
      <c r="E614" s="569">
        <v>0</v>
      </c>
      <c r="F614" s="569">
        <v>0</v>
      </c>
      <c r="G614" s="569">
        <v>0</v>
      </c>
      <c r="H614" s="569">
        <v>0</v>
      </c>
      <c r="I614" s="569">
        <v>0</v>
      </c>
      <c r="J614" s="569">
        <v>0</v>
      </c>
      <c r="K614" s="570">
        <v>0</v>
      </c>
      <c r="L614" s="571">
        <f t="shared" si="27"/>
        <v>0</v>
      </c>
      <c r="M614" s="571">
        <v>0</v>
      </c>
      <c r="N614" s="571">
        <v>0</v>
      </c>
      <c r="O614" s="572">
        <v>0</v>
      </c>
      <c r="P614" s="564">
        <v>0</v>
      </c>
      <c r="Q614" s="566">
        <f>+monthly_drivers_0!Q614</f>
        <v>2.5</v>
      </c>
    </row>
    <row r="615" spans="1:17" x14ac:dyDescent="0.25">
      <c r="A615" s="567">
        <f t="shared" si="28"/>
        <v>62975</v>
      </c>
      <c r="B615" s="577" t="str">
        <f t="shared" si="29"/>
        <v>LeasingII</v>
      </c>
      <c r="C615" s="568">
        <v>0</v>
      </c>
      <c r="D615" s="569">
        <v>0</v>
      </c>
      <c r="E615" s="569">
        <v>0</v>
      </c>
      <c r="F615" s="569">
        <v>0</v>
      </c>
      <c r="G615" s="569">
        <v>0</v>
      </c>
      <c r="H615" s="569">
        <v>0</v>
      </c>
      <c r="I615" s="569">
        <v>0</v>
      </c>
      <c r="J615" s="569">
        <v>0</v>
      </c>
      <c r="K615" s="570">
        <v>0</v>
      </c>
      <c r="L615" s="571">
        <f t="shared" si="27"/>
        <v>0</v>
      </c>
      <c r="M615" s="571">
        <v>0</v>
      </c>
      <c r="N615" s="571">
        <v>0</v>
      </c>
      <c r="O615" s="572">
        <v>0</v>
      </c>
      <c r="P615" s="573">
        <v>0</v>
      </c>
      <c r="Q615" s="574">
        <f>+monthly_drivers_0!Q615</f>
        <v>2.5</v>
      </c>
    </row>
    <row r="616" spans="1:17" x14ac:dyDescent="0.25">
      <c r="A616" s="567">
        <f t="shared" si="28"/>
        <v>63005</v>
      </c>
      <c r="B616" s="577" t="str">
        <f t="shared" si="29"/>
        <v>LeasingII</v>
      </c>
      <c r="C616" s="568">
        <v>0</v>
      </c>
      <c r="D616" s="569">
        <v>0</v>
      </c>
      <c r="E616" s="569">
        <v>0</v>
      </c>
      <c r="F616" s="569">
        <v>0</v>
      </c>
      <c r="G616" s="569">
        <v>0</v>
      </c>
      <c r="H616" s="569">
        <v>0</v>
      </c>
      <c r="I616" s="569">
        <v>0</v>
      </c>
      <c r="J616" s="569">
        <v>0</v>
      </c>
      <c r="K616" s="570">
        <v>0</v>
      </c>
      <c r="L616" s="571">
        <f t="shared" si="27"/>
        <v>0</v>
      </c>
      <c r="M616" s="571">
        <v>0</v>
      </c>
      <c r="N616" s="571">
        <v>0</v>
      </c>
      <c r="O616" s="572">
        <v>0</v>
      </c>
      <c r="P616" s="564">
        <v>0</v>
      </c>
      <c r="Q616" s="566">
        <f>+monthly_drivers_0!Q616</f>
        <v>2.5</v>
      </c>
    </row>
    <row r="617" spans="1:17" x14ac:dyDescent="0.25">
      <c r="A617" s="567">
        <f t="shared" si="28"/>
        <v>63036</v>
      </c>
      <c r="B617" s="577" t="str">
        <f t="shared" si="29"/>
        <v>LeasingII</v>
      </c>
      <c r="C617" s="568">
        <v>0</v>
      </c>
      <c r="D617" s="569">
        <v>0</v>
      </c>
      <c r="E617" s="569">
        <v>0</v>
      </c>
      <c r="F617" s="569">
        <v>0</v>
      </c>
      <c r="G617" s="569">
        <v>0</v>
      </c>
      <c r="H617" s="569">
        <v>0</v>
      </c>
      <c r="I617" s="569">
        <v>0</v>
      </c>
      <c r="J617" s="569">
        <v>0</v>
      </c>
      <c r="K617" s="570">
        <v>0</v>
      </c>
      <c r="L617" s="571">
        <f t="shared" si="27"/>
        <v>0</v>
      </c>
      <c r="M617" s="571">
        <v>0</v>
      </c>
      <c r="N617" s="571">
        <v>0</v>
      </c>
      <c r="O617" s="572">
        <v>0</v>
      </c>
      <c r="P617" s="573">
        <v>0</v>
      </c>
      <c r="Q617" s="574">
        <f>+monthly_drivers_0!Q617</f>
        <v>2.5</v>
      </c>
    </row>
    <row r="618" spans="1:17" x14ac:dyDescent="0.25">
      <c r="A618" s="567">
        <f t="shared" si="28"/>
        <v>63067</v>
      </c>
      <c r="B618" s="577" t="str">
        <f t="shared" si="29"/>
        <v>LeasingII</v>
      </c>
      <c r="C618" s="568">
        <v>0</v>
      </c>
      <c r="D618" s="569">
        <v>0</v>
      </c>
      <c r="E618" s="569">
        <v>0</v>
      </c>
      <c r="F618" s="569">
        <v>0</v>
      </c>
      <c r="G618" s="569">
        <v>0</v>
      </c>
      <c r="H618" s="569">
        <v>0</v>
      </c>
      <c r="I618" s="569">
        <v>0</v>
      </c>
      <c r="J618" s="569">
        <v>0</v>
      </c>
      <c r="K618" s="570">
        <v>0</v>
      </c>
      <c r="L618" s="571">
        <f t="shared" si="27"/>
        <v>0</v>
      </c>
      <c r="M618" s="571">
        <v>0</v>
      </c>
      <c r="N618" s="571">
        <v>0</v>
      </c>
      <c r="O618" s="572">
        <v>0</v>
      </c>
      <c r="P618" s="564">
        <v>0</v>
      </c>
      <c r="Q618" s="566">
        <f>+monthly_drivers_0!Q618</f>
        <v>2.5</v>
      </c>
    </row>
    <row r="619" spans="1:17" x14ac:dyDescent="0.25">
      <c r="A619" s="567">
        <f t="shared" si="28"/>
        <v>63097</v>
      </c>
      <c r="B619" s="577" t="str">
        <f t="shared" si="29"/>
        <v>LeasingII</v>
      </c>
      <c r="C619" s="568">
        <v>0</v>
      </c>
      <c r="D619" s="569">
        <v>0</v>
      </c>
      <c r="E619" s="569">
        <v>0</v>
      </c>
      <c r="F619" s="569">
        <v>0</v>
      </c>
      <c r="G619" s="569">
        <v>0</v>
      </c>
      <c r="H619" s="569">
        <v>0</v>
      </c>
      <c r="I619" s="569">
        <v>0</v>
      </c>
      <c r="J619" s="569">
        <v>0</v>
      </c>
      <c r="K619" s="570">
        <v>0</v>
      </c>
      <c r="L619" s="571">
        <f t="shared" si="27"/>
        <v>0</v>
      </c>
      <c r="M619" s="571">
        <v>0</v>
      </c>
      <c r="N619" s="571">
        <v>0</v>
      </c>
      <c r="O619" s="572">
        <v>0</v>
      </c>
      <c r="P619" s="573">
        <v>0</v>
      </c>
      <c r="Q619" s="574">
        <f>+monthly_drivers_0!Q619</f>
        <v>2.5</v>
      </c>
    </row>
    <row r="620" spans="1:17" x14ac:dyDescent="0.25">
      <c r="A620" s="567">
        <f t="shared" si="28"/>
        <v>63128</v>
      </c>
      <c r="B620" s="577" t="str">
        <f t="shared" si="29"/>
        <v>LeasingII</v>
      </c>
      <c r="C620" s="568">
        <v>0</v>
      </c>
      <c r="D620" s="569">
        <v>0</v>
      </c>
      <c r="E620" s="569">
        <v>0</v>
      </c>
      <c r="F620" s="569">
        <v>0</v>
      </c>
      <c r="G620" s="569">
        <v>0</v>
      </c>
      <c r="H620" s="569">
        <v>0</v>
      </c>
      <c r="I620" s="569">
        <v>0</v>
      </c>
      <c r="J620" s="569">
        <v>0</v>
      </c>
      <c r="K620" s="570">
        <v>0</v>
      </c>
      <c r="L620" s="571">
        <f t="shared" si="27"/>
        <v>0</v>
      </c>
      <c r="M620" s="571">
        <v>0</v>
      </c>
      <c r="N620" s="571">
        <v>0</v>
      </c>
      <c r="O620" s="572">
        <v>0</v>
      </c>
      <c r="P620" s="564">
        <v>0</v>
      </c>
      <c r="Q620" s="566">
        <f>+monthly_drivers_0!Q620</f>
        <v>2.5</v>
      </c>
    </row>
    <row r="621" spans="1:17" x14ac:dyDescent="0.25">
      <c r="A621" s="567">
        <f t="shared" si="28"/>
        <v>63158</v>
      </c>
      <c r="B621" s="577" t="str">
        <f t="shared" si="29"/>
        <v>LeasingII</v>
      </c>
      <c r="C621" s="568">
        <v>0</v>
      </c>
      <c r="D621" s="569">
        <v>0</v>
      </c>
      <c r="E621" s="569">
        <v>0</v>
      </c>
      <c r="F621" s="569">
        <v>0</v>
      </c>
      <c r="G621" s="569">
        <v>0</v>
      </c>
      <c r="H621" s="569">
        <v>0</v>
      </c>
      <c r="I621" s="569">
        <v>0</v>
      </c>
      <c r="J621" s="569">
        <v>0</v>
      </c>
      <c r="K621" s="570">
        <v>0</v>
      </c>
      <c r="L621" s="571">
        <f t="shared" si="27"/>
        <v>0</v>
      </c>
      <c r="M621" s="571">
        <v>0</v>
      </c>
      <c r="N621" s="571">
        <v>0</v>
      </c>
      <c r="O621" s="572">
        <v>0</v>
      </c>
      <c r="P621" s="573">
        <v>0</v>
      </c>
      <c r="Q621" s="574">
        <f>+monthly_drivers_0!Q621</f>
        <v>2.5</v>
      </c>
    </row>
    <row r="622" spans="1:17" x14ac:dyDescent="0.25">
      <c r="A622" s="567">
        <f t="shared" si="28"/>
        <v>63189</v>
      </c>
      <c r="B622" s="577" t="str">
        <f t="shared" si="29"/>
        <v>LeasingII</v>
      </c>
      <c r="C622" s="568">
        <v>0</v>
      </c>
      <c r="D622" s="569">
        <v>0</v>
      </c>
      <c r="E622" s="569">
        <v>0</v>
      </c>
      <c r="F622" s="569">
        <v>0</v>
      </c>
      <c r="G622" s="569">
        <v>0</v>
      </c>
      <c r="H622" s="569">
        <v>0</v>
      </c>
      <c r="I622" s="569">
        <v>0</v>
      </c>
      <c r="J622" s="569">
        <v>0</v>
      </c>
      <c r="K622" s="570">
        <v>0</v>
      </c>
      <c r="L622" s="571">
        <f t="shared" si="27"/>
        <v>0</v>
      </c>
      <c r="M622" s="571">
        <v>0</v>
      </c>
      <c r="N622" s="571">
        <v>0</v>
      </c>
      <c r="O622" s="572">
        <v>0</v>
      </c>
      <c r="P622" s="564">
        <v>0</v>
      </c>
      <c r="Q622" s="566">
        <f>+monthly_drivers_0!Q622</f>
        <v>2.5</v>
      </c>
    </row>
    <row r="623" spans="1:17" x14ac:dyDescent="0.25">
      <c r="A623" s="567">
        <f t="shared" si="28"/>
        <v>63220</v>
      </c>
      <c r="B623" s="577" t="str">
        <f t="shared" si="29"/>
        <v>LeasingII</v>
      </c>
      <c r="C623" s="568">
        <v>0</v>
      </c>
      <c r="D623" s="569">
        <v>0</v>
      </c>
      <c r="E623" s="569">
        <v>0</v>
      </c>
      <c r="F623" s="569">
        <v>0</v>
      </c>
      <c r="G623" s="569">
        <v>0</v>
      </c>
      <c r="H623" s="569">
        <v>0</v>
      </c>
      <c r="I623" s="569">
        <v>0</v>
      </c>
      <c r="J623" s="569">
        <v>0</v>
      </c>
      <c r="K623" s="570">
        <v>0</v>
      </c>
      <c r="L623" s="571">
        <f t="shared" si="27"/>
        <v>0</v>
      </c>
      <c r="M623" s="571">
        <v>0</v>
      </c>
      <c r="N623" s="571">
        <v>0</v>
      </c>
      <c r="O623" s="572">
        <v>0</v>
      </c>
      <c r="P623" s="573">
        <v>0</v>
      </c>
      <c r="Q623" s="574">
        <f>+monthly_drivers_0!Q623</f>
        <v>2.5</v>
      </c>
    </row>
    <row r="624" spans="1:17" x14ac:dyDescent="0.25">
      <c r="A624" s="567">
        <f t="shared" si="28"/>
        <v>63248</v>
      </c>
      <c r="B624" s="577" t="str">
        <f t="shared" si="29"/>
        <v>LeasingII</v>
      </c>
      <c r="C624" s="568">
        <v>0</v>
      </c>
      <c r="D624" s="569">
        <v>0</v>
      </c>
      <c r="E624" s="569">
        <v>0</v>
      </c>
      <c r="F624" s="569">
        <v>0</v>
      </c>
      <c r="G624" s="569">
        <v>0</v>
      </c>
      <c r="H624" s="569">
        <v>0</v>
      </c>
      <c r="I624" s="569">
        <v>0</v>
      </c>
      <c r="J624" s="569">
        <v>0</v>
      </c>
      <c r="K624" s="570">
        <v>0</v>
      </c>
      <c r="L624" s="571">
        <f t="shared" si="27"/>
        <v>0</v>
      </c>
      <c r="M624" s="571">
        <v>0</v>
      </c>
      <c r="N624" s="571">
        <v>0</v>
      </c>
      <c r="O624" s="572">
        <v>0</v>
      </c>
      <c r="P624" s="564">
        <v>0</v>
      </c>
      <c r="Q624" s="566">
        <f>+monthly_drivers_0!Q624</f>
        <v>2.5</v>
      </c>
    </row>
    <row r="625" spans="1:17" x14ac:dyDescent="0.25">
      <c r="A625" s="567">
        <f t="shared" si="28"/>
        <v>63279</v>
      </c>
      <c r="B625" s="577" t="str">
        <f t="shared" si="29"/>
        <v>LeasingII</v>
      </c>
      <c r="C625" s="568">
        <v>0</v>
      </c>
      <c r="D625" s="569">
        <v>0</v>
      </c>
      <c r="E625" s="569">
        <v>0</v>
      </c>
      <c r="F625" s="569">
        <v>0</v>
      </c>
      <c r="G625" s="569">
        <v>0</v>
      </c>
      <c r="H625" s="569">
        <v>0</v>
      </c>
      <c r="I625" s="569">
        <v>0</v>
      </c>
      <c r="J625" s="569">
        <v>0</v>
      </c>
      <c r="K625" s="570">
        <v>0</v>
      </c>
      <c r="L625" s="571">
        <f t="shared" si="27"/>
        <v>0</v>
      </c>
      <c r="M625" s="571">
        <v>0</v>
      </c>
      <c r="N625" s="571">
        <v>0</v>
      </c>
      <c r="O625" s="572">
        <v>0</v>
      </c>
      <c r="P625" s="573">
        <v>0</v>
      </c>
      <c r="Q625" s="574">
        <f>+monthly_drivers_0!Q625</f>
        <v>2.5</v>
      </c>
    </row>
    <row r="626" spans="1:17" x14ac:dyDescent="0.25">
      <c r="A626" s="567">
        <f t="shared" si="28"/>
        <v>63309</v>
      </c>
      <c r="B626" s="577" t="str">
        <f t="shared" si="29"/>
        <v>LeasingII</v>
      </c>
      <c r="C626" s="568">
        <v>0</v>
      </c>
      <c r="D626" s="569">
        <v>0</v>
      </c>
      <c r="E626" s="569">
        <v>0</v>
      </c>
      <c r="F626" s="569">
        <v>0</v>
      </c>
      <c r="G626" s="569">
        <v>0</v>
      </c>
      <c r="H626" s="569">
        <v>0</v>
      </c>
      <c r="I626" s="569">
        <v>0</v>
      </c>
      <c r="J626" s="569">
        <v>0</v>
      </c>
      <c r="K626" s="570">
        <v>0</v>
      </c>
      <c r="L626" s="571">
        <f t="shared" si="27"/>
        <v>0</v>
      </c>
      <c r="M626" s="571">
        <v>0</v>
      </c>
      <c r="N626" s="571">
        <v>0</v>
      </c>
      <c r="O626" s="572">
        <v>0</v>
      </c>
      <c r="P626" s="564">
        <v>0</v>
      </c>
      <c r="Q626" s="566">
        <f>+monthly_drivers_0!Q626</f>
        <v>2.5</v>
      </c>
    </row>
    <row r="627" spans="1:17" x14ac:dyDescent="0.25">
      <c r="A627" s="567">
        <f t="shared" si="28"/>
        <v>63340</v>
      </c>
      <c r="B627" s="577" t="str">
        <f t="shared" si="29"/>
        <v>LeasingII</v>
      </c>
      <c r="C627" s="568">
        <v>0</v>
      </c>
      <c r="D627" s="569">
        <v>0</v>
      </c>
      <c r="E627" s="569">
        <v>0</v>
      </c>
      <c r="F627" s="569">
        <v>0</v>
      </c>
      <c r="G627" s="569">
        <v>0</v>
      </c>
      <c r="H627" s="569">
        <v>0</v>
      </c>
      <c r="I627" s="569">
        <v>0</v>
      </c>
      <c r="J627" s="569">
        <v>0</v>
      </c>
      <c r="K627" s="570">
        <v>0</v>
      </c>
      <c r="L627" s="571">
        <f t="shared" si="27"/>
        <v>0</v>
      </c>
      <c r="M627" s="571">
        <v>0</v>
      </c>
      <c r="N627" s="571">
        <v>0</v>
      </c>
      <c r="O627" s="572">
        <v>0</v>
      </c>
      <c r="P627" s="573">
        <v>0</v>
      </c>
      <c r="Q627" s="574">
        <f>+monthly_drivers_0!Q627</f>
        <v>2.5</v>
      </c>
    </row>
    <row r="628" spans="1:17" x14ac:dyDescent="0.25">
      <c r="A628" s="567">
        <f t="shared" si="28"/>
        <v>63370</v>
      </c>
      <c r="B628" s="577" t="str">
        <f t="shared" si="29"/>
        <v>LeasingII</v>
      </c>
      <c r="C628" s="568">
        <v>0</v>
      </c>
      <c r="D628" s="569">
        <v>0</v>
      </c>
      <c r="E628" s="569">
        <v>0</v>
      </c>
      <c r="F628" s="569">
        <v>0</v>
      </c>
      <c r="G628" s="569">
        <v>0</v>
      </c>
      <c r="H628" s="569">
        <v>0</v>
      </c>
      <c r="I628" s="569">
        <v>0</v>
      </c>
      <c r="J628" s="569">
        <v>0</v>
      </c>
      <c r="K628" s="570">
        <v>0</v>
      </c>
      <c r="L628" s="571">
        <f t="shared" si="27"/>
        <v>0</v>
      </c>
      <c r="M628" s="571">
        <v>0</v>
      </c>
      <c r="N628" s="571">
        <v>0</v>
      </c>
      <c r="O628" s="572">
        <v>0</v>
      </c>
      <c r="P628" s="564">
        <v>0</v>
      </c>
      <c r="Q628" s="566">
        <f>+monthly_drivers_0!Q628</f>
        <v>2.5</v>
      </c>
    </row>
    <row r="629" spans="1:17" x14ac:dyDescent="0.25">
      <c r="A629" s="567">
        <f t="shared" si="28"/>
        <v>63401</v>
      </c>
      <c r="B629" s="577" t="str">
        <f t="shared" si="29"/>
        <v>LeasingII</v>
      </c>
      <c r="C629" s="568">
        <v>0</v>
      </c>
      <c r="D629" s="569">
        <v>0</v>
      </c>
      <c r="E629" s="569">
        <v>0</v>
      </c>
      <c r="F629" s="569">
        <v>0</v>
      </c>
      <c r="G629" s="569">
        <v>0</v>
      </c>
      <c r="H629" s="569">
        <v>0</v>
      </c>
      <c r="I629" s="569">
        <v>0</v>
      </c>
      <c r="J629" s="569">
        <v>0</v>
      </c>
      <c r="K629" s="570">
        <v>0</v>
      </c>
      <c r="L629" s="571">
        <f t="shared" si="27"/>
        <v>0</v>
      </c>
      <c r="M629" s="571">
        <v>0</v>
      </c>
      <c r="N629" s="571">
        <v>0</v>
      </c>
      <c r="O629" s="572">
        <v>0</v>
      </c>
      <c r="P629" s="573">
        <v>0</v>
      </c>
      <c r="Q629" s="574">
        <f>+monthly_drivers_0!Q629</f>
        <v>2.5</v>
      </c>
    </row>
    <row r="630" spans="1:17" x14ac:dyDescent="0.25">
      <c r="A630" s="567">
        <f t="shared" si="28"/>
        <v>63432</v>
      </c>
      <c r="B630" s="577" t="str">
        <f t="shared" si="29"/>
        <v>LeasingII</v>
      </c>
      <c r="C630" s="568">
        <v>0</v>
      </c>
      <c r="D630" s="569">
        <v>0</v>
      </c>
      <c r="E630" s="569">
        <v>0</v>
      </c>
      <c r="F630" s="569">
        <v>0</v>
      </c>
      <c r="G630" s="569">
        <v>0</v>
      </c>
      <c r="H630" s="569">
        <v>0</v>
      </c>
      <c r="I630" s="569">
        <v>0</v>
      </c>
      <c r="J630" s="569">
        <v>0</v>
      </c>
      <c r="K630" s="570">
        <v>0</v>
      </c>
      <c r="L630" s="571">
        <f t="shared" si="27"/>
        <v>0</v>
      </c>
      <c r="M630" s="571">
        <v>0</v>
      </c>
      <c r="N630" s="571">
        <v>0</v>
      </c>
      <c r="O630" s="572">
        <v>0</v>
      </c>
      <c r="P630" s="564">
        <v>0</v>
      </c>
      <c r="Q630" s="566">
        <f>+monthly_drivers_0!Q630</f>
        <v>2.5</v>
      </c>
    </row>
    <row r="631" spans="1:17" x14ac:dyDescent="0.25">
      <c r="A631" s="567">
        <f t="shared" si="28"/>
        <v>63462</v>
      </c>
      <c r="B631" s="577" t="str">
        <f t="shared" si="29"/>
        <v>LeasingII</v>
      </c>
      <c r="C631" s="568">
        <v>0</v>
      </c>
      <c r="D631" s="569">
        <v>0</v>
      </c>
      <c r="E631" s="569">
        <v>0</v>
      </c>
      <c r="F631" s="569">
        <v>0</v>
      </c>
      <c r="G631" s="569">
        <v>0</v>
      </c>
      <c r="H631" s="569">
        <v>0</v>
      </c>
      <c r="I631" s="569">
        <v>0</v>
      </c>
      <c r="J631" s="569">
        <v>0</v>
      </c>
      <c r="K631" s="570">
        <v>0</v>
      </c>
      <c r="L631" s="571">
        <f t="shared" si="27"/>
        <v>0</v>
      </c>
      <c r="M631" s="571">
        <v>0</v>
      </c>
      <c r="N631" s="571">
        <v>0</v>
      </c>
      <c r="O631" s="572">
        <v>0</v>
      </c>
      <c r="P631" s="573">
        <v>0</v>
      </c>
      <c r="Q631" s="574">
        <f>+monthly_drivers_0!Q631</f>
        <v>2.5</v>
      </c>
    </row>
    <row r="632" spans="1:17" x14ac:dyDescent="0.25">
      <c r="A632" s="567">
        <f t="shared" si="28"/>
        <v>63493</v>
      </c>
      <c r="B632" s="577" t="str">
        <f t="shared" si="29"/>
        <v>LeasingII</v>
      </c>
      <c r="C632" s="568">
        <v>0</v>
      </c>
      <c r="D632" s="569">
        <v>0</v>
      </c>
      <c r="E632" s="569">
        <v>0</v>
      </c>
      <c r="F632" s="569">
        <v>0</v>
      </c>
      <c r="G632" s="569">
        <v>0</v>
      </c>
      <c r="H632" s="569">
        <v>0</v>
      </c>
      <c r="I632" s="569">
        <v>0</v>
      </c>
      <c r="J632" s="569">
        <v>0</v>
      </c>
      <c r="K632" s="570">
        <v>0</v>
      </c>
      <c r="L632" s="571">
        <f t="shared" si="27"/>
        <v>0</v>
      </c>
      <c r="M632" s="571">
        <v>0</v>
      </c>
      <c r="N632" s="571">
        <v>0</v>
      </c>
      <c r="O632" s="572">
        <v>0</v>
      </c>
      <c r="P632" s="564">
        <v>0</v>
      </c>
      <c r="Q632" s="566">
        <f>+monthly_drivers_0!Q632</f>
        <v>2.5</v>
      </c>
    </row>
    <row r="633" spans="1:17" x14ac:dyDescent="0.25">
      <c r="A633" s="567">
        <f t="shared" si="28"/>
        <v>63523</v>
      </c>
      <c r="B633" s="577" t="str">
        <f t="shared" si="29"/>
        <v>LeasingII</v>
      </c>
      <c r="C633" s="568">
        <v>0</v>
      </c>
      <c r="D633" s="569">
        <v>0</v>
      </c>
      <c r="E633" s="569">
        <v>0</v>
      </c>
      <c r="F633" s="569">
        <v>0</v>
      </c>
      <c r="G633" s="569">
        <v>0</v>
      </c>
      <c r="H633" s="569">
        <v>0</v>
      </c>
      <c r="I633" s="569">
        <v>0</v>
      </c>
      <c r="J633" s="569">
        <v>0</v>
      </c>
      <c r="K633" s="570">
        <v>0</v>
      </c>
      <c r="L633" s="571">
        <f t="shared" si="27"/>
        <v>0</v>
      </c>
      <c r="M633" s="571">
        <v>0</v>
      </c>
      <c r="N633" s="571">
        <v>0</v>
      </c>
      <c r="O633" s="572">
        <v>0</v>
      </c>
      <c r="P633" s="573">
        <v>0</v>
      </c>
      <c r="Q633" s="574">
        <f>+monthly_drivers_0!Q633</f>
        <v>2.5</v>
      </c>
    </row>
    <row r="634" spans="1:17" x14ac:dyDescent="0.25">
      <c r="A634" s="567">
        <f t="shared" si="28"/>
        <v>63554</v>
      </c>
      <c r="B634" s="577" t="str">
        <f t="shared" si="29"/>
        <v>LeasingII</v>
      </c>
      <c r="C634" s="568">
        <v>0</v>
      </c>
      <c r="D634" s="569">
        <v>0</v>
      </c>
      <c r="E634" s="569">
        <v>0</v>
      </c>
      <c r="F634" s="569">
        <v>0</v>
      </c>
      <c r="G634" s="569">
        <v>0</v>
      </c>
      <c r="H634" s="569">
        <v>0</v>
      </c>
      <c r="I634" s="569">
        <v>0</v>
      </c>
      <c r="J634" s="569">
        <v>0</v>
      </c>
      <c r="K634" s="570">
        <v>0</v>
      </c>
      <c r="L634" s="571">
        <f t="shared" si="27"/>
        <v>0</v>
      </c>
      <c r="M634" s="571">
        <v>0</v>
      </c>
      <c r="N634" s="571">
        <v>0</v>
      </c>
      <c r="O634" s="572">
        <v>0</v>
      </c>
      <c r="P634" s="564">
        <v>0</v>
      </c>
      <c r="Q634" s="566">
        <f>+monthly_drivers_0!Q634</f>
        <v>2.5</v>
      </c>
    </row>
    <row r="635" spans="1:17" x14ac:dyDescent="0.25">
      <c r="A635" s="567">
        <f t="shared" si="28"/>
        <v>63585</v>
      </c>
      <c r="B635" s="577" t="str">
        <f t="shared" si="29"/>
        <v>LeasingII</v>
      </c>
      <c r="C635" s="568">
        <v>0</v>
      </c>
      <c r="D635" s="569">
        <v>0</v>
      </c>
      <c r="E635" s="569">
        <v>0</v>
      </c>
      <c r="F635" s="569">
        <v>0</v>
      </c>
      <c r="G635" s="569">
        <v>0</v>
      </c>
      <c r="H635" s="569">
        <v>0</v>
      </c>
      <c r="I635" s="569">
        <v>0</v>
      </c>
      <c r="J635" s="569">
        <v>0</v>
      </c>
      <c r="K635" s="570">
        <v>0</v>
      </c>
      <c r="L635" s="571">
        <f t="shared" si="27"/>
        <v>0</v>
      </c>
      <c r="M635" s="571">
        <v>0</v>
      </c>
      <c r="N635" s="571">
        <v>0</v>
      </c>
      <c r="O635" s="572">
        <v>0</v>
      </c>
      <c r="P635" s="573">
        <v>0</v>
      </c>
      <c r="Q635" s="574">
        <f>+monthly_drivers_0!Q635</f>
        <v>2.5</v>
      </c>
    </row>
    <row r="636" spans="1:17" x14ac:dyDescent="0.25">
      <c r="A636" s="567">
        <f t="shared" si="28"/>
        <v>63613</v>
      </c>
      <c r="B636" s="577" t="str">
        <f t="shared" si="29"/>
        <v>LeasingII</v>
      </c>
      <c r="C636" s="568">
        <v>0</v>
      </c>
      <c r="D636" s="569">
        <v>0</v>
      </c>
      <c r="E636" s="569">
        <v>0</v>
      </c>
      <c r="F636" s="569">
        <v>0</v>
      </c>
      <c r="G636" s="569">
        <v>0</v>
      </c>
      <c r="H636" s="569">
        <v>0</v>
      </c>
      <c r="I636" s="569">
        <v>0</v>
      </c>
      <c r="J636" s="569">
        <v>0</v>
      </c>
      <c r="K636" s="570">
        <v>0</v>
      </c>
      <c r="L636" s="571">
        <f t="shared" si="27"/>
        <v>0</v>
      </c>
      <c r="M636" s="571">
        <v>0</v>
      </c>
      <c r="N636" s="571">
        <v>0</v>
      </c>
      <c r="O636" s="572">
        <v>0</v>
      </c>
      <c r="P636" s="564">
        <v>0</v>
      </c>
      <c r="Q636" s="566">
        <f>+monthly_drivers_0!Q636</f>
        <v>2.5</v>
      </c>
    </row>
    <row r="637" spans="1:17" x14ac:dyDescent="0.25">
      <c r="A637" s="567">
        <f t="shared" si="28"/>
        <v>63644</v>
      </c>
      <c r="B637" s="577" t="str">
        <f t="shared" si="29"/>
        <v>LeasingII</v>
      </c>
      <c r="C637" s="568">
        <v>0</v>
      </c>
      <c r="D637" s="569">
        <v>0</v>
      </c>
      <c r="E637" s="569">
        <v>0</v>
      </c>
      <c r="F637" s="569">
        <v>0</v>
      </c>
      <c r="G637" s="569">
        <v>0</v>
      </c>
      <c r="H637" s="569">
        <v>0</v>
      </c>
      <c r="I637" s="569">
        <v>0</v>
      </c>
      <c r="J637" s="569">
        <v>0</v>
      </c>
      <c r="K637" s="570">
        <v>0</v>
      </c>
      <c r="L637" s="571">
        <f t="shared" si="27"/>
        <v>0</v>
      </c>
      <c r="M637" s="571">
        <v>0</v>
      </c>
      <c r="N637" s="571">
        <v>0</v>
      </c>
      <c r="O637" s="572">
        <v>0</v>
      </c>
      <c r="P637" s="573">
        <v>0</v>
      </c>
      <c r="Q637" s="574">
        <f>+monthly_drivers_0!Q637</f>
        <v>2.5</v>
      </c>
    </row>
    <row r="638" spans="1:17" x14ac:dyDescent="0.25">
      <c r="A638" s="567">
        <f t="shared" si="28"/>
        <v>63674</v>
      </c>
      <c r="B638" s="577" t="str">
        <f t="shared" si="29"/>
        <v>LeasingII</v>
      </c>
      <c r="C638" s="568">
        <v>0</v>
      </c>
      <c r="D638" s="569">
        <v>0</v>
      </c>
      <c r="E638" s="569">
        <v>0</v>
      </c>
      <c r="F638" s="569">
        <v>0</v>
      </c>
      <c r="G638" s="569">
        <v>0</v>
      </c>
      <c r="H638" s="569">
        <v>0</v>
      </c>
      <c r="I638" s="569">
        <v>0</v>
      </c>
      <c r="J638" s="569">
        <v>0</v>
      </c>
      <c r="K638" s="570">
        <v>0</v>
      </c>
      <c r="L638" s="571">
        <f t="shared" si="27"/>
        <v>0</v>
      </c>
      <c r="M638" s="571">
        <v>0</v>
      </c>
      <c r="N638" s="571">
        <v>0</v>
      </c>
      <c r="O638" s="572">
        <v>0</v>
      </c>
      <c r="P638" s="564">
        <v>0</v>
      </c>
      <c r="Q638" s="566">
        <f>+monthly_drivers_0!Q638</f>
        <v>2.5</v>
      </c>
    </row>
    <row r="639" spans="1:17" x14ac:dyDescent="0.25">
      <c r="A639" s="567">
        <f t="shared" si="28"/>
        <v>63705</v>
      </c>
      <c r="B639" s="577" t="str">
        <f t="shared" si="29"/>
        <v>LeasingII</v>
      </c>
      <c r="C639" s="568">
        <v>0</v>
      </c>
      <c r="D639" s="569">
        <v>0</v>
      </c>
      <c r="E639" s="569">
        <v>0</v>
      </c>
      <c r="F639" s="569">
        <v>0</v>
      </c>
      <c r="G639" s="569">
        <v>0</v>
      </c>
      <c r="H639" s="569">
        <v>0</v>
      </c>
      <c r="I639" s="569">
        <v>0</v>
      </c>
      <c r="J639" s="569">
        <v>0</v>
      </c>
      <c r="K639" s="570">
        <v>0</v>
      </c>
      <c r="L639" s="571">
        <f t="shared" si="27"/>
        <v>0</v>
      </c>
      <c r="M639" s="571">
        <v>0</v>
      </c>
      <c r="N639" s="571">
        <v>0</v>
      </c>
      <c r="O639" s="572">
        <v>0</v>
      </c>
      <c r="P639" s="573">
        <v>0</v>
      </c>
      <c r="Q639" s="574">
        <f>+monthly_drivers_0!Q639</f>
        <v>2.5</v>
      </c>
    </row>
    <row r="640" spans="1:17" x14ac:dyDescent="0.25">
      <c r="A640" s="567">
        <f t="shared" si="28"/>
        <v>63735</v>
      </c>
      <c r="B640" s="577" t="str">
        <f t="shared" si="29"/>
        <v>LeasingII</v>
      </c>
      <c r="C640" s="568">
        <v>0</v>
      </c>
      <c r="D640" s="569">
        <v>0</v>
      </c>
      <c r="E640" s="569">
        <v>0</v>
      </c>
      <c r="F640" s="569">
        <v>0</v>
      </c>
      <c r="G640" s="569">
        <v>0</v>
      </c>
      <c r="H640" s="569">
        <v>0</v>
      </c>
      <c r="I640" s="569">
        <v>0</v>
      </c>
      <c r="J640" s="569">
        <v>0</v>
      </c>
      <c r="K640" s="570">
        <v>0</v>
      </c>
      <c r="L640" s="571">
        <f t="shared" si="27"/>
        <v>0</v>
      </c>
      <c r="M640" s="571">
        <v>0</v>
      </c>
      <c r="N640" s="571">
        <v>0</v>
      </c>
      <c r="O640" s="572">
        <v>0</v>
      </c>
      <c r="P640" s="564">
        <v>0</v>
      </c>
      <c r="Q640" s="566">
        <f>+monthly_drivers_0!Q640</f>
        <v>2.5</v>
      </c>
    </row>
    <row r="641" spans="1:17" x14ac:dyDescent="0.25">
      <c r="A641" s="567">
        <f t="shared" si="28"/>
        <v>63766</v>
      </c>
      <c r="B641" s="577" t="str">
        <f t="shared" si="29"/>
        <v>LeasingII</v>
      </c>
      <c r="C641" s="568">
        <v>0</v>
      </c>
      <c r="D641" s="569">
        <v>0</v>
      </c>
      <c r="E641" s="569">
        <v>0</v>
      </c>
      <c r="F641" s="569">
        <v>0</v>
      </c>
      <c r="G641" s="569">
        <v>0</v>
      </c>
      <c r="H641" s="569">
        <v>0</v>
      </c>
      <c r="I641" s="569">
        <v>0</v>
      </c>
      <c r="J641" s="569">
        <v>0</v>
      </c>
      <c r="K641" s="570">
        <v>0</v>
      </c>
      <c r="L641" s="571">
        <f t="shared" si="27"/>
        <v>0</v>
      </c>
      <c r="M641" s="571">
        <v>0</v>
      </c>
      <c r="N641" s="571">
        <v>0</v>
      </c>
      <c r="O641" s="572">
        <v>0</v>
      </c>
      <c r="P641" s="573">
        <v>0</v>
      </c>
      <c r="Q641" s="574">
        <f>+monthly_drivers_0!Q641</f>
        <v>2.5</v>
      </c>
    </row>
    <row r="642" spans="1:17" x14ac:dyDescent="0.25">
      <c r="A642" s="567">
        <f t="shared" si="28"/>
        <v>63797</v>
      </c>
      <c r="B642" s="577" t="str">
        <f t="shared" si="29"/>
        <v>LeasingII</v>
      </c>
      <c r="C642" s="568">
        <v>0</v>
      </c>
      <c r="D642" s="569">
        <v>0</v>
      </c>
      <c r="E642" s="569">
        <v>0</v>
      </c>
      <c r="F642" s="569">
        <v>0</v>
      </c>
      <c r="G642" s="569">
        <v>0</v>
      </c>
      <c r="H642" s="569">
        <v>0</v>
      </c>
      <c r="I642" s="569">
        <v>0</v>
      </c>
      <c r="J642" s="569">
        <v>0</v>
      </c>
      <c r="K642" s="570">
        <v>0</v>
      </c>
      <c r="L642" s="571">
        <f t="shared" ref="L642:L705" si="30">+P642+O642</f>
        <v>0</v>
      </c>
      <c r="M642" s="571">
        <v>0</v>
      </c>
      <c r="N642" s="571">
        <v>0</v>
      </c>
      <c r="O642" s="572">
        <v>0</v>
      </c>
      <c r="P642" s="564">
        <v>0</v>
      </c>
      <c r="Q642" s="566">
        <f>+monthly_drivers_0!Q642</f>
        <v>2.5</v>
      </c>
    </row>
    <row r="643" spans="1:17" x14ac:dyDescent="0.25">
      <c r="A643" s="567">
        <f t="shared" ref="A643:A706" si="31">+EOMONTH(A642,1)</f>
        <v>63827</v>
      </c>
      <c r="B643" s="577" t="str">
        <f t="shared" ref="B643:B706" si="32">+B642</f>
        <v>LeasingII</v>
      </c>
      <c r="C643" s="568">
        <v>0</v>
      </c>
      <c r="D643" s="569">
        <v>0</v>
      </c>
      <c r="E643" s="569">
        <v>0</v>
      </c>
      <c r="F643" s="569">
        <v>0</v>
      </c>
      <c r="G643" s="569">
        <v>0</v>
      </c>
      <c r="H643" s="569">
        <v>0</v>
      </c>
      <c r="I643" s="569">
        <v>0</v>
      </c>
      <c r="J643" s="569">
        <v>0</v>
      </c>
      <c r="K643" s="570">
        <v>0</v>
      </c>
      <c r="L643" s="571">
        <f t="shared" si="30"/>
        <v>0</v>
      </c>
      <c r="M643" s="571">
        <v>0</v>
      </c>
      <c r="N643" s="571">
        <v>0</v>
      </c>
      <c r="O643" s="572">
        <v>0</v>
      </c>
      <c r="P643" s="573">
        <v>0</v>
      </c>
      <c r="Q643" s="574">
        <f>+monthly_drivers_0!Q643</f>
        <v>2.5</v>
      </c>
    </row>
    <row r="644" spans="1:17" x14ac:dyDescent="0.25">
      <c r="A644" s="567">
        <f t="shared" si="31"/>
        <v>63858</v>
      </c>
      <c r="B644" s="577" t="str">
        <f t="shared" si="32"/>
        <v>LeasingII</v>
      </c>
      <c r="C644" s="568">
        <v>0</v>
      </c>
      <c r="D644" s="569">
        <v>0</v>
      </c>
      <c r="E644" s="569">
        <v>0</v>
      </c>
      <c r="F644" s="569">
        <v>0</v>
      </c>
      <c r="G644" s="569">
        <v>0</v>
      </c>
      <c r="H644" s="569">
        <v>0</v>
      </c>
      <c r="I644" s="569">
        <v>0</v>
      </c>
      <c r="J644" s="569">
        <v>0</v>
      </c>
      <c r="K644" s="570">
        <v>0</v>
      </c>
      <c r="L644" s="571">
        <f t="shared" si="30"/>
        <v>0</v>
      </c>
      <c r="M644" s="571">
        <v>0</v>
      </c>
      <c r="N644" s="571">
        <v>0</v>
      </c>
      <c r="O644" s="572">
        <v>0</v>
      </c>
      <c r="P644" s="564">
        <v>0</v>
      </c>
      <c r="Q644" s="566">
        <f>+monthly_drivers_0!Q644</f>
        <v>2.5</v>
      </c>
    </row>
    <row r="645" spans="1:17" x14ac:dyDescent="0.25">
      <c r="A645" s="567">
        <f t="shared" si="31"/>
        <v>63888</v>
      </c>
      <c r="B645" s="577" t="str">
        <f t="shared" si="32"/>
        <v>LeasingII</v>
      </c>
      <c r="C645" s="568">
        <v>0</v>
      </c>
      <c r="D645" s="569">
        <v>0</v>
      </c>
      <c r="E645" s="569">
        <v>0</v>
      </c>
      <c r="F645" s="569">
        <v>0</v>
      </c>
      <c r="G645" s="569">
        <v>0</v>
      </c>
      <c r="H645" s="569">
        <v>0</v>
      </c>
      <c r="I645" s="569">
        <v>0</v>
      </c>
      <c r="J645" s="569">
        <v>0</v>
      </c>
      <c r="K645" s="570">
        <v>0</v>
      </c>
      <c r="L645" s="571">
        <f t="shared" si="30"/>
        <v>0</v>
      </c>
      <c r="M645" s="571">
        <v>0</v>
      </c>
      <c r="N645" s="571">
        <v>0</v>
      </c>
      <c r="O645" s="572">
        <v>0</v>
      </c>
      <c r="P645" s="573">
        <v>0</v>
      </c>
      <c r="Q645" s="574">
        <f>+monthly_drivers_0!Q645</f>
        <v>2.5</v>
      </c>
    </row>
    <row r="646" spans="1:17" x14ac:dyDescent="0.25">
      <c r="A646" s="567">
        <f t="shared" si="31"/>
        <v>63919</v>
      </c>
      <c r="B646" s="577" t="str">
        <f t="shared" si="32"/>
        <v>LeasingII</v>
      </c>
      <c r="C646" s="568">
        <v>0</v>
      </c>
      <c r="D646" s="569">
        <v>0</v>
      </c>
      <c r="E646" s="569">
        <v>0</v>
      </c>
      <c r="F646" s="569">
        <v>0</v>
      </c>
      <c r="G646" s="569">
        <v>0</v>
      </c>
      <c r="H646" s="569">
        <v>0</v>
      </c>
      <c r="I646" s="569">
        <v>0</v>
      </c>
      <c r="J646" s="569">
        <v>0</v>
      </c>
      <c r="K646" s="570">
        <v>0</v>
      </c>
      <c r="L646" s="571">
        <f t="shared" si="30"/>
        <v>0</v>
      </c>
      <c r="M646" s="571">
        <v>0</v>
      </c>
      <c r="N646" s="571">
        <v>0</v>
      </c>
      <c r="O646" s="572">
        <v>0</v>
      </c>
      <c r="P646" s="564">
        <v>0</v>
      </c>
      <c r="Q646" s="566">
        <f>+monthly_drivers_0!Q646</f>
        <v>2.5</v>
      </c>
    </row>
    <row r="647" spans="1:17" x14ac:dyDescent="0.25">
      <c r="A647" s="567">
        <f t="shared" si="31"/>
        <v>63950</v>
      </c>
      <c r="B647" s="577" t="str">
        <f t="shared" si="32"/>
        <v>LeasingII</v>
      </c>
      <c r="C647" s="568">
        <v>0</v>
      </c>
      <c r="D647" s="569">
        <v>0</v>
      </c>
      <c r="E647" s="569">
        <v>0</v>
      </c>
      <c r="F647" s="569">
        <v>0</v>
      </c>
      <c r="G647" s="569">
        <v>0</v>
      </c>
      <c r="H647" s="569">
        <v>0</v>
      </c>
      <c r="I647" s="569">
        <v>0</v>
      </c>
      <c r="J647" s="569">
        <v>0</v>
      </c>
      <c r="K647" s="570">
        <v>0</v>
      </c>
      <c r="L647" s="571">
        <f t="shared" si="30"/>
        <v>0</v>
      </c>
      <c r="M647" s="571">
        <v>0</v>
      </c>
      <c r="N647" s="571">
        <v>0</v>
      </c>
      <c r="O647" s="572">
        <v>0</v>
      </c>
      <c r="P647" s="573">
        <v>0</v>
      </c>
      <c r="Q647" s="574">
        <f>+monthly_drivers_0!Q647</f>
        <v>2.5</v>
      </c>
    </row>
    <row r="648" spans="1:17" x14ac:dyDescent="0.25">
      <c r="A648" s="567">
        <f t="shared" si="31"/>
        <v>63978</v>
      </c>
      <c r="B648" s="577" t="str">
        <f t="shared" si="32"/>
        <v>LeasingII</v>
      </c>
      <c r="C648" s="568">
        <v>0</v>
      </c>
      <c r="D648" s="569">
        <v>0</v>
      </c>
      <c r="E648" s="569">
        <v>0</v>
      </c>
      <c r="F648" s="569">
        <v>0</v>
      </c>
      <c r="G648" s="569">
        <v>0</v>
      </c>
      <c r="H648" s="569">
        <v>0</v>
      </c>
      <c r="I648" s="569">
        <v>0</v>
      </c>
      <c r="J648" s="569">
        <v>0</v>
      </c>
      <c r="K648" s="570">
        <v>0</v>
      </c>
      <c r="L648" s="571">
        <f t="shared" si="30"/>
        <v>0</v>
      </c>
      <c r="M648" s="571">
        <v>0</v>
      </c>
      <c r="N648" s="571">
        <v>0</v>
      </c>
      <c r="O648" s="572">
        <v>0</v>
      </c>
      <c r="P648" s="564">
        <v>0</v>
      </c>
      <c r="Q648" s="566">
        <f>+monthly_drivers_0!Q648</f>
        <v>2.5</v>
      </c>
    </row>
    <row r="649" spans="1:17" x14ac:dyDescent="0.25">
      <c r="A649" s="567">
        <f t="shared" si="31"/>
        <v>64009</v>
      </c>
      <c r="B649" s="577" t="str">
        <f t="shared" si="32"/>
        <v>LeasingII</v>
      </c>
      <c r="C649" s="568">
        <v>0</v>
      </c>
      <c r="D649" s="569">
        <v>0</v>
      </c>
      <c r="E649" s="569">
        <v>0</v>
      </c>
      <c r="F649" s="569">
        <v>0</v>
      </c>
      <c r="G649" s="569">
        <v>0</v>
      </c>
      <c r="H649" s="569">
        <v>0</v>
      </c>
      <c r="I649" s="569">
        <v>0</v>
      </c>
      <c r="J649" s="569">
        <v>0</v>
      </c>
      <c r="K649" s="570">
        <v>0</v>
      </c>
      <c r="L649" s="571">
        <f t="shared" si="30"/>
        <v>0</v>
      </c>
      <c r="M649" s="571">
        <v>0</v>
      </c>
      <c r="N649" s="571">
        <v>0</v>
      </c>
      <c r="O649" s="572">
        <v>0</v>
      </c>
      <c r="P649" s="573">
        <v>0</v>
      </c>
      <c r="Q649" s="574">
        <f>+monthly_drivers_0!Q649</f>
        <v>2.5</v>
      </c>
    </row>
    <row r="650" spans="1:17" x14ac:dyDescent="0.25">
      <c r="A650" s="567">
        <f t="shared" si="31"/>
        <v>64039</v>
      </c>
      <c r="B650" s="577" t="str">
        <f t="shared" si="32"/>
        <v>LeasingII</v>
      </c>
      <c r="C650" s="568">
        <v>0</v>
      </c>
      <c r="D650" s="569">
        <v>0</v>
      </c>
      <c r="E650" s="569">
        <v>0</v>
      </c>
      <c r="F650" s="569">
        <v>0</v>
      </c>
      <c r="G650" s="569">
        <v>0</v>
      </c>
      <c r="H650" s="569">
        <v>0</v>
      </c>
      <c r="I650" s="569">
        <v>0</v>
      </c>
      <c r="J650" s="569">
        <v>0</v>
      </c>
      <c r="K650" s="570">
        <v>0</v>
      </c>
      <c r="L650" s="571">
        <f t="shared" si="30"/>
        <v>0</v>
      </c>
      <c r="M650" s="571">
        <v>0</v>
      </c>
      <c r="N650" s="571">
        <v>0</v>
      </c>
      <c r="O650" s="572">
        <v>0</v>
      </c>
      <c r="P650" s="564">
        <v>0</v>
      </c>
      <c r="Q650" s="566">
        <f>+monthly_drivers_0!Q650</f>
        <v>2.5</v>
      </c>
    </row>
    <row r="651" spans="1:17" x14ac:dyDescent="0.25">
      <c r="A651" s="567">
        <f t="shared" si="31"/>
        <v>64070</v>
      </c>
      <c r="B651" s="577" t="str">
        <f t="shared" si="32"/>
        <v>LeasingII</v>
      </c>
      <c r="C651" s="568">
        <v>0</v>
      </c>
      <c r="D651" s="569">
        <v>0</v>
      </c>
      <c r="E651" s="569">
        <v>0</v>
      </c>
      <c r="F651" s="569">
        <v>0</v>
      </c>
      <c r="G651" s="569">
        <v>0</v>
      </c>
      <c r="H651" s="569">
        <v>0</v>
      </c>
      <c r="I651" s="569">
        <v>0</v>
      </c>
      <c r="J651" s="569">
        <v>0</v>
      </c>
      <c r="K651" s="570">
        <v>0</v>
      </c>
      <c r="L651" s="571">
        <f t="shared" si="30"/>
        <v>0</v>
      </c>
      <c r="M651" s="571">
        <v>0</v>
      </c>
      <c r="N651" s="571">
        <v>0</v>
      </c>
      <c r="O651" s="572">
        <v>0</v>
      </c>
      <c r="P651" s="573">
        <v>0</v>
      </c>
      <c r="Q651" s="574">
        <f>+monthly_drivers_0!Q651</f>
        <v>2.5</v>
      </c>
    </row>
    <row r="652" spans="1:17" x14ac:dyDescent="0.25">
      <c r="A652" s="567">
        <f t="shared" si="31"/>
        <v>64100</v>
      </c>
      <c r="B652" s="577" t="str">
        <f t="shared" si="32"/>
        <v>LeasingII</v>
      </c>
      <c r="C652" s="568">
        <v>0</v>
      </c>
      <c r="D652" s="569">
        <v>0</v>
      </c>
      <c r="E652" s="569">
        <v>0</v>
      </c>
      <c r="F652" s="569">
        <v>0</v>
      </c>
      <c r="G652" s="569">
        <v>0</v>
      </c>
      <c r="H652" s="569">
        <v>0</v>
      </c>
      <c r="I652" s="569">
        <v>0</v>
      </c>
      <c r="J652" s="569">
        <v>0</v>
      </c>
      <c r="K652" s="570">
        <v>0</v>
      </c>
      <c r="L652" s="571">
        <f t="shared" si="30"/>
        <v>0</v>
      </c>
      <c r="M652" s="571">
        <v>0</v>
      </c>
      <c r="N652" s="571">
        <v>0</v>
      </c>
      <c r="O652" s="572">
        <v>0</v>
      </c>
      <c r="P652" s="564">
        <v>0</v>
      </c>
      <c r="Q652" s="566">
        <f>+monthly_drivers_0!Q652</f>
        <v>2.5</v>
      </c>
    </row>
    <row r="653" spans="1:17" x14ac:dyDescent="0.25">
      <c r="A653" s="567">
        <f t="shared" si="31"/>
        <v>64131</v>
      </c>
      <c r="B653" s="577" t="str">
        <f t="shared" si="32"/>
        <v>LeasingII</v>
      </c>
      <c r="C653" s="568">
        <v>0</v>
      </c>
      <c r="D653" s="569">
        <v>0</v>
      </c>
      <c r="E653" s="569">
        <v>0</v>
      </c>
      <c r="F653" s="569">
        <v>0</v>
      </c>
      <c r="G653" s="569">
        <v>0</v>
      </c>
      <c r="H653" s="569">
        <v>0</v>
      </c>
      <c r="I653" s="569">
        <v>0</v>
      </c>
      <c r="J653" s="569">
        <v>0</v>
      </c>
      <c r="K653" s="570">
        <v>0</v>
      </c>
      <c r="L653" s="571">
        <f t="shared" si="30"/>
        <v>0</v>
      </c>
      <c r="M653" s="571">
        <v>0</v>
      </c>
      <c r="N653" s="571">
        <v>0</v>
      </c>
      <c r="O653" s="572">
        <v>0</v>
      </c>
      <c r="P653" s="573">
        <v>0</v>
      </c>
      <c r="Q653" s="574">
        <f>+monthly_drivers_0!Q653</f>
        <v>2.5</v>
      </c>
    </row>
    <row r="654" spans="1:17" x14ac:dyDescent="0.25">
      <c r="A654" s="567">
        <f t="shared" si="31"/>
        <v>64162</v>
      </c>
      <c r="B654" s="577" t="str">
        <f t="shared" si="32"/>
        <v>LeasingII</v>
      </c>
      <c r="C654" s="568">
        <v>0</v>
      </c>
      <c r="D654" s="569">
        <v>0</v>
      </c>
      <c r="E654" s="569">
        <v>0</v>
      </c>
      <c r="F654" s="569">
        <v>0</v>
      </c>
      <c r="G654" s="569">
        <v>0</v>
      </c>
      <c r="H654" s="569">
        <v>0</v>
      </c>
      <c r="I654" s="569">
        <v>0</v>
      </c>
      <c r="J654" s="569">
        <v>0</v>
      </c>
      <c r="K654" s="570">
        <v>0</v>
      </c>
      <c r="L654" s="571">
        <f t="shared" si="30"/>
        <v>0</v>
      </c>
      <c r="M654" s="571">
        <v>0</v>
      </c>
      <c r="N654" s="571">
        <v>0</v>
      </c>
      <c r="O654" s="572">
        <v>0</v>
      </c>
      <c r="P654" s="564">
        <v>0</v>
      </c>
      <c r="Q654" s="566">
        <f>+monthly_drivers_0!Q654</f>
        <v>2.5</v>
      </c>
    </row>
    <row r="655" spans="1:17" x14ac:dyDescent="0.25">
      <c r="A655" s="567">
        <f t="shared" si="31"/>
        <v>64192</v>
      </c>
      <c r="B655" s="577" t="str">
        <f t="shared" si="32"/>
        <v>LeasingII</v>
      </c>
      <c r="C655" s="568">
        <v>0</v>
      </c>
      <c r="D655" s="569">
        <v>0</v>
      </c>
      <c r="E655" s="569">
        <v>0</v>
      </c>
      <c r="F655" s="569">
        <v>0</v>
      </c>
      <c r="G655" s="569">
        <v>0</v>
      </c>
      <c r="H655" s="569">
        <v>0</v>
      </c>
      <c r="I655" s="569">
        <v>0</v>
      </c>
      <c r="J655" s="569">
        <v>0</v>
      </c>
      <c r="K655" s="570">
        <v>0</v>
      </c>
      <c r="L655" s="571">
        <f t="shared" si="30"/>
        <v>0</v>
      </c>
      <c r="M655" s="571">
        <v>0</v>
      </c>
      <c r="N655" s="571">
        <v>0</v>
      </c>
      <c r="O655" s="572">
        <v>0</v>
      </c>
      <c r="P655" s="573">
        <v>0</v>
      </c>
      <c r="Q655" s="574">
        <f>+monthly_drivers_0!Q655</f>
        <v>2.5</v>
      </c>
    </row>
    <row r="656" spans="1:17" x14ac:dyDescent="0.25">
      <c r="A656" s="567">
        <f t="shared" si="31"/>
        <v>64223</v>
      </c>
      <c r="B656" s="577" t="str">
        <f t="shared" si="32"/>
        <v>LeasingII</v>
      </c>
      <c r="C656" s="568">
        <v>0</v>
      </c>
      <c r="D656" s="569">
        <v>0</v>
      </c>
      <c r="E656" s="569">
        <v>0</v>
      </c>
      <c r="F656" s="569">
        <v>0</v>
      </c>
      <c r="G656" s="569">
        <v>0</v>
      </c>
      <c r="H656" s="569">
        <v>0</v>
      </c>
      <c r="I656" s="569">
        <v>0</v>
      </c>
      <c r="J656" s="569">
        <v>0</v>
      </c>
      <c r="K656" s="570">
        <v>0</v>
      </c>
      <c r="L656" s="571">
        <f t="shared" si="30"/>
        <v>0</v>
      </c>
      <c r="M656" s="571">
        <v>0</v>
      </c>
      <c r="N656" s="571">
        <v>0</v>
      </c>
      <c r="O656" s="572">
        <v>0</v>
      </c>
      <c r="P656" s="564">
        <v>0</v>
      </c>
      <c r="Q656" s="566">
        <f>+monthly_drivers_0!Q656</f>
        <v>2.5</v>
      </c>
    </row>
    <row r="657" spans="1:17" x14ac:dyDescent="0.25">
      <c r="A657" s="567">
        <f t="shared" si="31"/>
        <v>64253</v>
      </c>
      <c r="B657" s="577" t="str">
        <f t="shared" si="32"/>
        <v>LeasingII</v>
      </c>
      <c r="C657" s="568">
        <v>0</v>
      </c>
      <c r="D657" s="569">
        <v>0</v>
      </c>
      <c r="E657" s="569">
        <v>0</v>
      </c>
      <c r="F657" s="569">
        <v>0</v>
      </c>
      <c r="G657" s="569">
        <v>0</v>
      </c>
      <c r="H657" s="569">
        <v>0</v>
      </c>
      <c r="I657" s="569">
        <v>0</v>
      </c>
      <c r="J657" s="569">
        <v>0</v>
      </c>
      <c r="K657" s="570">
        <v>0</v>
      </c>
      <c r="L657" s="571">
        <f t="shared" si="30"/>
        <v>0</v>
      </c>
      <c r="M657" s="571">
        <v>0</v>
      </c>
      <c r="N657" s="571">
        <v>0</v>
      </c>
      <c r="O657" s="572">
        <v>0</v>
      </c>
      <c r="P657" s="573">
        <v>0</v>
      </c>
      <c r="Q657" s="574">
        <f>+monthly_drivers_0!Q657</f>
        <v>2.5</v>
      </c>
    </row>
    <row r="658" spans="1:17" x14ac:dyDescent="0.25">
      <c r="A658" s="567">
        <f t="shared" si="31"/>
        <v>64284</v>
      </c>
      <c r="B658" s="577" t="str">
        <f t="shared" si="32"/>
        <v>LeasingII</v>
      </c>
      <c r="C658" s="568">
        <v>0</v>
      </c>
      <c r="D658" s="569">
        <v>0</v>
      </c>
      <c r="E658" s="569">
        <v>0</v>
      </c>
      <c r="F658" s="569">
        <v>0</v>
      </c>
      <c r="G658" s="569">
        <v>0</v>
      </c>
      <c r="H658" s="569">
        <v>0</v>
      </c>
      <c r="I658" s="569">
        <v>0</v>
      </c>
      <c r="J658" s="569">
        <v>0</v>
      </c>
      <c r="K658" s="570">
        <v>0</v>
      </c>
      <c r="L658" s="571">
        <f t="shared" si="30"/>
        <v>0</v>
      </c>
      <c r="M658" s="571">
        <v>0</v>
      </c>
      <c r="N658" s="571">
        <v>0</v>
      </c>
      <c r="O658" s="572">
        <v>0</v>
      </c>
      <c r="P658" s="564">
        <v>0</v>
      </c>
      <c r="Q658" s="566">
        <f>+monthly_drivers_0!Q658</f>
        <v>2.5</v>
      </c>
    </row>
    <row r="659" spans="1:17" x14ac:dyDescent="0.25">
      <c r="A659" s="567">
        <f t="shared" si="31"/>
        <v>64315</v>
      </c>
      <c r="B659" s="577" t="str">
        <f t="shared" si="32"/>
        <v>LeasingII</v>
      </c>
      <c r="C659" s="568">
        <v>0</v>
      </c>
      <c r="D659" s="569">
        <v>0</v>
      </c>
      <c r="E659" s="569">
        <v>0</v>
      </c>
      <c r="F659" s="569">
        <v>0</v>
      </c>
      <c r="G659" s="569">
        <v>0</v>
      </c>
      <c r="H659" s="569">
        <v>0</v>
      </c>
      <c r="I659" s="569">
        <v>0</v>
      </c>
      <c r="J659" s="569">
        <v>0</v>
      </c>
      <c r="K659" s="570">
        <v>0</v>
      </c>
      <c r="L659" s="571">
        <f t="shared" si="30"/>
        <v>0</v>
      </c>
      <c r="M659" s="571">
        <v>0</v>
      </c>
      <c r="N659" s="571">
        <v>0</v>
      </c>
      <c r="O659" s="572">
        <v>0</v>
      </c>
      <c r="P659" s="573">
        <v>0</v>
      </c>
      <c r="Q659" s="574">
        <f>+monthly_drivers_0!Q659</f>
        <v>2.5</v>
      </c>
    </row>
    <row r="660" spans="1:17" x14ac:dyDescent="0.25">
      <c r="A660" s="567">
        <f t="shared" si="31"/>
        <v>64344</v>
      </c>
      <c r="B660" s="577" t="str">
        <f t="shared" si="32"/>
        <v>LeasingII</v>
      </c>
      <c r="C660" s="568">
        <v>0</v>
      </c>
      <c r="D660" s="569">
        <v>0</v>
      </c>
      <c r="E660" s="569">
        <v>0</v>
      </c>
      <c r="F660" s="569">
        <v>0</v>
      </c>
      <c r="G660" s="569">
        <v>0</v>
      </c>
      <c r="H660" s="569">
        <v>0</v>
      </c>
      <c r="I660" s="569">
        <v>0</v>
      </c>
      <c r="J660" s="569">
        <v>0</v>
      </c>
      <c r="K660" s="570">
        <v>0</v>
      </c>
      <c r="L660" s="571">
        <f t="shared" si="30"/>
        <v>0</v>
      </c>
      <c r="M660" s="571">
        <v>0</v>
      </c>
      <c r="N660" s="571">
        <v>0</v>
      </c>
      <c r="O660" s="572">
        <v>0</v>
      </c>
      <c r="P660" s="564">
        <v>0</v>
      </c>
      <c r="Q660" s="566">
        <f>+monthly_drivers_0!Q660</f>
        <v>2.5</v>
      </c>
    </row>
    <row r="661" spans="1:17" x14ac:dyDescent="0.25">
      <c r="A661" s="567">
        <f t="shared" si="31"/>
        <v>64375</v>
      </c>
      <c r="B661" s="577" t="str">
        <f t="shared" si="32"/>
        <v>LeasingII</v>
      </c>
      <c r="C661" s="568">
        <v>0</v>
      </c>
      <c r="D661" s="569">
        <v>0</v>
      </c>
      <c r="E661" s="569">
        <v>0</v>
      </c>
      <c r="F661" s="569">
        <v>0</v>
      </c>
      <c r="G661" s="569">
        <v>0</v>
      </c>
      <c r="H661" s="569">
        <v>0</v>
      </c>
      <c r="I661" s="569">
        <v>0</v>
      </c>
      <c r="J661" s="569">
        <v>0</v>
      </c>
      <c r="K661" s="570">
        <v>0</v>
      </c>
      <c r="L661" s="571">
        <f t="shared" si="30"/>
        <v>0</v>
      </c>
      <c r="M661" s="571">
        <v>0</v>
      </c>
      <c r="N661" s="571">
        <v>0</v>
      </c>
      <c r="O661" s="572">
        <v>0</v>
      </c>
      <c r="P661" s="573">
        <v>0</v>
      </c>
      <c r="Q661" s="574">
        <f>+monthly_drivers_0!Q661</f>
        <v>2.5</v>
      </c>
    </row>
    <row r="662" spans="1:17" x14ac:dyDescent="0.25">
      <c r="A662" s="567">
        <f t="shared" si="31"/>
        <v>64405</v>
      </c>
      <c r="B662" s="577" t="str">
        <f t="shared" si="32"/>
        <v>LeasingII</v>
      </c>
      <c r="C662" s="568">
        <v>0</v>
      </c>
      <c r="D662" s="569">
        <v>0</v>
      </c>
      <c r="E662" s="569">
        <v>0</v>
      </c>
      <c r="F662" s="569">
        <v>0</v>
      </c>
      <c r="G662" s="569">
        <v>0</v>
      </c>
      <c r="H662" s="569">
        <v>0</v>
      </c>
      <c r="I662" s="569">
        <v>0</v>
      </c>
      <c r="J662" s="569">
        <v>0</v>
      </c>
      <c r="K662" s="570">
        <v>0</v>
      </c>
      <c r="L662" s="571">
        <f t="shared" si="30"/>
        <v>0</v>
      </c>
      <c r="M662" s="571">
        <v>0</v>
      </c>
      <c r="N662" s="571">
        <v>0</v>
      </c>
      <c r="O662" s="572">
        <v>0</v>
      </c>
      <c r="P662" s="564">
        <v>0</v>
      </c>
      <c r="Q662" s="566">
        <f>+monthly_drivers_0!Q662</f>
        <v>2.5</v>
      </c>
    </row>
    <row r="663" spans="1:17" x14ac:dyDescent="0.25">
      <c r="A663" s="567">
        <f t="shared" si="31"/>
        <v>64436</v>
      </c>
      <c r="B663" s="577" t="str">
        <f t="shared" si="32"/>
        <v>LeasingII</v>
      </c>
      <c r="C663" s="568">
        <v>0</v>
      </c>
      <c r="D663" s="569">
        <v>0</v>
      </c>
      <c r="E663" s="569">
        <v>0</v>
      </c>
      <c r="F663" s="569">
        <v>0</v>
      </c>
      <c r="G663" s="569">
        <v>0</v>
      </c>
      <c r="H663" s="569">
        <v>0</v>
      </c>
      <c r="I663" s="569">
        <v>0</v>
      </c>
      <c r="J663" s="569">
        <v>0</v>
      </c>
      <c r="K663" s="570">
        <v>0</v>
      </c>
      <c r="L663" s="571">
        <f t="shared" si="30"/>
        <v>0</v>
      </c>
      <c r="M663" s="571">
        <v>0</v>
      </c>
      <c r="N663" s="571">
        <v>0</v>
      </c>
      <c r="O663" s="572">
        <v>0</v>
      </c>
      <c r="P663" s="573">
        <v>0</v>
      </c>
      <c r="Q663" s="574">
        <f>+monthly_drivers_0!Q663</f>
        <v>2.5</v>
      </c>
    </row>
    <row r="664" spans="1:17" x14ac:dyDescent="0.25">
      <c r="A664" s="567">
        <f t="shared" si="31"/>
        <v>64466</v>
      </c>
      <c r="B664" s="577" t="str">
        <f t="shared" si="32"/>
        <v>LeasingII</v>
      </c>
      <c r="C664" s="568">
        <v>0</v>
      </c>
      <c r="D664" s="569">
        <v>0</v>
      </c>
      <c r="E664" s="569">
        <v>0</v>
      </c>
      <c r="F664" s="569">
        <v>0</v>
      </c>
      <c r="G664" s="569">
        <v>0</v>
      </c>
      <c r="H664" s="569">
        <v>0</v>
      </c>
      <c r="I664" s="569">
        <v>0</v>
      </c>
      <c r="J664" s="569">
        <v>0</v>
      </c>
      <c r="K664" s="570">
        <v>0</v>
      </c>
      <c r="L664" s="571">
        <f t="shared" si="30"/>
        <v>0</v>
      </c>
      <c r="M664" s="571">
        <v>0</v>
      </c>
      <c r="N664" s="571">
        <v>0</v>
      </c>
      <c r="O664" s="572">
        <v>0</v>
      </c>
      <c r="P664" s="564">
        <v>0</v>
      </c>
      <c r="Q664" s="566">
        <f>+monthly_drivers_0!Q664</f>
        <v>2.5</v>
      </c>
    </row>
    <row r="665" spans="1:17" x14ac:dyDescent="0.25">
      <c r="A665" s="567">
        <f t="shared" si="31"/>
        <v>64497</v>
      </c>
      <c r="B665" s="577" t="str">
        <f t="shared" si="32"/>
        <v>LeasingII</v>
      </c>
      <c r="C665" s="568">
        <v>0</v>
      </c>
      <c r="D665" s="569">
        <v>0</v>
      </c>
      <c r="E665" s="569">
        <v>0</v>
      </c>
      <c r="F665" s="569">
        <v>0</v>
      </c>
      <c r="G665" s="569">
        <v>0</v>
      </c>
      <c r="H665" s="569">
        <v>0</v>
      </c>
      <c r="I665" s="569">
        <v>0</v>
      </c>
      <c r="J665" s="569">
        <v>0</v>
      </c>
      <c r="K665" s="570">
        <v>0</v>
      </c>
      <c r="L665" s="571">
        <f t="shared" si="30"/>
        <v>0</v>
      </c>
      <c r="M665" s="571">
        <v>0</v>
      </c>
      <c r="N665" s="571">
        <v>0</v>
      </c>
      <c r="O665" s="572">
        <v>0</v>
      </c>
      <c r="P665" s="573">
        <v>0</v>
      </c>
      <c r="Q665" s="574">
        <f>+monthly_drivers_0!Q665</f>
        <v>2.5</v>
      </c>
    </row>
    <row r="666" spans="1:17" x14ac:dyDescent="0.25">
      <c r="A666" s="567">
        <f t="shared" si="31"/>
        <v>64528</v>
      </c>
      <c r="B666" s="577" t="str">
        <f t="shared" si="32"/>
        <v>LeasingII</v>
      </c>
      <c r="C666" s="568">
        <v>0</v>
      </c>
      <c r="D666" s="569">
        <v>0</v>
      </c>
      <c r="E666" s="569">
        <v>0</v>
      </c>
      <c r="F666" s="569">
        <v>0</v>
      </c>
      <c r="G666" s="569">
        <v>0</v>
      </c>
      <c r="H666" s="569">
        <v>0</v>
      </c>
      <c r="I666" s="569">
        <v>0</v>
      </c>
      <c r="J666" s="569">
        <v>0</v>
      </c>
      <c r="K666" s="570">
        <v>0</v>
      </c>
      <c r="L666" s="571">
        <f t="shared" si="30"/>
        <v>0</v>
      </c>
      <c r="M666" s="571">
        <v>0</v>
      </c>
      <c r="N666" s="571">
        <v>0</v>
      </c>
      <c r="O666" s="572">
        <v>0</v>
      </c>
      <c r="P666" s="564">
        <v>0</v>
      </c>
      <c r="Q666" s="566">
        <f>+monthly_drivers_0!Q666</f>
        <v>2.5</v>
      </c>
    </row>
    <row r="667" spans="1:17" x14ac:dyDescent="0.25">
      <c r="A667" s="567">
        <f t="shared" si="31"/>
        <v>64558</v>
      </c>
      <c r="B667" s="577" t="str">
        <f t="shared" si="32"/>
        <v>LeasingII</v>
      </c>
      <c r="C667" s="568">
        <v>0</v>
      </c>
      <c r="D667" s="569">
        <v>0</v>
      </c>
      <c r="E667" s="569">
        <v>0</v>
      </c>
      <c r="F667" s="569">
        <v>0</v>
      </c>
      <c r="G667" s="569">
        <v>0</v>
      </c>
      <c r="H667" s="569">
        <v>0</v>
      </c>
      <c r="I667" s="569">
        <v>0</v>
      </c>
      <c r="J667" s="569">
        <v>0</v>
      </c>
      <c r="K667" s="570">
        <v>0</v>
      </c>
      <c r="L667" s="571">
        <f t="shared" si="30"/>
        <v>0</v>
      </c>
      <c r="M667" s="571">
        <v>0</v>
      </c>
      <c r="N667" s="571">
        <v>0</v>
      </c>
      <c r="O667" s="572">
        <v>0</v>
      </c>
      <c r="P667" s="573">
        <v>0</v>
      </c>
      <c r="Q667" s="574">
        <f>+monthly_drivers_0!Q667</f>
        <v>2.5</v>
      </c>
    </row>
    <row r="668" spans="1:17" x14ac:dyDescent="0.25">
      <c r="A668" s="567">
        <f t="shared" si="31"/>
        <v>64589</v>
      </c>
      <c r="B668" s="577" t="str">
        <f t="shared" si="32"/>
        <v>LeasingII</v>
      </c>
      <c r="C668" s="568">
        <v>0</v>
      </c>
      <c r="D668" s="569">
        <v>0</v>
      </c>
      <c r="E668" s="569">
        <v>0</v>
      </c>
      <c r="F668" s="569">
        <v>0</v>
      </c>
      <c r="G668" s="569">
        <v>0</v>
      </c>
      <c r="H668" s="569">
        <v>0</v>
      </c>
      <c r="I668" s="569">
        <v>0</v>
      </c>
      <c r="J668" s="569">
        <v>0</v>
      </c>
      <c r="K668" s="570">
        <v>0</v>
      </c>
      <c r="L668" s="571">
        <f t="shared" si="30"/>
        <v>0</v>
      </c>
      <c r="M668" s="571">
        <v>0</v>
      </c>
      <c r="N668" s="571">
        <v>0</v>
      </c>
      <c r="O668" s="572">
        <v>0</v>
      </c>
      <c r="P668" s="564">
        <v>0</v>
      </c>
      <c r="Q668" s="566">
        <f>+monthly_drivers_0!Q668</f>
        <v>2.5</v>
      </c>
    </row>
    <row r="669" spans="1:17" x14ac:dyDescent="0.25">
      <c r="A669" s="567">
        <f t="shared" si="31"/>
        <v>64619</v>
      </c>
      <c r="B669" s="577" t="str">
        <f t="shared" si="32"/>
        <v>LeasingII</v>
      </c>
      <c r="C669" s="568">
        <v>0</v>
      </c>
      <c r="D669" s="569">
        <v>0</v>
      </c>
      <c r="E669" s="569">
        <v>0</v>
      </c>
      <c r="F669" s="569">
        <v>0</v>
      </c>
      <c r="G669" s="569">
        <v>0</v>
      </c>
      <c r="H669" s="569">
        <v>0</v>
      </c>
      <c r="I669" s="569">
        <v>0</v>
      </c>
      <c r="J669" s="569">
        <v>0</v>
      </c>
      <c r="K669" s="570">
        <v>0</v>
      </c>
      <c r="L669" s="571">
        <f t="shared" si="30"/>
        <v>0</v>
      </c>
      <c r="M669" s="571">
        <v>0</v>
      </c>
      <c r="N669" s="571">
        <v>0</v>
      </c>
      <c r="O669" s="572">
        <v>0</v>
      </c>
      <c r="P669" s="573">
        <v>0</v>
      </c>
      <c r="Q669" s="574">
        <f>+monthly_drivers_0!Q669</f>
        <v>2.5</v>
      </c>
    </row>
    <row r="670" spans="1:17" x14ac:dyDescent="0.25">
      <c r="A670" s="567">
        <f t="shared" si="31"/>
        <v>64650</v>
      </c>
      <c r="B670" s="577" t="str">
        <f t="shared" si="32"/>
        <v>LeasingII</v>
      </c>
      <c r="C670" s="568">
        <v>0</v>
      </c>
      <c r="D670" s="569">
        <v>0</v>
      </c>
      <c r="E670" s="569">
        <v>0</v>
      </c>
      <c r="F670" s="569">
        <v>0</v>
      </c>
      <c r="G670" s="569">
        <v>0</v>
      </c>
      <c r="H670" s="569">
        <v>0</v>
      </c>
      <c r="I670" s="569">
        <v>0</v>
      </c>
      <c r="J670" s="569">
        <v>0</v>
      </c>
      <c r="K670" s="570">
        <v>0</v>
      </c>
      <c r="L670" s="571">
        <f t="shared" si="30"/>
        <v>0</v>
      </c>
      <c r="M670" s="571">
        <v>0</v>
      </c>
      <c r="N670" s="571">
        <v>0</v>
      </c>
      <c r="O670" s="572">
        <v>0</v>
      </c>
      <c r="P670" s="564">
        <v>0</v>
      </c>
      <c r="Q670" s="566">
        <f>+monthly_drivers_0!Q670</f>
        <v>2.5</v>
      </c>
    </row>
    <row r="671" spans="1:17" x14ac:dyDescent="0.25">
      <c r="A671" s="567">
        <f t="shared" si="31"/>
        <v>64681</v>
      </c>
      <c r="B671" s="577" t="str">
        <f t="shared" si="32"/>
        <v>LeasingII</v>
      </c>
      <c r="C671" s="568">
        <v>0</v>
      </c>
      <c r="D671" s="569">
        <v>0</v>
      </c>
      <c r="E671" s="569">
        <v>0</v>
      </c>
      <c r="F671" s="569">
        <v>0</v>
      </c>
      <c r="G671" s="569">
        <v>0</v>
      </c>
      <c r="H671" s="569">
        <v>0</v>
      </c>
      <c r="I671" s="569">
        <v>0</v>
      </c>
      <c r="J671" s="569">
        <v>0</v>
      </c>
      <c r="K671" s="570">
        <v>0</v>
      </c>
      <c r="L671" s="571">
        <f t="shared" si="30"/>
        <v>0</v>
      </c>
      <c r="M671" s="571">
        <v>0</v>
      </c>
      <c r="N671" s="571">
        <v>0</v>
      </c>
      <c r="O671" s="572">
        <v>0</v>
      </c>
      <c r="P671" s="573">
        <v>0</v>
      </c>
      <c r="Q671" s="574">
        <f>+monthly_drivers_0!Q671</f>
        <v>2.5</v>
      </c>
    </row>
    <row r="672" spans="1:17" x14ac:dyDescent="0.25">
      <c r="A672" s="567">
        <f t="shared" si="31"/>
        <v>64709</v>
      </c>
      <c r="B672" s="577" t="str">
        <f t="shared" si="32"/>
        <v>LeasingII</v>
      </c>
      <c r="C672" s="568">
        <v>0</v>
      </c>
      <c r="D672" s="569">
        <v>0</v>
      </c>
      <c r="E672" s="569">
        <v>0</v>
      </c>
      <c r="F672" s="569">
        <v>0</v>
      </c>
      <c r="G672" s="569">
        <v>0</v>
      </c>
      <c r="H672" s="569">
        <v>0</v>
      </c>
      <c r="I672" s="569">
        <v>0</v>
      </c>
      <c r="J672" s="569">
        <v>0</v>
      </c>
      <c r="K672" s="570">
        <v>0</v>
      </c>
      <c r="L672" s="571">
        <f t="shared" si="30"/>
        <v>0</v>
      </c>
      <c r="M672" s="571">
        <v>0</v>
      </c>
      <c r="N672" s="571">
        <v>0</v>
      </c>
      <c r="O672" s="572">
        <v>0</v>
      </c>
      <c r="P672" s="564">
        <v>0</v>
      </c>
      <c r="Q672" s="566">
        <f>+monthly_drivers_0!Q672</f>
        <v>2.5</v>
      </c>
    </row>
    <row r="673" spans="1:17" x14ac:dyDescent="0.25">
      <c r="A673" s="567">
        <f t="shared" si="31"/>
        <v>64740</v>
      </c>
      <c r="B673" s="577" t="str">
        <f t="shared" si="32"/>
        <v>LeasingII</v>
      </c>
      <c r="C673" s="568">
        <v>0</v>
      </c>
      <c r="D673" s="569">
        <v>0</v>
      </c>
      <c r="E673" s="569">
        <v>0</v>
      </c>
      <c r="F673" s="569">
        <v>0</v>
      </c>
      <c r="G673" s="569">
        <v>0</v>
      </c>
      <c r="H673" s="569">
        <v>0</v>
      </c>
      <c r="I673" s="569">
        <v>0</v>
      </c>
      <c r="J673" s="569">
        <v>0</v>
      </c>
      <c r="K673" s="570">
        <v>0</v>
      </c>
      <c r="L673" s="571">
        <f t="shared" si="30"/>
        <v>0</v>
      </c>
      <c r="M673" s="571">
        <v>0</v>
      </c>
      <c r="N673" s="571">
        <v>0</v>
      </c>
      <c r="O673" s="572">
        <v>0</v>
      </c>
      <c r="P673" s="573">
        <v>0</v>
      </c>
      <c r="Q673" s="574">
        <f>+monthly_drivers_0!Q673</f>
        <v>2.5</v>
      </c>
    </row>
    <row r="674" spans="1:17" x14ac:dyDescent="0.25">
      <c r="A674" s="567">
        <f t="shared" si="31"/>
        <v>64770</v>
      </c>
      <c r="B674" s="577" t="str">
        <f t="shared" si="32"/>
        <v>LeasingII</v>
      </c>
      <c r="C674" s="568">
        <v>0</v>
      </c>
      <c r="D674" s="569">
        <v>0</v>
      </c>
      <c r="E674" s="569">
        <v>0</v>
      </c>
      <c r="F674" s="569">
        <v>0</v>
      </c>
      <c r="G674" s="569">
        <v>0</v>
      </c>
      <c r="H674" s="569">
        <v>0</v>
      </c>
      <c r="I674" s="569">
        <v>0</v>
      </c>
      <c r="J674" s="569">
        <v>0</v>
      </c>
      <c r="K674" s="570">
        <v>0</v>
      </c>
      <c r="L674" s="571">
        <f t="shared" si="30"/>
        <v>0</v>
      </c>
      <c r="M674" s="571">
        <v>0</v>
      </c>
      <c r="N674" s="571">
        <v>0</v>
      </c>
      <c r="O674" s="572">
        <v>0</v>
      </c>
      <c r="P674" s="564">
        <v>0</v>
      </c>
      <c r="Q674" s="566">
        <f>+monthly_drivers_0!Q674</f>
        <v>2.5</v>
      </c>
    </row>
    <row r="675" spans="1:17" x14ac:dyDescent="0.25">
      <c r="A675" s="567">
        <f t="shared" si="31"/>
        <v>64801</v>
      </c>
      <c r="B675" s="577" t="str">
        <f t="shared" si="32"/>
        <v>LeasingII</v>
      </c>
      <c r="C675" s="568">
        <v>0</v>
      </c>
      <c r="D675" s="569">
        <v>0</v>
      </c>
      <c r="E675" s="569">
        <v>0</v>
      </c>
      <c r="F675" s="569">
        <v>0</v>
      </c>
      <c r="G675" s="569">
        <v>0</v>
      </c>
      <c r="H675" s="569">
        <v>0</v>
      </c>
      <c r="I675" s="569">
        <v>0</v>
      </c>
      <c r="J675" s="569">
        <v>0</v>
      </c>
      <c r="K675" s="570">
        <v>0</v>
      </c>
      <c r="L675" s="571">
        <f t="shared" si="30"/>
        <v>0</v>
      </c>
      <c r="M675" s="571">
        <v>0</v>
      </c>
      <c r="N675" s="571">
        <v>0</v>
      </c>
      <c r="O675" s="572">
        <v>0</v>
      </c>
      <c r="P675" s="573">
        <v>0</v>
      </c>
      <c r="Q675" s="574">
        <f>+monthly_drivers_0!Q675</f>
        <v>2.5</v>
      </c>
    </row>
    <row r="676" spans="1:17" x14ac:dyDescent="0.25">
      <c r="A676" s="567">
        <f t="shared" si="31"/>
        <v>64831</v>
      </c>
      <c r="B676" s="577" t="str">
        <f t="shared" si="32"/>
        <v>LeasingII</v>
      </c>
      <c r="C676" s="568">
        <v>0</v>
      </c>
      <c r="D676" s="569">
        <v>0</v>
      </c>
      <c r="E676" s="569">
        <v>0</v>
      </c>
      <c r="F676" s="569">
        <v>0</v>
      </c>
      <c r="G676" s="569">
        <v>0</v>
      </c>
      <c r="H676" s="569">
        <v>0</v>
      </c>
      <c r="I676" s="569">
        <v>0</v>
      </c>
      <c r="J676" s="569">
        <v>0</v>
      </c>
      <c r="K676" s="570">
        <v>0</v>
      </c>
      <c r="L676" s="571">
        <f t="shared" si="30"/>
        <v>0</v>
      </c>
      <c r="M676" s="571">
        <v>0</v>
      </c>
      <c r="N676" s="571">
        <v>0</v>
      </c>
      <c r="O676" s="572">
        <v>0</v>
      </c>
      <c r="P676" s="564">
        <v>0</v>
      </c>
      <c r="Q676" s="566">
        <f>+monthly_drivers_0!Q676</f>
        <v>2.5</v>
      </c>
    </row>
    <row r="677" spans="1:17" x14ac:dyDescent="0.25">
      <c r="A677" s="567">
        <f t="shared" si="31"/>
        <v>64862</v>
      </c>
      <c r="B677" s="577" t="str">
        <f t="shared" si="32"/>
        <v>LeasingII</v>
      </c>
      <c r="C677" s="568">
        <v>0</v>
      </c>
      <c r="D677" s="569">
        <v>0</v>
      </c>
      <c r="E677" s="569">
        <v>0</v>
      </c>
      <c r="F677" s="569">
        <v>0</v>
      </c>
      <c r="G677" s="569">
        <v>0</v>
      </c>
      <c r="H677" s="569">
        <v>0</v>
      </c>
      <c r="I677" s="569">
        <v>0</v>
      </c>
      <c r="J677" s="569">
        <v>0</v>
      </c>
      <c r="K677" s="570">
        <v>0</v>
      </c>
      <c r="L677" s="571">
        <f t="shared" si="30"/>
        <v>0</v>
      </c>
      <c r="M677" s="571">
        <v>0</v>
      </c>
      <c r="N677" s="571">
        <v>0</v>
      </c>
      <c r="O677" s="572">
        <v>0</v>
      </c>
      <c r="P677" s="573">
        <v>0</v>
      </c>
      <c r="Q677" s="574">
        <f>+monthly_drivers_0!Q677</f>
        <v>2.5</v>
      </c>
    </row>
    <row r="678" spans="1:17" x14ac:dyDescent="0.25">
      <c r="A678" s="567">
        <f t="shared" si="31"/>
        <v>64893</v>
      </c>
      <c r="B678" s="577" t="str">
        <f t="shared" si="32"/>
        <v>LeasingII</v>
      </c>
      <c r="C678" s="568">
        <v>0</v>
      </c>
      <c r="D678" s="569">
        <v>0</v>
      </c>
      <c r="E678" s="569">
        <v>0</v>
      </c>
      <c r="F678" s="569">
        <v>0</v>
      </c>
      <c r="G678" s="569">
        <v>0</v>
      </c>
      <c r="H678" s="569">
        <v>0</v>
      </c>
      <c r="I678" s="569">
        <v>0</v>
      </c>
      <c r="J678" s="569">
        <v>0</v>
      </c>
      <c r="K678" s="570">
        <v>0</v>
      </c>
      <c r="L678" s="571">
        <f t="shared" si="30"/>
        <v>0</v>
      </c>
      <c r="M678" s="571">
        <v>0</v>
      </c>
      <c r="N678" s="571">
        <v>0</v>
      </c>
      <c r="O678" s="572">
        <v>0</v>
      </c>
      <c r="P678" s="564">
        <v>0</v>
      </c>
      <c r="Q678" s="566">
        <f>+monthly_drivers_0!Q678</f>
        <v>2.5</v>
      </c>
    </row>
    <row r="679" spans="1:17" x14ac:dyDescent="0.25">
      <c r="A679" s="567">
        <f t="shared" si="31"/>
        <v>64923</v>
      </c>
      <c r="B679" s="577" t="str">
        <f t="shared" si="32"/>
        <v>LeasingII</v>
      </c>
      <c r="C679" s="568">
        <v>0</v>
      </c>
      <c r="D679" s="569">
        <v>0</v>
      </c>
      <c r="E679" s="569">
        <v>0</v>
      </c>
      <c r="F679" s="569">
        <v>0</v>
      </c>
      <c r="G679" s="569">
        <v>0</v>
      </c>
      <c r="H679" s="569">
        <v>0</v>
      </c>
      <c r="I679" s="569">
        <v>0</v>
      </c>
      <c r="J679" s="569">
        <v>0</v>
      </c>
      <c r="K679" s="570">
        <v>0</v>
      </c>
      <c r="L679" s="571">
        <f t="shared" si="30"/>
        <v>0</v>
      </c>
      <c r="M679" s="571">
        <v>0</v>
      </c>
      <c r="N679" s="571">
        <v>0</v>
      </c>
      <c r="O679" s="572">
        <v>0</v>
      </c>
      <c r="P679" s="573">
        <v>0</v>
      </c>
      <c r="Q679" s="574">
        <f>+monthly_drivers_0!Q679</f>
        <v>2.5</v>
      </c>
    </row>
    <row r="680" spans="1:17" x14ac:dyDescent="0.25">
      <c r="A680" s="567">
        <f t="shared" si="31"/>
        <v>64954</v>
      </c>
      <c r="B680" s="577" t="str">
        <f t="shared" si="32"/>
        <v>LeasingII</v>
      </c>
      <c r="C680" s="568">
        <v>0</v>
      </c>
      <c r="D680" s="569">
        <v>0</v>
      </c>
      <c r="E680" s="569">
        <v>0</v>
      </c>
      <c r="F680" s="569">
        <v>0</v>
      </c>
      <c r="G680" s="569">
        <v>0</v>
      </c>
      <c r="H680" s="569">
        <v>0</v>
      </c>
      <c r="I680" s="569">
        <v>0</v>
      </c>
      <c r="J680" s="569">
        <v>0</v>
      </c>
      <c r="K680" s="570">
        <v>0</v>
      </c>
      <c r="L680" s="571">
        <f t="shared" si="30"/>
        <v>0</v>
      </c>
      <c r="M680" s="571">
        <v>0</v>
      </c>
      <c r="N680" s="571">
        <v>0</v>
      </c>
      <c r="O680" s="572">
        <v>0</v>
      </c>
      <c r="P680" s="564">
        <v>0</v>
      </c>
      <c r="Q680" s="566">
        <f>+monthly_drivers_0!Q680</f>
        <v>2.5</v>
      </c>
    </row>
    <row r="681" spans="1:17" x14ac:dyDescent="0.25">
      <c r="A681" s="567">
        <f t="shared" si="31"/>
        <v>64984</v>
      </c>
      <c r="B681" s="577" t="str">
        <f t="shared" si="32"/>
        <v>LeasingII</v>
      </c>
      <c r="C681" s="568">
        <v>0</v>
      </c>
      <c r="D681" s="569">
        <v>0</v>
      </c>
      <c r="E681" s="569">
        <v>0</v>
      </c>
      <c r="F681" s="569">
        <v>0</v>
      </c>
      <c r="G681" s="569">
        <v>0</v>
      </c>
      <c r="H681" s="569">
        <v>0</v>
      </c>
      <c r="I681" s="569">
        <v>0</v>
      </c>
      <c r="J681" s="569">
        <v>0</v>
      </c>
      <c r="K681" s="570">
        <v>0</v>
      </c>
      <c r="L681" s="571">
        <f t="shared" si="30"/>
        <v>0</v>
      </c>
      <c r="M681" s="571">
        <v>0</v>
      </c>
      <c r="N681" s="571">
        <v>0</v>
      </c>
      <c r="O681" s="572">
        <v>0</v>
      </c>
      <c r="P681" s="573">
        <v>0</v>
      </c>
      <c r="Q681" s="574">
        <f>+monthly_drivers_0!Q681</f>
        <v>2.5</v>
      </c>
    </row>
    <row r="682" spans="1:17" x14ac:dyDescent="0.25">
      <c r="A682" s="567">
        <f t="shared" si="31"/>
        <v>65015</v>
      </c>
      <c r="B682" s="577" t="str">
        <f t="shared" si="32"/>
        <v>LeasingII</v>
      </c>
      <c r="C682" s="568">
        <v>0</v>
      </c>
      <c r="D682" s="569">
        <v>0</v>
      </c>
      <c r="E682" s="569">
        <v>0</v>
      </c>
      <c r="F682" s="569">
        <v>0</v>
      </c>
      <c r="G682" s="569">
        <v>0</v>
      </c>
      <c r="H682" s="569">
        <v>0</v>
      </c>
      <c r="I682" s="569">
        <v>0</v>
      </c>
      <c r="J682" s="569">
        <v>0</v>
      </c>
      <c r="K682" s="570">
        <v>0</v>
      </c>
      <c r="L682" s="571">
        <f t="shared" si="30"/>
        <v>0</v>
      </c>
      <c r="M682" s="571">
        <v>0</v>
      </c>
      <c r="N682" s="571">
        <v>0</v>
      </c>
      <c r="O682" s="572">
        <v>0</v>
      </c>
      <c r="P682" s="564">
        <v>0</v>
      </c>
      <c r="Q682" s="566">
        <f>+monthly_drivers_0!Q682</f>
        <v>2.5</v>
      </c>
    </row>
    <row r="683" spans="1:17" x14ac:dyDescent="0.25">
      <c r="A683" s="567">
        <f t="shared" si="31"/>
        <v>65046</v>
      </c>
      <c r="B683" s="577" t="str">
        <f t="shared" si="32"/>
        <v>LeasingII</v>
      </c>
      <c r="C683" s="568">
        <v>0</v>
      </c>
      <c r="D683" s="569">
        <v>0</v>
      </c>
      <c r="E683" s="569">
        <v>0</v>
      </c>
      <c r="F683" s="569">
        <v>0</v>
      </c>
      <c r="G683" s="569">
        <v>0</v>
      </c>
      <c r="H683" s="569">
        <v>0</v>
      </c>
      <c r="I683" s="569">
        <v>0</v>
      </c>
      <c r="J683" s="569">
        <v>0</v>
      </c>
      <c r="K683" s="570">
        <v>0</v>
      </c>
      <c r="L683" s="571">
        <f t="shared" si="30"/>
        <v>0</v>
      </c>
      <c r="M683" s="571">
        <v>0</v>
      </c>
      <c r="N683" s="571">
        <v>0</v>
      </c>
      <c r="O683" s="572">
        <v>0</v>
      </c>
      <c r="P683" s="573">
        <v>0</v>
      </c>
      <c r="Q683" s="574">
        <f>+monthly_drivers_0!Q683</f>
        <v>2.5</v>
      </c>
    </row>
    <row r="684" spans="1:17" x14ac:dyDescent="0.25">
      <c r="A684" s="567">
        <f t="shared" si="31"/>
        <v>65074</v>
      </c>
      <c r="B684" s="577" t="str">
        <f t="shared" si="32"/>
        <v>LeasingII</v>
      </c>
      <c r="C684" s="568">
        <v>0</v>
      </c>
      <c r="D684" s="569">
        <v>0</v>
      </c>
      <c r="E684" s="569">
        <v>0</v>
      </c>
      <c r="F684" s="569">
        <v>0</v>
      </c>
      <c r="G684" s="569">
        <v>0</v>
      </c>
      <c r="H684" s="569">
        <v>0</v>
      </c>
      <c r="I684" s="569">
        <v>0</v>
      </c>
      <c r="J684" s="569">
        <v>0</v>
      </c>
      <c r="K684" s="570">
        <v>0</v>
      </c>
      <c r="L684" s="571">
        <f t="shared" si="30"/>
        <v>0</v>
      </c>
      <c r="M684" s="571">
        <v>0</v>
      </c>
      <c r="N684" s="571">
        <v>0</v>
      </c>
      <c r="O684" s="572">
        <v>0</v>
      </c>
      <c r="P684" s="564">
        <v>0</v>
      </c>
      <c r="Q684" s="566">
        <f>+monthly_drivers_0!Q684</f>
        <v>2.5</v>
      </c>
    </row>
    <row r="685" spans="1:17" x14ac:dyDescent="0.25">
      <c r="A685" s="567">
        <f t="shared" si="31"/>
        <v>65105</v>
      </c>
      <c r="B685" s="577" t="str">
        <f t="shared" si="32"/>
        <v>LeasingII</v>
      </c>
      <c r="C685" s="568">
        <v>0</v>
      </c>
      <c r="D685" s="569">
        <v>0</v>
      </c>
      <c r="E685" s="569">
        <v>0</v>
      </c>
      <c r="F685" s="569">
        <v>0</v>
      </c>
      <c r="G685" s="569">
        <v>0</v>
      </c>
      <c r="H685" s="569">
        <v>0</v>
      </c>
      <c r="I685" s="569">
        <v>0</v>
      </c>
      <c r="J685" s="569">
        <v>0</v>
      </c>
      <c r="K685" s="570">
        <v>0</v>
      </c>
      <c r="L685" s="571">
        <f t="shared" si="30"/>
        <v>0</v>
      </c>
      <c r="M685" s="571">
        <v>0</v>
      </c>
      <c r="N685" s="571">
        <v>0</v>
      </c>
      <c r="O685" s="572">
        <v>0</v>
      </c>
      <c r="P685" s="573">
        <v>0</v>
      </c>
      <c r="Q685" s="574">
        <f>+monthly_drivers_0!Q685</f>
        <v>2.5</v>
      </c>
    </row>
    <row r="686" spans="1:17" x14ac:dyDescent="0.25">
      <c r="A686" s="567">
        <f t="shared" si="31"/>
        <v>65135</v>
      </c>
      <c r="B686" s="577" t="str">
        <f t="shared" si="32"/>
        <v>LeasingII</v>
      </c>
      <c r="C686" s="568">
        <v>0</v>
      </c>
      <c r="D686" s="569">
        <v>0</v>
      </c>
      <c r="E686" s="569">
        <v>0</v>
      </c>
      <c r="F686" s="569">
        <v>0</v>
      </c>
      <c r="G686" s="569">
        <v>0</v>
      </c>
      <c r="H686" s="569">
        <v>0</v>
      </c>
      <c r="I686" s="569">
        <v>0</v>
      </c>
      <c r="J686" s="569">
        <v>0</v>
      </c>
      <c r="K686" s="570">
        <v>0</v>
      </c>
      <c r="L686" s="571">
        <f t="shared" si="30"/>
        <v>0</v>
      </c>
      <c r="M686" s="571">
        <v>0</v>
      </c>
      <c r="N686" s="571">
        <v>0</v>
      </c>
      <c r="O686" s="572">
        <v>0</v>
      </c>
      <c r="P686" s="564">
        <v>0</v>
      </c>
      <c r="Q686" s="566">
        <f>+monthly_drivers_0!Q686</f>
        <v>2.5</v>
      </c>
    </row>
    <row r="687" spans="1:17" x14ac:dyDescent="0.25">
      <c r="A687" s="567">
        <f t="shared" si="31"/>
        <v>65166</v>
      </c>
      <c r="B687" s="577" t="str">
        <f t="shared" si="32"/>
        <v>LeasingII</v>
      </c>
      <c r="C687" s="568">
        <v>0</v>
      </c>
      <c r="D687" s="569">
        <v>0</v>
      </c>
      <c r="E687" s="569">
        <v>0</v>
      </c>
      <c r="F687" s="569">
        <v>0</v>
      </c>
      <c r="G687" s="569">
        <v>0</v>
      </c>
      <c r="H687" s="569">
        <v>0</v>
      </c>
      <c r="I687" s="569">
        <v>0</v>
      </c>
      <c r="J687" s="569">
        <v>0</v>
      </c>
      <c r="K687" s="570">
        <v>0</v>
      </c>
      <c r="L687" s="571">
        <f t="shared" si="30"/>
        <v>0</v>
      </c>
      <c r="M687" s="571">
        <v>0</v>
      </c>
      <c r="N687" s="571">
        <v>0</v>
      </c>
      <c r="O687" s="572">
        <v>0</v>
      </c>
      <c r="P687" s="573">
        <v>0</v>
      </c>
      <c r="Q687" s="574">
        <f>+monthly_drivers_0!Q687</f>
        <v>2.5</v>
      </c>
    </row>
    <row r="688" spans="1:17" x14ac:dyDescent="0.25">
      <c r="A688" s="567">
        <f t="shared" si="31"/>
        <v>65196</v>
      </c>
      <c r="B688" s="577" t="str">
        <f t="shared" si="32"/>
        <v>LeasingII</v>
      </c>
      <c r="C688" s="568">
        <v>0</v>
      </c>
      <c r="D688" s="569">
        <v>0</v>
      </c>
      <c r="E688" s="569">
        <v>0</v>
      </c>
      <c r="F688" s="569">
        <v>0</v>
      </c>
      <c r="G688" s="569">
        <v>0</v>
      </c>
      <c r="H688" s="569">
        <v>0</v>
      </c>
      <c r="I688" s="569">
        <v>0</v>
      </c>
      <c r="J688" s="569">
        <v>0</v>
      </c>
      <c r="K688" s="570">
        <v>0</v>
      </c>
      <c r="L688" s="571">
        <f t="shared" si="30"/>
        <v>0</v>
      </c>
      <c r="M688" s="571">
        <v>0</v>
      </c>
      <c r="N688" s="571">
        <v>0</v>
      </c>
      <c r="O688" s="572">
        <v>0</v>
      </c>
      <c r="P688" s="564">
        <v>0</v>
      </c>
      <c r="Q688" s="566">
        <f>+monthly_drivers_0!Q688</f>
        <v>2.5</v>
      </c>
    </row>
    <row r="689" spans="1:17" x14ac:dyDescent="0.25">
      <c r="A689" s="567">
        <f t="shared" si="31"/>
        <v>65227</v>
      </c>
      <c r="B689" s="577" t="str">
        <f t="shared" si="32"/>
        <v>LeasingII</v>
      </c>
      <c r="C689" s="568">
        <v>0</v>
      </c>
      <c r="D689" s="569">
        <v>0</v>
      </c>
      <c r="E689" s="569">
        <v>0</v>
      </c>
      <c r="F689" s="569">
        <v>0</v>
      </c>
      <c r="G689" s="569">
        <v>0</v>
      </c>
      <c r="H689" s="569">
        <v>0</v>
      </c>
      <c r="I689" s="569">
        <v>0</v>
      </c>
      <c r="J689" s="569">
        <v>0</v>
      </c>
      <c r="K689" s="570">
        <v>0</v>
      </c>
      <c r="L689" s="571">
        <f t="shared" si="30"/>
        <v>0</v>
      </c>
      <c r="M689" s="571">
        <v>0</v>
      </c>
      <c r="N689" s="571">
        <v>0</v>
      </c>
      <c r="O689" s="572">
        <v>0</v>
      </c>
      <c r="P689" s="573">
        <v>0</v>
      </c>
      <c r="Q689" s="574">
        <f>+monthly_drivers_0!Q689</f>
        <v>2.5</v>
      </c>
    </row>
    <row r="690" spans="1:17" x14ac:dyDescent="0.25">
      <c r="A690" s="567">
        <f t="shared" si="31"/>
        <v>65258</v>
      </c>
      <c r="B690" s="577" t="str">
        <f t="shared" si="32"/>
        <v>LeasingII</v>
      </c>
      <c r="C690" s="568">
        <v>0</v>
      </c>
      <c r="D690" s="569">
        <v>0</v>
      </c>
      <c r="E690" s="569">
        <v>0</v>
      </c>
      <c r="F690" s="569">
        <v>0</v>
      </c>
      <c r="G690" s="569">
        <v>0</v>
      </c>
      <c r="H690" s="569">
        <v>0</v>
      </c>
      <c r="I690" s="569">
        <v>0</v>
      </c>
      <c r="J690" s="569">
        <v>0</v>
      </c>
      <c r="K690" s="570">
        <v>0</v>
      </c>
      <c r="L690" s="571">
        <f t="shared" si="30"/>
        <v>0</v>
      </c>
      <c r="M690" s="571">
        <v>0</v>
      </c>
      <c r="N690" s="571">
        <v>0</v>
      </c>
      <c r="O690" s="572">
        <v>0</v>
      </c>
      <c r="P690" s="564">
        <v>0</v>
      </c>
      <c r="Q690" s="566">
        <f>+monthly_drivers_0!Q690</f>
        <v>2.5</v>
      </c>
    </row>
    <row r="691" spans="1:17" x14ac:dyDescent="0.25">
      <c r="A691" s="567">
        <f t="shared" si="31"/>
        <v>65288</v>
      </c>
      <c r="B691" s="577" t="str">
        <f t="shared" si="32"/>
        <v>LeasingII</v>
      </c>
      <c r="C691" s="568">
        <v>0</v>
      </c>
      <c r="D691" s="569">
        <v>0</v>
      </c>
      <c r="E691" s="569">
        <v>0</v>
      </c>
      <c r="F691" s="569">
        <v>0</v>
      </c>
      <c r="G691" s="569">
        <v>0</v>
      </c>
      <c r="H691" s="569">
        <v>0</v>
      </c>
      <c r="I691" s="569">
        <v>0</v>
      </c>
      <c r="J691" s="569">
        <v>0</v>
      </c>
      <c r="K691" s="570">
        <v>0</v>
      </c>
      <c r="L691" s="571">
        <f t="shared" si="30"/>
        <v>0</v>
      </c>
      <c r="M691" s="571">
        <v>0</v>
      </c>
      <c r="N691" s="571">
        <v>0</v>
      </c>
      <c r="O691" s="572">
        <v>0</v>
      </c>
      <c r="P691" s="573">
        <v>0</v>
      </c>
      <c r="Q691" s="574">
        <f>+monthly_drivers_0!Q691</f>
        <v>2.5</v>
      </c>
    </row>
    <row r="692" spans="1:17" x14ac:dyDescent="0.25">
      <c r="A692" s="567">
        <f t="shared" si="31"/>
        <v>65319</v>
      </c>
      <c r="B692" s="577" t="str">
        <f t="shared" si="32"/>
        <v>LeasingII</v>
      </c>
      <c r="C692" s="568">
        <v>0</v>
      </c>
      <c r="D692" s="569">
        <v>0</v>
      </c>
      <c r="E692" s="569">
        <v>0</v>
      </c>
      <c r="F692" s="569">
        <v>0</v>
      </c>
      <c r="G692" s="569">
        <v>0</v>
      </c>
      <c r="H692" s="569">
        <v>0</v>
      </c>
      <c r="I692" s="569">
        <v>0</v>
      </c>
      <c r="J692" s="569">
        <v>0</v>
      </c>
      <c r="K692" s="570">
        <v>0</v>
      </c>
      <c r="L692" s="571">
        <f t="shared" si="30"/>
        <v>0</v>
      </c>
      <c r="M692" s="571">
        <v>0</v>
      </c>
      <c r="N692" s="571">
        <v>0</v>
      </c>
      <c r="O692" s="572">
        <v>0</v>
      </c>
      <c r="P692" s="564">
        <v>0</v>
      </c>
      <c r="Q692" s="566">
        <f>+monthly_drivers_0!Q692</f>
        <v>2.5</v>
      </c>
    </row>
    <row r="693" spans="1:17" x14ac:dyDescent="0.25">
      <c r="A693" s="567">
        <f t="shared" si="31"/>
        <v>65349</v>
      </c>
      <c r="B693" s="577" t="str">
        <f t="shared" si="32"/>
        <v>LeasingII</v>
      </c>
      <c r="C693" s="568">
        <v>0</v>
      </c>
      <c r="D693" s="569">
        <v>0</v>
      </c>
      <c r="E693" s="569">
        <v>0</v>
      </c>
      <c r="F693" s="569">
        <v>0</v>
      </c>
      <c r="G693" s="569">
        <v>0</v>
      </c>
      <c r="H693" s="569">
        <v>0</v>
      </c>
      <c r="I693" s="569">
        <v>0</v>
      </c>
      <c r="J693" s="569">
        <v>0</v>
      </c>
      <c r="K693" s="570">
        <v>0</v>
      </c>
      <c r="L693" s="571">
        <f t="shared" si="30"/>
        <v>0</v>
      </c>
      <c r="M693" s="571">
        <v>0</v>
      </c>
      <c r="N693" s="571">
        <v>0</v>
      </c>
      <c r="O693" s="572">
        <v>0</v>
      </c>
      <c r="P693" s="573">
        <v>0</v>
      </c>
      <c r="Q693" s="574">
        <f>+monthly_drivers_0!Q693</f>
        <v>2.5</v>
      </c>
    </row>
    <row r="694" spans="1:17" x14ac:dyDescent="0.25">
      <c r="A694" s="567">
        <f t="shared" si="31"/>
        <v>65380</v>
      </c>
      <c r="B694" s="577" t="str">
        <f t="shared" si="32"/>
        <v>LeasingII</v>
      </c>
      <c r="C694" s="568">
        <v>0</v>
      </c>
      <c r="D694" s="569">
        <v>0</v>
      </c>
      <c r="E694" s="569">
        <v>0</v>
      </c>
      <c r="F694" s="569">
        <v>0</v>
      </c>
      <c r="G694" s="569">
        <v>0</v>
      </c>
      <c r="H694" s="569">
        <v>0</v>
      </c>
      <c r="I694" s="569">
        <v>0</v>
      </c>
      <c r="J694" s="569">
        <v>0</v>
      </c>
      <c r="K694" s="570">
        <v>0</v>
      </c>
      <c r="L694" s="571">
        <f t="shared" si="30"/>
        <v>0</v>
      </c>
      <c r="M694" s="571">
        <v>0</v>
      </c>
      <c r="N694" s="571">
        <v>0</v>
      </c>
      <c r="O694" s="572">
        <v>0</v>
      </c>
      <c r="P694" s="564">
        <v>0</v>
      </c>
      <c r="Q694" s="566">
        <f>+monthly_drivers_0!Q694</f>
        <v>2.5</v>
      </c>
    </row>
    <row r="695" spans="1:17" x14ac:dyDescent="0.25">
      <c r="A695" s="567">
        <f t="shared" si="31"/>
        <v>65411</v>
      </c>
      <c r="B695" s="577" t="str">
        <f t="shared" si="32"/>
        <v>LeasingII</v>
      </c>
      <c r="C695" s="568">
        <v>0</v>
      </c>
      <c r="D695" s="569">
        <v>0</v>
      </c>
      <c r="E695" s="569">
        <v>0</v>
      </c>
      <c r="F695" s="569">
        <v>0</v>
      </c>
      <c r="G695" s="569">
        <v>0</v>
      </c>
      <c r="H695" s="569">
        <v>0</v>
      </c>
      <c r="I695" s="569">
        <v>0</v>
      </c>
      <c r="J695" s="569">
        <v>0</v>
      </c>
      <c r="K695" s="570">
        <v>0</v>
      </c>
      <c r="L695" s="571">
        <f t="shared" si="30"/>
        <v>0</v>
      </c>
      <c r="M695" s="571">
        <v>0</v>
      </c>
      <c r="N695" s="571">
        <v>0</v>
      </c>
      <c r="O695" s="572">
        <v>0</v>
      </c>
      <c r="P695" s="573">
        <v>0</v>
      </c>
      <c r="Q695" s="574">
        <f>+monthly_drivers_0!Q695</f>
        <v>2.5</v>
      </c>
    </row>
    <row r="696" spans="1:17" x14ac:dyDescent="0.25">
      <c r="A696" s="567">
        <f t="shared" si="31"/>
        <v>65439</v>
      </c>
      <c r="B696" s="577" t="str">
        <f t="shared" si="32"/>
        <v>LeasingII</v>
      </c>
      <c r="C696" s="568">
        <v>0</v>
      </c>
      <c r="D696" s="569">
        <v>0</v>
      </c>
      <c r="E696" s="569">
        <v>0</v>
      </c>
      <c r="F696" s="569">
        <v>0</v>
      </c>
      <c r="G696" s="569">
        <v>0</v>
      </c>
      <c r="H696" s="569">
        <v>0</v>
      </c>
      <c r="I696" s="569">
        <v>0</v>
      </c>
      <c r="J696" s="569">
        <v>0</v>
      </c>
      <c r="K696" s="570">
        <v>0</v>
      </c>
      <c r="L696" s="571">
        <f t="shared" si="30"/>
        <v>0</v>
      </c>
      <c r="M696" s="571">
        <v>0</v>
      </c>
      <c r="N696" s="571">
        <v>0</v>
      </c>
      <c r="O696" s="572">
        <v>0</v>
      </c>
      <c r="P696" s="564">
        <v>0</v>
      </c>
      <c r="Q696" s="566">
        <f>+monthly_drivers_0!Q696</f>
        <v>2.5</v>
      </c>
    </row>
    <row r="697" spans="1:17" x14ac:dyDescent="0.25">
      <c r="A697" s="567">
        <f t="shared" si="31"/>
        <v>65470</v>
      </c>
      <c r="B697" s="577" t="str">
        <f t="shared" si="32"/>
        <v>LeasingII</v>
      </c>
      <c r="C697" s="568">
        <v>0</v>
      </c>
      <c r="D697" s="569">
        <v>0</v>
      </c>
      <c r="E697" s="569">
        <v>0</v>
      </c>
      <c r="F697" s="569">
        <v>0</v>
      </c>
      <c r="G697" s="569">
        <v>0</v>
      </c>
      <c r="H697" s="569">
        <v>0</v>
      </c>
      <c r="I697" s="569">
        <v>0</v>
      </c>
      <c r="J697" s="569">
        <v>0</v>
      </c>
      <c r="K697" s="570">
        <v>0</v>
      </c>
      <c r="L697" s="571">
        <f t="shared" si="30"/>
        <v>0</v>
      </c>
      <c r="M697" s="571">
        <v>0</v>
      </c>
      <c r="N697" s="571">
        <v>0</v>
      </c>
      <c r="O697" s="572">
        <v>0</v>
      </c>
      <c r="P697" s="573">
        <v>0</v>
      </c>
      <c r="Q697" s="574">
        <f>+monthly_drivers_0!Q697</f>
        <v>2.5</v>
      </c>
    </row>
    <row r="698" spans="1:17" x14ac:dyDescent="0.25">
      <c r="A698" s="567">
        <f t="shared" si="31"/>
        <v>65500</v>
      </c>
      <c r="B698" s="577" t="str">
        <f t="shared" si="32"/>
        <v>LeasingII</v>
      </c>
      <c r="C698" s="568">
        <v>0</v>
      </c>
      <c r="D698" s="569">
        <v>0</v>
      </c>
      <c r="E698" s="569">
        <v>0</v>
      </c>
      <c r="F698" s="569">
        <v>0</v>
      </c>
      <c r="G698" s="569">
        <v>0</v>
      </c>
      <c r="H698" s="569">
        <v>0</v>
      </c>
      <c r="I698" s="569">
        <v>0</v>
      </c>
      <c r="J698" s="569">
        <v>0</v>
      </c>
      <c r="K698" s="570">
        <v>0</v>
      </c>
      <c r="L698" s="571">
        <f t="shared" si="30"/>
        <v>0</v>
      </c>
      <c r="M698" s="571">
        <v>0</v>
      </c>
      <c r="N698" s="571">
        <v>0</v>
      </c>
      <c r="O698" s="572">
        <v>0</v>
      </c>
      <c r="P698" s="564">
        <v>0</v>
      </c>
      <c r="Q698" s="566">
        <f>+monthly_drivers_0!Q698</f>
        <v>2.5</v>
      </c>
    </row>
    <row r="699" spans="1:17" x14ac:dyDescent="0.25">
      <c r="A699" s="567">
        <f t="shared" si="31"/>
        <v>65531</v>
      </c>
      <c r="B699" s="577" t="str">
        <f t="shared" si="32"/>
        <v>LeasingII</v>
      </c>
      <c r="C699" s="568">
        <v>0</v>
      </c>
      <c r="D699" s="569">
        <v>0</v>
      </c>
      <c r="E699" s="569">
        <v>0</v>
      </c>
      <c r="F699" s="569">
        <v>0</v>
      </c>
      <c r="G699" s="569">
        <v>0</v>
      </c>
      <c r="H699" s="569">
        <v>0</v>
      </c>
      <c r="I699" s="569">
        <v>0</v>
      </c>
      <c r="J699" s="569">
        <v>0</v>
      </c>
      <c r="K699" s="570">
        <v>0</v>
      </c>
      <c r="L699" s="571">
        <f t="shared" si="30"/>
        <v>0</v>
      </c>
      <c r="M699" s="571">
        <v>0</v>
      </c>
      <c r="N699" s="571">
        <v>0</v>
      </c>
      <c r="O699" s="572">
        <v>0</v>
      </c>
      <c r="P699" s="573">
        <v>0</v>
      </c>
      <c r="Q699" s="574">
        <f>+monthly_drivers_0!Q699</f>
        <v>2.5</v>
      </c>
    </row>
    <row r="700" spans="1:17" x14ac:dyDescent="0.25">
      <c r="A700" s="567">
        <f t="shared" si="31"/>
        <v>65561</v>
      </c>
      <c r="B700" s="577" t="str">
        <f t="shared" si="32"/>
        <v>LeasingII</v>
      </c>
      <c r="C700" s="568">
        <v>0</v>
      </c>
      <c r="D700" s="569">
        <v>0</v>
      </c>
      <c r="E700" s="569">
        <v>0</v>
      </c>
      <c r="F700" s="569">
        <v>0</v>
      </c>
      <c r="G700" s="569">
        <v>0</v>
      </c>
      <c r="H700" s="569">
        <v>0</v>
      </c>
      <c r="I700" s="569">
        <v>0</v>
      </c>
      <c r="J700" s="569">
        <v>0</v>
      </c>
      <c r="K700" s="570">
        <v>0</v>
      </c>
      <c r="L700" s="571">
        <f t="shared" si="30"/>
        <v>0</v>
      </c>
      <c r="M700" s="571">
        <v>0</v>
      </c>
      <c r="N700" s="571">
        <v>0</v>
      </c>
      <c r="O700" s="572">
        <v>0</v>
      </c>
      <c r="P700" s="564">
        <v>0</v>
      </c>
      <c r="Q700" s="566">
        <f>+monthly_drivers_0!Q700</f>
        <v>2.5</v>
      </c>
    </row>
    <row r="701" spans="1:17" x14ac:dyDescent="0.25">
      <c r="A701" s="567">
        <f t="shared" si="31"/>
        <v>65592</v>
      </c>
      <c r="B701" s="577" t="str">
        <f t="shared" si="32"/>
        <v>LeasingII</v>
      </c>
      <c r="C701" s="568">
        <v>0</v>
      </c>
      <c r="D701" s="569">
        <v>0</v>
      </c>
      <c r="E701" s="569">
        <v>0</v>
      </c>
      <c r="F701" s="569">
        <v>0</v>
      </c>
      <c r="G701" s="569">
        <v>0</v>
      </c>
      <c r="H701" s="569">
        <v>0</v>
      </c>
      <c r="I701" s="569">
        <v>0</v>
      </c>
      <c r="J701" s="569">
        <v>0</v>
      </c>
      <c r="K701" s="570">
        <v>0</v>
      </c>
      <c r="L701" s="571">
        <f t="shared" si="30"/>
        <v>0</v>
      </c>
      <c r="M701" s="571">
        <v>0</v>
      </c>
      <c r="N701" s="571">
        <v>0</v>
      </c>
      <c r="O701" s="572">
        <v>0</v>
      </c>
      <c r="P701" s="573">
        <v>0</v>
      </c>
      <c r="Q701" s="574">
        <f>+monthly_drivers_0!Q701</f>
        <v>2.5</v>
      </c>
    </row>
    <row r="702" spans="1:17" x14ac:dyDescent="0.25">
      <c r="A702" s="567">
        <f t="shared" si="31"/>
        <v>65623</v>
      </c>
      <c r="B702" s="577" t="str">
        <f t="shared" si="32"/>
        <v>LeasingII</v>
      </c>
      <c r="C702" s="568">
        <v>0</v>
      </c>
      <c r="D702" s="569">
        <v>0</v>
      </c>
      <c r="E702" s="569">
        <v>0</v>
      </c>
      <c r="F702" s="569">
        <v>0</v>
      </c>
      <c r="G702" s="569">
        <v>0</v>
      </c>
      <c r="H702" s="569">
        <v>0</v>
      </c>
      <c r="I702" s="569">
        <v>0</v>
      </c>
      <c r="J702" s="569">
        <v>0</v>
      </c>
      <c r="K702" s="570">
        <v>0</v>
      </c>
      <c r="L702" s="571">
        <f t="shared" si="30"/>
        <v>0</v>
      </c>
      <c r="M702" s="571">
        <v>0</v>
      </c>
      <c r="N702" s="571">
        <v>0</v>
      </c>
      <c r="O702" s="572">
        <v>0</v>
      </c>
      <c r="P702" s="564">
        <v>0</v>
      </c>
      <c r="Q702" s="566">
        <f>+monthly_drivers_0!Q702</f>
        <v>2.5</v>
      </c>
    </row>
    <row r="703" spans="1:17" x14ac:dyDescent="0.25">
      <c r="A703" s="567">
        <f t="shared" si="31"/>
        <v>65653</v>
      </c>
      <c r="B703" s="577" t="str">
        <f t="shared" si="32"/>
        <v>LeasingII</v>
      </c>
      <c r="C703" s="568">
        <v>0</v>
      </c>
      <c r="D703" s="569">
        <v>0</v>
      </c>
      <c r="E703" s="569">
        <v>0</v>
      </c>
      <c r="F703" s="569">
        <v>0</v>
      </c>
      <c r="G703" s="569">
        <v>0</v>
      </c>
      <c r="H703" s="569">
        <v>0</v>
      </c>
      <c r="I703" s="569">
        <v>0</v>
      </c>
      <c r="J703" s="569">
        <v>0</v>
      </c>
      <c r="K703" s="570">
        <v>0</v>
      </c>
      <c r="L703" s="571">
        <f t="shared" si="30"/>
        <v>0</v>
      </c>
      <c r="M703" s="571">
        <v>0</v>
      </c>
      <c r="N703" s="571">
        <v>0</v>
      </c>
      <c r="O703" s="572">
        <v>0</v>
      </c>
      <c r="P703" s="573">
        <v>0</v>
      </c>
      <c r="Q703" s="574">
        <f>+monthly_drivers_0!Q703</f>
        <v>2.5</v>
      </c>
    </row>
    <row r="704" spans="1:17" x14ac:dyDescent="0.25">
      <c r="A704" s="567">
        <f t="shared" si="31"/>
        <v>65684</v>
      </c>
      <c r="B704" s="577" t="str">
        <f t="shared" si="32"/>
        <v>LeasingII</v>
      </c>
      <c r="C704" s="568">
        <v>0</v>
      </c>
      <c r="D704" s="569">
        <v>0</v>
      </c>
      <c r="E704" s="569">
        <v>0</v>
      </c>
      <c r="F704" s="569">
        <v>0</v>
      </c>
      <c r="G704" s="569">
        <v>0</v>
      </c>
      <c r="H704" s="569">
        <v>0</v>
      </c>
      <c r="I704" s="569">
        <v>0</v>
      </c>
      <c r="J704" s="569">
        <v>0</v>
      </c>
      <c r="K704" s="570">
        <v>0</v>
      </c>
      <c r="L704" s="571">
        <f t="shared" si="30"/>
        <v>0</v>
      </c>
      <c r="M704" s="571">
        <v>0</v>
      </c>
      <c r="N704" s="571">
        <v>0</v>
      </c>
      <c r="O704" s="572">
        <v>0</v>
      </c>
      <c r="P704" s="564">
        <v>0</v>
      </c>
      <c r="Q704" s="566">
        <f>+monthly_drivers_0!Q704</f>
        <v>2.5</v>
      </c>
    </row>
    <row r="705" spans="1:17" x14ac:dyDescent="0.25">
      <c r="A705" s="567">
        <f t="shared" si="31"/>
        <v>65714</v>
      </c>
      <c r="B705" s="577" t="str">
        <f t="shared" si="32"/>
        <v>LeasingII</v>
      </c>
      <c r="C705" s="568">
        <v>0</v>
      </c>
      <c r="D705" s="569">
        <v>0</v>
      </c>
      <c r="E705" s="569">
        <v>0</v>
      </c>
      <c r="F705" s="569">
        <v>0</v>
      </c>
      <c r="G705" s="569">
        <v>0</v>
      </c>
      <c r="H705" s="569">
        <v>0</v>
      </c>
      <c r="I705" s="569">
        <v>0</v>
      </c>
      <c r="J705" s="569">
        <v>0</v>
      </c>
      <c r="K705" s="570">
        <v>0</v>
      </c>
      <c r="L705" s="571">
        <f t="shared" si="30"/>
        <v>0</v>
      </c>
      <c r="M705" s="571">
        <v>0</v>
      </c>
      <c r="N705" s="571">
        <v>0</v>
      </c>
      <c r="O705" s="572">
        <v>0</v>
      </c>
      <c r="P705" s="573">
        <v>0</v>
      </c>
      <c r="Q705" s="574">
        <f>+monthly_drivers_0!Q705</f>
        <v>2.5</v>
      </c>
    </row>
    <row r="706" spans="1:17" x14ac:dyDescent="0.25">
      <c r="A706" s="567">
        <f t="shared" si="31"/>
        <v>65745</v>
      </c>
      <c r="B706" s="577" t="str">
        <f t="shared" si="32"/>
        <v>LeasingII</v>
      </c>
      <c r="C706" s="568">
        <v>0</v>
      </c>
      <c r="D706" s="569">
        <v>0</v>
      </c>
      <c r="E706" s="569">
        <v>0</v>
      </c>
      <c r="F706" s="569">
        <v>0</v>
      </c>
      <c r="G706" s="569">
        <v>0</v>
      </c>
      <c r="H706" s="569">
        <v>0</v>
      </c>
      <c r="I706" s="569">
        <v>0</v>
      </c>
      <c r="J706" s="569">
        <v>0</v>
      </c>
      <c r="K706" s="570">
        <v>0</v>
      </c>
      <c r="L706" s="571">
        <f t="shared" ref="L706:L721" si="33">+P706+O706</f>
        <v>0</v>
      </c>
      <c r="M706" s="571">
        <v>0</v>
      </c>
      <c r="N706" s="571">
        <v>0</v>
      </c>
      <c r="O706" s="572">
        <v>0</v>
      </c>
      <c r="P706" s="564">
        <v>0</v>
      </c>
      <c r="Q706" s="566">
        <f>+monthly_drivers_0!Q706</f>
        <v>2.5</v>
      </c>
    </row>
    <row r="707" spans="1:17" x14ac:dyDescent="0.25">
      <c r="A707" s="567">
        <f t="shared" ref="A707:A721" si="34">+EOMONTH(A706,1)</f>
        <v>65776</v>
      </c>
      <c r="B707" s="577" t="str">
        <f t="shared" ref="B707:B721" si="35">+B706</f>
        <v>LeasingII</v>
      </c>
      <c r="C707" s="568">
        <v>0</v>
      </c>
      <c r="D707" s="569">
        <v>0</v>
      </c>
      <c r="E707" s="569">
        <v>0</v>
      </c>
      <c r="F707" s="569">
        <v>0</v>
      </c>
      <c r="G707" s="569">
        <v>0</v>
      </c>
      <c r="H707" s="569">
        <v>0</v>
      </c>
      <c r="I707" s="569">
        <v>0</v>
      </c>
      <c r="J707" s="569">
        <v>0</v>
      </c>
      <c r="K707" s="570">
        <v>0</v>
      </c>
      <c r="L707" s="571">
        <f t="shared" si="33"/>
        <v>0</v>
      </c>
      <c r="M707" s="571">
        <v>0</v>
      </c>
      <c r="N707" s="571">
        <v>0</v>
      </c>
      <c r="O707" s="572">
        <v>0</v>
      </c>
      <c r="P707" s="573">
        <v>0</v>
      </c>
      <c r="Q707" s="574">
        <f>+monthly_drivers_0!Q707</f>
        <v>2.5</v>
      </c>
    </row>
    <row r="708" spans="1:17" x14ac:dyDescent="0.25">
      <c r="A708" s="567">
        <f t="shared" si="34"/>
        <v>65805</v>
      </c>
      <c r="B708" s="577" t="str">
        <f t="shared" si="35"/>
        <v>LeasingII</v>
      </c>
      <c r="C708" s="568">
        <v>0</v>
      </c>
      <c r="D708" s="569">
        <v>0</v>
      </c>
      <c r="E708" s="569">
        <v>0</v>
      </c>
      <c r="F708" s="569">
        <v>0</v>
      </c>
      <c r="G708" s="569">
        <v>0</v>
      </c>
      <c r="H708" s="569">
        <v>0</v>
      </c>
      <c r="I708" s="569">
        <v>0</v>
      </c>
      <c r="J708" s="569">
        <v>0</v>
      </c>
      <c r="K708" s="570">
        <v>0</v>
      </c>
      <c r="L708" s="571">
        <f t="shared" si="33"/>
        <v>0</v>
      </c>
      <c r="M708" s="571">
        <v>0</v>
      </c>
      <c r="N708" s="571">
        <v>0</v>
      </c>
      <c r="O708" s="572">
        <v>0</v>
      </c>
      <c r="P708" s="564">
        <v>0</v>
      </c>
      <c r="Q708" s="566">
        <f>+monthly_drivers_0!Q708</f>
        <v>2.5</v>
      </c>
    </row>
    <row r="709" spans="1:17" x14ac:dyDescent="0.25">
      <c r="A709" s="567">
        <f t="shared" si="34"/>
        <v>65836</v>
      </c>
      <c r="B709" s="577" t="str">
        <f t="shared" si="35"/>
        <v>LeasingII</v>
      </c>
      <c r="C709" s="568">
        <v>0</v>
      </c>
      <c r="D709" s="569">
        <v>0</v>
      </c>
      <c r="E709" s="569">
        <v>0</v>
      </c>
      <c r="F709" s="569">
        <v>0</v>
      </c>
      <c r="G709" s="569">
        <v>0</v>
      </c>
      <c r="H709" s="569">
        <v>0</v>
      </c>
      <c r="I709" s="569">
        <v>0</v>
      </c>
      <c r="J709" s="569">
        <v>0</v>
      </c>
      <c r="K709" s="570">
        <v>0</v>
      </c>
      <c r="L709" s="571">
        <f t="shared" si="33"/>
        <v>0</v>
      </c>
      <c r="M709" s="571">
        <v>0</v>
      </c>
      <c r="N709" s="571">
        <v>0</v>
      </c>
      <c r="O709" s="572">
        <v>0</v>
      </c>
      <c r="P709" s="573">
        <v>0</v>
      </c>
      <c r="Q709" s="574">
        <f>+monthly_drivers_0!Q709</f>
        <v>2.5</v>
      </c>
    </row>
    <row r="710" spans="1:17" x14ac:dyDescent="0.25">
      <c r="A710" s="567">
        <f t="shared" si="34"/>
        <v>65866</v>
      </c>
      <c r="B710" s="577" t="str">
        <f t="shared" si="35"/>
        <v>LeasingII</v>
      </c>
      <c r="C710" s="568">
        <v>0</v>
      </c>
      <c r="D710" s="569">
        <v>0</v>
      </c>
      <c r="E710" s="569">
        <v>0</v>
      </c>
      <c r="F710" s="569">
        <v>0</v>
      </c>
      <c r="G710" s="569">
        <v>0</v>
      </c>
      <c r="H710" s="569">
        <v>0</v>
      </c>
      <c r="I710" s="569">
        <v>0</v>
      </c>
      <c r="J710" s="569">
        <v>0</v>
      </c>
      <c r="K710" s="570">
        <v>0</v>
      </c>
      <c r="L710" s="571">
        <f t="shared" si="33"/>
        <v>0</v>
      </c>
      <c r="M710" s="571">
        <v>0</v>
      </c>
      <c r="N710" s="571">
        <v>0</v>
      </c>
      <c r="O710" s="572">
        <v>0</v>
      </c>
      <c r="P710" s="564">
        <v>0</v>
      </c>
      <c r="Q710" s="566">
        <f>+monthly_drivers_0!Q710</f>
        <v>2.5</v>
      </c>
    </row>
    <row r="711" spans="1:17" x14ac:dyDescent="0.25">
      <c r="A711" s="567">
        <f t="shared" si="34"/>
        <v>65897</v>
      </c>
      <c r="B711" s="577" t="str">
        <f t="shared" si="35"/>
        <v>LeasingII</v>
      </c>
      <c r="C711" s="568">
        <v>0</v>
      </c>
      <c r="D711" s="569">
        <v>0</v>
      </c>
      <c r="E711" s="569">
        <v>0</v>
      </c>
      <c r="F711" s="569">
        <v>0</v>
      </c>
      <c r="G711" s="569">
        <v>0</v>
      </c>
      <c r="H711" s="569">
        <v>0</v>
      </c>
      <c r="I711" s="569">
        <v>0</v>
      </c>
      <c r="J711" s="569">
        <v>0</v>
      </c>
      <c r="K711" s="570">
        <v>0</v>
      </c>
      <c r="L711" s="571">
        <f t="shared" si="33"/>
        <v>0</v>
      </c>
      <c r="M711" s="571">
        <v>0</v>
      </c>
      <c r="N711" s="571">
        <v>0</v>
      </c>
      <c r="O711" s="572">
        <v>0</v>
      </c>
      <c r="P711" s="573">
        <v>0</v>
      </c>
      <c r="Q711" s="574">
        <f>+monthly_drivers_0!Q711</f>
        <v>2.5</v>
      </c>
    </row>
    <row r="712" spans="1:17" x14ac:dyDescent="0.25">
      <c r="A712" s="567">
        <f t="shared" si="34"/>
        <v>65927</v>
      </c>
      <c r="B712" s="577" t="str">
        <f t="shared" si="35"/>
        <v>LeasingII</v>
      </c>
      <c r="C712" s="568">
        <v>0</v>
      </c>
      <c r="D712" s="569">
        <v>0</v>
      </c>
      <c r="E712" s="569">
        <v>0</v>
      </c>
      <c r="F712" s="569">
        <v>0</v>
      </c>
      <c r="G712" s="569">
        <v>0</v>
      </c>
      <c r="H712" s="569">
        <v>0</v>
      </c>
      <c r="I712" s="569">
        <v>0</v>
      </c>
      <c r="J712" s="569">
        <v>0</v>
      </c>
      <c r="K712" s="570">
        <v>0</v>
      </c>
      <c r="L712" s="571">
        <f t="shared" si="33"/>
        <v>0</v>
      </c>
      <c r="M712" s="571">
        <v>0</v>
      </c>
      <c r="N712" s="571">
        <v>0</v>
      </c>
      <c r="O712" s="572">
        <v>0</v>
      </c>
      <c r="P712" s="564">
        <v>0</v>
      </c>
      <c r="Q712" s="566">
        <f>+monthly_drivers_0!Q712</f>
        <v>2.5</v>
      </c>
    </row>
    <row r="713" spans="1:17" x14ac:dyDescent="0.25">
      <c r="A713" s="567">
        <f t="shared" si="34"/>
        <v>65958</v>
      </c>
      <c r="B713" s="577" t="str">
        <f t="shared" si="35"/>
        <v>LeasingII</v>
      </c>
      <c r="C713" s="568">
        <v>0</v>
      </c>
      <c r="D713" s="569">
        <v>0</v>
      </c>
      <c r="E713" s="569">
        <v>0</v>
      </c>
      <c r="F713" s="569">
        <v>0</v>
      </c>
      <c r="G713" s="569">
        <v>0</v>
      </c>
      <c r="H713" s="569">
        <v>0</v>
      </c>
      <c r="I713" s="569">
        <v>0</v>
      </c>
      <c r="J713" s="569">
        <v>0</v>
      </c>
      <c r="K713" s="570">
        <v>0</v>
      </c>
      <c r="L713" s="571">
        <f t="shared" si="33"/>
        <v>0</v>
      </c>
      <c r="M713" s="571">
        <v>0</v>
      </c>
      <c r="N713" s="571">
        <v>0</v>
      </c>
      <c r="O713" s="572">
        <v>0</v>
      </c>
      <c r="P713" s="573">
        <v>0</v>
      </c>
      <c r="Q713" s="574">
        <f>+monthly_drivers_0!Q713</f>
        <v>2.5</v>
      </c>
    </row>
    <row r="714" spans="1:17" x14ac:dyDescent="0.25">
      <c r="A714" s="567">
        <f t="shared" si="34"/>
        <v>65989</v>
      </c>
      <c r="B714" s="577" t="str">
        <f t="shared" si="35"/>
        <v>LeasingII</v>
      </c>
      <c r="C714" s="568">
        <v>0</v>
      </c>
      <c r="D714" s="569">
        <v>0</v>
      </c>
      <c r="E714" s="569">
        <v>0</v>
      </c>
      <c r="F714" s="569">
        <v>0</v>
      </c>
      <c r="G714" s="569">
        <v>0</v>
      </c>
      <c r="H714" s="569">
        <v>0</v>
      </c>
      <c r="I714" s="569">
        <v>0</v>
      </c>
      <c r="J714" s="569">
        <v>0</v>
      </c>
      <c r="K714" s="570">
        <v>0</v>
      </c>
      <c r="L714" s="571">
        <f t="shared" si="33"/>
        <v>0</v>
      </c>
      <c r="M714" s="571">
        <v>0</v>
      </c>
      <c r="N714" s="571">
        <v>0</v>
      </c>
      <c r="O714" s="572">
        <v>0</v>
      </c>
      <c r="P714" s="564">
        <v>0</v>
      </c>
      <c r="Q714" s="566">
        <f>+monthly_drivers_0!Q714</f>
        <v>2.5</v>
      </c>
    </row>
    <row r="715" spans="1:17" x14ac:dyDescent="0.25">
      <c r="A715" s="567">
        <f t="shared" si="34"/>
        <v>66019</v>
      </c>
      <c r="B715" s="577" t="str">
        <f t="shared" si="35"/>
        <v>LeasingII</v>
      </c>
      <c r="C715" s="568">
        <v>0</v>
      </c>
      <c r="D715" s="569">
        <v>0</v>
      </c>
      <c r="E715" s="569">
        <v>0</v>
      </c>
      <c r="F715" s="569">
        <v>0</v>
      </c>
      <c r="G715" s="569">
        <v>0</v>
      </c>
      <c r="H715" s="569">
        <v>0</v>
      </c>
      <c r="I715" s="569">
        <v>0</v>
      </c>
      <c r="J715" s="569">
        <v>0</v>
      </c>
      <c r="K715" s="570">
        <v>0</v>
      </c>
      <c r="L715" s="571">
        <f t="shared" si="33"/>
        <v>0</v>
      </c>
      <c r="M715" s="571">
        <v>0</v>
      </c>
      <c r="N715" s="571">
        <v>0</v>
      </c>
      <c r="O715" s="572">
        <v>0</v>
      </c>
      <c r="P715" s="573">
        <v>0</v>
      </c>
      <c r="Q715" s="574">
        <f>+monthly_drivers_0!Q715</f>
        <v>2.5</v>
      </c>
    </row>
    <row r="716" spans="1:17" x14ac:dyDescent="0.25">
      <c r="A716" s="567">
        <f t="shared" si="34"/>
        <v>66050</v>
      </c>
      <c r="B716" s="577" t="str">
        <f t="shared" si="35"/>
        <v>LeasingII</v>
      </c>
      <c r="C716" s="568">
        <v>0</v>
      </c>
      <c r="D716" s="569">
        <v>0</v>
      </c>
      <c r="E716" s="569">
        <v>0</v>
      </c>
      <c r="F716" s="569">
        <v>0</v>
      </c>
      <c r="G716" s="569">
        <v>0</v>
      </c>
      <c r="H716" s="569">
        <v>0</v>
      </c>
      <c r="I716" s="569">
        <v>0</v>
      </c>
      <c r="J716" s="569">
        <v>0</v>
      </c>
      <c r="K716" s="570">
        <v>0</v>
      </c>
      <c r="L716" s="571">
        <f t="shared" si="33"/>
        <v>0</v>
      </c>
      <c r="M716" s="571">
        <v>0</v>
      </c>
      <c r="N716" s="571">
        <v>0</v>
      </c>
      <c r="O716" s="572">
        <v>0</v>
      </c>
      <c r="P716" s="564">
        <v>0</v>
      </c>
      <c r="Q716" s="566">
        <f>+monthly_drivers_0!Q716</f>
        <v>2.5</v>
      </c>
    </row>
    <row r="717" spans="1:17" x14ac:dyDescent="0.25">
      <c r="A717" s="567">
        <f t="shared" si="34"/>
        <v>66080</v>
      </c>
      <c r="B717" s="577" t="str">
        <f t="shared" si="35"/>
        <v>LeasingII</v>
      </c>
      <c r="C717" s="568">
        <v>0</v>
      </c>
      <c r="D717" s="569">
        <v>0</v>
      </c>
      <c r="E717" s="569">
        <v>0</v>
      </c>
      <c r="F717" s="569">
        <v>0</v>
      </c>
      <c r="G717" s="569">
        <v>0</v>
      </c>
      <c r="H717" s="569">
        <v>0</v>
      </c>
      <c r="I717" s="569">
        <v>0</v>
      </c>
      <c r="J717" s="569">
        <v>0</v>
      </c>
      <c r="K717" s="570">
        <v>0</v>
      </c>
      <c r="L717" s="571">
        <f t="shared" si="33"/>
        <v>0</v>
      </c>
      <c r="M717" s="571">
        <v>0</v>
      </c>
      <c r="N717" s="571">
        <v>0</v>
      </c>
      <c r="O717" s="572">
        <v>0</v>
      </c>
      <c r="P717" s="573">
        <v>0</v>
      </c>
      <c r="Q717" s="574">
        <f>+monthly_drivers_0!Q717</f>
        <v>2.5</v>
      </c>
    </row>
    <row r="718" spans="1:17" x14ac:dyDescent="0.25">
      <c r="A718" s="567">
        <f t="shared" si="34"/>
        <v>66111</v>
      </c>
      <c r="B718" s="577" t="str">
        <f t="shared" si="35"/>
        <v>LeasingII</v>
      </c>
      <c r="C718" s="568">
        <v>0</v>
      </c>
      <c r="D718" s="569">
        <v>0</v>
      </c>
      <c r="E718" s="569">
        <v>0</v>
      </c>
      <c r="F718" s="569">
        <v>0</v>
      </c>
      <c r="G718" s="569">
        <v>0</v>
      </c>
      <c r="H718" s="569">
        <v>0</v>
      </c>
      <c r="I718" s="569">
        <v>0</v>
      </c>
      <c r="J718" s="569">
        <v>0</v>
      </c>
      <c r="K718" s="570">
        <v>0</v>
      </c>
      <c r="L718" s="571">
        <f t="shared" si="33"/>
        <v>0</v>
      </c>
      <c r="M718" s="571">
        <v>0</v>
      </c>
      <c r="N718" s="571">
        <v>0</v>
      </c>
      <c r="O718" s="572">
        <v>0</v>
      </c>
      <c r="P718" s="564">
        <v>0</v>
      </c>
      <c r="Q718" s="566">
        <f>+monthly_drivers_0!Q718</f>
        <v>2.5</v>
      </c>
    </row>
    <row r="719" spans="1:17" x14ac:dyDescent="0.25">
      <c r="A719" s="567">
        <f t="shared" si="34"/>
        <v>66142</v>
      </c>
      <c r="B719" s="577" t="str">
        <f t="shared" si="35"/>
        <v>LeasingII</v>
      </c>
      <c r="C719" s="568">
        <v>0</v>
      </c>
      <c r="D719" s="569">
        <v>0</v>
      </c>
      <c r="E719" s="569">
        <v>0</v>
      </c>
      <c r="F719" s="569">
        <v>0</v>
      </c>
      <c r="G719" s="569">
        <v>0</v>
      </c>
      <c r="H719" s="569">
        <v>0</v>
      </c>
      <c r="I719" s="569">
        <v>0</v>
      </c>
      <c r="J719" s="569">
        <v>0</v>
      </c>
      <c r="K719" s="570">
        <v>0</v>
      </c>
      <c r="L719" s="571">
        <f t="shared" si="33"/>
        <v>0</v>
      </c>
      <c r="M719" s="571">
        <v>0</v>
      </c>
      <c r="N719" s="571">
        <v>0</v>
      </c>
      <c r="O719" s="572">
        <v>0</v>
      </c>
      <c r="P719" s="573">
        <v>0</v>
      </c>
      <c r="Q719" s="574">
        <f>+monthly_drivers_0!Q719</f>
        <v>2.5</v>
      </c>
    </row>
    <row r="720" spans="1:17" x14ac:dyDescent="0.25">
      <c r="A720" s="567">
        <f t="shared" si="34"/>
        <v>66170</v>
      </c>
      <c r="B720" s="577" t="str">
        <f t="shared" si="35"/>
        <v>LeasingII</v>
      </c>
      <c r="C720" s="568">
        <v>0</v>
      </c>
      <c r="D720" s="569">
        <v>0</v>
      </c>
      <c r="E720" s="569">
        <v>0</v>
      </c>
      <c r="F720" s="569">
        <v>0</v>
      </c>
      <c r="G720" s="569">
        <v>0</v>
      </c>
      <c r="H720" s="569">
        <v>0</v>
      </c>
      <c r="I720" s="569">
        <v>0</v>
      </c>
      <c r="J720" s="569">
        <v>0</v>
      </c>
      <c r="K720" s="570">
        <v>0</v>
      </c>
      <c r="L720" s="571">
        <f t="shared" si="33"/>
        <v>0</v>
      </c>
      <c r="M720" s="571">
        <v>0</v>
      </c>
      <c r="N720" s="571">
        <v>0</v>
      </c>
      <c r="O720" s="572">
        <v>0</v>
      </c>
      <c r="P720" s="564">
        <v>0</v>
      </c>
      <c r="Q720" s="566">
        <f>+monthly_drivers_0!Q720</f>
        <v>2.5</v>
      </c>
    </row>
    <row r="721" spans="1:17" x14ac:dyDescent="0.25">
      <c r="A721" s="567">
        <f t="shared" si="34"/>
        <v>66201</v>
      </c>
      <c r="B721" s="577" t="str">
        <f t="shared" si="35"/>
        <v>LeasingII</v>
      </c>
      <c r="C721" s="568">
        <v>0</v>
      </c>
      <c r="D721" s="569">
        <v>0</v>
      </c>
      <c r="E721" s="569">
        <v>0</v>
      </c>
      <c r="F721" s="569">
        <v>0</v>
      </c>
      <c r="G721" s="569">
        <v>0</v>
      </c>
      <c r="H721" s="569">
        <v>0</v>
      </c>
      <c r="I721" s="569">
        <v>0</v>
      </c>
      <c r="J721" s="569">
        <v>0</v>
      </c>
      <c r="K721" s="570">
        <v>0</v>
      </c>
      <c r="L721" s="571">
        <f t="shared" si="33"/>
        <v>0</v>
      </c>
      <c r="M721" s="571">
        <v>0</v>
      </c>
      <c r="N721" s="571">
        <v>0</v>
      </c>
      <c r="O721" s="572">
        <v>0</v>
      </c>
      <c r="P721" s="573">
        <v>0</v>
      </c>
      <c r="Q721" s="574">
        <f>+monthly_drivers_0!Q721</f>
        <v>2.5</v>
      </c>
    </row>
  </sheetData>
  <conditionalFormatting sqref="C2:K721">
    <cfRule type="expression" dxfId="35" priority="6">
      <formula>_xlfn.ISFORMULA(C2)</formula>
    </cfRule>
  </conditionalFormatting>
  <conditionalFormatting sqref="Q2:Q721">
    <cfRule type="expression" dxfId="34" priority="3">
      <formula>_xlfn.ISFORMULA(Q2)</formula>
    </cfRule>
  </conditionalFormatting>
  <conditionalFormatting sqref="O2:O721">
    <cfRule type="expression" dxfId="33" priority="4">
      <formula>_xlfn.ISFORMULA(O2)</formula>
    </cfRule>
  </conditionalFormatting>
  <conditionalFormatting sqref="L2:N721">
    <cfRule type="expression" dxfId="32" priority="5">
      <formula>_xlfn.ISFORMULA(L2)</formula>
    </cfRule>
  </conditionalFormatting>
  <conditionalFormatting sqref="P2:P721">
    <cfRule type="expression" dxfId="31" priority="2">
      <formula>_xlfn.ISFORMULA(P2)</formula>
    </cfRule>
  </conditionalFormatting>
  <conditionalFormatting sqref="P2:P721">
    <cfRule type="expression" dxfId="30" priority="1">
      <formula>_xlfn.ISFORMULA(P2)</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FF7A6-43A6-48E8-AED1-D9EC2AD33224}">
  <sheetPr codeName="Sheet19">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11.570312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1">
        <f>+EOMONTH(asset_level_drivers!$N$7,0)</f>
        <v>44408</v>
      </c>
      <c r="B2" s="561" t="str">
        <f>+asset_level_drivers!$N$1</f>
        <v>MunsonLeasing</v>
      </c>
      <c r="C2" s="562">
        <v>0</v>
      </c>
      <c r="D2" s="563">
        <v>0</v>
      </c>
      <c r="E2" s="563">
        <v>0</v>
      </c>
      <c r="F2" s="563">
        <v>0</v>
      </c>
      <c r="G2" s="563">
        <v>0</v>
      </c>
      <c r="H2" s="563">
        <v>0</v>
      </c>
      <c r="I2" s="563">
        <v>0</v>
      </c>
      <c r="J2" s="563">
        <v>0</v>
      </c>
      <c r="K2" s="564">
        <v>0</v>
      </c>
      <c r="L2" s="563">
        <f t="shared" ref="L2:L65" si="0">+P2+O2</f>
        <v>0</v>
      </c>
      <c r="M2" s="563">
        <v>0</v>
      </c>
      <c r="N2" s="563">
        <v>0</v>
      </c>
      <c r="O2" s="565">
        <v>0</v>
      </c>
      <c r="P2" s="564">
        <v>0</v>
      </c>
      <c r="Q2" s="566">
        <f>+monthly_drivers_0!Q2*1.25</f>
        <v>14.524999999999999</v>
      </c>
    </row>
    <row r="3" spans="1:17" x14ac:dyDescent="0.25">
      <c r="A3" s="567">
        <f t="shared" ref="A3:A66" si="1">+EOMONTH(A2,1)</f>
        <v>44439</v>
      </c>
      <c r="B3" s="567" t="str">
        <f t="shared" ref="B3:B66" si="2">+B2</f>
        <v>MunsonLeasing</v>
      </c>
      <c r="C3" s="568">
        <v>0</v>
      </c>
      <c r="D3" s="569">
        <v>0</v>
      </c>
      <c r="E3" s="569">
        <v>0</v>
      </c>
      <c r="F3" s="569">
        <v>0</v>
      </c>
      <c r="G3" s="569">
        <v>0</v>
      </c>
      <c r="H3" s="569">
        <v>0</v>
      </c>
      <c r="I3" s="569">
        <v>0</v>
      </c>
      <c r="J3" s="569">
        <v>0</v>
      </c>
      <c r="K3" s="570">
        <v>0</v>
      </c>
      <c r="L3" s="571">
        <f t="shared" si="0"/>
        <v>0</v>
      </c>
      <c r="M3" s="571">
        <v>0</v>
      </c>
      <c r="N3" s="571">
        <v>0</v>
      </c>
      <c r="O3" s="572">
        <v>0</v>
      </c>
      <c r="P3" s="573">
        <v>0</v>
      </c>
      <c r="Q3" s="574">
        <f>+monthly_drivers_0!Q3*1.25</f>
        <v>14.524999999999999</v>
      </c>
    </row>
    <row r="4" spans="1:17" x14ac:dyDescent="0.25">
      <c r="A4" s="575">
        <f t="shared" si="1"/>
        <v>44469</v>
      </c>
      <c r="B4" s="575" t="str">
        <f t="shared" si="2"/>
        <v>MunsonLeasing</v>
      </c>
      <c r="C4" s="562">
        <v>0</v>
      </c>
      <c r="D4" s="563">
        <v>0</v>
      </c>
      <c r="E4" s="563">
        <v>0</v>
      </c>
      <c r="F4" s="563">
        <v>0</v>
      </c>
      <c r="G4" s="563">
        <v>0</v>
      </c>
      <c r="H4" s="563">
        <v>0</v>
      </c>
      <c r="I4" s="563">
        <v>0</v>
      </c>
      <c r="J4" s="563">
        <v>0</v>
      </c>
      <c r="K4" s="564">
        <v>0</v>
      </c>
      <c r="L4" s="563">
        <f t="shared" si="0"/>
        <v>0</v>
      </c>
      <c r="M4" s="563">
        <v>0</v>
      </c>
      <c r="N4" s="563">
        <v>0</v>
      </c>
      <c r="O4" s="565">
        <v>0</v>
      </c>
      <c r="P4" s="564">
        <v>0</v>
      </c>
      <c r="Q4" s="566">
        <f>+monthly_drivers_0!Q4*1.25</f>
        <v>14.524999999999999</v>
      </c>
    </row>
    <row r="5" spans="1:17" x14ac:dyDescent="0.25">
      <c r="A5" s="567">
        <f t="shared" si="1"/>
        <v>44500</v>
      </c>
      <c r="B5" s="567" t="str">
        <f t="shared" si="2"/>
        <v>MunsonLeasing</v>
      </c>
      <c r="C5" s="568">
        <v>0</v>
      </c>
      <c r="D5" s="569">
        <v>0</v>
      </c>
      <c r="E5" s="569">
        <v>0</v>
      </c>
      <c r="F5" s="569">
        <v>0</v>
      </c>
      <c r="G5" s="569">
        <v>0</v>
      </c>
      <c r="H5" s="569">
        <v>0</v>
      </c>
      <c r="I5" s="569">
        <v>0</v>
      </c>
      <c r="J5" s="569">
        <v>0</v>
      </c>
      <c r="K5" s="570">
        <v>0</v>
      </c>
      <c r="L5" s="571">
        <f t="shared" si="0"/>
        <v>0</v>
      </c>
      <c r="M5" s="571">
        <v>0</v>
      </c>
      <c r="N5" s="571">
        <v>0</v>
      </c>
      <c r="O5" s="572">
        <v>0</v>
      </c>
      <c r="P5" s="573">
        <v>0</v>
      </c>
      <c r="Q5" s="574">
        <f>+monthly_drivers_0!Q5*1.25</f>
        <v>9.0625</v>
      </c>
    </row>
    <row r="6" spans="1:17" x14ac:dyDescent="0.25">
      <c r="A6" s="575">
        <f t="shared" si="1"/>
        <v>44530</v>
      </c>
      <c r="B6" s="575" t="str">
        <f t="shared" si="2"/>
        <v>MunsonLeasing</v>
      </c>
      <c r="C6" s="562">
        <v>0</v>
      </c>
      <c r="D6" s="563">
        <v>0</v>
      </c>
      <c r="E6" s="563">
        <v>0</v>
      </c>
      <c r="F6" s="563">
        <v>0</v>
      </c>
      <c r="G6" s="563">
        <v>0</v>
      </c>
      <c r="H6" s="563">
        <v>0</v>
      </c>
      <c r="I6" s="563">
        <v>0</v>
      </c>
      <c r="J6" s="563">
        <v>0</v>
      </c>
      <c r="K6" s="564">
        <v>0</v>
      </c>
      <c r="L6" s="563">
        <f t="shared" si="0"/>
        <v>0</v>
      </c>
      <c r="M6" s="563">
        <v>0</v>
      </c>
      <c r="N6" s="563">
        <v>0</v>
      </c>
      <c r="O6" s="565">
        <v>0</v>
      </c>
      <c r="P6" s="564">
        <v>0</v>
      </c>
      <c r="Q6" s="566">
        <f>+monthly_drivers_0!Q6*1.25</f>
        <v>9.0625</v>
      </c>
    </row>
    <row r="7" spans="1:17" x14ac:dyDescent="0.25">
      <c r="A7" s="567">
        <f t="shared" si="1"/>
        <v>44561</v>
      </c>
      <c r="B7" s="567" t="str">
        <f t="shared" si="2"/>
        <v>MunsonLeasing</v>
      </c>
      <c r="C7" s="568">
        <v>0</v>
      </c>
      <c r="D7" s="569">
        <v>0</v>
      </c>
      <c r="E7" s="569">
        <v>0</v>
      </c>
      <c r="F7" s="569">
        <v>0</v>
      </c>
      <c r="G7" s="569">
        <v>0</v>
      </c>
      <c r="H7" s="569">
        <v>0</v>
      </c>
      <c r="I7" s="569">
        <v>0</v>
      </c>
      <c r="J7" s="569">
        <v>0</v>
      </c>
      <c r="K7" s="570">
        <v>0</v>
      </c>
      <c r="L7" s="571">
        <f t="shared" si="0"/>
        <v>0</v>
      </c>
      <c r="M7" s="571">
        <v>0</v>
      </c>
      <c r="N7" s="571">
        <v>0</v>
      </c>
      <c r="O7" s="572">
        <v>0</v>
      </c>
      <c r="P7" s="573">
        <v>0</v>
      </c>
      <c r="Q7" s="574">
        <f>+monthly_drivers_0!Q7*1.25</f>
        <v>9.0625</v>
      </c>
    </row>
    <row r="8" spans="1:17" x14ac:dyDescent="0.25">
      <c r="A8" s="575">
        <f t="shared" si="1"/>
        <v>44592</v>
      </c>
      <c r="B8" s="575" t="str">
        <f t="shared" si="2"/>
        <v>MunsonLeasing</v>
      </c>
      <c r="C8" s="562">
        <v>0</v>
      </c>
      <c r="D8" s="563">
        <v>0</v>
      </c>
      <c r="E8" s="563">
        <v>0</v>
      </c>
      <c r="F8" s="563">
        <v>0</v>
      </c>
      <c r="G8" s="563">
        <v>0</v>
      </c>
      <c r="H8" s="563">
        <v>0</v>
      </c>
      <c r="I8" s="563">
        <v>0</v>
      </c>
      <c r="J8" s="563">
        <v>0</v>
      </c>
      <c r="K8" s="564">
        <v>0</v>
      </c>
      <c r="L8" s="563">
        <f t="shared" si="0"/>
        <v>0</v>
      </c>
      <c r="M8" s="563">
        <v>0</v>
      </c>
      <c r="N8" s="563">
        <v>0</v>
      </c>
      <c r="O8" s="565">
        <v>0</v>
      </c>
      <c r="P8" s="564">
        <v>0</v>
      </c>
      <c r="Q8" s="566">
        <f>+monthly_drivers_0!Q8*1.25</f>
        <v>9.0625</v>
      </c>
    </row>
    <row r="9" spans="1:17" x14ac:dyDescent="0.25">
      <c r="A9" s="567">
        <f t="shared" si="1"/>
        <v>44620</v>
      </c>
      <c r="B9" s="567" t="str">
        <f t="shared" si="2"/>
        <v>MunsonLeasing</v>
      </c>
      <c r="C9" s="568">
        <v>0</v>
      </c>
      <c r="D9" s="569">
        <v>0</v>
      </c>
      <c r="E9" s="569">
        <v>0</v>
      </c>
      <c r="F9" s="569">
        <v>0</v>
      </c>
      <c r="G9" s="569">
        <v>0</v>
      </c>
      <c r="H9" s="569">
        <v>0</v>
      </c>
      <c r="I9" s="569">
        <v>0</v>
      </c>
      <c r="J9" s="569">
        <v>0</v>
      </c>
      <c r="K9" s="570">
        <v>0</v>
      </c>
      <c r="L9" s="571">
        <f t="shared" si="0"/>
        <v>0</v>
      </c>
      <c r="M9" s="571">
        <v>0</v>
      </c>
      <c r="N9" s="571">
        <v>0</v>
      </c>
      <c r="O9" s="572">
        <v>0</v>
      </c>
      <c r="P9" s="573">
        <v>0</v>
      </c>
      <c r="Q9" s="574">
        <f>+monthly_drivers_0!Q9*1.25</f>
        <v>9.0625</v>
      </c>
    </row>
    <row r="10" spans="1:17" x14ac:dyDescent="0.25">
      <c r="A10" s="575">
        <f t="shared" si="1"/>
        <v>44651</v>
      </c>
      <c r="B10" s="575" t="str">
        <f t="shared" si="2"/>
        <v>MunsonLeasing</v>
      </c>
      <c r="C10" s="562">
        <v>0</v>
      </c>
      <c r="D10" s="563">
        <v>0</v>
      </c>
      <c r="E10" s="563">
        <v>0</v>
      </c>
      <c r="F10" s="563">
        <v>0</v>
      </c>
      <c r="G10" s="563">
        <v>0</v>
      </c>
      <c r="H10" s="563">
        <v>0</v>
      </c>
      <c r="I10" s="563">
        <v>0</v>
      </c>
      <c r="J10" s="563">
        <v>0</v>
      </c>
      <c r="K10" s="564">
        <v>0</v>
      </c>
      <c r="L10" s="563">
        <f t="shared" si="0"/>
        <v>0</v>
      </c>
      <c r="M10" s="563">
        <v>0</v>
      </c>
      <c r="N10" s="563">
        <v>0</v>
      </c>
      <c r="O10" s="565">
        <v>0</v>
      </c>
      <c r="P10" s="564">
        <v>0</v>
      </c>
      <c r="Q10" s="566">
        <f>+monthly_drivers_0!Q10*1.25</f>
        <v>9.0625</v>
      </c>
    </row>
    <row r="11" spans="1:17" x14ac:dyDescent="0.25">
      <c r="A11" s="567">
        <f t="shared" si="1"/>
        <v>44681</v>
      </c>
      <c r="B11" s="567" t="str">
        <f t="shared" si="2"/>
        <v>MunsonLeasing</v>
      </c>
      <c r="C11" s="568">
        <v>0</v>
      </c>
      <c r="D11" s="569">
        <v>0</v>
      </c>
      <c r="E11" s="569">
        <v>0</v>
      </c>
      <c r="F11" s="569">
        <v>0</v>
      </c>
      <c r="G11" s="569">
        <v>0</v>
      </c>
      <c r="H11" s="569">
        <v>0</v>
      </c>
      <c r="I11" s="569">
        <v>0</v>
      </c>
      <c r="J11" s="569">
        <v>0</v>
      </c>
      <c r="K11" s="570">
        <v>0</v>
      </c>
      <c r="L11" s="571">
        <f t="shared" si="0"/>
        <v>0</v>
      </c>
      <c r="M11" s="571">
        <v>0</v>
      </c>
      <c r="N11" s="571">
        <v>0</v>
      </c>
      <c r="O11" s="572">
        <v>0</v>
      </c>
      <c r="P11" s="573">
        <v>0</v>
      </c>
      <c r="Q11" s="574">
        <f>+monthly_drivers_0!Q11*1.25</f>
        <v>9.0625</v>
      </c>
    </row>
    <row r="12" spans="1:17" x14ac:dyDescent="0.25">
      <c r="A12" s="575">
        <f t="shared" si="1"/>
        <v>44712</v>
      </c>
      <c r="B12" s="575" t="str">
        <f t="shared" si="2"/>
        <v>MunsonLeasing</v>
      </c>
      <c r="C12" s="562">
        <v>0</v>
      </c>
      <c r="D12" s="563">
        <v>0</v>
      </c>
      <c r="E12" s="563">
        <v>0</v>
      </c>
      <c r="F12" s="563">
        <v>0</v>
      </c>
      <c r="G12" s="563">
        <v>0</v>
      </c>
      <c r="H12" s="563">
        <v>0</v>
      </c>
      <c r="I12" s="563">
        <v>0</v>
      </c>
      <c r="J12" s="563">
        <v>0</v>
      </c>
      <c r="K12" s="564">
        <v>0</v>
      </c>
      <c r="L12" s="563">
        <f t="shared" si="0"/>
        <v>0</v>
      </c>
      <c r="M12" s="563">
        <v>0</v>
      </c>
      <c r="N12" s="563">
        <v>0</v>
      </c>
      <c r="O12" s="565">
        <v>0</v>
      </c>
      <c r="P12" s="564">
        <v>0</v>
      </c>
      <c r="Q12" s="566">
        <f>+monthly_drivers_0!Q12*1.25</f>
        <v>9.0625</v>
      </c>
    </row>
    <row r="13" spans="1:17" x14ac:dyDescent="0.25">
      <c r="A13" s="567">
        <f t="shared" si="1"/>
        <v>44742</v>
      </c>
      <c r="B13" s="567" t="str">
        <f t="shared" si="2"/>
        <v>MunsonLeasing</v>
      </c>
      <c r="C13" s="568">
        <v>0</v>
      </c>
      <c r="D13" s="569">
        <v>0</v>
      </c>
      <c r="E13" s="569">
        <v>0</v>
      </c>
      <c r="F13" s="569">
        <v>0</v>
      </c>
      <c r="G13" s="569">
        <v>0</v>
      </c>
      <c r="H13" s="569">
        <v>0</v>
      </c>
      <c r="I13" s="569">
        <v>0</v>
      </c>
      <c r="J13" s="569">
        <v>0</v>
      </c>
      <c r="K13" s="570">
        <v>0</v>
      </c>
      <c r="L13" s="571">
        <f t="shared" si="0"/>
        <v>0</v>
      </c>
      <c r="M13" s="571">
        <v>0</v>
      </c>
      <c r="N13" s="571">
        <v>0</v>
      </c>
      <c r="O13" s="572">
        <v>0</v>
      </c>
      <c r="P13" s="573">
        <v>0</v>
      </c>
      <c r="Q13" s="574">
        <f>+monthly_drivers_0!Q13*1.25</f>
        <v>9.0625</v>
      </c>
    </row>
    <row r="14" spans="1:17" x14ac:dyDescent="0.25">
      <c r="A14" s="575">
        <f t="shared" si="1"/>
        <v>44773</v>
      </c>
      <c r="B14" s="575" t="str">
        <f t="shared" si="2"/>
        <v>MunsonLeasing</v>
      </c>
      <c r="C14" s="562">
        <v>0</v>
      </c>
      <c r="D14" s="563">
        <v>0</v>
      </c>
      <c r="E14" s="563">
        <v>0</v>
      </c>
      <c r="F14" s="563">
        <v>0</v>
      </c>
      <c r="G14" s="563">
        <v>0</v>
      </c>
      <c r="H14" s="563">
        <v>0</v>
      </c>
      <c r="I14" s="563">
        <v>0</v>
      </c>
      <c r="J14" s="563">
        <v>0</v>
      </c>
      <c r="K14" s="564">
        <v>0</v>
      </c>
      <c r="L14" s="563">
        <f t="shared" si="0"/>
        <v>0</v>
      </c>
      <c r="M14" s="563">
        <v>0</v>
      </c>
      <c r="N14" s="563">
        <v>0</v>
      </c>
      <c r="O14" s="565">
        <v>0</v>
      </c>
      <c r="P14" s="564">
        <v>0</v>
      </c>
      <c r="Q14" s="566">
        <f>+monthly_drivers_0!Q14*1.25</f>
        <v>9.0625</v>
      </c>
    </row>
    <row r="15" spans="1:17" x14ac:dyDescent="0.25">
      <c r="A15" s="567">
        <f t="shared" si="1"/>
        <v>44804</v>
      </c>
      <c r="B15" s="567" t="str">
        <f t="shared" si="2"/>
        <v>MunsonLeasing</v>
      </c>
      <c r="C15" s="568">
        <v>0</v>
      </c>
      <c r="D15" s="569">
        <v>0</v>
      </c>
      <c r="E15" s="569">
        <v>0</v>
      </c>
      <c r="F15" s="569">
        <v>0</v>
      </c>
      <c r="G15" s="569">
        <v>0</v>
      </c>
      <c r="H15" s="569">
        <v>0</v>
      </c>
      <c r="I15" s="569">
        <v>0</v>
      </c>
      <c r="J15" s="569">
        <v>0</v>
      </c>
      <c r="K15" s="570">
        <v>0</v>
      </c>
      <c r="L15" s="571">
        <f t="shared" si="0"/>
        <v>0</v>
      </c>
      <c r="M15" s="571">
        <v>0</v>
      </c>
      <c r="N15" s="571">
        <v>0</v>
      </c>
      <c r="O15" s="572">
        <v>0</v>
      </c>
      <c r="P15" s="573">
        <v>0</v>
      </c>
      <c r="Q15" s="574">
        <f>+monthly_drivers_0!Q15*1.25</f>
        <v>9.0625</v>
      </c>
    </row>
    <row r="16" spans="1:17" x14ac:dyDescent="0.25">
      <c r="A16" s="575">
        <f t="shared" si="1"/>
        <v>44834</v>
      </c>
      <c r="B16" s="575" t="str">
        <f t="shared" si="2"/>
        <v>MunsonLeasing</v>
      </c>
      <c r="C16" s="562">
        <v>0</v>
      </c>
      <c r="D16" s="563">
        <v>0</v>
      </c>
      <c r="E16" s="563">
        <v>0</v>
      </c>
      <c r="F16" s="563">
        <v>0</v>
      </c>
      <c r="G16" s="563">
        <v>0</v>
      </c>
      <c r="H16" s="563">
        <v>0</v>
      </c>
      <c r="I16" s="563">
        <v>0</v>
      </c>
      <c r="J16" s="563">
        <v>0</v>
      </c>
      <c r="K16" s="564">
        <v>0</v>
      </c>
      <c r="L16" s="563">
        <f t="shared" si="0"/>
        <v>0</v>
      </c>
      <c r="M16" s="563">
        <v>0</v>
      </c>
      <c r="N16" s="563">
        <v>0</v>
      </c>
      <c r="O16" s="565">
        <v>0</v>
      </c>
      <c r="P16" s="564">
        <v>0</v>
      </c>
      <c r="Q16" s="566">
        <f>+monthly_drivers_0!Q16*1.25</f>
        <v>9.0625</v>
      </c>
    </row>
    <row r="17" spans="1:17" x14ac:dyDescent="0.25">
      <c r="A17" s="567">
        <f t="shared" si="1"/>
        <v>44865</v>
      </c>
      <c r="B17" s="567" t="str">
        <f t="shared" si="2"/>
        <v>MunsonLeasing</v>
      </c>
      <c r="C17" s="568">
        <v>0</v>
      </c>
      <c r="D17" s="569">
        <v>0</v>
      </c>
      <c r="E17" s="569">
        <v>0</v>
      </c>
      <c r="F17" s="569">
        <v>0</v>
      </c>
      <c r="G17" s="569">
        <v>0</v>
      </c>
      <c r="H17" s="569">
        <v>0</v>
      </c>
      <c r="I17" s="569">
        <v>0</v>
      </c>
      <c r="J17" s="569">
        <v>0</v>
      </c>
      <c r="K17" s="570">
        <v>0</v>
      </c>
      <c r="L17" s="571">
        <f t="shared" si="0"/>
        <v>0</v>
      </c>
      <c r="M17" s="571">
        <v>0</v>
      </c>
      <c r="N17" s="571">
        <v>0</v>
      </c>
      <c r="O17" s="572">
        <v>0</v>
      </c>
      <c r="P17" s="573">
        <v>0</v>
      </c>
      <c r="Q17" s="574">
        <f>+monthly_drivers_0!Q17*1.25</f>
        <v>9.0625</v>
      </c>
    </row>
    <row r="18" spans="1:17" x14ac:dyDescent="0.25">
      <c r="A18" s="575">
        <f t="shared" si="1"/>
        <v>44895</v>
      </c>
      <c r="B18" s="575" t="str">
        <f t="shared" si="2"/>
        <v>MunsonLeasing</v>
      </c>
      <c r="C18" s="562">
        <v>0</v>
      </c>
      <c r="D18" s="563">
        <v>0</v>
      </c>
      <c r="E18" s="563">
        <v>0</v>
      </c>
      <c r="F18" s="563">
        <v>0</v>
      </c>
      <c r="G18" s="563">
        <v>0</v>
      </c>
      <c r="H18" s="563">
        <v>0</v>
      </c>
      <c r="I18" s="563">
        <v>0</v>
      </c>
      <c r="J18" s="563">
        <v>0</v>
      </c>
      <c r="K18" s="564">
        <v>0</v>
      </c>
      <c r="L18" s="563">
        <f t="shared" si="0"/>
        <v>0</v>
      </c>
      <c r="M18" s="563">
        <v>0</v>
      </c>
      <c r="N18" s="563">
        <v>0</v>
      </c>
      <c r="O18" s="565">
        <v>0</v>
      </c>
      <c r="P18" s="564">
        <v>0</v>
      </c>
      <c r="Q18" s="566">
        <f>+monthly_drivers_0!Q18*1.25</f>
        <v>9.0625</v>
      </c>
    </row>
    <row r="19" spans="1:17" x14ac:dyDescent="0.25">
      <c r="A19" s="567">
        <f t="shared" si="1"/>
        <v>44926</v>
      </c>
      <c r="B19" s="567" t="str">
        <f t="shared" si="2"/>
        <v>MunsonLeasing</v>
      </c>
      <c r="C19" s="568">
        <v>0</v>
      </c>
      <c r="D19" s="569">
        <v>0</v>
      </c>
      <c r="E19" s="569">
        <v>0</v>
      </c>
      <c r="F19" s="569">
        <v>0</v>
      </c>
      <c r="G19" s="569">
        <v>0</v>
      </c>
      <c r="H19" s="569">
        <v>0</v>
      </c>
      <c r="I19" s="569">
        <v>0</v>
      </c>
      <c r="J19" s="569">
        <v>0</v>
      </c>
      <c r="K19" s="570">
        <v>0</v>
      </c>
      <c r="L19" s="571">
        <f t="shared" si="0"/>
        <v>0</v>
      </c>
      <c r="M19" s="571">
        <v>0</v>
      </c>
      <c r="N19" s="571">
        <v>0</v>
      </c>
      <c r="O19" s="572">
        <v>0</v>
      </c>
      <c r="P19" s="573">
        <v>0</v>
      </c>
      <c r="Q19" s="574">
        <f>+monthly_drivers_0!Q19*1.25</f>
        <v>9.0625</v>
      </c>
    </row>
    <row r="20" spans="1:17" x14ac:dyDescent="0.25">
      <c r="A20" s="575">
        <f t="shared" si="1"/>
        <v>44957</v>
      </c>
      <c r="B20" s="575" t="str">
        <f t="shared" si="2"/>
        <v>MunsonLeasing</v>
      </c>
      <c r="C20" s="562">
        <v>0</v>
      </c>
      <c r="D20" s="563">
        <v>0</v>
      </c>
      <c r="E20" s="563">
        <v>0</v>
      </c>
      <c r="F20" s="563">
        <v>0</v>
      </c>
      <c r="G20" s="563">
        <v>0</v>
      </c>
      <c r="H20" s="563">
        <v>0</v>
      </c>
      <c r="I20" s="563">
        <v>0</v>
      </c>
      <c r="J20" s="563">
        <v>0</v>
      </c>
      <c r="K20" s="564">
        <v>0</v>
      </c>
      <c r="L20" s="563">
        <f t="shared" si="0"/>
        <v>0</v>
      </c>
      <c r="M20" s="563">
        <v>0</v>
      </c>
      <c r="N20" s="563">
        <v>0</v>
      </c>
      <c r="O20" s="565">
        <v>0</v>
      </c>
      <c r="P20" s="564">
        <v>0</v>
      </c>
      <c r="Q20" s="566">
        <f>+monthly_drivers_0!Q20*1.25</f>
        <v>9.0625</v>
      </c>
    </row>
    <row r="21" spans="1:17" x14ac:dyDescent="0.25">
      <c r="A21" s="567">
        <f t="shared" si="1"/>
        <v>44985</v>
      </c>
      <c r="B21" s="567" t="str">
        <f t="shared" si="2"/>
        <v>MunsonLeasing</v>
      </c>
      <c r="C21" s="568">
        <v>0</v>
      </c>
      <c r="D21" s="569">
        <v>0</v>
      </c>
      <c r="E21" s="569">
        <v>0</v>
      </c>
      <c r="F21" s="569">
        <v>0</v>
      </c>
      <c r="G21" s="569">
        <v>0</v>
      </c>
      <c r="H21" s="569">
        <v>0</v>
      </c>
      <c r="I21" s="569">
        <v>0</v>
      </c>
      <c r="J21" s="569">
        <v>0</v>
      </c>
      <c r="K21" s="570">
        <v>0</v>
      </c>
      <c r="L21" s="571">
        <f t="shared" si="0"/>
        <v>0</v>
      </c>
      <c r="M21" s="571">
        <v>0</v>
      </c>
      <c r="N21" s="571">
        <v>0</v>
      </c>
      <c r="O21" s="572">
        <v>0</v>
      </c>
      <c r="P21" s="573">
        <v>0</v>
      </c>
      <c r="Q21" s="574">
        <f>+monthly_drivers_0!Q21*1.25</f>
        <v>9.0625</v>
      </c>
    </row>
    <row r="22" spans="1:17" x14ac:dyDescent="0.25">
      <c r="A22" s="575">
        <f t="shared" si="1"/>
        <v>45016</v>
      </c>
      <c r="B22" s="575" t="str">
        <f t="shared" si="2"/>
        <v>MunsonLeasing</v>
      </c>
      <c r="C22" s="562">
        <v>0</v>
      </c>
      <c r="D22" s="563">
        <v>0</v>
      </c>
      <c r="E22" s="563">
        <v>0</v>
      </c>
      <c r="F22" s="563">
        <v>0</v>
      </c>
      <c r="G22" s="563">
        <v>0</v>
      </c>
      <c r="H22" s="563">
        <v>0</v>
      </c>
      <c r="I22" s="563">
        <v>0</v>
      </c>
      <c r="J22" s="563">
        <v>0</v>
      </c>
      <c r="K22" s="564">
        <v>0</v>
      </c>
      <c r="L22" s="563">
        <f t="shared" si="0"/>
        <v>0</v>
      </c>
      <c r="M22" s="563">
        <v>0</v>
      </c>
      <c r="N22" s="563">
        <v>0</v>
      </c>
      <c r="O22" s="565">
        <v>0</v>
      </c>
      <c r="P22" s="564">
        <v>0</v>
      </c>
      <c r="Q22" s="566">
        <f>+monthly_drivers_0!Q22*1.25</f>
        <v>9.0625</v>
      </c>
    </row>
    <row r="23" spans="1:17" x14ac:dyDescent="0.25">
      <c r="A23" s="567">
        <f t="shared" si="1"/>
        <v>45046</v>
      </c>
      <c r="B23" s="567" t="str">
        <f t="shared" si="2"/>
        <v>MunsonLeasing</v>
      </c>
      <c r="C23" s="568">
        <v>0</v>
      </c>
      <c r="D23" s="569">
        <v>0</v>
      </c>
      <c r="E23" s="569">
        <v>0</v>
      </c>
      <c r="F23" s="569">
        <v>0</v>
      </c>
      <c r="G23" s="569">
        <v>0</v>
      </c>
      <c r="H23" s="569">
        <v>0</v>
      </c>
      <c r="I23" s="569">
        <v>0</v>
      </c>
      <c r="J23" s="569">
        <v>0</v>
      </c>
      <c r="K23" s="570">
        <v>0</v>
      </c>
      <c r="L23" s="571">
        <f t="shared" si="0"/>
        <v>0</v>
      </c>
      <c r="M23" s="571">
        <v>0</v>
      </c>
      <c r="N23" s="571">
        <v>0</v>
      </c>
      <c r="O23" s="572">
        <v>0</v>
      </c>
      <c r="P23" s="573">
        <v>0</v>
      </c>
      <c r="Q23" s="574">
        <f>+monthly_drivers_0!Q23*1.25</f>
        <v>9.0625</v>
      </c>
    </row>
    <row r="24" spans="1:17" x14ac:dyDescent="0.25">
      <c r="A24" s="575">
        <f t="shared" si="1"/>
        <v>45077</v>
      </c>
      <c r="B24" s="575" t="str">
        <f t="shared" si="2"/>
        <v>MunsonLeasing</v>
      </c>
      <c r="C24" s="562">
        <v>0</v>
      </c>
      <c r="D24" s="563">
        <v>0</v>
      </c>
      <c r="E24" s="563">
        <v>0</v>
      </c>
      <c r="F24" s="563">
        <v>0</v>
      </c>
      <c r="G24" s="563">
        <v>0</v>
      </c>
      <c r="H24" s="563">
        <v>0</v>
      </c>
      <c r="I24" s="563">
        <v>0</v>
      </c>
      <c r="J24" s="563">
        <v>0</v>
      </c>
      <c r="K24" s="564">
        <v>0</v>
      </c>
      <c r="L24" s="563">
        <f t="shared" si="0"/>
        <v>0</v>
      </c>
      <c r="M24" s="563">
        <v>0</v>
      </c>
      <c r="N24" s="563">
        <v>0</v>
      </c>
      <c r="O24" s="565">
        <v>0</v>
      </c>
      <c r="P24" s="564">
        <v>0</v>
      </c>
      <c r="Q24" s="566">
        <f>+monthly_drivers_0!Q24*1.25</f>
        <v>9.0625</v>
      </c>
    </row>
    <row r="25" spans="1:17" x14ac:dyDescent="0.25">
      <c r="A25" s="567">
        <f t="shared" si="1"/>
        <v>45107</v>
      </c>
      <c r="B25" s="567" t="str">
        <f t="shared" si="2"/>
        <v>MunsonLeasing</v>
      </c>
      <c r="C25" s="568">
        <v>0</v>
      </c>
      <c r="D25" s="569">
        <v>0</v>
      </c>
      <c r="E25" s="569">
        <v>0</v>
      </c>
      <c r="F25" s="569">
        <v>0</v>
      </c>
      <c r="G25" s="569">
        <v>0</v>
      </c>
      <c r="H25" s="569">
        <v>0</v>
      </c>
      <c r="I25" s="569">
        <v>0</v>
      </c>
      <c r="J25" s="569">
        <v>0</v>
      </c>
      <c r="K25" s="570">
        <v>0</v>
      </c>
      <c r="L25" s="571">
        <f t="shared" si="0"/>
        <v>0</v>
      </c>
      <c r="M25" s="571">
        <v>0</v>
      </c>
      <c r="N25" s="571">
        <v>0</v>
      </c>
      <c r="O25" s="572">
        <v>0</v>
      </c>
      <c r="P25" s="573">
        <v>0</v>
      </c>
      <c r="Q25" s="574">
        <f>+monthly_drivers_0!Q25*1.25</f>
        <v>9.0625</v>
      </c>
    </row>
    <row r="26" spans="1:17" x14ac:dyDescent="0.25">
      <c r="A26" s="575">
        <f t="shared" si="1"/>
        <v>45138</v>
      </c>
      <c r="B26" s="575" t="str">
        <f t="shared" si="2"/>
        <v>MunsonLeasing</v>
      </c>
      <c r="C26" s="562">
        <v>0</v>
      </c>
      <c r="D26" s="563">
        <v>0</v>
      </c>
      <c r="E26" s="563">
        <v>0</v>
      </c>
      <c r="F26" s="563">
        <v>0</v>
      </c>
      <c r="G26" s="563">
        <v>0</v>
      </c>
      <c r="H26" s="563">
        <v>0</v>
      </c>
      <c r="I26" s="563">
        <v>0</v>
      </c>
      <c r="J26" s="563">
        <v>0</v>
      </c>
      <c r="K26" s="564">
        <v>0</v>
      </c>
      <c r="L26" s="563">
        <f t="shared" si="0"/>
        <v>0</v>
      </c>
      <c r="M26" s="563">
        <v>0</v>
      </c>
      <c r="N26" s="563">
        <v>0</v>
      </c>
      <c r="O26" s="565">
        <v>0</v>
      </c>
      <c r="P26" s="564">
        <v>0</v>
      </c>
      <c r="Q26" s="566">
        <f>+monthly_drivers_0!Q26*1.25</f>
        <v>6.875</v>
      </c>
    </row>
    <row r="27" spans="1:17" x14ac:dyDescent="0.25">
      <c r="A27" s="567">
        <f t="shared" si="1"/>
        <v>45169</v>
      </c>
      <c r="B27" s="567" t="str">
        <f t="shared" si="2"/>
        <v>MunsonLeasing</v>
      </c>
      <c r="C27" s="568">
        <v>0</v>
      </c>
      <c r="D27" s="569">
        <v>0</v>
      </c>
      <c r="E27" s="569">
        <v>0</v>
      </c>
      <c r="F27" s="569">
        <v>0</v>
      </c>
      <c r="G27" s="569">
        <v>0</v>
      </c>
      <c r="H27" s="569">
        <v>0</v>
      </c>
      <c r="I27" s="569">
        <v>0</v>
      </c>
      <c r="J27" s="569">
        <v>0</v>
      </c>
      <c r="K27" s="570">
        <v>0</v>
      </c>
      <c r="L27" s="571">
        <f t="shared" si="0"/>
        <v>0</v>
      </c>
      <c r="M27" s="571">
        <v>0</v>
      </c>
      <c r="N27" s="571">
        <v>0</v>
      </c>
      <c r="O27" s="572">
        <v>0</v>
      </c>
      <c r="P27" s="573">
        <v>0</v>
      </c>
      <c r="Q27" s="574">
        <f>+monthly_drivers_0!Q27*1.25</f>
        <v>6.875</v>
      </c>
    </row>
    <row r="28" spans="1:17" x14ac:dyDescent="0.25">
      <c r="A28" s="575">
        <f t="shared" si="1"/>
        <v>45199</v>
      </c>
      <c r="B28" s="575" t="str">
        <f t="shared" si="2"/>
        <v>MunsonLeasing</v>
      </c>
      <c r="C28" s="562">
        <v>0</v>
      </c>
      <c r="D28" s="563">
        <v>0</v>
      </c>
      <c r="E28" s="563">
        <v>0</v>
      </c>
      <c r="F28" s="563">
        <v>0</v>
      </c>
      <c r="G28" s="563">
        <v>0</v>
      </c>
      <c r="H28" s="563">
        <v>0</v>
      </c>
      <c r="I28" s="563">
        <v>0</v>
      </c>
      <c r="J28" s="563">
        <v>0</v>
      </c>
      <c r="K28" s="564">
        <v>0</v>
      </c>
      <c r="L28" s="563">
        <f t="shared" si="0"/>
        <v>0</v>
      </c>
      <c r="M28" s="563">
        <v>0</v>
      </c>
      <c r="N28" s="563">
        <v>0</v>
      </c>
      <c r="O28" s="565">
        <v>0</v>
      </c>
      <c r="P28" s="564">
        <v>0</v>
      </c>
      <c r="Q28" s="566">
        <f>+monthly_drivers_0!Q28*1.25</f>
        <v>6.875</v>
      </c>
    </row>
    <row r="29" spans="1:17" x14ac:dyDescent="0.25">
      <c r="A29" s="567">
        <f t="shared" si="1"/>
        <v>45230</v>
      </c>
      <c r="B29" s="567" t="str">
        <f t="shared" si="2"/>
        <v>MunsonLeasing</v>
      </c>
      <c r="C29" s="568">
        <v>0</v>
      </c>
      <c r="D29" s="569">
        <v>0</v>
      </c>
      <c r="E29" s="569">
        <v>0</v>
      </c>
      <c r="F29" s="569">
        <v>0</v>
      </c>
      <c r="G29" s="569">
        <v>0</v>
      </c>
      <c r="H29" s="569">
        <v>0</v>
      </c>
      <c r="I29" s="569">
        <v>0</v>
      </c>
      <c r="J29" s="569">
        <v>0</v>
      </c>
      <c r="K29" s="570">
        <v>0</v>
      </c>
      <c r="L29" s="571">
        <f t="shared" si="0"/>
        <v>0</v>
      </c>
      <c r="M29" s="571">
        <v>0</v>
      </c>
      <c r="N29" s="571">
        <v>0</v>
      </c>
      <c r="O29" s="572">
        <v>0</v>
      </c>
      <c r="P29" s="573">
        <v>0</v>
      </c>
      <c r="Q29" s="574">
        <f>+monthly_drivers_0!Q29*1.25</f>
        <v>6.875</v>
      </c>
    </row>
    <row r="30" spans="1:17" x14ac:dyDescent="0.25">
      <c r="A30" s="575">
        <f t="shared" si="1"/>
        <v>45260</v>
      </c>
      <c r="B30" s="575" t="str">
        <f t="shared" si="2"/>
        <v>MunsonLeasing</v>
      </c>
      <c r="C30" s="562">
        <v>0</v>
      </c>
      <c r="D30" s="563">
        <v>0</v>
      </c>
      <c r="E30" s="563">
        <v>0</v>
      </c>
      <c r="F30" s="563">
        <v>0</v>
      </c>
      <c r="G30" s="563">
        <v>0</v>
      </c>
      <c r="H30" s="563">
        <v>0</v>
      </c>
      <c r="I30" s="563">
        <v>0</v>
      </c>
      <c r="J30" s="563">
        <v>0</v>
      </c>
      <c r="K30" s="564">
        <v>0</v>
      </c>
      <c r="L30" s="563">
        <f t="shared" si="0"/>
        <v>0</v>
      </c>
      <c r="M30" s="563">
        <v>0</v>
      </c>
      <c r="N30" s="563">
        <v>0</v>
      </c>
      <c r="O30" s="565">
        <v>0</v>
      </c>
      <c r="P30" s="564">
        <v>0</v>
      </c>
      <c r="Q30" s="566">
        <f>+monthly_drivers_0!Q30*1.25</f>
        <v>6.875</v>
      </c>
    </row>
    <row r="31" spans="1:17" x14ac:dyDescent="0.25">
      <c r="A31" s="567">
        <f t="shared" si="1"/>
        <v>45291</v>
      </c>
      <c r="B31" s="567" t="str">
        <f t="shared" si="2"/>
        <v>MunsonLeasing</v>
      </c>
      <c r="C31" s="568">
        <v>0</v>
      </c>
      <c r="D31" s="569">
        <v>0</v>
      </c>
      <c r="E31" s="569">
        <v>0</v>
      </c>
      <c r="F31" s="569">
        <v>0</v>
      </c>
      <c r="G31" s="569">
        <v>0</v>
      </c>
      <c r="H31" s="569">
        <v>0</v>
      </c>
      <c r="I31" s="569">
        <v>0</v>
      </c>
      <c r="J31" s="569">
        <v>0</v>
      </c>
      <c r="K31" s="570">
        <v>0</v>
      </c>
      <c r="L31" s="571">
        <f t="shared" si="0"/>
        <v>0</v>
      </c>
      <c r="M31" s="571">
        <v>0</v>
      </c>
      <c r="N31" s="571">
        <v>0</v>
      </c>
      <c r="O31" s="572">
        <v>0</v>
      </c>
      <c r="P31" s="573">
        <v>0</v>
      </c>
      <c r="Q31" s="574">
        <f>+monthly_drivers_0!Q31*1.25</f>
        <v>6.875</v>
      </c>
    </row>
    <row r="32" spans="1:17" x14ac:dyDescent="0.25">
      <c r="A32" s="575">
        <f t="shared" si="1"/>
        <v>45322</v>
      </c>
      <c r="B32" s="575" t="str">
        <f t="shared" si="2"/>
        <v>MunsonLeasing</v>
      </c>
      <c r="C32" s="562">
        <v>0</v>
      </c>
      <c r="D32" s="563">
        <v>0</v>
      </c>
      <c r="E32" s="563">
        <v>0</v>
      </c>
      <c r="F32" s="563">
        <v>0</v>
      </c>
      <c r="G32" s="563">
        <v>0</v>
      </c>
      <c r="H32" s="563">
        <v>0</v>
      </c>
      <c r="I32" s="563">
        <v>0</v>
      </c>
      <c r="J32" s="563">
        <v>0</v>
      </c>
      <c r="K32" s="564">
        <v>0</v>
      </c>
      <c r="L32" s="563">
        <f t="shared" si="0"/>
        <v>0</v>
      </c>
      <c r="M32" s="563">
        <v>0</v>
      </c>
      <c r="N32" s="563">
        <v>0</v>
      </c>
      <c r="O32" s="565">
        <v>0</v>
      </c>
      <c r="P32" s="564">
        <v>0</v>
      </c>
      <c r="Q32" s="566">
        <f>+monthly_drivers_0!Q32*1.25</f>
        <v>6.875</v>
      </c>
    </row>
    <row r="33" spans="1:17" x14ac:dyDescent="0.25">
      <c r="A33" s="567">
        <f t="shared" si="1"/>
        <v>45351</v>
      </c>
      <c r="B33" s="567" t="str">
        <f t="shared" si="2"/>
        <v>MunsonLeasing</v>
      </c>
      <c r="C33" s="568">
        <v>0</v>
      </c>
      <c r="D33" s="569">
        <v>0</v>
      </c>
      <c r="E33" s="569">
        <v>0</v>
      </c>
      <c r="F33" s="569">
        <v>0</v>
      </c>
      <c r="G33" s="569">
        <v>0</v>
      </c>
      <c r="H33" s="569">
        <v>0</v>
      </c>
      <c r="I33" s="569">
        <v>0</v>
      </c>
      <c r="J33" s="569">
        <v>0</v>
      </c>
      <c r="K33" s="570">
        <v>0</v>
      </c>
      <c r="L33" s="571">
        <f t="shared" si="0"/>
        <v>0</v>
      </c>
      <c r="M33" s="571">
        <v>0</v>
      </c>
      <c r="N33" s="571">
        <v>0</v>
      </c>
      <c r="O33" s="572">
        <v>0</v>
      </c>
      <c r="P33" s="573">
        <v>0</v>
      </c>
      <c r="Q33" s="574">
        <f>+monthly_drivers_0!Q33*1.25</f>
        <v>6.875</v>
      </c>
    </row>
    <row r="34" spans="1:17" x14ac:dyDescent="0.25">
      <c r="A34" s="575">
        <f t="shared" si="1"/>
        <v>45382</v>
      </c>
      <c r="B34" s="575" t="str">
        <f t="shared" si="2"/>
        <v>MunsonLeasing</v>
      </c>
      <c r="C34" s="562">
        <v>0</v>
      </c>
      <c r="D34" s="563">
        <v>0</v>
      </c>
      <c r="E34" s="563">
        <v>0</v>
      </c>
      <c r="F34" s="563">
        <v>0</v>
      </c>
      <c r="G34" s="563">
        <v>0</v>
      </c>
      <c r="H34" s="563">
        <v>0</v>
      </c>
      <c r="I34" s="563">
        <v>0</v>
      </c>
      <c r="J34" s="563">
        <v>0</v>
      </c>
      <c r="K34" s="564">
        <v>0</v>
      </c>
      <c r="L34" s="563">
        <f t="shared" si="0"/>
        <v>0</v>
      </c>
      <c r="M34" s="563">
        <v>0</v>
      </c>
      <c r="N34" s="563">
        <v>0</v>
      </c>
      <c r="O34" s="565">
        <v>0</v>
      </c>
      <c r="P34" s="564">
        <v>0</v>
      </c>
      <c r="Q34" s="566">
        <f>+monthly_drivers_0!Q34*1.25</f>
        <v>6.875</v>
      </c>
    </row>
    <row r="35" spans="1:17" x14ac:dyDescent="0.25">
      <c r="A35" s="567">
        <f t="shared" si="1"/>
        <v>45412</v>
      </c>
      <c r="B35" s="567" t="str">
        <f t="shared" si="2"/>
        <v>MunsonLeasing</v>
      </c>
      <c r="C35" s="568">
        <v>0</v>
      </c>
      <c r="D35" s="569">
        <v>0</v>
      </c>
      <c r="E35" s="569">
        <v>0</v>
      </c>
      <c r="F35" s="569">
        <v>0</v>
      </c>
      <c r="G35" s="569">
        <v>0</v>
      </c>
      <c r="H35" s="569">
        <v>0</v>
      </c>
      <c r="I35" s="569">
        <v>0</v>
      </c>
      <c r="J35" s="569">
        <v>0</v>
      </c>
      <c r="K35" s="570">
        <v>0</v>
      </c>
      <c r="L35" s="571">
        <f t="shared" si="0"/>
        <v>0</v>
      </c>
      <c r="M35" s="571">
        <v>0</v>
      </c>
      <c r="N35" s="571">
        <v>0</v>
      </c>
      <c r="O35" s="572">
        <v>0</v>
      </c>
      <c r="P35" s="573">
        <v>0</v>
      </c>
      <c r="Q35" s="574">
        <f>+monthly_drivers_0!Q35*1.25</f>
        <v>6.875</v>
      </c>
    </row>
    <row r="36" spans="1:17" x14ac:dyDescent="0.25">
      <c r="A36" s="575">
        <f t="shared" si="1"/>
        <v>45443</v>
      </c>
      <c r="B36" s="575" t="str">
        <f t="shared" si="2"/>
        <v>MunsonLeasing</v>
      </c>
      <c r="C36" s="562">
        <v>0</v>
      </c>
      <c r="D36" s="563">
        <v>0</v>
      </c>
      <c r="E36" s="563">
        <v>0</v>
      </c>
      <c r="F36" s="563">
        <v>0</v>
      </c>
      <c r="G36" s="563">
        <v>0</v>
      </c>
      <c r="H36" s="563">
        <v>0</v>
      </c>
      <c r="I36" s="563">
        <v>0</v>
      </c>
      <c r="J36" s="563">
        <v>0</v>
      </c>
      <c r="K36" s="564">
        <v>0</v>
      </c>
      <c r="L36" s="563">
        <f t="shared" si="0"/>
        <v>0</v>
      </c>
      <c r="M36" s="563">
        <v>0</v>
      </c>
      <c r="N36" s="563">
        <v>0</v>
      </c>
      <c r="O36" s="565">
        <v>0</v>
      </c>
      <c r="P36" s="564">
        <v>0</v>
      </c>
      <c r="Q36" s="566">
        <f>+monthly_drivers_0!Q36*1.25</f>
        <v>6.875</v>
      </c>
    </row>
    <row r="37" spans="1:17" x14ac:dyDescent="0.25">
      <c r="A37" s="567">
        <f t="shared" si="1"/>
        <v>45473</v>
      </c>
      <c r="B37" s="567" t="str">
        <f t="shared" si="2"/>
        <v>MunsonLeasing</v>
      </c>
      <c r="C37" s="568">
        <v>0</v>
      </c>
      <c r="D37" s="569">
        <v>0</v>
      </c>
      <c r="E37" s="569">
        <v>0</v>
      </c>
      <c r="F37" s="569">
        <v>0</v>
      </c>
      <c r="G37" s="569">
        <v>0</v>
      </c>
      <c r="H37" s="569">
        <v>0</v>
      </c>
      <c r="I37" s="569">
        <v>0</v>
      </c>
      <c r="J37" s="569">
        <v>0</v>
      </c>
      <c r="K37" s="570">
        <v>0</v>
      </c>
      <c r="L37" s="571">
        <f t="shared" si="0"/>
        <v>0</v>
      </c>
      <c r="M37" s="571">
        <v>0</v>
      </c>
      <c r="N37" s="571">
        <v>0</v>
      </c>
      <c r="O37" s="572">
        <v>0</v>
      </c>
      <c r="P37" s="573">
        <v>0</v>
      </c>
      <c r="Q37" s="574">
        <f>+monthly_drivers_0!Q37*1.25</f>
        <v>6.875</v>
      </c>
    </row>
    <row r="38" spans="1:17" x14ac:dyDescent="0.25">
      <c r="A38" s="575">
        <f t="shared" si="1"/>
        <v>45504</v>
      </c>
      <c r="B38" s="575" t="str">
        <f t="shared" si="2"/>
        <v>MunsonLeasing</v>
      </c>
      <c r="C38" s="562">
        <v>0</v>
      </c>
      <c r="D38" s="563">
        <v>0</v>
      </c>
      <c r="E38" s="563">
        <v>0</v>
      </c>
      <c r="F38" s="563">
        <v>0</v>
      </c>
      <c r="G38" s="563">
        <v>0</v>
      </c>
      <c r="H38" s="563">
        <v>0</v>
      </c>
      <c r="I38" s="563">
        <v>0</v>
      </c>
      <c r="J38" s="563">
        <v>0</v>
      </c>
      <c r="K38" s="564">
        <v>0</v>
      </c>
      <c r="L38" s="563">
        <f t="shared" si="0"/>
        <v>0</v>
      </c>
      <c r="M38" s="563">
        <v>0</v>
      </c>
      <c r="N38" s="563">
        <v>0</v>
      </c>
      <c r="O38" s="565">
        <v>0</v>
      </c>
      <c r="P38" s="564">
        <v>0</v>
      </c>
      <c r="Q38" s="566">
        <f>+monthly_drivers_0!Q38*1.25</f>
        <v>3.125</v>
      </c>
    </row>
    <row r="39" spans="1:17" x14ac:dyDescent="0.25">
      <c r="A39" s="567">
        <f t="shared" si="1"/>
        <v>45535</v>
      </c>
      <c r="B39" s="567" t="str">
        <f t="shared" si="2"/>
        <v>MunsonLeasing</v>
      </c>
      <c r="C39" s="568">
        <v>0</v>
      </c>
      <c r="D39" s="569">
        <v>0</v>
      </c>
      <c r="E39" s="569">
        <v>0</v>
      </c>
      <c r="F39" s="569">
        <v>0</v>
      </c>
      <c r="G39" s="569">
        <v>0</v>
      </c>
      <c r="H39" s="569">
        <v>0</v>
      </c>
      <c r="I39" s="569">
        <v>0</v>
      </c>
      <c r="J39" s="569">
        <v>0</v>
      </c>
      <c r="K39" s="570">
        <v>0</v>
      </c>
      <c r="L39" s="571">
        <f t="shared" si="0"/>
        <v>0</v>
      </c>
      <c r="M39" s="571">
        <v>0</v>
      </c>
      <c r="N39" s="571">
        <v>0</v>
      </c>
      <c r="O39" s="572">
        <v>0</v>
      </c>
      <c r="P39" s="573">
        <v>0</v>
      </c>
      <c r="Q39" s="574">
        <f>+monthly_drivers_0!Q39*1.25</f>
        <v>3.125</v>
      </c>
    </row>
    <row r="40" spans="1:17" x14ac:dyDescent="0.25">
      <c r="A40" s="575">
        <f t="shared" si="1"/>
        <v>45565</v>
      </c>
      <c r="B40" s="575" t="str">
        <f t="shared" si="2"/>
        <v>MunsonLeasing</v>
      </c>
      <c r="C40" s="562">
        <v>0</v>
      </c>
      <c r="D40" s="563">
        <v>0</v>
      </c>
      <c r="E40" s="563">
        <v>0</v>
      </c>
      <c r="F40" s="563">
        <v>0</v>
      </c>
      <c r="G40" s="563">
        <v>0</v>
      </c>
      <c r="H40" s="563">
        <v>0</v>
      </c>
      <c r="I40" s="563">
        <v>0</v>
      </c>
      <c r="J40" s="563">
        <v>0</v>
      </c>
      <c r="K40" s="564">
        <v>0</v>
      </c>
      <c r="L40" s="563">
        <f t="shared" si="0"/>
        <v>0</v>
      </c>
      <c r="M40" s="563">
        <v>0</v>
      </c>
      <c r="N40" s="563">
        <v>0</v>
      </c>
      <c r="O40" s="565">
        <v>0</v>
      </c>
      <c r="P40" s="564">
        <v>0</v>
      </c>
      <c r="Q40" s="566">
        <f>+monthly_drivers_0!Q40*1.25</f>
        <v>3.125</v>
      </c>
    </row>
    <row r="41" spans="1:17" x14ac:dyDescent="0.25">
      <c r="A41" s="567">
        <f t="shared" si="1"/>
        <v>45596</v>
      </c>
      <c r="B41" s="567" t="str">
        <f t="shared" si="2"/>
        <v>MunsonLeasing</v>
      </c>
      <c r="C41" s="568">
        <v>0</v>
      </c>
      <c r="D41" s="569">
        <v>0</v>
      </c>
      <c r="E41" s="569">
        <v>0</v>
      </c>
      <c r="F41" s="569">
        <v>0</v>
      </c>
      <c r="G41" s="569">
        <v>0</v>
      </c>
      <c r="H41" s="569">
        <v>0</v>
      </c>
      <c r="I41" s="569">
        <v>0</v>
      </c>
      <c r="J41" s="569">
        <v>0</v>
      </c>
      <c r="K41" s="570">
        <v>0</v>
      </c>
      <c r="L41" s="571">
        <f t="shared" si="0"/>
        <v>0</v>
      </c>
      <c r="M41" s="571">
        <v>0</v>
      </c>
      <c r="N41" s="571">
        <v>0</v>
      </c>
      <c r="O41" s="572">
        <v>0</v>
      </c>
      <c r="P41" s="573">
        <v>0</v>
      </c>
      <c r="Q41" s="574">
        <f>+monthly_drivers_0!Q41*1.25</f>
        <v>3.125</v>
      </c>
    </row>
    <row r="42" spans="1:17" x14ac:dyDescent="0.25">
      <c r="A42" s="575">
        <f t="shared" si="1"/>
        <v>45626</v>
      </c>
      <c r="B42" s="575" t="str">
        <f t="shared" si="2"/>
        <v>MunsonLeasing</v>
      </c>
      <c r="C42" s="562">
        <v>0</v>
      </c>
      <c r="D42" s="563">
        <v>0</v>
      </c>
      <c r="E42" s="563">
        <v>0</v>
      </c>
      <c r="F42" s="563">
        <v>0</v>
      </c>
      <c r="G42" s="563">
        <v>0</v>
      </c>
      <c r="H42" s="563">
        <v>0</v>
      </c>
      <c r="I42" s="563">
        <v>0</v>
      </c>
      <c r="J42" s="563">
        <v>0</v>
      </c>
      <c r="K42" s="564">
        <v>0</v>
      </c>
      <c r="L42" s="563">
        <f t="shared" si="0"/>
        <v>0</v>
      </c>
      <c r="M42" s="563">
        <v>0</v>
      </c>
      <c r="N42" s="563">
        <v>0</v>
      </c>
      <c r="O42" s="565">
        <v>0</v>
      </c>
      <c r="P42" s="564">
        <v>0</v>
      </c>
      <c r="Q42" s="566">
        <f>+monthly_drivers_0!Q42*1.25</f>
        <v>3.125</v>
      </c>
    </row>
    <row r="43" spans="1:17" x14ac:dyDescent="0.25">
      <c r="A43" s="567">
        <f t="shared" si="1"/>
        <v>45657</v>
      </c>
      <c r="B43" s="567" t="str">
        <f t="shared" si="2"/>
        <v>MunsonLeasing</v>
      </c>
      <c r="C43" s="568">
        <v>0</v>
      </c>
      <c r="D43" s="569">
        <v>0</v>
      </c>
      <c r="E43" s="569">
        <v>0</v>
      </c>
      <c r="F43" s="569">
        <v>0</v>
      </c>
      <c r="G43" s="569">
        <v>0</v>
      </c>
      <c r="H43" s="569">
        <v>0</v>
      </c>
      <c r="I43" s="569">
        <v>0</v>
      </c>
      <c r="J43" s="569">
        <v>0</v>
      </c>
      <c r="K43" s="570">
        <v>0</v>
      </c>
      <c r="L43" s="571">
        <f t="shared" si="0"/>
        <v>0</v>
      </c>
      <c r="M43" s="571">
        <v>0</v>
      </c>
      <c r="N43" s="571">
        <v>0</v>
      </c>
      <c r="O43" s="572">
        <v>0</v>
      </c>
      <c r="P43" s="573">
        <v>0</v>
      </c>
      <c r="Q43" s="574">
        <f>+monthly_drivers_0!Q43*1.25</f>
        <v>3.125</v>
      </c>
    </row>
    <row r="44" spans="1:17" x14ac:dyDescent="0.25">
      <c r="A44" s="575">
        <f t="shared" si="1"/>
        <v>45688</v>
      </c>
      <c r="B44" s="575" t="str">
        <f t="shared" si="2"/>
        <v>MunsonLeasing</v>
      </c>
      <c r="C44" s="562">
        <v>0</v>
      </c>
      <c r="D44" s="563">
        <v>0</v>
      </c>
      <c r="E44" s="563">
        <v>0</v>
      </c>
      <c r="F44" s="563">
        <v>0</v>
      </c>
      <c r="G44" s="563">
        <v>0</v>
      </c>
      <c r="H44" s="563">
        <v>0</v>
      </c>
      <c r="I44" s="563">
        <v>0</v>
      </c>
      <c r="J44" s="563">
        <v>0</v>
      </c>
      <c r="K44" s="564">
        <v>0</v>
      </c>
      <c r="L44" s="563">
        <f t="shared" si="0"/>
        <v>0</v>
      </c>
      <c r="M44" s="563">
        <v>0</v>
      </c>
      <c r="N44" s="563">
        <v>0</v>
      </c>
      <c r="O44" s="565">
        <v>0</v>
      </c>
      <c r="P44" s="564">
        <v>0</v>
      </c>
      <c r="Q44" s="566">
        <f>+monthly_drivers_0!Q44*1.25</f>
        <v>3.125</v>
      </c>
    </row>
    <row r="45" spans="1:17" x14ac:dyDescent="0.25">
      <c r="A45" s="567">
        <f t="shared" si="1"/>
        <v>45716</v>
      </c>
      <c r="B45" s="567" t="str">
        <f t="shared" si="2"/>
        <v>MunsonLeasing</v>
      </c>
      <c r="C45" s="568">
        <v>0</v>
      </c>
      <c r="D45" s="569">
        <v>0</v>
      </c>
      <c r="E45" s="569">
        <v>0</v>
      </c>
      <c r="F45" s="569">
        <v>0</v>
      </c>
      <c r="G45" s="569">
        <v>0</v>
      </c>
      <c r="H45" s="569">
        <v>0</v>
      </c>
      <c r="I45" s="569">
        <v>0</v>
      </c>
      <c r="J45" s="569">
        <v>0</v>
      </c>
      <c r="K45" s="570">
        <v>0</v>
      </c>
      <c r="L45" s="571">
        <f t="shared" si="0"/>
        <v>0</v>
      </c>
      <c r="M45" s="571">
        <v>0</v>
      </c>
      <c r="N45" s="571">
        <v>0</v>
      </c>
      <c r="O45" s="572">
        <v>0</v>
      </c>
      <c r="P45" s="573">
        <v>0</v>
      </c>
      <c r="Q45" s="574">
        <f>+monthly_drivers_0!Q45*1.25</f>
        <v>3.125</v>
      </c>
    </row>
    <row r="46" spans="1:17" x14ac:dyDescent="0.25">
      <c r="A46" s="575">
        <f t="shared" si="1"/>
        <v>45747</v>
      </c>
      <c r="B46" s="575" t="str">
        <f t="shared" si="2"/>
        <v>MunsonLeasing</v>
      </c>
      <c r="C46" s="562">
        <v>0</v>
      </c>
      <c r="D46" s="563">
        <v>0</v>
      </c>
      <c r="E46" s="563">
        <v>0</v>
      </c>
      <c r="F46" s="563">
        <v>0</v>
      </c>
      <c r="G46" s="563">
        <v>0</v>
      </c>
      <c r="H46" s="563">
        <v>0</v>
      </c>
      <c r="I46" s="563">
        <v>0</v>
      </c>
      <c r="J46" s="563">
        <v>0</v>
      </c>
      <c r="K46" s="564">
        <v>0</v>
      </c>
      <c r="L46" s="563">
        <f t="shared" si="0"/>
        <v>0</v>
      </c>
      <c r="M46" s="563">
        <v>0</v>
      </c>
      <c r="N46" s="563">
        <v>0</v>
      </c>
      <c r="O46" s="565">
        <v>0</v>
      </c>
      <c r="P46" s="564">
        <v>0</v>
      </c>
      <c r="Q46" s="566">
        <f>+monthly_drivers_0!Q46*1.25</f>
        <v>3.125</v>
      </c>
    </row>
    <row r="47" spans="1:17" x14ac:dyDescent="0.25">
      <c r="A47" s="567">
        <f t="shared" si="1"/>
        <v>45777</v>
      </c>
      <c r="B47" s="567" t="str">
        <f t="shared" si="2"/>
        <v>MunsonLeasing</v>
      </c>
      <c r="C47" s="568">
        <v>0</v>
      </c>
      <c r="D47" s="569">
        <v>0</v>
      </c>
      <c r="E47" s="569">
        <v>0</v>
      </c>
      <c r="F47" s="569">
        <v>0</v>
      </c>
      <c r="G47" s="569">
        <v>0</v>
      </c>
      <c r="H47" s="569">
        <v>0</v>
      </c>
      <c r="I47" s="569">
        <v>0</v>
      </c>
      <c r="J47" s="569">
        <v>0</v>
      </c>
      <c r="K47" s="570">
        <v>0</v>
      </c>
      <c r="L47" s="571">
        <f t="shared" si="0"/>
        <v>0</v>
      </c>
      <c r="M47" s="571">
        <v>0</v>
      </c>
      <c r="N47" s="571">
        <v>0</v>
      </c>
      <c r="O47" s="572">
        <v>0</v>
      </c>
      <c r="P47" s="573">
        <v>0</v>
      </c>
      <c r="Q47" s="574">
        <f>+monthly_drivers_0!Q47*1.25</f>
        <v>3.125</v>
      </c>
    </row>
    <row r="48" spans="1:17" x14ac:dyDescent="0.25">
      <c r="A48" s="575">
        <f t="shared" si="1"/>
        <v>45808</v>
      </c>
      <c r="B48" s="575" t="str">
        <f t="shared" si="2"/>
        <v>MunsonLeasing</v>
      </c>
      <c r="C48" s="562">
        <v>0</v>
      </c>
      <c r="D48" s="563">
        <v>0</v>
      </c>
      <c r="E48" s="563">
        <v>0</v>
      </c>
      <c r="F48" s="563">
        <v>0</v>
      </c>
      <c r="G48" s="563">
        <v>0</v>
      </c>
      <c r="H48" s="563">
        <v>0</v>
      </c>
      <c r="I48" s="563">
        <v>0</v>
      </c>
      <c r="J48" s="563">
        <v>0</v>
      </c>
      <c r="K48" s="564">
        <v>0</v>
      </c>
      <c r="L48" s="563">
        <f t="shared" si="0"/>
        <v>0</v>
      </c>
      <c r="M48" s="563">
        <v>0</v>
      </c>
      <c r="N48" s="563">
        <v>0</v>
      </c>
      <c r="O48" s="565">
        <v>0</v>
      </c>
      <c r="P48" s="564">
        <v>0</v>
      </c>
      <c r="Q48" s="566">
        <f>+monthly_drivers_0!Q48*1.25</f>
        <v>3.125</v>
      </c>
    </row>
    <row r="49" spans="1:17" x14ac:dyDescent="0.25">
      <c r="A49" s="567">
        <f t="shared" si="1"/>
        <v>45838</v>
      </c>
      <c r="B49" s="567" t="str">
        <f t="shared" si="2"/>
        <v>MunsonLeasing</v>
      </c>
      <c r="C49" s="568">
        <v>0</v>
      </c>
      <c r="D49" s="569">
        <v>0</v>
      </c>
      <c r="E49" s="569">
        <v>0</v>
      </c>
      <c r="F49" s="569">
        <v>0</v>
      </c>
      <c r="G49" s="569">
        <v>0</v>
      </c>
      <c r="H49" s="569">
        <v>0</v>
      </c>
      <c r="I49" s="569">
        <v>0</v>
      </c>
      <c r="J49" s="569">
        <v>0</v>
      </c>
      <c r="K49" s="570">
        <v>0</v>
      </c>
      <c r="L49" s="571">
        <f t="shared" si="0"/>
        <v>0</v>
      </c>
      <c r="M49" s="571">
        <v>0</v>
      </c>
      <c r="N49" s="571">
        <v>0</v>
      </c>
      <c r="O49" s="572">
        <v>0</v>
      </c>
      <c r="P49" s="573">
        <v>0</v>
      </c>
      <c r="Q49" s="574">
        <f>+monthly_drivers_0!Q49*1.25</f>
        <v>3.125</v>
      </c>
    </row>
    <row r="50" spans="1:17" x14ac:dyDescent="0.25">
      <c r="A50" s="575">
        <f t="shared" si="1"/>
        <v>45869</v>
      </c>
      <c r="B50" s="575" t="str">
        <f t="shared" si="2"/>
        <v>MunsonLeasing</v>
      </c>
      <c r="C50" s="562">
        <v>0</v>
      </c>
      <c r="D50" s="563">
        <v>0</v>
      </c>
      <c r="E50" s="563">
        <v>0</v>
      </c>
      <c r="F50" s="563">
        <v>0</v>
      </c>
      <c r="G50" s="563">
        <v>0</v>
      </c>
      <c r="H50" s="563">
        <v>0</v>
      </c>
      <c r="I50" s="563">
        <v>0</v>
      </c>
      <c r="J50" s="563">
        <v>0</v>
      </c>
      <c r="K50" s="564">
        <v>0</v>
      </c>
      <c r="L50" s="563">
        <f t="shared" si="0"/>
        <v>0</v>
      </c>
      <c r="M50" s="563">
        <v>0</v>
      </c>
      <c r="N50" s="563">
        <v>0</v>
      </c>
      <c r="O50" s="565">
        <v>0</v>
      </c>
      <c r="P50" s="564">
        <v>0</v>
      </c>
      <c r="Q50" s="566">
        <f>+monthly_drivers_0!Q50*1.25</f>
        <v>3.125</v>
      </c>
    </row>
    <row r="51" spans="1:17" x14ac:dyDescent="0.25">
      <c r="A51" s="567">
        <f t="shared" si="1"/>
        <v>45900</v>
      </c>
      <c r="B51" s="567" t="str">
        <f t="shared" si="2"/>
        <v>MunsonLeasing</v>
      </c>
      <c r="C51" s="568">
        <v>0</v>
      </c>
      <c r="D51" s="569">
        <v>0</v>
      </c>
      <c r="E51" s="569">
        <v>0</v>
      </c>
      <c r="F51" s="569">
        <v>0</v>
      </c>
      <c r="G51" s="569">
        <v>0</v>
      </c>
      <c r="H51" s="569">
        <v>0</v>
      </c>
      <c r="I51" s="569">
        <v>0</v>
      </c>
      <c r="J51" s="569">
        <v>0</v>
      </c>
      <c r="K51" s="570">
        <v>0</v>
      </c>
      <c r="L51" s="571">
        <f t="shared" si="0"/>
        <v>0</v>
      </c>
      <c r="M51" s="571">
        <v>0</v>
      </c>
      <c r="N51" s="571">
        <v>0</v>
      </c>
      <c r="O51" s="572">
        <v>0</v>
      </c>
      <c r="P51" s="573">
        <v>0</v>
      </c>
      <c r="Q51" s="574">
        <f>+monthly_drivers_0!Q51*1.25</f>
        <v>3.125</v>
      </c>
    </row>
    <row r="52" spans="1:17" x14ac:dyDescent="0.25">
      <c r="A52" s="575">
        <f t="shared" si="1"/>
        <v>45930</v>
      </c>
      <c r="B52" s="575" t="str">
        <f t="shared" si="2"/>
        <v>MunsonLeasing</v>
      </c>
      <c r="C52" s="562">
        <v>0</v>
      </c>
      <c r="D52" s="563">
        <v>0</v>
      </c>
      <c r="E52" s="563">
        <v>0</v>
      </c>
      <c r="F52" s="563">
        <v>0</v>
      </c>
      <c r="G52" s="563">
        <v>0</v>
      </c>
      <c r="H52" s="563">
        <v>0</v>
      </c>
      <c r="I52" s="563">
        <v>0</v>
      </c>
      <c r="J52" s="563">
        <v>0</v>
      </c>
      <c r="K52" s="564">
        <v>0</v>
      </c>
      <c r="L52" s="563">
        <f t="shared" si="0"/>
        <v>0</v>
      </c>
      <c r="M52" s="563">
        <v>0</v>
      </c>
      <c r="N52" s="563">
        <v>0</v>
      </c>
      <c r="O52" s="565">
        <v>0</v>
      </c>
      <c r="P52" s="564">
        <v>0</v>
      </c>
      <c r="Q52" s="566">
        <f>+monthly_drivers_0!Q52*1.25</f>
        <v>3.125</v>
      </c>
    </row>
    <row r="53" spans="1:17" x14ac:dyDescent="0.25">
      <c r="A53" s="567">
        <f t="shared" si="1"/>
        <v>45961</v>
      </c>
      <c r="B53" s="567" t="str">
        <f t="shared" si="2"/>
        <v>MunsonLeasing</v>
      </c>
      <c r="C53" s="568">
        <v>0</v>
      </c>
      <c r="D53" s="569">
        <v>0</v>
      </c>
      <c r="E53" s="569">
        <v>0</v>
      </c>
      <c r="F53" s="569">
        <v>0</v>
      </c>
      <c r="G53" s="569">
        <v>0</v>
      </c>
      <c r="H53" s="569">
        <v>0</v>
      </c>
      <c r="I53" s="569">
        <v>0</v>
      </c>
      <c r="J53" s="569">
        <v>0</v>
      </c>
      <c r="K53" s="570">
        <v>0</v>
      </c>
      <c r="L53" s="571">
        <f t="shared" si="0"/>
        <v>0</v>
      </c>
      <c r="M53" s="571">
        <v>0</v>
      </c>
      <c r="N53" s="571">
        <v>0</v>
      </c>
      <c r="O53" s="572">
        <v>0</v>
      </c>
      <c r="P53" s="573">
        <v>0</v>
      </c>
      <c r="Q53" s="574">
        <f>+monthly_drivers_0!Q53*1.25</f>
        <v>3.125</v>
      </c>
    </row>
    <row r="54" spans="1:17" x14ac:dyDescent="0.25">
      <c r="A54" s="575">
        <f t="shared" si="1"/>
        <v>45991</v>
      </c>
      <c r="B54" s="575" t="str">
        <f t="shared" si="2"/>
        <v>MunsonLeasing</v>
      </c>
      <c r="C54" s="562">
        <v>0</v>
      </c>
      <c r="D54" s="563">
        <v>0</v>
      </c>
      <c r="E54" s="563">
        <v>0</v>
      </c>
      <c r="F54" s="563">
        <v>0</v>
      </c>
      <c r="G54" s="563">
        <v>0</v>
      </c>
      <c r="H54" s="563">
        <v>0</v>
      </c>
      <c r="I54" s="563">
        <v>0</v>
      </c>
      <c r="J54" s="563">
        <v>0</v>
      </c>
      <c r="K54" s="564">
        <v>0</v>
      </c>
      <c r="L54" s="563">
        <f t="shared" si="0"/>
        <v>0</v>
      </c>
      <c r="M54" s="563">
        <v>0</v>
      </c>
      <c r="N54" s="563">
        <v>0</v>
      </c>
      <c r="O54" s="565">
        <v>0</v>
      </c>
      <c r="P54" s="564">
        <v>0</v>
      </c>
      <c r="Q54" s="566">
        <f>+monthly_drivers_0!Q54*1.25</f>
        <v>3.125</v>
      </c>
    </row>
    <row r="55" spans="1:17" x14ac:dyDescent="0.25">
      <c r="A55" s="567">
        <f t="shared" si="1"/>
        <v>46022</v>
      </c>
      <c r="B55" s="567" t="str">
        <f t="shared" si="2"/>
        <v>MunsonLeasing</v>
      </c>
      <c r="C55" s="568">
        <v>0</v>
      </c>
      <c r="D55" s="569">
        <v>0</v>
      </c>
      <c r="E55" s="569">
        <v>0</v>
      </c>
      <c r="F55" s="569">
        <v>0</v>
      </c>
      <c r="G55" s="569">
        <v>0</v>
      </c>
      <c r="H55" s="569">
        <v>0</v>
      </c>
      <c r="I55" s="569">
        <v>0</v>
      </c>
      <c r="J55" s="569">
        <v>0</v>
      </c>
      <c r="K55" s="570">
        <v>0</v>
      </c>
      <c r="L55" s="571">
        <f t="shared" si="0"/>
        <v>0</v>
      </c>
      <c r="M55" s="571">
        <v>0</v>
      </c>
      <c r="N55" s="571">
        <v>0</v>
      </c>
      <c r="O55" s="572">
        <v>0</v>
      </c>
      <c r="P55" s="573">
        <v>0</v>
      </c>
      <c r="Q55" s="574">
        <f>+monthly_drivers_0!Q55*1.25</f>
        <v>3.125</v>
      </c>
    </row>
    <row r="56" spans="1:17" x14ac:dyDescent="0.25">
      <c r="A56" s="575">
        <f t="shared" si="1"/>
        <v>46053</v>
      </c>
      <c r="B56" s="575" t="str">
        <f t="shared" si="2"/>
        <v>MunsonLeasing</v>
      </c>
      <c r="C56" s="562">
        <v>0</v>
      </c>
      <c r="D56" s="563">
        <v>0</v>
      </c>
      <c r="E56" s="563">
        <v>0</v>
      </c>
      <c r="F56" s="563">
        <v>0</v>
      </c>
      <c r="G56" s="563">
        <v>0</v>
      </c>
      <c r="H56" s="563">
        <v>0</v>
      </c>
      <c r="I56" s="563">
        <v>0</v>
      </c>
      <c r="J56" s="563">
        <v>0</v>
      </c>
      <c r="K56" s="564">
        <v>0</v>
      </c>
      <c r="L56" s="563">
        <f t="shared" si="0"/>
        <v>0</v>
      </c>
      <c r="M56" s="563">
        <v>0</v>
      </c>
      <c r="N56" s="563">
        <v>0</v>
      </c>
      <c r="O56" s="565">
        <v>0</v>
      </c>
      <c r="P56" s="564">
        <v>0</v>
      </c>
      <c r="Q56" s="566">
        <f>+monthly_drivers_0!Q56*1.25</f>
        <v>3.125</v>
      </c>
    </row>
    <row r="57" spans="1:17" x14ac:dyDescent="0.25">
      <c r="A57" s="567">
        <f t="shared" si="1"/>
        <v>46081</v>
      </c>
      <c r="B57" s="567" t="str">
        <f t="shared" si="2"/>
        <v>MunsonLeasing</v>
      </c>
      <c r="C57" s="568">
        <v>0</v>
      </c>
      <c r="D57" s="569">
        <v>0</v>
      </c>
      <c r="E57" s="569">
        <v>0</v>
      </c>
      <c r="F57" s="569">
        <v>0</v>
      </c>
      <c r="G57" s="569">
        <v>0</v>
      </c>
      <c r="H57" s="569">
        <v>0</v>
      </c>
      <c r="I57" s="569">
        <v>0</v>
      </c>
      <c r="J57" s="569">
        <v>0</v>
      </c>
      <c r="K57" s="570">
        <v>0</v>
      </c>
      <c r="L57" s="571">
        <f t="shared" si="0"/>
        <v>0</v>
      </c>
      <c r="M57" s="571">
        <v>0</v>
      </c>
      <c r="N57" s="571">
        <v>0</v>
      </c>
      <c r="O57" s="572">
        <v>0</v>
      </c>
      <c r="P57" s="573">
        <v>0</v>
      </c>
      <c r="Q57" s="574">
        <f>+monthly_drivers_0!Q57*1.25</f>
        <v>3.125</v>
      </c>
    </row>
    <row r="58" spans="1:17" x14ac:dyDescent="0.25">
      <c r="A58" s="575">
        <f t="shared" si="1"/>
        <v>46112</v>
      </c>
      <c r="B58" s="575" t="str">
        <f t="shared" si="2"/>
        <v>MunsonLeasing</v>
      </c>
      <c r="C58" s="562">
        <v>0</v>
      </c>
      <c r="D58" s="563">
        <v>0</v>
      </c>
      <c r="E58" s="563">
        <v>0</v>
      </c>
      <c r="F58" s="563">
        <v>0</v>
      </c>
      <c r="G58" s="563">
        <v>0</v>
      </c>
      <c r="H58" s="563">
        <v>0</v>
      </c>
      <c r="I58" s="563">
        <v>0</v>
      </c>
      <c r="J58" s="563">
        <v>0</v>
      </c>
      <c r="K58" s="564">
        <v>0</v>
      </c>
      <c r="L58" s="563">
        <f t="shared" si="0"/>
        <v>0</v>
      </c>
      <c r="M58" s="563">
        <v>0</v>
      </c>
      <c r="N58" s="563">
        <v>0</v>
      </c>
      <c r="O58" s="565">
        <v>0</v>
      </c>
      <c r="P58" s="564">
        <v>0</v>
      </c>
      <c r="Q58" s="566">
        <f>+monthly_drivers_0!Q58*1.25</f>
        <v>3.125</v>
      </c>
    </row>
    <row r="59" spans="1:17" x14ac:dyDescent="0.25">
      <c r="A59" s="567">
        <f t="shared" si="1"/>
        <v>46142</v>
      </c>
      <c r="B59" s="567" t="str">
        <f t="shared" si="2"/>
        <v>MunsonLeasing</v>
      </c>
      <c r="C59" s="568">
        <v>0</v>
      </c>
      <c r="D59" s="569">
        <v>0</v>
      </c>
      <c r="E59" s="569">
        <v>0</v>
      </c>
      <c r="F59" s="569">
        <v>0</v>
      </c>
      <c r="G59" s="569">
        <v>0</v>
      </c>
      <c r="H59" s="569">
        <v>0</v>
      </c>
      <c r="I59" s="569">
        <v>0</v>
      </c>
      <c r="J59" s="569">
        <v>0</v>
      </c>
      <c r="K59" s="570">
        <v>0</v>
      </c>
      <c r="L59" s="571">
        <f t="shared" si="0"/>
        <v>0</v>
      </c>
      <c r="M59" s="571">
        <v>0</v>
      </c>
      <c r="N59" s="571">
        <v>0</v>
      </c>
      <c r="O59" s="572">
        <v>0</v>
      </c>
      <c r="P59" s="573">
        <v>0</v>
      </c>
      <c r="Q59" s="574">
        <f>+monthly_drivers_0!Q59*1.25</f>
        <v>3.125</v>
      </c>
    </row>
    <row r="60" spans="1:17" x14ac:dyDescent="0.25">
      <c r="A60" s="575">
        <f t="shared" si="1"/>
        <v>46173</v>
      </c>
      <c r="B60" s="575" t="str">
        <f t="shared" si="2"/>
        <v>MunsonLeasing</v>
      </c>
      <c r="C60" s="562">
        <v>0</v>
      </c>
      <c r="D60" s="563">
        <v>0</v>
      </c>
      <c r="E60" s="563">
        <v>0</v>
      </c>
      <c r="F60" s="563">
        <v>0</v>
      </c>
      <c r="G60" s="563">
        <v>0</v>
      </c>
      <c r="H60" s="563">
        <v>0</v>
      </c>
      <c r="I60" s="563">
        <v>0</v>
      </c>
      <c r="J60" s="563">
        <v>0</v>
      </c>
      <c r="K60" s="564">
        <v>0</v>
      </c>
      <c r="L60" s="563">
        <f t="shared" si="0"/>
        <v>0</v>
      </c>
      <c r="M60" s="563">
        <v>0</v>
      </c>
      <c r="N60" s="563">
        <v>0</v>
      </c>
      <c r="O60" s="565">
        <v>0</v>
      </c>
      <c r="P60" s="564">
        <v>0</v>
      </c>
      <c r="Q60" s="566">
        <f>+monthly_drivers_0!Q60*1.25</f>
        <v>3.125</v>
      </c>
    </row>
    <row r="61" spans="1:17" x14ac:dyDescent="0.25">
      <c r="A61" s="567">
        <f t="shared" si="1"/>
        <v>46203</v>
      </c>
      <c r="B61" s="567" t="str">
        <f t="shared" si="2"/>
        <v>MunsonLeasing</v>
      </c>
      <c r="C61" s="568">
        <v>0</v>
      </c>
      <c r="D61" s="569">
        <v>0</v>
      </c>
      <c r="E61" s="569">
        <v>0</v>
      </c>
      <c r="F61" s="569">
        <v>0</v>
      </c>
      <c r="G61" s="569">
        <v>0</v>
      </c>
      <c r="H61" s="569">
        <v>0</v>
      </c>
      <c r="I61" s="569">
        <v>0</v>
      </c>
      <c r="J61" s="569">
        <v>0</v>
      </c>
      <c r="K61" s="570">
        <v>0</v>
      </c>
      <c r="L61" s="571">
        <f t="shared" si="0"/>
        <v>0</v>
      </c>
      <c r="M61" s="571">
        <v>0</v>
      </c>
      <c r="N61" s="571">
        <v>0</v>
      </c>
      <c r="O61" s="572">
        <v>0</v>
      </c>
      <c r="P61" s="573">
        <v>0</v>
      </c>
      <c r="Q61" s="574">
        <f>+monthly_drivers_0!Q61*1.25</f>
        <v>3.125</v>
      </c>
    </row>
    <row r="62" spans="1:17" x14ac:dyDescent="0.25">
      <c r="A62" s="575">
        <f t="shared" si="1"/>
        <v>46234</v>
      </c>
      <c r="B62" s="575" t="str">
        <f t="shared" si="2"/>
        <v>MunsonLeasing</v>
      </c>
      <c r="C62" s="562">
        <v>0</v>
      </c>
      <c r="D62" s="563">
        <v>0</v>
      </c>
      <c r="E62" s="563">
        <v>0</v>
      </c>
      <c r="F62" s="563">
        <v>0</v>
      </c>
      <c r="G62" s="563">
        <v>0</v>
      </c>
      <c r="H62" s="563">
        <v>0</v>
      </c>
      <c r="I62" s="563">
        <v>0</v>
      </c>
      <c r="J62" s="563">
        <v>0</v>
      </c>
      <c r="K62" s="564">
        <v>0</v>
      </c>
      <c r="L62" s="563">
        <f t="shared" si="0"/>
        <v>0</v>
      </c>
      <c r="M62" s="563">
        <v>0</v>
      </c>
      <c r="N62" s="563">
        <v>0</v>
      </c>
      <c r="O62" s="565">
        <v>0</v>
      </c>
      <c r="P62" s="564">
        <v>0</v>
      </c>
      <c r="Q62" s="566">
        <f>+monthly_drivers_0!Q62*1.25</f>
        <v>3.125</v>
      </c>
    </row>
    <row r="63" spans="1:17" x14ac:dyDescent="0.25">
      <c r="A63" s="567">
        <f t="shared" si="1"/>
        <v>46265</v>
      </c>
      <c r="B63" s="567" t="str">
        <f t="shared" si="2"/>
        <v>MunsonLeasing</v>
      </c>
      <c r="C63" s="568">
        <v>0</v>
      </c>
      <c r="D63" s="569">
        <v>0</v>
      </c>
      <c r="E63" s="569">
        <v>0</v>
      </c>
      <c r="F63" s="569">
        <v>0</v>
      </c>
      <c r="G63" s="569">
        <v>0</v>
      </c>
      <c r="H63" s="569">
        <v>0</v>
      </c>
      <c r="I63" s="569">
        <v>0</v>
      </c>
      <c r="J63" s="569">
        <v>0</v>
      </c>
      <c r="K63" s="570">
        <v>0</v>
      </c>
      <c r="L63" s="571">
        <f t="shared" si="0"/>
        <v>0</v>
      </c>
      <c r="M63" s="571">
        <v>0</v>
      </c>
      <c r="N63" s="571">
        <v>0</v>
      </c>
      <c r="O63" s="572">
        <v>0</v>
      </c>
      <c r="P63" s="573">
        <v>0</v>
      </c>
      <c r="Q63" s="574">
        <f>+monthly_drivers_0!Q63*1.25</f>
        <v>3.125</v>
      </c>
    </row>
    <row r="64" spans="1:17" x14ac:dyDescent="0.25">
      <c r="A64" s="575">
        <f t="shared" si="1"/>
        <v>46295</v>
      </c>
      <c r="B64" s="575" t="str">
        <f t="shared" si="2"/>
        <v>MunsonLeasing</v>
      </c>
      <c r="C64" s="562">
        <v>0</v>
      </c>
      <c r="D64" s="563">
        <v>0</v>
      </c>
      <c r="E64" s="563">
        <v>0</v>
      </c>
      <c r="F64" s="563">
        <v>0</v>
      </c>
      <c r="G64" s="563">
        <v>0</v>
      </c>
      <c r="H64" s="563">
        <v>0</v>
      </c>
      <c r="I64" s="563">
        <v>0</v>
      </c>
      <c r="J64" s="563">
        <v>0</v>
      </c>
      <c r="K64" s="564">
        <v>0</v>
      </c>
      <c r="L64" s="563">
        <f t="shared" si="0"/>
        <v>0</v>
      </c>
      <c r="M64" s="563">
        <v>0</v>
      </c>
      <c r="N64" s="563">
        <v>0</v>
      </c>
      <c r="O64" s="565">
        <v>0</v>
      </c>
      <c r="P64" s="564">
        <v>0</v>
      </c>
      <c r="Q64" s="566">
        <f>+monthly_drivers_0!Q64*1.25</f>
        <v>3.125</v>
      </c>
    </row>
    <row r="65" spans="1:17" x14ac:dyDescent="0.25">
      <c r="A65" s="567">
        <f t="shared" si="1"/>
        <v>46326</v>
      </c>
      <c r="B65" s="567" t="str">
        <f t="shared" si="2"/>
        <v>MunsonLeasing</v>
      </c>
      <c r="C65" s="568">
        <v>0</v>
      </c>
      <c r="D65" s="569">
        <v>0</v>
      </c>
      <c r="E65" s="569">
        <v>0</v>
      </c>
      <c r="F65" s="569">
        <v>0</v>
      </c>
      <c r="G65" s="569">
        <v>0</v>
      </c>
      <c r="H65" s="569">
        <v>0</v>
      </c>
      <c r="I65" s="569">
        <v>0</v>
      </c>
      <c r="J65" s="569">
        <v>0</v>
      </c>
      <c r="K65" s="570">
        <v>0</v>
      </c>
      <c r="L65" s="571">
        <f t="shared" si="0"/>
        <v>0</v>
      </c>
      <c r="M65" s="571">
        <v>0</v>
      </c>
      <c r="N65" s="571">
        <v>0</v>
      </c>
      <c r="O65" s="572">
        <v>0</v>
      </c>
      <c r="P65" s="573">
        <v>0</v>
      </c>
      <c r="Q65" s="574">
        <f>+monthly_drivers_0!Q65*1.25</f>
        <v>3.125</v>
      </c>
    </row>
    <row r="66" spans="1:17" x14ac:dyDescent="0.25">
      <c r="A66" s="575">
        <f t="shared" si="1"/>
        <v>46356</v>
      </c>
      <c r="B66" s="575" t="str">
        <f t="shared" si="2"/>
        <v>MunsonLeasing</v>
      </c>
      <c r="C66" s="562">
        <v>0</v>
      </c>
      <c r="D66" s="563">
        <v>0</v>
      </c>
      <c r="E66" s="563">
        <v>0</v>
      </c>
      <c r="F66" s="563">
        <v>0</v>
      </c>
      <c r="G66" s="563">
        <v>0</v>
      </c>
      <c r="H66" s="563">
        <v>0</v>
      </c>
      <c r="I66" s="563">
        <v>0</v>
      </c>
      <c r="J66" s="563">
        <v>0</v>
      </c>
      <c r="K66" s="564">
        <v>0</v>
      </c>
      <c r="L66" s="563">
        <f t="shared" ref="L66:L129" si="3">+P66+O66</f>
        <v>0</v>
      </c>
      <c r="M66" s="563">
        <v>0</v>
      </c>
      <c r="N66" s="563">
        <v>0</v>
      </c>
      <c r="O66" s="565">
        <v>0</v>
      </c>
      <c r="P66" s="564">
        <v>0</v>
      </c>
      <c r="Q66" s="566">
        <f>+monthly_drivers_0!Q66*1.25</f>
        <v>3.125</v>
      </c>
    </row>
    <row r="67" spans="1:17" x14ac:dyDescent="0.25">
      <c r="A67" s="567">
        <f t="shared" ref="A67:A130" si="4">+EOMONTH(A66,1)</f>
        <v>46387</v>
      </c>
      <c r="B67" s="567" t="str">
        <f t="shared" ref="B67:B130" si="5">+B66</f>
        <v>MunsonLeasing</v>
      </c>
      <c r="C67" s="568">
        <v>0</v>
      </c>
      <c r="D67" s="569">
        <v>0</v>
      </c>
      <c r="E67" s="569">
        <v>0</v>
      </c>
      <c r="F67" s="569">
        <v>0</v>
      </c>
      <c r="G67" s="569">
        <v>0</v>
      </c>
      <c r="H67" s="569">
        <v>0</v>
      </c>
      <c r="I67" s="569">
        <v>0</v>
      </c>
      <c r="J67" s="569">
        <v>0</v>
      </c>
      <c r="K67" s="570">
        <v>0</v>
      </c>
      <c r="L67" s="571">
        <f t="shared" si="3"/>
        <v>0</v>
      </c>
      <c r="M67" s="571">
        <v>0</v>
      </c>
      <c r="N67" s="571">
        <v>0</v>
      </c>
      <c r="O67" s="572">
        <v>0</v>
      </c>
      <c r="P67" s="573">
        <v>0</v>
      </c>
      <c r="Q67" s="574">
        <f>+monthly_drivers_0!Q67*1.25</f>
        <v>3.125</v>
      </c>
    </row>
    <row r="68" spans="1:17" x14ac:dyDescent="0.25">
      <c r="A68" s="575">
        <f t="shared" si="4"/>
        <v>46418</v>
      </c>
      <c r="B68" s="575" t="str">
        <f t="shared" si="5"/>
        <v>MunsonLeasing</v>
      </c>
      <c r="C68" s="562">
        <v>0</v>
      </c>
      <c r="D68" s="563">
        <v>0</v>
      </c>
      <c r="E68" s="563">
        <v>0</v>
      </c>
      <c r="F68" s="563">
        <v>0</v>
      </c>
      <c r="G68" s="563">
        <v>0</v>
      </c>
      <c r="H68" s="563">
        <v>0</v>
      </c>
      <c r="I68" s="563">
        <v>0</v>
      </c>
      <c r="J68" s="563">
        <v>0</v>
      </c>
      <c r="K68" s="564">
        <v>0</v>
      </c>
      <c r="L68" s="563">
        <f t="shared" si="3"/>
        <v>0</v>
      </c>
      <c r="M68" s="563">
        <v>0</v>
      </c>
      <c r="N68" s="563">
        <v>0</v>
      </c>
      <c r="O68" s="565">
        <v>0</v>
      </c>
      <c r="P68" s="564">
        <v>0</v>
      </c>
      <c r="Q68" s="566">
        <f>+monthly_drivers_0!Q68*1.25</f>
        <v>3.125</v>
      </c>
    </row>
    <row r="69" spans="1:17" x14ac:dyDescent="0.25">
      <c r="A69" s="567">
        <f t="shared" si="4"/>
        <v>46446</v>
      </c>
      <c r="B69" s="567" t="str">
        <f t="shared" si="5"/>
        <v>MunsonLeasing</v>
      </c>
      <c r="C69" s="568">
        <v>0</v>
      </c>
      <c r="D69" s="569">
        <v>0</v>
      </c>
      <c r="E69" s="569">
        <v>0</v>
      </c>
      <c r="F69" s="569">
        <v>0</v>
      </c>
      <c r="G69" s="569">
        <v>0</v>
      </c>
      <c r="H69" s="569">
        <v>0</v>
      </c>
      <c r="I69" s="569">
        <v>0</v>
      </c>
      <c r="J69" s="569">
        <v>0</v>
      </c>
      <c r="K69" s="570">
        <v>0</v>
      </c>
      <c r="L69" s="571">
        <f t="shared" si="3"/>
        <v>0</v>
      </c>
      <c r="M69" s="571">
        <v>0</v>
      </c>
      <c r="N69" s="571">
        <v>0</v>
      </c>
      <c r="O69" s="572">
        <v>0</v>
      </c>
      <c r="P69" s="573">
        <v>0</v>
      </c>
      <c r="Q69" s="574">
        <f>+monthly_drivers_0!Q69*1.25</f>
        <v>3.125</v>
      </c>
    </row>
    <row r="70" spans="1:17" x14ac:dyDescent="0.25">
      <c r="A70" s="575">
        <f t="shared" si="4"/>
        <v>46477</v>
      </c>
      <c r="B70" s="575" t="str">
        <f t="shared" si="5"/>
        <v>MunsonLeasing</v>
      </c>
      <c r="C70" s="562">
        <v>0</v>
      </c>
      <c r="D70" s="563">
        <v>0</v>
      </c>
      <c r="E70" s="563">
        <v>0</v>
      </c>
      <c r="F70" s="563">
        <v>0</v>
      </c>
      <c r="G70" s="563">
        <v>0</v>
      </c>
      <c r="H70" s="563">
        <v>0</v>
      </c>
      <c r="I70" s="563">
        <v>0</v>
      </c>
      <c r="J70" s="563">
        <v>0</v>
      </c>
      <c r="K70" s="564">
        <v>0</v>
      </c>
      <c r="L70" s="563">
        <f t="shared" si="3"/>
        <v>0</v>
      </c>
      <c r="M70" s="563">
        <v>0</v>
      </c>
      <c r="N70" s="563">
        <v>0</v>
      </c>
      <c r="O70" s="565">
        <v>0</v>
      </c>
      <c r="P70" s="564">
        <v>0</v>
      </c>
      <c r="Q70" s="566">
        <f>+monthly_drivers_0!Q70*1.25</f>
        <v>3.125</v>
      </c>
    </row>
    <row r="71" spans="1:17" x14ac:dyDescent="0.25">
      <c r="A71" s="567">
        <f t="shared" si="4"/>
        <v>46507</v>
      </c>
      <c r="B71" s="567" t="str">
        <f t="shared" si="5"/>
        <v>MunsonLeasing</v>
      </c>
      <c r="C71" s="568">
        <v>0</v>
      </c>
      <c r="D71" s="569">
        <v>0</v>
      </c>
      <c r="E71" s="569">
        <v>0</v>
      </c>
      <c r="F71" s="569">
        <v>0</v>
      </c>
      <c r="G71" s="569">
        <v>0</v>
      </c>
      <c r="H71" s="569">
        <v>0</v>
      </c>
      <c r="I71" s="569">
        <v>0</v>
      </c>
      <c r="J71" s="569">
        <v>0</v>
      </c>
      <c r="K71" s="570">
        <v>0</v>
      </c>
      <c r="L71" s="571">
        <f t="shared" si="3"/>
        <v>0</v>
      </c>
      <c r="M71" s="571">
        <v>0</v>
      </c>
      <c r="N71" s="571">
        <v>0</v>
      </c>
      <c r="O71" s="572">
        <v>0</v>
      </c>
      <c r="P71" s="573">
        <v>0</v>
      </c>
      <c r="Q71" s="574">
        <f>+monthly_drivers_0!Q71*1.25</f>
        <v>3.125</v>
      </c>
    </row>
    <row r="72" spans="1:17" x14ac:dyDescent="0.25">
      <c r="A72" s="575">
        <f t="shared" si="4"/>
        <v>46538</v>
      </c>
      <c r="B72" s="575" t="str">
        <f t="shared" si="5"/>
        <v>MunsonLeasing</v>
      </c>
      <c r="C72" s="562">
        <v>0</v>
      </c>
      <c r="D72" s="563">
        <v>0</v>
      </c>
      <c r="E72" s="563">
        <v>0</v>
      </c>
      <c r="F72" s="563">
        <v>0</v>
      </c>
      <c r="G72" s="563">
        <v>0</v>
      </c>
      <c r="H72" s="563">
        <v>0</v>
      </c>
      <c r="I72" s="563">
        <v>0</v>
      </c>
      <c r="J72" s="563">
        <v>0</v>
      </c>
      <c r="K72" s="564">
        <v>0</v>
      </c>
      <c r="L72" s="563">
        <f t="shared" si="3"/>
        <v>0</v>
      </c>
      <c r="M72" s="563">
        <v>0</v>
      </c>
      <c r="N72" s="563">
        <v>0</v>
      </c>
      <c r="O72" s="565">
        <v>0</v>
      </c>
      <c r="P72" s="564">
        <v>0</v>
      </c>
      <c r="Q72" s="566">
        <f>+monthly_drivers_0!Q72*1.25</f>
        <v>3.125</v>
      </c>
    </row>
    <row r="73" spans="1:17" x14ac:dyDescent="0.25">
      <c r="A73" s="567">
        <f t="shared" si="4"/>
        <v>46568</v>
      </c>
      <c r="B73" s="567" t="str">
        <f t="shared" si="5"/>
        <v>MunsonLeasing</v>
      </c>
      <c r="C73" s="568">
        <v>0</v>
      </c>
      <c r="D73" s="569">
        <v>0</v>
      </c>
      <c r="E73" s="569">
        <v>0</v>
      </c>
      <c r="F73" s="569">
        <v>0</v>
      </c>
      <c r="G73" s="569">
        <v>0</v>
      </c>
      <c r="H73" s="569">
        <v>0</v>
      </c>
      <c r="I73" s="569">
        <v>0</v>
      </c>
      <c r="J73" s="569">
        <v>0</v>
      </c>
      <c r="K73" s="570">
        <v>0</v>
      </c>
      <c r="L73" s="571">
        <f t="shared" si="3"/>
        <v>0</v>
      </c>
      <c r="M73" s="571">
        <v>0</v>
      </c>
      <c r="N73" s="571">
        <v>0</v>
      </c>
      <c r="O73" s="572">
        <v>0</v>
      </c>
      <c r="P73" s="573">
        <v>0</v>
      </c>
      <c r="Q73" s="574">
        <f>+monthly_drivers_0!Q73*1.25</f>
        <v>3.125</v>
      </c>
    </row>
    <row r="74" spans="1:17" x14ac:dyDescent="0.25">
      <c r="A74" s="575">
        <f t="shared" si="4"/>
        <v>46599</v>
      </c>
      <c r="B74" s="575" t="str">
        <f t="shared" si="5"/>
        <v>MunsonLeasing</v>
      </c>
      <c r="C74" s="562">
        <v>0</v>
      </c>
      <c r="D74" s="563">
        <v>0</v>
      </c>
      <c r="E74" s="563">
        <v>0</v>
      </c>
      <c r="F74" s="563">
        <v>0</v>
      </c>
      <c r="G74" s="563">
        <v>0</v>
      </c>
      <c r="H74" s="563">
        <v>0</v>
      </c>
      <c r="I74" s="563">
        <v>0</v>
      </c>
      <c r="J74" s="563">
        <v>0</v>
      </c>
      <c r="K74" s="564">
        <v>0</v>
      </c>
      <c r="L74" s="563">
        <f t="shared" si="3"/>
        <v>0</v>
      </c>
      <c r="M74" s="563">
        <v>0</v>
      </c>
      <c r="N74" s="563">
        <v>0</v>
      </c>
      <c r="O74" s="565">
        <v>0</v>
      </c>
      <c r="P74" s="564">
        <v>0</v>
      </c>
      <c r="Q74" s="566">
        <f>+monthly_drivers_0!Q74*1.25</f>
        <v>3.125</v>
      </c>
    </row>
    <row r="75" spans="1:17" x14ac:dyDescent="0.25">
      <c r="A75" s="567">
        <f t="shared" si="4"/>
        <v>46630</v>
      </c>
      <c r="B75" s="567" t="str">
        <f t="shared" si="5"/>
        <v>MunsonLeasing</v>
      </c>
      <c r="C75" s="568">
        <v>0</v>
      </c>
      <c r="D75" s="569">
        <v>0</v>
      </c>
      <c r="E75" s="569">
        <v>0</v>
      </c>
      <c r="F75" s="569">
        <v>0</v>
      </c>
      <c r="G75" s="569">
        <v>0</v>
      </c>
      <c r="H75" s="569">
        <v>0</v>
      </c>
      <c r="I75" s="569">
        <v>0</v>
      </c>
      <c r="J75" s="569">
        <v>0</v>
      </c>
      <c r="K75" s="570">
        <v>0</v>
      </c>
      <c r="L75" s="571">
        <f t="shared" si="3"/>
        <v>0</v>
      </c>
      <c r="M75" s="571">
        <v>0</v>
      </c>
      <c r="N75" s="571">
        <v>0</v>
      </c>
      <c r="O75" s="572">
        <v>0</v>
      </c>
      <c r="P75" s="573">
        <v>0</v>
      </c>
      <c r="Q75" s="574">
        <f>+monthly_drivers_0!Q75*1.25</f>
        <v>3.125</v>
      </c>
    </row>
    <row r="76" spans="1:17" x14ac:dyDescent="0.25">
      <c r="A76" s="575">
        <f t="shared" si="4"/>
        <v>46660</v>
      </c>
      <c r="B76" s="575" t="str">
        <f t="shared" si="5"/>
        <v>MunsonLeasing</v>
      </c>
      <c r="C76" s="562">
        <v>0</v>
      </c>
      <c r="D76" s="563">
        <v>0</v>
      </c>
      <c r="E76" s="563">
        <v>0</v>
      </c>
      <c r="F76" s="563">
        <v>0</v>
      </c>
      <c r="G76" s="563">
        <v>0</v>
      </c>
      <c r="H76" s="563">
        <v>0</v>
      </c>
      <c r="I76" s="563">
        <v>0</v>
      </c>
      <c r="J76" s="563">
        <v>0</v>
      </c>
      <c r="K76" s="564">
        <v>0</v>
      </c>
      <c r="L76" s="563">
        <f t="shared" si="3"/>
        <v>0</v>
      </c>
      <c r="M76" s="563">
        <v>0</v>
      </c>
      <c r="N76" s="563">
        <v>0</v>
      </c>
      <c r="O76" s="565">
        <v>0</v>
      </c>
      <c r="P76" s="564">
        <v>0</v>
      </c>
      <c r="Q76" s="566">
        <f>+monthly_drivers_0!Q76*1.25</f>
        <v>3.125</v>
      </c>
    </row>
    <row r="77" spans="1:17" x14ac:dyDescent="0.25">
      <c r="A77" s="567">
        <f t="shared" si="4"/>
        <v>46691</v>
      </c>
      <c r="B77" s="567" t="str">
        <f t="shared" si="5"/>
        <v>MunsonLeasing</v>
      </c>
      <c r="C77" s="568">
        <v>0</v>
      </c>
      <c r="D77" s="569">
        <v>0</v>
      </c>
      <c r="E77" s="569">
        <v>0</v>
      </c>
      <c r="F77" s="569">
        <v>0</v>
      </c>
      <c r="G77" s="569">
        <v>0</v>
      </c>
      <c r="H77" s="569">
        <v>0</v>
      </c>
      <c r="I77" s="569">
        <v>0</v>
      </c>
      <c r="J77" s="569">
        <v>0</v>
      </c>
      <c r="K77" s="570">
        <v>0</v>
      </c>
      <c r="L77" s="571">
        <f t="shared" si="3"/>
        <v>0</v>
      </c>
      <c r="M77" s="571">
        <v>0</v>
      </c>
      <c r="N77" s="571">
        <v>0</v>
      </c>
      <c r="O77" s="572">
        <v>0</v>
      </c>
      <c r="P77" s="573">
        <v>0</v>
      </c>
      <c r="Q77" s="574">
        <f>+monthly_drivers_0!Q77*1.25</f>
        <v>3.125</v>
      </c>
    </row>
    <row r="78" spans="1:17" x14ac:dyDescent="0.25">
      <c r="A78" s="575">
        <f t="shared" si="4"/>
        <v>46721</v>
      </c>
      <c r="B78" s="575" t="str">
        <f t="shared" si="5"/>
        <v>MunsonLeasing</v>
      </c>
      <c r="C78" s="562">
        <v>0</v>
      </c>
      <c r="D78" s="563">
        <v>0</v>
      </c>
      <c r="E78" s="563">
        <v>0</v>
      </c>
      <c r="F78" s="563">
        <v>0</v>
      </c>
      <c r="G78" s="563">
        <v>0</v>
      </c>
      <c r="H78" s="563">
        <v>0</v>
      </c>
      <c r="I78" s="563">
        <v>0</v>
      </c>
      <c r="J78" s="563">
        <v>0</v>
      </c>
      <c r="K78" s="564">
        <v>0</v>
      </c>
      <c r="L78" s="563">
        <f t="shared" si="3"/>
        <v>0</v>
      </c>
      <c r="M78" s="563">
        <v>0</v>
      </c>
      <c r="N78" s="563">
        <v>0</v>
      </c>
      <c r="O78" s="565">
        <v>0</v>
      </c>
      <c r="P78" s="564">
        <v>0</v>
      </c>
      <c r="Q78" s="566">
        <f>+monthly_drivers_0!Q78*1.25</f>
        <v>3.125</v>
      </c>
    </row>
    <row r="79" spans="1:17" x14ac:dyDescent="0.25">
      <c r="A79" s="567">
        <f t="shared" si="4"/>
        <v>46752</v>
      </c>
      <c r="B79" s="567" t="str">
        <f t="shared" si="5"/>
        <v>MunsonLeasing</v>
      </c>
      <c r="C79" s="568">
        <v>0</v>
      </c>
      <c r="D79" s="569">
        <v>0</v>
      </c>
      <c r="E79" s="569">
        <v>0</v>
      </c>
      <c r="F79" s="569">
        <v>0</v>
      </c>
      <c r="G79" s="569">
        <v>0</v>
      </c>
      <c r="H79" s="569">
        <v>0</v>
      </c>
      <c r="I79" s="569">
        <v>0</v>
      </c>
      <c r="J79" s="569">
        <v>0</v>
      </c>
      <c r="K79" s="570">
        <v>0</v>
      </c>
      <c r="L79" s="571">
        <f t="shared" si="3"/>
        <v>0</v>
      </c>
      <c r="M79" s="571">
        <v>0</v>
      </c>
      <c r="N79" s="571">
        <v>0</v>
      </c>
      <c r="O79" s="572">
        <v>0</v>
      </c>
      <c r="P79" s="573">
        <v>0</v>
      </c>
      <c r="Q79" s="574">
        <f>+monthly_drivers_0!Q79*1.25</f>
        <v>3.125</v>
      </c>
    </row>
    <row r="80" spans="1:17" x14ac:dyDescent="0.25">
      <c r="A80" s="575">
        <f t="shared" si="4"/>
        <v>46783</v>
      </c>
      <c r="B80" s="575" t="str">
        <f t="shared" si="5"/>
        <v>MunsonLeasing</v>
      </c>
      <c r="C80" s="562">
        <v>0</v>
      </c>
      <c r="D80" s="563">
        <v>0</v>
      </c>
      <c r="E80" s="563">
        <v>0</v>
      </c>
      <c r="F80" s="563">
        <v>0</v>
      </c>
      <c r="G80" s="563">
        <v>0</v>
      </c>
      <c r="H80" s="563">
        <v>0</v>
      </c>
      <c r="I80" s="563">
        <v>0</v>
      </c>
      <c r="J80" s="563">
        <v>0</v>
      </c>
      <c r="K80" s="564">
        <v>0</v>
      </c>
      <c r="L80" s="563">
        <f t="shared" si="3"/>
        <v>0</v>
      </c>
      <c r="M80" s="563">
        <v>0</v>
      </c>
      <c r="N80" s="563">
        <v>0</v>
      </c>
      <c r="O80" s="565">
        <v>0</v>
      </c>
      <c r="P80" s="564">
        <v>0</v>
      </c>
      <c r="Q80" s="566">
        <f>+monthly_drivers_0!Q80*1.25</f>
        <v>3.125</v>
      </c>
    </row>
    <row r="81" spans="1:17" x14ac:dyDescent="0.25">
      <c r="A81" s="567">
        <f t="shared" si="4"/>
        <v>46812</v>
      </c>
      <c r="B81" s="567" t="str">
        <f t="shared" si="5"/>
        <v>MunsonLeasing</v>
      </c>
      <c r="C81" s="568">
        <v>0</v>
      </c>
      <c r="D81" s="569">
        <v>0</v>
      </c>
      <c r="E81" s="569">
        <v>0</v>
      </c>
      <c r="F81" s="569">
        <v>0</v>
      </c>
      <c r="G81" s="569">
        <v>0</v>
      </c>
      <c r="H81" s="569">
        <v>0</v>
      </c>
      <c r="I81" s="569">
        <v>0</v>
      </c>
      <c r="J81" s="569">
        <v>0</v>
      </c>
      <c r="K81" s="570">
        <v>0</v>
      </c>
      <c r="L81" s="571">
        <f t="shared" si="3"/>
        <v>0</v>
      </c>
      <c r="M81" s="571">
        <v>0</v>
      </c>
      <c r="N81" s="571">
        <v>0</v>
      </c>
      <c r="O81" s="572">
        <v>0</v>
      </c>
      <c r="P81" s="573">
        <v>0</v>
      </c>
      <c r="Q81" s="574">
        <f>+monthly_drivers_0!Q81*1.25</f>
        <v>3.125</v>
      </c>
    </row>
    <row r="82" spans="1:17" x14ac:dyDescent="0.25">
      <c r="A82" s="575">
        <f t="shared" si="4"/>
        <v>46843</v>
      </c>
      <c r="B82" s="575" t="str">
        <f t="shared" si="5"/>
        <v>MunsonLeasing</v>
      </c>
      <c r="C82" s="562">
        <v>0</v>
      </c>
      <c r="D82" s="563">
        <v>0</v>
      </c>
      <c r="E82" s="563">
        <v>0</v>
      </c>
      <c r="F82" s="563">
        <v>0</v>
      </c>
      <c r="G82" s="563">
        <v>0</v>
      </c>
      <c r="H82" s="563">
        <v>0</v>
      </c>
      <c r="I82" s="563">
        <v>0</v>
      </c>
      <c r="J82" s="563">
        <v>0</v>
      </c>
      <c r="K82" s="564">
        <v>0</v>
      </c>
      <c r="L82" s="563">
        <f t="shared" si="3"/>
        <v>0</v>
      </c>
      <c r="M82" s="563">
        <v>0</v>
      </c>
      <c r="N82" s="563">
        <v>0</v>
      </c>
      <c r="O82" s="565">
        <v>0</v>
      </c>
      <c r="P82" s="564">
        <v>0</v>
      </c>
      <c r="Q82" s="566">
        <f>+monthly_drivers_0!Q82*1.25</f>
        <v>3.125</v>
      </c>
    </row>
    <row r="83" spans="1:17" x14ac:dyDescent="0.25">
      <c r="A83" s="567">
        <f t="shared" si="4"/>
        <v>46873</v>
      </c>
      <c r="B83" s="567" t="str">
        <f t="shared" si="5"/>
        <v>MunsonLeasing</v>
      </c>
      <c r="C83" s="568">
        <v>0</v>
      </c>
      <c r="D83" s="569">
        <v>0</v>
      </c>
      <c r="E83" s="569">
        <v>0</v>
      </c>
      <c r="F83" s="569">
        <v>0</v>
      </c>
      <c r="G83" s="569">
        <v>0</v>
      </c>
      <c r="H83" s="569">
        <v>0</v>
      </c>
      <c r="I83" s="569">
        <v>0</v>
      </c>
      <c r="J83" s="569">
        <v>0</v>
      </c>
      <c r="K83" s="570">
        <v>0</v>
      </c>
      <c r="L83" s="571">
        <f t="shared" si="3"/>
        <v>0</v>
      </c>
      <c r="M83" s="571">
        <v>0</v>
      </c>
      <c r="N83" s="571">
        <v>0</v>
      </c>
      <c r="O83" s="572">
        <v>0</v>
      </c>
      <c r="P83" s="573">
        <v>0</v>
      </c>
      <c r="Q83" s="574">
        <f>+monthly_drivers_0!Q83*1.25</f>
        <v>3.125</v>
      </c>
    </row>
    <row r="84" spans="1:17" x14ac:dyDescent="0.25">
      <c r="A84" s="575">
        <f t="shared" si="4"/>
        <v>46904</v>
      </c>
      <c r="B84" s="575" t="str">
        <f t="shared" si="5"/>
        <v>MunsonLeasing</v>
      </c>
      <c r="C84" s="562">
        <v>0</v>
      </c>
      <c r="D84" s="563">
        <v>0</v>
      </c>
      <c r="E84" s="563">
        <v>0</v>
      </c>
      <c r="F84" s="563">
        <v>0</v>
      </c>
      <c r="G84" s="563">
        <v>0</v>
      </c>
      <c r="H84" s="563">
        <v>0</v>
      </c>
      <c r="I84" s="563">
        <v>0</v>
      </c>
      <c r="J84" s="563">
        <v>0</v>
      </c>
      <c r="K84" s="564">
        <v>0</v>
      </c>
      <c r="L84" s="563">
        <f t="shared" si="3"/>
        <v>0</v>
      </c>
      <c r="M84" s="563">
        <v>0</v>
      </c>
      <c r="N84" s="563">
        <v>0</v>
      </c>
      <c r="O84" s="565">
        <v>0</v>
      </c>
      <c r="P84" s="564">
        <v>0</v>
      </c>
      <c r="Q84" s="566">
        <f>+monthly_drivers_0!Q84*1.25</f>
        <v>3.125</v>
      </c>
    </row>
    <row r="85" spans="1:17" x14ac:dyDescent="0.25">
      <c r="A85" s="567">
        <f t="shared" si="4"/>
        <v>46934</v>
      </c>
      <c r="B85" s="567" t="str">
        <f t="shared" si="5"/>
        <v>MunsonLeasing</v>
      </c>
      <c r="C85" s="568">
        <v>0</v>
      </c>
      <c r="D85" s="569">
        <v>0</v>
      </c>
      <c r="E85" s="569">
        <v>0</v>
      </c>
      <c r="F85" s="569">
        <v>0</v>
      </c>
      <c r="G85" s="569">
        <v>0</v>
      </c>
      <c r="H85" s="569">
        <v>0</v>
      </c>
      <c r="I85" s="569">
        <v>0</v>
      </c>
      <c r="J85" s="569">
        <v>0</v>
      </c>
      <c r="K85" s="570">
        <v>0</v>
      </c>
      <c r="L85" s="571">
        <f t="shared" si="3"/>
        <v>0</v>
      </c>
      <c r="M85" s="571">
        <v>0</v>
      </c>
      <c r="N85" s="571">
        <v>0</v>
      </c>
      <c r="O85" s="572">
        <v>0</v>
      </c>
      <c r="P85" s="573">
        <v>0</v>
      </c>
      <c r="Q85" s="574">
        <f>+monthly_drivers_0!Q85*1.25</f>
        <v>3.125</v>
      </c>
    </row>
    <row r="86" spans="1:17" x14ac:dyDescent="0.25">
      <c r="A86" s="575">
        <f t="shared" si="4"/>
        <v>46965</v>
      </c>
      <c r="B86" s="575" t="str">
        <f t="shared" si="5"/>
        <v>MunsonLeasing</v>
      </c>
      <c r="C86" s="562">
        <v>0</v>
      </c>
      <c r="D86" s="563">
        <v>0</v>
      </c>
      <c r="E86" s="563">
        <v>0</v>
      </c>
      <c r="F86" s="563">
        <v>0</v>
      </c>
      <c r="G86" s="563">
        <v>0</v>
      </c>
      <c r="H86" s="563">
        <v>0</v>
      </c>
      <c r="I86" s="563">
        <v>0</v>
      </c>
      <c r="J86" s="563">
        <v>0</v>
      </c>
      <c r="K86" s="564">
        <v>0</v>
      </c>
      <c r="L86" s="563">
        <f t="shared" si="3"/>
        <v>0</v>
      </c>
      <c r="M86" s="563">
        <v>0</v>
      </c>
      <c r="N86" s="563">
        <v>0</v>
      </c>
      <c r="O86" s="565">
        <v>0</v>
      </c>
      <c r="P86" s="564">
        <v>0</v>
      </c>
      <c r="Q86" s="566">
        <f>+monthly_drivers_0!Q86*1.25</f>
        <v>3.125</v>
      </c>
    </row>
    <row r="87" spans="1:17" x14ac:dyDescent="0.25">
      <c r="A87" s="567">
        <f t="shared" si="4"/>
        <v>46996</v>
      </c>
      <c r="B87" s="567" t="str">
        <f t="shared" si="5"/>
        <v>MunsonLeasing</v>
      </c>
      <c r="C87" s="568">
        <v>0</v>
      </c>
      <c r="D87" s="569">
        <v>0</v>
      </c>
      <c r="E87" s="569">
        <v>0</v>
      </c>
      <c r="F87" s="569">
        <v>0</v>
      </c>
      <c r="G87" s="569">
        <v>0</v>
      </c>
      <c r="H87" s="569">
        <v>0</v>
      </c>
      <c r="I87" s="569">
        <v>0</v>
      </c>
      <c r="J87" s="569">
        <v>0</v>
      </c>
      <c r="K87" s="570">
        <v>0</v>
      </c>
      <c r="L87" s="571">
        <f t="shared" si="3"/>
        <v>0</v>
      </c>
      <c r="M87" s="571">
        <v>0</v>
      </c>
      <c r="N87" s="571">
        <v>0</v>
      </c>
      <c r="O87" s="572">
        <v>0</v>
      </c>
      <c r="P87" s="573">
        <v>0</v>
      </c>
      <c r="Q87" s="574">
        <f>+monthly_drivers_0!Q87*1.25</f>
        <v>3.125</v>
      </c>
    </row>
    <row r="88" spans="1:17" x14ac:dyDescent="0.25">
      <c r="A88" s="575">
        <f t="shared" si="4"/>
        <v>47026</v>
      </c>
      <c r="B88" s="575" t="str">
        <f t="shared" si="5"/>
        <v>MunsonLeasing</v>
      </c>
      <c r="C88" s="562">
        <v>0</v>
      </c>
      <c r="D88" s="563">
        <v>0</v>
      </c>
      <c r="E88" s="563">
        <v>0</v>
      </c>
      <c r="F88" s="563">
        <v>0</v>
      </c>
      <c r="G88" s="563">
        <v>0</v>
      </c>
      <c r="H88" s="563">
        <v>0</v>
      </c>
      <c r="I88" s="563">
        <v>0</v>
      </c>
      <c r="J88" s="563">
        <v>0</v>
      </c>
      <c r="K88" s="564">
        <v>0</v>
      </c>
      <c r="L88" s="563">
        <f t="shared" si="3"/>
        <v>0</v>
      </c>
      <c r="M88" s="563">
        <v>0</v>
      </c>
      <c r="N88" s="563">
        <v>0</v>
      </c>
      <c r="O88" s="565">
        <v>0</v>
      </c>
      <c r="P88" s="564">
        <v>0</v>
      </c>
      <c r="Q88" s="566">
        <f>+monthly_drivers_0!Q88*1.25</f>
        <v>3.125</v>
      </c>
    </row>
    <row r="89" spans="1:17" x14ac:dyDescent="0.25">
      <c r="A89" s="567">
        <f t="shared" si="4"/>
        <v>47057</v>
      </c>
      <c r="B89" s="567" t="str">
        <f t="shared" si="5"/>
        <v>MunsonLeasing</v>
      </c>
      <c r="C89" s="568">
        <v>0</v>
      </c>
      <c r="D89" s="569">
        <v>0</v>
      </c>
      <c r="E89" s="569">
        <v>0</v>
      </c>
      <c r="F89" s="569">
        <v>0</v>
      </c>
      <c r="G89" s="569">
        <v>0</v>
      </c>
      <c r="H89" s="569">
        <v>0</v>
      </c>
      <c r="I89" s="569">
        <v>0</v>
      </c>
      <c r="J89" s="569">
        <v>0</v>
      </c>
      <c r="K89" s="570">
        <v>0</v>
      </c>
      <c r="L89" s="571">
        <f t="shared" si="3"/>
        <v>0</v>
      </c>
      <c r="M89" s="571">
        <v>0</v>
      </c>
      <c r="N89" s="571">
        <v>0</v>
      </c>
      <c r="O89" s="572">
        <v>0</v>
      </c>
      <c r="P89" s="573">
        <v>0</v>
      </c>
      <c r="Q89" s="574">
        <f>+monthly_drivers_0!Q89*1.25</f>
        <v>3.125</v>
      </c>
    </row>
    <row r="90" spans="1:17" x14ac:dyDescent="0.25">
      <c r="A90" s="575">
        <f t="shared" si="4"/>
        <v>47087</v>
      </c>
      <c r="B90" s="575" t="str">
        <f t="shared" si="5"/>
        <v>MunsonLeasing</v>
      </c>
      <c r="C90" s="562">
        <v>0</v>
      </c>
      <c r="D90" s="563">
        <v>0</v>
      </c>
      <c r="E90" s="563">
        <v>0</v>
      </c>
      <c r="F90" s="563">
        <v>0</v>
      </c>
      <c r="G90" s="563">
        <v>0</v>
      </c>
      <c r="H90" s="563">
        <v>0</v>
      </c>
      <c r="I90" s="563">
        <v>0</v>
      </c>
      <c r="J90" s="563">
        <v>0</v>
      </c>
      <c r="K90" s="564">
        <v>0</v>
      </c>
      <c r="L90" s="563">
        <f t="shared" si="3"/>
        <v>0</v>
      </c>
      <c r="M90" s="563">
        <v>0</v>
      </c>
      <c r="N90" s="563">
        <v>0</v>
      </c>
      <c r="O90" s="565">
        <v>0</v>
      </c>
      <c r="P90" s="564">
        <v>0</v>
      </c>
      <c r="Q90" s="566">
        <f>+monthly_drivers_0!Q90*1.25</f>
        <v>3.125</v>
      </c>
    </row>
    <row r="91" spans="1:17" x14ac:dyDescent="0.25">
      <c r="A91" s="567">
        <f t="shared" si="4"/>
        <v>47118</v>
      </c>
      <c r="B91" s="567" t="str">
        <f t="shared" si="5"/>
        <v>MunsonLeasing</v>
      </c>
      <c r="C91" s="568">
        <v>0</v>
      </c>
      <c r="D91" s="569">
        <v>0</v>
      </c>
      <c r="E91" s="569">
        <v>0</v>
      </c>
      <c r="F91" s="569">
        <v>0</v>
      </c>
      <c r="G91" s="569">
        <v>0</v>
      </c>
      <c r="H91" s="569">
        <v>0</v>
      </c>
      <c r="I91" s="569">
        <v>0</v>
      </c>
      <c r="J91" s="569">
        <v>0</v>
      </c>
      <c r="K91" s="570">
        <v>0</v>
      </c>
      <c r="L91" s="571">
        <f t="shared" si="3"/>
        <v>0</v>
      </c>
      <c r="M91" s="571">
        <v>0</v>
      </c>
      <c r="N91" s="571">
        <v>0</v>
      </c>
      <c r="O91" s="572">
        <v>0</v>
      </c>
      <c r="P91" s="573">
        <v>0</v>
      </c>
      <c r="Q91" s="574">
        <f>+monthly_drivers_0!Q91*1.25</f>
        <v>3.125</v>
      </c>
    </row>
    <row r="92" spans="1:17" x14ac:dyDescent="0.25">
      <c r="A92" s="575">
        <f t="shared" si="4"/>
        <v>47149</v>
      </c>
      <c r="B92" s="575" t="str">
        <f t="shared" si="5"/>
        <v>MunsonLeasing</v>
      </c>
      <c r="C92" s="562">
        <v>0</v>
      </c>
      <c r="D92" s="563">
        <v>0</v>
      </c>
      <c r="E92" s="563">
        <v>0</v>
      </c>
      <c r="F92" s="563">
        <v>0</v>
      </c>
      <c r="G92" s="563">
        <v>0</v>
      </c>
      <c r="H92" s="563">
        <v>0</v>
      </c>
      <c r="I92" s="563">
        <v>0</v>
      </c>
      <c r="J92" s="563">
        <v>0</v>
      </c>
      <c r="K92" s="564">
        <v>0</v>
      </c>
      <c r="L92" s="563">
        <f t="shared" si="3"/>
        <v>0</v>
      </c>
      <c r="M92" s="563">
        <v>0</v>
      </c>
      <c r="N92" s="563">
        <v>0</v>
      </c>
      <c r="O92" s="565">
        <v>0</v>
      </c>
      <c r="P92" s="564">
        <v>0</v>
      </c>
      <c r="Q92" s="566">
        <f>+monthly_drivers_0!Q92*1.25</f>
        <v>3.125</v>
      </c>
    </row>
    <row r="93" spans="1:17" x14ac:dyDescent="0.25">
      <c r="A93" s="567">
        <f t="shared" si="4"/>
        <v>47177</v>
      </c>
      <c r="B93" s="567" t="str">
        <f t="shared" si="5"/>
        <v>MunsonLeasing</v>
      </c>
      <c r="C93" s="568">
        <v>0</v>
      </c>
      <c r="D93" s="569">
        <v>0</v>
      </c>
      <c r="E93" s="569">
        <v>0</v>
      </c>
      <c r="F93" s="569">
        <v>0</v>
      </c>
      <c r="G93" s="569">
        <v>0</v>
      </c>
      <c r="H93" s="569">
        <v>0</v>
      </c>
      <c r="I93" s="569">
        <v>0</v>
      </c>
      <c r="J93" s="569">
        <v>0</v>
      </c>
      <c r="K93" s="570">
        <v>0</v>
      </c>
      <c r="L93" s="571">
        <f t="shared" si="3"/>
        <v>0</v>
      </c>
      <c r="M93" s="571">
        <v>0</v>
      </c>
      <c r="N93" s="571">
        <v>0</v>
      </c>
      <c r="O93" s="572">
        <v>0</v>
      </c>
      <c r="P93" s="573">
        <v>0</v>
      </c>
      <c r="Q93" s="574">
        <f>+monthly_drivers_0!Q93*1.25</f>
        <v>3.125</v>
      </c>
    </row>
    <row r="94" spans="1:17" x14ac:dyDescent="0.25">
      <c r="A94" s="575">
        <f t="shared" si="4"/>
        <v>47208</v>
      </c>
      <c r="B94" s="575" t="str">
        <f t="shared" si="5"/>
        <v>MunsonLeasing</v>
      </c>
      <c r="C94" s="562">
        <v>0</v>
      </c>
      <c r="D94" s="563">
        <v>0</v>
      </c>
      <c r="E94" s="563">
        <v>0</v>
      </c>
      <c r="F94" s="563">
        <v>0</v>
      </c>
      <c r="G94" s="563">
        <v>0</v>
      </c>
      <c r="H94" s="563">
        <v>0</v>
      </c>
      <c r="I94" s="563">
        <v>0</v>
      </c>
      <c r="J94" s="563">
        <v>0</v>
      </c>
      <c r="K94" s="564">
        <v>0</v>
      </c>
      <c r="L94" s="563">
        <f t="shared" si="3"/>
        <v>0</v>
      </c>
      <c r="M94" s="563">
        <v>0</v>
      </c>
      <c r="N94" s="563">
        <v>0</v>
      </c>
      <c r="O94" s="565">
        <v>0</v>
      </c>
      <c r="P94" s="564">
        <v>0</v>
      </c>
      <c r="Q94" s="566">
        <f>+monthly_drivers_0!Q94*1.25</f>
        <v>3.125</v>
      </c>
    </row>
    <row r="95" spans="1:17" x14ac:dyDescent="0.25">
      <c r="A95" s="567">
        <f t="shared" si="4"/>
        <v>47238</v>
      </c>
      <c r="B95" s="567" t="str">
        <f t="shared" si="5"/>
        <v>MunsonLeasing</v>
      </c>
      <c r="C95" s="568">
        <v>0</v>
      </c>
      <c r="D95" s="569">
        <v>0</v>
      </c>
      <c r="E95" s="569">
        <v>0</v>
      </c>
      <c r="F95" s="569">
        <v>0</v>
      </c>
      <c r="G95" s="569">
        <v>0</v>
      </c>
      <c r="H95" s="569">
        <v>0</v>
      </c>
      <c r="I95" s="569">
        <v>0</v>
      </c>
      <c r="J95" s="569">
        <v>0</v>
      </c>
      <c r="K95" s="570">
        <v>0</v>
      </c>
      <c r="L95" s="571">
        <f t="shared" si="3"/>
        <v>0</v>
      </c>
      <c r="M95" s="571">
        <v>0</v>
      </c>
      <c r="N95" s="571">
        <v>0</v>
      </c>
      <c r="O95" s="572">
        <v>0</v>
      </c>
      <c r="P95" s="573">
        <v>0</v>
      </c>
      <c r="Q95" s="574">
        <f>+monthly_drivers_0!Q95*1.25</f>
        <v>3.125</v>
      </c>
    </row>
    <row r="96" spans="1:17" x14ac:dyDescent="0.25">
      <c r="A96" s="575">
        <f t="shared" si="4"/>
        <v>47269</v>
      </c>
      <c r="B96" s="575" t="str">
        <f t="shared" si="5"/>
        <v>MunsonLeasing</v>
      </c>
      <c r="C96" s="562">
        <v>0</v>
      </c>
      <c r="D96" s="563">
        <v>0</v>
      </c>
      <c r="E96" s="563">
        <v>0</v>
      </c>
      <c r="F96" s="563">
        <v>0</v>
      </c>
      <c r="G96" s="563">
        <v>0</v>
      </c>
      <c r="H96" s="563">
        <v>0</v>
      </c>
      <c r="I96" s="563">
        <v>0</v>
      </c>
      <c r="J96" s="563">
        <v>0</v>
      </c>
      <c r="K96" s="564">
        <v>0</v>
      </c>
      <c r="L96" s="563">
        <f t="shared" si="3"/>
        <v>0</v>
      </c>
      <c r="M96" s="563">
        <v>0</v>
      </c>
      <c r="N96" s="563">
        <v>0</v>
      </c>
      <c r="O96" s="565">
        <v>0</v>
      </c>
      <c r="P96" s="564">
        <v>0</v>
      </c>
      <c r="Q96" s="566">
        <f>+monthly_drivers_0!Q96*1.25</f>
        <v>3.125</v>
      </c>
    </row>
    <row r="97" spans="1:17" x14ac:dyDescent="0.25">
      <c r="A97" s="567">
        <f t="shared" si="4"/>
        <v>47299</v>
      </c>
      <c r="B97" s="567" t="str">
        <f t="shared" si="5"/>
        <v>MunsonLeasing</v>
      </c>
      <c r="C97" s="568">
        <v>0</v>
      </c>
      <c r="D97" s="569">
        <v>0</v>
      </c>
      <c r="E97" s="569">
        <v>0</v>
      </c>
      <c r="F97" s="569">
        <v>0</v>
      </c>
      <c r="G97" s="569">
        <v>0</v>
      </c>
      <c r="H97" s="569">
        <v>0</v>
      </c>
      <c r="I97" s="569">
        <v>0</v>
      </c>
      <c r="J97" s="569">
        <v>0</v>
      </c>
      <c r="K97" s="570">
        <v>0</v>
      </c>
      <c r="L97" s="571">
        <f t="shared" si="3"/>
        <v>0</v>
      </c>
      <c r="M97" s="571">
        <v>0</v>
      </c>
      <c r="N97" s="571">
        <v>0</v>
      </c>
      <c r="O97" s="572">
        <v>0</v>
      </c>
      <c r="P97" s="573">
        <v>0</v>
      </c>
      <c r="Q97" s="574">
        <f>+monthly_drivers_0!Q97*1.25</f>
        <v>3.125</v>
      </c>
    </row>
    <row r="98" spans="1:17" x14ac:dyDescent="0.25">
      <c r="A98" s="575">
        <f t="shared" si="4"/>
        <v>47330</v>
      </c>
      <c r="B98" s="575" t="str">
        <f t="shared" si="5"/>
        <v>MunsonLeasing</v>
      </c>
      <c r="C98" s="562">
        <v>0</v>
      </c>
      <c r="D98" s="563">
        <v>0</v>
      </c>
      <c r="E98" s="563">
        <v>0</v>
      </c>
      <c r="F98" s="563">
        <v>0</v>
      </c>
      <c r="G98" s="563">
        <v>0</v>
      </c>
      <c r="H98" s="563">
        <v>0</v>
      </c>
      <c r="I98" s="563">
        <v>0</v>
      </c>
      <c r="J98" s="563">
        <v>0</v>
      </c>
      <c r="K98" s="564">
        <v>0</v>
      </c>
      <c r="L98" s="563">
        <f t="shared" si="3"/>
        <v>0</v>
      </c>
      <c r="M98" s="563">
        <v>0</v>
      </c>
      <c r="N98" s="563">
        <v>0</v>
      </c>
      <c r="O98" s="565">
        <v>0</v>
      </c>
      <c r="P98" s="564">
        <v>0</v>
      </c>
      <c r="Q98" s="566">
        <f>+monthly_drivers_0!Q98*1.25</f>
        <v>3.125</v>
      </c>
    </row>
    <row r="99" spans="1:17" x14ac:dyDescent="0.25">
      <c r="A99" s="567">
        <f t="shared" si="4"/>
        <v>47361</v>
      </c>
      <c r="B99" s="567" t="str">
        <f t="shared" si="5"/>
        <v>MunsonLeasing</v>
      </c>
      <c r="C99" s="568">
        <v>0</v>
      </c>
      <c r="D99" s="569">
        <v>0</v>
      </c>
      <c r="E99" s="569">
        <v>0</v>
      </c>
      <c r="F99" s="569">
        <v>0</v>
      </c>
      <c r="G99" s="569">
        <v>0</v>
      </c>
      <c r="H99" s="569">
        <v>0</v>
      </c>
      <c r="I99" s="569">
        <v>0</v>
      </c>
      <c r="J99" s="569">
        <v>0</v>
      </c>
      <c r="K99" s="570">
        <v>0</v>
      </c>
      <c r="L99" s="571">
        <f t="shared" si="3"/>
        <v>0</v>
      </c>
      <c r="M99" s="571">
        <v>0</v>
      </c>
      <c r="N99" s="571">
        <v>0</v>
      </c>
      <c r="O99" s="572">
        <v>0</v>
      </c>
      <c r="P99" s="573">
        <v>0</v>
      </c>
      <c r="Q99" s="574">
        <f>+monthly_drivers_0!Q99*1.25</f>
        <v>3.125</v>
      </c>
    </row>
    <row r="100" spans="1:17" x14ac:dyDescent="0.25">
      <c r="A100" s="575">
        <f t="shared" si="4"/>
        <v>47391</v>
      </c>
      <c r="B100" s="575" t="str">
        <f t="shared" si="5"/>
        <v>MunsonLeasing</v>
      </c>
      <c r="C100" s="562">
        <v>0</v>
      </c>
      <c r="D100" s="563">
        <v>0</v>
      </c>
      <c r="E100" s="563">
        <v>0</v>
      </c>
      <c r="F100" s="563">
        <v>0</v>
      </c>
      <c r="G100" s="563">
        <v>0</v>
      </c>
      <c r="H100" s="563">
        <v>0</v>
      </c>
      <c r="I100" s="563">
        <v>0</v>
      </c>
      <c r="J100" s="563">
        <v>0</v>
      </c>
      <c r="K100" s="564">
        <v>0</v>
      </c>
      <c r="L100" s="563">
        <f t="shared" si="3"/>
        <v>0</v>
      </c>
      <c r="M100" s="563">
        <v>0</v>
      </c>
      <c r="N100" s="563">
        <v>0</v>
      </c>
      <c r="O100" s="565">
        <v>0</v>
      </c>
      <c r="P100" s="564">
        <v>0</v>
      </c>
      <c r="Q100" s="566">
        <f>+monthly_drivers_0!Q100*1.25</f>
        <v>3.125</v>
      </c>
    </row>
    <row r="101" spans="1:17" x14ac:dyDescent="0.25">
      <c r="A101" s="567">
        <f t="shared" si="4"/>
        <v>47422</v>
      </c>
      <c r="B101" s="567" t="str">
        <f t="shared" si="5"/>
        <v>MunsonLeasing</v>
      </c>
      <c r="C101" s="568">
        <v>0</v>
      </c>
      <c r="D101" s="569">
        <v>0</v>
      </c>
      <c r="E101" s="569">
        <v>0</v>
      </c>
      <c r="F101" s="569">
        <v>0</v>
      </c>
      <c r="G101" s="569">
        <v>0</v>
      </c>
      <c r="H101" s="569">
        <v>0</v>
      </c>
      <c r="I101" s="569">
        <v>0</v>
      </c>
      <c r="J101" s="569">
        <v>0</v>
      </c>
      <c r="K101" s="570">
        <v>0</v>
      </c>
      <c r="L101" s="571">
        <f t="shared" si="3"/>
        <v>0</v>
      </c>
      <c r="M101" s="571">
        <v>0</v>
      </c>
      <c r="N101" s="571">
        <v>0</v>
      </c>
      <c r="O101" s="572">
        <v>0</v>
      </c>
      <c r="P101" s="573">
        <v>0</v>
      </c>
      <c r="Q101" s="574">
        <f>+monthly_drivers_0!Q101*1.25</f>
        <v>3.125</v>
      </c>
    </row>
    <row r="102" spans="1:17" x14ac:dyDescent="0.25">
      <c r="A102" s="575">
        <f t="shared" si="4"/>
        <v>47452</v>
      </c>
      <c r="B102" s="575" t="str">
        <f t="shared" si="5"/>
        <v>MunsonLeasing</v>
      </c>
      <c r="C102" s="562">
        <v>0</v>
      </c>
      <c r="D102" s="563">
        <v>0</v>
      </c>
      <c r="E102" s="563">
        <v>0</v>
      </c>
      <c r="F102" s="563">
        <v>0</v>
      </c>
      <c r="G102" s="563">
        <v>0</v>
      </c>
      <c r="H102" s="563">
        <v>0</v>
      </c>
      <c r="I102" s="563">
        <v>0</v>
      </c>
      <c r="J102" s="563">
        <v>0</v>
      </c>
      <c r="K102" s="564">
        <v>0</v>
      </c>
      <c r="L102" s="563">
        <f t="shared" si="3"/>
        <v>0</v>
      </c>
      <c r="M102" s="563">
        <v>0</v>
      </c>
      <c r="N102" s="563">
        <v>0</v>
      </c>
      <c r="O102" s="565">
        <v>0</v>
      </c>
      <c r="P102" s="564">
        <v>0</v>
      </c>
      <c r="Q102" s="566">
        <f>+monthly_drivers_0!Q102*1.25</f>
        <v>3.125</v>
      </c>
    </row>
    <row r="103" spans="1:17" x14ac:dyDescent="0.25">
      <c r="A103" s="567">
        <f t="shared" si="4"/>
        <v>47483</v>
      </c>
      <c r="B103" s="567" t="str">
        <f t="shared" si="5"/>
        <v>MunsonLeasing</v>
      </c>
      <c r="C103" s="568">
        <v>0</v>
      </c>
      <c r="D103" s="569">
        <v>0</v>
      </c>
      <c r="E103" s="569">
        <v>0</v>
      </c>
      <c r="F103" s="569">
        <v>0</v>
      </c>
      <c r="G103" s="569">
        <v>0</v>
      </c>
      <c r="H103" s="569">
        <v>0</v>
      </c>
      <c r="I103" s="569">
        <v>0</v>
      </c>
      <c r="J103" s="569">
        <v>0</v>
      </c>
      <c r="K103" s="570">
        <v>0</v>
      </c>
      <c r="L103" s="571">
        <f t="shared" si="3"/>
        <v>0</v>
      </c>
      <c r="M103" s="571">
        <v>0</v>
      </c>
      <c r="N103" s="571">
        <v>0</v>
      </c>
      <c r="O103" s="572">
        <v>0</v>
      </c>
      <c r="P103" s="573">
        <v>0</v>
      </c>
      <c r="Q103" s="574">
        <f>+monthly_drivers_0!Q103*1.25</f>
        <v>3.125</v>
      </c>
    </row>
    <row r="104" spans="1:17" x14ac:dyDescent="0.25">
      <c r="A104" s="575">
        <f t="shared" si="4"/>
        <v>47514</v>
      </c>
      <c r="B104" s="575" t="str">
        <f t="shared" si="5"/>
        <v>MunsonLeasing</v>
      </c>
      <c r="C104" s="562">
        <v>0</v>
      </c>
      <c r="D104" s="563">
        <v>0</v>
      </c>
      <c r="E104" s="563">
        <v>0</v>
      </c>
      <c r="F104" s="563">
        <v>0</v>
      </c>
      <c r="G104" s="563">
        <v>0</v>
      </c>
      <c r="H104" s="563">
        <v>0</v>
      </c>
      <c r="I104" s="563">
        <v>0</v>
      </c>
      <c r="J104" s="563">
        <v>0</v>
      </c>
      <c r="K104" s="564">
        <v>0</v>
      </c>
      <c r="L104" s="563">
        <f t="shared" si="3"/>
        <v>0</v>
      </c>
      <c r="M104" s="563">
        <v>0</v>
      </c>
      <c r="N104" s="563">
        <v>0</v>
      </c>
      <c r="O104" s="565">
        <v>0</v>
      </c>
      <c r="P104" s="564">
        <v>0</v>
      </c>
      <c r="Q104" s="566">
        <f>+monthly_drivers_0!Q104*1.25</f>
        <v>3.125</v>
      </c>
    </row>
    <row r="105" spans="1:17" x14ac:dyDescent="0.25">
      <c r="A105" s="567">
        <f t="shared" si="4"/>
        <v>47542</v>
      </c>
      <c r="B105" s="567" t="str">
        <f t="shared" si="5"/>
        <v>MunsonLeasing</v>
      </c>
      <c r="C105" s="568">
        <v>0</v>
      </c>
      <c r="D105" s="569">
        <v>0</v>
      </c>
      <c r="E105" s="569">
        <v>0</v>
      </c>
      <c r="F105" s="569">
        <v>0</v>
      </c>
      <c r="G105" s="569">
        <v>0</v>
      </c>
      <c r="H105" s="569">
        <v>0</v>
      </c>
      <c r="I105" s="569">
        <v>0</v>
      </c>
      <c r="J105" s="569">
        <v>0</v>
      </c>
      <c r="K105" s="570">
        <v>0</v>
      </c>
      <c r="L105" s="571">
        <f t="shared" si="3"/>
        <v>0</v>
      </c>
      <c r="M105" s="571">
        <v>0</v>
      </c>
      <c r="N105" s="571">
        <v>0</v>
      </c>
      <c r="O105" s="572">
        <v>0</v>
      </c>
      <c r="P105" s="573">
        <v>0</v>
      </c>
      <c r="Q105" s="574">
        <f>+monthly_drivers_0!Q105*1.25</f>
        <v>3.125</v>
      </c>
    </row>
    <row r="106" spans="1:17" x14ac:dyDescent="0.25">
      <c r="A106" s="575">
        <f t="shared" si="4"/>
        <v>47573</v>
      </c>
      <c r="B106" s="575" t="str">
        <f t="shared" si="5"/>
        <v>MunsonLeasing</v>
      </c>
      <c r="C106" s="562">
        <v>0</v>
      </c>
      <c r="D106" s="563">
        <v>0</v>
      </c>
      <c r="E106" s="563">
        <v>0</v>
      </c>
      <c r="F106" s="563">
        <v>0</v>
      </c>
      <c r="G106" s="563">
        <v>0</v>
      </c>
      <c r="H106" s="563">
        <v>0</v>
      </c>
      <c r="I106" s="563">
        <v>0</v>
      </c>
      <c r="J106" s="563">
        <v>0</v>
      </c>
      <c r="K106" s="564">
        <v>0</v>
      </c>
      <c r="L106" s="563">
        <f t="shared" si="3"/>
        <v>0</v>
      </c>
      <c r="M106" s="563">
        <v>0</v>
      </c>
      <c r="N106" s="563">
        <v>0</v>
      </c>
      <c r="O106" s="565">
        <v>0</v>
      </c>
      <c r="P106" s="564">
        <v>0</v>
      </c>
      <c r="Q106" s="566">
        <f>+monthly_drivers_0!Q106*1.25</f>
        <v>3.125</v>
      </c>
    </row>
    <row r="107" spans="1:17" x14ac:dyDescent="0.25">
      <c r="A107" s="567">
        <f t="shared" si="4"/>
        <v>47603</v>
      </c>
      <c r="B107" s="567" t="str">
        <f t="shared" si="5"/>
        <v>MunsonLeasing</v>
      </c>
      <c r="C107" s="568">
        <v>0</v>
      </c>
      <c r="D107" s="569">
        <v>0</v>
      </c>
      <c r="E107" s="569">
        <v>0</v>
      </c>
      <c r="F107" s="569">
        <v>0</v>
      </c>
      <c r="G107" s="569">
        <v>0</v>
      </c>
      <c r="H107" s="569">
        <v>0</v>
      </c>
      <c r="I107" s="569">
        <v>0</v>
      </c>
      <c r="J107" s="569">
        <v>0</v>
      </c>
      <c r="K107" s="570">
        <v>0</v>
      </c>
      <c r="L107" s="571">
        <f t="shared" si="3"/>
        <v>0</v>
      </c>
      <c r="M107" s="571">
        <v>0</v>
      </c>
      <c r="N107" s="571">
        <v>0</v>
      </c>
      <c r="O107" s="572">
        <v>0</v>
      </c>
      <c r="P107" s="573">
        <v>0</v>
      </c>
      <c r="Q107" s="574">
        <f>+monthly_drivers_0!Q107*1.25</f>
        <v>3.125</v>
      </c>
    </row>
    <row r="108" spans="1:17" x14ac:dyDescent="0.25">
      <c r="A108" s="575">
        <f t="shared" si="4"/>
        <v>47634</v>
      </c>
      <c r="B108" s="575" t="str">
        <f t="shared" si="5"/>
        <v>MunsonLeasing</v>
      </c>
      <c r="C108" s="562">
        <v>0</v>
      </c>
      <c r="D108" s="563">
        <v>0</v>
      </c>
      <c r="E108" s="563">
        <v>0</v>
      </c>
      <c r="F108" s="563">
        <v>0</v>
      </c>
      <c r="G108" s="563">
        <v>0</v>
      </c>
      <c r="H108" s="563">
        <v>0</v>
      </c>
      <c r="I108" s="563">
        <v>0</v>
      </c>
      <c r="J108" s="563">
        <v>0</v>
      </c>
      <c r="K108" s="564">
        <v>0</v>
      </c>
      <c r="L108" s="563">
        <f t="shared" si="3"/>
        <v>0</v>
      </c>
      <c r="M108" s="563">
        <v>0</v>
      </c>
      <c r="N108" s="563">
        <v>0</v>
      </c>
      <c r="O108" s="565">
        <v>0</v>
      </c>
      <c r="P108" s="564">
        <v>0</v>
      </c>
      <c r="Q108" s="566">
        <f>+monthly_drivers_0!Q108*1.25</f>
        <v>3.125</v>
      </c>
    </row>
    <row r="109" spans="1:17" x14ac:dyDescent="0.25">
      <c r="A109" s="567">
        <f t="shared" si="4"/>
        <v>47664</v>
      </c>
      <c r="B109" s="567" t="str">
        <f t="shared" si="5"/>
        <v>MunsonLeasing</v>
      </c>
      <c r="C109" s="568">
        <v>0</v>
      </c>
      <c r="D109" s="569">
        <v>0</v>
      </c>
      <c r="E109" s="569">
        <v>0</v>
      </c>
      <c r="F109" s="569">
        <v>0</v>
      </c>
      <c r="G109" s="569">
        <v>0</v>
      </c>
      <c r="H109" s="569">
        <v>0</v>
      </c>
      <c r="I109" s="569">
        <v>0</v>
      </c>
      <c r="J109" s="569">
        <v>0</v>
      </c>
      <c r="K109" s="570">
        <v>0</v>
      </c>
      <c r="L109" s="571">
        <f t="shared" si="3"/>
        <v>0</v>
      </c>
      <c r="M109" s="571">
        <v>0</v>
      </c>
      <c r="N109" s="571">
        <v>0</v>
      </c>
      <c r="O109" s="572">
        <v>0</v>
      </c>
      <c r="P109" s="573">
        <v>0</v>
      </c>
      <c r="Q109" s="574">
        <f>+monthly_drivers_0!Q109*1.25</f>
        <v>3.125</v>
      </c>
    </row>
    <row r="110" spans="1:17" x14ac:dyDescent="0.25">
      <c r="A110" s="575">
        <f t="shared" si="4"/>
        <v>47695</v>
      </c>
      <c r="B110" s="575" t="str">
        <f t="shared" si="5"/>
        <v>MunsonLeasing</v>
      </c>
      <c r="C110" s="562">
        <v>0</v>
      </c>
      <c r="D110" s="563">
        <v>0</v>
      </c>
      <c r="E110" s="563">
        <v>0</v>
      </c>
      <c r="F110" s="563">
        <v>0</v>
      </c>
      <c r="G110" s="563">
        <v>0</v>
      </c>
      <c r="H110" s="563">
        <v>0</v>
      </c>
      <c r="I110" s="563">
        <v>0</v>
      </c>
      <c r="J110" s="563">
        <v>0</v>
      </c>
      <c r="K110" s="564">
        <v>0</v>
      </c>
      <c r="L110" s="563">
        <f t="shared" si="3"/>
        <v>0</v>
      </c>
      <c r="M110" s="563">
        <v>0</v>
      </c>
      <c r="N110" s="563">
        <v>0</v>
      </c>
      <c r="O110" s="565">
        <v>0</v>
      </c>
      <c r="P110" s="564">
        <v>0</v>
      </c>
      <c r="Q110" s="566">
        <f>+monthly_drivers_0!Q110*1.25</f>
        <v>3.125</v>
      </c>
    </row>
    <row r="111" spans="1:17" x14ac:dyDescent="0.25">
      <c r="A111" s="567">
        <f t="shared" si="4"/>
        <v>47726</v>
      </c>
      <c r="B111" s="567" t="str">
        <f t="shared" si="5"/>
        <v>MunsonLeasing</v>
      </c>
      <c r="C111" s="568">
        <v>0</v>
      </c>
      <c r="D111" s="569">
        <v>0</v>
      </c>
      <c r="E111" s="569">
        <v>0</v>
      </c>
      <c r="F111" s="569">
        <v>0</v>
      </c>
      <c r="G111" s="569">
        <v>0</v>
      </c>
      <c r="H111" s="569">
        <v>0</v>
      </c>
      <c r="I111" s="569">
        <v>0</v>
      </c>
      <c r="J111" s="569">
        <v>0</v>
      </c>
      <c r="K111" s="570">
        <v>0</v>
      </c>
      <c r="L111" s="571">
        <f t="shared" si="3"/>
        <v>0</v>
      </c>
      <c r="M111" s="571">
        <v>0</v>
      </c>
      <c r="N111" s="571">
        <v>0</v>
      </c>
      <c r="O111" s="572">
        <v>0</v>
      </c>
      <c r="P111" s="573">
        <v>0</v>
      </c>
      <c r="Q111" s="574">
        <f>+monthly_drivers_0!Q111*1.25</f>
        <v>3.125</v>
      </c>
    </row>
    <row r="112" spans="1:17" x14ac:dyDescent="0.25">
      <c r="A112" s="575">
        <f t="shared" si="4"/>
        <v>47756</v>
      </c>
      <c r="B112" s="575" t="str">
        <f t="shared" si="5"/>
        <v>MunsonLeasing</v>
      </c>
      <c r="C112" s="562">
        <v>0</v>
      </c>
      <c r="D112" s="563">
        <v>0</v>
      </c>
      <c r="E112" s="563">
        <v>0</v>
      </c>
      <c r="F112" s="563">
        <v>0</v>
      </c>
      <c r="G112" s="563">
        <v>0</v>
      </c>
      <c r="H112" s="563">
        <v>0</v>
      </c>
      <c r="I112" s="563">
        <v>0</v>
      </c>
      <c r="J112" s="563">
        <v>0</v>
      </c>
      <c r="K112" s="564">
        <v>0</v>
      </c>
      <c r="L112" s="563">
        <f t="shared" si="3"/>
        <v>0</v>
      </c>
      <c r="M112" s="563">
        <v>0</v>
      </c>
      <c r="N112" s="563">
        <v>0</v>
      </c>
      <c r="O112" s="565">
        <v>0</v>
      </c>
      <c r="P112" s="564">
        <v>0</v>
      </c>
      <c r="Q112" s="566">
        <f>+monthly_drivers_0!Q112*1.25</f>
        <v>3.125</v>
      </c>
    </row>
    <row r="113" spans="1:17" x14ac:dyDescent="0.25">
      <c r="A113" s="567">
        <f t="shared" si="4"/>
        <v>47787</v>
      </c>
      <c r="B113" s="567" t="str">
        <f t="shared" si="5"/>
        <v>MunsonLeasing</v>
      </c>
      <c r="C113" s="568">
        <v>0</v>
      </c>
      <c r="D113" s="569">
        <v>0</v>
      </c>
      <c r="E113" s="569">
        <v>0</v>
      </c>
      <c r="F113" s="569">
        <v>0</v>
      </c>
      <c r="G113" s="569">
        <v>0</v>
      </c>
      <c r="H113" s="569">
        <v>0</v>
      </c>
      <c r="I113" s="569">
        <v>0</v>
      </c>
      <c r="J113" s="569">
        <v>0</v>
      </c>
      <c r="K113" s="570">
        <v>0</v>
      </c>
      <c r="L113" s="571">
        <f t="shared" si="3"/>
        <v>0</v>
      </c>
      <c r="M113" s="571">
        <v>0</v>
      </c>
      <c r="N113" s="571">
        <v>0</v>
      </c>
      <c r="O113" s="572">
        <v>0</v>
      </c>
      <c r="P113" s="573">
        <v>0</v>
      </c>
      <c r="Q113" s="574">
        <f>+monthly_drivers_0!Q113*1.25</f>
        <v>3.125</v>
      </c>
    </row>
    <row r="114" spans="1:17" x14ac:dyDescent="0.25">
      <c r="A114" s="575">
        <f t="shared" si="4"/>
        <v>47817</v>
      </c>
      <c r="B114" s="575" t="str">
        <f t="shared" si="5"/>
        <v>MunsonLeasing</v>
      </c>
      <c r="C114" s="562">
        <v>0</v>
      </c>
      <c r="D114" s="563">
        <v>0</v>
      </c>
      <c r="E114" s="563">
        <v>0</v>
      </c>
      <c r="F114" s="563">
        <v>0</v>
      </c>
      <c r="G114" s="563">
        <v>0</v>
      </c>
      <c r="H114" s="563">
        <v>0</v>
      </c>
      <c r="I114" s="563">
        <v>0</v>
      </c>
      <c r="J114" s="563">
        <v>0</v>
      </c>
      <c r="K114" s="564">
        <v>0</v>
      </c>
      <c r="L114" s="563">
        <f t="shared" si="3"/>
        <v>0</v>
      </c>
      <c r="M114" s="563">
        <v>0</v>
      </c>
      <c r="N114" s="563">
        <v>0</v>
      </c>
      <c r="O114" s="565">
        <v>0</v>
      </c>
      <c r="P114" s="564">
        <v>0</v>
      </c>
      <c r="Q114" s="566">
        <f>+monthly_drivers_0!Q114*1.25</f>
        <v>3.125</v>
      </c>
    </row>
    <row r="115" spans="1:17" x14ac:dyDescent="0.25">
      <c r="A115" s="567">
        <f t="shared" si="4"/>
        <v>47848</v>
      </c>
      <c r="B115" s="567" t="str">
        <f t="shared" si="5"/>
        <v>MunsonLeasing</v>
      </c>
      <c r="C115" s="568">
        <v>0</v>
      </c>
      <c r="D115" s="569">
        <v>0</v>
      </c>
      <c r="E115" s="569">
        <v>0</v>
      </c>
      <c r="F115" s="569">
        <v>0</v>
      </c>
      <c r="G115" s="569">
        <v>0</v>
      </c>
      <c r="H115" s="569">
        <v>0</v>
      </c>
      <c r="I115" s="569">
        <v>0</v>
      </c>
      <c r="J115" s="569">
        <v>0</v>
      </c>
      <c r="K115" s="570">
        <v>0</v>
      </c>
      <c r="L115" s="571">
        <f t="shared" si="3"/>
        <v>0</v>
      </c>
      <c r="M115" s="571">
        <v>0</v>
      </c>
      <c r="N115" s="571">
        <v>0</v>
      </c>
      <c r="O115" s="572">
        <v>0</v>
      </c>
      <c r="P115" s="573">
        <v>0</v>
      </c>
      <c r="Q115" s="574">
        <f>+monthly_drivers_0!Q115*1.25</f>
        <v>3.125</v>
      </c>
    </row>
    <row r="116" spans="1:17" x14ac:dyDescent="0.25">
      <c r="A116" s="575">
        <f t="shared" si="4"/>
        <v>47879</v>
      </c>
      <c r="B116" s="575" t="str">
        <f t="shared" si="5"/>
        <v>MunsonLeasing</v>
      </c>
      <c r="C116" s="562">
        <v>0</v>
      </c>
      <c r="D116" s="563">
        <v>0</v>
      </c>
      <c r="E116" s="563">
        <v>0</v>
      </c>
      <c r="F116" s="563">
        <v>0</v>
      </c>
      <c r="G116" s="563">
        <v>0</v>
      </c>
      <c r="H116" s="563">
        <v>0</v>
      </c>
      <c r="I116" s="563">
        <v>0</v>
      </c>
      <c r="J116" s="563">
        <v>0</v>
      </c>
      <c r="K116" s="564">
        <v>0</v>
      </c>
      <c r="L116" s="563">
        <f t="shared" si="3"/>
        <v>0</v>
      </c>
      <c r="M116" s="563">
        <v>0</v>
      </c>
      <c r="N116" s="563">
        <v>0</v>
      </c>
      <c r="O116" s="565">
        <v>0</v>
      </c>
      <c r="P116" s="564">
        <v>0</v>
      </c>
      <c r="Q116" s="566">
        <f>+monthly_drivers_0!Q116*1.25</f>
        <v>3.125</v>
      </c>
    </row>
    <row r="117" spans="1:17" x14ac:dyDescent="0.25">
      <c r="A117" s="567">
        <f t="shared" si="4"/>
        <v>47907</v>
      </c>
      <c r="B117" s="567" t="str">
        <f t="shared" si="5"/>
        <v>MunsonLeasing</v>
      </c>
      <c r="C117" s="568">
        <v>0</v>
      </c>
      <c r="D117" s="569">
        <v>0</v>
      </c>
      <c r="E117" s="569">
        <v>0</v>
      </c>
      <c r="F117" s="569">
        <v>0</v>
      </c>
      <c r="G117" s="569">
        <v>0</v>
      </c>
      <c r="H117" s="569">
        <v>0</v>
      </c>
      <c r="I117" s="569">
        <v>0</v>
      </c>
      <c r="J117" s="569">
        <v>0</v>
      </c>
      <c r="K117" s="570">
        <v>0</v>
      </c>
      <c r="L117" s="571">
        <f t="shared" si="3"/>
        <v>0</v>
      </c>
      <c r="M117" s="571">
        <v>0</v>
      </c>
      <c r="N117" s="571">
        <v>0</v>
      </c>
      <c r="O117" s="572">
        <v>0</v>
      </c>
      <c r="P117" s="573">
        <v>0</v>
      </c>
      <c r="Q117" s="574">
        <f>+monthly_drivers_0!Q117*1.25</f>
        <v>3.125</v>
      </c>
    </row>
    <row r="118" spans="1:17" x14ac:dyDescent="0.25">
      <c r="A118" s="575">
        <f t="shared" si="4"/>
        <v>47938</v>
      </c>
      <c r="B118" s="575" t="str">
        <f t="shared" si="5"/>
        <v>MunsonLeasing</v>
      </c>
      <c r="C118" s="562">
        <v>0</v>
      </c>
      <c r="D118" s="563">
        <v>0</v>
      </c>
      <c r="E118" s="563">
        <v>0</v>
      </c>
      <c r="F118" s="563">
        <v>0</v>
      </c>
      <c r="G118" s="563">
        <v>0</v>
      </c>
      <c r="H118" s="563">
        <v>0</v>
      </c>
      <c r="I118" s="563">
        <v>0</v>
      </c>
      <c r="J118" s="563">
        <v>0</v>
      </c>
      <c r="K118" s="564">
        <v>0</v>
      </c>
      <c r="L118" s="563">
        <f t="shared" si="3"/>
        <v>0</v>
      </c>
      <c r="M118" s="563">
        <v>0</v>
      </c>
      <c r="N118" s="563">
        <v>0</v>
      </c>
      <c r="O118" s="565">
        <v>0</v>
      </c>
      <c r="P118" s="564">
        <v>0</v>
      </c>
      <c r="Q118" s="566">
        <f>+monthly_drivers_0!Q118*1.25</f>
        <v>3.125</v>
      </c>
    </row>
    <row r="119" spans="1:17" x14ac:dyDescent="0.25">
      <c r="A119" s="567">
        <f t="shared" si="4"/>
        <v>47968</v>
      </c>
      <c r="B119" s="567" t="str">
        <f t="shared" si="5"/>
        <v>MunsonLeasing</v>
      </c>
      <c r="C119" s="568">
        <v>0</v>
      </c>
      <c r="D119" s="569">
        <v>0</v>
      </c>
      <c r="E119" s="569">
        <v>0</v>
      </c>
      <c r="F119" s="569">
        <v>0</v>
      </c>
      <c r="G119" s="569">
        <v>0</v>
      </c>
      <c r="H119" s="569">
        <v>0</v>
      </c>
      <c r="I119" s="569">
        <v>0</v>
      </c>
      <c r="J119" s="569">
        <v>0</v>
      </c>
      <c r="K119" s="570">
        <v>0</v>
      </c>
      <c r="L119" s="571">
        <f t="shared" si="3"/>
        <v>0</v>
      </c>
      <c r="M119" s="571">
        <v>0</v>
      </c>
      <c r="N119" s="571">
        <v>0</v>
      </c>
      <c r="O119" s="572">
        <v>0</v>
      </c>
      <c r="P119" s="573">
        <v>0</v>
      </c>
      <c r="Q119" s="574">
        <f>+monthly_drivers_0!Q119*1.25</f>
        <v>3.125</v>
      </c>
    </row>
    <row r="120" spans="1:17" x14ac:dyDescent="0.25">
      <c r="A120" s="575">
        <f t="shared" si="4"/>
        <v>47999</v>
      </c>
      <c r="B120" s="575" t="str">
        <f t="shared" si="5"/>
        <v>MunsonLeasing</v>
      </c>
      <c r="C120" s="562">
        <v>0</v>
      </c>
      <c r="D120" s="563">
        <v>0</v>
      </c>
      <c r="E120" s="563">
        <v>0</v>
      </c>
      <c r="F120" s="563">
        <v>0</v>
      </c>
      <c r="G120" s="563">
        <v>0</v>
      </c>
      <c r="H120" s="563">
        <v>0</v>
      </c>
      <c r="I120" s="563">
        <v>0</v>
      </c>
      <c r="J120" s="563">
        <v>0</v>
      </c>
      <c r="K120" s="564">
        <v>0</v>
      </c>
      <c r="L120" s="563">
        <f t="shared" si="3"/>
        <v>0</v>
      </c>
      <c r="M120" s="563">
        <v>0</v>
      </c>
      <c r="N120" s="563">
        <v>0</v>
      </c>
      <c r="O120" s="565">
        <v>0</v>
      </c>
      <c r="P120" s="564">
        <v>0</v>
      </c>
      <c r="Q120" s="566">
        <f>+monthly_drivers_0!Q120*1.25</f>
        <v>3.125</v>
      </c>
    </row>
    <row r="121" spans="1:17" x14ac:dyDescent="0.25">
      <c r="A121" s="567">
        <f t="shared" si="4"/>
        <v>48029</v>
      </c>
      <c r="B121" s="567" t="str">
        <f t="shared" si="5"/>
        <v>MunsonLeasing</v>
      </c>
      <c r="C121" s="568">
        <v>0</v>
      </c>
      <c r="D121" s="569">
        <v>0</v>
      </c>
      <c r="E121" s="569">
        <v>0</v>
      </c>
      <c r="F121" s="569">
        <v>0</v>
      </c>
      <c r="G121" s="569">
        <v>0</v>
      </c>
      <c r="H121" s="569">
        <v>0</v>
      </c>
      <c r="I121" s="569">
        <v>0</v>
      </c>
      <c r="J121" s="569">
        <v>0</v>
      </c>
      <c r="K121" s="570">
        <v>0</v>
      </c>
      <c r="L121" s="571">
        <f t="shared" si="3"/>
        <v>0</v>
      </c>
      <c r="M121" s="571">
        <v>0</v>
      </c>
      <c r="N121" s="571">
        <v>0</v>
      </c>
      <c r="O121" s="572">
        <v>0</v>
      </c>
      <c r="P121" s="573">
        <v>0</v>
      </c>
      <c r="Q121" s="574">
        <f>+monthly_drivers_0!Q121*1.25</f>
        <v>3.125</v>
      </c>
    </row>
    <row r="122" spans="1:17" x14ac:dyDescent="0.25">
      <c r="A122" s="575">
        <f t="shared" si="4"/>
        <v>48060</v>
      </c>
      <c r="B122" s="575" t="str">
        <f t="shared" si="5"/>
        <v>MunsonLeasing</v>
      </c>
      <c r="C122" s="562">
        <v>0</v>
      </c>
      <c r="D122" s="563">
        <v>0</v>
      </c>
      <c r="E122" s="563">
        <v>0</v>
      </c>
      <c r="F122" s="563">
        <v>0</v>
      </c>
      <c r="G122" s="563">
        <v>0</v>
      </c>
      <c r="H122" s="563">
        <v>0</v>
      </c>
      <c r="I122" s="563">
        <v>0</v>
      </c>
      <c r="J122" s="563">
        <v>0</v>
      </c>
      <c r="K122" s="564">
        <v>0</v>
      </c>
      <c r="L122" s="563">
        <f t="shared" si="3"/>
        <v>0</v>
      </c>
      <c r="M122" s="563">
        <v>0</v>
      </c>
      <c r="N122" s="563">
        <v>0</v>
      </c>
      <c r="O122" s="565">
        <v>0</v>
      </c>
      <c r="P122" s="564">
        <v>0</v>
      </c>
      <c r="Q122" s="566">
        <f>+monthly_drivers_0!Q122*1.25</f>
        <v>3.125</v>
      </c>
    </row>
    <row r="123" spans="1:17" x14ac:dyDescent="0.25">
      <c r="A123" s="567">
        <f t="shared" si="4"/>
        <v>48091</v>
      </c>
      <c r="B123" s="567" t="str">
        <f t="shared" si="5"/>
        <v>MunsonLeasing</v>
      </c>
      <c r="C123" s="568">
        <v>0</v>
      </c>
      <c r="D123" s="569">
        <v>0</v>
      </c>
      <c r="E123" s="569">
        <v>0</v>
      </c>
      <c r="F123" s="569">
        <v>0</v>
      </c>
      <c r="G123" s="569">
        <v>0</v>
      </c>
      <c r="H123" s="569">
        <v>0</v>
      </c>
      <c r="I123" s="569">
        <v>0</v>
      </c>
      <c r="J123" s="569">
        <v>0</v>
      </c>
      <c r="K123" s="570">
        <v>0</v>
      </c>
      <c r="L123" s="571">
        <f t="shared" si="3"/>
        <v>0</v>
      </c>
      <c r="M123" s="571">
        <v>0</v>
      </c>
      <c r="N123" s="571">
        <v>0</v>
      </c>
      <c r="O123" s="572">
        <v>0</v>
      </c>
      <c r="P123" s="573">
        <v>0</v>
      </c>
      <c r="Q123" s="574">
        <f>+monthly_drivers_0!Q123*1.25</f>
        <v>3.125</v>
      </c>
    </row>
    <row r="124" spans="1:17" x14ac:dyDescent="0.25">
      <c r="A124" s="575">
        <f t="shared" si="4"/>
        <v>48121</v>
      </c>
      <c r="B124" s="575" t="str">
        <f t="shared" si="5"/>
        <v>MunsonLeasing</v>
      </c>
      <c r="C124" s="562">
        <v>0</v>
      </c>
      <c r="D124" s="563">
        <v>0</v>
      </c>
      <c r="E124" s="563">
        <v>0</v>
      </c>
      <c r="F124" s="563">
        <v>0</v>
      </c>
      <c r="G124" s="563">
        <v>0</v>
      </c>
      <c r="H124" s="563">
        <v>0</v>
      </c>
      <c r="I124" s="563">
        <v>0</v>
      </c>
      <c r="J124" s="563">
        <v>0</v>
      </c>
      <c r="K124" s="564">
        <v>0</v>
      </c>
      <c r="L124" s="563">
        <f t="shared" si="3"/>
        <v>0</v>
      </c>
      <c r="M124" s="563">
        <v>0</v>
      </c>
      <c r="N124" s="563">
        <v>0</v>
      </c>
      <c r="O124" s="565">
        <v>0</v>
      </c>
      <c r="P124" s="564">
        <v>0</v>
      </c>
      <c r="Q124" s="566">
        <f>+monthly_drivers_0!Q124*1.25</f>
        <v>3.125</v>
      </c>
    </row>
    <row r="125" spans="1:17" x14ac:dyDescent="0.25">
      <c r="A125" s="567">
        <f t="shared" si="4"/>
        <v>48152</v>
      </c>
      <c r="B125" s="567" t="str">
        <f t="shared" si="5"/>
        <v>MunsonLeasing</v>
      </c>
      <c r="C125" s="568">
        <v>0</v>
      </c>
      <c r="D125" s="569">
        <v>0</v>
      </c>
      <c r="E125" s="569">
        <v>0</v>
      </c>
      <c r="F125" s="569">
        <v>0</v>
      </c>
      <c r="G125" s="569">
        <v>0</v>
      </c>
      <c r="H125" s="569">
        <v>0</v>
      </c>
      <c r="I125" s="569">
        <v>0</v>
      </c>
      <c r="J125" s="569">
        <v>0</v>
      </c>
      <c r="K125" s="570">
        <v>0</v>
      </c>
      <c r="L125" s="571">
        <f t="shared" si="3"/>
        <v>0</v>
      </c>
      <c r="M125" s="571">
        <v>0</v>
      </c>
      <c r="N125" s="571">
        <v>0</v>
      </c>
      <c r="O125" s="572">
        <v>0</v>
      </c>
      <c r="P125" s="573">
        <v>0</v>
      </c>
      <c r="Q125" s="574">
        <f>+monthly_drivers_0!Q125*1.25</f>
        <v>3.125</v>
      </c>
    </row>
    <row r="126" spans="1:17" x14ac:dyDescent="0.25">
      <c r="A126" s="575">
        <f t="shared" si="4"/>
        <v>48182</v>
      </c>
      <c r="B126" s="575" t="str">
        <f t="shared" si="5"/>
        <v>MunsonLeasing</v>
      </c>
      <c r="C126" s="562">
        <v>0</v>
      </c>
      <c r="D126" s="563">
        <v>0</v>
      </c>
      <c r="E126" s="563">
        <v>0</v>
      </c>
      <c r="F126" s="563">
        <v>0</v>
      </c>
      <c r="G126" s="563">
        <v>0</v>
      </c>
      <c r="H126" s="563">
        <v>0</v>
      </c>
      <c r="I126" s="563">
        <v>0</v>
      </c>
      <c r="J126" s="563">
        <v>0</v>
      </c>
      <c r="K126" s="564">
        <v>0</v>
      </c>
      <c r="L126" s="563">
        <f t="shared" si="3"/>
        <v>0</v>
      </c>
      <c r="M126" s="563">
        <v>0</v>
      </c>
      <c r="N126" s="563">
        <v>0</v>
      </c>
      <c r="O126" s="565">
        <v>0</v>
      </c>
      <c r="P126" s="564">
        <v>0</v>
      </c>
      <c r="Q126" s="566">
        <f>+monthly_drivers_0!Q126*1.25</f>
        <v>3.125</v>
      </c>
    </row>
    <row r="127" spans="1:17" x14ac:dyDescent="0.25">
      <c r="A127" s="567">
        <f t="shared" si="4"/>
        <v>48213</v>
      </c>
      <c r="B127" s="567" t="str">
        <f t="shared" si="5"/>
        <v>MunsonLeasing</v>
      </c>
      <c r="C127" s="568">
        <v>0</v>
      </c>
      <c r="D127" s="569">
        <v>0</v>
      </c>
      <c r="E127" s="569">
        <v>0</v>
      </c>
      <c r="F127" s="569">
        <v>0</v>
      </c>
      <c r="G127" s="569">
        <v>0</v>
      </c>
      <c r="H127" s="569">
        <v>0</v>
      </c>
      <c r="I127" s="569">
        <v>0</v>
      </c>
      <c r="J127" s="569">
        <v>0</v>
      </c>
      <c r="K127" s="570">
        <v>0</v>
      </c>
      <c r="L127" s="571">
        <f t="shared" si="3"/>
        <v>0</v>
      </c>
      <c r="M127" s="571">
        <v>0</v>
      </c>
      <c r="N127" s="571">
        <v>0</v>
      </c>
      <c r="O127" s="572">
        <v>0</v>
      </c>
      <c r="P127" s="573">
        <v>0</v>
      </c>
      <c r="Q127" s="574">
        <f>+monthly_drivers_0!Q127*1.25</f>
        <v>3.125</v>
      </c>
    </row>
    <row r="128" spans="1:17" x14ac:dyDescent="0.25">
      <c r="A128" s="575">
        <f t="shared" si="4"/>
        <v>48244</v>
      </c>
      <c r="B128" s="575" t="str">
        <f t="shared" si="5"/>
        <v>MunsonLeasing</v>
      </c>
      <c r="C128" s="562">
        <v>0</v>
      </c>
      <c r="D128" s="563">
        <v>0</v>
      </c>
      <c r="E128" s="563">
        <v>0</v>
      </c>
      <c r="F128" s="563">
        <v>0</v>
      </c>
      <c r="G128" s="563">
        <v>0</v>
      </c>
      <c r="H128" s="563">
        <v>0</v>
      </c>
      <c r="I128" s="563">
        <v>0</v>
      </c>
      <c r="J128" s="563">
        <v>0</v>
      </c>
      <c r="K128" s="564">
        <v>0</v>
      </c>
      <c r="L128" s="563">
        <f t="shared" si="3"/>
        <v>0</v>
      </c>
      <c r="M128" s="563">
        <v>0</v>
      </c>
      <c r="N128" s="563">
        <v>0</v>
      </c>
      <c r="O128" s="565">
        <v>0</v>
      </c>
      <c r="P128" s="564">
        <v>0</v>
      </c>
      <c r="Q128" s="566">
        <f>+monthly_drivers_0!Q128*1.25</f>
        <v>3.125</v>
      </c>
    </row>
    <row r="129" spans="1:17" x14ac:dyDescent="0.25">
      <c r="A129" s="567">
        <f t="shared" si="4"/>
        <v>48273</v>
      </c>
      <c r="B129" s="567" t="str">
        <f t="shared" si="5"/>
        <v>MunsonLeasing</v>
      </c>
      <c r="C129" s="568">
        <v>0</v>
      </c>
      <c r="D129" s="569">
        <v>0</v>
      </c>
      <c r="E129" s="569">
        <v>0</v>
      </c>
      <c r="F129" s="569">
        <v>0</v>
      </c>
      <c r="G129" s="569">
        <v>0</v>
      </c>
      <c r="H129" s="569">
        <v>0</v>
      </c>
      <c r="I129" s="569">
        <v>0</v>
      </c>
      <c r="J129" s="569">
        <v>0</v>
      </c>
      <c r="K129" s="570">
        <v>0</v>
      </c>
      <c r="L129" s="571">
        <f t="shared" si="3"/>
        <v>0</v>
      </c>
      <c r="M129" s="571">
        <v>0</v>
      </c>
      <c r="N129" s="571">
        <v>0</v>
      </c>
      <c r="O129" s="572">
        <v>0</v>
      </c>
      <c r="P129" s="573">
        <v>0</v>
      </c>
      <c r="Q129" s="574">
        <f>+monthly_drivers_0!Q129*1.25</f>
        <v>3.125</v>
      </c>
    </row>
    <row r="130" spans="1:17" x14ac:dyDescent="0.25">
      <c r="A130" s="575">
        <f t="shared" si="4"/>
        <v>48304</v>
      </c>
      <c r="B130" s="575" t="str">
        <f t="shared" si="5"/>
        <v>MunsonLeasing</v>
      </c>
      <c r="C130" s="562">
        <v>0</v>
      </c>
      <c r="D130" s="563">
        <v>0</v>
      </c>
      <c r="E130" s="563">
        <v>0</v>
      </c>
      <c r="F130" s="563">
        <v>0</v>
      </c>
      <c r="G130" s="563">
        <v>0</v>
      </c>
      <c r="H130" s="563">
        <v>0</v>
      </c>
      <c r="I130" s="563">
        <v>0</v>
      </c>
      <c r="J130" s="563">
        <v>0</v>
      </c>
      <c r="K130" s="564">
        <v>0</v>
      </c>
      <c r="L130" s="563">
        <f t="shared" ref="L130:L193" si="6">+P130+O130</f>
        <v>0</v>
      </c>
      <c r="M130" s="563">
        <v>0</v>
      </c>
      <c r="N130" s="563">
        <v>0</v>
      </c>
      <c r="O130" s="565">
        <v>0</v>
      </c>
      <c r="P130" s="564">
        <v>0</v>
      </c>
      <c r="Q130" s="566">
        <f>+monthly_drivers_0!Q130*1.25</f>
        <v>3.125</v>
      </c>
    </row>
    <row r="131" spans="1:17" x14ac:dyDescent="0.25">
      <c r="A131" s="567">
        <f t="shared" ref="A131:A194" si="7">+EOMONTH(A130,1)</f>
        <v>48334</v>
      </c>
      <c r="B131" s="567" t="str">
        <f t="shared" ref="B131:B194" si="8">+B130</f>
        <v>MunsonLeasing</v>
      </c>
      <c r="C131" s="568">
        <v>0</v>
      </c>
      <c r="D131" s="569">
        <v>0</v>
      </c>
      <c r="E131" s="569">
        <v>0</v>
      </c>
      <c r="F131" s="569">
        <v>0</v>
      </c>
      <c r="G131" s="569">
        <v>0</v>
      </c>
      <c r="H131" s="569">
        <v>0</v>
      </c>
      <c r="I131" s="569">
        <v>0</v>
      </c>
      <c r="J131" s="569">
        <v>0</v>
      </c>
      <c r="K131" s="570">
        <v>0</v>
      </c>
      <c r="L131" s="571">
        <f t="shared" si="6"/>
        <v>0</v>
      </c>
      <c r="M131" s="571">
        <v>0</v>
      </c>
      <c r="N131" s="571">
        <v>0</v>
      </c>
      <c r="O131" s="572">
        <v>0</v>
      </c>
      <c r="P131" s="573">
        <v>0</v>
      </c>
      <c r="Q131" s="574">
        <f>+monthly_drivers_0!Q131*1.25</f>
        <v>3.125</v>
      </c>
    </row>
    <row r="132" spans="1:17" x14ac:dyDescent="0.25">
      <c r="A132" s="575">
        <f t="shared" si="7"/>
        <v>48365</v>
      </c>
      <c r="B132" s="575" t="str">
        <f t="shared" si="8"/>
        <v>MunsonLeasing</v>
      </c>
      <c r="C132" s="562">
        <v>0</v>
      </c>
      <c r="D132" s="563">
        <v>0</v>
      </c>
      <c r="E132" s="563">
        <v>0</v>
      </c>
      <c r="F132" s="563">
        <v>0</v>
      </c>
      <c r="G132" s="563">
        <v>0</v>
      </c>
      <c r="H132" s="563">
        <v>0</v>
      </c>
      <c r="I132" s="563">
        <v>0</v>
      </c>
      <c r="J132" s="563">
        <v>0</v>
      </c>
      <c r="K132" s="564">
        <v>0</v>
      </c>
      <c r="L132" s="563">
        <f t="shared" si="6"/>
        <v>0</v>
      </c>
      <c r="M132" s="563">
        <v>0</v>
      </c>
      <c r="N132" s="563">
        <v>0</v>
      </c>
      <c r="O132" s="565">
        <v>0</v>
      </c>
      <c r="P132" s="564">
        <v>0</v>
      </c>
      <c r="Q132" s="566">
        <f>+monthly_drivers_0!Q132*1.25</f>
        <v>3.125</v>
      </c>
    </row>
    <row r="133" spans="1:17" x14ac:dyDescent="0.25">
      <c r="A133" s="567">
        <f t="shared" si="7"/>
        <v>48395</v>
      </c>
      <c r="B133" s="567" t="str">
        <f t="shared" si="8"/>
        <v>MunsonLeasing</v>
      </c>
      <c r="C133" s="568">
        <v>0</v>
      </c>
      <c r="D133" s="569">
        <v>0</v>
      </c>
      <c r="E133" s="569">
        <v>0</v>
      </c>
      <c r="F133" s="569">
        <v>0</v>
      </c>
      <c r="G133" s="569">
        <v>0</v>
      </c>
      <c r="H133" s="569">
        <v>0</v>
      </c>
      <c r="I133" s="569">
        <v>0</v>
      </c>
      <c r="J133" s="569">
        <v>0</v>
      </c>
      <c r="K133" s="570">
        <v>0</v>
      </c>
      <c r="L133" s="571">
        <f t="shared" si="6"/>
        <v>0</v>
      </c>
      <c r="M133" s="571">
        <v>0</v>
      </c>
      <c r="N133" s="571">
        <v>0</v>
      </c>
      <c r="O133" s="572">
        <v>0</v>
      </c>
      <c r="P133" s="573">
        <v>0</v>
      </c>
      <c r="Q133" s="574">
        <f>+monthly_drivers_0!Q133*1.25</f>
        <v>3.125</v>
      </c>
    </row>
    <row r="134" spans="1:17" x14ac:dyDescent="0.25">
      <c r="A134" s="575">
        <f t="shared" si="7"/>
        <v>48426</v>
      </c>
      <c r="B134" s="575" t="str">
        <f t="shared" si="8"/>
        <v>MunsonLeasing</v>
      </c>
      <c r="C134" s="562">
        <v>0</v>
      </c>
      <c r="D134" s="563">
        <v>0</v>
      </c>
      <c r="E134" s="563">
        <v>0</v>
      </c>
      <c r="F134" s="563">
        <v>0</v>
      </c>
      <c r="G134" s="563">
        <v>0</v>
      </c>
      <c r="H134" s="563">
        <v>0</v>
      </c>
      <c r="I134" s="563">
        <v>0</v>
      </c>
      <c r="J134" s="563">
        <v>0</v>
      </c>
      <c r="K134" s="564">
        <v>0</v>
      </c>
      <c r="L134" s="563">
        <f t="shared" si="6"/>
        <v>0</v>
      </c>
      <c r="M134" s="563">
        <v>0</v>
      </c>
      <c r="N134" s="563">
        <v>0</v>
      </c>
      <c r="O134" s="565">
        <v>0</v>
      </c>
      <c r="P134" s="564">
        <v>0</v>
      </c>
      <c r="Q134" s="566">
        <f>+monthly_drivers_0!Q134*1.25</f>
        <v>3.125</v>
      </c>
    </row>
    <row r="135" spans="1:17" x14ac:dyDescent="0.25">
      <c r="A135" s="567">
        <f t="shared" si="7"/>
        <v>48457</v>
      </c>
      <c r="B135" s="567" t="str">
        <f t="shared" si="8"/>
        <v>MunsonLeasing</v>
      </c>
      <c r="C135" s="568">
        <v>0</v>
      </c>
      <c r="D135" s="569">
        <v>0</v>
      </c>
      <c r="E135" s="569">
        <v>0</v>
      </c>
      <c r="F135" s="569">
        <v>0</v>
      </c>
      <c r="G135" s="569">
        <v>0</v>
      </c>
      <c r="H135" s="569">
        <v>0</v>
      </c>
      <c r="I135" s="569">
        <v>0</v>
      </c>
      <c r="J135" s="569">
        <v>0</v>
      </c>
      <c r="K135" s="570">
        <v>0</v>
      </c>
      <c r="L135" s="571">
        <f t="shared" si="6"/>
        <v>0</v>
      </c>
      <c r="M135" s="571">
        <v>0</v>
      </c>
      <c r="N135" s="571">
        <v>0</v>
      </c>
      <c r="O135" s="572">
        <v>0</v>
      </c>
      <c r="P135" s="573">
        <v>0</v>
      </c>
      <c r="Q135" s="574">
        <f>+monthly_drivers_0!Q135*1.25</f>
        <v>3.125</v>
      </c>
    </row>
    <row r="136" spans="1:17" x14ac:dyDescent="0.25">
      <c r="A136" s="575">
        <f t="shared" si="7"/>
        <v>48487</v>
      </c>
      <c r="B136" s="575" t="str">
        <f t="shared" si="8"/>
        <v>MunsonLeasing</v>
      </c>
      <c r="C136" s="562">
        <v>0</v>
      </c>
      <c r="D136" s="563">
        <v>0</v>
      </c>
      <c r="E136" s="563">
        <v>0</v>
      </c>
      <c r="F136" s="563">
        <v>0</v>
      </c>
      <c r="G136" s="563">
        <v>0</v>
      </c>
      <c r="H136" s="563">
        <v>0</v>
      </c>
      <c r="I136" s="563">
        <v>0</v>
      </c>
      <c r="J136" s="563">
        <v>0</v>
      </c>
      <c r="K136" s="564">
        <v>0</v>
      </c>
      <c r="L136" s="563">
        <f t="shared" si="6"/>
        <v>0</v>
      </c>
      <c r="M136" s="563">
        <v>0</v>
      </c>
      <c r="N136" s="563">
        <v>0</v>
      </c>
      <c r="O136" s="565">
        <v>0</v>
      </c>
      <c r="P136" s="564">
        <v>0</v>
      </c>
      <c r="Q136" s="566">
        <f>+monthly_drivers_0!Q136*1.25</f>
        <v>3.125</v>
      </c>
    </row>
    <row r="137" spans="1:17" x14ac:dyDescent="0.25">
      <c r="A137" s="567">
        <f t="shared" si="7"/>
        <v>48518</v>
      </c>
      <c r="B137" s="567" t="str">
        <f t="shared" si="8"/>
        <v>MunsonLeasing</v>
      </c>
      <c r="C137" s="568">
        <v>0</v>
      </c>
      <c r="D137" s="569">
        <v>0</v>
      </c>
      <c r="E137" s="569">
        <v>0</v>
      </c>
      <c r="F137" s="569">
        <v>0</v>
      </c>
      <c r="G137" s="569">
        <v>0</v>
      </c>
      <c r="H137" s="569">
        <v>0</v>
      </c>
      <c r="I137" s="569">
        <v>0</v>
      </c>
      <c r="J137" s="569">
        <v>0</v>
      </c>
      <c r="K137" s="570">
        <v>0</v>
      </c>
      <c r="L137" s="571">
        <f t="shared" si="6"/>
        <v>0</v>
      </c>
      <c r="M137" s="571">
        <v>0</v>
      </c>
      <c r="N137" s="571">
        <v>0</v>
      </c>
      <c r="O137" s="572">
        <v>0</v>
      </c>
      <c r="P137" s="573">
        <v>0</v>
      </c>
      <c r="Q137" s="574">
        <f>+monthly_drivers_0!Q137*1.25</f>
        <v>3.125</v>
      </c>
    </row>
    <row r="138" spans="1:17" x14ac:dyDescent="0.25">
      <c r="A138" s="575">
        <f t="shared" si="7"/>
        <v>48548</v>
      </c>
      <c r="B138" s="575" t="str">
        <f t="shared" si="8"/>
        <v>MunsonLeasing</v>
      </c>
      <c r="C138" s="562">
        <v>0</v>
      </c>
      <c r="D138" s="563">
        <v>0</v>
      </c>
      <c r="E138" s="563">
        <v>0</v>
      </c>
      <c r="F138" s="563">
        <v>0</v>
      </c>
      <c r="G138" s="563">
        <v>0</v>
      </c>
      <c r="H138" s="563">
        <v>0</v>
      </c>
      <c r="I138" s="563">
        <v>0</v>
      </c>
      <c r="J138" s="563">
        <v>0</v>
      </c>
      <c r="K138" s="564">
        <v>0</v>
      </c>
      <c r="L138" s="563">
        <f t="shared" si="6"/>
        <v>0</v>
      </c>
      <c r="M138" s="563">
        <v>0</v>
      </c>
      <c r="N138" s="563">
        <v>0</v>
      </c>
      <c r="O138" s="565">
        <v>0</v>
      </c>
      <c r="P138" s="564">
        <v>0</v>
      </c>
      <c r="Q138" s="566">
        <f>+monthly_drivers_0!Q138*1.25</f>
        <v>3.125</v>
      </c>
    </row>
    <row r="139" spans="1:17" x14ac:dyDescent="0.25">
      <c r="A139" s="567">
        <f t="shared" si="7"/>
        <v>48579</v>
      </c>
      <c r="B139" s="567" t="str">
        <f t="shared" si="8"/>
        <v>MunsonLeasing</v>
      </c>
      <c r="C139" s="568">
        <v>0</v>
      </c>
      <c r="D139" s="569">
        <v>0</v>
      </c>
      <c r="E139" s="569">
        <v>0</v>
      </c>
      <c r="F139" s="569">
        <v>0</v>
      </c>
      <c r="G139" s="569">
        <v>0</v>
      </c>
      <c r="H139" s="569">
        <v>0</v>
      </c>
      <c r="I139" s="569">
        <v>0</v>
      </c>
      <c r="J139" s="569">
        <v>0</v>
      </c>
      <c r="K139" s="570">
        <v>0</v>
      </c>
      <c r="L139" s="571">
        <f t="shared" si="6"/>
        <v>0</v>
      </c>
      <c r="M139" s="571">
        <v>0</v>
      </c>
      <c r="N139" s="571">
        <v>0</v>
      </c>
      <c r="O139" s="572">
        <v>0</v>
      </c>
      <c r="P139" s="573">
        <v>0</v>
      </c>
      <c r="Q139" s="574">
        <f>+monthly_drivers_0!Q139*1.25</f>
        <v>3.125</v>
      </c>
    </row>
    <row r="140" spans="1:17" x14ac:dyDescent="0.25">
      <c r="A140" s="575">
        <f t="shared" si="7"/>
        <v>48610</v>
      </c>
      <c r="B140" s="575" t="str">
        <f t="shared" si="8"/>
        <v>MunsonLeasing</v>
      </c>
      <c r="C140" s="562">
        <v>0</v>
      </c>
      <c r="D140" s="563">
        <v>0</v>
      </c>
      <c r="E140" s="563">
        <v>0</v>
      </c>
      <c r="F140" s="563">
        <v>0</v>
      </c>
      <c r="G140" s="563">
        <v>0</v>
      </c>
      <c r="H140" s="563">
        <v>0</v>
      </c>
      <c r="I140" s="563">
        <v>0</v>
      </c>
      <c r="J140" s="563">
        <v>0</v>
      </c>
      <c r="K140" s="564">
        <v>0</v>
      </c>
      <c r="L140" s="563">
        <f t="shared" si="6"/>
        <v>0</v>
      </c>
      <c r="M140" s="563">
        <v>0</v>
      </c>
      <c r="N140" s="563">
        <v>0</v>
      </c>
      <c r="O140" s="565">
        <v>0</v>
      </c>
      <c r="P140" s="564">
        <v>0</v>
      </c>
      <c r="Q140" s="566">
        <f>+monthly_drivers_0!Q140*1.25</f>
        <v>3.125</v>
      </c>
    </row>
    <row r="141" spans="1:17" x14ac:dyDescent="0.25">
      <c r="A141" s="567">
        <f t="shared" si="7"/>
        <v>48638</v>
      </c>
      <c r="B141" s="567" t="str">
        <f t="shared" si="8"/>
        <v>MunsonLeasing</v>
      </c>
      <c r="C141" s="568">
        <v>0</v>
      </c>
      <c r="D141" s="569">
        <v>0</v>
      </c>
      <c r="E141" s="569">
        <v>0</v>
      </c>
      <c r="F141" s="569">
        <v>0</v>
      </c>
      <c r="G141" s="569">
        <v>0</v>
      </c>
      <c r="H141" s="569">
        <v>0</v>
      </c>
      <c r="I141" s="569">
        <v>0</v>
      </c>
      <c r="J141" s="569">
        <v>0</v>
      </c>
      <c r="K141" s="570">
        <v>0</v>
      </c>
      <c r="L141" s="571">
        <f t="shared" si="6"/>
        <v>0</v>
      </c>
      <c r="M141" s="571">
        <v>0</v>
      </c>
      <c r="N141" s="571">
        <v>0</v>
      </c>
      <c r="O141" s="572">
        <v>0</v>
      </c>
      <c r="P141" s="573">
        <v>0</v>
      </c>
      <c r="Q141" s="574">
        <f>+monthly_drivers_0!Q141*1.25</f>
        <v>3.125</v>
      </c>
    </row>
    <row r="142" spans="1:17" x14ac:dyDescent="0.25">
      <c r="A142" s="575">
        <f t="shared" si="7"/>
        <v>48669</v>
      </c>
      <c r="B142" s="575" t="str">
        <f t="shared" si="8"/>
        <v>MunsonLeasing</v>
      </c>
      <c r="C142" s="562">
        <v>0</v>
      </c>
      <c r="D142" s="563">
        <v>0</v>
      </c>
      <c r="E142" s="563">
        <v>0</v>
      </c>
      <c r="F142" s="563">
        <v>0</v>
      </c>
      <c r="G142" s="563">
        <v>0</v>
      </c>
      <c r="H142" s="563">
        <v>0</v>
      </c>
      <c r="I142" s="563">
        <v>0</v>
      </c>
      <c r="J142" s="563">
        <v>0</v>
      </c>
      <c r="K142" s="564">
        <v>0</v>
      </c>
      <c r="L142" s="563">
        <f t="shared" si="6"/>
        <v>0</v>
      </c>
      <c r="M142" s="563">
        <v>0</v>
      </c>
      <c r="N142" s="563">
        <v>0</v>
      </c>
      <c r="O142" s="565">
        <v>0</v>
      </c>
      <c r="P142" s="564">
        <v>0</v>
      </c>
      <c r="Q142" s="566">
        <f>+monthly_drivers_0!Q142*1.25</f>
        <v>3.125</v>
      </c>
    </row>
    <row r="143" spans="1:17" x14ac:dyDescent="0.25">
      <c r="A143" s="567">
        <f t="shared" si="7"/>
        <v>48699</v>
      </c>
      <c r="B143" s="567" t="str">
        <f t="shared" si="8"/>
        <v>MunsonLeasing</v>
      </c>
      <c r="C143" s="568">
        <v>0</v>
      </c>
      <c r="D143" s="569">
        <v>0</v>
      </c>
      <c r="E143" s="569">
        <v>0</v>
      </c>
      <c r="F143" s="569">
        <v>0</v>
      </c>
      <c r="G143" s="569">
        <v>0</v>
      </c>
      <c r="H143" s="569">
        <v>0</v>
      </c>
      <c r="I143" s="569">
        <v>0</v>
      </c>
      <c r="J143" s="569">
        <v>0</v>
      </c>
      <c r="K143" s="570">
        <v>0</v>
      </c>
      <c r="L143" s="571">
        <f t="shared" si="6"/>
        <v>0</v>
      </c>
      <c r="M143" s="571">
        <v>0</v>
      </c>
      <c r="N143" s="571">
        <v>0</v>
      </c>
      <c r="O143" s="572">
        <v>0</v>
      </c>
      <c r="P143" s="573">
        <v>0</v>
      </c>
      <c r="Q143" s="574">
        <f>+monthly_drivers_0!Q143*1.25</f>
        <v>3.125</v>
      </c>
    </row>
    <row r="144" spans="1:17" x14ac:dyDescent="0.25">
      <c r="A144" s="575">
        <f t="shared" si="7"/>
        <v>48730</v>
      </c>
      <c r="B144" s="575" t="str">
        <f t="shared" si="8"/>
        <v>MunsonLeasing</v>
      </c>
      <c r="C144" s="562">
        <v>0</v>
      </c>
      <c r="D144" s="563">
        <v>0</v>
      </c>
      <c r="E144" s="563">
        <v>0</v>
      </c>
      <c r="F144" s="563">
        <v>0</v>
      </c>
      <c r="G144" s="563">
        <v>0</v>
      </c>
      <c r="H144" s="563">
        <v>0</v>
      </c>
      <c r="I144" s="563">
        <v>0</v>
      </c>
      <c r="J144" s="563">
        <v>0</v>
      </c>
      <c r="K144" s="564">
        <v>0</v>
      </c>
      <c r="L144" s="563">
        <f t="shared" si="6"/>
        <v>0</v>
      </c>
      <c r="M144" s="563">
        <v>0</v>
      </c>
      <c r="N144" s="563">
        <v>0</v>
      </c>
      <c r="O144" s="565">
        <v>0</v>
      </c>
      <c r="P144" s="564">
        <v>0</v>
      </c>
      <c r="Q144" s="566">
        <f>+monthly_drivers_0!Q144*1.25</f>
        <v>3.125</v>
      </c>
    </row>
    <row r="145" spans="1:17" x14ac:dyDescent="0.25">
      <c r="A145" s="567">
        <f t="shared" si="7"/>
        <v>48760</v>
      </c>
      <c r="B145" s="567" t="str">
        <f t="shared" si="8"/>
        <v>MunsonLeasing</v>
      </c>
      <c r="C145" s="568">
        <v>0</v>
      </c>
      <c r="D145" s="569">
        <v>0</v>
      </c>
      <c r="E145" s="569">
        <v>0</v>
      </c>
      <c r="F145" s="569">
        <v>0</v>
      </c>
      <c r="G145" s="569">
        <v>0</v>
      </c>
      <c r="H145" s="569">
        <v>0</v>
      </c>
      <c r="I145" s="569">
        <v>0</v>
      </c>
      <c r="J145" s="569">
        <v>0</v>
      </c>
      <c r="K145" s="570">
        <v>0</v>
      </c>
      <c r="L145" s="571">
        <f t="shared" si="6"/>
        <v>0</v>
      </c>
      <c r="M145" s="571">
        <v>0</v>
      </c>
      <c r="N145" s="571">
        <v>0</v>
      </c>
      <c r="O145" s="572">
        <v>0</v>
      </c>
      <c r="P145" s="573">
        <v>0</v>
      </c>
      <c r="Q145" s="574">
        <f>+monthly_drivers_0!Q145*1.25</f>
        <v>3.125</v>
      </c>
    </row>
    <row r="146" spans="1:17" x14ac:dyDescent="0.25">
      <c r="A146" s="575">
        <f t="shared" si="7"/>
        <v>48791</v>
      </c>
      <c r="B146" s="575" t="str">
        <f t="shared" si="8"/>
        <v>MunsonLeasing</v>
      </c>
      <c r="C146" s="562">
        <v>0</v>
      </c>
      <c r="D146" s="563">
        <v>0</v>
      </c>
      <c r="E146" s="563">
        <v>0</v>
      </c>
      <c r="F146" s="563">
        <v>0</v>
      </c>
      <c r="G146" s="563">
        <v>0</v>
      </c>
      <c r="H146" s="563">
        <v>0</v>
      </c>
      <c r="I146" s="563">
        <v>0</v>
      </c>
      <c r="J146" s="563">
        <v>0</v>
      </c>
      <c r="K146" s="564">
        <v>0</v>
      </c>
      <c r="L146" s="563">
        <f t="shared" si="6"/>
        <v>0</v>
      </c>
      <c r="M146" s="563">
        <v>0</v>
      </c>
      <c r="N146" s="563">
        <v>0</v>
      </c>
      <c r="O146" s="565">
        <v>0</v>
      </c>
      <c r="P146" s="564">
        <v>0</v>
      </c>
      <c r="Q146" s="566">
        <f>+monthly_drivers_0!Q146*1.25</f>
        <v>3.125</v>
      </c>
    </row>
    <row r="147" spans="1:17" x14ac:dyDescent="0.25">
      <c r="A147" s="567">
        <f t="shared" si="7"/>
        <v>48822</v>
      </c>
      <c r="B147" s="567" t="str">
        <f t="shared" si="8"/>
        <v>MunsonLeasing</v>
      </c>
      <c r="C147" s="568">
        <v>0</v>
      </c>
      <c r="D147" s="569">
        <v>0</v>
      </c>
      <c r="E147" s="569">
        <v>0</v>
      </c>
      <c r="F147" s="569">
        <v>0</v>
      </c>
      <c r="G147" s="569">
        <v>0</v>
      </c>
      <c r="H147" s="569">
        <v>0</v>
      </c>
      <c r="I147" s="569">
        <v>0</v>
      </c>
      <c r="J147" s="569">
        <v>0</v>
      </c>
      <c r="K147" s="570">
        <v>0</v>
      </c>
      <c r="L147" s="571">
        <f t="shared" si="6"/>
        <v>0</v>
      </c>
      <c r="M147" s="571">
        <v>0</v>
      </c>
      <c r="N147" s="571">
        <v>0</v>
      </c>
      <c r="O147" s="572">
        <v>0</v>
      </c>
      <c r="P147" s="573">
        <v>0</v>
      </c>
      <c r="Q147" s="574">
        <f>+monthly_drivers_0!Q147*1.25</f>
        <v>3.125</v>
      </c>
    </row>
    <row r="148" spans="1:17" x14ac:dyDescent="0.25">
      <c r="A148" s="575">
        <f t="shared" si="7"/>
        <v>48852</v>
      </c>
      <c r="B148" s="575" t="str">
        <f t="shared" si="8"/>
        <v>MunsonLeasing</v>
      </c>
      <c r="C148" s="562">
        <v>0</v>
      </c>
      <c r="D148" s="563">
        <v>0</v>
      </c>
      <c r="E148" s="563">
        <v>0</v>
      </c>
      <c r="F148" s="563">
        <v>0</v>
      </c>
      <c r="G148" s="563">
        <v>0</v>
      </c>
      <c r="H148" s="563">
        <v>0</v>
      </c>
      <c r="I148" s="563">
        <v>0</v>
      </c>
      <c r="J148" s="563">
        <v>0</v>
      </c>
      <c r="K148" s="564">
        <v>0</v>
      </c>
      <c r="L148" s="563">
        <f t="shared" si="6"/>
        <v>0</v>
      </c>
      <c r="M148" s="563">
        <v>0</v>
      </c>
      <c r="N148" s="563">
        <v>0</v>
      </c>
      <c r="O148" s="565">
        <v>0</v>
      </c>
      <c r="P148" s="564">
        <v>0</v>
      </c>
      <c r="Q148" s="566">
        <f>+monthly_drivers_0!Q148*1.25</f>
        <v>3.125</v>
      </c>
    </row>
    <row r="149" spans="1:17" x14ac:dyDescent="0.25">
      <c r="A149" s="567">
        <f t="shared" si="7"/>
        <v>48883</v>
      </c>
      <c r="B149" s="567" t="str">
        <f t="shared" si="8"/>
        <v>MunsonLeasing</v>
      </c>
      <c r="C149" s="568">
        <v>0</v>
      </c>
      <c r="D149" s="569">
        <v>0</v>
      </c>
      <c r="E149" s="569">
        <v>0</v>
      </c>
      <c r="F149" s="569">
        <v>0</v>
      </c>
      <c r="G149" s="569">
        <v>0</v>
      </c>
      <c r="H149" s="569">
        <v>0</v>
      </c>
      <c r="I149" s="569">
        <v>0</v>
      </c>
      <c r="J149" s="569">
        <v>0</v>
      </c>
      <c r="K149" s="570">
        <v>0</v>
      </c>
      <c r="L149" s="571">
        <f t="shared" si="6"/>
        <v>0</v>
      </c>
      <c r="M149" s="571">
        <v>0</v>
      </c>
      <c r="N149" s="571">
        <v>0</v>
      </c>
      <c r="O149" s="572">
        <v>0</v>
      </c>
      <c r="P149" s="573">
        <v>0</v>
      </c>
      <c r="Q149" s="574">
        <f>+monthly_drivers_0!Q149*1.25</f>
        <v>3.125</v>
      </c>
    </row>
    <row r="150" spans="1:17" x14ac:dyDescent="0.25">
      <c r="A150" s="575">
        <f t="shared" si="7"/>
        <v>48913</v>
      </c>
      <c r="B150" s="575" t="str">
        <f t="shared" si="8"/>
        <v>MunsonLeasing</v>
      </c>
      <c r="C150" s="562">
        <v>0</v>
      </c>
      <c r="D150" s="563">
        <v>0</v>
      </c>
      <c r="E150" s="563">
        <v>0</v>
      </c>
      <c r="F150" s="563">
        <v>0</v>
      </c>
      <c r="G150" s="563">
        <v>0</v>
      </c>
      <c r="H150" s="563">
        <v>0</v>
      </c>
      <c r="I150" s="563">
        <v>0</v>
      </c>
      <c r="J150" s="563">
        <v>0</v>
      </c>
      <c r="K150" s="564">
        <v>0</v>
      </c>
      <c r="L150" s="563">
        <f t="shared" si="6"/>
        <v>0</v>
      </c>
      <c r="M150" s="563">
        <v>0</v>
      </c>
      <c r="N150" s="563">
        <v>0</v>
      </c>
      <c r="O150" s="565">
        <v>0</v>
      </c>
      <c r="P150" s="564">
        <v>0</v>
      </c>
      <c r="Q150" s="566">
        <f>+monthly_drivers_0!Q150*1.25</f>
        <v>3.125</v>
      </c>
    </row>
    <row r="151" spans="1:17" x14ac:dyDescent="0.25">
      <c r="A151" s="567">
        <f t="shared" si="7"/>
        <v>48944</v>
      </c>
      <c r="B151" s="567" t="str">
        <f t="shared" si="8"/>
        <v>MunsonLeasing</v>
      </c>
      <c r="C151" s="568">
        <v>0</v>
      </c>
      <c r="D151" s="569">
        <v>0</v>
      </c>
      <c r="E151" s="569">
        <v>0</v>
      </c>
      <c r="F151" s="569">
        <v>0</v>
      </c>
      <c r="G151" s="569">
        <v>0</v>
      </c>
      <c r="H151" s="569">
        <v>0</v>
      </c>
      <c r="I151" s="569">
        <v>0</v>
      </c>
      <c r="J151" s="569">
        <v>0</v>
      </c>
      <c r="K151" s="570">
        <v>0</v>
      </c>
      <c r="L151" s="571">
        <f t="shared" si="6"/>
        <v>0</v>
      </c>
      <c r="M151" s="571">
        <v>0</v>
      </c>
      <c r="N151" s="571">
        <v>0</v>
      </c>
      <c r="O151" s="572">
        <v>0</v>
      </c>
      <c r="P151" s="573">
        <v>0</v>
      </c>
      <c r="Q151" s="574">
        <f>+monthly_drivers_0!Q151*1.25</f>
        <v>3.125</v>
      </c>
    </row>
    <row r="152" spans="1:17" x14ac:dyDescent="0.25">
      <c r="A152" s="575">
        <f t="shared" si="7"/>
        <v>48975</v>
      </c>
      <c r="B152" s="575" t="str">
        <f t="shared" si="8"/>
        <v>MunsonLeasing</v>
      </c>
      <c r="C152" s="562">
        <v>0</v>
      </c>
      <c r="D152" s="563">
        <v>0</v>
      </c>
      <c r="E152" s="563">
        <v>0</v>
      </c>
      <c r="F152" s="563">
        <v>0</v>
      </c>
      <c r="G152" s="563">
        <v>0</v>
      </c>
      <c r="H152" s="563">
        <v>0</v>
      </c>
      <c r="I152" s="563">
        <v>0</v>
      </c>
      <c r="J152" s="563">
        <v>0</v>
      </c>
      <c r="K152" s="564">
        <v>0</v>
      </c>
      <c r="L152" s="563">
        <f t="shared" si="6"/>
        <v>0</v>
      </c>
      <c r="M152" s="563">
        <v>0</v>
      </c>
      <c r="N152" s="563">
        <v>0</v>
      </c>
      <c r="O152" s="565">
        <v>0</v>
      </c>
      <c r="P152" s="564">
        <v>0</v>
      </c>
      <c r="Q152" s="566">
        <f>+monthly_drivers_0!Q152*1.25</f>
        <v>3.125</v>
      </c>
    </row>
    <row r="153" spans="1:17" x14ac:dyDescent="0.25">
      <c r="A153" s="567">
        <f t="shared" si="7"/>
        <v>49003</v>
      </c>
      <c r="B153" s="567" t="str">
        <f t="shared" si="8"/>
        <v>MunsonLeasing</v>
      </c>
      <c r="C153" s="568">
        <v>0</v>
      </c>
      <c r="D153" s="569">
        <v>0</v>
      </c>
      <c r="E153" s="569">
        <v>0</v>
      </c>
      <c r="F153" s="569">
        <v>0</v>
      </c>
      <c r="G153" s="569">
        <v>0</v>
      </c>
      <c r="H153" s="569">
        <v>0</v>
      </c>
      <c r="I153" s="569">
        <v>0</v>
      </c>
      <c r="J153" s="569">
        <v>0</v>
      </c>
      <c r="K153" s="570">
        <v>0</v>
      </c>
      <c r="L153" s="571">
        <f t="shared" si="6"/>
        <v>0</v>
      </c>
      <c r="M153" s="571">
        <v>0</v>
      </c>
      <c r="N153" s="571">
        <v>0</v>
      </c>
      <c r="O153" s="572">
        <v>0</v>
      </c>
      <c r="P153" s="573">
        <v>0</v>
      </c>
      <c r="Q153" s="574">
        <f>+monthly_drivers_0!Q153*1.25</f>
        <v>3.125</v>
      </c>
    </row>
    <row r="154" spans="1:17" x14ac:dyDescent="0.25">
      <c r="A154" s="575">
        <f t="shared" si="7"/>
        <v>49034</v>
      </c>
      <c r="B154" s="575" t="str">
        <f t="shared" si="8"/>
        <v>MunsonLeasing</v>
      </c>
      <c r="C154" s="562">
        <v>0</v>
      </c>
      <c r="D154" s="563">
        <v>0</v>
      </c>
      <c r="E154" s="563">
        <v>0</v>
      </c>
      <c r="F154" s="563">
        <v>0</v>
      </c>
      <c r="G154" s="563">
        <v>0</v>
      </c>
      <c r="H154" s="563">
        <v>0</v>
      </c>
      <c r="I154" s="563">
        <v>0</v>
      </c>
      <c r="J154" s="563">
        <v>0</v>
      </c>
      <c r="K154" s="564">
        <v>0</v>
      </c>
      <c r="L154" s="563">
        <f t="shared" si="6"/>
        <v>0</v>
      </c>
      <c r="M154" s="563">
        <v>0</v>
      </c>
      <c r="N154" s="563">
        <v>0</v>
      </c>
      <c r="O154" s="565">
        <v>0</v>
      </c>
      <c r="P154" s="564">
        <v>0</v>
      </c>
      <c r="Q154" s="566">
        <f>+monthly_drivers_0!Q154*1.25</f>
        <v>3.125</v>
      </c>
    </row>
    <row r="155" spans="1:17" x14ac:dyDescent="0.25">
      <c r="A155" s="567">
        <f t="shared" si="7"/>
        <v>49064</v>
      </c>
      <c r="B155" s="567" t="str">
        <f t="shared" si="8"/>
        <v>MunsonLeasing</v>
      </c>
      <c r="C155" s="568">
        <v>0</v>
      </c>
      <c r="D155" s="569">
        <v>0</v>
      </c>
      <c r="E155" s="569">
        <v>0</v>
      </c>
      <c r="F155" s="569">
        <v>0</v>
      </c>
      <c r="G155" s="569">
        <v>0</v>
      </c>
      <c r="H155" s="569">
        <v>0</v>
      </c>
      <c r="I155" s="569">
        <v>0</v>
      </c>
      <c r="J155" s="569">
        <v>0</v>
      </c>
      <c r="K155" s="570">
        <v>0</v>
      </c>
      <c r="L155" s="571">
        <f t="shared" si="6"/>
        <v>0</v>
      </c>
      <c r="M155" s="571">
        <v>0</v>
      </c>
      <c r="N155" s="571">
        <v>0</v>
      </c>
      <c r="O155" s="572">
        <v>0</v>
      </c>
      <c r="P155" s="573">
        <v>0</v>
      </c>
      <c r="Q155" s="574">
        <f>+monthly_drivers_0!Q155*1.25</f>
        <v>3.125</v>
      </c>
    </row>
    <row r="156" spans="1:17" x14ac:dyDescent="0.25">
      <c r="A156" s="575">
        <f t="shared" si="7"/>
        <v>49095</v>
      </c>
      <c r="B156" s="575" t="str">
        <f t="shared" si="8"/>
        <v>MunsonLeasing</v>
      </c>
      <c r="C156" s="562">
        <v>0</v>
      </c>
      <c r="D156" s="563">
        <v>0</v>
      </c>
      <c r="E156" s="563">
        <v>0</v>
      </c>
      <c r="F156" s="563">
        <v>0</v>
      </c>
      <c r="G156" s="563">
        <v>0</v>
      </c>
      <c r="H156" s="563">
        <v>0</v>
      </c>
      <c r="I156" s="563">
        <v>0</v>
      </c>
      <c r="J156" s="563">
        <v>0</v>
      </c>
      <c r="K156" s="564">
        <v>0</v>
      </c>
      <c r="L156" s="563">
        <f t="shared" si="6"/>
        <v>0</v>
      </c>
      <c r="M156" s="563">
        <v>0</v>
      </c>
      <c r="N156" s="563">
        <v>0</v>
      </c>
      <c r="O156" s="565">
        <v>0</v>
      </c>
      <c r="P156" s="564">
        <v>0</v>
      </c>
      <c r="Q156" s="566">
        <f>+monthly_drivers_0!Q156*1.25</f>
        <v>3.125</v>
      </c>
    </row>
    <row r="157" spans="1:17" x14ac:dyDescent="0.25">
      <c r="A157" s="567">
        <f t="shared" si="7"/>
        <v>49125</v>
      </c>
      <c r="B157" s="567" t="str">
        <f t="shared" si="8"/>
        <v>MunsonLeasing</v>
      </c>
      <c r="C157" s="568">
        <v>0</v>
      </c>
      <c r="D157" s="569">
        <v>0</v>
      </c>
      <c r="E157" s="569">
        <v>0</v>
      </c>
      <c r="F157" s="569">
        <v>0</v>
      </c>
      <c r="G157" s="569">
        <v>0</v>
      </c>
      <c r="H157" s="569">
        <v>0</v>
      </c>
      <c r="I157" s="569">
        <v>0</v>
      </c>
      <c r="J157" s="569">
        <v>0</v>
      </c>
      <c r="K157" s="570">
        <v>0</v>
      </c>
      <c r="L157" s="571">
        <f t="shared" si="6"/>
        <v>0</v>
      </c>
      <c r="M157" s="571">
        <v>0</v>
      </c>
      <c r="N157" s="571">
        <v>0</v>
      </c>
      <c r="O157" s="572">
        <v>0</v>
      </c>
      <c r="P157" s="573">
        <v>0</v>
      </c>
      <c r="Q157" s="574">
        <f>+monthly_drivers_0!Q157*1.25</f>
        <v>3.125</v>
      </c>
    </row>
    <row r="158" spans="1:17" x14ac:dyDescent="0.25">
      <c r="A158" s="575">
        <f t="shared" si="7"/>
        <v>49156</v>
      </c>
      <c r="B158" s="575" t="str">
        <f t="shared" si="8"/>
        <v>MunsonLeasing</v>
      </c>
      <c r="C158" s="562">
        <v>0</v>
      </c>
      <c r="D158" s="563">
        <v>0</v>
      </c>
      <c r="E158" s="563">
        <v>0</v>
      </c>
      <c r="F158" s="563">
        <v>0</v>
      </c>
      <c r="G158" s="563">
        <v>0</v>
      </c>
      <c r="H158" s="563">
        <v>0</v>
      </c>
      <c r="I158" s="563">
        <v>0</v>
      </c>
      <c r="J158" s="563">
        <v>0</v>
      </c>
      <c r="K158" s="564">
        <v>0</v>
      </c>
      <c r="L158" s="563">
        <f t="shared" si="6"/>
        <v>0</v>
      </c>
      <c r="M158" s="563">
        <v>0</v>
      </c>
      <c r="N158" s="563">
        <v>0</v>
      </c>
      <c r="O158" s="565">
        <v>0</v>
      </c>
      <c r="P158" s="564">
        <v>0</v>
      </c>
      <c r="Q158" s="566">
        <f>+monthly_drivers_0!Q158*1.25</f>
        <v>3.125</v>
      </c>
    </row>
    <row r="159" spans="1:17" x14ac:dyDescent="0.25">
      <c r="A159" s="567">
        <f t="shared" si="7"/>
        <v>49187</v>
      </c>
      <c r="B159" s="567" t="str">
        <f t="shared" si="8"/>
        <v>MunsonLeasing</v>
      </c>
      <c r="C159" s="568">
        <v>0</v>
      </c>
      <c r="D159" s="569">
        <v>0</v>
      </c>
      <c r="E159" s="569">
        <v>0</v>
      </c>
      <c r="F159" s="569">
        <v>0</v>
      </c>
      <c r="G159" s="569">
        <v>0</v>
      </c>
      <c r="H159" s="569">
        <v>0</v>
      </c>
      <c r="I159" s="569">
        <v>0</v>
      </c>
      <c r="J159" s="569">
        <v>0</v>
      </c>
      <c r="K159" s="570">
        <v>0</v>
      </c>
      <c r="L159" s="571">
        <f t="shared" si="6"/>
        <v>0</v>
      </c>
      <c r="M159" s="571">
        <v>0</v>
      </c>
      <c r="N159" s="571">
        <v>0</v>
      </c>
      <c r="O159" s="572">
        <v>0</v>
      </c>
      <c r="P159" s="573">
        <v>0</v>
      </c>
      <c r="Q159" s="574">
        <f>+monthly_drivers_0!Q159*1.25</f>
        <v>3.125</v>
      </c>
    </row>
    <row r="160" spans="1:17" x14ac:dyDescent="0.25">
      <c r="A160" s="575">
        <f t="shared" si="7"/>
        <v>49217</v>
      </c>
      <c r="B160" s="575" t="str">
        <f t="shared" si="8"/>
        <v>MunsonLeasing</v>
      </c>
      <c r="C160" s="562">
        <v>0</v>
      </c>
      <c r="D160" s="563">
        <v>0</v>
      </c>
      <c r="E160" s="563">
        <v>0</v>
      </c>
      <c r="F160" s="563">
        <v>0</v>
      </c>
      <c r="G160" s="563">
        <v>0</v>
      </c>
      <c r="H160" s="563">
        <v>0</v>
      </c>
      <c r="I160" s="563">
        <v>0</v>
      </c>
      <c r="J160" s="563">
        <v>0</v>
      </c>
      <c r="K160" s="564">
        <v>0</v>
      </c>
      <c r="L160" s="563">
        <f t="shared" si="6"/>
        <v>0</v>
      </c>
      <c r="M160" s="563">
        <v>0</v>
      </c>
      <c r="N160" s="563">
        <v>0</v>
      </c>
      <c r="O160" s="565">
        <v>0</v>
      </c>
      <c r="P160" s="564">
        <v>0</v>
      </c>
      <c r="Q160" s="566">
        <f>+monthly_drivers_0!Q160*1.25</f>
        <v>3.125</v>
      </c>
    </row>
    <row r="161" spans="1:17" x14ac:dyDescent="0.25">
      <c r="A161" s="567">
        <f t="shared" si="7"/>
        <v>49248</v>
      </c>
      <c r="B161" s="567" t="str">
        <f t="shared" si="8"/>
        <v>MunsonLeasing</v>
      </c>
      <c r="C161" s="568">
        <v>0</v>
      </c>
      <c r="D161" s="569">
        <v>0</v>
      </c>
      <c r="E161" s="569">
        <v>0</v>
      </c>
      <c r="F161" s="569">
        <v>0</v>
      </c>
      <c r="G161" s="569">
        <v>0</v>
      </c>
      <c r="H161" s="569">
        <v>0</v>
      </c>
      <c r="I161" s="569">
        <v>0</v>
      </c>
      <c r="J161" s="569">
        <v>0</v>
      </c>
      <c r="K161" s="570">
        <v>0</v>
      </c>
      <c r="L161" s="571">
        <f t="shared" si="6"/>
        <v>0</v>
      </c>
      <c r="M161" s="571">
        <v>0</v>
      </c>
      <c r="N161" s="571">
        <v>0</v>
      </c>
      <c r="O161" s="572">
        <v>0</v>
      </c>
      <c r="P161" s="573">
        <v>0</v>
      </c>
      <c r="Q161" s="574">
        <f>+monthly_drivers_0!Q161*1.25</f>
        <v>3.125</v>
      </c>
    </row>
    <row r="162" spans="1:17" x14ac:dyDescent="0.25">
      <c r="A162" s="575">
        <f t="shared" si="7"/>
        <v>49278</v>
      </c>
      <c r="B162" s="575" t="str">
        <f t="shared" si="8"/>
        <v>MunsonLeasing</v>
      </c>
      <c r="C162" s="562">
        <v>0</v>
      </c>
      <c r="D162" s="563">
        <v>0</v>
      </c>
      <c r="E162" s="563">
        <v>0</v>
      </c>
      <c r="F162" s="563">
        <v>0</v>
      </c>
      <c r="G162" s="563">
        <v>0</v>
      </c>
      <c r="H162" s="563">
        <v>0</v>
      </c>
      <c r="I162" s="563">
        <v>0</v>
      </c>
      <c r="J162" s="563">
        <v>0</v>
      </c>
      <c r="K162" s="564">
        <v>0</v>
      </c>
      <c r="L162" s="563">
        <f t="shared" si="6"/>
        <v>0</v>
      </c>
      <c r="M162" s="563">
        <v>0</v>
      </c>
      <c r="N162" s="563">
        <v>0</v>
      </c>
      <c r="O162" s="565">
        <v>0</v>
      </c>
      <c r="P162" s="564">
        <v>0</v>
      </c>
      <c r="Q162" s="566">
        <f>+monthly_drivers_0!Q162*1.25</f>
        <v>3.125</v>
      </c>
    </row>
    <row r="163" spans="1:17" x14ac:dyDescent="0.25">
      <c r="A163" s="567">
        <f t="shared" si="7"/>
        <v>49309</v>
      </c>
      <c r="B163" s="567" t="str">
        <f t="shared" si="8"/>
        <v>MunsonLeasing</v>
      </c>
      <c r="C163" s="568">
        <v>0</v>
      </c>
      <c r="D163" s="569">
        <v>0</v>
      </c>
      <c r="E163" s="569">
        <v>0</v>
      </c>
      <c r="F163" s="569">
        <v>0</v>
      </c>
      <c r="G163" s="569">
        <v>0</v>
      </c>
      <c r="H163" s="569">
        <v>0</v>
      </c>
      <c r="I163" s="569">
        <v>0</v>
      </c>
      <c r="J163" s="569">
        <v>0</v>
      </c>
      <c r="K163" s="570">
        <v>0</v>
      </c>
      <c r="L163" s="571">
        <f t="shared" si="6"/>
        <v>0</v>
      </c>
      <c r="M163" s="571">
        <v>0</v>
      </c>
      <c r="N163" s="571">
        <v>0</v>
      </c>
      <c r="O163" s="572">
        <v>0</v>
      </c>
      <c r="P163" s="573">
        <v>0</v>
      </c>
      <c r="Q163" s="574">
        <f>+monthly_drivers_0!Q163*1.25</f>
        <v>3.125</v>
      </c>
    </row>
    <row r="164" spans="1:17" x14ac:dyDescent="0.25">
      <c r="A164" s="575">
        <f t="shared" si="7"/>
        <v>49340</v>
      </c>
      <c r="B164" s="575" t="str">
        <f t="shared" si="8"/>
        <v>MunsonLeasing</v>
      </c>
      <c r="C164" s="562">
        <v>0</v>
      </c>
      <c r="D164" s="563">
        <v>0</v>
      </c>
      <c r="E164" s="563">
        <v>0</v>
      </c>
      <c r="F164" s="563">
        <v>0</v>
      </c>
      <c r="G164" s="563">
        <v>0</v>
      </c>
      <c r="H164" s="563">
        <v>0</v>
      </c>
      <c r="I164" s="563">
        <v>0</v>
      </c>
      <c r="J164" s="563">
        <v>0</v>
      </c>
      <c r="K164" s="564">
        <v>0</v>
      </c>
      <c r="L164" s="563">
        <f t="shared" si="6"/>
        <v>0</v>
      </c>
      <c r="M164" s="563">
        <v>0</v>
      </c>
      <c r="N164" s="563">
        <v>0</v>
      </c>
      <c r="O164" s="565">
        <v>0</v>
      </c>
      <c r="P164" s="564">
        <v>0</v>
      </c>
      <c r="Q164" s="566">
        <f>+monthly_drivers_0!Q164*1.25</f>
        <v>3.125</v>
      </c>
    </row>
    <row r="165" spans="1:17" x14ac:dyDescent="0.25">
      <c r="A165" s="567">
        <f t="shared" si="7"/>
        <v>49368</v>
      </c>
      <c r="B165" s="567" t="str">
        <f t="shared" si="8"/>
        <v>MunsonLeasing</v>
      </c>
      <c r="C165" s="568">
        <v>0</v>
      </c>
      <c r="D165" s="569">
        <v>0</v>
      </c>
      <c r="E165" s="569">
        <v>0</v>
      </c>
      <c r="F165" s="569">
        <v>0</v>
      </c>
      <c r="G165" s="569">
        <v>0</v>
      </c>
      <c r="H165" s="569">
        <v>0</v>
      </c>
      <c r="I165" s="569">
        <v>0</v>
      </c>
      <c r="J165" s="569">
        <v>0</v>
      </c>
      <c r="K165" s="570">
        <v>0</v>
      </c>
      <c r="L165" s="571">
        <f t="shared" si="6"/>
        <v>0</v>
      </c>
      <c r="M165" s="571">
        <v>0</v>
      </c>
      <c r="N165" s="571">
        <v>0</v>
      </c>
      <c r="O165" s="572">
        <v>0</v>
      </c>
      <c r="P165" s="573">
        <v>0</v>
      </c>
      <c r="Q165" s="574">
        <f>+monthly_drivers_0!Q165*1.25</f>
        <v>3.125</v>
      </c>
    </row>
    <row r="166" spans="1:17" x14ac:dyDescent="0.25">
      <c r="A166" s="575">
        <f t="shared" si="7"/>
        <v>49399</v>
      </c>
      <c r="B166" s="575" t="str">
        <f t="shared" si="8"/>
        <v>MunsonLeasing</v>
      </c>
      <c r="C166" s="562">
        <v>0</v>
      </c>
      <c r="D166" s="563">
        <v>0</v>
      </c>
      <c r="E166" s="563">
        <v>0</v>
      </c>
      <c r="F166" s="563">
        <v>0</v>
      </c>
      <c r="G166" s="563">
        <v>0</v>
      </c>
      <c r="H166" s="563">
        <v>0</v>
      </c>
      <c r="I166" s="563">
        <v>0</v>
      </c>
      <c r="J166" s="563">
        <v>0</v>
      </c>
      <c r="K166" s="564">
        <v>0</v>
      </c>
      <c r="L166" s="563">
        <f t="shared" si="6"/>
        <v>0</v>
      </c>
      <c r="M166" s="563">
        <v>0</v>
      </c>
      <c r="N166" s="563">
        <v>0</v>
      </c>
      <c r="O166" s="565">
        <v>0</v>
      </c>
      <c r="P166" s="564">
        <v>0</v>
      </c>
      <c r="Q166" s="566">
        <f>+monthly_drivers_0!Q166*1.25</f>
        <v>3.125</v>
      </c>
    </row>
    <row r="167" spans="1:17" x14ac:dyDescent="0.25">
      <c r="A167" s="567">
        <f t="shared" si="7"/>
        <v>49429</v>
      </c>
      <c r="B167" s="567" t="str">
        <f t="shared" si="8"/>
        <v>MunsonLeasing</v>
      </c>
      <c r="C167" s="568">
        <v>0</v>
      </c>
      <c r="D167" s="569">
        <v>0</v>
      </c>
      <c r="E167" s="569">
        <v>0</v>
      </c>
      <c r="F167" s="569">
        <v>0</v>
      </c>
      <c r="G167" s="569">
        <v>0</v>
      </c>
      <c r="H167" s="569">
        <v>0</v>
      </c>
      <c r="I167" s="569">
        <v>0</v>
      </c>
      <c r="J167" s="569">
        <v>0</v>
      </c>
      <c r="K167" s="570">
        <v>0</v>
      </c>
      <c r="L167" s="571">
        <f t="shared" si="6"/>
        <v>0</v>
      </c>
      <c r="M167" s="571">
        <v>0</v>
      </c>
      <c r="N167" s="571">
        <v>0</v>
      </c>
      <c r="O167" s="572">
        <v>0</v>
      </c>
      <c r="P167" s="573">
        <v>0</v>
      </c>
      <c r="Q167" s="574">
        <f>+monthly_drivers_0!Q167*1.25</f>
        <v>3.125</v>
      </c>
    </row>
    <row r="168" spans="1:17" x14ac:dyDescent="0.25">
      <c r="A168" s="575">
        <f t="shared" si="7"/>
        <v>49460</v>
      </c>
      <c r="B168" s="575" t="str">
        <f t="shared" si="8"/>
        <v>MunsonLeasing</v>
      </c>
      <c r="C168" s="562">
        <v>0</v>
      </c>
      <c r="D168" s="563">
        <v>0</v>
      </c>
      <c r="E168" s="563">
        <v>0</v>
      </c>
      <c r="F168" s="563">
        <v>0</v>
      </c>
      <c r="G168" s="563">
        <v>0</v>
      </c>
      <c r="H168" s="563">
        <v>0</v>
      </c>
      <c r="I168" s="563">
        <v>0</v>
      </c>
      <c r="J168" s="563">
        <v>0</v>
      </c>
      <c r="K168" s="564">
        <v>0</v>
      </c>
      <c r="L168" s="563">
        <f t="shared" si="6"/>
        <v>0</v>
      </c>
      <c r="M168" s="563">
        <v>0</v>
      </c>
      <c r="N168" s="563">
        <v>0</v>
      </c>
      <c r="O168" s="565">
        <v>0</v>
      </c>
      <c r="P168" s="564">
        <v>0</v>
      </c>
      <c r="Q168" s="566">
        <f>+monthly_drivers_0!Q168*1.25</f>
        <v>3.125</v>
      </c>
    </row>
    <row r="169" spans="1:17" x14ac:dyDescent="0.25">
      <c r="A169" s="567">
        <f t="shared" si="7"/>
        <v>49490</v>
      </c>
      <c r="B169" s="567" t="str">
        <f t="shared" si="8"/>
        <v>MunsonLeasing</v>
      </c>
      <c r="C169" s="568">
        <v>0</v>
      </c>
      <c r="D169" s="569">
        <v>0</v>
      </c>
      <c r="E169" s="569">
        <v>0</v>
      </c>
      <c r="F169" s="569">
        <v>0</v>
      </c>
      <c r="G169" s="569">
        <v>0</v>
      </c>
      <c r="H169" s="569">
        <v>0</v>
      </c>
      <c r="I169" s="569">
        <v>0</v>
      </c>
      <c r="J169" s="569">
        <v>0</v>
      </c>
      <c r="K169" s="570">
        <v>0</v>
      </c>
      <c r="L169" s="571">
        <f t="shared" si="6"/>
        <v>0</v>
      </c>
      <c r="M169" s="571">
        <v>0</v>
      </c>
      <c r="N169" s="571">
        <v>0</v>
      </c>
      <c r="O169" s="572">
        <v>0</v>
      </c>
      <c r="P169" s="573">
        <v>0</v>
      </c>
      <c r="Q169" s="574">
        <f>+monthly_drivers_0!Q169*1.25</f>
        <v>3.125</v>
      </c>
    </row>
    <row r="170" spans="1:17" x14ac:dyDescent="0.25">
      <c r="A170" s="575">
        <f t="shared" si="7"/>
        <v>49521</v>
      </c>
      <c r="B170" s="575" t="str">
        <f t="shared" si="8"/>
        <v>MunsonLeasing</v>
      </c>
      <c r="C170" s="562">
        <v>0</v>
      </c>
      <c r="D170" s="563">
        <v>0</v>
      </c>
      <c r="E170" s="563">
        <v>0</v>
      </c>
      <c r="F170" s="563">
        <v>0</v>
      </c>
      <c r="G170" s="563">
        <v>0</v>
      </c>
      <c r="H170" s="563">
        <v>0</v>
      </c>
      <c r="I170" s="563">
        <v>0</v>
      </c>
      <c r="J170" s="563">
        <v>0</v>
      </c>
      <c r="K170" s="564">
        <v>0</v>
      </c>
      <c r="L170" s="563">
        <f t="shared" si="6"/>
        <v>0</v>
      </c>
      <c r="M170" s="563">
        <v>0</v>
      </c>
      <c r="N170" s="563">
        <v>0</v>
      </c>
      <c r="O170" s="565">
        <v>0</v>
      </c>
      <c r="P170" s="564">
        <v>0</v>
      </c>
      <c r="Q170" s="566">
        <f>+monthly_drivers_0!Q170*1.25</f>
        <v>3.125</v>
      </c>
    </row>
    <row r="171" spans="1:17" x14ac:dyDescent="0.25">
      <c r="A171" s="567">
        <f t="shared" si="7"/>
        <v>49552</v>
      </c>
      <c r="B171" s="567" t="str">
        <f t="shared" si="8"/>
        <v>MunsonLeasing</v>
      </c>
      <c r="C171" s="568">
        <v>0</v>
      </c>
      <c r="D171" s="569">
        <v>0</v>
      </c>
      <c r="E171" s="569">
        <v>0</v>
      </c>
      <c r="F171" s="569">
        <v>0</v>
      </c>
      <c r="G171" s="569">
        <v>0</v>
      </c>
      <c r="H171" s="569">
        <v>0</v>
      </c>
      <c r="I171" s="569">
        <v>0</v>
      </c>
      <c r="J171" s="569">
        <v>0</v>
      </c>
      <c r="K171" s="570">
        <v>0</v>
      </c>
      <c r="L171" s="571">
        <f t="shared" si="6"/>
        <v>0</v>
      </c>
      <c r="M171" s="571">
        <v>0</v>
      </c>
      <c r="N171" s="571">
        <v>0</v>
      </c>
      <c r="O171" s="572">
        <v>0</v>
      </c>
      <c r="P171" s="573">
        <v>0</v>
      </c>
      <c r="Q171" s="574">
        <f>+monthly_drivers_0!Q171*1.25</f>
        <v>3.125</v>
      </c>
    </row>
    <row r="172" spans="1:17" x14ac:dyDescent="0.25">
      <c r="A172" s="575">
        <f t="shared" si="7"/>
        <v>49582</v>
      </c>
      <c r="B172" s="575" t="str">
        <f t="shared" si="8"/>
        <v>MunsonLeasing</v>
      </c>
      <c r="C172" s="562">
        <v>0</v>
      </c>
      <c r="D172" s="563">
        <v>0</v>
      </c>
      <c r="E172" s="563">
        <v>0</v>
      </c>
      <c r="F172" s="563">
        <v>0</v>
      </c>
      <c r="G172" s="563">
        <v>0</v>
      </c>
      <c r="H172" s="563">
        <v>0</v>
      </c>
      <c r="I172" s="563">
        <v>0</v>
      </c>
      <c r="J172" s="563">
        <v>0</v>
      </c>
      <c r="K172" s="564">
        <v>0</v>
      </c>
      <c r="L172" s="563">
        <f t="shared" si="6"/>
        <v>0</v>
      </c>
      <c r="M172" s="563">
        <v>0</v>
      </c>
      <c r="N172" s="563">
        <v>0</v>
      </c>
      <c r="O172" s="565">
        <v>0</v>
      </c>
      <c r="P172" s="564">
        <v>0</v>
      </c>
      <c r="Q172" s="566">
        <f>+monthly_drivers_0!Q172*1.25</f>
        <v>3.125</v>
      </c>
    </row>
    <row r="173" spans="1:17" x14ac:dyDescent="0.25">
      <c r="A173" s="567">
        <f t="shared" si="7"/>
        <v>49613</v>
      </c>
      <c r="B173" s="567" t="str">
        <f t="shared" si="8"/>
        <v>MunsonLeasing</v>
      </c>
      <c r="C173" s="568">
        <v>0</v>
      </c>
      <c r="D173" s="569">
        <v>0</v>
      </c>
      <c r="E173" s="569">
        <v>0</v>
      </c>
      <c r="F173" s="569">
        <v>0</v>
      </c>
      <c r="G173" s="569">
        <v>0</v>
      </c>
      <c r="H173" s="569">
        <v>0</v>
      </c>
      <c r="I173" s="569">
        <v>0</v>
      </c>
      <c r="J173" s="569">
        <v>0</v>
      </c>
      <c r="K173" s="570">
        <v>0</v>
      </c>
      <c r="L173" s="571">
        <f t="shared" si="6"/>
        <v>0</v>
      </c>
      <c r="M173" s="571">
        <v>0</v>
      </c>
      <c r="N173" s="571">
        <v>0</v>
      </c>
      <c r="O173" s="572">
        <v>0</v>
      </c>
      <c r="P173" s="573">
        <v>0</v>
      </c>
      <c r="Q173" s="574">
        <f>+monthly_drivers_0!Q173*1.25</f>
        <v>3.125</v>
      </c>
    </row>
    <row r="174" spans="1:17" x14ac:dyDescent="0.25">
      <c r="A174" s="575">
        <f t="shared" si="7"/>
        <v>49643</v>
      </c>
      <c r="B174" s="575" t="str">
        <f t="shared" si="8"/>
        <v>MunsonLeasing</v>
      </c>
      <c r="C174" s="562">
        <v>0</v>
      </c>
      <c r="D174" s="563">
        <v>0</v>
      </c>
      <c r="E174" s="563">
        <v>0</v>
      </c>
      <c r="F174" s="563">
        <v>0</v>
      </c>
      <c r="G174" s="563">
        <v>0</v>
      </c>
      <c r="H174" s="563">
        <v>0</v>
      </c>
      <c r="I174" s="563">
        <v>0</v>
      </c>
      <c r="J174" s="563">
        <v>0</v>
      </c>
      <c r="K174" s="564">
        <v>0</v>
      </c>
      <c r="L174" s="563">
        <f t="shared" si="6"/>
        <v>0</v>
      </c>
      <c r="M174" s="563">
        <v>0</v>
      </c>
      <c r="N174" s="563">
        <v>0</v>
      </c>
      <c r="O174" s="565">
        <v>0</v>
      </c>
      <c r="P174" s="564">
        <v>0</v>
      </c>
      <c r="Q174" s="566">
        <f>+monthly_drivers_0!Q174*1.25</f>
        <v>3.125</v>
      </c>
    </row>
    <row r="175" spans="1:17" x14ac:dyDescent="0.25">
      <c r="A175" s="567">
        <f t="shared" si="7"/>
        <v>49674</v>
      </c>
      <c r="B175" s="567" t="str">
        <f t="shared" si="8"/>
        <v>MunsonLeasing</v>
      </c>
      <c r="C175" s="568">
        <v>0</v>
      </c>
      <c r="D175" s="569">
        <v>0</v>
      </c>
      <c r="E175" s="569">
        <v>0</v>
      </c>
      <c r="F175" s="569">
        <v>0</v>
      </c>
      <c r="G175" s="569">
        <v>0</v>
      </c>
      <c r="H175" s="569">
        <v>0</v>
      </c>
      <c r="I175" s="569">
        <v>0</v>
      </c>
      <c r="J175" s="569">
        <v>0</v>
      </c>
      <c r="K175" s="570">
        <v>0</v>
      </c>
      <c r="L175" s="571">
        <f t="shared" si="6"/>
        <v>0</v>
      </c>
      <c r="M175" s="571">
        <v>0</v>
      </c>
      <c r="N175" s="571">
        <v>0</v>
      </c>
      <c r="O175" s="572">
        <v>0</v>
      </c>
      <c r="P175" s="573">
        <v>0</v>
      </c>
      <c r="Q175" s="574">
        <f>+monthly_drivers_0!Q175*1.25</f>
        <v>3.125</v>
      </c>
    </row>
    <row r="176" spans="1:17" x14ac:dyDescent="0.25">
      <c r="A176" s="575">
        <f t="shared" si="7"/>
        <v>49705</v>
      </c>
      <c r="B176" s="575" t="str">
        <f t="shared" si="8"/>
        <v>MunsonLeasing</v>
      </c>
      <c r="C176" s="562">
        <v>0</v>
      </c>
      <c r="D176" s="563">
        <v>0</v>
      </c>
      <c r="E176" s="563">
        <v>0</v>
      </c>
      <c r="F176" s="563">
        <v>0</v>
      </c>
      <c r="G176" s="563">
        <v>0</v>
      </c>
      <c r="H176" s="563">
        <v>0</v>
      </c>
      <c r="I176" s="563">
        <v>0</v>
      </c>
      <c r="J176" s="563">
        <v>0</v>
      </c>
      <c r="K176" s="564">
        <v>0</v>
      </c>
      <c r="L176" s="563">
        <f t="shared" si="6"/>
        <v>0</v>
      </c>
      <c r="M176" s="563">
        <v>0</v>
      </c>
      <c r="N176" s="563">
        <v>0</v>
      </c>
      <c r="O176" s="565">
        <v>0</v>
      </c>
      <c r="P176" s="564">
        <v>0</v>
      </c>
      <c r="Q176" s="566">
        <f>+monthly_drivers_0!Q176*1.25</f>
        <v>3.125</v>
      </c>
    </row>
    <row r="177" spans="1:17" x14ac:dyDescent="0.25">
      <c r="A177" s="567">
        <f t="shared" si="7"/>
        <v>49734</v>
      </c>
      <c r="B177" s="567" t="str">
        <f t="shared" si="8"/>
        <v>MunsonLeasing</v>
      </c>
      <c r="C177" s="568">
        <v>0</v>
      </c>
      <c r="D177" s="569">
        <v>0</v>
      </c>
      <c r="E177" s="569">
        <v>0</v>
      </c>
      <c r="F177" s="569">
        <v>0</v>
      </c>
      <c r="G177" s="569">
        <v>0</v>
      </c>
      <c r="H177" s="569">
        <v>0</v>
      </c>
      <c r="I177" s="569">
        <v>0</v>
      </c>
      <c r="J177" s="569">
        <v>0</v>
      </c>
      <c r="K177" s="570">
        <v>0</v>
      </c>
      <c r="L177" s="571">
        <f t="shared" si="6"/>
        <v>0</v>
      </c>
      <c r="M177" s="571">
        <v>0</v>
      </c>
      <c r="N177" s="571">
        <v>0</v>
      </c>
      <c r="O177" s="572">
        <v>0</v>
      </c>
      <c r="P177" s="573">
        <v>0</v>
      </c>
      <c r="Q177" s="574">
        <f>+monthly_drivers_0!Q177*1.25</f>
        <v>3.125</v>
      </c>
    </row>
    <row r="178" spans="1:17" x14ac:dyDescent="0.25">
      <c r="A178" s="575">
        <f t="shared" si="7"/>
        <v>49765</v>
      </c>
      <c r="B178" s="575" t="str">
        <f t="shared" si="8"/>
        <v>MunsonLeasing</v>
      </c>
      <c r="C178" s="562">
        <v>0</v>
      </c>
      <c r="D178" s="563">
        <v>0</v>
      </c>
      <c r="E178" s="563">
        <v>0</v>
      </c>
      <c r="F178" s="563">
        <v>0</v>
      </c>
      <c r="G178" s="563">
        <v>0</v>
      </c>
      <c r="H178" s="563">
        <v>0</v>
      </c>
      <c r="I178" s="563">
        <v>0</v>
      </c>
      <c r="J178" s="563">
        <v>0</v>
      </c>
      <c r="K178" s="564">
        <v>0</v>
      </c>
      <c r="L178" s="563">
        <f t="shared" si="6"/>
        <v>0</v>
      </c>
      <c r="M178" s="563">
        <v>0</v>
      </c>
      <c r="N178" s="563">
        <v>0</v>
      </c>
      <c r="O178" s="565">
        <v>0</v>
      </c>
      <c r="P178" s="564">
        <v>0</v>
      </c>
      <c r="Q178" s="566">
        <f>+monthly_drivers_0!Q178*1.25</f>
        <v>3.125</v>
      </c>
    </row>
    <row r="179" spans="1:17" x14ac:dyDescent="0.25">
      <c r="A179" s="567">
        <f t="shared" si="7"/>
        <v>49795</v>
      </c>
      <c r="B179" s="567" t="str">
        <f t="shared" si="8"/>
        <v>MunsonLeasing</v>
      </c>
      <c r="C179" s="568">
        <v>0</v>
      </c>
      <c r="D179" s="569">
        <v>0</v>
      </c>
      <c r="E179" s="569">
        <v>0</v>
      </c>
      <c r="F179" s="569">
        <v>0</v>
      </c>
      <c r="G179" s="569">
        <v>0</v>
      </c>
      <c r="H179" s="569">
        <v>0</v>
      </c>
      <c r="I179" s="569">
        <v>0</v>
      </c>
      <c r="J179" s="569">
        <v>0</v>
      </c>
      <c r="K179" s="570">
        <v>0</v>
      </c>
      <c r="L179" s="571">
        <f t="shared" si="6"/>
        <v>0</v>
      </c>
      <c r="M179" s="571">
        <v>0</v>
      </c>
      <c r="N179" s="571">
        <v>0</v>
      </c>
      <c r="O179" s="572">
        <v>0</v>
      </c>
      <c r="P179" s="573">
        <v>0</v>
      </c>
      <c r="Q179" s="574">
        <f>+monthly_drivers_0!Q179*1.25</f>
        <v>3.125</v>
      </c>
    </row>
    <row r="180" spans="1:17" x14ac:dyDescent="0.25">
      <c r="A180" s="575">
        <f t="shared" si="7"/>
        <v>49826</v>
      </c>
      <c r="B180" s="575" t="str">
        <f t="shared" si="8"/>
        <v>MunsonLeasing</v>
      </c>
      <c r="C180" s="562">
        <v>0</v>
      </c>
      <c r="D180" s="563">
        <v>0</v>
      </c>
      <c r="E180" s="563">
        <v>0</v>
      </c>
      <c r="F180" s="563">
        <v>0</v>
      </c>
      <c r="G180" s="563">
        <v>0</v>
      </c>
      <c r="H180" s="563">
        <v>0</v>
      </c>
      <c r="I180" s="563">
        <v>0</v>
      </c>
      <c r="J180" s="563">
        <v>0</v>
      </c>
      <c r="K180" s="564">
        <v>0</v>
      </c>
      <c r="L180" s="563">
        <f t="shared" si="6"/>
        <v>0</v>
      </c>
      <c r="M180" s="563">
        <v>0</v>
      </c>
      <c r="N180" s="563">
        <v>0</v>
      </c>
      <c r="O180" s="565">
        <v>0</v>
      </c>
      <c r="P180" s="564">
        <v>0</v>
      </c>
      <c r="Q180" s="566">
        <f>+monthly_drivers_0!Q180*1.25</f>
        <v>3.125</v>
      </c>
    </row>
    <row r="181" spans="1:17" x14ac:dyDescent="0.25">
      <c r="A181" s="567">
        <f t="shared" si="7"/>
        <v>49856</v>
      </c>
      <c r="B181" s="567" t="str">
        <f t="shared" si="8"/>
        <v>MunsonLeasing</v>
      </c>
      <c r="C181" s="568">
        <v>0</v>
      </c>
      <c r="D181" s="569">
        <v>0</v>
      </c>
      <c r="E181" s="569">
        <v>0</v>
      </c>
      <c r="F181" s="569">
        <v>0</v>
      </c>
      <c r="G181" s="569">
        <v>0</v>
      </c>
      <c r="H181" s="569">
        <v>0</v>
      </c>
      <c r="I181" s="569">
        <v>0</v>
      </c>
      <c r="J181" s="569">
        <v>0</v>
      </c>
      <c r="K181" s="570">
        <v>0</v>
      </c>
      <c r="L181" s="571">
        <f t="shared" si="6"/>
        <v>0</v>
      </c>
      <c r="M181" s="571">
        <v>0</v>
      </c>
      <c r="N181" s="571">
        <v>0</v>
      </c>
      <c r="O181" s="572">
        <v>0</v>
      </c>
      <c r="P181" s="573">
        <v>0</v>
      </c>
      <c r="Q181" s="574">
        <f>+monthly_drivers_0!Q181*1.25</f>
        <v>3.125</v>
      </c>
    </row>
    <row r="182" spans="1:17" x14ac:dyDescent="0.25">
      <c r="A182" s="575">
        <f t="shared" si="7"/>
        <v>49887</v>
      </c>
      <c r="B182" s="575" t="str">
        <f t="shared" si="8"/>
        <v>MunsonLeasing</v>
      </c>
      <c r="C182" s="562">
        <v>0</v>
      </c>
      <c r="D182" s="563">
        <v>0</v>
      </c>
      <c r="E182" s="563">
        <v>0</v>
      </c>
      <c r="F182" s="563">
        <v>0</v>
      </c>
      <c r="G182" s="563">
        <v>0</v>
      </c>
      <c r="H182" s="563">
        <v>0</v>
      </c>
      <c r="I182" s="563">
        <v>0</v>
      </c>
      <c r="J182" s="563">
        <v>0</v>
      </c>
      <c r="K182" s="564">
        <v>0</v>
      </c>
      <c r="L182" s="563">
        <f t="shared" si="6"/>
        <v>0</v>
      </c>
      <c r="M182" s="563">
        <v>0</v>
      </c>
      <c r="N182" s="563">
        <v>0</v>
      </c>
      <c r="O182" s="565">
        <v>0</v>
      </c>
      <c r="P182" s="564">
        <v>0</v>
      </c>
      <c r="Q182" s="566">
        <f>+monthly_drivers_0!Q182*1.25</f>
        <v>3.125</v>
      </c>
    </row>
    <row r="183" spans="1:17" x14ac:dyDescent="0.25">
      <c r="A183" s="567">
        <f t="shared" si="7"/>
        <v>49918</v>
      </c>
      <c r="B183" s="567" t="str">
        <f t="shared" si="8"/>
        <v>MunsonLeasing</v>
      </c>
      <c r="C183" s="568">
        <v>0</v>
      </c>
      <c r="D183" s="569">
        <v>0</v>
      </c>
      <c r="E183" s="569">
        <v>0</v>
      </c>
      <c r="F183" s="569">
        <v>0</v>
      </c>
      <c r="G183" s="569">
        <v>0</v>
      </c>
      <c r="H183" s="569">
        <v>0</v>
      </c>
      <c r="I183" s="569">
        <v>0</v>
      </c>
      <c r="J183" s="569">
        <v>0</v>
      </c>
      <c r="K183" s="570">
        <v>0</v>
      </c>
      <c r="L183" s="571">
        <f t="shared" si="6"/>
        <v>0</v>
      </c>
      <c r="M183" s="571">
        <v>0</v>
      </c>
      <c r="N183" s="571">
        <v>0</v>
      </c>
      <c r="O183" s="572">
        <v>0</v>
      </c>
      <c r="P183" s="573">
        <v>0</v>
      </c>
      <c r="Q183" s="574">
        <f>+monthly_drivers_0!Q183*1.25</f>
        <v>3.125</v>
      </c>
    </row>
    <row r="184" spans="1:17" x14ac:dyDescent="0.25">
      <c r="A184" s="575">
        <f t="shared" si="7"/>
        <v>49948</v>
      </c>
      <c r="B184" s="575" t="str">
        <f t="shared" si="8"/>
        <v>MunsonLeasing</v>
      </c>
      <c r="C184" s="562">
        <v>0</v>
      </c>
      <c r="D184" s="563">
        <v>0</v>
      </c>
      <c r="E184" s="563">
        <v>0</v>
      </c>
      <c r="F184" s="563">
        <v>0</v>
      </c>
      <c r="G184" s="563">
        <v>0</v>
      </c>
      <c r="H184" s="563">
        <v>0</v>
      </c>
      <c r="I184" s="563">
        <v>0</v>
      </c>
      <c r="J184" s="563">
        <v>0</v>
      </c>
      <c r="K184" s="564">
        <v>0</v>
      </c>
      <c r="L184" s="563">
        <f t="shared" si="6"/>
        <v>0</v>
      </c>
      <c r="M184" s="563">
        <v>0</v>
      </c>
      <c r="N184" s="563">
        <v>0</v>
      </c>
      <c r="O184" s="565">
        <v>0</v>
      </c>
      <c r="P184" s="564">
        <v>0</v>
      </c>
      <c r="Q184" s="566">
        <f>+monthly_drivers_0!Q184*1.25</f>
        <v>3.125</v>
      </c>
    </row>
    <row r="185" spans="1:17" x14ac:dyDescent="0.25">
      <c r="A185" s="567">
        <f t="shared" si="7"/>
        <v>49979</v>
      </c>
      <c r="B185" s="567" t="str">
        <f t="shared" si="8"/>
        <v>MunsonLeasing</v>
      </c>
      <c r="C185" s="568">
        <v>0</v>
      </c>
      <c r="D185" s="569">
        <v>0</v>
      </c>
      <c r="E185" s="569">
        <v>0</v>
      </c>
      <c r="F185" s="569">
        <v>0</v>
      </c>
      <c r="G185" s="569">
        <v>0</v>
      </c>
      <c r="H185" s="569">
        <v>0</v>
      </c>
      <c r="I185" s="569">
        <v>0</v>
      </c>
      <c r="J185" s="569">
        <v>0</v>
      </c>
      <c r="K185" s="570">
        <v>0</v>
      </c>
      <c r="L185" s="571">
        <f t="shared" si="6"/>
        <v>0</v>
      </c>
      <c r="M185" s="571">
        <v>0</v>
      </c>
      <c r="N185" s="571">
        <v>0</v>
      </c>
      <c r="O185" s="572">
        <v>0</v>
      </c>
      <c r="P185" s="573">
        <v>0</v>
      </c>
      <c r="Q185" s="574">
        <f>+monthly_drivers_0!Q185*1.25</f>
        <v>3.125</v>
      </c>
    </row>
    <row r="186" spans="1:17" x14ac:dyDescent="0.25">
      <c r="A186" s="575">
        <f t="shared" si="7"/>
        <v>50009</v>
      </c>
      <c r="B186" s="575" t="str">
        <f t="shared" si="8"/>
        <v>MunsonLeasing</v>
      </c>
      <c r="C186" s="562">
        <v>0</v>
      </c>
      <c r="D186" s="563">
        <v>0</v>
      </c>
      <c r="E186" s="563">
        <v>0</v>
      </c>
      <c r="F186" s="563">
        <v>0</v>
      </c>
      <c r="G186" s="563">
        <v>0</v>
      </c>
      <c r="H186" s="563">
        <v>0</v>
      </c>
      <c r="I186" s="563">
        <v>0</v>
      </c>
      <c r="J186" s="563">
        <v>0</v>
      </c>
      <c r="K186" s="564">
        <v>0</v>
      </c>
      <c r="L186" s="563">
        <f t="shared" si="6"/>
        <v>0</v>
      </c>
      <c r="M186" s="563">
        <v>0</v>
      </c>
      <c r="N186" s="563">
        <v>0</v>
      </c>
      <c r="O186" s="565">
        <v>0</v>
      </c>
      <c r="P186" s="564">
        <v>0</v>
      </c>
      <c r="Q186" s="566">
        <f>+monthly_drivers_0!Q186*1.25</f>
        <v>3.125</v>
      </c>
    </row>
    <row r="187" spans="1:17" x14ac:dyDescent="0.25">
      <c r="A187" s="567">
        <f t="shared" si="7"/>
        <v>50040</v>
      </c>
      <c r="B187" s="567" t="str">
        <f t="shared" si="8"/>
        <v>MunsonLeasing</v>
      </c>
      <c r="C187" s="568">
        <v>0</v>
      </c>
      <c r="D187" s="569">
        <v>0</v>
      </c>
      <c r="E187" s="569">
        <v>0</v>
      </c>
      <c r="F187" s="569">
        <v>0</v>
      </c>
      <c r="G187" s="569">
        <v>0</v>
      </c>
      <c r="H187" s="569">
        <v>0</v>
      </c>
      <c r="I187" s="569">
        <v>0</v>
      </c>
      <c r="J187" s="569">
        <v>0</v>
      </c>
      <c r="K187" s="570">
        <v>0</v>
      </c>
      <c r="L187" s="571">
        <f t="shared" si="6"/>
        <v>0</v>
      </c>
      <c r="M187" s="571">
        <v>0</v>
      </c>
      <c r="N187" s="571">
        <v>0</v>
      </c>
      <c r="O187" s="572">
        <v>0</v>
      </c>
      <c r="P187" s="573">
        <v>0</v>
      </c>
      <c r="Q187" s="574">
        <f>+monthly_drivers_0!Q187*1.25</f>
        <v>3.125</v>
      </c>
    </row>
    <row r="188" spans="1:17" x14ac:dyDescent="0.25">
      <c r="A188" s="575">
        <f t="shared" si="7"/>
        <v>50071</v>
      </c>
      <c r="B188" s="575" t="str">
        <f t="shared" si="8"/>
        <v>MunsonLeasing</v>
      </c>
      <c r="C188" s="562">
        <v>0</v>
      </c>
      <c r="D188" s="563">
        <v>0</v>
      </c>
      <c r="E188" s="563">
        <v>0</v>
      </c>
      <c r="F188" s="563">
        <v>0</v>
      </c>
      <c r="G188" s="563">
        <v>0</v>
      </c>
      <c r="H188" s="563">
        <v>0</v>
      </c>
      <c r="I188" s="563">
        <v>0</v>
      </c>
      <c r="J188" s="563">
        <v>0</v>
      </c>
      <c r="K188" s="564">
        <v>0</v>
      </c>
      <c r="L188" s="563">
        <f t="shared" si="6"/>
        <v>0</v>
      </c>
      <c r="M188" s="563">
        <v>0</v>
      </c>
      <c r="N188" s="563">
        <v>0</v>
      </c>
      <c r="O188" s="565">
        <v>0</v>
      </c>
      <c r="P188" s="564">
        <v>0</v>
      </c>
      <c r="Q188" s="566">
        <f>+monthly_drivers_0!Q188*1.25</f>
        <v>3.125</v>
      </c>
    </row>
    <row r="189" spans="1:17" x14ac:dyDescent="0.25">
      <c r="A189" s="567">
        <f t="shared" si="7"/>
        <v>50099</v>
      </c>
      <c r="B189" s="567" t="str">
        <f t="shared" si="8"/>
        <v>MunsonLeasing</v>
      </c>
      <c r="C189" s="568">
        <v>0</v>
      </c>
      <c r="D189" s="569">
        <v>0</v>
      </c>
      <c r="E189" s="569">
        <v>0</v>
      </c>
      <c r="F189" s="569">
        <v>0</v>
      </c>
      <c r="G189" s="569">
        <v>0</v>
      </c>
      <c r="H189" s="569">
        <v>0</v>
      </c>
      <c r="I189" s="569">
        <v>0</v>
      </c>
      <c r="J189" s="569">
        <v>0</v>
      </c>
      <c r="K189" s="570">
        <v>0</v>
      </c>
      <c r="L189" s="571">
        <f t="shared" si="6"/>
        <v>0</v>
      </c>
      <c r="M189" s="571">
        <v>0</v>
      </c>
      <c r="N189" s="571">
        <v>0</v>
      </c>
      <c r="O189" s="572">
        <v>0</v>
      </c>
      <c r="P189" s="573">
        <v>0</v>
      </c>
      <c r="Q189" s="574">
        <f>+monthly_drivers_0!Q189*1.25</f>
        <v>3.125</v>
      </c>
    </row>
    <row r="190" spans="1:17" x14ac:dyDescent="0.25">
      <c r="A190" s="575">
        <f t="shared" si="7"/>
        <v>50130</v>
      </c>
      <c r="B190" s="575" t="str">
        <f t="shared" si="8"/>
        <v>MunsonLeasing</v>
      </c>
      <c r="C190" s="562">
        <v>0</v>
      </c>
      <c r="D190" s="563">
        <v>0</v>
      </c>
      <c r="E190" s="563">
        <v>0</v>
      </c>
      <c r="F190" s="563">
        <v>0</v>
      </c>
      <c r="G190" s="563">
        <v>0</v>
      </c>
      <c r="H190" s="563">
        <v>0</v>
      </c>
      <c r="I190" s="563">
        <v>0</v>
      </c>
      <c r="J190" s="563">
        <v>0</v>
      </c>
      <c r="K190" s="564">
        <v>0</v>
      </c>
      <c r="L190" s="563">
        <f t="shared" si="6"/>
        <v>0</v>
      </c>
      <c r="M190" s="563">
        <v>0</v>
      </c>
      <c r="N190" s="563">
        <v>0</v>
      </c>
      <c r="O190" s="565">
        <v>0</v>
      </c>
      <c r="P190" s="564">
        <v>0</v>
      </c>
      <c r="Q190" s="566">
        <f>+monthly_drivers_0!Q190*1.25</f>
        <v>3.125</v>
      </c>
    </row>
    <row r="191" spans="1:17" x14ac:dyDescent="0.25">
      <c r="A191" s="567">
        <f t="shared" si="7"/>
        <v>50160</v>
      </c>
      <c r="B191" s="567" t="str">
        <f t="shared" si="8"/>
        <v>MunsonLeasing</v>
      </c>
      <c r="C191" s="568">
        <v>0</v>
      </c>
      <c r="D191" s="569">
        <v>0</v>
      </c>
      <c r="E191" s="569">
        <v>0</v>
      </c>
      <c r="F191" s="569">
        <v>0</v>
      </c>
      <c r="G191" s="569">
        <v>0</v>
      </c>
      <c r="H191" s="569">
        <v>0</v>
      </c>
      <c r="I191" s="569">
        <v>0</v>
      </c>
      <c r="J191" s="569">
        <v>0</v>
      </c>
      <c r="K191" s="570">
        <v>0</v>
      </c>
      <c r="L191" s="571">
        <f t="shared" si="6"/>
        <v>0</v>
      </c>
      <c r="M191" s="571">
        <v>0</v>
      </c>
      <c r="N191" s="571">
        <v>0</v>
      </c>
      <c r="O191" s="572">
        <v>0</v>
      </c>
      <c r="P191" s="573">
        <v>0</v>
      </c>
      <c r="Q191" s="574">
        <f>+monthly_drivers_0!Q191*1.25</f>
        <v>3.125</v>
      </c>
    </row>
    <row r="192" spans="1:17" x14ac:dyDescent="0.25">
      <c r="A192" s="575">
        <f t="shared" si="7"/>
        <v>50191</v>
      </c>
      <c r="B192" s="575" t="str">
        <f t="shared" si="8"/>
        <v>MunsonLeasing</v>
      </c>
      <c r="C192" s="562">
        <v>0</v>
      </c>
      <c r="D192" s="563">
        <v>0</v>
      </c>
      <c r="E192" s="563">
        <v>0</v>
      </c>
      <c r="F192" s="563">
        <v>0</v>
      </c>
      <c r="G192" s="563">
        <v>0</v>
      </c>
      <c r="H192" s="563">
        <v>0</v>
      </c>
      <c r="I192" s="563">
        <v>0</v>
      </c>
      <c r="J192" s="563">
        <v>0</v>
      </c>
      <c r="K192" s="564">
        <v>0</v>
      </c>
      <c r="L192" s="563">
        <f t="shared" si="6"/>
        <v>0</v>
      </c>
      <c r="M192" s="563">
        <v>0</v>
      </c>
      <c r="N192" s="563">
        <v>0</v>
      </c>
      <c r="O192" s="565">
        <v>0</v>
      </c>
      <c r="P192" s="564">
        <v>0</v>
      </c>
      <c r="Q192" s="566">
        <f>+monthly_drivers_0!Q192*1.25</f>
        <v>3.125</v>
      </c>
    </row>
    <row r="193" spans="1:17" x14ac:dyDescent="0.25">
      <c r="A193" s="567">
        <f t="shared" si="7"/>
        <v>50221</v>
      </c>
      <c r="B193" s="567" t="str">
        <f t="shared" si="8"/>
        <v>MunsonLeasing</v>
      </c>
      <c r="C193" s="568">
        <v>0</v>
      </c>
      <c r="D193" s="569">
        <v>0</v>
      </c>
      <c r="E193" s="569">
        <v>0</v>
      </c>
      <c r="F193" s="569">
        <v>0</v>
      </c>
      <c r="G193" s="569">
        <v>0</v>
      </c>
      <c r="H193" s="569">
        <v>0</v>
      </c>
      <c r="I193" s="569">
        <v>0</v>
      </c>
      <c r="J193" s="569">
        <v>0</v>
      </c>
      <c r="K193" s="570">
        <v>0</v>
      </c>
      <c r="L193" s="571">
        <f t="shared" si="6"/>
        <v>0</v>
      </c>
      <c r="M193" s="571">
        <v>0</v>
      </c>
      <c r="N193" s="571">
        <v>0</v>
      </c>
      <c r="O193" s="572">
        <v>0</v>
      </c>
      <c r="P193" s="573">
        <v>0</v>
      </c>
      <c r="Q193" s="574">
        <f>+monthly_drivers_0!Q193*1.25</f>
        <v>3.125</v>
      </c>
    </row>
    <row r="194" spans="1:17" x14ac:dyDescent="0.25">
      <c r="A194" s="575">
        <f t="shared" si="7"/>
        <v>50252</v>
      </c>
      <c r="B194" s="575" t="str">
        <f t="shared" si="8"/>
        <v>MunsonLeasing</v>
      </c>
      <c r="C194" s="562">
        <v>0</v>
      </c>
      <c r="D194" s="563">
        <v>0</v>
      </c>
      <c r="E194" s="563">
        <v>0</v>
      </c>
      <c r="F194" s="563">
        <v>0</v>
      </c>
      <c r="G194" s="563">
        <v>0</v>
      </c>
      <c r="H194" s="563">
        <v>0</v>
      </c>
      <c r="I194" s="563">
        <v>0</v>
      </c>
      <c r="J194" s="563">
        <v>0</v>
      </c>
      <c r="K194" s="564">
        <v>0</v>
      </c>
      <c r="L194" s="563">
        <f t="shared" ref="L194:L257" si="9">+P194+O194</f>
        <v>0</v>
      </c>
      <c r="M194" s="563">
        <v>0</v>
      </c>
      <c r="N194" s="563">
        <v>0</v>
      </c>
      <c r="O194" s="565">
        <v>0</v>
      </c>
      <c r="P194" s="564">
        <v>0</v>
      </c>
      <c r="Q194" s="566">
        <f>+monthly_drivers_0!Q194*1.25</f>
        <v>3.125</v>
      </c>
    </row>
    <row r="195" spans="1:17" x14ac:dyDescent="0.25">
      <c r="A195" s="567">
        <f t="shared" ref="A195:A258" si="10">+EOMONTH(A194,1)</f>
        <v>50283</v>
      </c>
      <c r="B195" s="567" t="str">
        <f t="shared" ref="B195:B258" si="11">+B194</f>
        <v>MunsonLeasing</v>
      </c>
      <c r="C195" s="568">
        <v>0</v>
      </c>
      <c r="D195" s="569">
        <v>0</v>
      </c>
      <c r="E195" s="569">
        <v>0</v>
      </c>
      <c r="F195" s="569">
        <v>0</v>
      </c>
      <c r="G195" s="569">
        <v>0</v>
      </c>
      <c r="H195" s="569">
        <v>0</v>
      </c>
      <c r="I195" s="569">
        <v>0</v>
      </c>
      <c r="J195" s="569">
        <v>0</v>
      </c>
      <c r="K195" s="570">
        <v>0</v>
      </c>
      <c r="L195" s="571">
        <f t="shared" si="9"/>
        <v>0</v>
      </c>
      <c r="M195" s="571">
        <v>0</v>
      </c>
      <c r="N195" s="571">
        <v>0</v>
      </c>
      <c r="O195" s="572">
        <v>0</v>
      </c>
      <c r="P195" s="573">
        <v>0</v>
      </c>
      <c r="Q195" s="574">
        <f>+monthly_drivers_0!Q195*1.25</f>
        <v>3.125</v>
      </c>
    </row>
    <row r="196" spans="1:17" x14ac:dyDescent="0.25">
      <c r="A196" s="575">
        <f t="shared" si="10"/>
        <v>50313</v>
      </c>
      <c r="B196" s="575" t="str">
        <f t="shared" si="11"/>
        <v>MunsonLeasing</v>
      </c>
      <c r="C196" s="562">
        <v>0</v>
      </c>
      <c r="D196" s="563">
        <v>0</v>
      </c>
      <c r="E196" s="563">
        <v>0</v>
      </c>
      <c r="F196" s="563">
        <v>0</v>
      </c>
      <c r="G196" s="563">
        <v>0</v>
      </c>
      <c r="H196" s="563">
        <v>0</v>
      </c>
      <c r="I196" s="563">
        <v>0</v>
      </c>
      <c r="J196" s="563">
        <v>0</v>
      </c>
      <c r="K196" s="564">
        <v>0</v>
      </c>
      <c r="L196" s="563">
        <f t="shared" si="9"/>
        <v>0</v>
      </c>
      <c r="M196" s="563">
        <v>0</v>
      </c>
      <c r="N196" s="563">
        <v>0</v>
      </c>
      <c r="O196" s="565">
        <v>0</v>
      </c>
      <c r="P196" s="564">
        <v>0</v>
      </c>
      <c r="Q196" s="566">
        <f>+monthly_drivers_0!Q196*1.25</f>
        <v>3.125</v>
      </c>
    </row>
    <row r="197" spans="1:17" x14ac:dyDescent="0.25">
      <c r="A197" s="567">
        <f t="shared" si="10"/>
        <v>50344</v>
      </c>
      <c r="B197" s="567" t="str">
        <f t="shared" si="11"/>
        <v>MunsonLeasing</v>
      </c>
      <c r="C197" s="568">
        <v>0</v>
      </c>
      <c r="D197" s="569">
        <v>0</v>
      </c>
      <c r="E197" s="569">
        <v>0</v>
      </c>
      <c r="F197" s="569">
        <v>0</v>
      </c>
      <c r="G197" s="569">
        <v>0</v>
      </c>
      <c r="H197" s="569">
        <v>0</v>
      </c>
      <c r="I197" s="569">
        <v>0</v>
      </c>
      <c r="J197" s="569">
        <v>0</v>
      </c>
      <c r="K197" s="570">
        <v>0</v>
      </c>
      <c r="L197" s="571">
        <f t="shared" si="9"/>
        <v>0</v>
      </c>
      <c r="M197" s="571">
        <v>0</v>
      </c>
      <c r="N197" s="571">
        <v>0</v>
      </c>
      <c r="O197" s="572">
        <v>0</v>
      </c>
      <c r="P197" s="573">
        <v>0</v>
      </c>
      <c r="Q197" s="574">
        <f>+monthly_drivers_0!Q197*1.25</f>
        <v>3.125</v>
      </c>
    </row>
    <row r="198" spans="1:17" x14ac:dyDescent="0.25">
      <c r="A198" s="575">
        <f t="shared" si="10"/>
        <v>50374</v>
      </c>
      <c r="B198" s="575" t="str">
        <f t="shared" si="11"/>
        <v>MunsonLeasing</v>
      </c>
      <c r="C198" s="562">
        <v>0</v>
      </c>
      <c r="D198" s="563">
        <v>0</v>
      </c>
      <c r="E198" s="563">
        <v>0</v>
      </c>
      <c r="F198" s="563">
        <v>0</v>
      </c>
      <c r="G198" s="563">
        <v>0</v>
      </c>
      <c r="H198" s="563">
        <v>0</v>
      </c>
      <c r="I198" s="563">
        <v>0</v>
      </c>
      <c r="J198" s="563">
        <v>0</v>
      </c>
      <c r="K198" s="564">
        <v>0</v>
      </c>
      <c r="L198" s="563">
        <f t="shared" si="9"/>
        <v>0</v>
      </c>
      <c r="M198" s="563">
        <v>0</v>
      </c>
      <c r="N198" s="563">
        <v>0</v>
      </c>
      <c r="O198" s="565">
        <v>0</v>
      </c>
      <c r="P198" s="564">
        <v>0</v>
      </c>
      <c r="Q198" s="566">
        <f>+monthly_drivers_0!Q198*1.25</f>
        <v>3.125</v>
      </c>
    </row>
    <row r="199" spans="1:17" x14ac:dyDescent="0.25">
      <c r="A199" s="567">
        <f t="shared" si="10"/>
        <v>50405</v>
      </c>
      <c r="B199" s="567" t="str">
        <f t="shared" si="11"/>
        <v>MunsonLeasing</v>
      </c>
      <c r="C199" s="568">
        <v>0</v>
      </c>
      <c r="D199" s="569">
        <v>0</v>
      </c>
      <c r="E199" s="569">
        <v>0</v>
      </c>
      <c r="F199" s="569">
        <v>0</v>
      </c>
      <c r="G199" s="569">
        <v>0</v>
      </c>
      <c r="H199" s="569">
        <v>0</v>
      </c>
      <c r="I199" s="569">
        <v>0</v>
      </c>
      <c r="J199" s="569">
        <v>0</v>
      </c>
      <c r="K199" s="570">
        <v>0</v>
      </c>
      <c r="L199" s="571">
        <f t="shared" si="9"/>
        <v>0</v>
      </c>
      <c r="M199" s="571">
        <v>0</v>
      </c>
      <c r="N199" s="571">
        <v>0</v>
      </c>
      <c r="O199" s="572">
        <v>0</v>
      </c>
      <c r="P199" s="573">
        <v>0</v>
      </c>
      <c r="Q199" s="574">
        <f>+monthly_drivers_0!Q199*1.25</f>
        <v>3.125</v>
      </c>
    </row>
    <row r="200" spans="1:17" x14ac:dyDescent="0.25">
      <c r="A200" s="575">
        <f t="shared" si="10"/>
        <v>50436</v>
      </c>
      <c r="B200" s="575" t="str">
        <f t="shared" si="11"/>
        <v>MunsonLeasing</v>
      </c>
      <c r="C200" s="562">
        <v>0</v>
      </c>
      <c r="D200" s="563">
        <v>0</v>
      </c>
      <c r="E200" s="563">
        <v>0</v>
      </c>
      <c r="F200" s="563">
        <v>0</v>
      </c>
      <c r="G200" s="563">
        <v>0</v>
      </c>
      <c r="H200" s="563">
        <v>0</v>
      </c>
      <c r="I200" s="563">
        <v>0</v>
      </c>
      <c r="J200" s="563">
        <v>0</v>
      </c>
      <c r="K200" s="564">
        <v>0</v>
      </c>
      <c r="L200" s="563">
        <f t="shared" si="9"/>
        <v>0</v>
      </c>
      <c r="M200" s="563">
        <v>0</v>
      </c>
      <c r="N200" s="563">
        <v>0</v>
      </c>
      <c r="O200" s="565">
        <v>0</v>
      </c>
      <c r="P200" s="564">
        <v>0</v>
      </c>
      <c r="Q200" s="566">
        <f>+monthly_drivers_0!Q200*1.25</f>
        <v>3.125</v>
      </c>
    </row>
    <row r="201" spans="1:17" x14ac:dyDescent="0.25">
      <c r="A201" s="567">
        <f t="shared" si="10"/>
        <v>50464</v>
      </c>
      <c r="B201" s="567" t="str">
        <f t="shared" si="11"/>
        <v>MunsonLeasing</v>
      </c>
      <c r="C201" s="568">
        <v>0</v>
      </c>
      <c r="D201" s="569">
        <v>0</v>
      </c>
      <c r="E201" s="569">
        <v>0</v>
      </c>
      <c r="F201" s="569">
        <v>0</v>
      </c>
      <c r="G201" s="569">
        <v>0</v>
      </c>
      <c r="H201" s="569">
        <v>0</v>
      </c>
      <c r="I201" s="569">
        <v>0</v>
      </c>
      <c r="J201" s="569">
        <v>0</v>
      </c>
      <c r="K201" s="570">
        <v>0</v>
      </c>
      <c r="L201" s="571">
        <f t="shared" si="9"/>
        <v>0</v>
      </c>
      <c r="M201" s="571">
        <v>0</v>
      </c>
      <c r="N201" s="571">
        <v>0</v>
      </c>
      <c r="O201" s="572">
        <v>0</v>
      </c>
      <c r="P201" s="573">
        <v>0</v>
      </c>
      <c r="Q201" s="574">
        <f>+monthly_drivers_0!Q201*1.25</f>
        <v>3.125</v>
      </c>
    </row>
    <row r="202" spans="1:17" x14ac:dyDescent="0.25">
      <c r="A202" s="575">
        <f t="shared" si="10"/>
        <v>50495</v>
      </c>
      <c r="B202" s="575" t="str">
        <f t="shared" si="11"/>
        <v>MunsonLeasing</v>
      </c>
      <c r="C202" s="562">
        <v>0</v>
      </c>
      <c r="D202" s="563">
        <v>0</v>
      </c>
      <c r="E202" s="563">
        <v>0</v>
      </c>
      <c r="F202" s="563">
        <v>0</v>
      </c>
      <c r="G202" s="563">
        <v>0</v>
      </c>
      <c r="H202" s="563">
        <v>0</v>
      </c>
      <c r="I202" s="563">
        <v>0</v>
      </c>
      <c r="J202" s="563">
        <v>0</v>
      </c>
      <c r="K202" s="564">
        <v>0</v>
      </c>
      <c r="L202" s="563">
        <f t="shared" si="9"/>
        <v>0</v>
      </c>
      <c r="M202" s="563">
        <v>0</v>
      </c>
      <c r="N202" s="563">
        <v>0</v>
      </c>
      <c r="O202" s="565">
        <v>0</v>
      </c>
      <c r="P202" s="564">
        <v>0</v>
      </c>
      <c r="Q202" s="566">
        <f>+monthly_drivers_0!Q202*1.25</f>
        <v>3.125</v>
      </c>
    </row>
    <row r="203" spans="1:17" x14ac:dyDescent="0.25">
      <c r="A203" s="567">
        <f t="shared" si="10"/>
        <v>50525</v>
      </c>
      <c r="B203" s="567" t="str">
        <f t="shared" si="11"/>
        <v>MunsonLeasing</v>
      </c>
      <c r="C203" s="568">
        <v>0</v>
      </c>
      <c r="D203" s="569">
        <v>0</v>
      </c>
      <c r="E203" s="569">
        <v>0</v>
      </c>
      <c r="F203" s="569">
        <v>0</v>
      </c>
      <c r="G203" s="569">
        <v>0</v>
      </c>
      <c r="H203" s="569">
        <v>0</v>
      </c>
      <c r="I203" s="569">
        <v>0</v>
      </c>
      <c r="J203" s="569">
        <v>0</v>
      </c>
      <c r="K203" s="570">
        <v>0</v>
      </c>
      <c r="L203" s="571">
        <f t="shared" si="9"/>
        <v>0</v>
      </c>
      <c r="M203" s="571">
        <v>0</v>
      </c>
      <c r="N203" s="571">
        <v>0</v>
      </c>
      <c r="O203" s="572">
        <v>0</v>
      </c>
      <c r="P203" s="573">
        <v>0</v>
      </c>
      <c r="Q203" s="574">
        <f>+monthly_drivers_0!Q203*1.25</f>
        <v>3.125</v>
      </c>
    </row>
    <row r="204" spans="1:17" x14ac:dyDescent="0.25">
      <c r="A204" s="575">
        <f t="shared" si="10"/>
        <v>50556</v>
      </c>
      <c r="B204" s="575" t="str">
        <f t="shared" si="11"/>
        <v>MunsonLeasing</v>
      </c>
      <c r="C204" s="562">
        <v>0</v>
      </c>
      <c r="D204" s="563">
        <v>0</v>
      </c>
      <c r="E204" s="563">
        <v>0</v>
      </c>
      <c r="F204" s="563">
        <v>0</v>
      </c>
      <c r="G204" s="563">
        <v>0</v>
      </c>
      <c r="H204" s="563">
        <v>0</v>
      </c>
      <c r="I204" s="563">
        <v>0</v>
      </c>
      <c r="J204" s="563">
        <v>0</v>
      </c>
      <c r="K204" s="564">
        <v>0</v>
      </c>
      <c r="L204" s="563">
        <f t="shared" si="9"/>
        <v>0</v>
      </c>
      <c r="M204" s="563">
        <v>0</v>
      </c>
      <c r="N204" s="563">
        <v>0</v>
      </c>
      <c r="O204" s="565">
        <v>0</v>
      </c>
      <c r="P204" s="564">
        <v>0</v>
      </c>
      <c r="Q204" s="566">
        <f>+monthly_drivers_0!Q204*1.25</f>
        <v>3.125</v>
      </c>
    </row>
    <row r="205" spans="1:17" x14ac:dyDescent="0.25">
      <c r="A205" s="567">
        <f t="shared" si="10"/>
        <v>50586</v>
      </c>
      <c r="B205" s="567" t="str">
        <f t="shared" si="11"/>
        <v>MunsonLeasing</v>
      </c>
      <c r="C205" s="568">
        <v>0</v>
      </c>
      <c r="D205" s="569">
        <v>0</v>
      </c>
      <c r="E205" s="569">
        <v>0</v>
      </c>
      <c r="F205" s="569">
        <v>0</v>
      </c>
      <c r="G205" s="569">
        <v>0</v>
      </c>
      <c r="H205" s="569">
        <v>0</v>
      </c>
      <c r="I205" s="569">
        <v>0</v>
      </c>
      <c r="J205" s="569">
        <v>0</v>
      </c>
      <c r="K205" s="570">
        <v>0</v>
      </c>
      <c r="L205" s="571">
        <f t="shared" si="9"/>
        <v>0</v>
      </c>
      <c r="M205" s="571">
        <v>0</v>
      </c>
      <c r="N205" s="571">
        <v>0</v>
      </c>
      <c r="O205" s="572">
        <v>0</v>
      </c>
      <c r="P205" s="573">
        <v>0</v>
      </c>
      <c r="Q205" s="574">
        <f>+monthly_drivers_0!Q205*1.25</f>
        <v>3.125</v>
      </c>
    </row>
    <row r="206" spans="1:17" x14ac:dyDescent="0.25">
      <c r="A206" s="575">
        <f t="shared" si="10"/>
        <v>50617</v>
      </c>
      <c r="B206" s="575" t="str">
        <f t="shared" si="11"/>
        <v>MunsonLeasing</v>
      </c>
      <c r="C206" s="562">
        <v>0</v>
      </c>
      <c r="D206" s="563">
        <v>0</v>
      </c>
      <c r="E206" s="563">
        <v>0</v>
      </c>
      <c r="F206" s="563">
        <v>0</v>
      </c>
      <c r="G206" s="563">
        <v>0</v>
      </c>
      <c r="H206" s="563">
        <v>0</v>
      </c>
      <c r="I206" s="563">
        <v>0</v>
      </c>
      <c r="J206" s="563">
        <v>0</v>
      </c>
      <c r="K206" s="564">
        <v>0</v>
      </c>
      <c r="L206" s="563">
        <f t="shared" si="9"/>
        <v>0</v>
      </c>
      <c r="M206" s="563">
        <v>0</v>
      </c>
      <c r="N206" s="563">
        <v>0</v>
      </c>
      <c r="O206" s="565">
        <v>0</v>
      </c>
      <c r="P206" s="564">
        <v>0</v>
      </c>
      <c r="Q206" s="566">
        <f>+monthly_drivers_0!Q206*1.25</f>
        <v>3.125</v>
      </c>
    </row>
    <row r="207" spans="1:17" x14ac:dyDescent="0.25">
      <c r="A207" s="567">
        <f t="shared" si="10"/>
        <v>50648</v>
      </c>
      <c r="B207" s="567" t="str">
        <f t="shared" si="11"/>
        <v>MunsonLeasing</v>
      </c>
      <c r="C207" s="568">
        <v>0</v>
      </c>
      <c r="D207" s="569">
        <v>0</v>
      </c>
      <c r="E207" s="569">
        <v>0</v>
      </c>
      <c r="F207" s="569">
        <v>0</v>
      </c>
      <c r="G207" s="569">
        <v>0</v>
      </c>
      <c r="H207" s="569">
        <v>0</v>
      </c>
      <c r="I207" s="569">
        <v>0</v>
      </c>
      <c r="J207" s="569">
        <v>0</v>
      </c>
      <c r="K207" s="570">
        <v>0</v>
      </c>
      <c r="L207" s="571">
        <f t="shared" si="9"/>
        <v>0</v>
      </c>
      <c r="M207" s="571">
        <v>0</v>
      </c>
      <c r="N207" s="571">
        <v>0</v>
      </c>
      <c r="O207" s="572">
        <v>0</v>
      </c>
      <c r="P207" s="573">
        <v>0</v>
      </c>
      <c r="Q207" s="574">
        <f>+monthly_drivers_0!Q207*1.25</f>
        <v>3.125</v>
      </c>
    </row>
    <row r="208" spans="1:17" x14ac:dyDescent="0.25">
      <c r="A208" s="575">
        <f t="shared" si="10"/>
        <v>50678</v>
      </c>
      <c r="B208" s="575" t="str">
        <f t="shared" si="11"/>
        <v>MunsonLeasing</v>
      </c>
      <c r="C208" s="562">
        <v>0</v>
      </c>
      <c r="D208" s="563">
        <v>0</v>
      </c>
      <c r="E208" s="563">
        <v>0</v>
      </c>
      <c r="F208" s="563">
        <v>0</v>
      </c>
      <c r="G208" s="563">
        <v>0</v>
      </c>
      <c r="H208" s="563">
        <v>0</v>
      </c>
      <c r="I208" s="563">
        <v>0</v>
      </c>
      <c r="J208" s="563">
        <v>0</v>
      </c>
      <c r="K208" s="564">
        <v>0</v>
      </c>
      <c r="L208" s="563">
        <f t="shared" si="9"/>
        <v>0</v>
      </c>
      <c r="M208" s="563">
        <v>0</v>
      </c>
      <c r="N208" s="563">
        <v>0</v>
      </c>
      <c r="O208" s="565">
        <v>0</v>
      </c>
      <c r="P208" s="564">
        <v>0</v>
      </c>
      <c r="Q208" s="566">
        <f>+monthly_drivers_0!Q208*1.25</f>
        <v>3.125</v>
      </c>
    </row>
    <row r="209" spans="1:17" x14ac:dyDescent="0.25">
      <c r="A209" s="567">
        <f t="shared" si="10"/>
        <v>50709</v>
      </c>
      <c r="B209" s="567" t="str">
        <f t="shared" si="11"/>
        <v>MunsonLeasing</v>
      </c>
      <c r="C209" s="568">
        <v>0</v>
      </c>
      <c r="D209" s="569">
        <v>0</v>
      </c>
      <c r="E209" s="569">
        <v>0</v>
      </c>
      <c r="F209" s="569">
        <v>0</v>
      </c>
      <c r="G209" s="569">
        <v>0</v>
      </c>
      <c r="H209" s="569">
        <v>0</v>
      </c>
      <c r="I209" s="569">
        <v>0</v>
      </c>
      <c r="J209" s="569">
        <v>0</v>
      </c>
      <c r="K209" s="570">
        <v>0</v>
      </c>
      <c r="L209" s="571">
        <f t="shared" si="9"/>
        <v>0</v>
      </c>
      <c r="M209" s="571">
        <v>0</v>
      </c>
      <c r="N209" s="571">
        <v>0</v>
      </c>
      <c r="O209" s="572">
        <v>0</v>
      </c>
      <c r="P209" s="573">
        <v>0</v>
      </c>
      <c r="Q209" s="574">
        <f>+monthly_drivers_0!Q209*1.25</f>
        <v>3.125</v>
      </c>
    </row>
    <row r="210" spans="1:17" x14ac:dyDescent="0.25">
      <c r="A210" s="575">
        <f t="shared" si="10"/>
        <v>50739</v>
      </c>
      <c r="B210" s="575" t="str">
        <f t="shared" si="11"/>
        <v>MunsonLeasing</v>
      </c>
      <c r="C210" s="562">
        <v>0</v>
      </c>
      <c r="D210" s="563">
        <v>0</v>
      </c>
      <c r="E210" s="563">
        <v>0</v>
      </c>
      <c r="F210" s="563">
        <v>0</v>
      </c>
      <c r="G210" s="563">
        <v>0</v>
      </c>
      <c r="H210" s="563">
        <v>0</v>
      </c>
      <c r="I210" s="563">
        <v>0</v>
      </c>
      <c r="J210" s="563">
        <v>0</v>
      </c>
      <c r="K210" s="564">
        <v>0</v>
      </c>
      <c r="L210" s="563">
        <f t="shared" si="9"/>
        <v>0</v>
      </c>
      <c r="M210" s="563">
        <v>0</v>
      </c>
      <c r="N210" s="563">
        <v>0</v>
      </c>
      <c r="O210" s="565">
        <v>0</v>
      </c>
      <c r="P210" s="564">
        <v>0</v>
      </c>
      <c r="Q210" s="566">
        <f>+monthly_drivers_0!Q210*1.25</f>
        <v>3.125</v>
      </c>
    </row>
    <row r="211" spans="1:17" x14ac:dyDescent="0.25">
      <c r="A211" s="567">
        <f t="shared" si="10"/>
        <v>50770</v>
      </c>
      <c r="B211" s="567" t="str">
        <f t="shared" si="11"/>
        <v>MunsonLeasing</v>
      </c>
      <c r="C211" s="568">
        <v>0</v>
      </c>
      <c r="D211" s="569">
        <v>0</v>
      </c>
      <c r="E211" s="569">
        <v>0</v>
      </c>
      <c r="F211" s="569">
        <v>0</v>
      </c>
      <c r="G211" s="569">
        <v>0</v>
      </c>
      <c r="H211" s="569">
        <v>0</v>
      </c>
      <c r="I211" s="569">
        <v>0</v>
      </c>
      <c r="J211" s="569">
        <v>0</v>
      </c>
      <c r="K211" s="570">
        <v>0</v>
      </c>
      <c r="L211" s="571">
        <f t="shared" si="9"/>
        <v>0</v>
      </c>
      <c r="M211" s="571">
        <v>0</v>
      </c>
      <c r="N211" s="571">
        <v>0</v>
      </c>
      <c r="O211" s="572">
        <v>0</v>
      </c>
      <c r="P211" s="573">
        <v>0</v>
      </c>
      <c r="Q211" s="574">
        <f>+monthly_drivers_0!Q211*1.25</f>
        <v>3.125</v>
      </c>
    </row>
    <row r="212" spans="1:17" x14ac:dyDescent="0.25">
      <c r="A212" s="575">
        <f t="shared" si="10"/>
        <v>50801</v>
      </c>
      <c r="B212" s="575" t="str">
        <f t="shared" si="11"/>
        <v>MunsonLeasing</v>
      </c>
      <c r="C212" s="562">
        <v>0</v>
      </c>
      <c r="D212" s="563">
        <v>0</v>
      </c>
      <c r="E212" s="563">
        <v>0</v>
      </c>
      <c r="F212" s="563">
        <v>0</v>
      </c>
      <c r="G212" s="563">
        <v>0</v>
      </c>
      <c r="H212" s="563">
        <v>0</v>
      </c>
      <c r="I212" s="563">
        <v>0</v>
      </c>
      <c r="J212" s="563">
        <v>0</v>
      </c>
      <c r="K212" s="564">
        <v>0</v>
      </c>
      <c r="L212" s="563">
        <f t="shared" si="9"/>
        <v>0</v>
      </c>
      <c r="M212" s="563">
        <v>0</v>
      </c>
      <c r="N212" s="563">
        <v>0</v>
      </c>
      <c r="O212" s="565">
        <v>0</v>
      </c>
      <c r="P212" s="564">
        <v>0</v>
      </c>
      <c r="Q212" s="566">
        <f>+monthly_drivers_0!Q212*1.25</f>
        <v>3.125</v>
      </c>
    </row>
    <row r="213" spans="1:17" x14ac:dyDescent="0.25">
      <c r="A213" s="567">
        <f t="shared" si="10"/>
        <v>50829</v>
      </c>
      <c r="B213" s="567" t="str">
        <f t="shared" si="11"/>
        <v>MunsonLeasing</v>
      </c>
      <c r="C213" s="568">
        <v>0</v>
      </c>
      <c r="D213" s="569">
        <v>0</v>
      </c>
      <c r="E213" s="569">
        <v>0</v>
      </c>
      <c r="F213" s="569">
        <v>0</v>
      </c>
      <c r="G213" s="569">
        <v>0</v>
      </c>
      <c r="H213" s="569">
        <v>0</v>
      </c>
      <c r="I213" s="569">
        <v>0</v>
      </c>
      <c r="J213" s="569">
        <v>0</v>
      </c>
      <c r="K213" s="570">
        <v>0</v>
      </c>
      <c r="L213" s="571">
        <f t="shared" si="9"/>
        <v>0</v>
      </c>
      <c r="M213" s="571">
        <v>0</v>
      </c>
      <c r="N213" s="571">
        <v>0</v>
      </c>
      <c r="O213" s="572">
        <v>0</v>
      </c>
      <c r="P213" s="573">
        <v>0</v>
      </c>
      <c r="Q213" s="574">
        <f>+monthly_drivers_0!Q213*1.25</f>
        <v>3.125</v>
      </c>
    </row>
    <row r="214" spans="1:17" x14ac:dyDescent="0.25">
      <c r="A214" s="575">
        <f t="shared" si="10"/>
        <v>50860</v>
      </c>
      <c r="B214" s="575" t="str">
        <f t="shared" si="11"/>
        <v>MunsonLeasing</v>
      </c>
      <c r="C214" s="562">
        <v>0</v>
      </c>
      <c r="D214" s="563">
        <v>0</v>
      </c>
      <c r="E214" s="563">
        <v>0</v>
      </c>
      <c r="F214" s="563">
        <v>0</v>
      </c>
      <c r="G214" s="563">
        <v>0</v>
      </c>
      <c r="H214" s="563">
        <v>0</v>
      </c>
      <c r="I214" s="563">
        <v>0</v>
      </c>
      <c r="J214" s="563">
        <v>0</v>
      </c>
      <c r="K214" s="564">
        <v>0</v>
      </c>
      <c r="L214" s="563">
        <f t="shared" si="9"/>
        <v>0</v>
      </c>
      <c r="M214" s="563">
        <v>0</v>
      </c>
      <c r="N214" s="563">
        <v>0</v>
      </c>
      <c r="O214" s="565">
        <v>0</v>
      </c>
      <c r="P214" s="564">
        <v>0</v>
      </c>
      <c r="Q214" s="566">
        <f>+monthly_drivers_0!Q214*1.25</f>
        <v>3.125</v>
      </c>
    </row>
    <row r="215" spans="1:17" x14ac:dyDescent="0.25">
      <c r="A215" s="567">
        <f t="shared" si="10"/>
        <v>50890</v>
      </c>
      <c r="B215" s="567" t="str">
        <f t="shared" si="11"/>
        <v>MunsonLeasing</v>
      </c>
      <c r="C215" s="568">
        <v>0</v>
      </c>
      <c r="D215" s="569">
        <v>0</v>
      </c>
      <c r="E215" s="569">
        <v>0</v>
      </c>
      <c r="F215" s="569">
        <v>0</v>
      </c>
      <c r="G215" s="569">
        <v>0</v>
      </c>
      <c r="H215" s="569">
        <v>0</v>
      </c>
      <c r="I215" s="569">
        <v>0</v>
      </c>
      <c r="J215" s="569">
        <v>0</v>
      </c>
      <c r="K215" s="570">
        <v>0</v>
      </c>
      <c r="L215" s="571">
        <f t="shared" si="9"/>
        <v>0</v>
      </c>
      <c r="M215" s="571">
        <v>0</v>
      </c>
      <c r="N215" s="571">
        <v>0</v>
      </c>
      <c r="O215" s="572">
        <v>0</v>
      </c>
      <c r="P215" s="573">
        <v>0</v>
      </c>
      <c r="Q215" s="574">
        <f>+monthly_drivers_0!Q215*1.25</f>
        <v>3.125</v>
      </c>
    </row>
    <row r="216" spans="1:17" x14ac:dyDescent="0.25">
      <c r="A216" s="575">
        <f t="shared" si="10"/>
        <v>50921</v>
      </c>
      <c r="B216" s="575" t="str">
        <f t="shared" si="11"/>
        <v>MunsonLeasing</v>
      </c>
      <c r="C216" s="562">
        <v>0</v>
      </c>
      <c r="D216" s="563">
        <v>0</v>
      </c>
      <c r="E216" s="563">
        <v>0</v>
      </c>
      <c r="F216" s="563">
        <v>0</v>
      </c>
      <c r="G216" s="563">
        <v>0</v>
      </c>
      <c r="H216" s="563">
        <v>0</v>
      </c>
      <c r="I216" s="563">
        <v>0</v>
      </c>
      <c r="J216" s="563">
        <v>0</v>
      </c>
      <c r="K216" s="564">
        <v>0</v>
      </c>
      <c r="L216" s="563">
        <f t="shared" si="9"/>
        <v>0</v>
      </c>
      <c r="M216" s="563">
        <v>0</v>
      </c>
      <c r="N216" s="563">
        <v>0</v>
      </c>
      <c r="O216" s="565">
        <v>0</v>
      </c>
      <c r="P216" s="564">
        <v>0</v>
      </c>
      <c r="Q216" s="566">
        <f>+monthly_drivers_0!Q216*1.25</f>
        <v>3.125</v>
      </c>
    </row>
    <row r="217" spans="1:17" x14ac:dyDescent="0.25">
      <c r="A217" s="567">
        <f t="shared" si="10"/>
        <v>50951</v>
      </c>
      <c r="B217" s="567" t="str">
        <f t="shared" si="11"/>
        <v>MunsonLeasing</v>
      </c>
      <c r="C217" s="568">
        <v>0</v>
      </c>
      <c r="D217" s="569">
        <v>0</v>
      </c>
      <c r="E217" s="569">
        <v>0</v>
      </c>
      <c r="F217" s="569">
        <v>0</v>
      </c>
      <c r="G217" s="569">
        <v>0</v>
      </c>
      <c r="H217" s="569">
        <v>0</v>
      </c>
      <c r="I217" s="569">
        <v>0</v>
      </c>
      <c r="J217" s="569">
        <v>0</v>
      </c>
      <c r="K217" s="570">
        <v>0</v>
      </c>
      <c r="L217" s="571">
        <f t="shared" si="9"/>
        <v>0</v>
      </c>
      <c r="M217" s="571">
        <v>0</v>
      </c>
      <c r="N217" s="571">
        <v>0</v>
      </c>
      <c r="O217" s="572">
        <v>0</v>
      </c>
      <c r="P217" s="573">
        <v>0</v>
      </c>
      <c r="Q217" s="574">
        <f>+monthly_drivers_0!Q217*1.25</f>
        <v>3.125</v>
      </c>
    </row>
    <row r="218" spans="1:17" x14ac:dyDescent="0.25">
      <c r="A218" s="575">
        <f t="shared" si="10"/>
        <v>50982</v>
      </c>
      <c r="B218" s="575" t="str">
        <f t="shared" si="11"/>
        <v>MunsonLeasing</v>
      </c>
      <c r="C218" s="562">
        <v>0</v>
      </c>
      <c r="D218" s="563">
        <v>0</v>
      </c>
      <c r="E218" s="563">
        <v>0</v>
      </c>
      <c r="F218" s="563">
        <v>0</v>
      </c>
      <c r="G218" s="563">
        <v>0</v>
      </c>
      <c r="H218" s="563">
        <v>0</v>
      </c>
      <c r="I218" s="563">
        <v>0</v>
      </c>
      <c r="J218" s="563">
        <v>0</v>
      </c>
      <c r="K218" s="564">
        <v>0</v>
      </c>
      <c r="L218" s="563">
        <f t="shared" si="9"/>
        <v>0</v>
      </c>
      <c r="M218" s="563">
        <v>0</v>
      </c>
      <c r="N218" s="563">
        <v>0</v>
      </c>
      <c r="O218" s="565">
        <v>0</v>
      </c>
      <c r="P218" s="564">
        <v>0</v>
      </c>
      <c r="Q218" s="566">
        <f>+monthly_drivers_0!Q218*1.25</f>
        <v>3.125</v>
      </c>
    </row>
    <row r="219" spans="1:17" x14ac:dyDescent="0.25">
      <c r="A219" s="567">
        <f t="shared" si="10"/>
        <v>51013</v>
      </c>
      <c r="B219" s="567" t="str">
        <f t="shared" si="11"/>
        <v>MunsonLeasing</v>
      </c>
      <c r="C219" s="568">
        <v>0</v>
      </c>
      <c r="D219" s="569">
        <v>0</v>
      </c>
      <c r="E219" s="569">
        <v>0</v>
      </c>
      <c r="F219" s="569">
        <v>0</v>
      </c>
      <c r="G219" s="569">
        <v>0</v>
      </c>
      <c r="H219" s="569">
        <v>0</v>
      </c>
      <c r="I219" s="569">
        <v>0</v>
      </c>
      <c r="J219" s="569">
        <v>0</v>
      </c>
      <c r="K219" s="570">
        <v>0</v>
      </c>
      <c r="L219" s="571">
        <f t="shared" si="9"/>
        <v>0</v>
      </c>
      <c r="M219" s="571">
        <v>0</v>
      </c>
      <c r="N219" s="571">
        <v>0</v>
      </c>
      <c r="O219" s="572">
        <v>0</v>
      </c>
      <c r="P219" s="573">
        <v>0</v>
      </c>
      <c r="Q219" s="574">
        <f>+monthly_drivers_0!Q219*1.25</f>
        <v>3.125</v>
      </c>
    </row>
    <row r="220" spans="1:17" x14ac:dyDescent="0.25">
      <c r="A220" s="575">
        <f t="shared" si="10"/>
        <v>51043</v>
      </c>
      <c r="B220" s="575" t="str">
        <f t="shared" si="11"/>
        <v>MunsonLeasing</v>
      </c>
      <c r="C220" s="562">
        <v>0</v>
      </c>
      <c r="D220" s="563">
        <v>0</v>
      </c>
      <c r="E220" s="563">
        <v>0</v>
      </c>
      <c r="F220" s="563">
        <v>0</v>
      </c>
      <c r="G220" s="563">
        <v>0</v>
      </c>
      <c r="H220" s="563">
        <v>0</v>
      </c>
      <c r="I220" s="563">
        <v>0</v>
      </c>
      <c r="J220" s="563">
        <v>0</v>
      </c>
      <c r="K220" s="564">
        <v>0</v>
      </c>
      <c r="L220" s="563">
        <f t="shared" si="9"/>
        <v>0</v>
      </c>
      <c r="M220" s="563">
        <v>0</v>
      </c>
      <c r="N220" s="563">
        <v>0</v>
      </c>
      <c r="O220" s="565">
        <v>0</v>
      </c>
      <c r="P220" s="564">
        <v>0</v>
      </c>
      <c r="Q220" s="566">
        <f>+monthly_drivers_0!Q220*1.25</f>
        <v>3.125</v>
      </c>
    </row>
    <row r="221" spans="1:17" x14ac:dyDescent="0.25">
      <c r="A221" s="567">
        <f t="shared" si="10"/>
        <v>51074</v>
      </c>
      <c r="B221" s="567" t="str">
        <f t="shared" si="11"/>
        <v>MunsonLeasing</v>
      </c>
      <c r="C221" s="568">
        <v>0</v>
      </c>
      <c r="D221" s="569">
        <v>0</v>
      </c>
      <c r="E221" s="569">
        <v>0</v>
      </c>
      <c r="F221" s="569">
        <v>0</v>
      </c>
      <c r="G221" s="569">
        <v>0</v>
      </c>
      <c r="H221" s="569">
        <v>0</v>
      </c>
      <c r="I221" s="569">
        <v>0</v>
      </c>
      <c r="J221" s="569">
        <v>0</v>
      </c>
      <c r="K221" s="570">
        <v>0</v>
      </c>
      <c r="L221" s="571">
        <f t="shared" si="9"/>
        <v>0</v>
      </c>
      <c r="M221" s="571">
        <v>0</v>
      </c>
      <c r="N221" s="571">
        <v>0</v>
      </c>
      <c r="O221" s="572">
        <v>0</v>
      </c>
      <c r="P221" s="573">
        <v>0</v>
      </c>
      <c r="Q221" s="574">
        <f>+monthly_drivers_0!Q221*1.25</f>
        <v>3.125</v>
      </c>
    </row>
    <row r="222" spans="1:17" x14ac:dyDescent="0.25">
      <c r="A222" s="575">
        <f t="shared" si="10"/>
        <v>51104</v>
      </c>
      <c r="B222" s="575" t="str">
        <f t="shared" si="11"/>
        <v>MunsonLeasing</v>
      </c>
      <c r="C222" s="562">
        <v>0</v>
      </c>
      <c r="D222" s="563">
        <v>0</v>
      </c>
      <c r="E222" s="563">
        <v>0</v>
      </c>
      <c r="F222" s="563">
        <v>0</v>
      </c>
      <c r="G222" s="563">
        <v>0</v>
      </c>
      <c r="H222" s="563">
        <v>0</v>
      </c>
      <c r="I222" s="563">
        <v>0</v>
      </c>
      <c r="J222" s="563">
        <v>0</v>
      </c>
      <c r="K222" s="564">
        <v>0</v>
      </c>
      <c r="L222" s="563">
        <f t="shared" si="9"/>
        <v>0</v>
      </c>
      <c r="M222" s="563">
        <v>0</v>
      </c>
      <c r="N222" s="563">
        <v>0</v>
      </c>
      <c r="O222" s="565">
        <v>0</v>
      </c>
      <c r="P222" s="564">
        <v>0</v>
      </c>
      <c r="Q222" s="566">
        <f>+monthly_drivers_0!Q222*1.25</f>
        <v>3.125</v>
      </c>
    </row>
    <row r="223" spans="1:17" x14ac:dyDescent="0.25">
      <c r="A223" s="567">
        <f t="shared" si="10"/>
        <v>51135</v>
      </c>
      <c r="B223" s="567" t="str">
        <f t="shared" si="11"/>
        <v>MunsonLeasing</v>
      </c>
      <c r="C223" s="568">
        <v>0</v>
      </c>
      <c r="D223" s="569">
        <v>0</v>
      </c>
      <c r="E223" s="569">
        <v>0</v>
      </c>
      <c r="F223" s="569">
        <v>0</v>
      </c>
      <c r="G223" s="569">
        <v>0</v>
      </c>
      <c r="H223" s="569">
        <v>0</v>
      </c>
      <c r="I223" s="569">
        <v>0</v>
      </c>
      <c r="J223" s="569">
        <v>0</v>
      </c>
      <c r="K223" s="570">
        <v>0</v>
      </c>
      <c r="L223" s="571">
        <f t="shared" si="9"/>
        <v>0</v>
      </c>
      <c r="M223" s="571">
        <v>0</v>
      </c>
      <c r="N223" s="571">
        <v>0</v>
      </c>
      <c r="O223" s="572">
        <v>0</v>
      </c>
      <c r="P223" s="573">
        <v>0</v>
      </c>
      <c r="Q223" s="574">
        <f>+monthly_drivers_0!Q223*1.25</f>
        <v>3.125</v>
      </c>
    </row>
    <row r="224" spans="1:17" x14ac:dyDescent="0.25">
      <c r="A224" s="575">
        <f t="shared" si="10"/>
        <v>51166</v>
      </c>
      <c r="B224" s="575" t="str">
        <f t="shared" si="11"/>
        <v>MunsonLeasing</v>
      </c>
      <c r="C224" s="562">
        <v>0</v>
      </c>
      <c r="D224" s="563">
        <v>0</v>
      </c>
      <c r="E224" s="563">
        <v>0</v>
      </c>
      <c r="F224" s="563">
        <v>0</v>
      </c>
      <c r="G224" s="563">
        <v>0</v>
      </c>
      <c r="H224" s="563">
        <v>0</v>
      </c>
      <c r="I224" s="563">
        <v>0</v>
      </c>
      <c r="J224" s="563">
        <v>0</v>
      </c>
      <c r="K224" s="564">
        <v>0</v>
      </c>
      <c r="L224" s="563">
        <f t="shared" si="9"/>
        <v>0</v>
      </c>
      <c r="M224" s="563">
        <v>0</v>
      </c>
      <c r="N224" s="563">
        <v>0</v>
      </c>
      <c r="O224" s="565">
        <v>0</v>
      </c>
      <c r="P224" s="564">
        <v>0</v>
      </c>
      <c r="Q224" s="566">
        <f>+monthly_drivers_0!Q224*1.25</f>
        <v>3.125</v>
      </c>
    </row>
    <row r="225" spans="1:17" x14ac:dyDescent="0.25">
      <c r="A225" s="567">
        <f t="shared" si="10"/>
        <v>51195</v>
      </c>
      <c r="B225" s="567" t="str">
        <f t="shared" si="11"/>
        <v>MunsonLeasing</v>
      </c>
      <c r="C225" s="568">
        <v>0</v>
      </c>
      <c r="D225" s="569">
        <v>0</v>
      </c>
      <c r="E225" s="569">
        <v>0</v>
      </c>
      <c r="F225" s="569">
        <v>0</v>
      </c>
      <c r="G225" s="569">
        <v>0</v>
      </c>
      <c r="H225" s="569">
        <v>0</v>
      </c>
      <c r="I225" s="569">
        <v>0</v>
      </c>
      <c r="J225" s="569">
        <v>0</v>
      </c>
      <c r="K225" s="570">
        <v>0</v>
      </c>
      <c r="L225" s="571">
        <f t="shared" si="9"/>
        <v>0</v>
      </c>
      <c r="M225" s="571">
        <v>0</v>
      </c>
      <c r="N225" s="571">
        <v>0</v>
      </c>
      <c r="O225" s="572">
        <v>0</v>
      </c>
      <c r="P225" s="573">
        <v>0</v>
      </c>
      <c r="Q225" s="574">
        <f>+monthly_drivers_0!Q225*1.25</f>
        <v>3.125</v>
      </c>
    </row>
    <row r="226" spans="1:17" x14ac:dyDescent="0.25">
      <c r="A226" s="575">
        <f t="shared" si="10"/>
        <v>51226</v>
      </c>
      <c r="B226" s="575" t="str">
        <f t="shared" si="11"/>
        <v>MunsonLeasing</v>
      </c>
      <c r="C226" s="562">
        <v>0</v>
      </c>
      <c r="D226" s="563">
        <v>0</v>
      </c>
      <c r="E226" s="563">
        <v>0</v>
      </c>
      <c r="F226" s="563">
        <v>0</v>
      </c>
      <c r="G226" s="563">
        <v>0</v>
      </c>
      <c r="H226" s="563">
        <v>0</v>
      </c>
      <c r="I226" s="563">
        <v>0</v>
      </c>
      <c r="J226" s="563">
        <v>0</v>
      </c>
      <c r="K226" s="564">
        <v>0</v>
      </c>
      <c r="L226" s="563">
        <f t="shared" si="9"/>
        <v>0</v>
      </c>
      <c r="M226" s="563">
        <v>0</v>
      </c>
      <c r="N226" s="563">
        <v>0</v>
      </c>
      <c r="O226" s="565">
        <v>0</v>
      </c>
      <c r="P226" s="564">
        <v>0</v>
      </c>
      <c r="Q226" s="566">
        <f>+monthly_drivers_0!Q226*1.25</f>
        <v>3.125</v>
      </c>
    </row>
    <row r="227" spans="1:17" x14ac:dyDescent="0.25">
      <c r="A227" s="567">
        <f t="shared" si="10"/>
        <v>51256</v>
      </c>
      <c r="B227" s="567" t="str">
        <f t="shared" si="11"/>
        <v>MunsonLeasing</v>
      </c>
      <c r="C227" s="568">
        <v>0</v>
      </c>
      <c r="D227" s="569">
        <v>0</v>
      </c>
      <c r="E227" s="569">
        <v>0</v>
      </c>
      <c r="F227" s="569">
        <v>0</v>
      </c>
      <c r="G227" s="569">
        <v>0</v>
      </c>
      <c r="H227" s="569">
        <v>0</v>
      </c>
      <c r="I227" s="569">
        <v>0</v>
      </c>
      <c r="J227" s="569">
        <v>0</v>
      </c>
      <c r="K227" s="570">
        <v>0</v>
      </c>
      <c r="L227" s="571">
        <f t="shared" si="9"/>
        <v>0</v>
      </c>
      <c r="M227" s="571">
        <v>0</v>
      </c>
      <c r="N227" s="571">
        <v>0</v>
      </c>
      <c r="O227" s="572">
        <v>0</v>
      </c>
      <c r="P227" s="573">
        <v>0</v>
      </c>
      <c r="Q227" s="574">
        <f>+monthly_drivers_0!Q227*1.25</f>
        <v>3.125</v>
      </c>
    </row>
    <row r="228" spans="1:17" x14ac:dyDescent="0.25">
      <c r="A228" s="575">
        <f t="shared" si="10"/>
        <v>51287</v>
      </c>
      <c r="B228" s="575" t="str">
        <f t="shared" si="11"/>
        <v>MunsonLeasing</v>
      </c>
      <c r="C228" s="562">
        <v>0</v>
      </c>
      <c r="D228" s="563">
        <v>0</v>
      </c>
      <c r="E228" s="563">
        <v>0</v>
      </c>
      <c r="F228" s="563">
        <v>0</v>
      </c>
      <c r="G228" s="563">
        <v>0</v>
      </c>
      <c r="H228" s="563">
        <v>0</v>
      </c>
      <c r="I228" s="563">
        <v>0</v>
      </c>
      <c r="J228" s="563">
        <v>0</v>
      </c>
      <c r="K228" s="564">
        <v>0</v>
      </c>
      <c r="L228" s="563">
        <f t="shared" si="9"/>
        <v>0</v>
      </c>
      <c r="M228" s="563">
        <v>0</v>
      </c>
      <c r="N228" s="563">
        <v>0</v>
      </c>
      <c r="O228" s="565">
        <v>0</v>
      </c>
      <c r="P228" s="564">
        <v>0</v>
      </c>
      <c r="Q228" s="566">
        <f>+monthly_drivers_0!Q228*1.25</f>
        <v>3.125</v>
      </c>
    </row>
    <row r="229" spans="1:17" x14ac:dyDescent="0.25">
      <c r="A229" s="567">
        <f t="shared" si="10"/>
        <v>51317</v>
      </c>
      <c r="B229" s="567" t="str">
        <f t="shared" si="11"/>
        <v>MunsonLeasing</v>
      </c>
      <c r="C229" s="568">
        <v>0</v>
      </c>
      <c r="D229" s="569">
        <v>0</v>
      </c>
      <c r="E229" s="569">
        <v>0</v>
      </c>
      <c r="F229" s="569">
        <v>0</v>
      </c>
      <c r="G229" s="569">
        <v>0</v>
      </c>
      <c r="H229" s="569">
        <v>0</v>
      </c>
      <c r="I229" s="569">
        <v>0</v>
      </c>
      <c r="J229" s="569">
        <v>0</v>
      </c>
      <c r="K229" s="570">
        <v>0</v>
      </c>
      <c r="L229" s="571">
        <f t="shared" si="9"/>
        <v>0</v>
      </c>
      <c r="M229" s="571">
        <v>0</v>
      </c>
      <c r="N229" s="571">
        <v>0</v>
      </c>
      <c r="O229" s="572">
        <v>0</v>
      </c>
      <c r="P229" s="573">
        <v>0</v>
      </c>
      <c r="Q229" s="574">
        <f>+monthly_drivers_0!Q229*1.25</f>
        <v>3.125</v>
      </c>
    </row>
    <row r="230" spans="1:17" x14ac:dyDescent="0.25">
      <c r="A230" s="575">
        <f t="shared" si="10"/>
        <v>51348</v>
      </c>
      <c r="B230" s="575" t="str">
        <f t="shared" si="11"/>
        <v>MunsonLeasing</v>
      </c>
      <c r="C230" s="562">
        <v>0</v>
      </c>
      <c r="D230" s="563">
        <v>0</v>
      </c>
      <c r="E230" s="563">
        <v>0</v>
      </c>
      <c r="F230" s="563">
        <v>0</v>
      </c>
      <c r="G230" s="563">
        <v>0</v>
      </c>
      <c r="H230" s="563">
        <v>0</v>
      </c>
      <c r="I230" s="563">
        <v>0</v>
      </c>
      <c r="J230" s="563">
        <v>0</v>
      </c>
      <c r="K230" s="564">
        <v>0</v>
      </c>
      <c r="L230" s="563">
        <f t="shared" si="9"/>
        <v>0</v>
      </c>
      <c r="M230" s="563">
        <v>0</v>
      </c>
      <c r="N230" s="563">
        <v>0</v>
      </c>
      <c r="O230" s="565">
        <v>0</v>
      </c>
      <c r="P230" s="564">
        <v>0</v>
      </c>
      <c r="Q230" s="566">
        <f>+monthly_drivers_0!Q230*1.25</f>
        <v>3.125</v>
      </c>
    </row>
    <row r="231" spans="1:17" x14ac:dyDescent="0.25">
      <c r="A231" s="567">
        <f t="shared" si="10"/>
        <v>51379</v>
      </c>
      <c r="B231" s="567" t="str">
        <f t="shared" si="11"/>
        <v>MunsonLeasing</v>
      </c>
      <c r="C231" s="568">
        <v>0</v>
      </c>
      <c r="D231" s="569">
        <v>0</v>
      </c>
      <c r="E231" s="569">
        <v>0</v>
      </c>
      <c r="F231" s="569">
        <v>0</v>
      </c>
      <c r="G231" s="569">
        <v>0</v>
      </c>
      <c r="H231" s="569">
        <v>0</v>
      </c>
      <c r="I231" s="569">
        <v>0</v>
      </c>
      <c r="J231" s="569">
        <v>0</v>
      </c>
      <c r="K231" s="570">
        <v>0</v>
      </c>
      <c r="L231" s="571">
        <f t="shared" si="9"/>
        <v>0</v>
      </c>
      <c r="M231" s="571">
        <v>0</v>
      </c>
      <c r="N231" s="571">
        <v>0</v>
      </c>
      <c r="O231" s="572">
        <v>0</v>
      </c>
      <c r="P231" s="573">
        <v>0</v>
      </c>
      <c r="Q231" s="574">
        <f>+monthly_drivers_0!Q231*1.25</f>
        <v>3.125</v>
      </c>
    </row>
    <row r="232" spans="1:17" x14ac:dyDescent="0.25">
      <c r="A232" s="575">
        <f t="shared" si="10"/>
        <v>51409</v>
      </c>
      <c r="B232" s="575" t="str">
        <f t="shared" si="11"/>
        <v>MunsonLeasing</v>
      </c>
      <c r="C232" s="562">
        <v>0</v>
      </c>
      <c r="D232" s="563">
        <v>0</v>
      </c>
      <c r="E232" s="563">
        <v>0</v>
      </c>
      <c r="F232" s="563">
        <v>0</v>
      </c>
      <c r="G232" s="563">
        <v>0</v>
      </c>
      <c r="H232" s="563">
        <v>0</v>
      </c>
      <c r="I232" s="563">
        <v>0</v>
      </c>
      <c r="J232" s="563">
        <v>0</v>
      </c>
      <c r="K232" s="564">
        <v>0</v>
      </c>
      <c r="L232" s="563">
        <f t="shared" si="9"/>
        <v>0</v>
      </c>
      <c r="M232" s="563">
        <v>0</v>
      </c>
      <c r="N232" s="563">
        <v>0</v>
      </c>
      <c r="O232" s="565">
        <v>0</v>
      </c>
      <c r="P232" s="564">
        <v>0</v>
      </c>
      <c r="Q232" s="566">
        <f>+monthly_drivers_0!Q232*1.25</f>
        <v>3.125</v>
      </c>
    </row>
    <row r="233" spans="1:17" x14ac:dyDescent="0.25">
      <c r="A233" s="567">
        <f t="shared" si="10"/>
        <v>51440</v>
      </c>
      <c r="B233" s="567" t="str">
        <f t="shared" si="11"/>
        <v>MunsonLeasing</v>
      </c>
      <c r="C233" s="568">
        <v>0</v>
      </c>
      <c r="D233" s="569">
        <v>0</v>
      </c>
      <c r="E233" s="569">
        <v>0</v>
      </c>
      <c r="F233" s="569">
        <v>0</v>
      </c>
      <c r="G233" s="569">
        <v>0</v>
      </c>
      <c r="H233" s="569">
        <v>0</v>
      </c>
      <c r="I233" s="569">
        <v>0</v>
      </c>
      <c r="J233" s="569">
        <v>0</v>
      </c>
      <c r="K233" s="570">
        <v>0</v>
      </c>
      <c r="L233" s="571">
        <f t="shared" si="9"/>
        <v>0</v>
      </c>
      <c r="M233" s="571">
        <v>0</v>
      </c>
      <c r="N233" s="571">
        <v>0</v>
      </c>
      <c r="O233" s="572">
        <v>0</v>
      </c>
      <c r="P233" s="573">
        <v>0</v>
      </c>
      <c r="Q233" s="574">
        <f>+monthly_drivers_0!Q233*1.25</f>
        <v>3.125</v>
      </c>
    </row>
    <row r="234" spans="1:17" x14ac:dyDescent="0.25">
      <c r="A234" s="575">
        <f t="shared" si="10"/>
        <v>51470</v>
      </c>
      <c r="B234" s="575" t="str">
        <f t="shared" si="11"/>
        <v>MunsonLeasing</v>
      </c>
      <c r="C234" s="562">
        <v>0</v>
      </c>
      <c r="D234" s="563">
        <v>0</v>
      </c>
      <c r="E234" s="563">
        <v>0</v>
      </c>
      <c r="F234" s="563">
        <v>0</v>
      </c>
      <c r="G234" s="563">
        <v>0</v>
      </c>
      <c r="H234" s="563">
        <v>0</v>
      </c>
      <c r="I234" s="563">
        <v>0</v>
      </c>
      <c r="J234" s="563">
        <v>0</v>
      </c>
      <c r="K234" s="564">
        <v>0</v>
      </c>
      <c r="L234" s="563">
        <f t="shared" si="9"/>
        <v>0</v>
      </c>
      <c r="M234" s="563">
        <v>0</v>
      </c>
      <c r="N234" s="563">
        <v>0</v>
      </c>
      <c r="O234" s="565">
        <v>0</v>
      </c>
      <c r="P234" s="564">
        <v>0</v>
      </c>
      <c r="Q234" s="566">
        <f>+monthly_drivers_0!Q234*1.25</f>
        <v>3.125</v>
      </c>
    </row>
    <row r="235" spans="1:17" x14ac:dyDescent="0.25">
      <c r="A235" s="567">
        <f t="shared" si="10"/>
        <v>51501</v>
      </c>
      <c r="B235" s="567" t="str">
        <f t="shared" si="11"/>
        <v>MunsonLeasing</v>
      </c>
      <c r="C235" s="568">
        <v>0</v>
      </c>
      <c r="D235" s="569">
        <v>0</v>
      </c>
      <c r="E235" s="569">
        <v>0</v>
      </c>
      <c r="F235" s="569">
        <v>0</v>
      </c>
      <c r="G235" s="569">
        <v>0</v>
      </c>
      <c r="H235" s="569">
        <v>0</v>
      </c>
      <c r="I235" s="569">
        <v>0</v>
      </c>
      <c r="J235" s="569">
        <v>0</v>
      </c>
      <c r="K235" s="570">
        <v>0</v>
      </c>
      <c r="L235" s="571">
        <f t="shared" si="9"/>
        <v>0</v>
      </c>
      <c r="M235" s="571">
        <v>0</v>
      </c>
      <c r="N235" s="571">
        <v>0</v>
      </c>
      <c r="O235" s="572">
        <v>0</v>
      </c>
      <c r="P235" s="573">
        <v>0</v>
      </c>
      <c r="Q235" s="574">
        <f>+monthly_drivers_0!Q235*1.25</f>
        <v>3.125</v>
      </c>
    </row>
    <row r="236" spans="1:17" x14ac:dyDescent="0.25">
      <c r="A236" s="575">
        <f t="shared" si="10"/>
        <v>51532</v>
      </c>
      <c r="B236" s="575" t="str">
        <f t="shared" si="11"/>
        <v>MunsonLeasing</v>
      </c>
      <c r="C236" s="562">
        <v>0</v>
      </c>
      <c r="D236" s="563">
        <v>0</v>
      </c>
      <c r="E236" s="563">
        <v>0</v>
      </c>
      <c r="F236" s="563">
        <v>0</v>
      </c>
      <c r="G236" s="563">
        <v>0</v>
      </c>
      <c r="H236" s="563">
        <v>0</v>
      </c>
      <c r="I236" s="563">
        <v>0</v>
      </c>
      <c r="J236" s="563">
        <v>0</v>
      </c>
      <c r="K236" s="564">
        <v>0</v>
      </c>
      <c r="L236" s="563">
        <f t="shared" si="9"/>
        <v>0</v>
      </c>
      <c r="M236" s="563">
        <v>0</v>
      </c>
      <c r="N236" s="563">
        <v>0</v>
      </c>
      <c r="O236" s="565">
        <v>0</v>
      </c>
      <c r="P236" s="564">
        <v>0</v>
      </c>
      <c r="Q236" s="566">
        <f>+monthly_drivers_0!Q236*1.25</f>
        <v>3.125</v>
      </c>
    </row>
    <row r="237" spans="1:17" x14ac:dyDescent="0.25">
      <c r="A237" s="567">
        <f t="shared" si="10"/>
        <v>51560</v>
      </c>
      <c r="B237" s="567" t="str">
        <f t="shared" si="11"/>
        <v>MunsonLeasing</v>
      </c>
      <c r="C237" s="568">
        <v>0</v>
      </c>
      <c r="D237" s="569">
        <v>0</v>
      </c>
      <c r="E237" s="569">
        <v>0</v>
      </c>
      <c r="F237" s="569">
        <v>0</v>
      </c>
      <c r="G237" s="569">
        <v>0</v>
      </c>
      <c r="H237" s="569">
        <v>0</v>
      </c>
      <c r="I237" s="569">
        <v>0</v>
      </c>
      <c r="J237" s="569">
        <v>0</v>
      </c>
      <c r="K237" s="570">
        <v>0</v>
      </c>
      <c r="L237" s="571">
        <f t="shared" si="9"/>
        <v>0</v>
      </c>
      <c r="M237" s="571">
        <v>0</v>
      </c>
      <c r="N237" s="571">
        <v>0</v>
      </c>
      <c r="O237" s="572">
        <v>0</v>
      </c>
      <c r="P237" s="573">
        <v>0</v>
      </c>
      <c r="Q237" s="574">
        <f>+monthly_drivers_0!Q237*1.25</f>
        <v>3.125</v>
      </c>
    </row>
    <row r="238" spans="1:17" x14ac:dyDescent="0.25">
      <c r="A238" s="575">
        <f t="shared" si="10"/>
        <v>51591</v>
      </c>
      <c r="B238" s="575" t="str">
        <f t="shared" si="11"/>
        <v>MunsonLeasing</v>
      </c>
      <c r="C238" s="562">
        <v>0</v>
      </c>
      <c r="D238" s="563">
        <v>0</v>
      </c>
      <c r="E238" s="563">
        <v>0</v>
      </c>
      <c r="F238" s="563">
        <v>0</v>
      </c>
      <c r="G238" s="563">
        <v>0</v>
      </c>
      <c r="H238" s="563">
        <v>0</v>
      </c>
      <c r="I238" s="563">
        <v>0</v>
      </c>
      <c r="J238" s="563">
        <v>0</v>
      </c>
      <c r="K238" s="564">
        <v>0</v>
      </c>
      <c r="L238" s="563">
        <f t="shared" si="9"/>
        <v>0</v>
      </c>
      <c r="M238" s="563">
        <v>0</v>
      </c>
      <c r="N238" s="563">
        <v>0</v>
      </c>
      <c r="O238" s="565">
        <v>0</v>
      </c>
      <c r="P238" s="564">
        <v>0</v>
      </c>
      <c r="Q238" s="566">
        <f>+monthly_drivers_0!Q238*1.25</f>
        <v>3.125</v>
      </c>
    </row>
    <row r="239" spans="1:17" x14ac:dyDescent="0.25">
      <c r="A239" s="567">
        <f t="shared" si="10"/>
        <v>51621</v>
      </c>
      <c r="B239" s="567" t="str">
        <f t="shared" si="11"/>
        <v>MunsonLeasing</v>
      </c>
      <c r="C239" s="568">
        <v>0</v>
      </c>
      <c r="D239" s="569">
        <v>0</v>
      </c>
      <c r="E239" s="569">
        <v>0</v>
      </c>
      <c r="F239" s="569">
        <v>0</v>
      </c>
      <c r="G239" s="569">
        <v>0</v>
      </c>
      <c r="H239" s="569">
        <v>0</v>
      </c>
      <c r="I239" s="569">
        <v>0</v>
      </c>
      <c r="J239" s="569">
        <v>0</v>
      </c>
      <c r="K239" s="570">
        <v>0</v>
      </c>
      <c r="L239" s="571">
        <f t="shared" si="9"/>
        <v>0</v>
      </c>
      <c r="M239" s="571">
        <v>0</v>
      </c>
      <c r="N239" s="571">
        <v>0</v>
      </c>
      <c r="O239" s="572">
        <v>0</v>
      </c>
      <c r="P239" s="573">
        <v>0</v>
      </c>
      <c r="Q239" s="574">
        <f>+monthly_drivers_0!Q239*1.25</f>
        <v>3.125</v>
      </c>
    </row>
    <row r="240" spans="1:17" x14ac:dyDescent="0.25">
      <c r="A240" s="575">
        <f t="shared" si="10"/>
        <v>51652</v>
      </c>
      <c r="B240" s="575" t="str">
        <f t="shared" si="11"/>
        <v>MunsonLeasing</v>
      </c>
      <c r="C240" s="562">
        <v>0</v>
      </c>
      <c r="D240" s="563">
        <v>0</v>
      </c>
      <c r="E240" s="563">
        <v>0</v>
      </c>
      <c r="F240" s="563">
        <v>0</v>
      </c>
      <c r="G240" s="563">
        <v>0</v>
      </c>
      <c r="H240" s="563">
        <v>0</v>
      </c>
      <c r="I240" s="563">
        <v>0</v>
      </c>
      <c r="J240" s="563">
        <v>0</v>
      </c>
      <c r="K240" s="564">
        <v>0</v>
      </c>
      <c r="L240" s="563">
        <f t="shared" si="9"/>
        <v>0</v>
      </c>
      <c r="M240" s="563">
        <v>0</v>
      </c>
      <c r="N240" s="563">
        <v>0</v>
      </c>
      <c r="O240" s="565">
        <v>0</v>
      </c>
      <c r="P240" s="564">
        <v>0</v>
      </c>
      <c r="Q240" s="566">
        <f>+monthly_drivers_0!Q240*1.25</f>
        <v>3.125</v>
      </c>
    </row>
    <row r="241" spans="1:17" x14ac:dyDescent="0.25">
      <c r="A241" s="567">
        <f t="shared" si="10"/>
        <v>51682</v>
      </c>
      <c r="B241" s="567" t="str">
        <f t="shared" si="11"/>
        <v>MunsonLeasing</v>
      </c>
      <c r="C241" s="568">
        <v>0</v>
      </c>
      <c r="D241" s="569">
        <v>0</v>
      </c>
      <c r="E241" s="569">
        <v>0</v>
      </c>
      <c r="F241" s="569">
        <v>0</v>
      </c>
      <c r="G241" s="569">
        <v>0</v>
      </c>
      <c r="H241" s="569">
        <v>0</v>
      </c>
      <c r="I241" s="569">
        <v>0</v>
      </c>
      <c r="J241" s="569">
        <v>0</v>
      </c>
      <c r="K241" s="570">
        <v>0</v>
      </c>
      <c r="L241" s="571">
        <f t="shared" si="9"/>
        <v>0</v>
      </c>
      <c r="M241" s="571">
        <v>0</v>
      </c>
      <c r="N241" s="571">
        <v>0</v>
      </c>
      <c r="O241" s="572">
        <v>0</v>
      </c>
      <c r="P241" s="573">
        <v>0</v>
      </c>
      <c r="Q241" s="574">
        <f>+monthly_drivers_0!Q241*1.25</f>
        <v>3.125</v>
      </c>
    </row>
    <row r="242" spans="1:17" x14ac:dyDescent="0.25">
      <c r="A242" s="575">
        <f t="shared" si="10"/>
        <v>51713</v>
      </c>
      <c r="B242" s="575" t="str">
        <f t="shared" si="11"/>
        <v>MunsonLeasing</v>
      </c>
      <c r="C242" s="562">
        <v>0</v>
      </c>
      <c r="D242" s="563">
        <v>0</v>
      </c>
      <c r="E242" s="563">
        <v>0</v>
      </c>
      <c r="F242" s="563">
        <v>0</v>
      </c>
      <c r="G242" s="563">
        <v>0</v>
      </c>
      <c r="H242" s="563">
        <v>0</v>
      </c>
      <c r="I242" s="563">
        <v>0</v>
      </c>
      <c r="J242" s="563">
        <v>0</v>
      </c>
      <c r="K242" s="564">
        <v>0</v>
      </c>
      <c r="L242" s="563">
        <f t="shared" si="9"/>
        <v>0</v>
      </c>
      <c r="M242" s="563">
        <v>0</v>
      </c>
      <c r="N242" s="563">
        <v>0</v>
      </c>
      <c r="O242" s="565">
        <v>0</v>
      </c>
      <c r="P242" s="564">
        <v>0</v>
      </c>
      <c r="Q242" s="566">
        <f>+monthly_drivers_0!Q242*1.25</f>
        <v>3.125</v>
      </c>
    </row>
    <row r="243" spans="1:17" x14ac:dyDescent="0.25">
      <c r="A243" s="567">
        <f t="shared" si="10"/>
        <v>51744</v>
      </c>
      <c r="B243" s="567" t="str">
        <f t="shared" si="11"/>
        <v>MunsonLeasing</v>
      </c>
      <c r="C243" s="568">
        <v>0</v>
      </c>
      <c r="D243" s="569">
        <v>0</v>
      </c>
      <c r="E243" s="569">
        <v>0</v>
      </c>
      <c r="F243" s="569">
        <v>0</v>
      </c>
      <c r="G243" s="569">
        <v>0</v>
      </c>
      <c r="H243" s="569">
        <v>0</v>
      </c>
      <c r="I243" s="569">
        <v>0</v>
      </c>
      <c r="J243" s="569">
        <v>0</v>
      </c>
      <c r="K243" s="570">
        <v>0</v>
      </c>
      <c r="L243" s="571">
        <f t="shared" si="9"/>
        <v>0</v>
      </c>
      <c r="M243" s="571">
        <v>0</v>
      </c>
      <c r="N243" s="571">
        <v>0</v>
      </c>
      <c r="O243" s="572">
        <v>0</v>
      </c>
      <c r="P243" s="573">
        <v>0</v>
      </c>
      <c r="Q243" s="574">
        <f>+monthly_drivers_0!Q243*1.25</f>
        <v>3.125</v>
      </c>
    </row>
    <row r="244" spans="1:17" x14ac:dyDescent="0.25">
      <c r="A244" s="575">
        <f t="shared" si="10"/>
        <v>51774</v>
      </c>
      <c r="B244" s="575" t="str">
        <f t="shared" si="11"/>
        <v>MunsonLeasing</v>
      </c>
      <c r="C244" s="562">
        <v>0</v>
      </c>
      <c r="D244" s="563">
        <v>0</v>
      </c>
      <c r="E244" s="563">
        <v>0</v>
      </c>
      <c r="F244" s="563">
        <v>0</v>
      </c>
      <c r="G244" s="563">
        <v>0</v>
      </c>
      <c r="H244" s="563">
        <v>0</v>
      </c>
      <c r="I244" s="563">
        <v>0</v>
      </c>
      <c r="J244" s="563">
        <v>0</v>
      </c>
      <c r="K244" s="564">
        <v>0</v>
      </c>
      <c r="L244" s="563">
        <f t="shared" si="9"/>
        <v>0</v>
      </c>
      <c r="M244" s="563">
        <v>0</v>
      </c>
      <c r="N244" s="563">
        <v>0</v>
      </c>
      <c r="O244" s="565">
        <v>0</v>
      </c>
      <c r="P244" s="564">
        <v>0</v>
      </c>
      <c r="Q244" s="566">
        <f>+monthly_drivers_0!Q244*1.25</f>
        <v>3.125</v>
      </c>
    </row>
    <row r="245" spans="1:17" x14ac:dyDescent="0.25">
      <c r="A245" s="567">
        <f t="shared" si="10"/>
        <v>51805</v>
      </c>
      <c r="B245" s="567" t="str">
        <f t="shared" si="11"/>
        <v>MunsonLeasing</v>
      </c>
      <c r="C245" s="568">
        <v>0</v>
      </c>
      <c r="D245" s="569">
        <v>0</v>
      </c>
      <c r="E245" s="569">
        <v>0</v>
      </c>
      <c r="F245" s="569">
        <v>0</v>
      </c>
      <c r="G245" s="569">
        <v>0</v>
      </c>
      <c r="H245" s="569">
        <v>0</v>
      </c>
      <c r="I245" s="569">
        <v>0</v>
      </c>
      <c r="J245" s="569">
        <v>0</v>
      </c>
      <c r="K245" s="570">
        <v>0</v>
      </c>
      <c r="L245" s="571">
        <f t="shared" si="9"/>
        <v>0</v>
      </c>
      <c r="M245" s="571">
        <v>0</v>
      </c>
      <c r="N245" s="571">
        <v>0</v>
      </c>
      <c r="O245" s="572">
        <v>0</v>
      </c>
      <c r="P245" s="573">
        <v>0</v>
      </c>
      <c r="Q245" s="574">
        <f>+monthly_drivers_0!Q245*1.25</f>
        <v>3.125</v>
      </c>
    </row>
    <row r="246" spans="1:17" x14ac:dyDescent="0.25">
      <c r="A246" s="575">
        <f t="shared" si="10"/>
        <v>51835</v>
      </c>
      <c r="B246" s="575" t="str">
        <f t="shared" si="11"/>
        <v>MunsonLeasing</v>
      </c>
      <c r="C246" s="562">
        <v>0</v>
      </c>
      <c r="D246" s="563">
        <v>0</v>
      </c>
      <c r="E246" s="563">
        <v>0</v>
      </c>
      <c r="F246" s="563">
        <v>0</v>
      </c>
      <c r="G246" s="563">
        <v>0</v>
      </c>
      <c r="H246" s="563">
        <v>0</v>
      </c>
      <c r="I246" s="563">
        <v>0</v>
      </c>
      <c r="J246" s="563">
        <v>0</v>
      </c>
      <c r="K246" s="564">
        <v>0</v>
      </c>
      <c r="L246" s="563">
        <f t="shared" si="9"/>
        <v>0</v>
      </c>
      <c r="M246" s="563">
        <v>0</v>
      </c>
      <c r="N246" s="563">
        <v>0</v>
      </c>
      <c r="O246" s="565">
        <v>0</v>
      </c>
      <c r="P246" s="564">
        <v>0</v>
      </c>
      <c r="Q246" s="566">
        <f>+monthly_drivers_0!Q246*1.25</f>
        <v>3.125</v>
      </c>
    </row>
    <row r="247" spans="1:17" x14ac:dyDescent="0.25">
      <c r="A247" s="567">
        <f t="shared" si="10"/>
        <v>51866</v>
      </c>
      <c r="B247" s="567" t="str">
        <f t="shared" si="11"/>
        <v>MunsonLeasing</v>
      </c>
      <c r="C247" s="568">
        <v>0</v>
      </c>
      <c r="D247" s="569">
        <v>0</v>
      </c>
      <c r="E247" s="569">
        <v>0</v>
      </c>
      <c r="F247" s="569">
        <v>0</v>
      </c>
      <c r="G247" s="569">
        <v>0</v>
      </c>
      <c r="H247" s="569">
        <v>0</v>
      </c>
      <c r="I247" s="569">
        <v>0</v>
      </c>
      <c r="J247" s="569">
        <v>0</v>
      </c>
      <c r="K247" s="570">
        <v>0</v>
      </c>
      <c r="L247" s="571">
        <f t="shared" si="9"/>
        <v>0</v>
      </c>
      <c r="M247" s="571">
        <v>0</v>
      </c>
      <c r="N247" s="571">
        <v>0</v>
      </c>
      <c r="O247" s="572">
        <v>0</v>
      </c>
      <c r="P247" s="573">
        <v>0</v>
      </c>
      <c r="Q247" s="574">
        <f>+monthly_drivers_0!Q247*1.25</f>
        <v>3.125</v>
      </c>
    </row>
    <row r="248" spans="1:17" x14ac:dyDescent="0.25">
      <c r="A248" s="575">
        <f t="shared" si="10"/>
        <v>51897</v>
      </c>
      <c r="B248" s="575" t="str">
        <f t="shared" si="11"/>
        <v>MunsonLeasing</v>
      </c>
      <c r="C248" s="562">
        <v>0</v>
      </c>
      <c r="D248" s="563">
        <v>0</v>
      </c>
      <c r="E248" s="563">
        <v>0</v>
      </c>
      <c r="F248" s="563">
        <v>0</v>
      </c>
      <c r="G248" s="563">
        <v>0</v>
      </c>
      <c r="H248" s="563">
        <v>0</v>
      </c>
      <c r="I248" s="563">
        <v>0</v>
      </c>
      <c r="J248" s="563">
        <v>0</v>
      </c>
      <c r="K248" s="564">
        <v>0</v>
      </c>
      <c r="L248" s="563">
        <f t="shared" si="9"/>
        <v>0</v>
      </c>
      <c r="M248" s="563">
        <v>0</v>
      </c>
      <c r="N248" s="563">
        <v>0</v>
      </c>
      <c r="O248" s="565">
        <v>0</v>
      </c>
      <c r="P248" s="564">
        <v>0</v>
      </c>
      <c r="Q248" s="566">
        <f>+monthly_drivers_0!Q248*1.25</f>
        <v>3.125</v>
      </c>
    </row>
    <row r="249" spans="1:17" x14ac:dyDescent="0.25">
      <c r="A249" s="567">
        <f t="shared" si="10"/>
        <v>51925</v>
      </c>
      <c r="B249" s="567" t="str">
        <f t="shared" si="11"/>
        <v>MunsonLeasing</v>
      </c>
      <c r="C249" s="568">
        <v>0</v>
      </c>
      <c r="D249" s="569">
        <v>0</v>
      </c>
      <c r="E249" s="569">
        <v>0</v>
      </c>
      <c r="F249" s="569">
        <v>0</v>
      </c>
      <c r="G249" s="569">
        <v>0</v>
      </c>
      <c r="H249" s="569">
        <v>0</v>
      </c>
      <c r="I249" s="569">
        <v>0</v>
      </c>
      <c r="J249" s="569">
        <v>0</v>
      </c>
      <c r="K249" s="570">
        <v>0</v>
      </c>
      <c r="L249" s="571">
        <f t="shared" si="9"/>
        <v>0</v>
      </c>
      <c r="M249" s="571">
        <v>0</v>
      </c>
      <c r="N249" s="571">
        <v>0</v>
      </c>
      <c r="O249" s="572">
        <v>0</v>
      </c>
      <c r="P249" s="573">
        <v>0</v>
      </c>
      <c r="Q249" s="574">
        <f>+monthly_drivers_0!Q249*1.25</f>
        <v>3.125</v>
      </c>
    </row>
    <row r="250" spans="1:17" x14ac:dyDescent="0.25">
      <c r="A250" s="575">
        <f t="shared" si="10"/>
        <v>51956</v>
      </c>
      <c r="B250" s="575" t="str">
        <f t="shared" si="11"/>
        <v>MunsonLeasing</v>
      </c>
      <c r="C250" s="562">
        <v>0</v>
      </c>
      <c r="D250" s="563">
        <v>0</v>
      </c>
      <c r="E250" s="563">
        <v>0</v>
      </c>
      <c r="F250" s="563">
        <v>0</v>
      </c>
      <c r="G250" s="563">
        <v>0</v>
      </c>
      <c r="H250" s="563">
        <v>0</v>
      </c>
      <c r="I250" s="563">
        <v>0</v>
      </c>
      <c r="J250" s="563">
        <v>0</v>
      </c>
      <c r="K250" s="564">
        <v>0</v>
      </c>
      <c r="L250" s="563">
        <f t="shared" si="9"/>
        <v>0</v>
      </c>
      <c r="M250" s="563">
        <v>0</v>
      </c>
      <c r="N250" s="563">
        <v>0</v>
      </c>
      <c r="O250" s="565">
        <v>0</v>
      </c>
      <c r="P250" s="564">
        <v>0</v>
      </c>
      <c r="Q250" s="566">
        <f>+monthly_drivers_0!Q250*1.25</f>
        <v>3.125</v>
      </c>
    </row>
    <row r="251" spans="1:17" x14ac:dyDescent="0.25">
      <c r="A251" s="567">
        <f t="shared" si="10"/>
        <v>51986</v>
      </c>
      <c r="B251" s="567" t="str">
        <f t="shared" si="11"/>
        <v>MunsonLeasing</v>
      </c>
      <c r="C251" s="568">
        <v>0</v>
      </c>
      <c r="D251" s="569">
        <v>0</v>
      </c>
      <c r="E251" s="569">
        <v>0</v>
      </c>
      <c r="F251" s="569">
        <v>0</v>
      </c>
      <c r="G251" s="569">
        <v>0</v>
      </c>
      <c r="H251" s="569">
        <v>0</v>
      </c>
      <c r="I251" s="569">
        <v>0</v>
      </c>
      <c r="J251" s="569">
        <v>0</v>
      </c>
      <c r="K251" s="570">
        <v>0</v>
      </c>
      <c r="L251" s="571">
        <f t="shared" si="9"/>
        <v>0</v>
      </c>
      <c r="M251" s="571">
        <v>0</v>
      </c>
      <c r="N251" s="571">
        <v>0</v>
      </c>
      <c r="O251" s="572">
        <v>0</v>
      </c>
      <c r="P251" s="573">
        <v>0</v>
      </c>
      <c r="Q251" s="574">
        <f>+monthly_drivers_0!Q251*1.25</f>
        <v>3.125</v>
      </c>
    </row>
    <row r="252" spans="1:17" x14ac:dyDescent="0.25">
      <c r="A252" s="575">
        <f t="shared" si="10"/>
        <v>52017</v>
      </c>
      <c r="B252" s="575" t="str">
        <f t="shared" si="11"/>
        <v>MunsonLeasing</v>
      </c>
      <c r="C252" s="562">
        <v>0</v>
      </c>
      <c r="D252" s="563">
        <v>0</v>
      </c>
      <c r="E252" s="563">
        <v>0</v>
      </c>
      <c r="F252" s="563">
        <v>0</v>
      </c>
      <c r="G252" s="563">
        <v>0</v>
      </c>
      <c r="H252" s="563">
        <v>0</v>
      </c>
      <c r="I252" s="563">
        <v>0</v>
      </c>
      <c r="J252" s="563">
        <v>0</v>
      </c>
      <c r="K252" s="564">
        <v>0</v>
      </c>
      <c r="L252" s="563">
        <f t="shared" si="9"/>
        <v>0</v>
      </c>
      <c r="M252" s="563">
        <v>0</v>
      </c>
      <c r="N252" s="563">
        <v>0</v>
      </c>
      <c r="O252" s="565">
        <v>0</v>
      </c>
      <c r="P252" s="564">
        <v>0</v>
      </c>
      <c r="Q252" s="566">
        <f>+monthly_drivers_0!Q252*1.25</f>
        <v>3.125</v>
      </c>
    </row>
    <row r="253" spans="1:17" x14ac:dyDescent="0.25">
      <c r="A253" s="567">
        <f t="shared" si="10"/>
        <v>52047</v>
      </c>
      <c r="B253" s="567" t="str">
        <f t="shared" si="11"/>
        <v>MunsonLeasing</v>
      </c>
      <c r="C253" s="568">
        <v>0</v>
      </c>
      <c r="D253" s="569">
        <v>0</v>
      </c>
      <c r="E253" s="569">
        <v>0</v>
      </c>
      <c r="F253" s="569">
        <v>0</v>
      </c>
      <c r="G253" s="569">
        <v>0</v>
      </c>
      <c r="H253" s="569">
        <v>0</v>
      </c>
      <c r="I253" s="569">
        <v>0</v>
      </c>
      <c r="J253" s="569">
        <v>0</v>
      </c>
      <c r="K253" s="570">
        <v>0</v>
      </c>
      <c r="L253" s="571">
        <f t="shared" si="9"/>
        <v>0</v>
      </c>
      <c r="M253" s="571">
        <v>0</v>
      </c>
      <c r="N253" s="571">
        <v>0</v>
      </c>
      <c r="O253" s="572">
        <v>0</v>
      </c>
      <c r="P253" s="573">
        <v>0</v>
      </c>
      <c r="Q253" s="574">
        <f>+monthly_drivers_0!Q253*1.25</f>
        <v>3.125</v>
      </c>
    </row>
    <row r="254" spans="1:17" x14ac:dyDescent="0.25">
      <c r="A254" s="575">
        <f t="shared" si="10"/>
        <v>52078</v>
      </c>
      <c r="B254" s="575" t="str">
        <f t="shared" si="11"/>
        <v>MunsonLeasing</v>
      </c>
      <c r="C254" s="562">
        <v>0</v>
      </c>
      <c r="D254" s="563">
        <v>0</v>
      </c>
      <c r="E254" s="563">
        <v>0</v>
      </c>
      <c r="F254" s="563">
        <v>0</v>
      </c>
      <c r="G254" s="563">
        <v>0</v>
      </c>
      <c r="H254" s="563">
        <v>0</v>
      </c>
      <c r="I254" s="563">
        <v>0</v>
      </c>
      <c r="J254" s="563">
        <v>0</v>
      </c>
      <c r="K254" s="564">
        <v>0</v>
      </c>
      <c r="L254" s="563">
        <f t="shared" si="9"/>
        <v>0</v>
      </c>
      <c r="M254" s="563">
        <v>0</v>
      </c>
      <c r="N254" s="563">
        <v>0</v>
      </c>
      <c r="O254" s="565">
        <v>0</v>
      </c>
      <c r="P254" s="564">
        <v>0</v>
      </c>
      <c r="Q254" s="566">
        <f>+monthly_drivers_0!Q254*1.25</f>
        <v>3.125</v>
      </c>
    </row>
    <row r="255" spans="1:17" x14ac:dyDescent="0.25">
      <c r="A255" s="567">
        <f t="shared" si="10"/>
        <v>52109</v>
      </c>
      <c r="B255" s="567" t="str">
        <f t="shared" si="11"/>
        <v>MunsonLeasing</v>
      </c>
      <c r="C255" s="568">
        <v>0</v>
      </c>
      <c r="D255" s="569">
        <v>0</v>
      </c>
      <c r="E255" s="569">
        <v>0</v>
      </c>
      <c r="F255" s="569">
        <v>0</v>
      </c>
      <c r="G255" s="569">
        <v>0</v>
      </c>
      <c r="H255" s="569">
        <v>0</v>
      </c>
      <c r="I255" s="569">
        <v>0</v>
      </c>
      <c r="J255" s="569">
        <v>0</v>
      </c>
      <c r="K255" s="570">
        <v>0</v>
      </c>
      <c r="L255" s="571">
        <f t="shared" si="9"/>
        <v>0</v>
      </c>
      <c r="M255" s="571">
        <v>0</v>
      </c>
      <c r="N255" s="571">
        <v>0</v>
      </c>
      <c r="O255" s="572">
        <v>0</v>
      </c>
      <c r="P255" s="573">
        <v>0</v>
      </c>
      <c r="Q255" s="574">
        <f>+monthly_drivers_0!Q255*1.25</f>
        <v>3.125</v>
      </c>
    </row>
    <row r="256" spans="1:17" x14ac:dyDescent="0.25">
      <c r="A256" s="575">
        <f t="shared" si="10"/>
        <v>52139</v>
      </c>
      <c r="B256" s="575" t="str">
        <f t="shared" si="11"/>
        <v>MunsonLeasing</v>
      </c>
      <c r="C256" s="562">
        <v>0</v>
      </c>
      <c r="D256" s="563">
        <v>0</v>
      </c>
      <c r="E256" s="563">
        <v>0</v>
      </c>
      <c r="F256" s="563">
        <v>0</v>
      </c>
      <c r="G256" s="563">
        <v>0</v>
      </c>
      <c r="H256" s="563">
        <v>0</v>
      </c>
      <c r="I256" s="563">
        <v>0</v>
      </c>
      <c r="J256" s="563">
        <v>0</v>
      </c>
      <c r="K256" s="564">
        <v>0</v>
      </c>
      <c r="L256" s="563">
        <f t="shared" si="9"/>
        <v>0</v>
      </c>
      <c r="M256" s="563">
        <v>0</v>
      </c>
      <c r="N256" s="563">
        <v>0</v>
      </c>
      <c r="O256" s="565">
        <v>0</v>
      </c>
      <c r="P256" s="564">
        <v>0</v>
      </c>
      <c r="Q256" s="566">
        <f>+monthly_drivers_0!Q256*1.25</f>
        <v>3.125</v>
      </c>
    </row>
    <row r="257" spans="1:17" x14ac:dyDescent="0.25">
      <c r="A257" s="567">
        <f t="shared" si="10"/>
        <v>52170</v>
      </c>
      <c r="B257" s="567" t="str">
        <f t="shared" si="11"/>
        <v>MunsonLeasing</v>
      </c>
      <c r="C257" s="568">
        <v>0</v>
      </c>
      <c r="D257" s="569">
        <v>0</v>
      </c>
      <c r="E257" s="569">
        <v>0</v>
      </c>
      <c r="F257" s="569">
        <v>0</v>
      </c>
      <c r="G257" s="569">
        <v>0</v>
      </c>
      <c r="H257" s="569">
        <v>0</v>
      </c>
      <c r="I257" s="569">
        <v>0</v>
      </c>
      <c r="J257" s="569">
        <v>0</v>
      </c>
      <c r="K257" s="570">
        <v>0</v>
      </c>
      <c r="L257" s="571">
        <f t="shared" si="9"/>
        <v>0</v>
      </c>
      <c r="M257" s="571">
        <v>0</v>
      </c>
      <c r="N257" s="571">
        <v>0</v>
      </c>
      <c r="O257" s="572">
        <v>0</v>
      </c>
      <c r="P257" s="573">
        <v>0</v>
      </c>
      <c r="Q257" s="574">
        <f>+monthly_drivers_0!Q257*1.25</f>
        <v>3.125</v>
      </c>
    </row>
    <row r="258" spans="1:17" x14ac:dyDescent="0.25">
      <c r="A258" s="575">
        <f t="shared" si="10"/>
        <v>52200</v>
      </c>
      <c r="B258" s="575" t="str">
        <f t="shared" si="11"/>
        <v>MunsonLeasing</v>
      </c>
      <c r="C258" s="562">
        <v>0</v>
      </c>
      <c r="D258" s="563">
        <v>0</v>
      </c>
      <c r="E258" s="563">
        <v>0</v>
      </c>
      <c r="F258" s="563">
        <v>0</v>
      </c>
      <c r="G258" s="563">
        <v>0</v>
      </c>
      <c r="H258" s="563">
        <v>0</v>
      </c>
      <c r="I258" s="563">
        <v>0</v>
      </c>
      <c r="J258" s="563">
        <v>0</v>
      </c>
      <c r="K258" s="564">
        <v>0</v>
      </c>
      <c r="L258" s="563">
        <f t="shared" ref="L258:L321" si="12">+P258+O258</f>
        <v>0</v>
      </c>
      <c r="M258" s="563">
        <v>0</v>
      </c>
      <c r="N258" s="563">
        <v>0</v>
      </c>
      <c r="O258" s="565">
        <v>0</v>
      </c>
      <c r="P258" s="564">
        <v>0</v>
      </c>
      <c r="Q258" s="566">
        <f>+monthly_drivers_0!Q258*1.25</f>
        <v>3.125</v>
      </c>
    </row>
    <row r="259" spans="1:17" x14ac:dyDescent="0.25">
      <c r="A259" s="567">
        <f t="shared" ref="A259:A322" si="13">+EOMONTH(A258,1)</f>
        <v>52231</v>
      </c>
      <c r="B259" s="567" t="str">
        <f t="shared" ref="B259:B322" si="14">+B258</f>
        <v>MunsonLeasing</v>
      </c>
      <c r="C259" s="568">
        <v>0</v>
      </c>
      <c r="D259" s="569">
        <v>0</v>
      </c>
      <c r="E259" s="569">
        <v>0</v>
      </c>
      <c r="F259" s="569">
        <v>0</v>
      </c>
      <c r="G259" s="569">
        <v>0</v>
      </c>
      <c r="H259" s="569">
        <v>0</v>
      </c>
      <c r="I259" s="569">
        <v>0</v>
      </c>
      <c r="J259" s="569">
        <v>0</v>
      </c>
      <c r="K259" s="570">
        <v>0</v>
      </c>
      <c r="L259" s="571">
        <f t="shared" si="12"/>
        <v>0</v>
      </c>
      <c r="M259" s="571">
        <v>0</v>
      </c>
      <c r="N259" s="571">
        <v>0</v>
      </c>
      <c r="O259" s="572">
        <v>0</v>
      </c>
      <c r="P259" s="573">
        <v>0</v>
      </c>
      <c r="Q259" s="574">
        <f>+monthly_drivers_0!Q259*1.25</f>
        <v>3.125</v>
      </c>
    </row>
    <row r="260" spans="1:17" x14ac:dyDescent="0.25">
      <c r="A260" s="575">
        <f t="shared" si="13"/>
        <v>52262</v>
      </c>
      <c r="B260" s="575" t="str">
        <f t="shared" si="14"/>
        <v>MunsonLeasing</v>
      </c>
      <c r="C260" s="562">
        <v>0</v>
      </c>
      <c r="D260" s="563">
        <v>0</v>
      </c>
      <c r="E260" s="563">
        <v>0</v>
      </c>
      <c r="F260" s="563">
        <v>0</v>
      </c>
      <c r="G260" s="563">
        <v>0</v>
      </c>
      <c r="H260" s="563">
        <v>0</v>
      </c>
      <c r="I260" s="563">
        <v>0</v>
      </c>
      <c r="J260" s="563">
        <v>0</v>
      </c>
      <c r="K260" s="564">
        <v>0</v>
      </c>
      <c r="L260" s="563">
        <f t="shared" si="12"/>
        <v>0</v>
      </c>
      <c r="M260" s="563">
        <v>0</v>
      </c>
      <c r="N260" s="563">
        <v>0</v>
      </c>
      <c r="O260" s="565">
        <v>0</v>
      </c>
      <c r="P260" s="564">
        <v>0</v>
      </c>
      <c r="Q260" s="566">
        <f>+monthly_drivers_0!Q260*1.25</f>
        <v>3.125</v>
      </c>
    </row>
    <row r="261" spans="1:17" x14ac:dyDescent="0.25">
      <c r="A261" s="567">
        <f t="shared" si="13"/>
        <v>52290</v>
      </c>
      <c r="B261" s="567" t="str">
        <f t="shared" si="14"/>
        <v>MunsonLeasing</v>
      </c>
      <c r="C261" s="568">
        <v>0</v>
      </c>
      <c r="D261" s="569">
        <v>0</v>
      </c>
      <c r="E261" s="569">
        <v>0</v>
      </c>
      <c r="F261" s="569">
        <v>0</v>
      </c>
      <c r="G261" s="569">
        <v>0</v>
      </c>
      <c r="H261" s="569">
        <v>0</v>
      </c>
      <c r="I261" s="569">
        <v>0</v>
      </c>
      <c r="J261" s="569">
        <v>0</v>
      </c>
      <c r="K261" s="570">
        <v>0</v>
      </c>
      <c r="L261" s="571">
        <f t="shared" si="12"/>
        <v>0</v>
      </c>
      <c r="M261" s="571">
        <v>0</v>
      </c>
      <c r="N261" s="571">
        <v>0</v>
      </c>
      <c r="O261" s="572">
        <v>0</v>
      </c>
      <c r="P261" s="573">
        <v>0</v>
      </c>
      <c r="Q261" s="574">
        <f>+monthly_drivers_0!Q261*1.25</f>
        <v>3.125</v>
      </c>
    </row>
    <row r="262" spans="1:17" x14ac:dyDescent="0.25">
      <c r="A262" s="575">
        <f t="shared" si="13"/>
        <v>52321</v>
      </c>
      <c r="B262" s="575" t="str">
        <f t="shared" si="14"/>
        <v>MunsonLeasing</v>
      </c>
      <c r="C262" s="562">
        <v>0</v>
      </c>
      <c r="D262" s="563">
        <v>0</v>
      </c>
      <c r="E262" s="563">
        <v>0</v>
      </c>
      <c r="F262" s="563">
        <v>0</v>
      </c>
      <c r="G262" s="563">
        <v>0</v>
      </c>
      <c r="H262" s="563">
        <v>0</v>
      </c>
      <c r="I262" s="563">
        <v>0</v>
      </c>
      <c r="J262" s="563">
        <v>0</v>
      </c>
      <c r="K262" s="564">
        <v>0</v>
      </c>
      <c r="L262" s="563">
        <f t="shared" si="12"/>
        <v>0</v>
      </c>
      <c r="M262" s="563">
        <v>0</v>
      </c>
      <c r="N262" s="563">
        <v>0</v>
      </c>
      <c r="O262" s="565">
        <v>0</v>
      </c>
      <c r="P262" s="564">
        <v>0</v>
      </c>
      <c r="Q262" s="566">
        <f>+monthly_drivers_0!Q262*1.25</f>
        <v>3.125</v>
      </c>
    </row>
    <row r="263" spans="1:17" x14ac:dyDescent="0.25">
      <c r="A263" s="567">
        <f t="shared" si="13"/>
        <v>52351</v>
      </c>
      <c r="B263" s="567" t="str">
        <f t="shared" si="14"/>
        <v>MunsonLeasing</v>
      </c>
      <c r="C263" s="568">
        <v>0</v>
      </c>
      <c r="D263" s="569">
        <v>0</v>
      </c>
      <c r="E263" s="569">
        <v>0</v>
      </c>
      <c r="F263" s="569">
        <v>0</v>
      </c>
      <c r="G263" s="569">
        <v>0</v>
      </c>
      <c r="H263" s="569">
        <v>0</v>
      </c>
      <c r="I263" s="569">
        <v>0</v>
      </c>
      <c r="J263" s="569">
        <v>0</v>
      </c>
      <c r="K263" s="570">
        <v>0</v>
      </c>
      <c r="L263" s="571">
        <f t="shared" si="12"/>
        <v>0</v>
      </c>
      <c r="M263" s="571">
        <v>0</v>
      </c>
      <c r="N263" s="571">
        <v>0</v>
      </c>
      <c r="O263" s="572">
        <v>0</v>
      </c>
      <c r="P263" s="573">
        <v>0</v>
      </c>
      <c r="Q263" s="574">
        <f>+monthly_drivers_0!Q263*1.25</f>
        <v>3.125</v>
      </c>
    </row>
    <row r="264" spans="1:17" x14ac:dyDescent="0.25">
      <c r="A264" s="575">
        <f t="shared" si="13"/>
        <v>52382</v>
      </c>
      <c r="B264" s="575" t="str">
        <f t="shared" si="14"/>
        <v>MunsonLeasing</v>
      </c>
      <c r="C264" s="562">
        <v>0</v>
      </c>
      <c r="D264" s="563">
        <v>0</v>
      </c>
      <c r="E264" s="563">
        <v>0</v>
      </c>
      <c r="F264" s="563">
        <v>0</v>
      </c>
      <c r="G264" s="563">
        <v>0</v>
      </c>
      <c r="H264" s="563">
        <v>0</v>
      </c>
      <c r="I264" s="563">
        <v>0</v>
      </c>
      <c r="J264" s="563">
        <v>0</v>
      </c>
      <c r="K264" s="564">
        <v>0</v>
      </c>
      <c r="L264" s="563">
        <f t="shared" si="12"/>
        <v>0</v>
      </c>
      <c r="M264" s="563">
        <v>0</v>
      </c>
      <c r="N264" s="563">
        <v>0</v>
      </c>
      <c r="O264" s="565">
        <v>0</v>
      </c>
      <c r="P264" s="564">
        <v>0</v>
      </c>
      <c r="Q264" s="566">
        <f>+monthly_drivers_0!Q264*1.25</f>
        <v>3.125</v>
      </c>
    </row>
    <row r="265" spans="1:17" x14ac:dyDescent="0.25">
      <c r="A265" s="567">
        <f t="shared" si="13"/>
        <v>52412</v>
      </c>
      <c r="B265" s="567" t="str">
        <f t="shared" si="14"/>
        <v>MunsonLeasing</v>
      </c>
      <c r="C265" s="568">
        <v>0</v>
      </c>
      <c r="D265" s="569">
        <v>0</v>
      </c>
      <c r="E265" s="569">
        <v>0</v>
      </c>
      <c r="F265" s="569">
        <v>0</v>
      </c>
      <c r="G265" s="569">
        <v>0</v>
      </c>
      <c r="H265" s="569">
        <v>0</v>
      </c>
      <c r="I265" s="569">
        <v>0</v>
      </c>
      <c r="J265" s="569">
        <v>0</v>
      </c>
      <c r="K265" s="570">
        <v>0</v>
      </c>
      <c r="L265" s="571">
        <f t="shared" si="12"/>
        <v>0</v>
      </c>
      <c r="M265" s="571">
        <v>0</v>
      </c>
      <c r="N265" s="571">
        <v>0</v>
      </c>
      <c r="O265" s="572">
        <v>0</v>
      </c>
      <c r="P265" s="573">
        <v>0</v>
      </c>
      <c r="Q265" s="574">
        <f>+monthly_drivers_0!Q265*1.25</f>
        <v>3.125</v>
      </c>
    </row>
    <row r="266" spans="1:17" x14ac:dyDescent="0.25">
      <c r="A266" s="575">
        <f t="shared" si="13"/>
        <v>52443</v>
      </c>
      <c r="B266" s="575" t="str">
        <f t="shared" si="14"/>
        <v>MunsonLeasing</v>
      </c>
      <c r="C266" s="562">
        <v>0</v>
      </c>
      <c r="D266" s="563">
        <v>0</v>
      </c>
      <c r="E266" s="563">
        <v>0</v>
      </c>
      <c r="F266" s="563">
        <v>0</v>
      </c>
      <c r="G266" s="563">
        <v>0</v>
      </c>
      <c r="H266" s="563">
        <v>0</v>
      </c>
      <c r="I266" s="563">
        <v>0</v>
      </c>
      <c r="J266" s="563">
        <v>0</v>
      </c>
      <c r="K266" s="564">
        <v>0</v>
      </c>
      <c r="L266" s="563">
        <f t="shared" si="12"/>
        <v>0</v>
      </c>
      <c r="M266" s="563">
        <v>0</v>
      </c>
      <c r="N266" s="563">
        <v>0</v>
      </c>
      <c r="O266" s="565">
        <v>0</v>
      </c>
      <c r="P266" s="564">
        <v>0</v>
      </c>
      <c r="Q266" s="566">
        <f>+monthly_drivers_0!Q266*1.25</f>
        <v>3.125</v>
      </c>
    </row>
    <row r="267" spans="1:17" x14ac:dyDescent="0.25">
      <c r="A267" s="567">
        <f t="shared" si="13"/>
        <v>52474</v>
      </c>
      <c r="B267" s="567" t="str">
        <f t="shared" si="14"/>
        <v>MunsonLeasing</v>
      </c>
      <c r="C267" s="568">
        <v>0</v>
      </c>
      <c r="D267" s="569">
        <v>0</v>
      </c>
      <c r="E267" s="569">
        <v>0</v>
      </c>
      <c r="F267" s="569">
        <v>0</v>
      </c>
      <c r="G267" s="569">
        <v>0</v>
      </c>
      <c r="H267" s="569">
        <v>0</v>
      </c>
      <c r="I267" s="569">
        <v>0</v>
      </c>
      <c r="J267" s="569">
        <v>0</v>
      </c>
      <c r="K267" s="570">
        <v>0</v>
      </c>
      <c r="L267" s="571">
        <f t="shared" si="12"/>
        <v>0</v>
      </c>
      <c r="M267" s="571">
        <v>0</v>
      </c>
      <c r="N267" s="571">
        <v>0</v>
      </c>
      <c r="O267" s="572">
        <v>0</v>
      </c>
      <c r="P267" s="573">
        <v>0</v>
      </c>
      <c r="Q267" s="574">
        <f>+monthly_drivers_0!Q267*1.25</f>
        <v>3.125</v>
      </c>
    </row>
    <row r="268" spans="1:17" x14ac:dyDescent="0.25">
      <c r="A268" s="575">
        <f t="shared" si="13"/>
        <v>52504</v>
      </c>
      <c r="B268" s="575" t="str">
        <f t="shared" si="14"/>
        <v>MunsonLeasing</v>
      </c>
      <c r="C268" s="562">
        <v>0</v>
      </c>
      <c r="D268" s="563">
        <v>0</v>
      </c>
      <c r="E268" s="563">
        <v>0</v>
      </c>
      <c r="F268" s="563">
        <v>0</v>
      </c>
      <c r="G268" s="563">
        <v>0</v>
      </c>
      <c r="H268" s="563">
        <v>0</v>
      </c>
      <c r="I268" s="563">
        <v>0</v>
      </c>
      <c r="J268" s="563">
        <v>0</v>
      </c>
      <c r="K268" s="564">
        <v>0</v>
      </c>
      <c r="L268" s="563">
        <f t="shared" si="12"/>
        <v>0</v>
      </c>
      <c r="M268" s="563">
        <v>0</v>
      </c>
      <c r="N268" s="563">
        <v>0</v>
      </c>
      <c r="O268" s="565">
        <v>0</v>
      </c>
      <c r="P268" s="564">
        <v>0</v>
      </c>
      <c r="Q268" s="566">
        <f>+monthly_drivers_0!Q268*1.25</f>
        <v>3.125</v>
      </c>
    </row>
    <row r="269" spans="1:17" x14ac:dyDescent="0.25">
      <c r="A269" s="567">
        <f t="shared" si="13"/>
        <v>52535</v>
      </c>
      <c r="B269" s="567" t="str">
        <f t="shared" si="14"/>
        <v>MunsonLeasing</v>
      </c>
      <c r="C269" s="568">
        <v>0</v>
      </c>
      <c r="D269" s="569">
        <v>0</v>
      </c>
      <c r="E269" s="569">
        <v>0</v>
      </c>
      <c r="F269" s="569">
        <v>0</v>
      </c>
      <c r="G269" s="569">
        <v>0</v>
      </c>
      <c r="H269" s="569">
        <v>0</v>
      </c>
      <c r="I269" s="569">
        <v>0</v>
      </c>
      <c r="J269" s="569">
        <v>0</v>
      </c>
      <c r="K269" s="570">
        <v>0</v>
      </c>
      <c r="L269" s="571">
        <f t="shared" si="12"/>
        <v>0</v>
      </c>
      <c r="M269" s="571">
        <v>0</v>
      </c>
      <c r="N269" s="571">
        <v>0</v>
      </c>
      <c r="O269" s="572">
        <v>0</v>
      </c>
      <c r="P269" s="573">
        <v>0</v>
      </c>
      <c r="Q269" s="574">
        <f>+monthly_drivers_0!Q269*1.25</f>
        <v>3.125</v>
      </c>
    </row>
    <row r="270" spans="1:17" x14ac:dyDescent="0.25">
      <c r="A270" s="575">
        <f t="shared" si="13"/>
        <v>52565</v>
      </c>
      <c r="B270" s="575" t="str">
        <f t="shared" si="14"/>
        <v>MunsonLeasing</v>
      </c>
      <c r="C270" s="562">
        <v>0</v>
      </c>
      <c r="D270" s="563">
        <v>0</v>
      </c>
      <c r="E270" s="563">
        <v>0</v>
      </c>
      <c r="F270" s="563">
        <v>0</v>
      </c>
      <c r="G270" s="563">
        <v>0</v>
      </c>
      <c r="H270" s="563">
        <v>0</v>
      </c>
      <c r="I270" s="563">
        <v>0</v>
      </c>
      <c r="J270" s="563">
        <v>0</v>
      </c>
      <c r="K270" s="564">
        <v>0</v>
      </c>
      <c r="L270" s="563">
        <f t="shared" si="12"/>
        <v>0</v>
      </c>
      <c r="M270" s="563">
        <v>0</v>
      </c>
      <c r="N270" s="563">
        <v>0</v>
      </c>
      <c r="O270" s="565">
        <v>0</v>
      </c>
      <c r="P270" s="564">
        <v>0</v>
      </c>
      <c r="Q270" s="566">
        <f>+monthly_drivers_0!Q270*1.25</f>
        <v>3.125</v>
      </c>
    </row>
    <row r="271" spans="1:17" x14ac:dyDescent="0.25">
      <c r="A271" s="567">
        <f t="shared" si="13"/>
        <v>52596</v>
      </c>
      <c r="B271" s="567" t="str">
        <f t="shared" si="14"/>
        <v>MunsonLeasing</v>
      </c>
      <c r="C271" s="568">
        <v>0</v>
      </c>
      <c r="D271" s="569">
        <v>0</v>
      </c>
      <c r="E271" s="569">
        <v>0</v>
      </c>
      <c r="F271" s="569">
        <v>0</v>
      </c>
      <c r="G271" s="569">
        <v>0</v>
      </c>
      <c r="H271" s="569">
        <v>0</v>
      </c>
      <c r="I271" s="569">
        <v>0</v>
      </c>
      <c r="J271" s="569">
        <v>0</v>
      </c>
      <c r="K271" s="570">
        <v>0</v>
      </c>
      <c r="L271" s="571">
        <f t="shared" si="12"/>
        <v>0</v>
      </c>
      <c r="M271" s="571">
        <v>0</v>
      </c>
      <c r="N271" s="571">
        <v>0</v>
      </c>
      <c r="O271" s="572">
        <v>0</v>
      </c>
      <c r="P271" s="573">
        <v>0</v>
      </c>
      <c r="Q271" s="574">
        <f>+monthly_drivers_0!Q271*1.25</f>
        <v>3.125</v>
      </c>
    </row>
    <row r="272" spans="1:17" x14ac:dyDescent="0.25">
      <c r="A272" s="575">
        <f t="shared" si="13"/>
        <v>52627</v>
      </c>
      <c r="B272" s="575" t="str">
        <f t="shared" si="14"/>
        <v>MunsonLeasing</v>
      </c>
      <c r="C272" s="562">
        <v>0</v>
      </c>
      <c r="D272" s="563">
        <v>0</v>
      </c>
      <c r="E272" s="563">
        <v>0</v>
      </c>
      <c r="F272" s="563">
        <v>0</v>
      </c>
      <c r="G272" s="563">
        <v>0</v>
      </c>
      <c r="H272" s="563">
        <v>0</v>
      </c>
      <c r="I272" s="563">
        <v>0</v>
      </c>
      <c r="J272" s="563">
        <v>0</v>
      </c>
      <c r="K272" s="564">
        <v>0</v>
      </c>
      <c r="L272" s="563">
        <f t="shared" si="12"/>
        <v>0</v>
      </c>
      <c r="M272" s="563">
        <v>0</v>
      </c>
      <c r="N272" s="563">
        <v>0</v>
      </c>
      <c r="O272" s="565">
        <v>0</v>
      </c>
      <c r="P272" s="564">
        <v>0</v>
      </c>
      <c r="Q272" s="566">
        <f>+monthly_drivers_0!Q272*1.25</f>
        <v>3.125</v>
      </c>
    </row>
    <row r="273" spans="1:17" x14ac:dyDescent="0.25">
      <c r="A273" s="567">
        <f t="shared" si="13"/>
        <v>52656</v>
      </c>
      <c r="B273" s="567" t="str">
        <f t="shared" si="14"/>
        <v>MunsonLeasing</v>
      </c>
      <c r="C273" s="568">
        <v>0</v>
      </c>
      <c r="D273" s="569">
        <v>0</v>
      </c>
      <c r="E273" s="569">
        <v>0</v>
      </c>
      <c r="F273" s="569">
        <v>0</v>
      </c>
      <c r="G273" s="569">
        <v>0</v>
      </c>
      <c r="H273" s="569">
        <v>0</v>
      </c>
      <c r="I273" s="569">
        <v>0</v>
      </c>
      <c r="J273" s="569">
        <v>0</v>
      </c>
      <c r="K273" s="570">
        <v>0</v>
      </c>
      <c r="L273" s="571">
        <f t="shared" si="12"/>
        <v>0</v>
      </c>
      <c r="M273" s="571">
        <v>0</v>
      </c>
      <c r="N273" s="571">
        <v>0</v>
      </c>
      <c r="O273" s="572">
        <v>0</v>
      </c>
      <c r="P273" s="573">
        <v>0</v>
      </c>
      <c r="Q273" s="574">
        <f>+monthly_drivers_0!Q273*1.25</f>
        <v>3.125</v>
      </c>
    </row>
    <row r="274" spans="1:17" x14ac:dyDescent="0.25">
      <c r="A274" s="575">
        <f t="shared" si="13"/>
        <v>52687</v>
      </c>
      <c r="B274" s="575" t="str">
        <f t="shared" si="14"/>
        <v>MunsonLeasing</v>
      </c>
      <c r="C274" s="562">
        <v>0</v>
      </c>
      <c r="D274" s="563">
        <v>0</v>
      </c>
      <c r="E274" s="563">
        <v>0</v>
      </c>
      <c r="F274" s="563">
        <v>0</v>
      </c>
      <c r="G274" s="563">
        <v>0</v>
      </c>
      <c r="H274" s="563">
        <v>0</v>
      </c>
      <c r="I274" s="563">
        <v>0</v>
      </c>
      <c r="J274" s="563">
        <v>0</v>
      </c>
      <c r="K274" s="564">
        <v>0</v>
      </c>
      <c r="L274" s="563">
        <f t="shared" si="12"/>
        <v>0</v>
      </c>
      <c r="M274" s="563">
        <v>0</v>
      </c>
      <c r="N274" s="563">
        <v>0</v>
      </c>
      <c r="O274" s="565">
        <v>0</v>
      </c>
      <c r="P274" s="564">
        <v>0</v>
      </c>
      <c r="Q274" s="566">
        <f>+monthly_drivers_0!Q274*1.25</f>
        <v>3.125</v>
      </c>
    </row>
    <row r="275" spans="1:17" x14ac:dyDescent="0.25">
      <c r="A275" s="567">
        <f t="shared" si="13"/>
        <v>52717</v>
      </c>
      <c r="B275" s="567" t="str">
        <f t="shared" si="14"/>
        <v>MunsonLeasing</v>
      </c>
      <c r="C275" s="568">
        <v>0</v>
      </c>
      <c r="D275" s="569">
        <v>0</v>
      </c>
      <c r="E275" s="569">
        <v>0</v>
      </c>
      <c r="F275" s="569">
        <v>0</v>
      </c>
      <c r="G275" s="569">
        <v>0</v>
      </c>
      <c r="H275" s="569">
        <v>0</v>
      </c>
      <c r="I275" s="569">
        <v>0</v>
      </c>
      <c r="J275" s="569">
        <v>0</v>
      </c>
      <c r="K275" s="570">
        <v>0</v>
      </c>
      <c r="L275" s="571">
        <f t="shared" si="12"/>
        <v>0</v>
      </c>
      <c r="M275" s="571">
        <v>0</v>
      </c>
      <c r="N275" s="571">
        <v>0</v>
      </c>
      <c r="O275" s="572">
        <v>0</v>
      </c>
      <c r="P275" s="573">
        <v>0</v>
      </c>
      <c r="Q275" s="574">
        <f>+monthly_drivers_0!Q275*1.25</f>
        <v>3.125</v>
      </c>
    </row>
    <row r="276" spans="1:17" x14ac:dyDescent="0.25">
      <c r="A276" s="575">
        <f t="shared" si="13"/>
        <v>52748</v>
      </c>
      <c r="B276" s="575" t="str">
        <f t="shared" si="14"/>
        <v>MunsonLeasing</v>
      </c>
      <c r="C276" s="562">
        <v>0</v>
      </c>
      <c r="D276" s="563">
        <v>0</v>
      </c>
      <c r="E276" s="563">
        <v>0</v>
      </c>
      <c r="F276" s="563">
        <v>0</v>
      </c>
      <c r="G276" s="563">
        <v>0</v>
      </c>
      <c r="H276" s="563">
        <v>0</v>
      </c>
      <c r="I276" s="563">
        <v>0</v>
      </c>
      <c r="J276" s="563">
        <v>0</v>
      </c>
      <c r="K276" s="564">
        <v>0</v>
      </c>
      <c r="L276" s="563">
        <f t="shared" si="12"/>
        <v>0</v>
      </c>
      <c r="M276" s="563">
        <v>0</v>
      </c>
      <c r="N276" s="563">
        <v>0</v>
      </c>
      <c r="O276" s="565">
        <v>0</v>
      </c>
      <c r="P276" s="564">
        <v>0</v>
      </c>
      <c r="Q276" s="566">
        <f>+monthly_drivers_0!Q276*1.25</f>
        <v>3.125</v>
      </c>
    </row>
    <row r="277" spans="1:17" x14ac:dyDescent="0.25">
      <c r="A277" s="567">
        <f t="shared" si="13"/>
        <v>52778</v>
      </c>
      <c r="B277" s="567" t="str">
        <f t="shared" si="14"/>
        <v>MunsonLeasing</v>
      </c>
      <c r="C277" s="568">
        <v>0</v>
      </c>
      <c r="D277" s="569">
        <v>0</v>
      </c>
      <c r="E277" s="569">
        <v>0</v>
      </c>
      <c r="F277" s="569">
        <v>0</v>
      </c>
      <c r="G277" s="569">
        <v>0</v>
      </c>
      <c r="H277" s="569">
        <v>0</v>
      </c>
      <c r="I277" s="569">
        <v>0</v>
      </c>
      <c r="J277" s="569">
        <v>0</v>
      </c>
      <c r="K277" s="570">
        <v>0</v>
      </c>
      <c r="L277" s="571">
        <f t="shared" si="12"/>
        <v>0</v>
      </c>
      <c r="M277" s="571">
        <v>0</v>
      </c>
      <c r="N277" s="571">
        <v>0</v>
      </c>
      <c r="O277" s="572">
        <v>0</v>
      </c>
      <c r="P277" s="573">
        <v>0</v>
      </c>
      <c r="Q277" s="574">
        <f>+monthly_drivers_0!Q277*1.25</f>
        <v>3.125</v>
      </c>
    </row>
    <row r="278" spans="1:17" x14ac:dyDescent="0.25">
      <c r="A278" s="575">
        <f t="shared" si="13"/>
        <v>52809</v>
      </c>
      <c r="B278" s="575" t="str">
        <f t="shared" si="14"/>
        <v>MunsonLeasing</v>
      </c>
      <c r="C278" s="562">
        <v>0</v>
      </c>
      <c r="D278" s="563">
        <v>0</v>
      </c>
      <c r="E278" s="563">
        <v>0</v>
      </c>
      <c r="F278" s="563">
        <v>0</v>
      </c>
      <c r="G278" s="563">
        <v>0</v>
      </c>
      <c r="H278" s="563">
        <v>0</v>
      </c>
      <c r="I278" s="563">
        <v>0</v>
      </c>
      <c r="J278" s="563">
        <v>0</v>
      </c>
      <c r="K278" s="564">
        <v>0</v>
      </c>
      <c r="L278" s="563">
        <f t="shared" si="12"/>
        <v>0</v>
      </c>
      <c r="M278" s="563">
        <v>0</v>
      </c>
      <c r="N278" s="563">
        <v>0</v>
      </c>
      <c r="O278" s="565">
        <v>0</v>
      </c>
      <c r="P278" s="564">
        <v>0</v>
      </c>
      <c r="Q278" s="566">
        <f>+monthly_drivers_0!Q278*1.25</f>
        <v>3.125</v>
      </c>
    </row>
    <row r="279" spans="1:17" x14ac:dyDescent="0.25">
      <c r="A279" s="567">
        <f t="shared" si="13"/>
        <v>52840</v>
      </c>
      <c r="B279" s="567" t="str">
        <f t="shared" si="14"/>
        <v>MunsonLeasing</v>
      </c>
      <c r="C279" s="568">
        <v>0</v>
      </c>
      <c r="D279" s="569">
        <v>0</v>
      </c>
      <c r="E279" s="569">
        <v>0</v>
      </c>
      <c r="F279" s="569">
        <v>0</v>
      </c>
      <c r="G279" s="569">
        <v>0</v>
      </c>
      <c r="H279" s="569">
        <v>0</v>
      </c>
      <c r="I279" s="569">
        <v>0</v>
      </c>
      <c r="J279" s="569">
        <v>0</v>
      </c>
      <c r="K279" s="570">
        <v>0</v>
      </c>
      <c r="L279" s="571">
        <f t="shared" si="12"/>
        <v>0</v>
      </c>
      <c r="M279" s="571">
        <v>0</v>
      </c>
      <c r="N279" s="571">
        <v>0</v>
      </c>
      <c r="O279" s="572">
        <v>0</v>
      </c>
      <c r="P279" s="573">
        <v>0</v>
      </c>
      <c r="Q279" s="574">
        <f>+monthly_drivers_0!Q279*1.25</f>
        <v>3.125</v>
      </c>
    </row>
    <row r="280" spans="1:17" x14ac:dyDescent="0.25">
      <c r="A280" s="575">
        <f t="shared" si="13"/>
        <v>52870</v>
      </c>
      <c r="B280" s="575" t="str">
        <f t="shared" si="14"/>
        <v>MunsonLeasing</v>
      </c>
      <c r="C280" s="562">
        <v>0</v>
      </c>
      <c r="D280" s="563">
        <v>0</v>
      </c>
      <c r="E280" s="563">
        <v>0</v>
      </c>
      <c r="F280" s="563">
        <v>0</v>
      </c>
      <c r="G280" s="563">
        <v>0</v>
      </c>
      <c r="H280" s="563">
        <v>0</v>
      </c>
      <c r="I280" s="563">
        <v>0</v>
      </c>
      <c r="J280" s="563">
        <v>0</v>
      </c>
      <c r="K280" s="564">
        <v>0</v>
      </c>
      <c r="L280" s="563">
        <f t="shared" si="12"/>
        <v>0</v>
      </c>
      <c r="M280" s="563">
        <v>0</v>
      </c>
      <c r="N280" s="563">
        <v>0</v>
      </c>
      <c r="O280" s="565">
        <v>0</v>
      </c>
      <c r="P280" s="564">
        <v>0</v>
      </c>
      <c r="Q280" s="566">
        <f>+monthly_drivers_0!Q280*1.25</f>
        <v>3.125</v>
      </c>
    </row>
    <row r="281" spans="1:17" x14ac:dyDescent="0.25">
      <c r="A281" s="567">
        <f t="shared" si="13"/>
        <v>52901</v>
      </c>
      <c r="B281" s="567" t="str">
        <f t="shared" si="14"/>
        <v>MunsonLeasing</v>
      </c>
      <c r="C281" s="568">
        <v>0</v>
      </c>
      <c r="D281" s="569">
        <v>0</v>
      </c>
      <c r="E281" s="569">
        <v>0</v>
      </c>
      <c r="F281" s="569">
        <v>0</v>
      </c>
      <c r="G281" s="569">
        <v>0</v>
      </c>
      <c r="H281" s="569">
        <v>0</v>
      </c>
      <c r="I281" s="569">
        <v>0</v>
      </c>
      <c r="J281" s="569">
        <v>0</v>
      </c>
      <c r="K281" s="570">
        <v>0</v>
      </c>
      <c r="L281" s="571">
        <f t="shared" si="12"/>
        <v>0</v>
      </c>
      <c r="M281" s="571">
        <v>0</v>
      </c>
      <c r="N281" s="571">
        <v>0</v>
      </c>
      <c r="O281" s="572">
        <v>0</v>
      </c>
      <c r="P281" s="573">
        <v>0</v>
      </c>
      <c r="Q281" s="574">
        <f>+monthly_drivers_0!Q281*1.25</f>
        <v>3.125</v>
      </c>
    </row>
    <row r="282" spans="1:17" x14ac:dyDescent="0.25">
      <c r="A282" s="575">
        <f t="shared" si="13"/>
        <v>52931</v>
      </c>
      <c r="B282" s="575" t="str">
        <f t="shared" si="14"/>
        <v>MunsonLeasing</v>
      </c>
      <c r="C282" s="562">
        <v>0</v>
      </c>
      <c r="D282" s="563">
        <v>0</v>
      </c>
      <c r="E282" s="563">
        <v>0</v>
      </c>
      <c r="F282" s="563">
        <v>0</v>
      </c>
      <c r="G282" s="563">
        <v>0</v>
      </c>
      <c r="H282" s="563">
        <v>0</v>
      </c>
      <c r="I282" s="563">
        <v>0</v>
      </c>
      <c r="J282" s="563">
        <v>0</v>
      </c>
      <c r="K282" s="564">
        <v>0</v>
      </c>
      <c r="L282" s="563">
        <f t="shared" si="12"/>
        <v>0</v>
      </c>
      <c r="M282" s="563">
        <v>0</v>
      </c>
      <c r="N282" s="563">
        <v>0</v>
      </c>
      <c r="O282" s="565">
        <v>0</v>
      </c>
      <c r="P282" s="564">
        <v>0</v>
      </c>
      <c r="Q282" s="566">
        <f>+monthly_drivers_0!Q282*1.25</f>
        <v>3.125</v>
      </c>
    </row>
    <row r="283" spans="1:17" x14ac:dyDescent="0.25">
      <c r="A283" s="567">
        <f t="shared" si="13"/>
        <v>52962</v>
      </c>
      <c r="B283" s="567" t="str">
        <f t="shared" si="14"/>
        <v>MunsonLeasing</v>
      </c>
      <c r="C283" s="568">
        <v>0</v>
      </c>
      <c r="D283" s="569">
        <v>0</v>
      </c>
      <c r="E283" s="569">
        <v>0</v>
      </c>
      <c r="F283" s="569">
        <v>0</v>
      </c>
      <c r="G283" s="569">
        <v>0</v>
      </c>
      <c r="H283" s="569">
        <v>0</v>
      </c>
      <c r="I283" s="569">
        <v>0</v>
      </c>
      <c r="J283" s="569">
        <v>0</v>
      </c>
      <c r="K283" s="570">
        <v>0</v>
      </c>
      <c r="L283" s="571">
        <f t="shared" si="12"/>
        <v>0</v>
      </c>
      <c r="M283" s="571">
        <v>0</v>
      </c>
      <c r="N283" s="571">
        <v>0</v>
      </c>
      <c r="O283" s="572">
        <v>0</v>
      </c>
      <c r="P283" s="573">
        <v>0</v>
      </c>
      <c r="Q283" s="574">
        <f>+monthly_drivers_0!Q283*1.25</f>
        <v>3.125</v>
      </c>
    </row>
    <row r="284" spans="1:17" x14ac:dyDescent="0.25">
      <c r="A284" s="575">
        <f t="shared" si="13"/>
        <v>52993</v>
      </c>
      <c r="B284" s="575" t="str">
        <f t="shared" si="14"/>
        <v>MunsonLeasing</v>
      </c>
      <c r="C284" s="562">
        <v>0</v>
      </c>
      <c r="D284" s="563">
        <v>0</v>
      </c>
      <c r="E284" s="563">
        <v>0</v>
      </c>
      <c r="F284" s="563">
        <v>0</v>
      </c>
      <c r="G284" s="563">
        <v>0</v>
      </c>
      <c r="H284" s="563">
        <v>0</v>
      </c>
      <c r="I284" s="563">
        <v>0</v>
      </c>
      <c r="J284" s="563">
        <v>0</v>
      </c>
      <c r="K284" s="564">
        <v>0</v>
      </c>
      <c r="L284" s="563">
        <f t="shared" si="12"/>
        <v>0</v>
      </c>
      <c r="M284" s="563">
        <v>0</v>
      </c>
      <c r="N284" s="563">
        <v>0</v>
      </c>
      <c r="O284" s="565">
        <v>0</v>
      </c>
      <c r="P284" s="564">
        <v>0</v>
      </c>
      <c r="Q284" s="566">
        <f>+monthly_drivers_0!Q284*1.25</f>
        <v>3.125</v>
      </c>
    </row>
    <row r="285" spans="1:17" x14ac:dyDescent="0.25">
      <c r="A285" s="567">
        <f t="shared" si="13"/>
        <v>53021</v>
      </c>
      <c r="B285" s="567" t="str">
        <f t="shared" si="14"/>
        <v>MunsonLeasing</v>
      </c>
      <c r="C285" s="568">
        <v>0</v>
      </c>
      <c r="D285" s="569">
        <v>0</v>
      </c>
      <c r="E285" s="569">
        <v>0</v>
      </c>
      <c r="F285" s="569">
        <v>0</v>
      </c>
      <c r="G285" s="569">
        <v>0</v>
      </c>
      <c r="H285" s="569">
        <v>0</v>
      </c>
      <c r="I285" s="569">
        <v>0</v>
      </c>
      <c r="J285" s="569">
        <v>0</v>
      </c>
      <c r="K285" s="570">
        <v>0</v>
      </c>
      <c r="L285" s="571">
        <f t="shared" si="12"/>
        <v>0</v>
      </c>
      <c r="M285" s="571">
        <v>0</v>
      </c>
      <c r="N285" s="571">
        <v>0</v>
      </c>
      <c r="O285" s="572">
        <v>0</v>
      </c>
      <c r="P285" s="573">
        <v>0</v>
      </c>
      <c r="Q285" s="574">
        <f>+monthly_drivers_0!Q285*1.25</f>
        <v>3.125</v>
      </c>
    </row>
    <row r="286" spans="1:17" x14ac:dyDescent="0.25">
      <c r="A286" s="575">
        <f t="shared" si="13"/>
        <v>53052</v>
      </c>
      <c r="B286" s="575" t="str">
        <f t="shared" si="14"/>
        <v>MunsonLeasing</v>
      </c>
      <c r="C286" s="562">
        <v>0</v>
      </c>
      <c r="D286" s="563">
        <v>0</v>
      </c>
      <c r="E286" s="563">
        <v>0</v>
      </c>
      <c r="F286" s="563">
        <v>0</v>
      </c>
      <c r="G286" s="563">
        <v>0</v>
      </c>
      <c r="H286" s="563">
        <v>0</v>
      </c>
      <c r="I286" s="563">
        <v>0</v>
      </c>
      <c r="J286" s="563">
        <v>0</v>
      </c>
      <c r="K286" s="564">
        <v>0</v>
      </c>
      <c r="L286" s="563">
        <f t="shared" si="12"/>
        <v>0</v>
      </c>
      <c r="M286" s="563">
        <v>0</v>
      </c>
      <c r="N286" s="563">
        <v>0</v>
      </c>
      <c r="O286" s="565">
        <v>0</v>
      </c>
      <c r="P286" s="564">
        <v>0</v>
      </c>
      <c r="Q286" s="566">
        <f>+monthly_drivers_0!Q286*1.25</f>
        <v>3.125</v>
      </c>
    </row>
    <row r="287" spans="1:17" x14ac:dyDescent="0.25">
      <c r="A287" s="567">
        <f t="shared" si="13"/>
        <v>53082</v>
      </c>
      <c r="B287" s="567" t="str">
        <f t="shared" si="14"/>
        <v>MunsonLeasing</v>
      </c>
      <c r="C287" s="568">
        <v>0</v>
      </c>
      <c r="D287" s="569">
        <v>0</v>
      </c>
      <c r="E287" s="569">
        <v>0</v>
      </c>
      <c r="F287" s="569">
        <v>0</v>
      </c>
      <c r="G287" s="569">
        <v>0</v>
      </c>
      <c r="H287" s="569">
        <v>0</v>
      </c>
      <c r="I287" s="569">
        <v>0</v>
      </c>
      <c r="J287" s="569">
        <v>0</v>
      </c>
      <c r="K287" s="570">
        <v>0</v>
      </c>
      <c r="L287" s="571">
        <f t="shared" si="12"/>
        <v>0</v>
      </c>
      <c r="M287" s="571">
        <v>0</v>
      </c>
      <c r="N287" s="571">
        <v>0</v>
      </c>
      <c r="O287" s="572">
        <v>0</v>
      </c>
      <c r="P287" s="573">
        <v>0</v>
      </c>
      <c r="Q287" s="574">
        <f>+monthly_drivers_0!Q287*1.25</f>
        <v>3.125</v>
      </c>
    </row>
    <row r="288" spans="1:17" x14ac:dyDescent="0.25">
      <c r="A288" s="575">
        <f t="shared" si="13"/>
        <v>53113</v>
      </c>
      <c r="B288" s="575" t="str">
        <f t="shared" si="14"/>
        <v>MunsonLeasing</v>
      </c>
      <c r="C288" s="562">
        <v>0</v>
      </c>
      <c r="D288" s="563">
        <v>0</v>
      </c>
      <c r="E288" s="563">
        <v>0</v>
      </c>
      <c r="F288" s="563">
        <v>0</v>
      </c>
      <c r="G288" s="563">
        <v>0</v>
      </c>
      <c r="H288" s="563">
        <v>0</v>
      </c>
      <c r="I288" s="563">
        <v>0</v>
      </c>
      <c r="J288" s="563">
        <v>0</v>
      </c>
      <c r="K288" s="564">
        <v>0</v>
      </c>
      <c r="L288" s="563">
        <f t="shared" si="12"/>
        <v>0</v>
      </c>
      <c r="M288" s="563">
        <v>0</v>
      </c>
      <c r="N288" s="563">
        <v>0</v>
      </c>
      <c r="O288" s="565">
        <v>0</v>
      </c>
      <c r="P288" s="564">
        <v>0</v>
      </c>
      <c r="Q288" s="566">
        <f>+monthly_drivers_0!Q288*1.25</f>
        <v>3.125</v>
      </c>
    </row>
    <row r="289" spans="1:17" x14ac:dyDescent="0.25">
      <c r="A289" s="567">
        <f t="shared" si="13"/>
        <v>53143</v>
      </c>
      <c r="B289" s="567" t="str">
        <f t="shared" si="14"/>
        <v>MunsonLeasing</v>
      </c>
      <c r="C289" s="568">
        <v>0</v>
      </c>
      <c r="D289" s="569">
        <v>0</v>
      </c>
      <c r="E289" s="569">
        <v>0</v>
      </c>
      <c r="F289" s="569">
        <v>0</v>
      </c>
      <c r="G289" s="569">
        <v>0</v>
      </c>
      <c r="H289" s="569">
        <v>0</v>
      </c>
      <c r="I289" s="569">
        <v>0</v>
      </c>
      <c r="J289" s="569">
        <v>0</v>
      </c>
      <c r="K289" s="570">
        <v>0</v>
      </c>
      <c r="L289" s="571">
        <f t="shared" si="12"/>
        <v>0</v>
      </c>
      <c r="M289" s="571">
        <v>0</v>
      </c>
      <c r="N289" s="571">
        <v>0</v>
      </c>
      <c r="O289" s="572">
        <v>0</v>
      </c>
      <c r="P289" s="573">
        <v>0</v>
      </c>
      <c r="Q289" s="574">
        <f>+monthly_drivers_0!Q289*1.25</f>
        <v>3.125</v>
      </c>
    </row>
    <row r="290" spans="1:17" x14ac:dyDescent="0.25">
      <c r="A290" s="575">
        <f t="shared" si="13"/>
        <v>53174</v>
      </c>
      <c r="B290" s="575" t="str">
        <f t="shared" si="14"/>
        <v>MunsonLeasing</v>
      </c>
      <c r="C290" s="562">
        <v>0</v>
      </c>
      <c r="D290" s="563">
        <v>0</v>
      </c>
      <c r="E290" s="563">
        <v>0</v>
      </c>
      <c r="F290" s="563">
        <v>0</v>
      </c>
      <c r="G290" s="563">
        <v>0</v>
      </c>
      <c r="H290" s="563">
        <v>0</v>
      </c>
      <c r="I290" s="563">
        <v>0</v>
      </c>
      <c r="J290" s="563">
        <v>0</v>
      </c>
      <c r="K290" s="564">
        <v>0</v>
      </c>
      <c r="L290" s="563">
        <f t="shared" si="12"/>
        <v>0</v>
      </c>
      <c r="M290" s="563">
        <v>0</v>
      </c>
      <c r="N290" s="563">
        <v>0</v>
      </c>
      <c r="O290" s="565">
        <v>0</v>
      </c>
      <c r="P290" s="564">
        <v>0</v>
      </c>
      <c r="Q290" s="566">
        <f>+monthly_drivers_0!Q290*1.25</f>
        <v>3.125</v>
      </c>
    </row>
    <row r="291" spans="1:17" x14ac:dyDescent="0.25">
      <c r="A291" s="567">
        <f t="shared" si="13"/>
        <v>53205</v>
      </c>
      <c r="B291" s="567" t="str">
        <f t="shared" si="14"/>
        <v>MunsonLeasing</v>
      </c>
      <c r="C291" s="568">
        <v>0</v>
      </c>
      <c r="D291" s="569">
        <v>0</v>
      </c>
      <c r="E291" s="569">
        <v>0</v>
      </c>
      <c r="F291" s="569">
        <v>0</v>
      </c>
      <c r="G291" s="569">
        <v>0</v>
      </c>
      <c r="H291" s="569">
        <v>0</v>
      </c>
      <c r="I291" s="569">
        <v>0</v>
      </c>
      <c r="J291" s="569">
        <v>0</v>
      </c>
      <c r="K291" s="570">
        <v>0</v>
      </c>
      <c r="L291" s="571">
        <f t="shared" si="12"/>
        <v>0</v>
      </c>
      <c r="M291" s="571">
        <v>0</v>
      </c>
      <c r="N291" s="571">
        <v>0</v>
      </c>
      <c r="O291" s="572">
        <v>0</v>
      </c>
      <c r="P291" s="573">
        <v>0</v>
      </c>
      <c r="Q291" s="574">
        <f>+monthly_drivers_0!Q291*1.25</f>
        <v>3.125</v>
      </c>
    </row>
    <row r="292" spans="1:17" x14ac:dyDescent="0.25">
      <c r="A292" s="575">
        <f t="shared" si="13"/>
        <v>53235</v>
      </c>
      <c r="B292" s="575" t="str">
        <f t="shared" si="14"/>
        <v>MunsonLeasing</v>
      </c>
      <c r="C292" s="562">
        <v>0</v>
      </c>
      <c r="D292" s="563">
        <v>0</v>
      </c>
      <c r="E292" s="563">
        <v>0</v>
      </c>
      <c r="F292" s="563">
        <v>0</v>
      </c>
      <c r="G292" s="563">
        <v>0</v>
      </c>
      <c r="H292" s="563">
        <v>0</v>
      </c>
      <c r="I292" s="563">
        <v>0</v>
      </c>
      <c r="J292" s="563">
        <v>0</v>
      </c>
      <c r="K292" s="564">
        <v>0</v>
      </c>
      <c r="L292" s="563">
        <f t="shared" si="12"/>
        <v>0</v>
      </c>
      <c r="M292" s="563">
        <v>0</v>
      </c>
      <c r="N292" s="563">
        <v>0</v>
      </c>
      <c r="O292" s="565">
        <v>0</v>
      </c>
      <c r="P292" s="564">
        <v>0</v>
      </c>
      <c r="Q292" s="566">
        <f>+monthly_drivers_0!Q292*1.25</f>
        <v>3.125</v>
      </c>
    </row>
    <row r="293" spans="1:17" x14ac:dyDescent="0.25">
      <c r="A293" s="567">
        <f t="shared" si="13"/>
        <v>53266</v>
      </c>
      <c r="B293" s="567" t="str">
        <f t="shared" si="14"/>
        <v>MunsonLeasing</v>
      </c>
      <c r="C293" s="568">
        <v>0</v>
      </c>
      <c r="D293" s="569">
        <v>0</v>
      </c>
      <c r="E293" s="569">
        <v>0</v>
      </c>
      <c r="F293" s="569">
        <v>0</v>
      </c>
      <c r="G293" s="569">
        <v>0</v>
      </c>
      <c r="H293" s="569">
        <v>0</v>
      </c>
      <c r="I293" s="569">
        <v>0</v>
      </c>
      <c r="J293" s="569">
        <v>0</v>
      </c>
      <c r="K293" s="570">
        <v>0</v>
      </c>
      <c r="L293" s="571">
        <f t="shared" si="12"/>
        <v>0</v>
      </c>
      <c r="M293" s="571">
        <v>0</v>
      </c>
      <c r="N293" s="571">
        <v>0</v>
      </c>
      <c r="O293" s="572">
        <v>0</v>
      </c>
      <c r="P293" s="573">
        <v>0</v>
      </c>
      <c r="Q293" s="574">
        <f>+monthly_drivers_0!Q293*1.25</f>
        <v>3.125</v>
      </c>
    </row>
    <row r="294" spans="1:17" x14ac:dyDescent="0.25">
      <c r="A294" s="575">
        <f t="shared" si="13"/>
        <v>53296</v>
      </c>
      <c r="B294" s="575" t="str">
        <f t="shared" si="14"/>
        <v>MunsonLeasing</v>
      </c>
      <c r="C294" s="562">
        <v>0</v>
      </c>
      <c r="D294" s="563">
        <v>0</v>
      </c>
      <c r="E294" s="563">
        <v>0</v>
      </c>
      <c r="F294" s="563">
        <v>0</v>
      </c>
      <c r="G294" s="563">
        <v>0</v>
      </c>
      <c r="H294" s="563">
        <v>0</v>
      </c>
      <c r="I294" s="563">
        <v>0</v>
      </c>
      <c r="J294" s="563">
        <v>0</v>
      </c>
      <c r="K294" s="564">
        <v>0</v>
      </c>
      <c r="L294" s="563">
        <f t="shared" si="12"/>
        <v>0</v>
      </c>
      <c r="M294" s="563">
        <v>0</v>
      </c>
      <c r="N294" s="563">
        <v>0</v>
      </c>
      <c r="O294" s="565">
        <v>0</v>
      </c>
      <c r="P294" s="564">
        <v>0</v>
      </c>
      <c r="Q294" s="566">
        <f>+monthly_drivers_0!Q294*1.25</f>
        <v>3.125</v>
      </c>
    </row>
    <row r="295" spans="1:17" x14ac:dyDescent="0.25">
      <c r="A295" s="567">
        <f t="shared" si="13"/>
        <v>53327</v>
      </c>
      <c r="B295" s="567" t="str">
        <f t="shared" si="14"/>
        <v>MunsonLeasing</v>
      </c>
      <c r="C295" s="568">
        <v>0</v>
      </c>
      <c r="D295" s="569">
        <v>0</v>
      </c>
      <c r="E295" s="569">
        <v>0</v>
      </c>
      <c r="F295" s="569">
        <v>0</v>
      </c>
      <c r="G295" s="569">
        <v>0</v>
      </c>
      <c r="H295" s="569">
        <v>0</v>
      </c>
      <c r="I295" s="569">
        <v>0</v>
      </c>
      <c r="J295" s="569">
        <v>0</v>
      </c>
      <c r="K295" s="570">
        <v>0</v>
      </c>
      <c r="L295" s="571">
        <f t="shared" si="12"/>
        <v>0</v>
      </c>
      <c r="M295" s="571">
        <v>0</v>
      </c>
      <c r="N295" s="571">
        <v>0</v>
      </c>
      <c r="O295" s="572">
        <v>0</v>
      </c>
      <c r="P295" s="573">
        <v>0</v>
      </c>
      <c r="Q295" s="574">
        <f>+monthly_drivers_0!Q295*1.25</f>
        <v>3.125</v>
      </c>
    </row>
    <row r="296" spans="1:17" x14ac:dyDescent="0.25">
      <c r="A296" s="575">
        <f t="shared" si="13"/>
        <v>53358</v>
      </c>
      <c r="B296" s="575" t="str">
        <f t="shared" si="14"/>
        <v>MunsonLeasing</v>
      </c>
      <c r="C296" s="562">
        <v>0</v>
      </c>
      <c r="D296" s="563">
        <v>0</v>
      </c>
      <c r="E296" s="563">
        <v>0</v>
      </c>
      <c r="F296" s="563">
        <v>0</v>
      </c>
      <c r="G296" s="563">
        <v>0</v>
      </c>
      <c r="H296" s="563">
        <v>0</v>
      </c>
      <c r="I296" s="563">
        <v>0</v>
      </c>
      <c r="J296" s="563">
        <v>0</v>
      </c>
      <c r="K296" s="564">
        <v>0</v>
      </c>
      <c r="L296" s="563">
        <f t="shared" si="12"/>
        <v>0</v>
      </c>
      <c r="M296" s="563">
        <v>0</v>
      </c>
      <c r="N296" s="563">
        <v>0</v>
      </c>
      <c r="O296" s="565">
        <v>0</v>
      </c>
      <c r="P296" s="564">
        <v>0</v>
      </c>
      <c r="Q296" s="566">
        <f>+monthly_drivers_0!Q296*1.25</f>
        <v>3.125</v>
      </c>
    </row>
    <row r="297" spans="1:17" x14ac:dyDescent="0.25">
      <c r="A297" s="567">
        <f t="shared" si="13"/>
        <v>53386</v>
      </c>
      <c r="B297" s="567" t="str">
        <f t="shared" si="14"/>
        <v>MunsonLeasing</v>
      </c>
      <c r="C297" s="568">
        <v>0</v>
      </c>
      <c r="D297" s="569">
        <v>0</v>
      </c>
      <c r="E297" s="569">
        <v>0</v>
      </c>
      <c r="F297" s="569">
        <v>0</v>
      </c>
      <c r="G297" s="569">
        <v>0</v>
      </c>
      <c r="H297" s="569">
        <v>0</v>
      </c>
      <c r="I297" s="569">
        <v>0</v>
      </c>
      <c r="J297" s="569">
        <v>0</v>
      </c>
      <c r="K297" s="570">
        <v>0</v>
      </c>
      <c r="L297" s="571">
        <f t="shared" si="12"/>
        <v>0</v>
      </c>
      <c r="M297" s="571">
        <v>0</v>
      </c>
      <c r="N297" s="571">
        <v>0</v>
      </c>
      <c r="O297" s="572">
        <v>0</v>
      </c>
      <c r="P297" s="573">
        <v>0</v>
      </c>
      <c r="Q297" s="574">
        <f>+monthly_drivers_0!Q297*1.25</f>
        <v>3.125</v>
      </c>
    </row>
    <row r="298" spans="1:17" x14ac:dyDescent="0.25">
      <c r="A298" s="575">
        <f t="shared" si="13"/>
        <v>53417</v>
      </c>
      <c r="B298" s="575" t="str">
        <f t="shared" si="14"/>
        <v>MunsonLeasing</v>
      </c>
      <c r="C298" s="562">
        <v>0</v>
      </c>
      <c r="D298" s="563">
        <v>0</v>
      </c>
      <c r="E298" s="563">
        <v>0</v>
      </c>
      <c r="F298" s="563">
        <v>0</v>
      </c>
      <c r="G298" s="563">
        <v>0</v>
      </c>
      <c r="H298" s="563">
        <v>0</v>
      </c>
      <c r="I298" s="563">
        <v>0</v>
      </c>
      <c r="J298" s="563">
        <v>0</v>
      </c>
      <c r="K298" s="564">
        <v>0</v>
      </c>
      <c r="L298" s="563">
        <f t="shared" si="12"/>
        <v>0</v>
      </c>
      <c r="M298" s="563">
        <v>0</v>
      </c>
      <c r="N298" s="563">
        <v>0</v>
      </c>
      <c r="O298" s="565">
        <v>0</v>
      </c>
      <c r="P298" s="564">
        <v>0</v>
      </c>
      <c r="Q298" s="566">
        <f>+monthly_drivers_0!Q298*1.25</f>
        <v>3.125</v>
      </c>
    </row>
    <row r="299" spans="1:17" x14ac:dyDescent="0.25">
      <c r="A299" s="567">
        <f t="shared" si="13"/>
        <v>53447</v>
      </c>
      <c r="B299" s="567" t="str">
        <f t="shared" si="14"/>
        <v>MunsonLeasing</v>
      </c>
      <c r="C299" s="568">
        <v>0</v>
      </c>
      <c r="D299" s="569">
        <v>0</v>
      </c>
      <c r="E299" s="569">
        <v>0</v>
      </c>
      <c r="F299" s="569">
        <v>0</v>
      </c>
      <c r="G299" s="569">
        <v>0</v>
      </c>
      <c r="H299" s="569">
        <v>0</v>
      </c>
      <c r="I299" s="569">
        <v>0</v>
      </c>
      <c r="J299" s="569">
        <v>0</v>
      </c>
      <c r="K299" s="570">
        <v>0</v>
      </c>
      <c r="L299" s="571">
        <f t="shared" si="12"/>
        <v>0</v>
      </c>
      <c r="M299" s="571">
        <v>0</v>
      </c>
      <c r="N299" s="571">
        <v>0</v>
      </c>
      <c r="O299" s="572">
        <v>0</v>
      </c>
      <c r="P299" s="573">
        <v>0</v>
      </c>
      <c r="Q299" s="574">
        <f>+monthly_drivers_0!Q299*1.25</f>
        <v>3.125</v>
      </c>
    </row>
    <row r="300" spans="1:17" x14ac:dyDescent="0.25">
      <c r="A300" s="575">
        <f t="shared" si="13"/>
        <v>53478</v>
      </c>
      <c r="B300" s="575" t="str">
        <f t="shared" si="14"/>
        <v>MunsonLeasing</v>
      </c>
      <c r="C300" s="562">
        <v>0</v>
      </c>
      <c r="D300" s="563">
        <v>0</v>
      </c>
      <c r="E300" s="563">
        <v>0</v>
      </c>
      <c r="F300" s="563">
        <v>0</v>
      </c>
      <c r="G300" s="563">
        <v>0</v>
      </c>
      <c r="H300" s="563">
        <v>0</v>
      </c>
      <c r="I300" s="563">
        <v>0</v>
      </c>
      <c r="J300" s="563">
        <v>0</v>
      </c>
      <c r="K300" s="564">
        <v>0</v>
      </c>
      <c r="L300" s="563">
        <f t="shared" si="12"/>
        <v>0</v>
      </c>
      <c r="M300" s="563">
        <v>0</v>
      </c>
      <c r="N300" s="563">
        <v>0</v>
      </c>
      <c r="O300" s="565">
        <v>0</v>
      </c>
      <c r="P300" s="564">
        <v>0</v>
      </c>
      <c r="Q300" s="566">
        <f>+monthly_drivers_0!Q300*1.25</f>
        <v>3.125</v>
      </c>
    </row>
    <row r="301" spans="1:17" x14ac:dyDescent="0.25">
      <c r="A301" s="567">
        <f t="shared" si="13"/>
        <v>53508</v>
      </c>
      <c r="B301" s="567" t="str">
        <f t="shared" si="14"/>
        <v>MunsonLeasing</v>
      </c>
      <c r="C301" s="568">
        <v>0</v>
      </c>
      <c r="D301" s="569">
        <v>0</v>
      </c>
      <c r="E301" s="569">
        <v>0</v>
      </c>
      <c r="F301" s="569">
        <v>0</v>
      </c>
      <c r="G301" s="569">
        <v>0</v>
      </c>
      <c r="H301" s="569">
        <v>0</v>
      </c>
      <c r="I301" s="569">
        <v>0</v>
      </c>
      <c r="J301" s="569">
        <v>0</v>
      </c>
      <c r="K301" s="570">
        <v>0</v>
      </c>
      <c r="L301" s="571">
        <f t="shared" si="12"/>
        <v>0</v>
      </c>
      <c r="M301" s="571">
        <v>0</v>
      </c>
      <c r="N301" s="571">
        <v>0</v>
      </c>
      <c r="O301" s="572">
        <v>0</v>
      </c>
      <c r="P301" s="573">
        <v>0</v>
      </c>
      <c r="Q301" s="574">
        <f>+monthly_drivers_0!Q301*1.25</f>
        <v>3.125</v>
      </c>
    </row>
    <row r="302" spans="1:17" x14ac:dyDescent="0.25">
      <c r="A302" s="575">
        <f t="shared" si="13"/>
        <v>53539</v>
      </c>
      <c r="B302" s="575" t="str">
        <f t="shared" si="14"/>
        <v>MunsonLeasing</v>
      </c>
      <c r="C302" s="562">
        <v>0</v>
      </c>
      <c r="D302" s="563">
        <v>0</v>
      </c>
      <c r="E302" s="563">
        <v>0</v>
      </c>
      <c r="F302" s="563">
        <v>0</v>
      </c>
      <c r="G302" s="563">
        <v>0</v>
      </c>
      <c r="H302" s="563">
        <v>0</v>
      </c>
      <c r="I302" s="563">
        <v>0</v>
      </c>
      <c r="J302" s="563">
        <v>0</v>
      </c>
      <c r="K302" s="564">
        <v>0</v>
      </c>
      <c r="L302" s="563">
        <f t="shared" si="12"/>
        <v>0</v>
      </c>
      <c r="M302" s="563">
        <v>0</v>
      </c>
      <c r="N302" s="563">
        <v>0</v>
      </c>
      <c r="O302" s="565">
        <v>0</v>
      </c>
      <c r="P302" s="564">
        <v>0</v>
      </c>
      <c r="Q302" s="566">
        <f>+monthly_drivers_0!Q302*1.25</f>
        <v>3.125</v>
      </c>
    </row>
    <row r="303" spans="1:17" x14ac:dyDescent="0.25">
      <c r="A303" s="567">
        <f t="shared" si="13"/>
        <v>53570</v>
      </c>
      <c r="B303" s="567" t="str">
        <f t="shared" si="14"/>
        <v>MunsonLeasing</v>
      </c>
      <c r="C303" s="568">
        <v>0</v>
      </c>
      <c r="D303" s="569">
        <v>0</v>
      </c>
      <c r="E303" s="569">
        <v>0</v>
      </c>
      <c r="F303" s="569">
        <v>0</v>
      </c>
      <c r="G303" s="569">
        <v>0</v>
      </c>
      <c r="H303" s="569">
        <v>0</v>
      </c>
      <c r="I303" s="569">
        <v>0</v>
      </c>
      <c r="J303" s="569">
        <v>0</v>
      </c>
      <c r="K303" s="570">
        <v>0</v>
      </c>
      <c r="L303" s="571">
        <f t="shared" si="12"/>
        <v>0</v>
      </c>
      <c r="M303" s="571">
        <v>0</v>
      </c>
      <c r="N303" s="571">
        <v>0</v>
      </c>
      <c r="O303" s="572">
        <v>0</v>
      </c>
      <c r="P303" s="573">
        <v>0</v>
      </c>
      <c r="Q303" s="574">
        <f>+monthly_drivers_0!Q303*1.25</f>
        <v>3.125</v>
      </c>
    </row>
    <row r="304" spans="1:17" x14ac:dyDescent="0.25">
      <c r="A304" s="575">
        <f t="shared" si="13"/>
        <v>53600</v>
      </c>
      <c r="B304" s="575" t="str">
        <f t="shared" si="14"/>
        <v>MunsonLeasing</v>
      </c>
      <c r="C304" s="562">
        <v>0</v>
      </c>
      <c r="D304" s="563">
        <v>0</v>
      </c>
      <c r="E304" s="563">
        <v>0</v>
      </c>
      <c r="F304" s="563">
        <v>0</v>
      </c>
      <c r="G304" s="563">
        <v>0</v>
      </c>
      <c r="H304" s="563">
        <v>0</v>
      </c>
      <c r="I304" s="563">
        <v>0</v>
      </c>
      <c r="J304" s="563">
        <v>0</v>
      </c>
      <c r="K304" s="564">
        <v>0</v>
      </c>
      <c r="L304" s="563">
        <f t="shared" si="12"/>
        <v>0</v>
      </c>
      <c r="M304" s="563">
        <v>0</v>
      </c>
      <c r="N304" s="563">
        <v>0</v>
      </c>
      <c r="O304" s="565">
        <v>0</v>
      </c>
      <c r="P304" s="564">
        <v>0</v>
      </c>
      <c r="Q304" s="566">
        <f>+monthly_drivers_0!Q304*1.25</f>
        <v>3.125</v>
      </c>
    </row>
    <row r="305" spans="1:17" x14ac:dyDescent="0.25">
      <c r="A305" s="567">
        <f t="shared" si="13"/>
        <v>53631</v>
      </c>
      <c r="B305" s="567" t="str">
        <f t="shared" si="14"/>
        <v>MunsonLeasing</v>
      </c>
      <c r="C305" s="568">
        <v>0</v>
      </c>
      <c r="D305" s="569">
        <v>0</v>
      </c>
      <c r="E305" s="569">
        <v>0</v>
      </c>
      <c r="F305" s="569">
        <v>0</v>
      </c>
      <c r="G305" s="569">
        <v>0</v>
      </c>
      <c r="H305" s="569">
        <v>0</v>
      </c>
      <c r="I305" s="569">
        <v>0</v>
      </c>
      <c r="J305" s="569">
        <v>0</v>
      </c>
      <c r="K305" s="570">
        <v>0</v>
      </c>
      <c r="L305" s="571">
        <f t="shared" si="12"/>
        <v>0</v>
      </c>
      <c r="M305" s="571">
        <v>0</v>
      </c>
      <c r="N305" s="571">
        <v>0</v>
      </c>
      <c r="O305" s="572">
        <v>0</v>
      </c>
      <c r="P305" s="573">
        <v>0</v>
      </c>
      <c r="Q305" s="574">
        <f>+monthly_drivers_0!Q305*1.25</f>
        <v>3.125</v>
      </c>
    </row>
    <row r="306" spans="1:17" x14ac:dyDescent="0.25">
      <c r="A306" s="575">
        <f t="shared" si="13"/>
        <v>53661</v>
      </c>
      <c r="B306" s="575" t="str">
        <f t="shared" si="14"/>
        <v>MunsonLeasing</v>
      </c>
      <c r="C306" s="562">
        <v>0</v>
      </c>
      <c r="D306" s="563">
        <v>0</v>
      </c>
      <c r="E306" s="563">
        <v>0</v>
      </c>
      <c r="F306" s="563">
        <v>0</v>
      </c>
      <c r="G306" s="563">
        <v>0</v>
      </c>
      <c r="H306" s="563">
        <v>0</v>
      </c>
      <c r="I306" s="563">
        <v>0</v>
      </c>
      <c r="J306" s="563">
        <v>0</v>
      </c>
      <c r="K306" s="564">
        <v>0</v>
      </c>
      <c r="L306" s="563">
        <f t="shared" si="12"/>
        <v>0</v>
      </c>
      <c r="M306" s="563">
        <v>0</v>
      </c>
      <c r="N306" s="563">
        <v>0</v>
      </c>
      <c r="O306" s="565">
        <v>0</v>
      </c>
      <c r="P306" s="564">
        <v>0</v>
      </c>
      <c r="Q306" s="566">
        <f>+monthly_drivers_0!Q306*1.25</f>
        <v>3.125</v>
      </c>
    </row>
    <row r="307" spans="1:17" x14ac:dyDescent="0.25">
      <c r="A307" s="567">
        <f t="shared" si="13"/>
        <v>53692</v>
      </c>
      <c r="B307" s="567" t="str">
        <f t="shared" si="14"/>
        <v>MunsonLeasing</v>
      </c>
      <c r="C307" s="568">
        <v>0</v>
      </c>
      <c r="D307" s="569">
        <v>0</v>
      </c>
      <c r="E307" s="569">
        <v>0</v>
      </c>
      <c r="F307" s="569">
        <v>0</v>
      </c>
      <c r="G307" s="569">
        <v>0</v>
      </c>
      <c r="H307" s="569">
        <v>0</v>
      </c>
      <c r="I307" s="569">
        <v>0</v>
      </c>
      <c r="J307" s="569">
        <v>0</v>
      </c>
      <c r="K307" s="570">
        <v>0</v>
      </c>
      <c r="L307" s="571">
        <f t="shared" si="12"/>
        <v>0</v>
      </c>
      <c r="M307" s="571">
        <v>0</v>
      </c>
      <c r="N307" s="571">
        <v>0</v>
      </c>
      <c r="O307" s="572">
        <v>0</v>
      </c>
      <c r="P307" s="573">
        <v>0</v>
      </c>
      <c r="Q307" s="574">
        <f>+monthly_drivers_0!Q307*1.25</f>
        <v>3.125</v>
      </c>
    </row>
    <row r="308" spans="1:17" x14ac:dyDescent="0.25">
      <c r="A308" s="575">
        <f t="shared" si="13"/>
        <v>53723</v>
      </c>
      <c r="B308" s="575" t="str">
        <f t="shared" si="14"/>
        <v>MunsonLeasing</v>
      </c>
      <c r="C308" s="562">
        <v>0</v>
      </c>
      <c r="D308" s="563">
        <v>0</v>
      </c>
      <c r="E308" s="563">
        <v>0</v>
      </c>
      <c r="F308" s="563">
        <v>0</v>
      </c>
      <c r="G308" s="563">
        <v>0</v>
      </c>
      <c r="H308" s="563">
        <v>0</v>
      </c>
      <c r="I308" s="563">
        <v>0</v>
      </c>
      <c r="J308" s="563">
        <v>0</v>
      </c>
      <c r="K308" s="564">
        <v>0</v>
      </c>
      <c r="L308" s="563">
        <f t="shared" si="12"/>
        <v>0</v>
      </c>
      <c r="M308" s="563">
        <v>0</v>
      </c>
      <c r="N308" s="563">
        <v>0</v>
      </c>
      <c r="O308" s="565">
        <v>0</v>
      </c>
      <c r="P308" s="564">
        <v>0</v>
      </c>
      <c r="Q308" s="566">
        <f>+monthly_drivers_0!Q308*1.25</f>
        <v>3.125</v>
      </c>
    </row>
    <row r="309" spans="1:17" x14ac:dyDescent="0.25">
      <c r="A309" s="567">
        <f t="shared" si="13"/>
        <v>53751</v>
      </c>
      <c r="B309" s="567" t="str">
        <f t="shared" si="14"/>
        <v>MunsonLeasing</v>
      </c>
      <c r="C309" s="568">
        <v>0</v>
      </c>
      <c r="D309" s="569">
        <v>0</v>
      </c>
      <c r="E309" s="569">
        <v>0</v>
      </c>
      <c r="F309" s="569">
        <v>0</v>
      </c>
      <c r="G309" s="569">
        <v>0</v>
      </c>
      <c r="H309" s="569">
        <v>0</v>
      </c>
      <c r="I309" s="569">
        <v>0</v>
      </c>
      <c r="J309" s="569">
        <v>0</v>
      </c>
      <c r="K309" s="570">
        <v>0</v>
      </c>
      <c r="L309" s="571">
        <f t="shared" si="12"/>
        <v>0</v>
      </c>
      <c r="M309" s="571">
        <v>0</v>
      </c>
      <c r="N309" s="571">
        <v>0</v>
      </c>
      <c r="O309" s="572">
        <v>0</v>
      </c>
      <c r="P309" s="573">
        <v>0</v>
      </c>
      <c r="Q309" s="574">
        <f>+monthly_drivers_0!Q309*1.25</f>
        <v>3.125</v>
      </c>
    </row>
    <row r="310" spans="1:17" x14ac:dyDescent="0.25">
      <c r="A310" s="575">
        <f t="shared" si="13"/>
        <v>53782</v>
      </c>
      <c r="B310" s="575" t="str">
        <f t="shared" si="14"/>
        <v>MunsonLeasing</v>
      </c>
      <c r="C310" s="562">
        <v>0</v>
      </c>
      <c r="D310" s="563">
        <v>0</v>
      </c>
      <c r="E310" s="563">
        <v>0</v>
      </c>
      <c r="F310" s="563">
        <v>0</v>
      </c>
      <c r="G310" s="563">
        <v>0</v>
      </c>
      <c r="H310" s="563">
        <v>0</v>
      </c>
      <c r="I310" s="563">
        <v>0</v>
      </c>
      <c r="J310" s="563">
        <v>0</v>
      </c>
      <c r="K310" s="564">
        <v>0</v>
      </c>
      <c r="L310" s="563">
        <f t="shared" si="12"/>
        <v>0</v>
      </c>
      <c r="M310" s="563">
        <v>0</v>
      </c>
      <c r="N310" s="563">
        <v>0</v>
      </c>
      <c r="O310" s="565">
        <v>0</v>
      </c>
      <c r="P310" s="564">
        <v>0</v>
      </c>
      <c r="Q310" s="566">
        <f>+monthly_drivers_0!Q310*1.25</f>
        <v>3.125</v>
      </c>
    </row>
    <row r="311" spans="1:17" x14ac:dyDescent="0.25">
      <c r="A311" s="567">
        <f t="shared" si="13"/>
        <v>53812</v>
      </c>
      <c r="B311" s="567" t="str">
        <f t="shared" si="14"/>
        <v>MunsonLeasing</v>
      </c>
      <c r="C311" s="568">
        <v>0</v>
      </c>
      <c r="D311" s="569">
        <v>0</v>
      </c>
      <c r="E311" s="569">
        <v>0</v>
      </c>
      <c r="F311" s="569">
        <v>0</v>
      </c>
      <c r="G311" s="569">
        <v>0</v>
      </c>
      <c r="H311" s="569">
        <v>0</v>
      </c>
      <c r="I311" s="569">
        <v>0</v>
      </c>
      <c r="J311" s="569">
        <v>0</v>
      </c>
      <c r="K311" s="570">
        <v>0</v>
      </c>
      <c r="L311" s="571">
        <f t="shared" si="12"/>
        <v>0</v>
      </c>
      <c r="M311" s="571">
        <v>0</v>
      </c>
      <c r="N311" s="571">
        <v>0</v>
      </c>
      <c r="O311" s="572">
        <v>0</v>
      </c>
      <c r="P311" s="573">
        <v>0</v>
      </c>
      <c r="Q311" s="574">
        <f>+monthly_drivers_0!Q311*1.25</f>
        <v>3.125</v>
      </c>
    </row>
    <row r="312" spans="1:17" x14ac:dyDescent="0.25">
      <c r="A312" s="575">
        <f t="shared" si="13"/>
        <v>53843</v>
      </c>
      <c r="B312" s="575" t="str">
        <f t="shared" si="14"/>
        <v>MunsonLeasing</v>
      </c>
      <c r="C312" s="562">
        <v>0</v>
      </c>
      <c r="D312" s="563">
        <v>0</v>
      </c>
      <c r="E312" s="563">
        <v>0</v>
      </c>
      <c r="F312" s="563">
        <v>0</v>
      </c>
      <c r="G312" s="563">
        <v>0</v>
      </c>
      <c r="H312" s="563">
        <v>0</v>
      </c>
      <c r="I312" s="563">
        <v>0</v>
      </c>
      <c r="J312" s="563">
        <v>0</v>
      </c>
      <c r="K312" s="564">
        <v>0</v>
      </c>
      <c r="L312" s="563">
        <f t="shared" si="12"/>
        <v>0</v>
      </c>
      <c r="M312" s="563">
        <v>0</v>
      </c>
      <c r="N312" s="563">
        <v>0</v>
      </c>
      <c r="O312" s="565">
        <v>0</v>
      </c>
      <c r="P312" s="564">
        <v>0</v>
      </c>
      <c r="Q312" s="566">
        <f>+monthly_drivers_0!Q312*1.25</f>
        <v>3.125</v>
      </c>
    </row>
    <row r="313" spans="1:17" x14ac:dyDescent="0.25">
      <c r="A313" s="567">
        <f t="shared" si="13"/>
        <v>53873</v>
      </c>
      <c r="B313" s="567" t="str">
        <f t="shared" si="14"/>
        <v>MunsonLeasing</v>
      </c>
      <c r="C313" s="568">
        <v>0</v>
      </c>
      <c r="D313" s="569">
        <v>0</v>
      </c>
      <c r="E313" s="569">
        <v>0</v>
      </c>
      <c r="F313" s="569">
        <v>0</v>
      </c>
      <c r="G313" s="569">
        <v>0</v>
      </c>
      <c r="H313" s="569">
        <v>0</v>
      </c>
      <c r="I313" s="569">
        <v>0</v>
      </c>
      <c r="J313" s="569">
        <v>0</v>
      </c>
      <c r="K313" s="570">
        <v>0</v>
      </c>
      <c r="L313" s="571">
        <f t="shared" si="12"/>
        <v>0</v>
      </c>
      <c r="M313" s="571">
        <v>0</v>
      </c>
      <c r="N313" s="571">
        <v>0</v>
      </c>
      <c r="O313" s="572">
        <v>0</v>
      </c>
      <c r="P313" s="573">
        <v>0</v>
      </c>
      <c r="Q313" s="574">
        <f>+monthly_drivers_0!Q313*1.25</f>
        <v>3.125</v>
      </c>
    </row>
    <row r="314" spans="1:17" x14ac:dyDescent="0.25">
      <c r="A314" s="575">
        <f t="shared" si="13"/>
        <v>53904</v>
      </c>
      <c r="B314" s="575" t="str">
        <f t="shared" si="14"/>
        <v>MunsonLeasing</v>
      </c>
      <c r="C314" s="562">
        <v>0</v>
      </c>
      <c r="D314" s="563">
        <v>0</v>
      </c>
      <c r="E314" s="563">
        <v>0</v>
      </c>
      <c r="F314" s="563">
        <v>0</v>
      </c>
      <c r="G314" s="563">
        <v>0</v>
      </c>
      <c r="H314" s="563">
        <v>0</v>
      </c>
      <c r="I314" s="563">
        <v>0</v>
      </c>
      <c r="J314" s="563">
        <v>0</v>
      </c>
      <c r="K314" s="564">
        <v>0</v>
      </c>
      <c r="L314" s="563">
        <f t="shared" si="12"/>
        <v>0</v>
      </c>
      <c r="M314" s="563">
        <v>0</v>
      </c>
      <c r="N314" s="563">
        <v>0</v>
      </c>
      <c r="O314" s="565">
        <v>0</v>
      </c>
      <c r="P314" s="564">
        <v>0</v>
      </c>
      <c r="Q314" s="566">
        <f>+monthly_drivers_0!Q314*1.25</f>
        <v>3.125</v>
      </c>
    </row>
    <row r="315" spans="1:17" x14ac:dyDescent="0.25">
      <c r="A315" s="567">
        <f t="shared" si="13"/>
        <v>53935</v>
      </c>
      <c r="B315" s="567" t="str">
        <f t="shared" si="14"/>
        <v>MunsonLeasing</v>
      </c>
      <c r="C315" s="568">
        <v>0</v>
      </c>
      <c r="D315" s="569">
        <v>0</v>
      </c>
      <c r="E315" s="569">
        <v>0</v>
      </c>
      <c r="F315" s="569">
        <v>0</v>
      </c>
      <c r="G315" s="569">
        <v>0</v>
      </c>
      <c r="H315" s="569">
        <v>0</v>
      </c>
      <c r="I315" s="569">
        <v>0</v>
      </c>
      <c r="J315" s="569">
        <v>0</v>
      </c>
      <c r="K315" s="570">
        <v>0</v>
      </c>
      <c r="L315" s="571">
        <f t="shared" si="12"/>
        <v>0</v>
      </c>
      <c r="M315" s="571">
        <v>0</v>
      </c>
      <c r="N315" s="571">
        <v>0</v>
      </c>
      <c r="O315" s="572">
        <v>0</v>
      </c>
      <c r="P315" s="573">
        <v>0</v>
      </c>
      <c r="Q315" s="574">
        <f>+monthly_drivers_0!Q315*1.25</f>
        <v>3.125</v>
      </c>
    </row>
    <row r="316" spans="1:17" x14ac:dyDescent="0.25">
      <c r="A316" s="575">
        <f t="shared" si="13"/>
        <v>53965</v>
      </c>
      <c r="B316" s="575" t="str">
        <f t="shared" si="14"/>
        <v>MunsonLeasing</v>
      </c>
      <c r="C316" s="562">
        <v>0</v>
      </c>
      <c r="D316" s="563">
        <v>0</v>
      </c>
      <c r="E316" s="563">
        <v>0</v>
      </c>
      <c r="F316" s="563">
        <v>0</v>
      </c>
      <c r="G316" s="563">
        <v>0</v>
      </c>
      <c r="H316" s="563">
        <v>0</v>
      </c>
      <c r="I316" s="563">
        <v>0</v>
      </c>
      <c r="J316" s="563">
        <v>0</v>
      </c>
      <c r="K316" s="564">
        <v>0</v>
      </c>
      <c r="L316" s="563">
        <f t="shared" si="12"/>
        <v>0</v>
      </c>
      <c r="M316" s="563">
        <v>0</v>
      </c>
      <c r="N316" s="563">
        <v>0</v>
      </c>
      <c r="O316" s="565">
        <v>0</v>
      </c>
      <c r="P316" s="564">
        <v>0</v>
      </c>
      <c r="Q316" s="566">
        <f>+monthly_drivers_0!Q316*1.25</f>
        <v>3.125</v>
      </c>
    </row>
    <row r="317" spans="1:17" x14ac:dyDescent="0.25">
      <c r="A317" s="567">
        <f t="shared" si="13"/>
        <v>53996</v>
      </c>
      <c r="B317" s="567" t="str">
        <f t="shared" si="14"/>
        <v>MunsonLeasing</v>
      </c>
      <c r="C317" s="568">
        <v>0</v>
      </c>
      <c r="D317" s="569">
        <v>0</v>
      </c>
      <c r="E317" s="569">
        <v>0</v>
      </c>
      <c r="F317" s="569">
        <v>0</v>
      </c>
      <c r="G317" s="569">
        <v>0</v>
      </c>
      <c r="H317" s="569">
        <v>0</v>
      </c>
      <c r="I317" s="569">
        <v>0</v>
      </c>
      <c r="J317" s="569">
        <v>0</v>
      </c>
      <c r="K317" s="570">
        <v>0</v>
      </c>
      <c r="L317" s="571">
        <f t="shared" si="12"/>
        <v>0</v>
      </c>
      <c r="M317" s="571">
        <v>0</v>
      </c>
      <c r="N317" s="571">
        <v>0</v>
      </c>
      <c r="O317" s="572">
        <v>0</v>
      </c>
      <c r="P317" s="573">
        <v>0</v>
      </c>
      <c r="Q317" s="574">
        <f>+monthly_drivers_0!Q317*1.25</f>
        <v>3.125</v>
      </c>
    </row>
    <row r="318" spans="1:17" x14ac:dyDescent="0.25">
      <c r="A318" s="575">
        <f t="shared" si="13"/>
        <v>54026</v>
      </c>
      <c r="B318" s="575" t="str">
        <f t="shared" si="14"/>
        <v>MunsonLeasing</v>
      </c>
      <c r="C318" s="562">
        <v>0</v>
      </c>
      <c r="D318" s="563">
        <v>0</v>
      </c>
      <c r="E318" s="563">
        <v>0</v>
      </c>
      <c r="F318" s="563">
        <v>0</v>
      </c>
      <c r="G318" s="563">
        <v>0</v>
      </c>
      <c r="H318" s="563">
        <v>0</v>
      </c>
      <c r="I318" s="563">
        <v>0</v>
      </c>
      <c r="J318" s="563">
        <v>0</v>
      </c>
      <c r="K318" s="564">
        <v>0</v>
      </c>
      <c r="L318" s="563">
        <f t="shared" si="12"/>
        <v>0</v>
      </c>
      <c r="M318" s="563">
        <v>0</v>
      </c>
      <c r="N318" s="563">
        <v>0</v>
      </c>
      <c r="O318" s="565">
        <v>0</v>
      </c>
      <c r="P318" s="564">
        <v>0</v>
      </c>
      <c r="Q318" s="566">
        <f>+monthly_drivers_0!Q318*1.25</f>
        <v>3.125</v>
      </c>
    </row>
    <row r="319" spans="1:17" x14ac:dyDescent="0.25">
      <c r="A319" s="567">
        <f t="shared" si="13"/>
        <v>54057</v>
      </c>
      <c r="B319" s="567" t="str">
        <f t="shared" si="14"/>
        <v>MunsonLeasing</v>
      </c>
      <c r="C319" s="568">
        <v>0</v>
      </c>
      <c r="D319" s="569">
        <v>0</v>
      </c>
      <c r="E319" s="569">
        <v>0</v>
      </c>
      <c r="F319" s="569">
        <v>0</v>
      </c>
      <c r="G319" s="569">
        <v>0</v>
      </c>
      <c r="H319" s="569">
        <v>0</v>
      </c>
      <c r="I319" s="569">
        <v>0</v>
      </c>
      <c r="J319" s="569">
        <v>0</v>
      </c>
      <c r="K319" s="570">
        <v>0</v>
      </c>
      <c r="L319" s="571">
        <f t="shared" si="12"/>
        <v>0</v>
      </c>
      <c r="M319" s="571">
        <v>0</v>
      </c>
      <c r="N319" s="571">
        <v>0</v>
      </c>
      <c r="O319" s="572">
        <v>0</v>
      </c>
      <c r="P319" s="573">
        <v>0</v>
      </c>
      <c r="Q319" s="574">
        <f>+monthly_drivers_0!Q319*1.25</f>
        <v>3.125</v>
      </c>
    </row>
    <row r="320" spans="1:17" x14ac:dyDescent="0.25">
      <c r="A320" s="575">
        <f t="shared" si="13"/>
        <v>54088</v>
      </c>
      <c r="B320" s="575" t="str">
        <f t="shared" si="14"/>
        <v>MunsonLeasing</v>
      </c>
      <c r="C320" s="562">
        <v>0</v>
      </c>
      <c r="D320" s="563">
        <v>0</v>
      </c>
      <c r="E320" s="563">
        <v>0</v>
      </c>
      <c r="F320" s="563">
        <v>0</v>
      </c>
      <c r="G320" s="563">
        <v>0</v>
      </c>
      <c r="H320" s="563">
        <v>0</v>
      </c>
      <c r="I320" s="563">
        <v>0</v>
      </c>
      <c r="J320" s="563">
        <v>0</v>
      </c>
      <c r="K320" s="564">
        <v>0</v>
      </c>
      <c r="L320" s="563">
        <f t="shared" si="12"/>
        <v>0</v>
      </c>
      <c r="M320" s="563">
        <v>0</v>
      </c>
      <c r="N320" s="563">
        <v>0</v>
      </c>
      <c r="O320" s="565">
        <v>0</v>
      </c>
      <c r="P320" s="564">
        <v>0</v>
      </c>
      <c r="Q320" s="566">
        <f>+monthly_drivers_0!Q320*1.25</f>
        <v>3.125</v>
      </c>
    </row>
    <row r="321" spans="1:17" x14ac:dyDescent="0.25">
      <c r="A321" s="567">
        <f t="shared" si="13"/>
        <v>54117</v>
      </c>
      <c r="B321" s="567" t="str">
        <f t="shared" si="14"/>
        <v>MunsonLeasing</v>
      </c>
      <c r="C321" s="568">
        <v>0</v>
      </c>
      <c r="D321" s="569">
        <v>0</v>
      </c>
      <c r="E321" s="569">
        <v>0</v>
      </c>
      <c r="F321" s="569">
        <v>0</v>
      </c>
      <c r="G321" s="569">
        <v>0</v>
      </c>
      <c r="H321" s="569">
        <v>0</v>
      </c>
      <c r="I321" s="569">
        <v>0</v>
      </c>
      <c r="J321" s="569">
        <v>0</v>
      </c>
      <c r="K321" s="570">
        <v>0</v>
      </c>
      <c r="L321" s="571">
        <f t="shared" si="12"/>
        <v>0</v>
      </c>
      <c r="M321" s="571">
        <v>0</v>
      </c>
      <c r="N321" s="571">
        <v>0</v>
      </c>
      <c r="O321" s="572">
        <v>0</v>
      </c>
      <c r="P321" s="573">
        <v>0</v>
      </c>
      <c r="Q321" s="574">
        <f>+monthly_drivers_0!Q321*1.25</f>
        <v>3.125</v>
      </c>
    </row>
    <row r="322" spans="1:17" x14ac:dyDescent="0.25">
      <c r="A322" s="575">
        <f t="shared" si="13"/>
        <v>54148</v>
      </c>
      <c r="B322" s="575" t="str">
        <f t="shared" si="14"/>
        <v>MunsonLeasing</v>
      </c>
      <c r="C322" s="562">
        <v>0</v>
      </c>
      <c r="D322" s="563">
        <v>0</v>
      </c>
      <c r="E322" s="563">
        <v>0</v>
      </c>
      <c r="F322" s="563">
        <v>0</v>
      </c>
      <c r="G322" s="563">
        <v>0</v>
      </c>
      <c r="H322" s="563">
        <v>0</v>
      </c>
      <c r="I322" s="563">
        <v>0</v>
      </c>
      <c r="J322" s="563">
        <v>0</v>
      </c>
      <c r="K322" s="564">
        <v>0</v>
      </c>
      <c r="L322" s="563">
        <f t="shared" ref="L322:L385" si="15">+P322+O322</f>
        <v>0</v>
      </c>
      <c r="M322" s="563">
        <v>0</v>
      </c>
      <c r="N322" s="563">
        <v>0</v>
      </c>
      <c r="O322" s="565">
        <v>0</v>
      </c>
      <c r="P322" s="564">
        <v>0</v>
      </c>
      <c r="Q322" s="566">
        <f>+monthly_drivers_0!Q322*1.25</f>
        <v>3.125</v>
      </c>
    </row>
    <row r="323" spans="1:17" x14ac:dyDescent="0.25">
      <c r="A323" s="567">
        <f t="shared" ref="A323:A386" si="16">+EOMONTH(A322,1)</f>
        <v>54178</v>
      </c>
      <c r="B323" s="567" t="str">
        <f t="shared" ref="B323:B386" si="17">+B322</f>
        <v>MunsonLeasing</v>
      </c>
      <c r="C323" s="568">
        <v>0</v>
      </c>
      <c r="D323" s="569">
        <v>0</v>
      </c>
      <c r="E323" s="569">
        <v>0</v>
      </c>
      <c r="F323" s="569">
        <v>0</v>
      </c>
      <c r="G323" s="569">
        <v>0</v>
      </c>
      <c r="H323" s="569">
        <v>0</v>
      </c>
      <c r="I323" s="569">
        <v>0</v>
      </c>
      <c r="J323" s="569">
        <v>0</v>
      </c>
      <c r="K323" s="570">
        <v>0</v>
      </c>
      <c r="L323" s="571">
        <f t="shared" si="15"/>
        <v>0</v>
      </c>
      <c r="M323" s="571">
        <v>0</v>
      </c>
      <c r="N323" s="571">
        <v>0</v>
      </c>
      <c r="O323" s="572">
        <v>0</v>
      </c>
      <c r="P323" s="573">
        <v>0</v>
      </c>
      <c r="Q323" s="574">
        <f>+monthly_drivers_0!Q323*1.25</f>
        <v>3.125</v>
      </c>
    </row>
    <row r="324" spans="1:17" x14ac:dyDescent="0.25">
      <c r="A324" s="575">
        <f t="shared" si="16"/>
        <v>54209</v>
      </c>
      <c r="B324" s="575" t="str">
        <f t="shared" si="17"/>
        <v>MunsonLeasing</v>
      </c>
      <c r="C324" s="562">
        <v>0</v>
      </c>
      <c r="D324" s="563">
        <v>0</v>
      </c>
      <c r="E324" s="563">
        <v>0</v>
      </c>
      <c r="F324" s="563">
        <v>0</v>
      </c>
      <c r="G324" s="563">
        <v>0</v>
      </c>
      <c r="H324" s="563">
        <v>0</v>
      </c>
      <c r="I324" s="563">
        <v>0</v>
      </c>
      <c r="J324" s="563">
        <v>0</v>
      </c>
      <c r="K324" s="564">
        <v>0</v>
      </c>
      <c r="L324" s="563">
        <f t="shared" si="15"/>
        <v>0</v>
      </c>
      <c r="M324" s="563">
        <v>0</v>
      </c>
      <c r="N324" s="563">
        <v>0</v>
      </c>
      <c r="O324" s="565">
        <v>0</v>
      </c>
      <c r="P324" s="564">
        <v>0</v>
      </c>
      <c r="Q324" s="566">
        <f>+monthly_drivers_0!Q324*1.25</f>
        <v>3.125</v>
      </c>
    </row>
    <row r="325" spans="1:17" x14ac:dyDescent="0.25">
      <c r="A325" s="567">
        <f t="shared" si="16"/>
        <v>54239</v>
      </c>
      <c r="B325" s="567" t="str">
        <f t="shared" si="17"/>
        <v>MunsonLeasing</v>
      </c>
      <c r="C325" s="568">
        <v>0</v>
      </c>
      <c r="D325" s="569">
        <v>0</v>
      </c>
      <c r="E325" s="569">
        <v>0</v>
      </c>
      <c r="F325" s="569">
        <v>0</v>
      </c>
      <c r="G325" s="569">
        <v>0</v>
      </c>
      <c r="H325" s="569">
        <v>0</v>
      </c>
      <c r="I325" s="569">
        <v>0</v>
      </c>
      <c r="J325" s="569">
        <v>0</v>
      </c>
      <c r="K325" s="570">
        <v>0</v>
      </c>
      <c r="L325" s="571">
        <f t="shared" si="15"/>
        <v>0</v>
      </c>
      <c r="M325" s="571">
        <v>0</v>
      </c>
      <c r="N325" s="571">
        <v>0</v>
      </c>
      <c r="O325" s="572">
        <v>0</v>
      </c>
      <c r="P325" s="573">
        <v>0</v>
      </c>
      <c r="Q325" s="574">
        <f>+monthly_drivers_0!Q325*1.25</f>
        <v>3.125</v>
      </c>
    </row>
    <row r="326" spans="1:17" x14ac:dyDescent="0.25">
      <c r="A326" s="575">
        <f t="shared" si="16"/>
        <v>54270</v>
      </c>
      <c r="B326" s="575" t="str">
        <f t="shared" si="17"/>
        <v>MunsonLeasing</v>
      </c>
      <c r="C326" s="562">
        <v>0</v>
      </c>
      <c r="D326" s="563">
        <v>0</v>
      </c>
      <c r="E326" s="563">
        <v>0</v>
      </c>
      <c r="F326" s="563">
        <v>0</v>
      </c>
      <c r="G326" s="563">
        <v>0</v>
      </c>
      <c r="H326" s="563">
        <v>0</v>
      </c>
      <c r="I326" s="563">
        <v>0</v>
      </c>
      <c r="J326" s="563">
        <v>0</v>
      </c>
      <c r="K326" s="564">
        <v>0</v>
      </c>
      <c r="L326" s="563">
        <f t="shared" si="15"/>
        <v>0</v>
      </c>
      <c r="M326" s="563">
        <v>0</v>
      </c>
      <c r="N326" s="563">
        <v>0</v>
      </c>
      <c r="O326" s="565">
        <v>0</v>
      </c>
      <c r="P326" s="564">
        <v>0</v>
      </c>
      <c r="Q326" s="566">
        <f>+monthly_drivers_0!Q326*1.25</f>
        <v>3.125</v>
      </c>
    </row>
    <row r="327" spans="1:17" x14ac:dyDescent="0.25">
      <c r="A327" s="567">
        <f t="shared" si="16"/>
        <v>54301</v>
      </c>
      <c r="B327" s="567" t="str">
        <f t="shared" si="17"/>
        <v>MunsonLeasing</v>
      </c>
      <c r="C327" s="568">
        <v>0</v>
      </c>
      <c r="D327" s="569">
        <v>0</v>
      </c>
      <c r="E327" s="569">
        <v>0</v>
      </c>
      <c r="F327" s="569">
        <v>0</v>
      </c>
      <c r="G327" s="569">
        <v>0</v>
      </c>
      <c r="H327" s="569">
        <v>0</v>
      </c>
      <c r="I327" s="569">
        <v>0</v>
      </c>
      <c r="J327" s="569">
        <v>0</v>
      </c>
      <c r="K327" s="570">
        <v>0</v>
      </c>
      <c r="L327" s="571">
        <f t="shared" si="15"/>
        <v>0</v>
      </c>
      <c r="M327" s="571">
        <v>0</v>
      </c>
      <c r="N327" s="571">
        <v>0</v>
      </c>
      <c r="O327" s="572">
        <v>0</v>
      </c>
      <c r="P327" s="573">
        <v>0</v>
      </c>
      <c r="Q327" s="574">
        <f>+monthly_drivers_0!Q327*1.25</f>
        <v>3.125</v>
      </c>
    </row>
    <row r="328" spans="1:17" x14ac:dyDescent="0.25">
      <c r="A328" s="575">
        <f t="shared" si="16"/>
        <v>54331</v>
      </c>
      <c r="B328" s="575" t="str">
        <f t="shared" si="17"/>
        <v>MunsonLeasing</v>
      </c>
      <c r="C328" s="562">
        <v>0</v>
      </c>
      <c r="D328" s="563">
        <v>0</v>
      </c>
      <c r="E328" s="563">
        <v>0</v>
      </c>
      <c r="F328" s="563">
        <v>0</v>
      </c>
      <c r="G328" s="563">
        <v>0</v>
      </c>
      <c r="H328" s="563">
        <v>0</v>
      </c>
      <c r="I328" s="563">
        <v>0</v>
      </c>
      <c r="J328" s="563">
        <v>0</v>
      </c>
      <c r="K328" s="564">
        <v>0</v>
      </c>
      <c r="L328" s="563">
        <f t="shared" si="15"/>
        <v>0</v>
      </c>
      <c r="M328" s="563">
        <v>0</v>
      </c>
      <c r="N328" s="563">
        <v>0</v>
      </c>
      <c r="O328" s="565">
        <v>0</v>
      </c>
      <c r="P328" s="564">
        <v>0</v>
      </c>
      <c r="Q328" s="566">
        <f>+monthly_drivers_0!Q328*1.25</f>
        <v>3.125</v>
      </c>
    </row>
    <row r="329" spans="1:17" x14ac:dyDescent="0.25">
      <c r="A329" s="567">
        <f t="shared" si="16"/>
        <v>54362</v>
      </c>
      <c r="B329" s="567" t="str">
        <f t="shared" si="17"/>
        <v>MunsonLeasing</v>
      </c>
      <c r="C329" s="568">
        <v>0</v>
      </c>
      <c r="D329" s="569">
        <v>0</v>
      </c>
      <c r="E329" s="569">
        <v>0</v>
      </c>
      <c r="F329" s="569">
        <v>0</v>
      </c>
      <c r="G329" s="569">
        <v>0</v>
      </c>
      <c r="H329" s="569">
        <v>0</v>
      </c>
      <c r="I329" s="569">
        <v>0</v>
      </c>
      <c r="J329" s="569">
        <v>0</v>
      </c>
      <c r="K329" s="570">
        <v>0</v>
      </c>
      <c r="L329" s="571">
        <f t="shared" si="15"/>
        <v>0</v>
      </c>
      <c r="M329" s="571">
        <v>0</v>
      </c>
      <c r="N329" s="571">
        <v>0</v>
      </c>
      <c r="O329" s="572">
        <v>0</v>
      </c>
      <c r="P329" s="573">
        <v>0</v>
      </c>
      <c r="Q329" s="574">
        <f>+monthly_drivers_0!Q329*1.25</f>
        <v>3.125</v>
      </c>
    </row>
    <row r="330" spans="1:17" x14ac:dyDescent="0.25">
      <c r="A330" s="575">
        <f t="shared" si="16"/>
        <v>54392</v>
      </c>
      <c r="B330" s="575" t="str">
        <f t="shared" si="17"/>
        <v>MunsonLeasing</v>
      </c>
      <c r="C330" s="562">
        <v>0</v>
      </c>
      <c r="D330" s="563">
        <v>0</v>
      </c>
      <c r="E330" s="563">
        <v>0</v>
      </c>
      <c r="F330" s="563">
        <v>0</v>
      </c>
      <c r="G330" s="563">
        <v>0</v>
      </c>
      <c r="H330" s="563">
        <v>0</v>
      </c>
      <c r="I330" s="563">
        <v>0</v>
      </c>
      <c r="J330" s="563">
        <v>0</v>
      </c>
      <c r="K330" s="564">
        <v>0</v>
      </c>
      <c r="L330" s="563">
        <f t="shared" si="15"/>
        <v>0</v>
      </c>
      <c r="M330" s="563">
        <v>0</v>
      </c>
      <c r="N330" s="563">
        <v>0</v>
      </c>
      <c r="O330" s="565">
        <v>0</v>
      </c>
      <c r="P330" s="564">
        <v>0</v>
      </c>
      <c r="Q330" s="566">
        <f>+monthly_drivers_0!Q330*1.25</f>
        <v>3.125</v>
      </c>
    </row>
    <row r="331" spans="1:17" x14ac:dyDescent="0.25">
      <c r="A331" s="567">
        <f t="shared" si="16"/>
        <v>54423</v>
      </c>
      <c r="B331" s="567" t="str">
        <f t="shared" si="17"/>
        <v>MunsonLeasing</v>
      </c>
      <c r="C331" s="568">
        <v>0</v>
      </c>
      <c r="D331" s="569">
        <v>0</v>
      </c>
      <c r="E331" s="569">
        <v>0</v>
      </c>
      <c r="F331" s="569">
        <v>0</v>
      </c>
      <c r="G331" s="569">
        <v>0</v>
      </c>
      <c r="H331" s="569">
        <v>0</v>
      </c>
      <c r="I331" s="569">
        <v>0</v>
      </c>
      <c r="J331" s="569">
        <v>0</v>
      </c>
      <c r="K331" s="570">
        <v>0</v>
      </c>
      <c r="L331" s="571">
        <f t="shared" si="15"/>
        <v>0</v>
      </c>
      <c r="M331" s="571">
        <v>0</v>
      </c>
      <c r="N331" s="571">
        <v>0</v>
      </c>
      <c r="O331" s="572">
        <v>0</v>
      </c>
      <c r="P331" s="573">
        <v>0</v>
      </c>
      <c r="Q331" s="574">
        <f>+monthly_drivers_0!Q331*1.25</f>
        <v>3.125</v>
      </c>
    </row>
    <row r="332" spans="1:17" x14ac:dyDescent="0.25">
      <c r="A332" s="575">
        <f t="shared" si="16"/>
        <v>54454</v>
      </c>
      <c r="B332" s="575" t="str">
        <f t="shared" si="17"/>
        <v>MunsonLeasing</v>
      </c>
      <c r="C332" s="562">
        <v>0</v>
      </c>
      <c r="D332" s="563">
        <v>0</v>
      </c>
      <c r="E332" s="563">
        <v>0</v>
      </c>
      <c r="F332" s="563">
        <v>0</v>
      </c>
      <c r="G332" s="563">
        <v>0</v>
      </c>
      <c r="H332" s="563">
        <v>0</v>
      </c>
      <c r="I332" s="563">
        <v>0</v>
      </c>
      <c r="J332" s="563">
        <v>0</v>
      </c>
      <c r="K332" s="564">
        <v>0</v>
      </c>
      <c r="L332" s="563">
        <f t="shared" si="15"/>
        <v>0</v>
      </c>
      <c r="M332" s="563">
        <v>0</v>
      </c>
      <c r="N332" s="563">
        <v>0</v>
      </c>
      <c r="O332" s="565">
        <v>0</v>
      </c>
      <c r="P332" s="564">
        <v>0</v>
      </c>
      <c r="Q332" s="566">
        <f>+monthly_drivers_0!Q332*1.25</f>
        <v>3.125</v>
      </c>
    </row>
    <row r="333" spans="1:17" x14ac:dyDescent="0.25">
      <c r="A333" s="567">
        <f t="shared" si="16"/>
        <v>54482</v>
      </c>
      <c r="B333" s="567" t="str">
        <f t="shared" si="17"/>
        <v>MunsonLeasing</v>
      </c>
      <c r="C333" s="568">
        <v>0</v>
      </c>
      <c r="D333" s="569">
        <v>0</v>
      </c>
      <c r="E333" s="569">
        <v>0</v>
      </c>
      <c r="F333" s="569">
        <v>0</v>
      </c>
      <c r="G333" s="569">
        <v>0</v>
      </c>
      <c r="H333" s="569">
        <v>0</v>
      </c>
      <c r="I333" s="569">
        <v>0</v>
      </c>
      <c r="J333" s="569">
        <v>0</v>
      </c>
      <c r="K333" s="570">
        <v>0</v>
      </c>
      <c r="L333" s="571">
        <f t="shared" si="15"/>
        <v>0</v>
      </c>
      <c r="M333" s="571">
        <v>0</v>
      </c>
      <c r="N333" s="571">
        <v>0</v>
      </c>
      <c r="O333" s="572">
        <v>0</v>
      </c>
      <c r="P333" s="573">
        <v>0</v>
      </c>
      <c r="Q333" s="574">
        <f>+monthly_drivers_0!Q333*1.25</f>
        <v>3.125</v>
      </c>
    </row>
    <row r="334" spans="1:17" x14ac:dyDescent="0.25">
      <c r="A334" s="575">
        <f t="shared" si="16"/>
        <v>54513</v>
      </c>
      <c r="B334" s="575" t="str">
        <f t="shared" si="17"/>
        <v>MunsonLeasing</v>
      </c>
      <c r="C334" s="562">
        <v>0</v>
      </c>
      <c r="D334" s="563">
        <v>0</v>
      </c>
      <c r="E334" s="563">
        <v>0</v>
      </c>
      <c r="F334" s="563">
        <v>0</v>
      </c>
      <c r="G334" s="563">
        <v>0</v>
      </c>
      <c r="H334" s="563">
        <v>0</v>
      </c>
      <c r="I334" s="563">
        <v>0</v>
      </c>
      <c r="J334" s="563">
        <v>0</v>
      </c>
      <c r="K334" s="564">
        <v>0</v>
      </c>
      <c r="L334" s="563">
        <f t="shared" si="15"/>
        <v>0</v>
      </c>
      <c r="M334" s="563">
        <v>0</v>
      </c>
      <c r="N334" s="563">
        <v>0</v>
      </c>
      <c r="O334" s="565">
        <v>0</v>
      </c>
      <c r="P334" s="564">
        <v>0</v>
      </c>
      <c r="Q334" s="566">
        <f>+monthly_drivers_0!Q334*1.25</f>
        <v>3.125</v>
      </c>
    </row>
    <row r="335" spans="1:17" x14ac:dyDescent="0.25">
      <c r="A335" s="567">
        <f t="shared" si="16"/>
        <v>54543</v>
      </c>
      <c r="B335" s="567" t="str">
        <f t="shared" si="17"/>
        <v>MunsonLeasing</v>
      </c>
      <c r="C335" s="568">
        <v>0</v>
      </c>
      <c r="D335" s="569">
        <v>0</v>
      </c>
      <c r="E335" s="569">
        <v>0</v>
      </c>
      <c r="F335" s="569">
        <v>0</v>
      </c>
      <c r="G335" s="569">
        <v>0</v>
      </c>
      <c r="H335" s="569">
        <v>0</v>
      </c>
      <c r="I335" s="569">
        <v>0</v>
      </c>
      <c r="J335" s="569">
        <v>0</v>
      </c>
      <c r="K335" s="570">
        <v>0</v>
      </c>
      <c r="L335" s="571">
        <f t="shared" si="15"/>
        <v>0</v>
      </c>
      <c r="M335" s="571">
        <v>0</v>
      </c>
      <c r="N335" s="571">
        <v>0</v>
      </c>
      <c r="O335" s="572">
        <v>0</v>
      </c>
      <c r="P335" s="573">
        <v>0</v>
      </c>
      <c r="Q335" s="574">
        <f>+monthly_drivers_0!Q335*1.25</f>
        <v>3.125</v>
      </c>
    </row>
    <row r="336" spans="1:17" x14ac:dyDescent="0.25">
      <c r="A336" s="575">
        <f t="shared" si="16"/>
        <v>54574</v>
      </c>
      <c r="B336" s="575" t="str">
        <f t="shared" si="17"/>
        <v>MunsonLeasing</v>
      </c>
      <c r="C336" s="562">
        <v>0</v>
      </c>
      <c r="D336" s="563">
        <v>0</v>
      </c>
      <c r="E336" s="563">
        <v>0</v>
      </c>
      <c r="F336" s="563">
        <v>0</v>
      </c>
      <c r="G336" s="563">
        <v>0</v>
      </c>
      <c r="H336" s="563">
        <v>0</v>
      </c>
      <c r="I336" s="563">
        <v>0</v>
      </c>
      <c r="J336" s="563">
        <v>0</v>
      </c>
      <c r="K336" s="564">
        <v>0</v>
      </c>
      <c r="L336" s="563">
        <f t="shared" si="15"/>
        <v>0</v>
      </c>
      <c r="M336" s="563">
        <v>0</v>
      </c>
      <c r="N336" s="563">
        <v>0</v>
      </c>
      <c r="O336" s="565">
        <v>0</v>
      </c>
      <c r="P336" s="564">
        <v>0</v>
      </c>
      <c r="Q336" s="566">
        <f>+monthly_drivers_0!Q336*1.25</f>
        <v>3.125</v>
      </c>
    </row>
    <row r="337" spans="1:17" x14ac:dyDescent="0.25">
      <c r="A337" s="567">
        <f t="shared" si="16"/>
        <v>54604</v>
      </c>
      <c r="B337" s="567" t="str">
        <f t="shared" si="17"/>
        <v>MunsonLeasing</v>
      </c>
      <c r="C337" s="568">
        <v>0</v>
      </c>
      <c r="D337" s="569">
        <v>0</v>
      </c>
      <c r="E337" s="569">
        <v>0</v>
      </c>
      <c r="F337" s="569">
        <v>0</v>
      </c>
      <c r="G337" s="569">
        <v>0</v>
      </c>
      <c r="H337" s="569">
        <v>0</v>
      </c>
      <c r="I337" s="569">
        <v>0</v>
      </c>
      <c r="J337" s="569">
        <v>0</v>
      </c>
      <c r="K337" s="570">
        <v>0</v>
      </c>
      <c r="L337" s="571">
        <f t="shared" si="15"/>
        <v>0</v>
      </c>
      <c r="M337" s="571">
        <v>0</v>
      </c>
      <c r="N337" s="571">
        <v>0</v>
      </c>
      <c r="O337" s="572">
        <v>0</v>
      </c>
      <c r="P337" s="573">
        <v>0</v>
      </c>
      <c r="Q337" s="574">
        <f>+monthly_drivers_0!Q337*1.25</f>
        <v>3.125</v>
      </c>
    </row>
    <row r="338" spans="1:17" x14ac:dyDescent="0.25">
      <c r="A338" s="575">
        <f t="shared" si="16"/>
        <v>54635</v>
      </c>
      <c r="B338" s="575" t="str">
        <f t="shared" si="17"/>
        <v>MunsonLeasing</v>
      </c>
      <c r="C338" s="562">
        <v>0</v>
      </c>
      <c r="D338" s="563">
        <v>0</v>
      </c>
      <c r="E338" s="563">
        <v>0</v>
      </c>
      <c r="F338" s="563">
        <v>0</v>
      </c>
      <c r="G338" s="563">
        <v>0</v>
      </c>
      <c r="H338" s="563">
        <v>0</v>
      </c>
      <c r="I338" s="563">
        <v>0</v>
      </c>
      <c r="J338" s="563">
        <v>0</v>
      </c>
      <c r="K338" s="564">
        <v>0</v>
      </c>
      <c r="L338" s="563">
        <f t="shared" si="15"/>
        <v>0</v>
      </c>
      <c r="M338" s="563">
        <v>0</v>
      </c>
      <c r="N338" s="563">
        <v>0</v>
      </c>
      <c r="O338" s="565">
        <v>0</v>
      </c>
      <c r="P338" s="564">
        <v>0</v>
      </c>
      <c r="Q338" s="566">
        <f>+monthly_drivers_0!Q338*1.25</f>
        <v>3.125</v>
      </c>
    </row>
    <row r="339" spans="1:17" x14ac:dyDescent="0.25">
      <c r="A339" s="567">
        <f t="shared" si="16"/>
        <v>54666</v>
      </c>
      <c r="B339" s="567" t="str">
        <f t="shared" si="17"/>
        <v>MunsonLeasing</v>
      </c>
      <c r="C339" s="568">
        <v>0</v>
      </c>
      <c r="D339" s="569">
        <v>0</v>
      </c>
      <c r="E339" s="569">
        <v>0</v>
      </c>
      <c r="F339" s="569">
        <v>0</v>
      </c>
      <c r="G339" s="569">
        <v>0</v>
      </c>
      <c r="H339" s="569">
        <v>0</v>
      </c>
      <c r="I339" s="569">
        <v>0</v>
      </c>
      <c r="J339" s="569">
        <v>0</v>
      </c>
      <c r="K339" s="570">
        <v>0</v>
      </c>
      <c r="L339" s="571">
        <f t="shared" si="15"/>
        <v>0</v>
      </c>
      <c r="M339" s="571">
        <v>0</v>
      </c>
      <c r="N339" s="571">
        <v>0</v>
      </c>
      <c r="O339" s="572">
        <v>0</v>
      </c>
      <c r="P339" s="573">
        <v>0</v>
      </c>
      <c r="Q339" s="574">
        <f>+monthly_drivers_0!Q339*1.25</f>
        <v>3.125</v>
      </c>
    </row>
    <row r="340" spans="1:17" x14ac:dyDescent="0.25">
      <c r="A340" s="575">
        <f t="shared" si="16"/>
        <v>54696</v>
      </c>
      <c r="B340" s="575" t="str">
        <f t="shared" si="17"/>
        <v>MunsonLeasing</v>
      </c>
      <c r="C340" s="562">
        <v>0</v>
      </c>
      <c r="D340" s="563">
        <v>0</v>
      </c>
      <c r="E340" s="563">
        <v>0</v>
      </c>
      <c r="F340" s="563">
        <v>0</v>
      </c>
      <c r="G340" s="563">
        <v>0</v>
      </c>
      <c r="H340" s="563">
        <v>0</v>
      </c>
      <c r="I340" s="563">
        <v>0</v>
      </c>
      <c r="J340" s="563">
        <v>0</v>
      </c>
      <c r="K340" s="564">
        <v>0</v>
      </c>
      <c r="L340" s="563">
        <f t="shared" si="15"/>
        <v>0</v>
      </c>
      <c r="M340" s="563">
        <v>0</v>
      </c>
      <c r="N340" s="563">
        <v>0</v>
      </c>
      <c r="O340" s="565">
        <v>0</v>
      </c>
      <c r="P340" s="564">
        <v>0</v>
      </c>
      <c r="Q340" s="566">
        <f>+monthly_drivers_0!Q340*1.25</f>
        <v>3.125</v>
      </c>
    </row>
    <row r="341" spans="1:17" x14ac:dyDescent="0.25">
      <c r="A341" s="567">
        <f t="shared" si="16"/>
        <v>54727</v>
      </c>
      <c r="B341" s="567" t="str">
        <f t="shared" si="17"/>
        <v>MunsonLeasing</v>
      </c>
      <c r="C341" s="568">
        <v>0</v>
      </c>
      <c r="D341" s="569">
        <v>0</v>
      </c>
      <c r="E341" s="569">
        <v>0</v>
      </c>
      <c r="F341" s="569">
        <v>0</v>
      </c>
      <c r="G341" s="569">
        <v>0</v>
      </c>
      <c r="H341" s="569">
        <v>0</v>
      </c>
      <c r="I341" s="569">
        <v>0</v>
      </c>
      <c r="J341" s="569">
        <v>0</v>
      </c>
      <c r="K341" s="570">
        <v>0</v>
      </c>
      <c r="L341" s="571">
        <f t="shared" si="15"/>
        <v>0</v>
      </c>
      <c r="M341" s="571">
        <v>0</v>
      </c>
      <c r="N341" s="571">
        <v>0</v>
      </c>
      <c r="O341" s="572">
        <v>0</v>
      </c>
      <c r="P341" s="573">
        <v>0</v>
      </c>
      <c r="Q341" s="574">
        <f>+monthly_drivers_0!Q341*1.25</f>
        <v>3.125</v>
      </c>
    </row>
    <row r="342" spans="1:17" x14ac:dyDescent="0.25">
      <c r="A342" s="575">
        <f t="shared" si="16"/>
        <v>54757</v>
      </c>
      <c r="B342" s="575" t="str">
        <f t="shared" si="17"/>
        <v>MunsonLeasing</v>
      </c>
      <c r="C342" s="562">
        <v>0</v>
      </c>
      <c r="D342" s="563">
        <v>0</v>
      </c>
      <c r="E342" s="563">
        <v>0</v>
      </c>
      <c r="F342" s="563">
        <v>0</v>
      </c>
      <c r="G342" s="563">
        <v>0</v>
      </c>
      <c r="H342" s="563">
        <v>0</v>
      </c>
      <c r="I342" s="563">
        <v>0</v>
      </c>
      <c r="J342" s="563">
        <v>0</v>
      </c>
      <c r="K342" s="564">
        <v>0</v>
      </c>
      <c r="L342" s="563">
        <f t="shared" si="15"/>
        <v>0</v>
      </c>
      <c r="M342" s="563">
        <v>0</v>
      </c>
      <c r="N342" s="563">
        <v>0</v>
      </c>
      <c r="O342" s="565">
        <v>0</v>
      </c>
      <c r="P342" s="564">
        <v>0</v>
      </c>
      <c r="Q342" s="566">
        <f>+monthly_drivers_0!Q342*1.25</f>
        <v>3.125</v>
      </c>
    </row>
    <row r="343" spans="1:17" x14ac:dyDescent="0.25">
      <c r="A343" s="567">
        <f t="shared" si="16"/>
        <v>54788</v>
      </c>
      <c r="B343" s="567" t="str">
        <f t="shared" si="17"/>
        <v>MunsonLeasing</v>
      </c>
      <c r="C343" s="568">
        <v>0</v>
      </c>
      <c r="D343" s="569">
        <v>0</v>
      </c>
      <c r="E343" s="569">
        <v>0</v>
      </c>
      <c r="F343" s="569">
        <v>0</v>
      </c>
      <c r="G343" s="569">
        <v>0</v>
      </c>
      <c r="H343" s="569">
        <v>0</v>
      </c>
      <c r="I343" s="569">
        <v>0</v>
      </c>
      <c r="J343" s="569">
        <v>0</v>
      </c>
      <c r="K343" s="570">
        <v>0</v>
      </c>
      <c r="L343" s="571">
        <f t="shared" si="15"/>
        <v>0</v>
      </c>
      <c r="M343" s="571">
        <v>0</v>
      </c>
      <c r="N343" s="571">
        <v>0</v>
      </c>
      <c r="O343" s="572">
        <v>0</v>
      </c>
      <c r="P343" s="573">
        <v>0</v>
      </c>
      <c r="Q343" s="574">
        <f>+monthly_drivers_0!Q343*1.25</f>
        <v>3.125</v>
      </c>
    </row>
    <row r="344" spans="1:17" x14ac:dyDescent="0.25">
      <c r="A344" s="575">
        <f t="shared" si="16"/>
        <v>54819</v>
      </c>
      <c r="B344" s="575" t="str">
        <f t="shared" si="17"/>
        <v>MunsonLeasing</v>
      </c>
      <c r="C344" s="562">
        <v>0</v>
      </c>
      <c r="D344" s="563">
        <v>0</v>
      </c>
      <c r="E344" s="563">
        <v>0</v>
      </c>
      <c r="F344" s="563">
        <v>0</v>
      </c>
      <c r="G344" s="563">
        <v>0</v>
      </c>
      <c r="H344" s="563">
        <v>0</v>
      </c>
      <c r="I344" s="563">
        <v>0</v>
      </c>
      <c r="J344" s="563">
        <v>0</v>
      </c>
      <c r="K344" s="564">
        <v>0</v>
      </c>
      <c r="L344" s="563">
        <f t="shared" si="15"/>
        <v>0</v>
      </c>
      <c r="M344" s="563">
        <v>0</v>
      </c>
      <c r="N344" s="563">
        <v>0</v>
      </c>
      <c r="O344" s="565">
        <v>0</v>
      </c>
      <c r="P344" s="564">
        <v>0</v>
      </c>
      <c r="Q344" s="566">
        <f>+monthly_drivers_0!Q344*1.25</f>
        <v>3.125</v>
      </c>
    </row>
    <row r="345" spans="1:17" x14ac:dyDescent="0.25">
      <c r="A345" s="567">
        <f t="shared" si="16"/>
        <v>54847</v>
      </c>
      <c r="B345" s="567" t="str">
        <f t="shared" si="17"/>
        <v>MunsonLeasing</v>
      </c>
      <c r="C345" s="568">
        <v>0</v>
      </c>
      <c r="D345" s="569">
        <v>0</v>
      </c>
      <c r="E345" s="569">
        <v>0</v>
      </c>
      <c r="F345" s="569">
        <v>0</v>
      </c>
      <c r="G345" s="569">
        <v>0</v>
      </c>
      <c r="H345" s="569">
        <v>0</v>
      </c>
      <c r="I345" s="569">
        <v>0</v>
      </c>
      <c r="J345" s="569">
        <v>0</v>
      </c>
      <c r="K345" s="570">
        <v>0</v>
      </c>
      <c r="L345" s="571">
        <f t="shared" si="15"/>
        <v>0</v>
      </c>
      <c r="M345" s="571">
        <v>0</v>
      </c>
      <c r="N345" s="571">
        <v>0</v>
      </c>
      <c r="O345" s="572">
        <v>0</v>
      </c>
      <c r="P345" s="573">
        <v>0</v>
      </c>
      <c r="Q345" s="574">
        <f>+monthly_drivers_0!Q345*1.25</f>
        <v>3.125</v>
      </c>
    </row>
    <row r="346" spans="1:17" x14ac:dyDescent="0.25">
      <c r="A346" s="575">
        <f t="shared" si="16"/>
        <v>54878</v>
      </c>
      <c r="B346" s="575" t="str">
        <f t="shared" si="17"/>
        <v>MunsonLeasing</v>
      </c>
      <c r="C346" s="562">
        <v>0</v>
      </c>
      <c r="D346" s="563">
        <v>0</v>
      </c>
      <c r="E346" s="563">
        <v>0</v>
      </c>
      <c r="F346" s="563">
        <v>0</v>
      </c>
      <c r="G346" s="563">
        <v>0</v>
      </c>
      <c r="H346" s="563">
        <v>0</v>
      </c>
      <c r="I346" s="563">
        <v>0</v>
      </c>
      <c r="J346" s="563">
        <v>0</v>
      </c>
      <c r="K346" s="564">
        <v>0</v>
      </c>
      <c r="L346" s="563">
        <f t="shared" si="15"/>
        <v>0</v>
      </c>
      <c r="M346" s="563">
        <v>0</v>
      </c>
      <c r="N346" s="563">
        <v>0</v>
      </c>
      <c r="O346" s="565">
        <v>0</v>
      </c>
      <c r="P346" s="564">
        <v>0</v>
      </c>
      <c r="Q346" s="566">
        <f>+monthly_drivers_0!Q346*1.25</f>
        <v>3.125</v>
      </c>
    </row>
    <row r="347" spans="1:17" x14ac:dyDescent="0.25">
      <c r="A347" s="567">
        <f t="shared" si="16"/>
        <v>54908</v>
      </c>
      <c r="B347" s="567" t="str">
        <f t="shared" si="17"/>
        <v>MunsonLeasing</v>
      </c>
      <c r="C347" s="568">
        <v>0</v>
      </c>
      <c r="D347" s="569">
        <v>0</v>
      </c>
      <c r="E347" s="569">
        <v>0</v>
      </c>
      <c r="F347" s="569">
        <v>0</v>
      </c>
      <c r="G347" s="569">
        <v>0</v>
      </c>
      <c r="H347" s="569">
        <v>0</v>
      </c>
      <c r="I347" s="569">
        <v>0</v>
      </c>
      <c r="J347" s="569">
        <v>0</v>
      </c>
      <c r="K347" s="570">
        <v>0</v>
      </c>
      <c r="L347" s="571">
        <f t="shared" si="15"/>
        <v>0</v>
      </c>
      <c r="M347" s="571">
        <v>0</v>
      </c>
      <c r="N347" s="571">
        <v>0</v>
      </c>
      <c r="O347" s="572">
        <v>0</v>
      </c>
      <c r="P347" s="573">
        <v>0</v>
      </c>
      <c r="Q347" s="574">
        <f>+monthly_drivers_0!Q347*1.25</f>
        <v>3.125</v>
      </c>
    </row>
    <row r="348" spans="1:17" x14ac:dyDescent="0.25">
      <c r="A348" s="575">
        <f t="shared" si="16"/>
        <v>54939</v>
      </c>
      <c r="B348" s="575" t="str">
        <f t="shared" si="17"/>
        <v>MunsonLeasing</v>
      </c>
      <c r="C348" s="562">
        <v>0</v>
      </c>
      <c r="D348" s="563">
        <v>0</v>
      </c>
      <c r="E348" s="563">
        <v>0</v>
      </c>
      <c r="F348" s="563">
        <v>0</v>
      </c>
      <c r="G348" s="563">
        <v>0</v>
      </c>
      <c r="H348" s="563">
        <v>0</v>
      </c>
      <c r="I348" s="563">
        <v>0</v>
      </c>
      <c r="J348" s="563">
        <v>0</v>
      </c>
      <c r="K348" s="564">
        <v>0</v>
      </c>
      <c r="L348" s="563">
        <f t="shared" si="15"/>
        <v>0</v>
      </c>
      <c r="M348" s="563">
        <v>0</v>
      </c>
      <c r="N348" s="563">
        <v>0</v>
      </c>
      <c r="O348" s="565">
        <v>0</v>
      </c>
      <c r="P348" s="564">
        <v>0</v>
      </c>
      <c r="Q348" s="566">
        <f>+monthly_drivers_0!Q348*1.25</f>
        <v>3.125</v>
      </c>
    </row>
    <row r="349" spans="1:17" x14ac:dyDescent="0.25">
      <c r="A349" s="567">
        <f t="shared" si="16"/>
        <v>54969</v>
      </c>
      <c r="B349" s="567" t="str">
        <f t="shared" si="17"/>
        <v>MunsonLeasing</v>
      </c>
      <c r="C349" s="568">
        <v>0</v>
      </c>
      <c r="D349" s="569">
        <v>0</v>
      </c>
      <c r="E349" s="569">
        <v>0</v>
      </c>
      <c r="F349" s="569">
        <v>0</v>
      </c>
      <c r="G349" s="569">
        <v>0</v>
      </c>
      <c r="H349" s="569">
        <v>0</v>
      </c>
      <c r="I349" s="569">
        <v>0</v>
      </c>
      <c r="J349" s="569">
        <v>0</v>
      </c>
      <c r="K349" s="570">
        <v>0</v>
      </c>
      <c r="L349" s="571">
        <f t="shared" si="15"/>
        <v>0</v>
      </c>
      <c r="M349" s="571">
        <v>0</v>
      </c>
      <c r="N349" s="571">
        <v>0</v>
      </c>
      <c r="O349" s="572">
        <v>0</v>
      </c>
      <c r="P349" s="573">
        <v>0</v>
      </c>
      <c r="Q349" s="574">
        <f>+monthly_drivers_0!Q349*1.25</f>
        <v>3.125</v>
      </c>
    </row>
    <row r="350" spans="1:17" x14ac:dyDescent="0.25">
      <c r="A350" s="575">
        <f t="shared" si="16"/>
        <v>55000</v>
      </c>
      <c r="B350" s="575" t="str">
        <f t="shared" si="17"/>
        <v>MunsonLeasing</v>
      </c>
      <c r="C350" s="562">
        <v>0</v>
      </c>
      <c r="D350" s="563">
        <v>0</v>
      </c>
      <c r="E350" s="563">
        <v>0</v>
      </c>
      <c r="F350" s="563">
        <v>0</v>
      </c>
      <c r="G350" s="563">
        <v>0</v>
      </c>
      <c r="H350" s="563">
        <v>0</v>
      </c>
      <c r="I350" s="563">
        <v>0</v>
      </c>
      <c r="J350" s="563">
        <v>0</v>
      </c>
      <c r="K350" s="564">
        <v>0</v>
      </c>
      <c r="L350" s="563">
        <f t="shared" si="15"/>
        <v>0</v>
      </c>
      <c r="M350" s="563">
        <v>0</v>
      </c>
      <c r="N350" s="563">
        <v>0</v>
      </c>
      <c r="O350" s="565">
        <v>0</v>
      </c>
      <c r="P350" s="564">
        <v>0</v>
      </c>
      <c r="Q350" s="566">
        <f>+monthly_drivers_0!Q350*1.25</f>
        <v>3.125</v>
      </c>
    </row>
    <row r="351" spans="1:17" x14ac:dyDescent="0.25">
      <c r="A351" s="567">
        <f t="shared" si="16"/>
        <v>55031</v>
      </c>
      <c r="B351" s="567" t="str">
        <f t="shared" si="17"/>
        <v>MunsonLeasing</v>
      </c>
      <c r="C351" s="568">
        <v>0</v>
      </c>
      <c r="D351" s="569">
        <v>0</v>
      </c>
      <c r="E351" s="569">
        <v>0</v>
      </c>
      <c r="F351" s="569">
        <v>0</v>
      </c>
      <c r="G351" s="569">
        <v>0</v>
      </c>
      <c r="H351" s="569">
        <v>0</v>
      </c>
      <c r="I351" s="569">
        <v>0</v>
      </c>
      <c r="J351" s="569">
        <v>0</v>
      </c>
      <c r="K351" s="570">
        <v>0</v>
      </c>
      <c r="L351" s="571">
        <f t="shared" si="15"/>
        <v>0</v>
      </c>
      <c r="M351" s="571">
        <v>0</v>
      </c>
      <c r="N351" s="571">
        <v>0</v>
      </c>
      <c r="O351" s="572">
        <v>0</v>
      </c>
      <c r="P351" s="573">
        <v>0</v>
      </c>
      <c r="Q351" s="574">
        <f>+monthly_drivers_0!Q351*1.25</f>
        <v>3.125</v>
      </c>
    </row>
    <row r="352" spans="1:17" x14ac:dyDescent="0.25">
      <c r="A352" s="575">
        <f t="shared" si="16"/>
        <v>55061</v>
      </c>
      <c r="B352" s="575" t="str">
        <f t="shared" si="17"/>
        <v>MunsonLeasing</v>
      </c>
      <c r="C352" s="562">
        <v>0</v>
      </c>
      <c r="D352" s="563">
        <v>0</v>
      </c>
      <c r="E352" s="563">
        <v>0</v>
      </c>
      <c r="F352" s="563">
        <v>0</v>
      </c>
      <c r="G352" s="563">
        <v>0</v>
      </c>
      <c r="H352" s="563">
        <v>0</v>
      </c>
      <c r="I352" s="563">
        <v>0</v>
      </c>
      <c r="J352" s="563">
        <v>0</v>
      </c>
      <c r="K352" s="564">
        <v>0</v>
      </c>
      <c r="L352" s="563">
        <f t="shared" si="15"/>
        <v>0</v>
      </c>
      <c r="M352" s="563">
        <v>0</v>
      </c>
      <c r="N352" s="563">
        <v>0</v>
      </c>
      <c r="O352" s="565">
        <v>0</v>
      </c>
      <c r="P352" s="564">
        <v>0</v>
      </c>
      <c r="Q352" s="566">
        <f>+monthly_drivers_0!Q352*1.25</f>
        <v>3.125</v>
      </c>
    </row>
    <row r="353" spans="1:17" x14ac:dyDescent="0.25">
      <c r="A353" s="567">
        <f t="shared" si="16"/>
        <v>55092</v>
      </c>
      <c r="B353" s="567" t="str">
        <f t="shared" si="17"/>
        <v>MunsonLeasing</v>
      </c>
      <c r="C353" s="568">
        <v>0</v>
      </c>
      <c r="D353" s="569">
        <v>0</v>
      </c>
      <c r="E353" s="569">
        <v>0</v>
      </c>
      <c r="F353" s="569">
        <v>0</v>
      </c>
      <c r="G353" s="569">
        <v>0</v>
      </c>
      <c r="H353" s="569">
        <v>0</v>
      </c>
      <c r="I353" s="569">
        <v>0</v>
      </c>
      <c r="J353" s="569">
        <v>0</v>
      </c>
      <c r="K353" s="570">
        <v>0</v>
      </c>
      <c r="L353" s="571">
        <f t="shared" si="15"/>
        <v>0</v>
      </c>
      <c r="M353" s="571">
        <v>0</v>
      </c>
      <c r="N353" s="571">
        <v>0</v>
      </c>
      <c r="O353" s="572">
        <v>0</v>
      </c>
      <c r="P353" s="573">
        <v>0</v>
      </c>
      <c r="Q353" s="574">
        <f>+monthly_drivers_0!Q353*1.25</f>
        <v>3.125</v>
      </c>
    </row>
    <row r="354" spans="1:17" x14ac:dyDescent="0.25">
      <c r="A354" s="575">
        <f t="shared" si="16"/>
        <v>55122</v>
      </c>
      <c r="B354" s="575" t="str">
        <f t="shared" si="17"/>
        <v>MunsonLeasing</v>
      </c>
      <c r="C354" s="562">
        <v>0</v>
      </c>
      <c r="D354" s="563">
        <v>0</v>
      </c>
      <c r="E354" s="563">
        <v>0</v>
      </c>
      <c r="F354" s="563">
        <v>0</v>
      </c>
      <c r="G354" s="563">
        <v>0</v>
      </c>
      <c r="H354" s="563">
        <v>0</v>
      </c>
      <c r="I354" s="563">
        <v>0</v>
      </c>
      <c r="J354" s="563">
        <v>0</v>
      </c>
      <c r="K354" s="564">
        <v>0</v>
      </c>
      <c r="L354" s="563">
        <f t="shared" si="15"/>
        <v>0</v>
      </c>
      <c r="M354" s="563">
        <v>0</v>
      </c>
      <c r="N354" s="563">
        <v>0</v>
      </c>
      <c r="O354" s="565">
        <v>0</v>
      </c>
      <c r="P354" s="564">
        <v>0</v>
      </c>
      <c r="Q354" s="566">
        <f>+monthly_drivers_0!Q354*1.25</f>
        <v>3.125</v>
      </c>
    </row>
    <row r="355" spans="1:17" x14ac:dyDescent="0.25">
      <c r="A355" s="567">
        <f t="shared" si="16"/>
        <v>55153</v>
      </c>
      <c r="B355" s="567" t="str">
        <f t="shared" si="17"/>
        <v>MunsonLeasing</v>
      </c>
      <c r="C355" s="568">
        <v>0</v>
      </c>
      <c r="D355" s="569">
        <v>0</v>
      </c>
      <c r="E355" s="569">
        <v>0</v>
      </c>
      <c r="F355" s="569">
        <v>0</v>
      </c>
      <c r="G355" s="569">
        <v>0</v>
      </c>
      <c r="H355" s="569">
        <v>0</v>
      </c>
      <c r="I355" s="569">
        <v>0</v>
      </c>
      <c r="J355" s="569">
        <v>0</v>
      </c>
      <c r="K355" s="570">
        <v>0</v>
      </c>
      <c r="L355" s="571">
        <f t="shared" si="15"/>
        <v>0</v>
      </c>
      <c r="M355" s="571">
        <v>0</v>
      </c>
      <c r="N355" s="571">
        <v>0</v>
      </c>
      <c r="O355" s="572">
        <v>0</v>
      </c>
      <c r="P355" s="573">
        <v>0</v>
      </c>
      <c r="Q355" s="574">
        <f>+monthly_drivers_0!Q355*1.25</f>
        <v>3.125</v>
      </c>
    </row>
    <row r="356" spans="1:17" x14ac:dyDescent="0.25">
      <c r="A356" s="575">
        <f t="shared" si="16"/>
        <v>55184</v>
      </c>
      <c r="B356" s="575" t="str">
        <f t="shared" si="17"/>
        <v>MunsonLeasing</v>
      </c>
      <c r="C356" s="562">
        <v>0</v>
      </c>
      <c r="D356" s="563">
        <v>0</v>
      </c>
      <c r="E356" s="563">
        <v>0</v>
      </c>
      <c r="F356" s="563">
        <v>0</v>
      </c>
      <c r="G356" s="563">
        <v>0</v>
      </c>
      <c r="H356" s="563">
        <v>0</v>
      </c>
      <c r="I356" s="563">
        <v>0</v>
      </c>
      <c r="J356" s="563">
        <v>0</v>
      </c>
      <c r="K356" s="564">
        <v>0</v>
      </c>
      <c r="L356" s="563">
        <f t="shared" si="15"/>
        <v>0</v>
      </c>
      <c r="M356" s="563">
        <v>0</v>
      </c>
      <c r="N356" s="563">
        <v>0</v>
      </c>
      <c r="O356" s="565">
        <v>0</v>
      </c>
      <c r="P356" s="564">
        <v>0</v>
      </c>
      <c r="Q356" s="566">
        <f>+monthly_drivers_0!Q356*1.25</f>
        <v>3.125</v>
      </c>
    </row>
    <row r="357" spans="1:17" x14ac:dyDescent="0.25">
      <c r="A357" s="567">
        <f t="shared" si="16"/>
        <v>55212</v>
      </c>
      <c r="B357" s="567" t="str">
        <f t="shared" si="17"/>
        <v>MunsonLeasing</v>
      </c>
      <c r="C357" s="568">
        <v>0</v>
      </c>
      <c r="D357" s="569">
        <v>0</v>
      </c>
      <c r="E357" s="569">
        <v>0</v>
      </c>
      <c r="F357" s="569">
        <v>0</v>
      </c>
      <c r="G357" s="569">
        <v>0</v>
      </c>
      <c r="H357" s="569">
        <v>0</v>
      </c>
      <c r="I357" s="569">
        <v>0</v>
      </c>
      <c r="J357" s="569">
        <v>0</v>
      </c>
      <c r="K357" s="570">
        <v>0</v>
      </c>
      <c r="L357" s="571">
        <f t="shared" si="15"/>
        <v>0</v>
      </c>
      <c r="M357" s="571">
        <v>0</v>
      </c>
      <c r="N357" s="571">
        <v>0</v>
      </c>
      <c r="O357" s="572">
        <v>0</v>
      </c>
      <c r="P357" s="573">
        <v>0</v>
      </c>
      <c r="Q357" s="574">
        <f>+monthly_drivers_0!Q357*1.25</f>
        <v>3.125</v>
      </c>
    </row>
    <row r="358" spans="1:17" x14ac:dyDescent="0.25">
      <c r="A358" s="575">
        <f t="shared" si="16"/>
        <v>55243</v>
      </c>
      <c r="B358" s="575" t="str">
        <f t="shared" si="17"/>
        <v>MunsonLeasing</v>
      </c>
      <c r="C358" s="562">
        <v>0</v>
      </c>
      <c r="D358" s="563">
        <v>0</v>
      </c>
      <c r="E358" s="563">
        <v>0</v>
      </c>
      <c r="F358" s="563">
        <v>0</v>
      </c>
      <c r="G358" s="563">
        <v>0</v>
      </c>
      <c r="H358" s="563">
        <v>0</v>
      </c>
      <c r="I358" s="563">
        <v>0</v>
      </c>
      <c r="J358" s="563">
        <v>0</v>
      </c>
      <c r="K358" s="564">
        <v>0</v>
      </c>
      <c r="L358" s="563">
        <f t="shared" si="15"/>
        <v>0</v>
      </c>
      <c r="M358" s="563">
        <v>0</v>
      </c>
      <c r="N358" s="563">
        <v>0</v>
      </c>
      <c r="O358" s="565">
        <v>0</v>
      </c>
      <c r="P358" s="564">
        <v>0</v>
      </c>
      <c r="Q358" s="566">
        <f>+monthly_drivers_0!Q358*1.25</f>
        <v>3.125</v>
      </c>
    </row>
    <row r="359" spans="1:17" x14ac:dyDescent="0.25">
      <c r="A359" s="567">
        <f t="shared" si="16"/>
        <v>55273</v>
      </c>
      <c r="B359" s="567" t="str">
        <f t="shared" si="17"/>
        <v>MunsonLeasing</v>
      </c>
      <c r="C359" s="568">
        <v>0</v>
      </c>
      <c r="D359" s="569">
        <v>0</v>
      </c>
      <c r="E359" s="569">
        <v>0</v>
      </c>
      <c r="F359" s="569">
        <v>0</v>
      </c>
      <c r="G359" s="569">
        <v>0</v>
      </c>
      <c r="H359" s="569">
        <v>0</v>
      </c>
      <c r="I359" s="569">
        <v>0</v>
      </c>
      <c r="J359" s="569">
        <v>0</v>
      </c>
      <c r="K359" s="570">
        <v>0</v>
      </c>
      <c r="L359" s="571">
        <f t="shared" si="15"/>
        <v>0</v>
      </c>
      <c r="M359" s="571">
        <v>0</v>
      </c>
      <c r="N359" s="571">
        <v>0</v>
      </c>
      <c r="O359" s="572">
        <v>0</v>
      </c>
      <c r="P359" s="573">
        <v>0</v>
      </c>
      <c r="Q359" s="574">
        <f>+monthly_drivers_0!Q359*1.25</f>
        <v>3.125</v>
      </c>
    </row>
    <row r="360" spans="1:17" x14ac:dyDescent="0.25">
      <c r="A360" s="575">
        <f t="shared" si="16"/>
        <v>55304</v>
      </c>
      <c r="B360" s="575" t="str">
        <f t="shared" si="17"/>
        <v>MunsonLeasing</v>
      </c>
      <c r="C360" s="562">
        <v>0</v>
      </c>
      <c r="D360" s="563">
        <v>0</v>
      </c>
      <c r="E360" s="563">
        <v>0</v>
      </c>
      <c r="F360" s="563">
        <v>0</v>
      </c>
      <c r="G360" s="563">
        <v>0</v>
      </c>
      <c r="H360" s="563">
        <v>0</v>
      </c>
      <c r="I360" s="563">
        <v>0</v>
      </c>
      <c r="J360" s="563">
        <v>0</v>
      </c>
      <c r="K360" s="564">
        <v>0</v>
      </c>
      <c r="L360" s="563">
        <f t="shared" si="15"/>
        <v>0</v>
      </c>
      <c r="M360" s="563">
        <v>0</v>
      </c>
      <c r="N360" s="563">
        <v>0</v>
      </c>
      <c r="O360" s="565">
        <v>0</v>
      </c>
      <c r="P360" s="564">
        <v>0</v>
      </c>
      <c r="Q360" s="566">
        <f>+monthly_drivers_0!Q360*1.25</f>
        <v>3.125</v>
      </c>
    </row>
    <row r="361" spans="1:17" x14ac:dyDescent="0.25">
      <c r="A361" s="567">
        <f t="shared" si="16"/>
        <v>55334</v>
      </c>
      <c r="B361" s="567" t="str">
        <f t="shared" si="17"/>
        <v>MunsonLeasing</v>
      </c>
      <c r="C361" s="568">
        <v>0</v>
      </c>
      <c r="D361" s="569">
        <v>0</v>
      </c>
      <c r="E361" s="569">
        <v>0</v>
      </c>
      <c r="F361" s="569">
        <v>0</v>
      </c>
      <c r="G361" s="569">
        <v>0</v>
      </c>
      <c r="H361" s="569">
        <v>0</v>
      </c>
      <c r="I361" s="569">
        <v>0</v>
      </c>
      <c r="J361" s="569">
        <v>0</v>
      </c>
      <c r="K361" s="570">
        <v>0</v>
      </c>
      <c r="L361" s="571">
        <f t="shared" si="15"/>
        <v>0</v>
      </c>
      <c r="M361" s="571">
        <v>0</v>
      </c>
      <c r="N361" s="571">
        <v>0</v>
      </c>
      <c r="O361" s="572">
        <v>0</v>
      </c>
      <c r="P361" s="573">
        <v>0</v>
      </c>
      <c r="Q361" s="574">
        <f>+monthly_drivers_0!Q361*1.25</f>
        <v>3.125</v>
      </c>
    </row>
    <row r="362" spans="1:17" x14ac:dyDescent="0.25">
      <c r="A362" s="575">
        <f t="shared" si="16"/>
        <v>55365</v>
      </c>
      <c r="B362" s="575" t="str">
        <f t="shared" si="17"/>
        <v>MunsonLeasing</v>
      </c>
      <c r="C362" s="562">
        <v>0</v>
      </c>
      <c r="D362" s="563">
        <v>0</v>
      </c>
      <c r="E362" s="563">
        <v>0</v>
      </c>
      <c r="F362" s="563">
        <v>0</v>
      </c>
      <c r="G362" s="563">
        <v>0</v>
      </c>
      <c r="H362" s="563">
        <v>0</v>
      </c>
      <c r="I362" s="563">
        <v>0</v>
      </c>
      <c r="J362" s="563">
        <v>0</v>
      </c>
      <c r="K362" s="564">
        <v>0</v>
      </c>
      <c r="L362" s="563">
        <f t="shared" si="15"/>
        <v>0</v>
      </c>
      <c r="M362" s="563">
        <v>0</v>
      </c>
      <c r="N362" s="563">
        <v>0</v>
      </c>
      <c r="O362" s="565">
        <v>0</v>
      </c>
      <c r="P362" s="564">
        <v>0</v>
      </c>
      <c r="Q362" s="566">
        <f>+monthly_drivers_0!Q362*1.25</f>
        <v>3.125</v>
      </c>
    </row>
    <row r="363" spans="1:17" x14ac:dyDescent="0.25">
      <c r="A363" s="567">
        <f t="shared" si="16"/>
        <v>55396</v>
      </c>
      <c r="B363" s="567" t="str">
        <f t="shared" si="17"/>
        <v>MunsonLeasing</v>
      </c>
      <c r="C363" s="568">
        <v>0</v>
      </c>
      <c r="D363" s="569">
        <v>0</v>
      </c>
      <c r="E363" s="569">
        <v>0</v>
      </c>
      <c r="F363" s="569">
        <v>0</v>
      </c>
      <c r="G363" s="569">
        <v>0</v>
      </c>
      <c r="H363" s="569">
        <v>0</v>
      </c>
      <c r="I363" s="569">
        <v>0</v>
      </c>
      <c r="J363" s="569">
        <v>0</v>
      </c>
      <c r="K363" s="570">
        <v>0</v>
      </c>
      <c r="L363" s="571">
        <f t="shared" si="15"/>
        <v>0</v>
      </c>
      <c r="M363" s="571">
        <v>0</v>
      </c>
      <c r="N363" s="571">
        <v>0</v>
      </c>
      <c r="O363" s="572">
        <v>0</v>
      </c>
      <c r="P363" s="573">
        <v>0</v>
      </c>
      <c r="Q363" s="574">
        <f>+monthly_drivers_0!Q363*1.25</f>
        <v>3.125</v>
      </c>
    </row>
    <row r="364" spans="1:17" x14ac:dyDescent="0.25">
      <c r="A364" s="575">
        <f t="shared" si="16"/>
        <v>55426</v>
      </c>
      <c r="B364" s="575" t="str">
        <f t="shared" si="17"/>
        <v>MunsonLeasing</v>
      </c>
      <c r="C364" s="562">
        <v>0</v>
      </c>
      <c r="D364" s="563">
        <v>0</v>
      </c>
      <c r="E364" s="563">
        <v>0</v>
      </c>
      <c r="F364" s="563">
        <v>0</v>
      </c>
      <c r="G364" s="563">
        <v>0</v>
      </c>
      <c r="H364" s="563">
        <v>0</v>
      </c>
      <c r="I364" s="563">
        <v>0</v>
      </c>
      <c r="J364" s="563">
        <v>0</v>
      </c>
      <c r="K364" s="564">
        <v>0</v>
      </c>
      <c r="L364" s="563">
        <f t="shared" si="15"/>
        <v>0</v>
      </c>
      <c r="M364" s="563">
        <v>0</v>
      </c>
      <c r="N364" s="563">
        <v>0</v>
      </c>
      <c r="O364" s="565">
        <v>0</v>
      </c>
      <c r="P364" s="564">
        <v>0</v>
      </c>
      <c r="Q364" s="566">
        <f>+monthly_drivers_0!Q364*1.25</f>
        <v>3.125</v>
      </c>
    </row>
    <row r="365" spans="1:17" x14ac:dyDescent="0.25">
      <c r="A365" s="567">
        <f t="shared" si="16"/>
        <v>55457</v>
      </c>
      <c r="B365" s="567" t="str">
        <f t="shared" si="17"/>
        <v>MunsonLeasing</v>
      </c>
      <c r="C365" s="568">
        <v>0</v>
      </c>
      <c r="D365" s="569">
        <v>0</v>
      </c>
      <c r="E365" s="569">
        <v>0</v>
      </c>
      <c r="F365" s="569">
        <v>0</v>
      </c>
      <c r="G365" s="569">
        <v>0</v>
      </c>
      <c r="H365" s="569">
        <v>0</v>
      </c>
      <c r="I365" s="569">
        <v>0</v>
      </c>
      <c r="J365" s="569">
        <v>0</v>
      </c>
      <c r="K365" s="570">
        <v>0</v>
      </c>
      <c r="L365" s="571">
        <f t="shared" si="15"/>
        <v>0</v>
      </c>
      <c r="M365" s="571">
        <v>0</v>
      </c>
      <c r="N365" s="571">
        <v>0</v>
      </c>
      <c r="O365" s="572">
        <v>0</v>
      </c>
      <c r="P365" s="573">
        <v>0</v>
      </c>
      <c r="Q365" s="574">
        <f>+monthly_drivers_0!Q365*1.25</f>
        <v>3.125</v>
      </c>
    </row>
    <row r="366" spans="1:17" x14ac:dyDescent="0.25">
      <c r="A366" s="575">
        <f t="shared" si="16"/>
        <v>55487</v>
      </c>
      <c r="B366" s="575" t="str">
        <f t="shared" si="17"/>
        <v>MunsonLeasing</v>
      </c>
      <c r="C366" s="562">
        <v>0</v>
      </c>
      <c r="D366" s="563">
        <v>0</v>
      </c>
      <c r="E366" s="563">
        <v>0</v>
      </c>
      <c r="F366" s="563">
        <v>0</v>
      </c>
      <c r="G366" s="563">
        <v>0</v>
      </c>
      <c r="H366" s="563">
        <v>0</v>
      </c>
      <c r="I366" s="563">
        <v>0</v>
      </c>
      <c r="J366" s="563">
        <v>0</v>
      </c>
      <c r="K366" s="564">
        <v>0</v>
      </c>
      <c r="L366" s="563">
        <f t="shared" si="15"/>
        <v>0</v>
      </c>
      <c r="M366" s="563">
        <v>0</v>
      </c>
      <c r="N366" s="563">
        <v>0</v>
      </c>
      <c r="O366" s="565">
        <v>0</v>
      </c>
      <c r="P366" s="564">
        <v>0</v>
      </c>
      <c r="Q366" s="566">
        <f>+monthly_drivers_0!Q366*1.25</f>
        <v>3.125</v>
      </c>
    </row>
    <row r="367" spans="1:17" x14ac:dyDescent="0.25">
      <c r="A367" s="567">
        <f t="shared" si="16"/>
        <v>55518</v>
      </c>
      <c r="B367" s="567" t="str">
        <f t="shared" si="17"/>
        <v>MunsonLeasing</v>
      </c>
      <c r="C367" s="568">
        <v>0</v>
      </c>
      <c r="D367" s="569">
        <v>0</v>
      </c>
      <c r="E367" s="569">
        <v>0</v>
      </c>
      <c r="F367" s="569">
        <v>0</v>
      </c>
      <c r="G367" s="569">
        <v>0</v>
      </c>
      <c r="H367" s="569">
        <v>0</v>
      </c>
      <c r="I367" s="569">
        <v>0</v>
      </c>
      <c r="J367" s="569">
        <v>0</v>
      </c>
      <c r="K367" s="570">
        <v>0</v>
      </c>
      <c r="L367" s="571">
        <f t="shared" si="15"/>
        <v>0</v>
      </c>
      <c r="M367" s="571">
        <v>0</v>
      </c>
      <c r="N367" s="571">
        <v>0</v>
      </c>
      <c r="O367" s="572">
        <v>0</v>
      </c>
      <c r="P367" s="573">
        <v>0</v>
      </c>
      <c r="Q367" s="574">
        <f>+monthly_drivers_0!Q367*1.25</f>
        <v>3.125</v>
      </c>
    </row>
    <row r="368" spans="1:17" x14ac:dyDescent="0.25">
      <c r="A368" s="575">
        <f t="shared" si="16"/>
        <v>55549</v>
      </c>
      <c r="B368" s="575" t="str">
        <f t="shared" si="17"/>
        <v>MunsonLeasing</v>
      </c>
      <c r="C368" s="562">
        <v>0</v>
      </c>
      <c r="D368" s="563">
        <v>0</v>
      </c>
      <c r="E368" s="563">
        <v>0</v>
      </c>
      <c r="F368" s="563">
        <v>0</v>
      </c>
      <c r="G368" s="563">
        <v>0</v>
      </c>
      <c r="H368" s="563">
        <v>0</v>
      </c>
      <c r="I368" s="563">
        <v>0</v>
      </c>
      <c r="J368" s="563">
        <v>0</v>
      </c>
      <c r="K368" s="564">
        <v>0</v>
      </c>
      <c r="L368" s="563">
        <f t="shared" si="15"/>
        <v>0</v>
      </c>
      <c r="M368" s="563">
        <v>0</v>
      </c>
      <c r="N368" s="563">
        <v>0</v>
      </c>
      <c r="O368" s="565">
        <v>0</v>
      </c>
      <c r="P368" s="564">
        <v>0</v>
      </c>
      <c r="Q368" s="566">
        <f>+monthly_drivers_0!Q368*1.25</f>
        <v>3.125</v>
      </c>
    </row>
    <row r="369" spans="1:17" x14ac:dyDescent="0.25">
      <c r="A369" s="567">
        <f t="shared" si="16"/>
        <v>55578</v>
      </c>
      <c r="B369" s="567" t="str">
        <f t="shared" si="17"/>
        <v>MunsonLeasing</v>
      </c>
      <c r="C369" s="568">
        <v>0</v>
      </c>
      <c r="D369" s="569">
        <v>0</v>
      </c>
      <c r="E369" s="569">
        <v>0</v>
      </c>
      <c r="F369" s="569">
        <v>0</v>
      </c>
      <c r="G369" s="569">
        <v>0</v>
      </c>
      <c r="H369" s="569">
        <v>0</v>
      </c>
      <c r="I369" s="569">
        <v>0</v>
      </c>
      <c r="J369" s="569">
        <v>0</v>
      </c>
      <c r="K369" s="570">
        <v>0</v>
      </c>
      <c r="L369" s="571">
        <f t="shared" si="15"/>
        <v>0</v>
      </c>
      <c r="M369" s="571">
        <v>0</v>
      </c>
      <c r="N369" s="571">
        <v>0</v>
      </c>
      <c r="O369" s="572">
        <v>0</v>
      </c>
      <c r="P369" s="573">
        <v>0</v>
      </c>
      <c r="Q369" s="574">
        <f>+monthly_drivers_0!Q369*1.25</f>
        <v>3.125</v>
      </c>
    </row>
    <row r="370" spans="1:17" x14ac:dyDescent="0.25">
      <c r="A370" s="575">
        <f t="shared" si="16"/>
        <v>55609</v>
      </c>
      <c r="B370" s="575" t="str">
        <f t="shared" si="17"/>
        <v>MunsonLeasing</v>
      </c>
      <c r="C370" s="562">
        <v>0</v>
      </c>
      <c r="D370" s="563">
        <v>0</v>
      </c>
      <c r="E370" s="563">
        <v>0</v>
      </c>
      <c r="F370" s="563">
        <v>0</v>
      </c>
      <c r="G370" s="563">
        <v>0</v>
      </c>
      <c r="H370" s="563">
        <v>0</v>
      </c>
      <c r="I370" s="563">
        <v>0</v>
      </c>
      <c r="J370" s="563">
        <v>0</v>
      </c>
      <c r="K370" s="564">
        <v>0</v>
      </c>
      <c r="L370" s="563">
        <f t="shared" si="15"/>
        <v>0</v>
      </c>
      <c r="M370" s="563">
        <v>0</v>
      </c>
      <c r="N370" s="563">
        <v>0</v>
      </c>
      <c r="O370" s="565">
        <v>0</v>
      </c>
      <c r="P370" s="564">
        <v>0</v>
      </c>
      <c r="Q370" s="566">
        <f>+monthly_drivers_0!Q370*1.25</f>
        <v>3.125</v>
      </c>
    </row>
    <row r="371" spans="1:17" x14ac:dyDescent="0.25">
      <c r="A371" s="567">
        <f t="shared" si="16"/>
        <v>55639</v>
      </c>
      <c r="B371" s="567" t="str">
        <f t="shared" si="17"/>
        <v>MunsonLeasing</v>
      </c>
      <c r="C371" s="568">
        <v>0</v>
      </c>
      <c r="D371" s="569">
        <v>0</v>
      </c>
      <c r="E371" s="569">
        <v>0</v>
      </c>
      <c r="F371" s="569">
        <v>0</v>
      </c>
      <c r="G371" s="569">
        <v>0</v>
      </c>
      <c r="H371" s="569">
        <v>0</v>
      </c>
      <c r="I371" s="569">
        <v>0</v>
      </c>
      <c r="J371" s="569">
        <v>0</v>
      </c>
      <c r="K371" s="570">
        <v>0</v>
      </c>
      <c r="L371" s="571">
        <f t="shared" si="15"/>
        <v>0</v>
      </c>
      <c r="M371" s="571">
        <v>0</v>
      </c>
      <c r="N371" s="571">
        <v>0</v>
      </c>
      <c r="O371" s="572">
        <v>0</v>
      </c>
      <c r="P371" s="573">
        <v>0</v>
      </c>
      <c r="Q371" s="574">
        <f>+monthly_drivers_0!Q371*1.25</f>
        <v>3.125</v>
      </c>
    </row>
    <row r="372" spans="1:17" x14ac:dyDescent="0.25">
      <c r="A372" s="575">
        <f t="shared" si="16"/>
        <v>55670</v>
      </c>
      <c r="B372" s="575" t="str">
        <f t="shared" si="17"/>
        <v>MunsonLeasing</v>
      </c>
      <c r="C372" s="562">
        <v>0</v>
      </c>
      <c r="D372" s="563">
        <v>0</v>
      </c>
      <c r="E372" s="563">
        <v>0</v>
      </c>
      <c r="F372" s="563">
        <v>0</v>
      </c>
      <c r="G372" s="563">
        <v>0</v>
      </c>
      <c r="H372" s="563">
        <v>0</v>
      </c>
      <c r="I372" s="563">
        <v>0</v>
      </c>
      <c r="J372" s="563">
        <v>0</v>
      </c>
      <c r="K372" s="564">
        <v>0</v>
      </c>
      <c r="L372" s="563">
        <f t="shared" si="15"/>
        <v>0</v>
      </c>
      <c r="M372" s="563">
        <v>0</v>
      </c>
      <c r="N372" s="563">
        <v>0</v>
      </c>
      <c r="O372" s="565">
        <v>0</v>
      </c>
      <c r="P372" s="564">
        <v>0</v>
      </c>
      <c r="Q372" s="566">
        <f>+monthly_drivers_0!Q372*1.25</f>
        <v>3.125</v>
      </c>
    </row>
    <row r="373" spans="1:17" x14ac:dyDescent="0.25">
      <c r="A373" s="567">
        <f t="shared" si="16"/>
        <v>55700</v>
      </c>
      <c r="B373" s="567" t="str">
        <f t="shared" si="17"/>
        <v>MunsonLeasing</v>
      </c>
      <c r="C373" s="568">
        <v>0</v>
      </c>
      <c r="D373" s="569">
        <v>0</v>
      </c>
      <c r="E373" s="569">
        <v>0</v>
      </c>
      <c r="F373" s="569">
        <v>0</v>
      </c>
      <c r="G373" s="569">
        <v>0</v>
      </c>
      <c r="H373" s="569">
        <v>0</v>
      </c>
      <c r="I373" s="569">
        <v>0</v>
      </c>
      <c r="J373" s="569">
        <v>0</v>
      </c>
      <c r="K373" s="570">
        <v>0</v>
      </c>
      <c r="L373" s="571">
        <f t="shared" si="15"/>
        <v>0</v>
      </c>
      <c r="M373" s="571">
        <v>0</v>
      </c>
      <c r="N373" s="571">
        <v>0</v>
      </c>
      <c r="O373" s="572">
        <v>0</v>
      </c>
      <c r="P373" s="573">
        <v>0</v>
      </c>
      <c r="Q373" s="574">
        <f>+monthly_drivers_0!Q373*1.25</f>
        <v>3.125</v>
      </c>
    </row>
    <row r="374" spans="1:17" x14ac:dyDescent="0.25">
      <c r="A374" s="575">
        <f t="shared" si="16"/>
        <v>55731</v>
      </c>
      <c r="B374" s="575" t="str">
        <f t="shared" si="17"/>
        <v>MunsonLeasing</v>
      </c>
      <c r="C374" s="562">
        <v>0</v>
      </c>
      <c r="D374" s="563">
        <v>0</v>
      </c>
      <c r="E374" s="563">
        <v>0</v>
      </c>
      <c r="F374" s="563">
        <v>0</v>
      </c>
      <c r="G374" s="563">
        <v>0</v>
      </c>
      <c r="H374" s="563">
        <v>0</v>
      </c>
      <c r="I374" s="563">
        <v>0</v>
      </c>
      <c r="J374" s="563">
        <v>0</v>
      </c>
      <c r="K374" s="564">
        <v>0</v>
      </c>
      <c r="L374" s="563">
        <f t="shared" si="15"/>
        <v>0</v>
      </c>
      <c r="M374" s="563">
        <v>0</v>
      </c>
      <c r="N374" s="563">
        <v>0</v>
      </c>
      <c r="O374" s="565">
        <v>0</v>
      </c>
      <c r="P374" s="564">
        <v>0</v>
      </c>
      <c r="Q374" s="566">
        <f>+monthly_drivers_0!Q374*1.25</f>
        <v>3.125</v>
      </c>
    </row>
    <row r="375" spans="1:17" x14ac:dyDescent="0.25">
      <c r="A375" s="567">
        <f t="shared" si="16"/>
        <v>55762</v>
      </c>
      <c r="B375" s="567" t="str">
        <f t="shared" si="17"/>
        <v>MunsonLeasing</v>
      </c>
      <c r="C375" s="568">
        <v>0</v>
      </c>
      <c r="D375" s="569">
        <v>0</v>
      </c>
      <c r="E375" s="569">
        <v>0</v>
      </c>
      <c r="F375" s="569">
        <v>0</v>
      </c>
      <c r="G375" s="569">
        <v>0</v>
      </c>
      <c r="H375" s="569">
        <v>0</v>
      </c>
      <c r="I375" s="569">
        <v>0</v>
      </c>
      <c r="J375" s="569">
        <v>0</v>
      </c>
      <c r="K375" s="570">
        <v>0</v>
      </c>
      <c r="L375" s="571">
        <f t="shared" si="15"/>
        <v>0</v>
      </c>
      <c r="M375" s="571">
        <v>0</v>
      </c>
      <c r="N375" s="571">
        <v>0</v>
      </c>
      <c r="O375" s="572">
        <v>0</v>
      </c>
      <c r="P375" s="573">
        <v>0</v>
      </c>
      <c r="Q375" s="574">
        <f>+monthly_drivers_0!Q375*1.25</f>
        <v>3.125</v>
      </c>
    </row>
    <row r="376" spans="1:17" x14ac:dyDescent="0.25">
      <c r="A376" s="575">
        <f t="shared" si="16"/>
        <v>55792</v>
      </c>
      <c r="B376" s="575" t="str">
        <f t="shared" si="17"/>
        <v>MunsonLeasing</v>
      </c>
      <c r="C376" s="562">
        <v>0</v>
      </c>
      <c r="D376" s="563">
        <v>0</v>
      </c>
      <c r="E376" s="563">
        <v>0</v>
      </c>
      <c r="F376" s="563">
        <v>0</v>
      </c>
      <c r="G376" s="563">
        <v>0</v>
      </c>
      <c r="H376" s="563">
        <v>0</v>
      </c>
      <c r="I376" s="563">
        <v>0</v>
      </c>
      <c r="J376" s="563">
        <v>0</v>
      </c>
      <c r="K376" s="564">
        <v>0</v>
      </c>
      <c r="L376" s="563">
        <f t="shared" si="15"/>
        <v>0</v>
      </c>
      <c r="M376" s="563">
        <v>0</v>
      </c>
      <c r="N376" s="563">
        <v>0</v>
      </c>
      <c r="O376" s="565">
        <v>0</v>
      </c>
      <c r="P376" s="564">
        <v>0</v>
      </c>
      <c r="Q376" s="566">
        <f>+monthly_drivers_0!Q376*1.25</f>
        <v>3.125</v>
      </c>
    </row>
    <row r="377" spans="1:17" x14ac:dyDescent="0.25">
      <c r="A377" s="567">
        <f t="shared" si="16"/>
        <v>55823</v>
      </c>
      <c r="B377" s="567" t="str">
        <f t="shared" si="17"/>
        <v>MunsonLeasing</v>
      </c>
      <c r="C377" s="568">
        <v>0</v>
      </c>
      <c r="D377" s="569">
        <v>0</v>
      </c>
      <c r="E377" s="569">
        <v>0</v>
      </c>
      <c r="F377" s="569">
        <v>0</v>
      </c>
      <c r="G377" s="569">
        <v>0</v>
      </c>
      <c r="H377" s="569">
        <v>0</v>
      </c>
      <c r="I377" s="569">
        <v>0</v>
      </c>
      <c r="J377" s="569">
        <v>0</v>
      </c>
      <c r="K377" s="570">
        <v>0</v>
      </c>
      <c r="L377" s="571">
        <f t="shared" si="15"/>
        <v>0</v>
      </c>
      <c r="M377" s="571">
        <v>0</v>
      </c>
      <c r="N377" s="571">
        <v>0</v>
      </c>
      <c r="O377" s="572">
        <v>0</v>
      </c>
      <c r="P377" s="573">
        <v>0</v>
      </c>
      <c r="Q377" s="574">
        <f>+monthly_drivers_0!Q377*1.25</f>
        <v>3.125</v>
      </c>
    </row>
    <row r="378" spans="1:17" x14ac:dyDescent="0.25">
      <c r="A378" s="575">
        <f t="shared" si="16"/>
        <v>55853</v>
      </c>
      <c r="B378" s="575" t="str">
        <f t="shared" si="17"/>
        <v>MunsonLeasing</v>
      </c>
      <c r="C378" s="562">
        <v>0</v>
      </c>
      <c r="D378" s="563">
        <v>0</v>
      </c>
      <c r="E378" s="563">
        <v>0</v>
      </c>
      <c r="F378" s="563">
        <v>0</v>
      </c>
      <c r="G378" s="563">
        <v>0</v>
      </c>
      <c r="H378" s="563">
        <v>0</v>
      </c>
      <c r="I378" s="563">
        <v>0</v>
      </c>
      <c r="J378" s="563">
        <v>0</v>
      </c>
      <c r="K378" s="564">
        <v>0</v>
      </c>
      <c r="L378" s="563">
        <f t="shared" si="15"/>
        <v>0</v>
      </c>
      <c r="M378" s="563">
        <v>0</v>
      </c>
      <c r="N378" s="563">
        <v>0</v>
      </c>
      <c r="O378" s="565">
        <v>0</v>
      </c>
      <c r="P378" s="564">
        <v>0</v>
      </c>
      <c r="Q378" s="566">
        <f>+monthly_drivers_0!Q378*1.25</f>
        <v>3.125</v>
      </c>
    </row>
    <row r="379" spans="1:17" x14ac:dyDescent="0.25">
      <c r="A379" s="567">
        <f t="shared" si="16"/>
        <v>55884</v>
      </c>
      <c r="B379" s="567" t="str">
        <f t="shared" si="17"/>
        <v>MunsonLeasing</v>
      </c>
      <c r="C379" s="568">
        <v>0</v>
      </c>
      <c r="D379" s="569">
        <v>0</v>
      </c>
      <c r="E379" s="569">
        <v>0</v>
      </c>
      <c r="F379" s="569">
        <v>0</v>
      </c>
      <c r="G379" s="569">
        <v>0</v>
      </c>
      <c r="H379" s="569">
        <v>0</v>
      </c>
      <c r="I379" s="569">
        <v>0</v>
      </c>
      <c r="J379" s="569">
        <v>0</v>
      </c>
      <c r="K379" s="570">
        <v>0</v>
      </c>
      <c r="L379" s="571">
        <f t="shared" si="15"/>
        <v>0</v>
      </c>
      <c r="M379" s="571">
        <v>0</v>
      </c>
      <c r="N379" s="571">
        <v>0</v>
      </c>
      <c r="O379" s="572">
        <v>0</v>
      </c>
      <c r="P379" s="573">
        <v>0</v>
      </c>
      <c r="Q379" s="574">
        <f>+monthly_drivers_0!Q379*1.25</f>
        <v>3.125</v>
      </c>
    </row>
    <row r="380" spans="1:17" x14ac:dyDescent="0.25">
      <c r="A380" s="575">
        <f t="shared" si="16"/>
        <v>55915</v>
      </c>
      <c r="B380" s="575" t="str">
        <f t="shared" si="17"/>
        <v>MunsonLeasing</v>
      </c>
      <c r="C380" s="562">
        <v>0</v>
      </c>
      <c r="D380" s="563">
        <v>0</v>
      </c>
      <c r="E380" s="563">
        <v>0</v>
      </c>
      <c r="F380" s="563">
        <v>0</v>
      </c>
      <c r="G380" s="563">
        <v>0</v>
      </c>
      <c r="H380" s="563">
        <v>0</v>
      </c>
      <c r="I380" s="563">
        <v>0</v>
      </c>
      <c r="J380" s="563">
        <v>0</v>
      </c>
      <c r="K380" s="564">
        <v>0</v>
      </c>
      <c r="L380" s="563">
        <f t="shared" si="15"/>
        <v>0</v>
      </c>
      <c r="M380" s="563">
        <v>0</v>
      </c>
      <c r="N380" s="563">
        <v>0</v>
      </c>
      <c r="O380" s="565">
        <v>0</v>
      </c>
      <c r="P380" s="564">
        <v>0</v>
      </c>
      <c r="Q380" s="566">
        <f>+monthly_drivers_0!Q380*1.25</f>
        <v>3.125</v>
      </c>
    </row>
    <row r="381" spans="1:17" x14ac:dyDescent="0.25">
      <c r="A381" s="567">
        <f t="shared" si="16"/>
        <v>55943</v>
      </c>
      <c r="B381" s="567" t="str">
        <f t="shared" si="17"/>
        <v>MunsonLeasing</v>
      </c>
      <c r="C381" s="568">
        <v>0</v>
      </c>
      <c r="D381" s="569">
        <v>0</v>
      </c>
      <c r="E381" s="569">
        <v>0</v>
      </c>
      <c r="F381" s="569">
        <v>0</v>
      </c>
      <c r="G381" s="569">
        <v>0</v>
      </c>
      <c r="H381" s="569">
        <v>0</v>
      </c>
      <c r="I381" s="569">
        <v>0</v>
      </c>
      <c r="J381" s="569">
        <v>0</v>
      </c>
      <c r="K381" s="570">
        <v>0</v>
      </c>
      <c r="L381" s="571">
        <f t="shared" si="15"/>
        <v>0</v>
      </c>
      <c r="M381" s="571">
        <v>0</v>
      </c>
      <c r="N381" s="571">
        <v>0</v>
      </c>
      <c r="O381" s="572">
        <v>0</v>
      </c>
      <c r="P381" s="573">
        <v>0</v>
      </c>
      <c r="Q381" s="574">
        <f>+monthly_drivers_0!Q381*1.25</f>
        <v>3.125</v>
      </c>
    </row>
    <row r="382" spans="1:17" x14ac:dyDescent="0.25">
      <c r="A382" s="575">
        <f t="shared" si="16"/>
        <v>55974</v>
      </c>
      <c r="B382" s="575" t="str">
        <f t="shared" si="17"/>
        <v>MunsonLeasing</v>
      </c>
      <c r="C382" s="562">
        <v>0</v>
      </c>
      <c r="D382" s="563">
        <v>0</v>
      </c>
      <c r="E382" s="563">
        <v>0</v>
      </c>
      <c r="F382" s="563">
        <v>0</v>
      </c>
      <c r="G382" s="563">
        <v>0</v>
      </c>
      <c r="H382" s="563">
        <v>0</v>
      </c>
      <c r="I382" s="563">
        <v>0</v>
      </c>
      <c r="J382" s="563">
        <v>0</v>
      </c>
      <c r="K382" s="564">
        <v>0</v>
      </c>
      <c r="L382" s="563">
        <f t="shared" si="15"/>
        <v>0</v>
      </c>
      <c r="M382" s="563">
        <v>0</v>
      </c>
      <c r="N382" s="563">
        <v>0</v>
      </c>
      <c r="O382" s="565">
        <v>0</v>
      </c>
      <c r="P382" s="564">
        <v>0</v>
      </c>
      <c r="Q382" s="566">
        <f>+monthly_drivers_0!Q382*1.25</f>
        <v>3.125</v>
      </c>
    </row>
    <row r="383" spans="1:17" x14ac:dyDescent="0.25">
      <c r="A383" s="567">
        <f t="shared" si="16"/>
        <v>56004</v>
      </c>
      <c r="B383" s="567" t="str">
        <f t="shared" si="17"/>
        <v>MunsonLeasing</v>
      </c>
      <c r="C383" s="568">
        <v>0</v>
      </c>
      <c r="D383" s="569">
        <v>0</v>
      </c>
      <c r="E383" s="569">
        <v>0</v>
      </c>
      <c r="F383" s="569">
        <v>0</v>
      </c>
      <c r="G383" s="569">
        <v>0</v>
      </c>
      <c r="H383" s="569">
        <v>0</v>
      </c>
      <c r="I383" s="569">
        <v>0</v>
      </c>
      <c r="J383" s="569">
        <v>0</v>
      </c>
      <c r="K383" s="570">
        <v>0</v>
      </c>
      <c r="L383" s="571">
        <f t="shared" si="15"/>
        <v>0</v>
      </c>
      <c r="M383" s="571">
        <v>0</v>
      </c>
      <c r="N383" s="571">
        <v>0</v>
      </c>
      <c r="O383" s="572">
        <v>0</v>
      </c>
      <c r="P383" s="573">
        <v>0</v>
      </c>
      <c r="Q383" s="574">
        <f>+monthly_drivers_0!Q383*1.25</f>
        <v>3.125</v>
      </c>
    </row>
    <row r="384" spans="1:17" x14ac:dyDescent="0.25">
      <c r="A384" s="575">
        <f t="shared" si="16"/>
        <v>56035</v>
      </c>
      <c r="B384" s="575" t="str">
        <f t="shared" si="17"/>
        <v>MunsonLeasing</v>
      </c>
      <c r="C384" s="562">
        <v>0</v>
      </c>
      <c r="D384" s="563">
        <v>0</v>
      </c>
      <c r="E384" s="563">
        <v>0</v>
      </c>
      <c r="F384" s="563">
        <v>0</v>
      </c>
      <c r="G384" s="563">
        <v>0</v>
      </c>
      <c r="H384" s="563">
        <v>0</v>
      </c>
      <c r="I384" s="563">
        <v>0</v>
      </c>
      <c r="J384" s="563">
        <v>0</v>
      </c>
      <c r="K384" s="564">
        <v>0</v>
      </c>
      <c r="L384" s="563">
        <f t="shared" si="15"/>
        <v>0</v>
      </c>
      <c r="M384" s="563">
        <v>0</v>
      </c>
      <c r="N384" s="563">
        <v>0</v>
      </c>
      <c r="O384" s="565">
        <v>0</v>
      </c>
      <c r="P384" s="564">
        <v>0</v>
      </c>
      <c r="Q384" s="566">
        <f>+monthly_drivers_0!Q384*1.25</f>
        <v>3.125</v>
      </c>
    </row>
    <row r="385" spans="1:17" x14ac:dyDescent="0.25">
      <c r="A385" s="567">
        <f t="shared" si="16"/>
        <v>56065</v>
      </c>
      <c r="B385" s="567" t="str">
        <f t="shared" si="17"/>
        <v>MunsonLeasing</v>
      </c>
      <c r="C385" s="568">
        <v>0</v>
      </c>
      <c r="D385" s="569">
        <v>0</v>
      </c>
      <c r="E385" s="569">
        <v>0</v>
      </c>
      <c r="F385" s="569">
        <v>0</v>
      </c>
      <c r="G385" s="569">
        <v>0</v>
      </c>
      <c r="H385" s="569">
        <v>0</v>
      </c>
      <c r="I385" s="569">
        <v>0</v>
      </c>
      <c r="J385" s="569">
        <v>0</v>
      </c>
      <c r="K385" s="570">
        <v>0</v>
      </c>
      <c r="L385" s="571">
        <f t="shared" si="15"/>
        <v>0</v>
      </c>
      <c r="M385" s="571">
        <v>0</v>
      </c>
      <c r="N385" s="571">
        <v>0</v>
      </c>
      <c r="O385" s="572">
        <v>0</v>
      </c>
      <c r="P385" s="573">
        <v>0</v>
      </c>
      <c r="Q385" s="574">
        <f>+monthly_drivers_0!Q385*1.25</f>
        <v>3.125</v>
      </c>
    </row>
    <row r="386" spans="1:17" x14ac:dyDescent="0.25">
      <c r="A386" s="575">
        <f t="shared" si="16"/>
        <v>56096</v>
      </c>
      <c r="B386" s="575" t="str">
        <f t="shared" si="17"/>
        <v>MunsonLeasing</v>
      </c>
      <c r="C386" s="562">
        <v>0</v>
      </c>
      <c r="D386" s="563">
        <v>0</v>
      </c>
      <c r="E386" s="563">
        <v>0</v>
      </c>
      <c r="F386" s="563">
        <v>0</v>
      </c>
      <c r="G386" s="563">
        <v>0</v>
      </c>
      <c r="H386" s="563">
        <v>0</v>
      </c>
      <c r="I386" s="563">
        <v>0</v>
      </c>
      <c r="J386" s="563">
        <v>0</v>
      </c>
      <c r="K386" s="564">
        <v>0</v>
      </c>
      <c r="L386" s="563">
        <f t="shared" ref="L386:L449" si="18">+P386+O386</f>
        <v>0</v>
      </c>
      <c r="M386" s="563">
        <v>0</v>
      </c>
      <c r="N386" s="563">
        <v>0</v>
      </c>
      <c r="O386" s="565">
        <v>0</v>
      </c>
      <c r="P386" s="564">
        <v>0</v>
      </c>
      <c r="Q386" s="566">
        <f>+monthly_drivers_0!Q386*1.25</f>
        <v>3.125</v>
      </c>
    </row>
    <row r="387" spans="1:17" x14ac:dyDescent="0.25">
      <c r="A387" s="567">
        <f t="shared" ref="A387:A450" si="19">+EOMONTH(A386,1)</f>
        <v>56127</v>
      </c>
      <c r="B387" s="567" t="str">
        <f t="shared" ref="B387:B450" si="20">+B386</f>
        <v>MunsonLeasing</v>
      </c>
      <c r="C387" s="568">
        <v>0</v>
      </c>
      <c r="D387" s="569">
        <v>0</v>
      </c>
      <c r="E387" s="569">
        <v>0</v>
      </c>
      <c r="F387" s="569">
        <v>0</v>
      </c>
      <c r="G387" s="569">
        <v>0</v>
      </c>
      <c r="H387" s="569">
        <v>0</v>
      </c>
      <c r="I387" s="569">
        <v>0</v>
      </c>
      <c r="J387" s="569">
        <v>0</v>
      </c>
      <c r="K387" s="570">
        <v>0</v>
      </c>
      <c r="L387" s="571">
        <f t="shared" si="18"/>
        <v>0</v>
      </c>
      <c r="M387" s="571">
        <v>0</v>
      </c>
      <c r="N387" s="571">
        <v>0</v>
      </c>
      <c r="O387" s="572">
        <v>0</v>
      </c>
      <c r="P387" s="573">
        <v>0</v>
      </c>
      <c r="Q387" s="574">
        <f>+monthly_drivers_0!Q387*1.25</f>
        <v>3.125</v>
      </c>
    </row>
    <row r="388" spans="1:17" x14ac:dyDescent="0.25">
      <c r="A388" s="575">
        <f t="shared" si="19"/>
        <v>56157</v>
      </c>
      <c r="B388" s="575" t="str">
        <f t="shared" si="20"/>
        <v>MunsonLeasing</v>
      </c>
      <c r="C388" s="562">
        <v>0</v>
      </c>
      <c r="D388" s="563">
        <v>0</v>
      </c>
      <c r="E388" s="563">
        <v>0</v>
      </c>
      <c r="F388" s="563">
        <v>0</v>
      </c>
      <c r="G388" s="563">
        <v>0</v>
      </c>
      <c r="H388" s="563">
        <v>0</v>
      </c>
      <c r="I388" s="563">
        <v>0</v>
      </c>
      <c r="J388" s="563">
        <v>0</v>
      </c>
      <c r="K388" s="564">
        <v>0</v>
      </c>
      <c r="L388" s="563">
        <f t="shared" si="18"/>
        <v>0</v>
      </c>
      <c r="M388" s="563">
        <v>0</v>
      </c>
      <c r="N388" s="563">
        <v>0</v>
      </c>
      <c r="O388" s="565">
        <v>0</v>
      </c>
      <c r="P388" s="564">
        <v>0</v>
      </c>
      <c r="Q388" s="566">
        <f>+monthly_drivers_0!Q388*1.25</f>
        <v>3.125</v>
      </c>
    </row>
    <row r="389" spans="1:17" x14ac:dyDescent="0.25">
      <c r="A389" s="567">
        <f t="shared" si="19"/>
        <v>56188</v>
      </c>
      <c r="B389" s="567" t="str">
        <f t="shared" si="20"/>
        <v>MunsonLeasing</v>
      </c>
      <c r="C389" s="568">
        <v>0</v>
      </c>
      <c r="D389" s="569">
        <v>0</v>
      </c>
      <c r="E389" s="569">
        <v>0</v>
      </c>
      <c r="F389" s="569">
        <v>0</v>
      </c>
      <c r="G389" s="569">
        <v>0</v>
      </c>
      <c r="H389" s="569">
        <v>0</v>
      </c>
      <c r="I389" s="569">
        <v>0</v>
      </c>
      <c r="J389" s="569">
        <v>0</v>
      </c>
      <c r="K389" s="570">
        <v>0</v>
      </c>
      <c r="L389" s="571">
        <f t="shared" si="18"/>
        <v>0</v>
      </c>
      <c r="M389" s="571">
        <v>0</v>
      </c>
      <c r="N389" s="571">
        <v>0</v>
      </c>
      <c r="O389" s="572">
        <v>0</v>
      </c>
      <c r="P389" s="573">
        <v>0</v>
      </c>
      <c r="Q389" s="574">
        <f>+monthly_drivers_0!Q389*1.25</f>
        <v>3.125</v>
      </c>
    </row>
    <row r="390" spans="1:17" x14ac:dyDescent="0.25">
      <c r="A390" s="575">
        <f t="shared" si="19"/>
        <v>56218</v>
      </c>
      <c r="B390" s="575" t="str">
        <f t="shared" si="20"/>
        <v>MunsonLeasing</v>
      </c>
      <c r="C390" s="562">
        <v>0</v>
      </c>
      <c r="D390" s="563">
        <v>0</v>
      </c>
      <c r="E390" s="563">
        <v>0</v>
      </c>
      <c r="F390" s="563">
        <v>0</v>
      </c>
      <c r="G390" s="563">
        <v>0</v>
      </c>
      <c r="H390" s="563">
        <v>0</v>
      </c>
      <c r="I390" s="563">
        <v>0</v>
      </c>
      <c r="J390" s="563">
        <v>0</v>
      </c>
      <c r="K390" s="564">
        <v>0</v>
      </c>
      <c r="L390" s="563">
        <f t="shared" si="18"/>
        <v>0</v>
      </c>
      <c r="M390" s="563">
        <v>0</v>
      </c>
      <c r="N390" s="563">
        <v>0</v>
      </c>
      <c r="O390" s="565">
        <v>0</v>
      </c>
      <c r="P390" s="564">
        <v>0</v>
      </c>
      <c r="Q390" s="566">
        <f>+monthly_drivers_0!Q390*1.25</f>
        <v>3.125</v>
      </c>
    </row>
    <row r="391" spans="1:17" x14ac:dyDescent="0.25">
      <c r="A391" s="567">
        <f t="shared" si="19"/>
        <v>56249</v>
      </c>
      <c r="B391" s="567" t="str">
        <f t="shared" si="20"/>
        <v>MunsonLeasing</v>
      </c>
      <c r="C391" s="568">
        <v>0</v>
      </c>
      <c r="D391" s="569">
        <v>0</v>
      </c>
      <c r="E391" s="569">
        <v>0</v>
      </c>
      <c r="F391" s="569">
        <v>0</v>
      </c>
      <c r="G391" s="569">
        <v>0</v>
      </c>
      <c r="H391" s="569">
        <v>0</v>
      </c>
      <c r="I391" s="569">
        <v>0</v>
      </c>
      <c r="J391" s="569">
        <v>0</v>
      </c>
      <c r="K391" s="570">
        <v>0</v>
      </c>
      <c r="L391" s="571">
        <f t="shared" si="18"/>
        <v>0</v>
      </c>
      <c r="M391" s="571">
        <v>0</v>
      </c>
      <c r="N391" s="571">
        <v>0</v>
      </c>
      <c r="O391" s="572">
        <v>0</v>
      </c>
      <c r="P391" s="573">
        <v>0</v>
      </c>
      <c r="Q391" s="574">
        <f>+monthly_drivers_0!Q391*1.25</f>
        <v>3.125</v>
      </c>
    </row>
    <row r="392" spans="1:17" x14ac:dyDescent="0.25">
      <c r="A392" s="575">
        <f t="shared" si="19"/>
        <v>56280</v>
      </c>
      <c r="B392" s="575" t="str">
        <f t="shared" si="20"/>
        <v>MunsonLeasing</v>
      </c>
      <c r="C392" s="562">
        <v>0</v>
      </c>
      <c r="D392" s="563">
        <v>0</v>
      </c>
      <c r="E392" s="563">
        <v>0</v>
      </c>
      <c r="F392" s="563">
        <v>0</v>
      </c>
      <c r="G392" s="563">
        <v>0</v>
      </c>
      <c r="H392" s="563">
        <v>0</v>
      </c>
      <c r="I392" s="563">
        <v>0</v>
      </c>
      <c r="J392" s="563">
        <v>0</v>
      </c>
      <c r="K392" s="564">
        <v>0</v>
      </c>
      <c r="L392" s="563">
        <f t="shared" si="18"/>
        <v>0</v>
      </c>
      <c r="M392" s="563">
        <v>0</v>
      </c>
      <c r="N392" s="563">
        <v>0</v>
      </c>
      <c r="O392" s="565">
        <v>0</v>
      </c>
      <c r="P392" s="564">
        <v>0</v>
      </c>
      <c r="Q392" s="566">
        <f>+monthly_drivers_0!Q392*1.25</f>
        <v>3.125</v>
      </c>
    </row>
    <row r="393" spans="1:17" x14ac:dyDescent="0.25">
      <c r="A393" s="567">
        <f t="shared" si="19"/>
        <v>56308</v>
      </c>
      <c r="B393" s="567" t="str">
        <f t="shared" si="20"/>
        <v>MunsonLeasing</v>
      </c>
      <c r="C393" s="568">
        <v>0</v>
      </c>
      <c r="D393" s="569">
        <v>0</v>
      </c>
      <c r="E393" s="569">
        <v>0</v>
      </c>
      <c r="F393" s="569">
        <v>0</v>
      </c>
      <c r="G393" s="569">
        <v>0</v>
      </c>
      <c r="H393" s="569">
        <v>0</v>
      </c>
      <c r="I393" s="569">
        <v>0</v>
      </c>
      <c r="J393" s="569">
        <v>0</v>
      </c>
      <c r="K393" s="570">
        <v>0</v>
      </c>
      <c r="L393" s="571">
        <f t="shared" si="18"/>
        <v>0</v>
      </c>
      <c r="M393" s="571">
        <v>0</v>
      </c>
      <c r="N393" s="571">
        <v>0</v>
      </c>
      <c r="O393" s="572">
        <v>0</v>
      </c>
      <c r="P393" s="573">
        <v>0</v>
      </c>
      <c r="Q393" s="574">
        <f>+monthly_drivers_0!Q393*1.25</f>
        <v>3.125</v>
      </c>
    </row>
    <row r="394" spans="1:17" x14ac:dyDescent="0.25">
      <c r="A394" s="575">
        <f t="shared" si="19"/>
        <v>56339</v>
      </c>
      <c r="B394" s="575" t="str">
        <f t="shared" si="20"/>
        <v>MunsonLeasing</v>
      </c>
      <c r="C394" s="562">
        <v>0</v>
      </c>
      <c r="D394" s="563">
        <v>0</v>
      </c>
      <c r="E394" s="563">
        <v>0</v>
      </c>
      <c r="F394" s="563">
        <v>0</v>
      </c>
      <c r="G394" s="563">
        <v>0</v>
      </c>
      <c r="H394" s="563">
        <v>0</v>
      </c>
      <c r="I394" s="563">
        <v>0</v>
      </c>
      <c r="J394" s="563">
        <v>0</v>
      </c>
      <c r="K394" s="564">
        <v>0</v>
      </c>
      <c r="L394" s="563">
        <f t="shared" si="18"/>
        <v>0</v>
      </c>
      <c r="M394" s="563">
        <v>0</v>
      </c>
      <c r="N394" s="563">
        <v>0</v>
      </c>
      <c r="O394" s="565">
        <v>0</v>
      </c>
      <c r="P394" s="564">
        <v>0</v>
      </c>
      <c r="Q394" s="566">
        <f>+monthly_drivers_0!Q394*1.25</f>
        <v>3.125</v>
      </c>
    </row>
    <row r="395" spans="1:17" x14ac:dyDescent="0.25">
      <c r="A395" s="567">
        <f t="shared" si="19"/>
        <v>56369</v>
      </c>
      <c r="B395" s="567" t="str">
        <f t="shared" si="20"/>
        <v>MunsonLeasing</v>
      </c>
      <c r="C395" s="568">
        <v>0</v>
      </c>
      <c r="D395" s="569">
        <v>0</v>
      </c>
      <c r="E395" s="569">
        <v>0</v>
      </c>
      <c r="F395" s="569">
        <v>0</v>
      </c>
      <c r="G395" s="569">
        <v>0</v>
      </c>
      <c r="H395" s="569">
        <v>0</v>
      </c>
      <c r="I395" s="569">
        <v>0</v>
      </c>
      <c r="J395" s="569">
        <v>0</v>
      </c>
      <c r="K395" s="570">
        <v>0</v>
      </c>
      <c r="L395" s="571">
        <f t="shared" si="18"/>
        <v>0</v>
      </c>
      <c r="M395" s="571">
        <v>0</v>
      </c>
      <c r="N395" s="571">
        <v>0</v>
      </c>
      <c r="O395" s="572">
        <v>0</v>
      </c>
      <c r="P395" s="573">
        <v>0</v>
      </c>
      <c r="Q395" s="574">
        <f>+monthly_drivers_0!Q395*1.25</f>
        <v>3.125</v>
      </c>
    </row>
    <row r="396" spans="1:17" x14ac:dyDescent="0.25">
      <c r="A396" s="575">
        <f t="shared" si="19"/>
        <v>56400</v>
      </c>
      <c r="B396" s="575" t="str">
        <f t="shared" si="20"/>
        <v>MunsonLeasing</v>
      </c>
      <c r="C396" s="562">
        <v>0</v>
      </c>
      <c r="D396" s="563">
        <v>0</v>
      </c>
      <c r="E396" s="563">
        <v>0</v>
      </c>
      <c r="F396" s="563">
        <v>0</v>
      </c>
      <c r="G396" s="563">
        <v>0</v>
      </c>
      <c r="H396" s="563">
        <v>0</v>
      </c>
      <c r="I396" s="563">
        <v>0</v>
      </c>
      <c r="J396" s="563">
        <v>0</v>
      </c>
      <c r="K396" s="564">
        <v>0</v>
      </c>
      <c r="L396" s="563">
        <f t="shared" si="18"/>
        <v>0</v>
      </c>
      <c r="M396" s="563">
        <v>0</v>
      </c>
      <c r="N396" s="563">
        <v>0</v>
      </c>
      <c r="O396" s="565">
        <v>0</v>
      </c>
      <c r="P396" s="564">
        <v>0</v>
      </c>
      <c r="Q396" s="566">
        <f>+monthly_drivers_0!Q396*1.25</f>
        <v>3.125</v>
      </c>
    </row>
    <row r="397" spans="1:17" x14ac:dyDescent="0.25">
      <c r="A397" s="567">
        <f t="shared" si="19"/>
        <v>56430</v>
      </c>
      <c r="B397" s="567" t="str">
        <f t="shared" si="20"/>
        <v>MunsonLeasing</v>
      </c>
      <c r="C397" s="568">
        <v>0</v>
      </c>
      <c r="D397" s="569">
        <v>0</v>
      </c>
      <c r="E397" s="569">
        <v>0</v>
      </c>
      <c r="F397" s="569">
        <v>0</v>
      </c>
      <c r="G397" s="569">
        <v>0</v>
      </c>
      <c r="H397" s="569">
        <v>0</v>
      </c>
      <c r="I397" s="569">
        <v>0</v>
      </c>
      <c r="J397" s="569">
        <v>0</v>
      </c>
      <c r="K397" s="570">
        <v>0</v>
      </c>
      <c r="L397" s="571">
        <f t="shared" si="18"/>
        <v>0</v>
      </c>
      <c r="M397" s="571">
        <v>0</v>
      </c>
      <c r="N397" s="571">
        <v>0</v>
      </c>
      <c r="O397" s="572">
        <v>0</v>
      </c>
      <c r="P397" s="573">
        <v>0</v>
      </c>
      <c r="Q397" s="574">
        <f>+monthly_drivers_0!Q397*1.25</f>
        <v>3.125</v>
      </c>
    </row>
    <row r="398" spans="1:17" x14ac:dyDescent="0.25">
      <c r="A398" s="575">
        <f t="shared" si="19"/>
        <v>56461</v>
      </c>
      <c r="B398" s="575" t="str">
        <f t="shared" si="20"/>
        <v>MunsonLeasing</v>
      </c>
      <c r="C398" s="562">
        <v>0</v>
      </c>
      <c r="D398" s="563">
        <v>0</v>
      </c>
      <c r="E398" s="563">
        <v>0</v>
      </c>
      <c r="F398" s="563">
        <v>0</v>
      </c>
      <c r="G398" s="563">
        <v>0</v>
      </c>
      <c r="H398" s="563">
        <v>0</v>
      </c>
      <c r="I398" s="563">
        <v>0</v>
      </c>
      <c r="J398" s="563">
        <v>0</v>
      </c>
      <c r="K398" s="564">
        <v>0</v>
      </c>
      <c r="L398" s="563">
        <f t="shared" si="18"/>
        <v>0</v>
      </c>
      <c r="M398" s="563">
        <v>0</v>
      </c>
      <c r="N398" s="563">
        <v>0</v>
      </c>
      <c r="O398" s="565">
        <v>0</v>
      </c>
      <c r="P398" s="564">
        <v>0</v>
      </c>
      <c r="Q398" s="566">
        <f>+monthly_drivers_0!Q398*1.25</f>
        <v>3.125</v>
      </c>
    </row>
    <row r="399" spans="1:17" x14ac:dyDescent="0.25">
      <c r="A399" s="567">
        <f t="shared" si="19"/>
        <v>56492</v>
      </c>
      <c r="B399" s="567" t="str">
        <f t="shared" si="20"/>
        <v>MunsonLeasing</v>
      </c>
      <c r="C399" s="568">
        <v>0</v>
      </c>
      <c r="D399" s="569">
        <v>0</v>
      </c>
      <c r="E399" s="569">
        <v>0</v>
      </c>
      <c r="F399" s="569">
        <v>0</v>
      </c>
      <c r="G399" s="569">
        <v>0</v>
      </c>
      <c r="H399" s="569">
        <v>0</v>
      </c>
      <c r="I399" s="569">
        <v>0</v>
      </c>
      <c r="J399" s="569">
        <v>0</v>
      </c>
      <c r="K399" s="570">
        <v>0</v>
      </c>
      <c r="L399" s="571">
        <f t="shared" si="18"/>
        <v>0</v>
      </c>
      <c r="M399" s="571">
        <v>0</v>
      </c>
      <c r="N399" s="571">
        <v>0</v>
      </c>
      <c r="O399" s="572">
        <v>0</v>
      </c>
      <c r="P399" s="573">
        <v>0</v>
      </c>
      <c r="Q399" s="574">
        <f>+monthly_drivers_0!Q399*1.25</f>
        <v>3.125</v>
      </c>
    </row>
    <row r="400" spans="1:17" x14ac:dyDescent="0.25">
      <c r="A400" s="575">
        <f t="shared" si="19"/>
        <v>56522</v>
      </c>
      <c r="B400" s="575" t="str">
        <f t="shared" si="20"/>
        <v>MunsonLeasing</v>
      </c>
      <c r="C400" s="562">
        <v>0</v>
      </c>
      <c r="D400" s="563">
        <v>0</v>
      </c>
      <c r="E400" s="563">
        <v>0</v>
      </c>
      <c r="F400" s="563">
        <v>0</v>
      </c>
      <c r="G400" s="563">
        <v>0</v>
      </c>
      <c r="H400" s="563">
        <v>0</v>
      </c>
      <c r="I400" s="563">
        <v>0</v>
      </c>
      <c r="J400" s="563">
        <v>0</v>
      </c>
      <c r="K400" s="564">
        <v>0</v>
      </c>
      <c r="L400" s="563">
        <f t="shared" si="18"/>
        <v>0</v>
      </c>
      <c r="M400" s="563">
        <v>0</v>
      </c>
      <c r="N400" s="563">
        <v>0</v>
      </c>
      <c r="O400" s="565">
        <v>0</v>
      </c>
      <c r="P400" s="564">
        <v>0</v>
      </c>
      <c r="Q400" s="566">
        <f>+monthly_drivers_0!Q400*1.25</f>
        <v>3.125</v>
      </c>
    </row>
    <row r="401" spans="1:17" x14ac:dyDescent="0.25">
      <c r="A401" s="567">
        <f t="shared" si="19"/>
        <v>56553</v>
      </c>
      <c r="B401" s="567" t="str">
        <f t="shared" si="20"/>
        <v>MunsonLeasing</v>
      </c>
      <c r="C401" s="568">
        <v>0</v>
      </c>
      <c r="D401" s="569">
        <v>0</v>
      </c>
      <c r="E401" s="569">
        <v>0</v>
      </c>
      <c r="F401" s="569">
        <v>0</v>
      </c>
      <c r="G401" s="569">
        <v>0</v>
      </c>
      <c r="H401" s="569">
        <v>0</v>
      </c>
      <c r="I401" s="569">
        <v>0</v>
      </c>
      <c r="J401" s="569">
        <v>0</v>
      </c>
      <c r="K401" s="570">
        <v>0</v>
      </c>
      <c r="L401" s="571">
        <f t="shared" si="18"/>
        <v>0</v>
      </c>
      <c r="M401" s="571">
        <v>0</v>
      </c>
      <c r="N401" s="571">
        <v>0</v>
      </c>
      <c r="O401" s="572">
        <v>0</v>
      </c>
      <c r="P401" s="573">
        <v>0</v>
      </c>
      <c r="Q401" s="574">
        <f>+monthly_drivers_0!Q401*1.25</f>
        <v>3.125</v>
      </c>
    </row>
    <row r="402" spans="1:17" x14ac:dyDescent="0.25">
      <c r="A402" s="575">
        <f t="shared" si="19"/>
        <v>56583</v>
      </c>
      <c r="B402" s="575" t="str">
        <f t="shared" si="20"/>
        <v>MunsonLeasing</v>
      </c>
      <c r="C402" s="562">
        <v>0</v>
      </c>
      <c r="D402" s="563">
        <v>0</v>
      </c>
      <c r="E402" s="563">
        <v>0</v>
      </c>
      <c r="F402" s="563">
        <v>0</v>
      </c>
      <c r="G402" s="563">
        <v>0</v>
      </c>
      <c r="H402" s="563">
        <v>0</v>
      </c>
      <c r="I402" s="563">
        <v>0</v>
      </c>
      <c r="J402" s="563">
        <v>0</v>
      </c>
      <c r="K402" s="564">
        <v>0</v>
      </c>
      <c r="L402" s="563">
        <f t="shared" si="18"/>
        <v>0</v>
      </c>
      <c r="M402" s="563">
        <v>0</v>
      </c>
      <c r="N402" s="563">
        <v>0</v>
      </c>
      <c r="O402" s="565">
        <v>0</v>
      </c>
      <c r="P402" s="564">
        <v>0</v>
      </c>
      <c r="Q402" s="566">
        <f>+monthly_drivers_0!Q402*1.25</f>
        <v>3.125</v>
      </c>
    </row>
    <row r="403" spans="1:17" x14ac:dyDescent="0.25">
      <c r="A403" s="567">
        <f t="shared" si="19"/>
        <v>56614</v>
      </c>
      <c r="B403" s="567" t="str">
        <f t="shared" si="20"/>
        <v>MunsonLeasing</v>
      </c>
      <c r="C403" s="568">
        <v>0</v>
      </c>
      <c r="D403" s="569">
        <v>0</v>
      </c>
      <c r="E403" s="569">
        <v>0</v>
      </c>
      <c r="F403" s="569">
        <v>0</v>
      </c>
      <c r="G403" s="569">
        <v>0</v>
      </c>
      <c r="H403" s="569">
        <v>0</v>
      </c>
      <c r="I403" s="569">
        <v>0</v>
      </c>
      <c r="J403" s="569">
        <v>0</v>
      </c>
      <c r="K403" s="570">
        <v>0</v>
      </c>
      <c r="L403" s="571">
        <f t="shared" si="18"/>
        <v>0</v>
      </c>
      <c r="M403" s="571">
        <v>0</v>
      </c>
      <c r="N403" s="571">
        <v>0</v>
      </c>
      <c r="O403" s="572">
        <v>0</v>
      </c>
      <c r="P403" s="573">
        <v>0</v>
      </c>
      <c r="Q403" s="574">
        <f>+monthly_drivers_0!Q403*1.25</f>
        <v>3.125</v>
      </c>
    </row>
    <row r="404" spans="1:17" x14ac:dyDescent="0.25">
      <c r="A404" s="575">
        <f t="shared" si="19"/>
        <v>56645</v>
      </c>
      <c r="B404" s="575" t="str">
        <f t="shared" si="20"/>
        <v>MunsonLeasing</v>
      </c>
      <c r="C404" s="562">
        <v>0</v>
      </c>
      <c r="D404" s="563">
        <v>0</v>
      </c>
      <c r="E404" s="563">
        <v>0</v>
      </c>
      <c r="F404" s="563">
        <v>0</v>
      </c>
      <c r="G404" s="563">
        <v>0</v>
      </c>
      <c r="H404" s="563">
        <v>0</v>
      </c>
      <c r="I404" s="563">
        <v>0</v>
      </c>
      <c r="J404" s="563">
        <v>0</v>
      </c>
      <c r="K404" s="564">
        <v>0</v>
      </c>
      <c r="L404" s="563">
        <f t="shared" si="18"/>
        <v>0</v>
      </c>
      <c r="M404" s="563">
        <v>0</v>
      </c>
      <c r="N404" s="563">
        <v>0</v>
      </c>
      <c r="O404" s="565">
        <v>0</v>
      </c>
      <c r="P404" s="564">
        <v>0</v>
      </c>
      <c r="Q404" s="566">
        <f>+monthly_drivers_0!Q404*1.25</f>
        <v>3.125</v>
      </c>
    </row>
    <row r="405" spans="1:17" x14ac:dyDescent="0.25">
      <c r="A405" s="567">
        <f t="shared" si="19"/>
        <v>56673</v>
      </c>
      <c r="B405" s="567" t="str">
        <f t="shared" si="20"/>
        <v>MunsonLeasing</v>
      </c>
      <c r="C405" s="568">
        <v>0</v>
      </c>
      <c r="D405" s="569">
        <v>0</v>
      </c>
      <c r="E405" s="569">
        <v>0</v>
      </c>
      <c r="F405" s="569">
        <v>0</v>
      </c>
      <c r="G405" s="569">
        <v>0</v>
      </c>
      <c r="H405" s="569">
        <v>0</v>
      </c>
      <c r="I405" s="569">
        <v>0</v>
      </c>
      <c r="J405" s="569">
        <v>0</v>
      </c>
      <c r="K405" s="570">
        <v>0</v>
      </c>
      <c r="L405" s="571">
        <f t="shared" si="18"/>
        <v>0</v>
      </c>
      <c r="M405" s="571">
        <v>0</v>
      </c>
      <c r="N405" s="571">
        <v>0</v>
      </c>
      <c r="O405" s="572">
        <v>0</v>
      </c>
      <c r="P405" s="573">
        <v>0</v>
      </c>
      <c r="Q405" s="574">
        <f>+monthly_drivers_0!Q405*1.25</f>
        <v>3.125</v>
      </c>
    </row>
    <row r="406" spans="1:17" x14ac:dyDescent="0.25">
      <c r="A406" s="575">
        <f t="shared" si="19"/>
        <v>56704</v>
      </c>
      <c r="B406" s="575" t="str">
        <f t="shared" si="20"/>
        <v>MunsonLeasing</v>
      </c>
      <c r="C406" s="562">
        <v>0</v>
      </c>
      <c r="D406" s="563">
        <v>0</v>
      </c>
      <c r="E406" s="563">
        <v>0</v>
      </c>
      <c r="F406" s="563">
        <v>0</v>
      </c>
      <c r="G406" s="563">
        <v>0</v>
      </c>
      <c r="H406" s="563">
        <v>0</v>
      </c>
      <c r="I406" s="563">
        <v>0</v>
      </c>
      <c r="J406" s="563">
        <v>0</v>
      </c>
      <c r="K406" s="564">
        <v>0</v>
      </c>
      <c r="L406" s="563">
        <f t="shared" si="18"/>
        <v>0</v>
      </c>
      <c r="M406" s="563">
        <v>0</v>
      </c>
      <c r="N406" s="563">
        <v>0</v>
      </c>
      <c r="O406" s="565">
        <v>0</v>
      </c>
      <c r="P406" s="564">
        <v>0</v>
      </c>
      <c r="Q406" s="566">
        <f>+monthly_drivers_0!Q406*1.25</f>
        <v>3.125</v>
      </c>
    </row>
    <row r="407" spans="1:17" x14ac:dyDescent="0.25">
      <c r="A407" s="567">
        <f t="shared" si="19"/>
        <v>56734</v>
      </c>
      <c r="B407" s="567" t="str">
        <f t="shared" si="20"/>
        <v>MunsonLeasing</v>
      </c>
      <c r="C407" s="568">
        <v>0</v>
      </c>
      <c r="D407" s="569">
        <v>0</v>
      </c>
      <c r="E407" s="569">
        <v>0</v>
      </c>
      <c r="F407" s="569">
        <v>0</v>
      </c>
      <c r="G407" s="569">
        <v>0</v>
      </c>
      <c r="H407" s="569">
        <v>0</v>
      </c>
      <c r="I407" s="569">
        <v>0</v>
      </c>
      <c r="J407" s="569">
        <v>0</v>
      </c>
      <c r="K407" s="570">
        <v>0</v>
      </c>
      <c r="L407" s="571">
        <f t="shared" si="18"/>
        <v>0</v>
      </c>
      <c r="M407" s="571">
        <v>0</v>
      </c>
      <c r="N407" s="571">
        <v>0</v>
      </c>
      <c r="O407" s="572">
        <v>0</v>
      </c>
      <c r="P407" s="573">
        <v>0</v>
      </c>
      <c r="Q407" s="574">
        <f>+monthly_drivers_0!Q407*1.25</f>
        <v>3.125</v>
      </c>
    </row>
    <row r="408" spans="1:17" x14ac:dyDescent="0.25">
      <c r="A408" s="575">
        <f t="shared" si="19"/>
        <v>56765</v>
      </c>
      <c r="B408" s="575" t="str">
        <f t="shared" si="20"/>
        <v>MunsonLeasing</v>
      </c>
      <c r="C408" s="562">
        <v>0</v>
      </c>
      <c r="D408" s="563">
        <v>0</v>
      </c>
      <c r="E408" s="563">
        <v>0</v>
      </c>
      <c r="F408" s="563">
        <v>0</v>
      </c>
      <c r="G408" s="563">
        <v>0</v>
      </c>
      <c r="H408" s="563">
        <v>0</v>
      </c>
      <c r="I408" s="563">
        <v>0</v>
      </c>
      <c r="J408" s="563">
        <v>0</v>
      </c>
      <c r="K408" s="564">
        <v>0</v>
      </c>
      <c r="L408" s="563">
        <f t="shared" si="18"/>
        <v>0</v>
      </c>
      <c r="M408" s="563">
        <v>0</v>
      </c>
      <c r="N408" s="563">
        <v>0</v>
      </c>
      <c r="O408" s="565">
        <v>0</v>
      </c>
      <c r="P408" s="564">
        <v>0</v>
      </c>
      <c r="Q408" s="566">
        <f>+monthly_drivers_0!Q408*1.25</f>
        <v>3.125</v>
      </c>
    </row>
    <row r="409" spans="1:17" x14ac:dyDescent="0.25">
      <c r="A409" s="567">
        <f t="shared" si="19"/>
        <v>56795</v>
      </c>
      <c r="B409" s="567" t="str">
        <f t="shared" si="20"/>
        <v>MunsonLeasing</v>
      </c>
      <c r="C409" s="568">
        <v>0</v>
      </c>
      <c r="D409" s="569">
        <v>0</v>
      </c>
      <c r="E409" s="569">
        <v>0</v>
      </c>
      <c r="F409" s="569">
        <v>0</v>
      </c>
      <c r="G409" s="569">
        <v>0</v>
      </c>
      <c r="H409" s="569">
        <v>0</v>
      </c>
      <c r="I409" s="569">
        <v>0</v>
      </c>
      <c r="J409" s="569">
        <v>0</v>
      </c>
      <c r="K409" s="570">
        <v>0</v>
      </c>
      <c r="L409" s="571">
        <f t="shared" si="18"/>
        <v>0</v>
      </c>
      <c r="M409" s="571">
        <v>0</v>
      </c>
      <c r="N409" s="571">
        <v>0</v>
      </c>
      <c r="O409" s="572">
        <v>0</v>
      </c>
      <c r="P409" s="573">
        <v>0</v>
      </c>
      <c r="Q409" s="574">
        <f>+monthly_drivers_0!Q409*1.25</f>
        <v>3.125</v>
      </c>
    </row>
    <row r="410" spans="1:17" x14ac:dyDescent="0.25">
      <c r="A410" s="575">
        <f t="shared" si="19"/>
        <v>56826</v>
      </c>
      <c r="B410" s="575" t="str">
        <f t="shared" si="20"/>
        <v>MunsonLeasing</v>
      </c>
      <c r="C410" s="562">
        <v>0</v>
      </c>
      <c r="D410" s="563">
        <v>0</v>
      </c>
      <c r="E410" s="563">
        <v>0</v>
      </c>
      <c r="F410" s="563">
        <v>0</v>
      </c>
      <c r="G410" s="563">
        <v>0</v>
      </c>
      <c r="H410" s="563">
        <v>0</v>
      </c>
      <c r="I410" s="563">
        <v>0</v>
      </c>
      <c r="J410" s="563">
        <v>0</v>
      </c>
      <c r="K410" s="564">
        <v>0</v>
      </c>
      <c r="L410" s="563">
        <f t="shared" si="18"/>
        <v>0</v>
      </c>
      <c r="M410" s="563">
        <v>0</v>
      </c>
      <c r="N410" s="563">
        <v>0</v>
      </c>
      <c r="O410" s="565">
        <v>0</v>
      </c>
      <c r="P410" s="564">
        <v>0</v>
      </c>
      <c r="Q410" s="566">
        <f>+monthly_drivers_0!Q410*1.25</f>
        <v>3.125</v>
      </c>
    </row>
    <row r="411" spans="1:17" x14ac:dyDescent="0.25">
      <c r="A411" s="567">
        <f t="shared" si="19"/>
        <v>56857</v>
      </c>
      <c r="B411" s="567" t="str">
        <f t="shared" si="20"/>
        <v>MunsonLeasing</v>
      </c>
      <c r="C411" s="568">
        <v>0</v>
      </c>
      <c r="D411" s="569">
        <v>0</v>
      </c>
      <c r="E411" s="569">
        <v>0</v>
      </c>
      <c r="F411" s="569">
        <v>0</v>
      </c>
      <c r="G411" s="569">
        <v>0</v>
      </c>
      <c r="H411" s="569">
        <v>0</v>
      </c>
      <c r="I411" s="569">
        <v>0</v>
      </c>
      <c r="J411" s="569">
        <v>0</v>
      </c>
      <c r="K411" s="570">
        <v>0</v>
      </c>
      <c r="L411" s="571">
        <f t="shared" si="18"/>
        <v>0</v>
      </c>
      <c r="M411" s="571">
        <v>0</v>
      </c>
      <c r="N411" s="571">
        <v>0</v>
      </c>
      <c r="O411" s="572">
        <v>0</v>
      </c>
      <c r="P411" s="573">
        <v>0</v>
      </c>
      <c r="Q411" s="574">
        <f>+monthly_drivers_0!Q411*1.25</f>
        <v>3.125</v>
      </c>
    </row>
    <row r="412" spans="1:17" x14ac:dyDescent="0.25">
      <c r="A412" s="575">
        <f t="shared" si="19"/>
        <v>56887</v>
      </c>
      <c r="B412" s="575" t="str">
        <f t="shared" si="20"/>
        <v>MunsonLeasing</v>
      </c>
      <c r="C412" s="562">
        <v>0</v>
      </c>
      <c r="D412" s="563">
        <v>0</v>
      </c>
      <c r="E412" s="563">
        <v>0</v>
      </c>
      <c r="F412" s="563">
        <v>0</v>
      </c>
      <c r="G412" s="563">
        <v>0</v>
      </c>
      <c r="H412" s="563">
        <v>0</v>
      </c>
      <c r="I412" s="563">
        <v>0</v>
      </c>
      <c r="J412" s="563">
        <v>0</v>
      </c>
      <c r="K412" s="564">
        <v>0</v>
      </c>
      <c r="L412" s="563">
        <f t="shared" si="18"/>
        <v>0</v>
      </c>
      <c r="M412" s="563">
        <v>0</v>
      </c>
      <c r="N412" s="563">
        <v>0</v>
      </c>
      <c r="O412" s="565">
        <v>0</v>
      </c>
      <c r="P412" s="564">
        <v>0</v>
      </c>
      <c r="Q412" s="566">
        <f>+monthly_drivers_0!Q412*1.25</f>
        <v>3.125</v>
      </c>
    </row>
    <row r="413" spans="1:17" x14ac:dyDescent="0.25">
      <c r="A413" s="567">
        <f t="shared" si="19"/>
        <v>56918</v>
      </c>
      <c r="B413" s="567" t="str">
        <f t="shared" si="20"/>
        <v>MunsonLeasing</v>
      </c>
      <c r="C413" s="568">
        <v>0</v>
      </c>
      <c r="D413" s="569">
        <v>0</v>
      </c>
      <c r="E413" s="569">
        <v>0</v>
      </c>
      <c r="F413" s="569">
        <v>0</v>
      </c>
      <c r="G413" s="569">
        <v>0</v>
      </c>
      <c r="H413" s="569">
        <v>0</v>
      </c>
      <c r="I413" s="569">
        <v>0</v>
      </c>
      <c r="J413" s="569">
        <v>0</v>
      </c>
      <c r="K413" s="570">
        <v>0</v>
      </c>
      <c r="L413" s="571">
        <f t="shared" si="18"/>
        <v>0</v>
      </c>
      <c r="M413" s="571">
        <v>0</v>
      </c>
      <c r="N413" s="571">
        <v>0</v>
      </c>
      <c r="O413" s="572">
        <v>0</v>
      </c>
      <c r="P413" s="573">
        <v>0</v>
      </c>
      <c r="Q413" s="574">
        <f>+monthly_drivers_0!Q413*1.25</f>
        <v>3.125</v>
      </c>
    </row>
    <row r="414" spans="1:17" x14ac:dyDescent="0.25">
      <c r="A414" s="575">
        <f t="shared" si="19"/>
        <v>56948</v>
      </c>
      <c r="B414" s="575" t="str">
        <f t="shared" si="20"/>
        <v>MunsonLeasing</v>
      </c>
      <c r="C414" s="562">
        <v>0</v>
      </c>
      <c r="D414" s="563">
        <v>0</v>
      </c>
      <c r="E414" s="563">
        <v>0</v>
      </c>
      <c r="F414" s="563">
        <v>0</v>
      </c>
      <c r="G414" s="563">
        <v>0</v>
      </c>
      <c r="H414" s="563">
        <v>0</v>
      </c>
      <c r="I414" s="563">
        <v>0</v>
      </c>
      <c r="J414" s="563">
        <v>0</v>
      </c>
      <c r="K414" s="564">
        <v>0</v>
      </c>
      <c r="L414" s="563">
        <f t="shared" si="18"/>
        <v>0</v>
      </c>
      <c r="M414" s="563">
        <v>0</v>
      </c>
      <c r="N414" s="563">
        <v>0</v>
      </c>
      <c r="O414" s="565">
        <v>0</v>
      </c>
      <c r="P414" s="564">
        <v>0</v>
      </c>
      <c r="Q414" s="566">
        <f>+monthly_drivers_0!Q414*1.25</f>
        <v>3.125</v>
      </c>
    </row>
    <row r="415" spans="1:17" x14ac:dyDescent="0.25">
      <c r="A415" s="567">
        <f t="shared" si="19"/>
        <v>56979</v>
      </c>
      <c r="B415" s="567" t="str">
        <f t="shared" si="20"/>
        <v>MunsonLeasing</v>
      </c>
      <c r="C415" s="568">
        <v>0</v>
      </c>
      <c r="D415" s="569">
        <v>0</v>
      </c>
      <c r="E415" s="569">
        <v>0</v>
      </c>
      <c r="F415" s="569">
        <v>0</v>
      </c>
      <c r="G415" s="569">
        <v>0</v>
      </c>
      <c r="H415" s="569">
        <v>0</v>
      </c>
      <c r="I415" s="569">
        <v>0</v>
      </c>
      <c r="J415" s="569">
        <v>0</v>
      </c>
      <c r="K415" s="570">
        <v>0</v>
      </c>
      <c r="L415" s="571">
        <f t="shared" si="18"/>
        <v>0</v>
      </c>
      <c r="M415" s="571">
        <v>0</v>
      </c>
      <c r="N415" s="571">
        <v>0</v>
      </c>
      <c r="O415" s="572">
        <v>0</v>
      </c>
      <c r="P415" s="573">
        <v>0</v>
      </c>
      <c r="Q415" s="574">
        <f>+monthly_drivers_0!Q415*1.25</f>
        <v>3.125</v>
      </c>
    </row>
    <row r="416" spans="1:17" x14ac:dyDescent="0.25">
      <c r="A416" s="575">
        <f t="shared" si="19"/>
        <v>57010</v>
      </c>
      <c r="B416" s="575" t="str">
        <f t="shared" si="20"/>
        <v>MunsonLeasing</v>
      </c>
      <c r="C416" s="562">
        <v>0</v>
      </c>
      <c r="D416" s="563">
        <v>0</v>
      </c>
      <c r="E416" s="563">
        <v>0</v>
      </c>
      <c r="F416" s="563">
        <v>0</v>
      </c>
      <c r="G416" s="563">
        <v>0</v>
      </c>
      <c r="H416" s="563">
        <v>0</v>
      </c>
      <c r="I416" s="563">
        <v>0</v>
      </c>
      <c r="J416" s="563">
        <v>0</v>
      </c>
      <c r="K416" s="564">
        <v>0</v>
      </c>
      <c r="L416" s="563">
        <f t="shared" si="18"/>
        <v>0</v>
      </c>
      <c r="M416" s="563">
        <v>0</v>
      </c>
      <c r="N416" s="563">
        <v>0</v>
      </c>
      <c r="O416" s="565">
        <v>0</v>
      </c>
      <c r="P416" s="564">
        <v>0</v>
      </c>
      <c r="Q416" s="566">
        <f>+monthly_drivers_0!Q416*1.25</f>
        <v>3.125</v>
      </c>
    </row>
    <row r="417" spans="1:17" x14ac:dyDescent="0.25">
      <c r="A417" s="567">
        <f t="shared" si="19"/>
        <v>57039</v>
      </c>
      <c r="B417" s="567" t="str">
        <f t="shared" si="20"/>
        <v>MunsonLeasing</v>
      </c>
      <c r="C417" s="568">
        <v>0</v>
      </c>
      <c r="D417" s="569">
        <v>0</v>
      </c>
      <c r="E417" s="569">
        <v>0</v>
      </c>
      <c r="F417" s="569">
        <v>0</v>
      </c>
      <c r="G417" s="569">
        <v>0</v>
      </c>
      <c r="H417" s="569">
        <v>0</v>
      </c>
      <c r="I417" s="569">
        <v>0</v>
      </c>
      <c r="J417" s="569">
        <v>0</v>
      </c>
      <c r="K417" s="570">
        <v>0</v>
      </c>
      <c r="L417" s="571">
        <f t="shared" si="18"/>
        <v>0</v>
      </c>
      <c r="M417" s="571">
        <v>0</v>
      </c>
      <c r="N417" s="571">
        <v>0</v>
      </c>
      <c r="O417" s="572">
        <v>0</v>
      </c>
      <c r="P417" s="573">
        <v>0</v>
      </c>
      <c r="Q417" s="574">
        <f>+monthly_drivers_0!Q417*1.25</f>
        <v>3.125</v>
      </c>
    </row>
    <row r="418" spans="1:17" x14ac:dyDescent="0.25">
      <c r="A418" s="575">
        <f t="shared" si="19"/>
        <v>57070</v>
      </c>
      <c r="B418" s="575" t="str">
        <f t="shared" si="20"/>
        <v>MunsonLeasing</v>
      </c>
      <c r="C418" s="562">
        <v>0</v>
      </c>
      <c r="D418" s="563">
        <v>0</v>
      </c>
      <c r="E418" s="563">
        <v>0</v>
      </c>
      <c r="F418" s="563">
        <v>0</v>
      </c>
      <c r="G418" s="563">
        <v>0</v>
      </c>
      <c r="H418" s="563">
        <v>0</v>
      </c>
      <c r="I418" s="563">
        <v>0</v>
      </c>
      <c r="J418" s="563">
        <v>0</v>
      </c>
      <c r="K418" s="564">
        <v>0</v>
      </c>
      <c r="L418" s="563">
        <f t="shared" si="18"/>
        <v>0</v>
      </c>
      <c r="M418" s="563">
        <v>0</v>
      </c>
      <c r="N418" s="563">
        <v>0</v>
      </c>
      <c r="O418" s="565">
        <v>0</v>
      </c>
      <c r="P418" s="564">
        <v>0</v>
      </c>
      <c r="Q418" s="566">
        <f>+monthly_drivers_0!Q418*1.25</f>
        <v>3.125</v>
      </c>
    </row>
    <row r="419" spans="1:17" x14ac:dyDescent="0.25">
      <c r="A419" s="567">
        <f t="shared" si="19"/>
        <v>57100</v>
      </c>
      <c r="B419" s="567" t="str">
        <f t="shared" si="20"/>
        <v>MunsonLeasing</v>
      </c>
      <c r="C419" s="568">
        <v>0</v>
      </c>
      <c r="D419" s="569">
        <v>0</v>
      </c>
      <c r="E419" s="569">
        <v>0</v>
      </c>
      <c r="F419" s="569">
        <v>0</v>
      </c>
      <c r="G419" s="569">
        <v>0</v>
      </c>
      <c r="H419" s="569">
        <v>0</v>
      </c>
      <c r="I419" s="569">
        <v>0</v>
      </c>
      <c r="J419" s="569">
        <v>0</v>
      </c>
      <c r="K419" s="570">
        <v>0</v>
      </c>
      <c r="L419" s="571">
        <f t="shared" si="18"/>
        <v>0</v>
      </c>
      <c r="M419" s="571">
        <v>0</v>
      </c>
      <c r="N419" s="571">
        <v>0</v>
      </c>
      <c r="O419" s="572">
        <v>0</v>
      </c>
      <c r="P419" s="573">
        <v>0</v>
      </c>
      <c r="Q419" s="574">
        <f>+monthly_drivers_0!Q419*1.25</f>
        <v>3.125</v>
      </c>
    </row>
    <row r="420" spans="1:17" x14ac:dyDescent="0.25">
      <c r="A420" s="575">
        <f t="shared" si="19"/>
        <v>57131</v>
      </c>
      <c r="B420" s="575" t="str">
        <f t="shared" si="20"/>
        <v>MunsonLeasing</v>
      </c>
      <c r="C420" s="562">
        <v>0</v>
      </c>
      <c r="D420" s="563">
        <v>0</v>
      </c>
      <c r="E420" s="563">
        <v>0</v>
      </c>
      <c r="F420" s="563">
        <v>0</v>
      </c>
      <c r="G420" s="563">
        <v>0</v>
      </c>
      <c r="H420" s="563">
        <v>0</v>
      </c>
      <c r="I420" s="563">
        <v>0</v>
      </c>
      <c r="J420" s="563">
        <v>0</v>
      </c>
      <c r="K420" s="564">
        <v>0</v>
      </c>
      <c r="L420" s="563">
        <f t="shared" si="18"/>
        <v>0</v>
      </c>
      <c r="M420" s="563">
        <v>0</v>
      </c>
      <c r="N420" s="563">
        <v>0</v>
      </c>
      <c r="O420" s="565">
        <v>0</v>
      </c>
      <c r="P420" s="564">
        <v>0</v>
      </c>
      <c r="Q420" s="566">
        <f>+monthly_drivers_0!Q420*1.25</f>
        <v>3.125</v>
      </c>
    </row>
    <row r="421" spans="1:17" x14ac:dyDescent="0.25">
      <c r="A421" s="567">
        <f t="shared" si="19"/>
        <v>57161</v>
      </c>
      <c r="B421" s="567" t="str">
        <f t="shared" si="20"/>
        <v>MunsonLeasing</v>
      </c>
      <c r="C421" s="568">
        <v>0</v>
      </c>
      <c r="D421" s="569">
        <v>0</v>
      </c>
      <c r="E421" s="569">
        <v>0</v>
      </c>
      <c r="F421" s="569">
        <v>0</v>
      </c>
      <c r="G421" s="569">
        <v>0</v>
      </c>
      <c r="H421" s="569">
        <v>0</v>
      </c>
      <c r="I421" s="569">
        <v>0</v>
      </c>
      <c r="J421" s="569">
        <v>0</v>
      </c>
      <c r="K421" s="570">
        <v>0</v>
      </c>
      <c r="L421" s="571">
        <f t="shared" si="18"/>
        <v>0</v>
      </c>
      <c r="M421" s="571">
        <v>0</v>
      </c>
      <c r="N421" s="571">
        <v>0</v>
      </c>
      <c r="O421" s="572">
        <v>0</v>
      </c>
      <c r="P421" s="573">
        <v>0</v>
      </c>
      <c r="Q421" s="574">
        <f>+monthly_drivers_0!Q421*1.25</f>
        <v>3.125</v>
      </c>
    </row>
    <row r="422" spans="1:17" x14ac:dyDescent="0.25">
      <c r="A422" s="575">
        <f t="shared" si="19"/>
        <v>57192</v>
      </c>
      <c r="B422" s="575" t="str">
        <f t="shared" si="20"/>
        <v>MunsonLeasing</v>
      </c>
      <c r="C422" s="562">
        <v>0</v>
      </c>
      <c r="D422" s="563">
        <v>0</v>
      </c>
      <c r="E422" s="563">
        <v>0</v>
      </c>
      <c r="F422" s="563">
        <v>0</v>
      </c>
      <c r="G422" s="563">
        <v>0</v>
      </c>
      <c r="H422" s="563">
        <v>0</v>
      </c>
      <c r="I422" s="563">
        <v>0</v>
      </c>
      <c r="J422" s="563">
        <v>0</v>
      </c>
      <c r="K422" s="564">
        <v>0</v>
      </c>
      <c r="L422" s="563">
        <f t="shared" si="18"/>
        <v>0</v>
      </c>
      <c r="M422" s="563">
        <v>0</v>
      </c>
      <c r="N422" s="563">
        <v>0</v>
      </c>
      <c r="O422" s="565">
        <v>0</v>
      </c>
      <c r="P422" s="564">
        <v>0</v>
      </c>
      <c r="Q422" s="566">
        <f>+monthly_drivers_0!Q422*1.25</f>
        <v>3.125</v>
      </c>
    </row>
    <row r="423" spans="1:17" x14ac:dyDescent="0.25">
      <c r="A423" s="567">
        <f t="shared" si="19"/>
        <v>57223</v>
      </c>
      <c r="B423" s="567" t="str">
        <f t="shared" si="20"/>
        <v>MunsonLeasing</v>
      </c>
      <c r="C423" s="568">
        <v>0</v>
      </c>
      <c r="D423" s="569">
        <v>0</v>
      </c>
      <c r="E423" s="569">
        <v>0</v>
      </c>
      <c r="F423" s="569">
        <v>0</v>
      </c>
      <c r="G423" s="569">
        <v>0</v>
      </c>
      <c r="H423" s="569">
        <v>0</v>
      </c>
      <c r="I423" s="569">
        <v>0</v>
      </c>
      <c r="J423" s="569">
        <v>0</v>
      </c>
      <c r="K423" s="570">
        <v>0</v>
      </c>
      <c r="L423" s="571">
        <f t="shared" si="18"/>
        <v>0</v>
      </c>
      <c r="M423" s="571">
        <v>0</v>
      </c>
      <c r="N423" s="571">
        <v>0</v>
      </c>
      <c r="O423" s="572">
        <v>0</v>
      </c>
      <c r="P423" s="573">
        <v>0</v>
      </c>
      <c r="Q423" s="574">
        <f>+monthly_drivers_0!Q423*1.25</f>
        <v>3.125</v>
      </c>
    </row>
    <row r="424" spans="1:17" x14ac:dyDescent="0.25">
      <c r="A424" s="575">
        <f t="shared" si="19"/>
        <v>57253</v>
      </c>
      <c r="B424" s="575" t="str">
        <f t="shared" si="20"/>
        <v>MunsonLeasing</v>
      </c>
      <c r="C424" s="562">
        <v>0</v>
      </c>
      <c r="D424" s="563">
        <v>0</v>
      </c>
      <c r="E424" s="563">
        <v>0</v>
      </c>
      <c r="F424" s="563">
        <v>0</v>
      </c>
      <c r="G424" s="563">
        <v>0</v>
      </c>
      <c r="H424" s="563">
        <v>0</v>
      </c>
      <c r="I424" s="563">
        <v>0</v>
      </c>
      <c r="J424" s="563">
        <v>0</v>
      </c>
      <c r="K424" s="564">
        <v>0</v>
      </c>
      <c r="L424" s="563">
        <f t="shared" si="18"/>
        <v>0</v>
      </c>
      <c r="M424" s="563">
        <v>0</v>
      </c>
      <c r="N424" s="563">
        <v>0</v>
      </c>
      <c r="O424" s="565">
        <v>0</v>
      </c>
      <c r="P424" s="564">
        <v>0</v>
      </c>
      <c r="Q424" s="566">
        <f>+monthly_drivers_0!Q424*1.25</f>
        <v>3.125</v>
      </c>
    </row>
    <row r="425" spans="1:17" x14ac:dyDescent="0.25">
      <c r="A425" s="567">
        <f t="shared" si="19"/>
        <v>57284</v>
      </c>
      <c r="B425" s="567" t="str">
        <f t="shared" si="20"/>
        <v>MunsonLeasing</v>
      </c>
      <c r="C425" s="568">
        <v>0</v>
      </c>
      <c r="D425" s="569">
        <v>0</v>
      </c>
      <c r="E425" s="569">
        <v>0</v>
      </c>
      <c r="F425" s="569">
        <v>0</v>
      </c>
      <c r="G425" s="569">
        <v>0</v>
      </c>
      <c r="H425" s="569">
        <v>0</v>
      </c>
      <c r="I425" s="569">
        <v>0</v>
      </c>
      <c r="J425" s="569">
        <v>0</v>
      </c>
      <c r="K425" s="570">
        <v>0</v>
      </c>
      <c r="L425" s="571">
        <f t="shared" si="18"/>
        <v>0</v>
      </c>
      <c r="M425" s="571">
        <v>0</v>
      </c>
      <c r="N425" s="571">
        <v>0</v>
      </c>
      <c r="O425" s="572">
        <v>0</v>
      </c>
      <c r="P425" s="573">
        <v>0</v>
      </c>
      <c r="Q425" s="574">
        <f>+monthly_drivers_0!Q425*1.25</f>
        <v>3.125</v>
      </c>
    </row>
    <row r="426" spans="1:17" x14ac:dyDescent="0.25">
      <c r="A426" s="575">
        <f t="shared" si="19"/>
        <v>57314</v>
      </c>
      <c r="B426" s="575" t="str">
        <f t="shared" si="20"/>
        <v>MunsonLeasing</v>
      </c>
      <c r="C426" s="562">
        <v>0</v>
      </c>
      <c r="D426" s="563">
        <v>0</v>
      </c>
      <c r="E426" s="563">
        <v>0</v>
      </c>
      <c r="F426" s="563">
        <v>0</v>
      </c>
      <c r="G426" s="563">
        <v>0</v>
      </c>
      <c r="H426" s="563">
        <v>0</v>
      </c>
      <c r="I426" s="563">
        <v>0</v>
      </c>
      <c r="J426" s="563">
        <v>0</v>
      </c>
      <c r="K426" s="564">
        <v>0</v>
      </c>
      <c r="L426" s="563">
        <f t="shared" si="18"/>
        <v>0</v>
      </c>
      <c r="M426" s="563">
        <v>0</v>
      </c>
      <c r="N426" s="563">
        <v>0</v>
      </c>
      <c r="O426" s="565">
        <v>0</v>
      </c>
      <c r="P426" s="564">
        <v>0</v>
      </c>
      <c r="Q426" s="566">
        <f>+monthly_drivers_0!Q426*1.25</f>
        <v>3.125</v>
      </c>
    </row>
    <row r="427" spans="1:17" x14ac:dyDescent="0.25">
      <c r="A427" s="567">
        <f t="shared" si="19"/>
        <v>57345</v>
      </c>
      <c r="B427" s="567" t="str">
        <f t="shared" si="20"/>
        <v>MunsonLeasing</v>
      </c>
      <c r="C427" s="568">
        <v>0</v>
      </c>
      <c r="D427" s="569">
        <v>0</v>
      </c>
      <c r="E427" s="569">
        <v>0</v>
      </c>
      <c r="F427" s="569">
        <v>0</v>
      </c>
      <c r="G427" s="569">
        <v>0</v>
      </c>
      <c r="H427" s="569">
        <v>0</v>
      </c>
      <c r="I427" s="569">
        <v>0</v>
      </c>
      <c r="J427" s="569">
        <v>0</v>
      </c>
      <c r="K427" s="570">
        <v>0</v>
      </c>
      <c r="L427" s="571">
        <f t="shared" si="18"/>
        <v>0</v>
      </c>
      <c r="M427" s="571">
        <v>0</v>
      </c>
      <c r="N427" s="571">
        <v>0</v>
      </c>
      <c r="O427" s="572">
        <v>0</v>
      </c>
      <c r="P427" s="573">
        <v>0</v>
      </c>
      <c r="Q427" s="574">
        <f>+monthly_drivers_0!Q427*1.25</f>
        <v>3.125</v>
      </c>
    </row>
    <row r="428" spans="1:17" x14ac:dyDescent="0.25">
      <c r="A428" s="575">
        <f t="shared" si="19"/>
        <v>57376</v>
      </c>
      <c r="B428" s="575" t="str">
        <f t="shared" si="20"/>
        <v>MunsonLeasing</v>
      </c>
      <c r="C428" s="562">
        <v>0</v>
      </c>
      <c r="D428" s="563">
        <v>0</v>
      </c>
      <c r="E428" s="563">
        <v>0</v>
      </c>
      <c r="F428" s="563">
        <v>0</v>
      </c>
      <c r="G428" s="563">
        <v>0</v>
      </c>
      <c r="H428" s="563">
        <v>0</v>
      </c>
      <c r="I428" s="563">
        <v>0</v>
      </c>
      <c r="J428" s="563">
        <v>0</v>
      </c>
      <c r="K428" s="564">
        <v>0</v>
      </c>
      <c r="L428" s="563">
        <f t="shared" si="18"/>
        <v>0</v>
      </c>
      <c r="M428" s="563">
        <v>0</v>
      </c>
      <c r="N428" s="563">
        <v>0</v>
      </c>
      <c r="O428" s="565">
        <v>0</v>
      </c>
      <c r="P428" s="564">
        <v>0</v>
      </c>
      <c r="Q428" s="566">
        <f>+monthly_drivers_0!Q428*1.25</f>
        <v>3.125</v>
      </c>
    </row>
    <row r="429" spans="1:17" x14ac:dyDescent="0.25">
      <c r="A429" s="567">
        <f t="shared" si="19"/>
        <v>57404</v>
      </c>
      <c r="B429" s="567" t="str">
        <f t="shared" si="20"/>
        <v>MunsonLeasing</v>
      </c>
      <c r="C429" s="568">
        <v>0</v>
      </c>
      <c r="D429" s="569">
        <v>0</v>
      </c>
      <c r="E429" s="569">
        <v>0</v>
      </c>
      <c r="F429" s="569">
        <v>0</v>
      </c>
      <c r="G429" s="569">
        <v>0</v>
      </c>
      <c r="H429" s="569">
        <v>0</v>
      </c>
      <c r="I429" s="569">
        <v>0</v>
      </c>
      <c r="J429" s="569">
        <v>0</v>
      </c>
      <c r="K429" s="570">
        <v>0</v>
      </c>
      <c r="L429" s="571">
        <f t="shared" si="18"/>
        <v>0</v>
      </c>
      <c r="M429" s="571">
        <v>0</v>
      </c>
      <c r="N429" s="571">
        <v>0</v>
      </c>
      <c r="O429" s="572">
        <v>0</v>
      </c>
      <c r="P429" s="573">
        <v>0</v>
      </c>
      <c r="Q429" s="574">
        <f>+monthly_drivers_0!Q429*1.25</f>
        <v>3.125</v>
      </c>
    </row>
    <row r="430" spans="1:17" x14ac:dyDescent="0.25">
      <c r="A430" s="575">
        <f t="shared" si="19"/>
        <v>57435</v>
      </c>
      <c r="B430" s="575" t="str">
        <f t="shared" si="20"/>
        <v>MunsonLeasing</v>
      </c>
      <c r="C430" s="562">
        <v>0</v>
      </c>
      <c r="D430" s="563">
        <v>0</v>
      </c>
      <c r="E430" s="563">
        <v>0</v>
      </c>
      <c r="F430" s="563">
        <v>0</v>
      </c>
      <c r="G430" s="563">
        <v>0</v>
      </c>
      <c r="H430" s="563">
        <v>0</v>
      </c>
      <c r="I430" s="563">
        <v>0</v>
      </c>
      <c r="J430" s="563">
        <v>0</v>
      </c>
      <c r="K430" s="564">
        <v>0</v>
      </c>
      <c r="L430" s="563">
        <f t="shared" si="18"/>
        <v>0</v>
      </c>
      <c r="M430" s="563">
        <v>0</v>
      </c>
      <c r="N430" s="563">
        <v>0</v>
      </c>
      <c r="O430" s="565">
        <v>0</v>
      </c>
      <c r="P430" s="564">
        <v>0</v>
      </c>
      <c r="Q430" s="566">
        <f>+monthly_drivers_0!Q430*1.25</f>
        <v>3.125</v>
      </c>
    </row>
    <row r="431" spans="1:17" x14ac:dyDescent="0.25">
      <c r="A431" s="567">
        <f t="shared" si="19"/>
        <v>57465</v>
      </c>
      <c r="B431" s="567" t="str">
        <f t="shared" si="20"/>
        <v>MunsonLeasing</v>
      </c>
      <c r="C431" s="568">
        <v>0</v>
      </c>
      <c r="D431" s="569">
        <v>0</v>
      </c>
      <c r="E431" s="569">
        <v>0</v>
      </c>
      <c r="F431" s="569">
        <v>0</v>
      </c>
      <c r="G431" s="569">
        <v>0</v>
      </c>
      <c r="H431" s="569">
        <v>0</v>
      </c>
      <c r="I431" s="569">
        <v>0</v>
      </c>
      <c r="J431" s="569">
        <v>0</v>
      </c>
      <c r="K431" s="570">
        <v>0</v>
      </c>
      <c r="L431" s="571">
        <f t="shared" si="18"/>
        <v>0</v>
      </c>
      <c r="M431" s="571">
        <v>0</v>
      </c>
      <c r="N431" s="571">
        <v>0</v>
      </c>
      <c r="O431" s="572">
        <v>0</v>
      </c>
      <c r="P431" s="573">
        <v>0</v>
      </c>
      <c r="Q431" s="574">
        <f>+monthly_drivers_0!Q431*1.25</f>
        <v>3.125</v>
      </c>
    </row>
    <row r="432" spans="1:17" x14ac:dyDescent="0.25">
      <c r="A432" s="575">
        <f t="shared" si="19"/>
        <v>57496</v>
      </c>
      <c r="B432" s="575" t="str">
        <f t="shared" si="20"/>
        <v>MunsonLeasing</v>
      </c>
      <c r="C432" s="562">
        <v>0</v>
      </c>
      <c r="D432" s="563">
        <v>0</v>
      </c>
      <c r="E432" s="563">
        <v>0</v>
      </c>
      <c r="F432" s="563">
        <v>0</v>
      </c>
      <c r="G432" s="563">
        <v>0</v>
      </c>
      <c r="H432" s="563">
        <v>0</v>
      </c>
      <c r="I432" s="563">
        <v>0</v>
      </c>
      <c r="J432" s="563">
        <v>0</v>
      </c>
      <c r="K432" s="564">
        <v>0</v>
      </c>
      <c r="L432" s="563">
        <f t="shared" si="18"/>
        <v>0</v>
      </c>
      <c r="M432" s="563">
        <v>0</v>
      </c>
      <c r="N432" s="563">
        <v>0</v>
      </c>
      <c r="O432" s="565">
        <v>0</v>
      </c>
      <c r="P432" s="564">
        <v>0</v>
      </c>
      <c r="Q432" s="566">
        <f>+monthly_drivers_0!Q432*1.25</f>
        <v>3.125</v>
      </c>
    </row>
    <row r="433" spans="1:17" x14ac:dyDescent="0.25">
      <c r="A433" s="567">
        <f t="shared" si="19"/>
        <v>57526</v>
      </c>
      <c r="B433" s="567" t="str">
        <f t="shared" si="20"/>
        <v>MunsonLeasing</v>
      </c>
      <c r="C433" s="568">
        <v>0</v>
      </c>
      <c r="D433" s="569">
        <v>0</v>
      </c>
      <c r="E433" s="569">
        <v>0</v>
      </c>
      <c r="F433" s="569">
        <v>0</v>
      </c>
      <c r="G433" s="569">
        <v>0</v>
      </c>
      <c r="H433" s="569">
        <v>0</v>
      </c>
      <c r="I433" s="569">
        <v>0</v>
      </c>
      <c r="J433" s="569">
        <v>0</v>
      </c>
      <c r="K433" s="570">
        <v>0</v>
      </c>
      <c r="L433" s="571">
        <f t="shared" si="18"/>
        <v>0</v>
      </c>
      <c r="M433" s="571">
        <v>0</v>
      </c>
      <c r="N433" s="571">
        <v>0</v>
      </c>
      <c r="O433" s="572">
        <v>0</v>
      </c>
      <c r="P433" s="573">
        <v>0</v>
      </c>
      <c r="Q433" s="574">
        <f>+monthly_drivers_0!Q433*1.25</f>
        <v>3.125</v>
      </c>
    </row>
    <row r="434" spans="1:17" x14ac:dyDescent="0.25">
      <c r="A434" s="575">
        <f t="shared" si="19"/>
        <v>57557</v>
      </c>
      <c r="B434" s="575" t="str">
        <f t="shared" si="20"/>
        <v>MunsonLeasing</v>
      </c>
      <c r="C434" s="562">
        <v>0</v>
      </c>
      <c r="D434" s="563">
        <v>0</v>
      </c>
      <c r="E434" s="563">
        <v>0</v>
      </c>
      <c r="F434" s="563">
        <v>0</v>
      </c>
      <c r="G434" s="563">
        <v>0</v>
      </c>
      <c r="H434" s="563">
        <v>0</v>
      </c>
      <c r="I434" s="563">
        <v>0</v>
      </c>
      <c r="J434" s="563">
        <v>0</v>
      </c>
      <c r="K434" s="564">
        <v>0</v>
      </c>
      <c r="L434" s="563">
        <f t="shared" si="18"/>
        <v>0</v>
      </c>
      <c r="M434" s="563">
        <v>0</v>
      </c>
      <c r="N434" s="563">
        <v>0</v>
      </c>
      <c r="O434" s="565">
        <v>0</v>
      </c>
      <c r="P434" s="564">
        <v>0</v>
      </c>
      <c r="Q434" s="566">
        <f>+monthly_drivers_0!Q434*1.25</f>
        <v>3.125</v>
      </c>
    </row>
    <row r="435" spans="1:17" x14ac:dyDescent="0.25">
      <c r="A435" s="567">
        <f t="shared" si="19"/>
        <v>57588</v>
      </c>
      <c r="B435" s="567" t="str">
        <f t="shared" si="20"/>
        <v>MunsonLeasing</v>
      </c>
      <c r="C435" s="568">
        <v>0</v>
      </c>
      <c r="D435" s="569">
        <v>0</v>
      </c>
      <c r="E435" s="569">
        <v>0</v>
      </c>
      <c r="F435" s="569">
        <v>0</v>
      </c>
      <c r="G435" s="569">
        <v>0</v>
      </c>
      <c r="H435" s="569">
        <v>0</v>
      </c>
      <c r="I435" s="569">
        <v>0</v>
      </c>
      <c r="J435" s="569">
        <v>0</v>
      </c>
      <c r="K435" s="570">
        <v>0</v>
      </c>
      <c r="L435" s="571">
        <f t="shared" si="18"/>
        <v>0</v>
      </c>
      <c r="M435" s="571">
        <v>0</v>
      </c>
      <c r="N435" s="571">
        <v>0</v>
      </c>
      <c r="O435" s="572">
        <v>0</v>
      </c>
      <c r="P435" s="573">
        <v>0</v>
      </c>
      <c r="Q435" s="574">
        <f>+monthly_drivers_0!Q435*1.25</f>
        <v>3.125</v>
      </c>
    </row>
    <row r="436" spans="1:17" x14ac:dyDescent="0.25">
      <c r="A436" s="575">
        <f t="shared" si="19"/>
        <v>57618</v>
      </c>
      <c r="B436" s="575" t="str">
        <f t="shared" si="20"/>
        <v>MunsonLeasing</v>
      </c>
      <c r="C436" s="562">
        <v>0</v>
      </c>
      <c r="D436" s="563">
        <v>0</v>
      </c>
      <c r="E436" s="563">
        <v>0</v>
      </c>
      <c r="F436" s="563">
        <v>0</v>
      </c>
      <c r="G436" s="563">
        <v>0</v>
      </c>
      <c r="H436" s="563">
        <v>0</v>
      </c>
      <c r="I436" s="563">
        <v>0</v>
      </c>
      <c r="J436" s="563">
        <v>0</v>
      </c>
      <c r="K436" s="564">
        <v>0</v>
      </c>
      <c r="L436" s="563">
        <f t="shared" si="18"/>
        <v>0</v>
      </c>
      <c r="M436" s="563">
        <v>0</v>
      </c>
      <c r="N436" s="563">
        <v>0</v>
      </c>
      <c r="O436" s="565">
        <v>0</v>
      </c>
      <c r="P436" s="564">
        <v>0</v>
      </c>
      <c r="Q436" s="566">
        <f>+monthly_drivers_0!Q436*1.25</f>
        <v>3.125</v>
      </c>
    </row>
    <row r="437" spans="1:17" x14ac:dyDescent="0.25">
      <c r="A437" s="567">
        <f t="shared" si="19"/>
        <v>57649</v>
      </c>
      <c r="B437" s="567" t="str">
        <f t="shared" si="20"/>
        <v>MunsonLeasing</v>
      </c>
      <c r="C437" s="568">
        <v>0</v>
      </c>
      <c r="D437" s="569">
        <v>0</v>
      </c>
      <c r="E437" s="569">
        <v>0</v>
      </c>
      <c r="F437" s="569">
        <v>0</v>
      </c>
      <c r="G437" s="569">
        <v>0</v>
      </c>
      <c r="H437" s="569">
        <v>0</v>
      </c>
      <c r="I437" s="569">
        <v>0</v>
      </c>
      <c r="J437" s="569">
        <v>0</v>
      </c>
      <c r="K437" s="570">
        <v>0</v>
      </c>
      <c r="L437" s="571">
        <f t="shared" si="18"/>
        <v>0</v>
      </c>
      <c r="M437" s="571">
        <v>0</v>
      </c>
      <c r="N437" s="571">
        <v>0</v>
      </c>
      <c r="O437" s="572">
        <v>0</v>
      </c>
      <c r="P437" s="573">
        <v>0</v>
      </c>
      <c r="Q437" s="574">
        <f>+monthly_drivers_0!Q437*1.25</f>
        <v>3.125</v>
      </c>
    </row>
    <row r="438" spans="1:17" x14ac:dyDescent="0.25">
      <c r="A438" s="575">
        <f t="shared" si="19"/>
        <v>57679</v>
      </c>
      <c r="B438" s="575" t="str">
        <f t="shared" si="20"/>
        <v>MunsonLeasing</v>
      </c>
      <c r="C438" s="562">
        <v>0</v>
      </c>
      <c r="D438" s="563">
        <v>0</v>
      </c>
      <c r="E438" s="563">
        <v>0</v>
      </c>
      <c r="F438" s="563">
        <v>0</v>
      </c>
      <c r="G438" s="563">
        <v>0</v>
      </c>
      <c r="H438" s="563">
        <v>0</v>
      </c>
      <c r="I438" s="563">
        <v>0</v>
      </c>
      <c r="J438" s="563">
        <v>0</v>
      </c>
      <c r="K438" s="564">
        <v>0</v>
      </c>
      <c r="L438" s="563">
        <f t="shared" si="18"/>
        <v>0</v>
      </c>
      <c r="M438" s="563">
        <v>0</v>
      </c>
      <c r="N438" s="563">
        <v>0</v>
      </c>
      <c r="O438" s="565">
        <v>0</v>
      </c>
      <c r="P438" s="564">
        <v>0</v>
      </c>
      <c r="Q438" s="566">
        <f>+monthly_drivers_0!Q438*1.25</f>
        <v>3.125</v>
      </c>
    </row>
    <row r="439" spans="1:17" x14ac:dyDescent="0.25">
      <c r="A439" s="567">
        <f t="shared" si="19"/>
        <v>57710</v>
      </c>
      <c r="B439" s="567" t="str">
        <f t="shared" si="20"/>
        <v>MunsonLeasing</v>
      </c>
      <c r="C439" s="568">
        <v>0</v>
      </c>
      <c r="D439" s="569">
        <v>0</v>
      </c>
      <c r="E439" s="569">
        <v>0</v>
      </c>
      <c r="F439" s="569">
        <v>0</v>
      </c>
      <c r="G439" s="569">
        <v>0</v>
      </c>
      <c r="H439" s="569">
        <v>0</v>
      </c>
      <c r="I439" s="569">
        <v>0</v>
      </c>
      <c r="J439" s="569">
        <v>0</v>
      </c>
      <c r="K439" s="570">
        <v>0</v>
      </c>
      <c r="L439" s="571">
        <f t="shared" si="18"/>
        <v>0</v>
      </c>
      <c r="M439" s="571">
        <v>0</v>
      </c>
      <c r="N439" s="571">
        <v>0</v>
      </c>
      <c r="O439" s="572">
        <v>0</v>
      </c>
      <c r="P439" s="573">
        <v>0</v>
      </c>
      <c r="Q439" s="574">
        <f>+monthly_drivers_0!Q439*1.25</f>
        <v>3.125</v>
      </c>
    </row>
    <row r="440" spans="1:17" x14ac:dyDescent="0.25">
      <c r="A440" s="575">
        <f t="shared" si="19"/>
        <v>57741</v>
      </c>
      <c r="B440" s="575" t="str">
        <f t="shared" si="20"/>
        <v>MunsonLeasing</v>
      </c>
      <c r="C440" s="562">
        <v>0</v>
      </c>
      <c r="D440" s="563">
        <v>0</v>
      </c>
      <c r="E440" s="563">
        <v>0</v>
      </c>
      <c r="F440" s="563">
        <v>0</v>
      </c>
      <c r="G440" s="563">
        <v>0</v>
      </c>
      <c r="H440" s="563">
        <v>0</v>
      </c>
      <c r="I440" s="563">
        <v>0</v>
      </c>
      <c r="J440" s="563">
        <v>0</v>
      </c>
      <c r="K440" s="564">
        <v>0</v>
      </c>
      <c r="L440" s="563">
        <f t="shared" si="18"/>
        <v>0</v>
      </c>
      <c r="M440" s="563">
        <v>0</v>
      </c>
      <c r="N440" s="563">
        <v>0</v>
      </c>
      <c r="O440" s="565">
        <v>0</v>
      </c>
      <c r="P440" s="564">
        <v>0</v>
      </c>
      <c r="Q440" s="566">
        <f>+monthly_drivers_0!Q440*1.25</f>
        <v>3.125</v>
      </c>
    </row>
    <row r="441" spans="1:17" x14ac:dyDescent="0.25">
      <c r="A441" s="567">
        <f t="shared" si="19"/>
        <v>57769</v>
      </c>
      <c r="B441" s="567" t="str">
        <f t="shared" si="20"/>
        <v>MunsonLeasing</v>
      </c>
      <c r="C441" s="568">
        <v>0</v>
      </c>
      <c r="D441" s="569">
        <v>0</v>
      </c>
      <c r="E441" s="569">
        <v>0</v>
      </c>
      <c r="F441" s="569">
        <v>0</v>
      </c>
      <c r="G441" s="569">
        <v>0</v>
      </c>
      <c r="H441" s="569">
        <v>0</v>
      </c>
      <c r="I441" s="569">
        <v>0</v>
      </c>
      <c r="J441" s="569">
        <v>0</v>
      </c>
      <c r="K441" s="570">
        <v>0</v>
      </c>
      <c r="L441" s="571">
        <f t="shared" si="18"/>
        <v>0</v>
      </c>
      <c r="M441" s="571">
        <v>0</v>
      </c>
      <c r="N441" s="571">
        <v>0</v>
      </c>
      <c r="O441" s="572">
        <v>0</v>
      </c>
      <c r="P441" s="573">
        <v>0</v>
      </c>
      <c r="Q441" s="574">
        <f>+monthly_drivers_0!Q441*1.25</f>
        <v>3.125</v>
      </c>
    </row>
    <row r="442" spans="1:17" x14ac:dyDescent="0.25">
      <c r="A442" s="575">
        <f t="shared" si="19"/>
        <v>57800</v>
      </c>
      <c r="B442" s="575" t="str">
        <f t="shared" si="20"/>
        <v>MunsonLeasing</v>
      </c>
      <c r="C442" s="562">
        <v>0</v>
      </c>
      <c r="D442" s="563">
        <v>0</v>
      </c>
      <c r="E442" s="563">
        <v>0</v>
      </c>
      <c r="F442" s="563">
        <v>0</v>
      </c>
      <c r="G442" s="563">
        <v>0</v>
      </c>
      <c r="H442" s="563">
        <v>0</v>
      </c>
      <c r="I442" s="563">
        <v>0</v>
      </c>
      <c r="J442" s="563">
        <v>0</v>
      </c>
      <c r="K442" s="564">
        <v>0</v>
      </c>
      <c r="L442" s="563">
        <f t="shared" si="18"/>
        <v>0</v>
      </c>
      <c r="M442" s="563">
        <v>0</v>
      </c>
      <c r="N442" s="563">
        <v>0</v>
      </c>
      <c r="O442" s="565">
        <v>0</v>
      </c>
      <c r="P442" s="564">
        <v>0</v>
      </c>
      <c r="Q442" s="566">
        <f>+monthly_drivers_0!Q442*1.25</f>
        <v>3.125</v>
      </c>
    </row>
    <row r="443" spans="1:17" x14ac:dyDescent="0.25">
      <c r="A443" s="567">
        <f t="shared" si="19"/>
        <v>57830</v>
      </c>
      <c r="B443" s="567" t="str">
        <f t="shared" si="20"/>
        <v>MunsonLeasing</v>
      </c>
      <c r="C443" s="568">
        <v>0</v>
      </c>
      <c r="D443" s="569">
        <v>0</v>
      </c>
      <c r="E443" s="569">
        <v>0</v>
      </c>
      <c r="F443" s="569">
        <v>0</v>
      </c>
      <c r="G443" s="569">
        <v>0</v>
      </c>
      <c r="H443" s="569">
        <v>0</v>
      </c>
      <c r="I443" s="569">
        <v>0</v>
      </c>
      <c r="J443" s="569">
        <v>0</v>
      </c>
      <c r="K443" s="570">
        <v>0</v>
      </c>
      <c r="L443" s="571">
        <f t="shared" si="18"/>
        <v>0</v>
      </c>
      <c r="M443" s="571">
        <v>0</v>
      </c>
      <c r="N443" s="571">
        <v>0</v>
      </c>
      <c r="O443" s="572">
        <v>0</v>
      </c>
      <c r="P443" s="573">
        <v>0</v>
      </c>
      <c r="Q443" s="574">
        <f>+monthly_drivers_0!Q443*1.25</f>
        <v>3.125</v>
      </c>
    </row>
    <row r="444" spans="1:17" x14ac:dyDescent="0.25">
      <c r="A444" s="575">
        <f t="shared" si="19"/>
        <v>57861</v>
      </c>
      <c r="B444" s="575" t="str">
        <f t="shared" si="20"/>
        <v>MunsonLeasing</v>
      </c>
      <c r="C444" s="562">
        <v>0</v>
      </c>
      <c r="D444" s="563">
        <v>0</v>
      </c>
      <c r="E444" s="563">
        <v>0</v>
      </c>
      <c r="F444" s="563">
        <v>0</v>
      </c>
      <c r="G444" s="563">
        <v>0</v>
      </c>
      <c r="H444" s="563">
        <v>0</v>
      </c>
      <c r="I444" s="563">
        <v>0</v>
      </c>
      <c r="J444" s="563">
        <v>0</v>
      </c>
      <c r="K444" s="564">
        <v>0</v>
      </c>
      <c r="L444" s="563">
        <f t="shared" si="18"/>
        <v>0</v>
      </c>
      <c r="M444" s="563">
        <v>0</v>
      </c>
      <c r="N444" s="563">
        <v>0</v>
      </c>
      <c r="O444" s="565">
        <v>0</v>
      </c>
      <c r="P444" s="564">
        <v>0</v>
      </c>
      <c r="Q444" s="566">
        <f>+monthly_drivers_0!Q444*1.25</f>
        <v>3.125</v>
      </c>
    </row>
    <row r="445" spans="1:17" x14ac:dyDescent="0.25">
      <c r="A445" s="567">
        <f t="shared" si="19"/>
        <v>57891</v>
      </c>
      <c r="B445" s="567" t="str">
        <f t="shared" si="20"/>
        <v>MunsonLeasing</v>
      </c>
      <c r="C445" s="568">
        <v>0</v>
      </c>
      <c r="D445" s="569">
        <v>0</v>
      </c>
      <c r="E445" s="569">
        <v>0</v>
      </c>
      <c r="F445" s="569">
        <v>0</v>
      </c>
      <c r="G445" s="569">
        <v>0</v>
      </c>
      <c r="H445" s="569">
        <v>0</v>
      </c>
      <c r="I445" s="569">
        <v>0</v>
      </c>
      <c r="J445" s="569">
        <v>0</v>
      </c>
      <c r="K445" s="570">
        <v>0</v>
      </c>
      <c r="L445" s="571">
        <f t="shared" si="18"/>
        <v>0</v>
      </c>
      <c r="M445" s="571">
        <v>0</v>
      </c>
      <c r="N445" s="571">
        <v>0</v>
      </c>
      <c r="O445" s="572">
        <v>0</v>
      </c>
      <c r="P445" s="573">
        <v>0</v>
      </c>
      <c r="Q445" s="574">
        <f>+monthly_drivers_0!Q445*1.25</f>
        <v>3.125</v>
      </c>
    </row>
    <row r="446" spans="1:17" x14ac:dyDescent="0.25">
      <c r="A446" s="575">
        <f t="shared" si="19"/>
        <v>57922</v>
      </c>
      <c r="B446" s="575" t="str">
        <f t="shared" si="20"/>
        <v>MunsonLeasing</v>
      </c>
      <c r="C446" s="562">
        <v>0</v>
      </c>
      <c r="D446" s="563">
        <v>0</v>
      </c>
      <c r="E446" s="563">
        <v>0</v>
      </c>
      <c r="F446" s="563">
        <v>0</v>
      </c>
      <c r="G446" s="563">
        <v>0</v>
      </c>
      <c r="H446" s="563">
        <v>0</v>
      </c>
      <c r="I446" s="563">
        <v>0</v>
      </c>
      <c r="J446" s="563">
        <v>0</v>
      </c>
      <c r="K446" s="564">
        <v>0</v>
      </c>
      <c r="L446" s="563">
        <f t="shared" si="18"/>
        <v>0</v>
      </c>
      <c r="M446" s="563">
        <v>0</v>
      </c>
      <c r="N446" s="563">
        <v>0</v>
      </c>
      <c r="O446" s="565">
        <v>0</v>
      </c>
      <c r="P446" s="564">
        <v>0</v>
      </c>
      <c r="Q446" s="566">
        <f>+monthly_drivers_0!Q446*1.25</f>
        <v>3.125</v>
      </c>
    </row>
    <row r="447" spans="1:17" x14ac:dyDescent="0.25">
      <c r="A447" s="567">
        <f t="shared" si="19"/>
        <v>57953</v>
      </c>
      <c r="B447" s="567" t="str">
        <f t="shared" si="20"/>
        <v>MunsonLeasing</v>
      </c>
      <c r="C447" s="568">
        <v>0</v>
      </c>
      <c r="D447" s="569">
        <v>0</v>
      </c>
      <c r="E447" s="569">
        <v>0</v>
      </c>
      <c r="F447" s="569">
        <v>0</v>
      </c>
      <c r="G447" s="569">
        <v>0</v>
      </c>
      <c r="H447" s="569">
        <v>0</v>
      </c>
      <c r="I447" s="569">
        <v>0</v>
      </c>
      <c r="J447" s="569">
        <v>0</v>
      </c>
      <c r="K447" s="570">
        <v>0</v>
      </c>
      <c r="L447" s="571">
        <f t="shared" si="18"/>
        <v>0</v>
      </c>
      <c r="M447" s="571">
        <v>0</v>
      </c>
      <c r="N447" s="571">
        <v>0</v>
      </c>
      <c r="O447" s="572">
        <v>0</v>
      </c>
      <c r="P447" s="573">
        <v>0</v>
      </c>
      <c r="Q447" s="574">
        <f>+monthly_drivers_0!Q447*1.25</f>
        <v>3.125</v>
      </c>
    </row>
    <row r="448" spans="1:17" x14ac:dyDescent="0.25">
      <c r="A448" s="575">
        <f t="shared" si="19"/>
        <v>57983</v>
      </c>
      <c r="B448" s="575" t="str">
        <f t="shared" si="20"/>
        <v>MunsonLeasing</v>
      </c>
      <c r="C448" s="562">
        <v>0</v>
      </c>
      <c r="D448" s="563">
        <v>0</v>
      </c>
      <c r="E448" s="563">
        <v>0</v>
      </c>
      <c r="F448" s="563">
        <v>0</v>
      </c>
      <c r="G448" s="563">
        <v>0</v>
      </c>
      <c r="H448" s="563">
        <v>0</v>
      </c>
      <c r="I448" s="563">
        <v>0</v>
      </c>
      <c r="J448" s="563">
        <v>0</v>
      </c>
      <c r="K448" s="564">
        <v>0</v>
      </c>
      <c r="L448" s="563">
        <f t="shared" si="18"/>
        <v>0</v>
      </c>
      <c r="M448" s="563">
        <v>0</v>
      </c>
      <c r="N448" s="563">
        <v>0</v>
      </c>
      <c r="O448" s="565">
        <v>0</v>
      </c>
      <c r="P448" s="564">
        <v>0</v>
      </c>
      <c r="Q448" s="566">
        <f>+monthly_drivers_0!Q448*1.25</f>
        <v>3.125</v>
      </c>
    </row>
    <row r="449" spans="1:17" x14ac:dyDescent="0.25">
      <c r="A449" s="567">
        <f t="shared" si="19"/>
        <v>58014</v>
      </c>
      <c r="B449" s="567" t="str">
        <f t="shared" si="20"/>
        <v>MunsonLeasing</v>
      </c>
      <c r="C449" s="568">
        <v>0</v>
      </c>
      <c r="D449" s="569">
        <v>0</v>
      </c>
      <c r="E449" s="569">
        <v>0</v>
      </c>
      <c r="F449" s="569">
        <v>0</v>
      </c>
      <c r="G449" s="569">
        <v>0</v>
      </c>
      <c r="H449" s="569">
        <v>0</v>
      </c>
      <c r="I449" s="569">
        <v>0</v>
      </c>
      <c r="J449" s="569">
        <v>0</v>
      </c>
      <c r="K449" s="570">
        <v>0</v>
      </c>
      <c r="L449" s="571">
        <f t="shared" si="18"/>
        <v>0</v>
      </c>
      <c r="M449" s="571">
        <v>0</v>
      </c>
      <c r="N449" s="571">
        <v>0</v>
      </c>
      <c r="O449" s="572">
        <v>0</v>
      </c>
      <c r="P449" s="573">
        <v>0</v>
      </c>
      <c r="Q449" s="574">
        <f>+monthly_drivers_0!Q449*1.25</f>
        <v>3.125</v>
      </c>
    </row>
    <row r="450" spans="1:17" x14ac:dyDescent="0.25">
      <c r="A450" s="575">
        <f t="shared" si="19"/>
        <v>58044</v>
      </c>
      <c r="B450" s="575" t="str">
        <f t="shared" si="20"/>
        <v>MunsonLeasing</v>
      </c>
      <c r="C450" s="562">
        <v>0</v>
      </c>
      <c r="D450" s="563">
        <v>0</v>
      </c>
      <c r="E450" s="563">
        <v>0</v>
      </c>
      <c r="F450" s="563">
        <v>0</v>
      </c>
      <c r="G450" s="563">
        <v>0</v>
      </c>
      <c r="H450" s="563">
        <v>0</v>
      </c>
      <c r="I450" s="563">
        <v>0</v>
      </c>
      <c r="J450" s="563">
        <v>0</v>
      </c>
      <c r="K450" s="564">
        <v>0</v>
      </c>
      <c r="L450" s="563">
        <f t="shared" ref="L450:L513" si="21">+P450+O450</f>
        <v>0</v>
      </c>
      <c r="M450" s="563">
        <v>0</v>
      </c>
      <c r="N450" s="563">
        <v>0</v>
      </c>
      <c r="O450" s="565">
        <v>0</v>
      </c>
      <c r="P450" s="564">
        <v>0</v>
      </c>
      <c r="Q450" s="566">
        <f>+monthly_drivers_0!Q450*1.25</f>
        <v>3.125</v>
      </c>
    </row>
    <row r="451" spans="1:17" x14ac:dyDescent="0.25">
      <c r="A451" s="567">
        <f t="shared" ref="A451:A514" si="22">+EOMONTH(A450,1)</f>
        <v>58075</v>
      </c>
      <c r="B451" s="567" t="str">
        <f t="shared" ref="B451:B514" si="23">+B450</f>
        <v>MunsonLeasing</v>
      </c>
      <c r="C451" s="568">
        <v>0</v>
      </c>
      <c r="D451" s="569">
        <v>0</v>
      </c>
      <c r="E451" s="569">
        <v>0</v>
      </c>
      <c r="F451" s="569">
        <v>0</v>
      </c>
      <c r="G451" s="569">
        <v>0</v>
      </c>
      <c r="H451" s="569">
        <v>0</v>
      </c>
      <c r="I451" s="569">
        <v>0</v>
      </c>
      <c r="J451" s="569">
        <v>0</v>
      </c>
      <c r="K451" s="570">
        <v>0</v>
      </c>
      <c r="L451" s="571">
        <f t="shared" si="21"/>
        <v>0</v>
      </c>
      <c r="M451" s="571">
        <v>0</v>
      </c>
      <c r="N451" s="571">
        <v>0</v>
      </c>
      <c r="O451" s="572">
        <v>0</v>
      </c>
      <c r="P451" s="573">
        <v>0</v>
      </c>
      <c r="Q451" s="574">
        <f>+monthly_drivers_0!Q451*1.25</f>
        <v>3.125</v>
      </c>
    </row>
    <row r="452" spans="1:17" x14ac:dyDescent="0.25">
      <c r="A452" s="575">
        <f t="shared" si="22"/>
        <v>58106</v>
      </c>
      <c r="B452" s="575" t="str">
        <f t="shared" si="23"/>
        <v>MunsonLeasing</v>
      </c>
      <c r="C452" s="562">
        <v>0</v>
      </c>
      <c r="D452" s="563">
        <v>0</v>
      </c>
      <c r="E452" s="563">
        <v>0</v>
      </c>
      <c r="F452" s="563">
        <v>0</v>
      </c>
      <c r="G452" s="563">
        <v>0</v>
      </c>
      <c r="H452" s="563">
        <v>0</v>
      </c>
      <c r="I452" s="563">
        <v>0</v>
      </c>
      <c r="J452" s="563">
        <v>0</v>
      </c>
      <c r="K452" s="564">
        <v>0</v>
      </c>
      <c r="L452" s="563">
        <f t="shared" si="21"/>
        <v>0</v>
      </c>
      <c r="M452" s="563">
        <v>0</v>
      </c>
      <c r="N452" s="563">
        <v>0</v>
      </c>
      <c r="O452" s="565">
        <v>0</v>
      </c>
      <c r="P452" s="564">
        <v>0</v>
      </c>
      <c r="Q452" s="566">
        <f>+monthly_drivers_0!Q452*1.25</f>
        <v>3.125</v>
      </c>
    </row>
    <row r="453" spans="1:17" x14ac:dyDescent="0.25">
      <c r="A453" s="567">
        <f t="shared" si="22"/>
        <v>58134</v>
      </c>
      <c r="B453" s="567" t="str">
        <f t="shared" si="23"/>
        <v>MunsonLeasing</v>
      </c>
      <c r="C453" s="568">
        <v>0</v>
      </c>
      <c r="D453" s="569">
        <v>0</v>
      </c>
      <c r="E453" s="569">
        <v>0</v>
      </c>
      <c r="F453" s="569">
        <v>0</v>
      </c>
      <c r="G453" s="569">
        <v>0</v>
      </c>
      <c r="H453" s="569">
        <v>0</v>
      </c>
      <c r="I453" s="569">
        <v>0</v>
      </c>
      <c r="J453" s="569">
        <v>0</v>
      </c>
      <c r="K453" s="570">
        <v>0</v>
      </c>
      <c r="L453" s="571">
        <f t="shared" si="21"/>
        <v>0</v>
      </c>
      <c r="M453" s="571">
        <v>0</v>
      </c>
      <c r="N453" s="571">
        <v>0</v>
      </c>
      <c r="O453" s="572">
        <v>0</v>
      </c>
      <c r="P453" s="573">
        <v>0</v>
      </c>
      <c r="Q453" s="574">
        <f>+monthly_drivers_0!Q453*1.25</f>
        <v>3.125</v>
      </c>
    </row>
    <row r="454" spans="1:17" x14ac:dyDescent="0.25">
      <c r="A454" s="575">
        <f t="shared" si="22"/>
        <v>58165</v>
      </c>
      <c r="B454" s="575" t="str">
        <f t="shared" si="23"/>
        <v>MunsonLeasing</v>
      </c>
      <c r="C454" s="562">
        <v>0</v>
      </c>
      <c r="D454" s="563">
        <v>0</v>
      </c>
      <c r="E454" s="563">
        <v>0</v>
      </c>
      <c r="F454" s="563">
        <v>0</v>
      </c>
      <c r="G454" s="563">
        <v>0</v>
      </c>
      <c r="H454" s="563">
        <v>0</v>
      </c>
      <c r="I454" s="563">
        <v>0</v>
      </c>
      <c r="J454" s="563">
        <v>0</v>
      </c>
      <c r="K454" s="564">
        <v>0</v>
      </c>
      <c r="L454" s="563">
        <f t="shared" si="21"/>
        <v>0</v>
      </c>
      <c r="M454" s="563">
        <v>0</v>
      </c>
      <c r="N454" s="563">
        <v>0</v>
      </c>
      <c r="O454" s="565">
        <v>0</v>
      </c>
      <c r="P454" s="564">
        <v>0</v>
      </c>
      <c r="Q454" s="566">
        <f>+monthly_drivers_0!Q454*1.25</f>
        <v>3.125</v>
      </c>
    </row>
    <row r="455" spans="1:17" x14ac:dyDescent="0.25">
      <c r="A455" s="567">
        <f t="shared" si="22"/>
        <v>58195</v>
      </c>
      <c r="B455" s="567" t="str">
        <f t="shared" si="23"/>
        <v>MunsonLeasing</v>
      </c>
      <c r="C455" s="568">
        <v>0</v>
      </c>
      <c r="D455" s="569">
        <v>0</v>
      </c>
      <c r="E455" s="569">
        <v>0</v>
      </c>
      <c r="F455" s="569">
        <v>0</v>
      </c>
      <c r="G455" s="569">
        <v>0</v>
      </c>
      <c r="H455" s="569">
        <v>0</v>
      </c>
      <c r="I455" s="569">
        <v>0</v>
      </c>
      <c r="J455" s="569">
        <v>0</v>
      </c>
      <c r="K455" s="570">
        <v>0</v>
      </c>
      <c r="L455" s="571">
        <f t="shared" si="21"/>
        <v>0</v>
      </c>
      <c r="M455" s="571">
        <v>0</v>
      </c>
      <c r="N455" s="571">
        <v>0</v>
      </c>
      <c r="O455" s="572">
        <v>0</v>
      </c>
      <c r="P455" s="573">
        <v>0</v>
      </c>
      <c r="Q455" s="574">
        <f>+monthly_drivers_0!Q455*1.25</f>
        <v>3.125</v>
      </c>
    </row>
    <row r="456" spans="1:17" x14ac:dyDescent="0.25">
      <c r="A456" s="575">
        <f t="shared" si="22"/>
        <v>58226</v>
      </c>
      <c r="B456" s="575" t="str">
        <f t="shared" si="23"/>
        <v>MunsonLeasing</v>
      </c>
      <c r="C456" s="562">
        <v>0</v>
      </c>
      <c r="D456" s="563">
        <v>0</v>
      </c>
      <c r="E456" s="563">
        <v>0</v>
      </c>
      <c r="F456" s="563">
        <v>0</v>
      </c>
      <c r="G456" s="563">
        <v>0</v>
      </c>
      <c r="H456" s="563">
        <v>0</v>
      </c>
      <c r="I456" s="563">
        <v>0</v>
      </c>
      <c r="J456" s="563">
        <v>0</v>
      </c>
      <c r="K456" s="564">
        <v>0</v>
      </c>
      <c r="L456" s="563">
        <f t="shared" si="21"/>
        <v>0</v>
      </c>
      <c r="M456" s="563">
        <v>0</v>
      </c>
      <c r="N456" s="563">
        <v>0</v>
      </c>
      <c r="O456" s="565">
        <v>0</v>
      </c>
      <c r="P456" s="564">
        <v>0</v>
      </c>
      <c r="Q456" s="566">
        <f>+monthly_drivers_0!Q456*1.25</f>
        <v>3.125</v>
      </c>
    </row>
    <row r="457" spans="1:17" x14ac:dyDescent="0.25">
      <c r="A457" s="567">
        <f t="shared" si="22"/>
        <v>58256</v>
      </c>
      <c r="B457" s="567" t="str">
        <f t="shared" si="23"/>
        <v>MunsonLeasing</v>
      </c>
      <c r="C457" s="568">
        <v>0</v>
      </c>
      <c r="D457" s="569">
        <v>0</v>
      </c>
      <c r="E457" s="569">
        <v>0</v>
      </c>
      <c r="F457" s="569">
        <v>0</v>
      </c>
      <c r="G457" s="569">
        <v>0</v>
      </c>
      <c r="H457" s="569">
        <v>0</v>
      </c>
      <c r="I457" s="569">
        <v>0</v>
      </c>
      <c r="J457" s="569">
        <v>0</v>
      </c>
      <c r="K457" s="570">
        <v>0</v>
      </c>
      <c r="L457" s="571">
        <f t="shared" si="21"/>
        <v>0</v>
      </c>
      <c r="M457" s="571">
        <v>0</v>
      </c>
      <c r="N457" s="571">
        <v>0</v>
      </c>
      <c r="O457" s="572">
        <v>0</v>
      </c>
      <c r="P457" s="573">
        <v>0</v>
      </c>
      <c r="Q457" s="574">
        <f>+monthly_drivers_0!Q457*1.25</f>
        <v>3.125</v>
      </c>
    </row>
    <row r="458" spans="1:17" x14ac:dyDescent="0.25">
      <c r="A458" s="575">
        <f t="shared" si="22"/>
        <v>58287</v>
      </c>
      <c r="B458" s="575" t="str">
        <f t="shared" si="23"/>
        <v>MunsonLeasing</v>
      </c>
      <c r="C458" s="562">
        <v>0</v>
      </c>
      <c r="D458" s="563">
        <v>0</v>
      </c>
      <c r="E458" s="563">
        <v>0</v>
      </c>
      <c r="F458" s="563">
        <v>0</v>
      </c>
      <c r="G458" s="563">
        <v>0</v>
      </c>
      <c r="H458" s="563">
        <v>0</v>
      </c>
      <c r="I458" s="563">
        <v>0</v>
      </c>
      <c r="J458" s="563">
        <v>0</v>
      </c>
      <c r="K458" s="564">
        <v>0</v>
      </c>
      <c r="L458" s="563">
        <f t="shared" si="21"/>
        <v>0</v>
      </c>
      <c r="M458" s="563">
        <v>0</v>
      </c>
      <c r="N458" s="563">
        <v>0</v>
      </c>
      <c r="O458" s="565">
        <v>0</v>
      </c>
      <c r="P458" s="564">
        <v>0</v>
      </c>
      <c r="Q458" s="566">
        <f>+monthly_drivers_0!Q458*1.25</f>
        <v>3.125</v>
      </c>
    </row>
    <row r="459" spans="1:17" x14ac:dyDescent="0.25">
      <c r="A459" s="567">
        <f t="shared" si="22"/>
        <v>58318</v>
      </c>
      <c r="B459" s="567" t="str">
        <f t="shared" si="23"/>
        <v>MunsonLeasing</v>
      </c>
      <c r="C459" s="568">
        <v>0</v>
      </c>
      <c r="D459" s="569">
        <v>0</v>
      </c>
      <c r="E459" s="569">
        <v>0</v>
      </c>
      <c r="F459" s="569">
        <v>0</v>
      </c>
      <c r="G459" s="569">
        <v>0</v>
      </c>
      <c r="H459" s="569">
        <v>0</v>
      </c>
      <c r="I459" s="569">
        <v>0</v>
      </c>
      <c r="J459" s="569">
        <v>0</v>
      </c>
      <c r="K459" s="570">
        <v>0</v>
      </c>
      <c r="L459" s="571">
        <f t="shared" si="21"/>
        <v>0</v>
      </c>
      <c r="M459" s="571">
        <v>0</v>
      </c>
      <c r="N459" s="571">
        <v>0</v>
      </c>
      <c r="O459" s="572">
        <v>0</v>
      </c>
      <c r="P459" s="573">
        <v>0</v>
      </c>
      <c r="Q459" s="574">
        <f>+monthly_drivers_0!Q459*1.25</f>
        <v>3.125</v>
      </c>
    </row>
    <row r="460" spans="1:17" x14ac:dyDescent="0.25">
      <c r="A460" s="575">
        <f t="shared" si="22"/>
        <v>58348</v>
      </c>
      <c r="B460" s="575" t="str">
        <f t="shared" si="23"/>
        <v>MunsonLeasing</v>
      </c>
      <c r="C460" s="562">
        <v>0</v>
      </c>
      <c r="D460" s="563">
        <v>0</v>
      </c>
      <c r="E460" s="563">
        <v>0</v>
      </c>
      <c r="F460" s="563">
        <v>0</v>
      </c>
      <c r="G460" s="563">
        <v>0</v>
      </c>
      <c r="H460" s="563">
        <v>0</v>
      </c>
      <c r="I460" s="563">
        <v>0</v>
      </c>
      <c r="J460" s="563">
        <v>0</v>
      </c>
      <c r="K460" s="564">
        <v>0</v>
      </c>
      <c r="L460" s="563">
        <f t="shared" si="21"/>
        <v>0</v>
      </c>
      <c r="M460" s="563">
        <v>0</v>
      </c>
      <c r="N460" s="563">
        <v>0</v>
      </c>
      <c r="O460" s="565">
        <v>0</v>
      </c>
      <c r="P460" s="564">
        <v>0</v>
      </c>
      <c r="Q460" s="566">
        <f>+monthly_drivers_0!Q460*1.25</f>
        <v>3.125</v>
      </c>
    </row>
    <row r="461" spans="1:17" x14ac:dyDescent="0.25">
      <c r="A461" s="567">
        <f t="shared" si="22"/>
        <v>58379</v>
      </c>
      <c r="B461" s="567" t="str">
        <f t="shared" si="23"/>
        <v>MunsonLeasing</v>
      </c>
      <c r="C461" s="568">
        <v>0</v>
      </c>
      <c r="D461" s="569">
        <v>0</v>
      </c>
      <c r="E461" s="569">
        <v>0</v>
      </c>
      <c r="F461" s="569">
        <v>0</v>
      </c>
      <c r="G461" s="569">
        <v>0</v>
      </c>
      <c r="H461" s="569">
        <v>0</v>
      </c>
      <c r="I461" s="569">
        <v>0</v>
      </c>
      <c r="J461" s="569">
        <v>0</v>
      </c>
      <c r="K461" s="570">
        <v>0</v>
      </c>
      <c r="L461" s="571">
        <f t="shared" si="21"/>
        <v>0</v>
      </c>
      <c r="M461" s="571">
        <v>0</v>
      </c>
      <c r="N461" s="571">
        <v>0</v>
      </c>
      <c r="O461" s="572">
        <v>0</v>
      </c>
      <c r="P461" s="573">
        <v>0</v>
      </c>
      <c r="Q461" s="574">
        <f>+monthly_drivers_0!Q461*1.25</f>
        <v>3.125</v>
      </c>
    </row>
    <row r="462" spans="1:17" x14ac:dyDescent="0.25">
      <c r="A462" s="575">
        <f t="shared" si="22"/>
        <v>58409</v>
      </c>
      <c r="B462" s="575" t="str">
        <f t="shared" si="23"/>
        <v>MunsonLeasing</v>
      </c>
      <c r="C462" s="562">
        <v>0</v>
      </c>
      <c r="D462" s="563">
        <v>0</v>
      </c>
      <c r="E462" s="563">
        <v>0</v>
      </c>
      <c r="F462" s="563">
        <v>0</v>
      </c>
      <c r="G462" s="563">
        <v>0</v>
      </c>
      <c r="H462" s="563">
        <v>0</v>
      </c>
      <c r="I462" s="563">
        <v>0</v>
      </c>
      <c r="J462" s="563">
        <v>0</v>
      </c>
      <c r="K462" s="564">
        <v>0</v>
      </c>
      <c r="L462" s="563">
        <f t="shared" si="21"/>
        <v>0</v>
      </c>
      <c r="M462" s="563">
        <v>0</v>
      </c>
      <c r="N462" s="563">
        <v>0</v>
      </c>
      <c r="O462" s="565">
        <v>0</v>
      </c>
      <c r="P462" s="564">
        <v>0</v>
      </c>
      <c r="Q462" s="566">
        <f>+monthly_drivers_0!Q462*1.25</f>
        <v>3.125</v>
      </c>
    </row>
    <row r="463" spans="1:17" x14ac:dyDescent="0.25">
      <c r="A463" s="567">
        <f t="shared" si="22"/>
        <v>58440</v>
      </c>
      <c r="B463" s="567" t="str">
        <f t="shared" si="23"/>
        <v>MunsonLeasing</v>
      </c>
      <c r="C463" s="568">
        <v>0</v>
      </c>
      <c r="D463" s="569">
        <v>0</v>
      </c>
      <c r="E463" s="569">
        <v>0</v>
      </c>
      <c r="F463" s="569">
        <v>0</v>
      </c>
      <c r="G463" s="569">
        <v>0</v>
      </c>
      <c r="H463" s="569">
        <v>0</v>
      </c>
      <c r="I463" s="569">
        <v>0</v>
      </c>
      <c r="J463" s="569">
        <v>0</v>
      </c>
      <c r="K463" s="570">
        <v>0</v>
      </c>
      <c r="L463" s="571">
        <f t="shared" si="21"/>
        <v>0</v>
      </c>
      <c r="M463" s="571">
        <v>0</v>
      </c>
      <c r="N463" s="571">
        <v>0</v>
      </c>
      <c r="O463" s="572">
        <v>0</v>
      </c>
      <c r="P463" s="573">
        <v>0</v>
      </c>
      <c r="Q463" s="574">
        <f>+monthly_drivers_0!Q463*1.25</f>
        <v>3.125</v>
      </c>
    </row>
    <row r="464" spans="1:17" x14ac:dyDescent="0.25">
      <c r="A464" s="575">
        <f t="shared" si="22"/>
        <v>58471</v>
      </c>
      <c r="B464" s="575" t="str">
        <f t="shared" si="23"/>
        <v>MunsonLeasing</v>
      </c>
      <c r="C464" s="562">
        <v>0</v>
      </c>
      <c r="D464" s="563">
        <v>0</v>
      </c>
      <c r="E464" s="563">
        <v>0</v>
      </c>
      <c r="F464" s="563">
        <v>0</v>
      </c>
      <c r="G464" s="563">
        <v>0</v>
      </c>
      <c r="H464" s="563">
        <v>0</v>
      </c>
      <c r="I464" s="563">
        <v>0</v>
      </c>
      <c r="J464" s="563">
        <v>0</v>
      </c>
      <c r="K464" s="564">
        <v>0</v>
      </c>
      <c r="L464" s="563">
        <f t="shared" si="21"/>
        <v>0</v>
      </c>
      <c r="M464" s="563">
        <v>0</v>
      </c>
      <c r="N464" s="563">
        <v>0</v>
      </c>
      <c r="O464" s="565">
        <v>0</v>
      </c>
      <c r="P464" s="564">
        <v>0</v>
      </c>
      <c r="Q464" s="566">
        <f>+monthly_drivers_0!Q464*1.25</f>
        <v>3.125</v>
      </c>
    </row>
    <row r="465" spans="1:17" x14ac:dyDescent="0.25">
      <c r="A465" s="567">
        <f t="shared" si="22"/>
        <v>58500</v>
      </c>
      <c r="B465" s="567" t="str">
        <f t="shared" si="23"/>
        <v>MunsonLeasing</v>
      </c>
      <c r="C465" s="568">
        <v>0</v>
      </c>
      <c r="D465" s="569">
        <v>0</v>
      </c>
      <c r="E465" s="569">
        <v>0</v>
      </c>
      <c r="F465" s="569">
        <v>0</v>
      </c>
      <c r="G465" s="569">
        <v>0</v>
      </c>
      <c r="H465" s="569">
        <v>0</v>
      </c>
      <c r="I465" s="569">
        <v>0</v>
      </c>
      <c r="J465" s="569">
        <v>0</v>
      </c>
      <c r="K465" s="570">
        <v>0</v>
      </c>
      <c r="L465" s="571">
        <f t="shared" si="21"/>
        <v>0</v>
      </c>
      <c r="M465" s="571">
        <v>0</v>
      </c>
      <c r="N465" s="571">
        <v>0</v>
      </c>
      <c r="O465" s="572">
        <v>0</v>
      </c>
      <c r="P465" s="573">
        <v>0</v>
      </c>
      <c r="Q465" s="574">
        <f>+monthly_drivers_0!Q465*1.25</f>
        <v>3.125</v>
      </c>
    </row>
    <row r="466" spans="1:17" x14ac:dyDescent="0.25">
      <c r="A466" s="575">
        <f t="shared" si="22"/>
        <v>58531</v>
      </c>
      <c r="B466" s="575" t="str">
        <f t="shared" si="23"/>
        <v>MunsonLeasing</v>
      </c>
      <c r="C466" s="562">
        <v>0</v>
      </c>
      <c r="D466" s="563">
        <v>0</v>
      </c>
      <c r="E466" s="563">
        <v>0</v>
      </c>
      <c r="F466" s="563">
        <v>0</v>
      </c>
      <c r="G466" s="563">
        <v>0</v>
      </c>
      <c r="H466" s="563">
        <v>0</v>
      </c>
      <c r="I466" s="563">
        <v>0</v>
      </c>
      <c r="J466" s="563">
        <v>0</v>
      </c>
      <c r="K466" s="564">
        <v>0</v>
      </c>
      <c r="L466" s="563">
        <f t="shared" si="21"/>
        <v>0</v>
      </c>
      <c r="M466" s="563">
        <v>0</v>
      </c>
      <c r="N466" s="563">
        <v>0</v>
      </c>
      <c r="O466" s="565">
        <v>0</v>
      </c>
      <c r="P466" s="564">
        <v>0</v>
      </c>
      <c r="Q466" s="566">
        <f>+monthly_drivers_0!Q466*1.25</f>
        <v>3.125</v>
      </c>
    </row>
    <row r="467" spans="1:17" x14ac:dyDescent="0.25">
      <c r="A467" s="567">
        <f t="shared" si="22"/>
        <v>58561</v>
      </c>
      <c r="B467" s="567" t="str">
        <f t="shared" si="23"/>
        <v>MunsonLeasing</v>
      </c>
      <c r="C467" s="568">
        <v>0</v>
      </c>
      <c r="D467" s="569">
        <v>0</v>
      </c>
      <c r="E467" s="569">
        <v>0</v>
      </c>
      <c r="F467" s="569">
        <v>0</v>
      </c>
      <c r="G467" s="569">
        <v>0</v>
      </c>
      <c r="H467" s="569">
        <v>0</v>
      </c>
      <c r="I467" s="569">
        <v>0</v>
      </c>
      <c r="J467" s="569">
        <v>0</v>
      </c>
      <c r="K467" s="570">
        <v>0</v>
      </c>
      <c r="L467" s="571">
        <f t="shared" si="21"/>
        <v>0</v>
      </c>
      <c r="M467" s="571">
        <v>0</v>
      </c>
      <c r="N467" s="571">
        <v>0</v>
      </c>
      <c r="O467" s="572">
        <v>0</v>
      </c>
      <c r="P467" s="573">
        <v>0</v>
      </c>
      <c r="Q467" s="574">
        <f>+monthly_drivers_0!Q467*1.25</f>
        <v>3.125</v>
      </c>
    </row>
    <row r="468" spans="1:17" x14ac:dyDescent="0.25">
      <c r="A468" s="575">
        <f t="shared" si="22"/>
        <v>58592</v>
      </c>
      <c r="B468" s="575" t="str">
        <f t="shared" si="23"/>
        <v>MunsonLeasing</v>
      </c>
      <c r="C468" s="562">
        <v>0</v>
      </c>
      <c r="D468" s="563">
        <v>0</v>
      </c>
      <c r="E468" s="563">
        <v>0</v>
      </c>
      <c r="F468" s="563">
        <v>0</v>
      </c>
      <c r="G468" s="563">
        <v>0</v>
      </c>
      <c r="H468" s="563">
        <v>0</v>
      </c>
      <c r="I468" s="563">
        <v>0</v>
      </c>
      <c r="J468" s="563">
        <v>0</v>
      </c>
      <c r="K468" s="564">
        <v>0</v>
      </c>
      <c r="L468" s="563">
        <f t="shared" si="21"/>
        <v>0</v>
      </c>
      <c r="M468" s="563">
        <v>0</v>
      </c>
      <c r="N468" s="563">
        <v>0</v>
      </c>
      <c r="O468" s="565">
        <v>0</v>
      </c>
      <c r="P468" s="564">
        <v>0</v>
      </c>
      <c r="Q468" s="566">
        <f>+monthly_drivers_0!Q468*1.25</f>
        <v>3.125</v>
      </c>
    </row>
    <row r="469" spans="1:17" x14ac:dyDescent="0.25">
      <c r="A469" s="567">
        <f t="shared" si="22"/>
        <v>58622</v>
      </c>
      <c r="B469" s="567" t="str">
        <f t="shared" si="23"/>
        <v>MunsonLeasing</v>
      </c>
      <c r="C469" s="568">
        <v>0</v>
      </c>
      <c r="D469" s="569">
        <v>0</v>
      </c>
      <c r="E469" s="569">
        <v>0</v>
      </c>
      <c r="F469" s="569">
        <v>0</v>
      </c>
      <c r="G469" s="569">
        <v>0</v>
      </c>
      <c r="H469" s="569">
        <v>0</v>
      </c>
      <c r="I469" s="569">
        <v>0</v>
      </c>
      <c r="J469" s="569">
        <v>0</v>
      </c>
      <c r="K469" s="570">
        <v>0</v>
      </c>
      <c r="L469" s="571">
        <f t="shared" si="21"/>
        <v>0</v>
      </c>
      <c r="M469" s="571">
        <v>0</v>
      </c>
      <c r="N469" s="571">
        <v>0</v>
      </c>
      <c r="O469" s="572">
        <v>0</v>
      </c>
      <c r="P469" s="573">
        <v>0</v>
      </c>
      <c r="Q469" s="574">
        <f>+monthly_drivers_0!Q469*1.25</f>
        <v>3.125</v>
      </c>
    </row>
    <row r="470" spans="1:17" x14ac:dyDescent="0.25">
      <c r="A470" s="575">
        <f t="shared" si="22"/>
        <v>58653</v>
      </c>
      <c r="B470" s="575" t="str">
        <f t="shared" si="23"/>
        <v>MunsonLeasing</v>
      </c>
      <c r="C470" s="562">
        <v>0</v>
      </c>
      <c r="D470" s="563">
        <v>0</v>
      </c>
      <c r="E470" s="563">
        <v>0</v>
      </c>
      <c r="F470" s="563">
        <v>0</v>
      </c>
      <c r="G470" s="563">
        <v>0</v>
      </c>
      <c r="H470" s="563">
        <v>0</v>
      </c>
      <c r="I470" s="563">
        <v>0</v>
      </c>
      <c r="J470" s="563">
        <v>0</v>
      </c>
      <c r="K470" s="564">
        <v>0</v>
      </c>
      <c r="L470" s="563">
        <f t="shared" si="21"/>
        <v>0</v>
      </c>
      <c r="M470" s="563">
        <v>0</v>
      </c>
      <c r="N470" s="563">
        <v>0</v>
      </c>
      <c r="O470" s="565">
        <v>0</v>
      </c>
      <c r="P470" s="564">
        <v>0</v>
      </c>
      <c r="Q470" s="566">
        <f>+monthly_drivers_0!Q470*1.25</f>
        <v>3.125</v>
      </c>
    </row>
    <row r="471" spans="1:17" x14ac:dyDescent="0.25">
      <c r="A471" s="567">
        <f t="shared" si="22"/>
        <v>58684</v>
      </c>
      <c r="B471" s="567" t="str">
        <f t="shared" si="23"/>
        <v>MunsonLeasing</v>
      </c>
      <c r="C471" s="568">
        <v>0</v>
      </c>
      <c r="D471" s="569">
        <v>0</v>
      </c>
      <c r="E471" s="569">
        <v>0</v>
      </c>
      <c r="F471" s="569">
        <v>0</v>
      </c>
      <c r="G471" s="569">
        <v>0</v>
      </c>
      <c r="H471" s="569">
        <v>0</v>
      </c>
      <c r="I471" s="569">
        <v>0</v>
      </c>
      <c r="J471" s="569">
        <v>0</v>
      </c>
      <c r="K471" s="570">
        <v>0</v>
      </c>
      <c r="L471" s="571">
        <f t="shared" si="21"/>
        <v>0</v>
      </c>
      <c r="M471" s="571">
        <v>0</v>
      </c>
      <c r="N471" s="571">
        <v>0</v>
      </c>
      <c r="O471" s="572">
        <v>0</v>
      </c>
      <c r="P471" s="573">
        <v>0</v>
      </c>
      <c r="Q471" s="574">
        <f>+monthly_drivers_0!Q471*1.25</f>
        <v>3.125</v>
      </c>
    </row>
    <row r="472" spans="1:17" x14ac:dyDescent="0.25">
      <c r="A472" s="575">
        <f t="shared" si="22"/>
        <v>58714</v>
      </c>
      <c r="B472" s="575" t="str">
        <f t="shared" si="23"/>
        <v>MunsonLeasing</v>
      </c>
      <c r="C472" s="562">
        <v>0</v>
      </c>
      <c r="D472" s="563">
        <v>0</v>
      </c>
      <c r="E472" s="563">
        <v>0</v>
      </c>
      <c r="F472" s="563">
        <v>0</v>
      </c>
      <c r="G472" s="563">
        <v>0</v>
      </c>
      <c r="H472" s="563">
        <v>0</v>
      </c>
      <c r="I472" s="563">
        <v>0</v>
      </c>
      <c r="J472" s="563">
        <v>0</v>
      </c>
      <c r="K472" s="564">
        <v>0</v>
      </c>
      <c r="L472" s="563">
        <f t="shared" si="21"/>
        <v>0</v>
      </c>
      <c r="M472" s="563">
        <v>0</v>
      </c>
      <c r="N472" s="563">
        <v>0</v>
      </c>
      <c r="O472" s="565">
        <v>0</v>
      </c>
      <c r="P472" s="564">
        <v>0</v>
      </c>
      <c r="Q472" s="566">
        <f>+monthly_drivers_0!Q472*1.25</f>
        <v>3.125</v>
      </c>
    </row>
    <row r="473" spans="1:17" x14ac:dyDescent="0.25">
      <c r="A473" s="567">
        <f t="shared" si="22"/>
        <v>58745</v>
      </c>
      <c r="B473" s="567" t="str">
        <f t="shared" si="23"/>
        <v>MunsonLeasing</v>
      </c>
      <c r="C473" s="568">
        <v>0</v>
      </c>
      <c r="D473" s="569">
        <v>0</v>
      </c>
      <c r="E473" s="569">
        <v>0</v>
      </c>
      <c r="F473" s="569">
        <v>0</v>
      </c>
      <c r="G473" s="569">
        <v>0</v>
      </c>
      <c r="H473" s="569">
        <v>0</v>
      </c>
      <c r="I473" s="569">
        <v>0</v>
      </c>
      <c r="J473" s="569">
        <v>0</v>
      </c>
      <c r="K473" s="570">
        <v>0</v>
      </c>
      <c r="L473" s="571">
        <f t="shared" si="21"/>
        <v>0</v>
      </c>
      <c r="M473" s="571">
        <v>0</v>
      </c>
      <c r="N473" s="571">
        <v>0</v>
      </c>
      <c r="O473" s="572">
        <v>0</v>
      </c>
      <c r="P473" s="573">
        <v>0</v>
      </c>
      <c r="Q473" s="574">
        <f>+monthly_drivers_0!Q473*1.25</f>
        <v>3.125</v>
      </c>
    </row>
    <row r="474" spans="1:17" x14ac:dyDescent="0.25">
      <c r="A474" s="575">
        <f t="shared" si="22"/>
        <v>58775</v>
      </c>
      <c r="B474" s="575" t="str">
        <f t="shared" si="23"/>
        <v>MunsonLeasing</v>
      </c>
      <c r="C474" s="562">
        <v>0</v>
      </c>
      <c r="D474" s="563">
        <v>0</v>
      </c>
      <c r="E474" s="563">
        <v>0</v>
      </c>
      <c r="F474" s="563">
        <v>0</v>
      </c>
      <c r="G474" s="563">
        <v>0</v>
      </c>
      <c r="H474" s="563">
        <v>0</v>
      </c>
      <c r="I474" s="563">
        <v>0</v>
      </c>
      <c r="J474" s="563">
        <v>0</v>
      </c>
      <c r="K474" s="564">
        <v>0</v>
      </c>
      <c r="L474" s="563">
        <f t="shared" si="21"/>
        <v>0</v>
      </c>
      <c r="M474" s="563">
        <v>0</v>
      </c>
      <c r="N474" s="563">
        <v>0</v>
      </c>
      <c r="O474" s="565">
        <v>0</v>
      </c>
      <c r="P474" s="564">
        <v>0</v>
      </c>
      <c r="Q474" s="566">
        <f>+monthly_drivers_0!Q474*1.25</f>
        <v>3.125</v>
      </c>
    </row>
    <row r="475" spans="1:17" x14ac:dyDescent="0.25">
      <c r="A475" s="567">
        <f t="shared" si="22"/>
        <v>58806</v>
      </c>
      <c r="B475" s="567" t="str">
        <f t="shared" si="23"/>
        <v>MunsonLeasing</v>
      </c>
      <c r="C475" s="568">
        <v>0</v>
      </c>
      <c r="D475" s="569">
        <v>0</v>
      </c>
      <c r="E475" s="569">
        <v>0</v>
      </c>
      <c r="F475" s="569">
        <v>0</v>
      </c>
      <c r="G475" s="569">
        <v>0</v>
      </c>
      <c r="H475" s="569">
        <v>0</v>
      </c>
      <c r="I475" s="569">
        <v>0</v>
      </c>
      <c r="J475" s="569">
        <v>0</v>
      </c>
      <c r="K475" s="570">
        <v>0</v>
      </c>
      <c r="L475" s="571">
        <f t="shared" si="21"/>
        <v>0</v>
      </c>
      <c r="M475" s="571">
        <v>0</v>
      </c>
      <c r="N475" s="571">
        <v>0</v>
      </c>
      <c r="O475" s="572">
        <v>0</v>
      </c>
      <c r="P475" s="573">
        <v>0</v>
      </c>
      <c r="Q475" s="574">
        <f>+monthly_drivers_0!Q475*1.25</f>
        <v>3.125</v>
      </c>
    </row>
    <row r="476" spans="1:17" x14ac:dyDescent="0.25">
      <c r="A476" s="575">
        <f t="shared" si="22"/>
        <v>58837</v>
      </c>
      <c r="B476" s="575" t="str">
        <f t="shared" si="23"/>
        <v>MunsonLeasing</v>
      </c>
      <c r="C476" s="562">
        <v>0</v>
      </c>
      <c r="D476" s="563">
        <v>0</v>
      </c>
      <c r="E476" s="563">
        <v>0</v>
      </c>
      <c r="F476" s="563">
        <v>0</v>
      </c>
      <c r="G476" s="563">
        <v>0</v>
      </c>
      <c r="H476" s="563">
        <v>0</v>
      </c>
      <c r="I476" s="563">
        <v>0</v>
      </c>
      <c r="J476" s="563">
        <v>0</v>
      </c>
      <c r="K476" s="564">
        <v>0</v>
      </c>
      <c r="L476" s="563">
        <f t="shared" si="21"/>
        <v>0</v>
      </c>
      <c r="M476" s="563">
        <v>0</v>
      </c>
      <c r="N476" s="563">
        <v>0</v>
      </c>
      <c r="O476" s="565">
        <v>0</v>
      </c>
      <c r="P476" s="564">
        <v>0</v>
      </c>
      <c r="Q476" s="566">
        <f>+monthly_drivers_0!Q476*1.25</f>
        <v>3.125</v>
      </c>
    </row>
    <row r="477" spans="1:17" x14ac:dyDescent="0.25">
      <c r="A477" s="567">
        <f t="shared" si="22"/>
        <v>58865</v>
      </c>
      <c r="B477" s="567" t="str">
        <f t="shared" si="23"/>
        <v>MunsonLeasing</v>
      </c>
      <c r="C477" s="568">
        <v>0</v>
      </c>
      <c r="D477" s="569">
        <v>0</v>
      </c>
      <c r="E477" s="569">
        <v>0</v>
      </c>
      <c r="F477" s="569">
        <v>0</v>
      </c>
      <c r="G477" s="569">
        <v>0</v>
      </c>
      <c r="H477" s="569">
        <v>0</v>
      </c>
      <c r="I477" s="569">
        <v>0</v>
      </c>
      <c r="J477" s="569">
        <v>0</v>
      </c>
      <c r="K477" s="570">
        <v>0</v>
      </c>
      <c r="L477" s="571">
        <f t="shared" si="21"/>
        <v>0</v>
      </c>
      <c r="M477" s="571">
        <v>0</v>
      </c>
      <c r="N477" s="571">
        <v>0</v>
      </c>
      <c r="O477" s="572">
        <v>0</v>
      </c>
      <c r="P477" s="573">
        <v>0</v>
      </c>
      <c r="Q477" s="574">
        <f>+monthly_drivers_0!Q477*1.25</f>
        <v>3.125</v>
      </c>
    </row>
    <row r="478" spans="1:17" x14ac:dyDescent="0.25">
      <c r="A478" s="575">
        <f t="shared" si="22"/>
        <v>58896</v>
      </c>
      <c r="B478" s="575" t="str">
        <f t="shared" si="23"/>
        <v>MunsonLeasing</v>
      </c>
      <c r="C478" s="562">
        <v>0</v>
      </c>
      <c r="D478" s="563">
        <v>0</v>
      </c>
      <c r="E478" s="563">
        <v>0</v>
      </c>
      <c r="F478" s="563">
        <v>0</v>
      </c>
      <c r="G478" s="563">
        <v>0</v>
      </c>
      <c r="H478" s="563">
        <v>0</v>
      </c>
      <c r="I478" s="563">
        <v>0</v>
      </c>
      <c r="J478" s="563">
        <v>0</v>
      </c>
      <c r="K478" s="564">
        <v>0</v>
      </c>
      <c r="L478" s="563">
        <f t="shared" si="21"/>
        <v>0</v>
      </c>
      <c r="M478" s="563">
        <v>0</v>
      </c>
      <c r="N478" s="563">
        <v>0</v>
      </c>
      <c r="O478" s="565">
        <v>0</v>
      </c>
      <c r="P478" s="564">
        <v>0</v>
      </c>
      <c r="Q478" s="566">
        <f>+monthly_drivers_0!Q478*1.25</f>
        <v>3.125</v>
      </c>
    </row>
    <row r="479" spans="1:17" x14ac:dyDescent="0.25">
      <c r="A479" s="567">
        <f t="shared" si="22"/>
        <v>58926</v>
      </c>
      <c r="B479" s="567" t="str">
        <f t="shared" si="23"/>
        <v>MunsonLeasing</v>
      </c>
      <c r="C479" s="568">
        <v>0</v>
      </c>
      <c r="D479" s="569">
        <v>0</v>
      </c>
      <c r="E479" s="569">
        <v>0</v>
      </c>
      <c r="F479" s="569">
        <v>0</v>
      </c>
      <c r="G479" s="569">
        <v>0</v>
      </c>
      <c r="H479" s="569">
        <v>0</v>
      </c>
      <c r="I479" s="569">
        <v>0</v>
      </c>
      <c r="J479" s="569">
        <v>0</v>
      </c>
      <c r="K479" s="570">
        <v>0</v>
      </c>
      <c r="L479" s="571">
        <f t="shared" si="21"/>
        <v>0</v>
      </c>
      <c r="M479" s="571">
        <v>0</v>
      </c>
      <c r="N479" s="571">
        <v>0</v>
      </c>
      <c r="O479" s="572">
        <v>0</v>
      </c>
      <c r="P479" s="573">
        <v>0</v>
      </c>
      <c r="Q479" s="574">
        <f>+monthly_drivers_0!Q479*1.25</f>
        <v>3.125</v>
      </c>
    </row>
    <row r="480" spans="1:17" x14ac:dyDescent="0.25">
      <c r="A480" s="575">
        <f t="shared" si="22"/>
        <v>58957</v>
      </c>
      <c r="B480" s="575" t="str">
        <f t="shared" si="23"/>
        <v>MunsonLeasing</v>
      </c>
      <c r="C480" s="562">
        <v>0</v>
      </c>
      <c r="D480" s="563">
        <v>0</v>
      </c>
      <c r="E480" s="563">
        <v>0</v>
      </c>
      <c r="F480" s="563">
        <v>0</v>
      </c>
      <c r="G480" s="563">
        <v>0</v>
      </c>
      <c r="H480" s="563">
        <v>0</v>
      </c>
      <c r="I480" s="563">
        <v>0</v>
      </c>
      <c r="J480" s="563">
        <v>0</v>
      </c>
      <c r="K480" s="564">
        <v>0</v>
      </c>
      <c r="L480" s="563">
        <f t="shared" si="21"/>
        <v>0</v>
      </c>
      <c r="M480" s="563">
        <v>0</v>
      </c>
      <c r="N480" s="563">
        <v>0</v>
      </c>
      <c r="O480" s="565">
        <v>0</v>
      </c>
      <c r="P480" s="564">
        <v>0</v>
      </c>
      <c r="Q480" s="566">
        <f>+monthly_drivers_0!Q480*1.25</f>
        <v>3.125</v>
      </c>
    </row>
    <row r="481" spans="1:17" x14ac:dyDescent="0.25">
      <c r="A481" s="567">
        <f t="shared" si="22"/>
        <v>58987</v>
      </c>
      <c r="B481" s="567" t="str">
        <f t="shared" si="23"/>
        <v>MunsonLeasing</v>
      </c>
      <c r="C481" s="568">
        <v>0</v>
      </c>
      <c r="D481" s="569">
        <v>0</v>
      </c>
      <c r="E481" s="569">
        <v>0</v>
      </c>
      <c r="F481" s="569">
        <v>0</v>
      </c>
      <c r="G481" s="569">
        <v>0</v>
      </c>
      <c r="H481" s="569">
        <v>0</v>
      </c>
      <c r="I481" s="569">
        <v>0</v>
      </c>
      <c r="J481" s="569">
        <v>0</v>
      </c>
      <c r="K481" s="570">
        <v>0</v>
      </c>
      <c r="L481" s="571">
        <f t="shared" si="21"/>
        <v>0</v>
      </c>
      <c r="M481" s="571">
        <v>0</v>
      </c>
      <c r="N481" s="571">
        <v>0</v>
      </c>
      <c r="O481" s="572">
        <v>0</v>
      </c>
      <c r="P481" s="573">
        <v>0</v>
      </c>
      <c r="Q481" s="574">
        <f>+monthly_drivers_0!Q481*1.25</f>
        <v>3.125</v>
      </c>
    </row>
    <row r="482" spans="1:17" x14ac:dyDescent="0.25">
      <c r="A482" s="575">
        <f t="shared" si="22"/>
        <v>59018</v>
      </c>
      <c r="B482" s="575" t="str">
        <f t="shared" si="23"/>
        <v>MunsonLeasing</v>
      </c>
      <c r="C482" s="562">
        <v>0</v>
      </c>
      <c r="D482" s="563">
        <v>0</v>
      </c>
      <c r="E482" s="563">
        <v>0</v>
      </c>
      <c r="F482" s="563">
        <v>0</v>
      </c>
      <c r="G482" s="563">
        <v>0</v>
      </c>
      <c r="H482" s="563">
        <v>0</v>
      </c>
      <c r="I482" s="563">
        <v>0</v>
      </c>
      <c r="J482" s="563">
        <v>0</v>
      </c>
      <c r="K482" s="564">
        <v>0</v>
      </c>
      <c r="L482" s="563">
        <f t="shared" si="21"/>
        <v>0</v>
      </c>
      <c r="M482" s="563">
        <v>0</v>
      </c>
      <c r="N482" s="563">
        <v>0</v>
      </c>
      <c r="O482" s="565">
        <v>0</v>
      </c>
      <c r="P482" s="564">
        <v>0</v>
      </c>
      <c r="Q482" s="566">
        <f>+monthly_drivers_0!Q482*1.25</f>
        <v>3.125</v>
      </c>
    </row>
    <row r="483" spans="1:17" x14ac:dyDescent="0.25">
      <c r="A483" s="567">
        <f t="shared" si="22"/>
        <v>59049</v>
      </c>
      <c r="B483" s="567" t="str">
        <f t="shared" si="23"/>
        <v>MunsonLeasing</v>
      </c>
      <c r="C483" s="568">
        <v>0</v>
      </c>
      <c r="D483" s="569">
        <v>0</v>
      </c>
      <c r="E483" s="569">
        <v>0</v>
      </c>
      <c r="F483" s="569">
        <v>0</v>
      </c>
      <c r="G483" s="569">
        <v>0</v>
      </c>
      <c r="H483" s="569">
        <v>0</v>
      </c>
      <c r="I483" s="569">
        <v>0</v>
      </c>
      <c r="J483" s="569">
        <v>0</v>
      </c>
      <c r="K483" s="570">
        <v>0</v>
      </c>
      <c r="L483" s="571">
        <f t="shared" si="21"/>
        <v>0</v>
      </c>
      <c r="M483" s="571">
        <v>0</v>
      </c>
      <c r="N483" s="571">
        <v>0</v>
      </c>
      <c r="O483" s="572">
        <v>0</v>
      </c>
      <c r="P483" s="573">
        <v>0</v>
      </c>
      <c r="Q483" s="574">
        <f>+monthly_drivers_0!Q483*1.25</f>
        <v>3.125</v>
      </c>
    </row>
    <row r="484" spans="1:17" x14ac:dyDescent="0.25">
      <c r="A484" s="575">
        <f t="shared" si="22"/>
        <v>59079</v>
      </c>
      <c r="B484" s="575" t="str">
        <f t="shared" si="23"/>
        <v>MunsonLeasing</v>
      </c>
      <c r="C484" s="562">
        <v>0</v>
      </c>
      <c r="D484" s="563">
        <v>0</v>
      </c>
      <c r="E484" s="563">
        <v>0</v>
      </c>
      <c r="F484" s="563">
        <v>0</v>
      </c>
      <c r="G484" s="563">
        <v>0</v>
      </c>
      <c r="H484" s="563">
        <v>0</v>
      </c>
      <c r="I484" s="563">
        <v>0</v>
      </c>
      <c r="J484" s="563">
        <v>0</v>
      </c>
      <c r="K484" s="564">
        <v>0</v>
      </c>
      <c r="L484" s="563">
        <f t="shared" si="21"/>
        <v>0</v>
      </c>
      <c r="M484" s="563">
        <v>0</v>
      </c>
      <c r="N484" s="563">
        <v>0</v>
      </c>
      <c r="O484" s="565">
        <v>0</v>
      </c>
      <c r="P484" s="564">
        <v>0</v>
      </c>
      <c r="Q484" s="566">
        <f>+monthly_drivers_0!Q484*1.25</f>
        <v>3.125</v>
      </c>
    </row>
    <row r="485" spans="1:17" x14ac:dyDescent="0.25">
      <c r="A485" s="567">
        <f t="shared" si="22"/>
        <v>59110</v>
      </c>
      <c r="B485" s="567" t="str">
        <f t="shared" si="23"/>
        <v>MunsonLeasing</v>
      </c>
      <c r="C485" s="568">
        <v>0</v>
      </c>
      <c r="D485" s="569">
        <v>0</v>
      </c>
      <c r="E485" s="569">
        <v>0</v>
      </c>
      <c r="F485" s="569">
        <v>0</v>
      </c>
      <c r="G485" s="569">
        <v>0</v>
      </c>
      <c r="H485" s="569">
        <v>0</v>
      </c>
      <c r="I485" s="569">
        <v>0</v>
      </c>
      <c r="J485" s="569">
        <v>0</v>
      </c>
      <c r="K485" s="570">
        <v>0</v>
      </c>
      <c r="L485" s="571">
        <f t="shared" si="21"/>
        <v>0</v>
      </c>
      <c r="M485" s="571">
        <v>0</v>
      </c>
      <c r="N485" s="571">
        <v>0</v>
      </c>
      <c r="O485" s="572">
        <v>0</v>
      </c>
      <c r="P485" s="573">
        <v>0</v>
      </c>
      <c r="Q485" s="574">
        <f>+monthly_drivers_0!Q485*1.25</f>
        <v>3.125</v>
      </c>
    </row>
    <row r="486" spans="1:17" x14ac:dyDescent="0.25">
      <c r="A486" s="575">
        <f t="shared" si="22"/>
        <v>59140</v>
      </c>
      <c r="B486" s="575" t="str">
        <f t="shared" si="23"/>
        <v>MunsonLeasing</v>
      </c>
      <c r="C486" s="562">
        <v>0</v>
      </c>
      <c r="D486" s="563">
        <v>0</v>
      </c>
      <c r="E486" s="563">
        <v>0</v>
      </c>
      <c r="F486" s="563">
        <v>0</v>
      </c>
      <c r="G486" s="563">
        <v>0</v>
      </c>
      <c r="H486" s="563">
        <v>0</v>
      </c>
      <c r="I486" s="563">
        <v>0</v>
      </c>
      <c r="J486" s="563">
        <v>0</v>
      </c>
      <c r="K486" s="564">
        <v>0</v>
      </c>
      <c r="L486" s="563">
        <f t="shared" si="21"/>
        <v>0</v>
      </c>
      <c r="M486" s="563">
        <v>0</v>
      </c>
      <c r="N486" s="563">
        <v>0</v>
      </c>
      <c r="O486" s="565">
        <v>0</v>
      </c>
      <c r="P486" s="564">
        <v>0</v>
      </c>
      <c r="Q486" s="566">
        <f>+monthly_drivers_0!Q486*1.25</f>
        <v>3.125</v>
      </c>
    </row>
    <row r="487" spans="1:17" x14ac:dyDescent="0.25">
      <c r="A487" s="567">
        <f t="shared" si="22"/>
        <v>59171</v>
      </c>
      <c r="B487" s="567" t="str">
        <f t="shared" si="23"/>
        <v>MunsonLeasing</v>
      </c>
      <c r="C487" s="568">
        <v>0</v>
      </c>
      <c r="D487" s="569">
        <v>0</v>
      </c>
      <c r="E487" s="569">
        <v>0</v>
      </c>
      <c r="F487" s="569">
        <v>0</v>
      </c>
      <c r="G487" s="569">
        <v>0</v>
      </c>
      <c r="H487" s="569">
        <v>0</v>
      </c>
      <c r="I487" s="569">
        <v>0</v>
      </c>
      <c r="J487" s="569">
        <v>0</v>
      </c>
      <c r="K487" s="570">
        <v>0</v>
      </c>
      <c r="L487" s="571">
        <f t="shared" si="21"/>
        <v>0</v>
      </c>
      <c r="M487" s="571">
        <v>0</v>
      </c>
      <c r="N487" s="571">
        <v>0</v>
      </c>
      <c r="O487" s="572">
        <v>0</v>
      </c>
      <c r="P487" s="573">
        <v>0</v>
      </c>
      <c r="Q487" s="574">
        <f>+monthly_drivers_0!Q487*1.25</f>
        <v>3.125</v>
      </c>
    </row>
    <row r="488" spans="1:17" x14ac:dyDescent="0.25">
      <c r="A488" s="575">
        <f t="shared" si="22"/>
        <v>59202</v>
      </c>
      <c r="B488" s="575" t="str">
        <f t="shared" si="23"/>
        <v>MunsonLeasing</v>
      </c>
      <c r="C488" s="562">
        <v>0</v>
      </c>
      <c r="D488" s="563">
        <v>0</v>
      </c>
      <c r="E488" s="563">
        <v>0</v>
      </c>
      <c r="F488" s="563">
        <v>0</v>
      </c>
      <c r="G488" s="563">
        <v>0</v>
      </c>
      <c r="H488" s="563">
        <v>0</v>
      </c>
      <c r="I488" s="563">
        <v>0</v>
      </c>
      <c r="J488" s="563">
        <v>0</v>
      </c>
      <c r="K488" s="564">
        <v>0</v>
      </c>
      <c r="L488" s="563">
        <f t="shared" si="21"/>
        <v>0</v>
      </c>
      <c r="M488" s="563">
        <v>0</v>
      </c>
      <c r="N488" s="563">
        <v>0</v>
      </c>
      <c r="O488" s="565">
        <v>0</v>
      </c>
      <c r="P488" s="564">
        <v>0</v>
      </c>
      <c r="Q488" s="566">
        <f>+monthly_drivers_0!Q488*1.25</f>
        <v>3.125</v>
      </c>
    </row>
    <row r="489" spans="1:17" x14ac:dyDescent="0.25">
      <c r="A489" s="567">
        <f t="shared" si="22"/>
        <v>59230</v>
      </c>
      <c r="B489" s="567" t="str">
        <f t="shared" si="23"/>
        <v>MunsonLeasing</v>
      </c>
      <c r="C489" s="568">
        <v>0</v>
      </c>
      <c r="D489" s="569">
        <v>0</v>
      </c>
      <c r="E489" s="569">
        <v>0</v>
      </c>
      <c r="F489" s="569">
        <v>0</v>
      </c>
      <c r="G489" s="569">
        <v>0</v>
      </c>
      <c r="H489" s="569">
        <v>0</v>
      </c>
      <c r="I489" s="569">
        <v>0</v>
      </c>
      <c r="J489" s="569">
        <v>0</v>
      </c>
      <c r="K489" s="570">
        <v>0</v>
      </c>
      <c r="L489" s="571">
        <f t="shared" si="21"/>
        <v>0</v>
      </c>
      <c r="M489" s="571">
        <v>0</v>
      </c>
      <c r="N489" s="571">
        <v>0</v>
      </c>
      <c r="O489" s="572">
        <v>0</v>
      </c>
      <c r="P489" s="573">
        <v>0</v>
      </c>
      <c r="Q489" s="574">
        <f>+monthly_drivers_0!Q489*1.25</f>
        <v>3.125</v>
      </c>
    </row>
    <row r="490" spans="1:17" x14ac:dyDescent="0.25">
      <c r="A490" s="575">
        <f t="shared" si="22"/>
        <v>59261</v>
      </c>
      <c r="B490" s="575" t="str">
        <f t="shared" si="23"/>
        <v>MunsonLeasing</v>
      </c>
      <c r="C490" s="562">
        <v>0</v>
      </c>
      <c r="D490" s="563">
        <v>0</v>
      </c>
      <c r="E490" s="563">
        <v>0</v>
      </c>
      <c r="F490" s="563">
        <v>0</v>
      </c>
      <c r="G490" s="563">
        <v>0</v>
      </c>
      <c r="H490" s="563">
        <v>0</v>
      </c>
      <c r="I490" s="563">
        <v>0</v>
      </c>
      <c r="J490" s="563">
        <v>0</v>
      </c>
      <c r="K490" s="564">
        <v>0</v>
      </c>
      <c r="L490" s="563">
        <f t="shared" si="21"/>
        <v>0</v>
      </c>
      <c r="M490" s="563">
        <v>0</v>
      </c>
      <c r="N490" s="563">
        <v>0</v>
      </c>
      <c r="O490" s="565">
        <v>0</v>
      </c>
      <c r="P490" s="564">
        <v>0</v>
      </c>
      <c r="Q490" s="566">
        <f>+monthly_drivers_0!Q490*1.25</f>
        <v>3.125</v>
      </c>
    </row>
    <row r="491" spans="1:17" x14ac:dyDescent="0.25">
      <c r="A491" s="567">
        <f t="shared" si="22"/>
        <v>59291</v>
      </c>
      <c r="B491" s="567" t="str">
        <f t="shared" si="23"/>
        <v>MunsonLeasing</v>
      </c>
      <c r="C491" s="568">
        <v>0</v>
      </c>
      <c r="D491" s="569">
        <v>0</v>
      </c>
      <c r="E491" s="569">
        <v>0</v>
      </c>
      <c r="F491" s="569">
        <v>0</v>
      </c>
      <c r="G491" s="569">
        <v>0</v>
      </c>
      <c r="H491" s="569">
        <v>0</v>
      </c>
      <c r="I491" s="569">
        <v>0</v>
      </c>
      <c r="J491" s="569">
        <v>0</v>
      </c>
      <c r="K491" s="570">
        <v>0</v>
      </c>
      <c r="L491" s="571">
        <f t="shared" si="21"/>
        <v>0</v>
      </c>
      <c r="M491" s="571">
        <v>0</v>
      </c>
      <c r="N491" s="571">
        <v>0</v>
      </c>
      <c r="O491" s="572">
        <v>0</v>
      </c>
      <c r="P491" s="573">
        <v>0</v>
      </c>
      <c r="Q491" s="574">
        <f>+monthly_drivers_0!Q491*1.25</f>
        <v>3.125</v>
      </c>
    </row>
    <row r="492" spans="1:17" x14ac:dyDescent="0.25">
      <c r="A492" s="575">
        <f t="shared" si="22"/>
        <v>59322</v>
      </c>
      <c r="B492" s="575" t="str">
        <f t="shared" si="23"/>
        <v>MunsonLeasing</v>
      </c>
      <c r="C492" s="562">
        <v>0</v>
      </c>
      <c r="D492" s="563">
        <v>0</v>
      </c>
      <c r="E492" s="563">
        <v>0</v>
      </c>
      <c r="F492" s="563">
        <v>0</v>
      </c>
      <c r="G492" s="563">
        <v>0</v>
      </c>
      <c r="H492" s="563">
        <v>0</v>
      </c>
      <c r="I492" s="563">
        <v>0</v>
      </c>
      <c r="J492" s="563">
        <v>0</v>
      </c>
      <c r="K492" s="564">
        <v>0</v>
      </c>
      <c r="L492" s="563">
        <f t="shared" si="21"/>
        <v>0</v>
      </c>
      <c r="M492" s="563">
        <v>0</v>
      </c>
      <c r="N492" s="563">
        <v>0</v>
      </c>
      <c r="O492" s="565">
        <v>0</v>
      </c>
      <c r="P492" s="564">
        <v>0</v>
      </c>
      <c r="Q492" s="566">
        <f>+monthly_drivers_0!Q492*1.25</f>
        <v>3.125</v>
      </c>
    </row>
    <row r="493" spans="1:17" x14ac:dyDescent="0.25">
      <c r="A493" s="567">
        <f t="shared" si="22"/>
        <v>59352</v>
      </c>
      <c r="B493" s="567" t="str">
        <f t="shared" si="23"/>
        <v>MunsonLeasing</v>
      </c>
      <c r="C493" s="568">
        <v>0</v>
      </c>
      <c r="D493" s="569">
        <v>0</v>
      </c>
      <c r="E493" s="569">
        <v>0</v>
      </c>
      <c r="F493" s="569">
        <v>0</v>
      </c>
      <c r="G493" s="569">
        <v>0</v>
      </c>
      <c r="H493" s="569">
        <v>0</v>
      </c>
      <c r="I493" s="569">
        <v>0</v>
      </c>
      <c r="J493" s="569">
        <v>0</v>
      </c>
      <c r="K493" s="570">
        <v>0</v>
      </c>
      <c r="L493" s="571">
        <f t="shared" si="21"/>
        <v>0</v>
      </c>
      <c r="M493" s="571">
        <v>0</v>
      </c>
      <c r="N493" s="571">
        <v>0</v>
      </c>
      <c r="O493" s="572">
        <v>0</v>
      </c>
      <c r="P493" s="573">
        <v>0</v>
      </c>
      <c r="Q493" s="574">
        <f>+monthly_drivers_0!Q493*1.25</f>
        <v>3.125</v>
      </c>
    </row>
    <row r="494" spans="1:17" x14ac:dyDescent="0.25">
      <c r="A494" s="575">
        <f t="shared" si="22"/>
        <v>59383</v>
      </c>
      <c r="B494" s="575" t="str">
        <f t="shared" si="23"/>
        <v>MunsonLeasing</v>
      </c>
      <c r="C494" s="562">
        <v>0</v>
      </c>
      <c r="D494" s="563">
        <v>0</v>
      </c>
      <c r="E494" s="563">
        <v>0</v>
      </c>
      <c r="F494" s="563">
        <v>0</v>
      </c>
      <c r="G494" s="563">
        <v>0</v>
      </c>
      <c r="H494" s="563">
        <v>0</v>
      </c>
      <c r="I494" s="563">
        <v>0</v>
      </c>
      <c r="J494" s="563">
        <v>0</v>
      </c>
      <c r="K494" s="564">
        <v>0</v>
      </c>
      <c r="L494" s="563">
        <f t="shared" si="21"/>
        <v>0</v>
      </c>
      <c r="M494" s="563">
        <v>0</v>
      </c>
      <c r="N494" s="563">
        <v>0</v>
      </c>
      <c r="O494" s="565">
        <v>0</v>
      </c>
      <c r="P494" s="564">
        <v>0</v>
      </c>
      <c r="Q494" s="566">
        <f>+monthly_drivers_0!Q494*1.25</f>
        <v>3.125</v>
      </c>
    </row>
    <row r="495" spans="1:17" x14ac:dyDescent="0.25">
      <c r="A495" s="567">
        <f t="shared" si="22"/>
        <v>59414</v>
      </c>
      <c r="B495" s="567" t="str">
        <f t="shared" si="23"/>
        <v>MunsonLeasing</v>
      </c>
      <c r="C495" s="568">
        <v>0</v>
      </c>
      <c r="D495" s="569">
        <v>0</v>
      </c>
      <c r="E495" s="569">
        <v>0</v>
      </c>
      <c r="F495" s="569">
        <v>0</v>
      </c>
      <c r="G495" s="569">
        <v>0</v>
      </c>
      <c r="H495" s="569">
        <v>0</v>
      </c>
      <c r="I495" s="569">
        <v>0</v>
      </c>
      <c r="J495" s="569">
        <v>0</v>
      </c>
      <c r="K495" s="570">
        <v>0</v>
      </c>
      <c r="L495" s="571">
        <f t="shared" si="21"/>
        <v>0</v>
      </c>
      <c r="M495" s="571">
        <v>0</v>
      </c>
      <c r="N495" s="571">
        <v>0</v>
      </c>
      <c r="O495" s="572">
        <v>0</v>
      </c>
      <c r="P495" s="573">
        <v>0</v>
      </c>
      <c r="Q495" s="574">
        <f>+monthly_drivers_0!Q495*1.25</f>
        <v>3.125</v>
      </c>
    </row>
    <row r="496" spans="1:17" x14ac:dyDescent="0.25">
      <c r="A496" s="575">
        <f t="shared" si="22"/>
        <v>59444</v>
      </c>
      <c r="B496" s="575" t="str">
        <f t="shared" si="23"/>
        <v>MunsonLeasing</v>
      </c>
      <c r="C496" s="562">
        <v>0</v>
      </c>
      <c r="D496" s="563">
        <v>0</v>
      </c>
      <c r="E496" s="563">
        <v>0</v>
      </c>
      <c r="F496" s="563">
        <v>0</v>
      </c>
      <c r="G496" s="563">
        <v>0</v>
      </c>
      <c r="H496" s="563">
        <v>0</v>
      </c>
      <c r="I496" s="563">
        <v>0</v>
      </c>
      <c r="J496" s="563">
        <v>0</v>
      </c>
      <c r="K496" s="564">
        <v>0</v>
      </c>
      <c r="L496" s="563">
        <f t="shared" si="21"/>
        <v>0</v>
      </c>
      <c r="M496" s="563">
        <v>0</v>
      </c>
      <c r="N496" s="563">
        <v>0</v>
      </c>
      <c r="O496" s="565">
        <v>0</v>
      </c>
      <c r="P496" s="564">
        <v>0</v>
      </c>
      <c r="Q496" s="566">
        <f>+monthly_drivers_0!Q496*1.25</f>
        <v>3.125</v>
      </c>
    </row>
    <row r="497" spans="1:17" x14ac:dyDescent="0.25">
      <c r="A497" s="567">
        <f t="shared" si="22"/>
        <v>59475</v>
      </c>
      <c r="B497" s="567" t="str">
        <f t="shared" si="23"/>
        <v>MunsonLeasing</v>
      </c>
      <c r="C497" s="568">
        <v>0</v>
      </c>
      <c r="D497" s="569">
        <v>0</v>
      </c>
      <c r="E497" s="569">
        <v>0</v>
      </c>
      <c r="F497" s="569">
        <v>0</v>
      </c>
      <c r="G497" s="569">
        <v>0</v>
      </c>
      <c r="H497" s="569">
        <v>0</v>
      </c>
      <c r="I497" s="569">
        <v>0</v>
      </c>
      <c r="J497" s="569">
        <v>0</v>
      </c>
      <c r="K497" s="570">
        <v>0</v>
      </c>
      <c r="L497" s="571">
        <f t="shared" si="21"/>
        <v>0</v>
      </c>
      <c r="M497" s="571">
        <v>0</v>
      </c>
      <c r="N497" s="571">
        <v>0</v>
      </c>
      <c r="O497" s="572">
        <v>0</v>
      </c>
      <c r="P497" s="573">
        <v>0</v>
      </c>
      <c r="Q497" s="574">
        <f>+monthly_drivers_0!Q497*1.25</f>
        <v>3.125</v>
      </c>
    </row>
    <row r="498" spans="1:17" x14ac:dyDescent="0.25">
      <c r="A498" s="575">
        <f t="shared" si="22"/>
        <v>59505</v>
      </c>
      <c r="B498" s="575" t="str">
        <f t="shared" si="23"/>
        <v>MunsonLeasing</v>
      </c>
      <c r="C498" s="562">
        <v>0</v>
      </c>
      <c r="D498" s="563">
        <v>0</v>
      </c>
      <c r="E498" s="563">
        <v>0</v>
      </c>
      <c r="F498" s="563">
        <v>0</v>
      </c>
      <c r="G498" s="563">
        <v>0</v>
      </c>
      <c r="H498" s="563">
        <v>0</v>
      </c>
      <c r="I498" s="563">
        <v>0</v>
      </c>
      <c r="J498" s="563">
        <v>0</v>
      </c>
      <c r="K498" s="564">
        <v>0</v>
      </c>
      <c r="L498" s="563">
        <f t="shared" si="21"/>
        <v>0</v>
      </c>
      <c r="M498" s="563">
        <v>0</v>
      </c>
      <c r="N498" s="563">
        <v>0</v>
      </c>
      <c r="O498" s="565">
        <v>0</v>
      </c>
      <c r="P498" s="564">
        <v>0</v>
      </c>
      <c r="Q498" s="566">
        <f>+monthly_drivers_0!Q498*1.25</f>
        <v>3.125</v>
      </c>
    </row>
    <row r="499" spans="1:17" x14ac:dyDescent="0.25">
      <c r="A499" s="567">
        <f t="shared" si="22"/>
        <v>59536</v>
      </c>
      <c r="B499" s="567" t="str">
        <f t="shared" si="23"/>
        <v>MunsonLeasing</v>
      </c>
      <c r="C499" s="568">
        <v>0</v>
      </c>
      <c r="D499" s="569">
        <v>0</v>
      </c>
      <c r="E499" s="569">
        <v>0</v>
      </c>
      <c r="F499" s="569">
        <v>0</v>
      </c>
      <c r="G499" s="569">
        <v>0</v>
      </c>
      <c r="H499" s="569">
        <v>0</v>
      </c>
      <c r="I499" s="569">
        <v>0</v>
      </c>
      <c r="J499" s="569">
        <v>0</v>
      </c>
      <c r="K499" s="570">
        <v>0</v>
      </c>
      <c r="L499" s="571">
        <f t="shared" si="21"/>
        <v>0</v>
      </c>
      <c r="M499" s="571">
        <v>0</v>
      </c>
      <c r="N499" s="571">
        <v>0</v>
      </c>
      <c r="O499" s="572">
        <v>0</v>
      </c>
      <c r="P499" s="573">
        <v>0</v>
      </c>
      <c r="Q499" s="574">
        <f>+monthly_drivers_0!Q499*1.25</f>
        <v>3.125</v>
      </c>
    </row>
    <row r="500" spans="1:17" x14ac:dyDescent="0.25">
      <c r="A500" s="575">
        <f t="shared" si="22"/>
        <v>59567</v>
      </c>
      <c r="B500" s="575" t="str">
        <f t="shared" si="23"/>
        <v>MunsonLeasing</v>
      </c>
      <c r="C500" s="562">
        <v>0</v>
      </c>
      <c r="D500" s="563">
        <v>0</v>
      </c>
      <c r="E500" s="563">
        <v>0</v>
      </c>
      <c r="F500" s="563">
        <v>0</v>
      </c>
      <c r="G500" s="563">
        <v>0</v>
      </c>
      <c r="H500" s="563">
        <v>0</v>
      </c>
      <c r="I500" s="563">
        <v>0</v>
      </c>
      <c r="J500" s="563">
        <v>0</v>
      </c>
      <c r="K500" s="564">
        <v>0</v>
      </c>
      <c r="L500" s="563">
        <f t="shared" si="21"/>
        <v>0</v>
      </c>
      <c r="M500" s="563">
        <v>0</v>
      </c>
      <c r="N500" s="563">
        <v>0</v>
      </c>
      <c r="O500" s="565">
        <v>0</v>
      </c>
      <c r="P500" s="564">
        <v>0</v>
      </c>
      <c r="Q500" s="566">
        <f>+monthly_drivers_0!Q500*1.25</f>
        <v>3.125</v>
      </c>
    </row>
    <row r="501" spans="1:17" x14ac:dyDescent="0.25">
      <c r="A501" s="567">
        <f t="shared" si="22"/>
        <v>59595</v>
      </c>
      <c r="B501" s="567" t="str">
        <f t="shared" si="23"/>
        <v>MunsonLeasing</v>
      </c>
      <c r="C501" s="568">
        <v>0</v>
      </c>
      <c r="D501" s="569">
        <v>0</v>
      </c>
      <c r="E501" s="569">
        <v>0</v>
      </c>
      <c r="F501" s="569">
        <v>0</v>
      </c>
      <c r="G501" s="569">
        <v>0</v>
      </c>
      <c r="H501" s="569">
        <v>0</v>
      </c>
      <c r="I501" s="569">
        <v>0</v>
      </c>
      <c r="J501" s="569">
        <v>0</v>
      </c>
      <c r="K501" s="570">
        <v>0</v>
      </c>
      <c r="L501" s="571">
        <f t="shared" si="21"/>
        <v>0</v>
      </c>
      <c r="M501" s="571">
        <v>0</v>
      </c>
      <c r="N501" s="571">
        <v>0</v>
      </c>
      <c r="O501" s="572">
        <v>0</v>
      </c>
      <c r="P501" s="573">
        <v>0</v>
      </c>
      <c r="Q501" s="574">
        <f>+monthly_drivers_0!Q501*1.25</f>
        <v>3.125</v>
      </c>
    </row>
    <row r="502" spans="1:17" x14ac:dyDescent="0.25">
      <c r="A502" s="575">
        <f t="shared" si="22"/>
        <v>59626</v>
      </c>
      <c r="B502" s="575" t="str">
        <f t="shared" si="23"/>
        <v>MunsonLeasing</v>
      </c>
      <c r="C502" s="562">
        <v>0</v>
      </c>
      <c r="D502" s="563">
        <v>0</v>
      </c>
      <c r="E502" s="563">
        <v>0</v>
      </c>
      <c r="F502" s="563">
        <v>0</v>
      </c>
      <c r="G502" s="563">
        <v>0</v>
      </c>
      <c r="H502" s="563">
        <v>0</v>
      </c>
      <c r="I502" s="563">
        <v>0</v>
      </c>
      <c r="J502" s="563">
        <v>0</v>
      </c>
      <c r="K502" s="564">
        <v>0</v>
      </c>
      <c r="L502" s="563">
        <f t="shared" si="21"/>
        <v>0</v>
      </c>
      <c r="M502" s="563">
        <v>0</v>
      </c>
      <c r="N502" s="563">
        <v>0</v>
      </c>
      <c r="O502" s="565">
        <v>0</v>
      </c>
      <c r="P502" s="564">
        <v>0</v>
      </c>
      <c r="Q502" s="566">
        <f>+monthly_drivers_0!Q502*1.25</f>
        <v>3.125</v>
      </c>
    </row>
    <row r="503" spans="1:17" x14ac:dyDescent="0.25">
      <c r="A503" s="567">
        <f t="shared" si="22"/>
        <v>59656</v>
      </c>
      <c r="B503" s="567" t="str">
        <f t="shared" si="23"/>
        <v>MunsonLeasing</v>
      </c>
      <c r="C503" s="568">
        <v>0</v>
      </c>
      <c r="D503" s="569">
        <v>0</v>
      </c>
      <c r="E503" s="569">
        <v>0</v>
      </c>
      <c r="F503" s="569">
        <v>0</v>
      </c>
      <c r="G503" s="569">
        <v>0</v>
      </c>
      <c r="H503" s="569">
        <v>0</v>
      </c>
      <c r="I503" s="569">
        <v>0</v>
      </c>
      <c r="J503" s="569">
        <v>0</v>
      </c>
      <c r="K503" s="570">
        <v>0</v>
      </c>
      <c r="L503" s="571">
        <f t="shared" si="21"/>
        <v>0</v>
      </c>
      <c r="M503" s="571">
        <v>0</v>
      </c>
      <c r="N503" s="571">
        <v>0</v>
      </c>
      <c r="O503" s="572">
        <v>0</v>
      </c>
      <c r="P503" s="573">
        <v>0</v>
      </c>
      <c r="Q503" s="574">
        <f>+monthly_drivers_0!Q503*1.25</f>
        <v>3.125</v>
      </c>
    </row>
    <row r="504" spans="1:17" x14ac:dyDescent="0.25">
      <c r="A504" s="575">
        <f t="shared" si="22"/>
        <v>59687</v>
      </c>
      <c r="B504" s="575" t="str">
        <f t="shared" si="23"/>
        <v>MunsonLeasing</v>
      </c>
      <c r="C504" s="562">
        <v>0</v>
      </c>
      <c r="D504" s="563">
        <v>0</v>
      </c>
      <c r="E504" s="563">
        <v>0</v>
      </c>
      <c r="F504" s="563">
        <v>0</v>
      </c>
      <c r="G504" s="563">
        <v>0</v>
      </c>
      <c r="H504" s="563">
        <v>0</v>
      </c>
      <c r="I504" s="563">
        <v>0</v>
      </c>
      <c r="J504" s="563">
        <v>0</v>
      </c>
      <c r="K504" s="564">
        <v>0</v>
      </c>
      <c r="L504" s="563">
        <f t="shared" si="21"/>
        <v>0</v>
      </c>
      <c r="M504" s="563">
        <v>0</v>
      </c>
      <c r="N504" s="563">
        <v>0</v>
      </c>
      <c r="O504" s="565">
        <v>0</v>
      </c>
      <c r="P504" s="564">
        <v>0</v>
      </c>
      <c r="Q504" s="566">
        <f>+monthly_drivers_0!Q504*1.25</f>
        <v>3.125</v>
      </c>
    </row>
    <row r="505" spans="1:17" x14ac:dyDescent="0.25">
      <c r="A505" s="567">
        <f t="shared" si="22"/>
        <v>59717</v>
      </c>
      <c r="B505" s="567" t="str">
        <f t="shared" si="23"/>
        <v>MunsonLeasing</v>
      </c>
      <c r="C505" s="568">
        <v>0</v>
      </c>
      <c r="D505" s="569">
        <v>0</v>
      </c>
      <c r="E505" s="569">
        <v>0</v>
      </c>
      <c r="F505" s="569">
        <v>0</v>
      </c>
      <c r="G505" s="569">
        <v>0</v>
      </c>
      <c r="H505" s="569">
        <v>0</v>
      </c>
      <c r="I505" s="569">
        <v>0</v>
      </c>
      <c r="J505" s="569">
        <v>0</v>
      </c>
      <c r="K505" s="570">
        <v>0</v>
      </c>
      <c r="L505" s="571">
        <f t="shared" si="21"/>
        <v>0</v>
      </c>
      <c r="M505" s="571">
        <v>0</v>
      </c>
      <c r="N505" s="571">
        <v>0</v>
      </c>
      <c r="O505" s="572">
        <v>0</v>
      </c>
      <c r="P505" s="573">
        <v>0</v>
      </c>
      <c r="Q505" s="574">
        <f>+monthly_drivers_0!Q505*1.25</f>
        <v>3.125</v>
      </c>
    </row>
    <row r="506" spans="1:17" x14ac:dyDescent="0.25">
      <c r="A506" s="575">
        <f t="shared" si="22"/>
        <v>59748</v>
      </c>
      <c r="B506" s="575" t="str">
        <f t="shared" si="23"/>
        <v>MunsonLeasing</v>
      </c>
      <c r="C506" s="562">
        <v>0</v>
      </c>
      <c r="D506" s="563">
        <v>0</v>
      </c>
      <c r="E506" s="563">
        <v>0</v>
      </c>
      <c r="F506" s="563">
        <v>0</v>
      </c>
      <c r="G506" s="563">
        <v>0</v>
      </c>
      <c r="H506" s="563">
        <v>0</v>
      </c>
      <c r="I506" s="563">
        <v>0</v>
      </c>
      <c r="J506" s="563">
        <v>0</v>
      </c>
      <c r="K506" s="564">
        <v>0</v>
      </c>
      <c r="L506" s="563">
        <f t="shared" si="21"/>
        <v>0</v>
      </c>
      <c r="M506" s="563">
        <v>0</v>
      </c>
      <c r="N506" s="563">
        <v>0</v>
      </c>
      <c r="O506" s="565">
        <v>0</v>
      </c>
      <c r="P506" s="564">
        <v>0</v>
      </c>
      <c r="Q506" s="566">
        <f>+monthly_drivers_0!Q506*1.25</f>
        <v>3.125</v>
      </c>
    </row>
    <row r="507" spans="1:17" x14ac:dyDescent="0.25">
      <c r="A507" s="567">
        <f t="shared" si="22"/>
        <v>59779</v>
      </c>
      <c r="B507" s="567" t="str">
        <f t="shared" si="23"/>
        <v>MunsonLeasing</v>
      </c>
      <c r="C507" s="568">
        <v>0</v>
      </c>
      <c r="D507" s="569">
        <v>0</v>
      </c>
      <c r="E507" s="569">
        <v>0</v>
      </c>
      <c r="F507" s="569">
        <v>0</v>
      </c>
      <c r="G507" s="569">
        <v>0</v>
      </c>
      <c r="H507" s="569">
        <v>0</v>
      </c>
      <c r="I507" s="569">
        <v>0</v>
      </c>
      <c r="J507" s="569">
        <v>0</v>
      </c>
      <c r="K507" s="570">
        <v>0</v>
      </c>
      <c r="L507" s="571">
        <f t="shared" si="21"/>
        <v>0</v>
      </c>
      <c r="M507" s="571">
        <v>0</v>
      </c>
      <c r="N507" s="571">
        <v>0</v>
      </c>
      <c r="O507" s="572">
        <v>0</v>
      </c>
      <c r="P507" s="573">
        <v>0</v>
      </c>
      <c r="Q507" s="574">
        <f>+monthly_drivers_0!Q507*1.25</f>
        <v>3.125</v>
      </c>
    </row>
    <row r="508" spans="1:17" x14ac:dyDescent="0.25">
      <c r="A508" s="575">
        <f t="shared" si="22"/>
        <v>59809</v>
      </c>
      <c r="B508" s="575" t="str">
        <f t="shared" si="23"/>
        <v>MunsonLeasing</v>
      </c>
      <c r="C508" s="562">
        <v>0</v>
      </c>
      <c r="D508" s="563">
        <v>0</v>
      </c>
      <c r="E508" s="563">
        <v>0</v>
      </c>
      <c r="F508" s="563">
        <v>0</v>
      </c>
      <c r="G508" s="563">
        <v>0</v>
      </c>
      <c r="H508" s="563">
        <v>0</v>
      </c>
      <c r="I508" s="563">
        <v>0</v>
      </c>
      <c r="J508" s="563">
        <v>0</v>
      </c>
      <c r="K508" s="564">
        <v>0</v>
      </c>
      <c r="L508" s="563">
        <f t="shared" si="21"/>
        <v>0</v>
      </c>
      <c r="M508" s="563">
        <v>0</v>
      </c>
      <c r="N508" s="563">
        <v>0</v>
      </c>
      <c r="O508" s="565">
        <v>0</v>
      </c>
      <c r="P508" s="564">
        <v>0</v>
      </c>
      <c r="Q508" s="566">
        <f>+monthly_drivers_0!Q508*1.25</f>
        <v>3.125</v>
      </c>
    </row>
    <row r="509" spans="1:17" x14ac:dyDescent="0.25">
      <c r="A509" s="567">
        <f t="shared" si="22"/>
        <v>59840</v>
      </c>
      <c r="B509" s="567" t="str">
        <f t="shared" si="23"/>
        <v>MunsonLeasing</v>
      </c>
      <c r="C509" s="568">
        <v>0</v>
      </c>
      <c r="D509" s="569">
        <v>0</v>
      </c>
      <c r="E509" s="569">
        <v>0</v>
      </c>
      <c r="F509" s="569">
        <v>0</v>
      </c>
      <c r="G509" s="569">
        <v>0</v>
      </c>
      <c r="H509" s="569">
        <v>0</v>
      </c>
      <c r="I509" s="569">
        <v>0</v>
      </c>
      <c r="J509" s="569">
        <v>0</v>
      </c>
      <c r="K509" s="570">
        <v>0</v>
      </c>
      <c r="L509" s="571">
        <f t="shared" si="21"/>
        <v>0</v>
      </c>
      <c r="M509" s="571">
        <v>0</v>
      </c>
      <c r="N509" s="571">
        <v>0</v>
      </c>
      <c r="O509" s="572">
        <v>0</v>
      </c>
      <c r="P509" s="573">
        <v>0</v>
      </c>
      <c r="Q509" s="574">
        <f>+monthly_drivers_0!Q509*1.25</f>
        <v>3.125</v>
      </c>
    </row>
    <row r="510" spans="1:17" x14ac:dyDescent="0.25">
      <c r="A510" s="575">
        <f t="shared" si="22"/>
        <v>59870</v>
      </c>
      <c r="B510" s="575" t="str">
        <f t="shared" si="23"/>
        <v>MunsonLeasing</v>
      </c>
      <c r="C510" s="562">
        <v>0</v>
      </c>
      <c r="D510" s="563">
        <v>0</v>
      </c>
      <c r="E510" s="563">
        <v>0</v>
      </c>
      <c r="F510" s="563">
        <v>0</v>
      </c>
      <c r="G510" s="563">
        <v>0</v>
      </c>
      <c r="H510" s="563">
        <v>0</v>
      </c>
      <c r="I510" s="563">
        <v>0</v>
      </c>
      <c r="J510" s="563">
        <v>0</v>
      </c>
      <c r="K510" s="564">
        <v>0</v>
      </c>
      <c r="L510" s="563">
        <f t="shared" si="21"/>
        <v>0</v>
      </c>
      <c r="M510" s="563">
        <v>0</v>
      </c>
      <c r="N510" s="563">
        <v>0</v>
      </c>
      <c r="O510" s="565">
        <v>0</v>
      </c>
      <c r="P510" s="564">
        <v>0</v>
      </c>
      <c r="Q510" s="566">
        <f>+monthly_drivers_0!Q510*1.25</f>
        <v>3.125</v>
      </c>
    </row>
    <row r="511" spans="1:17" x14ac:dyDescent="0.25">
      <c r="A511" s="567">
        <f t="shared" si="22"/>
        <v>59901</v>
      </c>
      <c r="B511" s="567" t="str">
        <f t="shared" si="23"/>
        <v>MunsonLeasing</v>
      </c>
      <c r="C511" s="568">
        <v>0</v>
      </c>
      <c r="D511" s="569">
        <v>0</v>
      </c>
      <c r="E511" s="569">
        <v>0</v>
      </c>
      <c r="F511" s="569">
        <v>0</v>
      </c>
      <c r="G511" s="569">
        <v>0</v>
      </c>
      <c r="H511" s="569">
        <v>0</v>
      </c>
      <c r="I511" s="569">
        <v>0</v>
      </c>
      <c r="J511" s="569">
        <v>0</v>
      </c>
      <c r="K511" s="570">
        <v>0</v>
      </c>
      <c r="L511" s="571">
        <f t="shared" si="21"/>
        <v>0</v>
      </c>
      <c r="M511" s="571">
        <v>0</v>
      </c>
      <c r="N511" s="571">
        <v>0</v>
      </c>
      <c r="O511" s="572">
        <v>0</v>
      </c>
      <c r="P511" s="573">
        <v>0</v>
      </c>
      <c r="Q511" s="574">
        <f>+monthly_drivers_0!Q511*1.25</f>
        <v>3.125</v>
      </c>
    </row>
    <row r="512" spans="1:17" x14ac:dyDescent="0.25">
      <c r="A512" s="575">
        <f t="shared" si="22"/>
        <v>59932</v>
      </c>
      <c r="B512" s="575" t="str">
        <f t="shared" si="23"/>
        <v>MunsonLeasing</v>
      </c>
      <c r="C512" s="562">
        <v>0</v>
      </c>
      <c r="D512" s="563">
        <v>0</v>
      </c>
      <c r="E512" s="563">
        <v>0</v>
      </c>
      <c r="F512" s="563">
        <v>0</v>
      </c>
      <c r="G512" s="563">
        <v>0</v>
      </c>
      <c r="H512" s="563">
        <v>0</v>
      </c>
      <c r="I512" s="563">
        <v>0</v>
      </c>
      <c r="J512" s="563">
        <v>0</v>
      </c>
      <c r="K512" s="564">
        <v>0</v>
      </c>
      <c r="L512" s="563">
        <f t="shared" si="21"/>
        <v>0</v>
      </c>
      <c r="M512" s="563">
        <v>0</v>
      </c>
      <c r="N512" s="563">
        <v>0</v>
      </c>
      <c r="O512" s="565">
        <v>0</v>
      </c>
      <c r="P512" s="564">
        <v>0</v>
      </c>
      <c r="Q512" s="566">
        <f>+monthly_drivers_0!Q512*1.25</f>
        <v>3.125</v>
      </c>
    </row>
    <row r="513" spans="1:17" x14ac:dyDescent="0.25">
      <c r="A513" s="567">
        <f t="shared" si="22"/>
        <v>59961</v>
      </c>
      <c r="B513" s="567" t="str">
        <f t="shared" si="23"/>
        <v>MunsonLeasing</v>
      </c>
      <c r="C513" s="568">
        <v>0</v>
      </c>
      <c r="D513" s="569">
        <v>0</v>
      </c>
      <c r="E513" s="569">
        <v>0</v>
      </c>
      <c r="F513" s="569">
        <v>0</v>
      </c>
      <c r="G513" s="569">
        <v>0</v>
      </c>
      <c r="H513" s="569">
        <v>0</v>
      </c>
      <c r="I513" s="569">
        <v>0</v>
      </c>
      <c r="J513" s="569">
        <v>0</v>
      </c>
      <c r="K513" s="570">
        <v>0</v>
      </c>
      <c r="L513" s="571">
        <f t="shared" si="21"/>
        <v>0</v>
      </c>
      <c r="M513" s="571">
        <v>0</v>
      </c>
      <c r="N513" s="571">
        <v>0</v>
      </c>
      <c r="O513" s="572">
        <v>0</v>
      </c>
      <c r="P513" s="573">
        <v>0</v>
      </c>
      <c r="Q513" s="574">
        <f>+monthly_drivers_0!Q513*1.25</f>
        <v>3.125</v>
      </c>
    </row>
    <row r="514" spans="1:17" x14ac:dyDescent="0.25">
      <c r="A514" s="575">
        <f t="shared" si="22"/>
        <v>59992</v>
      </c>
      <c r="B514" s="575" t="str">
        <f t="shared" si="23"/>
        <v>MunsonLeasing</v>
      </c>
      <c r="C514" s="562">
        <v>0</v>
      </c>
      <c r="D514" s="563">
        <v>0</v>
      </c>
      <c r="E514" s="563">
        <v>0</v>
      </c>
      <c r="F514" s="563">
        <v>0</v>
      </c>
      <c r="G514" s="563">
        <v>0</v>
      </c>
      <c r="H514" s="563">
        <v>0</v>
      </c>
      <c r="I514" s="563">
        <v>0</v>
      </c>
      <c r="J514" s="563">
        <v>0</v>
      </c>
      <c r="K514" s="564">
        <v>0</v>
      </c>
      <c r="L514" s="563">
        <f t="shared" ref="L514:L577" si="24">+P514+O514</f>
        <v>0</v>
      </c>
      <c r="M514" s="563">
        <v>0</v>
      </c>
      <c r="N514" s="563">
        <v>0</v>
      </c>
      <c r="O514" s="565">
        <v>0</v>
      </c>
      <c r="P514" s="564">
        <v>0</v>
      </c>
      <c r="Q514" s="566">
        <f>+monthly_drivers_0!Q514*1.25</f>
        <v>3.125</v>
      </c>
    </row>
    <row r="515" spans="1:17" x14ac:dyDescent="0.25">
      <c r="A515" s="567">
        <f t="shared" ref="A515:A578" si="25">+EOMONTH(A514,1)</f>
        <v>60022</v>
      </c>
      <c r="B515" s="567" t="str">
        <f t="shared" ref="B515:B578" si="26">+B514</f>
        <v>MunsonLeasing</v>
      </c>
      <c r="C515" s="568">
        <v>0</v>
      </c>
      <c r="D515" s="569">
        <v>0</v>
      </c>
      <c r="E515" s="569">
        <v>0</v>
      </c>
      <c r="F515" s="569">
        <v>0</v>
      </c>
      <c r="G515" s="569">
        <v>0</v>
      </c>
      <c r="H515" s="569">
        <v>0</v>
      </c>
      <c r="I515" s="569">
        <v>0</v>
      </c>
      <c r="J515" s="569">
        <v>0</v>
      </c>
      <c r="K515" s="570">
        <v>0</v>
      </c>
      <c r="L515" s="571">
        <f t="shared" si="24"/>
        <v>0</v>
      </c>
      <c r="M515" s="571">
        <v>0</v>
      </c>
      <c r="N515" s="571">
        <v>0</v>
      </c>
      <c r="O515" s="572">
        <v>0</v>
      </c>
      <c r="P515" s="573">
        <v>0</v>
      </c>
      <c r="Q515" s="574">
        <f>+monthly_drivers_0!Q515*1.25</f>
        <v>3.125</v>
      </c>
    </row>
    <row r="516" spans="1:17" x14ac:dyDescent="0.25">
      <c r="A516" s="575">
        <f t="shared" si="25"/>
        <v>60053</v>
      </c>
      <c r="B516" s="575" t="str">
        <f t="shared" si="26"/>
        <v>MunsonLeasing</v>
      </c>
      <c r="C516" s="562">
        <v>0</v>
      </c>
      <c r="D516" s="563">
        <v>0</v>
      </c>
      <c r="E516" s="563">
        <v>0</v>
      </c>
      <c r="F516" s="563">
        <v>0</v>
      </c>
      <c r="G516" s="563">
        <v>0</v>
      </c>
      <c r="H516" s="563">
        <v>0</v>
      </c>
      <c r="I516" s="563">
        <v>0</v>
      </c>
      <c r="J516" s="563">
        <v>0</v>
      </c>
      <c r="K516" s="564">
        <v>0</v>
      </c>
      <c r="L516" s="563">
        <f t="shared" si="24"/>
        <v>0</v>
      </c>
      <c r="M516" s="563">
        <v>0</v>
      </c>
      <c r="N516" s="563">
        <v>0</v>
      </c>
      <c r="O516" s="565">
        <v>0</v>
      </c>
      <c r="P516" s="564">
        <v>0</v>
      </c>
      <c r="Q516" s="566">
        <f>+monthly_drivers_0!Q516*1.25</f>
        <v>3.125</v>
      </c>
    </row>
    <row r="517" spans="1:17" x14ac:dyDescent="0.25">
      <c r="A517" s="567">
        <f t="shared" si="25"/>
        <v>60083</v>
      </c>
      <c r="B517" s="567" t="str">
        <f t="shared" si="26"/>
        <v>MunsonLeasing</v>
      </c>
      <c r="C517" s="568">
        <v>0</v>
      </c>
      <c r="D517" s="569">
        <v>0</v>
      </c>
      <c r="E517" s="569">
        <v>0</v>
      </c>
      <c r="F517" s="569">
        <v>0</v>
      </c>
      <c r="G517" s="569">
        <v>0</v>
      </c>
      <c r="H517" s="569">
        <v>0</v>
      </c>
      <c r="I517" s="569">
        <v>0</v>
      </c>
      <c r="J517" s="569">
        <v>0</v>
      </c>
      <c r="K517" s="570">
        <v>0</v>
      </c>
      <c r="L517" s="571">
        <f t="shared" si="24"/>
        <v>0</v>
      </c>
      <c r="M517" s="571">
        <v>0</v>
      </c>
      <c r="N517" s="571">
        <v>0</v>
      </c>
      <c r="O517" s="572">
        <v>0</v>
      </c>
      <c r="P517" s="573">
        <v>0</v>
      </c>
      <c r="Q517" s="574">
        <f>+monthly_drivers_0!Q517*1.25</f>
        <v>3.125</v>
      </c>
    </row>
    <row r="518" spans="1:17" x14ac:dyDescent="0.25">
      <c r="A518" s="575">
        <f t="shared" si="25"/>
        <v>60114</v>
      </c>
      <c r="B518" s="575" t="str">
        <f t="shared" si="26"/>
        <v>MunsonLeasing</v>
      </c>
      <c r="C518" s="562">
        <v>0</v>
      </c>
      <c r="D518" s="563">
        <v>0</v>
      </c>
      <c r="E518" s="563">
        <v>0</v>
      </c>
      <c r="F518" s="563">
        <v>0</v>
      </c>
      <c r="G518" s="563">
        <v>0</v>
      </c>
      <c r="H518" s="563">
        <v>0</v>
      </c>
      <c r="I518" s="563">
        <v>0</v>
      </c>
      <c r="J518" s="563">
        <v>0</v>
      </c>
      <c r="K518" s="564">
        <v>0</v>
      </c>
      <c r="L518" s="563">
        <f t="shared" si="24"/>
        <v>0</v>
      </c>
      <c r="M518" s="563">
        <v>0</v>
      </c>
      <c r="N518" s="563">
        <v>0</v>
      </c>
      <c r="O518" s="565">
        <v>0</v>
      </c>
      <c r="P518" s="564">
        <v>0</v>
      </c>
      <c r="Q518" s="566">
        <f>+monthly_drivers_0!Q518*1.25</f>
        <v>3.125</v>
      </c>
    </row>
    <row r="519" spans="1:17" x14ac:dyDescent="0.25">
      <c r="A519" s="567">
        <f t="shared" si="25"/>
        <v>60145</v>
      </c>
      <c r="B519" s="567" t="str">
        <f t="shared" si="26"/>
        <v>MunsonLeasing</v>
      </c>
      <c r="C519" s="568">
        <v>0</v>
      </c>
      <c r="D519" s="569">
        <v>0</v>
      </c>
      <c r="E519" s="569">
        <v>0</v>
      </c>
      <c r="F519" s="569">
        <v>0</v>
      </c>
      <c r="G519" s="569">
        <v>0</v>
      </c>
      <c r="H519" s="569">
        <v>0</v>
      </c>
      <c r="I519" s="569">
        <v>0</v>
      </c>
      <c r="J519" s="569">
        <v>0</v>
      </c>
      <c r="K519" s="570">
        <v>0</v>
      </c>
      <c r="L519" s="571">
        <f t="shared" si="24"/>
        <v>0</v>
      </c>
      <c r="M519" s="571">
        <v>0</v>
      </c>
      <c r="N519" s="571">
        <v>0</v>
      </c>
      <c r="O519" s="572">
        <v>0</v>
      </c>
      <c r="P519" s="573">
        <v>0</v>
      </c>
      <c r="Q519" s="574">
        <f>+monthly_drivers_0!Q519*1.25</f>
        <v>3.125</v>
      </c>
    </row>
    <row r="520" spans="1:17" x14ac:dyDescent="0.25">
      <c r="A520" s="575">
        <f t="shared" si="25"/>
        <v>60175</v>
      </c>
      <c r="B520" s="575" t="str">
        <f t="shared" si="26"/>
        <v>MunsonLeasing</v>
      </c>
      <c r="C520" s="562">
        <v>0</v>
      </c>
      <c r="D520" s="563">
        <v>0</v>
      </c>
      <c r="E520" s="563">
        <v>0</v>
      </c>
      <c r="F520" s="563">
        <v>0</v>
      </c>
      <c r="G520" s="563">
        <v>0</v>
      </c>
      <c r="H520" s="563">
        <v>0</v>
      </c>
      <c r="I520" s="563">
        <v>0</v>
      </c>
      <c r="J520" s="563">
        <v>0</v>
      </c>
      <c r="K520" s="564">
        <v>0</v>
      </c>
      <c r="L520" s="563">
        <f t="shared" si="24"/>
        <v>0</v>
      </c>
      <c r="M520" s="563">
        <v>0</v>
      </c>
      <c r="N520" s="563">
        <v>0</v>
      </c>
      <c r="O520" s="565">
        <v>0</v>
      </c>
      <c r="P520" s="564">
        <v>0</v>
      </c>
      <c r="Q520" s="566">
        <f>+monthly_drivers_0!Q520*1.25</f>
        <v>3.125</v>
      </c>
    </row>
    <row r="521" spans="1:17" x14ac:dyDescent="0.25">
      <c r="A521" s="567">
        <f t="shared" si="25"/>
        <v>60206</v>
      </c>
      <c r="B521" s="567" t="str">
        <f t="shared" si="26"/>
        <v>MunsonLeasing</v>
      </c>
      <c r="C521" s="568">
        <v>0</v>
      </c>
      <c r="D521" s="569">
        <v>0</v>
      </c>
      <c r="E521" s="569">
        <v>0</v>
      </c>
      <c r="F521" s="569">
        <v>0</v>
      </c>
      <c r="G521" s="569">
        <v>0</v>
      </c>
      <c r="H521" s="569">
        <v>0</v>
      </c>
      <c r="I521" s="569">
        <v>0</v>
      </c>
      <c r="J521" s="569">
        <v>0</v>
      </c>
      <c r="K521" s="570">
        <v>0</v>
      </c>
      <c r="L521" s="571">
        <f t="shared" si="24"/>
        <v>0</v>
      </c>
      <c r="M521" s="571">
        <v>0</v>
      </c>
      <c r="N521" s="571">
        <v>0</v>
      </c>
      <c r="O521" s="572">
        <v>0</v>
      </c>
      <c r="P521" s="573">
        <v>0</v>
      </c>
      <c r="Q521" s="574">
        <f>+monthly_drivers_0!Q521*1.25</f>
        <v>3.125</v>
      </c>
    </row>
    <row r="522" spans="1:17" x14ac:dyDescent="0.25">
      <c r="A522" s="575">
        <f t="shared" si="25"/>
        <v>60236</v>
      </c>
      <c r="B522" s="575" t="str">
        <f t="shared" si="26"/>
        <v>MunsonLeasing</v>
      </c>
      <c r="C522" s="562">
        <v>0</v>
      </c>
      <c r="D522" s="563">
        <v>0</v>
      </c>
      <c r="E522" s="563">
        <v>0</v>
      </c>
      <c r="F522" s="563">
        <v>0</v>
      </c>
      <c r="G522" s="563">
        <v>0</v>
      </c>
      <c r="H522" s="563">
        <v>0</v>
      </c>
      <c r="I522" s="563">
        <v>0</v>
      </c>
      <c r="J522" s="563">
        <v>0</v>
      </c>
      <c r="K522" s="564">
        <v>0</v>
      </c>
      <c r="L522" s="563">
        <f t="shared" si="24"/>
        <v>0</v>
      </c>
      <c r="M522" s="563">
        <v>0</v>
      </c>
      <c r="N522" s="563">
        <v>0</v>
      </c>
      <c r="O522" s="565">
        <v>0</v>
      </c>
      <c r="P522" s="564">
        <v>0</v>
      </c>
      <c r="Q522" s="566">
        <f>+monthly_drivers_0!Q522*1.25</f>
        <v>3.125</v>
      </c>
    </row>
    <row r="523" spans="1:17" x14ac:dyDescent="0.25">
      <c r="A523" s="567">
        <f t="shared" si="25"/>
        <v>60267</v>
      </c>
      <c r="B523" s="567" t="str">
        <f t="shared" si="26"/>
        <v>MunsonLeasing</v>
      </c>
      <c r="C523" s="568">
        <v>0</v>
      </c>
      <c r="D523" s="569">
        <v>0</v>
      </c>
      <c r="E523" s="569">
        <v>0</v>
      </c>
      <c r="F523" s="569">
        <v>0</v>
      </c>
      <c r="G523" s="569">
        <v>0</v>
      </c>
      <c r="H523" s="569">
        <v>0</v>
      </c>
      <c r="I523" s="569">
        <v>0</v>
      </c>
      <c r="J523" s="569">
        <v>0</v>
      </c>
      <c r="K523" s="570">
        <v>0</v>
      </c>
      <c r="L523" s="571">
        <f t="shared" si="24"/>
        <v>0</v>
      </c>
      <c r="M523" s="571">
        <v>0</v>
      </c>
      <c r="N523" s="571">
        <v>0</v>
      </c>
      <c r="O523" s="572">
        <v>0</v>
      </c>
      <c r="P523" s="573">
        <v>0</v>
      </c>
      <c r="Q523" s="574">
        <f>+monthly_drivers_0!Q523*1.25</f>
        <v>3.125</v>
      </c>
    </row>
    <row r="524" spans="1:17" x14ac:dyDescent="0.25">
      <c r="A524" s="575">
        <f t="shared" si="25"/>
        <v>60298</v>
      </c>
      <c r="B524" s="575" t="str">
        <f t="shared" si="26"/>
        <v>MunsonLeasing</v>
      </c>
      <c r="C524" s="562">
        <v>0</v>
      </c>
      <c r="D524" s="563">
        <v>0</v>
      </c>
      <c r="E524" s="563">
        <v>0</v>
      </c>
      <c r="F524" s="563">
        <v>0</v>
      </c>
      <c r="G524" s="563">
        <v>0</v>
      </c>
      <c r="H524" s="563">
        <v>0</v>
      </c>
      <c r="I524" s="563">
        <v>0</v>
      </c>
      <c r="J524" s="563">
        <v>0</v>
      </c>
      <c r="K524" s="564">
        <v>0</v>
      </c>
      <c r="L524" s="563">
        <f t="shared" si="24"/>
        <v>0</v>
      </c>
      <c r="M524" s="563">
        <v>0</v>
      </c>
      <c r="N524" s="563">
        <v>0</v>
      </c>
      <c r="O524" s="565">
        <v>0</v>
      </c>
      <c r="P524" s="564">
        <v>0</v>
      </c>
      <c r="Q524" s="566">
        <f>+monthly_drivers_0!Q524*1.25</f>
        <v>3.125</v>
      </c>
    </row>
    <row r="525" spans="1:17" x14ac:dyDescent="0.25">
      <c r="A525" s="567">
        <f t="shared" si="25"/>
        <v>60326</v>
      </c>
      <c r="B525" s="567" t="str">
        <f t="shared" si="26"/>
        <v>MunsonLeasing</v>
      </c>
      <c r="C525" s="568">
        <v>0</v>
      </c>
      <c r="D525" s="569">
        <v>0</v>
      </c>
      <c r="E525" s="569">
        <v>0</v>
      </c>
      <c r="F525" s="569">
        <v>0</v>
      </c>
      <c r="G525" s="569">
        <v>0</v>
      </c>
      <c r="H525" s="569">
        <v>0</v>
      </c>
      <c r="I525" s="569">
        <v>0</v>
      </c>
      <c r="J525" s="569">
        <v>0</v>
      </c>
      <c r="K525" s="570">
        <v>0</v>
      </c>
      <c r="L525" s="571">
        <f t="shared" si="24"/>
        <v>0</v>
      </c>
      <c r="M525" s="571">
        <v>0</v>
      </c>
      <c r="N525" s="571">
        <v>0</v>
      </c>
      <c r="O525" s="572">
        <v>0</v>
      </c>
      <c r="P525" s="573">
        <v>0</v>
      </c>
      <c r="Q525" s="574">
        <f>+monthly_drivers_0!Q525*1.25</f>
        <v>3.125</v>
      </c>
    </row>
    <row r="526" spans="1:17" x14ac:dyDescent="0.25">
      <c r="A526" s="575">
        <f t="shared" si="25"/>
        <v>60357</v>
      </c>
      <c r="B526" s="575" t="str">
        <f t="shared" si="26"/>
        <v>MunsonLeasing</v>
      </c>
      <c r="C526" s="562">
        <v>0</v>
      </c>
      <c r="D526" s="563">
        <v>0</v>
      </c>
      <c r="E526" s="563">
        <v>0</v>
      </c>
      <c r="F526" s="563">
        <v>0</v>
      </c>
      <c r="G526" s="563">
        <v>0</v>
      </c>
      <c r="H526" s="563">
        <v>0</v>
      </c>
      <c r="I526" s="563">
        <v>0</v>
      </c>
      <c r="J526" s="563">
        <v>0</v>
      </c>
      <c r="K526" s="564">
        <v>0</v>
      </c>
      <c r="L526" s="563">
        <f t="shared" si="24"/>
        <v>0</v>
      </c>
      <c r="M526" s="563">
        <v>0</v>
      </c>
      <c r="N526" s="563">
        <v>0</v>
      </c>
      <c r="O526" s="565">
        <v>0</v>
      </c>
      <c r="P526" s="564">
        <v>0</v>
      </c>
      <c r="Q526" s="566">
        <f>+monthly_drivers_0!Q526*1.25</f>
        <v>3.125</v>
      </c>
    </row>
    <row r="527" spans="1:17" x14ac:dyDescent="0.25">
      <c r="A527" s="567">
        <f t="shared" si="25"/>
        <v>60387</v>
      </c>
      <c r="B527" s="567" t="str">
        <f t="shared" si="26"/>
        <v>MunsonLeasing</v>
      </c>
      <c r="C527" s="568">
        <v>0</v>
      </c>
      <c r="D527" s="569">
        <v>0</v>
      </c>
      <c r="E527" s="569">
        <v>0</v>
      </c>
      <c r="F527" s="569">
        <v>0</v>
      </c>
      <c r="G527" s="569">
        <v>0</v>
      </c>
      <c r="H527" s="569">
        <v>0</v>
      </c>
      <c r="I527" s="569">
        <v>0</v>
      </c>
      <c r="J527" s="569">
        <v>0</v>
      </c>
      <c r="K527" s="570">
        <v>0</v>
      </c>
      <c r="L527" s="571">
        <f t="shared" si="24"/>
        <v>0</v>
      </c>
      <c r="M527" s="571">
        <v>0</v>
      </c>
      <c r="N527" s="571">
        <v>0</v>
      </c>
      <c r="O527" s="572">
        <v>0</v>
      </c>
      <c r="P527" s="573">
        <v>0</v>
      </c>
      <c r="Q527" s="574">
        <f>+monthly_drivers_0!Q527*1.25</f>
        <v>3.125</v>
      </c>
    </row>
    <row r="528" spans="1:17" x14ac:dyDescent="0.25">
      <c r="A528" s="575">
        <f t="shared" si="25"/>
        <v>60418</v>
      </c>
      <c r="B528" s="575" t="str">
        <f t="shared" si="26"/>
        <v>MunsonLeasing</v>
      </c>
      <c r="C528" s="562">
        <v>0</v>
      </c>
      <c r="D528" s="563">
        <v>0</v>
      </c>
      <c r="E528" s="563">
        <v>0</v>
      </c>
      <c r="F528" s="563">
        <v>0</v>
      </c>
      <c r="G528" s="563">
        <v>0</v>
      </c>
      <c r="H528" s="563">
        <v>0</v>
      </c>
      <c r="I528" s="563">
        <v>0</v>
      </c>
      <c r="J528" s="563">
        <v>0</v>
      </c>
      <c r="K528" s="564">
        <v>0</v>
      </c>
      <c r="L528" s="563">
        <f t="shared" si="24"/>
        <v>0</v>
      </c>
      <c r="M528" s="563">
        <v>0</v>
      </c>
      <c r="N528" s="563">
        <v>0</v>
      </c>
      <c r="O528" s="565">
        <v>0</v>
      </c>
      <c r="P528" s="564">
        <v>0</v>
      </c>
      <c r="Q528" s="566">
        <f>+monthly_drivers_0!Q528*1.25</f>
        <v>3.125</v>
      </c>
    </row>
    <row r="529" spans="1:17" x14ac:dyDescent="0.25">
      <c r="A529" s="567">
        <f t="shared" si="25"/>
        <v>60448</v>
      </c>
      <c r="B529" s="567" t="str">
        <f t="shared" si="26"/>
        <v>MunsonLeasing</v>
      </c>
      <c r="C529" s="568">
        <v>0</v>
      </c>
      <c r="D529" s="569">
        <v>0</v>
      </c>
      <c r="E529" s="569">
        <v>0</v>
      </c>
      <c r="F529" s="569">
        <v>0</v>
      </c>
      <c r="G529" s="569">
        <v>0</v>
      </c>
      <c r="H529" s="569">
        <v>0</v>
      </c>
      <c r="I529" s="569">
        <v>0</v>
      </c>
      <c r="J529" s="569">
        <v>0</v>
      </c>
      <c r="K529" s="570">
        <v>0</v>
      </c>
      <c r="L529" s="571">
        <f t="shared" si="24"/>
        <v>0</v>
      </c>
      <c r="M529" s="571">
        <v>0</v>
      </c>
      <c r="N529" s="571">
        <v>0</v>
      </c>
      <c r="O529" s="572">
        <v>0</v>
      </c>
      <c r="P529" s="573">
        <v>0</v>
      </c>
      <c r="Q529" s="574">
        <f>+monthly_drivers_0!Q529*1.25</f>
        <v>3.125</v>
      </c>
    </row>
    <row r="530" spans="1:17" x14ac:dyDescent="0.25">
      <c r="A530" s="575">
        <f t="shared" si="25"/>
        <v>60479</v>
      </c>
      <c r="B530" s="575" t="str">
        <f t="shared" si="26"/>
        <v>MunsonLeasing</v>
      </c>
      <c r="C530" s="562">
        <v>0</v>
      </c>
      <c r="D530" s="563">
        <v>0</v>
      </c>
      <c r="E530" s="563">
        <v>0</v>
      </c>
      <c r="F530" s="563">
        <v>0</v>
      </c>
      <c r="G530" s="563">
        <v>0</v>
      </c>
      <c r="H530" s="563">
        <v>0</v>
      </c>
      <c r="I530" s="563">
        <v>0</v>
      </c>
      <c r="J530" s="563">
        <v>0</v>
      </c>
      <c r="K530" s="564">
        <v>0</v>
      </c>
      <c r="L530" s="563">
        <f t="shared" si="24"/>
        <v>0</v>
      </c>
      <c r="M530" s="563">
        <v>0</v>
      </c>
      <c r="N530" s="563">
        <v>0</v>
      </c>
      <c r="O530" s="565">
        <v>0</v>
      </c>
      <c r="P530" s="564">
        <v>0</v>
      </c>
      <c r="Q530" s="566">
        <f>+monthly_drivers_0!Q530*1.25</f>
        <v>3.125</v>
      </c>
    </row>
    <row r="531" spans="1:17" x14ac:dyDescent="0.25">
      <c r="A531" s="567">
        <f t="shared" si="25"/>
        <v>60510</v>
      </c>
      <c r="B531" s="567" t="str">
        <f t="shared" si="26"/>
        <v>MunsonLeasing</v>
      </c>
      <c r="C531" s="568">
        <v>0</v>
      </c>
      <c r="D531" s="569">
        <v>0</v>
      </c>
      <c r="E531" s="569">
        <v>0</v>
      </c>
      <c r="F531" s="569">
        <v>0</v>
      </c>
      <c r="G531" s="569">
        <v>0</v>
      </c>
      <c r="H531" s="569">
        <v>0</v>
      </c>
      <c r="I531" s="569">
        <v>0</v>
      </c>
      <c r="J531" s="569">
        <v>0</v>
      </c>
      <c r="K531" s="570">
        <v>0</v>
      </c>
      <c r="L531" s="571">
        <f t="shared" si="24"/>
        <v>0</v>
      </c>
      <c r="M531" s="571">
        <v>0</v>
      </c>
      <c r="N531" s="571">
        <v>0</v>
      </c>
      <c r="O531" s="572">
        <v>0</v>
      </c>
      <c r="P531" s="573">
        <v>0</v>
      </c>
      <c r="Q531" s="574">
        <f>+monthly_drivers_0!Q531*1.25</f>
        <v>3.125</v>
      </c>
    </row>
    <row r="532" spans="1:17" x14ac:dyDescent="0.25">
      <c r="A532" s="575">
        <f t="shared" si="25"/>
        <v>60540</v>
      </c>
      <c r="B532" s="575" t="str">
        <f t="shared" si="26"/>
        <v>MunsonLeasing</v>
      </c>
      <c r="C532" s="562">
        <v>0</v>
      </c>
      <c r="D532" s="563">
        <v>0</v>
      </c>
      <c r="E532" s="563">
        <v>0</v>
      </c>
      <c r="F532" s="563">
        <v>0</v>
      </c>
      <c r="G532" s="563">
        <v>0</v>
      </c>
      <c r="H532" s="563">
        <v>0</v>
      </c>
      <c r="I532" s="563">
        <v>0</v>
      </c>
      <c r="J532" s="563">
        <v>0</v>
      </c>
      <c r="K532" s="564">
        <v>0</v>
      </c>
      <c r="L532" s="563">
        <f t="shared" si="24"/>
        <v>0</v>
      </c>
      <c r="M532" s="563">
        <v>0</v>
      </c>
      <c r="N532" s="563">
        <v>0</v>
      </c>
      <c r="O532" s="565">
        <v>0</v>
      </c>
      <c r="P532" s="564">
        <v>0</v>
      </c>
      <c r="Q532" s="566">
        <f>+monthly_drivers_0!Q532*1.25</f>
        <v>3.125</v>
      </c>
    </row>
    <row r="533" spans="1:17" x14ac:dyDescent="0.25">
      <c r="A533" s="567">
        <f t="shared" si="25"/>
        <v>60571</v>
      </c>
      <c r="B533" s="567" t="str">
        <f t="shared" si="26"/>
        <v>MunsonLeasing</v>
      </c>
      <c r="C533" s="568">
        <v>0</v>
      </c>
      <c r="D533" s="569">
        <v>0</v>
      </c>
      <c r="E533" s="569">
        <v>0</v>
      </c>
      <c r="F533" s="569">
        <v>0</v>
      </c>
      <c r="G533" s="569">
        <v>0</v>
      </c>
      <c r="H533" s="569">
        <v>0</v>
      </c>
      <c r="I533" s="569">
        <v>0</v>
      </c>
      <c r="J533" s="569">
        <v>0</v>
      </c>
      <c r="K533" s="570">
        <v>0</v>
      </c>
      <c r="L533" s="571">
        <f t="shared" si="24"/>
        <v>0</v>
      </c>
      <c r="M533" s="571">
        <v>0</v>
      </c>
      <c r="N533" s="571">
        <v>0</v>
      </c>
      <c r="O533" s="572">
        <v>0</v>
      </c>
      <c r="P533" s="573">
        <v>0</v>
      </c>
      <c r="Q533" s="574">
        <f>+monthly_drivers_0!Q533*1.25</f>
        <v>3.125</v>
      </c>
    </row>
    <row r="534" spans="1:17" x14ac:dyDescent="0.25">
      <c r="A534" s="575">
        <f t="shared" si="25"/>
        <v>60601</v>
      </c>
      <c r="B534" s="575" t="str">
        <f t="shared" si="26"/>
        <v>MunsonLeasing</v>
      </c>
      <c r="C534" s="562">
        <v>0</v>
      </c>
      <c r="D534" s="563">
        <v>0</v>
      </c>
      <c r="E534" s="563">
        <v>0</v>
      </c>
      <c r="F534" s="563">
        <v>0</v>
      </c>
      <c r="G534" s="563">
        <v>0</v>
      </c>
      <c r="H534" s="563">
        <v>0</v>
      </c>
      <c r="I534" s="563">
        <v>0</v>
      </c>
      <c r="J534" s="563">
        <v>0</v>
      </c>
      <c r="K534" s="564">
        <v>0</v>
      </c>
      <c r="L534" s="563">
        <f t="shared" si="24"/>
        <v>0</v>
      </c>
      <c r="M534" s="563">
        <v>0</v>
      </c>
      <c r="N534" s="563">
        <v>0</v>
      </c>
      <c r="O534" s="565">
        <v>0</v>
      </c>
      <c r="P534" s="564">
        <v>0</v>
      </c>
      <c r="Q534" s="566">
        <f>+monthly_drivers_0!Q534*1.25</f>
        <v>3.125</v>
      </c>
    </row>
    <row r="535" spans="1:17" x14ac:dyDescent="0.25">
      <c r="A535" s="567">
        <f t="shared" si="25"/>
        <v>60632</v>
      </c>
      <c r="B535" s="567" t="str">
        <f t="shared" si="26"/>
        <v>MunsonLeasing</v>
      </c>
      <c r="C535" s="568">
        <v>0</v>
      </c>
      <c r="D535" s="569">
        <v>0</v>
      </c>
      <c r="E535" s="569">
        <v>0</v>
      </c>
      <c r="F535" s="569">
        <v>0</v>
      </c>
      <c r="G535" s="569">
        <v>0</v>
      </c>
      <c r="H535" s="569">
        <v>0</v>
      </c>
      <c r="I535" s="569">
        <v>0</v>
      </c>
      <c r="J535" s="569">
        <v>0</v>
      </c>
      <c r="K535" s="570">
        <v>0</v>
      </c>
      <c r="L535" s="571">
        <f t="shared" si="24"/>
        <v>0</v>
      </c>
      <c r="M535" s="571">
        <v>0</v>
      </c>
      <c r="N535" s="571">
        <v>0</v>
      </c>
      <c r="O535" s="572">
        <v>0</v>
      </c>
      <c r="P535" s="573">
        <v>0</v>
      </c>
      <c r="Q535" s="574">
        <f>+monthly_drivers_0!Q535*1.25</f>
        <v>3.125</v>
      </c>
    </row>
    <row r="536" spans="1:17" x14ac:dyDescent="0.25">
      <c r="A536" s="575">
        <f t="shared" si="25"/>
        <v>60663</v>
      </c>
      <c r="B536" s="575" t="str">
        <f t="shared" si="26"/>
        <v>MunsonLeasing</v>
      </c>
      <c r="C536" s="562">
        <v>0</v>
      </c>
      <c r="D536" s="563">
        <v>0</v>
      </c>
      <c r="E536" s="563">
        <v>0</v>
      </c>
      <c r="F536" s="563">
        <v>0</v>
      </c>
      <c r="G536" s="563">
        <v>0</v>
      </c>
      <c r="H536" s="563">
        <v>0</v>
      </c>
      <c r="I536" s="563">
        <v>0</v>
      </c>
      <c r="J536" s="563">
        <v>0</v>
      </c>
      <c r="K536" s="564">
        <v>0</v>
      </c>
      <c r="L536" s="563">
        <f t="shared" si="24"/>
        <v>0</v>
      </c>
      <c r="M536" s="563">
        <v>0</v>
      </c>
      <c r="N536" s="563">
        <v>0</v>
      </c>
      <c r="O536" s="565">
        <v>0</v>
      </c>
      <c r="P536" s="564">
        <v>0</v>
      </c>
      <c r="Q536" s="566">
        <f>+monthly_drivers_0!Q536*1.25</f>
        <v>3.125</v>
      </c>
    </row>
    <row r="537" spans="1:17" x14ac:dyDescent="0.25">
      <c r="A537" s="567">
        <f t="shared" si="25"/>
        <v>60691</v>
      </c>
      <c r="B537" s="567" t="str">
        <f t="shared" si="26"/>
        <v>MunsonLeasing</v>
      </c>
      <c r="C537" s="568">
        <v>0</v>
      </c>
      <c r="D537" s="569">
        <v>0</v>
      </c>
      <c r="E537" s="569">
        <v>0</v>
      </c>
      <c r="F537" s="569">
        <v>0</v>
      </c>
      <c r="G537" s="569">
        <v>0</v>
      </c>
      <c r="H537" s="569">
        <v>0</v>
      </c>
      <c r="I537" s="569">
        <v>0</v>
      </c>
      <c r="J537" s="569">
        <v>0</v>
      </c>
      <c r="K537" s="570">
        <v>0</v>
      </c>
      <c r="L537" s="571">
        <f t="shared" si="24"/>
        <v>0</v>
      </c>
      <c r="M537" s="571">
        <v>0</v>
      </c>
      <c r="N537" s="571">
        <v>0</v>
      </c>
      <c r="O537" s="572">
        <v>0</v>
      </c>
      <c r="P537" s="573">
        <v>0</v>
      </c>
      <c r="Q537" s="574">
        <f>+monthly_drivers_0!Q537*1.25</f>
        <v>3.125</v>
      </c>
    </row>
    <row r="538" spans="1:17" x14ac:dyDescent="0.25">
      <c r="A538" s="575">
        <f t="shared" si="25"/>
        <v>60722</v>
      </c>
      <c r="B538" s="575" t="str">
        <f t="shared" si="26"/>
        <v>MunsonLeasing</v>
      </c>
      <c r="C538" s="562">
        <v>0</v>
      </c>
      <c r="D538" s="563">
        <v>0</v>
      </c>
      <c r="E538" s="563">
        <v>0</v>
      </c>
      <c r="F538" s="563">
        <v>0</v>
      </c>
      <c r="G538" s="563">
        <v>0</v>
      </c>
      <c r="H538" s="563">
        <v>0</v>
      </c>
      <c r="I538" s="563">
        <v>0</v>
      </c>
      <c r="J538" s="563">
        <v>0</v>
      </c>
      <c r="K538" s="564">
        <v>0</v>
      </c>
      <c r="L538" s="563">
        <f t="shared" si="24"/>
        <v>0</v>
      </c>
      <c r="M538" s="563">
        <v>0</v>
      </c>
      <c r="N538" s="563">
        <v>0</v>
      </c>
      <c r="O538" s="565">
        <v>0</v>
      </c>
      <c r="P538" s="564">
        <v>0</v>
      </c>
      <c r="Q538" s="566">
        <f>+monthly_drivers_0!Q538*1.25</f>
        <v>3.125</v>
      </c>
    </row>
    <row r="539" spans="1:17" x14ac:dyDescent="0.25">
      <c r="A539" s="567">
        <f t="shared" si="25"/>
        <v>60752</v>
      </c>
      <c r="B539" s="567" t="str">
        <f t="shared" si="26"/>
        <v>MunsonLeasing</v>
      </c>
      <c r="C539" s="568">
        <v>0</v>
      </c>
      <c r="D539" s="569">
        <v>0</v>
      </c>
      <c r="E539" s="569">
        <v>0</v>
      </c>
      <c r="F539" s="569">
        <v>0</v>
      </c>
      <c r="G539" s="569">
        <v>0</v>
      </c>
      <c r="H539" s="569">
        <v>0</v>
      </c>
      <c r="I539" s="569">
        <v>0</v>
      </c>
      <c r="J539" s="569">
        <v>0</v>
      </c>
      <c r="K539" s="570">
        <v>0</v>
      </c>
      <c r="L539" s="571">
        <f t="shared" si="24"/>
        <v>0</v>
      </c>
      <c r="M539" s="571">
        <v>0</v>
      </c>
      <c r="N539" s="571">
        <v>0</v>
      </c>
      <c r="O539" s="572">
        <v>0</v>
      </c>
      <c r="P539" s="573">
        <v>0</v>
      </c>
      <c r="Q539" s="574">
        <f>+monthly_drivers_0!Q539*1.25</f>
        <v>3.125</v>
      </c>
    </row>
    <row r="540" spans="1:17" x14ac:dyDescent="0.25">
      <c r="A540" s="575">
        <f t="shared" si="25"/>
        <v>60783</v>
      </c>
      <c r="B540" s="575" t="str">
        <f t="shared" si="26"/>
        <v>MunsonLeasing</v>
      </c>
      <c r="C540" s="562">
        <v>0</v>
      </c>
      <c r="D540" s="563">
        <v>0</v>
      </c>
      <c r="E540" s="563">
        <v>0</v>
      </c>
      <c r="F540" s="563">
        <v>0</v>
      </c>
      <c r="G540" s="563">
        <v>0</v>
      </c>
      <c r="H540" s="563">
        <v>0</v>
      </c>
      <c r="I540" s="563">
        <v>0</v>
      </c>
      <c r="J540" s="563">
        <v>0</v>
      </c>
      <c r="K540" s="564">
        <v>0</v>
      </c>
      <c r="L540" s="563">
        <f t="shared" si="24"/>
        <v>0</v>
      </c>
      <c r="M540" s="563">
        <v>0</v>
      </c>
      <c r="N540" s="563">
        <v>0</v>
      </c>
      <c r="O540" s="565">
        <v>0</v>
      </c>
      <c r="P540" s="564">
        <v>0</v>
      </c>
      <c r="Q540" s="566">
        <f>+monthly_drivers_0!Q540*1.25</f>
        <v>3.125</v>
      </c>
    </row>
    <row r="541" spans="1:17" x14ac:dyDescent="0.25">
      <c r="A541" s="567">
        <f t="shared" si="25"/>
        <v>60813</v>
      </c>
      <c r="B541" s="567" t="str">
        <f t="shared" si="26"/>
        <v>MunsonLeasing</v>
      </c>
      <c r="C541" s="568">
        <v>0</v>
      </c>
      <c r="D541" s="569">
        <v>0</v>
      </c>
      <c r="E541" s="569">
        <v>0</v>
      </c>
      <c r="F541" s="569">
        <v>0</v>
      </c>
      <c r="G541" s="569">
        <v>0</v>
      </c>
      <c r="H541" s="569">
        <v>0</v>
      </c>
      <c r="I541" s="569">
        <v>0</v>
      </c>
      <c r="J541" s="569">
        <v>0</v>
      </c>
      <c r="K541" s="570">
        <v>0</v>
      </c>
      <c r="L541" s="571">
        <f t="shared" si="24"/>
        <v>0</v>
      </c>
      <c r="M541" s="571">
        <v>0</v>
      </c>
      <c r="N541" s="571">
        <v>0</v>
      </c>
      <c r="O541" s="572">
        <v>0</v>
      </c>
      <c r="P541" s="573">
        <v>0</v>
      </c>
      <c r="Q541" s="574">
        <f>+monthly_drivers_0!Q541*1.25</f>
        <v>3.125</v>
      </c>
    </row>
    <row r="542" spans="1:17" x14ac:dyDescent="0.25">
      <c r="A542" s="575">
        <f t="shared" si="25"/>
        <v>60844</v>
      </c>
      <c r="B542" s="575" t="str">
        <f t="shared" si="26"/>
        <v>MunsonLeasing</v>
      </c>
      <c r="C542" s="562">
        <v>0</v>
      </c>
      <c r="D542" s="563">
        <v>0</v>
      </c>
      <c r="E542" s="563">
        <v>0</v>
      </c>
      <c r="F542" s="563">
        <v>0</v>
      </c>
      <c r="G542" s="563">
        <v>0</v>
      </c>
      <c r="H542" s="563">
        <v>0</v>
      </c>
      <c r="I542" s="563">
        <v>0</v>
      </c>
      <c r="J542" s="563">
        <v>0</v>
      </c>
      <c r="K542" s="564">
        <v>0</v>
      </c>
      <c r="L542" s="563">
        <f t="shared" si="24"/>
        <v>0</v>
      </c>
      <c r="M542" s="563">
        <v>0</v>
      </c>
      <c r="N542" s="563">
        <v>0</v>
      </c>
      <c r="O542" s="565">
        <v>0</v>
      </c>
      <c r="P542" s="564">
        <v>0</v>
      </c>
      <c r="Q542" s="566">
        <f>+monthly_drivers_0!Q542*1.25</f>
        <v>3.125</v>
      </c>
    </row>
    <row r="543" spans="1:17" x14ac:dyDescent="0.25">
      <c r="A543" s="567">
        <f t="shared" si="25"/>
        <v>60875</v>
      </c>
      <c r="B543" s="567" t="str">
        <f t="shared" si="26"/>
        <v>MunsonLeasing</v>
      </c>
      <c r="C543" s="568">
        <v>0</v>
      </c>
      <c r="D543" s="569">
        <v>0</v>
      </c>
      <c r="E543" s="569">
        <v>0</v>
      </c>
      <c r="F543" s="569">
        <v>0</v>
      </c>
      <c r="G543" s="569">
        <v>0</v>
      </c>
      <c r="H543" s="569">
        <v>0</v>
      </c>
      <c r="I543" s="569">
        <v>0</v>
      </c>
      <c r="J543" s="569">
        <v>0</v>
      </c>
      <c r="K543" s="570">
        <v>0</v>
      </c>
      <c r="L543" s="571">
        <f t="shared" si="24"/>
        <v>0</v>
      </c>
      <c r="M543" s="571">
        <v>0</v>
      </c>
      <c r="N543" s="571">
        <v>0</v>
      </c>
      <c r="O543" s="572">
        <v>0</v>
      </c>
      <c r="P543" s="573">
        <v>0</v>
      </c>
      <c r="Q543" s="574">
        <f>+monthly_drivers_0!Q543*1.25</f>
        <v>3.125</v>
      </c>
    </row>
    <row r="544" spans="1:17" x14ac:dyDescent="0.25">
      <c r="A544" s="575">
        <f t="shared" si="25"/>
        <v>60905</v>
      </c>
      <c r="B544" s="575" t="str">
        <f t="shared" si="26"/>
        <v>MunsonLeasing</v>
      </c>
      <c r="C544" s="562">
        <v>0</v>
      </c>
      <c r="D544" s="563">
        <v>0</v>
      </c>
      <c r="E544" s="563">
        <v>0</v>
      </c>
      <c r="F544" s="563">
        <v>0</v>
      </c>
      <c r="G544" s="563">
        <v>0</v>
      </c>
      <c r="H544" s="563">
        <v>0</v>
      </c>
      <c r="I544" s="563">
        <v>0</v>
      </c>
      <c r="J544" s="563">
        <v>0</v>
      </c>
      <c r="K544" s="564">
        <v>0</v>
      </c>
      <c r="L544" s="563">
        <f t="shared" si="24"/>
        <v>0</v>
      </c>
      <c r="M544" s="563">
        <v>0</v>
      </c>
      <c r="N544" s="563">
        <v>0</v>
      </c>
      <c r="O544" s="565">
        <v>0</v>
      </c>
      <c r="P544" s="564">
        <v>0</v>
      </c>
      <c r="Q544" s="566">
        <f>+monthly_drivers_0!Q544*1.25</f>
        <v>3.125</v>
      </c>
    </row>
    <row r="545" spans="1:17" x14ac:dyDescent="0.25">
      <c r="A545" s="567">
        <f t="shared" si="25"/>
        <v>60936</v>
      </c>
      <c r="B545" s="567" t="str">
        <f t="shared" si="26"/>
        <v>MunsonLeasing</v>
      </c>
      <c r="C545" s="568">
        <v>0</v>
      </c>
      <c r="D545" s="569">
        <v>0</v>
      </c>
      <c r="E545" s="569">
        <v>0</v>
      </c>
      <c r="F545" s="569">
        <v>0</v>
      </c>
      <c r="G545" s="569">
        <v>0</v>
      </c>
      <c r="H545" s="569">
        <v>0</v>
      </c>
      <c r="I545" s="569">
        <v>0</v>
      </c>
      <c r="J545" s="569">
        <v>0</v>
      </c>
      <c r="K545" s="570">
        <v>0</v>
      </c>
      <c r="L545" s="571">
        <f t="shared" si="24"/>
        <v>0</v>
      </c>
      <c r="M545" s="571">
        <v>0</v>
      </c>
      <c r="N545" s="571">
        <v>0</v>
      </c>
      <c r="O545" s="572">
        <v>0</v>
      </c>
      <c r="P545" s="573">
        <v>0</v>
      </c>
      <c r="Q545" s="574">
        <f>+monthly_drivers_0!Q545*1.25</f>
        <v>3.125</v>
      </c>
    </row>
    <row r="546" spans="1:17" x14ac:dyDescent="0.25">
      <c r="A546" s="575">
        <f t="shared" si="25"/>
        <v>60966</v>
      </c>
      <c r="B546" s="575" t="str">
        <f t="shared" si="26"/>
        <v>MunsonLeasing</v>
      </c>
      <c r="C546" s="562">
        <v>0</v>
      </c>
      <c r="D546" s="563">
        <v>0</v>
      </c>
      <c r="E546" s="563">
        <v>0</v>
      </c>
      <c r="F546" s="563">
        <v>0</v>
      </c>
      <c r="G546" s="563">
        <v>0</v>
      </c>
      <c r="H546" s="563">
        <v>0</v>
      </c>
      <c r="I546" s="563">
        <v>0</v>
      </c>
      <c r="J546" s="563">
        <v>0</v>
      </c>
      <c r="K546" s="564">
        <v>0</v>
      </c>
      <c r="L546" s="563">
        <f t="shared" si="24"/>
        <v>0</v>
      </c>
      <c r="M546" s="563">
        <v>0</v>
      </c>
      <c r="N546" s="563">
        <v>0</v>
      </c>
      <c r="O546" s="565">
        <v>0</v>
      </c>
      <c r="P546" s="564">
        <v>0</v>
      </c>
      <c r="Q546" s="566">
        <f>+monthly_drivers_0!Q546*1.25</f>
        <v>3.125</v>
      </c>
    </row>
    <row r="547" spans="1:17" x14ac:dyDescent="0.25">
      <c r="A547" s="567">
        <f t="shared" si="25"/>
        <v>60997</v>
      </c>
      <c r="B547" s="567" t="str">
        <f t="shared" si="26"/>
        <v>MunsonLeasing</v>
      </c>
      <c r="C547" s="568">
        <v>0</v>
      </c>
      <c r="D547" s="569">
        <v>0</v>
      </c>
      <c r="E547" s="569">
        <v>0</v>
      </c>
      <c r="F547" s="569">
        <v>0</v>
      </c>
      <c r="G547" s="569">
        <v>0</v>
      </c>
      <c r="H547" s="569">
        <v>0</v>
      </c>
      <c r="I547" s="569">
        <v>0</v>
      </c>
      <c r="J547" s="569">
        <v>0</v>
      </c>
      <c r="K547" s="570">
        <v>0</v>
      </c>
      <c r="L547" s="571">
        <f t="shared" si="24"/>
        <v>0</v>
      </c>
      <c r="M547" s="571">
        <v>0</v>
      </c>
      <c r="N547" s="571">
        <v>0</v>
      </c>
      <c r="O547" s="572">
        <v>0</v>
      </c>
      <c r="P547" s="573">
        <v>0</v>
      </c>
      <c r="Q547" s="574">
        <f>+monthly_drivers_0!Q547*1.25</f>
        <v>3.125</v>
      </c>
    </row>
    <row r="548" spans="1:17" x14ac:dyDescent="0.25">
      <c r="A548" s="575">
        <f t="shared" si="25"/>
        <v>61028</v>
      </c>
      <c r="B548" s="575" t="str">
        <f t="shared" si="26"/>
        <v>MunsonLeasing</v>
      </c>
      <c r="C548" s="562">
        <v>0</v>
      </c>
      <c r="D548" s="563">
        <v>0</v>
      </c>
      <c r="E548" s="563">
        <v>0</v>
      </c>
      <c r="F548" s="563">
        <v>0</v>
      </c>
      <c r="G548" s="563">
        <v>0</v>
      </c>
      <c r="H548" s="563">
        <v>0</v>
      </c>
      <c r="I548" s="563">
        <v>0</v>
      </c>
      <c r="J548" s="563">
        <v>0</v>
      </c>
      <c r="K548" s="564">
        <v>0</v>
      </c>
      <c r="L548" s="563">
        <f t="shared" si="24"/>
        <v>0</v>
      </c>
      <c r="M548" s="563">
        <v>0</v>
      </c>
      <c r="N548" s="563">
        <v>0</v>
      </c>
      <c r="O548" s="565">
        <v>0</v>
      </c>
      <c r="P548" s="564">
        <v>0</v>
      </c>
      <c r="Q548" s="566">
        <f>+monthly_drivers_0!Q548*1.25</f>
        <v>3.125</v>
      </c>
    </row>
    <row r="549" spans="1:17" x14ac:dyDescent="0.25">
      <c r="A549" s="567">
        <f t="shared" si="25"/>
        <v>61056</v>
      </c>
      <c r="B549" s="567" t="str">
        <f t="shared" si="26"/>
        <v>MunsonLeasing</v>
      </c>
      <c r="C549" s="568">
        <v>0</v>
      </c>
      <c r="D549" s="569">
        <v>0</v>
      </c>
      <c r="E549" s="569">
        <v>0</v>
      </c>
      <c r="F549" s="569">
        <v>0</v>
      </c>
      <c r="G549" s="569">
        <v>0</v>
      </c>
      <c r="H549" s="569">
        <v>0</v>
      </c>
      <c r="I549" s="569">
        <v>0</v>
      </c>
      <c r="J549" s="569">
        <v>0</v>
      </c>
      <c r="K549" s="570">
        <v>0</v>
      </c>
      <c r="L549" s="571">
        <f t="shared" si="24"/>
        <v>0</v>
      </c>
      <c r="M549" s="571">
        <v>0</v>
      </c>
      <c r="N549" s="571">
        <v>0</v>
      </c>
      <c r="O549" s="572">
        <v>0</v>
      </c>
      <c r="P549" s="573">
        <v>0</v>
      </c>
      <c r="Q549" s="574">
        <f>+monthly_drivers_0!Q549*1.25</f>
        <v>3.125</v>
      </c>
    </row>
    <row r="550" spans="1:17" x14ac:dyDescent="0.25">
      <c r="A550" s="575">
        <f t="shared" si="25"/>
        <v>61087</v>
      </c>
      <c r="B550" s="575" t="str">
        <f t="shared" si="26"/>
        <v>MunsonLeasing</v>
      </c>
      <c r="C550" s="562">
        <v>0</v>
      </c>
      <c r="D550" s="563">
        <v>0</v>
      </c>
      <c r="E550" s="563">
        <v>0</v>
      </c>
      <c r="F550" s="563">
        <v>0</v>
      </c>
      <c r="G550" s="563">
        <v>0</v>
      </c>
      <c r="H550" s="563">
        <v>0</v>
      </c>
      <c r="I550" s="563">
        <v>0</v>
      </c>
      <c r="J550" s="563">
        <v>0</v>
      </c>
      <c r="K550" s="564">
        <v>0</v>
      </c>
      <c r="L550" s="563">
        <f t="shared" si="24"/>
        <v>0</v>
      </c>
      <c r="M550" s="563">
        <v>0</v>
      </c>
      <c r="N550" s="563">
        <v>0</v>
      </c>
      <c r="O550" s="565">
        <v>0</v>
      </c>
      <c r="P550" s="564">
        <v>0</v>
      </c>
      <c r="Q550" s="566">
        <f>+monthly_drivers_0!Q550*1.25</f>
        <v>3.125</v>
      </c>
    </row>
    <row r="551" spans="1:17" x14ac:dyDescent="0.25">
      <c r="A551" s="567">
        <f t="shared" si="25"/>
        <v>61117</v>
      </c>
      <c r="B551" s="567" t="str">
        <f t="shared" si="26"/>
        <v>MunsonLeasing</v>
      </c>
      <c r="C551" s="568">
        <v>0</v>
      </c>
      <c r="D551" s="569">
        <v>0</v>
      </c>
      <c r="E551" s="569">
        <v>0</v>
      </c>
      <c r="F551" s="569">
        <v>0</v>
      </c>
      <c r="G551" s="569">
        <v>0</v>
      </c>
      <c r="H551" s="569">
        <v>0</v>
      </c>
      <c r="I551" s="569">
        <v>0</v>
      </c>
      <c r="J551" s="569">
        <v>0</v>
      </c>
      <c r="K551" s="570">
        <v>0</v>
      </c>
      <c r="L551" s="571">
        <f t="shared" si="24"/>
        <v>0</v>
      </c>
      <c r="M551" s="571">
        <v>0</v>
      </c>
      <c r="N551" s="571">
        <v>0</v>
      </c>
      <c r="O551" s="572">
        <v>0</v>
      </c>
      <c r="P551" s="573">
        <v>0</v>
      </c>
      <c r="Q551" s="574">
        <f>+monthly_drivers_0!Q551*1.25</f>
        <v>3.125</v>
      </c>
    </row>
    <row r="552" spans="1:17" x14ac:dyDescent="0.25">
      <c r="A552" s="575">
        <f t="shared" si="25"/>
        <v>61148</v>
      </c>
      <c r="B552" s="575" t="str">
        <f t="shared" si="26"/>
        <v>MunsonLeasing</v>
      </c>
      <c r="C552" s="562">
        <v>0</v>
      </c>
      <c r="D552" s="563">
        <v>0</v>
      </c>
      <c r="E552" s="563">
        <v>0</v>
      </c>
      <c r="F552" s="563">
        <v>0</v>
      </c>
      <c r="G552" s="563">
        <v>0</v>
      </c>
      <c r="H552" s="563">
        <v>0</v>
      </c>
      <c r="I552" s="563">
        <v>0</v>
      </c>
      <c r="J552" s="563">
        <v>0</v>
      </c>
      <c r="K552" s="564">
        <v>0</v>
      </c>
      <c r="L552" s="563">
        <f t="shared" si="24"/>
        <v>0</v>
      </c>
      <c r="M552" s="563">
        <v>0</v>
      </c>
      <c r="N552" s="563">
        <v>0</v>
      </c>
      <c r="O552" s="565">
        <v>0</v>
      </c>
      <c r="P552" s="564">
        <v>0</v>
      </c>
      <c r="Q552" s="566">
        <f>+monthly_drivers_0!Q552*1.25</f>
        <v>3.125</v>
      </c>
    </row>
    <row r="553" spans="1:17" x14ac:dyDescent="0.25">
      <c r="A553" s="567">
        <f t="shared" si="25"/>
        <v>61178</v>
      </c>
      <c r="B553" s="567" t="str">
        <f t="shared" si="26"/>
        <v>MunsonLeasing</v>
      </c>
      <c r="C553" s="568">
        <v>0</v>
      </c>
      <c r="D553" s="569">
        <v>0</v>
      </c>
      <c r="E553" s="569">
        <v>0</v>
      </c>
      <c r="F553" s="569">
        <v>0</v>
      </c>
      <c r="G553" s="569">
        <v>0</v>
      </c>
      <c r="H553" s="569">
        <v>0</v>
      </c>
      <c r="I553" s="569">
        <v>0</v>
      </c>
      <c r="J553" s="569">
        <v>0</v>
      </c>
      <c r="K553" s="570">
        <v>0</v>
      </c>
      <c r="L553" s="571">
        <f t="shared" si="24"/>
        <v>0</v>
      </c>
      <c r="M553" s="571">
        <v>0</v>
      </c>
      <c r="N553" s="571">
        <v>0</v>
      </c>
      <c r="O553" s="572">
        <v>0</v>
      </c>
      <c r="P553" s="573">
        <v>0</v>
      </c>
      <c r="Q553" s="574">
        <f>+monthly_drivers_0!Q553*1.25</f>
        <v>3.125</v>
      </c>
    </row>
    <row r="554" spans="1:17" x14ac:dyDescent="0.25">
      <c r="A554" s="575">
        <f t="shared" si="25"/>
        <v>61209</v>
      </c>
      <c r="B554" s="575" t="str">
        <f t="shared" si="26"/>
        <v>MunsonLeasing</v>
      </c>
      <c r="C554" s="562">
        <v>0</v>
      </c>
      <c r="D554" s="563">
        <v>0</v>
      </c>
      <c r="E554" s="563">
        <v>0</v>
      </c>
      <c r="F554" s="563">
        <v>0</v>
      </c>
      <c r="G554" s="563">
        <v>0</v>
      </c>
      <c r="H554" s="563">
        <v>0</v>
      </c>
      <c r="I554" s="563">
        <v>0</v>
      </c>
      <c r="J554" s="563">
        <v>0</v>
      </c>
      <c r="K554" s="564">
        <v>0</v>
      </c>
      <c r="L554" s="563">
        <f t="shared" si="24"/>
        <v>0</v>
      </c>
      <c r="M554" s="563">
        <v>0</v>
      </c>
      <c r="N554" s="563">
        <v>0</v>
      </c>
      <c r="O554" s="565">
        <v>0</v>
      </c>
      <c r="P554" s="564">
        <v>0</v>
      </c>
      <c r="Q554" s="566">
        <f>+monthly_drivers_0!Q554*1.25</f>
        <v>3.125</v>
      </c>
    </row>
    <row r="555" spans="1:17" x14ac:dyDescent="0.25">
      <c r="A555" s="567">
        <f t="shared" si="25"/>
        <v>61240</v>
      </c>
      <c r="B555" s="567" t="str">
        <f t="shared" si="26"/>
        <v>MunsonLeasing</v>
      </c>
      <c r="C555" s="568">
        <v>0</v>
      </c>
      <c r="D555" s="569">
        <v>0</v>
      </c>
      <c r="E555" s="569">
        <v>0</v>
      </c>
      <c r="F555" s="569">
        <v>0</v>
      </c>
      <c r="G555" s="569">
        <v>0</v>
      </c>
      <c r="H555" s="569">
        <v>0</v>
      </c>
      <c r="I555" s="569">
        <v>0</v>
      </c>
      <c r="J555" s="569">
        <v>0</v>
      </c>
      <c r="K555" s="570">
        <v>0</v>
      </c>
      <c r="L555" s="571">
        <f t="shared" si="24"/>
        <v>0</v>
      </c>
      <c r="M555" s="571">
        <v>0</v>
      </c>
      <c r="N555" s="571">
        <v>0</v>
      </c>
      <c r="O555" s="572">
        <v>0</v>
      </c>
      <c r="P555" s="573">
        <v>0</v>
      </c>
      <c r="Q555" s="574">
        <f>+monthly_drivers_0!Q555*1.25</f>
        <v>3.125</v>
      </c>
    </row>
    <row r="556" spans="1:17" x14ac:dyDescent="0.25">
      <c r="A556" s="575">
        <f t="shared" si="25"/>
        <v>61270</v>
      </c>
      <c r="B556" s="575" t="str">
        <f t="shared" si="26"/>
        <v>MunsonLeasing</v>
      </c>
      <c r="C556" s="562">
        <v>0</v>
      </c>
      <c r="D556" s="563">
        <v>0</v>
      </c>
      <c r="E556" s="563">
        <v>0</v>
      </c>
      <c r="F556" s="563">
        <v>0</v>
      </c>
      <c r="G556" s="563">
        <v>0</v>
      </c>
      <c r="H556" s="563">
        <v>0</v>
      </c>
      <c r="I556" s="563">
        <v>0</v>
      </c>
      <c r="J556" s="563">
        <v>0</v>
      </c>
      <c r="K556" s="564">
        <v>0</v>
      </c>
      <c r="L556" s="563">
        <f t="shared" si="24"/>
        <v>0</v>
      </c>
      <c r="M556" s="563">
        <v>0</v>
      </c>
      <c r="N556" s="563">
        <v>0</v>
      </c>
      <c r="O556" s="565">
        <v>0</v>
      </c>
      <c r="P556" s="564">
        <v>0</v>
      </c>
      <c r="Q556" s="566">
        <f>+monthly_drivers_0!Q556*1.25</f>
        <v>3.125</v>
      </c>
    </row>
    <row r="557" spans="1:17" x14ac:dyDescent="0.25">
      <c r="A557" s="567">
        <f t="shared" si="25"/>
        <v>61301</v>
      </c>
      <c r="B557" s="567" t="str">
        <f t="shared" si="26"/>
        <v>MunsonLeasing</v>
      </c>
      <c r="C557" s="568">
        <v>0</v>
      </c>
      <c r="D557" s="569">
        <v>0</v>
      </c>
      <c r="E557" s="569">
        <v>0</v>
      </c>
      <c r="F557" s="569">
        <v>0</v>
      </c>
      <c r="G557" s="569">
        <v>0</v>
      </c>
      <c r="H557" s="569">
        <v>0</v>
      </c>
      <c r="I557" s="569">
        <v>0</v>
      </c>
      <c r="J557" s="569">
        <v>0</v>
      </c>
      <c r="K557" s="570">
        <v>0</v>
      </c>
      <c r="L557" s="571">
        <f t="shared" si="24"/>
        <v>0</v>
      </c>
      <c r="M557" s="571">
        <v>0</v>
      </c>
      <c r="N557" s="571">
        <v>0</v>
      </c>
      <c r="O557" s="572">
        <v>0</v>
      </c>
      <c r="P557" s="573">
        <v>0</v>
      </c>
      <c r="Q557" s="574">
        <f>+monthly_drivers_0!Q557*1.25</f>
        <v>3.125</v>
      </c>
    </row>
    <row r="558" spans="1:17" x14ac:dyDescent="0.25">
      <c r="A558" s="575">
        <f t="shared" si="25"/>
        <v>61331</v>
      </c>
      <c r="B558" s="575" t="str">
        <f t="shared" si="26"/>
        <v>MunsonLeasing</v>
      </c>
      <c r="C558" s="562">
        <v>0</v>
      </c>
      <c r="D558" s="563">
        <v>0</v>
      </c>
      <c r="E558" s="563">
        <v>0</v>
      </c>
      <c r="F558" s="563">
        <v>0</v>
      </c>
      <c r="G558" s="563">
        <v>0</v>
      </c>
      <c r="H558" s="563">
        <v>0</v>
      </c>
      <c r="I558" s="563">
        <v>0</v>
      </c>
      <c r="J558" s="563">
        <v>0</v>
      </c>
      <c r="K558" s="564">
        <v>0</v>
      </c>
      <c r="L558" s="563">
        <f t="shared" si="24"/>
        <v>0</v>
      </c>
      <c r="M558" s="563">
        <v>0</v>
      </c>
      <c r="N558" s="563">
        <v>0</v>
      </c>
      <c r="O558" s="565">
        <v>0</v>
      </c>
      <c r="P558" s="564">
        <v>0</v>
      </c>
      <c r="Q558" s="566">
        <f>+monthly_drivers_0!Q558*1.25</f>
        <v>3.125</v>
      </c>
    </row>
    <row r="559" spans="1:17" x14ac:dyDescent="0.25">
      <c r="A559" s="567">
        <f t="shared" si="25"/>
        <v>61362</v>
      </c>
      <c r="B559" s="567" t="str">
        <f t="shared" si="26"/>
        <v>MunsonLeasing</v>
      </c>
      <c r="C559" s="568">
        <v>0</v>
      </c>
      <c r="D559" s="569">
        <v>0</v>
      </c>
      <c r="E559" s="569">
        <v>0</v>
      </c>
      <c r="F559" s="569">
        <v>0</v>
      </c>
      <c r="G559" s="569">
        <v>0</v>
      </c>
      <c r="H559" s="569">
        <v>0</v>
      </c>
      <c r="I559" s="569">
        <v>0</v>
      </c>
      <c r="J559" s="569">
        <v>0</v>
      </c>
      <c r="K559" s="570">
        <v>0</v>
      </c>
      <c r="L559" s="571">
        <f t="shared" si="24"/>
        <v>0</v>
      </c>
      <c r="M559" s="571">
        <v>0</v>
      </c>
      <c r="N559" s="571">
        <v>0</v>
      </c>
      <c r="O559" s="572">
        <v>0</v>
      </c>
      <c r="P559" s="573">
        <v>0</v>
      </c>
      <c r="Q559" s="574">
        <f>+monthly_drivers_0!Q559*1.25</f>
        <v>3.125</v>
      </c>
    </row>
    <row r="560" spans="1:17" x14ac:dyDescent="0.25">
      <c r="A560" s="575">
        <f t="shared" si="25"/>
        <v>61393</v>
      </c>
      <c r="B560" s="575" t="str">
        <f t="shared" si="26"/>
        <v>MunsonLeasing</v>
      </c>
      <c r="C560" s="562">
        <v>0</v>
      </c>
      <c r="D560" s="563">
        <v>0</v>
      </c>
      <c r="E560" s="563">
        <v>0</v>
      </c>
      <c r="F560" s="563">
        <v>0</v>
      </c>
      <c r="G560" s="563">
        <v>0</v>
      </c>
      <c r="H560" s="563">
        <v>0</v>
      </c>
      <c r="I560" s="563">
        <v>0</v>
      </c>
      <c r="J560" s="563">
        <v>0</v>
      </c>
      <c r="K560" s="564">
        <v>0</v>
      </c>
      <c r="L560" s="563">
        <f t="shared" si="24"/>
        <v>0</v>
      </c>
      <c r="M560" s="563">
        <v>0</v>
      </c>
      <c r="N560" s="563">
        <v>0</v>
      </c>
      <c r="O560" s="565">
        <v>0</v>
      </c>
      <c r="P560" s="564">
        <v>0</v>
      </c>
      <c r="Q560" s="566">
        <f>+monthly_drivers_0!Q560*1.25</f>
        <v>3.125</v>
      </c>
    </row>
    <row r="561" spans="1:17" x14ac:dyDescent="0.25">
      <c r="A561" s="567">
        <f t="shared" si="25"/>
        <v>61422</v>
      </c>
      <c r="B561" s="567" t="str">
        <f t="shared" si="26"/>
        <v>MunsonLeasing</v>
      </c>
      <c r="C561" s="568">
        <v>0</v>
      </c>
      <c r="D561" s="569">
        <v>0</v>
      </c>
      <c r="E561" s="569">
        <v>0</v>
      </c>
      <c r="F561" s="569">
        <v>0</v>
      </c>
      <c r="G561" s="569">
        <v>0</v>
      </c>
      <c r="H561" s="569">
        <v>0</v>
      </c>
      <c r="I561" s="569">
        <v>0</v>
      </c>
      <c r="J561" s="569">
        <v>0</v>
      </c>
      <c r="K561" s="570">
        <v>0</v>
      </c>
      <c r="L561" s="571">
        <f t="shared" si="24"/>
        <v>0</v>
      </c>
      <c r="M561" s="571">
        <v>0</v>
      </c>
      <c r="N561" s="571">
        <v>0</v>
      </c>
      <c r="O561" s="572">
        <v>0</v>
      </c>
      <c r="P561" s="573">
        <v>0</v>
      </c>
      <c r="Q561" s="574">
        <f>+monthly_drivers_0!Q561*1.25</f>
        <v>3.125</v>
      </c>
    </row>
    <row r="562" spans="1:17" x14ac:dyDescent="0.25">
      <c r="A562" s="575">
        <f t="shared" si="25"/>
        <v>61453</v>
      </c>
      <c r="B562" s="575" t="str">
        <f t="shared" si="26"/>
        <v>MunsonLeasing</v>
      </c>
      <c r="C562" s="562">
        <v>0</v>
      </c>
      <c r="D562" s="563">
        <v>0</v>
      </c>
      <c r="E562" s="563">
        <v>0</v>
      </c>
      <c r="F562" s="563">
        <v>0</v>
      </c>
      <c r="G562" s="563">
        <v>0</v>
      </c>
      <c r="H562" s="563">
        <v>0</v>
      </c>
      <c r="I562" s="563">
        <v>0</v>
      </c>
      <c r="J562" s="563">
        <v>0</v>
      </c>
      <c r="K562" s="564">
        <v>0</v>
      </c>
      <c r="L562" s="563">
        <f t="shared" si="24"/>
        <v>0</v>
      </c>
      <c r="M562" s="563">
        <v>0</v>
      </c>
      <c r="N562" s="563">
        <v>0</v>
      </c>
      <c r="O562" s="565">
        <v>0</v>
      </c>
      <c r="P562" s="564">
        <v>0</v>
      </c>
      <c r="Q562" s="566">
        <f>+monthly_drivers_0!Q562*1.25</f>
        <v>3.125</v>
      </c>
    </row>
    <row r="563" spans="1:17" x14ac:dyDescent="0.25">
      <c r="A563" s="567">
        <f t="shared" si="25"/>
        <v>61483</v>
      </c>
      <c r="B563" s="567" t="str">
        <f t="shared" si="26"/>
        <v>MunsonLeasing</v>
      </c>
      <c r="C563" s="568">
        <v>0</v>
      </c>
      <c r="D563" s="569">
        <v>0</v>
      </c>
      <c r="E563" s="569">
        <v>0</v>
      </c>
      <c r="F563" s="569">
        <v>0</v>
      </c>
      <c r="G563" s="569">
        <v>0</v>
      </c>
      <c r="H563" s="569">
        <v>0</v>
      </c>
      <c r="I563" s="569">
        <v>0</v>
      </c>
      <c r="J563" s="569">
        <v>0</v>
      </c>
      <c r="K563" s="570">
        <v>0</v>
      </c>
      <c r="L563" s="571">
        <f t="shared" si="24"/>
        <v>0</v>
      </c>
      <c r="M563" s="571">
        <v>0</v>
      </c>
      <c r="N563" s="571">
        <v>0</v>
      </c>
      <c r="O563" s="572">
        <v>0</v>
      </c>
      <c r="P563" s="573">
        <v>0</v>
      </c>
      <c r="Q563" s="574">
        <f>+monthly_drivers_0!Q563*1.25</f>
        <v>3.125</v>
      </c>
    </row>
    <row r="564" spans="1:17" x14ac:dyDescent="0.25">
      <c r="A564" s="575">
        <f t="shared" si="25"/>
        <v>61514</v>
      </c>
      <c r="B564" s="575" t="str">
        <f t="shared" si="26"/>
        <v>MunsonLeasing</v>
      </c>
      <c r="C564" s="562">
        <v>0</v>
      </c>
      <c r="D564" s="563">
        <v>0</v>
      </c>
      <c r="E564" s="563">
        <v>0</v>
      </c>
      <c r="F564" s="563">
        <v>0</v>
      </c>
      <c r="G564" s="563">
        <v>0</v>
      </c>
      <c r="H564" s="563">
        <v>0</v>
      </c>
      <c r="I564" s="563">
        <v>0</v>
      </c>
      <c r="J564" s="563">
        <v>0</v>
      </c>
      <c r="K564" s="564">
        <v>0</v>
      </c>
      <c r="L564" s="563">
        <f t="shared" si="24"/>
        <v>0</v>
      </c>
      <c r="M564" s="563">
        <v>0</v>
      </c>
      <c r="N564" s="563">
        <v>0</v>
      </c>
      <c r="O564" s="565">
        <v>0</v>
      </c>
      <c r="P564" s="564">
        <v>0</v>
      </c>
      <c r="Q564" s="566">
        <f>+monthly_drivers_0!Q564*1.25</f>
        <v>3.125</v>
      </c>
    </row>
    <row r="565" spans="1:17" x14ac:dyDescent="0.25">
      <c r="A565" s="567">
        <f t="shared" si="25"/>
        <v>61544</v>
      </c>
      <c r="B565" s="567" t="str">
        <f t="shared" si="26"/>
        <v>MunsonLeasing</v>
      </c>
      <c r="C565" s="568">
        <v>0</v>
      </c>
      <c r="D565" s="569">
        <v>0</v>
      </c>
      <c r="E565" s="569">
        <v>0</v>
      </c>
      <c r="F565" s="569">
        <v>0</v>
      </c>
      <c r="G565" s="569">
        <v>0</v>
      </c>
      <c r="H565" s="569">
        <v>0</v>
      </c>
      <c r="I565" s="569">
        <v>0</v>
      </c>
      <c r="J565" s="569">
        <v>0</v>
      </c>
      <c r="K565" s="570">
        <v>0</v>
      </c>
      <c r="L565" s="571">
        <f t="shared" si="24"/>
        <v>0</v>
      </c>
      <c r="M565" s="571">
        <v>0</v>
      </c>
      <c r="N565" s="571">
        <v>0</v>
      </c>
      <c r="O565" s="572">
        <v>0</v>
      </c>
      <c r="P565" s="573">
        <v>0</v>
      </c>
      <c r="Q565" s="574">
        <f>+monthly_drivers_0!Q565*1.25</f>
        <v>3.125</v>
      </c>
    </row>
    <row r="566" spans="1:17" x14ac:dyDescent="0.25">
      <c r="A566" s="575">
        <f t="shared" si="25"/>
        <v>61575</v>
      </c>
      <c r="B566" s="575" t="str">
        <f t="shared" si="26"/>
        <v>MunsonLeasing</v>
      </c>
      <c r="C566" s="562">
        <v>0</v>
      </c>
      <c r="D566" s="563">
        <v>0</v>
      </c>
      <c r="E566" s="563">
        <v>0</v>
      </c>
      <c r="F566" s="563">
        <v>0</v>
      </c>
      <c r="G566" s="563">
        <v>0</v>
      </c>
      <c r="H566" s="563">
        <v>0</v>
      </c>
      <c r="I566" s="563">
        <v>0</v>
      </c>
      <c r="J566" s="563">
        <v>0</v>
      </c>
      <c r="K566" s="564">
        <v>0</v>
      </c>
      <c r="L566" s="563">
        <f t="shared" si="24"/>
        <v>0</v>
      </c>
      <c r="M566" s="563">
        <v>0</v>
      </c>
      <c r="N566" s="563">
        <v>0</v>
      </c>
      <c r="O566" s="565">
        <v>0</v>
      </c>
      <c r="P566" s="564">
        <v>0</v>
      </c>
      <c r="Q566" s="566">
        <f>+monthly_drivers_0!Q566*1.25</f>
        <v>3.125</v>
      </c>
    </row>
    <row r="567" spans="1:17" x14ac:dyDescent="0.25">
      <c r="A567" s="567">
        <f t="shared" si="25"/>
        <v>61606</v>
      </c>
      <c r="B567" s="567" t="str">
        <f t="shared" si="26"/>
        <v>MunsonLeasing</v>
      </c>
      <c r="C567" s="568">
        <v>0</v>
      </c>
      <c r="D567" s="569">
        <v>0</v>
      </c>
      <c r="E567" s="569">
        <v>0</v>
      </c>
      <c r="F567" s="569">
        <v>0</v>
      </c>
      <c r="G567" s="569">
        <v>0</v>
      </c>
      <c r="H567" s="569">
        <v>0</v>
      </c>
      <c r="I567" s="569">
        <v>0</v>
      </c>
      <c r="J567" s="569">
        <v>0</v>
      </c>
      <c r="K567" s="570">
        <v>0</v>
      </c>
      <c r="L567" s="571">
        <f t="shared" si="24"/>
        <v>0</v>
      </c>
      <c r="M567" s="571">
        <v>0</v>
      </c>
      <c r="N567" s="571">
        <v>0</v>
      </c>
      <c r="O567" s="572">
        <v>0</v>
      </c>
      <c r="P567" s="573">
        <v>0</v>
      </c>
      <c r="Q567" s="574">
        <f>+monthly_drivers_0!Q567*1.25</f>
        <v>3.125</v>
      </c>
    </row>
    <row r="568" spans="1:17" x14ac:dyDescent="0.25">
      <c r="A568" s="575">
        <f t="shared" si="25"/>
        <v>61636</v>
      </c>
      <c r="B568" s="575" t="str">
        <f t="shared" si="26"/>
        <v>MunsonLeasing</v>
      </c>
      <c r="C568" s="562">
        <v>0</v>
      </c>
      <c r="D568" s="563">
        <v>0</v>
      </c>
      <c r="E568" s="563">
        <v>0</v>
      </c>
      <c r="F568" s="563">
        <v>0</v>
      </c>
      <c r="G568" s="563">
        <v>0</v>
      </c>
      <c r="H568" s="563">
        <v>0</v>
      </c>
      <c r="I568" s="563">
        <v>0</v>
      </c>
      <c r="J568" s="563">
        <v>0</v>
      </c>
      <c r="K568" s="564">
        <v>0</v>
      </c>
      <c r="L568" s="563">
        <f t="shared" si="24"/>
        <v>0</v>
      </c>
      <c r="M568" s="563">
        <v>0</v>
      </c>
      <c r="N568" s="563">
        <v>0</v>
      </c>
      <c r="O568" s="565">
        <v>0</v>
      </c>
      <c r="P568" s="564">
        <v>0</v>
      </c>
      <c r="Q568" s="566">
        <f>+monthly_drivers_0!Q568*1.25</f>
        <v>3.125</v>
      </c>
    </row>
    <row r="569" spans="1:17" x14ac:dyDescent="0.25">
      <c r="A569" s="567">
        <f t="shared" si="25"/>
        <v>61667</v>
      </c>
      <c r="B569" s="567" t="str">
        <f t="shared" si="26"/>
        <v>MunsonLeasing</v>
      </c>
      <c r="C569" s="568">
        <v>0</v>
      </c>
      <c r="D569" s="569">
        <v>0</v>
      </c>
      <c r="E569" s="569">
        <v>0</v>
      </c>
      <c r="F569" s="569">
        <v>0</v>
      </c>
      <c r="G569" s="569">
        <v>0</v>
      </c>
      <c r="H569" s="569">
        <v>0</v>
      </c>
      <c r="I569" s="569">
        <v>0</v>
      </c>
      <c r="J569" s="569">
        <v>0</v>
      </c>
      <c r="K569" s="570">
        <v>0</v>
      </c>
      <c r="L569" s="571">
        <f t="shared" si="24"/>
        <v>0</v>
      </c>
      <c r="M569" s="571">
        <v>0</v>
      </c>
      <c r="N569" s="571">
        <v>0</v>
      </c>
      <c r="O569" s="572">
        <v>0</v>
      </c>
      <c r="P569" s="573">
        <v>0</v>
      </c>
      <c r="Q569" s="574">
        <f>+monthly_drivers_0!Q569*1.25</f>
        <v>3.125</v>
      </c>
    </row>
    <row r="570" spans="1:17" x14ac:dyDescent="0.25">
      <c r="A570" s="575">
        <f t="shared" si="25"/>
        <v>61697</v>
      </c>
      <c r="B570" s="575" t="str">
        <f t="shared" si="26"/>
        <v>MunsonLeasing</v>
      </c>
      <c r="C570" s="562">
        <v>0</v>
      </c>
      <c r="D570" s="563">
        <v>0</v>
      </c>
      <c r="E570" s="563">
        <v>0</v>
      </c>
      <c r="F570" s="563">
        <v>0</v>
      </c>
      <c r="G570" s="563">
        <v>0</v>
      </c>
      <c r="H570" s="563">
        <v>0</v>
      </c>
      <c r="I570" s="563">
        <v>0</v>
      </c>
      <c r="J570" s="563">
        <v>0</v>
      </c>
      <c r="K570" s="564">
        <v>0</v>
      </c>
      <c r="L570" s="563">
        <f t="shared" si="24"/>
        <v>0</v>
      </c>
      <c r="M570" s="563">
        <v>0</v>
      </c>
      <c r="N570" s="563">
        <v>0</v>
      </c>
      <c r="O570" s="565">
        <v>0</v>
      </c>
      <c r="P570" s="564">
        <v>0</v>
      </c>
      <c r="Q570" s="566">
        <f>+monthly_drivers_0!Q570*1.25</f>
        <v>3.125</v>
      </c>
    </row>
    <row r="571" spans="1:17" x14ac:dyDescent="0.25">
      <c r="A571" s="567">
        <f t="shared" si="25"/>
        <v>61728</v>
      </c>
      <c r="B571" s="567" t="str">
        <f t="shared" si="26"/>
        <v>MunsonLeasing</v>
      </c>
      <c r="C571" s="568">
        <v>0</v>
      </c>
      <c r="D571" s="569">
        <v>0</v>
      </c>
      <c r="E571" s="569">
        <v>0</v>
      </c>
      <c r="F571" s="569">
        <v>0</v>
      </c>
      <c r="G571" s="569">
        <v>0</v>
      </c>
      <c r="H571" s="569">
        <v>0</v>
      </c>
      <c r="I571" s="569">
        <v>0</v>
      </c>
      <c r="J571" s="569">
        <v>0</v>
      </c>
      <c r="K571" s="570">
        <v>0</v>
      </c>
      <c r="L571" s="571">
        <f t="shared" si="24"/>
        <v>0</v>
      </c>
      <c r="M571" s="571">
        <v>0</v>
      </c>
      <c r="N571" s="571">
        <v>0</v>
      </c>
      <c r="O571" s="572">
        <v>0</v>
      </c>
      <c r="P571" s="573">
        <v>0</v>
      </c>
      <c r="Q571" s="574">
        <f>+monthly_drivers_0!Q571*1.25</f>
        <v>3.125</v>
      </c>
    </row>
    <row r="572" spans="1:17" x14ac:dyDescent="0.25">
      <c r="A572" s="575">
        <f t="shared" si="25"/>
        <v>61759</v>
      </c>
      <c r="B572" s="575" t="str">
        <f t="shared" si="26"/>
        <v>MunsonLeasing</v>
      </c>
      <c r="C572" s="562">
        <v>0</v>
      </c>
      <c r="D572" s="563">
        <v>0</v>
      </c>
      <c r="E572" s="563">
        <v>0</v>
      </c>
      <c r="F572" s="563">
        <v>0</v>
      </c>
      <c r="G572" s="563">
        <v>0</v>
      </c>
      <c r="H572" s="563">
        <v>0</v>
      </c>
      <c r="I572" s="563">
        <v>0</v>
      </c>
      <c r="J572" s="563">
        <v>0</v>
      </c>
      <c r="K572" s="564">
        <v>0</v>
      </c>
      <c r="L572" s="563">
        <f t="shared" si="24"/>
        <v>0</v>
      </c>
      <c r="M572" s="563">
        <v>0</v>
      </c>
      <c r="N572" s="563">
        <v>0</v>
      </c>
      <c r="O572" s="565">
        <v>0</v>
      </c>
      <c r="P572" s="564">
        <v>0</v>
      </c>
      <c r="Q572" s="566">
        <f>+monthly_drivers_0!Q572*1.25</f>
        <v>3.125</v>
      </c>
    </row>
    <row r="573" spans="1:17" x14ac:dyDescent="0.25">
      <c r="A573" s="567">
        <f t="shared" si="25"/>
        <v>61787</v>
      </c>
      <c r="B573" s="567" t="str">
        <f t="shared" si="26"/>
        <v>MunsonLeasing</v>
      </c>
      <c r="C573" s="568">
        <v>0</v>
      </c>
      <c r="D573" s="569">
        <v>0</v>
      </c>
      <c r="E573" s="569">
        <v>0</v>
      </c>
      <c r="F573" s="569">
        <v>0</v>
      </c>
      <c r="G573" s="569">
        <v>0</v>
      </c>
      <c r="H573" s="569">
        <v>0</v>
      </c>
      <c r="I573" s="569">
        <v>0</v>
      </c>
      <c r="J573" s="569">
        <v>0</v>
      </c>
      <c r="K573" s="570">
        <v>0</v>
      </c>
      <c r="L573" s="571">
        <f t="shared" si="24"/>
        <v>0</v>
      </c>
      <c r="M573" s="571">
        <v>0</v>
      </c>
      <c r="N573" s="571">
        <v>0</v>
      </c>
      <c r="O573" s="572">
        <v>0</v>
      </c>
      <c r="P573" s="573">
        <v>0</v>
      </c>
      <c r="Q573" s="574">
        <f>+monthly_drivers_0!Q573*1.25</f>
        <v>3.125</v>
      </c>
    </row>
    <row r="574" spans="1:17" x14ac:dyDescent="0.25">
      <c r="A574" s="575">
        <f t="shared" si="25"/>
        <v>61818</v>
      </c>
      <c r="B574" s="575" t="str">
        <f t="shared" si="26"/>
        <v>MunsonLeasing</v>
      </c>
      <c r="C574" s="562">
        <v>0</v>
      </c>
      <c r="D574" s="563">
        <v>0</v>
      </c>
      <c r="E574" s="563">
        <v>0</v>
      </c>
      <c r="F574" s="563">
        <v>0</v>
      </c>
      <c r="G574" s="563">
        <v>0</v>
      </c>
      <c r="H574" s="563">
        <v>0</v>
      </c>
      <c r="I574" s="563">
        <v>0</v>
      </c>
      <c r="J574" s="563">
        <v>0</v>
      </c>
      <c r="K574" s="564">
        <v>0</v>
      </c>
      <c r="L574" s="563">
        <f t="shared" si="24"/>
        <v>0</v>
      </c>
      <c r="M574" s="563">
        <v>0</v>
      </c>
      <c r="N574" s="563">
        <v>0</v>
      </c>
      <c r="O574" s="565">
        <v>0</v>
      </c>
      <c r="P574" s="564">
        <v>0</v>
      </c>
      <c r="Q574" s="566">
        <f>+monthly_drivers_0!Q574*1.25</f>
        <v>3.125</v>
      </c>
    </row>
    <row r="575" spans="1:17" x14ac:dyDescent="0.25">
      <c r="A575" s="567">
        <f t="shared" si="25"/>
        <v>61848</v>
      </c>
      <c r="B575" s="567" t="str">
        <f t="shared" si="26"/>
        <v>MunsonLeasing</v>
      </c>
      <c r="C575" s="568">
        <v>0</v>
      </c>
      <c r="D575" s="569">
        <v>0</v>
      </c>
      <c r="E575" s="569">
        <v>0</v>
      </c>
      <c r="F575" s="569">
        <v>0</v>
      </c>
      <c r="G575" s="569">
        <v>0</v>
      </c>
      <c r="H575" s="569">
        <v>0</v>
      </c>
      <c r="I575" s="569">
        <v>0</v>
      </c>
      <c r="J575" s="569">
        <v>0</v>
      </c>
      <c r="K575" s="570">
        <v>0</v>
      </c>
      <c r="L575" s="571">
        <f t="shared" si="24"/>
        <v>0</v>
      </c>
      <c r="M575" s="571">
        <v>0</v>
      </c>
      <c r="N575" s="571">
        <v>0</v>
      </c>
      <c r="O575" s="572">
        <v>0</v>
      </c>
      <c r="P575" s="573">
        <v>0</v>
      </c>
      <c r="Q575" s="574">
        <f>+monthly_drivers_0!Q575*1.25</f>
        <v>3.125</v>
      </c>
    </row>
    <row r="576" spans="1:17" x14ac:dyDescent="0.25">
      <c r="A576" s="575">
        <f t="shared" si="25"/>
        <v>61879</v>
      </c>
      <c r="B576" s="575" t="str">
        <f t="shared" si="26"/>
        <v>MunsonLeasing</v>
      </c>
      <c r="C576" s="562">
        <v>0</v>
      </c>
      <c r="D576" s="563">
        <v>0</v>
      </c>
      <c r="E576" s="563">
        <v>0</v>
      </c>
      <c r="F576" s="563">
        <v>0</v>
      </c>
      <c r="G576" s="563">
        <v>0</v>
      </c>
      <c r="H576" s="563">
        <v>0</v>
      </c>
      <c r="I576" s="563">
        <v>0</v>
      </c>
      <c r="J576" s="563">
        <v>0</v>
      </c>
      <c r="K576" s="564">
        <v>0</v>
      </c>
      <c r="L576" s="563">
        <f t="shared" si="24"/>
        <v>0</v>
      </c>
      <c r="M576" s="563">
        <v>0</v>
      </c>
      <c r="N576" s="563">
        <v>0</v>
      </c>
      <c r="O576" s="565">
        <v>0</v>
      </c>
      <c r="P576" s="564">
        <v>0</v>
      </c>
      <c r="Q576" s="566">
        <f>+monthly_drivers_0!Q576*1.25</f>
        <v>3.125</v>
      </c>
    </row>
    <row r="577" spans="1:17" x14ac:dyDescent="0.25">
      <c r="A577" s="567">
        <f t="shared" si="25"/>
        <v>61909</v>
      </c>
      <c r="B577" s="567" t="str">
        <f t="shared" si="26"/>
        <v>MunsonLeasing</v>
      </c>
      <c r="C577" s="568">
        <v>0</v>
      </c>
      <c r="D577" s="569">
        <v>0</v>
      </c>
      <c r="E577" s="569">
        <v>0</v>
      </c>
      <c r="F577" s="569">
        <v>0</v>
      </c>
      <c r="G577" s="569">
        <v>0</v>
      </c>
      <c r="H577" s="569">
        <v>0</v>
      </c>
      <c r="I577" s="569">
        <v>0</v>
      </c>
      <c r="J577" s="569">
        <v>0</v>
      </c>
      <c r="K577" s="570">
        <v>0</v>
      </c>
      <c r="L577" s="571">
        <f t="shared" si="24"/>
        <v>0</v>
      </c>
      <c r="M577" s="571">
        <v>0</v>
      </c>
      <c r="N577" s="571">
        <v>0</v>
      </c>
      <c r="O577" s="572">
        <v>0</v>
      </c>
      <c r="P577" s="573">
        <v>0</v>
      </c>
      <c r="Q577" s="574">
        <f>+monthly_drivers_0!Q577*1.25</f>
        <v>3.125</v>
      </c>
    </row>
    <row r="578" spans="1:17" x14ac:dyDescent="0.25">
      <c r="A578" s="575">
        <f t="shared" si="25"/>
        <v>61940</v>
      </c>
      <c r="B578" s="575" t="str">
        <f t="shared" si="26"/>
        <v>MunsonLeasing</v>
      </c>
      <c r="C578" s="562">
        <v>0</v>
      </c>
      <c r="D578" s="563">
        <v>0</v>
      </c>
      <c r="E578" s="563">
        <v>0</v>
      </c>
      <c r="F578" s="563">
        <v>0</v>
      </c>
      <c r="G578" s="563">
        <v>0</v>
      </c>
      <c r="H578" s="563">
        <v>0</v>
      </c>
      <c r="I578" s="563">
        <v>0</v>
      </c>
      <c r="J578" s="563">
        <v>0</v>
      </c>
      <c r="K578" s="564">
        <v>0</v>
      </c>
      <c r="L578" s="563">
        <f t="shared" ref="L578:L641" si="27">+P578+O578</f>
        <v>0</v>
      </c>
      <c r="M578" s="563">
        <v>0</v>
      </c>
      <c r="N578" s="563">
        <v>0</v>
      </c>
      <c r="O578" s="565">
        <v>0</v>
      </c>
      <c r="P578" s="564">
        <v>0</v>
      </c>
      <c r="Q578" s="566">
        <f>+monthly_drivers_0!Q578*1.25</f>
        <v>3.125</v>
      </c>
    </row>
    <row r="579" spans="1:17" x14ac:dyDescent="0.25">
      <c r="A579" s="567">
        <f t="shared" ref="A579:A642" si="28">+EOMONTH(A578,1)</f>
        <v>61971</v>
      </c>
      <c r="B579" s="567" t="str">
        <f t="shared" ref="B579:B642" si="29">+B578</f>
        <v>MunsonLeasing</v>
      </c>
      <c r="C579" s="568">
        <v>0</v>
      </c>
      <c r="D579" s="569">
        <v>0</v>
      </c>
      <c r="E579" s="569">
        <v>0</v>
      </c>
      <c r="F579" s="569">
        <v>0</v>
      </c>
      <c r="G579" s="569">
        <v>0</v>
      </c>
      <c r="H579" s="569">
        <v>0</v>
      </c>
      <c r="I579" s="569">
        <v>0</v>
      </c>
      <c r="J579" s="569">
        <v>0</v>
      </c>
      <c r="K579" s="570">
        <v>0</v>
      </c>
      <c r="L579" s="571">
        <f t="shared" si="27"/>
        <v>0</v>
      </c>
      <c r="M579" s="571">
        <v>0</v>
      </c>
      <c r="N579" s="571">
        <v>0</v>
      </c>
      <c r="O579" s="572">
        <v>0</v>
      </c>
      <c r="P579" s="573">
        <v>0</v>
      </c>
      <c r="Q579" s="574">
        <f>+monthly_drivers_0!Q579*1.25</f>
        <v>3.125</v>
      </c>
    </row>
    <row r="580" spans="1:17" x14ac:dyDescent="0.25">
      <c r="A580" s="575">
        <f t="shared" si="28"/>
        <v>62001</v>
      </c>
      <c r="B580" s="575" t="str">
        <f t="shared" si="29"/>
        <v>MunsonLeasing</v>
      </c>
      <c r="C580" s="562">
        <v>0</v>
      </c>
      <c r="D580" s="563">
        <v>0</v>
      </c>
      <c r="E580" s="563">
        <v>0</v>
      </c>
      <c r="F580" s="563">
        <v>0</v>
      </c>
      <c r="G580" s="563">
        <v>0</v>
      </c>
      <c r="H580" s="563">
        <v>0</v>
      </c>
      <c r="I580" s="563">
        <v>0</v>
      </c>
      <c r="J580" s="563">
        <v>0</v>
      </c>
      <c r="K580" s="564">
        <v>0</v>
      </c>
      <c r="L580" s="563">
        <f t="shared" si="27"/>
        <v>0</v>
      </c>
      <c r="M580" s="563">
        <v>0</v>
      </c>
      <c r="N580" s="563">
        <v>0</v>
      </c>
      <c r="O580" s="565">
        <v>0</v>
      </c>
      <c r="P580" s="564">
        <v>0</v>
      </c>
      <c r="Q580" s="566">
        <f>+monthly_drivers_0!Q580*1.25</f>
        <v>3.125</v>
      </c>
    </row>
    <row r="581" spans="1:17" x14ac:dyDescent="0.25">
      <c r="A581" s="567">
        <f t="shared" si="28"/>
        <v>62032</v>
      </c>
      <c r="B581" s="567" t="str">
        <f t="shared" si="29"/>
        <v>MunsonLeasing</v>
      </c>
      <c r="C581" s="568">
        <v>0</v>
      </c>
      <c r="D581" s="569">
        <v>0</v>
      </c>
      <c r="E581" s="569">
        <v>0</v>
      </c>
      <c r="F581" s="569">
        <v>0</v>
      </c>
      <c r="G581" s="569">
        <v>0</v>
      </c>
      <c r="H581" s="569">
        <v>0</v>
      </c>
      <c r="I581" s="569">
        <v>0</v>
      </c>
      <c r="J581" s="569">
        <v>0</v>
      </c>
      <c r="K581" s="570">
        <v>0</v>
      </c>
      <c r="L581" s="571">
        <f t="shared" si="27"/>
        <v>0</v>
      </c>
      <c r="M581" s="571">
        <v>0</v>
      </c>
      <c r="N581" s="571">
        <v>0</v>
      </c>
      <c r="O581" s="572">
        <v>0</v>
      </c>
      <c r="P581" s="573">
        <v>0</v>
      </c>
      <c r="Q581" s="574">
        <f>+monthly_drivers_0!Q581*1.25</f>
        <v>3.125</v>
      </c>
    </row>
    <row r="582" spans="1:17" x14ac:dyDescent="0.25">
      <c r="A582" s="575">
        <f t="shared" si="28"/>
        <v>62062</v>
      </c>
      <c r="B582" s="575" t="str">
        <f t="shared" si="29"/>
        <v>MunsonLeasing</v>
      </c>
      <c r="C582" s="562">
        <v>0</v>
      </c>
      <c r="D582" s="563">
        <v>0</v>
      </c>
      <c r="E582" s="563">
        <v>0</v>
      </c>
      <c r="F582" s="563">
        <v>0</v>
      </c>
      <c r="G582" s="563">
        <v>0</v>
      </c>
      <c r="H582" s="563">
        <v>0</v>
      </c>
      <c r="I582" s="563">
        <v>0</v>
      </c>
      <c r="J582" s="563">
        <v>0</v>
      </c>
      <c r="K582" s="564">
        <v>0</v>
      </c>
      <c r="L582" s="563">
        <f t="shared" si="27"/>
        <v>0</v>
      </c>
      <c r="M582" s="563">
        <v>0</v>
      </c>
      <c r="N582" s="563">
        <v>0</v>
      </c>
      <c r="O582" s="565">
        <v>0</v>
      </c>
      <c r="P582" s="564">
        <v>0</v>
      </c>
      <c r="Q582" s="566">
        <f>+monthly_drivers_0!Q582*1.25</f>
        <v>3.125</v>
      </c>
    </row>
    <row r="583" spans="1:17" x14ac:dyDescent="0.25">
      <c r="A583" s="567">
        <f t="shared" si="28"/>
        <v>62093</v>
      </c>
      <c r="B583" s="567" t="str">
        <f t="shared" si="29"/>
        <v>MunsonLeasing</v>
      </c>
      <c r="C583" s="568">
        <v>0</v>
      </c>
      <c r="D583" s="569">
        <v>0</v>
      </c>
      <c r="E583" s="569">
        <v>0</v>
      </c>
      <c r="F583" s="569">
        <v>0</v>
      </c>
      <c r="G583" s="569">
        <v>0</v>
      </c>
      <c r="H583" s="569">
        <v>0</v>
      </c>
      <c r="I583" s="569">
        <v>0</v>
      </c>
      <c r="J583" s="569">
        <v>0</v>
      </c>
      <c r="K583" s="570">
        <v>0</v>
      </c>
      <c r="L583" s="571">
        <f t="shared" si="27"/>
        <v>0</v>
      </c>
      <c r="M583" s="571">
        <v>0</v>
      </c>
      <c r="N583" s="571">
        <v>0</v>
      </c>
      <c r="O583" s="572">
        <v>0</v>
      </c>
      <c r="P583" s="573">
        <v>0</v>
      </c>
      <c r="Q583" s="574">
        <f>+monthly_drivers_0!Q583*1.25</f>
        <v>3.125</v>
      </c>
    </row>
    <row r="584" spans="1:17" x14ac:dyDescent="0.25">
      <c r="A584" s="575">
        <f t="shared" si="28"/>
        <v>62124</v>
      </c>
      <c r="B584" s="575" t="str">
        <f t="shared" si="29"/>
        <v>MunsonLeasing</v>
      </c>
      <c r="C584" s="562">
        <v>0</v>
      </c>
      <c r="D584" s="563">
        <v>0</v>
      </c>
      <c r="E584" s="563">
        <v>0</v>
      </c>
      <c r="F584" s="563">
        <v>0</v>
      </c>
      <c r="G584" s="563">
        <v>0</v>
      </c>
      <c r="H584" s="563">
        <v>0</v>
      </c>
      <c r="I584" s="563">
        <v>0</v>
      </c>
      <c r="J584" s="563">
        <v>0</v>
      </c>
      <c r="K584" s="564">
        <v>0</v>
      </c>
      <c r="L584" s="563">
        <f t="shared" si="27"/>
        <v>0</v>
      </c>
      <c r="M584" s="563">
        <v>0</v>
      </c>
      <c r="N584" s="563">
        <v>0</v>
      </c>
      <c r="O584" s="565">
        <v>0</v>
      </c>
      <c r="P584" s="564">
        <v>0</v>
      </c>
      <c r="Q584" s="566">
        <f>+monthly_drivers_0!Q584*1.25</f>
        <v>3.125</v>
      </c>
    </row>
    <row r="585" spans="1:17" x14ac:dyDescent="0.25">
      <c r="A585" s="567">
        <f t="shared" si="28"/>
        <v>62152</v>
      </c>
      <c r="B585" s="567" t="str">
        <f t="shared" si="29"/>
        <v>MunsonLeasing</v>
      </c>
      <c r="C585" s="568">
        <v>0</v>
      </c>
      <c r="D585" s="569">
        <v>0</v>
      </c>
      <c r="E585" s="569">
        <v>0</v>
      </c>
      <c r="F585" s="569">
        <v>0</v>
      </c>
      <c r="G585" s="569">
        <v>0</v>
      </c>
      <c r="H585" s="569">
        <v>0</v>
      </c>
      <c r="I585" s="569">
        <v>0</v>
      </c>
      <c r="J585" s="569">
        <v>0</v>
      </c>
      <c r="K585" s="570">
        <v>0</v>
      </c>
      <c r="L585" s="571">
        <f t="shared" si="27"/>
        <v>0</v>
      </c>
      <c r="M585" s="571">
        <v>0</v>
      </c>
      <c r="N585" s="571">
        <v>0</v>
      </c>
      <c r="O585" s="572">
        <v>0</v>
      </c>
      <c r="P585" s="573">
        <v>0</v>
      </c>
      <c r="Q585" s="574">
        <f>+monthly_drivers_0!Q585*1.25</f>
        <v>3.125</v>
      </c>
    </row>
    <row r="586" spans="1:17" x14ac:dyDescent="0.25">
      <c r="A586" s="575">
        <f t="shared" si="28"/>
        <v>62183</v>
      </c>
      <c r="B586" s="575" t="str">
        <f t="shared" si="29"/>
        <v>MunsonLeasing</v>
      </c>
      <c r="C586" s="562">
        <v>0</v>
      </c>
      <c r="D586" s="563">
        <v>0</v>
      </c>
      <c r="E586" s="563">
        <v>0</v>
      </c>
      <c r="F586" s="563">
        <v>0</v>
      </c>
      <c r="G586" s="563">
        <v>0</v>
      </c>
      <c r="H586" s="563">
        <v>0</v>
      </c>
      <c r="I586" s="563">
        <v>0</v>
      </c>
      <c r="J586" s="563">
        <v>0</v>
      </c>
      <c r="K586" s="564">
        <v>0</v>
      </c>
      <c r="L586" s="563">
        <f t="shared" si="27"/>
        <v>0</v>
      </c>
      <c r="M586" s="563">
        <v>0</v>
      </c>
      <c r="N586" s="563">
        <v>0</v>
      </c>
      <c r="O586" s="565">
        <v>0</v>
      </c>
      <c r="P586" s="564">
        <v>0</v>
      </c>
      <c r="Q586" s="566">
        <f>+monthly_drivers_0!Q586*1.25</f>
        <v>3.125</v>
      </c>
    </row>
    <row r="587" spans="1:17" x14ac:dyDescent="0.25">
      <c r="A587" s="567">
        <f t="shared" si="28"/>
        <v>62213</v>
      </c>
      <c r="B587" s="567" t="str">
        <f t="shared" si="29"/>
        <v>MunsonLeasing</v>
      </c>
      <c r="C587" s="568">
        <v>0</v>
      </c>
      <c r="D587" s="569">
        <v>0</v>
      </c>
      <c r="E587" s="569">
        <v>0</v>
      </c>
      <c r="F587" s="569">
        <v>0</v>
      </c>
      <c r="G587" s="569">
        <v>0</v>
      </c>
      <c r="H587" s="569">
        <v>0</v>
      </c>
      <c r="I587" s="569">
        <v>0</v>
      </c>
      <c r="J587" s="569">
        <v>0</v>
      </c>
      <c r="K587" s="570">
        <v>0</v>
      </c>
      <c r="L587" s="571">
        <f t="shared" si="27"/>
        <v>0</v>
      </c>
      <c r="M587" s="571">
        <v>0</v>
      </c>
      <c r="N587" s="571">
        <v>0</v>
      </c>
      <c r="O587" s="572">
        <v>0</v>
      </c>
      <c r="P587" s="573">
        <v>0</v>
      </c>
      <c r="Q587" s="574">
        <f>+monthly_drivers_0!Q587*1.25</f>
        <v>3.125</v>
      </c>
    </row>
    <row r="588" spans="1:17" x14ac:dyDescent="0.25">
      <c r="A588" s="575">
        <f t="shared" si="28"/>
        <v>62244</v>
      </c>
      <c r="B588" s="575" t="str">
        <f t="shared" si="29"/>
        <v>MunsonLeasing</v>
      </c>
      <c r="C588" s="562">
        <v>0</v>
      </c>
      <c r="D588" s="563">
        <v>0</v>
      </c>
      <c r="E588" s="563">
        <v>0</v>
      </c>
      <c r="F588" s="563">
        <v>0</v>
      </c>
      <c r="G588" s="563">
        <v>0</v>
      </c>
      <c r="H588" s="563">
        <v>0</v>
      </c>
      <c r="I588" s="563">
        <v>0</v>
      </c>
      <c r="J588" s="563">
        <v>0</v>
      </c>
      <c r="K588" s="564">
        <v>0</v>
      </c>
      <c r="L588" s="563">
        <f t="shared" si="27"/>
        <v>0</v>
      </c>
      <c r="M588" s="563">
        <v>0</v>
      </c>
      <c r="N588" s="563">
        <v>0</v>
      </c>
      <c r="O588" s="565">
        <v>0</v>
      </c>
      <c r="P588" s="564">
        <v>0</v>
      </c>
      <c r="Q588" s="566">
        <f>+monthly_drivers_0!Q588*1.25</f>
        <v>3.125</v>
      </c>
    </row>
    <row r="589" spans="1:17" x14ac:dyDescent="0.25">
      <c r="A589" s="567">
        <f t="shared" si="28"/>
        <v>62274</v>
      </c>
      <c r="B589" s="567" t="str">
        <f t="shared" si="29"/>
        <v>MunsonLeasing</v>
      </c>
      <c r="C589" s="568">
        <v>0</v>
      </c>
      <c r="D589" s="569">
        <v>0</v>
      </c>
      <c r="E589" s="569">
        <v>0</v>
      </c>
      <c r="F589" s="569">
        <v>0</v>
      </c>
      <c r="G589" s="569">
        <v>0</v>
      </c>
      <c r="H589" s="569">
        <v>0</v>
      </c>
      <c r="I589" s="569">
        <v>0</v>
      </c>
      <c r="J589" s="569">
        <v>0</v>
      </c>
      <c r="K589" s="570">
        <v>0</v>
      </c>
      <c r="L589" s="571">
        <f t="shared" si="27"/>
        <v>0</v>
      </c>
      <c r="M589" s="571">
        <v>0</v>
      </c>
      <c r="N589" s="571">
        <v>0</v>
      </c>
      <c r="O589" s="572">
        <v>0</v>
      </c>
      <c r="P589" s="573">
        <v>0</v>
      </c>
      <c r="Q589" s="574">
        <f>+monthly_drivers_0!Q589*1.25</f>
        <v>3.125</v>
      </c>
    </row>
    <row r="590" spans="1:17" x14ac:dyDescent="0.25">
      <c r="A590" s="575">
        <f t="shared" si="28"/>
        <v>62305</v>
      </c>
      <c r="B590" s="575" t="str">
        <f t="shared" si="29"/>
        <v>MunsonLeasing</v>
      </c>
      <c r="C590" s="562">
        <v>0</v>
      </c>
      <c r="D590" s="563">
        <v>0</v>
      </c>
      <c r="E590" s="563">
        <v>0</v>
      </c>
      <c r="F590" s="563">
        <v>0</v>
      </c>
      <c r="G590" s="563">
        <v>0</v>
      </c>
      <c r="H590" s="563">
        <v>0</v>
      </c>
      <c r="I590" s="563">
        <v>0</v>
      </c>
      <c r="J590" s="563">
        <v>0</v>
      </c>
      <c r="K590" s="564">
        <v>0</v>
      </c>
      <c r="L590" s="563">
        <f t="shared" si="27"/>
        <v>0</v>
      </c>
      <c r="M590" s="563">
        <v>0</v>
      </c>
      <c r="N590" s="563">
        <v>0</v>
      </c>
      <c r="O590" s="565">
        <v>0</v>
      </c>
      <c r="P590" s="564">
        <v>0</v>
      </c>
      <c r="Q590" s="566">
        <f>+monthly_drivers_0!Q590*1.25</f>
        <v>3.125</v>
      </c>
    </row>
    <row r="591" spans="1:17" x14ac:dyDescent="0.25">
      <c r="A591" s="567">
        <f t="shared" si="28"/>
        <v>62336</v>
      </c>
      <c r="B591" s="567" t="str">
        <f t="shared" si="29"/>
        <v>MunsonLeasing</v>
      </c>
      <c r="C591" s="568">
        <v>0</v>
      </c>
      <c r="D591" s="569">
        <v>0</v>
      </c>
      <c r="E591" s="569">
        <v>0</v>
      </c>
      <c r="F591" s="569">
        <v>0</v>
      </c>
      <c r="G591" s="569">
        <v>0</v>
      </c>
      <c r="H591" s="569">
        <v>0</v>
      </c>
      <c r="I591" s="569">
        <v>0</v>
      </c>
      <c r="J591" s="569">
        <v>0</v>
      </c>
      <c r="K591" s="570">
        <v>0</v>
      </c>
      <c r="L591" s="571">
        <f t="shared" si="27"/>
        <v>0</v>
      </c>
      <c r="M591" s="571">
        <v>0</v>
      </c>
      <c r="N591" s="571">
        <v>0</v>
      </c>
      <c r="O591" s="572">
        <v>0</v>
      </c>
      <c r="P591" s="573">
        <v>0</v>
      </c>
      <c r="Q591" s="574">
        <f>+monthly_drivers_0!Q591*1.25</f>
        <v>3.125</v>
      </c>
    </row>
    <row r="592" spans="1:17" x14ac:dyDescent="0.25">
      <c r="A592" s="575">
        <f t="shared" si="28"/>
        <v>62366</v>
      </c>
      <c r="B592" s="575" t="str">
        <f t="shared" si="29"/>
        <v>MunsonLeasing</v>
      </c>
      <c r="C592" s="562">
        <v>0</v>
      </c>
      <c r="D592" s="563">
        <v>0</v>
      </c>
      <c r="E592" s="563">
        <v>0</v>
      </c>
      <c r="F592" s="563">
        <v>0</v>
      </c>
      <c r="G592" s="563">
        <v>0</v>
      </c>
      <c r="H592" s="563">
        <v>0</v>
      </c>
      <c r="I592" s="563">
        <v>0</v>
      </c>
      <c r="J592" s="563">
        <v>0</v>
      </c>
      <c r="K592" s="564">
        <v>0</v>
      </c>
      <c r="L592" s="563">
        <f t="shared" si="27"/>
        <v>0</v>
      </c>
      <c r="M592" s="563">
        <v>0</v>
      </c>
      <c r="N592" s="563">
        <v>0</v>
      </c>
      <c r="O592" s="565">
        <v>0</v>
      </c>
      <c r="P592" s="564">
        <v>0</v>
      </c>
      <c r="Q592" s="566">
        <f>+monthly_drivers_0!Q592*1.25</f>
        <v>3.125</v>
      </c>
    </row>
    <row r="593" spans="1:17" x14ac:dyDescent="0.25">
      <c r="A593" s="567">
        <f t="shared" si="28"/>
        <v>62397</v>
      </c>
      <c r="B593" s="567" t="str">
        <f t="shared" si="29"/>
        <v>MunsonLeasing</v>
      </c>
      <c r="C593" s="568">
        <v>0</v>
      </c>
      <c r="D593" s="569">
        <v>0</v>
      </c>
      <c r="E593" s="569">
        <v>0</v>
      </c>
      <c r="F593" s="569">
        <v>0</v>
      </c>
      <c r="G593" s="569">
        <v>0</v>
      </c>
      <c r="H593" s="569">
        <v>0</v>
      </c>
      <c r="I593" s="569">
        <v>0</v>
      </c>
      <c r="J593" s="569">
        <v>0</v>
      </c>
      <c r="K593" s="570">
        <v>0</v>
      </c>
      <c r="L593" s="571">
        <f t="shared" si="27"/>
        <v>0</v>
      </c>
      <c r="M593" s="571">
        <v>0</v>
      </c>
      <c r="N593" s="571">
        <v>0</v>
      </c>
      <c r="O593" s="572">
        <v>0</v>
      </c>
      <c r="P593" s="573">
        <v>0</v>
      </c>
      <c r="Q593" s="574">
        <f>+monthly_drivers_0!Q593*1.25</f>
        <v>3.125</v>
      </c>
    </row>
    <row r="594" spans="1:17" x14ac:dyDescent="0.25">
      <c r="A594" s="575">
        <f t="shared" si="28"/>
        <v>62427</v>
      </c>
      <c r="B594" s="575" t="str">
        <f t="shared" si="29"/>
        <v>MunsonLeasing</v>
      </c>
      <c r="C594" s="562">
        <v>0</v>
      </c>
      <c r="D594" s="563">
        <v>0</v>
      </c>
      <c r="E594" s="563">
        <v>0</v>
      </c>
      <c r="F594" s="563">
        <v>0</v>
      </c>
      <c r="G594" s="563">
        <v>0</v>
      </c>
      <c r="H594" s="563">
        <v>0</v>
      </c>
      <c r="I594" s="563">
        <v>0</v>
      </c>
      <c r="J594" s="563">
        <v>0</v>
      </c>
      <c r="K594" s="564">
        <v>0</v>
      </c>
      <c r="L594" s="563">
        <f t="shared" si="27"/>
        <v>0</v>
      </c>
      <c r="M594" s="563">
        <v>0</v>
      </c>
      <c r="N594" s="563">
        <v>0</v>
      </c>
      <c r="O594" s="565">
        <v>0</v>
      </c>
      <c r="P594" s="564">
        <v>0</v>
      </c>
      <c r="Q594" s="566">
        <f>+monthly_drivers_0!Q594*1.25</f>
        <v>3.125</v>
      </c>
    </row>
    <row r="595" spans="1:17" x14ac:dyDescent="0.25">
      <c r="A595" s="567">
        <f t="shared" si="28"/>
        <v>62458</v>
      </c>
      <c r="B595" s="567" t="str">
        <f t="shared" si="29"/>
        <v>MunsonLeasing</v>
      </c>
      <c r="C595" s="568">
        <v>0</v>
      </c>
      <c r="D595" s="569">
        <v>0</v>
      </c>
      <c r="E595" s="569">
        <v>0</v>
      </c>
      <c r="F595" s="569">
        <v>0</v>
      </c>
      <c r="G595" s="569">
        <v>0</v>
      </c>
      <c r="H595" s="569">
        <v>0</v>
      </c>
      <c r="I595" s="569">
        <v>0</v>
      </c>
      <c r="J595" s="569">
        <v>0</v>
      </c>
      <c r="K595" s="570">
        <v>0</v>
      </c>
      <c r="L595" s="571">
        <f t="shared" si="27"/>
        <v>0</v>
      </c>
      <c r="M595" s="571">
        <v>0</v>
      </c>
      <c r="N595" s="571">
        <v>0</v>
      </c>
      <c r="O595" s="572">
        <v>0</v>
      </c>
      <c r="P595" s="573">
        <v>0</v>
      </c>
      <c r="Q595" s="574">
        <f>+monthly_drivers_0!Q595*1.25</f>
        <v>3.125</v>
      </c>
    </row>
    <row r="596" spans="1:17" x14ac:dyDescent="0.25">
      <c r="A596" s="575">
        <f t="shared" si="28"/>
        <v>62489</v>
      </c>
      <c r="B596" s="575" t="str">
        <f t="shared" si="29"/>
        <v>MunsonLeasing</v>
      </c>
      <c r="C596" s="562">
        <v>0</v>
      </c>
      <c r="D596" s="563">
        <v>0</v>
      </c>
      <c r="E596" s="563">
        <v>0</v>
      </c>
      <c r="F596" s="563">
        <v>0</v>
      </c>
      <c r="G596" s="563">
        <v>0</v>
      </c>
      <c r="H596" s="563">
        <v>0</v>
      </c>
      <c r="I596" s="563">
        <v>0</v>
      </c>
      <c r="J596" s="563">
        <v>0</v>
      </c>
      <c r="K596" s="564">
        <v>0</v>
      </c>
      <c r="L596" s="563">
        <f t="shared" si="27"/>
        <v>0</v>
      </c>
      <c r="M596" s="563">
        <v>0</v>
      </c>
      <c r="N596" s="563">
        <v>0</v>
      </c>
      <c r="O596" s="565">
        <v>0</v>
      </c>
      <c r="P596" s="564">
        <v>0</v>
      </c>
      <c r="Q596" s="566">
        <f>+monthly_drivers_0!Q596*1.25</f>
        <v>3.125</v>
      </c>
    </row>
    <row r="597" spans="1:17" x14ac:dyDescent="0.25">
      <c r="A597" s="567">
        <f t="shared" si="28"/>
        <v>62517</v>
      </c>
      <c r="B597" s="567" t="str">
        <f t="shared" si="29"/>
        <v>MunsonLeasing</v>
      </c>
      <c r="C597" s="568">
        <v>0</v>
      </c>
      <c r="D597" s="569">
        <v>0</v>
      </c>
      <c r="E597" s="569">
        <v>0</v>
      </c>
      <c r="F597" s="569">
        <v>0</v>
      </c>
      <c r="G597" s="569">
        <v>0</v>
      </c>
      <c r="H597" s="569">
        <v>0</v>
      </c>
      <c r="I597" s="569">
        <v>0</v>
      </c>
      <c r="J597" s="569">
        <v>0</v>
      </c>
      <c r="K597" s="570">
        <v>0</v>
      </c>
      <c r="L597" s="571">
        <f t="shared" si="27"/>
        <v>0</v>
      </c>
      <c r="M597" s="571">
        <v>0</v>
      </c>
      <c r="N597" s="571">
        <v>0</v>
      </c>
      <c r="O597" s="572">
        <v>0</v>
      </c>
      <c r="P597" s="573">
        <v>0</v>
      </c>
      <c r="Q597" s="574">
        <f>+monthly_drivers_0!Q597*1.25</f>
        <v>3.125</v>
      </c>
    </row>
    <row r="598" spans="1:17" x14ac:dyDescent="0.25">
      <c r="A598" s="575">
        <f t="shared" si="28"/>
        <v>62548</v>
      </c>
      <c r="B598" s="575" t="str">
        <f t="shared" si="29"/>
        <v>MunsonLeasing</v>
      </c>
      <c r="C598" s="562">
        <v>0</v>
      </c>
      <c r="D598" s="563">
        <v>0</v>
      </c>
      <c r="E598" s="563">
        <v>0</v>
      </c>
      <c r="F598" s="563">
        <v>0</v>
      </c>
      <c r="G598" s="563">
        <v>0</v>
      </c>
      <c r="H598" s="563">
        <v>0</v>
      </c>
      <c r="I598" s="563">
        <v>0</v>
      </c>
      <c r="J598" s="563">
        <v>0</v>
      </c>
      <c r="K598" s="564">
        <v>0</v>
      </c>
      <c r="L598" s="563">
        <f t="shared" si="27"/>
        <v>0</v>
      </c>
      <c r="M598" s="563">
        <v>0</v>
      </c>
      <c r="N598" s="563">
        <v>0</v>
      </c>
      <c r="O598" s="565">
        <v>0</v>
      </c>
      <c r="P598" s="564">
        <v>0</v>
      </c>
      <c r="Q598" s="566">
        <f>+monthly_drivers_0!Q598*1.25</f>
        <v>3.125</v>
      </c>
    </row>
    <row r="599" spans="1:17" x14ac:dyDescent="0.25">
      <c r="A599" s="567">
        <f t="shared" si="28"/>
        <v>62578</v>
      </c>
      <c r="B599" s="567" t="str">
        <f t="shared" si="29"/>
        <v>MunsonLeasing</v>
      </c>
      <c r="C599" s="568">
        <v>0</v>
      </c>
      <c r="D599" s="569">
        <v>0</v>
      </c>
      <c r="E599" s="569">
        <v>0</v>
      </c>
      <c r="F599" s="569">
        <v>0</v>
      </c>
      <c r="G599" s="569">
        <v>0</v>
      </c>
      <c r="H599" s="569">
        <v>0</v>
      </c>
      <c r="I599" s="569">
        <v>0</v>
      </c>
      <c r="J599" s="569">
        <v>0</v>
      </c>
      <c r="K599" s="570">
        <v>0</v>
      </c>
      <c r="L599" s="571">
        <f t="shared" si="27"/>
        <v>0</v>
      </c>
      <c r="M599" s="571">
        <v>0</v>
      </c>
      <c r="N599" s="571">
        <v>0</v>
      </c>
      <c r="O599" s="572">
        <v>0</v>
      </c>
      <c r="P599" s="573">
        <v>0</v>
      </c>
      <c r="Q599" s="574">
        <f>+monthly_drivers_0!Q599*1.25</f>
        <v>3.125</v>
      </c>
    </row>
    <row r="600" spans="1:17" x14ac:dyDescent="0.25">
      <c r="A600" s="575">
        <f t="shared" si="28"/>
        <v>62609</v>
      </c>
      <c r="B600" s="575" t="str">
        <f t="shared" si="29"/>
        <v>MunsonLeasing</v>
      </c>
      <c r="C600" s="562">
        <v>0</v>
      </c>
      <c r="D600" s="563">
        <v>0</v>
      </c>
      <c r="E600" s="563">
        <v>0</v>
      </c>
      <c r="F600" s="563">
        <v>0</v>
      </c>
      <c r="G600" s="563">
        <v>0</v>
      </c>
      <c r="H600" s="563">
        <v>0</v>
      </c>
      <c r="I600" s="563">
        <v>0</v>
      </c>
      <c r="J600" s="563">
        <v>0</v>
      </c>
      <c r="K600" s="564">
        <v>0</v>
      </c>
      <c r="L600" s="563">
        <f t="shared" si="27"/>
        <v>0</v>
      </c>
      <c r="M600" s="563">
        <v>0</v>
      </c>
      <c r="N600" s="563">
        <v>0</v>
      </c>
      <c r="O600" s="565">
        <v>0</v>
      </c>
      <c r="P600" s="564">
        <v>0</v>
      </c>
      <c r="Q600" s="566">
        <f>+monthly_drivers_0!Q600*1.25</f>
        <v>3.125</v>
      </c>
    </row>
    <row r="601" spans="1:17" x14ac:dyDescent="0.25">
      <c r="A601" s="567">
        <f t="shared" si="28"/>
        <v>62639</v>
      </c>
      <c r="B601" s="567" t="str">
        <f t="shared" si="29"/>
        <v>MunsonLeasing</v>
      </c>
      <c r="C601" s="568">
        <v>0</v>
      </c>
      <c r="D601" s="569">
        <v>0</v>
      </c>
      <c r="E601" s="569">
        <v>0</v>
      </c>
      <c r="F601" s="569">
        <v>0</v>
      </c>
      <c r="G601" s="569">
        <v>0</v>
      </c>
      <c r="H601" s="569">
        <v>0</v>
      </c>
      <c r="I601" s="569">
        <v>0</v>
      </c>
      <c r="J601" s="569">
        <v>0</v>
      </c>
      <c r="K601" s="570">
        <v>0</v>
      </c>
      <c r="L601" s="571">
        <f t="shared" si="27"/>
        <v>0</v>
      </c>
      <c r="M601" s="571">
        <v>0</v>
      </c>
      <c r="N601" s="571">
        <v>0</v>
      </c>
      <c r="O601" s="572">
        <v>0</v>
      </c>
      <c r="P601" s="573">
        <v>0</v>
      </c>
      <c r="Q601" s="574">
        <f>+monthly_drivers_0!Q601*1.25</f>
        <v>3.125</v>
      </c>
    </row>
    <row r="602" spans="1:17" x14ac:dyDescent="0.25">
      <c r="A602" s="567">
        <f t="shared" si="28"/>
        <v>62670</v>
      </c>
      <c r="B602" s="567" t="str">
        <f t="shared" si="29"/>
        <v>MunsonLeasing</v>
      </c>
      <c r="C602" s="568">
        <v>0</v>
      </c>
      <c r="D602" s="569">
        <v>0</v>
      </c>
      <c r="E602" s="569">
        <v>0</v>
      </c>
      <c r="F602" s="569">
        <v>0</v>
      </c>
      <c r="G602" s="569">
        <v>0</v>
      </c>
      <c r="H602" s="569">
        <v>0</v>
      </c>
      <c r="I602" s="569">
        <v>0</v>
      </c>
      <c r="J602" s="569">
        <v>0</v>
      </c>
      <c r="K602" s="570">
        <v>0</v>
      </c>
      <c r="L602" s="571">
        <f t="shared" si="27"/>
        <v>0</v>
      </c>
      <c r="M602" s="571">
        <v>0</v>
      </c>
      <c r="N602" s="571">
        <v>0</v>
      </c>
      <c r="O602" s="572">
        <v>0</v>
      </c>
      <c r="P602" s="573">
        <v>0</v>
      </c>
      <c r="Q602" s="566">
        <f>+monthly_drivers_0!Q602*1.25</f>
        <v>3.125</v>
      </c>
    </row>
    <row r="603" spans="1:17" x14ac:dyDescent="0.25">
      <c r="A603" s="567">
        <f t="shared" si="28"/>
        <v>62701</v>
      </c>
      <c r="B603" s="567" t="str">
        <f t="shared" si="29"/>
        <v>MunsonLeasing</v>
      </c>
      <c r="C603" s="568">
        <v>0</v>
      </c>
      <c r="D603" s="569">
        <v>0</v>
      </c>
      <c r="E603" s="569">
        <v>0</v>
      </c>
      <c r="F603" s="569">
        <v>0</v>
      </c>
      <c r="G603" s="569">
        <v>0</v>
      </c>
      <c r="H603" s="569">
        <v>0</v>
      </c>
      <c r="I603" s="569">
        <v>0</v>
      </c>
      <c r="J603" s="569">
        <v>0</v>
      </c>
      <c r="K603" s="570">
        <v>0</v>
      </c>
      <c r="L603" s="571">
        <f t="shared" si="27"/>
        <v>0</v>
      </c>
      <c r="M603" s="571">
        <v>0</v>
      </c>
      <c r="N603" s="571">
        <v>0</v>
      </c>
      <c r="O603" s="572">
        <v>0</v>
      </c>
      <c r="P603" s="573">
        <v>0</v>
      </c>
      <c r="Q603" s="574">
        <f>+monthly_drivers_0!Q603*1.25</f>
        <v>3.125</v>
      </c>
    </row>
    <row r="604" spans="1:17" x14ac:dyDescent="0.25">
      <c r="A604" s="567">
        <f t="shared" si="28"/>
        <v>62731</v>
      </c>
      <c r="B604" s="567" t="str">
        <f t="shared" si="29"/>
        <v>MunsonLeasing</v>
      </c>
      <c r="C604" s="568">
        <v>0</v>
      </c>
      <c r="D604" s="569">
        <v>0</v>
      </c>
      <c r="E604" s="569">
        <v>0</v>
      </c>
      <c r="F604" s="569">
        <v>0</v>
      </c>
      <c r="G604" s="569">
        <v>0</v>
      </c>
      <c r="H604" s="569">
        <v>0</v>
      </c>
      <c r="I604" s="569">
        <v>0</v>
      </c>
      <c r="J604" s="569">
        <v>0</v>
      </c>
      <c r="K604" s="570">
        <v>0</v>
      </c>
      <c r="L604" s="571">
        <f t="shared" si="27"/>
        <v>0</v>
      </c>
      <c r="M604" s="571">
        <v>0</v>
      </c>
      <c r="N604" s="571">
        <v>0</v>
      </c>
      <c r="O604" s="572">
        <v>0</v>
      </c>
      <c r="P604" s="573">
        <v>0</v>
      </c>
      <c r="Q604" s="566">
        <f>+monthly_drivers_0!Q604*1.25</f>
        <v>3.125</v>
      </c>
    </row>
    <row r="605" spans="1:17" x14ac:dyDescent="0.25">
      <c r="A605" s="567">
        <f t="shared" si="28"/>
        <v>62762</v>
      </c>
      <c r="B605" s="567" t="str">
        <f t="shared" si="29"/>
        <v>MunsonLeasing</v>
      </c>
      <c r="C605" s="568">
        <v>0</v>
      </c>
      <c r="D605" s="569">
        <v>0</v>
      </c>
      <c r="E605" s="569">
        <v>0</v>
      </c>
      <c r="F605" s="569">
        <v>0</v>
      </c>
      <c r="G605" s="569">
        <v>0</v>
      </c>
      <c r="H605" s="569">
        <v>0</v>
      </c>
      <c r="I605" s="569">
        <v>0</v>
      </c>
      <c r="J605" s="569">
        <v>0</v>
      </c>
      <c r="K605" s="570">
        <v>0</v>
      </c>
      <c r="L605" s="571">
        <f t="shared" si="27"/>
        <v>0</v>
      </c>
      <c r="M605" s="571">
        <v>0</v>
      </c>
      <c r="N605" s="571">
        <v>0</v>
      </c>
      <c r="O605" s="572">
        <v>0</v>
      </c>
      <c r="P605" s="573">
        <v>0</v>
      </c>
      <c r="Q605" s="574">
        <f>+monthly_drivers_0!Q605*1.25</f>
        <v>3.125</v>
      </c>
    </row>
    <row r="606" spans="1:17" x14ac:dyDescent="0.25">
      <c r="A606" s="567">
        <f t="shared" si="28"/>
        <v>62792</v>
      </c>
      <c r="B606" s="567" t="str">
        <f t="shared" si="29"/>
        <v>MunsonLeasing</v>
      </c>
      <c r="C606" s="568">
        <v>0</v>
      </c>
      <c r="D606" s="569">
        <v>0</v>
      </c>
      <c r="E606" s="569">
        <v>0</v>
      </c>
      <c r="F606" s="569">
        <v>0</v>
      </c>
      <c r="G606" s="569">
        <v>0</v>
      </c>
      <c r="H606" s="569">
        <v>0</v>
      </c>
      <c r="I606" s="569">
        <v>0</v>
      </c>
      <c r="J606" s="569">
        <v>0</v>
      </c>
      <c r="K606" s="570">
        <v>0</v>
      </c>
      <c r="L606" s="571">
        <f t="shared" si="27"/>
        <v>0</v>
      </c>
      <c r="M606" s="571">
        <v>0</v>
      </c>
      <c r="N606" s="571">
        <v>0</v>
      </c>
      <c r="O606" s="572">
        <v>0</v>
      </c>
      <c r="P606" s="573">
        <v>0</v>
      </c>
      <c r="Q606" s="566">
        <f>+monthly_drivers_0!Q606*1.25</f>
        <v>3.125</v>
      </c>
    </row>
    <row r="607" spans="1:17" x14ac:dyDescent="0.25">
      <c r="A607" s="567">
        <f t="shared" si="28"/>
        <v>62823</v>
      </c>
      <c r="B607" s="567" t="str">
        <f t="shared" si="29"/>
        <v>MunsonLeasing</v>
      </c>
      <c r="C607" s="568">
        <v>0</v>
      </c>
      <c r="D607" s="569">
        <v>0</v>
      </c>
      <c r="E607" s="569">
        <v>0</v>
      </c>
      <c r="F607" s="569">
        <v>0</v>
      </c>
      <c r="G607" s="569">
        <v>0</v>
      </c>
      <c r="H607" s="569">
        <v>0</v>
      </c>
      <c r="I607" s="569">
        <v>0</v>
      </c>
      <c r="J607" s="569">
        <v>0</v>
      </c>
      <c r="K607" s="570">
        <v>0</v>
      </c>
      <c r="L607" s="571">
        <f t="shared" si="27"/>
        <v>0</v>
      </c>
      <c r="M607" s="571">
        <v>0</v>
      </c>
      <c r="N607" s="571">
        <v>0</v>
      </c>
      <c r="O607" s="572">
        <v>0</v>
      </c>
      <c r="P607" s="573">
        <v>0</v>
      </c>
      <c r="Q607" s="574">
        <f>+monthly_drivers_0!Q607*1.25</f>
        <v>3.125</v>
      </c>
    </row>
    <row r="608" spans="1:17" x14ac:dyDescent="0.25">
      <c r="A608" s="567">
        <f t="shared" si="28"/>
        <v>62854</v>
      </c>
      <c r="B608" s="567" t="str">
        <f t="shared" si="29"/>
        <v>MunsonLeasing</v>
      </c>
      <c r="C608" s="568">
        <v>0</v>
      </c>
      <c r="D608" s="569">
        <v>0</v>
      </c>
      <c r="E608" s="569">
        <v>0</v>
      </c>
      <c r="F608" s="569">
        <v>0</v>
      </c>
      <c r="G608" s="569">
        <v>0</v>
      </c>
      <c r="H608" s="569">
        <v>0</v>
      </c>
      <c r="I608" s="569">
        <v>0</v>
      </c>
      <c r="J608" s="569">
        <v>0</v>
      </c>
      <c r="K608" s="570">
        <v>0</v>
      </c>
      <c r="L608" s="571">
        <f t="shared" si="27"/>
        <v>0</v>
      </c>
      <c r="M608" s="571">
        <v>0</v>
      </c>
      <c r="N608" s="571">
        <v>0</v>
      </c>
      <c r="O608" s="572">
        <v>0</v>
      </c>
      <c r="P608" s="573">
        <v>0</v>
      </c>
      <c r="Q608" s="566">
        <f>+monthly_drivers_0!Q608*1.25</f>
        <v>3.125</v>
      </c>
    </row>
    <row r="609" spans="1:17" x14ac:dyDescent="0.25">
      <c r="A609" s="567">
        <f t="shared" si="28"/>
        <v>62883</v>
      </c>
      <c r="B609" s="567" t="str">
        <f t="shared" si="29"/>
        <v>MunsonLeasing</v>
      </c>
      <c r="C609" s="568">
        <v>0</v>
      </c>
      <c r="D609" s="569">
        <v>0</v>
      </c>
      <c r="E609" s="569">
        <v>0</v>
      </c>
      <c r="F609" s="569">
        <v>0</v>
      </c>
      <c r="G609" s="569">
        <v>0</v>
      </c>
      <c r="H609" s="569">
        <v>0</v>
      </c>
      <c r="I609" s="569">
        <v>0</v>
      </c>
      <c r="J609" s="569">
        <v>0</v>
      </c>
      <c r="K609" s="570">
        <v>0</v>
      </c>
      <c r="L609" s="571">
        <f t="shared" si="27"/>
        <v>0</v>
      </c>
      <c r="M609" s="571">
        <v>0</v>
      </c>
      <c r="N609" s="571">
        <v>0</v>
      </c>
      <c r="O609" s="572">
        <v>0</v>
      </c>
      <c r="P609" s="573">
        <v>0</v>
      </c>
      <c r="Q609" s="574">
        <f>+monthly_drivers_0!Q609*1.25</f>
        <v>3.125</v>
      </c>
    </row>
    <row r="610" spans="1:17" x14ac:dyDescent="0.25">
      <c r="A610" s="567">
        <f t="shared" si="28"/>
        <v>62914</v>
      </c>
      <c r="B610" s="567" t="str">
        <f t="shared" si="29"/>
        <v>MunsonLeasing</v>
      </c>
      <c r="C610" s="568">
        <v>0</v>
      </c>
      <c r="D610" s="569">
        <v>0</v>
      </c>
      <c r="E610" s="569">
        <v>0</v>
      </c>
      <c r="F610" s="569">
        <v>0</v>
      </c>
      <c r="G610" s="569">
        <v>0</v>
      </c>
      <c r="H610" s="569">
        <v>0</v>
      </c>
      <c r="I610" s="569">
        <v>0</v>
      </c>
      <c r="J610" s="569">
        <v>0</v>
      </c>
      <c r="K610" s="570">
        <v>0</v>
      </c>
      <c r="L610" s="571">
        <f t="shared" si="27"/>
        <v>0</v>
      </c>
      <c r="M610" s="571">
        <v>0</v>
      </c>
      <c r="N610" s="571">
        <v>0</v>
      </c>
      <c r="O610" s="572">
        <v>0</v>
      </c>
      <c r="P610" s="573">
        <v>0</v>
      </c>
      <c r="Q610" s="566">
        <f>+monthly_drivers_0!Q610*1.25</f>
        <v>3.125</v>
      </c>
    </row>
    <row r="611" spans="1:17" x14ac:dyDescent="0.25">
      <c r="A611" s="567">
        <f t="shared" si="28"/>
        <v>62944</v>
      </c>
      <c r="B611" s="567" t="str">
        <f t="shared" si="29"/>
        <v>MunsonLeasing</v>
      </c>
      <c r="C611" s="568">
        <v>0</v>
      </c>
      <c r="D611" s="569">
        <v>0</v>
      </c>
      <c r="E611" s="569">
        <v>0</v>
      </c>
      <c r="F611" s="569">
        <v>0</v>
      </c>
      <c r="G611" s="569">
        <v>0</v>
      </c>
      <c r="H611" s="569">
        <v>0</v>
      </c>
      <c r="I611" s="569">
        <v>0</v>
      </c>
      <c r="J611" s="569">
        <v>0</v>
      </c>
      <c r="K611" s="570">
        <v>0</v>
      </c>
      <c r="L611" s="571">
        <f t="shared" si="27"/>
        <v>0</v>
      </c>
      <c r="M611" s="571">
        <v>0</v>
      </c>
      <c r="N611" s="571">
        <v>0</v>
      </c>
      <c r="O611" s="572">
        <v>0</v>
      </c>
      <c r="P611" s="573">
        <v>0</v>
      </c>
      <c r="Q611" s="574">
        <f>+monthly_drivers_0!Q611*1.25</f>
        <v>3.125</v>
      </c>
    </row>
    <row r="612" spans="1:17" x14ac:dyDescent="0.25">
      <c r="A612" s="567">
        <f t="shared" si="28"/>
        <v>62975</v>
      </c>
      <c r="B612" s="567" t="str">
        <f t="shared" si="29"/>
        <v>MunsonLeasing</v>
      </c>
      <c r="C612" s="568">
        <v>0</v>
      </c>
      <c r="D612" s="569">
        <v>0</v>
      </c>
      <c r="E612" s="569">
        <v>0</v>
      </c>
      <c r="F612" s="569">
        <v>0</v>
      </c>
      <c r="G612" s="569">
        <v>0</v>
      </c>
      <c r="H612" s="569">
        <v>0</v>
      </c>
      <c r="I612" s="569">
        <v>0</v>
      </c>
      <c r="J612" s="569">
        <v>0</v>
      </c>
      <c r="K612" s="570">
        <v>0</v>
      </c>
      <c r="L612" s="571">
        <f t="shared" si="27"/>
        <v>0</v>
      </c>
      <c r="M612" s="571">
        <v>0</v>
      </c>
      <c r="N612" s="571">
        <v>0</v>
      </c>
      <c r="O612" s="572">
        <v>0</v>
      </c>
      <c r="P612" s="573">
        <v>0</v>
      </c>
      <c r="Q612" s="566">
        <f>+monthly_drivers_0!Q612*1.25</f>
        <v>3.125</v>
      </c>
    </row>
    <row r="613" spans="1:17" x14ac:dyDescent="0.25">
      <c r="A613" s="567">
        <f t="shared" si="28"/>
        <v>63005</v>
      </c>
      <c r="B613" s="567" t="str">
        <f t="shared" si="29"/>
        <v>MunsonLeasing</v>
      </c>
      <c r="C613" s="568">
        <v>0</v>
      </c>
      <c r="D613" s="569">
        <v>0</v>
      </c>
      <c r="E613" s="569">
        <v>0</v>
      </c>
      <c r="F613" s="569">
        <v>0</v>
      </c>
      <c r="G613" s="569">
        <v>0</v>
      </c>
      <c r="H613" s="569">
        <v>0</v>
      </c>
      <c r="I613" s="569">
        <v>0</v>
      </c>
      <c r="J613" s="569">
        <v>0</v>
      </c>
      <c r="K613" s="570">
        <v>0</v>
      </c>
      <c r="L613" s="571">
        <f t="shared" si="27"/>
        <v>0</v>
      </c>
      <c r="M613" s="571">
        <v>0</v>
      </c>
      <c r="N613" s="571">
        <v>0</v>
      </c>
      <c r="O613" s="572">
        <v>0</v>
      </c>
      <c r="P613" s="573">
        <v>0</v>
      </c>
      <c r="Q613" s="574">
        <f>+monthly_drivers_0!Q613*1.25</f>
        <v>3.125</v>
      </c>
    </row>
    <row r="614" spans="1:17" x14ac:dyDescent="0.25">
      <c r="A614" s="567">
        <f t="shared" si="28"/>
        <v>63036</v>
      </c>
      <c r="B614" s="567" t="str">
        <f t="shared" si="29"/>
        <v>MunsonLeasing</v>
      </c>
      <c r="C614" s="568">
        <v>0</v>
      </c>
      <c r="D614" s="569">
        <v>0</v>
      </c>
      <c r="E614" s="569">
        <v>0</v>
      </c>
      <c r="F614" s="569">
        <v>0</v>
      </c>
      <c r="G614" s="569">
        <v>0</v>
      </c>
      <c r="H614" s="569">
        <v>0</v>
      </c>
      <c r="I614" s="569">
        <v>0</v>
      </c>
      <c r="J614" s="569">
        <v>0</v>
      </c>
      <c r="K614" s="570">
        <v>0</v>
      </c>
      <c r="L614" s="571">
        <f t="shared" si="27"/>
        <v>0</v>
      </c>
      <c r="M614" s="571">
        <v>0</v>
      </c>
      <c r="N614" s="571">
        <v>0</v>
      </c>
      <c r="O614" s="572">
        <v>0</v>
      </c>
      <c r="P614" s="573">
        <v>0</v>
      </c>
      <c r="Q614" s="566">
        <f>+monthly_drivers_0!Q614*1.25</f>
        <v>3.125</v>
      </c>
    </row>
    <row r="615" spans="1:17" x14ac:dyDescent="0.25">
      <c r="A615" s="567">
        <f t="shared" si="28"/>
        <v>63067</v>
      </c>
      <c r="B615" s="567" t="str">
        <f t="shared" si="29"/>
        <v>MunsonLeasing</v>
      </c>
      <c r="C615" s="568">
        <v>0</v>
      </c>
      <c r="D615" s="569">
        <v>0</v>
      </c>
      <c r="E615" s="569">
        <v>0</v>
      </c>
      <c r="F615" s="569">
        <v>0</v>
      </c>
      <c r="G615" s="569">
        <v>0</v>
      </c>
      <c r="H615" s="569">
        <v>0</v>
      </c>
      <c r="I615" s="569">
        <v>0</v>
      </c>
      <c r="J615" s="569">
        <v>0</v>
      </c>
      <c r="K615" s="570">
        <v>0</v>
      </c>
      <c r="L615" s="571">
        <f t="shared" si="27"/>
        <v>0</v>
      </c>
      <c r="M615" s="571">
        <v>0</v>
      </c>
      <c r="N615" s="571">
        <v>0</v>
      </c>
      <c r="O615" s="572">
        <v>0</v>
      </c>
      <c r="P615" s="573">
        <v>0</v>
      </c>
      <c r="Q615" s="574">
        <f>+monthly_drivers_0!Q615*1.25</f>
        <v>3.125</v>
      </c>
    </row>
    <row r="616" spans="1:17" x14ac:dyDescent="0.25">
      <c r="A616" s="567">
        <f t="shared" si="28"/>
        <v>63097</v>
      </c>
      <c r="B616" s="567" t="str">
        <f t="shared" si="29"/>
        <v>MunsonLeasing</v>
      </c>
      <c r="C616" s="568">
        <v>0</v>
      </c>
      <c r="D616" s="569">
        <v>0</v>
      </c>
      <c r="E616" s="569">
        <v>0</v>
      </c>
      <c r="F616" s="569">
        <v>0</v>
      </c>
      <c r="G616" s="569">
        <v>0</v>
      </c>
      <c r="H616" s="569">
        <v>0</v>
      </c>
      <c r="I616" s="569">
        <v>0</v>
      </c>
      <c r="J616" s="569">
        <v>0</v>
      </c>
      <c r="K616" s="570">
        <v>0</v>
      </c>
      <c r="L616" s="571">
        <f t="shared" si="27"/>
        <v>0</v>
      </c>
      <c r="M616" s="571">
        <v>0</v>
      </c>
      <c r="N616" s="571">
        <v>0</v>
      </c>
      <c r="O616" s="572">
        <v>0</v>
      </c>
      <c r="P616" s="573">
        <v>0</v>
      </c>
      <c r="Q616" s="566">
        <f>+monthly_drivers_0!Q616*1.25</f>
        <v>3.125</v>
      </c>
    </row>
    <row r="617" spans="1:17" x14ac:dyDescent="0.25">
      <c r="A617" s="567">
        <f t="shared" si="28"/>
        <v>63128</v>
      </c>
      <c r="B617" s="567" t="str">
        <f t="shared" si="29"/>
        <v>MunsonLeasing</v>
      </c>
      <c r="C617" s="568">
        <v>0</v>
      </c>
      <c r="D617" s="569">
        <v>0</v>
      </c>
      <c r="E617" s="569">
        <v>0</v>
      </c>
      <c r="F617" s="569">
        <v>0</v>
      </c>
      <c r="G617" s="569">
        <v>0</v>
      </c>
      <c r="H617" s="569">
        <v>0</v>
      </c>
      <c r="I617" s="569">
        <v>0</v>
      </c>
      <c r="J617" s="569">
        <v>0</v>
      </c>
      <c r="K617" s="570">
        <v>0</v>
      </c>
      <c r="L617" s="571">
        <f t="shared" si="27"/>
        <v>0</v>
      </c>
      <c r="M617" s="571">
        <v>0</v>
      </c>
      <c r="N617" s="571">
        <v>0</v>
      </c>
      <c r="O617" s="572">
        <v>0</v>
      </c>
      <c r="P617" s="573">
        <v>0</v>
      </c>
      <c r="Q617" s="574">
        <f>+monthly_drivers_0!Q617*1.25</f>
        <v>3.125</v>
      </c>
    </row>
    <row r="618" spans="1:17" x14ac:dyDescent="0.25">
      <c r="A618" s="567">
        <f t="shared" si="28"/>
        <v>63158</v>
      </c>
      <c r="B618" s="567" t="str">
        <f t="shared" si="29"/>
        <v>MunsonLeasing</v>
      </c>
      <c r="C618" s="568">
        <v>0</v>
      </c>
      <c r="D618" s="569">
        <v>0</v>
      </c>
      <c r="E618" s="569">
        <v>0</v>
      </c>
      <c r="F618" s="569">
        <v>0</v>
      </c>
      <c r="G618" s="569">
        <v>0</v>
      </c>
      <c r="H618" s="569">
        <v>0</v>
      </c>
      <c r="I618" s="569">
        <v>0</v>
      </c>
      <c r="J618" s="569">
        <v>0</v>
      </c>
      <c r="K618" s="570">
        <v>0</v>
      </c>
      <c r="L618" s="571">
        <f t="shared" si="27"/>
        <v>0</v>
      </c>
      <c r="M618" s="571">
        <v>0</v>
      </c>
      <c r="N618" s="571">
        <v>0</v>
      </c>
      <c r="O618" s="572">
        <v>0</v>
      </c>
      <c r="P618" s="573">
        <v>0</v>
      </c>
      <c r="Q618" s="566">
        <f>+monthly_drivers_0!Q618*1.25</f>
        <v>3.125</v>
      </c>
    </row>
    <row r="619" spans="1:17" x14ac:dyDescent="0.25">
      <c r="A619" s="567">
        <f t="shared" si="28"/>
        <v>63189</v>
      </c>
      <c r="B619" s="567" t="str">
        <f t="shared" si="29"/>
        <v>MunsonLeasing</v>
      </c>
      <c r="C619" s="568">
        <v>0</v>
      </c>
      <c r="D619" s="569">
        <v>0</v>
      </c>
      <c r="E619" s="569">
        <v>0</v>
      </c>
      <c r="F619" s="569">
        <v>0</v>
      </c>
      <c r="G619" s="569">
        <v>0</v>
      </c>
      <c r="H619" s="569">
        <v>0</v>
      </c>
      <c r="I619" s="569">
        <v>0</v>
      </c>
      <c r="J619" s="569">
        <v>0</v>
      </c>
      <c r="K619" s="570">
        <v>0</v>
      </c>
      <c r="L619" s="571">
        <f t="shared" si="27"/>
        <v>0</v>
      </c>
      <c r="M619" s="571">
        <v>0</v>
      </c>
      <c r="N619" s="571">
        <v>0</v>
      </c>
      <c r="O619" s="572">
        <v>0</v>
      </c>
      <c r="P619" s="573">
        <v>0</v>
      </c>
      <c r="Q619" s="574">
        <f>+monthly_drivers_0!Q619*1.25</f>
        <v>3.125</v>
      </c>
    </row>
    <row r="620" spans="1:17" x14ac:dyDescent="0.25">
      <c r="A620" s="567">
        <f t="shared" si="28"/>
        <v>63220</v>
      </c>
      <c r="B620" s="567" t="str">
        <f t="shared" si="29"/>
        <v>MunsonLeasing</v>
      </c>
      <c r="C620" s="568">
        <v>0</v>
      </c>
      <c r="D620" s="569">
        <v>0</v>
      </c>
      <c r="E620" s="569">
        <v>0</v>
      </c>
      <c r="F620" s="569">
        <v>0</v>
      </c>
      <c r="G620" s="569">
        <v>0</v>
      </c>
      <c r="H620" s="569">
        <v>0</v>
      </c>
      <c r="I620" s="569">
        <v>0</v>
      </c>
      <c r="J620" s="569">
        <v>0</v>
      </c>
      <c r="K620" s="570">
        <v>0</v>
      </c>
      <c r="L620" s="571">
        <f t="shared" si="27"/>
        <v>0</v>
      </c>
      <c r="M620" s="571">
        <v>0</v>
      </c>
      <c r="N620" s="571">
        <v>0</v>
      </c>
      <c r="O620" s="572">
        <v>0</v>
      </c>
      <c r="P620" s="573">
        <v>0</v>
      </c>
      <c r="Q620" s="566">
        <f>+monthly_drivers_0!Q620*1.25</f>
        <v>3.125</v>
      </c>
    </row>
    <row r="621" spans="1:17" x14ac:dyDescent="0.25">
      <c r="A621" s="567">
        <f t="shared" si="28"/>
        <v>63248</v>
      </c>
      <c r="B621" s="567" t="str">
        <f t="shared" si="29"/>
        <v>MunsonLeasing</v>
      </c>
      <c r="C621" s="568">
        <v>0</v>
      </c>
      <c r="D621" s="569">
        <v>0</v>
      </c>
      <c r="E621" s="569">
        <v>0</v>
      </c>
      <c r="F621" s="569">
        <v>0</v>
      </c>
      <c r="G621" s="569">
        <v>0</v>
      </c>
      <c r="H621" s="569">
        <v>0</v>
      </c>
      <c r="I621" s="569">
        <v>0</v>
      </c>
      <c r="J621" s="569">
        <v>0</v>
      </c>
      <c r="K621" s="570">
        <v>0</v>
      </c>
      <c r="L621" s="571">
        <f t="shared" si="27"/>
        <v>0</v>
      </c>
      <c r="M621" s="571">
        <v>0</v>
      </c>
      <c r="N621" s="571">
        <v>0</v>
      </c>
      <c r="O621" s="572">
        <v>0</v>
      </c>
      <c r="P621" s="573">
        <v>0</v>
      </c>
      <c r="Q621" s="574">
        <f>+monthly_drivers_0!Q621*1.25</f>
        <v>3.125</v>
      </c>
    </row>
    <row r="622" spans="1:17" x14ac:dyDescent="0.25">
      <c r="A622" s="567">
        <f t="shared" si="28"/>
        <v>63279</v>
      </c>
      <c r="B622" s="567" t="str">
        <f t="shared" si="29"/>
        <v>MunsonLeasing</v>
      </c>
      <c r="C622" s="568">
        <v>0</v>
      </c>
      <c r="D622" s="569">
        <v>0</v>
      </c>
      <c r="E622" s="569">
        <v>0</v>
      </c>
      <c r="F622" s="569">
        <v>0</v>
      </c>
      <c r="G622" s="569">
        <v>0</v>
      </c>
      <c r="H622" s="569">
        <v>0</v>
      </c>
      <c r="I622" s="569">
        <v>0</v>
      </c>
      <c r="J622" s="569">
        <v>0</v>
      </c>
      <c r="K622" s="570">
        <v>0</v>
      </c>
      <c r="L622" s="571">
        <f t="shared" si="27"/>
        <v>0</v>
      </c>
      <c r="M622" s="571">
        <v>0</v>
      </c>
      <c r="N622" s="571">
        <v>0</v>
      </c>
      <c r="O622" s="572">
        <v>0</v>
      </c>
      <c r="P622" s="573">
        <v>0</v>
      </c>
      <c r="Q622" s="566">
        <f>+monthly_drivers_0!Q622*1.25</f>
        <v>3.125</v>
      </c>
    </row>
    <row r="623" spans="1:17" x14ac:dyDescent="0.25">
      <c r="A623" s="567">
        <f t="shared" si="28"/>
        <v>63309</v>
      </c>
      <c r="B623" s="567" t="str">
        <f t="shared" si="29"/>
        <v>MunsonLeasing</v>
      </c>
      <c r="C623" s="568">
        <v>0</v>
      </c>
      <c r="D623" s="569">
        <v>0</v>
      </c>
      <c r="E623" s="569">
        <v>0</v>
      </c>
      <c r="F623" s="569">
        <v>0</v>
      </c>
      <c r="G623" s="569">
        <v>0</v>
      </c>
      <c r="H623" s="569">
        <v>0</v>
      </c>
      <c r="I623" s="569">
        <v>0</v>
      </c>
      <c r="J623" s="569">
        <v>0</v>
      </c>
      <c r="K623" s="570">
        <v>0</v>
      </c>
      <c r="L623" s="571">
        <f t="shared" si="27"/>
        <v>0</v>
      </c>
      <c r="M623" s="571">
        <v>0</v>
      </c>
      <c r="N623" s="571">
        <v>0</v>
      </c>
      <c r="O623" s="572">
        <v>0</v>
      </c>
      <c r="P623" s="573">
        <v>0</v>
      </c>
      <c r="Q623" s="574">
        <f>+monthly_drivers_0!Q623*1.25</f>
        <v>3.125</v>
      </c>
    </row>
    <row r="624" spans="1:17" x14ac:dyDescent="0.25">
      <c r="A624" s="567">
        <f t="shared" si="28"/>
        <v>63340</v>
      </c>
      <c r="B624" s="567" t="str">
        <f t="shared" si="29"/>
        <v>MunsonLeasing</v>
      </c>
      <c r="C624" s="568">
        <v>0</v>
      </c>
      <c r="D624" s="569">
        <v>0</v>
      </c>
      <c r="E624" s="569">
        <v>0</v>
      </c>
      <c r="F624" s="569">
        <v>0</v>
      </c>
      <c r="G624" s="569">
        <v>0</v>
      </c>
      <c r="H624" s="569">
        <v>0</v>
      </c>
      <c r="I624" s="569">
        <v>0</v>
      </c>
      <c r="J624" s="569">
        <v>0</v>
      </c>
      <c r="K624" s="570">
        <v>0</v>
      </c>
      <c r="L624" s="571">
        <f t="shared" si="27"/>
        <v>0</v>
      </c>
      <c r="M624" s="571">
        <v>0</v>
      </c>
      <c r="N624" s="571">
        <v>0</v>
      </c>
      <c r="O624" s="572">
        <v>0</v>
      </c>
      <c r="P624" s="573">
        <v>0</v>
      </c>
      <c r="Q624" s="566">
        <f>+monthly_drivers_0!Q624*1.25</f>
        <v>3.125</v>
      </c>
    </row>
    <row r="625" spans="1:17" x14ac:dyDescent="0.25">
      <c r="A625" s="567">
        <f t="shared" si="28"/>
        <v>63370</v>
      </c>
      <c r="B625" s="567" t="str">
        <f t="shared" si="29"/>
        <v>MunsonLeasing</v>
      </c>
      <c r="C625" s="568">
        <v>0</v>
      </c>
      <c r="D625" s="569">
        <v>0</v>
      </c>
      <c r="E625" s="569">
        <v>0</v>
      </c>
      <c r="F625" s="569">
        <v>0</v>
      </c>
      <c r="G625" s="569">
        <v>0</v>
      </c>
      <c r="H625" s="569">
        <v>0</v>
      </c>
      <c r="I625" s="569">
        <v>0</v>
      </c>
      <c r="J625" s="569">
        <v>0</v>
      </c>
      <c r="K625" s="570">
        <v>0</v>
      </c>
      <c r="L625" s="571">
        <f t="shared" si="27"/>
        <v>0</v>
      </c>
      <c r="M625" s="571">
        <v>0</v>
      </c>
      <c r="N625" s="571">
        <v>0</v>
      </c>
      <c r="O625" s="572">
        <v>0</v>
      </c>
      <c r="P625" s="573">
        <v>0</v>
      </c>
      <c r="Q625" s="574">
        <f>+monthly_drivers_0!Q625*1.25</f>
        <v>3.125</v>
      </c>
    </row>
    <row r="626" spans="1:17" x14ac:dyDescent="0.25">
      <c r="A626" s="567">
        <f t="shared" si="28"/>
        <v>63401</v>
      </c>
      <c r="B626" s="567" t="str">
        <f t="shared" si="29"/>
        <v>MunsonLeasing</v>
      </c>
      <c r="C626" s="568">
        <v>0</v>
      </c>
      <c r="D626" s="569">
        <v>0</v>
      </c>
      <c r="E626" s="569">
        <v>0</v>
      </c>
      <c r="F626" s="569">
        <v>0</v>
      </c>
      <c r="G626" s="569">
        <v>0</v>
      </c>
      <c r="H626" s="569">
        <v>0</v>
      </c>
      <c r="I626" s="569">
        <v>0</v>
      </c>
      <c r="J626" s="569">
        <v>0</v>
      </c>
      <c r="K626" s="570">
        <v>0</v>
      </c>
      <c r="L626" s="571">
        <f t="shared" si="27"/>
        <v>0</v>
      </c>
      <c r="M626" s="571">
        <v>0</v>
      </c>
      <c r="N626" s="571">
        <v>0</v>
      </c>
      <c r="O626" s="572">
        <v>0</v>
      </c>
      <c r="P626" s="573">
        <v>0</v>
      </c>
      <c r="Q626" s="566">
        <f>+monthly_drivers_0!Q626*1.25</f>
        <v>3.125</v>
      </c>
    </row>
    <row r="627" spans="1:17" x14ac:dyDescent="0.25">
      <c r="A627" s="567">
        <f t="shared" si="28"/>
        <v>63432</v>
      </c>
      <c r="B627" s="567" t="str">
        <f t="shared" si="29"/>
        <v>MunsonLeasing</v>
      </c>
      <c r="C627" s="568">
        <v>0</v>
      </c>
      <c r="D627" s="569">
        <v>0</v>
      </c>
      <c r="E627" s="569">
        <v>0</v>
      </c>
      <c r="F627" s="569">
        <v>0</v>
      </c>
      <c r="G627" s="569">
        <v>0</v>
      </c>
      <c r="H627" s="569">
        <v>0</v>
      </c>
      <c r="I627" s="569">
        <v>0</v>
      </c>
      <c r="J627" s="569">
        <v>0</v>
      </c>
      <c r="K627" s="570">
        <v>0</v>
      </c>
      <c r="L627" s="571">
        <f t="shared" si="27"/>
        <v>0</v>
      </c>
      <c r="M627" s="571">
        <v>0</v>
      </c>
      <c r="N627" s="571">
        <v>0</v>
      </c>
      <c r="O627" s="572">
        <v>0</v>
      </c>
      <c r="P627" s="573">
        <v>0</v>
      </c>
      <c r="Q627" s="574">
        <f>+monthly_drivers_0!Q627*1.25</f>
        <v>3.125</v>
      </c>
    </row>
    <row r="628" spans="1:17" x14ac:dyDescent="0.25">
      <c r="A628" s="567">
        <f t="shared" si="28"/>
        <v>63462</v>
      </c>
      <c r="B628" s="567" t="str">
        <f t="shared" si="29"/>
        <v>MunsonLeasing</v>
      </c>
      <c r="C628" s="568">
        <v>0</v>
      </c>
      <c r="D628" s="569">
        <v>0</v>
      </c>
      <c r="E628" s="569">
        <v>0</v>
      </c>
      <c r="F628" s="569">
        <v>0</v>
      </c>
      <c r="G628" s="569">
        <v>0</v>
      </c>
      <c r="H628" s="569">
        <v>0</v>
      </c>
      <c r="I628" s="569">
        <v>0</v>
      </c>
      <c r="J628" s="569">
        <v>0</v>
      </c>
      <c r="K628" s="570">
        <v>0</v>
      </c>
      <c r="L628" s="571">
        <f t="shared" si="27"/>
        <v>0</v>
      </c>
      <c r="M628" s="571">
        <v>0</v>
      </c>
      <c r="N628" s="571">
        <v>0</v>
      </c>
      <c r="O628" s="572">
        <v>0</v>
      </c>
      <c r="P628" s="573">
        <v>0</v>
      </c>
      <c r="Q628" s="566">
        <f>+monthly_drivers_0!Q628*1.25</f>
        <v>3.125</v>
      </c>
    </row>
    <row r="629" spans="1:17" x14ac:dyDescent="0.25">
      <c r="A629" s="567">
        <f t="shared" si="28"/>
        <v>63493</v>
      </c>
      <c r="B629" s="567" t="str">
        <f t="shared" si="29"/>
        <v>MunsonLeasing</v>
      </c>
      <c r="C629" s="568">
        <v>0</v>
      </c>
      <c r="D629" s="569">
        <v>0</v>
      </c>
      <c r="E629" s="569">
        <v>0</v>
      </c>
      <c r="F629" s="569">
        <v>0</v>
      </c>
      <c r="G629" s="569">
        <v>0</v>
      </c>
      <c r="H629" s="569">
        <v>0</v>
      </c>
      <c r="I629" s="569">
        <v>0</v>
      </c>
      <c r="J629" s="569">
        <v>0</v>
      </c>
      <c r="K629" s="570">
        <v>0</v>
      </c>
      <c r="L629" s="571">
        <f t="shared" si="27"/>
        <v>0</v>
      </c>
      <c r="M629" s="571">
        <v>0</v>
      </c>
      <c r="N629" s="571">
        <v>0</v>
      </c>
      <c r="O629" s="572">
        <v>0</v>
      </c>
      <c r="P629" s="573">
        <v>0</v>
      </c>
      <c r="Q629" s="574">
        <f>+monthly_drivers_0!Q629*1.25</f>
        <v>3.125</v>
      </c>
    </row>
    <row r="630" spans="1:17" x14ac:dyDescent="0.25">
      <c r="A630" s="567">
        <f t="shared" si="28"/>
        <v>63523</v>
      </c>
      <c r="B630" s="567" t="str">
        <f t="shared" si="29"/>
        <v>MunsonLeasing</v>
      </c>
      <c r="C630" s="568">
        <v>0</v>
      </c>
      <c r="D630" s="569">
        <v>0</v>
      </c>
      <c r="E630" s="569">
        <v>0</v>
      </c>
      <c r="F630" s="569">
        <v>0</v>
      </c>
      <c r="G630" s="569">
        <v>0</v>
      </c>
      <c r="H630" s="569">
        <v>0</v>
      </c>
      <c r="I630" s="569">
        <v>0</v>
      </c>
      <c r="J630" s="569">
        <v>0</v>
      </c>
      <c r="K630" s="570">
        <v>0</v>
      </c>
      <c r="L630" s="571">
        <f t="shared" si="27"/>
        <v>0</v>
      </c>
      <c r="M630" s="571">
        <v>0</v>
      </c>
      <c r="N630" s="571">
        <v>0</v>
      </c>
      <c r="O630" s="572">
        <v>0</v>
      </c>
      <c r="P630" s="573">
        <v>0</v>
      </c>
      <c r="Q630" s="566">
        <f>+monthly_drivers_0!Q630*1.25</f>
        <v>3.125</v>
      </c>
    </row>
    <row r="631" spans="1:17" x14ac:dyDescent="0.25">
      <c r="A631" s="567">
        <f t="shared" si="28"/>
        <v>63554</v>
      </c>
      <c r="B631" s="567" t="str">
        <f t="shared" si="29"/>
        <v>MunsonLeasing</v>
      </c>
      <c r="C631" s="568">
        <v>0</v>
      </c>
      <c r="D631" s="569">
        <v>0</v>
      </c>
      <c r="E631" s="569">
        <v>0</v>
      </c>
      <c r="F631" s="569">
        <v>0</v>
      </c>
      <c r="G631" s="569">
        <v>0</v>
      </c>
      <c r="H631" s="569">
        <v>0</v>
      </c>
      <c r="I631" s="569">
        <v>0</v>
      </c>
      <c r="J631" s="569">
        <v>0</v>
      </c>
      <c r="K631" s="570">
        <v>0</v>
      </c>
      <c r="L631" s="571">
        <f t="shared" si="27"/>
        <v>0</v>
      </c>
      <c r="M631" s="571">
        <v>0</v>
      </c>
      <c r="N631" s="571">
        <v>0</v>
      </c>
      <c r="O631" s="572">
        <v>0</v>
      </c>
      <c r="P631" s="573">
        <v>0</v>
      </c>
      <c r="Q631" s="574">
        <f>+monthly_drivers_0!Q631*1.25</f>
        <v>3.125</v>
      </c>
    </row>
    <row r="632" spans="1:17" x14ac:dyDescent="0.25">
      <c r="A632" s="567">
        <f t="shared" si="28"/>
        <v>63585</v>
      </c>
      <c r="B632" s="567" t="str">
        <f t="shared" si="29"/>
        <v>MunsonLeasing</v>
      </c>
      <c r="C632" s="568">
        <v>0</v>
      </c>
      <c r="D632" s="569">
        <v>0</v>
      </c>
      <c r="E632" s="569">
        <v>0</v>
      </c>
      <c r="F632" s="569">
        <v>0</v>
      </c>
      <c r="G632" s="569">
        <v>0</v>
      </c>
      <c r="H632" s="569">
        <v>0</v>
      </c>
      <c r="I632" s="569">
        <v>0</v>
      </c>
      <c r="J632" s="569">
        <v>0</v>
      </c>
      <c r="K632" s="570">
        <v>0</v>
      </c>
      <c r="L632" s="571">
        <f t="shared" si="27"/>
        <v>0</v>
      </c>
      <c r="M632" s="571">
        <v>0</v>
      </c>
      <c r="N632" s="571">
        <v>0</v>
      </c>
      <c r="O632" s="572">
        <v>0</v>
      </c>
      <c r="P632" s="573">
        <v>0</v>
      </c>
      <c r="Q632" s="566">
        <f>+monthly_drivers_0!Q632*1.25</f>
        <v>3.125</v>
      </c>
    </row>
    <row r="633" spans="1:17" x14ac:dyDescent="0.25">
      <c r="A633" s="567">
        <f t="shared" si="28"/>
        <v>63613</v>
      </c>
      <c r="B633" s="567" t="str">
        <f t="shared" si="29"/>
        <v>MunsonLeasing</v>
      </c>
      <c r="C633" s="568">
        <v>0</v>
      </c>
      <c r="D633" s="569">
        <v>0</v>
      </c>
      <c r="E633" s="569">
        <v>0</v>
      </c>
      <c r="F633" s="569">
        <v>0</v>
      </c>
      <c r="G633" s="569">
        <v>0</v>
      </c>
      <c r="H633" s="569">
        <v>0</v>
      </c>
      <c r="I633" s="569">
        <v>0</v>
      </c>
      <c r="J633" s="569">
        <v>0</v>
      </c>
      <c r="K633" s="570">
        <v>0</v>
      </c>
      <c r="L633" s="571">
        <f t="shared" si="27"/>
        <v>0</v>
      </c>
      <c r="M633" s="571">
        <v>0</v>
      </c>
      <c r="N633" s="571">
        <v>0</v>
      </c>
      <c r="O633" s="572">
        <v>0</v>
      </c>
      <c r="P633" s="573">
        <v>0</v>
      </c>
      <c r="Q633" s="574">
        <f>+monthly_drivers_0!Q633*1.25</f>
        <v>3.125</v>
      </c>
    </row>
    <row r="634" spans="1:17" x14ac:dyDescent="0.25">
      <c r="A634" s="567">
        <f t="shared" si="28"/>
        <v>63644</v>
      </c>
      <c r="B634" s="567" t="str">
        <f t="shared" si="29"/>
        <v>MunsonLeasing</v>
      </c>
      <c r="C634" s="568">
        <v>0</v>
      </c>
      <c r="D634" s="569">
        <v>0</v>
      </c>
      <c r="E634" s="569">
        <v>0</v>
      </c>
      <c r="F634" s="569">
        <v>0</v>
      </c>
      <c r="G634" s="569">
        <v>0</v>
      </c>
      <c r="H634" s="569">
        <v>0</v>
      </c>
      <c r="I634" s="569">
        <v>0</v>
      </c>
      <c r="J634" s="569">
        <v>0</v>
      </c>
      <c r="K634" s="570">
        <v>0</v>
      </c>
      <c r="L634" s="571">
        <f t="shared" si="27"/>
        <v>0</v>
      </c>
      <c r="M634" s="571">
        <v>0</v>
      </c>
      <c r="N634" s="571">
        <v>0</v>
      </c>
      <c r="O634" s="572">
        <v>0</v>
      </c>
      <c r="P634" s="573">
        <v>0</v>
      </c>
      <c r="Q634" s="566">
        <f>+monthly_drivers_0!Q634*1.25</f>
        <v>3.125</v>
      </c>
    </row>
    <row r="635" spans="1:17" x14ac:dyDescent="0.25">
      <c r="A635" s="567">
        <f t="shared" si="28"/>
        <v>63674</v>
      </c>
      <c r="B635" s="567" t="str">
        <f t="shared" si="29"/>
        <v>MunsonLeasing</v>
      </c>
      <c r="C635" s="568">
        <v>0</v>
      </c>
      <c r="D635" s="569">
        <v>0</v>
      </c>
      <c r="E635" s="569">
        <v>0</v>
      </c>
      <c r="F635" s="569">
        <v>0</v>
      </c>
      <c r="G635" s="569">
        <v>0</v>
      </c>
      <c r="H635" s="569">
        <v>0</v>
      </c>
      <c r="I635" s="569">
        <v>0</v>
      </c>
      <c r="J635" s="569">
        <v>0</v>
      </c>
      <c r="K635" s="570">
        <v>0</v>
      </c>
      <c r="L635" s="571">
        <f t="shared" si="27"/>
        <v>0</v>
      </c>
      <c r="M635" s="571">
        <v>0</v>
      </c>
      <c r="N635" s="571">
        <v>0</v>
      </c>
      <c r="O635" s="572">
        <v>0</v>
      </c>
      <c r="P635" s="573">
        <v>0</v>
      </c>
      <c r="Q635" s="574">
        <f>+monthly_drivers_0!Q635*1.25</f>
        <v>3.125</v>
      </c>
    </row>
    <row r="636" spans="1:17" x14ac:dyDescent="0.25">
      <c r="A636" s="567">
        <f t="shared" si="28"/>
        <v>63705</v>
      </c>
      <c r="B636" s="567" t="str">
        <f t="shared" si="29"/>
        <v>MunsonLeasing</v>
      </c>
      <c r="C636" s="568">
        <v>0</v>
      </c>
      <c r="D636" s="569">
        <v>0</v>
      </c>
      <c r="E636" s="569">
        <v>0</v>
      </c>
      <c r="F636" s="569">
        <v>0</v>
      </c>
      <c r="G636" s="569">
        <v>0</v>
      </c>
      <c r="H636" s="569">
        <v>0</v>
      </c>
      <c r="I636" s="569">
        <v>0</v>
      </c>
      <c r="J636" s="569">
        <v>0</v>
      </c>
      <c r="K636" s="570">
        <v>0</v>
      </c>
      <c r="L636" s="571">
        <f t="shared" si="27"/>
        <v>0</v>
      </c>
      <c r="M636" s="571">
        <v>0</v>
      </c>
      <c r="N636" s="571">
        <v>0</v>
      </c>
      <c r="O636" s="572">
        <v>0</v>
      </c>
      <c r="P636" s="573">
        <v>0</v>
      </c>
      <c r="Q636" s="566">
        <f>+monthly_drivers_0!Q636*1.25</f>
        <v>3.125</v>
      </c>
    </row>
    <row r="637" spans="1:17" x14ac:dyDescent="0.25">
      <c r="A637" s="567">
        <f t="shared" si="28"/>
        <v>63735</v>
      </c>
      <c r="B637" s="567" t="str">
        <f t="shared" si="29"/>
        <v>MunsonLeasing</v>
      </c>
      <c r="C637" s="568">
        <v>0</v>
      </c>
      <c r="D637" s="569">
        <v>0</v>
      </c>
      <c r="E637" s="569">
        <v>0</v>
      </c>
      <c r="F637" s="569">
        <v>0</v>
      </c>
      <c r="G637" s="569">
        <v>0</v>
      </c>
      <c r="H637" s="569">
        <v>0</v>
      </c>
      <c r="I637" s="569">
        <v>0</v>
      </c>
      <c r="J637" s="569">
        <v>0</v>
      </c>
      <c r="K637" s="570">
        <v>0</v>
      </c>
      <c r="L637" s="571">
        <f t="shared" si="27"/>
        <v>0</v>
      </c>
      <c r="M637" s="571">
        <v>0</v>
      </c>
      <c r="N637" s="571">
        <v>0</v>
      </c>
      <c r="O637" s="572">
        <v>0</v>
      </c>
      <c r="P637" s="573">
        <v>0</v>
      </c>
      <c r="Q637" s="574">
        <f>+monthly_drivers_0!Q637*1.25</f>
        <v>3.125</v>
      </c>
    </row>
    <row r="638" spans="1:17" x14ac:dyDescent="0.25">
      <c r="A638" s="567">
        <f t="shared" si="28"/>
        <v>63766</v>
      </c>
      <c r="B638" s="567" t="str">
        <f t="shared" si="29"/>
        <v>MunsonLeasing</v>
      </c>
      <c r="C638" s="568">
        <v>0</v>
      </c>
      <c r="D638" s="569">
        <v>0</v>
      </c>
      <c r="E638" s="569">
        <v>0</v>
      </c>
      <c r="F638" s="569">
        <v>0</v>
      </c>
      <c r="G638" s="569">
        <v>0</v>
      </c>
      <c r="H638" s="569">
        <v>0</v>
      </c>
      <c r="I638" s="569">
        <v>0</v>
      </c>
      <c r="J638" s="569">
        <v>0</v>
      </c>
      <c r="K638" s="570">
        <v>0</v>
      </c>
      <c r="L638" s="571">
        <f t="shared" si="27"/>
        <v>0</v>
      </c>
      <c r="M638" s="571">
        <v>0</v>
      </c>
      <c r="N638" s="571">
        <v>0</v>
      </c>
      <c r="O638" s="572">
        <v>0</v>
      </c>
      <c r="P638" s="573">
        <v>0</v>
      </c>
      <c r="Q638" s="566">
        <f>+monthly_drivers_0!Q638*1.25</f>
        <v>3.125</v>
      </c>
    </row>
    <row r="639" spans="1:17" x14ac:dyDescent="0.25">
      <c r="A639" s="567">
        <f t="shared" si="28"/>
        <v>63797</v>
      </c>
      <c r="B639" s="567" t="str">
        <f t="shared" si="29"/>
        <v>MunsonLeasing</v>
      </c>
      <c r="C639" s="568">
        <v>0</v>
      </c>
      <c r="D639" s="569">
        <v>0</v>
      </c>
      <c r="E639" s="569">
        <v>0</v>
      </c>
      <c r="F639" s="569">
        <v>0</v>
      </c>
      <c r="G639" s="569">
        <v>0</v>
      </c>
      <c r="H639" s="569">
        <v>0</v>
      </c>
      <c r="I639" s="569">
        <v>0</v>
      </c>
      <c r="J639" s="569">
        <v>0</v>
      </c>
      <c r="K639" s="570">
        <v>0</v>
      </c>
      <c r="L639" s="571">
        <f t="shared" si="27"/>
        <v>0</v>
      </c>
      <c r="M639" s="571">
        <v>0</v>
      </c>
      <c r="N639" s="571">
        <v>0</v>
      </c>
      <c r="O639" s="572">
        <v>0</v>
      </c>
      <c r="P639" s="573">
        <v>0</v>
      </c>
      <c r="Q639" s="574">
        <f>+monthly_drivers_0!Q639*1.25</f>
        <v>3.125</v>
      </c>
    </row>
    <row r="640" spans="1:17" x14ac:dyDescent="0.25">
      <c r="A640" s="567">
        <f t="shared" si="28"/>
        <v>63827</v>
      </c>
      <c r="B640" s="567" t="str">
        <f t="shared" si="29"/>
        <v>MunsonLeasing</v>
      </c>
      <c r="C640" s="568">
        <v>0</v>
      </c>
      <c r="D640" s="569">
        <v>0</v>
      </c>
      <c r="E640" s="569">
        <v>0</v>
      </c>
      <c r="F640" s="569">
        <v>0</v>
      </c>
      <c r="G640" s="569">
        <v>0</v>
      </c>
      <c r="H640" s="569">
        <v>0</v>
      </c>
      <c r="I640" s="569">
        <v>0</v>
      </c>
      <c r="J640" s="569">
        <v>0</v>
      </c>
      <c r="K640" s="570">
        <v>0</v>
      </c>
      <c r="L640" s="571">
        <f t="shared" si="27"/>
        <v>0</v>
      </c>
      <c r="M640" s="571">
        <v>0</v>
      </c>
      <c r="N640" s="571">
        <v>0</v>
      </c>
      <c r="O640" s="572">
        <v>0</v>
      </c>
      <c r="P640" s="573">
        <v>0</v>
      </c>
      <c r="Q640" s="566">
        <f>+monthly_drivers_0!Q640*1.25</f>
        <v>3.125</v>
      </c>
    </row>
    <row r="641" spans="1:17" x14ac:dyDescent="0.25">
      <c r="A641" s="567">
        <f t="shared" si="28"/>
        <v>63858</v>
      </c>
      <c r="B641" s="567" t="str">
        <f t="shared" si="29"/>
        <v>MunsonLeasing</v>
      </c>
      <c r="C641" s="568">
        <v>0</v>
      </c>
      <c r="D641" s="569">
        <v>0</v>
      </c>
      <c r="E641" s="569">
        <v>0</v>
      </c>
      <c r="F641" s="569">
        <v>0</v>
      </c>
      <c r="G641" s="569">
        <v>0</v>
      </c>
      <c r="H641" s="569">
        <v>0</v>
      </c>
      <c r="I641" s="569">
        <v>0</v>
      </c>
      <c r="J641" s="569">
        <v>0</v>
      </c>
      <c r="K641" s="570">
        <v>0</v>
      </c>
      <c r="L641" s="571">
        <f t="shared" si="27"/>
        <v>0</v>
      </c>
      <c r="M641" s="571">
        <v>0</v>
      </c>
      <c r="N641" s="571">
        <v>0</v>
      </c>
      <c r="O641" s="572">
        <v>0</v>
      </c>
      <c r="P641" s="573">
        <v>0</v>
      </c>
      <c r="Q641" s="574">
        <f>+monthly_drivers_0!Q641*1.25</f>
        <v>3.125</v>
      </c>
    </row>
    <row r="642" spans="1:17" x14ac:dyDescent="0.25">
      <c r="A642" s="567">
        <f t="shared" si="28"/>
        <v>63888</v>
      </c>
      <c r="B642" s="567" t="str">
        <f t="shared" si="29"/>
        <v>MunsonLeasing</v>
      </c>
      <c r="C642" s="568">
        <v>0</v>
      </c>
      <c r="D642" s="569">
        <v>0</v>
      </c>
      <c r="E642" s="569">
        <v>0</v>
      </c>
      <c r="F642" s="569">
        <v>0</v>
      </c>
      <c r="G642" s="569">
        <v>0</v>
      </c>
      <c r="H642" s="569">
        <v>0</v>
      </c>
      <c r="I642" s="569">
        <v>0</v>
      </c>
      <c r="J642" s="569">
        <v>0</v>
      </c>
      <c r="K642" s="570">
        <v>0</v>
      </c>
      <c r="L642" s="571">
        <f t="shared" ref="L642:L705" si="30">+P642+O642</f>
        <v>0</v>
      </c>
      <c r="M642" s="571">
        <v>0</v>
      </c>
      <c r="N642" s="571">
        <v>0</v>
      </c>
      <c r="O642" s="572">
        <v>0</v>
      </c>
      <c r="P642" s="573">
        <v>0</v>
      </c>
      <c r="Q642" s="566">
        <f>+monthly_drivers_0!Q642*1.25</f>
        <v>3.125</v>
      </c>
    </row>
    <row r="643" spans="1:17" x14ac:dyDescent="0.25">
      <c r="A643" s="567">
        <f t="shared" ref="A643:A706" si="31">+EOMONTH(A642,1)</f>
        <v>63919</v>
      </c>
      <c r="B643" s="567" t="str">
        <f t="shared" ref="B643:B706" si="32">+B642</f>
        <v>MunsonLeasing</v>
      </c>
      <c r="C643" s="568">
        <v>0</v>
      </c>
      <c r="D643" s="569">
        <v>0</v>
      </c>
      <c r="E643" s="569">
        <v>0</v>
      </c>
      <c r="F643" s="569">
        <v>0</v>
      </c>
      <c r="G643" s="569">
        <v>0</v>
      </c>
      <c r="H643" s="569">
        <v>0</v>
      </c>
      <c r="I643" s="569">
        <v>0</v>
      </c>
      <c r="J643" s="569">
        <v>0</v>
      </c>
      <c r="K643" s="570">
        <v>0</v>
      </c>
      <c r="L643" s="571">
        <f t="shared" si="30"/>
        <v>0</v>
      </c>
      <c r="M643" s="571">
        <v>0</v>
      </c>
      <c r="N643" s="571">
        <v>0</v>
      </c>
      <c r="O643" s="572">
        <v>0</v>
      </c>
      <c r="P643" s="573">
        <v>0</v>
      </c>
      <c r="Q643" s="574">
        <f>+monthly_drivers_0!Q643*1.25</f>
        <v>3.125</v>
      </c>
    </row>
    <row r="644" spans="1:17" x14ac:dyDescent="0.25">
      <c r="A644" s="567">
        <f t="shared" si="31"/>
        <v>63950</v>
      </c>
      <c r="B644" s="567" t="str">
        <f t="shared" si="32"/>
        <v>MunsonLeasing</v>
      </c>
      <c r="C644" s="568">
        <v>0</v>
      </c>
      <c r="D644" s="569">
        <v>0</v>
      </c>
      <c r="E644" s="569">
        <v>0</v>
      </c>
      <c r="F644" s="569">
        <v>0</v>
      </c>
      <c r="G644" s="569">
        <v>0</v>
      </c>
      <c r="H644" s="569">
        <v>0</v>
      </c>
      <c r="I644" s="569">
        <v>0</v>
      </c>
      <c r="J644" s="569">
        <v>0</v>
      </c>
      <c r="K644" s="570">
        <v>0</v>
      </c>
      <c r="L644" s="571">
        <f t="shared" si="30"/>
        <v>0</v>
      </c>
      <c r="M644" s="571">
        <v>0</v>
      </c>
      <c r="N644" s="571">
        <v>0</v>
      </c>
      <c r="O644" s="572">
        <v>0</v>
      </c>
      <c r="P644" s="573">
        <v>0</v>
      </c>
      <c r="Q644" s="566">
        <f>+monthly_drivers_0!Q644*1.25</f>
        <v>3.125</v>
      </c>
    </row>
    <row r="645" spans="1:17" x14ac:dyDescent="0.25">
      <c r="A645" s="567">
        <f t="shared" si="31"/>
        <v>63978</v>
      </c>
      <c r="B645" s="567" t="str">
        <f t="shared" si="32"/>
        <v>MunsonLeasing</v>
      </c>
      <c r="C645" s="568">
        <v>0</v>
      </c>
      <c r="D645" s="569">
        <v>0</v>
      </c>
      <c r="E645" s="569">
        <v>0</v>
      </c>
      <c r="F645" s="569">
        <v>0</v>
      </c>
      <c r="G645" s="569">
        <v>0</v>
      </c>
      <c r="H645" s="569">
        <v>0</v>
      </c>
      <c r="I645" s="569">
        <v>0</v>
      </c>
      <c r="J645" s="569">
        <v>0</v>
      </c>
      <c r="K645" s="570">
        <v>0</v>
      </c>
      <c r="L645" s="571">
        <f t="shared" si="30"/>
        <v>0</v>
      </c>
      <c r="M645" s="571">
        <v>0</v>
      </c>
      <c r="N645" s="571">
        <v>0</v>
      </c>
      <c r="O645" s="572">
        <v>0</v>
      </c>
      <c r="P645" s="573">
        <v>0</v>
      </c>
      <c r="Q645" s="574">
        <f>+monthly_drivers_0!Q645*1.25</f>
        <v>3.125</v>
      </c>
    </row>
    <row r="646" spans="1:17" x14ac:dyDescent="0.25">
      <c r="A646" s="567">
        <f t="shared" si="31"/>
        <v>64009</v>
      </c>
      <c r="B646" s="567" t="str">
        <f t="shared" si="32"/>
        <v>MunsonLeasing</v>
      </c>
      <c r="C646" s="568">
        <v>0</v>
      </c>
      <c r="D646" s="569">
        <v>0</v>
      </c>
      <c r="E646" s="569">
        <v>0</v>
      </c>
      <c r="F646" s="569">
        <v>0</v>
      </c>
      <c r="G646" s="569">
        <v>0</v>
      </c>
      <c r="H646" s="569">
        <v>0</v>
      </c>
      <c r="I646" s="569">
        <v>0</v>
      </c>
      <c r="J646" s="569">
        <v>0</v>
      </c>
      <c r="K646" s="570">
        <v>0</v>
      </c>
      <c r="L646" s="571">
        <f t="shared" si="30"/>
        <v>0</v>
      </c>
      <c r="M646" s="571">
        <v>0</v>
      </c>
      <c r="N646" s="571">
        <v>0</v>
      </c>
      <c r="O646" s="572">
        <v>0</v>
      </c>
      <c r="P646" s="573">
        <v>0</v>
      </c>
      <c r="Q646" s="566">
        <f>+monthly_drivers_0!Q646*1.25</f>
        <v>3.125</v>
      </c>
    </row>
    <row r="647" spans="1:17" x14ac:dyDescent="0.25">
      <c r="A647" s="567">
        <f t="shared" si="31"/>
        <v>64039</v>
      </c>
      <c r="B647" s="567" t="str">
        <f t="shared" si="32"/>
        <v>MunsonLeasing</v>
      </c>
      <c r="C647" s="568">
        <v>0</v>
      </c>
      <c r="D647" s="569">
        <v>0</v>
      </c>
      <c r="E647" s="569">
        <v>0</v>
      </c>
      <c r="F647" s="569">
        <v>0</v>
      </c>
      <c r="G647" s="569">
        <v>0</v>
      </c>
      <c r="H647" s="569">
        <v>0</v>
      </c>
      <c r="I647" s="569">
        <v>0</v>
      </c>
      <c r="J647" s="569">
        <v>0</v>
      </c>
      <c r="K647" s="570">
        <v>0</v>
      </c>
      <c r="L647" s="571">
        <f t="shared" si="30"/>
        <v>0</v>
      </c>
      <c r="M647" s="571">
        <v>0</v>
      </c>
      <c r="N647" s="571">
        <v>0</v>
      </c>
      <c r="O647" s="572">
        <v>0</v>
      </c>
      <c r="P647" s="573">
        <v>0</v>
      </c>
      <c r="Q647" s="574">
        <f>+monthly_drivers_0!Q647*1.25</f>
        <v>3.125</v>
      </c>
    </row>
    <row r="648" spans="1:17" x14ac:dyDescent="0.25">
      <c r="A648" s="567">
        <f t="shared" si="31"/>
        <v>64070</v>
      </c>
      <c r="B648" s="567" t="str">
        <f t="shared" si="32"/>
        <v>MunsonLeasing</v>
      </c>
      <c r="C648" s="568">
        <v>0</v>
      </c>
      <c r="D648" s="569">
        <v>0</v>
      </c>
      <c r="E648" s="569">
        <v>0</v>
      </c>
      <c r="F648" s="569">
        <v>0</v>
      </c>
      <c r="G648" s="569">
        <v>0</v>
      </c>
      <c r="H648" s="569">
        <v>0</v>
      </c>
      <c r="I648" s="569">
        <v>0</v>
      </c>
      <c r="J648" s="569">
        <v>0</v>
      </c>
      <c r="K648" s="570">
        <v>0</v>
      </c>
      <c r="L648" s="571">
        <f t="shared" si="30"/>
        <v>0</v>
      </c>
      <c r="M648" s="571">
        <v>0</v>
      </c>
      <c r="N648" s="571">
        <v>0</v>
      </c>
      <c r="O648" s="572">
        <v>0</v>
      </c>
      <c r="P648" s="573">
        <v>0</v>
      </c>
      <c r="Q648" s="566">
        <f>+monthly_drivers_0!Q648*1.25</f>
        <v>3.125</v>
      </c>
    </row>
    <row r="649" spans="1:17" x14ac:dyDescent="0.25">
      <c r="A649" s="567">
        <f t="shared" si="31"/>
        <v>64100</v>
      </c>
      <c r="B649" s="567" t="str">
        <f t="shared" si="32"/>
        <v>MunsonLeasing</v>
      </c>
      <c r="C649" s="568">
        <v>0</v>
      </c>
      <c r="D649" s="569">
        <v>0</v>
      </c>
      <c r="E649" s="569">
        <v>0</v>
      </c>
      <c r="F649" s="569">
        <v>0</v>
      </c>
      <c r="G649" s="569">
        <v>0</v>
      </c>
      <c r="H649" s="569">
        <v>0</v>
      </c>
      <c r="I649" s="569">
        <v>0</v>
      </c>
      <c r="J649" s="569">
        <v>0</v>
      </c>
      <c r="K649" s="570">
        <v>0</v>
      </c>
      <c r="L649" s="571">
        <f t="shared" si="30"/>
        <v>0</v>
      </c>
      <c r="M649" s="571">
        <v>0</v>
      </c>
      <c r="N649" s="571">
        <v>0</v>
      </c>
      <c r="O649" s="572">
        <v>0</v>
      </c>
      <c r="P649" s="573">
        <v>0</v>
      </c>
      <c r="Q649" s="574">
        <f>+monthly_drivers_0!Q649*1.25</f>
        <v>3.125</v>
      </c>
    </row>
    <row r="650" spans="1:17" x14ac:dyDescent="0.25">
      <c r="A650" s="567">
        <f t="shared" si="31"/>
        <v>64131</v>
      </c>
      <c r="B650" s="567" t="str">
        <f t="shared" si="32"/>
        <v>MunsonLeasing</v>
      </c>
      <c r="C650" s="568">
        <v>0</v>
      </c>
      <c r="D650" s="569">
        <v>0</v>
      </c>
      <c r="E650" s="569">
        <v>0</v>
      </c>
      <c r="F650" s="569">
        <v>0</v>
      </c>
      <c r="G650" s="569">
        <v>0</v>
      </c>
      <c r="H650" s="569">
        <v>0</v>
      </c>
      <c r="I650" s="569">
        <v>0</v>
      </c>
      <c r="J650" s="569">
        <v>0</v>
      </c>
      <c r="K650" s="570">
        <v>0</v>
      </c>
      <c r="L650" s="571">
        <f t="shared" si="30"/>
        <v>0</v>
      </c>
      <c r="M650" s="571">
        <v>0</v>
      </c>
      <c r="N650" s="571">
        <v>0</v>
      </c>
      <c r="O650" s="572">
        <v>0</v>
      </c>
      <c r="P650" s="573">
        <v>0</v>
      </c>
      <c r="Q650" s="566">
        <f>+monthly_drivers_0!Q650*1.25</f>
        <v>3.125</v>
      </c>
    </row>
    <row r="651" spans="1:17" x14ac:dyDescent="0.25">
      <c r="A651" s="567">
        <f t="shared" si="31"/>
        <v>64162</v>
      </c>
      <c r="B651" s="567" t="str">
        <f t="shared" si="32"/>
        <v>MunsonLeasing</v>
      </c>
      <c r="C651" s="568">
        <v>0</v>
      </c>
      <c r="D651" s="569">
        <v>0</v>
      </c>
      <c r="E651" s="569">
        <v>0</v>
      </c>
      <c r="F651" s="569">
        <v>0</v>
      </c>
      <c r="G651" s="569">
        <v>0</v>
      </c>
      <c r="H651" s="569">
        <v>0</v>
      </c>
      <c r="I651" s="569">
        <v>0</v>
      </c>
      <c r="J651" s="569">
        <v>0</v>
      </c>
      <c r="K651" s="570">
        <v>0</v>
      </c>
      <c r="L651" s="571">
        <f t="shared" si="30"/>
        <v>0</v>
      </c>
      <c r="M651" s="571">
        <v>0</v>
      </c>
      <c r="N651" s="571">
        <v>0</v>
      </c>
      <c r="O651" s="572">
        <v>0</v>
      </c>
      <c r="P651" s="573">
        <v>0</v>
      </c>
      <c r="Q651" s="574">
        <f>+monthly_drivers_0!Q651*1.25</f>
        <v>3.125</v>
      </c>
    </row>
    <row r="652" spans="1:17" x14ac:dyDescent="0.25">
      <c r="A652" s="567">
        <f t="shared" si="31"/>
        <v>64192</v>
      </c>
      <c r="B652" s="567" t="str">
        <f t="shared" si="32"/>
        <v>MunsonLeasing</v>
      </c>
      <c r="C652" s="568">
        <v>0</v>
      </c>
      <c r="D652" s="569">
        <v>0</v>
      </c>
      <c r="E652" s="569">
        <v>0</v>
      </c>
      <c r="F652" s="569">
        <v>0</v>
      </c>
      <c r="G652" s="569">
        <v>0</v>
      </c>
      <c r="H652" s="569">
        <v>0</v>
      </c>
      <c r="I652" s="569">
        <v>0</v>
      </c>
      <c r="J652" s="569">
        <v>0</v>
      </c>
      <c r="K652" s="570">
        <v>0</v>
      </c>
      <c r="L652" s="571">
        <f t="shared" si="30"/>
        <v>0</v>
      </c>
      <c r="M652" s="571">
        <v>0</v>
      </c>
      <c r="N652" s="571">
        <v>0</v>
      </c>
      <c r="O652" s="572">
        <v>0</v>
      </c>
      <c r="P652" s="573">
        <v>0</v>
      </c>
      <c r="Q652" s="566">
        <f>+monthly_drivers_0!Q652*1.25</f>
        <v>3.125</v>
      </c>
    </row>
    <row r="653" spans="1:17" x14ac:dyDescent="0.25">
      <c r="A653" s="567">
        <f t="shared" si="31"/>
        <v>64223</v>
      </c>
      <c r="B653" s="567" t="str">
        <f t="shared" si="32"/>
        <v>MunsonLeasing</v>
      </c>
      <c r="C653" s="568">
        <v>0</v>
      </c>
      <c r="D653" s="569">
        <v>0</v>
      </c>
      <c r="E653" s="569">
        <v>0</v>
      </c>
      <c r="F653" s="569">
        <v>0</v>
      </c>
      <c r="G653" s="569">
        <v>0</v>
      </c>
      <c r="H653" s="569">
        <v>0</v>
      </c>
      <c r="I653" s="569">
        <v>0</v>
      </c>
      <c r="J653" s="569">
        <v>0</v>
      </c>
      <c r="K653" s="570">
        <v>0</v>
      </c>
      <c r="L653" s="571">
        <f t="shared" si="30"/>
        <v>0</v>
      </c>
      <c r="M653" s="571">
        <v>0</v>
      </c>
      <c r="N653" s="571">
        <v>0</v>
      </c>
      <c r="O653" s="572">
        <v>0</v>
      </c>
      <c r="P653" s="573">
        <v>0</v>
      </c>
      <c r="Q653" s="574">
        <f>+monthly_drivers_0!Q653*1.25</f>
        <v>3.125</v>
      </c>
    </row>
    <row r="654" spans="1:17" x14ac:dyDescent="0.25">
      <c r="A654" s="567">
        <f t="shared" si="31"/>
        <v>64253</v>
      </c>
      <c r="B654" s="567" t="str">
        <f t="shared" si="32"/>
        <v>MunsonLeasing</v>
      </c>
      <c r="C654" s="568">
        <v>0</v>
      </c>
      <c r="D654" s="569">
        <v>0</v>
      </c>
      <c r="E654" s="569">
        <v>0</v>
      </c>
      <c r="F654" s="569">
        <v>0</v>
      </c>
      <c r="G654" s="569">
        <v>0</v>
      </c>
      <c r="H654" s="569">
        <v>0</v>
      </c>
      <c r="I654" s="569">
        <v>0</v>
      </c>
      <c r="J654" s="569">
        <v>0</v>
      </c>
      <c r="K654" s="570">
        <v>0</v>
      </c>
      <c r="L654" s="571">
        <f t="shared" si="30"/>
        <v>0</v>
      </c>
      <c r="M654" s="571">
        <v>0</v>
      </c>
      <c r="N654" s="571">
        <v>0</v>
      </c>
      <c r="O654" s="572">
        <v>0</v>
      </c>
      <c r="P654" s="573">
        <v>0</v>
      </c>
      <c r="Q654" s="566">
        <f>+monthly_drivers_0!Q654*1.25</f>
        <v>3.125</v>
      </c>
    </row>
    <row r="655" spans="1:17" x14ac:dyDescent="0.25">
      <c r="A655" s="567">
        <f t="shared" si="31"/>
        <v>64284</v>
      </c>
      <c r="B655" s="567" t="str">
        <f t="shared" si="32"/>
        <v>MunsonLeasing</v>
      </c>
      <c r="C655" s="568">
        <v>0</v>
      </c>
      <c r="D655" s="569">
        <v>0</v>
      </c>
      <c r="E655" s="569">
        <v>0</v>
      </c>
      <c r="F655" s="569">
        <v>0</v>
      </c>
      <c r="G655" s="569">
        <v>0</v>
      </c>
      <c r="H655" s="569">
        <v>0</v>
      </c>
      <c r="I655" s="569">
        <v>0</v>
      </c>
      <c r="J655" s="569">
        <v>0</v>
      </c>
      <c r="K655" s="570">
        <v>0</v>
      </c>
      <c r="L655" s="571">
        <f t="shared" si="30"/>
        <v>0</v>
      </c>
      <c r="M655" s="571">
        <v>0</v>
      </c>
      <c r="N655" s="571">
        <v>0</v>
      </c>
      <c r="O655" s="572">
        <v>0</v>
      </c>
      <c r="P655" s="573">
        <v>0</v>
      </c>
      <c r="Q655" s="574">
        <f>+monthly_drivers_0!Q655*1.25</f>
        <v>3.125</v>
      </c>
    </row>
    <row r="656" spans="1:17" x14ac:dyDescent="0.25">
      <c r="A656" s="567">
        <f t="shared" si="31"/>
        <v>64315</v>
      </c>
      <c r="B656" s="567" t="str">
        <f t="shared" si="32"/>
        <v>MunsonLeasing</v>
      </c>
      <c r="C656" s="568">
        <v>0</v>
      </c>
      <c r="D656" s="569">
        <v>0</v>
      </c>
      <c r="E656" s="569">
        <v>0</v>
      </c>
      <c r="F656" s="569">
        <v>0</v>
      </c>
      <c r="G656" s="569">
        <v>0</v>
      </c>
      <c r="H656" s="569">
        <v>0</v>
      </c>
      <c r="I656" s="569">
        <v>0</v>
      </c>
      <c r="J656" s="569">
        <v>0</v>
      </c>
      <c r="K656" s="570">
        <v>0</v>
      </c>
      <c r="L656" s="571">
        <f t="shared" si="30"/>
        <v>0</v>
      </c>
      <c r="M656" s="571">
        <v>0</v>
      </c>
      <c r="N656" s="571">
        <v>0</v>
      </c>
      <c r="O656" s="572">
        <v>0</v>
      </c>
      <c r="P656" s="573">
        <v>0</v>
      </c>
      <c r="Q656" s="566">
        <f>+monthly_drivers_0!Q656*1.25</f>
        <v>3.125</v>
      </c>
    </row>
    <row r="657" spans="1:17" x14ac:dyDescent="0.25">
      <c r="A657" s="567">
        <f t="shared" si="31"/>
        <v>64344</v>
      </c>
      <c r="B657" s="567" t="str">
        <f t="shared" si="32"/>
        <v>MunsonLeasing</v>
      </c>
      <c r="C657" s="568">
        <v>0</v>
      </c>
      <c r="D657" s="569">
        <v>0</v>
      </c>
      <c r="E657" s="569">
        <v>0</v>
      </c>
      <c r="F657" s="569">
        <v>0</v>
      </c>
      <c r="G657" s="569">
        <v>0</v>
      </c>
      <c r="H657" s="569">
        <v>0</v>
      </c>
      <c r="I657" s="569">
        <v>0</v>
      </c>
      <c r="J657" s="569">
        <v>0</v>
      </c>
      <c r="K657" s="570">
        <v>0</v>
      </c>
      <c r="L657" s="571">
        <f t="shared" si="30"/>
        <v>0</v>
      </c>
      <c r="M657" s="571">
        <v>0</v>
      </c>
      <c r="N657" s="571">
        <v>0</v>
      </c>
      <c r="O657" s="572">
        <v>0</v>
      </c>
      <c r="P657" s="573">
        <v>0</v>
      </c>
      <c r="Q657" s="574">
        <f>+monthly_drivers_0!Q657*1.25</f>
        <v>3.125</v>
      </c>
    </row>
    <row r="658" spans="1:17" x14ac:dyDescent="0.25">
      <c r="A658" s="567">
        <f t="shared" si="31"/>
        <v>64375</v>
      </c>
      <c r="B658" s="567" t="str">
        <f t="shared" si="32"/>
        <v>MunsonLeasing</v>
      </c>
      <c r="C658" s="568">
        <v>0</v>
      </c>
      <c r="D658" s="569">
        <v>0</v>
      </c>
      <c r="E658" s="569">
        <v>0</v>
      </c>
      <c r="F658" s="569">
        <v>0</v>
      </c>
      <c r="G658" s="569">
        <v>0</v>
      </c>
      <c r="H658" s="569">
        <v>0</v>
      </c>
      <c r="I658" s="569">
        <v>0</v>
      </c>
      <c r="J658" s="569">
        <v>0</v>
      </c>
      <c r="K658" s="570">
        <v>0</v>
      </c>
      <c r="L658" s="571">
        <f t="shared" si="30"/>
        <v>0</v>
      </c>
      <c r="M658" s="571">
        <v>0</v>
      </c>
      <c r="N658" s="571">
        <v>0</v>
      </c>
      <c r="O658" s="572">
        <v>0</v>
      </c>
      <c r="P658" s="573">
        <v>0</v>
      </c>
      <c r="Q658" s="566">
        <f>+monthly_drivers_0!Q658*1.25</f>
        <v>3.125</v>
      </c>
    </row>
    <row r="659" spans="1:17" x14ac:dyDescent="0.25">
      <c r="A659" s="567">
        <f t="shared" si="31"/>
        <v>64405</v>
      </c>
      <c r="B659" s="567" t="str">
        <f t="shared" si="32"/>
        <v>MunsonLeasing</v>
      </c>
      <c r="C659" s="568">
        <v>0</v>
      </c>
      <c r="D659" s="569">
        <v>0</v>
      </c>
      <c r="E659" s="569">
        <v>0</v>
      </c>
      <c r="F659" s="569">
        <v>0</v>
      </c>
      <c r="G659" s="569">
        <v>0</v>
      </c>
      <c r="H659" s="569">
        <v>0</v>
      </c>
      <c r="I659" s="569">
        <v>0</v>
      </c>
      <c r="J659" s="569">
        <v>0</v>
      </c>
      <c r="K659" s="570">
        <v>0</v>
      </c>
      <c r="L659" s="571">
        <f t="shared" si="30"/>
        <v>0</v>
      </c>
      <c r="M659" s="571">
        <v>0</v>
      </c>
      <c r="N659" s="571">
        <v>0</v>
      </c>
      <c r="O659" s="572">
        <v>0</v>
      </c>
      <c r="P659" s="573">
        <v>0</v>
      </c>
      <c r="Q659" s="574">
        <f>+monthly_drivers_0!Q659*1.25</f>
        <v>3.125</v>
      </c>
    </row>
    <row r="660" spans="1:17" x14ac:dyDescent="0.25">
      <c r="A660" s="567">
        <f t="shared" si="31"/>
        <v>64436</v>
      </c>
      <c r="B660" s="567" t="str">
        <f t="shared" si="32"/>
        <v>MunsonLeasing</v>
      </c>
      <c r="C660" s="568">
        <v>0</v>
      </c>
      <c r="D660" s="569">
        <v>0</v>
      </c>
      <c r="E660" s="569">
        <v>0</v>
      </c>
      <c r="F660" s="569">
        <v>0</v>
      </c>
      <c r="G660" s="569">
        <v>0</v>
      </c>
      <c r="H660" s="569">
        <v>0</v>
      </c>
      <c r="I660" s="569">
        <v>0</v>
      </c>
      <c r="J660" s="569">
        <v>0</v>
      </c>
      <c r="K660" s="570">
        <v>0</v>
      </c>
      <c r="L660" s="571">
        <f t="shared" si="30"/>
        <v>0</v>
      </c>
      <c r="M660" s="571">
        <v>0</v>
      </c>
      <c r="N660" s="571">
        <v>0</v>
      </c>
      <c r="O660" s="572">
        <v>0</v>
      </c>
      <c r="P660" s="573">
        <v>0</v>
      </c>
      <c r="Q660" s="566">
        <f>+monthly_drivers_0!Q660*1.25</f>
        <v>3.125</v>
      </c>
    </row>
    <row r="661" spans="1:17" x14ac:dyDescent="0.25">
      <c r="A661" s="567">
        <f t="shared" si="31"/>
        <v>64466</v>
      </c>
      <c r="B661" s="567" t="str">
        <f t="shared" si="32"/>
        <v>MunsonLeasing</v>
      </c>
      <c r="C661" s="568">
        <v>0</v>
      </c>
      <c r="D661" s="569">
        <v>0</v>
      </c>
      <c r="E661" s="569">
        <v>0</v>
      </c>
      <c r="F661" s="569">
        <v>0</v>
      </c>
      <c r="G661" s="569">
        <v>0</v>
      </c>
      <c r="H661" s="569">
        <v>0</v>
      </c>
      <c r="I661" s="569">
        <v>0</v>
      </c>
      <c r="J661" s="569">
        <v>0</v>
      </c>
      <c r="K661" s="570">
        <v>0</v>
      </c>
      <c r="L661" s="571">
        <f t="shared" si="30"/>
        <v>0</v>
      </c>
      <c r="M661" s="571">
        <v>0</v>
      </c>
      <c r="N661" s="571">
        <v>0</v>
      </c>
      <c r="O661" s="572">
        <v>0</v>
      </c>
      <c r="P661" s="573">
        <v>0</v>
      </c>
      <c r="Q661" s="574">
        <f>+monthly_drivers_0!Q661*1.25</f>
        <v>3.125</v>
      </c>
    </row>
    <row r="662" spans="1:17" x14ac:dyDescent="0.25">
      <c r="A662" s="567">
        <f t="shared" si="31"/>
        <v>64497</v>
      </c>
      <c r="B662" s="567" t="str">
        <f t="shared" si="32"/>
        <v>MunsonLeasing</v>
      </c>
      <c r="C662" s="568">
        <v>0</v>
      </c>
      <c r="D662" s="569">
        <v>0</v>
      </c>
      <c r="E662" s="569">
        <v>0</v>
      </c>
      <c r="F662" s="569">
        <v>0</v>
      </c>
      <c r="G662" s="569">
        <v>0</v>
      </c>
      <c r="H662" s="569">
        <v>0</v>
      </c>
      <c r="I662" s="569">
        <v>0</v>
      </c>
      <c r="J662" s="569">
        <v>0</v>
      </c>
      <c r="K662" s="570">
        <v>0</v>
      </c>
      <c r="L662" s="571">
        <f t="shared" si="30"/>
        <v>0</v>
      </c>
      <c r="M662" s="571">
        <v>0</v>
      </c>
      <c r="N662" s="571">
        <v>0</v>
      </c>
      <c r="O662" s="572">
        <v>0</v>
      </c>
      <c r="P662" s="573">
        <v>0</v>
      </c>
      <c r="Q662" s="566">
        <f>+monthly_drivers_0!Q662*1.25</f>
        <v>3.125</v>
      </c>
    </row>
    <row r="663" spans="1:17" x14ac:dyDescent="0.25">
      <c r="A663" s="567">
        <f t="shared" si="31"/>
        <v>64528</v>
      </c>
      <c r="B663" s="567" t="str">
        <f t="shared" si="32"/>
        <v>MunsonLeasing</v>
      </c>
      <c r="C663" s="568">
        <v>0</v>
      </c>
      <c r="D663" s="569">
        <v>0</v>
      </c>
      <c r="E663" s="569">
        <v>0</v>
      </c>
      <c r="F663" s="569">
        <v>0</v>
      </c>
      <c r="G663" s="569">
        <v>0</v>
      </c>
      <c r="H663" s="569">
        <v>0</v>
      </c>
      <c r="I663" s="569">
        <v>0</v>
      </c>
      <c r="J663" s="569">
        <v>0</v>
      </c>
      <c r="K663" s="570">
        <v>0</v>
      </c>
      <c r="L663" s="571">
        <f t="shared" si="30"/>
        <v>0</v>
      </c>
      <c r="M663" s="571">
        <v>0</v>
      </c>
      <c r="N663" s="571">
        <v>0</v>
      </c>
      <c r="O663" s="572">
        <v>0</v>
      </c>
      <c r="P663" s="573">
        <v>0</v>
      </c>
      <c r="Q663" s="574">
        <f>+monthly_drivers_0!Q663*1.25</f>
        <v>3.125</v>
      </c>
    </row>
    <row r="664" spans="1:17" x14ac:dyDescent="0.25">
      <c r="A664" s="567">
        <f t="shared" si="31"/>
        <v>64558</v>
      </c>
      <c r="B664" s="567" t="str">
        <f t="shared" si="32"/>
        <v>MunsonLeasing</v>
      </c>
      <c r="C664" s="568">
        <v>0</v>
      </c>
      <c r="D664" s="569">
        <v>0</v>
      </c>
      <c r="E664" s="569">
        <v>0</v>
      </c>
      <c r="F664" s="569">
        <v>0</v>
      </c>
      <c r="G664" s="569">
        <v>0</v>
      </c>
      <c r="H664" s="569">
        <v>0</v>
      </c>
      <c r="I664" s="569">
        <v>0</v>
      </c>
      <c r="J664" s="569">
        <v>0</v>
      </c>
      <c r="K664" s="570">
        <v>0</v>
      </c>
      <c r="L664" s="571">
        <f t="shared" si="30"/>
        <v>0</v>
      </c>
      <c r="M664" s="571">
        <v>0</v>
      </c>
      <c r="N664" s="571">
        <v>0</v>
      </c>
      <c r="O664" s="572">
        <v>0</v>
      </c>
      <c r="P664" s="573">
        <v>0</v>
      </c>
      <c r="Q664" s="566">
        <f>+monthly_drivers_0!Q664*1.25</f>
        <v>3.125</v>
      </c>
    </row>
    <row r="665" spans="1:17" x14ac:dyDescent="0.25">
      <c r="A665" s="567">
        <f t="shared" si="31"/>
        <v>64589</v>
      </c>
      <c r="B665" s="567" t="str">
        <f t="shared" si="32"/>
        <v>MunsonLeasing</v>
      </c>
      <c r="C665" s="568">
        <v>0</v>
      </c>
      <c r="D665" s="569">
        <v>0</v>
      </c>
      <c r="E665" s="569">
        <v>0</v>
      </c>
      <c r="F665" s="569">
        <v>0</v>
      </c>
      <c r="G665" s="569">
        <v>0</v>
      </c>
      <c r="H665" s="569">
        <v>0</v>
      </c>
      <c r="I665" s="569">
        <v>0</v>
      </c>
      <c r="J665" s="569">
        <v>0</v>
      </c>
      <c r="K665" s="570">
        <v>0</v>
      </c>
      <c r="L665" s="571">
        <f t="shared" si="30"/>
        <v>0</v>
      </c>
      <c r="M665" s="571">
        <v>0</v>
      </c>
      <c r="N665" s="571">
        <v>0</v>
      </c>
      <c r="O665" s="572">
        <v>0</v>
      </c>
      <c r="P665" s="573">
        <v>0</v>
      </c>
      <c r="Q665" s="574">
        <f>+monthly_drivers_0!Q665*1.25</f>
        <v>3.125</v>
      </c>
    </row>
    <row r="666" spans="1:17" x14ac:dyDescent="0.25">
      <c r="A666" s="567">
        <f t="shared" si="31"/>
        <v>64619</v>
      </c>
      <c r="B666" s="567" t="str">
        <f t="shared" si="32"/>
        <v>MunsonLeasing</v>
      </c>
      <c r="C666" s="568">
        <v>0</v>
      </c>
      <c r="D666" s="569">
        <v>0</v>
      </c>
      <c r="E666" s="569">
        <v>0</v>
      </c>
      <c r="F666" s="569">
        <v>0</v>
      </c>
      <c r="G666" s="569">
        <v>0</v>
      </c>
      <c r="H666" s="569">
        <v>0</v>
      </c>
      <c r="I666" s="569">
        <v>0</v>
      </c>
      <c r="J666" s="569">
        <v>0</v>
      </c>
      <c r="K666" s="570">
        <v>0</v>
      </c>
      <c r="L666" s="571">
        <f t="shared" si="30"/>
        <v>0</v>
      </c>
      <c r="M666" s="571">
        <v>0</v>
      </c>
      <c r="N666" s="571">
        <v>0</v>
      </c>
      <c r="O666" s="572">
        <v>0</v>
      </c>
      <c r="P666" s="573">
        <v>0</v>
      </c>
      <c r="Q666" s="566">
        <f>+monthly_drivers_0!Q666*1.25</f>
        <v>3.125</v>
      </c>
    </row>
    <row r="667" spans="1:17" x14ac:dyDescent="0.25">
      <c r="A667" s="567">
        <f t="shared" si="31"/>
        <v>64650</v>
      </c>
      <c r="B667" s="567" t="str">
        <f t="shared" si="32"/>
        <v>MunsonLeasing</v>
      </c>
      <c r="C667" s="568">
        <v>0</v>
      </c>
      <c r="D667" s="569">
        <v>0</v>
      </c>
      <c r="E667" s="569">
        <v>0</v>
      </c>
      <c r="F667" s="569">
        <v>0</v>
      </c>
      <c r="G667" s="569">
        <v>0</v>
      </c>
      <c r="H667" s="569">
        <v>0</v>
      </c>
      <c r="I667" s="569">
        <v>0</v>
      </c>
      <c r="J667" s="569">
        <v>0</v>
      </c>
      <c r="K667" s="570">
        <v>0</v>
      </c>
      <c r="L667" s="571">
        <f t="shared" si="30"/>
        <v>0</v>
      </c>
      <c r="M667" s="571">
        <v>0</v>
      </c>
      <c r="N667" s="571">
        <v>0</v>
      </c>
      <c r="O667" s="572">
        <v>0</v>
      </c>
      <c r="P667" s="573">
        <v>0</v>
      </c>
      <c r="Q667" s="574">
        <f>+monthly_drivers_0!Q667*1.25</f>
        <v>3.125</v>
      </c>
    </row>
    <row r="668" spans="1:17" x14ac:dyDescent="0.25">
      <c r="A668" s="567">
        <f t="shared" si="31"/>
        <v>64681</v>
      </c>
      <c r="B668" s="567" t="str">
        <f t="shared" si="32"/>
        <v>MunsonLeasing</v>
      </c>
      <c r="C668" s="568">
        <v>0</v>
      </c>
      <c r="D668" s="569">
        <v>0</v>
      </c>
      <c r="E668" s="569">
        <v>0</v>
      </c>
      <c r="F668" s="569">
        <v>0</v>
      </c>
      <c r="G668" s="569">
        <v>0</v>
      </c>
      <c r="H668" s="569">
        <v>0</v>
      </c>
      <c r="I668" s="569">
        <v>0</v>
      </c>
      <c r="J668" s="569">
        <v>0</v>
      </c>
      <c r="K668" s="570">
        <v>0</v>
      </c>
      <c r="L668" s="571">
        <f t="shared" si="30"/>
        <v>0</v>
      </c>
      <c r="M668" s="571">
        <v>0</v>
      </c>
      <c r="N668" s="571">
        <v>0</v>
      </c>
      <c r="O668" s="572">
        <v>0</v>
      </c>
      <c r="P668" s="573">
        <v>0</v>
      </c>
      <c r="Q668" s="566">
        <f>+monthly_drivers_0!Q668*1.25</f>
        <v>3.125</v>
      </c>
    </row>
    <row r="669" spans="1:17" x14ac:dyDescent="0.25">
      <c r="A669" s="567">
        <f t="shared" si="31"/>
        <v>64709</v>
      </c>
      <c r="B669" s="567" t="str">
        <f t="shared" si="32"/>
        <v>MunsonLeasing</v>
      </c>
      <c r="C669" s="568">
        <v>0</v>
      </c>
      <c r="D669" s="569">
        <v>0</v>
      </c>
      <c r="E669" s="569">
        <v>0</v>
      </c>
      <c r="F669" s="569">
        <v>0</v>
      </c>
      <c r="G669" s="569">
        <v>0</v>
      </c>
      <c r="H669" s="569">
        <v>0</v>
      </c>
      <c r="I669" s="569">
        <v>0</v>
      </c>
      <c r="J669" s="569">
        <v>0</v>
      </c>
      <c r="K669" s="570">
        <v>0</v>
      </c>
      <c r="L669" s="571">
        <f t="shared" si="30"/>
        <v>0</v>
      </c>
      <c r="M669" s="571">
        <v>0</v>
      </c>
      <c r="N669" s="571">
        <v>0</v>
      </c>
      <c r="O669" s="572">
        <v>0</v>
      </c>
      <c r="P669" s="573">
        <v>0</v>
      </c>
      <c r="Q669" s="574">
        <f>+monthly_drivers_0!Q669*1.25</f>
        <v>3.125</v>
      </c>
    </row>
    <row r="670" spans="1:17" x14ac:dyDescent="0.25">
      <c r="A670" s="567">
        <f t="shared" si="31"/>
        <v>64740</v>
      </c>
      <c r="B670" s="567" t="str">
        <f t="shared" si="32"/>
        <v>MunsonLeasing</v>
      </c>
      <c r="C670" s="568">
        <v>0</v>
      </c>
      <c r="D670" s="569">
        <v>0</v>
      </c>
      <c r="E670" s="569">
        <v>0</v>
      </c>
      <c r="F670" s="569">
        <v>0</v>
      </c>
      <c r="G670" s="569">
        <v>0</v>
      </c>
      <c r="H670" s="569">
        <v>0</v>
      </c>
      <c r="I670" s="569">
        <v>0</v>
      </c>
      <c r="J670" s="569">
        <v>0</v>
      </c>
      <c r="K670" s="570">
        <v>0</v>
      </c>
      <c r="L670" s="571">
        <f t="shared" si="30"/>
        <v>0</v>
      </c>
      <c r="M670" s="571">
        <v>0</v>
      </c>
      <c r="N670" s="571">
        <v>0</v>
      </c>
      <c r="O670" s="572">
        <v>0</v>
      </c>
      <c r="P670" s="573">
        <v>0</v>
      </c>
      <c r="Q670" s="566">
        <f>+monthly_drivers_0!Q670*1.25</f>
        <v>3.125</v>
      </c>
    </row>
    <row r="671" spans="1:17" x14ac:dyDescent="0.25">
      <c r="A671" s="567">
        <f t="shared" si="31"/>
        <v>64770</v>
      </c>
      <c r="B671" s="567" t="str">
        <f t="shared" si="32"/>
        <v>MunsonLeasing</v>
      </c>
      <c r="C671" s="568">
        <v>0</v>
      </c>
      <c r="D671" s="569">
        <v>0</v>
      </c>
      <c r="E671" s="569">
        <v>0</v>
      </c>
      <c r="F671" s="569">
        <v>0</v>
      </c>
      <c r="G671" s="569">
        <v>0</v>
      </c>
      <c r="H671" s="569">
        <v>0</v>
      </c>
      <c r="I671" s="569">
        <v>0</v>
      </c>
      <c r="J671" s="569">
        <v>0</v>
      </c>
      <c r="K671" s="570">
        <v>0</v>
      </c>
      <c r="L671" s="571">
        <f t="shared" si="30"/>
        <v>0</v>
      </c>
      <c r="M671" s="571">
        <v>0</v>
      </c>
      <c r="N671" s="571">
        <v>0</v>
      </c>
      <c r="O671" s="572">
        <v>0</v>
      </c>
      <c r="P671" s="573">
        <v>0</v>
      </c>
      <c r="Q671" s="574">
        <f>+monthly_drivers_0!Q671*1.25</f>
        <v>3.125</v>
      </c>
    </row>
    <row r="672" spans="1:17" x14ac:dyDescent="0.25">
      <c r="A672" s="567">
        <f t="shared" si="31"/>
        <v>64801</v>
      </c>
      <c r="B672" s="567" t="str">
        <f t="shared" si="32"/>
        <v>MunsonLeasing</v>
      </c>
      <c r="C672" s="568">
        <v>0</v>
      </c>
      <c r="D672" s="569">
        <v>0</v>
      </c>
      <c r="E672" s="569">
        <v>0</v>
      </c>
      <c r="F672" s="569">
        <v>0</v>
      </c>
      <c r="G672" s="569">
        <v>0</v>
      </c>
      <c r="H672" s="569">
        <v>0</v>
      </c>
      <c r="I672" s="569">
        <v>0</v>
      </c>
      <c r="J672" s="569">
        <v>0</v>
      </c>
      <c r="K672" s="570">
        <v>0</v>
      </c>
      <c r="L672" s="571">
        <f t="shared" si="30"/>
        <v>0</v>
      </c>
      <c r="M672" s="571">
        <v>0</v>
      </c>
      <c r="N672" s="571">
        <v>0</v>
      </c>
      <c r="O672" s="572">
        <v>0</v>
      </c>
      <c r="P672" s="573">
        <v>0</v>
      </c>
      <c r="Q672" s="566">
        <f>+monthly_drivers_0!Q672*1.25</f>
        <v>3.125</v>
      </c>
    </row>
    <row r="673" spans="1:17" x14ac:dyDescent="0.25">
      <c r="A673" s="567">
        <f t="shared" si="31"/>
        <v>64831</v>
      </c>
      <c r="B673" s="567" t="str">
        <f t="shared" si="32"/>
        <v>MunsonLeasing</v>
      </c>
      <c r="C673" s="568">
        <v>0</v>
      </c>
      <c r="D673" s="569">
        <v>0</v>
      </c>
      <c r="E673" s="569">
        <v>0</v>
      </c>
      <c r="F673" s="569">
        <v>0</v>
      </c>
      <c r="G673" s="569">
        <v>0</v>
      </c>
      <c r="H673" s="569">
        <v>0</v>
      </c>
      <c r="I673" s="569">
        <v>0</v>
      </c>
      <c r="J673" s="569">
        <v>0</v>
      </c>
      <c r="K673" s="570">
        <v>0</v>
      </c>
      <c r="L673" s="571">
        <f t="shared" si="30"/>
        <v>0</v>
      </c>
      <c r="M673" s="571">
        <v>0</v>
      </c>
      <c r="N673" s="571">
        <v>0</v>
      </c>
      <c r="O673" s="572">
        <v>0</v>
      </c>
      <c r="P673" s="573">
        <v>0</v>
      </c>
      <c r="Q673" s="574">
        <f>+monthly_drivers_0!Q673*1.25</f>
        <v>3.125</v>
      </c>
    </row>
    <row r="674" spans="1:17" x14ac:dyDescent="0.25">
      <c r="A674" s="567">
        <f t="shared" si="31"/>
        <v>64862</v>
      </c>
      <c r="B674" s="567" t="str">
        <f t="shared" si="32"/>
        <v>MunsonLeasing</v>
      </c>
      <c r="C674" s="568">
        <v>0</v>
      </c>
      <c r="D674" s="569">
        <v>0</v>
      </c>
      <c r="E674" s="569">
        <v>0</v>
      </c>
      <c r="F674" s="569">
        <v>0</v>
      </c>
      <c r="G674" s="569">
        <v>0</v>
      </c>
      <c r="H674" s="569">
        <v>0</v>
      </c>
      <c r="I674" s="569">
        <v>0</v>
      </c>
      <c r="J674" s="569">
        <v>0</v>
      </c>
      <c r="K674" s="570">
        <v>0</v>
      </c>
      <c r="L674" s="571">
        <f t="shared" si="30"/>
        <v>0</v>
      </c>
      <c r="M674" s="571">
        <v>0</v>
      </c>
      <c r="N674" s="571">
        <v>0</v>
      </c>
      <c r="O674" s="572">
        <v>0</v>
      </c>
      <c r="P674" s="573">
        <v>0</v>
      </c>
      <c r="Q674" s="566">
        <f>+monthly_drivers_0!Q674*1.25</f>
        <v>3.125</v>
      </c>
    </row>
    <row r="675" spans="1:17" x14ac:dyDescent="0.25">
      <c r="A675" s="567">
        <f t="shared" si="31"/>
        <v>64893</v>
      </c>
      <c r="B675" s="567" t="str">
        <f t="shared" si="32"/>
        <v>MunsonLeasing</v>
      </c>
      <c r="C675" s="568">
        <v>0</v>
      </c>
      <c r="D675" s="569">
        <v>0</v>
      </c>
      <c r="E675" s="569">
        <v>0</v>
      </c>
      <c r="F675" s="569">
        <v>0</v>
      </c>
      <c r="G675" s="569">
        <v>0</v>
      </c>
      <c r="H675" s="569">
        <v>0</v>
      </c>
      <c r="I675" s="569">
        <v>0</v>
      </c>
      <c r="J675" s="569">
        <v>0</v>
      </c>
      <c r="K675" s="570">
        <v>0</v>
      </c>
      <c r="L675" s="571">
        <f t="shared" si="30"/>
        <v>0</v>
      </c>
      <c r="M675" s="571">
        <v>0</v>
      </c>
      <c r="N675" s="571">
        <v>0</v>
      </c>
      <c r="O675" s="572">
        <v>0</v>
      </c>
      <c r="P675" s="573">
        <v>0</v>
      </c>
      <c r="Q675" s="574">
        <f>+monthly_drivers_0!Q675*1.25</f>
        <v>3.125</v>
      </c>
    </row>
    <row r="676" spans="1:17" x14ac:dyDescent="0.25">
      <c r="A676" s="567">
        <f t="shared" si="31"/>
        <v>64923</v>
      </c>
      <c r="B676" s="567" t="str">
        <f t="shared" si="32"/>
        <v>MunsonLeasing</v>
      </c>
      <c r="C676" s="568">
        <v>0</v>
      </c>
      <c r="D676" s="569">
        <v>0</v>
      </c>
      <c r="E676" s="569">
        <v>0</v>
      </c>
      <c r="F676" s="569">
        <v>0</v>
      </c>
      <c r="G676" s="569">
        <v>0</v>
      </c>
      <c r="H676" s="569">
        <v>0</v>
      </c>
      <c r="I676" s="569">
        <v>0</v>
      </c>
      <c r="J676" s="569">
        <v>0</v>
      </c>
      <c r="K676" s="570">
        <v>0</v>
      </c>
      <c r="L676" s="571">
        <f t="shared" si="30"/>
        <v>0</v>
      </c>
      <c r="M676" s="571">
        <v>0</v>
      </c>
      <c r="N676" s="571">
        <v>0</v>
      </c>
      <c r="O676" s="572">
        <v>0</v>
      </c>
      <c r="P676" s="573">
        <v>0</v>
      </c>
      <c r="Q676" s="566">
        <f>+monthly_drivers_0!Q676*1.25</f>
        <v>3.125</v>
      </c>
    </row>
    <row r="677" spans="1:17" x14ac:dyDescent="0.25">
      <c r="A677" s="567">
        <f t="shared" si="31"/>
        <v>64954</v>
      </c>
      <c r="B677" s="567" t="str">
        <f t="shared" si="32"/>
        <v>MunsonLeasing</v>
      </c>
      <c r="C677" s="568">
        <v>0</v>
      </c>
      <c r="D677" s="569">
        <v>0</v>
      </c>
      <c r="E677" s="569">
        <v>0</v>
      </c>
      <c r="F677" s="569">
        <v>0</v>
      </c>
      <c r="G677" s="569">
        <v>0</v>
      </c>
      <c r="H677" s="569">
        <v>0</v>
      </c>
      <c r="I677" s="569">
        <v>0</v>
      </c>
      <c r="J677" s="569">
        <v>0</v>
      </c>
      <c r="K677" s="570">
        <v>0</v>
      </c>
      <c r="L677" s="571">
        <f t="shared" si="30"/>
        <v>0</v>
      </c>
      <c r="M677" s="571">
        <v>0</v>
      </c>
      <c r="N677" s="571">
        <v>0</v>
      </c>
      <c r="O677" s="572">
        <v>0</v>
      </c>
      <c r="P677" s="573">
        <v>0</v>
      </c>
      <c r="Q677" s="574">
        <f>+monthly_drivers_0!Q677*1.25</f>
        <v>3.125</v>
      </c>
    </row>
    <row r="678" spans="1:17" x14ac:dyDescent="0.25">
      <c r="A678" s="567">
        <f t="shared" si="31"/>
        <v>64984</v>
      </c>
      <c r="B678" s="567" t="str">
        <f t="shared" si="32"/>
        <v>MunsonLeasing</v>
      </c>
      <c r="C678" s="568">
        <v>0</v>
      </c>
      <c r="D678" s="569">
        <v>0</v>
      </c>
      <c r="E678" s="569">
        <v>0</v>
      </c>
      <c r="F678" s="569">
        <v>0</v>
      </c>
      <c r="G678" s="569">
        <v>0</v>
      </c>
      <c r="H678" s="569">
        <v>0</v>
      </c>
      <c r="I678" s="569">
        <v>0</v>
      </c>
      <c r="J678" s="569">
        <v>0</v>
      </c>
      <c r="K678" s="570">
        <v>0</v>
      </c>
      <c r="L678" s="571">
        <f t="shared" si="30"/>
        <v>0</v>
      </c>
      <c r="M678" s="571">
        <v>0</v>
      </c>
      <c r="N678" s="571">
        <v>0</v>
      </c>
      <c r="O678" s="572">
        <v>0</v>
      </c>
      <c r="P678" s="573">
        <v>0</v>
      </c>
      <c r="Q678" s="566">
        <f>+monthly_drivers_0!Q678*1.25</f>
        <v>3.125</v>
      </c>
    </row>
    <row r="679" spans="1:17" x14ac:dyDescent="0.25">
      <c r="A679" s="567">
        <f t="shared" si="31"/>
        <v>65015</v>
      </c>
      <c r="B679" s="567" t="str">
        <f t="shared" si="32"/>
        <v>MunsonLeasing</v>
      </c>
      <c r="C679" s="568">
        <v>0</v>
      </c>
      <c r="D679" s="569">
        <v>0</v>
      </c>
      <c r="E679" s="569">
        <v>0</v>
      </c>
      <c r="F679" s="569">
        <v>0</v>
      </c>
      <c r="G679" s="569">
        <v>0</v>
      </c>
      <c r="H679" s="569">
        <v>0</v>
      </c>
      <c r="I679" s="569">
        <v>0</v>
      </c>
      <c r="J679" s="569">
        <v>0</v>
      </c>
      <c r="K679" s="570">
        <v>0</v>
      </c>
      <c r="L679" s="571">
        <f t="shared" si="30"/>
        <v>0</v>
      </c>
      <c r="M679" s="571">
        <v>0</v>
      </c>
      <c r="N679" s="571">
        <v>0</v>
      </c>
      <c r="O679" s="572">
        <v>0</v>
      </c>
      <c r="P679" s="573">
        <v>0</v>
      </c>
      <c r="Q679" s="574">
        <f>+monthly_drivers_0!Q679*1.25</f>
        <v>3.125</v>
      </c>
    </row>
    <row r="680" spans="1:17" x14ac:dyDescent="0.25">
      <c r="A680" s="567">
        <f t="shared" si="31"/>
        <v>65046</v>
      </c>
      <c r="B680" s="567" t="str">
        <f t="shared" si="32"/>
        <v>MunsonLeasing</v>
      </c>
      <c r="C680" s="568">
        <v>0</v>
      </c>
      <c r="D680" s="569">
        <v>0</v>
      </c>
      <c r="E680" s="569">
        <v>0</v>
      </c>
      <c r="F680" s="569">
        <v>0</v>
      </c>
      <c r="G680" s="569">
        <v>0</v>
      </c>
      <c r="H680" s="569">
        <v>0</v>
      </c>
      <c r="I680" s="569">
        <v>0</v>
      </c>
      <c r="J680" s="569">
        <v>0</v>
      </c>
      <c r="K680" s="570">
        <v>0</v>
      </c>
      <c r="L680" s="571">
        <f t="shared" si="30"/>
        <v>0</v>
      </c>
      <c r="M680" s="571">
        <v>0</v>
      </c>
      <c r="N680" s="571">
        <v>0</v>
      </c>
      <c r="O680" s="572">
        <v>0</v>
      </c>
      <c r="P680" s="573">
        <v>0</v>
      </c>
      <c r="Q680" s="566">
        <f>+monthly_drivers_0!Q680*1.25</f>
        <v>3.125</v>
      </c>
    </row>
    <row r="681" spans="1:17" x14ac:dyDescent="0.25">
      <c r="A681" s="567">
        <f t="shared" si="31"/>
        <v>65074</v>
      </c>
      <c r="B681" s="567" t="str">
        <f t="shared" si="32"/>
        <v>MunsonLeasing</v>
      </c>
      <c r="C681" s="568">
        <v>0</v>
      </c>
      <c r="D681" s="569">
        <v>0</v>
      </c>
      <c r="E681" s="569">
        <v>0</v>
      </c>
      <c r="F681" s="569">
        <v>0</v>
      </c>
      <c r="G681" s="569">
        <v>0</v>
      </c>
      <c r="H681" s="569">
        <v>0</v>
      </c>
      <c r="I681" s="569">
        <v>0</v>
      </c>
      <c r="J681" s="569">
        <v>0</v>
      </c>
      <c r="K681" s="570">
        <v>0</v>
      </c>
      <c r="L681" s="571">
        <f t="shared" si="30"/>
        <v>0</v>
      </c>
      <c r="M681" s="571">
        <v>0</v>
      </c>
      <c r="N681" s="571">
        <v>0</v>
      </c>
      <c r="O681" s="572">
        <v>0</v>
      </c>
      <c r="P681" s="573">
        <v>0</v>
      </c>
      <c r="Q681" s="574">
        <f>+monthly_drivers_0!Q681*1.25</f>
        <v>3.125</v>
      </c>
    </row>
    <row r="682" spans="1:17" x14ac:dyDescent="0.25">
      <c r="A682" s="567">
        <f t="shared" si="31"/>
        <v>65105</v>
      </c>
      <c r="B682" s="567" t="str">
        <f t="shared" si="32"/>
        <v>MunsonLeasing</v>
      </c>
      <c r="C682" s="568">
        <v>0</v>
      </c>
      <c r="D682" s="569">
        <v>0</v>
      </c>
      <c r="E682" s="569">
        <v>0</v>
      </c>
      <c r="F682" s="569">
        <v>0</v>
      </c>
      <c r="G682" s="569">
        <v>0</v>
      </c>
      <c r="H682" s="569">
        <v>0</v>
      </c>
      <c r="I682" s="569">
        <v>0</v>
      </c>
      <c r="J682" s="569">
        <v>0</v>
      </c>
      <c r="K682" s="570">
        <v>0</v>
      </c>
      <c r="L682" s="571">
        <f t="shared" si="30"/>
        <v>0</v>
      </c>
      <c r="M682" s="571">
        <v>0</v>
      </c>
      <c r="N682" s="571">
        <v>0</v>
      </c>
      <c r="O682" s="572">
        <v>0</v>
      </c>
      <c r="P682" s="573">
        <v>0</v>
      </c>
      <c r="Q682" s="566">
        <f>+monthly_drivers_0!Q682*1.25</f>
        <v>3.125</v>
      </c>
    </row>
    <row r="683" spans="1:17" x14ac:dyDescent="0.25">
      <c r="A683" s="567">
        <f t="shared" si="31"/>
        <v>65135</v>
      </c>
      <c r="B683" s="567" t="str">
        <f t="shared" si="32"/>
        <v>MunsonLeasing</v>
      </c>
      <c r="C683" s="568">
        <v>0</v>
      </c>
      <c r="D683" s="569">
        <v>0</v>
      </c>
      <c r="E683" s="569">
        <v>0</v>
      </c>
      <c r="F683" s="569">
        <v>0</v>
      </c>
      <c r="G683" s="569">
        <v>0</v>
      </c>
      <c r="H683" s="569">
        <v>0</v>
      </c>
      <c r="I683" s="569">
        <v>0</v>
      </c>
      <c r="J683" s="569">
        <v>0</v>
      </c>
      <c r="K683" s="570">
        <v>0</v>
      </c>
      <c r="L683" s="571">
        <f t="shared" si="30"/>
        <v>0</v>
      </c>
      <c r="M683" s="571">
        <v>0</v>
      </c>
      <c r="N683" s="571">
        <v>0</v>
      </c>
      <c r="O683" s="572">
        <v>0</v>
      </c>
      <c r="P683" s="573">
        <v>0</v>
      </c>
      <c r="Q683" s="574">
        <f>+monthly_drivers_0!Q683*1.25</f>
        <v>3.125</v>
      </c>
    </row>
    <row r="684" spans="1:17" x14ac:dyDescent="0.25">
      <c r="A684" s="567">
        <f t="shared" si="31"/>
        <v>65166</v>
      </c>
      <c r="B684" s="567" t="str">
        <f t="shared" si="32"/>
        <v>MunsonLeasing</v>
      </c>
      <c r="C684" s="568">
        <v>0</v>
      </c>
      <c r="D684" s="569">
        <v>0</v>
      </c>
      <c r="E684" s="569">
        <v>0</v>
      </c>
      <c r="F684" s="569">
        <v>0</v>
      </c>
      <c r="G684" s="569">
        <v>0</v>
      </c>
      <c r="H684" s="569">
        <v>0</v>
      </c>
      <c r="I684" s="569">
        <v>0</v>
      </c>
      <c r="J684" s="569">
        <v>0</v>
      </c>
      <c r="K684" s="570">
        <v>0</v>
      </c>
      <c r="L684" s="571">
        <f t="shared" si="30"/>
        <v>0</v>
      </c>
      <c r="M684" s="571">
        <v>0</v>
      </c>
      <c r="N684" s="571">
        <v>0</v>
      </c>
      <c r="O684" s="572">
        <v>0</v>
      </c>
      <c r="P684" s="573">
        <v>0</v>
      </c>
      <c r="Q684" s="566">
        <f>+monthly_drivers_0!Q684*1.25</f>
        <v>3.125</v>
      </c>
    </row>
    <row r="685" spans="1:17" x14ac:dyDescent="0.25">
      <c r="A685" s="567">
        <f t="shared" si="31"/>
        <v>65196</v>
      </c>
      <c r="B685" s="567" t="str">
        <f t="shared" si="32"/>
        <v>MunsonLeasing</v>
      </c>
      <c r="C685" s="568">
        <v>0</v>
      </c>
      <c r="D685" s="569">
        <v>0</v>
      </c>
      <c r="E685" s="569">
        <v>0</v>
      </c>
      <c r="F685" s="569">
        <v>0</v>
      </c>
      <c r="G685" s="569">
        <v>0</v>
      </c>
      <c r="H685" s="569">
        <v>0</v>
      </c>
      <c r="I685" s="569">
        <v>0</v>
      </c>
      <c r="J685" s="569">
        <v>0</v>
      </c>
      <c r="K685" s="570">
        <v>0</v>
      </c>
      <c r="L685" s="571">
        <f t="shared" si="30"/>
        <v>0</v>
      </c>
      <c r="M685" s="571">
        <v>0</v>
      </c>
      <c r="N685" s="571">
        <v>0</v>
      </c>
      <c r="O685" s="572">
        <v>0</v>
      </c>
      <c r="P685" s="573">
        <v>0</v>
      </c>
      <c r="Q685" s="574">
        <f>+monthly_drivers_0!Q685*1.25</f>
        <v>3.125</v>
      </c>
    </row>
    <row r="686" spans="1:17" x14ac:dyDescent="0.25">
      <c r="A686" s="567">
        <f t="shared" si="31"/>
        <v>65227</v>
      </c>
      <c r="B686" s="567" t="str">
        <f t="shared" si="32"/>
        <v>MunsonLeasing</v>
      </c>
      <c r="C686" s="568">
        <v>0</v>
      </c>
      <c r="D686" s="569">
        <v>0</v>
      </c>
      <c r="E686" s="569">
        <v>0</v>
      </c>
      <c r="F686" s="569">
        <v>0</v>
      </c>
      <c r="G686" s="569">
        <v>0</v>
      </c>
      <c r="H686" s="569">
        <v>0</v>
      </c>
      <c r="I686" s="569">
        <v>0</v>
      </c>
      <c r="J686" s="569">
        <v>0</v>
      </c>
      <c r="K686" s="570">
        <v>0</v>
      </c>
      <c r="L686" s="571">
        <f t="shared" si="30"/>
        <v>0</v>
      </c>
      <c r="M686" s="571">
        <v>0</v>
      </c>
      <c r="N686" s="571">
        <v>0</v>
      </c>
      <c r="O686" s="572">
        <v>0</v>
      </c>
      <c r="P686" s="573">
        <v>0</v>
      </c>
      <c r="Q686" s="566">
        <f>+monthly_drivers_0!Q686*1.25</f>
        <v>3.125</v>
      </c>
    </row>
    <row r="687" spans="1:17" x14ac:dyDescent="0.25">
      <c r="A687" s="567">
        <f t="shared" si="31"/>
        <v>65258</v>
      </c>
      <c r="B687" s="567" t="str">
        <f t="shared" si="32"/>
        <v>MunsonLeasing</v>
      </c>
      <c r="C687" s="568">
        <v>0</v>
      </c>
      <c r="D687" s="569">
        <v>0</v>
      </c>
      <c r="E687" s="569">
        <v>0</v>
      </c>
      <c r="F687" s="569">
        <v>0</v>
      </c>
      <c r="G687" s="569">
        <v>0</v>
      </c>
      <c r="H687" s="569">
        <v>0</v>
      </c>
      <c r="I687" s="569">
        <v>0</v>
      </c>
      <c r="J687" s="569">
        <v>0</v>
      </c>
      <c r="K687" s="570">
        <v>0</v>
      </c>
      <c r="L687" s="571">
        <f t="shared" si="30"/>
        <v>0</v>
      </c>
      <c r="M687" s="571">
        <v>0</v>
      </c>
      <c r="N687" s="571">
        <v>0</v>
      </c>
      <c r="O687" s="572">
        <v>0</v>
      </c>
      <c r="P687" s="573">
        <v>0</v>
      </c>
      <c r="Q687" s="574">
        <f>+monthly_drivers_0!Q687*1.25</f>
        <v>3.125</v>
      </c>
    </row>
    <row r="688" spans="1:17" x14ac:dyDescent="0.25">
      <c r="A688" s="567">
        <f t="shared" si="31"/>
        <v>65288</v>
      </c>
      <c r="B688" s="567" t="str">
        <f t="shared" si="32"/>
        <v>MunsonLeasing</v>
      </c>
      <c r="C688" s="568">
        <v>0</v>
      </c>
      <c r="D688" s="569">
        <v>0</v>
      </c>
      <c r="E688" s="569">
        <v>0</v>
      </c>
      <c r="F688" s="569">
        <v>0</v>
      </c>
      <c r="G688" s="569">
        <v>0</v>
      </c>
      <c r="H688" s="569">
        <v>0</v>
      </c>
      <c r="I688" s="569">
        <v>0</v>
      </c>
      <c r="J688" s="569">
        <v>0</v>
      </c>
      <c r="K688" s="570">
        <v>0</v>
      </c>
      <c r="L688" s="571">
        <f t="shared" si="30"/>
        <v>0</v>
      </c>
      <c r="M688" s="571">
        <v>0</v>
      </c>
      <c r="N688" s="571">
        <v>0</v>
      </c>
      <c r="O688" s="572">
        <v>0</v>
      </c>
      <c r="P688" s="573">
        <v>0</v>
      </c>
      <c r="Q688" s="566">
        <f>+monthly_drivers_0!Q688*1.25</f>
        <v>3.125</v>
      </c>
    </row>
    <row r="689" spans="1:17" x14ac:dyDescent="0.25">
      <c r="A689" s="567">
        <f t="shared" si="31"/>
        <v>65319</v>
      </c>
      <c r="B689" s="567" t="str">
        <f t="shared" si="32"/>
        <v>MunsonLeasing</v>
      </c>
      <c r="C689" s="568">
        <v>0</v>
      </c>
      <c r="D689" s="569">
        <v>0</v>
      </c>
      <c r="E689" s="569">
        <v>0</v>
      </c>
      <c r="F689" s="569">
        <v>0</v>
      </c>
      <c r="G689" s="569">
        <v>0</v>
      </c>
      <c r="H689" s="569">
        <v>0</v>
      </c>
      <c r="I689" s="569">
        <v>0</v>
      </c>
      <c r="J689" s="569">
        <v>0</v>
      </c>
      <c r="K689" s="570">
        <v>0</v>
      </c>
      <c r="L689" s="571">
        <f t="shared" si="30"/>
        <v>0</v>
      </c>
      <c r="M689" s="571">
        <v>0</v>
      </c>
      <c r="N689" s="571">
        <v>0</v>
      </c>
      <c r="O689" s="572">
        <v>0</v>
      </c>
      <c r="P689" s="573">
        <v>0</v>
      </c>
      <c r="Q689" s="574">
        <f>+monthly_drivers_0!Q689*1.25</f>
        <v>3.125</v>
      </c>
    </row>
    <row r="690" spans="1:17" x14ac:dyDescent="0.25">
      <c r="A690" s="567">
        <f t="shared" si="31"/>
        <v>65349</v>
      </c>
      <c r="B690" s="567" t="str">
        <f t="shared" si="32"/>
        <v>MunsonLeasing</v>
      </c>
      <c r="C690" s="568">
        <v>0</v>
      </c>
      <c r="D690" s="569">
        <v>0</v>
      </c>
      <c r="E690" s="569">
        <v>0</v>
      </c>
      <c r="F690" s="569">
        <v>0</v>
      </c>
      <c r="G690" s="569">
        <v>0</v>
      </c>
      <c r="H690" s="569">
        <v>0</v>
      </c>
      <c r="I690" s="569">
        <v>0</v>
      </c>
      <c r="J690" s="569">
        <v>0</v>
      </c>
      <c r="K690" s="570">
        <v>0</v>
      </c>
      <c r="L690" s="571">
        <f t="shared" si="30"/>
        <v>0</v>
      </c>
      <c r="M690" s="571">
        <v>0</v>
      </c>
      <c r="N690" s="571">
        <v>0</v>
      </c>
      <c r="O690" s="572">
        <v>0</v>
      </c>
      <c r="P690" s="573">
        <v>0</v>
      </c>
      <c r="Q690" s="566">
        <f>+monthly_drivers_0!Q690*1.25</f>
        <v>3.125</v>
      </c>
    </row>
    <row r="691" spans="1:17" x14ac:dyDescent="0.25">
      <c r="A691" s="567">
        <f t="shared" si="31"/>
        <v>65380</v>
      </c>
      <c r="B691" s="567" t="str">
        <f t="shared" si="32"/>
        <v>MunsonLeasing</v>
      </c>
      <c r="C691" s="568">
        <v>0</v>
      </c>
      <c r="D691" s="569">
        <v>0</v>
      </c>
      <c r="E691" s="569">
        <v>0</v>
      </c>
      <c r="F691" s="569">
        <v>0</v>
      </c>
      <c r="G691" s="569">
        <v>0</v>
      </c>
      <c r="H691" s="569">
        <v>0</v>
      </c>
      <c r="I691" s="569">
        <v>0</v>
      </c>
      <c r="J691" s="569">
        <v>0</v>
      </c>
      <c r="K691" s="570">
        <v>0</v>
      </c>
      <c r="L691" s="571">
        <f t="shared" si="30"/>
        <v>0</v>
      </c>
      <c r="M691" s="571">
        <v>0</v>
      </c>
      <c r="N691" s="571">
        <v>0</v>
      </c>
      <c r="O691" s="572">
        <v>0</v>
      </c>
      <c r="P691" s="573">
        <v>0</v>
      </c>
      <c r="Q691" s="574">
        <f>+monthly_drivers_0!Q691*1.25</f>
        <v>3.125</v>
      </c>
    </row>
    <row r="692" spans="1:17" x14ac:dyDescent="0.25">
      <c r="A692" s="567">
        <f t="shared" si="31"/>
        <v>65411</v>
      </c>
      <c r="B692" s="567" t="str">
        <f t="shared" si="32"/>
        <v>MunsonLeasing</v>
      </c>
      <c r="C692" s="568">
        <v>0</v>
      </c>
      <c r="D692" s="569">
        <v>0</v>
      </c>
      <c r="E692" s="569">
        <v>0</v>
      </c>
      <c r="F692" s="569">
        <v>0</v>
      </c>
      <c r="G692" s="569">
        <v>0</v>
      </c>
      <c r="H692" s="569">
        <v>0</v>
      </c>
      <c r="I692" s="569">
        <v>0</v>
      </c>
      <c r="J692" s="569">
        <v>0</v>
      </c>
      <c r="K692" s="570">
        <v>0</v>
      </c>
      <c r="L692" s="571">
        <f t="shared" si="30"/>
        <v>0</v>
      </c>
      <c r="M692" s="571">
        <v>0</v>
      </c>
      <c r="N692" s="571">
        <v>0</v>
      </c>
      <c r="O692" s="572">
        <v>0</v>
      </c>
      <c r="P692" s="573">
        <v>0</v>
      </c>
      <c r="Q692" s="566">
        <f>+monthly_drivers_0!Q692*1.25</f>
        <v>3.125</v>
      </c>
    </row>
    <row r="693" spans="1:17" x14ac:dyDescent="0.25">
      <c r="A693" s="567">
        <f t="shared" si="31"/>
        <v>65439</v>
      </c>
      <c r="B693" s="567" t="str">
        <f t="shared" si="32"/>
        <v>MunsonLeasing</v>
      </c>
      <c r="C693" s="568">
        <v>0</v>
      </c>
      <c r="D693" s="569">
        <v>0</v>
      </c>
      <c r="E693" s="569">
        <v>0</v>
      </c>
      <c r="F693" s="569">
        <v>0</v>
      </c>
      <c r="G693" s="569">
        <v>0</v>
      </c>
      <c r="H693" s="569">
        <v>0</v>
      </c>
      <c r="I693" s="569">
        <v>0</v>
      </c>
      <c r="J693" s="569">
        <v>0</v>
      </c>
      <c r="K693" s="570">
        <v>0</v>
      </c>
      <c r="L693" s="571">
        <f t="shared" si="30"/>
        <v>0</v>
      </c>
      <c r="M693" s="571">
        <v>0</v>
      </c>
      <c r="N693" s="571">
        <v>0</v>
      </c>
      <c r="O693" s="572">
        <v>0</v>
      </c>
      <c r="P693" s="573">
        <v>0</v>
      </c>
      <c r="Q693" s="574">
        <f>+monthly_drivers_0!Q693*1.25</f>
        <v>3.125</v>
      </c>
    </row>
    <row r="694" spans="1:17" x14ac:dyDescent="0.25">
      <c r="A694" s="567">
        <f t="shared" si="31"/>
        <v>65470</v>
      </c>
      <c r="B694" s="567" t="str">
        <f t="shared" si="32"/>
        <v>MunsonLeasing</v>
      </c>
      <c r="C694" s="568">
        <v>0</v>
      </c>
      <c r="D694" s="569">
        <v>0</v>
      </c>
      <c r="E694" s="569">
        <v>0</v>
      </c>
      <c r="F694" s="569">
        <v>0</v>
      </c>
      <c r="G694" s="569">
        <v>0</v>
      </c>
      <c r="H694" s="569">
        <v>0</v>
      </c>
      <c r="I694" s="569">
        <v>0</v>
      </c>
      <c r="J694" s="569">
        <v>0</v>
      </c>
      <c r="K694" s="570">
        <v>0</v>
      </c>
      <c r="L694" s="571">
        <f t="shared" si="30"/>
        <v>0</v>
      </c>
      <c r="M694" s="571">
        <v>0</v>
      </c>
      <c r="N694" s="571">
        <v>0</v>
      </c>
      <c r="O694" s="572">
        <v>0</v>
      </c>
      <c r="P694" s="573">
        <v>0</v>
      </c>
      <c r="Q694" s="566">
        <f>+monthly_drivers_0!Q694*1.25</f>
        <v>3.125</v>
      </c>
    </row>
    <row r="695" spans="1:17" x14ac:dyDescent="0.25">
      <c r="A695" s="567">
        <f t="shared" si="31"/>
        <v>65500</v>
      </c>
      <c r="B695" s="567" t="str">
        <f t="shared" si="32"/>
        <v>MunsonLeasing</v>
      </c>
      <c r="C695" s="568">
        <v>0</v>
      </c>
      <c r="D695" s="569">
        <v>0</v>
      </c>
      <c r="E695" s="569">
        <v>0</v>
      </c>
      <c r="F695" s="569">
        <v>0</v>
      </c>
      <c r="G695" s="569">
        <v>0</v>
      </c>
      <c r="H695" s="569">
        <v>0</v>
      </c>
      <c r="I695" s="569">
        <v>0</v>
      </c>
      <c r="J695" s="569">
        <v>0</v>
      </c>
      <c r="K695" s="570">
        <v>0</v>
      </c>
      <c r="L695" s="571">
        <f t="shared" si="30"/>
        <v>0</v>
      </c>
      <c r="M695" s="571">
        <v>0</v>
      </c>
      <c r="N695" s="571">
        <v>0</v>
      </c>
      <c r="O695" s="572">
        <v>0</v>
      </c>
      <c r="P695" s="573">
        <v>0</v>
      </c>
      <c r="Q695" s="574">
        <f>+monthly_drivers_0!Q695*1.25</f>
        <v>3.125</v>
      </c>
    </row>
    <row r="696" spans="1:17" x14ac:dyDescent="0.25">
      <c r="A696" s="567">
        <f t="shared" si="31"/>
        <v>65531</v>
      </c>
      <c r="B696" s="567" t="str">
        <f t="shared" si="32"/>
        <v>MunsonLeasing</v>
      </c>
      <c r="C696" s="568">
        <v>0</v>
      </c>
      <c r="D696" s="569">
        <v>0</v>
      </c>
      <c r="E696" s="569">
        <v>0</v>
      </c>
      <c r="F696" s="569">
        <v>0</v>
      </c>
      <c r="G696" s="569">
        <v>0</v>
      </c>
      <c r="H696" s="569">
        <v>0</v>
      </c>
      <c r="I696" s="569">
        <v>0</v>
      </c>
      <c r="J696" s="569">
        <v>0</v>
      </c>
      <c r="K696" s="570">
        <v>0</v>
      </c>
      <c r="L696" s="571">
        <f t="shared" si="30"/>
        <v>0</v>
      </c>
      <c r="M696" s="571">
        <v>0</v>
      </c>
      <c r="N696" s="571">
        <v>0</v>
      </c>
      <c r="O696" s="572">
        <v>0</v>
      </c>
      <c r="P696" s="573">
        <v>0</v>
      </c>
      <c r="Q696" s="566">
        <f>+monthly_drivers_0!Q696*1.25</f>
        <v>3.125</v>
      </c>
    </row>
    <row r="697" spans="1:17" x14ac:dyDescent="0.25">
      <c r="A697" s="567">
        <f t="shared" si="31"/>
        <v>65561</v>
      </c>
      <c r="B697" s="567" t="str">
        <f t="shared" si="32"/>
        <v>MunsonLeasing</v>
      </c>
      <c r="C697" s="568">
        <v>0</v>
      </c>
      <c r="D697" s="569">
        <v>0</v>
      </c>
      <c r="E697" s="569">
        <v>0</v>
      </c>
      <c r="F697" s="569">
        <v>0</v>
      </c>
      <c r="G697" s="569">
        <v>0</v>
      </c>
      <c r="H697" s="569">
        <v>0</v>
      </c>
      <c r="I697" s="569">
        <v>0</v>
      </c>
      <c r="J697" s="569">
        <v>0</v>
      </c>
      <c r="K697" s="570">
        <v>0</v>
      </c>
      <c r="L697" s="571">
        <f t="shared" si="30"/>
        <v>0</v>
      </c>
      <c r="M697" s="571">
        <v>0</v>
      </c>
      <c r="N697" s="571">
        <v>0</v>
      </c>
      <c r="O697" s="572">
        <v>0</v>
      </c>
      <c r="P697" s="573">
        <v>0</v>
      </c>
      <c r="Q697" s="574">
        <f>+monthly_drivers_0!Q697*1.25</f>
        <v>3.125</v>
      </c>
    </row>
    <row r="698" spans="1:17" x14ac:dyDescent="0.25">
      <c r="A698" s="567">
        <f t="shared" si="31"/>
        <v>65592</v>
      </c>
      <c r="B698" s="567" t="str">
        <f t="shared" si="32"/>
        <v>MunsonLeasing</v>
      </c>
      <c r="C698" s="568">
        <v>0</v>
      </c>
      <c r="D698" s="569">
        <v>0</v>
      </c>
      <c r="E698" s="569">
        <v>0</v>
      </c>
      <c r="F698" s="569">
        <v>0</v>
      </c>
      <c r="G698" s="569">
        <v>0</v>
      </c>
      <c r="H698" s="569">
        <v>0</v>
      </c>
      <c r="I698" s="569">
        <v>0</v>
      </c>
      <c r="J698" s="569">
        <v>0</v>
      </c>
      <c r="K698" s="570">
        <v>0</v>
      </c>
      <c r="L698" s="571">
        <f t="shared" si="30"/>
        <v>0</v>
      </c>
      <c r="M698" s="571">
        <v>0</v>
      </c>
      <c r="N698" s="571">
        <v>0</v>
      </c>
      <c r="O698" s="572">
        <v>0</v>
      </c>
      <c r="P698" s="573">
        <v>0</v>
      </c>
      <c r="Q698" s="566">
        <f>+monthly_drivers_0!Q698*1.25</f>
        <v>3.125</v>
      </c>
    </row>
    <row r="699" spans="1:17" x14ac:dyDescent="0.25">
      <c r="A699" s="567">
        <f t="shared" si="31"/>
        <v>65623</v>
      </c>
      <c r="B699" s="567" t="str">
        <f t="shared" si="32"/>
        <v>MunsonLeasing</v>
      </c>
      <c r="C699" s="568">
        <v>0</v>
      </c>
      <c r="D699" s="569">
        <v>0</v>
      </c>
      <c r="E699" s="569">
        <v>0</v>
      </c>
      <c r="F699" s="569">
        <v>0</v>
      </c>
      <c r="G699" s="569">
        <v>0</v>
      </c>
      <c r="H699" s="569">
        <v>0</v>
      </c>
      <c r="I699" s="569">
        <v>0</v>
      </c>
      <c r="J699" s="569">
        <v>0</v>
      </c>
      <c r="K699" s="570">
        <v>0</v>
      </c>
      <c r="L699" s="571">
        <f t="shared" si="30"/>
        <v>0</v>
      </c>
      <c r="M699" s="571">
        <v>0</v>
      </c>
      <c r="N699" s="571">
        <v>0</v>
      </c>
      <c r="O699" s="572">
        <v>0</v>
      </c>
      <c r="P699" s="573">
        <v>0</v>
      </c>
      <c r="Q699" s="574">
        <f>+monthly_drivers_0!Q699*1.25</f>
        <v>3.125</v>
      </c>
    </row>
    <row r="700" spans="1:17" x14ac:dyDescent="0.25">
      <c r="A700" s="567">
        <f t="shared" si="31"/>
        <v>65653</v>
      </c>
      <c r="B700" s="567" t="str">
        <f t="shared" si="32"/>
        <v>MunsonLeasing</v>
      </c>
      <c r="C700" s="568">
        <v>0</v>
      </c>
      <c r="D700" s="569">
        <v>0</v>
      </c>
      <c r="E700" s="569">
        <v>0</v>
      </c>
      <c r="F700" s="569">
        <v>0</v>
      </c>
      <c r="G700" s="569">
        <v>0</v>
      </c>
      <c r="H700" s="569">
        <v>0</v>
      </c>
      <c r="I700" s="569">
        <v>0</v>
      </c>
      <c r="J700" s="569">
        <v>0</v>
      </c>
      <c r="K700" s="570">
        <v>0</v>
      </c>
      <c r="L700" s="571">
        <f t="shared" si="30"/>
        <v>0</v>
      </c>
      <c r="M700" s="571">
        <v>0</v>
      </c>
      <c r="N700" s="571">
        <v>0</v>
      </c>
      <c r="O700" s="572">
        <v>0</v>
      </c>
      <c r="P700" s="573">
        <v>0</v>
      </c>
      <c r="Q700" s="566">
        <f>+monthly_drivers_0!Q700*1.25</f>
        <v>3.125</v>
      </c>
    </row>
    <row r="701" spans="1:17" x14ac:dyDescent="0.25">
      <c r="A701" s="567">
        <f t="shared" si="31"/>
        <v>65684</v>
      </c>
      <c r="B701" s="567" t="str">
        <f t="shared" si="32"/>
        <v>MunsonLeasing</v>
      </c>
      <c r="C701" s="568">
        <v>0</v>
      </c>
      <c r="D701" s="569">
        <v>0</v>
      </c>
      <c r="E701" s="569">
        <v>0</v>
      </c>
      <c r="F701" s="569">
        <v>0</v>
      </c>
      <c r="G701" s="569">
        <v>0</v>
      </c>
      <c r="H701" s="569">
        <v>0</v>
      </c>
      <c r="I701" s="569">
        <v>0</v>
      </c>
      <c r="J701" s="569">
        <v>0</v>
      </c>
      <c r="K701" s="570">
        <v>0</v>
      </c>
      <c r="L701" s="571">
        <f t="shared" si="30"/>
        <v>0</v>
      </c>
      <c r="M701" s="571">
        <v>0</v>
      </c>
      <c r="N701" s="571">
        <v>0</v>
      </c>
      <c r="O701" s="572">
        <v>0</v>
      </c>
      <c r="P701" s="573">
        <v>0</v>
      </c>
      <c r="Q701" s="574">
        <f>+monthly_drivers_0!Q701*1.25</f>
        <v>3.125</v>
      </c>
    </row>
    <row r="702" spans="1:17" x14ac:dyDescent="0.25">
      <c r="A702" s="567">
        <f t="shared" si="31"/>
        <v>65714</v>
      </c>
      <c r="B702" s="567" t="str">
        <f t="shared" si="32"/>
        <v>MunsonLeasing</v>
      </c>
      <c r="C702" s="568">
        <v>0</v>
      </c>
      <c r="D702" s="569">
        <v>0</v>
      </c>
      <c r="E702" s="569">
        <v>0</v>
      </c>
      <c r="F702" s="569">
        <v>0</v>
      </c>
      <c r="G702" s="569">
        <v>0</v>
      </c>
      <c r="H702" s="569">
        <v>0</v>
      </c>
      <c r="I702" s="569">
        <v>0</v>
      </c>
      <c r="J702" s="569">
        <v>0</v>
      </c>
      <c r="K702" s="570">
        <v>0</v>
      </c>
      <c r="L702" s="571">
        <f t="shared" si="30"/>
        <v>0</v>
      </c>
      <c r="M702" s="571">
        <v>0</v>
      </c>
      <c r="N702" s="571">
        <v>0</v>
      </c>
      <c r="O702" s="572">
        <v>0</v>
      </c>
      <c r="P702" s="573">
        <v>0</v>
      </c>
      <c r="Q702" s="566">
        <f>+monthly_drivers_0!Q702*1.25</f>
        <v>3.125</v>
      </c>
    </row>
    <row r="703" spans="1:17" x14ac:dyDescent="0.25">
      <c r="A703" s="567">
        <f t="shared" si="31"/>
        <v>65745</v>
      </c>
      <c r="B703" s="567" t="str">
        <f t="shared" si="32"/>
        <v>MunsonLeasing</v>
      </c>
      <c r="C703" s="568">
        <v>0</v>
      </c>
      <c r="D703" s="569">
        <v>0</v>
      </c>
      <c r="E703" s="569">
        <v>0</v>
      </c>
      <c r="F703" s="569">
        <v>0</v>
      </c>
      <c r="G703" s="569">
        <v>0</v>
      </c>
      <c r="H703" s="569">
        <v>0</v>
      </c>
      <c r="I703" s="569">
        <v>0</v>
      </c>
      <c r="J703" s="569">
        <v>0</v>
      </c>
      <c r="K703" s="570">
        <v>0</v>
      </c>
      <c r="L703" s="571">
        <f t="shared" si="30"/>
        <v>0</v>
      </c>
      <c r="M703" s="571">
        <v>0</v>
      </c>
      <c r="N703" s="571">
        <v>0</v>
      </c>
      <c r="O703" s="572">
        <v>0</v>
      </c>
      <c r="P703" s="573">
        <v>0</v>
      </c>
      <c r="Q703" s="574">
        <f>+monthly_drivers_0!Q703*1.25</f>
        <v>3.125</v>
      </c>
    </row>
    <row r="704" spans="1:17" x14ac:dyDescent="0.25">
      <c r="A704" s="567">
        <f t="shared" si="31"/>
        <v>65776</v>
      </c>
      <c r="B704" s="567" t="str">
        <f t="shared" si="32"/>
        <v>MunsonLeasing</v>
      </c>
      <c r="C704" s="568">
        <v>0</v>
      </c>
      <c r="D704" s="569">
        <v>0</v>
      </c>
      <c r="E704" s="569">
        <v>0</v>
      </c>
      <c r="F704" s="569">
        <v>0</v>
      </c>
      <c r="G704" s="569">
        <v>0</v>
      </c>
      <c r="H704" s="569">
        <v>0</v>
      </c>
      <c r="I704" s="569">
        <v>0</v>
      </c>
      <c r="J704" s="569">
        <v>0</v>
      </c>
      <c r="K704" s="570">
        <v>0</v>
      </c>
      <c r="L704" s="571">
        <f t="shared" si="30"/>
        <v>0</v>
      </c>
      <c r="M704" s="571">
        <v>0</v>
      </c>
      <c r="N704" s="571">
        <v>0</v>
      </c>
      <c r="O704" s="572">
        <v>0</v>
      </c>
      <c r="P704" s="573">
        <v>0</v>
      </c>
      <c r="Q704" s="566">
        <f>+monthly_drivers_0!Q704*1.25</f>
        <v>3.125</v>
      </c>
    </row>
    <row r="705" spans="1:17" x14ac:dyDescent="0.25">
      <c r="A705" s="567">
        <f t="shared" si="31"/>
        <v>65805</v>
      </c>
      <c r="B705" s="567" t="str">
        <f t="shared" si="32"/>
        <v>MunsonLeasing</v>
      </c>
      <c r="C705" s="568">
        <v>0</v>
      </c>
      <c r="D705" s="569">
        <v>0</v>
      </c>
      <c r="E705" s="569">
        <v>0</v>
      </c>
      <c r="F705" s="569">
        <v>0</v>
      </c>
      <c r="G705" s="569">
        <v>0</v>
      </c>
      <c r="H705" s="569">
        <v>0</v>
      </c>
      <c r="I705" s="569">
        <v>0</v>
      </c>
      <c r="J705" s="569">
        <v>0</v>
      </c>
      <c r="K705" s="570">
        <v>0</v>
      </c>
      <c r="L705" s="571">
        <f t="shared" si="30"/>
        <v>0</v>
      </c>
      <c r="M705" s="571">
        <v>0</v>
      </c>
      <c r="N705" s="571">
        <v>0</v>
      </c>
      <c r="O705" s="572">
        <v>0</v>
      </c>
      <c r="P705" s="573">
        <v>0</v>
      </c>
      <c r="Q705" s="574">
        <f>+monthly_drivers_0!Q705*1.25</f>
        <v>3.125</v>
      </c>
    </row>
    <row r="706" spans="1:17" x14ac:dyDescent="0.25">
      <c r="A706" s="567">
        <f t="shared" si="31"/>
        <v>65836</v>
      </c>
      <c r="B706" s="567" t="str">
        <f t="shared" si="32"/>
        <v>MunsonLeasing</v>
      </c>
      <c r="C706" s="568">
        <v>0</v>
      </c>
      <c r="D706" s="569">
        <v>0</v>
      </c>
      <c r="E706" s="569">
        <v>0</v>
      </c>
      <c r="F706" s="569">
        <v>0</v>
      </c>
      <c r="G706" s="569">
        <v>0</v>
      </c>
      <c r="H706" s="569">
        <v>0</v>
      </c>
      <c r="I706" s="569">
        <v>0</v>
      </c>
      <c r="J706" s="569">
        <v>0</v>
      </c>
      <c r="K706" s="570">
        <v>0</v>
      </c>
      <c r="L706" s="571">
        <f t="shared" ref="L706:L721" si="33">+P706+O706</f>
        <v>0</v>
      </c>
      <c r="M706" s="571">
        <v>0</v>
      </c>
      <c r="N706" s="571">
        <v>0</v>
      </c>
      <c r="O706" s="572">
        <v>0</v>
      </c>
      <c r="P706" s="573">
        <v>0</v>
      </c>
      <c r="Q706" s="566">
        <f>+monthly_drivers_0!Q706*1.25</f>
        <v>3.125</v>
      </c>
    </row>
    <row r="707" spans="1:17" x14ac:dyDescent="0.25">
      <c r="A707" s="567">
        <f t="shared" ref="A707:A721" si="34">+EOMONTH(A706,1)</f>
        <v>65866</v>
      </c>
      <c r="B707" s="567" t="str">
        <f t="shared" ref="B707:B721" si="35">+B706</f>
        <v>MunsonLeasing</v>
      </c>
      <c r="C707" s="568">
        <v>0</v>
      </c>
      <c r="D707" s="569">
        <v>0</v>
      </c>
      <c r="E707" s="569">
        <v>0</v>
      </c>
      <c r="F707" s="569">
        <v>0</v>
      </c>
      <c r="G707" s="569">
        <v>0</v>
      </c>
      <c r="H707" s="569">
        <v>0</v>
      </c>
      <c r="I707" s="569">
        <v>0</v>
      </c>
      <c r="J707" s="569">
        <v>0</v>
      </c>
      <c r="K707" s="570">
        <v>0</v>
      </c>
      <c r="L707" s="571">
        <f t="shared" si="33"/>
        <v>0</v>
      </c>
      <c r="M707" s="571">
        <v>0</v>
      </c>
      <c r="N707" s="571">
        <v>0</v>
      </c>
      <c r="O707" s="572">
        <v>0</v>
      </c>
      <c r="P707" s="573">
        <v>0</v>
      </c>
      <c r="Q707" s="574">
        <f>+monthly_drivers_0!Q707*1.25</f>
        <v>3.125</v>
      </c>
    </row>
    <row r="708" spans="1:17" x14ac:dyDescent="0.25">
      <c r="A708" s="567">
        <f t="shared" si="34"/>
        <v>65897</v>
      </c>
      <c r="B708" s="567" t="str">
        <f t="shared" si="35"/>
        <v>MunsonLeasing</v>
      </c>
      <c r="C708" s="568">
        <v>0</v>
      </c>
      <c r="D708" s="569">
        <v>0</v>
      </c>
      <c r="E708" s="569">
        <v>0</v>
      </c>
      <c r="F708" s="569">
        <v>0</v>
      </c>
      <c r="G708" s="569">
        <v>0</v>
      </c>
      <c r="H708" s="569">
        <v>0</v>
      </c>
      <c r="I708" s="569">
        <v>0</v>
      </c>
      <c r="J708" s="569">
        <v>0</v>
      </c>
      <c r="K708" s="570">
        <v>0</v>
      </c>
      <c r="L708" s="571">
        <f t="shared" si="33"/>
        <v>0</v>
      </c>
      <c r="M708" s="571">
        <v>0</v>
      </c>
      <c r="N708" s="571">
        <v>0</v>
      </c>
      <c r="O708" s="572">
        <v>0</v>
      </c>
      <c r="P708" s="573">
        <v>0</v>
      </c>
      <c r="Q708" s="566">
        <f>+monthly_drivers_0!Q708*1.25</f>
        <v>3.125</v>
      </c>
    </row>
    <row r="709" spans="1:17" x14ac:dyDescent="0.25">
      <c r="A709" s="567">
        <f t="shared" si="34"/>
        <v>65927</v>
      </c>
      <c r="B709" s="567" t="str">
        <f t="shared" si="35"/>
        <v>MunsonLeasing</v>
      </c>
      <c r="C709" s="568">
        <v>0</v>
      </c>
      <c r="D709" s="569">
        <v>0</v>
      </c>
      <c r="E709" s="569">
        <v>0</v>
      </c>
      <c r="F709" s="569">
        <v>0</v>
      </c>
      <c r="G709" s="569">
        <v>0</v>
      </c>
      <c r="H709" s="569">
        <v>0</v>
      </c>
      <c r="I709" s="569">
        <v>0</v>
      </c>
      <c r="J709" s="569">
        <v>0</v>
      </c>
      <c r="K709" s="570">
        <v>0</v>
      </c>
      <c r="L709" s="571">
        <f t="shared" si="33"/>
        <v>0</v>
      </c>
      <c r="M709" s="571">
        <v>0</v>
      </c>
      <c r="N709" s="571">
        <v>0</v>
      </c>
      <c r="O709" s="572">
        <v>0</v>
      </c>
      <c r="P709" s="573">
        <v>0</v>
      </c>
      <c r="Q709" s="574">
        <f>+monthly_drivers_0!Q709*1.25</f>
        <v>3.125</v>
      </c>
    </row>
    <row r="710" spans="1:17" x14ac:dyDescent="0.25">
      <c r="A710" s="567">
        <f t="shared" si="34"/>
        <v>65958</v>
      </c>
      <c r="B710" s="567" t="str">
        <f t="shared" si="35"/>
        <v>MunsonLeasing</v>
      </c>
      <c r="C710" s="568">
        <v>0</v>
      </c>
      <c r="D710" s="569">
        <v>0</v>
      </c>
      <c r="E710" s="569">
        <v>0</v>
      </c>
      <c r="F710" s="569">
        <v>0</v>
      </c>
      <c r="G710" s="569">
        <v>0</v>
      </c>
      <c r="H710" s="569">
        <v>0</v>
      </c>
      <c r="I710" s="569">
        <v>0</v>
      </c>
      <c r="J710" s="569">
        <v>0</v>
      </c>
      <c r="K710" s="570">
        <v>0</v>
      </c>
      <c r="L710" s="571">
        <f t="shared" si="33"/>
        <v>0</v>
      </c>
      <c r="M710" s="571">
        <v>0</v>
      </c>
      <c r="N710" s="571">
        <v>0</v>
      </c>
      <c r="O710" s="572">
        <v>0</v>
      </c>
      <c r="P710" s="573">
        <v>0</v>
      </c>
      <c r="Q710" s="566">
        <f>+monthly_drivers_0!Q710*1.25</f>
        <v>3.125</v>
      </c>
    </row>
    <row r="711" spans="1:17" x14ac:dyDescent="0.25">
      <c r="A711" s="567">
        <f t="shared" si="34"/>
        <v>65989</v>
      </c>
      <c r="B711" s="567" t="str">
        <f t="shared" si="35"/>
        <v>MunsonLeasing</v>
      </c>
      <c r="C711" s="568">
        <v>0</v>
      </c>
      <c r="D711" s="569">
        <v>0</v>
      </c>
      <c r="E711" s="569">
        <v>0</v>
      </c>
      <c r="F711" s="569">
        <v>0</v>
      </c>
      <c r="G711" s="569">
        <v>0</v>
      </c>
      <c r="H711" s="569">
        <v>0</v>
      </c>
      <c r="I711" s="569">
        <v>0</v>
      </c>
      <c r="J711" s="569">
        <v>0</v>
      </c>
      <c r="K711" s="570">
        <v>0</v>
      </c>
      <c r="L711" s="571">
        <f t="shared" si="33"/>
        <v>0</v>
      </c>
      <c r="M711" s="571">
        <v>0</v>
      </c>
      <c r="N711" s="571">
        <v>0</v>
      </c>
      <c r="O711" s="572">
        <v>0</v>
      </c>
      <c r="P711" s="573">
        <v>0</v>
      </c>
      <c r="Q711" s="574">
        <f>+monthly_drivers_0!Q711*1.25</f>
        <v>3.125</v>
      </c>
    </row>
    <row r="712" spans="1:17" x14ac:dyDescent="0.25">
      <c r="A712" s="567">
        <f t="shared" si="34"/>
        <v>66019</v>
      </c>
      <c r="B712" s="567" t="str">
        <f t="shared" si="35"/>
        <v>MunsonLeasing</v>
      </c>
      <c r="C712" s="568">
        <v>0</v>
      </c>
      <c r="D712" s="569">
        <v>0</v>
      </c>
      <c r="E712" s="569">
        <v>0</v>
      </c>
      <c r="F712" s="569">
        <v>0</v>
      </c>
      <c r="G712" s="569">
        <v>0</v>
      </c>
      <c r="H712" s="569">
        <v>0</v>
      </c>
      <c r="I712" s="569">
        <v>0</v>
      </c>
      <c r="J712" s="569">
        <v>0</v>
      </c>
      <c r="K712" s="570">
        <v>0</v>
      </c>
      <c r="L712" s="571">
        <f t="shared" si="33"/>
        <v>0</v>
      </c>
      <c r="M712" s="571">
        <v>0</v>
      </c>
      <c r="N712" s="571">
        <v>0</v>
      </c>
      <c r="O712" s="572">
        <v>0</v>
      </c>
      <c r="P712" s="573">
        <v>0</v>
      </c>
      <c r="Q712" s="566">
        <f>+monthly_drivers_0!Q712*1.25</f>
        <v>3.125</v>
      </c>
    </row>
    <row r="713" spans="1:17" x14ac:dyDescent="0.25">
      <c r="A713" s="567">
        <f t="shared" si="34"/>
        <v>66050</v>
      </c>
      <c r="B713" s="567" t="str">
        <f t="shared" si="35"/>
        <v>MunsonLeasing</v>
      </c>
      <c r="C713" s="568">
        <v>0</v>
      </c>
      <c r="D713" s="569">
        <v>0</v>
      </c>
      <c r="E713" s="569">
        <v>0</v>
      </c>
      <c r="F713" s="569">
        <v>0</v>
      </c>
      <c r="G713" s="569">
        <v>0</v>
      </c>
      <c r="H713" s="569">
        <v>0</v>
      </c>
      <c r="I713" s="569">
        <v>0</v>
      </c>
      <c r="J713" s="569">
        <v>0</v>
      </c>
      <c r="K713" s="570">
        <v>0</v>
      </c>
      <c r="L713" s="571">
        <f t="shared" si="33"/>
        <v>0</v>
      </c>
      <c r="M713" s="571">
        <v>0</v>
      </c>
      <c r="N713" s="571">
        <v>0</v>
      </c>
      <c r="O713" s="572">
        <v>0</v>
      </c>
      <c r="P713" s="573">
        <v>0</v>
      </c>
      <c r="Q713" s="574">
        <f>+monthly_drivers_0!Q713*1.25</f>
        <v>3.125</v>
      </c>
    </row>
    <row r="714" spans="1:17" x14ac:dyDescent="0.25">
      <c r="A714" s="567">
        <f t="shared" si="34"/>
        <v>66080</v>
      </c>
      <c r="B714" s="567" t="str">
        <f t="shared" si="35"/>
        <v>MunsonLeasing</v>
      </c>
      <c r="C714" s="568">
        <v>0</v>
      </c>
      <c r="D714" s="569">
        <v>0</v>
      </c>
      <c r="E714" s="569">
        <v>0</v>
      </c>
      <c r="F714" s="569">
        <v>0</v>
      </c>
      <c r="G714" s="569">
        <v>0</v>
      </c>
      <c r="H714" s="569">
        <v>0</v>
      </c>
      <c r="I714" s="569">
        <v>0</v>
      </c>
      <c r="J714" s="569">
        <v>0</v>
      </c>
      <c r="K714" s="570">
        <v>0</v>
      </c>
      <c r="L714" s="571">
        <f t="shared" si="33"/>
        <v>0</v>
      </c>
      <c r="M714" s="571">
        <v>0</v>
      </c>
      <c r="N714" s="571">
        <v>0</v>
      </c>
      <c r="O714" s="572">
        <v>0</v>
      </c>
      <c r="P714" s="573">
        <v>0</v>
      </c>
      <c r="Q714" s="566">
        <f>+monthly_drivers_0!Q714*1.25</f>
        <v>3.125</v>
      </c>
    </row>
    <row r="715" spans="1:17" x14ac:dyDescent="0.25">
      <c r="A715" s="567">
        <f t="shared" si="34"/>
        <v>66111</v>
      </c>
      <c r="B715" s="567" t="str">
        <f t="shared" si="35"/>
        <v>MunsonLeasing</v>
      </c>
      <c r="C715" s="568">
        <v>0</v>
      </c>
      <c r="D715" s="569">
        <v>0</v>
      </c>
      <c r="E715" s="569">
        <v>0</v>
      </c>
      <c r="F715" s="569">
        <v>0</v>
      </c>
      <c r="G715" s="569">
        <v>0</v>
      </c>
      <c r="H715" s="569">
        <v>0</v>
      </c>
      <c r="I715" s="569">
        <v>0</v>
      </c>
      <c r="J715" s="569">
        <v>0</v>
      </c>
      <c r="K715" s="570">
        <v>0</v>
      </c>
      <c r="L715" s="571">
        <f t="shared" si="33"/>
        <v>0</v>
      </c>
      <c r="M715" s="571">
        <v>0</v>
      </c>
      <c r="N715" s="571">
        <v>0</v>
      </c>
      <c r="O715" s="572">
        <v>0</v>
      </c>
      <c r="P715" s="573">
        <v>0</v>
      </c>
      <c r="Q715" s="574">
        <f>+monthly_drivers_0!Q715*1.25</f>
        <v>3.125</v>
      </c>
    </row>
    <row r="716" spans="1:17" x14ac:dyDescent="0.25">
      <c r="A716" s="567">
        <f t="shared" si="34"/>
        <v>66142</v>
      </c>
      <c r="B716" s="567" t="str">
        <f t="shared" si="35"/>
        <v>MunsonLeasing</v>
      </c>
      <c r="C716" s="568">
        <v>0</v>
      </c>
      <c r="D716" s="569">
        <v>0</v>
      </c>
      <c r="E716" s="569">
        <v>0</v>
      </c>
      <c r="F716" s="569">
        <v>0</v>
      </c>
      <c r="G716" s="569">
        <v>0</v>
      </c>
      <c r="H716" s="569">
        <v>0</v>
      </c>
      <c r="I716" s="569">
        <v>0</v>
      </c>
      <c r="J716" s="569">
        <v>0</v>
      </c>
      <c r="K716" s="570">
        <v>0</v>
      </c>
      <c r="L716" s="571">
        <f t="shared" si="33"/>
        <v>0</v>
      </c>
      <c r="M716" s="571">
        <v>0</v>
      </c>
      <c r="N716" s="571">
        <v>0</v>
      </c>
      <c r="O716" s="572">
        <v>0</v>
      </c>
      <c r="P716" s="573">
        <v>0</v>
      </c>
      <c r="Q716" s="566">
        <f>+monthly_drivers_0!Q716*1.25</f>
        <v>3.125</v>
      </c>
    </row>
    <row r="717" spans="1:17" x14ac:dyDescent="0.25">
      <c r="A717" s="567">
        <f t="shared" si="34"/>
        <v>66170</v>
      </c>
      <c r="B717" s="567" t="str">
        <f t="shared" si="35"/>
        <v>MunsonLeasing</v>
      </c>
      <c r="C717" s="568">
        <v>0</v>
      </c>
      <c r="D717" s="569">
        <v>0</v>
      </c>
      <c r="E717" s="569">
        <v>0</v>
      </c>
      <c r="F717" s="569">
        <v>0</v>
      </c>
      <c r="G717" s="569">
        <v>0</v>
      </c>
      <c r="H717" s="569">
        <v>0</v>
      </c>
      <c r="I717" s="569">
        <v>0</v>
      </c>
      <c r="J717" s="569">
        <v>0</v>
      </c>
      <c r="K717" s="570">
        <v>0</v>
      </c>
      <c r="L717" s="571">
        <f t="shared" si="33"/>
        <v>0</v>
      </c>
      <c r="M717" s="571">
        <v>0</v>
      </c>
      <c r="N717" s="571">
        <v>0</v>
      </c>
      <c r="O717" s="572">
        <v>0</v>
      </c>
      <c r="P717" s="573">
        <v>0</v>
      </c>
      <c r="Q717" s="574">
        <f>+monthly_drivers_0!Q717*1.25</f>
        <v>3.125</v>
      </c>
    </row>
    <row r="718" spans="1:17" x14ac:dyDescent="0.25">
      <c r="A718" s="567">
        <f t="shared" si="34"/>
        <v>66201</v>
      </c>
      <c r="B718" s="567" t="str">
        <f t="shared" si="35"/>
        <v>MunsonLeasing</v>
      </c>
      <c r="C718" s="568">
        <v>0</v>
      </c>
      <c r="D718" s="569">
        <v>0</v>
      </c>
      <c r="E718" s="569">
        <v>0</v>
      </c>
      <c r="F718" s="569">
        <v>0</v>
      </c>
      <c r="G718" s="569">
        <v>0</v>
      </c>
      <c r="H718" s="569">
        <v>0</v>
      </c>
      <c r="I718" s="569">
        <v>0</v>
      </c>
      <c r="J718" s="569">
        <v>0</v>
      </c>
      <c r="K718" s="570">
        <v>0</v>
      </c>
      <c r="L718" s="571">
        <f t="shared" si="33"/>
        <v>0</v>
      </c>
      <c r="M718" s="571">
        <v>0</v>
      </c>
      <c r="N718" s="571">
        <v>0</v>
      </c>
      <c r="O718" s="572">
        <v>0</v>
      </c>
      <c r="P718" s="573">
        <v>0</v>
      </c>
      <c r="Q718" s="566">
        <f>+monthly_drivers_0!Q718*1.25</f>
        <v>3.125</v>
      </c>
    </row>
    <row r="719" spans="1:17" x14ac:dyDescent="0.25">
      <c r="A719" s="567">
        <f t="shared" si="34"/>
        <v>66231</v>
      </c>
      <c r="B719" s="567" t="str">
        <f t="shared" si="35"/>
        <v>MunsonLeasing</v>
      </c>
      <c r="C719" s="568">
        <v>0</v>
      </c>
      <c r="D719" s="569">
        <v>0</v>
      </c>
      <c r="E719" s="569">
        <v>0</v>
      </c>
      <c r="F719" s="569">
        <v>0</v>
      </c>
      <c r="G719" s="569">
        <v>0</v>
      </c>
      <c r="H719" s="569">
        <v>0</v>
      </c>
      <c r="I719" s="569">
        <v>0</v>
      </c>
      <c r="J719" s="569">
        <v>0</v>
      </c>
      <c r="K719" s="570">
        <v>0</v>
      </c>
      <c r="L719" s="571">
        <f t="shared" si="33"/>
        <v>0</v>
      </c>
      <c r="M719" s="571">
        <v>0</v>
      </c>
      <c r="N719" s="571">
        <v>0</v>
      </c>
      <c r="O719" s="572">
        <v>0</v>
      </c>
      <c r="P719" s="573">
        <v>0</v>
      </c>
      <c r="Q719" s="574">
        <f>+monthly_drivers_0!Q719*1.25</f>
        <v>3.125</v>
      </c>
    </row>
    <row r="720" spans="1:17" x14ac:dyDescent="0.25">
      <c r="A720" s="567">
        <f t="shared" si="34"/>
        <v>66262</v>
      </c>
      <c r="B720" s="567" t="str">
        <f t="shared" si="35"/>
        <v>MunsonLeasing</v>
      </c>
      <c r="C720" s="568">
        <v>0</v>
      </c>
      <c r="D720" s="569">
        <v>0</v>
      </c>
      <c r="E720" s="569">
        <v>0</v>
      </c>
      <c r="F720" s="569">
        <v>0</v>
      </c>
      <c r="G720" s="569">
        <v>0</v>
      </c>
      <c r="H720" s="569">
        <v>0</v>
      </c>
      <c r="I720" s="569">
        <v>0</v>
      </c>
      <c r="J720" s="569">
        <v>0</v>
      </c>
      <c r="K720" s="570">
        <v>0</v>
      </c>
      <c r="L720" s="571">
        <f t="shared" si="33"/>
        <v>0</v>
      </c>
      <c r="M720" s="571">
        <v>0</v>
      </c>
      <c r="N720" s="571">
        <v>0</v>
      </c>
      <c r="O720" s="572">
        <v>0</v>
      </c>
      <c r="P720" s="573">
        <v>0</v>
      </c>
      <c r="Q720" s="566">
        <f>+monthly_drivers_0!Q720*1.25</f>
        <v>3.125</v>
      </c>
    </row>
    <row r="721" spans="1:17" x14ac:dyDescent="0.25">
      <c r="A721" s="567">
        <f t="shared" si="34"/>
        <v>66292</v>
      </c>
      <c r="B721" s="567" t="str">
        <f t="shared" si="35"/>
        <v>MunsonLeasing</v>
      </c>
      <c r="C721" s="568">
        <v>0</v>
      </c>
      <c r="D721" s="569">
        <v>0</v>
      </c>
      <c r="E721" s="569">
        <v>0</v>
      </c>
      <c r="F721" s="569">
        <v>0</v>
      </c>
      <c r="G721" s="569">
        <v>0</v>
      </c>
      <c r="H721" s="569">
        <v>0</v>
      </c>
      <c r="I721" s="569">
        <v>0</v>
      </c>
      <c r="J721" s="569">
        <v>0</v>
      </c>
      <c r="K721" s="570">
        <v>0</v>
      </c>
      <c r="L721" s="571">
        <f t="shared" si="33"/>
        <v>0</v>
      </c>
      <c r="M721" s="571">
        <v>0</v>
      </c>
      <c r="N721" s="571">
        <v>0</v>
      </c>
      <c r="O721" s="572">
        <v>0</v>
      </c>
      <c r="P721" s="573">
        <v>0</v>
      </c>
      <c r="Q721" s="574">
        <f>+monthly_drivers_0!Q721*1.25</f>
        <v>3.125</v>
      </c>
    </row>
  </sheetData>
  <conditionalFormatting sqref="C2:N721">
    <cfRule type="expression" dxfId="29" priority="4">
      <formula>_xlfn.ISFORMULA(C2)</formula>
    </cfRule>
  </conditionalFormatting>
  <conditionalFormatting sqref="P2:P721">
    <cfRule type="expression" dxfId="28" priority="3">
      <formula>_xlfn.ISFORMULA(P2)</formula>
    </cfRule>
  </conditionalFormatting>
  <conditionalFormatting sqref="O2:O721">
    <cfRule type="expression" dxfId="27" priority="2">
      <formula>_xlfn.ISFORMULA(O2)</formula>
    </cfRule>
  </conditionalFormatting>
  <conditionalFormatting sqref="Q2:Q721">
    <cfRule type="expression" dxfId="26" priority="1">
      <formula>_xlfn.ISFORMULA(Q2)</formula>
    </cfRule>
  </conditionalFormatting>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D0130-3588-45BB-A07A-B9627F027309}">
  <sheetPr codeName="Sheet20">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0">
        <v>44500</v>
      </c>
      <c r="B2" s="561" t="str">
        <f>+asset_level_drivers!$F$1</f>
        <v>Discovery</v>
      </c>
      <c r="C2" s="562">
        <v>0</v>
      </c>
      <c r="D2" s="563">
        <v>0</v>
      </c>
      <c r="E2" s="563">
        <v>0</v>
      </c>
      <c r="F2" s="563">
        <v>0</v>
      </c>
      <c r="G2" s="563">
        <v>0</v>
      </c>
      <c r="H2" s="563">
        <v>0</v>
      </c>
      <c r="I2" s="563">
        <v>0</v>
      </c>
      <c r="J2" s="563">
        <v>0</v>
      </c>
      <c r="K2" s="564">
        <v>0</v>
      </c>
      <c r="L2" s="563">
        <f t="shared" ref="L2:L65" si="0">+O2+P2</f>
        <v>0</v>
      </c>
      <c r="M2" s="563">
        <v>0</v>
      </c>
      <c r="N2" s="563">
        <v>0</v>
      </c>
      <c r="O2" s="565">
        <v>0</v>
      </c>
      <c r="P2" s="564">
        <v>0</v>
      </c>
      <c r="Q2" s="566">
        <f>+monthly_drivers_0!Q2*1.25</f>
        <v>14.524999999999999</v>
      </c>
    </row>
    <row r="3" spans="1:17" x14ac:dyDescent="0.25">
      <c r="A3" s="567">
        <f t="shared" ref="A3:A66" si="1">+EOMONTH(A2,1)</f>
        <v>44530</v>
      </c>
      <c r="B3" s="567" t="str">
        <f t="shared" ref="B3:C18" si="2">+B2</f>
        <v>Discovery</v>
      </c>
      <c r="C3" s="568">
        <f t="shared" si="2"/>
        <v>0</v>
      </c>
      <c r="D3" s="569">
        <v>0</v>
      </c>
      <c r="E3" s="569">
        <v>0</v>
      </c>
      <c r="F3" s="569">
        <v>0</v>
      </c>
      <c r="G3" s="569">
        <v>0</v>
      </c>
      <c r="H3" s="569">
        <v>0</v>
      </c>
      <c r="I3" s="569">
        <v>0</v>
      </c>
      <c r="J3" s="569">
        <v>0</v>
      </c>
      <c r="K3" s="570">
        <v>0</v>
      </c>
      <c r="L3" s="571">
        <f t="shared" si="0"/>
        <v>0</v>
      </c>
      <c r="M3" s="571">
        <v>0</v>
      </c>
      <c r="N3" s="571">
        <v>0</v>
      </c>
      <c r="O3" s="572">
        <v>0</v>
      </c>
      <c r="P3" s="573">
        <v>0</v>
      </c>
      <c r="Q3" s="574">
        <f>+monthly_drivers_0!Q3*1.25</f>
        <v>14.524999999999999</v>
      </c>
    </row>
    <row r="4" spans="1:17" x14ac:dyDescent="0.25">
      <c r="A4" s="575">
        <f t="shared" si="1"/>
        <v>44561</v>
      </c>
      <c r="B4" s="575" t="str">
        <f t="shared" si="2"/>
        <v>Discovery</v>
      </c>
      <c r="C4" s="562">
        <f t="shared" si="2"/>
        <v>0</v>
      </c>
      <c r="D4" s="563">
        <v>0</v>
      </c>
      <c r="E4" s="563">
        <v>0</v>
      </c>
      <c r="F4" s="563">
        <v>0</v>
      </c>
      <c r="G4" s="563">
        <v>0</v>
      </c>
      <c r="H4" s="563">
        <v>0</v>
      </c>
      <c r="I4" s="563">
        <v>0</v>
      </c>
      <c r="J4" s="563">
        <v>0</v>
      </c>
      <c r="K4" s="564">
        <v>0</v>
      </c>
      <c r="L4" s="563">
        <f t="shared" si="0"/>
        <v>0</v>
      </c>
      <c r="M4" s="563">
        <v>0</v>
      </c>
      <c r="N4" s="563">
        <v>0</v>
      </c>
      <c r="O4" s="565">
        <v>0</v>
      </c>
      <c r="P4" s="564">
        <v>0</v>
      </c>
      <c r="Q4" s="566">
        <f>+monthly_drivers_0!Q4*1.25</f>
        <v>14.524999999999999</v>
      </c>
    </row>
    <row r="5" spans="1:17" x14ac:dyDescent="0.25">
      <c r="A5" s="567">
        <f t="shared" si="1"/>
        <v>44592</v>
      </c>
      <c r="B5" s="567" t="str">
        <f t="shared" si="2"/>
        <v>Discovery</v>
      </c>
      <c r="C5" s="568">
        <f t="shared" si="2"/>
        <v>0</v>
      </c>
      <c r="D5" s="569">
        <v>0</v>
      </c>
      <c r="E5" s="569">
        <v>0</v>
      </c>
      <c r="F5" s="569">
        <v>0</v>
      </c>
      <c r="G5" s="569">
        <v>0</v>
      </c>
      <c r="H5" s="569">
        <v>0</v>
      </c>
      <c r="I5" s="569">
        <v>0</v>
      </c>
      <c r="J5" s="569">
        <v>0</v>
      </c>
      <c r="K5" s="570">
        <v>0</v>
      </c>
      <c r="L5" s="571">
        <f t="shared" si="0"/>
        <v>0</v>
      </c>
      <c r="M5" s="571">
        <v>0</v>
      </c>
      <c r="N5" s="571">
        <v>0</v>
      </c>
      <c r="O5" s="572">
        <v>0</v>
      </c>
      <c r="P5" s="573">
        <v>0</v>
      </c>
      <c r="Q5" s="574">
        <f>+monthly_drivers_0!Q5*1.25</f>
        <v>9.0625</v>
      </c>
    </row>
    <row r="6" spans="1:17" x14ac:dyDescent="0.25">
      <c r="A6" s="575">
        <f t="shared" si="1"/>
        <v>44620</v>
      </c>
      <c r="B6" s="575" t="str">
        <f t="shared" si="2"/>
        <v>Discovery</v>
      </c>
      <c r="C6" s="562">
        <f t="shared" si="2"/>
        <v>0</v>
      </c>
      <c r="D6" s="563">
        <v>0</v>
      </c>
      <c r="E6" s="563">
        <v>0</v>
      </c>
      <c r="F6" s="563">
        <v>0</v>
      </c>
      <c r="G6" s="563">
        <v>0</v>
      </c>
      <c r="H6" s="563">
        <v>0</v>
      </c>
      <c r="I6" s="563">
        <v>0</v>
      </c>
      <c r="J6" s="563">
        <v>0</v>
      </c>
      <c r="K6" s="564">
        <v>0</v>
      </c>
      <c r="L6" s="563">
        <f t="shared" si="0"/>
        <v>0</v>
      </c>
      <c r="M6" s="563">
        <v>0</v>
      </c>
      <c r="N6" s="563">
        <v>0</v>
      </c>
      <c r="O6" s="565">
        <v>0</v>
      </c>
      <c r="P6" s="564">
        <v>0</v>
      </c>
      <c r="Q6" s="566">
        <f>+monthly_drivers_0!Q6*1.25</f>
        <v>9.0625</v>
      </c>
    </row>
    <row r="7" spans="1:17" x14ac:dyDescent="0.25">
      <c r="A7" s="567">
        <f t="shared" si="1"/>
        <v>44651</v>
      </c>
      <c r="B7" s="567" t="str">
        <f t="shared" si="2"/>
        <v>Discovery</v>
      </c>
      <c r="C7" s="568">
        <f t="shared" si="2"/>
        <v>0</v>
      </c>
      <c r="D7" s="569">
        <v>0</v>
      </c>
      <c r="E7" s="569">
        <v>0</v>
      </c>
      <c r="F7" s="569">
        <v>0</v>
      </c>
      <c r="G7" s="569">
        <v>0</v>
      </c>
      <c r="H7" s="569">
        <v>0</v>
      </c>
      <c r="I7" s="569">
        <v>0</v>
      </c>
      <c r="J7" s="569">
        <v>0</v>
      </c>
      <c r="K7" s="570">
        <v>0</v>
      </c>
      <c r="L7" s="571">
        <f t="shared" si="0"/>
        <v>0</v>
      </c>
      <c r="M7" s="571">
        <v>0</v>
      </c>
      <c r="N7" s="571">
        <v>0</v>
      </c>
      <c r="O7" s="572">
        <v>0</v>
      </c>
      <c r="P7" s="573">
        <v>0</v>
      </c>
      <c r="Q7" s="574">
        <f>+monthly_drivers_0!Q7*1.25</f>
        <v>9.0625</v>
      </c>
    </row>
    <row r="8" spans="1:17" x14ac:dyDescent="0.25">
      <c r="A8" s="575">
        <f t="shared" si="1"/>
        <v>44681</v>
      </c>
      <c r="B8" s="575" t="str">
        <f t="shared" si="2"/>
        <v>Discovery</v>
      </c>
      <c r="C8" s="562">
        <f t="shared" si="2"/>
        <v>0</v>
      </c>
      <c r="D8" s="563">
        <v>0</v>
      </c>
      <c r="E8" s="563">
        <v>0</v>
      </c>
      <c r="F8" s="563">
        <v>0</v>
      </c>
      <c r="G8" s="563">
        <v>0</v>
      </c>
      <c r="H8" s="563">
        <v>0</v>
      </c>
      <c r="I8" s="563">
        <v>0</v>
      </c>
      <c r="J8" s="563">
        <v>0</v>
      </c>
      <c r="K8" s="564">
        <v>0</v>
      </c>
      <c r="L8" s="563">
        <f t="shared" si="0"/>
        <v>0</v>
      </c>
      <c r="M8" s="563">
        <v>0</v>
      </c>
      <c r="N8" s="563">
        <v>0</v>
      </c>
      <c r="O8" s="565">
        <v>0</v>
      </c>
      <c r="P8" s="564">
        <v>0</v>
      </c>
      <c r="Q8" s="566">
        <f>+monthly_drivers_0!Q8*1.25</f>
        <v>9.0625</v>
      </c>
    </row>
    <row r="9" spans="1:17" x14ac:dyDescent="0.25">
      <c r="A9" s="567">
        <f t="shared" si="1"/>
        <v>44712</v>
      </c>
      <c r="B9" s="567" t="str">
        <f t="shared" si="2"/>
        <v>Discovery</v>
      </c>
      <c r="C9" s="568">
        <f t="shared" si="2"/>
        <v>0</v>
      </c>
      <c r="D9" s="569">
        <v>0</v>
      </c>
      <c r="E9" s="569">
        <v>0</v>
      </c>
      <c r="F9" s="569">
        <v>0</v>
      </c>
      <c r="G9" s="569">
        <v>0</v>
      </c>
      <c r="H9" s="569">
        <v>0</v>
      </c>
      <c r="I9" s="569">
        <v>0</v>
      </c>
      <c r="J9" s="569">
        <v>0</v>
      </c>
      <c r="K9" s="570">
        <v>0</v>
      </c>
      <c r="L9" s="571">
        <f t="shared" si="0"/>
        <v>0</v>
      </c>
      <c r="M9" s="571">
        <v>0</v>
      </c>
      <c r="N9" s="571">
        <v>0</v>
      </c>
      <c r="O9" s="572">
        <v>0</v>
      </c>
      <c r="P9" s="573">
        <v>0</v>
      </c>
      <c r="Q9" s="574">
        <f>+monthly_drivers_0!Q9*1.25</f>
        <v>9.0625</v>
      </c>
    </row>
    <row r="10" spans="1:17" x14ac:dyDescent="0.25">
      <c r="A10" s="575">
        <f t="shared" si="1"/>
        <v>44742</v>
      </c>
      <c r="B10" s="575" t="str">
        <f t="shared" si="2"/>
        <v>Discovery</v>
      </c>
      <c r="C10" s="562">
        <f t="shared" si="2"/>
        <v>0</v>
      </c>
      <c r="D10" s="563">
        <v>0</v>
      </c>
      <c r="E10" s="563">
        <v>0</v>
      </c>
      <c r="F10" s="563">
        <v>0</v>
      </c>
      <c r="G10" s="563">
        <v>0</v>
      </c>
      <c r="H10" s="563">
        <v>0</v>
      </c>
      <c r="I10" s="563">
        <v>0</v>
      </c>
      <c r="J10" s="563">
        <v>0</v>
      </c>
      <c r="K10" s="564">
        <v>0</v>
      </c>
      <c r="L10" s="563">
        <f t="shared" si="0"/>
        <v>0</v>
      </c>
      <c r="M10" s="563">
        <v>0</v>
      </c>
      <c r="N10" s="563">
        <v>0</v>
      </c>
      <c r="O10" s="565">
        <v>0</v>
      </c>
      <c r="P10" s="564">
        <v>0</v>
      </c>
      <c r="Q10" s="566">
        <f>+monthly_drivers_0!Q10*1.25</f>
        <v>9.0625</v>
      </c>
    </row>
    <row r="11" spans="1:17" x14ac:dyDescent="0.25">
      <c r="A11" s="567">
        <f t="shared" si="1"/>
        <v>44773</v>
      </c>
      <c r="B11" s="567" t="str">
        <f t="shared" si="2"/>
        <v>Discovery</v>
      </c>
      <c r="C11" s="568">
        <f t="shared" si="2"/>
        <v>0</v>
      </c>
      <c r="D11" s="569">
        <v>0</v>
      </c>
      <c r="E11" s="569">
        <v>0</v>
      </c>
      <c r="F11" s="569">
        <v>0</v>
      </c>
      <c r="G11" s="569">
        <v>0</v>
      </c>
      <c r="H11" s="569">
        <v>0</v>
      </c>
      <c r="I11" s="569">
        <v>0</v>
      </c>
      <c r="J11" s="569">
        <v>0</v>
      </c>
      <c r="K11" s="570">
        <v>0</v>
      </c>
      <c r="L11" s="571">
        <f t="shared" si="0"/>
        <v>0</v>
      </c>
      <c r="M11" s="571">
        <v>0</v>
      </c>
      <c r="N11" s="571">
        <v>0</v>
      </c>
      <c r="O11" s="572">
        <v>0</v>
      </c>
      <c r="P11" s="573">
        <v>0</v>
      </c>
      <c r="Q11" s="574">
        <f>+monthly_drivers_0!Q11*1.25</f>
        <v>9.0625</v>
      </c>
    </row>
    <row r="12" spans="1:17" x14ac:dyDescent="0.25">
      <c r="A12" s="575">
        <f t="shared" si="1"/>
        <v>44804</v>
      </c>
      <c r="B12" s="575" t="str">
        <f t="shared" si="2"/>
        <v>Discovery</v>
      </c>
      <c r="C12" s="562">
        <f t="shared" si="2"/>
        <v>0</v>
      </c>
      <c r="D12" s="563">
        <v>0</v>
      </c>
      <c r="E12" s="563">
        <v>0</v>
      </c>
      <c r="F12" s="563">
        <v>0</v>
      </c>
      <c r="G12" s="563">
        <v>0</v>
      </c>
      <c r="H12" s="563">
        <v>0</v>
      </c>
      <c r="I12" s="563">
        <v>0</v>
      </c>
      <c r="J12" s="563">
        <v>0</v>
      </c>
      <c r="K12" s="564">
        <v>0</v>
      </c>
      <c r="L12" s="563">
        <f t="shared" si="0"/>
        <v>0</v>
      </c>
      <c r="M12" s="563">
        <v>0</v>
      </c>
      <c r="N12" s="563">
        <v>0</v>
      </c>
      <c r="O12" s="565">
        <v>0</v>
      </c>
      <c r="P12" s="564">
        <v>0</v>
      </c>
      <c r="Q12" s="566">
        <f>+monthly_drivers_0!Q12*1.25</f>
        <v>9.0625</v>
      </c>
    </row>
    <row r="13" spans="1:17" x14ac:dyDescent="0.25">
      <c r="A13" s="567">
        <f t="shared" si="1"/>
        <v>44834</v>
      </c>
      <c r="B13" s="567" t="str">
        <f t="shared" si="2"/>
        <v>Discovery</v>
      </c>
      <c r="C13" s="568">
        <f t="shared" si="2"/>
        <v>0</v>
      </c>
      <c r="D13" s="569">
        <v>0</v>
      </c>
      <c r="E13" s="569">
        <v>0</v>
      </c>
      <c r="F13" s="569">
        <v>0</v>
      </c>
      <c r="G13" s="569">
        <v>0</v>
      </c>
      <c r="H13" s="569">
        <v>0</v>
      </c>
      <c r="I13" s="569">
        <v>0</v>
      </c>
      <c r="J13" s="569">
        <v>0</v>
      </c>
      <c r="K13" s="570">
        <v>0</v>
      </c>
      <c r="L13" s="571">
        <f t="shared" si="0"/>
        <v>0</v>
      </c>
      <c r="M13" s="571">
        <v>0</v>
      </c>
      <c r="N13" s="571">
        <v>0</v>
      </c>
      <c r="O13" s="572">
        <v>0</v>
      </c>
      <c r="P13" s="573">
        <v>0</v>
      </c>
      <c r="Q13" s="574">
        <f>+monthly_drivers_0!Q13*1.25</f>
        <v>9.0625</v>
      </c>
    </row>
    <row r="14" spans="1:17" x14ac:dyDescent="0.25">
      <c r="A14" s="575">
        <f t="shared" si="1"/>
        <v>44865</v>
      </c>
      <c r="B14" s="575" t="str">
        <f t="shared" si="2"/>
        <v>Discovery</v>
      </c>
      <c r="C14" s="562">
        <f t="shared" si="2"/>
        <v>0</v>
      </c>
      <c r="D14" s="563">
        <v>0</v>
      </c>
      <c r="E14" s="563">
        <v>0</v>
      </c>
      <c r="F14" s="563">
        <v>0</v>
      </c>
      <c r="G14" s="563">
        <v>0</v>
      </c>
      <c r="H14" s="563">
        <v>0</v>
      </c>
      <c r="I14" s="563">
        <v>0</v>
      </c>
      <c r="J14" s="563">
        <v>0</v>
      </c>
      <c r="K14" s="564">
        <v>0</v>
      </c>
      <c r="L14" s="563">
        <f t="shared" si="0"/>
        <v>0</v>
      </c>
      <c r="M14" s="563">
        <v>0</v>
      </c>
      <c r="N14" s="563">
        <v>0</v>
      </c>
      <c r="O14" s="565">
        <v>0</v>
      </c>
      <c r="P14" s="564">
        <v>0</v>
      </c>
      <c r="Q14" s="566">
        <f>+monthly_drivers_0!Q14*1.25</f>
        <v>9.0625</v>
      </c>
    </row>
    <row r="15" spans="1:17" x14ac:dyDescent="0.25">
      <c r="A15" s="567">
        <f t="shared" si="1"/>
        <v>44895</v>
      </c>
      <c r="B15" s="567" t="str">
        <f t="shared" si="2"/>
        <v>Discovery</v>
      </c>
      <c r="C15" s="568">
        <f t="shared" si="2"/>
        <v>0</v>
      </c>
      <c r="D15" s="569">
        <v>0</v>
      </c>
      <c r="E15" s="569">
        <v>0</v>
      </c>
      <c r="F15" s="569">
        <v>0</v>
      </c>
      <c r="G15" s="569">
        <v>0</v>
      </c>
      <c r="H15" s="569">
        <v>0</v>
      </c>
      <c r="I15" s="569">
        <v>0</v>
      </c>
      <c r="J15" s="569">
        <v>0</v>
      </c>
      <c r="K15" s="570">
        <v>0</v>
      </c>
      <c r="L15" s="571">
        <f t="shared" si="0"/>
        <v>0</v>
      </c>
      <c r="M15" s="571">
        <v>0</v>
      </c>
      <c r="N15" s="571">
        <v>0</v>
      </c>
      <c r="O15" s="572">
        <v>0</v>
      </c>
      <c r="P15" s="573">
        <v>0</v>
      </c>
      <c r="Q15" s="574">
        <f>+monthly_drivers_0!Q15*1.25</f>
        <v>9.0625</v>
      </c>
    </row>
    <row r="16" spans="1:17" x14ac:dyDescent="0.25">
      <c r="A16" s="575">
        <f t="shared" si="1"/>
        <v>44926</v>
      </c>
      <c r="B16" s="575" t="str">
        <f t="shared" si="2"/>
        <v>Discovery</v>
      </c>
      <c r="C16" s="562">
        <f t="shared" si="2"/>
        <v>0</v>
      </c>
      <c r="D16" s="563">
        <v>0</v>
      </c>
      <c r="E16" s="563">
        <v>0</v>
      </c>
      <c r="F16" s="563">
        <v>0</v>
      </c>
      <c r="G16" s="563">
        <v>0</v>
      </c>
      <c r="H16" s="563">
        <v>0</v>
      </c>
      <c r="I16" s="563">
        <v>0</v>
      </c>
      <c r="J16" s="563">
        <v>0</v>
      </c>
      <c r="K16" s="564">
        <v>0</v>
      </c>
      <c r="L16" s="563">
        <f t="shared" si="0"/>
        <v>0</v>
      </c>
      <c r="M16" s="563">
        <v>0</v>
      </c>
      <c r="N16" s="563">
        <v>0</v>
      </c>
      <c r="O16" s="565">
        <v>0</v>
      </c>
      <c r="P16" s="564">
        <v>0</v>
      </c>
      <c r="Q16" s="566">
        <f>+monthly_drivers_0!Q16*1.25</f>
        <v>9.0625</v>
      </c>
    </row>
    <row r="17" spans="1:17" x14ac:dyDescent="0.25">
      <c r="A17" s="567">
        <f t="shared" si="1"/>
        <v>44957</v>
      </c>
      <c r="B17" s="567" t="str">
        <f t="shared" si="2"/>
        <v>Discovery</v>
      </c>
      <c r="C17" s="568">
        <f t="shared" si="2"/>
        <v>0</v>
      </c>
      <c r="D17" s="569">
        <v>0</v>
      </c>
      <c r="E17" s="569">
        <v>0</v>
      </c>
      <c r="F17" s="569">
        <v>0</v>
      </c>
      <c r="G17" s="569">
        <v>0</v>
      </c>
      <c r="H17" s="569">
        <v>0</v>
      </c>
      <c r="I17" s="569">
        <v>0</v>
      </c>
      <c r="J17" s="569">
        <v>0</v>
      </c>
      <c r="K17" s="570">
        <v>0</v>
      </c>
      <c r="L17" s="571">
        <f t="shared" si="0"/>
        <v>0</v>
      </c>
      <c r="M17" s="571">
        <v>0</v>
      </c>
      <c r="N17" s="571">
        <v>0</v>
      </c>
      <c r="O17" s="572">
        <v>0</v>
      </c>
      <c r="P17" s="573">
        <v>0</v>
      </c>
      <c r="Q17" s="574">
        <f>+monthly_drivers_0!Q17*1.25</f>
        <v>9.0625</v>
      </c>
    </row>
    <row r="18" spans="1:17" x14ac:dyDescent="0.25">
      <c r="A18" s="575">
        <f t="shared" si="1"/>
        <v>44985</v>
      </c>
      <c r="B18" s="575" t="str">
        <f t="shared" si="2"/>
        <v>Discovery</v>
      </c>
      <c r="C18" s="562">
        <f t="shared" si="2"/>
        <v>0</v>
      </c>
      <c r="D18" s="563">
        <v>0</v>
      </c>
      <c r="E18" s="563">
        <v>0</v>
      </c>
      <c r="F18" s="563">
        <v>0</v>
      </c>
      <c r="G18" s="563">
        <v>0</v>
      </c>
      <c r="H18" s="563">
        <v>0</v>
      </c>
      <c r="I18" s="563">
        <v>0</v>
      </c>
      <c r="J18" s="563">
        <v>0</v>
      </c>
      <c r="K18" s="564">
        <v>0</v>
      </c>
      <c r="L18" s="563">
        <f t="shared" si="0"/>
        <v>0</v>
      </c>
      <c r="M18" s="563">
        <v>0</v>
      </c>
      <c r="N18" s="563">
        <v>0</v>
      </c>
      <c r="O18" s="565">
        <v>0</v>
      </c>
      <c r="P18" s="564">
        <v>0</v>
      </c>
      <c r="Q18" s="566">
        <f>+monthly_drivers_0!Q18*1.25</f>
        <v>9.0625</v>
      </c>
    </row>
    <row r="19" spans="1:17" x14ac:dyDescent="0.25">
      <c r="A19" s="567">
        <f t="shared" si="1"/>
        <v>45016</v>
      </c>
      <c r="B19" s="567" t="str">
        <f t="shared" ref="B19:C34" si="3">+B18</f>
        <v>Discovery</v>
      </c>
      <c r="C19" s="568">
        <f t="shared" si="3"/>
        <v>0</v>
      </c>
      <c r="D19" s="569">
        <v>0</v>
      </c>
      <c r="E19" s="569">
        <v>0</v>
      </c>
      <c r="F19" s="569">
        <v>0</v>
      </c>
      <c r="G19" s="569">
        <v>0</v>
      </c>
      <c r="H19" s="569">
        <v>0</v>
      </c>
      <c r="I19" s="569">
        <v>0</v>
      </c>
      <c r="J19" s="569">
        <v>0</v>
      </c>
      <c r="K19" s="570">
        <v>0</v>
      </c>
      <c r="L19" s="571">
        <f t="shared" si="0"/>
        <v>0</v>
      </c>
      <c r="M19" s="571">
        <v>0</v>
      </c>
      <c r="N19" s="571">
        <v>0</v>
      </c>
      <c r="O19" s="572">
        <v>0</v>
      </c>
      <c r="P19" s="573">
        <v>0</v>
      </c>
      <c r="Q19" s="574">
        <f>+monthly_drivers_0!Q19*1.25</f>
        <v>9.0625</v>
      </c>
    </row>
    <row r="20" spans="1:17" x14ac:dyDescent="0.25">
      <c r="A20" s="575">
        <f t="shared" si="1"/>
        <v>45046</v>
      </c>
      <c r="B20" s="575" t="str">
        <f t="shared" si="3"/>
        <v>Discovery</v>
      </c>
      <c r="C20" s="562">
        <f t="shared" si="3"/>
        <v>0</v>
      </c>
      <c r="D20" s="563">
        <v>0</v>
      </c>
      <c r="E20" s="563">
        <v>0</v>
      </c>
      <c r="F20" s="563">
        <v>0</v>
      </c>
      <c r="G20" s="563">
        <v>0</v>
      </c>
      <c r="H20" s="563">
        <v>0</v>
      </c>
      <c r="I20" s="563">
        <v>0</v>
      </c>
      <c r="J20" s="563">
        <v>0</v>
      </c>
      <c r="K20" s="564">
        <v>0</v>
      </c>
      <c r="L20" s="563">
        <f t="shared" si="0"/>
        <v>0</v>
      </c>
      <c r="M20" s="563">
        <v>0</v>
      </c>
      <c r="N20" s="563">
        <v>0</v>
      </c>
      <c r="O20" s="565">
        <v>0</v>
      </c>
      <c r="P20" s="564">
        <v>0</v>
      </c>
      <c r="Q20" s="566">
        <f>+monthly_drivers_0!Q20*1.25</f>
        <v>9.0625</v>
      </c>
    </row>
    <row r="21" spans="1:17" x14ac:dyDescent="0.25">
      <c r="A21" s="567">
        <f t="shared" si="1"/>
        <v>45077</v>
      </c>
      <c r="B21" s="567" t="str">
        <f t="shared" si="3"/>
        <v>Discovery</v>
      </c>
      <c r="C21" s="568">
        <f t="shared" si="3"/>
        <v>0</v>
      </c>
      <c r="D21" s="569">
        <v>0</v>
      </c>
      <c r="E21" s="569">
        <v>0</v>
      </c>
      <c r="F21" s="569">
        <v>0</v>
      </c>
      <c r="G21" s="569">
        <v>0</v>
      </c>
      <c r="H21" s="569">
        <v>0</v>
      </c>
      <c r="I21" s="569">
        <v>0</v>
      </c>
      <c r="J21" s="569">
        <v>0</v>
      </c>
      <c r="K21" s="570">
        <v>0</v>
      </c>
      <c r="L21" s="571">
        <f t="shared" si="0"/>
        <v>0</v>
      </c>
      <c r="M21" s="571">
        <v>0</v>
      </c>
      <c r="N21" s="571">
        <v>0</v>
      </c>
      <c r="O21" s="572">
        <v>0</v>
      </c>
      <c r="P21" s="573">
        <v>0</v>
      </c>
      <c r="Q21" s="574">
        <f>+monthly_drivers_0!Q21*1.25</f>
        <v>9.0625</v>
      </c>
    </row>
    <row r="22" spans="1:17" x14ac:dyDescent="0.25">
      <c r="A22" s="575">
        <f t="shared" si="1"/>
        <v>45107</v>
      </c>
      <c r="B22" s="575" t="str">
        <f t="shared" si="3"/>
        <v>Discovery</v>
      </c>
      <c r="C22" s="562">
        <f t="shared" si="3"/>
        <v>0</v>
      </c>
      <c r="D22" s="563">
        <v>0</v>
      </c>
      <c r="E22" s="563">
        <v>0</v>
      </c>
      <c r="F22" s="563">
        <v>0</v>
      </c>
      <c r="G22" s="563">
        <v>0</v>
      </c>
      <c r="H22" s="563">
        <v>0</v>
      </c>
      <c r="I22" s="563">
        <v>0</v>
      </c>
      <c r="J22" s="563">
        <v>0</v>
      </c>
      <c r="K22" s="564">
        <v>0</v>
      </c>
      <c r="L22" s="563">
        <f t="shared" si="0"/>
        <v>0</v>
      </c>
      <c r="M22" s="563">
        <v>0</v>
      </c>
      <c r="N22" s="563">
        <v>0</v>
      </c>
      <c r="O22" s="565">
        <v>0</v>
      </c>
      <c r="P22" s="564">
        <v>0</v>
      </c>
      <c r="Q22" s="566">
        <f>+monthly_drivers_0!Q22*1.25</f>
        <v>9.0625</v>
      </c>
    </row>
    <row r="23" spans="1:17" x14ac:dyDescent="0.25">
      <c r="A23" s="567">
        <f t="shared" si="1"/>
        <v>45138</v>
      </c>
      <c r="B23" s="567" t="str">
        <f t="shared" si="3"/>
        <v>Discovery</v>
      </c>
      <c r="C23" s="568">
        <f t="shared" si="3"/>
        <v>0</v>
      </c>
      <c r="D23" s="569">
        <v>0</v>
      </c>
      <c r="E23" s="569">
        <v>0</v>
      </c>
      <c r="F23" s="569">
        <v>0</v>
      </c>
      <c r="G23" s="569">
        <v>0</v>
      </c>
      <c r="H23" s="569">
        <v>0</v>
      </c>
      <c r="I23" s="569">
        <v>0</v>
      </c>
      <c r="J23" s="569">
        <v>0</v>
      </c>
      <c r="K23" s="570">
        <v>0</v>
      </c>
      <c r="L23" s="571">
        <f t="shared" si="0"/>
        <v>0</v>
      </c>
      <c r="M23" s="571">
        <v>0</v>
      </c>
      <c r="N23" s="571">
        <v>0</v>
      </c>
      <c r="O23" s="572">
        <v>0</v>
      </c>
      <c r="P23" s="573">
        <v>0</v>
      </c>
      <c r="Q23" s="574">
        <f>+monthly_drivers_0!Q23*1.25</f>
        <v>9.0625</v>
      </c>
    </row>
    <row r="24" spans="1:17" x14ac:dyDescent="0.25">
      <c r="A24" s="575">
        <f t="shared" si="1"/>
        <v>45169</v>
      </c>
      <c r="B24" s="575" t="str">
        <f t="shared" si="3"/>
        <v>Discovery</v>
      </c>
      <c r="C24" s="562">
        <f t="shared" si="3"/>
        <v>0</v>
      </c>
      <c r="D24" s="563">
        <v>0</v>
      </c>
      <c r="E24" s="563">
        <v>0</v>
      </c>
      <c r="F24" s="563">
        <v>0</v>
      </c>
      <c r="G24" s="563">
        <v>0</v>
      </c>
      <c r="H24" s="563">
        <v>0</v>
      </c>
      <c r="I24" s="563">
        <v>0</v>
      </c>
      <c r="J24" s="563">
        <v>0</v>
      </c>
      <c r="K24" s="564">
        <v>0</v>
      </c>
      <c r="L24" s="563">
        <f t="shared" si="0"/>
        <v>0</v>
      </c>
      <c r="M24" s="563">
        <v>0</v>
      </c>
      <c r="N24" s="563">
        <v>0</v>
      </c>
      <c r="O24" s="565">
        <v>0</v>
      </c>
      <c r="P24" s="564">
        <v>0</v>
      </c>
      <c r="Q24" s="566">
        <f>+monthly_drivers_0!Q24*1.25</f>
        <v>9.0625</v>
      </c>
    </row>
    <row r="25" spans="1:17" x14ac:dyDescent="0.25">
      <c r="A25" s="567">
        <f t="shared" si="1"/>
        <v>45199</v>
      </c>
      <c r="B25" s="567" t="str">
        <f t="shared" si="3"/>
        <v>Discovery</v>
      </c>
      <c r="C25" s="568">
        <f t="shared" si="3"/>
        <v>0</v>
      </c>
      <c r="D25" s="569">
        <v>0</v>
      </c>
      <c r="E25" s="569">
        <v>0</v>
      </c>
      <c r="F25" s="569">
        <v>0</v>
      </c>
      <c r="G25" s="569">
        <v>0</v>
      </c>
      <c r="H25" s="569">
        <v>0</v>
      </c>
      <c r="I25" s="569">
        <v>0</v>
      </c>
      <c r="J25" s="569">
        <v>0</v>
      </c>
      <c r="K25" s="570">
        <v>0</v>
      </c>
      <c r="L25" s="571">
        <f t="shared" si="0"/>
        <v>0</v>
      </c>
      <c r="M25" s="571">
        <v>0</v>
      </c>
      <c r="N25" s="571">
        <v>0</v>
      </c>
      <c r="O25" s="572">
        <v>0</v>
      </c>
      <c r="P25" s="573">
        <v>0</v>
      </c>
      <c r="Q25" s="574">
        <f>+monthly_drivers_0!Q25*1.25</f>
        <v>9.0625</v>
      </c>
    </row>
    <row r="26" spans="1:17" x14ac:dyDescent="0.25">
      <c r="A26" s="575">
        <f t="shared" si="1"/>
        <v>45230</v>
      </c>
      <c r="B26" s="575" t="str">
        <f t="shared" si="3"/>
        <v>Discovery</v>
      </c>
      <c r="C26" s="562">
        <f t="shared" si="3"/>
        <v>0</v>
      </c>
      <c r="D26" s="563">
        <v>0</v>
      </c>
      <c r="E26" s="563">
        <v>0</v>
      </c>
      <c r="F26" s="563">
        <v>0</v>
      </c>
      <c r="G26" s="563">
        <v>0</v>
      </c>
      <c r="H26" s="563">
        <v>0</v>
      </c>
      <c r="I26" s="563">
        <v>0</v>
      </c>
      <c r="J26" s="563">
        <v>0</v>
      </c>
      <c r="K26" s="564">
        <v>0</v>
      </c>
      <c r="L26" s="563">
        <f t="shared" si="0"/>
        <v>0</v>
      </c>
      <c r="M26" s="563">
        <v>0</v>
      </c>
      <c r="N26" s="563">
        <v>0</v>
      </c>
      <c r="O26" s="565">
        <v>0</v>
      </c>
      <c r="P26" s="564">
        <v>0</v>
      </c>
      <c r="Q26" s="566">
        <f>+monthly_drivers_0!Q26*1.25</f>
        <v>6.875</v>
      </c>
    </row>
    <row r="27" spans="1:17" x14ac:dyDescent="0.25">
      <c r="A27" s="567">
        <f t="shared" si="1"/>
        <v>45260</v>
      </c>
      <c r="B27" s="567" t="str">
        <f t="shared" si="3"/>
        <v>Discovery</v>
      </c>
      <c r="C27" s="568">
        <f t="shared" si="3"/>
        <v>0</v>
      </c>
      <c r="D27" s="569">
        <v>0</v>
      </c>
      <c r="E27" s="569">
        <v>0</v>
      </c>
      <c r="F27" s="569">
        <v>0</v>
      </c>
      <c r="G27" s="569">
        <v>0</v>
      </c>
      <c r="H27" s="569">
        <v>0</v>
      </c>
      <c r="I27" s="569">
        <v>0</v>
      </c>
      <c r="J27" s="569">
        <v>0</v>
      </c>
      <c r="K27" s="570">
        <v>0</v>
      </c>
      <c r="L27" s="571">
        <f t="shared" si="0"/>
        <v>0</v>
      </c>
      <c r="M27" s="571">
        <v>0</v>
      </c>
      <c r="N27" s="571">
        <v>0</v>
      </c>
      <c r="O27" s="572">
        <v>0</v>
      </c>
      <c r="P27" s="573">
        <v>0</v>
      </c>
      <c r="Q27" s="574">
        <f>+monthly_drivers_0!Q27*1.25</f>
        <v>6.875</v>
      </c>
    </row>
    <row r="28" spans="1:17" x14ac:dyDescent="0.25">
      <c r="A28" s="575">
        <f t="shared" si="1"/>
        <v>45291</v>
      </c>
      <c r="B28" s="575" t="str">
        <f t="shared" si="3"/>
        <v>Discovery</v>
      </c>
      <c r="C28" s="562">
        <f t="shared" si="3"/>
        <v>0</v>
      </c>
      <c r="D28" s="563">
        <v>0</v>
      </c>
      <c r="E28" s="563">
        <v>0</v>
      </c>
      <c r="F28" s="563">
        <v>0</v>
      </c>
      <c r="G28" s="563">
        <v>0</v>
      </c>
      <c r="H28" s="563">
        <v>0</v>
      </c>
      <c r="I28" s="563">
        <v>0</v>
      </c>
      <c r="J28" s="563">
        <v>0</v>
      </c>
      <c r="K28" s="564">
        <v>0</v>
      </c>
      <c r="L28" s="563">
        <f t="shared" si="0"/>
        <v>0</v>
      </c>
      <c r="M28" s="563">
        <v>0</v>
      </c>
      <c r="N28" s="563">
        <v>0</v>
      </c>
      <c r="O28" s="565">
        <v>0</v>
      </c>
      <c r="P28" s="564">
        <v>0</v>
      </c>
      <c r="Q28" s="566">
        <f>+monthly_drivers_0!Q28*1.25</f>
        <v>6.875</v>
      </c>
    </row>
    <row r="29" spans="1:17" x14ac:dyDescent="0.25">
      <c r="A29" s="567">
        <f t="shared" si="1"/>
        <v>45322</v>
      </c>
      <c r="B29" s="567" t="str">
        <f t="shared" si="3"/>
        <v>Discovery</v>
      </c>
      <c r="C29" s="568">
        <f t="shared" si="3"/>
        <v>0</v>
      </c>
      <c r="D29" s="569">
        <v>0</v>
      </c>
      <c r="E29" s="569">
        <v>0</v>
      </c>
      <c r="F29" s="569">
        <v>0</v>
      </c>
      <c r="G29" s="569">
        <v>0</v>
      </c>
      <c r="H29" s="569">
        <v>0</v>
      </c>
      <c r="I29" s="569">
        <v>0</v>
      </c>
      <c r="J29" s="569">
        <v>0</v>
      </c>
      <c r="K29" s="570">
        <v>0</v>
      </c>
      <c r="L29" s="571">
        <f t="shared" si="0"/>
        <v>0</v>
      </c>
      <c r="M29" s="571">
        <v>0</v>
      </c>
      <c r="N29" s="571">
        <v>0</v>
      </c>
      <c r="O29" s="572">
        <v>0</v>
      </c>
      <c r="P29" s="573">
        <v>0</v>
      </c>
      <c r="Q29" s="574">
        <f>+monthly_drivers_0!Q29*1.25</f>
        <v>6.875</v>
      </c>
    </row>
    <row r="30" spans="1:17" x14ac:dyDescent="0.25">
      <c r="A30" s="575">
        <f t="shared" si="1"/>
        <v>45351</v>
      </c>
      <c r="B30" s="575" t="str">
        <f t="shared" si="3"/>
        <v>Discovery</v>
      </c>
      <c r="C30" s="562">
        <f t="shared" si="3"/>
        <v>0</v>
      </c>
      <c r="D30" s="563">
        <v>0</v>
      </c>
      <c r="E30" s="563">
        <v>0</v>
      </c>
      <c r="F30" s="563">
        <v>0</v>
      </c>
      <c r="G30" s="563">
        <v>0</v>
      </c>
      <c r="H30" s="563">
        <v>0</v>
      </c>
      <c r="I30" s="563">
        <v>0</v>
      </c>
      <c r="J30" s="563">
        <v>0</v>
      </c>
      <c r="K30" s="564">
        <v>0</v>
      </c>
      <c r="L30" s="563">
        <f t="shared" si="0"/>
        <v>0</v>
      </c>
      <c r="M30" s="563">
        <v>0</v>
      </c>
      <c r="N30" s="563">
        <v>0</v>
      </c>
      <c r="O30" s="565">
        <v>0</v>
      </c>
      <c r="P30" s="564">
        <v>0</v>
      </c>
      <c r="Q30" s="566">
        <f>+monthly_drivers_0!Q30*1.25</f>
        <v>6.875</v>
      </c>
    </row>
    <row r="31" spans="1:17" x14ac:dyDescent="0.25">
      <c r="A31" s="567">
        <f t="shared" si="1"/>
        <v>45382</v>
      </c>
      <c r="B31" s="567" t="str">
        <f t="shared" si="3"/>
        <v>Discovery</v>
      </c>
      <c r="C31" s="568">
        <f t="shared" si="3"/>
        <v>0</v>
      </c>
      <c r="D31" s="569">
        <v>0</v>
      </c>
      <c r="E31" s="569">
        <v>0</v>
      </c>
      <c r="F31" s="569">
        <v>0</v>
      </c>
      <c r="G31" s="569">
        <v>0</v>
      </c>
      <c r="H31" s="569">
        <v>0</v>
      </c>
      <c r="I31" s="569">
        <v>0</v>
      </c>
      <c r="J31" s="569">
        <v>0</v>
      </c>
      <c r="K31" s="570">
        <v>0</v>
      </c>
      <c r="L31" s="571">
        <f t="shared" si="0"/>
        <v>0</v>
      </c>
      <c r="M31" s="571">
        <v>0</v>
      </c>
      <c r="N31" s="571">
        <v>0</v>
      </c>
      <c r="O31" s="572">
        <v>0</v>
      </c>
      <c r="P31" s="573">
        <v>0</v>
      </c>
      <c r="Q31" s="574">
        <f>+monthly_drivers_0!Q31*1.25</f>
        <v>6.875</v>
      </c>
    </row>
    <row r="32" spans="1:17" x14ac:dyDescent="0.25">
      <c r="A32" s="575">
        <f t="shared" si="1"/>
        <v>45412</v>
      </c>
      <c r="B32" s="575" t="str">
        <f t="shared" si="3"/>
        <v>Discovery</v>
      </c>
      <c r="C32" s="562">
        <f t="shared" si="3"/>
        <v>0</v>
      </c>
      <c r="D32" s="563">
        <v>0</v>
      </c>
      <c r="E32" s="563">
        <v>0</v>
      </c>
      <c r="F32" s="563">
        <v>0</v>
      </c>
      <c r="G32" s="563">
        <v>0</v>
      </c>
      <c r="H32" s="563">
        <v>0</v>
      </c>
      <c r="I32" s="563">
        <v>0</v>
      </c>
      <c r="J32" s="563">
        <v>0</v>
      </c>
      <c r="K32" s="564">
        <v>0</v>
      </c>
      <c r="L32" s="563">
        <f t="shared" si="0"/>
        <v>0</v>
      </c>
      <c r="M32" s="563">
        <v>0</v>
      </c>
      <c r="N32" s="563">
        <v>0</v>
      </c>
      <c r="O32" s="565">
        <v>0</v>
      </c>
      <c r="P32" s="564">
        <v>0</v>
      </c>
      <c r="Q32" s="566">
        <f>+monthly_drivers_0!Q32*1.25</f>
        <v>6.875</v>
      </c>
    </row>
    <row r="33" spans="1:17" x14ac:dyDescent="0.25">
      <c r="A33" s="567">
        <f t="shared" si="1"/>
        <v>45443</v>
      </c>
      <c r="B33" s="567" t="str">
        <f t="shared" si="3"/>
        <v>Discovery</v>
      </c>
      <c r="C33" s="568">
        <f t="shared" si="3"/>
        <v>0</v>
      </c>
      <c r="D33" s="569">
        <v>0</v>
      </c>
      <c r="E33" s="569">
        <v>0</v>
      </c>
      <c r="F33" s="569">
        <v>0</v>
      </c>
      <c r="G33" s="569">
        <v>0</v>
      </c>
      <c r="H33" s="569">
        <v>0</v>
      </c>
      <c r="I33" s="569">
        <v>0</v>
      </c>
      <c r="J33" s="569">
        <v>0</v>
      </c>
      <c r="K33" s="570">
        <v>0</v>
      </c>
      <c r="L33" s="571">
        <f t="shared" si="0"/>
        <v>0</v>
      </c>
      <c r="M33" s="571">
        <v>0</v>
      </c>
      <c r="N33" s="571">
        <v>0</v>
      </c>
      <c r="O33" s="572">
        <v>0</v>
      </c>
      <c r="P33" s="573">
        <v>0</v>
      </c>
      <c r="Q33" s="574">
        <f>+monthly_drivers_0!Q33*1.25</f>
        <v>6.875</v>
      </c>
    </row>
    <row r="34" spans="1:17" x14ac:dyDescent="0.25">
      <c r="A34" s="575">
        <f t="shared" si="1"/>
        <v>45473</v>
      </c>
      <c r="B34" s="575" t="str">
        <f t="shared" si="3"/>
        <v>Discovery</v>
      </c>
      <c r="C34" s="562">
        <f t="shared" si="3"/>
        <v>0</v>
      </c>
      <c r="D34" s="563">
        <v>0</v>
      </c>
      <c r="E34" s="563">
        <v>0</v>
      </c>
      <c r="F34" s="563">
        <v>0</v>
      </c>
      <c r="G34" s="563">
        <v>0</v>
      </c>
      <c r="H34" s="563">
        <v>0</v>
      </c>
      <c r="I34" s="563">
        <v>0</v>
      </c>
      <c r="J34" s="563">
        <v>0</v>
      </c>
      <c r="K34" s="564">
        <v>0</v>
      </c>
      <c r="L34" s="563">
        <f t="shared" si="0"/>
        <v>0</v>
      </c>
      <c r="M34" s="563">
        <v>0</v>
      </c>
      <c r="N34" s="563">
        <v>0</v>
      </c>
      <c r="O34" s="565">
        <v>0</v>
      </c>
      <c r="P34" s="564">
        <v>0</v>
      </c>
      <c r="Q34" s="566">
        <f>+monthly_drivers_0!Q34*1.25</f>
        <v>6.875</v>
      </c>
    </row>
    <row r="35" spans="1:17" x14ac:dyDescent="0.25">
      <c r="A35" s="567">
        <f t="shared" si="1"/>
        <v>45504</v>
      </c>
      <c r="B35" s="567" t="str">
        <f t="shared" ref="B35:C50" si="4">+B34</f>
        <v>Discovery</v>
      </c>
      <c r="C35" s="568">
        <f t="shared" si="4"/>
        <v>0</v>
      </c>
      <c r="D35" s="569">
        <v>0</v>
      </c>
      <c r="E35" s="569">
        <v>0</v>
      </c>
      <c r="F35" s="569">
        <v>0</v>
      </c>
      <c r="G35" s="569">
        <v>0</v>
      </c>
      <c r="H35" s="569">
        <v>0</v>
      </c>
      <c r="I35" s="569">
        <v>0</v>
      </c>
      <c r="J35" s="569">
        <v>0</v>
      </c>
      <c r="K35" s="570">
        <v>0</v>
      </c>
      <c r="L35" s="571">
        <f t="shared" si="0"/>
        <v>0</v>
      </c>
      <c r="M35" s="571">
        <v>0</v>
      </c>
      <c r="N35" s="571">
        <v>0</v>
      </c>
      <c r="O35" s="572">
        <v>0</v>
      </c>
      <c r="P35" s="573">
        <v>0</v>
      </c>
      <c r="Q35" s="574">
        <f>+monthly_drivers_0!Q35*1.25</f>
        <v>6.875</v>
      </c>
    </row>
    <row r="36" spans="1:17" x14ac:dyDescent="0.25">
      <c r="A36" s="575">
        <f t="shared" si="1"/>
        <v>45535</v>
      </c>
      <c r="B36" s="575" t="str">
        <f t="shared" si="4"/>
        <v>Discovery</v>
      </c>
      <c r="C36" s="562">
        <f t="shared" si="4"/>
        <v>0</v>
      </c>
      <c r="D36" s="563">
        <v>0</v>
      </c>
      <c r="E36" s="563">
        <v>0</v>
      </c>
      <c r="F36" s="563">
        <v>0</v>
      </c>
      <c r="G36" s="563">
        <v>0</v>
      </c>
      <c r="H36" s="563">
        <v>0</v>
      </c>
      <c r="I36" s="563">
        <v>0</v>
      </c>
      <c r="J36" s="563">
        <v>0</v>
      </c>
      <c r="K36" s="564">
        <v>0</v>
      </c>
      <c r="L36" s="563">
        <f t="shared" si="0"/>
        <v>0</v>
      </c>
      <c r="M36" s="563">
        <v>0</v>
      </c>
      <c r="N36" s="563">
        <v>0</v>
      </c>
      <c r="O36" s="565">
        <v>0</v>
      </c>
      <c r="P36" s="564">
        <v>0</v>
      </c>
      <c r="Q36" s="566">
        <f>+monthly_drivers_0!Q36*1.25</f>
        <v>6.875</v>
      </c>
    </row>
    <row r="37" spans="1:17" x14ac:dyDescent="0.25">
      <c r="A37" s="567">
        <f t="shared" si="1"/>
        <v>45565</v>
      </c>
      <c r="B37" s="567" t="str">
        <f t="shared" si="4"/>
        <v>Discovery</v>
      </c>
      <c r="C37" s="568">
        <f t="shared" si="4"/>
        <v>0</v>
      </c>
      <c r="D37" s="569">
        <v>0</v>
      </c>
      <c r="E37" s="569">
        <v>0</v>
      </c>
      <c r="F37" s="569">
        <v>0</v>
      </c>
      <c r="G37" s="569">
        <v>0</v>
      </c>
      <c r="H37" s="569">
        <v>0</v>
      </c>
      <c r="I37" s="569">
        <v>0</v>
      </c>
      <c r="J37" s="569">
        <v>0</v>
      </c>
      <c r="K37" s="570">
        <v>0</v>
      </c>
      <c r="L37" s="571">
        <f t="shared" si="0"/>
        <v>0</v>
      </c>
      <c r="M37" s="571">
        <v>0</v>
      </c>
      <c r="N37" s="571">
        <v>0</v>
      </c>
      <c r="O37" s="572">
        <v>0</v>
      </c>
      <c r="P37" s="573">
        <v>0</v>
      </c>
      <c r="Q37" s="574">
        <f>+monthly_drivers_0!Q37*1.25</f>
        <v>6.875</v>
      </c>
    </row>
    <row r="38" spans="1:17" x14ac:dyDescent="0.25">
      <c r="A38" s="575">
        <f t="shared" si="1"/>
        <v>45596</v>
      </c>
      <c r="B38" s="575" t="str">
        <f t="shared" si="4"/>
        <v>Discovery</v>
      </c>
      <c r="C38" s="562">
        <f t="shared" si="4"/>
        <v>0</v>
      </c>
      <c r="D38" s="563">
        <v>0</v>
      </c>
      <c r="E38" s="563">
        <v>0</v>
      </c>
      <c r="F38" s="563">
        <v>0</v>
      </c>
      <c r="G38" s="563">
        <v>0</v>
      </c>
      <c r="H38" s="563">
        <v>0</v>
      </c>
      <c r="I38" s="563">
        <v>0</v>
      </c>
      <c r="J38" s="563">
        <v>0</v>
      </c>
      <c r="K38" s="564">
        <v>0</v>
      </c>
      <c r="L38" s="563">
        <f t="shared" si="0"/>
        <v>0</v>
      </c>
      <c r="M38" s="563">
        <v>0</v>
      </c>
      <c r="N38" s="563">
        <v>0</v>
      </c>
      <c r="O38" s="565">
        <v>0</v>
      </c>
      <c r="P38" s="564">
        <v>0</v>
      </c>
      <c r="Q38" s="566">
        <f>+monthly_drivers_0!Q38*1.25</f>
        <v>3.125</v>
      </c>
    </row>
    <row r="39" spans="1:17" x14ac:dyDescent="0.25">
      <c r="A39" s="567">
        <f t="shared" si="1"/>
        <v>45626</v>
      </c>
      <c r="B39" s="567" t="str">
        <f t="shared" si="4"/>
        <v>Discovery</v>
      </c>
      <c r="C39" s="568">
        <f t="shared" si="4"/>
        <v>0</v>
      </c>
      <c r="D39" s="569">
        <v>0</v>
      </c>
      <c r="E39" s="569">
        <v>0</v>
      </c>
      <c r="F39" s="569">
        <v>0</v>
      </c>
      <c r="G39" s="569">
        <v>0</v>
      </c>
      <c r="H39" s="569">
        <v>0</v>
      </c>
      <c r="I39" s="569">
        <v>0</v>
      </c>
      <c r="J39" s="569">
        <v>0</v>
      </c>
      <c r="K39" s="570">
        <v>0</v>
      </c>
      <c r="L39" s="571">
        <f t="shared" si="0"/>
        <v>0</v>
      </c>
      <c r="M39" s="571">
        <v>0</v>
      </c>
      <c r="N39" s="571">
        <v>0</v>
      </c>
      <c r="O39" s="572">
        <v>0</v>
      </c>
      <c r="P39" s="573">
        <v>0</v>
      </c>
      <c r="Q39" s="574">
        <f>+monthly_drivers_0!Q39*1.25</f>
        <v>3.125</v>
      </c>
    </row>
    <row r="40" spans="1:17" x14ac:dyDescent="0.25">
      <c r="A40" s="575">
        <f t="shared" si="1"/>
        <v>45657</v>
      </c>
      <c r="B40" s="575" t="str">
        <f t="shared" si="4"/>
        <v>Discovery</v>
      </c>
      <c r="C40" s="562">
        <f t="shared" si="4"/>
        <v>0</v>
      </c>
      <c r="D40" s="563">
        <v>0</v>
      </c>
      <c r="E40" s="563">
        <v>0</v>
      </c>
      <c r="F40" s="563">
        <v>0</v>
      </c>
      <c r="G40" s="563">
        <v>0</v>
      </c>
      <c r="H40" s="563">
        <v>0</v>
      </c>
      <c r="I40" s="563">
        <v>0</v>
      </c>
      <c r="J40" s="563">
        <v>0</v>
      </c>
      <c r="K40" s="564">
        <v>0</v>
      </c>
      <c r="L40" s="563">
        <f t="shared" si="0"/>
        <v>0</v>
      </c>
      <c r="M40" s="563">
        <v>0</v>
      </c>
      <c r="N40" s="563">
        <v>0</v>
      </c>
      <c r="O40" s="565">
        <v>0</v>
      </c>
      <c r="P40" s="564">
        <v>0</v>
      </c>
      <c r="Q40" s="566">
        <f>+monthly_drivers_0!Q40*1.25</f>
        <v>3.125</v>
      </c>
    </row>
    <row r="41" spans="1:17" x14ac:dyDescent="0.25">
      <c r="A41" s="567">
        <f t="shared" si="1"/>
        <v>45688</v>
      </c>
      <c r="B41" s="567" t="str">
        <f t="shared" si="4"/>
        <v>Discovery</v>
      </c>
      <c r="C41" s="568">
        <f t="shared" si="4"/>
        <v>0</v>
      </c>
      <c r="D41" s="569">
        <v>0</v>
      </c>
      <c r="E41" s="569">
        <v>0</v>
      </c>
      <c r="F41" s="569">
        <v>0</v>
      </c>
      <c r="G41" s="569">
        <v>0</v>
      </c>
      <c r="H41" s="569">
        <v>0</v>
      </c>
      <c r="I41" s="569">
        <v>0</v>
      </c>
      <c r="J41" s="569">
        <v>0</v>
      </c>
      <c r="K41" s="570">
        <v>0</v>
      </c>
      <c r="L41" s="571">
        <f t="shared" si="0"/>
        <v>0</v>
      </c>
      <c r="M41" s="571">
        <v>0</v>
      </c>
      <c r="N41" s="571">
        <v>0</v>
      </c>
      <c r="O41" s="572">
        <v>0</v>
      </c>
      <c r="P41" s="573">
        <v>0</v>
      </c>
      <c r="Q41" s="574">
        <f>+monthly_drivers_0!Q41*1.25</f>
        <v>3.125</v>
      </c>
    </row>
    <row r="42" spans="1:17" x14ac:dyDescent="0.25">
      <c r="A42" s="575">
        <f t="shared" si="1"/>
        <v>45716</v>
      </c>
      <c r="B42" s="575" t="str">
        <f t="shared" si="4"/>
        <v>Discovery</v>
      </c>
      <c r="C42" s="562">
        <f t="shared" si="4"/>
        <v>0</v>
      </c>
      <c r="D42" s="563">
        <v>0</v>
      </c>
      <c r="E42" s="563">
        <v>0</v>
      </c>
      <c r="F42" s="563">
        <v>0</v>
      </c>
      <c r="G42" s="563">
        <v>0</v>
      </c>
      <c r="H42" s="563">
        <v>0</v>
      </c>
      <c r="I42" s="563">
        <v>0</v>
      </c>
      <c r="J42" s="563">
        <v>0</v>
      </c>
      <c r="K42" s="564">
        <v>0</v>
      </c>
      <c r="L42" s="563">
        <f t="shared" si="0"/>
        <v>0</v>
      </c>
      <c r="M42" s="563">
        <v>0</v>
      </c>
      <c r="N42" s="563">
        <v>0</v>
      </c>
      <c r="O42" s="565">
        <v>0</v>
      </c>
      <c r="P42" s="564">
        <v>0</v>
      </c>
      <c r="Q42" s="566">
        <f>+monthly_drivers_0!Q42*1.25</f>
        <v>3.125</v>
      </c>
    </row>
    <row r="43" spans="1:17" x14ac:dyDescent="0.25">
      <c r="A43" s="567">
        <f t="shared" si="1"/>
        <v>45747</v>
      </c>
      <c r="B43" s="567" t="str">
        <f t="shared" si="4"/>
        <v>Discovery</v>
      </c>
      <c r="C43" s="568">
        <f t="shared" si="4"/>
        <v>0</v>
      </c>
      <c r="D43" s="569">
        <v>0</v>
      </c>
      <c r="E43" s="569">
        <v>0</v>
      </c>
      <c r="F43" s="569">
        <v>0</v>
      </c>
      <c r="G43" s="569">
        <v>0</v>
      </c>
      <c r="H43" s="569">
        <v>0</v>
      </c>
      <c r="I43" s="569">
        <v>0</v>
      </c>
      <c r="J43" s="569">
        <v>0</v>
      </c>
      <c r="K43" s="570">
        <v>0</v>
      </c>
      <c r="L43" s="571">
        <f t="shared" si="0"/>
        <v>0</v>
      </c>
      <c r="M43" s="571">
        <v>0</v>
      </c>
      <c r="N43" s="571">
        <v>0</v>
      </c>
      <c r="O43" s="572">
        <v>0</v>
      </c>
      <c r="P43" s="573">
        <v>0</v>
      </c>
      <c r="Q43" s="574">
        <f>+monthly_drivers_0!Q43*1.25</f>
        <v>3.125</v>
      </c>
    </row>
    <row r="44" spans="1:17" x14ac:dyDescent="0.25">
      <c r="A44" s="575">
        <f t="shared" si="1"/>
        <v>45777</v>
      </c>
      <c r="B44" s="575" t="str">
        <f t="shared" si="4"/>
        <v>Discovery</v>
      </c>
      <c r="C44" s="562">
        <f t="shared" si="4"/>
        <v>0</v>
      </c>
      <c r="D44" s="563">
        <v>0</v>
      </c>
      <c r="E44" s="563">
        <v>0</v>
      </c>
      <c r="F44" s="563">
        <v>0</v>
      </c>
      <c r="G44" s="563">
        <v>0</v>
      </c>
      <c r="H44" s="563">
        <v>0</v>
      </c>
      <c r="I44" s="563">
        <v>0</v>
      </c>
      <c r="J44" s="563">
        <v>0</v>
      </c>
      <c r="K44" s="564">
        <v>0</v>
      </c>
      <c r="L44" s="563">
        <f t="shared" si="0"/>
        <v>0</v>
      </c>
      <c r="M44" s="563">
        <v>0</v>
      </c>
      <c r="N44" s="563">
        <v>0</v>
      </c>
      <c r="O44" s="565">
        <v>0</v>
      </c>
      <c r="P44" s="564">
        <v>0</v>
      </c>
      <c r="Q44" s="566">
        <f>+monthly_drivers_0!Q44*1.25</f>
        <v>3.125</v>
      </c>
    </row>
    <row r="45" spans="1:17" x14ac:dyDescent="0.25">
      <c r="A45" s="567">
        <f t="shared" si="1"/>
        <v>45808</v>
      </c>
      <c r="B45" s="567" t="str">
        <f t="shared" si="4"/>
        <v>Discovery</v>
      </c>
      <c r="C45" s="568">
        <f t="shared" si="4"/>
        <v>0</v>
      </c>
      <c r="D45" s="569">
        <v>0</v>
      </c>
      <c r="E45" s="569">
        <v>0</v>
      </c>
      <c r="F45" s="569">
        <v>0</v>
      </c>
      <c r="G45" s="569">
        <v>0</v>
      </c>
      <c r="H45" s="569">
        <v>0</v>
      </c>
      <c r="I45" s="569">
        <v>0</v>
      </c>
      <c r="J45" s="569">
        <v>0</v>
      </c>
      <c r="K45" s="570">
        <v>0</v>
      </c>
      <c r="L45" s="571">
        <f t="shared" si="0"/>
        <v>0</v>
      </c>
      <c r="M45" s="571">
        <v>0</v>
      </c>
      <c r="N45" s="571">
        <v>0</v>
      </c>
      <c r="O45" s="572">
        <v>0</v>
      </c>
      <c r="P45" s="573">
        <v>0</v>
      </c>
      <c r="Q45" s="574">
        <f>+monthly_drivers_0!Q45*1.25</f>
        <v>3.125</v>
      </c>
    </row>
    <row r="46" spans="1:17" x14ac:dyDescent="0.25">
      <c r="A46" s="575">
        <f t="shared" si="1"/>
        <v>45838</v>
      </c>
      <c r="B46" s="575" t="str">
        <f t="shared" si="4"/>
        <v>Discovery</v>
      </c>
      <c r="C46" s="562">
        <f t="shared" si="4"/>
        <v>0</v>
      </c>
      <c r="D46" s="563">
        <v>0</v>
      </c>
      <c r="E46" s="563">
        <v>0</v>
      </c>
      <c r="F46" s="563">
        <v>0</v>
      </c>
      <c r="G46" s="563">
        <v>0</v>
      </c>
      <c r="H46" s="563">
        <v>0</v>
      </c>
      <c r="I46" s="563">
        <v>0</v>
      </c>
      <c r="J46" s="563">
        <v>0</v>
      </c>
      <c r="K46" s="564">
        <v>0</v>
      </c>
      <c r="L46" s="563">
        <f t="shared" si="0"/>
        <v>0</v>
      </c>
      <c r="M46" s="563">
        <v>0</v>
      </c>
      <c r="N46" s="563">
        <v>0</v>
      </c>
      <c r="O46" s="565">
        <v>0</v>
      </c>
      <c r="P46" s="564">
        <v>0</v>
      </c>
      <c r="Q46" s="566">
        <f>+monthly_drivers_0!Q46*1.25</f>
        <v>3.125</v>
      </c>
    </row>
    <row r="47" spans="1:17" x14ac:dyDescent="0.25">
      <c r="A47" s="567">
        <f t="shared" si="1"/>
        <v>45869</v>
      </c>
      <c r="B47" s="567" t="str">
        <f t="shared" si="4"/>
        <v>Discovery</v>
      </c>
      <c r="C47" s="568">
        <f t="shared" si="4"/>
        <v>0</v>
      </c>
      <c r="D47" s="569">
        <v>0</v>
      </c>
      <c r="E47" s="569">
        <v>0</v>
      </c>
      <c r="F47" s="569">
        <v>0</v>
      </c>
      <c r="G47" s="569">
        <v>0</v>
      </c>
      <c r="H47" s="569">
        <v>0</v>
      </c>
      <c r="I47" s="569">
        <v>0</v>
      </c>
      <c r="J47" s="569">
        <v>0</v>
      </c>
      <c r="K47" s="570">
        <v>0</v>
      </c>
      <c r="L47" s="571">
        <f t="shared" si="0"/>
        <v>0</v>
      </c>
      <c r="M47" s="571">
        <v>0</v>
      </c>
      <c r="N47" s="571">
        <v>0</v>
      </c>
      <c r="O47" s="572">
        <v>0</v>
      </c>
      <c r="P47" s="573">
        <v>0</v>
      </c>
      <c r="Q47" s="574">
        <f>+monthly_drivers_0!Q47*1.25</f>
        <v>3.125</v>
      </c>
    </row>
    <row r="48" spans="1:17" x14ac:dyDescent="0.25">
      <c r="A48" s="575">
        <f t="shared" si="1"/>
        <v>45900</v>
      </c>
      <c r="B48" s="575" t="str">
        <f t="shared" si="4"/>
        <v>Discovery</v>
      </c>
      <c r="C48" s="562">
        <f t="shared" si="4"/>
        <v>0</v>
      </c>
      <c r="D48" s="563">
        <v>0</v>
      </c>
      <c r="E48" s="563">
        <v>0</v>
      </c>
      <c r="F48" s="563">
        <v>0</v>
      </c>
      <c r="G48" s="563">
        <v>0</v>
      </c>
      <c r="H48" s="563">
        <v>0</v>
      </c>
      <c r="I48" s="563">
        <v>0</v>
      </c>
      <c r="J48" s="563">
        <v>0</v>
      </c>
      <c r="K48" s="564">
        <v>0</v>
      </c>
      <c r="L48" s="563">
        <f t="shared" si="0"/>
        <v>0</v>
      </c>
      <c r="M48" s="563">
        <v>0</v>
      </c>
      <c r="N48" s="563">
        <v>0</v>
      </c>
      <c r="O48" s="565">
        <v>0</v>
      </c>
      <c r="P48" s="564">
        <v>0</v>
      </c>
      <c r="Q48" s="566">
        <f>+monthly_drivers_0!Q48*1.25</f>
        <v>3.125</v>
      </c>
    </row>
    <row r="49" spans="1:17" x14ac:dyDescent="0.25">
      <c r="A49" s="567">
        <f t="shared" si="1"/>
        <v>45930</v>
      </c>
      <c r="B49" s="567" t="str">
        <f t="shared" si="4"/>
        <v>Discovery</v>
      </c>
      <c r="C49" s="568">
        <f t="shared" si="4"/>
        <v>0</v>
      </c>
      <c r="D49" s="569">
        <v>0</v>
      </c>
      <c r="E49" s="569">
        <v>0</v>
      </c>
      <c r="F49" s="569">
        <v>0</v>
      </c>
      <c r="G49" s="569">
        <v>0</v>
      </c>
      <c r="H49" s="569">
        <v>0</v>
      </c>
      <c r="I49" s="569">
        <v>0</v>
      </c>
      <c r="J49" s="569">
        <v>0</v>
      </c>
      <c r="K49" s="570">
        <v>0</v>
      </c>
      <c r="L49" s="571">
        <f t="shared" si="0"/>
        <v>0</v>
      </c>
      <c r="M49" s="571">
        <v>0</v>
      </c>
      <c r="N49" s="571">
        <v>0</v>
      </c>
      <c r="O49" s="572">
        <v>0</v>
      </c>
      <c r="P49" s="573">
        <v>0</v>
      </c>
      <c r="Q49" s="574">
        <f>+monthly_drivers_0!Q49*1.25</f>
        <v>3.125</v>
      </c>
    </row>
    <row r="50" spans="1:17" x14ac:dyDescent="0.25">
      <c r="A50" s="575">
        <f t="shared" si="1"/>
        <v>45961</v>
      </c>
      <c r="B50" s="575" t="str">
        <f t="shared" si="4"/>
        <v>Discovery</v>
      </c>
      <c r="C50" s="562">
        <f t="shared" si="4"/>
        <v>0</v>
      </c>
      <c r="D50" s="563">
        <v>0</v>
      </c>
      <c r="E50" s="563">
        <v>0</v>
      </c>
      <c r="F50" s="563">
        <v>0</v>
      </c>
      <c r="G50" s="563">
        <v>0</v>
      </c>
      <c r="H50" s="563">
        <v>0</v>
      </c>
      <c r="I50" s="563">
        <v>0</v>
      </c>
      <c r="J50" s="563">
        <v>0</v>
      </c>
      <c r="K50" s="564">
        <v>0</v>
      </c>
      <c r="L50" s="563">
        <f t="shared" si="0"/>
        <v>0</v>
      </c>
      <c r="M50" s="563">
        <v>0</v>
      </c>
      <c r="N50" s="563">
        <v>0</v>
      </c>
      <c r="O50" s="565">
        <v>0</v>
      </c>
      <c r="P50" s="564">
        <v>0</v>
      </c>
      <c r="Q50" s="566">
        <f>+monthly_drivers_0!Q50*1.25</f>
        <v>3.125</v>
      </c>
    </row>
    <row r="51" spans="1:17" x14ac:dyDescent="0.25">
      <c r="A51" s="567">
        <f t="shared" si="1"/>
        <v>45991</v>
      </c>
      <c r="B51" s="567" t="str">
        <f t="shared" ref="B51:C66" si="5">+B50</f>
        <v>Discovery</v>
      </c>
      <c r="C51" s="568">
        <f t="shared" si="5"/>
        <v>0</v>
      </c>
      <c r="D51" s="569">
        <v>0</v>
      </c>
      <c r="E51" s="569">
        <v>0</v>
      </c>
      <c r="F51" s="569">
        <v>0</v>
      </c>
      <c r="G51" s="569">
        <v>0</v>
      </c>
      <c r="H51" s="569">
        <v>0</v>
      </c>
      <c r="I51" s="569">
        <v>0</v>
      </c>
      <c r="J51" s="569">
        <v>0</v>
      </c>
      <c r="K51" s="570">
        <v>0</v>
      </c>
      <c r="L51" s="571">
        <f t="shared" si="0"/>
        <v>0</v>
      </c>
      <c r="M51" s="571">
        <v>0</v>
      </c>
      <c r="N51" s="571">
        <v>0</v>
      </c>
      <c r="O51" s="572">
        <v>0</v>
      </c>
      <c r="P51" s="573">
        <v>0</v>
      </c>
      <c r="Q51" s="574">
        <f>+monthly_drivers_0!Q51*1.25</f>
        <v>3.125</v>
      </c>
    </row>
    <row r="52" spans="1:17" x14ac:dyDescent="0.25">
      <c r="A52" s="575">
        <f t="shared" si="1"/>
        <v>46022</v>
      </c>
      <c r="B52" s="575" t="str">
        <f t="shared" si="5"/>
        <v>Discovery</v>
      </c>
      <c r="C52" s="562">
        <f t="shared" si="5"/>
        <v>0</v>
      </c>
      <c r="D52" s="563">
        <v>0</v>
      </c>
      <c r="E52" s="563">
        <v>0</v>
      </c>
      <c r="F52" s="563">
        <v>0</v>
      </c>
      <c r="G52" s="563">
        <v>0</v>
      </c>
      <c r="H52" s="563">
        <v>0</v>
      </c>
      <c r="I52" s="563">
        <v>0</v>
      </c>
      <c r="J52" s="563">
        <v>0</v>
      </c>
      <c r="K52" s="564">
        <v>0</v>
      </c>
      <c r="L52" s="563">
        <f t="shared" si="0"/>
        <v>0</v>
      </c>
      <c r="M52" s="563">
        <v>0</v>
      </c>
      <c r="N52" s="563">
        <v>0</v>
      </c>
      <c r="O52" s="565">
        <v>0</v>
      </c>
      <c r="P52" s="564">
        <v>0</v>
      </c>
      <c r="Q52" s="566">
        <f>+monthly_drivers_0!Q52*1.25</f>
        <v>3.125</v>
      </c>
    </row>
    <row r="53" spans="1:17" x14ac:dyDescent="0.25">
      <c r="A53" s="567">
        <f t="shared" si="1"/>
        <v>46053</v>
      </c>
      <c r="B53" s="567" t="str">
        <f t="shared" si="5"/>
        <v>Discovery</v>
      </c>
      <c r="C53" s="568">
        <f t="shared" si="5"/>
        <v>0</v>
      </c>
      <c r="D53" s="569">
        <v>0</v>
      </c>
      <c r="E53" s="569">
        <v>0</v>
      </c>
      <c r="F53" s="569">
        <v>0</v>
      </c>
      <c r="G53" s="569">
        <v>0</v>
      </c>
      <c r="H53" s="569">
        <v>0</v>
      </c>
      <c r="I53" s="569">
        <v>0</v>
      </c>
      <c r="J53" s="569">
        <v>0</v>
      </c>
      <c r="K53" s="570">
        <v>0</v>
      </c>
      <c r="L53" s="571">
        <f t="shared" si="0"/>
        <v>0</v>
      </c>
      <c r="M53" s="571">
        <v>0</v>
      </c>
      <c r="N53" s="571">
        <v>0</v>
      </c>
      <c r="O53" s="572">
        <v>0</v>
      </c>
      <c r="P53" s="573">
        <v>0</v>
      </c>
      <c r="Q53" s="574">
        <f>+monthly_drivers_0!Q53*1.25</f>
        <v>3.125</v>
      </c>
    </row>
    <row r="54" spans="1:17" x14ac:dyDescent="0.25">
      <c r="A54" s="575">
        <f t="shared" si="1"/>
        <v>46081</v>
      </c>
      <c r="B54" s="575" t="str">
        <f t="shared" si="5"/>
        <v>Discovery</v>
      </c>
      <c r="C54" s="562">
        <f t="shared" si="5"/>
        <v>0</v>
      </c>
      <c r="D54" s="563">
        <v>0</v>
      </c>
      <c r="E54" s="563">
        <v>0</v>
      </c>
      <c r="F54" s="563">
        <v>0</v>
      </c>
      <c r="G54" s="563">
        <v>0</v>
      </c>
      <c r="H54" s="563">
        <v>0</v>
      </c>
      <c r="I54" s="563">
        <v>0</v>
      </c>
      <c r="J54" s="563">
        <v>0</v>
      </c>
      <c r="K54" s="564">
        <v>0</v>
      </c>
      <c r="L54" s="563">
        <f t="shared" si="0"/>
        <v>0</v>
      </c>
      <c r="M54" s="563">
        <v>0</v>
      </c>
      <c r="N54" s="563">
        <v>0</v>
      </c>
      <c r="O54" s="565">
        <v>0</v>
      </c>
      <c r="P54" s="564">
        <v>0</v>
      </c>
      <c r="Q54" s="566">
        <f>+monthly_drivers_0!Q54*1.25</f>
        <v>3.125</v>
      </c>
    </row>
    <row r="55" spans="1:17" x14ac:dyDescent="0.25">
      <c r="A55" s="567">
        <f t="shared" si="1"/>
        <v>46112</v>
      </c>
      <c r="B55" s="567" t="str">
        <f t="shared" si="5"/>
        <v>Discovery</v>
      </c>
      <c r="C55" s="568">
        <f t="shared" si="5"/>
        <v>0</v>
      </c>
      <c r="D55" s="569">
        <v>0</v>
      </c>
      <c r="E55" s="569">
        <v>0</v>
      </c>
      <c r="F55" s="569">
        <v>0</v>
      </c>
      <c r="G55" s="569">
        <v>0</v>
      </c>
      <c r="H55" s="569">
        <v>0</v>
      </c>
      <c r="I55" s="569">
        <v>0</v>
      </c>
      <c r="J55" s="569">
        <v>0</v>
      </c>
      <c r="K55" s="570">
        <v>0</v>
      </c>
      <c r="L55" s="571">
        <f t="shared" si="0"/>
        <v>0</v>
      </c>
      <c r="M55" s="571">
        <v>0</v>
      </c>
      <c r="N55" s="571">
        <v>0</v>
      </c>
      <c r="O55" s="572">
        <v>0</v>
      </c>
      <c r="P55" s="573">
        <v>0</v>
      </c>
      <c r="Q55" s="574">
        <f>+monthly_drivers_0!Q55*1.25</f>
        <v>3.125</v>
      </c>
    </row>
    <row r="56" spans="1:17" x14ac:dyDescent="0.25">
      <c r="A56" s="575">
        <f t="shared" si="1"/>
        <v>46142</v>
      </c>
      <c r="B56" s="575" t="str">
        <f t="shared" si="5"/>
        <v>Discovery</v>
      </c>
      <c r="C56" s="562">
        <f t="shared" si="5"/>
        <v>0</v>
      </c>
      <c r="D56" s="563">
        <v>0</v>
      </c>
      <c r="E56" s="563">
        <v>0</v>
      </c>
      <c r="F56" s="563">
        <v>0</v>
      </c>
      <c r="G56" s="563">
        <v>0</v>
      </c>
      <c r="H56" s="563">
        <v>0</v>
      </c>
      <c r="I56" s="563">
        <v>0</v>
      </c>
      <c r="J56" s="563">
        <v>0</v>
      </c>
      <c r="K56" s="564">
        <v>0</v>
      </c>
      <c r="L56" s="563">
        <f t="shared" si="0"/>
        <v>0</v>
      </c>
      <c r="M56" s="563">
        <v>0</v>
      </c>
      <c r="N56" s="563">
        <v>0</v>
      </c>
      <c r="O56" s="565">
        <v>0</v>
      </c>
      <c r="P56" s="564">
        <v>0</v>
      </c>
      <c r="Q56" s="566">
        <f>+monthly_drivers_0!Q56*1.25</f>
        <v>3.125</v>
      </c>
    </row>
    <row r="57" spans="1:17" x14ac:dyDescent="0.25">
      <c r="A57" s="567">
        <f t="shared" si="1"/>
        <v>46173</v>
      </c>
      <c r="B57" s="567" t="str">
        <f t="shared" si="5"/>
        <v>Discovery</v>
      </c>
      <c r="C57" s="568">
        <f t="shared" si="5"/>
        <v>0</v>
      </c>
      <c r="D57" s="569">
        <v>0</v>
      </c>
      <c r="E57" s="569">
        <v>0</v>
      </c>
      <c r="F57" s="569">
        <v>0</v>
      </c>
      <c r="G57" s="569">
        <v>0</v>
      </c>
      <c r="H57" s="569">
        <v>0</v>
      </c>
      <c r="I57" s="569">
        <v>0</v>
      </c>
      <c r="J57" s="569">
        <v>0</v>
      </c>
      <c r="K57" s="570">
        <v>0</v>
      </c>
      <c r="L57" s="571">
        <f t="shared" si="0"/>
        <v>0</v>
      </c>
      <c r="M57" s="571">
        <v>0</v>
      </c>
      <c r="N57" s="571">
        <v>0</v>
      </c>
      <c r="O57" s="572">
        <v>0</v>
      </c>
      <c r="P57" s="573">
        <v>0</v>
      </c>
      <c r="Q57" s="574">
        <f>+monthly_drivers_0!Q57*1.25</f>
        <v>3.125</v>
      </c>
    </row>
    <row r="58" spans="1:17" x14ac:dyDescent="0.25">
      <c r="A58" s="575">
        <f t="shared" si="1"/>
        <v>46203</v>
      </c>
      <c r="B58" s="575" t="str">
        <f t="shared" si="5"/>
        <v>Discovery</v>
      </c>
      <c r="C58" s="562">
        <f t="shared" si="5"/>
        <v>0</v>
      </c>
      <c r="D58" s="563">
        <v>0</v>
      </c>
      <c r="E58" s="563">
        <v>0</v>
      </c>
      <c r="F58" s="563">
        <v>0</v>
      </c>
      <c r="G58" s="563">
        <v>0</v>
      </c>
      <c r="H58" s="563">
        <v>0</v>
      </c>
      <c r="I58" s="563">
        <v>0</v>
      </c>
      <c r="J58" s="563">
        <v>0</v>
      </c>
      <c r="K58" s="564">
        <v>0</v>
      </c>
      <c r="L58" s="563">
        <f t="shared" si="0"/>
        <v>0</v>
      </c>
      <c r="M58" s="563">
        <v>0</v>
      </c>
      <c r="N58" s="563">
        <v>0</v>
      </c>
      <c r="O58" s="565">
        <v>0</v>
      </c>
      <c r="P58" s="564">
        <v>0</v>
      </c>
      <c r="Q58" s="566">
        <f>+monthly_drivers_0!Q58*1.25</f>
        <v>3.125</v>
      </c>
    </row>
    <row r="59" spans="1:17" x14ac:dyDescent="0.25">
      <c r="A59" s="567">
        <f t="shared" si="1"/>
        <v>46234</v>
      </c>
      <c r="B59" s="567" t="str">
        <f t="shared" si="5"/>
        <v>Discovery</v>
      </c>
      <c r="C59" s="568">
        <f t="shared" si="5"/>
        <v>0</v>
      </c>
      <c r="D59" s="569">
        <v>0</v>
      </c>
      <c r="E59" s="569">
        <v>0</v>
      </c>
      <c r="F59" s="569">
        <v>0</v>
      </c>
      <c r="G59" s="569">
        <v>0</v>
      </c>
      <c r="H59" s="569">
        <v>0</v>
      </c>
      <c r="I59" s="569">
        <v>0</v>
      </c>
      <c r="J59" s="569">
        <v>0</v>
      </c>
      <c r="K59" s="570">
        <v>0</v>
      </c>
      <c r="L59" s="571">
        <f t="shared" si="0"/>
        <v>0</v>
      </c>
      <c r="M59" s="571">
        <v>0</v>
      </c>
      <c r="N59" s="571">
        <v>0</v>
      </c>
      <c r="O59" s="572">
        <v>0</v>
      </c>
      <c r="P59" s="573">
        <v>0</v>
      </c>
      <c r="Q59" s="574">
        <f>+monthly_drivers_0!Q59*1.25</f>
        <v>3.125</v>
      </c>
    </row>
    <row r="60" spans="1:17" x14ac:dyDescent="0.25">
      <c r="A60" s="575">
        <f t="shared" si="1"/>
        <v>46265</v>
      </c>
      <c r="B60" s="575" t="str">
        <f t="shared" si="5"/>
        <v>Discovery</v>
      </c>
      <c r="C60" s="562">
        <f t="shared" si="5"/>
        <v>0</v>
      </c>
      <c r="D60" s="563">
        <v>0</v>
      </c>
      <c r="E60" s="563">
        <v>0</v>
      </c>
      <c r="F60" s="563">
        <v>0</v>
      </c>
      <c r="G60" s="563">
        <v>0</v>
      </c>
      <c r="H60" s="563">
        <v>0</v>
      </c>
      <c r="I60" s="563">
        <v>0</v>
      </c>
      <c r="J60" s="563">
        <v>0</v>
      </c>
      <c r="K60" s="564">
        <v>0</v>
      </c>
      <c r="L60" s="563">
        <f t="shared" si="0"/>
        <v>0</v>
      </c>
      <c r="M60" s="563">
        <v>0</v>
      </c>
      <c r="N60" s="563">
        <v>0</v>
      </c>
      <c r="O60" s="565">
        <v>0</v>
      </c>
      <c r="P60" s="564">
        <v>0</v>
      </c>
      <c r="Q60" s="566">
        <f>+monthly_drivers_0!Q60*1.25</f>
        <v>3.125</v>
      </c>
    </row>
    <row r="61" spans="1:17" x14ac:dyDescent="0.25">
      <c r="A61" s="567">
        <f t="shared" si="1"/>
        <v>46295</v>
      </c>
      <c r="B61" s="567" t="str">
        <f t="shared" si="5"/>
        <v>Discovery</v>
      </c>
      <c r="C61" s="568">
        <f t="shared" si="5"/>
        <v>0</v>
      </c>
      <c r="D61" s="569">
        <v>0</v>
      </c>
      <c r="E61" s="569">
        <v>0</v>
      </c>
      <c r="F61" s="569">
        <v>0</v>
      </c>
      <c r="G61" s="569">
        <v>0</v>
      </c>
      <c r="H61" s="569">
        <v>0</v>
      </c>
      <c r="I61" s="569">
        <v>0</v>
      </c>
      <c r="J61" s="569">
        <v>0</v>
      </c>
      <c r="K61" s="570">
        <v>0</v>
      </c>
      <c r="L61" s="571">
        <f t="shared" si="0"/>
        <v>0</v>
      </c>
      <c r="M61" s="571">
        <v>0</v>
      </c>
      <c r="N61" s="571">
        <v>0</v>
      </c>
      <c r="O61" s="572">
        <v>0</v>
      </c>
      <c r="P61" s="573">
        <v>0</v>
      </c>
      <c r="Q61" s="574">
        <f>+monthly_drivers_0!Q61*1.25</f>
        <v>3.125</v>
      </c>
    </row>
    <row r="62" spans="1:17" x14ac:dyDescent="0.25">
      <c r="A62" s="575">
        <f t="shared" si="1"/>
        <v>46326</v>
      </c>
      <c r="B62" s="575" t="str">
        <f t="shared" si="5"/>
        <v>Discovery</v>
      </c>
      <c r="C62" s="562">
        <f t="shared" si="5"/>
        <v>0</v>
      </c>
      <c r="D62" s="563">
        <v>0</v>
      </c>
      <c r="E62" s="563">
        <v>0</v>
      </c>
      <c r="F62" s="563">
        <v>0</v>
      </c>
      <c r="G62" s="563">
        <v>0</v>
      </c>
      <c r="H62" s="563">
        <v>0</v>
      </c>
      <c r="I62" s="563">
        <v>0</v>
      </c>
      <c r="J62" s="563">
        <v>0</v>
      </c>
      <c r="K62" s="564">
        <v>0</v>
      </c>
      <c r="L62" s="563">
        <f t="shared" si="0"/>
        <v>0</v>
      </c>
      <c r="M62" s="563">
        <v>0</v>
      </c>
      <c r="N62" s="563">
        <v>0</v>
      </c>
      <c r="O62" s="565">
        <v>0</v>
      </c>
      <c r="P62" s="564">
        <v>0</v>
      </c>
      <c r="Q62" s="566">
        <f>+monthly_drivers_0!Q62*1.25</f>
        <v>3.125</v>
      </c>
    </row>
    <row r="63" spans="1:17" x14ac:dyDescent="0.25">
      <c r="A63" s="567">
        <f t="shared" si="1"/>
        <v>46356</v>
      </c>
      <c r="B63" s="567" t="str">
        <f t="shared" si="5"/>
        <v>Discovery</v>
      </c>
      <c r="C63" s="568">
        <f t="shared" si="5"/>
        <v>0</v>
      </c>
      <c r="D63" s="569">
        <v>0</v>
      </c>
      <c r="E63" s="569">
        <v>0</v>
      </c>
      <c r="F63" s="569">
        <v>0</v>
      </c>
      <c r="G63" s="569">
        <v>0</v>
      </c>
      <c r="H63" s="569">
        <v>0</v>
      </c>
      <c r="I63" s="569">
        <v>0</v>
      </c>
      <c r="J63" s="569">
        <v>0</v>
      </c>
      <c r="K63" s="570">
        <v>0</v>
      </c>
      <c r="L63" s="571">
        <f t="shared" si="0"/>
        <v>0</v>
      </c>
      <c r="M63" s="571">
        <v>0</v>
      </c>
      <c r="N63" s="571">
        <v>0</v>
      </c>
      <c r="O63" s="572">
        <v>0</v>
      </c>
      <c r="P63" s="573">
        <v>0</v>
      </c>
      <c r="Q63" s="574">
        <f>+monthly_drivers_0!Q63*1.25</f>
        <v>3.125</v>
      </c>
    </row>
    <row r="64" spans="1:17" x14ac:dyDescent="0.25">
      <c r="A64" s="575">
        <f t="shared" si="1"/>
        <v>46387</v>
      </c>
      <c r="B64" s="575" t="str">
        <f t="shared" si="5"/>
        <v>Discovery</v>
      </c>
      <c r="C64" s="562">
        <f t="shared" si="5"/>
        <v>0</v>
      </c>
      <c r="D64" s="563">
        <v>0</v>
      </c>
      <c r="E64" s="563">
        <v>0</v>
      </c>
      <c r="F64" s="563">
        <v>0</v>
      </c>
      <c r="G64" s="563">
        <v>0</v>
      </c>
      <c r="H64" s="563">
        <v>0</v>
      </c>
      <c r="I64" s="563">
        <v>0</v>
      </c>
      <c r="J64" s="563">
        <v>0</v>
      </c>
      <c r="K64" s="564">
        <v>0</v>
      </c>
      <c r="L64" s="563">
        <f t="shared" si="0"/>
        <v>0</v>
      </c>
      <c r="M64" s="563">
        <v>0</v>
      </c>
      <c r="N64" s="563">
        <v>0</v>
      </c>
      <c r="O64" s="565">
        <v>0</v>
      </c>
      <c r="P64" s="564">
        <v>0</v>
      </c>
      <c r="Q64" s="566">
        <f>+monthly_drivers_0!Q64*1.25</f>
        <v>3.125</v>
      </c>
    </row>
    <row r="65" spans="1:17" x14ac:dyDescent="0.25">
      <c r="A65" s="567">
        <f t="shared" si="1"/>
        <v>46418</v>
      </c>
      <c r="B65" s="567" t="str">
        <f t="shared" si="5"/>
        <v>Discovery</v>
      </c>
      <c r="C65" s="568">
        <f t="shared" si="5"/>
        <v>0</v>
      </c>
      <c r="D65" s="569">
        <v>0</v>
      </c>
      <c r="E65" s="569">
        <v>0</v>
      </c>
      <c r="F65" s="569">
        <v>0</v>
      </c>
      <c r="G65" s="569">
        <v>0</v>
      </c>
      <c r="H65" s="569">
        <v>0</v>
      </c>
      <c r="I65" s="569">
        <v>0</v>
      </c>
      <c r="J65" s="569">
        <v>0</v>
      </c>
      <c r="K65" s="570">
        <v>0</v>
      </c>
      <c r="L65" s="571">
        <f t="shared" si="0"/>
        <v>0</v>
      </c>
      <c r="M65" s="571">
        <v>0</v>
      </c>
      <c r="N65" s="571">
        <v>0</v>
      </c>
      <c r="O65" s="572">
        <v>0</v>
      </c>
      <c r="P65" s="573">
        <v>0</v>
      </c>
      <c r="Q65" s="574">
        <f>+monthly_drivers_0!Q65*1.25</f>
        <v>3.125</v>
      </c>
    </row>
    <row r="66" spans="1:17" x14ac:dyDescent="0.25">
      <c r="A66" s="575">
        <f t="shared" si="1"/>
        <v>46446</v>
      </c>
      <c r="B66" s="575" t="str">
        <f t="shared" si="5"/>
        <v>Discovery</v>
      </c>
      <c r="C66" s="562">
        <f t="shared" si="5"/>
        <v>0</v>
      </c>
      <c r="D66" s="563">
        <v>0</v>
      </c>
      <c r="E66" s="563">
        <v>0</v>
      </c>
      <c r="F66" s="563">
        <v>0</v>
      </c>
      <c r="G66" s="563">
        <v>0</v>
      </c>
      <c r="H66" s="563">
        <v>0</v>
      </c>
      <c r="I66" s="563">
        <v>0</v>
      </c>
      <c r="J66" s="563">
        <v>0</v>
      </c>
      <c r="K66" s="564">
        <v>0</v>
      </c>
      <c r="L66" s="563">
        <f t="shared" ref="L66:L129" si="6">+O66+P66</f>
        <v>0</v>
      </c>
      <c r="M66" s="563">
        <v>0</v>
      </c>
      <c r="N66" s="563">
        <v>0</v>
      </c>
      <c r="O66" s="565">
        <v>0</v>
      </c>
      <c r="P66" s="564">
        <v>0</v>
      </c>
      <c r="Q66" s="566">
        <f>+monthly_drivers_0!Q66*1.25</f>
        <v>3.125</v>
      </c>
    </row>
    <row r="67" spans="1:17" x14ac:dyDescent="0.25">
      <c r="A67" s="567">
        <f t="shared" ref="A67:A130" si="7">+EOMONTH(A66,1)</f>
        <v>46477</v>
      </c>
      <c r="B67" s="567" t="str">
        <f t="shared" ref="B67:C82" si="8">+B66</f>
        <v>Discovery</v>
      </c>
      <c r="C67" s="568">
        <f t="shared" si="8"/>
        <v>0</v>
      </c>
      <c r="D67" s="569">
        <v>0</v>
      </c>
      <c r="E67" s="569">
        <v>0</v>
      </c>
      <c r="F67" s="569">
        <v>0</v>
      </c>
      <c r="G67" s="569">
        <v>0</v>
      </c>
      <c r="H67" s="569">
        <v>0</v>
      </c>
      <c r="I67" s="569">
        <v>0</v>
      </c>
      <c r="J67" s="569">
        <v>0</v>
      </c>
      <c r="K67" s="570">
        <v>0</v>
      </c>
      <c r="L67" s="571">
        <f t="shared" si="6"/>
        <v>0</v>
      </c>
      <c r="M67" s="571">
        <v>0</v>
      </c>
      <c r="N67" s="571">
        <v>0</v>
      </c>
      <c r="O67" s="572">
        <v>0</v>
      </c>
      <c r="P67" s="573">
        <v>0</v>
      </c>
      <c r="Q67" s="574">
        <f>+monthly_drivers_0!Q67*1.25</f>
        <v>3.125</v>
      </c>
    </row>
    <row r="68" spans="1:17" x14ac:dyDescent="0.25">
      <c r="A68" s="575">
        <f t="shared" si="7"/>
        <v>46507</v>
      </c>
      <c r="B68" s="575" t="str">
        <f t="shared" si="8"/>
        <v>Discovery</v>
      </c>
      <c r="C68" s="562">
        <f t="shared" si="8"/>
        <v>0</v>
      </c>
      <c r="D68" s="563">
        <v>0</v>
      </c>
      <c r="E68" s="563">
        <v>0</v>
      </c>
      <c r="F68" s="563">
        <v>0</v>
      </c>
      <c r="G68" s="563">
        <v>0</v>
      </c>
      <c r="H68" s="563">
        <v>0</v>
      </c>
      <c r="I68" s="563">
        <v>0</v>
      </c>
      <c r="J68" s="563">
        <v>0</v>
      </c>
      <c r="K68" s="564">
        <v>0</v>
      </c>
      <c r="L68" s="563">
        <f t="shared" si="6"/>
        <v>0</v>
      </c>
      <c r="M68" s="563">
        <v>0</v>
      </c>
      <c r="N68" s="563">
        <v>0</v>
      </c>
      <c r="O68" s="565">
        <v>0</v>
      </c>
      <c r="P68" s="564">
        <v>0</v>
      </c>
      <c r="Q68" s="566">
        <f>+monthly_drivers_0!Q68*1.25</f>
        <v>3.125</v>
      </c>
    </row>
    <row r="69" spans="1:17" x14ac:dyDescent="0.25">
      <c r="A69" s="567">
        <f t="shared" si="7"/>
        <v>46538</v>
      </c>
      <c r="B69" s="567" t="str">
        <f t="shared" si="8"/>
        <v>Discovery</v>
      </c>
      <c r="C69" s="568">
        <f t="shared" si="8"/>
        <v>0</v>
      </c>
      <c r="D69" s="569">
        <v>0</v>
      </c>
      <c r="E69" s="569">
        <v>0</v>
      </c>
      <c r="F69" s="569">
        <v>0</v>
      </c>
      <c r="G69" s="569">
        <v>0</v>
      </c>
      <c r="H69" s="569">
        <v>0</v>
      </c>
      <c r="I69" s="569">
        <v>0</v>
      </c>
      <c r="J69" s="569">
        <v>0</v>
      </c>
      <c r="K69" s="570">
        <v>0</v>
      </c>
      <c r="L69" s="571">
        <f t="shared" si="6"/>
        <v>0</v>
      </c>
      <c r="M69" s="571">
        <v>0</v>
      </c>
      <c r="N69" s="571">
        <v>0</v>
      </c>
      <c r="O69" s="572">
        <v>0</v>
      </c>
      <c r="P69" s="573">
        <v>0</v>
      </c>
      <c r="Q69" s="574">
        <f>+monthly_drivers_0!Q69*1.25</f>
        <v>3.125</v>
      </c>
    </row>
    <row r="70" spans="1:17" x14ac:dyDescent="0.25">
      <c r="A70" s="575">
        <f t="shared" si="7"/>
        <v>46568</v>
      </c>
      <c r="B70" s="575" t="str">
        <f t="shared" si="8"/>
        <v>Discovery</v>
      </c>
      <c r="C70" s="562">
        <f t="shared" si="8"/>
        <v>0</v>
      </c>
      <c r="D70" s="563">
        <v>0</v>
      </c>
      <c r="E70" s="563">
        <v>0</v>
      </c>
      <c r="F70" s="563">
        <v>0</v>
      </c>
      <c r="G70" s="563">
        <v>0</v>
      </c>
      <c r="H70" s="563">
        <v>0</v>
      </c>
      <c r="I70" s="563">
        <v>0</v>
      </c>
      <c r="J70" s="563">
        <v>0</v>
      </c>
      <c r="K70" s="564">
        <v>0</v>
      </c>
      <c r="L70" s="563">
        <f t="shared" si="6"/>
        <v>0</v>
      </c>
      <c r="M70" s="563">
        <v>0</v>
      </c>
      <c r="N70" s="563">
        <v>0</v>
      </c>
      <c r="O70" s="565">
        <v>0</v>
      </c>
      <c r="P70" s="564">
        <v>0</v>
      </c>
      <c r="Q70" s="566">
        <f>+monthly_drivers_0!Q70*1.25</f>
        <v>3.125</v>
      </c>
    </row>
    <row r="71" spans="1:17" x14ac:dyDescent="0.25">
      <c r="A71" s="567">
        <f t="shared" si="7"/>
        <v>46599</v>
      </c>
      <c r="B71" s="567" t="str">
        <f t="shared" si="8"/>
        <v>Discovery</v>
      </c>
      <c r="C71" s="568">
        <f t="shared" si="8"/>
        <v>0</v>
      </c>
      <c r="D71" s="569">
        <v>0</v>
      </c>
      <c r="E71" s="569">
        <v>0</v>
      </c>
      <c r="F71" s="569">
        <v>0</v>
      </c>
      <c r="G71" s="569">
        <v>0</v>
      </c>
      <c r="H71" s="569">
        <v>0</v>
      </c>
      <c r="I71" s="569">
        <v>0</v>
      </c>
      <c r="J71" s="569">
        <v>0</v>
      </c>
      <c r="K71" s="570">
        <v>0</v>
      </c>
      <c r="L71" s="571">
        <f t="shared" si="6"/>
        <v>0</v>
      </c>
      <c r="M71" s="571">
        <v>0</v>
      </c>
      <c r="N71" s="571">
        <v>0</v>
      </c>
      <c r="O71" s="572">
        <v>0</v>
      </c>
      <c r="P71" s="573">
        <v>0</v>
      </c>
      <c r="Q71" s="574">
        <f>+monthly_drivers_0!Q71*1.25</f>
        <v>3.125</v>
      </c>
    </row>
    <row r="72" spans="1:17" x14ac:dyDescent="0.25">
      <c r="A72" s="575">
        <f t="shared" si="7"/>
        <v>46630</v>
      </c>
      <c r="B72" s="575" t="str">
        <f t="shared" si="8"/>
        <v>Discovery</v>
      </c>
      <c r="C72" s="562">
        <f t="shared" si="8"/>
        <v>0</v>
      </c>
      <c r="D72" s="563">
        <v>0</v>
      </c>
      <c r="E72" s="563">
        <v>0</v>
      </c>
      <c r="F72" s="563">
        <v>0</v>
      </c>
      <c r="G72" s="563">
        <v>0</v>
      </c>
      <c r="H72" s="563">
        <v>0</v>
      </c>
      <c r="I72" s="563">
        <v>0</v>
      </c>
      <c r="J72" s="563">
        <v>0</v>
      </c>
      <c r="K72" s="564">
        <v>0</v>
      </c>
      <c r="L72" s="563">
        <f t="shared" si="6"/>
        <v>0</v>
      </c>
      <c r="M72" s="563">
        <v>0</v>
      </c>
      <c r="N72" s="563">
        <v>0</v>
      </c>
      <c r="O72" s="565">
        <v>0</v>
      </c>
      <c r="P72" s="564">
        <v>0</v>
      </c>
      <c r="Q72" s="566">
        <f>+monthly_drivers_0!Q72*1.25</f>
        <v>3.125</v>
      </c>
    </row>
    <row r="73" spans="1:17" x14ac:dyDescent="0.25">
      <c r="A73" s="567">
        <f t="shared" si="7"/>
        <v>46660</v>
      </c>
      <c r="B73" s="567" t="str">
        <f t="shared" si="8"/>
        <v>Discovery</v>
      </c>
      <c r="C73" s="568">
        <f t="shared" si="8"/>
        <v>0</v>
      </c>
      <c r="D73" s="569">
        <v>0</v>
      </c>
      <c r="E73" s="569">
        <v>0</v>
      </c>
      <c r="F73" s="569">
        <v>0</v>
      </c>
      <c r="G73" s="569">
        <v>0</v>
      </c>
      <c r="H73" s="569">
        <v>0</v>
      </c>
      <c r="I73" s="569">
        <v>0</v>
      </c>
      <c r="J73" s="569">
        <v>0</v>
      </c>
      <c r="K73" s="570">
        <v>0</v>
      </c>
      <c r="L73" s="571">
        <f t="shared" si="6"/>
        <v>0</v>
      </c>
      <c r="M73" s="571">
        <v>0</v>
      </c>
      <c r="N73" s="571">
        <v>0</v>
      </c>
      <c r="O73" s="572">
        <v>0</v>
      </c>
      <c r="P73" s="573">
        <v>0</v>
      </c>
      <c r="Q73" s="574">
        <f>+monthly_drivers_0!Q73*1.25</f>
        <v>3.125</v>
      </c>
    </row>
    <row r="74" spans="1:17" x14ac:dyDescent="0.25">
      <c r="A74" s="575">
        <f t="shared" si="7"/>
        <v>46691</v>
      </c>
      <c r="B74" s="575" t="str">
        <f t="shared" si="8"/>
        <v>Discovery</v>
      </c>
      <c r="C74" s="562">
        <f t="shared" si="8"/>
        <v>0</v>
      </c>
      <c r="D74" s="563">
        <v>0</v>
      </c>
      <c r="E74" s="563">
        <v>0</v>
      </c>
      <c r="F74" s="563">
        <v>0</v>
      </c>
      <c r="G74" s="563">
        <v>0</v>
      </c>
      <c r="H74" s="563">
        <v>0</v>
      </c>
      <c r="I74" s="563">
        <v>0</v>
      </c>
      <c r="J74" s="563">
        <v>0</v>
      </c>
      <c r="K74" s="564">
        <v>0</v>
      </c>
      <c r="L74" s="563">
        <f t="shared" si="6"/>
        <v>0</v>
      </c>
      <c r="M74" s="563">
        <v>0</v>
      </c>
      <c r="N74" s="563">
        <v>0</v>
      </c>
      <c r="O74" s="565">
        <v>0</v>
      </c>
      <c r="P74" s="564">
        <v>0</v>
      </c>
      <c r="Q74" s="566">
        <f>+monthly_drivers_0!Q74*1.25</f>
        <v>3.125</v>
      </c>
    </row>
    <row r="75" spans="1:17" x14ac:dyDescent="0.25">
      <c r="A75" s="567">
        <f t="shared" si="7"/>
        <v>46721</v>
      </c>
      <c r="B75" s="567" t="str">
        <f t="shared" si="8"/>
        <v>Discovery</v>
      </c>
      <c r="C75" s="568">
        <f t="shared" si="8"/>
        <v>0</v>
      </c>
      <c r="D75" s="569">
        <v>0</v>
      </c>
      <c r="E75" s="569">
        <v>0</v>
      </c>
      <c r="F75" s="569">
        <v>0</v>
      </c>
      <c r="G75" s="569">
        <v>0</v>
      </c>
      <c r="H75" s="569">
        <v>0</v>
      </c>
      <c r="I75" s="569">
        <v>0</v>
      </c>
      <c r="J75" s="569">
        <v>0</v>
      </c>
      <c r="K75" s="570">
        <v>0</v>
      </c>
      <c r="L75" s="571">
        <f t="shared" si="6"/>
        <v>0</v>
      </c>
      <c r="M75" s="571">
        <v>0</v>
      </c>
      <c r="N75" s="571">
        <v>0</v>
      </c>
      <c r="O75" s="572">
        <v>0</v>
      </c>
      <c r="P75" s="573">
        <v>0</v>
      </c>
      <c r="Q75" s="574">
        <f>+monthly_drivers_0!Q75*1.25</f>
        <v>3.125</v>
      </c>
    </row>
    <row r="76" spans="1:17" x14ac:dyDescent="0.25">
      <c r="A76" s="575">
        <f t="shared" si="7"/>
        <v>46752</v>
      </c>
      <c r="B76" s="575" t="str">
        <f t="shared" si="8"/>
        <v>Discovery</v>
      </c>
      <c r="C76" s="562">
        <f t="shared" si="8"/>
        <v>0</v>
      </c>
      <c r="D76" s="563">
        <v>0</v>
      </c>
      <c r="E76" s="563">
        <v>0</v>
      </c>
      <c r="F76" s="563">
        <v>0</v>
      </c>
      <c r="G76" s="563">
        <v>0</v>
      </c>
      <c r="H76" s="563">
        <v>0</v>
      </c>
      <c r="I76" s="563">
        <v>0</v>
      </c>
      <c r="J76" s="563">
        <v>0</v>
      </c>
      <c r="K76" s="564">
        <v>0</v>
      </c>
      <c r="L76" s="563">
        <f t="shared" si="6"/>
        <v>0</v>
      </c>
      <c r="M76" s="563">
        <v>0</v>
      </c>
      <c r="N76" s="563">
        <v>0</v>
      </c>
      <c r="O76" s="565">
        <v>0</v>
      </c>
      <c r="P76" s="564">
        <v>0</v>
      </c>
      <c r="Q76" s="566">
        <f>+monthly_drivers_0!Q76*1.25</f>
        <v>3.125</v>
      </c>
    </row>
    <row r="77" spans="1:17" x14ac:dyDescent="0.25">
      <c r="A77" s="567">
        <f t="shared" si="7"/>
        <v>46783</v>
      </c>
      <c r="B77" s="567" t="str">
        <f t="shared" si="8"/>
        <v>Discovery</v>
      </c>
      <c r="C77" s="568">
        <f t="shared" si="8"/>
        <v>0</v>
      </c>
      <c r="D77" s="569">
        <v>0</v>
      </c>
      <c r="E77" s="569">
        <v>0</v>
      </c>
      <c r="F77" s="569">
        <v>0</v>
      </c>
      <c r="G77" s="569">
        <v>0</v>
      </c>
      <c r="H77" s="569">
        <v>0</v>
      </c>
      <c r="I77" s="569">
        <v>0</v>
      </c>
      <c r="J77" s="569">
        <v>0</v>
      </c>
      <c r="K77" s="570">
        <v>0</v>
      </c>
      <c r="L77" s="571">
        <f t="shared" si="6"/>
        <v>0</v>
      </c>
      <c r="M77" s="571">
        <v>0</v>
      </c>
      <c r="N77" s="571">
        <v>0</v>
      </c>
      <c r="O77" s="572">
        <v>0</v>
      </c>
      <c r="P77" s="573">
        <v>0</v>
      </c>
      <c r="Q77" s="574">
        <f>+monthly_drivers_0!Q77*1.25</f>
        <v>3.125</v>
      </c>
    </row>
    <row r="78" spans="1:17" x14ac:dyDescent="0.25">
      <c r="A78" s="575">
        <f t="shared" si="7"/>
        <v>46812</v>
      </c>
      <c r="B78" s="575" t="str">
        <f t="shared" si="8"/>
        <v>Discovery</v>
      </c>
      <c r="C78" s="562">
        <f t="shared" si="8"/>
        <v>0</v>
      </c>
      <c r="D78" s="563">
        <v>0</v>
      </c>
      <c r="E78" s="563">
        <v>0</v>
      </c>
      <c r="F78" s="563">
        <v>0</v>
      </c>
      <c r="G78" s="563">
        <v>0</v>
      </c>
      <c r="H78" s="563">
        <v>0</v>
      </c>
      <c r="I78" s="563">
        <v>0</v>
      </c>
      <c r="J78" s="563">
        <v>0</v>
      </c>
      <c r="K78" s="564">
        <v>0</v>
      </c>
      <c r="L78" s="563">
        <f t="shared" si="6"/>
        <v>0</v>
      </c>
      <c r="M78" s="563">
        <v>0</v>
      </c>
      <c r="N78" s="563">
        <v>0</v>
      </c>
      <c r="O78" s="565">
        <v>0</v>
      </c>
      <c r="P78" s="564">
        <v>0</v>
      </c>
      <c r="Q78" s="566">
        <f>+monthly_drivers_0!Q78*1.25</f>
        <v>3.125</v>
      </c>
    </row>
    <row r="79" spans="1:17" x14ac:dyDescent="0.25">
      <c r="A79" s="567">
        <f t="shared" si="7"/>
        <v>46843</v>
      </c>
      <c r="B79" s="567" t="str">
        <f t="shared" si="8"/>
        <v>Discovery</v>
      </c>
      <c r="C79" s="568">
        <f t="shared" si="8"/>
        <v>0</v>
      </c>
      <c r="D79" s="569">
        <v>0</v>
      </c>
      <c r="E79" s="569">
        <v>0</v>
      </c>
      <c r="F79" s="569">
        <v>0</v>
      </c>
      <c r="G79" s="569">
        <v>0</v>
      </c>
      <c r="H79" s="569">
        <v>0</v>
      </c>
      <c r="I79" s="569">
        <v>0</v>
      </c>
      <c r="J79" s="569">
        <v>0</v>
      </c>
      <c r="K79" s="570">
        <v>0</v>
      </c>
      <c r="L79" s="571">
        <f t="shared" si="6"/>
        <v>0</v>
      </c>
      <c r="M79" s="571">
        <v>0</v>
      </c>
      <c r="N79" s="571">
        <v>0</v>
      </c>
      <c r="O79" s="572">
        <v>0</v>
      </c>
      <c r="P79" s="573">
        <v>0</v>
      </c>
      <c r="Q79" s="574">
        <f>+monthly_drivers_0!Q79*1.25</f>
        <v>3.125</v>
      </c>
    </row>
    <row r="80" spans="1:17" x14ac:dyDescent="0.25">
      <c r="A80" s="575">
        <f t="shared" si="7"/>
        <v>46873</v>
      </c>
      <c r="B80" s="575" t="str">
        <f t="shared" si="8"/>
        <v>Discovery</v>
      </c>
      <c r="C80" s="562">
        <f t="shared" si="8"/>
        <v>0</v>
      </c>
      <c r="D80" s="563">
        <v>0</v>
      </c>
      <c r="E80" s="563">
        <v>0</v>
      </c>
      <c r="F80" s="563">
        <v>0</v>
      </c>
      <c r="G80" s="563">
        <v>0</v>
      </c>
      <c r="H80" s="563">
        <v>0</v>
      </c>
      <c r="I80" s="563">
        <v>0</v>
      </c>
      <c r="J80" s="563">
        <v>0</v>
      </c>
      <c r="K80" s="564">
        <v>0</v>
      </c>
      <c r="L80" s="563">
        <f t="shared" si="6"/>
        <v>0</v>
      </c>
      <c r="M80" s="563">
        <v>0</v>
      </c>
      <c r="N80" s="563">
        <v>0</v>
      </c>
      <c r="O80" s="565">
        <v>0</v>
      </c>
      <c r="P80" s="564">
        <v>0</v>
      </c>
      <c r="Q80" s="566">
        <f>+monthly_drivers_0!Q80*1.25</f>
        <v>3.125</v>
      </c>
    </row>
    <row r="81" spans="1:17" x14ac:dyDescent="0.25">
      <c r="A81" s="567">
        <f t="shared" si="7"/>
        <v>46904</v>
      </c>
      <c r="B81" s="567" t="str">
        <f t="shared" si="8"/>
        <v>Discovery</v>
      </c>
      <c r="C81" s="568">
        <f t="shared" si="8"/>
        <v>0</v>
      </c>
      <c r="D81" s="569">
        <v>0</v>
      </c>
      <c r="E81" s="569">
        <v>0</v>
      </c>
      <c r="F81" s="569">
        <v>0</v>
      </c>
      <c r="G81" s="569">
        <v>0</v>
      </c>
      <c r="H81" s="569">
        <v>0</v>
      </c>
      <c r="I81" s="569">
        <v>0</v>
      </c>
      <c r="J81" s="569">
        <v>0</v>
      </c>
      <c r="K81" s="570">
        <v>0</v>
      </c>
      <c r="L81" s="571">
        <f t="shared" si="6"/>
        <v>0</v>
      </c>
      <c r="M81" s="571">
        <v>0</v>
      </c>
      <c r="N81" s="571">
        <v>0</v>
      </c>
      <c r="O81" s="572">
        <v>0</v>
      </c>
      <c r="P81" s="573">
        <v>0</v>
      </c>
      <c r="Q81" s="574">
        <f>+monthly_drivers_0!Q81*1.25</f>
        <v>3.125</v>
      </c>
    </row>
    <row r="82" spans="1:17" x14ac:dyDescent="0.25">
      <c r="A82" s="575">
        <f t="shared" si="7"/>
        <v>46934</v>
      </c>
      <c r="B82" s="575" t="str">
        <f t="shared" si="8"/>
        <v>Discovery</v>
      </c>
      <c r="C82" s="562">
        <f t="shared" si="8"/>
        <v>0</v>
      </c>
      <c r="D82" s="563">
        <v>0</v>
      </c>
      <c r="E82" s="563">
        <v>0</v>
      </c>
      <c r="F82" s="563">
        <v>0</v>
      </c>
      <c r="G82" s="563">
        <v>0</v>
      </c>
      <c r="H82" s="563">
        <v>0</v>
      </c>
      <c r="I82" s="563">
        <v>0</v>
      </c>
      <c r="J82" s="563">
        <v>0</v>
      </c>
      <c r="K82" s="564">
        <v>0</v>
      </c>
      <c r="L82" s="563">
        <f t="shared" si="6"/>
        <v>0</v>
      </c>
      <c r="M82" s="563">
        <v>0</v>
      </c>
      <c r="N82" s="563">
        <v>0</v>
      </c>
      <c r="O82" s="565">
        <v>0</v>
      </c>
      <c r="P82" s="564">
        <v>0</v>
      </c>
      <c r="Q82" s="566">
        <f>+monthly_drivers_0!Q82*1.25</f>
        <v>3.125</v>
      </c>
    </row>
    <row r="83" spans="1:17" x14ac:dyDescent="0.25">
      <c r="A83" s="567">
        <f t="shared" si="7"/>
        <v>46965</v>
      </c>
      <c r="B83" s="567" t="str">
        <f t="shared" ref="B83:C98" si="9">+B82</f>
        <v>Discovery</v>
      </c>
      <c r="C83" s="568">
        <f t="shared" si="9"/>
        <v>0</v>
      </c>
      <c r="D83" s="569">
        <v>0</v>
      </c>
      <c r="E83" s="569">
        <v>0</v>
      </c>
      <c r="F83" s="569">
        <v>0</v>
      </c>
      <c r="G83" s="569">
        <v>0</v>
      </c>
      <c r="H83" s="569">
        <v>0</v>
      </c>
      <c r="I83" s="569">
        <v>0</v>
      </c>
      <c r="J83" s="569">
        <v>0</v>
      </c>
      <c r="K83" s="570">
        <v>0</v>
      </c>
      <c r="L83" s="571">
        <f t="shared" si="6"/>
        <v>0</v>
      </c>
      <c r="M83" s="571">
        <v>0</v>
      </c>
      <c r="N83" s="571">
        <v>0</v>
      </c>
      <c r="O83" s="572">
        <v>0</v>
      </c>
      <c r="P83" s="573">
        <v>0</v>
      </c>
      <c r="Q83" s="574">
        <f>+monthly_drivers_0!Q83*1.25</f>
        <v>3.125</v>
      </c>
    </row>
    <row r="84" spans="1:17" x14ac:dyDescent="0.25">
      <c r="A84" s="575">
        <f t="shared" si="7"/>
        <v>46996</v>
      </c>
      <c r="B84" s="575" t="str">
        <f t="shared" si="9"/>
        <v>Discovery</v>
      </c>
      <c r="C84" s="562">
        <f t="shared" si="9"/>
        <v>0</v>
      </c>
      <c r="D84" s="563">
        <v>0</v>
      </c>
      <c r="E84" s="563">
        <v>0</v>
      </c>
      <c r="F84" s="563">
        <v>0</v>
      </c>
      <c r="G84" s="563">
        <v>0</v>
      </c>
      <c r="H84" s="563">
        <v>0</v>
      </c>
      <c r="I84" s="563">
        <v>0</v>
      </c>
      <c r="J84" s="563">
        <v>0</v>
      </c>
      <c r="K84" s="564">
        <v>0</v>
      </c>
      <c r="L84" s="563">
        <f t="shared" si="6"/>
        <v>0</v>
      </c>
      <c r="M84" s="563">
        <v>0</v>
      </c>
      <c r="N84" s="563">
        <v>0</v>
      </c>
      <c r="O84" s="565">
        <v>0</v>
      </c>
      <c r="P84" s="564">
        <v>0</v>
      </c>
      <c r="Q84" s="566">
        <f>+monthly_drivers_0!Q84*1.25</f>
        <v>3.125</v>
      </c>
    </row>
    <row r="85" spans="1:17" x14ac:dyDescent="0.25">
      <c r="A85" s="567">
        <f t="shared" si="7"/>
        <v>47026</v>
      </c>
      <c r="B85" s="567" t="str">
        <f t="shared" si="9"/>
        <v>Discovery</v>
      </c>
      <c r="C85" s="568">
        <f t="shared" si="9"/>
        <v>0</v>
      </c>
      <c r="D85" s="569">
        <v>0</v>
      </c>
      <c r="E85" s="569">
        <v>0</v>
      </c>
      <c r="F85" s="569">
        <v>0</v>
      </c>
      <c r="G85" s="569">
        <v>0</v>
      </c>
      <c r="H85" s="569">
        <v>0</v>
      </c>
      <c r="I85" s="569">
        <v>0</v>
      </c>
      <c r="J85" s="569">
        <v>0</v>
      </c>
      <c r="K85" s="570">
        <v>0</v>
      </c>
      <c r="L85" s="571">
        <f t="shared" si="6"/>
        <v>0</v>
      </c>
      <c r="M85" s="571">
        <v>0</v>
      </c>
      <c r="N85" s="571">
        <v>0</v>
      </c>
      <c r="O85" s="572">
        <v>0</v>
      </c>
      <c r="P85" s="573">
        <v>0</v>
      </c>
      <c r="Q85" s="574">
        <f>+monthly_drivers_0!Q85*1.25</f>
        <v>3.125</v>
      </c>
    </row>
    <row r="86" spans="1:17" x14ac:dyDescent="0.25">
      <c r="A86" s="575">
        <f t="shared" si="7"/>
        <v>47057</v>
      </c>
      <c r="B86" s="575" t="str">
        <f t="shared" si="9"/>
        <v>Discovery</v>
      </c>
      <c r="C86" s="562">
        <f t="shared" si="9"/>
        <v>0</v>
      </c>
      <c r="D86" s="563">
        <v>0</v>
      </c>
      <c r="E86" s="563">
        <v>0</v>
      </c>
      <c r="F86" s="563">
        <v>0</v>
      </c>
      <c r="G86" s="563">
        <v>0</v>
      </c>
      <c r="H86" s="563">
        <v>0</v>
      </c>
      <c r="I86" s="563">
        <v>0</v>
      </c>
      <c r="J86" s="563">
        <v>0</v>
      </c>
      <c r="K86" s="564">
        <v>0</v>
      </c>
      <c r="L86" s="563">
        <f t="shared" si="6"/>
        <v>0</v>
      </c>
      <c r="M86" s="563">
        <v>0</v>
      </c>
      <c r="N86" s="563">
        <v>0</v>
      </c>
      <c r="O86" s="565">
        <v>0</v>
      </c>
      <c r="P86" s="564">
        <v>0</v>
      </c>
      <c r="Q86" s="566">
        <f>+monthly_drivers_0!Q86*1.25</f>
        <v>3.125</v>
      </c>
    </row>
    <row r="87" spans="1:17" x14ac:dyDescent="0.25">
      <c r="A87" s="567">
        <f t="shared" si="7"/>
        <v>47087</v>
      </c>
      <c r="B87" s="567" t="str">
        <f t="shared" si="9"/>
        <v>Discovery</v>
      </c>
      <c r="C87" s="568">
        <f t="shared" si="9"/>
        <v>0</v>
      </c>
      <c r="D87" s="569">
        <v>0</v>
      </c>
      <c r="E87" s="569">
        <v>0</v>
      </c>
      <c r="F87" s="569">
        <v>0</v>
      </c>
      <c r="G87" s="569">
        <v>0</v>
      </c>
      <c r="H87" s="569">
        <v>0</v>
      </c>
      <c r="I87" s="569">
        <v>0</v>
      </c>
      <c r="J87" s="569">
        <v>0</v>
      </c>
      <c r="K87" s="570">
        <v>0</v>
      </c>
      <c r="L87" s="571">
        <f t="shared" si="6"/>
        <v>0</v>
      </c>
      <c r="M87" s="571">
        <v>0</v>
      </c>
      <c r="N87" s="571">
        <v>0</v>
      </c>
      <c r="O87" s="572">
        <v>0</v>
      </c>
      <c r="P87" s="573">
        <v>0</v>
      </c>
      <c r="Q87" s="574">
        <f>+monthly_drivers_0!Q87*1.25</f>
        <v>3.125</v>
      </c>
    </row>
    <row r="88" spans="1:17" x14ac:dyDescent="0.25">
      <c r="A88" s="575">
        <f t="shared" si="7"/>
        <v>47118</v>
      </c>
      <c r="B88" s="575" t="str">
        <f t="shared" si="9"/>
        <v>Discovery</v>
      </c>
      <c r="C88" s="562">
        <f t="shared" si="9"/>
        <v>0</v>
      </c>
      <c r="D88" s="563">
        <v>0</v>
      </c>
      <c r="E88" s="563">
        <v>0</v>
      </c>
      <c r="F88" s="563">
        <v>0</v>
      </c>
      <c r="G88" s="563">
        <v>0</v>
      </c>
      <c r="H88" s="563">
        <v>0</v>
      </c>
      <c r="I88" s="563">
        <v>0</v>
      </c>
      <c r="J88" s="563">
        <v>0</v>
      </c>
      <c r="K88" s="564">
        <v>0</v>
      </c>
      <c r="L88" s="563">
        <f t="shared" si="6"/>
        <v>0</v>
      </c>
      <c r="M88" s="563">
        <v>0</v>
      </c>
      <c r="N88" s="563">
        <v>0</v>
      </c>
      <c r="O88" s="565">
        <v>0</v>
      </c>
      <c r="P88" s="564">
        <v>0</v>
      </c>
      <c r="Q88" s="566">
        <f>+monthly_drivers_0!Q88*1.25</f>
        <v>3.125</v>
      </c>
    </row>
    <row r="89" spans="1:17" x14ac:dyDescent="0.25">
      <c r="A89" s="567">
        <f t="shared" si="7"/>
        <v>47149</v>
      </c>
      <c r="B89" s="567" t="str">
        <f t="shared" si="9"/>
        <v>Discovery</v>
      </c>
      <c r="C89" s="568">
        <f t="shared" si="9"/>
        <v>0</v>
      </c>
      <c r="D89" s="569">
        <v>0</v>
      </c>
      <c r="E89" s="569">
        <v>0</v>
      </c>
      <c r="F89" s="569">
        <v>0</v>
      </c>
      <c r="G89" s="569">
        <v>0</v>
      </c>
      <c r="H89" s="569">
        <v>0</v>
      </c>
      <c r="I89" s="569">
        <v>0</v>
      </c>
      <c r="J89" s="569">
        <v>0</v>
      </c>
      <c r="K89" s="570">
        <v>0</v>
      </c>
      <c r="L89" s="571">
        <f t="shared" si="6"/>
        <v>0</v>
      </c>
      <c r="M89" s="571">
        <v>0</v>
      </c>
      <c r="N89" s="571">
        <v>0</v>
      </c>
      <c r="O89" s="572">
        <v>0</v>
      </c>
      <c r="P89" s="573">
        <v>0</v>
      </c>
      <c r="Q89" s="574">
        <f>+monthly_drivers_0!Q89*1.25</f>
        <v>3.125</v>
      </c>
    </row>
    <row r="90" spans="1:17" x14ac:dyDescent="0.25">
      <c r="A90" s="575">
        <f t="shared" si="7"/>
        <v>47177</v>
      </c>
      <c r="B90" s="575" t="str">
        <f t="shared" si="9"/>
        <v>Discovery</v>
      </c>
      <c r="C90" s="562">
        <f t="shared" si="9"/>
        <v>0</v>
      </c>
      <c r="D90" s="563">
        <v>0</v>
      </c>
      <c r="E90" s="563">
        <v>0</v>
      </c>
      <c r="F90" s="563">
        <v>0</v>
      </c>
      <c r="G90" s="563">
        <v>0</v>
      </c>
      <c r="H90" s="563">
        <v>0</v>
      </c>
      <c r="I90" s="563">
        <v>0</v>
      </c>
      <c r="J90" s="563">
        <v>0</v>
      </c>
      <c r="K90" s="564">
        <v>0</v>
      </c>
      <c r="L90" s="563">
        <f t="shared" si="6"/>
        <v>0</v>
      </c>
      <c r="M90" s="563">
        <v>0</v>
      </c>
      <c r="N90" s="563">
        <v>0</v>
      </c>
      <c r="O90" s="565">
        <v>0</v>
      </c>
      <c r="P90" s="564">
        <v>0</v>
      </c>
      <c r="Q90" s="566">
        <f>+monthly_drivers_0!Q90*1.25</f>
        <v>3.125</v>
      </c>
    </row>
    <row r="91" spans="1:17" x14ac:dyDescent="0.25">
      <c r="A91" s="567">
        <f t="shared" si="7"/>
        <v>47208</v>
      </c>
      <c r="B91" s="567" t="str">
        <f t="shared" si="9"/>
        <v>Discovery</v>
      </c>
      <c r="C91" s="568">
        <f t="shared" si="9"/>
        <v>0</v>
      </c>
      <c r="D91" s="569">
        <v>0</v>
      </c>
      <c r="E91" s="569">
        <v>0</v>
      </c>
      <c r="F91" s="569">
        <v>0</v>
      </c>
      <c r="G91" s="569">
        <v>0</v>
      </c>
      <c r="H91" s="569">
        <v>0</v>
      </c>
      <c r="I91" s="569">
        <v>0</v>
      </c>
      <c r="J91" s="569">
        <v>0</v>
      </c>
      <c r="K91" s="570">
        <v>0</v>
      </c>
      <c r="L91" s="571">
        <f t="shared" si="6"/>
        <v>0</v>
      </c>
      <c r="M91" s="571">
        <v>0</v>
      </c>
      <c r="N91" s="571">
        <v>0</v>
      </c>
      <c r="O91" s="572">
        <v>0</v>
      </c>
      <c r="P91" s="573">
        <v>0</v>
      </c>
      <c r="Q91" s="574">
        <f>+monthly_drivers_0!Q91*1.25</f>
        <v>3.125</v>
      </c>
    </row>
    <row r="92" spans="1:17" x14ac:dyDescent="0.25">
      <c r="A92" s="575">
        <f t="shared" si="7"/>
        <v>47238</v>
      </c>
      <c r="B92" s="575" t="str">
        <f t="shared" si="9"/>
        <v>Discovery</v>
      </c>
      <c r="C92" s="562">
        <f t="shared" si="9"/>
        <v>0</v>
      </c>
      <c r="D92" s="563">
        <v>0</v>
      </c>
      <c r="E92" s="563">
        <v>0</v>
      </c>
      <c r="F92" s="563">
        <v>0</v>
      </c>
      <c r="G92" s="563">
        <v>0</v>
      </c>
      <c r="H92" s="563">
        <v>0</v>
      </c>
      <c r="I92" s="563">
        <v>0</v>
      </c>
      <c r="J92" s="563">
        <v>0</v>
      </c>
      <c r="K92" s="564">
        <v>0</v>
      </c>
      <c r="L92" s="563">
        <f t="shared" si="6"/>
        <v>0</v>
      </c>
      <c r="M92" s="563">
        <v>0</v>
      </c>
      <c r="N92" s="563">
        <v>0</v>
      </c>
      <c r="O92" s="565">
        <v>0</v>
      </c>
      <c r="P92" s="564">
        <v>0</v>
      </c>
      <c r="Q92" s="566">
        <f>+monthly_drivers_0!Q92*1.25</f>
        <v>3.125</v>
      </c>
    </row>
    <row r="93" spans="1:17" x14ac:dyDescent="0.25">
      <c r="A93" s="567">
        <f t="shared" si="7"/>
        <v>47269</v>
      </c>
      <c r="B93" s="567" t="str">
        <f t="shared" si="9"/>
        <v>Discovery</v>
      </c>
      <c r="C93" s="568">
        <f t="shared" si="9"/>
        <v>0</v>
      </c>
      <c r="D93" s="569">
        <v>0</v>
      </c>
      <c r="E93" s="569">
        <v>0</v>
      </c>
      <c r="F93" s="569">
        <v>0</v>
      </c>
      <c r="G93" s="569">
        <v>0</v>
      </c>
      <c r="H93" s="569">
        <v>0</v>
      </c>
      <c r="I93" s="569">
        <v>0</v>
      </c>
      <c r="J93" s="569">
        <v>0</v>
      </c>
      <c r="K93" s="570">
        <v>0</v>
      </c>
      <c r="L93" s="571">
        <f t="shared" si="6"/>
        <v>0</v>
      </c>
      <c r="M93" s="571">
        <v>0</v>
      </c>
      <c r="N93" s="571">
        <v>0</v>
      </c>
      <c r="O93" s="572">
        <v>0</v>
      </c>
      <c r="P93" s="573">
        <v>0</v>
      </c>
      <c r="Q93" s="574">
        <f>+monthly_drivers_0!Q93*1.25</f>
        <v>3.125</v>
      </c>
    </row>
    <row r="94" spans="1:17" x14ac:dyDescent="0.25">
      <c r="A94" s="575">
        <f t="shared" si="7"/>
        <v>47299</v>
      </c>
      <c r="B94" s="575" t="str">
        <f t="shared" si="9"/>
        <v>Discovery</v>
      </c>
      <c r="C94" s="562">
        <f t="shared" si="9"/>
        <v>0</v>
      </c>
      <c r="D94" s="563">
        <v>0</v>
      </c>
      <c r="E94" s="563">
        <v>0</v>
      </c>
      <c r="F94" s="563">
        <v>0</v>
      </c>
      <c r="G94" s="563">
        <v>0</v>
      </c>
      <c r="H94" s="563">
        <v>0</v>
      </c>
      <c r="I94" s="563">
        <v>0</v>
      </c>
      <c r="J94" s="563">
        <v>0</v>
      </c>
      <c r="K94" s="564">
        <v>0</v>
      </c>
      <c r="L94" s="563">
        <f t="shared" si="6"/>
        <v>0</v>
      </c>
      <c r="M94" s="563">
        <v>0</v>
      </c>
      <c r="N94" s="563">
        <v>0</v>
      </c>
      <c r="O94" s="565">
        <v>0</v>
      </c>
      <c r="P94" s="564">
        <v>0</v>
      </c>
      <c r="Q94" s="566">
        <f>+monthly_drivers_0!Q94*1.25</f>
        <v>3.125</v>
      </c>
    </row>
    <row r="95" spans="1:17" x14ac:dyDescent="0.25">
      <c r="A95" s="567">
        <f t="shared" si="7"/>
        <v>47330</v>
      </c>
      <c r="B95" s="567" t="str">
        <f t="shared" si="9"/>
        <v>Discovery</v>
      </c>
      <c r="C95" s="568">
        <f t="shared" si="9"/>
        <v>0</v>
      </c>
      <c r="D95" s="569">
        <v>0</v>
      </c>
      <c r="E95" s="569">
        <v>0</v>
      </c>
      <c r="F95" s="569">
        <v>0</v>
      </c>
      <c r="G95" s="569">
        <v>0</v>
      </c>
      <c r="H95" s="569">
        <v>0</v>
      </c>
      <c r="I95" s="569">
        <v>0</v>
      </c>
      <c r="J95" s="569">
        <v>0</v>
      </c>
      <c r="K95" s="570">
        <v>0</v>
      </c>
      <c r="L95" s="571">
        <f t="shared" si="6"/>
        <v>0</v>
      </c>
      <c r="M95" s="571">
        <v>0</v>
      </c>
      <c r="N95" s="571">
        <v>0</v>
      </c>
      <c r="O95" s="572">
        <v>0</v>
      </c>
      <c r="P95" s="573">
        <v>0</v>
      </c>
      <c r="Q95" s="574">
        <f>+monthly_drivers_0!Q95*1.25</f>
        <v>3.125</v>
      </c>
    </row>
    <row r="96" spans="1:17" x14ac:dyDescent="0.25">
      <c r="A96" s="575">
        <f t="shared" si="7"/>
        <v>47361</v>
      </c>
      <c r="B96" s="575" t="str">
        <f t="shared" si="9"/>
        <v>Discovery</v>
      </c>
      <c r="C96" s="562">
        <f t="shared" si="9"/>
        <v>0</v>
      </c>
      <c r="D96" s="563">
        <v>0</v>
      </c>
      <c r="E96" s="563">
        <v>0</v>
      </c>
      <c r="F96" s="563">
        <v>0</v>
      </c>
      <c r="G96" s="563">
        <v>0</v>
      </c>
      <c r="H96" s="563">
        <v>0</v>
      </c>
      <c r="I96" s="563">
        <v>0</v>
      </c>
      <c r="J96" s="563">
        <v>0</v>
      </c>
      <c r="K96" s="564">
        <v>0</v>
      </c>
      <c r="L96" s="563">
        <f t="shared" si="6"/>
        <v>0</v>
      </c>
      <c r="M96" s="563">
        <v>0</v>
      </c>
      <c r="N96" s="563">
        <v>0</v>
      </c>
      <c r="O96" s="565">
        <v>0</v>
      </c>
      <c r="P96" s="564">
        <v>0</v>
      </c>
      <c r="Q96" s="566">
        <f>+monthly_drivers_0!Q96*1.25</f>
        <v>3.125</v>
      </c>
    </row>
    <row r="97" spans="1:17" x14ac:dyDescent="0.25">
      <c r="A97" s="567">
        <f t="shared" si="7"/>
        <v>47391</v>
      </c>
      <c r="B97" s="567" t="str">
        <f t="shared" si="9"/>
        <v>Discovery</v>
      </c>
      <c r="C97" s="568">
        <f t="shared" si="9"/>
        <v>0</v>
      </c>
      <c r="D97" s="569">
        <v>0</v>
      </c>
      <c r="E97" s="569">
        <v>0</v>
      </c>
      <c r="F97" s="569">
        <v>0</v>
      </c>
      <c r="G97" s="569">
        <v>0</v>
      </c>
      <c r="H97" s="569">
        <v>0</v>
      </c>
      <c r="I97" s="569">
        <v>0</v>
      </c>
      <c r="J97" s="569">
        <v>0</v>
      </c>
      <c r="K97" s="570">
        <v>0</v>
      </c>
      <c r="L97" s="571">
        <f t="shared" si="6"/>
        <v>0</v>
      </c>
      <c r="M97" s="571">
        <v>0</v>
      </c>
      <c r="N97" s="571">
        <v>0</v>
      </c>
      <c r="O97" s="572">
        <v>0</v>
      </c>
      <c r="P97" s="573">
        <v>0</v>
      </c>
      <c r="Q97" s="574">
        <f>+monthly_drivers_0!Q97*1.25</f>
        <v>3.125</v>
      </c>
    </row>
    <row r="98" spans="1:17" x14ac:dyDescent="0.25">
      <c r="A98" s="575">
        <f t="shared" si="7"/>
        <v>47422</v>
      </c>
      <c r="B98" s="575" t="str">
        <f t="shared" si="9"/>
        <v>Discovery</v>
      </c>
      <c r="C98" s="562">
        <f t="shared" si="9"/>
        <v>0</v>
      </c>
      <c r="D98" s="563">
        <v>0</v>
      </c>
      <c r="E98" s="563">
        <v>0</v>
      </c>
      <c r="F98" s="563">
        <v>0</v>
      </c>
      <c r="G98" s="563">
        <v>0</v>
      </c>
      <c r="H98" s="563">
        <v>0</v>
      </c>
      <c r="I98" s="563">
        <v>0</v>
      </c>
      <c r="J98" s="563">
        <v>0</v>
      </c>
      <c r="K98" s="564">
        <v>0</v>
      </c>
      <c r="L98" s="563">
        <f t="shared" si="6"/>
        <v>0</v>
      </c>
      <c r="M98" s="563">
        <v>0</v>
      </c>
      <c r="N98" s="563">
        <v>0</v>
      </c>
      <c r="O98" s="565">
        <v>0</v>
      </c>
      <c r="P98" s="564">
        <v>0</v>
      </c>
      <c r="Q98" s="566">
        <f>+monthly_drivers_0!Q98*1.25</f>
        <v>3.125</v>
      </c>
    </row>
    <row r="99" spans="1:17" x14ac:dyDescent="0.25">
      <c r="A99" s="567">
        <f t="shared" si="7"/>
        <v>47452</v>
      </c>
      <c r="B99" s="567" t="str">
        <f t="shared" ref="B99:C114" si="10">+B98</f>
        <v>Discovery</v>
      </c>
      <c r="C99" s="568">
        <f t="shared" si="10"/>
        <v>0</v>
      </c>
      <c r="D99" s="569">
        <v>0</v>
      </c>
      <c r="E99" s="569">
        <v>0</v>
      </c>
      <c r="F99" s="569">
        <v>0</v>
      </c>
      <c r="G99" s="569">
        <v>0</v>
      </c>
      <c r="H99" s="569">
        <v>0</v>
      </c>
      <c r="I99" s="569">
        <v>0</v>
      </c>
      <c r="J99" s="569">
        <v>0</v>
      </c>
      <c r="K99" s="570">
        <v>0</v>
      </c>
      <c r="L99" s="571">
        <f t="shared" si="6"/>
        <v>0</v>
      </c>
      <c r="M99" s="571">
        <v>0</v>
      </c>
      <c r="N99" s="571">
        <v>0</v>
      </c>
      <c r="O99" s="572">
        <v>0</v>
      </c>
      <c r="P99" s="573">
        <v>0</v>
      </c>
      <c r="Q99" s="574">
        <f>+monthly_drivers_0!Q99*1.25</f>
        <v>3.125</v>
      </c>
    </row>
    <row r="100" spans="1:17" x14ac:dyDescent="0.25">
      <c r="A100" s="575">
        <f t="shared" si="7"/>
        <v>47483</v>
      </c>
      <c r="B100" s="575" t="str">
        <f t="shared" si="10"/>
        <v>Discovery</v>
      </c>
      <c r="C100" s="562">
        <f t="shared" si="10"/>
        <v>0</v>
      </c>
      <c r="D100" s="563">
        <v>0</v>
      </c>
      <c r="E100" s="563">
        <v>0</v>
      </c>
      <c r="F100" s="563">
        <v>0</v>
      </c>
      <c r="G100" s="563">
        <v>0</v>
      </c>
      <c r="H100" s="563">
        <v>0</v>
      </c>
      <c r="I100" s="563">
        <v>0</v>
      </c>
      <c r="J100" s="563">
        <v>0</v>
      </c>
      <c r="K100" s="564">
        <v>0</v>
      </c>
      <c r="L100" s="563">
        <f t="shared" si="6"/>
        <v>0</v>
      </c>
      <c r="M100" s="563">
        <v>0</v>
      </c>
      <c r="N100" s="563">
        <v>0</v>
      </c>
      <c r="O100" s="565">
        <v>0</v>
      </c>
      <c r="P100" s="564">
        <v>0</v>
      </c>
      <c r="Q100" s="566">
        <f>+monthly_drivers_0!Q100*1.25</f>
        <v>3.125</v>
      </c>
    </row>
    <row r="101" spans="1:17" x14ac:dyDescent="0.25">
      <c r="A101" s="567">
        <f t="shared" si="7"/>
        <v>47514</v>
      </c>
      <c r="B101" s="567" t="str">
        <f t="shared" si="10"/>
        <v>Discovery</v>
      </c>
      <c r="C101" s="568">
        <f t="shared" si="10"/>
        <v>0</v>
      </c>
      <c r="D101" s="569">
        <v>0</v>
      </c>
      <c r="E101" s="569">
        <v>0</v>
      </c>
      <c r="F101" s="569">
        <v>0</v>
      </c>
      <c r="G101" s="569">
        <v>0</v>
      </c>
      <c r="H101" s="569">
        <v>0</v>
      </c>
      <c r="I101" s="569">
        <v>0</v>
      </c>
      <c r="J101" s="569">
        <v>0</v>
      </c>
      <c r="K101" s="570">
        <v>0</v>
      </c>
      <c r="L101" s="571">
        <f t="shared" si="6"/>
        <v>0</v>
      </c>
      <c r="M101" s="571">
        <v>0</v>
      </c>
      <c r="N101" s="571">
        <v>0</v>
      </c>
      <c r="O101" s="572">
        <v>0</v>
      </c>
      <c r="P101" s="573">
        <v>0</v>
      </c>
      <c r="Q101" s="574">
        <f>+monthly_drivers_0!Q101*1.25</f>
        <v>3.125</v>
      </c>
    </row>
    <row r="102" spans="1:17" x14ac:dyDescent="0.25">
      <c r="A102" s="575">
        <f t="shared" si="7"/>
        <v>47542</v>
      </c>
      <c r="B102" s="575" t="str">
        <f t="shared" si="10"/>
        <v>Discovery</v>
      </c>
      <c r="C102" s="562">
        <f t="shared" si="10"/>
        <v>0</v>
      </c>
      <c r="D102" s="563">
        <v>0</v>
      </c>
      <c r="E102" s="563">
        <v>0</v>
      </c>
      <c r="F102" s="563">
        <v>0</v>
      </c>
      <c r="G102" s="563">
        <v>0</v>
      </c>
      <c r="H102" s="563">
        <v>0</v>
      </c>
      <c r="I102" s="563">
        <v>0</v>
      </c>
      <c r="J102" s="563">
        <v>0</v>
      </c>
      <c r="K102" s="564">
        <v>0</v>
      </c>
      <c r="L102" s="563">
        <f t="shared" si="6"/>
        <v>0</v>
      </c>
      <c r="M102" s="563">
        <v>0</v>
      </c>
      <c r="N102" s="563">
        <v>0</v>
      </c>
      <c r="O102" s="565">
        <v>0</v>
      </c>
      <c r="P102" s="564">
        <v>0</v>
      </c>
      <c r="Q102" s="566">
        <f>+monthly_drivers_0!Q102*1.25</f>
        <v>3.125</v>
      </c>
    </row>
    <row r="103" spans="1:17" x14ac:dyDescent="0.25">
      <c r="A103" s="567">
        <f t="shared" si="7"/>
        <v>47573</v>
      </c>
      <c r="B103" s="567" t="str">
        <f t="shared" si="10"/>
        <v>Discovery</v>
      </c>
      <c r="C103" s="568">
        <f t="shared" si="10"/>
        <v>0</v>
      </c>
      <c r="D103" s="569">
        <v>0</v>
      </c>
      <c r="E103" s="569">
        <v>0</v>
      </c>
      <c r="F103" s="569">
        <v>0</v>
      </c>
      <c r="G103" s="569">
        <v>0</v>
      </c>
      <c r="H103" s="569">
        <v>0</v>
      </c>
      <c r="I103" s="569">
        <v>0</v>
      </c>
      <c r="J103" s="569">
        <v>0</v>
      </c>
      <c r="K103" s="570">
        <v>0</v>
      </c>
      <c r="L103" s="571">
        <f t="shared" si="6"/>
        <v>0</v>
      </c>
      <c r="M103" s="571">
        <v>0</v>
      </c>
      <c r="N103" s="571">
        <v>0</v>
      </c>
      <c r="O103" s="572">
        <v>0</v>
      </c>
      <c r="P103" s="573">
        <v>0</v>
      </c>
      <c r="Q103" s="574">
        <f>+monthly_drivers_0!Q103*1.25</f>
        <v>3.125</v>
      </c>
    </row>
    <row r="104" spans="1:17" x14ac:dyDescent="0.25">
      <c r="A104" s="575">
        <f t="shared" si="7"/>
        <v>47603</v>
      </c>
      <c r="B104" s="575" t="str">
        <f t="shared" si="10"/>
        <v>Discovery</v>
      </c>
      <c r="C104" s="562">
        <f t="shared" si="10"/>
        <v>0</v>
      </c>
      <c r="D104" s="563">
        <v>0</v>
      </c>
      <c r="E104" s="563">
        <v>0</v>
      </c>
      <c r="F104" s="563">
        <v>0</v>
      </c>
      <c r="G104" s="563">
        <v>0</v>
      </c>
      <c r="H104" s="563">
        <v>0</v>
      </c>
      <c r="I104" s="563">
        <v>0</v>
      </c>
      <c r="J104" s="563">
        <v>0</v>
      </c>
      <c r="K104" s="564">
        <v>0</v>
      </c>
      <c r="L104" s="563">
        <f t="shared" si="6"/>
        <v>0</v>
      </c>
      <c r="M104" s="563">
        <v>0</v>
      </c>
      <c r="N104" s="563">
        <v>0</v>
      </c>
      <c r="O104" s="565">
        <v>0</v>
      </c>
      <c r="P104" s="564">
        <v>0</v>
      </c>
      <c r="Q104" s="566">
        <f>+monthly_drivers_0!Q104*1.25</f>
        <v>3.125</v>
      </c>
    </row>
    <row r="105" spans="1:17" x14ac:dyDescent="0.25">
      <c r="A105" s="567">
        <f t="shared" si="7"/>
        <v>47634</v>
      </c>
      <c r="B105" s="567" t="str">
        <f t="shared" si="10"/>
        <v>Discovery</v>
      </c>
      <c r="C105" s="568">
        <f t="shared" si="10"/>
        <v>0</v>
      </c>
      <c r="D105" s="569">
        <v>0</v>
      </c>
      <c r="E105" s="569">
        <v>0</v>
      </c>
      <c r="F105" s="569">
        <v>0</v>
      </c>
      <c r="G105" s="569">
        <v>0</v>
      </c>
      <c r="H105" s="569">
        <v>0</v>
      </c>
      <c r="I105" s="569">
        <v>0</v>
      </c>
      <c r="J105" s="569">
        <v>0</v>
      </c>
      <c r="K105" s="570">
        <v>0</v>
      </c>
      <c r="L105" s="571">
        <f t="shared" si="6"/>
        <v>0</v>
      </c>
      <c r="M105" s="571">
        <v>0</v>
      </c>
      <c r="N105" s="571">
        <v>0</v>
      </c>
      <c r="O105" s="572">
        <v>0</v>
      </c>
      <c r="P105" s="573">
        <v>0</v>
      </c>
      <c r="Q105" s="574">
        <f>+monthly_drivers_0!Q105*1.25</f>
        <v>3.125</v>
      </c>
    </row>
    <row r="106" spans="1:17" x14ac:dyDescent="0.25">
      <c r="A106" s="575">
        <f t="shared" si="7"/>
        <v>47664</v>
      </c>
      <c r="B106" s="575" t="str">
        <f t="shared" si="10"/>
        <v>Discovery</v>
      </c>
      <c r="C106" s="562">
        <f t="shared" si="10"/>
        <v>0</v>
      </c>
      <c r="D106" s="563">
        <v>0</v>
      </c>
      <c r="E106" s="563">
        <v>0</v>
      </c>
      <c r="F106" s="563">
        <v>0</v>
      </c>
      <c r="G106" s="563">
        <v>0</v>
      </c>
      <c r="H106" s="563">
        <v>0</v>
      </c>
      <c r="I106" s="563">
        <v>0</v>
      </c>
      <c r="J106" s="563">
        <v>0</v>
      </c>
      <c r="K106" s="564">
        <v>0</v>
      </c>
      <c r="L106" s="563">
        <f t="shared" si="6"/>
        <v>0</v>
      </c>
      <c r="M106" s="563">
        <v>0</v>
      </c>
      <c r="N106" s="563">
        <v>0</v>
      </c>
      <c r="O106" s="565">
        <v>0</v>
      </c>
      <c r="P106" s="564">
        <v>0</v>
      </c>
      <c r="Q106" s="566">
        <f>+monthly_drivers_0!Q106*1.25</f>
        <v>3.125</v>
      </c>
    </row>
    <row r="107" spans="1:17" x14ac:dyDescent="0.25">
      <c r="A107" s="567">
        <f t="shared" si="7"/>
        <v>47695</v>
      </c>
      <c r="B107" s="567" t="str">
        <f t="shared" si="10"/>
        <v>Discovery</v>
      </c>
      <c r="C107" s="568">
        <f t="shared" si="10"/>
        <v>0</v>
      </c>
      <c r="D107" s="569">
        <v>0</v>
      </c>
      <c r="E107" s="569">
        <v>0</v>
      </c>
      <c r="F107" s="569">
        <v>0</v>
      </c>
      <c r="G107" s="569">
        <v>0</v>
      </c>
      <c r="H107" s="569">
        <v>0</v>
      </c>
      <c r="I107" s="569">
        <v>0</v>
      </c>
      <c r="J107" s="569">
        <v>0</v>
      </c>
      <c r="K107" s="570">
        <v>0</v>
      </c>
      <c r="L107" s="571">
        <f t="shared" si="6"/>
        <v>0</v>
      </c>
      <c r="M107" s="571">
        <v>0</v>
      </c>
      <c r="N107" s="571">
        <v>0</v>
      </c>
      <c r="O107" s="572">
        <v>0</v>
      </c>
      <c r="P107" s="573">
        <v>0</v>
      </c>
      <c r="Q107" s="574">
        <f>+monthly_drivers_0!Q107*1.25</f>
        <v>3.125</v>
      </c>
    </row>
    <row r="108" spans="1:17" x14ac:dyDescent="0.25">
      <c r="A108" s="575">
        <f t="shared" si="7"/>
        <v>47726</v>
      </c>
      <c r="B108" s="575" t="str">
        <f t="shared" si="10"/>
        <v>Discovery</v>
      </c>
      <c r="C108" s="562">
        <f t="shared" si="10"/>
        <v>0</v>
      </c>
      <c r="D108" s="563">
        <v>0</v>
      </c>
      <c r="E108" s="563">
        <v>0</v>
      </c>
      <c r="F108" s="563">
        <v>0</v>
      </c>
      <c r="G108" s="563">
        <v>0</v>
      </c>
      <c r="H108" s="563">
        <v>0</v>
      </c>
      <c r="I108" s="563">
        <v>0</v>
      </c>
      <c r="J108" s="563">
        <v>0</v>
      </c>
      <c r="K108" s="564">
        <v>0</v>
      </c>
      <c r="L108" s="563">
        <f t="shared" si="6"/>
        <v>0</v>
      </c>
      <c r="M108" s="563">
        <v>0</v>
      </c>
      <c r="N108" s="563">
        <v>0</v>
      </c>
      <c r="O108" s="565">
        <v>0</v>
      </c>
      <c r="P108" s="564">
        <v>0</v>
      </c>
      <c r="Q108" s="566">
        <f>+monthly_drivers_0!Q108*1.25</f>
        <v>3.125</v>
      </c>
    </row>
    <row r="109" spans="1:17" x14ac:dyDescent="0.25">
      <c r="A109" s="567">
        <f t="shared" si="7"/>
        <v>47756</v>
      </c>
      <c r="B109" s="567" t="str">
        <f t="shared" si="10"/>
        <v>Discovery</v>
      </c>
      <c r="C109" s="568">
        <f t="shared" si="10"/>
        <v>0</v>
      </c>
      <c r="D109" s="569">
        <v>0</v>
      </c>
      <c r="E109" s="569">
        <v>0</v>
      </c>
      <c r="F109" s="569">
        <v>0</v>
      </c>
      <c r="G109" s="569">
        <v>0</v>
      </c>
      <c r="H109" s="569">
        <v>0</v>
      </c>
      <c r="I109" s="569">
        <v>0</v>
      </c>
      <c r="J109" s="569">
        <v>0</v>
      </c>
      <c r="K109" s="570">
        <v>0</v>
      </c>
      <c r="L109" s="571">
        <f t="shared" si="6"/>
        <v>0</v>
      </c>
      <c r="M109" s="571">
        <v>0</v>
      </c>
      <c r="N109" s="571">
        <v>0</v>
      </c>
      <c r="O109" s="572">
        <v>0</v>
      </c>
      <c r="P109" s="573">
        <v>0</v>
      </c>
      <c r="Q109" s="574">
        <f>+monthly_drivers_0!Q109*1.25</f>
        <v>3.125</v>
      </c>
    </row>
    <row r="110" spans="1:17" x14ac:dyDescent="0.25">
      <c r="A110" s="575">
        <f t="shared" si="7"/>
        <v>47787</v>
      </c>
      <c r="B110" s="575" t="str">
        <f t="shared" si="10"/>
        <v>Discovery</v>
      </c>
      <c r="C110" s="562">
        <f t="shared" si="10"/>
        <v>0</v>
      </c>
      <c r="D110" s="563">
        <v>0</v>
      </c>
      <c r="E110" s="563">
        <v>0</v>
      </c>
      <c r="F110" s="563">
        <v>0</v>
      </c>
      <c r="G110" s="563">
        <v>0</v>
      </c>
      <c r="H110" s="563">
        <v>0</v>
      </c>
      <c r="I110" s="563">
        <v>0</v>
      </c>
      <c r="J110" s="563">
        <v>0</v>
      </c>
      <c r="K110" s="564">
        <v>0</v>
      </c>
      <c r="L110" s="563">
        <f t="shared" si="6"/>
        <v>0</v>
      </c>
      <c r="M110" s="563">
        <v>0</v>
      </c>
      <c r="N110" s="563">
        <v>0</v>
      </c>
      <c r="O110" s="565">
        <v>0</v>
      </c>
      <c r="P110" s="564">
        <v>0</v>
      </c>
      <c r="Q110" s="566">
        <f>+monthly_drivers_0!Q110*1.25</f>
        <v>3.125</v>
      </c>
    </row>
    <row r="111" spans="1:17" x14ac:dyDescent="0.25">
      <c r="A111" s="567">
        <f t="shared" si="7"/>
        <v>47817</v>
      </c>
      <c r="B111" s="567" t="str">
        <f t="shared" si="10"/>
        <v>Discovery</v>
      </c>
      <c r="C111" s="568">
        <f t="shared" si="10"/>
        <v>0</v>
      </c>
      <c r="D111" s="569">
        <v>0</v>
      </c>
      <c r="E111" s="569">
        <v>0</v>
      </c>
      <c r="F111" s="569">
        <v>0</v>
      </c>
      <c r="G111" s="569">
        <v>0</v>
      </c>
      <c r="H111" s="569">
        <v>0</v>
      </c>
      <c r="I111" s="569">
        <v>0</v>
      </c>
      <c r="J111" s="569">
        <v>0</v>
      </c>
      <c r="K111" s="570">
        <v>0</v>
      </c>
      <c r="L111" s="571">
        <f t="shared" si="6"/>
        <v>0</v>
      </c>
      <c r="M111" s="571">
        <v>0</v>
      </c>
      <c r="N111" s="571">
        <v>0</v>
      </c>
      <c r="O111" s="572">
        <v>0</v>
      </c>
      <c r="P111" s="573">
        <v>0</v>
      </c>
      <c r="Q111" s="574">
        <f>+monthly_drivers_0!Q111*1.25</f>
        <v>3.125</v>
      </c>
    </row>
    <row r="112" spans="1:17" x14ac:dyDescent="0.25">
      <c r="A112" s="575">
        <f t="shared" si="7"/>
        <v>47848</v>
      </c>
      <c r="B112" s="575" t="str">
        <f t="shared" si="10"/>
        <v>Discovery</v>
      </c>
      <c r="C112" s="562">
        <f t="shared" si="10"/>
        <v>0</v>
      </c>
      <c r="D112" s="563">
        <v>0</v>
      </c>
      <c r="E112" s="563">
        <v>0</v>
      </c>
      <c r="F112" s="563">
        <v>0</v>
      </c>
      <c r="G112" s="563">
        <v>0</v>
      </c>
      <c r="H112" s="563">
        <v>0</v>
      </c>
      <c r="I112" s="563">
        <v>0</v>
      </c>
      <c r="J112" s="563">
        <v>0</v>
      </c>
      <c r="K112" s="564">
        <v>0</v>
      </c>
      <c r="L112" s="563">
        <f t="shared" si="6"/>
        <v>0</v>
      </c>
      <c r="M112" s="563">
        <v>0</v>
      </c>
      <c r="N112" s="563">
        <v>0</v>
      </c>
      <c r="O112" s="565">
        <v>0</v>
      </c>
      <c r="P112" s="564">
        <v>0</v>
      </c>
      <c r="Q112" s="566">
        <f>+monthly_drivers_0!Q112*1.25</f>
        <v>3.125</v>
      </c>
    </row>
    <row r="113" spans="1:17" x14ac:dyDescent="0.25">
      <c r="A113" s="567">
        <f t="shared" si="7"/>
        <v>47879</v>
      </c>
      <c r="B113" s="567" t="str">
        <f t="shared" si="10"/>
        <v>Discovery</v>
      </c>
      <c r="C113" s="568">
        <f t="shared" si="10"/>
        <v>0</v>
      </c>
      <c r="D113" s="569">
        <v>0</v>
      </c>
      <c r="E113" s="569">
        <v>0</v>
      </c>
      <c r="F113" s="569">
        <v>0</v>
      </c>
      <c r="G113" s="569">
        <v>0</v>
      </c>
      <c r="H113" s="569">
        <v>0</v>
      </c>
      <c r="I113" s="569">
        <v>0</v>
      </c>
      <c r="J113" s="569">
        <v>0</v>
      </c>
      <c r="K113" s="570">
        <v>0</v>
      </c>
      <c r="L113" s="571">
        <f t="shared" si="6"/>
        <v>0</v>
      </c>
      <c r="M113" s="571">
        <v>0</v>
      </c>
      <c r="N113" s="571">
        <v>0</v>
      </c>
      <c r="O113" s="572">
        <v>0</v>
      </c>
      <c r="P113" s="573">
        <v>0</v>
      </c>
      <c r="Q113" s="574">
        <f>+monthly_drivers_0!Q113*1.25</f>
        <v>3.125</v>
      </c>
    </row>
    <row r="114" spans="1:17" x14ac:dyDescent="0.25">
      <c r="A114" s="575">
        <f t="shared" si="7"/>
        <v>47907</v>
      </c>
      <c r="B114" s="575" t="str">
        <f t="shared" si="10"/>
        <v>Discovery</v>
      </c>
      <c r="C114" s="562">
        <f t="shared" si="10"/>
        <v>0</v>
      </c>
      <c r="D114" s="563">
        <v>0</v>
      </c>
      <c r="E114" s="563">
        <v>0</v>
      </c>
      <c r="F114" s="563">
        <v>0</v>
      </c>
      <c r="G114" s="563">
        <v>0</v>
      </c>
      <c r="H114" s="563">
        <v>0</v>
      </c>
      <c r="I114" s="563">
        <v>0</v>
      </c>
      <c r="J114" s="563">
        <v>0</v>
      </c>
      <c r="K114" s="564">
        <v>0</v>
      </c>
      <c r="L114" s="563">
        <f t="shared" si="6"/>
        <v>0</v>
      </c>
      <c r="M114" s="563">
        <v>0</v>
      </c>
      <c r="N114" s="563">
        <v>0</v>
      </c>
      <c r="O114" s="565">
        <v>0</v>
      </c>
      <c r="P114" s="564">
        <v>0</v>
      </c>
      <c r="Q114" s="566">
        <f>+monthly_drivers_0!Q114*1.25</f>
        <v>3.125</v>
      </c>
    </row>
    <row r="115" spans="1:17" x14ac:dyDescent="0.25">
      <c r="A115" s="567">
        <f t="shared" si="7"/>
        <v>47938</v>
      </c>
      <c r="B115" s="567" t="str">
        <f t="shared" ref="B115:C130" si="11">+B114</f>
        <v>Discovery</v>
      </c>
      <c r="C115" s="568">
        <f t="shared" si="11"/>
        <v>0</v>
      </c>
      <c r="D115" s="569">
        <v>0</v>
      </c>
      <c r="E115" s="569">
        <v>0</v>
      </c>
      <c r="F115" s="569">
        <v>0</v>
      </c>
      <c r="G115" s="569">
        <v>0</v>
      </c>
      <c r="H115" s="569">
        <v>0</v>
      </c>
      <c r="I115" s="569">
        <v>0</v>
      </c>
      <c r="J115" s="569">
        <v>0</v>
      </c>
      <c r="K115" s="570">
        <v>0</v>
      </c>
      <c r="L115" s="571">
        <f t="shared" si="6"/>
        <v>0</v>
      </c>
      <c r="M115" s="571">
        <v>0</v>
      </c>
      <c r="N115" s="571">
        <v>0</v>
      </c>
      <c r="O115" s="572">
        <v>0</v>
      </c>
      <c r="P115" s="573">
        <v>0</v>
      </c>
      <c r="Q115" s="574">
        <f>+monthly_drivers_0!Q115*1.25</f>
        <v>3.125</v>
      </c>
    </row>
    <row r="116" spans="1:17" x14ac:dyDescent="0.25">
      <c r="A116" s="575">
        <f t="shared" si="7"/>
        <v>47968</v>
      </c>
      <c r="B116" s="575" t="str">
        <f t="shared" si="11"/>
        <v>Discovery</v>
      </c>
      <c r="C116" s="562">
        <f t="shared" si="11"/>
        <v>0</v>
      </c>
      <c r="D116" s="563">
        <v>0</v>
      </c>
      <c r="E116" s="563">
        <v>0</v>
      </c>
      <c r="F116" s="563">
        <v>0</v>
      </c>
      <c r="G116" s="563">
        <v>0</v>
      </c>
      <c r="H116" s="563">
        <v>0</v>
      </c>
      <c r="I116" s="563">
        <v>0</v>
      </c>
      <c r="J116" s="563">
        <v>0</v>
      </c>
      <c r="K116" s="564">
        <v>0</v>
      </c>
      <c r="L116" s="563">
        <f t="shared" si="6"/>
        <v>0</v>
      </c>
      <c r="M116" s="563">
        <v>0</v>
      </c>
      <c r="N116" s="563">
        <v>0</v>
      </c>
      <c r="O116" s="565">
        <v>0</v>
      </c>
      <c r="P116" s="564">
        <v>0</v>
      </c>
      <c r="Q116" s="566">
        <f>+monthly_drivers_0!Q116*1.25</f>
        <v>3.125</v>
      </c>
    </row>
    <row r="117" spans="1:17" x14ac:dyDescent="0.25">
      <c r="A117" s="567">
        <f t="shared" si="7"/>
        <v>47999</v>
      </c>
      <c r="B117" s="567" t="str">
        <f t="shared" si="11"/>
        <v>Discovery</v>
      </c>
      <c r="C117" s="568">
        <f t="shared" si="11"/>
        <v>0</v>
      </c>
      <c r="D117" s="569">
        <v>0</v>
      </c>
      <c r="E117" s="569">
        <v>0</v>
      </c>
      <c r="F117" s="569">
        <v>0</v>
      </c>
      <c r="G117" s="569">
        <v>0</v>
      </c>
      <c r="H117" s="569">
        <v>0</v>
      </c>
      <c r="I117" s="569">
        <v>0</v>
      </c>
      <c r="J117" s="569">
        <v>0</v>
      </c>
      <c r="K117" s="570">
        <v>0</v>
      </c>
      <c r="L117" s="571">
        <f t="shared" si="6"/>
        <v>0</v>
      </c>
      <c r="M117" s="571">
        <v>0</v>
      </c>
      <c r="N117" s="571">
        <v>0</v>
      </c>
      <c r="O117" s="572">
        <v>0</v>
      </c>
      <c r="P117" s="573">
        <v>0</v>
      </c>
      <c r="Q117" s="574">
        <f>+monthly_drivers_0!Q117*1.25</f>
        <v>3.125</v>
      </c>
    </row>
    <row r="118" spans="1:17" x14ac:dyDescent="0.25">
      <c r="A118" s="575">
        <f t="shared" si="7"/>
        <v>48029</v>
      </c>
      <c r="B118" s="575" t="str">
        <f t="shared" si="11"/>
        <v>Discovery</v>
      </c>
      <c r="C118" s="562">
        <f t="shared" si="11"/>
        <v>0</v>
      </c>
      <c r="D118" s="563">
        <v>0</v>
      </c>
      <c r="E118" s="563">
        <v>0</v>
      </c>
      <c r="F118" s="563">
        <v>0</v>
      </c>
      <c r="G118" s="563">
        <v>0</v>
      </c>
      <c r="H118" s="563">
        <v>0</v>
      </c>
      <c r="I118" s="563">
        <v>0</v>
      </c>
      <c r="J118" s="563">
        <v>0</v>
      </c>
      <c r="K118" s="564">
        <v>0</v>
      </c>
      <c r="L118" s="563">
        <f t="shared" si="6"/>
        <v>0</v>
      </c>
      <c r="M118" s="563">
        <v>0</v>
      </c>
      <c r="N118" s="563">
        <v>0</v>
      </c>
      <c r="O118" s="565">
        <v>0</v>
      </c>
      <c r="P118" s="564">
        <v>0</v>
      </c>
      <c r="Q118" s="566">
        <f>+monthly_drivers_0!Q118*1.25</f>
        <v>3.125</v>
      </c>
    </row>
    <row r="119" spans="1:17" x14ac:dyDescent="0.25">
      <c r="A119" s="567">
        <f t="shared" si="7"/>
        <v>48060</v>
      </c>
      <c r="B119" s="567" t="str">
        <f t="shared" si="11"/>
        <v>Discovery</v>
      </c>
      <c r="C119" s="568">
        <f t="shared" si="11"/>
        <v>0</v>
      </c>
      <c r="D119" s="569">
        <v>0</v>
      </c>
      <c r="E119" s="569">
        <v>0</v>
      </c>
      <c r="F119" s="569">
        <v>0</v>
      </c>
      <c r="G119" s="569">
        <v>0</v>
      </c>
      <c r="H119" s="569">
        <v>0</v>
      </c>
      <c r="I119" s="569">
        <v>0</v>
      </c>
      <c r="J119" s="569">
        <v>0</v>
      </c>
      <c r="K119" s="570">
        <v>0</v>
      </c>
      <c r="L119" s="571">
        <f t="shared" si="6"/>
        <v>0</v>
      </c>
      <c r="M119" s="571">
        <v>0</v>
      </c>
      <c r="N119" s="571">
        <v>0</v>
      </c>
      <c r="O119" s="572">
        <v>0</v>
      </c>
      <c r="P119" s="573">
        <v>0</v>
      </c>
      <c r="Q119" s="574">
        <f>+monthly_drivers_0!Q119*1.25</f>
        <v>3.125</v>
      </c>
    </row>
    <row r="120" spans="1:17" x14ac:dyDescent="0.25">
      <c r="A120" s="575">
        <f t="shared" si="7"/>
        <v>48091</v>
      </c>
      <c r="B120" s="575" t="str">
        <f t="shared" si="11"/>
        <v>Discovery</v>
      </c>
      <c r="C120" s="562">
        <f t="shared" si="11"/>
        <v>0</v>
      </c>
      <c r="D120" s="563">
        <v>0</v>
      </c>
      <c r="E120" s="563">
        <v>0</v>
      </c>
      <c r="F120" s="563">
        <v>0</v>
      </c>
      <c r="G120" s="563">
        <v>0</v>
      </c>
      <c r="H120" s="563">
        <v>0</v>
      </c>
      <c r="I120" s="563">
        <v>0</v>
      </c>
      <c r="J120" s="563">
        <v>0</v>
      </c>
      <c r="K120" s="564">
        <v>0</v>
      </c>
      <c r="L120" s="563">
        <f t="shared" si="6"/>
        <v>0</v>
      </c>
      <c r="M120" s="563">
        <v>0</v>
      </c>
      <c r="N120" s="563">
        <v>0</v>
      </c>
      <c r="O120" s="565">
        <v>0</v>
      </c>
      <c r="P120" s="564">
        <v>0</v>
      </c>
      <c r="Q120" s="566">
        <f>+monthly_drivers_0!Q120*1.25</f>
        <v>3.125</v>
      </c>
    </row>
    <row r="121" spans="1:17" x14ac:dyDescent="0.25">
      <c r="A121" s="567">
        <f t="shared" si="7"/>
        <v>48121</v>
      </c>
      <c r="B121" s="567" t="str">
        <f t="shared" si="11"/>
        <v>Discovery</v>
      </c>
      <c r="C121" s="568">
        <f t="shared" si="11"/>
        <v>0</v>
      </c>
      <c r="D121" s="569">
        <v>0</v>
      </c>
      <c r="E121" s="569">
        <v>0</v>
      </c>
      <c r="F121" s="569">
        <v>0</v>
      </c>
      <c r="G121" s="569">
        <v>0</v>
      </c>
      <c r="H121" s="569">
        <v>0</v>
      </c>
      <c r="I121" s="569">
        <v>0</v>
      </c>
      <c r="J121" s="569">
        <v>0</v>
      </c>
      <c r="K121" s="570">
        <v>0</v>
      </c>
      <c r="L121" s="571">
        <f t="shared" si="6"/>
        <v>0</v>
      </c>
      <c r="M121" s="571">
        <v>0</v>
      </c>
      <c r="N121" s="571">
        <v>0</v>
      </c>
      <c r="O121" s="572">
        <v>0</v>
      </c>
      <c r="P121" s="573">
        <v>0</v>
      </c>
      <c r="Q121" s="574">
        <f>+monthly_drivers_0!Q121*1.25</f>
        <v>3.125</v>
      </c>
    </row>
    <row r="122" spans="1:17" x14ac:dyDescent="0.25">
      <c r="A122" s="575">
        <f t="shared" si="7"/>
        <v>48152</v>
      </c>
      <c r="B122" s="575" t="str">
        <f t="shared" si="11"/>
        <v>Discovery</v>
      </c>
      <c r="C122" s="562">
        <f t="shared" si="11"/>
        <v>0</v>
      </c>
      <c r="D122" s="563">
        <v>0</v>
      </c>
      <c r="E122" s="563">
        <v>0</v>
      </c>
      <c r="F122" s="563">
        <v>0</v>
      </c>
      <c r="G122" s="563">
        <v>0</v>
      </c>
      <c r="H122" s="563">
        <v>0</v>
      </c>
      <c r="I122" s="563">
        <v>0</v>
      </c>
      <c r="J122" s="563">
        <v>0</v>
      </c>
      <c r="K122" s="564">
        <v>0</v>
      </c>
      <c r="L122" s="563">
        <f t="shared" si="6"/>
        <v>0</v>
      </c>
      <c r="M122" s="563">
        <v>0</v>
      </c>
      <c r="N122" s="563">
        <v>0</v>
      </c>
      <c r="O122" s="565">
        <v>0</v>
      </c>
      <c r="P122" s="564">
        <v>0</v>
      </c>
      <c r="Q122" s="566">
        <f>+monthly_drivers_0!Q122*1.25</f>
        <v>3.125</v>
      </c>
    </row>
    <row r="123" spans="1:17" x14ac:dyDescent="0.25">
      <c r="A123" s="567">
        <f t="shared" si="7"/>
        <v>48182</v>
      </c>
      <c r="B123" s="567" t="str">
        <f t="shared" si="11"/>
        <v>Discovery</v>
      </c>
      <c r="C123" s="568">
        <f t="shared" si="11"/>
        <v>0</v>
      </c>
      <c r="D123" s="569">
        <v>0</v>
      </c>
      <c r="E123" s="569">
        <v>0</v>
      </c>
      <c r="F123" s="569">
        <v>0</v>
      </c>
      <c r="G123" s="569">
        <v>0</v>
      </c>
      <c r="H123" s="569">
        <v>0</v>
      </c>
      <c r="I123" s="569">
        <v>0</v>
      </c>
      <c r="J123" s="569">
        <v>0</v>
      </c>
      <c r="K123" s="570">
        <v>0</v>
      </c>
      <c r="L123" s="571">
        <f t="shared" si="6"/>
        <v>0</v>
      </c>
      <c r="M123" s="571">
        <v>0</v>
      </c>
      <c r="N123" s="571">
        <v>0</v>
      </c>
      <c r="O123" s="572">
        <v>0</v>
      </c>
      <c r="P123" s="573">
        <v>0</v>
      </c>
      <c r="Q123" s="574">
        <f>+monthly_drivers_0!Q123*1.25</f>
        <v>3.125</v>
      </c>
    </row>
    <row r="124" spans="1:17" x14ac:dyDescent="0.25">
      <c r="A124" s="575">
        <f t="shared" si="7"/>
        <v>48213</v>
      </c>
      <c r="B124" s="575" t="str">
        <f t="shared" si="11"/>
        <v>Discovery</v>
      </c>
      <c r="C124" s="562">
        <f t="shared" si="11"/>
        <v>0</v>
      </c>
      <c r="D124" s="563">
        <v>0</v>
      </c>
      <c r="E124" s="563">
        <v>0</v>
      </c>
      <c r="F124" s="563">
        <v>0</v>
      </c>
      <c r="G124" s="563">
        <v>0</v>
      </c>
      <c r="H124" s="563">
        <v>0</v>
      </c>
      <c r="I124" s="563">
        <v>0</v>
      </c>
      <c r="J124" s="563">
        <v>0</v>
      </c>
      <c r="K124" s="564">
        <v>0</v>
      </c>
      <c r="L124" s="563">
        <f t="shared" si="6"/>
        <v>0</v>
      </c>
      <c r="M124" s="563">
        <v>0</v>
      </c>
      <c r="N124" s="563">
        <v>0</v>
      </c>
      <c r="O124" s="565">
        <v>0</v>
      </c>
      <c r="P124" s="564">
        <v>0</v>
      </c>
      <c r="Q124" s="566">
        <f>+monthly_drivers_0!Q124*1.25</f>
        <v>3.125</v>
      </c>
    </row>
    <row r="125" spans="1:17" x14ac:dyDescent="0.25">
      <c r="A125" s="567">
        <f t="shared" si="7"/>
        <v>48244</v>
      </c>
      <c r="B125" s="567" t="str">
        <f t="shared" si="11"/>
        <v>Discovery</v>
      </c>
      <c r="C125" s="568">
        <f t="shared" si="11"/>
        <v>0</v>
      </c>
      <c r="D125" s="569">
        <v>0</v>
      </c>
      <c r="E125" s="569">
        <v>0</v>
      </c>
      <c r="F125" s="569">
        <v>0</v>
      </c>
      <c r="G125" s="569">
        <v>0</v>
      </c>
      <c r="H125" s="569">
        <v>0</v>
      </c>
      <c r="I125" s="569">
        <v>0</v>
      </c>
      <c r="J125" s="569">
        <v>0</v>
      </c>
      <c r="K125" s="570">
        <v>0</v>
      </c>
      <c r="L125" s="571">
        <f t="shared" si="6"/>
        <v>0</v>
      </c>
      <c r="M125" s="571">
        <v>0</v>
      </c>
      <c r="N125" s="571">
        <v>0</v>
      </c>
      <c r="O125" s="572">
        <v>0</v>
      </c>
      <c r="P125" s="573">
        <v>0</v>
      </c>
      <c r="Q125" s="574">
        <f>+monthly_drivers_0!Q125*1.25</f>
        <v>3.125</v>
      </c>
    </row>
    <row r="126" spans="1:17" x14ac:dyDescent="0.25">
      <c r="A126" s="575">
        <f t="shared" si="7"/>
        <v>48273</v>
      </c>
      <c r="B126" s="575" t="str">
        <f t="shared" si="11"/>
        <v>Discovery</v>
      </c>
      <c r="C126" s="562">
        <f t="shared" si="11"/>
        <v>0</v>
      </c>
      <c r="D126" s="563">
        <v>0</v>
      </c>
      <c r="E126" s="563">
        <v>0</v>
      </c>
      <c r="F126" s="563">
        <v>0</v>
      </c>
      <c r="G126" s="563">
        <v>0</v>
      </c>
      <c r="H126" s="563">
        <v>0</v>
      </c>
      <c r="I126" s="563">
        <v>0</v>
      </c>
      <c r="J126" s="563">
        <v>0</v>
      </c>
      <c r="K126" s="564">
        <v>0</v>
      </c>
      <c r="L126" s="563">
        <f t="shared" si="6"/>
        <v>0</v>
      </c>
      <c r="M126" s="563">
        <v>0</v>
      </c>
      <c r="N126" s="563">
        <v>0</v>
      </c>
      <c r="O126" s="565">
        <v>0</v>
      </c>
      <c r="P126" s="564">
        <v>0</v>
      </c>
      <c r="Q126" s="566">
        <f>+monthly_drivers_0!Q126*1.25</f>
        <v>3.125</v>
      </c>
    </row>
    <row r="127" spans="1:17" x14ac:dyDescent="0.25">
      <c r="A127" s="567">
        <f t="shared" si="7"/>
        <v>48304</v>
      </c>
      <c r="B127" s="567" t="str">
        <f t="shared" si="11"/>
        <v>Discovery</v>
      </c>
      <c r="C127" s="568">
        <f t="shared" si="11"/>
        <v>0</v>
      </c>
      <c r="D127" s="569">
        <v>0</v>
      </c>
      <c r="E127" s="569">
        <v>0</v>
      </c>
      <c r="F127" s="569">
        <v>0</v>
      </c>
      <c r="G127" s="569">
        <v>0</v>
      </c>
      <c r="H127" s="569">
        <v>0</v>
      </c>
      <c r="I127" s="569">
        <v>0</v>
      </c>
      <c r="J127" s="569">
        <v>0</v>
      </c>
      <c r="K127" s="570">
        <v>0</v>
      </c>
      <c r="L127" s="571">
        <f t="shared" si="6"/>
        <v>0</v>
      </c>
      <c r="M127" s="571">
        <v>0</v>
      </c>
      <c r="N127" s="571">
        <v>0</v>
      </c>
      <c r="O127" s="572">
        <v>0</v>
      </c>
      <c r="P127" s="573">
        <v>0</v>
      </c>
      <c r="Q127" s="574">
        <f>+monthly_drivers_0!Q127*1.25</f>
        <v>3.125</v>
      </c>
    </row>
    <row r="128" spans="1:17" x14ac:dyDescent="0.25">
      <c r="A128" s="575">
        <f t="shared" si="7"/>
        <v>48334</v>
      </c>
      <c r="B128" s="575" t="str">
        <f t="shared" si="11"/>
        <v>Discovery</v>
      </c>
      <c r="C128" s="562">
        <f t="shared" si="11"/>
        <v>0</v>
      </c>
      <c r="D128" s="563">
        <v>0</v>
      </c>
      <c r="E128" s="563">
        <v>0</v>
      </c>
      <c r="F128" s="563">
        <v>0</v>
      </c>
      <c r="G128" s="563">
        <v>0</v>
      </c>
      <c r="H128" s="563">
        <v>0</v>
      </c>
      <c r="I128" s="563">
        <v>0</v>
      </c>
      <c r="J128" s="563">
        <v>0</v>
      </c>
      <c r="K128" s="564">
        <v>0</v>
      </c>
      <c r="L128" s="563">
        <f t="shared" si="6"/>
        <v>0</v>
      </c>
      <c r="M128" s="563">
        <v>0</v>
      </c>
      <c r="N128" s="563">
        <v>0</v>
      </c>
      <c r="O128" s="565">
        <v>0</v>
      </c>
      <c r="P128" s="564">
        <v>0</v>
      </c>
      <c r="Q128" s="566">
        <f>+monthly_drivers_0!Q128*1.25</f>
        <v>3.125</v>
      </c>
    </row>
    <row r="129" spans="1:17" x14ac:dyDescent="0.25">
      <c r="A129" s="567">
        <f t="shared" si="7"/>
        <v>48365</v>
      </c>
      <c r="B129" s="567" t="str">
        <f t="shared" si="11"/>
        <v>Discovery</v>
      </c>
      <c r="C129" s="568">
        <f t="shared" si="11"/>
        <v>0</v>
      </c>
      <c r="D129" s="569">
        <v>0</v>
      </c>
      <c r="E129" s="569">
        <v>0</v>
      </c>
      <c r="F129" s="569">
        <v>0</v>
      </c>
      <c r="G129" s="569">
        <v>0</v>
      </c>
      <c r="H129" s="569">
        <v>0</v>
      </c>
      <c r="I129" s="569">
        <v>0</v>
      </c>
      <c r="J129" s="569">
        <v>0</v>
      </c>
      <c r="K129" s="570">
        <v>0</v>
      </c>
      <c r="L129" s="571">
        <f t="shared" si="6"/>
        <v>0</v>
      </c>
      <c r="M129" s="571">
        <v>0</v>
      </c>
      <c r="N129" s="571">
        <v>0</v>
      </c>
      <c r="O129" s="572">
        <v>0</v>
      </c>
      <c r="P129" s="573">
        <v>0</v>
      </c>
      <c r="Q129" s="574">
        <f>+monthly_drivers_0!Q129*1.25</f>
        <v>3.125</v>
      </c>
    </row>
    <row r="130" spans="1:17" x14ac:dyDescent="0.25">
      <c r="A130" s="575">
        <f t="shared" si="7"/>
        <v>48395</v>
      </c>
      <c r="B130" s="575" t="str">
        <f t="shared" si="11"/>
        <v>Discovery</v>
      </c>
      <c r="C130" s="562">
        <f t="shared" si="11"/>
        <v>0</v>
      </c>
      <c r="D130" s="563">
        <v>0</v>
      </c>
      <c r="E130" s="563">
        <v>0</v>
      </c>
      <c r="F130" s="563">
        <v>0</v>
      </c>
      <c r="G130" s="563">
        <v>0</v>
      </c>
      <c r="H130" s="563">
        <v>0</v>
      </c>
      <c r="I130" s="563">
        <v>0</v>
      </c>
      <c r="J130" s="563">
        <v>0</v>
      </c>
      <c r="K130" s="564">
        <v>0</v>
      </c>
      <c r="L130" s="563">
        <f t="shared" ref="L130:L193" si="12">+O130+P130</f>
        <v>65</v>
      </c>
      <c r="M130" s="563">
        <v>0</v>
      </c>
      <c r="N130" s="563">
        <v>0</v>
      </c>
      <c r="O130" s="565">
        <v>0</v>
      </c>
      <c r="P130" s="564">
        <v>65</v>
      </c>
      <c r="Q130" s="566">
        <f>+monthly_drivers_0!Q130*1.25</f>
        <v>3.125</v>
      </c>
    </row>
    <row r="131" spans="1:17" x14ac:dyDescent="0.25">
      <c r="A131" s="567">
        <f t="shared" ref="A131:A194" si="13">+EOMONTH(A130,1)</f>
        <v>48426</v>
      </c>
      <c r="B131" s="567" t="str">
        <f t="shared" ref="B131:C146" si="14">+B130</f>
        <v>Discovery</v>
      </c>
      <c r="C131" s="568">
        <f t="shared" si="14"/>
        <v>0</v>
      </c>
      <c r="D131" s="569">
        <v>0</v>
      </c>
      <c r="E131" s="569">
        <v>0</v>
      </c>
      <c r="F131" s="569">
        <v>0</v>
      </c>
      <c r="G131" s="569">
        <v>0</v>
      </c>
      <c r="H131" s="569">
        <v>0</v>
      </c>
      <c r="I131" s="569">
        <v>0</v>
      </c>
      <c r="J131" s="569">
        <v>0</v>
      </c>
      <c r="K131" s="570">
        <v>0</v>
      </c>
      <c r="L131" s="571">
        <f t="shared" si="12"/>
        <v>0</v>
      </c>
      <c r="M131" s="571">
        <v>0</v>
      </c>
      <c r="N131" s="571">
        <v>0</v>
      </c>
      <c r="O131" s="572">
        <v>0</v>
      </c>
      <c r="P131" s="573">
        <v>0</v>
      </c>
      <c r="Q131" s="574">
        <f>+monthly_drivers_0!Q131*1.25</f>
        <v>3.125</v>
      </c>
    </row>
    <row r="132" spans="1:17" x14ac:dyDescent="0.25">
      <c r="A132" s="575">
        <f t="shared" si="13"/>
        <v>48457</v>
      </c>
      <c r="B132" s="575" t="str">
        <f t="shared" si="14"/>
        <v>Discovery</v>
      </c>
      <c r="C132" s="562">
        <f t="shared" si="14"/>
        <v>0</v>
      </c>
      <c r="D132" s="563">
        <v>0</v>
      </c>
      <c r="E132" s="563">
        <v>0</v>
      </c>
      <c r="F132" s="563">
        <v>0</v>
      </c>
      <c r="G132" s="563">
        <v>0</v>
      </c>
      <c r="H132" s="563">
        <v>0</v>
      </c>
      <c r="I132" s="563">
        <v>0</v>
      </c>
      <c r="J132" s="563">
        <v>0</v>
      </c>
      <c r="K132" s="564">
        <v>0</v>
      </c>
      <c r="L132" s="563">
        <f t="shared" si="12"/>
        <v>0</v>
      </c>
      <c r="M132" s="563">
        <v>0</v>
      </c>
      <c r="N132" s="563">
        <v>0</v>
      </c>
      <c r="O132" s="565">
        <v>0</v>
      </c>
      <c r="P132" s="564">
        <v>0</v>
      </c>
      <c r="Q132" s="566">
        <f>+monthly_drivers_0!Q132*1.25</f>
        <v>3.125</v>
      </c>
    </row>
    <row r="133" spans="1:17" x14ac:dyDescent="0.25">
      <c r="A133" s="567">
        <f t="shared" si="13"/>
        <v>48487</v>
      </c>
      <c r="B133" s="567" t="str">
        <f t="shared" si="14"/>
        <v>Discovery</v>
      </c>
      <c r="C133" s="568">
        <f t="shared" si="14"/>
        <v>0</v>
      </c>
      <c r="D133" s="569">
        <v>0</v>
      </c>
      <c r="E133" s="569">
        <v>0</v>
      </c>
      <c r="F133" s="569">
        <v>0</v>
      </c>
      <c r="G133" s="569">
        <v>0</v>
      </c>
      <c r="H133" s="569">
        <v>0</v>
      </c>
      <c r="I133" s="569">
        <v>0</v>
      </c>
      <c r="J133" s="569">
        <v>0</v>
      </c>
      <c r="K133" s="570">
        <v>0</v>
      </c>
      <c r="L133" s="571">
        <f t="shared" si="12"/>
        <v>0</v>
      </c>
      <c r="M133" s="571">
        <v>0</v>
      </c>
      <c r="N133" s="571">
        <v>0</v>
      </c>
      <c r="O133" s="572">
        <v>0</v>
      </c>
      <c r="P133" s="573">
        <v>0</v>
      </c>
      <c r="Q133" s="574">
        <f>+monthly_drivers_0!Q133*1.25</f>
        <v>3.125</v>
      </c>
    </row>
    <row r="134" spans="1:17" x14ac:dyDescent="0.25">
      <c r="A134" s="575">
        <f t="shared" si="13"/>
        <v>48518</v>
      </c>
      <c r="B134" s="575" t="str">
        <f t="shared" si="14"/>
        <v>Discovery</v>
      </c>
      <c r="C134" s="562">
        <f t="shared" si="14"/>
        <v>0</v>
      </c>
      <c r="D134" s="563">
        <v>0</v>
      </c>
      <c r="E134" s="563">
        <v>0</v>
      </c>
      <c r="F134" s="563">
        <v>0</v>
      </c>
      <c r="G134" s="563">
        <v>0</v>
      </c>
      <c r="H134" s="563">
        <v>0</v>
      </c>
      <c r="I134" s="563">
        <v>0</v>
      </c>
      <c r="J134" s="563">
        <v>0</v>
      </c>
      <c r="K134" s="564">
        <v>0</v>
      </c>
      <c r="L134" s="563">
        <f t="shared" si="12"/>
        <v>0</v>
      </c>
      <c r="M134" s="563">
        <v>0</v>
      </c>
      <c r="N134" s="563">
        <v>0</v>
      </c>
      <c r="O134" s="565">
        <v>0</v>
      </c>
      <c r="P134" s="564">
        <v>0</v>
      </c>
      <c r="Q134" s="566">
        <f>+monthly_drivers_0!Q134*1.25</f>
        <v>3.125</v>
      </c>
    </row>
    <row r="135" spans="1:17" x14ac:dyDescent="0.25">
      <c r="A135" s="567">
        <f t="shared" si="13"/>
        <v>48548</v>
      </c>
      <c r="B135" s="567" t="str">
        <f t="shared" si="14"/>
        <v>Discovery</v>
      </c>
      <c r="C135" s="568">
        <f t="shared" si="14"/>
        <v>0</v>
      </c>
      <c r="D135" s="569">
        <v>0</v>
      </c>
      <c r="E135" s="569">
        <v>0</v>
      </c>
      <c r="F135" s="569">
        <v>0</v>
      </c>
      <c r="G135" s="569">
        <v>0</v>
      </c>
      <c r="H135" s="569">
        <v>0</v>
      </c>
      <c r="I135" s="569">
        <v>0</v>
      </c>
      <c r="J135" s="569">
        <v>0</v>
      </c>
      <c r="K135" s="570">
        <v>0</v>
      </c>
      <c r="L135" s="571">
        <f t="shared" si="12"/>
        <v>0</v>
      </c>
      <c r="M135" s="571">
        <v>0</v>
      </c>
      <c r="N135" s="571">
        <v>0</v>
      </c>
      <c r="O135" s="572">
        <v>0</v>
      </c>
      <c r="P135" s="573">
        <v>0</v>
      </c>
      <c r="Q135" s="574">
        <f>+monthly_drivers_0!Q135*1.25</f>
        <v>3.125</v>
      </c>
    </row>
    <row r="136" spans="1:17" x14ac:dyDescent="0.25">
      <c r="A136" s="575">
        <f t="shared" si="13"/>
        <v>48579</v>
      </c>
      <c r="B136" s="575" t="str">
        <f t="shared" si="14"/>
        <v>Discovery</v>
      </c>
      <c r="C136" s="562">
        <f t="shared" si="14"/>
        <v>0</v>
      </c>
      <c r="D136" s="563">
        <v>0</v>
      </c>
      <c r="E136" s="563">
        <v>0</v>
      </c>
      <c r="F136" s="563">
        <v>0</v>
      </c>
      <c r="G136" s="563">
        <v>0</v>
      </c>
      <c r="H136" s="563">
        <v>0</v>
      </c>
      <c r="I136" s="563">
        <v>0</v>
      </c>
      <c r="J136" s="563">
        <v>0</v>
      </c>
      <c r="K136" s="564">
        <v>0</v>
      </c>
      <c r="L136" s="563">
        <f t="shared" si="12"/>
        <v>0</v>
      </c>
      <c r="M136" s="563">
        <v>0</v>
      </c>
      <c r="N136" s="563">
        <v>0</v>
      </c>
      <c r="O136" s="565">
        <v>0</v>
      </c>
      <c r="P136" s="564">
        <v>0</v>
      </c>
      <c r="Q136" s="566">
        <f>+monthly_drivers_0!Q136*1.25</f>
        <v>3.125</v>
      </c>
    </row>
    <row r="137" spans="1:17" x14ac:dyDescent="0.25">
      <c r="A137" s="567">
        <f t="shared" si="13"/>
        <v>48610</v>
      </c>
      <c r="B137" s="567" t="str">
        <f t="shared" si="14"/>
        <v>Discovery</v>
      </c>
      <c r="C137" s="568">
        <f t="shared" si="14"/>
        <v>0</v>
      </c>
      <c r="D137" s="569">
        <v>0</v>
      </c>
      <c r="E137" s="569">
        <v>0</v>
      </c>
      <c r="F137" s="569">
        <v>0</v>
      </c>
      <c r="G137" s="569">
        <v>0</v>
      </c>
      <c r="H137" s="569">
        <v>0</v>
      </c>
      <c r="I137" s="569">
        <v>0</v>
      </c>
      <c r="J137" s="569">
        <v>0</v>
      </c>
      <c r="K137" s="570">
        <v>0</v>
      </c>
      <c r="L137" s="571">
        <f t="shared" si="12"/>
        <v>0</v>
      </c>
      <c r="M137" s="571">
        <v>0</v>
      </c>
      <c r="N137" s="571">
        <v>0</v>
      </c>
      <c r="O137" s="572">
        <v>0</v>
      </c>
      <c r="P137" s="573">
        <v>0</v>
      </c>
      <c r="Q137" s="574">
        <f>+monthly_drivers_0!Q137*1.25</f>
        <v>3.125</v>
      </c>
    </row>
    <row r="138" spans="1:17" x14ac:dyDescent="0.25">
      <c r="A138" s="575">
        <f t="shared" si="13"/>
        <v>48638</v>
      </c>
      <c r="B138" s="575" t="str">
        <f t="shared" si="14"/>
        <v>Discovery</v>
      </c>
      <c r="C138" s="562">
        <f t="shared" si="14"/>
        <v>0</v>
      </c>
      <c r="D138" s="563">
        <v>0</v>
      </c>
      <c r="E138" s="563">
        <v>0</v>
      </c>
      <c r="F138" s="563">
        <v>0</v>
      </c>
      <c r="G138" s="563">
        <v>0</v>
      </c>
      <c r="H138" s="563">
        <v>0</v>
      </c>
      <c r="I138" s="563">
        <v>0</v>
      </c>
      <c r="J138" s="563">
        <v>0</v>
      </c>
      <c r="K138" s="564">
        <v>0</v>
      </c>
      <c r="L138" s="563">
        <f t="shared" si="12"/>
        <v>0</v>
      </c>
      <c r="M138" s="563">
        <v>0</v>
      </c>
      <c r="N138" s="563">
        <v>0</v>
      </c>
      <c r="O138" s="565">
        <v>0</v>
      </c>
      <c r="P138" s="564">
        <v>0</v>
      </c>
      <c r="Q138" s="566">
        <f>+monthly_drivers_0!Q138*1.25</f>
        <v>3.125</v>
      </c>
    </row>
    <row r="139" spans="1:17" x14ac:dyDescent="0.25">
      <c r="A139" s="567">
        <f t="shared" si="13"/>
        <v>48669</v>
      </c>
      <c r="B139" s="567" t="str">
        <f t="shared" si="14"/>
        <v>Discovery</v>
      </c>
      <c r="C139" s="568">
        <f t="shared" si="14"/>
        <v>0</v>
      </c>
      <c r="D139" s="569">
        <v>0</v>
      </c>
      <c r="E139" s="569">
        <v>0</v>
      </c>
      <c r="F139" s="569">
        <v>0</v>
      </c>
      <c r="G139" s="569">
        <v>0</v>
      </c>
      <c r="H139" s="569">
        <v>0</v>
      </c>
      <c r="I139" s="569">
        <v>0</v>
      </c>
      <c r="J139" s="569">
        <v>0</v>
      </c>
      <c r="K139" s="570">
        <v>0</v>
      </c>
      <c r="L139" s="571">
        <f t="shared" si="12"/>
        <v>0</v>
      </c>
      <c r="M139" s="571">
        <v>0</v>
      </c>
      <c r="N139" s="571">
        <v>0</v>
      </c>
      <c r="O139" s="572">
        <v>0</v>
      </c>
      <c r="P139" s="573">
        <v>0</v>
      </c>
      <c r="Q139" s="574">
        <f>+monthly_drivers_0!Q139*1.25</f>
        <v>3.125</v>
      </c>
    </row>
    <row r="140" spans="1:17" x14ac:dyDescent="0.25">
      <c r="A140" s="575">
        <f t="shared" si="13"/>
        <v>48699</v>
      </c>
      <c r="B140" s="575" t="str">
        <f t="shared" si="14"/>
        <v>Discovery</v>
      </c>
      <c r="C140" s="562">
        <f t="shared" si="14"/>
        <v>0</v>
      </c>
      <c r="D140" s="563">
        <v>0</v>
      </c>
      <c r="E140" s="563">
        <v>0</v>
      </c>
      <c r="F140" s="563">
        <v>0</v>
      </c>
      <c r="G140" s="563">
        <v>0</v>
      </c>
      <c r="H140" s="563">
        <v>0</v>
      </c>
      <c r="I140" s="563">
        <v>0</v>
      </c>
      <c r="J140" s="563">
        <v>0</v>
      </c>
      <c r="K140" s="564">
        <v>0</v>
      </c>
      <c r="L140" s="563">
        <f t="shared" si="12"/>
        <v>0</v>
      </c>
      <c r="M140" s="563">
        <v>0</v>
      </c>
      <c r="N140" s="563">
        <v>0</v>
      </c>
      <c r="O140" s="565">
        <v>0</v>
      </c>
      <c r="P140" s="564">
        <v>0</v>
      </c>
      <c r="Q140" s="566">
        <f>+monthly_drivers_0!Q140*1.25</f>
        <v>3.125</v>
      </c>
    </row>
    <row r="141" spans="1:17" x14ac:dyDescent="0.25">
      <c r="A141" s="567">
        <f t="shared" si="13"/>
        <v>48730</v>
      </c>
      <c r="B141" s="567" t="str">
        <f t="shared" si="14"/>
        <v>Discovery</v>
      </c>
      <c r="C141" s="568">
        <f t="shared" si="14"/>
        <v>0</v>
      </c>
      <c r="D141" s="569">
        <v>0</v>
      </c>
      <c r="E141" s="569">
        <v>0</v>
      </c>
      <c r="F141" s="569">
        <v>0</v>
      </c>
      <c r="G141" s="569">
        <v>0</v>
      </c>
      <c r="H141" s="569">
        <v>0</v>
      </c>
      <c r="I141" s="569">
        <v>0</v>
      </c>
      <c r="J141" s="569">
        <v>0</v>
      </c>
      <c r="K141" s="570">
        <v>0</v>
      </c>
      <c r="L141" s="571">
        <f t="shared" si="12"/>
        <v>0</v>
      </c>
      <c r="M141" s="571">
        <v>0</v>
      </c>
      <c r="N141" s="571">
        <v>0</v>
      </c>
      <c r="O141" s="572">
        <v>0</v>
      </c>
      <c r="P141" s="573">
        <v>0</v>
      </c>
      <c r="Q141" s="574">
        <f>+monthly_drivers_0!Q141*1.25</f>
        <v>3.125</v>
      </c>
    </row>
    <row r="142" spans="1:17" x14ac:dyDescent="0.25">
      <c r="A142" s="575">
        <f t="shared" si="13"/>
        <v>48760</v>
      </c>
      <c r="B142" s="575" t="str">
        <f t="shared" si="14"/>
        <v>Discovery</v>
      </c>
      <c r="C142" s="562">
        <f t="shared" si="14"/>
        <v>0</v>
      </c>
      <c r="D142" s="563">
        <v>0</v>
      </c>
      <c r="E142" s="563">
        <v>0</v>
      </c>
      <c r="F142" s="563">
        <v>0</v>
      </c>
      <c r="G142" s="563">
        <v>0</v>
      </c>
      <c r="H142" s="563">
        <v>0</v>
      </c>
      <c r="I142" s="563">
        <v>0</v>
      </c>
      <c r="J142" s="563">
        <v>0</v>
      </c>
      <c r="K142" s="564">
        <v>0</v>
      </c>
      <c r="L142" s="563">
        <f t="shared" si="12"/>
        <v>0</v>
      </c>
      <c r="M142" s="563">
        <v>0</v>
      </c>
      <c r="N142" s="563">
        <v>0</v>
      </c>
      <c r="O142" s="565">
        <v>0</v>
      </c>
      <c r="P142" s="564">
        <v>0</v>
      </c>
      <c r="Q142" s="566">
        <f>+monthly_drivers_0!Q142*1.25</f>
        <v>3.125</v>
      </c>
    </row>
    <row r="143" spans="1:17" x14ac:dyDescent="0.25">
      <c r="A143" s="567">
        <f t="shared" si="13"/>
        <v>48791</v>
      </c>
      <c r="B143" s="567" t="str">
        <f t="shared" si="14"/>
        <v>Discovery</v>
      </c>
      <c r="C143" s="568">
        <f t="shared" si="14"/>
        <v>0</v>
      </c>
      <c r="D143" s="569">
        <v>0</v>
      </c>
      <c r="E143" s="569">
        <v>0</v>
      </c>
      <c r="F143" s="569">
        <v>0</v>
      </c>
      <c r="G143" s="569">
        <v>0</v>
      </c>
      <c r="H143" s="569">
        <v>0</v>
      </c>
      <c r="I143" s="569">
        <v>0</v>
      </c>
      <c r="J143" s="569">
        <v>0</v>
      </c>
      <c r="K143" s="570">
        <v>0</v>
      </c>
      <c r="L143" s="571">
        <f t="shared" si="12"/>
        <v>0</v>
      </c>
      <c r="M143" s="571">
        <v>0</v>
      </c>
      <c r="N143" s="571">
        <v>0</v>
      </c>
      <c r="O143" s="572">
        <v>0</v>
      </c>
      <c r="P143" s="573">
        <v>0</v>
      </c>
      <c r="Q143" s="574">
        <f>+monthly_drivers_0!Q143*1.25</f>
        <v>3.125</v>
      </c>
    </row>
    <row r="144" spans="1:17" x14ac:dyDescent="0.25">
      <c r="A144" s="575">
        <f t="shared" si="13"/>
        <v>48822</v>
      </c>
      <c r="B144" s="575" t="str">
        <f t="shared" si="14"/>
        <v>Discovery</v>
      </c>
      <c r="C144" s="562">
        <f t="shared" si="14"/>
        <v>0</v>
      </c>
      <c r="D144" s="563">
        <v>0</v>
      </c>
      <c r="E144" s="563">
        <v>0</v>
      </c>
      <c r="F144" s="563">
        <v>0</v>
      </c>
      <c r="G144" s="563">
        <v>0</v>
      </c>
      <c r="H144" s="563">
        <v>0</v>
      </c>
      <c r="I144" s="563">
        <v>0</v>
      </c>
      <c r="J144" s="563">
        <v>0</v>
      </c>
      <c r="K144" s="564">
        <v>0</v>
      </c>
      <c r="L144" s="563">
        <f t="shared" si="12"/>
        <v>0</v>
      </c>
      <c r="M144" s="563">
        <v>0</v>
      </c>
      <c r="N144" s="563">
        <v>0</v>
      </c>
      <c r="O144" s="565">
        <v>0</v>
      </c>
      <c r="P144" s="564">
        <v>0</v>
      </c>
      <c r="Q144" s="566">
        <f>+monthly_drivers_0!Q144*1.25</f>
        <v>3.125</v>
      </c>
    </row>
    <row r="145" spans="1:17" x14ac:dyDescent="0.25">
      <c r="A145" s="567">
        <f t="shared" si="13"/>
        <v>48852</v>
      </c>
      <c r="B145" s="567" t="str">
        <f t="shared" si="14"/>
        <v>Discovery</v>
      </c>
      <c r="C145" s="568">
        <f t="shared" si="14"/>
        <v>0</v>
      </c>
      <c r="D145" s="569">
        <v>0</v>
      </c>
      <c r="E145" s="569">
        <v>0</v>
      </c>
      <c r="F145" s="569">
        <v>0</v>
      </c>
      <c r="G145" s="569">
        <v>0</v>
      </c>
      <c r="H145" s="569">
        <v>0</v>
      </c>
      <c r="I145" s="569">
        <v>0</v>
      </c>
      <c r="J145" s="569">
        <v>0</v>
      </c>
      <c r="K145" s="570">
        <v>0</v>
      </c>
      <c r="L145" s="571">
        <f t="shared" si="12"/>
        <v>0</v>
      </c>
      <c r="M145" s="571">
        <v>0</v>
      </c>
      <c r="N145" s="571">
        <v>0</v>
      </c>
      <c r="O145" s="572">
        <v>0</v>
      </c>
      <c r="P145" s="573">
        <v>0</v>
      </c>
      <c r="Q145" s="574">
        <f>+monthly_drivers_0!Q145*1.25</f>
        <v>3.125</v>
      </c>
    </row>
    <row r="146" spans="1:17" x14ac:dyDescent="0.25">
      <c r="A146" s="575">
        <f t="shared" si="13"/>
        <v>48883</v>
      </c>
      <c r="B146" s="575" t="str">
        <f t="shared" si="14"/>
        <v>Discovery</v>
      </c>
      <c r="C146" s="562">
        <f t="shared" si="14"/>
        <v>0</v>
      </c>
      <c r="D146" s="563">
        <v>0</v>
      </c>
      <c r="E146" s="563">
        <v>0</v>
      </c>
      <c r="F146" s="563">
        <v>0</v>
      </c>
      <c r="G146" s="563">
        <v>0</v>
      </c>
      <c r="H146" s="563">
        <v>0</v>
      </c>
      <c r="I146" s="563">
        <v>0</v>
      </c>
      <c r="J146" s="563">
        <v>0</v>
      </c>
      <c r="K146" s="564">
        <v>0</v>
      </c>
      <c r="L146" s="563">
        <f t="shared" si="12"/>
        <v>0</v>
      </c>
      <c r="M146" s="563">
        <v>0</v>
      </c>
      <c r="N146" s="563">
        <v>0</v>
      </c>
      <c r="O146" s="565">
        <v>0</v>
      </c>
      <c r="P146" s="564">
        <v>0</v>
      </c>
      <c r="Q146" s="566">
        <f>+monthly_drivers_0!Q146*1.25</f>
        <v>3.125</v>
      </c>
    </row>
    <row r="147" spans="1:17" x14ac:dyDescent="0.25">
      <c r="A147" s="567">
        <f t="shared" si="13"/>
        <v>48913</v>
      </c>
      <c r="B147" s="567" t="str">
        <f t="shared" ref="B147:C162" si="15">+B146</f>
        <v>Discovery</v>
      </c>
      <c r="C147" s="568">
        <f t="shared" si="15"/>
        <v>0</v>
      </c>
      <c r="D147" s="569">
        <v>0</v>
      </c>
      <c r="E147" s="569">
        <v>0</v>
      </c>
      <c r="F147" s="569">
        <v>0</v>
      </c>
      <c r="G147" s="569">
        <v>0</v>
      </c>
      <c r="H147" s="569">
        <v>0</v>
      </c>
      <c r="I147" s="569">
        <v>0</v>
      </c>
      <c r="J147" s="569">
        <v>0</v>
      </c>
      <c r="K147" s="570">
        <v>0</v>
      </c>
      <c r="L147" s="571">
        <f t="shared" si="12"/>
        <v>0</v>
      </c>
      <c r="M147" s="571">
        <v>0</v>
      </c>
      <c r="N147" s="571">
        <v>0</v>
      </c>
      <c r="O147" s="572">
        <v>0</v>
      </c>
      <c r="P147" s="573">
        <v>0</v>
      </c>
      <c r="Q147" s="574">
        <f>+monthly_drivers_0!Q147*1.25</f>
        <v>3.125</v>
      </c>
    </row>
    <row r="148" spans="1:17" x14ac:dyDescent="0.25">
      <c r="A148" s="575">
        <f t="shared" si="13"/>
        <v>48944</v>
      </c>
      <c r="B148" s="575" t="str">
        <f t="shared" si="15"/>
        <v>Discovery</v>
      </c>
      <c r="C148" s="562">
        <f t="shared" si="15"/>
        <v>0</v>
      </c>
      <c r="D148" s="563">
        <v>0</v>
      </c>
      <c r="E148" s="563">
        <v>0</v>
      </c>
      <c r="F148" s="563">
        <v>0</v>
      </c>
      <c r="G148" s="563">
        <v>0</v>
      </c>
      <c r="H148" s="563">
        <v>0</v>
      </c>
      <c r="I148" s="563">
        <v>0</v>
      </c>
      <c r="J148" s="563">
        <v>0</v>
      </c>
      <c r="K148" s="564">
        <v>0</v>
      </c>
      <c r="L148" s="563">
        <f t="shared" si="12"/>
        <v>0</v>
      </c>
      <c r="M148" s="563">
        <v>0</v>
      </c>
      <c r="N148" s="563">
        <v>0</v>
      </c>
      <c r="O148" s="565">
        <v>0</v>
      </c>
      <c r="P148" s="564">
        <v>0</v>
      </c>
      <c r="Q148" s="566">
        <f>+monthly_drivers_0!Q148*1.25</f>
        <v>3.125</v>
      </c>
    </row>
    <row r="149" spans="1:17" x14ac:dyDescent="0.25">
      <c r="A149" s="567">
        <f t="shared" si="13"/>
        <v>48975</v>
      </c>
      <c r="B149" s="567" t="str">
        <f t="shared" si="15"/>
        <v>Discovery</v>
      </c>
      <c r="C149" s="568">
        <f t="shared" si="15"/>
        <v>0</v>
      </c>
      <c r="D149" s="569">
        <v>0</v>
      </c>
      <c r="E149" s="569">
        <v>0</v>
      </c>
      <c r="F149" s="569">
        <v>0</v>
      </c>
      <c r="G149" s="569">
        <v>0</v>
      </c>
      <c r="H149" s="569">
        <v>0</v>
      </c>
      <c r="I149" s="569">
        <v>0</v>
      </c>
      <c r="J149" s="569">
        <v>0</v>
      </c>
      <c r="K149" s="570">
        <v>0</v>
      </c>
      <c r="L149" s="571">
        <f t="shared" si="12"/>
        <v>0</v>
      </c>
      <c r="M149" s="571">
        <v>0</v>
      </c>
      <c r="N149" s="571">
        <v>0</v>
      </c>
      <c r="O149" s="572">
        <v>0</v>
      </c>
      <c r="P149" s="573">
        <v>0</v>
      </c>
      <c r="Q149" s="574">
        <f>+monthly_drivers_0!Q149*1.25</f>
        <v>3.125</v>
      </c>
    </row>
    <row r="150" spans="1:17" x14ac:dyDescent="0.25">
      <c r="A150" s="575">
        <f t="shared" si="13"/>
        <v>49003</v>
      </c>
      <c r="B150" s="575" t="str">
        <f t="shared" si="15"/>
        <v>Discovery</v>
      </c>
      <c r="C150" s="562">
        <f t="shared" si="15"/>
        <v>0</v>
      </c>
      <c r="D150" s="563">
        <v>0</v>
      </c>
      <c r="E150" s="563">
        <v>0</v>
      </c>
      <c r="F150" s="563">
        <v>0</v>
      </c>
      <c r="G150" s="563">
        <v>0</v>
      </c>
      <c r="H150" s="563">
        <v>0</v>
      </c>
      <c r="I150" s="563">
        <v>0</v>
      </c>
      <c r="J150" s="563">
        <v>0</v>
      </c>
      <c r="K150" s="564">
        <v>0</v>
      </c>
      <c r="L150" s="563">
        <f t="shared" si="12"/>
        <v>0</v>
      </c>
      <c r="M150" s="563">
        <v>0</v>
      </c>
      <c r="N150" s="563">
        <v>0</v>
      </c>
      <c r="O150" s="565">
        <v>0</v>
      </c>
      <c r="P150" s="564">
        <v>0</v>
      </c>
      <c r="Q150" s="566">
        <f>+monthly_drivers_0!Q150*1.25</f>
        <v>3.125</v>
      </c>
    </row>
    <row r="151" spans="1:17" x14ac:dyDescent="0.25">
      <c r="A151" s="567">
        <f t="shared" si="13"/>
        <v>49034</v>
      </c>
      <c r="B151" s="567" t="str">
        <f t="shared" si="15"/>
        <v>Discovery</v>
      </c>
      <c r="C151" s="568">
        <f t="shared" si="15"/>
        <v>0</v>
      </c>
      <c r="D151" s="569">
        <v>0</v>
      </c>
      <c r="E151" s="569">
        <v>0</v>
      </c>
      <c r="F151" s="569">
        <v>0</v>
      </c>
      <c r="G151" s="569">
        <v>0</v>
      </c>
      <c r="H151" s="569">
        <v>0</v>
      </c>
      <c r="I151" s="569">
        <v>0</v>
      </c>
      <c r="J151" s="569">
        <v>0</v>
      </c>
      <c r="K151" s="570">
        <v>0</v>
      </c>
      <c r="L151" s="571">
        <f t="shared" si="12"/>
        <v>0</v>
      </c>
      <c r="M151" s="571">
        <v>0</v>
      </c>
      <c r="N151" s="571">
        <v>0</v>
      </c>
      <c r="O151" s="572">
        <v>0</v>
      </c>
      <c r="P151" s="573">
        <v>0</v>
      </c>
      <c r="Q151" s="574">
        <f>+monthly_drivers_0!Q151*1.25</f>
        <v>3.125</v>
      </c>
    </row>
    <row r="152" spans="1:17" x14ac:dyDescent="0.25">
      <c r="A152" s="575">
        <f t="shared" si="13"/>
        <v>49064</v>
      </c>
      <c r="B152" s="575" t="str">
        <f t="shared" si="15"/>
        <v>Discovery</v>
      </c>
      <c r="C152" s="562">
        <f t="shared" si="15"/>
        <v>0</v>
      </c>
      <c r="D152" s="563">
        <v>0</v>
      </c>
      <c r="E152" s="563">
        <v>0</v>
      </c>
      <c r="F152" s="563">
        <v>0</v>
      </c>
      <c r="G152" s="563">
        <v>0</v>
      </c>
      <c r="H152" s="563">
        <v>0</v>
      </c>
      <c r="I152" s="563">
        <v>0</v>
      </c>
      <c r="J152" s="563">
        <v>0</v>
      </c>
      <c r="K152" s="564">
        <v>0</v>
      </c>
      <c r="L152" s="563">
        <f t="shared" si="12"/>
        <v>65</v>
      </c>
      <c r="M152" s="563">
        <v>0</v>
      </c>
      <c r="N152" s="563">
        <v>0</v>
      </c>
      <c r="O152" s="565">
        <v>0</v>
      </c>
      <c r="P152" s="564">
        <v>65</v>
      </c>
      <c r="Q152" s="566">
        <f>+monthly_drivers_0!Q152*1.25</f>
        <v>3.125</v>
      </c>
    </row>
    <row r="153" spans="1:17" x14ac:dyDescent="0.25">
      <c r="A153" s="567">
        <f t="shared" si="13"/>
        <v>49095</v>
      </c>
      <c r="B153" s="567" t="str">
        <f t="shared" si="15"/>
        <v>Discovery</v>
      </c>
      <c r="C153" s="568">
        <f t="shared" si="15"/>
        <v>0</v>
      </c>
      <c r="D153" s="569">
        <v>0</v>
      </c>
      <c r="E153" s="569">
        <v>0</v>
      </c>
      <c r="F153" s="569">
        <v>0</v>
      </c>
      <c r="G153" s="569">
        <v>0</v>
      </c>
      <c r="H153" s="569">
        <v>0</v>
      </c>
      <c r="I153" s="569">
        <v>0</v>
      </c>
      <c r="J153" s="569">
        <v>0</v>
      </c>
      <c r="K153" s="570">
        <v>0</v>
      </c>
      <c r="L153" s="571">
        <f t="shared" si="12"/>
        <v>0</v>
      </c>
      <c r="M153" s="571">
        <v>0</v>
      </c>
      <c r="N153" s="571">
        <v>0</v>
      </c>
      <c r="O153" s="572">
        <v>0</v>
      </c>
      <c r="P153" s="573">
        <v>0</v>
      </c>
      <c r="Q153" s="574">
        <f>+monthly_drivers_0!Q153*1.25</f>
        <v>3.125</v>
      </c>
    </row>
    <row r="154" spans="1:17" x14ac:dyDescent="0.25">
      <c r="A154" s="575">
        <f t="shared" si="13"/>
        <v>49125</v>
      </c>
      <c r="B154" s="575" t="str">
        <f t="shared" si="15"/>
        <v>Discovery</v>
      </c>
      <c r="C154" s="562">
        <f t="shared" si="15"/>
        <v>0</v>
      </c>
      <c r="D154" s="563">
        <v>0</v>
      </c>
      <c r="E154" s="563">
        <v>0</v>
      </c>
      <c r="F154" s="563">
        <v>0</v>
      </c>
      <c r="G154" s="563">
        <v>0</v>
      </c>
      <c r="H154" s="563">
        <v>0</v>
      </c>
      <c r="I154" s="563">
        <v>0</v>
      </c>
      <c r="J154" s="563">
        <v>0</v>
      </c>
      <c r="K154" s="564">
        <v>0</v>
      </c>
      <c r="L154" s="563">
        <f t="shared" si="12"/>
        <v>0</v>
      </c>
      <c r="M154" s="563">
        <v>0</v>
      </c>
      <c r="N154" s="563">
        <v>0</v>
      </c>
      <c r="O154" s="565">
        <v>0</v>
      </c>
      <c r="P154" s="564">
        <v>0</v>
      </c>
      <c r="Q154" s="566">
        <f>+monthly_drivers_0!Q154*1.25</f>
        <v>3.125</v>
      </c>
    </row>
    <row r="155" spans="1:17" x14ac:dyDescent="0.25">
      <c r="A155" s="567">
        <f t="shared" si="13"/>
        <v>49156</v>
      </c>
      <c r="B155" s="567" t="str">
        <f t="shared" si="15"/>
        <v>Discovery</v>
      </c>
      <c r="C155" s="568">
        <f t="shared" si="15"/>
        <v>0</v>
      </c>
      <c r="D155" s="569">
        <v>0</v>
      </c>
      <c r="E155" s="569">
        <v>0</v>
      </c>
      <c r="F155" s="569">
        <v>0</v>
      </c>
      <c r="G155" s="569">
        <v>0</v>
      </c>
      <c r="H155" s="569">
        <v>0</v>
      </c>
      <c r="I155" s="569">
        <v>0</v>
      </c>
      <c r="J155" s="569">
        <v>0</v>
      </c>
      <c r="K155" s="570">
        <v>0</v>
      </c>
      <c r="L155" s="571">
        <f t="shared" si="12"/>
        <v>65</v>
      </c>
      <c r="M155" s="571">
        <v>0</v>
      </c>
      <c r="N155" s="571">
        <v>0</v>
      </c>
      <c r="O155" s="572">
        <v>0</v>
      </c>
      <c r="P155" s="573">
        <v>65</v>
      </c>
      <c r="Q155" s="574">
        <f>+monthly_drivers_0!Q155*1.25</f>
        <v>3.125</v>
      </c>
    </row>
    <row r="156" spans="1:17" x14ac:dyDescent="0.25">
      <c r="A156" s="575">
        <f t="shared" si="13"/>
        <v>49187</v>
      </c>
      <c r="B156" s="575" t="str">
        <f t="shared" si="15"/>
        <v>Discovery</v>
      </c>
      <c r="C156" s="562">
        <f t="shared" si="15"/>
        <v>0</v>
      </c>
      <c r="D156" s="563">
        <v>0</v>
      </c>
      <c r="E156" s="563">
        <v>0</v>
      </c>
      <c r="F156" s="563">
        <v>0</v>
      </c>
      <c r="G156" s="563">
        <v>0</v>
      </c>
      <c r="H156" s="563">
        <v>0</v>
      </c>
      <c r="I156" s="563">
        <v>0</v>
      </c>
      <c r="J156" s="563">
        <v>0</v>
      </c>
      <c r="K156" s="564">
        <v>0</v>
      </c>
      <c r="L156" s="563">
        <f t="shared" si="12"/>
        <v>0</v>
      </c>
      <c r="M156" s="563">
        <v>0</v>
      </c>
      <c r="N156" s="563">
        <v>0</v>
      </c>
      <c r="O156" s="565">
        <v>0</v>
      </c>
      <c r="P156" s="564">
        <v>0</v>
      </c>
      <c r="Q156" s="566">
        <f>+monthly_drivers_0!Q156*1.25</f>
        <v>3.125</v>
      </c>
    </row>
    <row r="157" spans="1:17" x14ac:dyDescent="0.25">
      <c r="A157" s="567">
        <f t="shared" si="13"/>
        <v>49217</v>
      </c>
      <c r="B157" s="567" t="str">
        <f t="shared" si="15"/>
        <v>Discovery</v>
      </c>
      <c r="C157" s="568">
        <f t="shared" si="15"/>
        <v>0</v>
      </c>
      <c r="D157" s="569">
        <v>0</v>
      </c>
      <c r="E157" s="569">
        <v>0</v>
      </c>
      <c r="F157" s="569">
        <v>0</v>
      </c>
      <c r="G157" s="569">
        <v>0</v>
      </c>
      <c r="H157" s="569">
        <v>0</v>
      </c>
      <c r="I157" s="569">
        <v>0</v>
      </c>
      <c r="J157" s="569">
        <v>0</v>
      </c>
      <c r="K157" s="570">
        <v>0</v>
      </c>
      <c r="L157" s="571">
        <f t="shared" si="12"/>
        <v>0</v>
      </c>
      <c r="M157" s="571">
        <v>0</v>
      </c>
      <c r="N157" s="571">
        <v>0</v>
      </c>
      <c r="O157" s="572">
        <v>0</v>
      </c>
      <c r="P157" s="573">
        <v>0</v>
      </c>
      <c r="Q157" s="574">
        <f>+monthly_drivers_0!Q157*1.25</f>
        <v>3.125</v>
      </c>
    </row>
    <row r="158" spans="1:17" x14ac:dyDescent="0.25">
      <c r="A158" s="575">
        <f t="shared" si="13"/>
        <v>49248</v>
      </c>
      <c r="B158" s="575" t="str">
        <f t="shared" si="15"/>
        <v>Discovery</v>
      </c>
      <c r="C158" s="562">
        <f t="shared" si="15"/>
        <v>0</v>
      </c>
      <c r="D158" s="563">
        <v>0</v>
      </c>
      <c r="E158" s="563">
        <v>0</v>
      </c>
      <c r="F158" s="563">
        <v>0</v>
      </c>
      <c r="G158" s="563">
        <v>0</v>
      </c>
      <c r="H158" s="563">
        <v>0</v>
      </c>
      <c r="I158" s="563">
        <v>0</v>
      </c>
      <c r="J158" s="563">
        <v>0</v>
      </c>
      <c r="K158" s="564">
        <v>0</v>
      </c>
      <c r="L158" s="563">
        <f t="shared" si="12"/>
        <v>0</v>
      </c>
      <c r="M158" s="563">
        <v>0</v>
      </c>
      <c r="N158" s="563">
        <v>0</v>
      </c>
      <c r="O158" s="565">
        <v>0</v>
      </c>
      <c r="P158" s="564">
        <v>0</v>
      </c>
      <c r="Q158" s="566">
        <f>+monthly_drivers_0!Q158*1.25</f>
        <v>3.125</v>
      </c>
    </row>
    <row r="159" spans="1:17" x14ac:dyDescent="0.25">
      <c r="A159" s="567">
        <f t="shared" si="13"/>
        <v>49278</v>
      </c>
      <c r="B159" s="567" t="str">
        <f t="shared" si="15"/>
        <v>Discovery</v>
      </c>
      <c r="C159" s="568">
        <f t="shared" si="15"/>
        <v>0</v>
      </c>
      <c r="D159" s="569">
        <v>0</v>
      </c>
      <c r="E159" s="569">
        <v>0</v>
      </c>
      <c r="F159" s="569">
        <v>0</v>
      </c>
      <c r="G159" s="569">
        <v>0</v>
      </c>
      <c r="H159" s="569">
        <v>0</v>
      </c>
      <c r="I159" s="569">
        <v>0</v>
      </c>
      <c r="J159" s="569">
        <v>0</v>
      </c>
      <c r="K159" s="570">
        <v>0</v>
      </c>
      <c r="L159" s="571">
        <f t="shared" si="12"/>
        <v>0</v>
      </c>
      <c r="M159" s="571">
        <v>0</v>
      </c>
      <c r="N159" s="571">
        <v>0</v>
      </c>
      <c r="O159" s="572">
        <v>0</v>
      </c>
      <c r="P159" s="573">
        <v>0</v>
      </c>
      <c r="Q159" s="574">
        <f>+monthly_drivers_0!Q159*1.25</f>
        <v>3.125</v>
      </c>
    </row>
    <row r="160" spans="1:17" x14ac:dyDescent="0.25">
      <c r="A160" s="575">
        <f t="shared" si="13"/>
        <v>49309</v>
      </c>
      <c r="B160" s="575" t="str">
        <f t="shared" si="15"/>
        <v>Discovery</v>
      </c>
      <c r="C160" s="562">
        <f t="shared" si="15"/>
        <v>0</v>
      </c>
      <c r="D160" s="563">
        <v>0</v>
      </c>
      <c r="E160" s="563">
        <v>0</v>
      </c>
      <c r="F160" s="563">
        <v>0</v>
      </c>
      <c r="G160" s="563">
        <v>0</v>
      </c>
      <c r="H160" s="563">
        <v>0</v>
      </c>
      <c r="I160" s="563">
        <v>0</v>
      </c>
      <c r="J160" s="563">
        <v>0</v>
      </c>
      <c r="K160" s="564">
        <v>0</v>
      </c>
      <c r="L160" s="563">
        <f t="shared" si="12"/>
        <v>0</v>
      </c>
      <c r="M160" s="563">
        <v>0</v>
      </c>
      <c r="N160" s="563">
        <v>0</v>
      </c>
      <c r="O160" s="565">
        <v>0</v>
      </c>
      <c r="P160" s="564">
        <v>0</v>
      </c>
      <c r="Q160" s="566">
        <f>+monthly_drivers_0!Q160*1.25</f>
        <v>3.125</v>
      </c>
    </row>
    <row r="161" spans="1:17" x14ac:dyDescent="0.25">
      <c r="A161" s="567">
        <f t="shared" si="13"/>
        <v>49340</v>
      </c>
      <c r="B161" s="567" t="str">
        <f t="shared" si="15"/>
        <v>Discovery</v>
      </c>
      <c r="C161" s="568">
        <f t="shared" si="15"/>
        <v>0</v>
      </c>
      <c r="D161" s="569">
        <v>0</v>
      </c>
      <c r="E161" s="569">
        <v>0</v>
      </c>
      <c r="F161" s="569">
        <v>0</v>
      </c>
      <c r="G161" s="569">
        <v>0</v>
      </c>
      <c r="H161" s="569">
        <v>0</v>
      </c>
      <c r="I161" s="569">
        <v>0</v>
      </c>
      <c r="J161" s="569">
        <v>0</v>
      </c>
      <c r="K161" s="570">
        <v>0</v>
      </c>
      <c r="L161" s="571">
        <f t="shared" si="12"/>
        <v>0</v>
      </c>
      <c r="M161" s="571">
        <v>0</v>
      </c>
      <c r="N161" s="571">
        <v>0</v>
      </c>
      <c r="O161" s="572">
        <v>0</v>
      </c>
      <c r="P161" s="573">
        <v>0</v>
      </c>
      <c r="Q161" s="574">
        <f>+monthly_drivers_0!Q161*1.25</f>
        <v>3.125</v>
      </c>
    </row>
    <row r="162" spans="1:17" x14ac:dyDescent="0.25">
      <c r="A162" s="575">
        <f t="shared" si="13"/>
        <v>49368</v>
      </c>
      <c r="B162" s="575" t="str">
        <f t="shared" si="15"/>
        <v>Discovery</v>
      </c>
      <c r="C162" s="562">
        <f t="shared" si="15"/>
        <v>0</v>
      </c>
      <c r="D162" s="563">
        <v>0</v>
      </c>
      <c r="E162" s="563">
        <v>0</v>
      </c>
      <c r="F162" s="563">
        <v>0</v>
      </c>
      <c r="G162" s="563">
        <v>0</v>
      </c>
      <c r="H162" s="563">
        <v>0</v>
      </c>
      <c r="I162" s="563">
        <v>0</v>
      </c>
      <c r="J162" s="563">
        <v>0</v>
      </c>
      <c r="K162" s="564">
        <v>0</v>
      </c>
      <c r="L162" s="563">
        <f t="shared" si="12"/>
        <v>0</v>
      </c>
      <c r="M162" s="563">
        <v>0</v>
      </c>
      <c r="N162" s="563">
        <v>0</v>
      </c>
      <c r="O162" s="565">
        <v>0</v>
      </c>
      <c r="P162" s="564">
        <v>0</v>
      </c>
      <c r="Q162" s="566">
        <f>+monthly_drivers_0!Q162*1.25</f>
        <v>3.125</v>
      </c>
    </row>
    <row r="163" spans="1:17" x14ac:dyDescent="0.25">
      <c r="A163" s="567">
        <f t="shared" si="13"/>
        <v>49399</v>
      </c>
      <c r="B163" s="567" t="str">
        <f t="shared" ref="B163:C178" si="16">+B162</f>
        <v>Discovery</v>
      </c>
      <c r="C163" s="568">
        <f t="shared" si="16"/>
        <v>0</v>
      </c>
      <c r="D163" s="569">
        <v>0</v>
      </c>
      <c r="E163" s="569">
        <v>0</v>
      </c>
      <c r="F163" s="569">
        <v>0</v>
      </c>
      <c r="G163" s="569">
        <v>0</v>
      </c>
      <c r="H163" s="569">
        <v>0</v>
      </c>
      <c r="I163" s="569">
        <v>0</v>
      </c>
      <c r="J163" s="569">
        <v>0</v>
      </c>
      <c r="K163" s="570">
        <v>0</v>
      </c>
      <c r="L163" s="571">
        <f t="shared" si="12"/>
        <v>0</v>
      </c>
      <c r="M163" s="571">
        <v>0</v>
      </c>
      <c r="N163" s="571">
        <v>0</v>
      </c>
      <c r="O163" s="572">
        <v>0</v>
      </c>
      <c r="P163" s="573">
        <v>0</v>
      </c>
      <c r="Q163" s="574">
        <f>+monthly_drivers_0!Q163*1.25</f>
        <v>3.125</v>
      </c>
    </row>
    <row r="164" spans="1:17" x14ac:dyDescent="0.25">
      <c r="A164" s="575">
        <f t="shared" si="13"/>
        <v>49429</v>
      </c>
      <c r="B164" s="575" t="str">
        <f t="shared" si="16"/>
        <v>Discovery</v>
      </c>
      <c r="C164" s="562">
        <f t="shared" si="16"/>
        <v>0</v>
      </c>
      <c r="D164" s="563">
        <v>0</v>
      </c>
      <c r="E164" s="563">
        <v>0</v>
      </c>
      <c r="F164" s="563">
        <v>0</v>
      </c>
      <c r="G164" s="563">
        <v>0</v>
      </c>
      <c r="H164" s="563">
        <v>0</v>
      </c>
      <c r="I164" s="563">
        <v>0</v>
      </c>
      <c r="J164" s="563">
        <v>0</v>
      </c>
      <c r="K164" s="564">
        <v>0</v>
      </c>
      <c r="L164" s="563">
        <f t="shared" si="12"/>
        <v>0</v>
      </c>
      <c r="M164" s="563">
        <v>0</v>
      </c>
      <c r="N164" s="563">
        <v>0</v>
      </c>
      <c r="O164" s="565">
        <v>0</v>
      </c>
      <c r="P164" s="564">
        <v>0</v>
      </c>
      <c r="Q164" s="566">
        <f>+monthly_drivers_0!Q164*1.25</f>
        <v>3.125</v>
      </c>
    </row>
    <row r="165" spans="1:17" x14ac:dyDescent="0.25">
      <c r="A165" s="567">
        <f t="shared" si="13"/>
        <v>49460</v>
      </c>
      <c r="B165" s="567" t="str">
        <f t="shared" si="16"/>
        <v>Discovery</v>
      </c>
      <c r="C165" s="568">
        <f t="shared" si="16"/>
        <v>0</v>
      </c>
      <c r="D165" s="569">
        <v>0</v>
      </c>
      <c r="E165" s="569">
        <v>0</v>
      </c>
      <c r="F165" s="569">
        <v>0</v>
      </c>
      <c r="G165" s="569">
        <v>0</v>
      </c>
      <c r="H165" s="569">
        <v>0</v>
      </c>
      <c r="I165" s="569">
        <v>0</v>
      </c>
      <c r="J165" s="569">
        <v>0</v>
      </c>
      <c r="K165" s="570">
        <v>0</v>
      </c>
      <c r="L165" s="571">
        <f t="shared" si="12"/>
        <v>0</v>
      </c>
      <c r="M165" s="571">
        <v>0</v>
      </c>
      <c r="N165" s="571">
        <v>0</v>
      </c>
      <c r="O165" s="572">
        <v>0</v>
      </c>
      <c r="P165" s="573">
        <v>0</v>
      </c>
      <c r="Q165" s="574">
        <f>+monthly_drivers_0!Q165*1.25</f>
        <v>3.125</v>
      </c>
    </row>
    <row r="166" spans="1:17" x14ac:dyDescent="0.25">
      <c r="A166" s="575">
        <f t="shared" si="13"/>
        <v>49490</v>
      </c>
      <c r="B166" s="575" t="str">
        <f t="shared" si="16"/>
        <v>Discovery</v>
      </c>
      <c r="C166" s="562">
        <f t="shared" si="16"/>
        <v>0</v>
      </c>
      <c r="D166" s="563">
        <v>0</v>
      </c>
      <c r="E166" s="563">
        <v>0</v>
      </c>
      <c r="F166" s="563">
        <v>0</v>
      </c>
      <c r="G166" s="563">
        <v>0</v>
      </c>
      <c r="H166" s="563">
        <v>0</v>
      </c>
      <c r="I166" s="563">
        <v>0</v>
      </c>
      <c r="J166" s="563">
        <v>0</v>
      </c>
      <c r="K166" s="564">
        <v>0</v>
      </c>
      <c r="L166" s="563">
        <f t="shared" si="12"/>
        <v>0</v>
      </c>
      <c r="M166" s="563">
        <v>0</v>
      </c>
      <c r="N166" s="563">
        <v>0</v>
      </c>
      <c r="O166" s="565">
        <v>0</v>
      </c>
      <c r="P166" s="564">
        <v>0</v>
      </c>
      <c r="Q166" s="566">
        <f>+monthly_drivers_0!Q166*1.25</f>
        <v>3.125</v>
      </c>
    </row>
    <row r="167" spans="1:17" x14ac:dyDescent="0.25">
      <c r="A167" s="567">
        <f t="shared" si="13"/>
        <v>49521</v>
      </c>
      <c r="B167" s="567" t="str">
        <f t="shared" si="16"/>
        <v>Discovery</v>
      </c>
      <c r="C167" s="568">
        <f t="shared" si="16"/>
        <v>0</v>
      </c>
      <c r="D167" s="569">
        <v>0</v>
      </c>
      <c r="E167" s="569">
        <v>0</v>
      </c>
      <c r="F167" s="569">
        <v>0</v>
      </c>
      <c r="G167" s="569">
        <v>0</v>
      </c>
      <c r="H167" s="569">
        <v>0</v>
      </c>
      <c r="I167" s="569">
        <v>0</v>
      </c>
      <c r="J167" s="569">
        <v>0</v>
      </c>
      <c r="K167" s="570">
        <v>0</v>
      </c>
      <c r="L167" s="571">
        <f t="shared" si="12"/>
        <v>0</v>
      </c>
      <c r="M167" s="571">
        <v>0</v>
      </c>
      <c r="N167" s="571">
        <v>0</v>
      </c>
      <c r="O167" s="572">
        <v>0</v>
      </c>
      <c r="P167" s="573">
        <v>0</v>
      </c>
      <c r="Q167" s="574">
        <f>+monthly_drivers_0!Q167*1.25</f>
        <v>3.125</v>
      </c>
    </row>
    <row r="168" spans="1:17" x14ac:dyDescent="0.25">
      <c r="A168" s="575">
        <f t="shared" si="13"/>
        <v>49552</v>
      </c>
      <c r="B168" s="575" t="str">
        <f t="shared" si="16"/>
        <v>Discovery</v>
      </c>
      <c r="C168" s="562">
        <f t="shared" si="16"/>
        <v>0</v>
      </c>
      <c r="D168" s="563">
        <v>0</v>
      </c>
      <c r="E168" s="563">
        <v>0</v>
      </c>
      <c r="F168" s="563">
        <v>0</v>
      </c>
      <c r="G168" s="563">
        <v>0</v>
      </c>
      <c r="H168" s="563">
        <v>0</v>
      </c>
      <c r="I168" s="563">
        <v>0</v>
      </c>
      <c r="J168" s="563">
        <v>0</v>
      </c>
      <c r="K168" s="564">
        <v>0</v>
      </c>
      <c r="L168" s="563">
        <f t="shared" si="12"/>
        <v>0</v>
      </c>
      <c r="M168" s="563">
        <v>0</v>
      </c>
      <c r="N168" s="563">
        <v>0</v>
      </c>
      <c r="O168" s="565">
        <v>0</v>
      </c>
      <c r="P168" s="564">
        <v>0</v>
      </c>
      <c r="Q168" s="566">
        <f>+monthly_drivers_0!Q168*1.25</f>
        <v>3.125</v>
      </c>
    </row>
    <row r="169" spans="1:17" x14ac:dyDescent="0.25">
      <c r="A169" s="567">
        <f t="shared" si="13"/>
        <v>49582</v>
      </c>
      <c r="B169" s="567" t="str">
        <f t="shared" si="16"/>
        <v>Discovery</v>
      </c>
      <c r="C169" s="568">
        <f t="shared" si="16"/>
        <v>0</v>
      </c>
      <c r="D169" s="569">
        <v>0</v>
      </c>
      <c r="E169" s="569">
        <v>0</v>
      </c>
      <c r="F169" s="569">
        <v>0</v>
      </c>
      <c r="G169" s="569">
        <v>0</v>
      </c>
      <c r="H169" s="569">
        <v>0</v>
      </c>
      <c r="I169" s="569">
        <v>0</v>
      </c>
      <c r="J169" s="569">
        <v>0</v>
      </c>
      <c r="K169" s="570">
        <v>0</v>
      </c>
      <c r="L169" s="571">
        <f t="shared" si="12"/>
        <v>0</v>
      </c>
      <c r="M169" s="571">
        <v>0</v>
      </c>
      <c r="N169" s="571">
        <v>0</v>
      </c>
      <c r="O169" s="572">
        <v>0</v>
      </c>
      <c r="P169" s="573">
        <v>0</v>
      </c>
      <c r="Q169" s="574">
        <f>+monthly_drivers_0!Q169*1.25</f>
        <v>3.125</v>
      </c>
    </row>
    <row r="170" spans="1:17" x14ac:dyDescent="0.25">
      <c r="A170" s="575">
        <f t="shared" si="13"/>
        <v>49613</v>
      </c>
      <c r="B170" s="575" t="str">
        <f t="shared" si="16"/>
        <v>Discovery</v>
      </c>
      <c r="C170" s="562">
        <f t="shared" si="16"/>
        <v>0</v>
      </c>
      <c r="D170" s="563">
        <v>0</v>
      </c>
      <c r="E170" s="563">
        <v>0</v>
      </c>
      <c r="F170" s="563">
        <v>0</v>
      </c>
      <c r="G170" s="563">
        <v>0</v>
      </c>
      <c r="H170" s="563">
        <v>0</v>
      </c>
      <c r="I170" s="563">
        <v>0</v>
      </c>
      <c r="J170" s="563">
        <v>0</v>
      </c>
      <c r="K170" s="564">
        <v>0</v>
      </c>
      <c r="L170" s="563">
        <f t="shared" si="12"/>
        <v>0</v>
      </c>
      <c r="M170" s="563">
        <v>0</v>
      </c>
      <c r="N170" s="563">
        <v>0</v>
      </c>
      <c r="O170" s="565">
        <v>0</v>
      </c>
      <c r="P170" s="564">
        <v>0</v>
      </c>
      <c r="Q170" s="566">
        <f>+monthly_drivers_0!Q170*1.25</f>
        <v>3.125</v>
      </c>
    </row>
    <row r="171" spans="1:17" x14ac:dyDescent="0.25">
      <c r="A171" s="567">
        <f t="shared" si="13"/>
        <v>49643</v>
      </c>
      <c r="B171" s="567" t="str">
        <f t="shared" si="16"/>
        <v>Discovery</v>
      </c>
      <c r="C171" s="568">
        <f t="shared" si="16"/>
        <v>0</v>
      </c>
      <c r="D171" s="569">
        <v>0</v>
      </c>
      <c r="E171" s="569">
        <v>0</v>
      </c>
      <c r="F171" s="569">
        <v>0</v>
      </c>
      <c r="G171" s="569">
        <v>0</v>
      </c>
      <c r="H171" s="569">
        <v>0</v>
      </c>
      <c r="I171" s="569">
        <v>0</v>
      </c>
      <c r="J171" s="569">
        <v>0</v>
      </c>
      <c r="K171" s="570">
        <v>0</v>
      </c>
      <c r="L171" s="571">
        <f t="shared" si="12"/>
        <v>0</v>
      </c>
      <c r="M171" s="571">
        <v>0</v>
      </c>
      <c r="N171" s="571">
        <v>0</v>
      </c>
      <c r="O171" s="572">
        <v>0</v>
      </c>
      <c r="P171" s="573">
        <v>0</v>
      </c>
      <c r="Q171" s="574">
        <f>+monthly_drivers_0!Q171*1.25</f>
        <v>3.125</v>
      </c>
    </row>
    <row r="172" spans="1:17" x14ac:dyDescent="0.25">
      <c r="A172" s="575">
        <f t="shared" si="13"/>
        <v>49674</v>
      </c>
      <c r="B172" s="575" t="str">
        <f t="shared" si="16"/>
        <v>Discovery</v>
      </c>
      <c r="C172" s="562">
        <f t="shared" si="16"/>
        <v>0</v>
      </c>
      <c r="D172" s="563">
        <v>0</v>
      </c>
      <c r="E172" s="563">
        <v>0</v>
      </c>
      <c r="F172" s="563">
        <v>0</v>
      </c>
      <c r="G172" s="563">
        <v>0</v>
      </c>
      <c r="H172" s="563">
        <v>0</v>
      </c>
      <c r="I172" s="563">
        <v>0</v>
      </c>
      <c r="J172" s="563">
        <v>0</v>
      </c>
      <c r="K172" s="564">
        <v>0</v>
      </c>
      <c r="L172" s="563">
        <f t="shared" si="12"/>
        <v>0</v>
      </c>
      <c r="M172" s="563">
        <v>0</v>
      </c>
      <c r="N172" s="563">
        <v>0</v>
      </c>
      <c r="O172" s="565">
        <v>0</v>
      </c>
      <c r="P172" s="564">
        <v>0</v>
      </c>
      <c r="Q172" s="566">
        <f>+monthly_drivers_0!Q172*1.25</f>
        <v>3.125</v>
      </c>
    </row>
    <row r="173" spans="1:17" x14ac:dyDescent="0.25">
      <c r="A173" s="567">
        <f t="shared" si="13"/>
        <v>49705</v>
      </c>
      <c r="B173" s="567" t="str">
        <f t="shared" si="16"/>
        <v>Discovery</v>
      </c>
      <c r="C173" s="568">
        <f t="shared" si="16"/>
        <v>0</v>
      </c>
      <c r="D173" s="569">
        <v>0</v>
      </c>
      <c r="E173" s="569">
        <v>0</v>
      </c>
      <c r="F173" s="569">
        <v>0</v>
      </c>
      <c r="G173" s="569">
        <v>0</v>
      </c>
      <c r="H173" s="569">
        <v>0</v>
      </c>
      <c r="I173" s="569">
        <v>0</v>
      </c>
      <c r="J173" s="569">
        <v>0</v>
      </c>
      <c r="K173" s="570">
        <v>0</v>
      </c>
      <c r="L173" s="571">
        <f t="shared" si="12"/>
        <v>0</v>
      </c>
      <c r="M173" s="571">
        <v>0</v>
      </c>
      <c r="N173" s="571">
        <v>0</v>
      </c>
      <c r="O173" s="572">
        <v>0</v>
      </c>
      <c r="P173" s="573">
        <v>0</v>
      </c>
      <c r="Q173" s="574">
        <f>+monthly_drivers_0!Q173*1.25</f>
        <v>3.125</v>
      </c>
    </row>
    <row r="174" spans="1:17" x14ac:dyDescent="0.25">
      <c r="A174" s="575">
        <f t="shared" si="13"/>
        <v>49734</v>
      </c>
      <c r="B174" s="575" t="str">
        <f t="shared" si="16"/>
        <v>Discovery</v>
      </c>
      <c r="C174" s="562">
        <f t="shared" si="16"/>
        <v>0</v>
      </c>
      <c r="D174" s="563">
        <v>0</v>
      </c>
      <c r="E174" s="563">
        <v>0</v>
      </c>
      <c r="F174" s="563">
        <v>0</v>
      </c>
      <c r="G174" s="563">
        <v>0</v>
      </c>
      <c r="H174" s="563">
        <v>0</v>
      </c>
      <c r="I174" s="563">
        <v>0</v>
      </c>
      <c r="J174" s="563">
        <v>0</v>
      </c>
      <c r="K174" s="564">
        <v>0</v>
      </c>
      <c r="L174" s="563">
        <f t="shared" si="12"/>
        <v>0</v>
      </c>
      <c r="M174" s="563">
        <v>0</v>
      </c>
      <c r="N174" s="563">
        <v>0</v>
      </c>
      <c r="O174" s="565">
        <v>0</v>
      </c>
      <c r="P174" s="564">
        <v>0</v>
      </c>
      <c r="Q174" s="566">
        <f>+monthly_drivers_0!Q174*1.25</f>
        <v>3.125</v>
      </c>
    </row>
    <row r="175" spans="1:17" x14ac:dyDescent="0.25">
      <c r="A175" s="567">
        <f t="shared" si="13"/>
        <v>49765</v>
      </c>
      <c r="B175" s="567" t="str">
        <f t="shared" si="16"/>
        <v>Discovery</v>
      </c>
      <c r="C175" s="568">
        <f t="shared" si="16"/>
        <v>0</v>
      </c>
      <c r="D175" s="569">
        <v>0</v>
      </c>
      <c r="E175" s="569">
        <v>0</v>
      </c>
      <c r="F175" s="569">
        <v>0</v>
      </c>
      <c r="G175" s="569">
        <v>0</v>
      </c>
      <c r="H175" s="569">
        <v>0</v>
      </c>
      <c r="I175" s="569">
        <v>0</v>
      </c>
      <c r="J175" s="569">
        <v>0</v>
      </c>
      <c r="K175" s="570">
        <v>0</v>
      </c>
      <c r="L175" s="571">
        <f t="shared" si="12"/>
        <v>0</v>
      </c>
      <c r="M175" s="571">
        <v>0</v>
      </c>
      <c r="N175" s="571">
        <v>0</v>
      </c>
      <c r="O175" s="572">
        <v>0</v>
      </c>
      <c r="P175" s="573">
        <v>0</v>
      </c>
      <c r="Q175" s="574">
        <f>+monthly_drivers_0!Q175*1.25</f>
        <v>3.125</v>
      </c>
    </row>
    <row r="176" spans="1:17" x14ac:dyDescent="0.25">
      <c r="A176" s="575">
        <f t="shared" si="13"/>
        <v>49795</v>
      </c>
      <c r="B176" s="575" t="str">
        <f t="shared" si="16"/>
        <v>Discovery</v>
      </c>
      <c r="C176" s="562">
        <f t="shared" si="16"/>
        <v>0</v>
      </c>
      <c r="D176" s="563">
        <v>0</v>
      </c>
      <c r="E176" s="563">
        <v>0</v>
      </c>
      <c r="F176" s="563">
        <v>0</v>
      </c>
      <c r="G176" s="563">
        <v>0</v>
      </c>
      <c r="H176" s="563">
        <v>0</v>
      </c>
      <c r="I176" s="563">
        <v>0</v>
      </c>
      <c r="J176" s="563">
        <v>0</v>
      </c>
      <c r="K176" s="564">
        <v>0</v>
      </c>
      <c r="L176" s="563">
        <f t="shared" si="12"/>
        <v>0</v>
      </c>
      <c r="M176" s="563">
        <v>0</v>
      </c>
      <c r="N176" s="563">
        <v>0</v>
      </c>
      <c r="O176" s="565">
        <v>0</v>
      </c>
      <c r="P176" s="564">
        <v>0</v>
      </c>
      <c r="Q176" s="566">
        <f>+monthly_drivers_0!Q176*1.25</f>
        <v>3.125</v>
      </c>
    </row>
    <row r="177" spans="1:17" x14ac:dyDescent="0.25">
      <c r="A177" s="567">
        <f t="shared" si="13"/>
        <v>49826</v>
      </c>
      <c r="B177" s="567" t="str">
        <f t="shared" si="16"/>
        <v>Discovery</v>
      </c>
      <c r="C177" s="568">
        <f t="shared" si="16"/>
        <v>0</v>
      </c>
      <c r="D177" s="569">
        <v>0</v>
      </c>
      <c r="E177" s="569">
        <v>0</v>
      </c>
      <c r="F177" s="569">
        <v>0</v>
      </c>
      <c r="G177" s="569">
        <v>0</v>
      </c>
      <c r="H177" s="569">
        <v>0</v>
      </c>
      <c r="I177" s="569">
        <v>0</v>
      </c>
      <c r="J177" s="569">
        <v>0</v>
      </c>
      <c r="K177" s="570">
        <v>0</v>
      </c>
      <c r="L177" s="571">
        <f t="shared" si="12"/>
        <v>0</v>
      </c>
      <c r="M177" s="571">
        <v>0</v>
      </c>
      <c r="N177" s="571">
        <v>0</v>
      </c>
      <c r="O177" s="572">
        <v>0</v>
      </c>
      <c r="P177" s="573">
        <v>0</v>
      </c>
      <c r="Q177" s="574">
        <f>+monthly_drivers_0!Q177*1.25</f>
        <v>3.125</v>
      </c>
    </row>
    <row r="178" spans="1:17" x14ac:dyDescent="0.25">
      <c r="A178" s="575">
        <f t="shared" si="13"/>
        <v>49856</v>
      </c>
      <c r="B178" s="575" t="str">
        <f t="shared" si="16"/>
        <v>Discovery</v>
      </c>
      <c r="C178" s="562">
        <f t="shared" si="16"/>
        <v>0</v>
      </c>
      <c r="D178" s="563">
        <v>0</v>
      </c>
      <c r="E178" s="563">
        <v>0</v>
      </c>
      <c r="F178" s="563">
        <v>0</v>
      </c>
      <c r="G178" s="563">
        <v>0</v>
      </c>
      <c r="H178" s="563">
        <v>0</v>
      </c>
      <c r="I178" s="563">
        <v>0</v>
      </c>
      <c r="J178" s="563">
        <v>0</v>
      </c>
      <c r="K178" s="564">
        <v>0</v>
      </c>
      <c r="L178" s="563">
        <f t="shared" si="12"/>
        <v>48.75</v>
      </c>
      <c r="M178" s="563">
        <v>0</v>
      </c>
      <c r="N178" s="563">
        <v>0</v>
      </c>
      <c r="O178" s="565">
        <v>0</v>
      </c>
      <c r="P178" s="564">
        <v>48.75</v>
      </c>
      <c r="Q178" s="566">
        <f>+monthly_drivers_0!Q178*1.25</f>
        <v>3.125</v>
      </c>
    </row>
    <row r="179" spans="1:17" x14ac:dyDescent="0.25">
      <c r="A179" s="567">
        <f t="shared" si="13"/>
        <v>49887</v>
      </c>
      <c r="B179" s="567" t="str">
        <f t="shared" ref="B179:C194" si="17">+B178</f>
        <v>Discovery</v>
      </c>
      <c r="C179" s="568">
        <f t="shared" si="17"/>
        <v>0</v>
      </c>
      <c r="D179" s="569">
        <v>0</v>
      </c>
      <c r="E179" s="569">
        <v>0</v>
      </c>
      <c r="F179" s="569">
        <v>0</v>
      </c>
      <c r="G179" s="569">
        <v>0</v>
      </c>
      <c r="H179" s="569">
        <v>0</v>
      </c>
      <c r="I179" s="569">
        <v>0</v>
      </c>
      <c r="J179" s="569">
        <v>0</v>
      </c>
      <c r="K179" s="570">
        <v>0</v>
      </c>
      <c r="L179" s="571">
        <f t="shared" si="12"/>
        <v>0</v>
      </c>
      <c r="M179" s="571">
        <v>0</v>
      </c>
      <c r="N179" s="571">
        <v>0</v>
      </c>
      <c r="O179" s="572">
        <v>0</v>
      </c>
      <c r="P179" s="573">
        <v>0</v>
      </c>
      <c r="Q179" s="574">
        <f>+monthly_drivers_0!Q179*1.25</f>
        <v>3.125</v>
      </c>
    </row>
    <row r="180" spans="1:17" x14ac:dyDescent="0.25">
      <c r="A180" s="575">
        <f t="shared" si="13"/>
        <v>49918</v>
      </c>
      <c r="B180" s="575" t="str">
        <f t="shared" si="17"/>
        <v>Discovery</v>
      </c>
      <c r="C180" s="562">
        <f t="shared" si="17"/>
        <v>0</v>
      </c>
      <c r="D180" s="563">
        <v>0</v>
      </c>
      <c r="E180" s="563">
        <v>0</v>
      </c>
      <c r="F180" s="563">
        <v>0</v>
      </c>
      <c r="G180" s="563">
        <v>0</v>
      </c>
      <c r="H180" s="563">
        <v>0</v>
      </c>
      <c r="I180" s="563">
        <v>0</v>
      </c>
      <c r="J180" s="563">
        <v>0</v>
      </c>
      <c r="K180" s="564">
        <v>0</v>
      </c>
      <c r="L180" s="563">
        <f t="shared" si="12"/>
        <v>0</v>
      </c>
      <c r="M180" s="563">
        <v>0</v>
      </c>
      <c r="N180" s="563">
        <v>0</v>
      </c>
      <c r="O180" s="565">
        <v>0</v>
      </c>
      <c r="P180" s="564">
        <v>0</v>
      </c>
      <c r="Q180" s="566">
        <f>+monthly_drivers_0!Q180*1.25</f>
        <v>3.125</v>
      </c>
    </row>
    <row r="181" spans="1:17" x14ac:dyDescent="0.25">
      <c r="A181" s="567">
        <f t="shared" si="13"/>
        <v>49948</v>
      </c>
      <c r="B181" s="567" t="str">
        <f t="shared" si="17"/>
        <v>Discovery</v>
      </c>
      <c r="C181" s="568">
        <f t="shared" si="17"/>
        <v>0</v>
      </c>
      <c r="D181" s="569">
        <v>0</v>
      </c>
      <c r="E181" s="569">
        <v>0</v>
      </c>
      <c r="F181" s="569">
        <v>0</v>
      </c>
      <c r="G181" s="569">
        <v>0</v>
      </c>
      <c r="H181" s="569">
        <v>0</v>
      </c>
      <c r="I181" s="569">
        <v>0</v>
      </c>
      <c r="J181" s="569">
        <v>0</v>
      </c>
      <c r="K181" s="570">
        <v>0</v>
      </c>
      <c r="L181" s="571">
        <f t="shared" si="12"/>
        <v>0</v>
      </c>
      <c r="M181" s="571">
        <v>0</v>
      </c>
      <c r="N181" s="571">
        <v>0</v>
      </c>
      <c r="O181" s="572">
        <v>0</v>
      </c>
      <c r="P181" s="573">
        <v>0</v>
      </c>
      <c r="Q181" s="574">
        <f>+monthly_drivers_0!Q181*1.25</f>
        <v>3.125</v>
      </c>
    </row>
    <row r="182" spans="1:17" x14ac:dyDescent="0.25">
      <c r="A182" s="575">
        <f t="shared" si="13"/>
        <v>49979</v>
      </c>
      <c r="B182" s="575" t="str">
        <f t="shared" si="17"/>
        <v>Discovery</v>
      </c>
      <c r="C182" s="562">
        <f t="shared" si="17"/>
        <v>0</v>
      </c>
      <c r="D182" s="563">
        <v>0</v>
      </c>
      <c r="E182" s="563">
        <v>0</v>
      </c>
      <c r="F182" s="563">
        <v>0</v>
      </c>
      <c r="G182" s="563">
        <v>0</v>
      </c>
      <c r="H182" s="563">
        <v>0</v>
      </c>
      <c r="I182" s="563">
        <v>0</v>
      </c>
      <c r="J182" s="563">
        <v>0</v>
      </c>
      <c r="K182" s="564">
        <v>0</v>
      </c>
      <c r="L182" s="563">
        <f t="shared" si="12"/>
        <v>0</v>
      </c>
      <c r="M182" s="563">
        <v>0</v>
      </c>
      <c r="N182" s="563">
        <v>0</v>
      </c>
      <c r="O182" s="565">
        <v>0</v>
      </c>
      <c r="P182" s="564">
        <v>0</v>
      </c>
      <c r="Q182" s="566">
        <f>+monthly_drivers_0!Q182*1.25</f>
        <v>3.125</v>
      </c>
    </row>
    <row r="183" spans="1:17" x14ac:dyDescent="0.25">
      <c r="A183" s="567">
        <f t="shared" si="13"/>
        <v>50009</v>
      </c>
      <c r="B183" s="567" t="str">
        <f t="shared" si="17"/>
        <v>Discovery</v>
      </c>
      <c r="C183" s="568">
        <f t="shared" si="17"/>
        <v>0</v>
      </c>
      <c r="D183" s="569">
        <v>0</v>
      </c>
      <c r="E183" s="569">
        <v>0</v>
      </c>
      <c r="F183" s="569">
        <v>0</v>
      </c>
      <c r="G183" s="569">
        <v>0</v>
      </c>
      <c r="H183" s="569">
        <v>0</v>
      </c>
      <c r="I183" s="569">
        <v>0</v>
      </c>
      <c r="J183" s="569">
        <v>0</v>
      </c>
      <c r="K183" s="570">
        <v>0</v>
      </c>
      <c r="L183" s="571">
        <f t="shared" si="12"/>
        <v>0</v>
      </c>
      <c r="M183" s="571">
        <v>0</v>
      </c>
      <c r="N183" s="571">
        <v>0</v>
      </c>
      <c r="O183" s="572">
        <v>0</v>
      </c>
      <c r="P183" s="573">
        <v>0</v>
      </c>
      <c r="Q183" s="574">
        <f>+monthly_drivers_0!Q183*1.25</f>
        <v>3.125</v>
      </c>
    </row>
    <row r="184" spans="1:17" x14ac:dyDescent="0.25">
      <c r="A184" s="575">
        <f t="shared" si="13"/>
        <v>50040</v>
      </c>
      <c r="B184" s="575" t="str">
        <f t="shared" si="17"/>
        <v>Discovery</v>
      </c>
      <c r="C184" s="562">
        <f t="shared" si="17"/>
        <v>0</v>
      </c>
      <c r="D184" s="563">
        <v>0</v>
      </c>
      <c r="E184" s="563">
        <v>0</v>
      </c>
      <c r="F184" s="563">
        <v>0</v>
      </c>
      <c r="G184" s="563">
        <v>0</v>
      </c>
      <c r="H184" s="563">
        <v>0</v>
      </c>
      <c r="I184" s="563">
        <v>0</v>
      </c>
      <c r="J184" s="563">
        <v>0</v>
      </c>
      <c r="K184" s="564">
        <v>0</v>
      </c>
      <c r="L184" s="563">
        <f t="shared" si="12"/>
        <v>0</v>
      </c>
      <c r="M184" s="563">
        <v>0</v>
      </c>
      <c r="N184" s="563">
        <v>0</v>
      </c>
      <c r="O184" s="565">
        <v>0</v>
      </c>
      <c r="P184" s="564">
        <v>0</v>
      </c>
      <c r="Q184" s="566">
        <f>+monthly_drivers_0!Q184*1.25</f>
        <v>3.125</v>
      </c>
    </row>
    <row r="185" spans="1:17" x14ac:dyDescent="0.25">
      <c r="A185" s="567">
        <f t="shared" si="13"/>
        <v>50071</v>
      </c>
      <c r="B185" s="567" t="str">
        <f t="shared" si="17"/>
        <v>Discovery</v>
      </c>
      <c r="C185" s="568">
        <f t="shared" si="17"/>
        <v>0</v>
      </c>
      <c r="D185" s="569">
        <v>0</v>
      </c>
      <c r="E185" s="569">
        <v>0</v>
      </c>
      <c r="F185" s="569">
        <v>0</v>
      </c>
      <c r="G185" s="569">
        <v>0</v>
      </c>
      <c r="H185" s="569">
        <v>0</v>
      </c>
      <c r="I185" s="569">
        <v>0</v>
      </c>
      <c r="J185" s="569">
        <v>0</v>
      </c>
      <c r="K185" s="570">
        <v>0</v>
      </c>
      <c r="L185" s="571">
        <f t="shared" si="12"/>
        <v>0</v>
      </c>
      <c r="M185" s="571">
        <v>0</v>
      </c>
      <c r="N185" s="571">
        <v>0</v>
      </c>
      <c r="O185" s="572">
        <v>0</v>
      </c>
      <c r="P185" s="573">
        <v>0</v>
      </c>
      <c r="Q185" s="574">
        <f>+monthly_drivers_0!Q185*1.25</f>
        <v>3.125</v>
      </c>
    </row>
    <row r="186" spans="1:17" x14ac:dyDescent="0.25">
      <c r="A186" s="575">
        <f t="shared" si="13"/>
        <v>50099</v>
      </c>
      <c r="B186" s="575" t="str">
        <f t="shared" si="17"/>
        <v>Discovery</v>
      </c>
      <c r="C186" s="562">
        <f t="shared" si="17"/>
        <v>0</v>
      </c>
      <c r="D186" s="563">
        <v>0</v>
      </c>
      <c r="E186" s="563">
        <v>0</v>
      </c>
      <c r="F186" s="563">
        <v>0</v>
      </c>
      <c r="G186" s="563">
        <v>0</v>
      </c>
      <c r="H186" s="563">
        <v>0</v>
      </c>
      <c r="I186" s="563">
        <v>0</v>
      </c>
      <c r="J186" s="563">
        <v>0</v>
      </c>
      <c r="K186" s="564">
        <v>0</v>
      </c>
      <c r="L186" s="563">
        <f t="shared" si="12"/>
        <v>0</v>
      </c>
      <c r="M186" s="563">
        <v>0</v>
      </c>
      <c r="N186" s="563">
        <v>0</v>
      </c>
      <c r="O186" s="565">
        <v>0</v>
      </c>
      <c r="P186" s="564">
        <v>0</v>
      </c>
      <c r="Q186" s="566">
        <f>+monthly_drivers_0!Q186*1.25</f>
        <v>3.125</v>
      </c>
    </row>
    <row r="187" spans="1:17" x14ac:dyDescent="0.25">
      <c r="A187" s="567">
        <f t="shared" si="13"/>
        <v>50130</v>
      </c>
      <c r="B187" s="567" t="str">
        <f t="shared" si="17"/>
        <v>Discovery</v>
      </c>
      <c r="C187" s="568">
        <f t="shared" si="17"/>
        <v>0</v>
      </c>
      <c r="D187" s="569">
        <v>0</v>
      </c>
      <c r="E187" s="569">
        <v>0</v>
      </c>
      <c r="F187" s="569">
        <v>0</v>
      </c>
      <c r="G187" s="569">
        <v>0</v>
      </c>
      <c r="H187" s="569">
        <v>0</v>
      </c>
      <c r="I187" s="569">
        <v>0</v>
      </c>
      <c r="J187" s="569">
        <v>0</v>
      </c>
      <c r="K187" s="570">
        <v>0</v>
      </c>
      <c r="L187" s="571">
        <f t="shared" si="12"/>
        <v>0</v>
      </c>
      <c r="M187" s="571">
        <v>0</v>
      </c>
      <c r="N187" s="571">
        <v>0</v>
      </c>
      <c r="O187" s="572">
        <v>0</v>
      </c>
      <c r="P187" s="573">
        <v>0</v>
      </c>
      <c r="Q187" s="574">
        <f>+monthly_drivers_0!Q187*1.25</f>
        <v>3.125</v>
      </c>
    </row>
    <row r="188" spans="1:17" x14ac:dyDescent="0.25">
      <c r="A188" s="575">
        <f t="shared" si="13"/>
        <v>50160</v>
      </c>
      <c r="B188" s="575" t="str">
        <f t="shared" si="17"/>
        <v>Discovery</v>
      </c>
      <c r="C188" s="562">
        <f t="shared" si="17"/>
        <v>0</v>
      </c>
      <c r="D188" s="563">
        <v>0</v>
      </c>
      <c r="E188" s="563">
        <v>0</v>
      </c>
      <c r="F188" s="563">
        <v>0</v>
      </c>
      <c r="G188" s="563">
        <v>0</v>
      </c>
      <c r="H188" s="563">
        <v>0</v>
      </c>
      <c r="I188" s="563">
        <v>0</v>
      </c>
      <c r="J188" s="563">
        <v>0</v>
      </c>
      <c r="K188" s="564">
        <v>0</v>
      </c>
      <c r="L188" s="563">
        <f t="shared" si="12"/>
        <v>0</v>
      </c>
      <c r="M188" s="563">
        <v>0</v>
      </c>
      <c r="N188" s="563">
        <v>0</v>
      </c>
      <c r="O188" s="565">
        <v>0</v>
      </c>
      <c r="P188" s="564">
        <v>0</v>
      </c>
      <c r="Q188" s="566">
        <f>+monthly_drivers_0!Q188*1.25</f>
        <v>3.125</v>
      </c>
    </row>
    <row r="189" spans="1:17" x14ac:dyDescent="0.25">
      <c r="A189" s="567">
        <f t="shared" si="13"/>
        <v>50191</v>
      </c>
      <c r="B189" s="567" t="str">
        <f t="shared" si="17"/>
        <v>Discovery</v>
      </c>
      <c r="C189" s="568">
        <f t="shared" si="17"/>
        <v>0</v>
      </c>
      <c r="D189" s="569">
        <v>0</v>
      </c>
      <c r="E189" s="569">
        <v>0</v>
      </c>
      <c r="F189" s="569">
        <v>0</v>
      </c>
      <c r="G189" s="569">
        <v>0</v>
      </c>
      <c r="H189" s="569">
        <v>0</v>
      </c>
      <c r="I189" s="569">
        <v>0</v>
      </c>
      <c r="J189" s="569">
        <v>0</v>
      </c>
      <c r="K189" s="570">
        <v>0</v>
      </c>
      <c r="L189" s="571">
        <f t="shared" si="12"/>
        <v>0</v>
      </c>
      <c r="M189" s="571">
        <v>0</v>
      </c>
      <c r="N189" s="571">
        <v>0</v>
      </c>
      <c r="O189" s="572">
        <v>0</v>
      </c>
      <c r="P189" s="573">
        <v>0</v>
      </c>
      <c r="Q189" s="574">
        <f>+monthly_drivers_0!Q189*1.25</f>
        <v>3.125</v>
      </c>
    </row>
    <row r="190" spans="1:17" x14ac:dyDescent="0.25">
      <c r="A190" s="575">
        <f t="shared" si="13"/>
        <v>50221</v>
      </c>
      <c r="B190" s="575" t="str">
        <f t="shared" si="17"/>
        <v>Discovery</v>
      </c>
      <c r="C190" s="562">
        <f t="shared" si="17"/>
        <v>0</v>
      </c>
      <c r="D190" s="563">
        <v>0</v>
      </c>
      <c r="E190" s="563">
        <v>0</v>
      </c>
      <c r="F190" s="563">
        <v>0</v>
      </c>
      <c r="G190" s="563">
        <v>0</v>
      </c>
      <c r="H190" s="563">
        <v>0</v>
      </c>
      <c r="I190" s="563">
        <v>0</v>
      </c>
      <c r="J190" s="563">
        <v>0</v>
      </c>
      <c r="K190" s="564">
        <v>0</v>
      </c>
      <c r="L190" s="563">
        <f t="shared" si="12"/>
        <v>0</v>
      </c>
      <c r="M190" s="563">
        <v>0</v>
      </c>
      <c r="N190" s="563">
        <v>0</v>
      </c>
      <c r="O190" s="565">
        <v>0</v>
      </c>
      <c r="P190" s="564">
        <v>0</v>
      </c>
      <c r="Q190" s="566">
        <f>+monthly_drivers_0!Q190*1.25</f>
        <v>3.125</v>
      </c>
    </row>
    <row r="191" spans="1:17" x14ac:dyDescent="0.25">
      <c r="A191" s="567">
        <f t="shared" si="13"/>
        <v>50252</v>
      </c>
      <c r="B191" s="567" t="str">
        <f t="shared" si="17"/>
        <v>Discovery</v>
      </c>
      <c r="C191" s="568">
        <f t="shared" si="17"/>
        <v>0</v>
      </c>
      <c r="D191" s="569">
        <v>0</v>
      </c>
      <c r="E191" s="569">
        <v>0</v>
      </c>
      <c r="F191" s="569">
        <v>0</v>
      </c>
      <c r="G191" s="569">
        <v>0</v>
      </c>
      <c r="H191" s="569">
        <v>0</v>
      </c>
      <c r="I191" s="569">
        <v>0</v>
      </c>
      <c r="J191" s="569">
        <v>0</v>
      </c>
      <c r="K191" s="570">
        <v>0</v>
      </c>
      <c r="L191" s="571">
        <f t="shared" si="12"/>
        <v>0</v>
      </c>
      <c r="M191" s="571">
        <v>0</v>
      </c>
      <c r="N191" s="571">
        <v>0</v>
      </c>
      <c r="O191" s="572">
        <v>0</v>
      </c>
      <c r="P191" s="573">
        <v>0</v>
      </c>
      <c r="Q191" s="574">
        <f>+monthly_drivers_0!Q191*1.25</f>
        <v>3.125</v>
      </c>
    </row>
    <row r="192" spans="1:17" x14ac:dyDescent="0.25">
      <c r="A192" s="575">
        <f t="shared" si="13"/>
        <v>50283</v>
      </c>
      <c r="B192" s="575" t="str">
        <f t="shared" si="17"/>
        <v>Discovery</v>
      </c>
      <c r="C192" s="562">
        <f t="shared" si="17"/>
        <v>0</v>
      </c>
      <c r="D192" s="563">
        <v>0</v>
      </c>
      <c r="E192" s="563">
        <v>0</v>
      </c>
      <c r="F192" s="563">
        <v>0</v>
      </c>
      <c r="G192" s="563">
        <v>0</v>
      </c>
      <c r="H192" s="563">
        <v>0</v>
      </c>
      <c r="I192" s="563">
        <v>0</v>
      </c>
      <c r="J192" s="563">
        <v>0</v>
      </c>
      <c r="K192" s="564">
        <v>0</v>
      </c>
      <c r="L192" s="563">
        <f t="shared" si="12"/>
        <v>0</v>
      </c>
      <c r="M192" s="563">
        <v>0</v>
      </c>
      <c r="N192" s="563">
        <v>0</v>
      </c>
      <c r="O192" s="565">
        <v>0</v>
      </c>
      <c r="P192" s="564">
        <v>0</v>
      </c>
      <c r="Q192" s="566">
        <f>+monthly_drivers_0!Q192*1.25</f>
        <v>3.125</v>
      </c>
    </row>
    <row r="193" spans="1:17" x14ac:dyDescent="0.25">
      <c r="A193" s="567">
        <f t="shared" si="13"/>
        <v>50313</v>
      </c>
      <c r="B193" s="567" t="str">
        <f t="shared" si="17"/>
        <v>Discovery</v>
      </c>
      <c r="C193" s="568">
        <f t="shared" si="17"/>
        <v>0</v>
      </c>
      <c r="D193" s="569">
        <v>0</v>
      </c>
      <c r="E193" s="569">
        <v>0</v>
      </c>
      <c r="F193" s="569">
        <v>0</v>
      </c>
      <c r="G193" s="569">
        <v>0</v>
      </c>
      <c r="H193" s="569">
        <v>0</v>
      </c>
      <c r="I193" s="569">
        <v>0</v>
      </c>
      <c r="J193" s="569">
        <v>0</v>
      </c>
      <c r="K193" s="570">
        <v>0</v>
      </c>
      <c r="L193" s="571">
        <f t="shared" si="12"/>
        <v>0</v>
      </c>
      <c r="M193" s="571">
        <v>0</v>
      </c>
      <c r="N193" s="571">
        <v>0</v>
      </c>
      <c r="O193" s="572">
        <v>0</v>
      </c>
      <c r="P193" s="573">
        <v>0</v>
      </c>
      <c r="Q193" s="574">
        <f>+monthly_drivers_0!Q193*1.25</f>
        <v>3.125</v>
      </c>
    </row>
    <row r="194" spans="1:17" x14ac:dyDescent="0.25">
      <c r="A194" s="575">
        <f t="shared" si="13"/>
        <v>50344</v>
      </c>
      <c r="B194" s="575" t="str">
        <f t="shared" si="17"/>
        <v>Discovery</v>
      </c>
      <c r="C194" s="562">
        <f t="shared" si="17"/>
        <v>0</v>
      </c>
      <c r="D194" s="563">
        <v>0</v>
      </c>
      <c r="E194" s="563">
        <v>0</v>
      </c>
      <c r="F194" s="563">
        <v>0</v>
      </c>
      <c r="G194" s="563">
        <v>0</v>
      </c>
      <c r="H194" s="563">
        <v>0</v>
      </c>
      <c r="I194" s="563">
        <v>0</v>
      </c>
      <c r="J194" s="563">
        <v>0</v>
      </c>
      <c r="K194" s="564">
        <v>0</v>
      </c>
      <c r="L194" s="563">
        <f t="shared" ref="L194:L257" si="18">+O194+P194</f>
        <v>0</v>
      </c>
      <c r="M194" s="563">
        <v>0</v>
      </c>
      <c r="N194" s="563">
        <v>0</v>
      </c>
      <c r="O194" s="565">
        <v>0</v>
      </c>
      <c r="P194" s="564">
        <v>0</v>
      </c>
      <c r="Q194" s="566">
        <f>+monthly_drivers_0!Q194*1.25</f>
        <v>3.125</v>
      </c>
    </row>
    <row r="195" spans="1:17" x14ac:dyDescent="0.25">
      <c r="A195" s="567">
        <f t="shared" ref="A195:A258" si="19">+EOMONTH(A194,1)</f>
        <v>50374</v>
      </c>
      <c r="B195" s="567" t="str">
        <f t="shared" ref="B195:C210" si="20">+B194</f>
        <v>Discovery</v>
      </c>
      <c r="C195" s="568">
        <f t="shared" si="20"/>
        <v>0</v>
      </c>
      <c r="D195" s="569">
        <v>0</v>
      </c>
      <c r="E195" s="569">
        <v>0</v>
      </c>
      <c r="F195" s="569">
        <v>0</v>
      </c>
      <c r="G195" s="569">
        <v>0</v>
      </c>
      <c r="H195" s="569">
        <v>0</v>
      </c>
      <c r="I195" s="569">
        <v>0</v>
      </c>
      <c r="J195" s="569">
        <v>0</v>
      </c>
      <c r="K195" s="570">
        <v>0</v>
      </c>
      <c r="L195" s="571">
        <f t="shared" si="18"/>
        <v>0</v>
      </c>
      <c r="M195" s="571">
        <v>0</v>
      </c>
      <c r="N195" s="571">
        <v>0</v>
      </c>
      <c r="O195" s="572">
        <v>0</v>
      </c>
      <c r="P195" s="573">
        <v>0</v>
      </c>
      <c r="Q195" s="574">
        <f>+monthly_drivers_0!Q195*1.25</f>
        <v>3.125</v>
      </c>
    </row>
    <row r="196" spans="1:17" x14ac:dyDescent="0.25">
      <c r="A196" s="575">
        <f t="shared" si="19"/>
        <v>50405</v>
      </c>
      <c r="B196" s="575" t="str">
        <f t="shared" si="20"/>
        <v>Discovery</v>
      </c>
      <c r="C196" s="562">
        <f t="shared" si="20"/>
        <v>0</v>
      </c>
      <c r="D196" s="563">
        <v>0</v>
      </c>
      <c r="E196" s="563">
        <v>0</v>
      </c>
      <c r="F196" s="563">
        <v>0</v>
      </c>
      <c r="G196" s="563">
        <v>0</v>
      </c>
      <c r="H196" s="563">
        <v>0</v>
      </c>
      <c r="I196" s="563">
        <v>0</v>
      </c>
      <c r="J196" s="563">
        <v>0</v>
      </c>
      <c r="K196" s="564">
        <v>0</v>
      </c>
      <c r="L196" s="563">
        <f t="shared" si="18"/>
        <v>0</v>
      </c>
      <c r="M196" s="563">
        <v>0</v>
      </c>
      <c r="N196" s="563">
        <v>0</v>
      </c>
      <c r="O196" s="565">
        <v>0</v>
      </c>
      <c r="P196" s="564">
        <v>0</v>
      </c>
      <c r="Q196" s="566">
        <f>+monthly_drivers_0!Q196*1.25</f>
        <v>3.125</v>
      </c>
    </row>
    <row r="197" spans="1:17" x14ac:dyDescent="0.25">
      <c r="A197" s="567">
        <f t="shared" si="19"/>
        <v>50436</v>
      </c>
      <c r="B197" s="567" t="str">
        <f t="shared" si="20"/>
        <v>Discovery</v>
      </c>
      <c r="C197" s="568">
        <f t="shared" si="20"/>
        <v>0</v>
      </c>
      <c r="D197" s="569">
        <v>0</v>
      </c>
      <c r="E197" s="569">
        <v>0</v>
      </c>
      <c r="F197" s="569">
        <v>0</v>
      </c>
      <c r="G197" s="569">
        <v>0</v>
      </c>
      <c r="H197" s="569">
        <v>0</v>
      </c>
      <c r="I197" s="569">
        <v>0</v>
      </c>
      <c r="J197" s="569">
        <v>0</v>
      </c>
      <c r="K197" s="570">
        <v>0</v>
      </c>
      <c r="L197" s="571">
        <f t="shared" si="18"/>
        <v>0</v>
      </c>
      <c r="M197" s="571">
        <v>0</v>
      </c>
      <c r="N197" s="571">
        <v>0</v>
      </c>
      <c r="O197" s="572">
        <v>0</v>
      </c>
      <c r="P197" s="573">
        <v>0</v>
      </c>
      <c r="Q197" s="574">
        <f>+monthly_drivers_0!Q197*1.25</f>
        <v>3.125</v>
      </c>
    </row>
    <row r="198" spans="1:17" x14ac:dyDescent="0.25">
      <c r="A198" s="575">
        <f t="shared" si="19"/>
        <v>50464</v>
      </c>
      <c r="B198" s="575" t="str">
        <f t="shared" si="20"/>
        <v>Discovery</v>
      </c>
      <c r="C198" s="562">
        <f t="shared" si="20"/>
        <v>0</v>
      </c>
      <c r="D198" s="563">
        <v>0</v>
      </c>
      <c r="E198" s="563">
        <v>0</v>
      </c>
      <c r="F198" s="563">
        <v>0</v>
      </c>
      <c r="G198" s="563">
        <v>0</v>
      </c>
      <c r="H198" s="563">
        <v>0</v>
      </c>
      <c r="I198" s="563">
        <v>0</v>
      </c>
      <c r="J198" s="563">
        <v>0</v>
      </c>
      <c r="K198" s="564">
        <v>0</v>
      </c>
      <c r="L198" s="563">
        <f t="shared" si="18"/>
        <v>0</v>
      </c>
      <c r="M198" s="563">
        <v>0</v>
      </c>
      <c r="N198" s="563">
        <v>0</v>
      </c>
      <c r="O198" s="565">
        <v>0</v>
      </c>
      <c r="P198" s="564">
        <v>0</v>
      </c>
      <c r="Q198" s="566">
        <f>+monthly_drivers_0!Q198*1.25</f>
        <v>3.125</v>
      </c>
    </row>
    <row r="199" spans="1:17" x14ac:dyDescent="0.25">
      <c r="A199" s="567">
        <f t="shared" si="19"/>
        <v>50495</v>
      </c>
      <c r="B199" s="567" t="str">
        <f t="shared" si="20"/>
        <v>Discovery</v>
      </c>
      <c r="C199" s="568">
        <f t="shared" si="20"/>
        <v>0</v>
      </c>
      <c r="D199" s="569">
        <v>0</v>
      </c>
      <c r="E199" s="569">
        <v>0</v>
      </c>
      <c r="F199" s="569">
        <v>0</v>
      </c>
      <c r="G199" s="569">
        <v>0</v>
      </c>
      <c r="H199" s="569">
        <v>0</v>
      </c>
      <c r="I199" s="569">
        <v>0</v>
      </c>
      <c r="J199" s="569">
        <v>0</v>
      </c>
      <c r="K199" s="570">
        <v>0</v>
      </c>
      <c r="L199" s="571">
        <f t="shared" si="18"/>
        <v>0</v>
      </c>
      <c r="M199" s="571">
        <v>0</v>
      </c>
      <c r="N199" s="571">
        <v>0</v>
      </c>
      <c r="O199" s="572">
        <v>0</v>
      </c>
      <c r="P199" s="573">
        <v>0</v>
      </c>
      <c r="Q199" s="574">
        <f>+monthly_drivers_0!Q199*1.25</f>
        <v>3.125</v>
      </c>
    </row>
    <row r="200" spans="1:17" x14ac:dyDescent="0.25">
      <c r="A200" s="575">
        <f t="shared" si="19"/>
        <v>50525</v>
      </c>
      <c r="B200" s="575" t="str">
        <f t="shared" si="20"/>
        <v>Discovery</v>
      </c>
      <c r="C200" s="562">
        <f t="shared" si="20"/>
        <v>0</v>
      </c>
      <c r="D200" s="563">
        <v>0</v>
      </c>
      <c r="E200" s="563">
        <v>0</v>
      </c>
      <c r="F200" s="563">
        <v>0</v>
      </c>
      <c r="G200" s="563">
        <v>0</v>
      </c>
      <c r="H200" s="563">
        <v>0</v>
      </c>
      <c r="I200" s="563">
        <v>0</v>
      </c>
      <c r="J200" s="563">
        <v>0</v>
      </c>
      <c r="K200" s="564">
        <v>0</v>
      </c>
      <c r="L200" s="563">
        <f t="shared" si="18"/>
        <v>0</v>
      </c>
      <c r="M200" s="563">
        <v>0</v>
      </c>
      <c r="N200" s="563">
        <v>0</v>
      </c>
      <c r="O200" s="565">
        <v>0</v>
      </c>
      <c r="P200" s="564">
        <v>0</v>
      </c>
      <c r="Q200" s="566">
        <f>+monthly_drivers_0!Q200*1.25</f>
        <v>3.125</v>
      </c>
    </row>
    <row r="201" spans="1:17" x14ac:dyDescent="0.25">
      <c r="A201" s="567">
        <f t="shared" si="19"/>
        <v>50556</v>
      </c>
      <c r="B201" s="567" t="str">
        <f t="shared" si="20"/>
        <v>Discovery</v>
      </c>
      <c r="C201" s="568">
        <f t="shared" si="20"/>
        <v>0</v>
      </c>
      <c r="D201" s="569">
        <v>0</v>
      </c>
      <c r="E201" s="569">
        <v>0</v>
      </c>
      <c r="F201" s="569">
        <v>0</v>
      </c>
      <c r="G201" s="569">
        <v>0</v>
      </c>
      <c r="H201" s="569">
        <v>0</v>
      </c>
      <c r="I201" s="569">
        <v>0</v>
      </c>
      <c r="J201" s="569">
        <v>0</v>
      </c>
      <c r="K201" s="570">
        <v>0</v>
      </c>
      <c r="L201" s="571">
        <f t="shared" si="18"/>
        <v>0</v>
      </c>
      <c r="M201" s="571">
        <v>0</v>
      </c>
      <c r="N201" s="571">
        <v>0</v>
      </c>
      <c r="O201" s="572">
        <v>0</v>
      </c>
      <c r="P201" s="573">
        <v>0</v>
      </c>
      <c r="Q201" s="574">
        <f>+monthly_drivers_0!Q201*1.25</f>
        <v>3.125</v>
      </c>
    </row>
    <row r="202" spans="1:17" x14ac:dyDescent="0.25">
      <c r="A202" s="575">
        <f t="shared" si="19"/>
        <v>50586</v>
      </c>
      <c r="B202" s="575" t="str">
        <f t="shared" si="20"/>
        <v>Discovery</v>
      </c>
      <c r="C202" s="562">
        <f t="shared" si="20"/>
        <v>0</v>
      </c>
      <c r="D202" s="563">
        <v>0</v>
      </c>
      <c r="E202" s="563">
        <v>0</v>
      </c>
      <c r="F202" s="563">
        <v>0</v>
      </c>
      <c r="G202" s="563">
        <v>0</v>
      </c>
      <c r="H202" s="563">
        <v>0</v>
      </c>
      <c r="I202" s="563">
        <v>0</v>
      </c>
      <c r="J202" s="563">
        <v>0</v>
      </c>
      <c r="K202" s="564">
        <v>0</v>
      </c>
      <c r="L202" s="563">
        <f t="shared" si="18"/>
        <v>0</v>
      </c>
      <c r="M202" s="563">
        <v>0</v>
      </c>
      <c r="N202" s="563">
        <v>0</v>
      </c>
      <c r="O202" s="565">
        <v>0</v>
      </c>
      <c r="P202" s="564">
        <v>0</v>
      </c>
      <c r="Q202" s="566">
        <f>+monthly_drivers_0!Q202*1.25</f>
        <v>3.125</v>
      </c>
    </row>
    <row r="203" spans="1:17" x14ac:dyDescent="0.25">
      <c r="A203" s="567">
        <f t="shared" si="19"/>
        <v>50617</v>
      </c>
      <c r="B203" s="567" t="str">
        <f t="shared" si="20"/>
        <v>Discovery</v>
      </c>
      <c r="C203" s="568">
        <f t="shared" si="20"/>
        <v>0</v>
      </c>
      <c r="D203" s="569">
        <v>0</v>
      </c>
      <c r="E203" s="569">
        <v>0</v>
      </c>
      <c r="F203" s="569">
        <v>0</v>
      </c>
      <c r="G203" s="569">
        <v>0</v>
      </c>
      <c r="H203" s="569">
        <v>0</v>
      </c>
      <c r="I203" s="569">
        <v>0</v>
      </c>
      <c r="J203" s="569">
        <v>0</v>
      </c>
      <c r="K203" s="570">
        <v>0</v>
      </c>
      <c r="L203" s="571">
        <f t="shared" si="18"/>
        <v>0</v>
      </c>
      <c r="M203" s="571">
        <v>0</v>
      </c>
      <c r="N203" s="571">
        <v>0</v>
      </c>
      <c r="O203" s="572">
        <v>0</v>
      </c>
      <c r="P203" s="573">
        <v>0</v>
      </c>
      <c r="Q203" s="574">
        <f>+monthly_drivers_0!Q203*1.25</f>
        <v>3.125</v>
      </c>
    </row>
    <row r="204" spans="1:17" x14ac:dyDescent="0.25">
      <c r="A204" s="575">
        <f t="shared" si="19"/>
        <v>50648</v>
      </c>
      <c r="B204" s="575" t="str">
        <f t="shared" si="20"/>
        <v>Discovery</v>
      </c>
      <c r="C204" s="562">
        <f t="shared" si="20"/>
        <v>0</v>
      </c>
      <c r="D204" s="563">
        <v>0</v>
      </c>
      <c r="E204" s="563">
        <v>0</v>
      </c>
      <c r="F204" s="563">
        <v>0</v>
      </c>
      <c r="G204" s="563">
        <v>0</v>
      </c>
      <c r="H204" s="563">
        <v>0</v>
      </c>
      <c r="I204" s="563">
        <v>0</v>
      </c>
      <c r="J204" s="563">
        <v>0</v>
      </c>
      <c r="K204" s="564">
        <v>0</v>
      </c>
      <c r="L204" s="563">
        <f t="shared" si="18"/>
        <v>0</v>
      </c>
      <c r="M204" s="563">
        <v>0</v>
      </c>
      <c r="N204" s="563">
        <v>0</v>
      </c>
      <c r="O204" s="565">
        <v>0</v>
      </c>
      <c r="P204" s="564">
        <v>0</v>
      </c>
      <c r="Q204" s="566">
        <f>+monthly_drivers_0!Q204*1.25</f>
        <v>3.125</v>
      </c>
    </row>
    <row r="205" spans="1:17" x14ac:dyDescent="0.25">
      <c r="A205" s="567">
        <f t="shared" si="19"/>
        <v>50678</v>
      </c>
      <c r="B205" s="567" t="str">
        <f t="shared" si="20"/>
        <v>Discovery</v>
      </c>
      <c r="C205" s="568">
        <f t="shared" si="20"/>
        <v>0</v>
      </c>
      <c r="D205" s="569">
        <v>0</v>
      </c>
      <c r="E205" s="569">
        <v>0</v>
      </c>
      <c r="F205" s="569">
        <v>0</v>
      </c>
      <c r="G205" s="569">
        <v>0</v>
      </c>
      <c r="H205" s="569">
        <v>0</v>
      </c>
      <c r="I205" s="569">
        <v>0</v>
      </c>
      <c r="J205" s="569">
        <v>0</v>
      </c>
      <c r="K205" s="570">
        <v>0</v>
      </c>
      <c r="L205" s="571">
        <f t="shared" si="18"/>
        <v>0</v>
      </c>
      <c r="M205" s="571">
        <v>0</v>
      </c>
      <c r="N205" s="571">
        <v>0</v>
      </c>
      <c r="O205" s="572">
        <v>0</v>
      </c>
      <c r="P205" s="573">
        <v>0</v>
      </c>
      <c r="Q205" s="574">
        <f>+monthly_drivers_0!Q205*1.25</f>
        <v>3.125</v>
      </c>
    </row>
    <row r="206" spans="1:17" x14ac:dyDescent="0.25">
      <c r="A206" s="575">
        <f t="shared" si="19"/>
        <v>50709</v>
      </c>
      <c r="B206" s="575" t="str">
        <f t="shared" si="20"/>
        <v>Discovery</v>
      </c>
      <c r="C206" s="562">
        <f t="shared" si="20"/>
        <v>0</v>
      </c>
      <c r="D206" s="563">
        <v>0</v>
      </c>
      <c r="E206" s="563">
        <v>0</v>
      </c>
      <c r="F206" s="563">
        <v>0</v>
      </c>
      <c r="G206" s="563">
        <v>0</v>
      </c>
      <c r="H206" s="563">
        <v>0</v>
      </c>
      <c r="I206" s="563">
        <v>0</v>
      </c>
      <c r="J206" s="563">
        <v>0</v>
      </c>
      <c r="K206" s="564">
        <v>0</v>
      </c>
      <c r="L206" s="563">
        <f t="shared" si="18"/>
        <v>0</v>
      </c>
      <c r="M206" s="563">
        <v>0</v>
      </c>
      <c r="N206" s="563">
        <v>0</v>
      </c>
      <c r="O206" s="565">
        <v>0</v>
      </c>
      <c r="P206" s="564">
        <v>0</v>
      </c>
      <c r="Q206" s="566">
        <f>+monthly_drivers_0!Q206*1.25</f>
        <v>3.125</v>
      </c>
    </row>
    <row r="207" spans="1:17" x14ac:dyDescent="0.25">
      <c r="A207" s="567">
        <f t="shared" si="19"/>
        <v>50739</v>
      </c>
      <c r="B207" s="567" t="str">
        <f t="shared" si="20"/>
        <v>Discovery</v>
      </c>
      <c r="C207" s="568">
        <f t="shared" si="20"/>
        <v>0</v>
      </c>
      <c r="D207" s="569">
        <v>0</v>
      </c>
      <c r="E207" s="569">
        <v>0</v>
      </c>
      <c r="F207" s="569">
        <v>0</v>
      </c>
      <c r="G207" s="569">
        <v>0</v>
      </c>
      <c r="H207" s="569">
        <v>0</v>
      </c>
      <c r="I207" s="569">
        <v>0</v>
      </c>
      <c r="J207" s="569">
        <v>0</v>
      </c>
      <c r="K207" s="570">
        <v>0</v>
      </c>
      <c r="L207" s="571">
        <f t="shared" si="18"/>
        <v>0</v>
      </c>
      <c r="M207" s="571">
        <v>0</v>
      </c>
      <c r="N207" s="571">
        <v>0</v>
      </c>
      <c r="O207" s="572">
        <v>0</v>
      </c>
      <c r="P207" s="573">
        <v>0</v>
      </c>
      <c r="Q207" s="574">
        <f>+monthly_drivers_0!Q207*1.25</f>
        <v>3.125</v>
      </c>
    </row>
    <row r="208" spans="1:17" x14ac:dyDescent="0.25">
      <c r="A208" s="575">
        <f t="shared" si="19"/>
        <v>50770</v>
      </c>
      <c r="B208" s="575" t="str">
        <f t="shared" si="20"/>
        <v>Discovery</v>
      </c>
      <c r="C208" s="562">
        <f t="shared" si="20"/>
        <v>0</v>
      </c>
      <c r="D208" s="563">
        <v>0</v>
      </c>
      <c r="E208" s="563">
        <v>0</v>
      </c>
      <c r="F208" s="563">
        <v>0</v>
      </c>
      <c r="G208" s="563">
        <v>0</v>
      </c>
      <c r="H208" s="563">
        <v>0</v>
      </c>
      <c r="I208" s="563">
        <v>0</v>
      </c>
      <c r="J208" s="563">
        <v>0</v>
      </c>
      <c r="K208" s="564">
        <v>0</v>
      </c>
      <c r="L208" s="563">
        <f t="shared" si="18"/>
        <v>0</v>
      </c>
      <c r="M208" s="563">
        <v>0</v>
      </c>
      <c r="N208" s="563">
        <v>0</v>
      </c>
      <c r="O208" s="565">
        <v>0</v>
      </c>
      <c r="P208" s="564">
        <v>0</v>
      </c>
      <c r="Q208" s="566">
        <f>+monthly_drivers_0!Q208*1.25</f>
        <v>3.125</v>
      </c>
    </row>
    <row r="209" spans="1:17" x14ac:dyDescent="0.25">
      <c r="A209" s="567">
        <f t="shared" si="19"/>
        <v>50801</v>
      </c>
      <c r="B209" s="567" t="str">
        <f t="shared" si="20"/>
        <v>Discovery</v>
      </c>
      <c r="C209" s="568">
        <f t="shared" si="20"/>
        <v>0</v>
      </c>
      <c r="D209" s="569">
        <v>0</v>
      </c>
      <c r="E209" s="569">
        <v>0</v>
      </c>
      <c r="F209" s="569">
        <v>0</v>
      </c>
      <c r="G209" s="569">
        <v>0</v>
      </c>
      <c r="H209" s="569">
        <v>0</v>
      </c>
      <c r="I209" s="569">
        <v>0</v>
      </c>
      <c r="J209" s="569">
        <v>0</v>
      </c>
      <c r="K209" s="570">
        <v>0</v>
      </c>
      <c r="L209" s="571">
        <f t="shared" si="18"/>
        <v>0</v>
      </c>
      <c r="M209" s="571">
        <v>0</v>
      </c>
      <c r="N209" s="571">
        <v>0</v>
      </c>
      <c r="O209" s="572">
        <v>0</v>
      </c>
      <c r="P209" s="573">
        <v>0</v>
      </c>
      <c r="Q209" s="574">
        <f>+monthly_drivers_0!Q209*1.25</f>
        <v>3.125</v>
      </c>
    </row>
    <row r="210" spans="1:17" x14ac:dyDescent="0.25">
      <c r="A210" s="575">
        <f t="shared" si="19"/>
        <v>50829</v>
      </c>
      <c r="B210" s="575" t="str">
        <f t="shared" si="20"/>
        <v>Discovery</v>
      </c>
      <c r="C210" s="562">
        <f t="shared" si="20"/>
        <v>0</v>
      </c>
      <c r="D210" s="563">
        <v>0</v>
      </c>
      <c r="E210" s="563">
        <v>0</v>
      </c>
      <c r="F210" s="563">
        <v>0</v>
      </c>
      <c r="G210" s="563">
        <v>0</v>
      </c>
      <c r="H210" s="563">
        <v>0</v>
      </c>
      <c r="I210" s="563">
        <v>0</v>
      </c>
      <c r="J210" s="563">
        <v>0</v>
      </c>
      <c r="K210" s="564">
        <v>0</v>
      </c>
      <c r="L210" s="563">
        <f t="shared" si="18"/>
        <v>0</v>
      </c>
      <c r="M210" s="563">
        <v>0</v>
      </c>
      <c r="N210" s="563">
        <v>0</v>
      </c>
      <c r="O210" s="565">
        <v>0</v>
      </c>
      <c r="P210" s="564">
        <v>0</v>
      </c>
      <c r="Q210" s="566">
        <f>+monthly_drivers_0!Q210*1.25</f>
        <v>3.125</v>
      </c>
    </row>
    <row r="211" spans="1:17" x14ac:dyDescent="0.25">
      <c r="A211" s="567">
        <f t="shared" si="19"/>
        <v>50860</v>
      </c>
      <c r="B211" s="567" t="str">
        <f t="shared" ref="B211:C226" si="21">+B210</f>
        <v>Discovery</v>
      </c>
      <c r="C211" s="568">
        <f t="shared" si="21"/>
        <v>0</v>
      </c>
      <c r="D211" s="569">
        <v>0</v>
      </c>
      <c r="E211" s="569">
        <v>0</v>
      </c>
      <c r="F211" s="569">
        <v>0</v>
      </c>
      <c r="G211" s="569">
        <v>0</v>
      </c>
      <c r="H211" s="569">
        <v>0</v>
      </c>
      <c r="I211" s="569">
        <v>0</v>
      </c>
      <c r="J211" s="569">
        <v>0</v>
      </c>
      <c r="K211" s="570">
        <v>0</v>
      </c>
      <c r="L211" s="571">
        <f t="shared" si="18"/>
        <v>0</v>
      </c>
      <c r="M211" s="571">
        <v>0</v>
      </c>
      <c r="N211" s="571">
        <v>0</v>
      </c>
      <c r="O211" s="572">
        <v>0</v>
      </c>
      <c r="P211" s="573">
        <v>0</v>
      </c>
      <c r="Q211" s="574">
        <f>+monthly_drivers_0!Q211*1.25</f>
        <v>3.125</v>
      </c>
    </row>
    <row r="212" spans="1:17" x14ac:dyDescent="0.25">
      <c r="A212" s="575">
        <f t="shared" si="19"/>
        <v>50890</v>
      </c>
      <c r="B212" s="575" t="str">
        <f t="shared" si="21"/>
        <v>Discovery</v>
      </c>
      <c r="C212" s="562">
        <f t="shared" si="21"/>
        <v>0</v>
      </c>
      <c r="D212" s="563">
        <v>0</v>
      </c>
      <c r="E212" s="563">
        <v>0</v>
      </c>
      <c r="F212" s="563">
        <v>0</v>
      </c>
      <c r="G212" s="563">
        <v>0</v>
      </c>
      <c r="H212" s="563">
        <v>0</v>
      </c>
      <c r="I212" s="563">
        <v>0</v>
      </c>
      <c r="J212" s="563">
        <v>0</v>
      </c>
      <c r="K212" s="564">
        <v>0</v>
      </c>
      <c r="L212" s="563">
        <f t="shared" si="18"/>
        <v>0</v>
      </c>
      <c r="M212" s="563">
        <v>0</v>
      </c>
      <c r="N212" s="563">
        <v>0</v>
      </c>
      <c r="O212" s="565">
        <v>0</v>
      </c>
      <c r="P212" s="564">
        <v>0</v>
      </c>
      <c r="Q212" s="566">
        <f>+monthly_drivers_0!Q212*1.25</f>
        <v>3.125</v>
      </c>
    </row>
    <row r="213" spans="1:17" x14ac:dyDescent="0.25">
      <c r="A213" s="567">
        <f t="shared" si="19"/>
        <v>50921</v>
      </c>
      <c r="B213" s="567" t="str">
        <f t="shared" si="21"/>
        <v>Discovery</v>
      </c>
      <c r="C213" s="568">
        <f t="shared" si="21"/>
        <v>0</v>
      </c>
      <c r="D213" s="569">
        <v>0</v>
      </c>
      <c r="E213" s="569">
        <v>0</v>
      </c>
      <c r="F213" s="569">
        <v>0</v>
      </c>
      <c r="G213" s="569">
        <v>0</v>
      </c>
      <c r="H213" s="569">
        <v>0</v>
      </c>
      <c r="I213" s="569">
        <v>0</v>
      </c>
      <c r="J213" s="569">
        <v>0</v>
      </c>
      <c r="K213" s="570">
        <v>0</v>
      </c>
      <c r="L213" s="571">
        <f t="shared" si="18"/>
        <v>0</v>
      </c>
      <c r="M213" s="571">
        <v>0</v>
      </c>
      <c r="N213" s="571">
        <v>0</v>
      </c>
      <c r="O213" s="572">
        <v>0</v>
      </c>
      <c r="P213" s="573">
        <v>0</v>
      </c>
      <c r="Q213" s="574">
        <f>+monthly_drivers_0!Q213*1.25</f>
        <v>3.125</v>
      </c>
    </row>
    <row r="214" spans="1:17" x14ac:dyDescent="0.25">
      <c r="A214" s="575">
        <f t="shared" si="19"/>
        <v>50951</v>
      </c>
      <c r="B214" s="575" t="str">
        <f t="shared" si="21"/>
        <v>Discovery</v>
      </c>
      <c r="C214" s="562">
        <f t="shared" si="21"/>
        <v>0</v>
      </c>
      <c r="D214" s="563">
        <v>0</v>
      </c>
      <c r="E214" s="563">
        <v>0</v>
      </c>
      <c r="F214" s="563">
        <v>0</v>
      </c>
      <c r="G214" s="563">
        <v>0</v>
      </c>
      <c r="H214" s="563">
        <v>0</v>
      </c>
      <c r="I214" s="563">
        <v>0</v>
      </c>
      <c r="J214" s="563">
        <v>0</v>
      </c>
      <c r="K214" s="564">
        <v>0</v>
      </c>
      <c r="L214" s="563">
        <f t="shared" si="18"/>
        <v>0</v>
      </c>
      <c r="M214" s="563">
        <v>0</v>
      </c>
      <c r="N214" s="563">
        <v>0</v>
      </c>
      <c r="O214" s="565">
        <v>0</v>
      </c>
      <c r="P214" s="564">
        <v>0</v>
      </c>
      <c r="Q214" s="566">
        <f>+monthly_drivers_0!Q214*1.25</f>
        <v>3.125</v>
      </c>
    </row>
    <row r="215" spans="1:17" x14ac:dyDescent="0.25">
      <c r="A215" s="567">
        <f t="shared" si="19"/>
        <v>50982</v>
      </c>
      <c r="B215" s="567" t="str">
        <f t="shared" si="21"/>
        <v>Discovery</v>
      </c>
      <c r="C215" s="568">
        <f t="shared" si="21"/>
        <v>0</v>
      </c>
      <c r="D215" s="569">
        <v>0</v>
      </c>
      <c r="E215" s="569">
        <v>0</v>
      </c>
      <c r="F215" s="569">
        <v>0</v>
      </c>
      <c r="G215" s="569">
        <v>0</v>
      </c>
      <c r="H215" s="569">
        <v>0</v>
      </c>
      <c r="I215" s="569">
        <v>0</v>
      </c>
      <c r="J215" s="569">
        <v>0</v>
      </c>
      <c r="K215" s="570">
        <v>0</v>
      </c>
      <c r="L215" s="571">
        <f t="shared" si="18"/>
        <v>0</v>
      </c>
      <c r="M215" s="571">
        <v>0</v>
      </c>
      <c r="N215" s="571">
        <v>0</v>
      </c>
      <c r="O215" s="572">
        <v>0</v>
      </c>
      <c r="P215" s="573">
        <v>0</v>
      </c>
      <c r="Q215" s="574">
        <f>+monthly_drivers_0!Q215*1.25</f>
        <v>3.125</v>
      </c>
    </row>
    <row r="216" spans="1:17" x14ac:dyDescent="0.25">
      <c r="A216" s="575">
        <f t="shared" si="19"/>
        <v>51013</v>
      </c>
      <c r="B216" s="575" t="str">
        <f t="shared" si="21"/>
        <v>Discovery</v>
      </c>
      <c r="C216" s="562">
        <f t="shared" si="21"/>
        <v>0</v>
      </c>
      <c r="D216" s="563">
        <v>0</v>
      </c>
      <c r="E216" s="563">
        <v>0</v>
      </c>
      <c r="F216" s="563">
        <v>0</v>
      </c>
      <c r="G216" s="563">
        <v>0</v>
      </c>
      <c r="H216" s="563">
        <v>0</v>
      </c>
      <c r="I216" s="563">
        <v>0</v>
      </c>
      <c r="J216" s="563">
        <v>0</v>
      </c>
      <c r="K216" s="564">
        <v>0</v>
      </c>
      <c r="L216" s="563">
        <f t="shared" si="18"/>
        <v>0</v>
      </c>
      <c r="M216" s="563">
        <v>0</v>
      </c>
      <c r="N216" s="563">
        <v>0</v>
      </c>
      <c r="O216" s="565">
        <v>0</v>
      </c>
      <c r="P216" s="564">
        <v>0</v>
      </c>
      <c r="Q216" s="566">
        <f>+monthly_drivers_0!Q216*1.25</f>
        <v>3.125</v>
      </c>
    </row>
    <row r="217" spans="1:17" x14ac:dyDescent="0.25">
      <c r="A217" s="567">
        <f t="shared" si="19"/>
        <v>51043</v>
      </c>
      <c r="B217" s="567" t="str">
        <f t="shared" si="21"/>
        <v>Discovery</v>
      </c>
      <c r="C217" s="568">
        <f t="shared" si="21"/>
        <v>0</v>
      </c>
      <c r="D217" s="569">
        <v>0</v>
      </c>
      <c r="E217" s="569">
        <v>0</v>
      </c>
      <c r="F217" s="569">
        <v>0</v>
      </c>
      <c r="G217" s="569">
        <v>0</v>
      </c>
      <c r="H217" s="569">
        <v>0</v>
      </c>
      <c r="I217" s="569">
        <v>0</v>
      </c>
      <c r="J217" s="569">
        <v>0</v>
      </c>
      <c r="K217" s="570">
        <v>0</v>
      </c>
      <c r="L217" s="571">
        <f t="shared" si="18"/>
        <v>0</v>
      </c>
      <c r="M217" s="571">
        <v>0</v>
      </c>
      <c r="N217" s="571">
        <v>0</v>
      </c>
      <c r="O217" s="572">
        <v>0</v>
      </c>
      <c r="P217" s="573">
        <v>0</v>
      </c>
      <c r="Q217" s="574">
        <f>+monthly_drivers_0!Q217*1.25</f>
        <v>3.125</v>
      </c>
    </row>
    <row r="218" spans="1:17" x14ac:dyDescent="0.25">
      <c r="A218" s="575">
        <f t="shared" si="19"/>
        <v>51074</v>
      </c>
      <c r="B218" s="575" t="str">
        <f t="shared" si="21"/>
        <v>Discovery</v>
      </c>
      <c r="C218" s="562">
        <f t="shared" si="21"/>
        <v>0</v>
      </c>
      <c r="D218" s="563">
        <v>0</v>
      </c>
      <c r="E218" s="563">
        <v>0</v>
      </c>
      <c r="F218" s="563">
        <v>0</v>
      </c>
      <c r="G218" s="563">
        <v>0</v>
      </c>
      <c r="H218" s="563">
        <v>0</v>
      </c>
      <c r="I218" s="563">
        <v>0</v>
      </c>
      <c r="J218" s="563">
        <v>0</v>
      </c>
      <c r="K218" s="564">
        <v>0</v>
      </c>
      <c r="L218" s="563">
        <f t="shared" si="18"/>
        <v>0</v>
      </c>
      <c r="M218" s="563">
        <v>0</v>
      </c>
      <c r="N218" s="563">
        <v>0</v>
      </c>
      <c r="O218" s="565">
        <v>0</v>
      </c>
      <c r="P218" s="564">
        <v>0</v>
      </c>
      <c r="Q218" s="566">
        <f>+monthly_drivers_0!Q218*1.25</f>
        <v>3.125</v>
      </c>
    </row>
    <row r="219" spans="1:17" x14ac:dyDescent="0.25">
      <c r="A219" s="567">
        <f t="shared" si="19"/>
        <v>51104</v>
      </c>
      <c r="B219" s="567" t="str">
        <f t="shared" si="21"/>
        <v>Discovery</v>
      </c>
      <c r="C219" s="568">
        <f t="shared" si="21"/>
        <v>0</v>
      </c>
      <c r="D219" s="569">
        <v>0</v>
      </c>
      <c r="E219" s="569">
        <v>0</v>
      </c>
      <c r="F219" s="569">
        <v>0</v>
      </c>
      <c r="G219" s="569">
        <v>0</v>
      </c>
      <c r="H219" s="569">
        <v>0</v>
      </c>
      <c r="I219" s="569">
        <v>0</v>
      </c>
      <c r="J219" s="569">
        <v>0</v>
      </c>
      <c r="K219" s="570">
        <v>0</v>
      </c>
      <c r="L219" s="571">
        <f t="shared" si="18"/>
        <v>0</v>
      </c>
      <c r="M219" s="571">
        <v>0</v>
      </c>
      <c r="N219" s="571">
        <v>0</v>
      </c>
      <c r="O219" s="572">
        <v>0</v>
      </c>
      <c r="P219" s="573">
        <v>0</v>
      </c>
      <c r="Q219" s="574">
        <f>+monthly_drivers_0!Q219*1.25</f>
        <v>3.125</v>
      </c>
    </row>
    <row r="220" spans="1:17" x14ac:dyDescent="0.25">
      <c r="A220" s="575">
        <f t="shared" si="19"/>
        <v>51135</v>
      </c>
      <c r="B220" s="575" t="str">
        <f t="shared" si="21"/>
        <v>Discovery</v>
      </c>
      <c r="C220" s="562">
        <f t="shared" si="21"/>
        <v>0</v>
      </c>
      <c r="D220" s="563">
        <v>0</v>
      </c>
      <c r="E220" s="563">
        <v>0</v>
      </c>
      <c r="F220" s="563">
        <v>0</v>
      </c>
      <c r="G220" s="563">
        <v>0</v>
      </c>
      <c r="H220" s="563">
        <v>0</v>
      </c>
      <c r="I220" s="563">
        <v>0</v>
      </c>
      <c r="J220" s="563">
        <v>0</v>
      </c>
      <c r="K220" s="564">
        <v>0</v>
      </c>
      <c r="L220" s="563">
        <f t="shared" si="18"/>
        <v>0</v>
      </c>
      <c r="M220" s="563">
        <v>0</v>
      </c>
      <c r="N220" s="563">
        <v>0</v>
      </c>
      <c r="O220" s="565">
        <v>0</v>
      </c>
      <c r="P220" s="564">
        <v>0</v>
      </c>
      <c r="Q220" s="566">
        <f>+monthly_drivers_0!Q220*1.25</f>
        <v>3.125</v>
      </c>
    </row>
    <row r="221" spans="1:17" x14ac:dyDescent="0.25">
      <c r="A221" s="567">
        <f t="shared" si="19"/>
        <v>51166</v>
      </c>
      <c r="B221" s="567" t="str">
        <f t="shared" si="21"/>
        <v>Discovery</v>
      </c>
      <c r="C221" s="568">
        <f t="shared" si="21"/>
        <v>0</v>
      </c>
      <c r="D221" s="569">
        <v>0</v>
      </c>
      <c r="E221" s="569">
        <v>0</v>
      </c>
      <c r="F221" s="569">
        <v>0</v>
      </c>
      <c r="G221" s="569">
        <v>0</v>
      </c>
      <c r="H221" s="569">
        <v>0</v>
      </c>
      <c r="I221" s="569">
        <v>0</v>
      </c>
      <c r="J221" s="569">
        <v>0</v>
      </c>
      <c r="K221" s="570">
        <v>0</v>
      </c>
      <c r="L221" s="571">
        <f t="shared" si="18"/>
        <v>0</v>
      </c>
      <c r="M221" s="571">
        <v>0</v>
      </c>
      <c r="N221" s="571">
        <v>0</v>
      </c>
      <c r="O221" s="572">
        <v>0</v>
      </c>
      <c r="P221" s="573">
        <v>0</v>
      </c>
      <c r="Q221" s="574">
        <f>+monthly_drivers_0!Q221*1.25</f>
        <v>3.125</v>
      </c>
    </row>
    <row r="222" spans="1:17" x14ac:dyDescent="0.25">
      <c r="A222" s="575">
        <f t="shared" si="19"/>
        <v>51195</v>
      </c>
      <c r="B222" s="575" t="str">
        <f t="shared" si="21"/>
        <v>Discovery</v>
      </c>
      <c r="C222" s="562">
        <f t="shared" si="21"/>
        <v>0</v>
      </c>
      <c r="D222" s="563">
        <v>0</v>
      </c>
      <c r="E222" s="563">
        <v>0</v>
      </c>
      <c r="F222" s="563">
        <v>0</v>
      </c>
      <c r="G222" s="563">
        <v>0</v>
      </c>
      <c r="H222" s="563">
        <v>0</v>
      </c>
      <c r="I222" s="563">
        <v>0</v>
      </c>
      <c r="J222" s="563">
        <v>0</v>
      </c>
      <c r="K222" s="564">
        <v>0</v>
      </c>
      <c r="L222" s="563">
        <f t="shared" si="18"/>
        <v>0</v>
      </c>
      <c r="M222" s="563">
        <v>0</v>
      </c>
      <c r="N222" s="563">
        <v>0</v>
      </c>
      <c r="O222" s="565">
        <v>0</v>
      </c>
      <c r="P222" s="564">
        <v>0</v>
      </c>
      <c r="Q222" s="566">
        <f>+monthly_drivers_0!Q222*1.25</f>
        <v>3.125</v>
      </c>
    </row>
    <row r="223" spans="1:17" x14ac:dyDescent="0.25">
      <c r="A223" s="567">
        <f t="shared" si="19"/>
        <v>51226</v>
      </c>
      <c r="B223" s="567" t="str">
        <f t="shared" si="21"/>
        <v>Discovery</v>
      </c>
      <c r="C223" s="568">
        <f t="shared" si="21"/>
        <v>0</v>
      </c>
      <c r="D223" s="569">
        <v>0</v>
      </c>
      <c r="E223" s="569">
        <v>0</v>
      </c>
      <c r="F223" s="569">
        <v>0</v>
      </c>
      <c r="G223" s="569">
        <v>0</v>
      </c>
      <c r="H223" s="569">
        <v>0</v>
      </c>
      <c r="I223" s="569">
        <v>0</v>
      </c>
      <c r="J223" s="569">
        <v>0</v>
      </c>
      <c r="K223" s="570">
        <v>0</v>
      </c>
      <c r="L223" s="571">
        <f t="shared" si="18"/>
        <v>0</v>
      </c>
      <c r="M223" s="571">
        <v>0</v>
      </c>
      <c r="N223" s="571">
        <v>0</v>
      </c>
      <c r="O223" s="572">
        <v>0</v>
      </c>
      <c r="P223" s="573">
        <v>0</v>
      </c>
      <c r="Q223" s="574">
        <f>+monthly_drivers_0!Q223*1.25</f>
        <v>3.125</v>
      </c>
    </row>
    <row r="224" spans="1:17" x14ac:dyDescent="0.25">
      <c r="A224" s="575">
        <f t="shared" si="19"/>
        <v>51256</v>
      </c>
      <c r="B224" s="575" t="str">
        <f t="shared" si="21"/>
        <v>Discovery</v>
      </c>
      <c r="C224" s="562">
        <f t="shared" si="21"/>
        <v>0</v>
      </c>
      <c r="D224" s="563">
        <v>0</v>
      </c>
      <c r="E224" s="563">
        <v>0</v>
      </c>
      <c r="F224" s="563">
        <v>0</v>
      </c>
      <c r="G224" s="563">
        <v>0</v>
      </c>
      <c r="H224" s="563">
        <v>0</v>
      </c>
      <c r="I224" s="563">
        <v>0</v>
      </c>
      <c r="J224" s="563">
        <v>0</v>
      </c>
      <c r="K224" s="564">
        <v>0</v>
      </c>
      <c r="L224" s="563">
        <f t="shared" si="18"/>
        <v>0</v>
      </c>
      <c r="M224" s="563">
        <v>0</v>
      </c>
      <c r="N224" s="563">
        <v>0</v>
      </c>
      <c r="O224" s="565">
        <v>0</v>
      </c>
      <c r="P224" s="564">
        <v>0</v>
      </c>
      <c r="Q224" s="566">
        <f>+monthly_drivers_0!Q224*1.25</f>
        <v>3.125</v>
      </c>
    </row>
    <row r="225" spans="1:17" x14ac:dyDescent="0.25">
      <c r="A225" s="567">
        <f t="shared" si="19"/>
        <v>51287</v>
      </c>
      <c r="B225" s="567" t="str">
        <f t="shared" si="21"/>
        <v>Discovery</v>
      </c>
      <c r="C225" s="568">
        <f t="shared" si="21"/>
        <v>0</v>
      </c>
      <c r="D225" s="569">
        <v>0</v>
      </c>
      <c r="E225" s="569">
        <v>0</v>
      </c>
      <c r="F225" s="569">
        <v>0</v>
      </c>
      <c r="G225" s="569">
        <v>0</v>
      </c>
      <c r="H225" s="569">
        <v>0</v>
      </c>
      <c r="I225" s="569">
        <v>0</v>
      </c>
      <c r="J225" s="569">
        <v>0</v>
      </c>
      <c r="K225" s="570">
        <v>0</v>
      </c>
      <c r="L225" s="571">
        <f t="shared" si="18"/>
        <v>0</v>
      </c>
      <c r="M225" s="571">
        <v>0</v>
      </c>
      <c r="N225" s="571">
        <v>0</v>
      </c>
      <c r="O225" s="572">
        <v>0</v>
      </c>
      <c r="P225" s="573">
        <v>0</v>
      </c>
      <c r="Q225" s="574">
        <f>+monthly_drivers_0!Q225*1.25</f>
        <v>3.125</v>
      </c>
    </row>
    <row r="226" spans="1:17" x14ac:dyDescent="0.25">
      <c r="A226" s="575">
        <f t="shared" si="19"/>
        <v>51317</v>
      </c>
      <c r="B226" s="575" t="str">
        <f t="shared" si="21"/>
        <v>Discovery</v>
      </c>
      <c r="C226" s="562">
        <f t="shared" si="21"/>
        <v>0</v>
      </c>
      <c r="D226" s="563">
        <v>0</v>
      </c>
      <c r="E226" s="563">
        <v>0</v>
      </c>
      <c r="F226" s="563">
        <v>0</v>
      </c>
      <c r="G226" s="563">
        <v>0</v>
      </c>
      <c r="H226" s="563">
        <v>0</v>
      </c>
      <c r="I226" s="563">
        <v>0</v>
      </c>
      <c r="J226" s="563">
        <v>0</v>
      </c>
      <c r="K226" s="564">
        <v>0</v>
      </c>
      <c r="L226" s="563">
        <f t="shared" si="18"/>
        <v>0</v>
      </c>
      <c r="M226" s="563">
        <v>0</v>
      </c>
      <c r="N226" s="563">
        <v>0</v>
      </c>
      <c r="O226" s="565">
        <v>0</v>
      </c>
      <c r="P226" s="564">
        <v>0</v>
      </c>
      <c r="Q226" s="566">
        <f>+monthly_drivers_0!Q226*1.25</f>
        <v>3.125</v>
      </c>
    </row>
    <row r="227" spans="1:17" x14ac:dyDescent="0.25">
      <c r="A227" s="567">
        <f t="shared" si="19"/>
        <v>51348</v>
      </c>
      <c r="B227" s="567" t="str">
        <f t="shared" ref="B227:C242" si="22">+B226</f>
        <v>Discovery</v>
      </c>
      <c r="C227" s="568">
        <f t="shared" si="22"/>
        <v>0</v>
      </c>
      <c r="D227" s="569">
        <v>0</v>
      </c>
      <c r="E227" s="569">
        <v>0</v>
      </c>
      <c r="F227" s="569">
        <v>0</v>
      </c>
      <c r="G227" s="569">
        <v>0</v>
      </c>
      <c r="H227" s="569">
        <v>0</v>
      </c>
      <c r="I227" s="569">
        <v>0</v>
      </c>
      <c r="J227" s="569">
        <v>0</v>
      </c>
      <c r="K227" s="570">
        <v>0</v>
      </c>
      <c r="L227" s="571">
        <f t="shared" si="18"/>
        <v>0</v>
      </c>
      <c r="M227" s="571">
        <v>0</v>
      </c>
      <c r="N227" s="571">
        <v>0</v>
      </c>
      <c r="O227" s="572">
        <v>0</v>
      </c>
      <c r="P227" s="573">
        <v>0</v>
      </c>
      <c r="Q227" s="574">
        <f>+monthly_drivers_0!Q227*1.25</f>
        <v>3.125</v>
      </c>
    </row>
    <row r="228" spans="1:17" x14ac:dyDescent="0.25">
      <c r="A228" s="575">
        <f t="shared" si="19"/>
        <v>51379</v>
      </c>
      <c r="B228" s="575" t="str">
        <f t="shared" si="22"/>
        <v>Discovery</v>
      </c>
      <c r="C228" s="562">
        <f t="shared" si="22"/>
        <v>0</v>
      </c>
      <c r="D228" s="563">
        <v>0</v>
      </c>
      <c r="E228" s="563">
        <v>0</v>
      </c>
      <c r="F228" s="563">
        <v>0</v>
      </c>
      <c r="G228" s="563">
        <v>0</v>
      </c>
      <c r="H228" s="563">
        <v>0</v>
      </c>
      <c r="I228" s="563">
        <v>0</v>
      </c>
      <c r="J228" s="563">
        <v>0</v>
      </c>
      <c r="K228" s="564">
        <v>0</v>
      </c>
      <c r="L228" s="563">
        <f t="shared" si="18"/>
        <v>0</v>
      </c>
      <c r="M228" s="563">
        <v>0</v>
      </c>
      <c r="N228" s="563">
        <v>0</v>
      </c>
      <c r="O228" s="565">
        <v>0</v>
      </c>
      <c r="P228" s="564">
        <v>0</v>
      </c>
      <c r="Q228" s="566">
        <f>+monthly_drivers_0!Q228*1.25</f>
        <v>3.125</v>
      </c>
    </row>
    <row r="229" spans="1:17" x14ac:dyDescent="0.25">
      <c r="A229" s="567">
        <f t="shared" si="19"/>
        <v>51409</v>
      </c>
      <c r="B229" s="567" t="str">
        <f t="shared" si="22"/>
        <v>Discovery</v>
      </c>
      <c r="C229" s="568">
        <f t="shared" si="22"/>
        <v>0</v>
      </c>
      <c r="D229" s="569">
        <v>0</v>
      </c>
      <c r="E229" s="569">
        <v>0</v>
      </c>
      <c r="F229" s="569">
        <v>0</v>
      </c>
      <c r="G229" s="569">
        <v>0</v>
      </c>
      <c r="H229" s="569">
        <v>0</v>
      </c>
      <c r="I229" s="569">
        <v>0</v>
      </c>
      <c r="J229" s="569">
        <v>0</v>
      </c>
      <c r="K229" s="570">
        <v>0</v>
      </c>
      <c r="L229" s="571">
        <f t="shared" si="18"/>
        <v>0</v>
      </c>
      <c r="M229" s="571">
        <v>0</v>
      </c>
      <c r="N229" s="571">
        <v>0</v>
      </c>
      <c r="O229" s="572">
        <v>0</v>
      </c>
      <c r="P229" s="573">
        <v>0</v>
      </c>
      <c r="Q229" s="574">
        <f>+monthly_drivers_0!Q229*1.25</f>
        <v>3.125</v>
      </c>
    </row>
    <row r="230" spans="1:17" x14ac:dyDescent="0.25">
      <c r="A230" s="575">
        <f t="shared" si="19"/>
        <v>51440</v>
      </c>
      <c r="B230" s="575" t="str">
        <f t="shared" si="22"/>
        <v>Discovery</v>
      </c>
      <c r="C230" s="562">
        <f t="shared" si="22"/>
        <v>0</v>
      </c>
      <c r="D230" s="563">
        <v>0</v>
      </c>
      <c r="E230" s="563">
        <v>0</v>
      </c>
      <c r="F230" s="563">
        <v>0</v>
      </c>
      <c r="G230" s="563">
        <v>0</v>
      </c>
      <c r="H230" s="563">
        <v>0</v>
      </c>
      <c r="I230" s="563">
        <v>0</v>
      </c>
      <c r="J230" s="563">
        <v>0</v>
      </c>
      <c r="K230" s="564">
        <v>0</v>
      </c>
      <c r="L230" s="563">
        <f t="shared" si="18"/>
        <v>0</v>
      </c>
      <c r="M230" s="563">
        <v>0</v>
      </c>
      <c r="N230" s="563">
        <v>0</v>
      </c>
      <c r="O230" s="565">
        <v>0</v>
      </c>
      <c r="P230" s="564">
        <v>0</v>
      </c>
      <c r="Q230" s="566">
        <f>+monthly_drivers_0!Q230*1.25</f>
        <v>3.125</v>
      </c>
    </row>
    <row r="231" spans="1:17" x14ac:dyDescent="0.25">
      <c r="A231" s="567">
        <f t="shared" si="19"/>
        <v>51470</v>
      </c>
      <c r="B231" s="567" t="str">
        <f t="shared" si="22"/>
        <v>Discovery</v>
      </c>
      <c r="C231" s="568">
        <f t="shared" si="22"/>
        <v>0</v>
      </c>
      <c r="D231" s="569">
        <v>0</v>
      </c>
      <c r="E231" s="569">
        <v>0</v>
      </c>
      <c r="F231" s="569">
        <v>0</v>
      </c>
      <c r="G231" s="569">
        <v>0</v>
      </c>
      <c r="H231" s="569">
        <v>0</v>
      </c>
      <c r="I231" s="569">
        <v>0</v>
      </c>
      <c r="J231" s="569">
        <v>0</v>
      </c>
      <c r="K231" s="570">
        <v>0</v>
      </c>
      <c r="L231" s="571">
        <f t="shared" si="18"/>
        <v>0</v>
      </c>
      <c r="M231" s="571">
        <v>0</v>
      </c>
      <c r="N231" s="571">
        <v>0</v>
      </c>
      <c r="O231" s="572">
        <v>0</v>
      </c>
      <c r="P231" s="573">
        <v>0</v>
      </c>
      <c r="Q231" s="574">
        <f>+monthly_drivers_0!Q231*1.25</f>
        <v>3.125</v>
      </c>
    </row>
    <row r="232" spans="1:17" x14ac:dyDescent="0.25">
      <c r="A232" s="575">
        <f t="shared" si="19"/>
        <v>51501</v>
      </c>
      <c r="B232" s="575" t="str">
        <f t="shared" si="22"/>
        <v>Discovery</v>
      </c>
      <c r="C232" s="562">
        <f t="shared" si="22"/>
        <v>0</v>
      </c>
      <c r="D232" s="563">
        <v>0</v>
      </c>
      <c r="E232" s="563">
        <v>0</v>
      </c>
      <c r="F232" s="563">
        <v>0</v>
      </c>
      <c r="G232" s="563">
        <v>0</v>
      </c>
      <c r="H232" s="563">
        <v>0</v>
      </c>
      <c r="I232" s="563">
        <v>0</v>
      </c>
      <c r="J232" s="563">
        <v>0</v>
      </c>
      <c r="K232" s="564">
        <v>0</v>
      </c>
      <c r="L232" s="563">
        <f t="shared" si="18"/>
        <v>0</v>
      </c>
      <c r="M232" s="563">
        <v>0</v>
      </c>
      <c r="N232" s="563">
        <v>0</v>
      </c>
      <c r="O232" s="565">
        <v>0</v>
      </c>
      <c r="P232" s="564">
        <v>0</v>
      </c>
      <c r="Q232" s="566">
        <f>+monthly_drivers_0!Q232*1.25</f>
        <v>3.125</v>
      </c>
    </row>
    <row r="233" spans="1:17" x14ac:dyDescent="0.25">
      <c r="A233" s="567">
        <f t="shared" si="19"/>
        <v>51532</v>
      </c>
      <c r="B233" s="567" t="str">
        <f t="shared" si="22"/>
        <v>Discovery</v>
      </c>
      <c r="C233" s="568">
        <f t="shared" si="22"/>
        <v>0</v>
      </c>
      <c r="D233" s="569">
        <v>0</v>
      </c>
      <c r="E233" s="569">
        <v>0</v>
      </c>
      <c r="F233" s="569">
        <v>0</v>
      </c>
      <c r="G233" s="569">
        <v>0</v>
      </c>
      <c r="H233" s="569">
        <v>0</v>
      </c>
      <c r="I233" s="569">
        <v>0</v>
      </c>
      <c r="J233" s="569">
        <v>0</v>
      </c>
      <c r="K233" s="570">
        <v>0</v>
      </c>
      <c r="L233" s="571">
        <f t="shared" si="18"/>
        <v>0</v>
      </c>
      <c r="M233" s="571">
        <v>0</v>
      </c>
      <c r="N233" s="571">
        <v>0</v>
      </c>
      <c r="O233" s="572">
        <v>0</v>
      </c>
      <c r="P233" s="573">
        <v>0</v>
      </c>
      <c r="Q233" s="574">
        <f>+monthly_drivers_0!Q233*1.25</f>
        <v>3.125</v>
      </c>
    </row>
    <row r="234" spans="1:17" x14ac:dyDescent="0.25">
      <c r="A234" s="575">
        <f t="shared" si="19"/>
        <v>51560</v>
      </c>
      <c r="B234" s="575" t="str">
        <f t="shared" si="22"/>
        <v>Discovery</v>
      </c>
      <c r="C234" s="562">
        <f t="shared" si="22"/>
        <v>0</v>
      </c>
      <c r="D234" s="563">
        <v>0</v>
      </c>
      <c r="E234" s="563">
        <v>0</v>
      </c>
      <c r="F234" s="563">
        <v>0</v>
      </c>
      <c r="G234" s="563">
        <v>0</v>
      </c>
      <c r="H234" s="563">
        <v>0</v>
      </c>
      <c r="I234" s="563">
        <v>0</v>
      </c>
      <c r="J234" s="563">
        <v>0</v>
      </c>
      <c r="K234" s="564">
        <v>0</v>
      </c>
      <c r="L234" s="563">
        <f t="shared" si="18"/>
        <v>0</v>
      </c>
      <c r="M234" s="563">
        <v>0</v>
      </c>
      <c r="N234" s="563">
        <v>0</v>
      </c>
      <c r="O234" s="565">
        <v>0</v>
      </c>
      <c r="P234" s="564">
        <v>0</v>
      </c>
      <c r="Q234" s="566">
        <f>+monthly_drivers_0!Q234*1.25</f>
        <v>3.125</v>
      </c>
    </row>
    <row r="235" spans="1:17" x14ac:dyDescent="0.25">
      <c r="A235" s="567">
        <f t="shared" si="19"/>
        <v>51591</v>
      </c>
      <c r="B235" s="567" t="str">
        <f t="shared" si="22"/>
        <v>Discovery</v>
      </c>
      <c r="C235" s="568">
        <f t="shared" si="22"/>
        <v>0</v>
      </c>
      <c r="D235" s="569">
        <v>0</v>
      </c>
      <c r="E235" s="569">
        <v>0</v>
      </c>
      <c r="F235" s="569">
        <v>0</v>
      </c>
      <c r="G235" s="569">
        <v>0</v>
      </c>
      <c r="H235" s="569">
        <v>0</v>
      </c>
      <c r="I235" s="569">
        <v>0</v>
      </c>
      <c r="J235" s="569">
        <v>0</v>
      </c>
      <c r="K235" s="570">
        <v>0</v>
      </c>
      <c r="L235" s="571">
        <f t="shared" si="18"/>
        <v>0</v>
      </c>
      <c r="M235" s="571">
        <v>0</v>
      </c>
      <c r="N235" s="571">
        <v>0</v>
      </c>
      <c r="O235" s="572">
        <v>0</v>
      </c>
      <c r="P235" s="573">
        <v>0</v>
      </c>
      <c r="Q235" s="574">
        <f>+monthly_drivers_0!Q235*1.25</f>
        <v>3.125</v>
      </c>
    </row>
    <row r="236" spans="1:17" x14ac:dyDescent="0.25">
      <c r="A236" s="575">
        <f t="shared" si="19"/>
        <v>51621</v>
      </c>
      <c r="B236" s="575" t="str">
        <f t="shared" si="22"/>
        <v>Discovery</v>
      </c>
      <c r="C236" s="562">
        <f t="shared" si="22"/>
        <v>0</v>
      </c>
      <c r="D236" s="563">
        <v>0</v>
      </c>
      <c r="E236" s="563">
        <v>0</v>
      </c>
      <c r="F236" s="563">
        <v>0</v>
      </c>
      <c r="G236" s="563">
        <v>0</v>
      </c>
      <c r="H236" s="563">
        <v>0</v>
      </c>
      <c r="I236" s="563">
        <v>0</v>
      </c>
      <c r="J236" s="563">
        <v>0</v>
      </c>
      <c r="K236" s="564">
        <v>0</v>
      </c>
      <c r="L236" s="563">
        <f t="shared" si="18"/>
        <v>0</v>
      </c>
      <c r="M236" s="563">
        <v>0</v>
      </c>
      <c r="N236" s="563">
        <v>0</v>
      </c>
      <c r="O236" s="565">
        <v>0</v>
      </c>
      <c r="P236" s="564">
        <v>0</v>
      </c>
      <c r="Q236" s="566">
        <f>+monthly_drivers_0!Q236*1.25</f>
        <v>3.125</v>
      </c>
    </row>
    <row r="237" spans="1:17" x14ac:dyDescent="0.25">
      <c r="A237" s="567">
        <f t="shared" si="19"/>
        <v>51652</v>
      </c>
      <c r="B237" s="567" t="str">
        <f t="shared" si="22"/>
        <v>Discovery</v>
      </c>
      <c r="C237" s="568">
        <f t="shared" si="22"/>
        <v>0</v>
      </c>
      <c r="D237" s="569">
        <v>0</v>
      </c>
      <c r="E237" s="569">
        <v>0</v>
      </c>
      <c r="F237" s="569">
        <v>0</v>
      </c>
      <c r="G237" s="569">
        <v>0</v>
      </c>
      <c r="H237" s="569">
        <v>0</v>
      </c>
      <c r="I237" s="569">
        <v>0</v>
      </c>
      <c r="J237" s="569">
        <v>0</v>
      </c>
      <c r="K237" s="570">
        <v>0</v>
      </c>
      <c r="L237" s="571">
        <f t="shared" si="18"/>
        <v>0</v>
      </c>
      <c r="M237" s="571">
        <v>0</v>
      </c>
      <c r="N237" s="571">
        <v>0</v>
      </c>
      <c r="O237" s="572">
        <v>0</v>
      </c>
      <c r="P237" s="573">
        <v>0</v>
      </c>
      <c r="Q237" s="574">
        <f>+monthly_drivers_0!Q237*1.25</f>
        <v>3.125</v>
      </c>
    </row>
    <row r="238" spans="1:17" x14ac:dyDescent="0.25">
      <c r="A238" s="575">
        <f t="shared" si="19"/>
        <v>51682</v>
      </c>
      <c r="B238" s="575" t="str">
        <f t="shared" si="22"/>
        <v>Discovery</v>
      </c>
      <c r="C238" s="562">
        <f t="shared" si="22"/>
        <v>0</v>
      </c>
      <c r="D238" s="563">
        <v>0</v>
      </c>
      <c r="E238" s="563">
        <v>0</v>
      </c>
      <c r="F238" s="563">
        <v>0</v>
      </c>
      <c r="G238" s="563">
        <v>0</v>
      </c>
      <c r="H238" s="563">
        <v>0</v>
      </c>
      <c r="I238" s="563">
        <v>0</v>
      </c>
      <c r="J238" s="563">
        <v>0</v>
      </c>
      <c r="K238" s="564">
        <v>0</v>
      </c>
      <c r="L238" s="563">
        <f t="shared" si="18"/>
        <v>0</v>
      </c>
      <c r="M238" s="563">
        <v>0</v>
      </c>
      <c r="N238" s="563">
        <v>0</v>
      </c>
      <c r="O238" s="565">
        <v>0</v>
      </c>
      <c r="P238" s="564">
        <v>0</v>
      </c>
      <c r="Q238" s="566">
        <f>+monthly_drivers_0!Q238*1.25</f>
        <v>3.125</v>
      </c>
    </row>
    <row r="239" spans="1:17" x14ac:dyDescent="0.25">
      <c r="A239" s="567">
        <f t="shared" si="19"/>
        <v>51713</v>
      </c>
      <c r="B239" s="567" t="str">
        <f t="shared" si="22"/>
        <v>Discovery</v>
      </c>
      <c r="C239" s="568">
        <f t="shared" si="22"/>
        <v>0</v>
      </c>
      <c r="D239" s="569">
        <v>0</v>
      </c>
      <c r="E239" s="569">
        <v>0</v>
      </c>
      <c r="F239" s="569">
        <v>0</v>
      </c>
      <c r="G239" s="569">
        <v>0</v>
      </c>
      <c r="H239" s="569">
        <v>0</v>
      </c>
      <c r="I239" s="569">
        <v>0</v>
      </c>
      <c r="J239" s="569">
        <v>0</v>
      </c>
      <c r="K239" s="570">
        <v>0</v>
      </c>
      <c r="L239" s="571">
        <f t="shared" si="18"/>
        <v>0</v>
      </c>
      <c r="M239" s="571">
        <v>0</v>
      </c>
      <c r="N239" s="571">
        <v>0</v>
      </c>
      <c r="O239" s="572">
        <v>0</v>
      </c>
      <c r="P239" s="573">
        <v>0</v>
      </c>
      <c r="Q239" s="574">
        <f>+monthly_drivers_0!Q239*1.25</f>
        <v>3.125</v>
      </c>
    </row>
    <row r="240" spans="1:17" x14ac:dyDescent="0.25">
      <c r="A240" s="575">
        <f t="shared" si="19"/>
        <v>51744</v>
      </c>
      <c r="B240" s="575" t="str">
        <f t="shared" si="22"/>
        <v>Discovery</v>
      </c>
      <c r="C240" s="562">
        <f t="shared" si="22"/>
        <v>0</v>
      </c>
      <c r="D240" s="563">
        <v>0</v>
      </c>
      <c r="E240" s="563">
        <v>0</v>
      </c>
      <c r="F240" s="563">
        <v>0</v>
      </c>
      <c r="G240" s="563">
        <v>0</v>
      </c>
      <c r="H240" s="563">
        <v>0</v>
      </c>
      <c r="I240" s="563">
        <v>0</v>
      </c>
      <c r="J240" s="563">
        <v>0</v>
      </c>
      <c r="K240" s="564">
        <v>0</v>
      </c>
      <c r="L240" s="563">
        <f t="shared" si="18"/>
        <v>0</v>
      </c>
      <c r="M240" s="563">
        <v>0</v>
      </c>
      <c r="N240" s="563">
        <v>0</v>
      </c>
      <c r="O240" s="565">
        <v>0</v>
      </c>
      <c r="P240" s="564">
        <v>0</v>
      </c>
      <c r="Q240" s="566">
        <f>+monthly_drivers_0!Q240*1.25</f>
        <v>3.125</v>
      </c>
    </row>
    <row r="241" spans="1:17" x14ac:dyDescent="0.25">
      <c r="A241" s="567">
        <f t="shared" si="19"/>
        <v>51774</v>
      </c>
      <c r="B241" s="567" t="str">
        <f t="shared" si="22"/>
        <v>Discovery</v>
      </c>
      <c r="C241" s="568">
        <f t="shared" si="22"/>
        <v>0</v>
      </c>
      <c r="D241" s="569">
        <v>0</v>
      </c>
      <c r="E241" s="569">
        <v>0</v>
      </c>
      <c r="F241" s="569">
        <v>0</v>
      </c>
      <c r="G241" s="569">
        <v>0</v>
      </c>
      <c r="H241" s="569">
        <v>0</v>
      </c>
      <c r="I241" s="569">
        <v>0</v>
      </c>
      <c r="J241" s="569">
        <v>0</v>
      </c>
      <c r="K241" s="570">
        <v>0</v>
      </c>
      <c r="L241" s="571">
        <f t="shared" si="18"/>
        <v>0</v>
      </c>
      <c r="M241" s="571">
        <v>0</v>
      </c>
      <c r="N241" s="571">
        <v>0</v>
      </c>
      <c r="O241" s="572">
        <v>0</v>
      </c>
      <c r="P241" s="573">
        <v>0</v>
      </c>
      <c r="Q241" s="574">
        <f>+monthly_drivers_0!Q241*1.25</f>
        <v>3.125</v>
      </c>
    </row>
    <row r="242" spans="1:17" x14ac:dyDescent="0.25">
      <c r="A242" s="575">
        <f t="shared" si="19"/>
        <v>51805</v>
      </c>
      <c r="B242" s="575" t="str">
        <f t="shared" si="22"/>
        <v>Discovery</v>
      </c>
      <c r="C242" s="562">
        <f t="shared" si="22"/>
        <v>0</v>
      </c>
      <c r="D242" s="563">
        <v>0</v>
      </c>
      <c r="E242" s="563">
        <v>0</v>
      </c>
      <c r="F242" s="563">
        <v>0</v>
      </c>
      <c r="G242" s="563">
        <v>0</v>
      </c>
      <c r="H242" s="563">
        <v>0</v>
      </c>
      <c r="I242" s="563">
        <v>0</v>
      </c>
      <c r="J242" s="563">
        <v>0</v>
      </c>
      <c r="K242" s="564">
        <v>0</v>
      </c>
      <c r="L242" s="563">
        <f t="shared" si="18"/>
        <v>0</v>
      </c>
      <c r="M242" s="563">
        <v>0</v>
      </c>
      <c r="N242" s="563">
        <v>0</v>
      </c>
      <c r="O242" s="565">
        <v>0</v>
      </c>
      <c r="P242" s="564">
        <v>0</v>
      </c>
      <c r="Q242" s="566">
        <f>+monthly_drivers_0!Q242*1.25</f>
        <v>3.125</v>
      </c>
    </row>
    <row r="243" spans="1:17" x14ac:dyDescent="0.25">
      <c r="A243" s="567">
        <f t="shared" si="19"/>
        <v>51835</v>
      </c>
      <c r="B243" s="567" t="str">
        <f t="shared" ref="B243:C258" si="23">+B242</f>
        <v>Discovery</v>
      </c>
      <c r="C243" s="568">
        <f t="shared" si="23"/>
        <v>0</v>
      </c>
      <c r="D243" s="569">
        <v>0</v>
      </c>
      <c r="E243" s="569">
        <v>0</v>
      </c>
      <c r="F243" s="569">
        <v>0</v>
      </c>
      <c r="G243" s="569">
        <v>0</v>
      </c>
      <c r="H243" s="569">
        <v>0</v>
      </c>
      <c r="I243" s="569">
        <v>0</v>
      </c>
      <c r="J243" s="569">
        <v>0</v>
      </c>
      <c r="K243" s="570">
        <v>0</v>
      </c>
      <c r="L243" s="571">
        <f t="shared" si="18"/>
        <v>0</v>
      </c>
      <c r="M243" s="571">
        <v>0</v>
      </c>
      <c r="N243" s="571">
        <v>0</v>
      </c>
      <c r="O243" s="572">
        <v>0</v>
      </c>
      <c r="P243" s="573">
        <v>0</v>
      </c>
      <c r="Q243" s="574">
        <f>+monthly_drivers_0!Q243*1.25</f>
        <v>3.125</v>
      </c>
    </row>
    <row r="244" spans="1:17" x14ac:dyDescent="0.25">
      <c r="A244" s="575">
        <f t="shared" si="19"/>
        <v>51866</v>
      </c>
      <c r="B244" s="575" t="str">
        <f t="shared" si="23"/>
        <v>Discovery</v>
      </c>
      <c r="C244" s="562">
        <f t="shared" si="23"/>
        <v>0</v>
      </c>
      <c r="D244" s="563">
        <v>0</v>
      </c>
      <c r="E244" s="563">
        <v>0</v>
      </c>
      <c r="F244" s="563">
        <v>0</v>
      </c>
      <c r="G244" s="563">
        <v>0</v>
      </c>
      <c r="H244" s="563">
        <v>0</v>
      </c>
      <c r="I244" s="563">
        <v>0</v>
      </c>
      <c r="J244" s="563">
        <v>0</v>
      </c>
      <c r="K244" s="564">
        <v>0</v>
      </c>
      <c r="L244" s="563">
        <f t="shared" si="18"/>
        <v>0</v>
      </c>
      <c r="M244" s="563">
        <v>0</v>
      </c>
      <c r="N244" s="563">
        <v>0</v>
      </c>
      <c r="O244" s="565">
        <v>0</v>
      </c>
      <c r="P244" s="564">
        <v>0</v>
      </c>
      <c r="Q244" s="566">
        <f>+monthly_drivers_0!Q244*1.25</f>
        <v>3.125</v>
      </c>
    </row>
    <row r="245" spans="1:17" x14ac:dyDescent="0.25">
      <c r="A245" s="567">
        <f t="shared" si="19"/>
        <v>51897</v>
      </c>
      <c r="B245" s="567" t="str">
        <f t="shared" si="23"/>
        <v>Discovery</v>
      </c>
      <c r="C245" s="568">
        <f t="shared" si="23"/>
        <v>0</v>
      </c>
      <c r="D245" s="569">
        <v>0</v>
      </c>
      <c r="E245" s="569">
        <v>0</v>
      </c>
      <c r="F245" s="569">
        <v>0</v>
      </c>
      <c r="G245" s="569">
        <v>0</v>
      </c>
      <c r="H245" s="569">
        <v>0</v>
      </c>
      <c r="I245" s="569">
        <v>0</v>
      </c>
      <c r="J245" s="569">
        <v>0</v>
      </c>
      <c r="K245" s="570">
        <v>0</v>
      </c>
      <c r="L245" s="571">
        <f t="shared" si="18"/>
        <v>0</v>
      </c>
      <c r="M245" s="571">
        <v>0</v>
      </c>
      <c r="N245" s="571">
        <v>0</v>
      </c>
      <c r="O245" s="572">
        <v>0</v>
      </c>
      <c r="P245" s="573">
        <v>0</v>
      </c>
      <c r="Q245" s="574">
        <f>+monthly_drivers_0!Q245*1.25</f>
        <v>3.125</v>
      </c>
    </row>
    <row r="246" spans="1:17" x14ac:dyDescent="0.25">
      <c r="A246" s="575">
        <f t="shared" si="19"/>
        <v>51925</v>
      </c>
      <c r="B246" s="575" t="str">
        <f t="shared" si="23"/>
        <v>Discovery</v>
      </c>
      <c r="C246" s="562">
        <f t="shared" si="23"/>
        <v>0</v>
      </c>
      <c r="D246" s="563">
        <v>0</v>
      </c>
      <c r="E246" s="563">
        <v>0</v>
      </c>
      <c r="F246" s="563">
        <v>0</v>
      </c>
      <c r="G246" s="563">
        <v>0</v>
      </c>
      <c r="H246" s="563">
        <v>0</v>
      </c>
      <c r="I246" s="563">
        <v>0</v>
      </c>
      <c r="J246" s="563">
        <v>0</v>
      </c>
      <c r="K246" s="564">
        <v>0</v>
      </c>
      <c r="L246" s="563">
        <f t="shared" si="18"/>
        <v>0</v>
      </c>
      <c r="M246" s="563">
        <v>0</v>
      </c>
      <c r="N246" s="563">
        <v>0</v>
      </c>
      <c r="O246" s="565">
        <v>0</v>
      </c>
      <c r="P246" s="564">
        <v>0</v>
      </c>
      <c r="Q246" s="566">
        <f>+monthly_drivers_0!Q246*1.25</f>
        <v>3.125</v>
      </c>
    </row>
    <row r="247" spans="1:17" x14ac:dyDescent="0.25">
      <c r="A247" s="567">
        <f t="shared" si="19"/>
        <v>51956</v>
      </c>
      <c r="B247" s="567" t="str">
        <f t="shared" si="23"/>
        <v>Discovery</v>
      </c>
      <c r="C247" s="568">
        <f t="shared" si="23"/>
        <v>0</v>
      </c>
      <c r="D247" s="569">
        <v>0</v>
      </c>
      <c r="E247" s="569">
        <v>0</v>
      </c>
      <c r="F247" s="569">
        <v>0</v>
      </c>
      <c r="G247" s="569">
        <v>0</v>
      </c>
      <c r="H247" s="569">
        <v>0</v>
      </c>
      <c r="I247" s="569">
        <v>0</v>
      </c>
      <c r="J247" s="569">
        <v>0</v>
      </c>
      <c r="K247" s="570">
        <v>0</v>
      </c>
      <c r="L247" s="571">
        <f t="shared" si="18"/>
        <v>0</v>
      </c>
      <c r="M247" s="571">
        <v>0</v>
      </c>
      <c r="N247" s="571">
        <v>0</v>
      </c>
      <c r="O247" s="572">
        <v>0</v>
      </c>
      <c r="P247" s="573">
        <v>0</v>
      </c>
      <c r="Q247" s="574">
        <f>+monthly_drivers_0!Q247*1.25</f>
        <v>3.125</v>
      </c>
    </row>
    <row r="248" spans="1:17" x14ac:dyDescent="0.25">
      <c r="A248" s="575">
        <f t="shared" si="19"/>
        <v>51986</v>
      </c>
      <c r="B248" s="575" t="str">
        <f t="shared" si="23"/>
        <v>Discovery</v>
      </c>
      <c r="C248" s="562">
        <f t="shared" si="23"/>
        <v>0</v>
      </c>
      <c r="D248" s="563">
        <v>0</v>
      </c>
      <c r="E248" s="563">
        <v>0</v>
      </c>
      <c r="F248" s="563">
        <v>0</v>
      </c>
      <c r="G248" s="563">
        <v>0</v>
      </c>
      <c r="H248" s="563">
        <v>0</v>
      </c>
      <c r="I248" s="563">
        <v>0</v>
      </c>
      <c r="J248" s="563">
        <v>0</v>
      </c>
      <c r="K248" s="564">
        <v>0</v>
      </c>
      <c r="L248" s="563">
        <f t="shared" si="18"/>
        <v>0</v>
      </c>
      <c r="M248" s="563">
        <v>0</v>
      </c>
      <c r="N248" s="563">
        <v>0</v>
      </c>
      <c r="O248" s="565">
        <v>0</v>
      </c>
      <c r="P248" s="564">
        <v>0</v>
      </c>
      <c r="Q248" s="566">
        <f>+monthly_drivers_0!Q248*1.25</f>
        <v>3.125</v>
      </c>
    </row>
    <row r="249" spans="1:17" x14ac:dyDescent="0.25">
      <c r="A249" s="567">
        <f t="shared" si="19"/>
        <v>52017</v>
      </c>
      <c r="B249" s="567" t="str">
        <f t="shared" si="23"/>
        <v>Discovery</v>
      </c>
      <c r="C249" s="568">
        <f t="shared" si="23"/>
        <v>0</v>
      </c>
      <c r="D249" s="569">
        <v>0</v>
      </c>
      <c r="E249" s="569">
        <v>0</v>
      </c>
      <c r="F249" s="569">
        <v>0</v>
      </c>
      <c r="G249" s="569">
        <v>0</v>
      </c>
      <c r="H249" s="569">
        <v>0</v>
      </c>
      <c r="I249" s="569">
        <v>0</v>
      </c>
      <c r="J249" s="569">
        <v>0</v>
      </c>
      <c r="K249" s="570">
        <v>0</v>
      </c>
      <c r="L249" s="571">
        <f t="shared" si="18"/>
        <v>0</v>
      </c>
      <c r="M249" s="571">
        <v>0</v>
      </c>
      <c r="N249" s="571">
        <v>0</v>
      </c>
      <c r="O249" s="572">
        <v>0</v>
      </c>
      <c r="P249" s="573">
        <v>0</v>
      </c>
      <c r="Q249" s="574">
        <f>+monthly_drivers_0!Q249*1.25</f>
        <v>3.125</v>
      </c>
    </row>
    <row r="250" spans="1:17" x14ac:dyDescent="0.25">
      <c r="A250" s="575">
        <f t="shared" si="19"/>
        <v>52047</v>
      </c>
      <c r="B250" s="575" t="str">
        <f t="shared" si="23"/>
        <v>Discovery</v>
      </c>
      <c r="C250" s="562">
        <f t="shared" si="23"/>
        <v>0</v>
      </c>
      <c r="D250" s="563">
        <v>0</v>
      </c>
      <c r="E250" s="563">
        <v>0</v>
      </c>
      <c r="F250" s="563">
        <v>0</v>
      </c>
      <c r="G250" s="563">
        <v>0</v>
      </c>
      <c r="H250" s="563">
        <v>0</v>
      </c>
      <c r="I250" s="563">
        <v>0</v>
      </c>
      <c r="J250" s="563">
        <v>0</v>
      </c>
      <c r="K250" s="564">
        <v>0</v>
      </c>
      <c r="L250" s="563">
        <f t="shared" si="18"/>
        <v>0</v>
      </c>
      <c r="M250" s="563">
        <v>0</v>
      </c>
      <c r="N250" s="563">
        <v>0</v>
      </c>
      <c r="O250" s="565">
        <v>0</v>
      </c>
      <c r="P250" s="564">
        <v>0</v>
      </c>
      <c r="Q250" s="566">
        <f>+monthly_drivers_0!Q250*1.25</f>
        <v>3.125</v>
      </c>
    </row>
    <row r="251" spans="1:17" x14ac:dyDescent="0.25">
      <c r="A251" s="567">
        <f t="shared" si="19"/>
        <v>52078</v>
      </c>
      <c r="B251" s="567" t="str">
        <f t="shared" si="23"/>
        <v>Discovery</v>
      </c>
      <c r="C251" s="568">
        <f t="shared" si="23"/>
        <v>0</v>
      </c>
      <c r="D251" s="569">
        <v>0</v>
      </c>
      <c r="E251" s="569">
        <v>0</v>
      </c>
      <c r="F251" s="569">
        <v>0</v>
      </c>
      <c r="G251" s="569">
        <v>0</v>
      </c>
      <c r="H251" s="569">
        <v>0</v>
      </c>
      <c r="I251" s="569">
        <v>0</v>
      </c>
      <c r="J251" s="569">
        <v>0</v>
      </c>
      <c r="K251" s="570">
        <v>0</v>
      </c>
      <c r="L251" s="571">
        <f t="shared" si="18"/>
        <v>0</v>
      </c>
      <c r="M251" s="571">
        <v>0</v>
      </c>
      <c r="N251" s="571">
        <v>0</v>
      </c>
      <c r="O251" s="572">
        <v>0</v>
      </c>
      <c r="P251" s="573">
        <v>0</v>
      </c>
      <c r="Q251" s="574">
        <f>+monthly_drivers_0!Q251*1.25</f>
        <v>3.125</v>
      </c>
    </row>
    <row r="252" spans="1:17" x14ac:dyDescent="0.25">
      <c r="A252" s="575">
        <f t="shared" si="19"/>
        <v>52109</v>
      </c>
      <c r="B252" s="575" t="str">
        <f t="shared" si="23"/>
        <v>Discovery</v>
      </c>
      <c r="C252" s="562">
        <f t="shared" si="23"/>
        <v>0</v>
      </c>
      <c r="D252" s="563">
        <v>0</v>
      </c>
      <c r="E252" s="563">
        <v>0</v>
      </c>
      <c r="F252" s="563">
        <v>0</v>
      </c>
      <c r="G252" s="563">
        <v>0</v>
      </c>
      <c r="H252" s="563">
        <v>0</v>
      </c>
      <c r="I252" s="563">
        <v>0</v>
      </c>
      <c r="J252" s="563">
        <v>0</v>
      </c>
      <c r="K252" s="564">
        <v>0</v>
      </c>
      <c r="L252" s="563">
        <f t="shared" si="18"/>
        <v>0</v>
      </c>
      <c r="M252" s="563">
        <v>0</v>
      </c>
      <c r="N252" s="563">
        <v>0</v>
      </c>
      <c r="O252" s="565">
        <v>0</v>
      </c>
      <c r="P252" s="564">
        <v>0</v>
      </c>
      <c r="Q252" s="566">
        <f>+monthly_drivers_0!Q252*1.25</f>
        <v>3.125</v>
      </c>
    </row>
    <row r="253" spans="1:17" x14ac:dyDescent="0.25">
      <c r="A253" s="567">
        <f t="shared" si="19"/>
        <v>52139</v>
      </c>
      <c r="B253" s="567" t="str">
        <f t="shared" si="23"/>
        <v>Discovery</v>
      </c>
      <c r="C253" s="568">
        <f t="shared" si="23"/>
        <v>0</v>
      </c>
      <c r="D253" s="569">
        <v>0</v>
      </c>
      <c r="E253" s="569">
        <v>0</v>
      </c>
      <c r="F253" s="569">
        <v>0</v>
      </c>
      <c r="G253" s="569">
        <v>0</v>
      </c>
      <c r="H253" s="569">
        <v>0</v>
      </c>
      <c r="I253" s="569">
        <v>0</v>
      </c>
      <c r="J253" s="569">
        <v>0</v>
      </c>
      <c r="K253" s="570">
        <v>0</v>
      </c>
      <c r="L253" s="571">
        <f t="shared" si="18"/>
        <v>0</v>
      </c>
      <c r="M253" s="571">
        <v>0</v>
      </c>
      <c r="N253" s="571">
        <v>0</v>
      </c>
      <c r="O253" s="572">
        <v>0</v>
      </c>
      <c r="P253" s="573">
        <v>0</v>
      </c>
      <c r="Q253" s="574">
        <f>+monthly_drivers_0!Q253*1.25</f>
        <v>3.125</v>
      </c>
    </row>
    <row r="254" spans="1:17" x14ac:dyDescent="0.25">
      <c r="A254" s="575">
        <f t="shared" si="19"/>
        <v>52170</v>
      </c>
      <c r="B254" s="575" t="str">
        <f t="shared" si="23"/>
        <v>Discovery</v>
      </c>
      <c r="C254" s="562">
        <f t="shared" si="23"/>
        <v>0</v>
      </c>
      <c r="D254" s="563">
        <v>0</v>
      </c>
      <c r="E254" s="563">
        <v>0</v>
      </c>
      <c r="F254" s="563">
        <v>0</v>
      </c>
      <c r="G254" s="563">
        <v>0</v>
      </c>
      <c r="H254" s="563">
        <v>0</v>
      </c>
      <c r="I254" s="563">
        <v>0</v>
      </c>
      <c r="J254" s="563">
        <v>0</v>
      </c>
      <c r="K254" s="564">
        <v>0</v>
      </c>
      <c r="L254" s="563">
        <f t="shared" si="18"/>
        <v>0</v>
      </c>
      <c r="M254" s="563">
        <v>0</v>
      </c>
      <c r="N254" s="563">
        <v>0</v>
      </c>
      <c r="O254" s="565">
        <v>0</v>
      </c>
      <c r="P254" s="564">
        <v>0</v>
      </c>
      <c r="Q254" s="566">
        <f>+monthly_drivers_0!Q254*1.25</f>
        <v>3.125</v>
      </c>
    </row>
    <row r="255" spans="1:17" x14ac:dyDescent="0.25">
      <c r="A255" s="567">
        <f t="shared" si="19"/>
        <v>52200</v>
      </c>
      <c r="B255" s="567" t="str">
        <f t="shared" si="23"/>
        <v>Discovery</v>
      </c>
      <c r="C255" s="568">
        <f t="shared" si="23"/>
        <v>0</v>
      </c>
      <c r="D255" s="569">
        <v>0</v>
      </c>
      <c r="E255" s="569">
        <v>0</v>
      </c>
      <c r="F255" s="569">
        <v>0</v>
      </c>
      <c r="G255" s="569">
        <v>0</v>
      </c>
      <c r="H255" s="569">
        <v>0</v>
      </c>
      <c r="I255" s="569">
        <v>0</v>
      </c>
      <c r="J255" s="569">
        <v>0</v>
      </c>
      <c r="K255" s="570">
        <v>0</v>
      </c>
      <c r="L255" s="571">
        <f t="shared" si="18"/>
        <v>0</v>
      </c>
      <c r="M255" s="571">
        <v>0</v>
      </c>
      <c r="N255" s="571">
        <v>0</v>
      </c>
      <c r="O255" s="572">
        <v>0</v>
      </c>
      <c r="P255" s="573">
        <v>0</v>
      </c>
      <c r="Q255" s="574">
        <f>+monthly_drivers_0!Q255*1.25</f>
        <v>3.125</v>
      </c>
    </row>
    <row r="256" spans="1:17" x14ac:dyDescent="0.25">
      <c r="A256" s="575">
        <f t="shared" si="19"/>
        <v>52231</v>
      </c>
      <c r="B256" s="575" t="str">
        <f t="shared" si="23"/>
        <v>Discovery</v>
      </c>
      <c r="C256" s="562">
        <f t="shared" si="23"/>
        <v>0</v>
      </c>
      <c r="D256" s="563">
        <v>0</v>
      </c>
      <c r="E256" s="563">
        <v>0</v>
      </c>
      <c r="F256" s="563">
        <v>0</v>
      </c>
      <c r="G256" s="563">
        <v>0</v>
      </c>
      <c r="H256" s="563">
        <v>0</v>
      </c>
      <c r="I256" s="563">
        <v>0</v>
      </c>
      <c r="J256" s="563">
        <v>0</v>
      </c>
      <c r="K256" s="564">
        <v>0</v>
      </c>
      <c r="L256" s="563">
        <f t="shared" si="18"/>
        <v>0</v>
      </c>
      <c r="M256" s="563">
        <v>0</v>
      </c>
      <c r="N256" s="563">
        <v>0</v>
      </c>
      <c r="O256" s="565">
        <v>0</v>
      </c>
      <c r="P256" s="564">
        <v>0</v>
      </c>
      <c r="Q256" s="566">
        <f>+monthly_drivers_0!Q256*1.25</f>
        <v>3.125</v>
      </c>
    </row>
    <row r="257" spans="1:17" x14ac:dyDescent="0.25">
      <c r="A257" s="567">
        <f t="shared" si="19"/>
        <v>52262</v>
      </c>
      <c r="B257" s="567" t="str">
        <f t="shared" si="23"/>
        <v>Discovery</v>
      </c>
      <c r="C257" s="568">
        <f t="shared" si="23"/>
        <v>0</v>
      </c>
      <c r="D257" s="569">
        <v>0</v>
      </c>
      <c r="E257" s="569">
        <v>0</v>
      </c>
      <c r="F257" s="569">
        <v>0</v>
      </c>
      <c r="G257" s="569">
        <v>0</v>
      </c>
      <c r="H257" s="569">
        <v>0</v>
      </c>
      <c r="I257" s="569">
        <v>0</v>
      </c>
      <c r="J257" s="569">
        <v>0</v>
      </c>
      <c r="K257" s="570">
        <v>0</v>
      </c>
      <c r="L257" s="571">
        <f t="shared" si="18"/>
        <v>0</v>
      </c>
      <c r="M257" s="571">
        <v>0</v>
      </c>
      <c r="N257" s="571">
        <v>0</v>
      </c>
      <c r="O257" s="572">
        <v>0</v>
      </c>
      <c r="P257" s="573">
        <v>0</v>
      </c>
      <c r="Q257" s="574">
        <f>+monthly_drivers_0!Q257*1.25</f>
        <v>3.125</v>
      </c>
    </row>
    <row r="258" spans="1:17" x14ac:dyDescent="0.25">
      <c r="A258" s="575">
        <f t="shared" si="19"/>
        <v>52290</v>
      </c>
      <c r="B258" s="575" t="str">
        <f t="shared" si="23"/>
        <v>Discovery</v>
      </c>
      <c r="C258" s="562">
        <f t="shared" si="23"/>
        <v>0</v>
      </c>
      <c r="D258" s="563">
        <v>0</v>
      </c>
      <c r="E258" s="563">
        <v>0</v>
      </c>
      <c r="F258" s="563">
        <v>0</v>
      </c>
      <c r="G258" s="563">
        <v>0</v>
      </c>
      <c r="H258" s="563">
        <v>0</v>
      </c>
      <c r="I258" s="563">
        <v>0</v>
      </c>
      <c r="J258" s="563">
        <v>0</v>
      </c>
      <c r="K258" s="564">
        <v>0</v>
      </c>
      <c r="L258" s="563">
        <f t="shared" ref="L258:L321" si="24">+O258+P258</f>
        <v>0</v>
      </c>
      <c r="M258" s="563">
        <v>0</v>
      </c>
      <c r="N258" s="563">
        <v>0</v>
      </c>
      <c r="O258" s="565">
        <v>0</v>
      </c>
      <c r="P258" s="564">
        <v>0</v>
      </c>
      <c r="Q258" s="566">
        <f>+monthly_drivers_0!Q258*1.25</f>
        <v>3.125</v>
      </c>
    </row>
    <row r="259" spans="1:17" x14ac:dyDescent="0.25">
      <c r="A259" s="567">
        <f t="shared" ref="A259:A322" si="25">+EOMONTH(A258,1)</f>
        <v>52321</v>
      </c>
      <c r="B259" s="567" t="str">
        <f t="shared" ref="B259:C274" si="26">+B258</f>
        <v>Discovery</v>
      </c>
      <c r="C259" s="568">
        <f t="shared" si="26"/>
        <v>0</v>
      </c>
      <c r="D259" s="569">
        <v>0</v>
      </c>
      <c r="E259" s="569">
        <v>0</v>
      </c>
      <c r="F259" s="569">
        <v>0</v>
      </c>
      <c r="G259" s="569">
        <v>0</v>
      </c>
      <c r="H259" s="569">
        <v>0</v>
      </c>
      <c r="I259" s="569">
        <v>0</v>
      </c>
      <c r="J259" s="569">
        <v>0</v>
      </c>
      <c r="K259" s="570">
        <v>0</v>
      </c>
      <c r="L259" s="571">
        <f t="shared" si="24"/>
        <v>0</v>
      </c>
      <c r="M259" s="571">
        <v>0</v>
      </c>
      <c r="N259" s="571">
        <v>0</v>
      </c>
      <c r="O259" s="572">
        <v>0</v>
      </c>
      <c r="P259" s="573">
        <v>0</v>
      </c>
      <c r="Q259" s="574">
        <f>+monthly_drivers_0!Q259*1.25</f>
        <v>3.125</v>
      </c>
    </row>
    <row r="260" spans="1:17" x14ac:dyDescent="0.25">
      <c r="A260" s="575">
        <f t="shared" si="25"/>
        <v>52351</v>
      </c>
      <c r="B260" s="575" t="str">
        <f t="shared" si="26"/>
        <v>Discovery</v>
      </c>
      <c r="C260" s="562">
        <f t="shared" si="26"/>
        <v>0</v>
      </c>
      <c r="D260" s="563">
        <v>0</v>
      </c>
      <c r="E260" s="563">
        <v>0</v>
      </c>
      <c r="F260" s="563">
        <v>0</v>
      </c>
      <c r="G260" s="563">
        <v>0</v>
      </c>
      <c r="H260" s="563">
        <v>0</v>
      </c>
      <c r="I260" s="563">
        <v>0</v>
      </c>
      <c r="J260" s="563">
        <v>0</v>
      </c>
      <c r="K260" s="564">
        <v>0</v>
      </c>
      <c r="L260" s="563">
        <f t="shared" si="24"/>
        <v>0</v>
      </c>
      <c r="M260" s="563">
        <v>0</v>
      </c>
      <c r="N260" s="563">
        <v>0</v>
      </c>
      <c r="O260" s="565">
        <v>0</v>
      </c>
      <c r="P260" s="564">
        <v>0</v>
      </c>
      <c r="Q260" s="566">
        <f>+monthly_drivers_0!Q260*1.25</f>
        <v>3.125</v>
      </c>
    </row>
    <row r="261" spans="1:17" x14ac:dyDescent="0.25">
      <c r="A261" s="567">
        <f t="shared" si="25"/>
        <v>52382</v>
      </c>
      <c r="B261" s="567" t="str">
        <f t="shared" si="26"/>
        <v>Discovery</v>
      </c>
      <c r="C261" s="568">
        <f t="shared" si="26"/>
        <v>0</v>
      </c>
      <c r="D261" s="569">
        <v>0</v>
      </c>
      <c r="E261" s="569">
        <v>0</v>
      </c>
      <c r="F261" s="569">
        <v>0</v>
      </c>
      <c r="G261" s="569">
        <v>0</v>
      </c>
      <c r="H261" s="569">
        <v>0</v>
      </c>
      <c r="I261" s="569">
        <v>0</v>
      </c>
      <c r="J261" s="569">
        <v>0</v>
      </c>
      <c r="K261" s="570">
        <v>0</v>
      </c>
      <c r="L261" s="571">
        <f t="shared" si="24"/>
        <v>0</v>
      </c>
      <c r="M261" s="571">
        <v>0</v>
      </c>
      <c r="N261" s="571">
        <v>0</v>
      </c>
      <c r="O261" s="572">
        <v>0</v>
      </c>
      <c r="P261" s="573">
        <v>0</v>
      </c>
      <c r="Q261" s="574">
        <f>+monthly_drivers_0!Q261*1.25</f>
        <v>3.125</v>
      </c>
    </row>
    <row r="262" spans="1:17" x14ac:dyDescent="0.25">
      <c r="A262" s="575">
        <f t="shared" si="25"/>
        <v>52412</v>
      </c>
      <c r="B262" s="575" t="str">
        <f t="shared" si="26"/>
        <v>Discovery</v>
      </c>
      <c r="C262" s="562">
        <f t="shared" si="26"/>
        <v>0</v>
      </c>
      <c r="D262" s="563">
        <v>0</v>
      </c>
      <c r="E262" s="563">
        <v>0</v>
      </c>
      <c r="F262" s="563">
        <v>0</v>
      </c>
      <c r="G262" s="563">
        <v>0</v>
      </c>
      <c r="H262" s="563">
        <v>0</v>
      </c>
      <c r="I262" s="563">
        <v>0</v>
      </c>
      <c r="J262" s="563">
        <v>0</v>
      </c>
      <c r="K262" s="564">
        <v>0</v>
      </c>
      <c r="L262" s="563">
        <f t="shared" si="24"/>
        <v>0</v>
      </c>
      <c r="M262" s="563">
        <v>0</v>
      </c>
      <c r="N262" s="563">
        <v>0</v>
      </c>
      <c r="O262" s="565">
        <v>0</v>
      </c>
      <c r="P262" s="564">
        <v>0</v>
      </c>
      <c r="Q262" s="566">
        <f>+monthly_drivers_0!Q262*1.25</f>
        <v>3.125</v>
      </c>
    </row>
    <row r="263" spans="1:17" x14ac:dyDescent="0.25">
      <c r="A263" s="567">
        <f t="shared" si="25"/>
        <v>52443</v>
      </c>
      <c r="B263" s="567" t="str">
        <f t="shared" si="26"/>
        <v>Discovery</v>
      </c>
      <c r="C263" s="568">
        <f t="shared" si="26"/>
        <v>0</v>
      </c>
      <c r="D263" s="569">
        <v>0</v>
      </c>
      <c r="E263" s="569">
        <v>0</v>
      </c>
      <c r="F263" s="569">
        <v>0</v>
      </c>
      <c r="G263" s="569">
        <v>0</v>
      </c>
      <c r="H263" s="569">
        <v>0</v>
      </c>
      <c r="I263" s="569">
        <v>0</v>
      </c>
      <c r="J263" s="569">
        <v>0</v>
      </c>
      <c r="K263" s="570">
        <v>0</v>
      </c>
      <c r="L263" s="571">
        <f t="shared" si="24"/>
        <v>0</v>
      </c>
      <c r="M263" s="571">
        <v>0</v>
      </c>
      <c r="N263" s="571">
        <v>0</v>
      </c>
      <c r="O263" s="572">
        <v>0</v>
      </c>
      <c r="P263" s="573">
        <v>0</v>
      </c>
      <c r="Q263" s="574">
        <f>+monthly_drivers_0!Q263*1.25</f>
        <v>3.125</v>
      </c>
    </row>
    <row r="264" spans="1:17" x14ac:dyDescent="0.25">
      <c r="A264" s="575">
        <f t="shared" si="25"/>
        <v>52474</v>
      </c>
      <c r="B264" s="575" t="str">
        <f t="shared" si="26"/>
        <v>Discovery</v>
      </c>
      <c r="C264" s="562">
        <f t="shared" si="26"/>
        <v>0</v>
      </c>
      <c r="D264" s="563">
        <v>0</v>
      </c>
      <c r="E264" s="563">
        <v>0</v>
      </c>
      <c r="F264" s="563">
        <v>0</v>
      </c>
      <c r="G264" s="563">
        <v>0</v>
      </c>
      <c r="H264" s="563">
        <v>0</v>
      </c>
      <c r="I264" s="563">
        <v>0</v>
      </c>
      <c r="J264" s="563">
        <v>0</v>
      </c>
      <c r="K264" s="564">
        <v>0</v>
      </c>
      <c r="L264" s="563">
        <f t="shared" si="24"/>
        <v>0</v>
      </c>
      <c r="M264" s="563">
        <v>0</v>
      </c>
      <c r="N264" s="563">
        <v>0</v>
      </c>
      <c r="O264" s="565">
        <v>0</v>
      </c>
      <c r="P264" s="564">
        <v>0</v>
      </c>
      <c r="Q264" s="566">
        <f>+monthly_drivers_0!Q264*1.25</f>
        <v>3.125</v>
      </c>
    </row>
    <row r="265" spans="1:17" x14ac:dyDescent="0.25">
      <c r="A265" s="567">
        <f t="shared" si="25"/>
        <v>52504</v>
      </c>
      <c r="B265" s="567" t="str">
        <f t="shared" si="26"/>
        <v>Discovery</v>
      </c>
      <c r="C265" s="568">
        <f t="shared" si="26"/>
        <v>0</v>
      </c>
      <c r="D265" s="569">
        <v>0</v>
      </c>
      <c r="E265" s="569">
        <v>0</v>
      </c>
      <c r="F265" s="569">
        <v>0</v>
      </c>
      <c r="G265" s="569">
        <v>0</v>
      </c>
      <c r="H265" s="569">
        <v>0</v>
      </c>
      <c r="I265" s="569">
        <v>0</v>
      </c>
      <c r="J265" s="569">
        <v>0</v>
      </c>
      <c r="K265" s="570">
        <v>0</v>
      </c>
      <c r="L265" s="571">
        <f t="shared" si="24"/>
        <v>0</v>
      </c>
      <c r="M265" s="571">
        <v>0</v>
      </c>
      <c r="N265" s="571">
        <v>0</v>
      </c>
      <c r="O265" s="572">
        <v>0</v>
      </c>
      <c r="P265" s="573">
        <v>0</v>
      </c>
      <c r="Q265" s="574">
        <f>+monthly_drivers_0!Q265*1.25</f>
        <v>3.125</v>
      </c>
    </row>
    <row r="266" spans="1:17" x14ac:dyDescent="0.25">
      <c r="A266" s="575">
        <f t="shared" si="25"/>
        <v>52535</v>
      </c>
      <c r="B266" s="575" t="str">
        <f t="shared" si="26"/>
        <v>Discovery</v>
      </c>
      <c r="C266" s="562">
        <f t="shared" si="26"/>
        <v>0</v>
      </c>
      <c r="D266" s="563">
        <v>0</v>
      </c>
      <c r="E266" s="563">
        <v>0</v>
      </c>
      <c r="F266" s="563">
        <v>0</v>
      </c>
      <c r="G266" s="563">
        <v>0</v>
      </c>
      <c r="H266" s="563">
        <v>0</v>
      </c>
      <c r="I266" s="563">
        <v>0</v>
      </c>
      <c r="J266" s="563">
        <v>0</v>
      </c>
      <c r="K266" s="564">
        <v>0</v>
      </c>
      <c r="L266" s="563">
        <f t="shared" si="24"/>
        <v>0</v>
      </c>
      <c r="M266" s="563">
        <v>0</v>
      </c>
      <c r="N266" s="563">
        <v>0</v>
      </c>
      <c r="O266" s="565">
        <v>0</v>
      </c>
      <c r="P266" s="564">
        <v>0</v>
      </c>
      <c r="Q266" s="566">
        <f>+monthly_drivers_0!Q266*1.25</f>
        <v>3.125</v>
      </c>
    </row>
    <row r="267" spans="1:17" x14ac:dyDescent="0.25">
      <c r="A267" s="567">
        <f t="shared" si="25"/>
        <v>52565</v>
      </c>
      <c r="B267" s="567" t="str">
        <f t="shared" si="26"/>
        <v>Discovery</v>
      </c>
      <c r="C267" s="568">
        <f t="shared" si="26"/>
        <v>0</v>
      </c>
      <c r="D267" s="569">
        <v>0</v>
      </c>
      <c r="E267" s="569">
        <v>0</v>
      </c>
      <c r="F267" s="569">
        <v>0</v>
      </c>
      <c r="G267" s="569">
        <v>0</v>
      </c>
      <c r="H267" s="569">
        <v>0</v>
      </c>
      <c r="I267" s="569">
        <v>0</v>
      </c>
      <c r="J267" s="569">
        <v>0</v>
      </c>
      <c r="K267" s="570">
        <v>0</v>
      </c>
      <c r="L267" s="571">
        <f t="shared" si="24"/>
        <v>0</v>
      </c>
      <c r="M267" s="571">
        <v>0</v>
      </c>
      <c r="N267" s="571">
        <v>0</v>
      </c>
      <c r="O267" s="572">
        <v>0</v>
      </c>
      <c r="P267" s="573">
        <v>0</v>
      </c>
      <c r="Q267" s="574">
        <f>+monthly_drivers_0!Q267*1.25</f>
        <v>3.125</v>
      </c>
    </row>
    <row r="268" spans="1:17" x14ac:dyDescent="0.25">
      <c r="A268" s="575">
        <f t="shared" si="25"/>
        <v>52596</v>
      </c>
      <c r="B268" s="575" t="str">
        <f t="shared" si="26"/>
        <v>Discovery</v>
      </c>
      <c r="C268" s="562">
        <f t="shared" si="26"/>
        <v>0</v>
      </c>
      <c r="D268" s="563">
        <v>0</v>
      </c>
      <c r="E268" s="563">
        <v>0</v>
      </c>
      <c r="F268" s="563">
        <v>0</v>
      </c>
      <c r="G268" s="563">
        <v>0</v>
      </c>
      <c r="H268" s="563">
        <v>0</v>
      </c>
      <c r="I268" s="563">
        <v>0</v>
      </c>
      <c r="J268" s="563">
        <v>0</v>
      </c>
      <c r="K268" s="564">
        <v>0</v>
      </c>
      <c r="L268" s="563">
        <f t="shared" si="24"/>
        <v>0</v>
      </c>
      <c r="M268" s="563">
        <v>0</v>
      </c>
      <c r="N268" s="563">
        <v>0</v>
      </c>
      <c r="O268" s="565">
        <v>0</v>
      </c>
      <c r="P268" s="564">
        <v>0</v>
      </c>
      <c r="Q268" s="566">
        <f>+monthly_drivers_0!Q268*1.25</f>
        <v>3.125</v>
      </c>
    </row>
    <row r="269" spans="1:17" x14ac:dyDescent="0.25">
      <c r="A269" s="567">
        <f t="shared" si="25"/>
        <v>52627</v>
      </c>
      <c r="B269" s="567" t="str">
        <f t="shared" si="26"/>
        <v>Discovery</v>
      </c>
      <c r="C269" s="568">
        <f t="shared" si="26"/>
        <v>0</v>
      </c>
      <c r="D269" s="569">
        <v>0</v>
      </c>
      <c r="E269" s="569">
        <v>0</v>
      </c>
      <c r="F269" s="569">
        <v>0</v>
      </c>
      <c r="G269" s="569">
        <v>0</v>
      </c>
      <c r="H269" s="569">
        <v>0</v>
      </c>
      <c r="I269" s="569">
        <v>0</v>
      </c>
      <c r="J269" s="569">
        <v>0</v>
      </c>
      <c r="K269" s="570">
        <v>0</v>
      </c>
      <c r="L269" s="571">
        <f t="shared" si="24"/>
        <v>0</v>
      </c>
      <c r="M269" s="571">
        <v>0</v>
      </c>
      <c r="N269" s="571">
        <v>0</v>
      </c>
      <c r="O269" s="572">
        <v>0</v>
      </c>
      <c r="P269" s="573">
        <v>0</v>
      </c>
      <c r="Q269" s="574">
        <f>+monthly_drivers_0!Q269*1.25</f>
        <v>3.125</v>
      </c>
    </row>
    <row r="270" spans="1:17" x14ac:dyDescent="0.25">
      <c r="A270" s="575">
        <f t="shared" si="25"/>
        <v>52656</v>
      </c>
      <c r="B270" s="575" t="str">
        <f t="shared" si="26"/>
        <v>Discovery</v>
      </c>
      <c r="C270" s="562">
        <f t="shared" si="26"/>
        <v>0</v>
      </c>
      <c r="D270" s="563">
        <v>0</v>
      </c>
      <c r="E270" s="563">
        <v>0</v>
      </c>
      <c r="F270" s="563">
        <v>0</v>
      </c>
      <c r="G270" s="563">
        <v>0</v>
      </c>
      <c r="H270" s="563">
        <v>0</v>
      </c>
      <c r="I270" s="563">
        <v>0</v>
      </c>
      <c r="J270" s="563">
        <v>0</v>
      </c>
      <c r="K270" s="564">
        <v>0</v>
      </c>
      <c r="L270" s="563">
        <f t="shared" si="24"/>
        <v>0</v>
      </c>
      <c r="M270" s="563">
        <v>0</v>
      </c>
      <c r="N270" s="563">
        <v>0</v>
      </c>
      <c r="O270" s="565">
        <v>0</v>
      </c>
      <c r="P270" s="564">
        <v>0</v>
      </c>
      <c r="Q270" s="566">
        <f>+monthly_drivers_0!Q270*1.25</f>
        <v>3.125</v>
      </c>
    </row>
    <row r="271" spans="1:17" x14ac:dyDescent="0.25">
      <c r="A271" s="567">
        <f t="shared" si="25"/>
        <v>52687</v>
      </c>
      <c r="B271" s="567" t="str">
        <f t="shared" si="26"/>
        <v>Discovery</v>
      </c>
      <c r="C271" s="568">
        <f t="shared" si="26"/>
        <v>0</v>
      </c>
      <c r="D271" s="569">
        <v>0</v>
      </c>
      <c r="E271" s="569">
        <v>0</v>
      </c>
      <c r="F271" s="569">
        <v>0</v>
      </c>
      <c r="G271" s="569">
        <v>0</v>
      </c>
      <c r="H271" s="569">
        <v>0</v>
      </c>
      <c r="I271" s="569">
        <v>0</v>
      </c>
      <c r="J271" s="569">
        <v>0</v>
      </c>
      <c r="K271" s="570">
        <v>0</v>
      </c>
      <c r="L271" s="571">
        <f t="shared" si="24"/>
        <v>0</v>
      </c>
      <c r="M271" s="571">
        <v>0</v>
      </c>
      <c r="N271" s="571">
        <v>0</v>
      </c>
      <c r="O271" s="572">
        <v>0</v>
      </c>
      <c r="P271" s="573">
        <v>0</v>
      </c>
      <c r="Q271" s="574">
        <f>+monthly_drivers_0!Q271*1.25</f>
        <v>3.125</v>
      </c>
    </row>
    <row r="272" spans="1:17" x14ac:dyDescent="0.25">
      <c r="A272" s="575">
        <f t="shared" si="25"/>
        <v>52717</v>
      </c>
      <c r="B272" s="575" t="str">
        <f t="shared" si="26"/>
        <v>Discovery</v>
      </c>
      <c r="C272" s="562">
        <f t="shared" si="26"/>
        <v>0</v>
      </c>
      <c r="D272" s="563">
        <v>0</v>
      </c>
      <c r="E272" s="563">
        <v>0</v>
      </c>
      <c r="F272" s="563">
        <v>0</v>
      </c>
      <c r="G272" s="563">
        <v>0</v>
      </c>
      <c r="H272" s="563">
        <v>0</v>
      </c>
      <c r="I272" s="563">
        <v>0</v>
      </c>
      <c r="J272" s="563">
        <v>0</v>
      </c>
      <c r="K272" s="564">
        <v>0</v>
      </c>
      <c r="L272" s="563">
        <f t="shared" si="24"/>
        <v>0</v>
      </c>
      <c r="M272" s="563">
        <v>0</v>
      </c>
      <c r="N272" s="563">
        <v>0</v>
      </c>
      <c r="O272" s="565">
        <v>0</v>
      </c>
      <c r="P272" s="564">
        <v>0</v>
      </c>
      <c r="Q272" s="566">
        <f>+monthly_drivers_0!Q272*1.25</f>
        <v>3.125</v>
      </c>
    </row>
    <row r="273" spans="1:17" x14ac:dyDescent="0.25">
      <c r="A273" s="567">
        <f t="shared" si="25"/>
        <v>52748</v>
      </c>
      <c r="B273" s="567" t="str">
        <f t="shared" si="26"/>
        <v>Discovery</v>
      </c>
      <c r="C273" s="568">
        <f t="shared" si="26"/>
        <v>0</v>
      </c>
      <c r="D273" s="569">
        <v>0</v>
      </c>
      <c r="E273" s="569">
        <v>0</v>
      </c>
      <c r="F273" s="569">
        <v>0</v>
      </c>
      <c r="G273" s="569">
        <v>0</v>
      </c>
      <c r="H273" s="569">
        <v>0</v>
      </c>
      <c r="I273" s="569">
        <v>0</v>
      </c>
      <c r="J273" s="569">
        <v>0</v>
      </c>
      <c r="K273" s="570">
        <v>0</v>
      </c>
      <c r="L273" s="571">
        <f t="shared" si="24"/>
        <v>0</v>
      </c>
      <c r="M273" s="571">
        <v>0</v>
      </c>
      <c r="N273" s="571">
        <v>0</v>
      </c>
      <c r="O273" s="572">
        <v>0</v>
      </c>
      <c r="P273" s="573">
        <v>0</v>
      </c>
      <c r="Q273" s="574">
        <f>+monthly_drivers_0!Q273*1.25</f>
        <v>3.125</v>
      </c>
    </row>
    <row r="274" spans="1:17" x14ac:dyDescent="0.25">
      <c r="A274" s="575">
        <f t="shared" si="25"/>
        <v>52778</v>
      </c>
      <c r="B274" s="575" t="str">
        <f t="shared" si="26"/>
        <v>Discovery</v>
      </c>
      <c r="C274" s="562">
        <f t="shared" si="26"/>
        <v>0</v>
      </c>
      <c r="D274" s="563">
        <v>0</v>
      </c>
      <c r="E274" s="563">
        <v>0</v>
      </c>
      <c r="F274" s="563">
        <v>0</v>
      </c>
      <c r="G274" s="563">
        <v>0</v>
      </c>
      <c r="H274" s="563">
        <v>0</v>
      </c>
      <c r="I274" s="563">
        <v>0</v>
      </c>
      <c r="J274" s="563">
        <v>0</v>
      </c>
      <c r="K274" s="564">
        <v>0</v>
      </c>
      <c r="L274" s="563">
        <f t="shared" si="24"/>
        <v>0</v>
      </c>
      <c r="M274" s="563">
        <v>0</v>
      </c>
      <c r="N274" s="563">
        <v>0</v>
      </c>
      <c r="O274" s="565">
        <v>0</v>
      </c>
      <c r="P274" s="564">
        <v>0</v>
      </c>
      <c r="Q274" s="566">
        <f>+monthly_drivers_0!Q274*1.25</f>
        <v>3.125</v>
      </c>
    </row>
    <row r="275" spans="1:17" x14ac:dyDescent="0.25">
      <c r="A275" s="567">
        <f t="shared" si="25"/>
        <v>52809</v>
      </c>
      <c r="B275" s="567" t="str">
        <f t="shared" ref="B275:C290" si="27">+B274</f>
        <v>Discovery</v>
      </c>
      <c r="C275" s="568">
        <f t="shared" si="27"/>
        <v>0</v>
      </c>
      <c r="D275" s="569">
        <v>0</v>
      </c>
      <c r="E275" s="569">
        <v>0</v>
      </c>
      <c r="F275" s="569">
        <v>0</v>
      </c>
      <c r="G275" s="569">
        <v>0</v>
      </c>
      <c r="H275" s="569">
        <v>0</v>
      </c>
      <c r="I275" s="569">
        <v>0</v>
      </c>
      <c r="J275" s="569">
        <v>0</v>
      </c>
      <c r="K275" s="570">
        <v>0</v>
      </c>
      <c r="L275" s="571">
        <f t="shared" si="24"/>
        <v>0</v>
      </c>
      <c r="M275" s="571">
        <v>0</v>
      </c>
      <c r="N275" s="571">
        <v>0</v>
      </c>
      <c r="O275" s="572">
        <v>0</v>
      </c>
      <c r="P275" s="573">
        <v>0</v>
      </c>
      <c r="Q275" s="574">
        <f>+monthly_drivers_0!Q275*1.25</f>
        <v>3.125</v>
      </c>
    </row>
    <row r="276" spans="1:17" x14ac:dyDescent="0.25">
      <c r="A276" s="575">
        <f t="shared" si="25"/>
        <v>52840</v>
      </c>
      <c r="B276" s="575" t="str">
        <f t="shared" si="27"/>
        <v>Discovery</v>
      </c>
      <c r="C276" s="562">
        <f t="shared" si="27"/>
        <v>0</v>
      </c>
      <c r="D276" s="563">
        <v>0</v>
      </c>
      <c r="E276" s="563">
        <v>0</v>
      </c>
      <c r="F276" s="563">
        <v>0</v>
      </c>
      <c r="G276" s="563">
        <v>0</v>
      </c>
      <c r="H276" s="563">
        <v>0</v>
      </c>
      <c r="I276" s="563">
        <v>0</v>
      </c>
      <c r="J276" s="563">
        <v>0</v>
      </c>
      <c r="K276" s="564">
        <v>0</v>
      </c>
      <c r="L276" s="563">
        <f t="shared" si="24"/>
        <v>0</v>
      </c>
      <c r="M276" s="563">
        <v>0</v>
      </c>
      <c r="N276" s="563">
        <v>0</v>
      </c>
      <c r="O276" s="565">
        <v>0</v>
      </c>
      <c r="P276" s="564">
        <v>0</v>
      </c>
      <c r="Q276" s="566">
        <f>+monthly_drivers_0!Q276*1.25</f>
        <v>3.125</v>
      </c>
    </row>
    <row r="277" spans="1:17" x14ac:dyDescent="0.25">
      <c r="A277" s="567">
        <f t="shared" si="25"/>
        <v>52870</v>
      </c>
      <c r="B277" s="567" t="str">
        <f t="shared" si="27"/>
        <v>Discovery</v>
      </c>
      <c r="C277" s="568">
        <f t="shared" si="27"/>
        <v>0</v>
      </c>
      <c r="D277" s="569">
        <v>0</v>
      </c>
      <c r="E277" s="569">
        <v>0</v>
      </c>
      <c r="F277" s="569">
        <v>0</v>
      </c>
      <c r="G277" s="569">
        <v>0</v>
      </c>
      <c r="H277" s="569">
        <v>0</v>
      </c>
      <c r="I277" s="569">
        <v>0</v>
      </c>
      <c r="J277" s="569">
        <v>0</v>
      </c>
      <c r="K277" s="570">
        <v>0</v>
      </c>
      <c r="L277" s="571">
        <f t="shared" si="24"/>
        <v>0</v>
      </c>
      <c r="M277" s="571">
        <v>0</v>
      </c>
      <c r="N277" s="571">
        <v>0</v>
      </c>
      <c r="O277" s="572">
        <v>0</v>
      </c>
      <c r="P277" s="573">
        <v>0</v>
      </c>
      <c r="Q277" s="574">
        <f>+monthly_drivers_0!Q277*1.25</f>
        <v>3.125</v>
      </c>
    </row>
    <row r="278" spans="1:17" x14ac:dyDescent="0.25">
      <c r="A278" s="575">
        <f t="shared" si="25"/>
        <v>52901</v>
      </c>
      <c r="B278" s="575" t="str">
        <f t="shared" si="27"/>
        <v>Discovery</v>
      </c>
      <c r="C278" s="562">
        <f t="shared" si="27"/>
        <v>0</v>
      </c>
      <c r="D278" s="563">
        <v>0</v>
      </c>
      <c r="E278" s="563">
        <v>0</v>
      </c>
      <c r="F278" s="563">
        <v>0</v>
      </c>
      <c r="G278" s="563">
        <v>0</v>
      </c>
      <c r="H278" s="563">
        <v>0</v>
      </c>
      <c r="I278" s="563">
        <v>0</v>
      </c>
      <c r="J278" s="563">
        <v>0</v>
      </c>
      <c r="K278" s="564">
        <v>0</v>
      </c>
      <c r="L278" s="563">
        <f t="shared" si="24"/>
        <v>0</v>
      </c>
      <c r="M278" s="563">
        <v>0</v>
      </c>
      <c r="N278" s="563">
        <v>0</v>
      </c>
      <c r="O278" s="565">
        <v>0</v>
      </c>
      <c r="P278" s="564">
        <v>0</v>
      </c>
      <c r="Q278" s="566">
        <f>+monthly_drivers_0!Q278*1.25</f>
        <v>3.125</v>
      </c>
    </row>
    <row r="279" spans="1:17" x14ac:dyDescent="0.25">
      <c r="A279" s="567">
        <f t="shared" si="25"/>
        <v>52931</v>
      </c>
      <c r="B279" s="567" t="str">
        <f t="shared" si="27"/>
        <v>Discovery</v>
      </c>
      <c r="C279" s="568">
        <f t="shared" si="27"/>
        <v>0</v>
      </c>
      <c r="D279" s="569">
        <v>0</v>
      </c>
      <c r="E279" s="569">
        <v>0</v>
      </c>
      <c r="F279" s="569">
        <v>0</v>
      </c>
      <c r="G279" s="569">
        <v>0</v>
      </c>
      <c r="H279" s="569">
        <v>0</v>
      </c>
      <c r="I279" s="569">
        <v>0</v>
      </c>
      <c r="J279" s="569">
        <v>0</v>
      </c>
      <c r="K279" s="570">
        <v>0</v>
      </c>
      <c r="L279" s="571">
        <f t="shared" si="24"/>
        <v>0</v>
      </c>
      <c r="M279" s="571">
        <v>0</v>
      </c>
      <c r="N279" s="571">
        <v>0</v>
      </c>
      <c r="O279" s="572">
        <v>0</v>
      </c>
      <c r="P279" s="573">
        <v>0</v>
      </c>
      <c r="Q279" s="574">
        <f>+monthly_drivers_0!Q279*1.25</f>
        <v>3.125</v>
      </c>
    </row>
    <row r="280" spans="1:17" x14ac:dyDescent="0.25">
      <c r="A280" s="575">
        <f t="shared" si="25"/>
        <v>52962</v>
      </c>
      <c r="B280" s="575" t="str">
        <f t="shared" si="27"/>
        <v>Discovery</v>
      </c>
      <c r="C280" s="562">
        <f t="shared" si="27"/>
        <v>0</v>
      </c>
      <c r="D280" s="563">
        <v>0</v>
      </c>
      <c r="E280" s="563">
        <v>0</v>
      </c>
      <c r="F280" s="563">
        <v>0</v>
      </c>
      <c r="G280" s="563">
        <v>0</v>
      </c>
      <c r="H280" s="563">
        <v>0</v>
      </c>
      <c r="I280" s="563">
        <v>0</v>
      </c>
      <c r="J280" s="563">
        <v>0</v>
      </c>
      <c r="K280" s="564">
        <v>0</v>
      </c>
      <c r="L280" s="563">
        <f t="shared" si="24"/>
        <v>0</v>
      </c>
      <c r="M280" s="563">
        <v>0</v>
      </c>
      <c r="N280" s="563">
        <v>0</v>
      </c>
      <c r="O280" s="565">
        <v>0</v>
      </c>
      <c r="P280" s="564">
        <v>0</v>
      </c>
      <c r="Q280" s="566">
        <f>+monthly_drivers_0!Q280*1.25</f>
        <v>3.125</v>
      </c>
    </row>
    <row r="281" spans="1:17" x14ac:dyDescent="0.25">
      <c r="A281" s="567">
        <f t="shared" si="25"/>
        <v>52993</v>
      </c>
      <c r="B281" s="567" t="str">
        <f t="shared" si="27"/>
        <v>Discovery</v>
      </c>
      <c r="C281" s="568">
        <f t="shared" si="27"/>
        <v>0</v>
      </c>
      <c r="D281" s="569">
        <v>0</v>
      </c>
      <c r="E281" s="569">
        <v>0</v>
      </c>
      <c r="F281" s="569">
        <v>0</v>
      </c>
      <c r="G281" s="569">
        <v>0</v>
      </c>
      <c r="H281" s="569">
        <v>0</v>
      </c>
      <c r="I281" s="569">
        <v>0</v>
      </c>
      <c r="J281" s="569">
        <v>0</v>
      </c>
      <c r="K281" s="570">
        <v>0</v>
      </c>
      <c r="L281" s="571">
        <f t="shared" si="24"/>
        <v>0</v>
      </c>
      <c r="M281" s="571">
        <v>0</v>
      </c>
      <c r="N281" s="571">
        <v>0</v>
      </c>
      <c r="O281" s="572">
        <v>0</v>
      </c>
      <c r="P281" s="573">
        <v>0</v>
      </c>
      <c r="Q281" s="574">
        <f>+monthly_drivers_0!Q281*1.25</f>
        <v>3.125</v>
      </c>
    </row>
    <row r="282" spans="1:17" x14ac:dyDescent="0.25">
      <c r="A282" s="575">
        <f t="shared" si="25"/>
        <v>53021</v>
      </c>
      <c r="B282" s="575" t="str">
        <f t="shared" si="27"/>
        <v>Discovery</v>
      </c>
      <c r="C282" s="562">
        <f t="shared" si="27"/>
        <v>0</v>
      </c>
      <c r="D282" s="563">
        <v>0</v>
      </c>
      <c r="E282" s="563">
        <v>0</v>
      </c>
      <c r="F282" s="563">
        <v>0</v>
      </c>
      <c r="G282" s="563">
        <v>0</v>
      </c>
      <c r="H282" s="563">
        <v>0</v>
      </c>
      <c r="I282" s="563">
        <v>0</v>
      </c>
      <c r="J282" s="563">
        <v>0</v>
      </c>
      <c r="K282" s="564">
        <v>0</v>
      </c>
      <c r="L282" s="563">
        <f t="shared" si="24"/>
        <v>0</v>
      </c>
      <c r="M282" s="563">
        <v>0</v>
      </c>
      <c r="N282" s="563">
        <v>0</v>
      </c>
      <c r="O282" s="565">
        <v>0</v>
      </c>
      <c r="P282" s="564">
        <v>0</v>
      </c>
      <c r="Q282" s="566">
        <f>+monthly_drivers_0!Q282*1.25</f>
        <v>3.125</v>
      </c>
    </row>
    <row r="283" spans="1:17" x14ac:dyDescent="0.25">
      <c r="A283" s="567">
        <f t="shared" si="25"/>
        <v>53052</v>
      </c>
      <c r="B283" s="567" t="str">
        <f t="shared" si="27"/>
        <v>Discovery</v>
      </c>
      <c r="C283" s="568">
        <f t="shared" si="27"/>
        <v>0</v>
      </c>
      <c r="D283" s="569">
        <v>0</v>
      </c>
      <c r="E283" s="569">
        <v>0</v>
      </c>
      <c r="F283" s="569">
        <v>0</v>
      </c>
      <c r="G283" s="569">
        <v>0</v>
      </c>
      <c r="H283" s="569">
        <v>0</v>
      </c>
      <c r="I283" s="569">
        <v>0</v>
      </c>
      <c r="J283" s="569">
        <v>0</v>
      </c>
      <c r="K283" s="570">
        <v>0</v>
      </c>
      <c r="L283" s="571">
        <f t="shared" si="24"/>
        <v>0</v>
      </c>
      <c r="M283" s="571">
        <v>0</v>
      </c>
      <c r="N283" s="571">
        <v>0</v>
      </c>
      <c r="O283" s="572">
        <v>0</v>
      </c>
      <c r="P283" s="573">
        <v>0</v>
      </c>
      <c r="Q283" s="574">
        <f>+monthly_drivers_0!Q283*1.25</f>
        <v>3.125</v>
      </c>
    </row>
    <row r="284" spans="1:17" x14ac:dyDescent="0.25">
      <c r="A284" s="575">
        <f t="shared" si="25"/>
        <v>53082</v>
      </c>
      <c r="B284" s="575" t="str">
        <f t="shared" si="27"/>
        <v>Discovery</v>
      </c>
      <c r="C284" s="562">
        <f t="shared" si="27"/>
        <v>0</v>
      </c>
      <c r="D284" s="563">
        <v>0</v>
      </c>
      <c r="E284" s="563">
        <v>0</v>
      </c>
      <c r="F284" s="563">
        <v>0</v>
      </c>
      <c r="G284" s="563">
        <v>0</v>
      </c>
      <c r="H284" s="563">
        <v>0</v>
      </c>
      <c r="I284" s="563">
        <v>0</v>
      </c>
      <c r="J284" s="563">
        <v>0</v>
      </c>
      <c r="K284" s="564">
        <v>0</v>
      </c>
      <c r="L284" s="563">
        <f t="shared" si="24"/>
        <v>0</v>
      </c>
      <c r="M284" s="563">
        <v>0</v>
      </c>
      <c r="N284" s="563">
        <v>0</v>
      </c>
      <c r="O284" s="565">
        <v>0</v>
      </c>
      <c r="P284" s="564">
        <v>0</v>
      </c>
      <c r="Q284" s="566">
        <f>+monthly_drivers_0!Q284*1.25</f>
        <v>3.125</v>
      </c>
    </row>
    <row r="285" spans="1:17" x14ac:dyDescent="0.25">
      <c r="A285" s="567">
        <f t="shared" si="25"/>
        <v>53113</v>
      </c>
      <c r="B285" s="567" t="str">
        <f t="shared" si="27"/>
        <v>Discovery</v>
      </c>
      <c r="C285" s="568">
        <f t="shared" si="27"/>
        <v>0</v>
      </c>
      <c r="D285" s="569">
        <v>0</v>
      </c>
      <c r="E285" s="569">
        <v>0</v>
      </c>
      <c r="F285" s="569">
        <v>0</v>
      </c>
      <c r="G285" s="569">
        <v>0</v>
      </c>
      <c r="H285" s="569">
        <v>0</v>
      </c>
      <c r="I285" s="569">
        <v>0</v>
      </c>
      <c r="J285" s="569">
        <v>0</v>
      </c>
      <c r="K285" s="570">
        <v>0</v>
      </c>
      <c r="L285" s="571">
        <f t="shared" si="24"/>
        <v>0</v>
      </c>
      <c r="M285" s="571">
        <v>0</v>
      </c>
      <c r="N285" s="571">
        <v>0</v>
      </c>
      <c r="O285" s="572">
        <v>0</v>
      </c>
      <c r="P285" s="573">
        <v>0</v>
      </c>
      <c r="Q285" s="574">
        <f>+monthly_drivers_0!Q285*1.25</f>
        <v>3.125</v>
      </c>
    </row>
    <row r="286" spans="1:17" x14ac:dyDescent="0.25">
      <c r="A286" s="575">
        <f t="shared" si="25"/>
        <v>53143</v>
      </c>
      <c r="B286" s="575" t="str">
        <f t="shared" si="27"/>
        <v>Discovery</v>
      </c>
      <c r="C286" s="562">
        <f t="shared" si="27"/>
        <v>0</v>
      </c>
      <c r="D286" s="563">
        <v>0</v>
      </c>
      <c r="E286" s="563">
        <v>0</v>
      </c>
      <c r="F286" s="563">
        <v>0</v>
      </c>
      <c r="G286" s="563">
        <v>0</v>
      </c>
      <c r="H286" s="563">
        <v>0</v>
      </c>
      <c r="I286" s="563">
        <v>0</v>
      </c>
      <c r="J286" s="563">
        <v>0</v>
      </c>
      <c r="K286" s="564">
        <v>0</v>
      </c>
      <c r="L286" s="563">
        <f t="shared" si="24"/>
        <v>0</v>
      </c>
      <c r="M286" s="563">
        <v>0</v>
      </c>
      <c r="N286" s="563">
        <v>0</v>
      </c>
      <c r="O286" s="565">
        <v>0</v>
      </c>
      <c r="P286" s="564">
        <v>0</v>
      </c>
      <c r="Q286" s="566">
        <f>+monthly_drivers_0!Q286*1.25</f>
        <v>3.125</v>
      </c>
    </row>
    <row r="287" spans="1:17" x14ac:dyDescent="0.25">
      <c r="A287" s="567">
        <f t="shared" si="25"/>
        <v>53174</v>
      </c>
      <c r="B287" s="567" t="str">
        <f t="shared" si="27"/>
        <v>Discovery</v>
      </c>
      <c r="C287" s="568">
        <f t="shared" si="27"/>
        <v>0</v>
      </c>
      <c r="D287" s="569">
        <v>0</v>
      </c>
      <c r="E287" s="569">
        <v>0</v>
      </c>
      <c r="F287" s="569">
        <v>0</v>
      </c>
      <c r="G287" s="569">
        <v>0</v>
      </c>
      <c r="H287" s="569">
        <v>0</v>
      </c>
      <c r="I287" s="569">
        <v>0</v>
      </c>
      <c r="J287" s="569">
        <v>0</v>
      </c>
      <c r="K287" s="570">
        <v>0</v>
      </c>
      <c r="L287" s="571">
        <f t="shared" si="24"/>
        <v>0</v>
      </c>
      <c r="M287" s="571">
        <v>0</v>
      </c>
      <c r="N287" s="571">
        <v>0</v>
      </c>
      <c r="O287" s="572">
        <v>0</v>
      </c>
      <c r="P287" s="573">
        <v>0</v>
      </c>
      <c r="Q287" s="574">
        <f>+monthly_drivers_0!Q287*1.25</f>
        <v>3.125</v>
      </c>
    </row>
    <row r="288" spans="1:17" x14ac:dyDescent="0.25">
      <c r="A288" s="575">
        <f t="shared" si="25"/>
        <v>53205</v>
      </c>
      <c r="B288" s="575" t="str">
        <f t="shared" si="27"/>
        <v>Discovery</v>
      </c>
      <c r="C288" s="562">
        <f t="shared" si="27"/>
        <v>0</v>
      </c>
      <c r="D288" s="563">
        <v>0</v>
      </c>
      <c r="E288" s="563">
        <v>0</v>
      </c>
      <c r="F288" s="563">
        <v>0</v>
      </c>
      <c r="G288" s="563">
        <v>0</v>
      </c>
      <c r="H288" s="563">
        <v>0</v>
      </c>
      <c r="I288" s="563">
        <v>0</v>
      </c>
      <c r="J288" s="563">
        <v>0</v>
      </c>
      <c r="K288" s="564">
        <v>0</v>
      </c>
      <c r="L288" s="563">
        <f t="shared" si="24"/>
        <v>0</v>
      </c>
      <c r="M288" s="563">
        <v>0</v>
      </c>
      <c r="N288" s="563">
        <v>0</v>
      </c>
      <c r="O288" s="565">
        <v>0</v>
      </c>
      <c r="P288" s="564">
        <v>0</v>
      </c>
      <c r="Q288" s="566">
        <f>+monthly_drivers_0!Q288*1.25</f>
        <v>3.125</v>
      </c>
    </row>
    <row r="289" spans="1:17" x14ac:dyDescent="0.25">
      <c r="A289" s="567">
        <f t="shared" si="25"/>
        <v>53235</v>
      </c>
      <c r="B289" s="567" t="str">
        <f t="shared" si="27"/>
        <v>Discovery</v>
      </c>
      <c r="C289" s="568">
        <f t="shared" si="27"/>
        <v>0</v>
      </c>
      <c r="D289" s="569">
        <v>0</v>
      </c>
      <c r="E289" s="569">
        <v>0</v>
      </c>
      <c r="F289" s="569">
        <v>0</v>
      </c>
      <c r="G289" s="569">
        <v>0</v>
      </c>
      <c r="H289" s="569">
        <v>0</v>
      </c>
      <c r="I289" s="569">
        <v>0</v>
      </c>
      <c r="J289" s="569">
        <v>0</v>
      </c>
      <c r="K289" s="570">
        <v>0</v>
      </c>
      <c r="L289" s="571">
        <f t="shared" si="24"/>
        <v>0</v>
      </c>
      <c r="M289" s="571">
        <v>0</v>
      </c>
      <c r="N289" s="571">
        <v>0</v>
      </c>
      <c r="O289" s="572">
        <v>0</v>
      </c>
      <c r="P289" s="573">
        <v>0</v>
      </c>
      <c r="Q289" s="574">
        <f>+monthly_drivers_0!Q289*1.25</f>
        <v>3.125</v>
      </c>
    </row>
    <row r="290" spans="1:17" x14ac:dyDescent="0.25">
      <c r="A290" s="575">
        <f t="shared" si="25"/>
        <v>53266</v>
      </c>
      <c r="B290" s="575" t="str">
        <f t="shared" si="27"/>
        <v>Discovery</v>
      </c>
      <c r="C290" s="562">
        <f t="shared" si="27"/>
        <v>0</v>
      </c>
      <c r="D290" s="563">
        <v>0</v>
      </c>
      <c r="E290" s="563">
        <v>0</v>
      </c>
      <c r="F290" s="563">
        <v>0</v>
      </c>
      <c r="G290" s="563">
        <v>0</v>
      </c>
      <c r="H290" s="563">
        <v>0</v>
      </c>
      <c r="I290" s="563">
        <v>0</v>
      </c>
      <c r="J290" s="563">
        <v>0</v>
      </c>
      <c r="K290" s="564">
        <v>0</v>
      </c>
      <c r="L290" s="563">
        <f t="shared" si="24"/>
        <v>0</v>
      </c>
      <c r="M290" s="563">
        <v>0</v>
      </c>
      <c r="N290" s="563">
        <v>0</v>
      </c>
      <c r="O290" s="565">
        <v>0</v>
      </c>
      <c r="P290" s="564">
        <v>0</v>
      </c>
      <c r="Q290" s="566">
        <f>+monthly_drivers_0!Q290*1.25</f>
        <v>3.125</v>
      </c>
    </row>
    <row r="291" spans="1:17" x14ac:dyDescent="0.25">
      <c r="A291" s="567">
        <f t="shared" si="25"/>
        <v>53296</v>
      </c>
      <c r="B291" s="567" t="str">
        <f t="shared" ref="B291:C306" si="28">+B290</f>
        <v>Discovery</v>
      </c>
      <c r="C291" s="568">
        <f t="shared" si="28"/>
        <v>0</v>
      </c>
      <c r="D291" s="569">
        <v>0</v>
      </c>
      <c r="E291" s="569">
        <v>0</v>
      </c>
      <c r="F291" s="569">
        <v>0</v>
      </c>
      <c r="G291" s="569">
        <v>0</v>
      </c>
      <c r="H291" s="569">
        <v>0</v>
      </c>
      <c r="I291" s="569">
        <v>0</v>
      </c>
      <c r="J291" s="569">
        <v>0</v>
      </c>
      <c r="K291" s="570">
        <v>0</v>
      </c>
      <c r="L291" s="571">
        <f t="shared" si="24"/>
        <v>0</v>
      </c>
      <c r="M291" s="571">
        <v>0</v>
      </c>
      <c r="N291" s="571">
        <v>0</v>
      </c>
      <c r="O291" s="572">
        <v>0</v>
      </c>
      <c r="P291" s="573">
        <v>0</v>
      </c>
      <c r="Q291" s="574">
        <f>+monthly_drivers_0!Q291*1.25</f>
        <v>3.125</v>
      </c>
    </row>
    <row r="292" spans="1:17" x14ac:dyDescent="0.25">
      <c r="A292" s="575">
        <f t="shared" si="25"/>
        <v>53327</v>
      </c>
      <c r="B292" s="575" t="str">
        <f t="shared" si="28"/>
        <v>Discovery</v>
      </c>
      <c r="C292" s="562">
        <f t="shared" si="28"/>
        <v>0</v>
      </c>
      <c r="D292" s="563">
        <v>0</v>
      </c>
      <c r="E292" s="563">
        <v>0</v>
      </c>
      <c r="F292" s="563">
        <v>0</v>
      </c>
      <c r="G292" s="563">
        <v>0</v>
      </c>
      <c r="H292" s="563">
        <v>0</v>
      </c>
      <c r="I292" s="563">
        <v>0</v>
      </c>
      <c r="J292" s="563">
        <v>0</v>
      </c>
      <c r="K292" s="564">
        <v>0</v>
      </c>
      <c r="L292" s="563">
        <f t="shared" si="24"/>
        <v>0</v>
      </c>
      <c r="M292" s="563">
        <v>0</v>
      </c>
      <c r="N292" s="563">
        <v>0</v>
      </c>
      <c r="O292" s="565">
        <v>0</v>
      </c>
      <c r="P292" s="564">
        <v>0</v>
      </c>
      <c r="Q292" s="566">
        <f>+monthly_drivers_0!Q292*1.25</f>
        <v>3.125</v>
      </c>
    </row>
    <row r="293" spans="1:17" x14ac:dyDescent="0.25">
      <c r="A293" s="567">
        <f t="shared" si="25"/>
        <v>53358</v>
      </c>
      <c r="B293" s="567" t="str">
        <f t="shared" si="28"/>
        <v>Discovery</v>
      </c>
      <c r="C293" s="568">
        <f t="shared" si="28"/>
        <v>0</v>
      </c>
      <c r="D293" s="569">
        <v>0</v>
      </c>
      <c r="E293" s="569">
        <v>0</v>
      </c>
      <c r="F293" s="569">
        <v>0</v>
      </c>
      <c r="G293" s="569">
        <v>0</v>
      </c>
      <c r="H293" s="569">
        <v>0</v>
      </c>
      <c r="I293" s="569">
        <v>0</v>
      </c>
      <c r="J293" s="569">
        <v>0</v>
      </c>
      <c r="K293" s="570">
        <v>0</v>
      </c>
      <c r="L293" s="571">
        <f t="shared" si="24"/>
        <v>0</v>
      </c>
      <c r="M293" s="571">
        <v>0</v>
      </c>
      <c r="N293" s="571">
        <v>0</v>
      </c>
      <c r="O293" s="572">
        <v>0</v>
      </c>
      <c r="P293" s="573">
        <v>0</v>
      </c>
      <c r="Q293" s="574">
        <f>+monthly_drivers_0!Q293*1.25</f>
        <v>3.125</v>
      </c>
    </row>
    <row r="294" spans="1:17" x14ac:dyDescent="0.25">
      <c r="A294" s="575">
        <f t="shared" si="25"/>
        <v>53386</v>
      </c>
      <c r="B294" s="575" t="str">
        <f t="shared" si="28"/>
        <v>Discovery</v>
      </c>
      <c r="C294" s="562">
        <f t="shared" si="28"/>
        <v>0</v>
      </c>
      <c r="D294" s="563">
        <v>0</v>
      </c>
      <c r="E294" s="563">
        <v>0</v>
      </c>
      <c r="F294" s="563">
        <v>0</v>
      </c>
      <c r="G294" s="563">
        <v>0</v>
      </c>
      <c r="H294" s="563">
        <v>0</v>
      </c>
      <c r="I294" s="563">
        <v>0</v>
      </c>
      <c r="J294" s="563">
        <v>0</v>
      </c>
      <c r="K294" s="564">
        <v>0</v>
      </c>
      <c r="L294" s="563">
        <f t="shared" si="24"/>
        <v>0</v>
      </c>
      <c r="M294" s="563">
        <v>0</v>
      </c>
      <c r="N294" s="563">
        <v>0</v>
      </c>
      <c r="O294" s="565">
        <v>0</v>
      </c>
      <c r="P294" s="564">
        <v>0</v>
      </c>
      <c r="Q294" s="566">
        <f>+monthly_drivers_0!Q294*1.25</f>
        <v>3.125</v>
      </c>
    </row>
    <row r="295" spans="1:17" x14ac:dyDescent="0.25">
      <c r="A295" s="567">
        <f t="shared" si="25"/>
        <v>53417</v>
      </c>
      <c r="B295" s="567" t="str">
        <f t="shared" si="28"/>
        <v>Discovery</v>
      </c>
      <c r="C295" s="568">
        <f t="shared" si="28"/>
        <v>0</v>
      </c>
      <c r="D295" s="569">
        <v>0</v>
      </c>
      <c r="E295" s="569">
        <v>0</v>
      </c>
      <c r="F295" s="569">
        <v>0</v>
      </c>
      <c r="G295" s="569">
        <v>0</v>
      </c>
      <c r="H295" s="569">
        <v>0</v>
      </c>
      <c r="I295" s="569">
        <v>0</v>
      </c>
      <c r="J295" s="569">
        <v>0</v>
      </c>
      <c r="K295" s="570">
        <v>0</v>
      </c>
      <c r="L295" s="571">
        <f t="shared" si="24"/>
        <v>0</v>
      </c>
      <c r="M295" s="571">
        <v>0</v>
      </c>
      <c r="N295" s="571">
        <v>0</v>
      </c>
      <c r="O295" s="572">
        <v>0</v>
      </c>
      <c r="P295" s="573">
        <v>0</v>
      </c>
      <c r="Q295" s="574">
        <f>+monthly_drivers_0!Q295*1.25</f>
        <v>3.125</v>
      </c>
    </row>
    <row r="296" spans="1:17" x14ac:dyDescent="0.25">
      <c r="A296" s="575">
        <f t="shared" si="25"/>
        <v>53447</v>
      </c>
      <c r="B296" s="575" t="str">
        <f t="shared" si="28"/>
        <v>Discovery</v>
      </c>
      <c r="C296" s="562">
        <f t="shared" si="28"/>
        <v>0</v>
      </c>
      <c r="D296" s="563">
        <v>0</v>
      </c>
      <c r="E296" s="563">
        <v>0</v>
      </c>
      <c r="F296" s="563">
        <v>0</v>
      </c>
      <c r="G296" s="563">
        <v>0</v>
      </c>
      <c r="H296" s="563">
        <v>0</v>
      </c>
      <c r="I296" s="563">
        <v>0</v>
      </c>
      <c r="J296" s="563">
        <v>0</v>
      </c>
      <c r="K296" s="564">
        <v>0</v>
      </c>
      <c r="L296" s="563">
        <f t="shared" si="24"/>
        <v>65</v>
      </c>
      <c r="M296" s="563">
        <v>0</v>
      </c>
      <c r="N296" s="563">
        <v>0</v>
      </c>
      <c r="O296" s="565">
        <v>0</v>
      </c>
      <c r="P296" s="564">
        <v>65</v>
      </c>
      <c r="Q296" s="566">
        <f>+monthly_drivers_0!Q296*1.25</f>
        <v>3.125</v>
      </c>
    </row>
    <row r="297" spans="1:17" x14ac:dyDescent="0.25">
      <c r="A297" s="567">
        <f t="shared" si="25"/>
        <v>53478</v>
      </c>
      <c r="B297" s="567" t="str">
        <f t="shared" si="28"/>
        <v>Discovery</v>
      </c>
      <c r="C297" s="568">
        <f t="shared" si="28"/>
        <v>0</v>
      </c>
      <c r="D297" s="569">
        <v>0</v>
      </c>
      <c r="E297" s="569">
        <v>0</v>
      </c>
      <c r="F297" s="569">
        <v>0</v>
      </c>
      <c r="G297" s="569">
        <v>0</v>
      </c>
      <c r="H297" s="569">
        <v>0</v>
      </c>
      <c r="I297" s="569">
        <v>0</v>
      </c>
      <c r="J297" s="569">
        <v>0</v>
      </c>
      <c r="K297" s="570">
        <v>0</v>
      </c>
      <c r="L297" s="571">
        <f t="shared" si="24"/>
        <v>0</v>
      </c>
      <c r="M297" s="571">
        <v>0</v>
      </c>
      <c r="N297" s="571">
        <v>0</v>
      </c>
      <c r="O297" s="572">
        <v>0</v>
      </c>
      <c r="P297" s="573">
        <v>0</v>
      </c>
      <c r="Q297" s="574">
        <f>+monthly_drivers_0!Q297*1.25</f>
        <v>3.125</v>
      </c>
    </row>
    <row r="298" spans="1:17" x14ac:dyDescent="0.25">
      <c r="A298" s="575">
        <f t="shared" si="25"/>
        <v>53508</v>
      </c>
      <c r="B298" s="575" t="str">
        <f t="shared" si="28"/>
        <v>Discovery</v>
      </c>
      <c r="C298" s="562">
        <f t="shared" si="28"/>
        <v>0</v>
      </c>
      <c r="D298" s="563">
        <v>0</v>
      </c>
      <c r="E298" s="563">
        <v>0</v>
      </c>
      <c r="F298" s="563">
        <v>0</v>
      </c>
      <c r="G298" s="563">
        <v>0</v>
      </c>
      <c r="H298" s="563">
        <v>0</v>
      </c>
      <c r="I298" s="563">
        <v>0</v>
      </c>
      <c r="J298" s="563">
        <v>0</v>
      </c>
      <c r="K298" s="564">
        <v>0</v>
      </c>
      <c r="L298" s="563">
        <f t="shared" si="24"/>
        <v>0</v>
      </c>
      <c r="M298" s="563">
        <v>0</v>
      </c>
      <c r="N298" s="563">
        <v>0</v>
      </c>
      <c r="O298" s="565">
        <v>0</v>
      </c>
      <c r="P298" s="564">
        <v>0</v>
      </c>
      <c r="Q298" s="566">
        <f>+monthly_drivers_0!Q298*1.25</f>
        <v>3.125</v>
      </c>
    </row>
    <row r="299" spans="1:17" x14ac:dyDescent="0.25">
      <c r="A299" s="567">
        <f t="shared" si="25"/>
        <v>53539</v>
      </c>
      <c r="B299" s="567" t="str">
        <f t="shared" si="28"/>
        <v>Discovery</v>
      </c>
      <c r="C299" s="568">
        <f t="shared" si="28"/>
        <v>0</v>
      </c>
      <c r="D299" s="569">
        <v>0</v>
      </c>
      <c r="E299" s="569">
        <v>0</v>
      </c>
      <c r="F299" s="569">
        <v>0</v>
      </c>
      <c r="G299" s="569">
        <v>0</v>
      </c>
      <c r="H299" s="569">
        <v>0</v>
      </c>
      <c r="I299" s="569">
        <v>0</v>
      </c>
      <c r="J299" s="569">
        <v>0</v>
      </c>
      <c r="K299" s="570">
        <v>0</v>
      </c>
      <c r="L299" s="571">
        <f t="shared" si="24"/>
        <v>48.75</v>
      </c>
      <c r="M299" s="571">
        <v>0</v>
      </c>
      <c r="N299" s="571">
        <v>0</v>
      </c>
      <c r="O299" s="572">
        <v>0</v>
      </c>
      <c r="P299" s="573">
        <v>48.75</v>
      </c>
      <c r="Q299" s="574">
        <f>+monthly_drivers_0!Q299*1.25</f>
        <v>3.125</v>
      </c>
    </row>
    <row r="300" spans="1:17" x14ac:dyDescent="0.25">
      <c r="A300" s="575">
        <f t="shared" si="25"/>
        <v>53570</v>
      </c>
      <c r="B300" s="575" t="str">
        <f t="shared" si="28"/>
        <v>Discovery</v>
      </c>
      <c r="C300" s="562">
        <f t="shared" si="28"/>
        <v>0</v>
      </c>
      <c r="D300" s="563">
        <v>0</v>
      </c>
      <c r="E300" s="563">
        <v>0</v>
      </c>
      <c r="F300" s="563">
        <v>0</v>
      </c>
      <c r="G300" s="563">
        <v>0</v>
      </c>
      <c r="H300" s="563">
        <v>0</v>
      </c>
      <c r="I300" s="563">
        <v>0</v>
      </c>
      <c r="J300" s="563">
        <v>0</v>
      </c>
      <c r="K300" s="564">
        <v>0</v>
      </c>
      <c r="L300" s="563">
        <f t="shared" si="24"/>
        <v>0</v>
      </c>
      <c r="M300" s="563">
        <v>0</v>
      </c>
      <c r="N300" s="563">
        <v>0</v>
      </c>
      <c r="O300" s="565">
        <v>0</v>
      </c>
      <c r="P300" s="564">
        <v>0</v>
      </c>
      <c r="Q300" s="566">
        <f>+monthly_drivers_0!Q300*1.25</f>
        <v>3.125</v>
      </c>
    </row>
    <row r="301" spans="1:17" x14ac:dyDescent="0.25">
      <c r="A301" s="567">
        <f t="shared" si="25"/>
        <v>53600</v>
      </c>
      <c r="B301" s="567" t="str">
        <f t="shared" si="28"/>
        <v>Discovery</v>
      </c>
      <c r="C301" s="568">
        <f t="shared" si="28"/>
        <v>0</v>
      </c>
      <c r="D301" s="569">
        <v>0</v>
      </c>
      <c r="E301" s="569">
        <v>0</v>
      </c>
      <c r="F301" s="569">
        <v>0</v>
      </c>
      <c r="G301" s="569">
        <v>0</v>
      </c>
      <c r="H301" s="569">
        <v>0</v>
      </c>
      <c r="I301" s="569">
        <v>0</v>
      </c>
      <c r="J301" s="569">
        <v>0</v>
      </c>
      <c r="K301" s="570">
        <v>0</v>
      </c>
      <c r="L301" s="571">
        <f t="shared" si="24"/>
        <v>0</v>
      </c>
      <c r="M301" s="571">
        <v>0</v>
      </c>
      <c r="N301" s="571">
        <v>0</v>
      </c>
      <c r="O301" s="572">
        <v>0</v>
      </c>
      <c r="P301" s="573">
        <v>0</v>
      </c>
      <c r="Q301" s="574">
        <f>+monthly_drivers_0!Q301*1.25</f>
        <v>3.125</v>
      </c>
    </row>
    <row r="302" spans="1:17" x14ac:dyDescent="0.25">
      <c r="A302" s="575">
        <f t="shared" si="25"/>
        <v>53631</v>
      </c>
      <c r="B302" s="575" t="str">
        <f t="shared" si="28"/>
        <v>Discovery</v>
      </c>
      <c r="C302" s="562">
        <f t="shared" si="28"/>
        <v>0</v>
      </c>
      <c r="D302" s="563">
        <v>0</v>
      </c>
      <c r="E302" s="563">
        <v>0</v>
      </c>
      <c r="F302" s="563">
        <v>0</v>
      </c>
      <c r="G302" s="563">
        <v>0</v>
      </c>
      <c r="H302" s="563">
        <v>0</v>
      </c>
      <c r="I302" s="563">
        <v>0</v>
      </c>
      <c r="J302" s="563">
        <v>0</v>
      </c>
      <c r="K302" s="564">
        <v>0</v>
      </c>
      <c r="L302" s="563">
        <f t="shared" si="24"/>
        <v>0</v>
      </c>
      <c r="M302" s="563">
        <v>0</v>
      </c>
      <c r="N302" s="563">
        <v>0</v>
      </c>
      <c r="O302" s="565">
        <v>0</v>
      </c>
      <c r="P302" s="564">
        <v>0</v>
      </c>
      <c r="Q302" s="566">
        <f>+monthly_drivers_0!Q302*1.25</f>
        <v>3.125</v>
      </c>
    </row>
    <row r="303" spans="1:17" x14ac:dyDescent="0.25">
      <c r="A303" s="567">
        <f t="shared" si="25"/>
        <v>53661</v>
      </c>
      <c r="B303" s="567" t="str">
        <f t="shared" si="28"/>
        <v>Discovery</v>
      </c>
      <c r="C303" s="568">
        <f t="shared" si="28"/>
        <v>0</v>
      </c>
      <c r="D303" s="569">
        <v>0</v>
      </c>
      <c r="E303" s="569">
        <v>0</v>
      </c>
      <c r="F303" s="569">
        <v>0</v>
      </c>
      <c r="G303" s="569">
        <v>0</v>
      </c>
      <c r="H303" s="569">
        <v>0</v>
      </c>
      <c r="I303" s="569">
        <v>0</v>
      </c>
      <c r="J303" s="569">
        <v>0</v>
      </c>
      <c r="K303" s="570">
        <v>0</v>
      </c>
      <c r="L303" s="571">
        <f t="shared" si="24"/>
        <v>0</v>
      </c>
      <c r="M303" s="571">
        <v>0</v>
      </c>
      <c r="N303" s="571">
        <v>0</v>
      </c>
      <c r="O303" s="572">
        <v>0</v>
      </c>
      <c r="P303" s="573">
        <v>0</v>
      </c>
      <c r="Q303" s="574">
        <f>+monthly_drivers_0!Q303*1.25</f>
        <v>3.125</v>
      </c>
    </row>
    <row r="304" spans="1:17" x14ac:dyDescent="0.25">
      <c r="A304" s="575">
        <f t="shared" si="25"/>
        <v>53692</v>
      </c>
      <c r="B304" s="575" t="str">
        <f t="shared" si="28"/>
        <v>Discovery</v>
      </c>
      <c r="C304" s="562">
        <f t="shared" si="28"/>
        <v>0</v>
      </c>
      <c r="D304" s="563">
        <v>0</v>
      </c>
      <c r="E304" s="563">
        <v>0</v>
      </c>
      <c r="F304" s="563">
        <v>0</v>
      </c>
      <c r="G304" s="563">
        <v>0</v>
      </c>
      <c r="H304" s="563">
        <v>0</v>
      </c>
      <c r="I304" s="563">
        <v>0</v>
      </c>
      <c r="J304" s="563">
        <v>0</v>
      </c>
      <c r="K304" s="564">
        <v>0</v>
      </c>
      <c r="L304" s="563">
        <f t="shared" si="24"/>
        <v>0</v>
      </c>
      <c r="M304" s="563">
        <v>0</v>
      </c>
      <c r="N304" s="563">
        <v>0</v>
      </c>
      <c r="O304" s="565">
        <v>0</v>
      </c>
      <c r="P304" s="564">
        <v>0</v>
      </c>
      <c r="Q304" s="566">
        <f>+monthly_drivers_0!Q304*1.25</f>
        <v>3.125</v>
      </c>
    </row>
    <row r="305" spans="1:17" x14ac:dyDescent="0.25">
      <c r="A305" s="567">
        <f t="shared" si="25"/>
        <v>53723</v>
      </c>
      <c r="B305" s="567" t="str">
        <f t="shared" si="28"/>
        <v>Discovery</v>
      </c>
      <c r="C305" s="568">
        <f t="shared" si="28"/>
        <v>0</v>
      </c>
      <c r="D305" s="569">
        <v>0</v>
      </c>
      <c r="E305" s="569">
        <v>0</v>
      </c>
      <c r="F305" s="569">
        <v>0</v>
      </c>
      <c r="G305" s="569">
        <v>0</v>
      </c>
      <c r="H305" s="569">
        <v>0</v>
      </c>
      <c r="I305" s="569">
        <v>0</v>
      </c>
      <c r="J305" s="569">
        <v>0</v>
      </c>
      <c r="K305" s="570">
        <v>0</v>
      </c>
      <c r="L305" s="571">
        <f t="shared" si="24"/>
        <v>0</v>
      </c>
      <c r="M305" s="571">
        <v>0</v>
      </c>
      <c r="N305" s="571">
        <v>0</v>
      </c>
      <c r="O305" s="572">
        <v>0</v>
      </c>
      <c r="P305" s="573">
        <v>0</v>
      </c>
      <c r="Q305" s="574">
        <f>+monthly_drivers_0!Q305*1.25</f>
        <v>3.125</v>
      </c>
    </row>
    <row r="306" spans="1:17" x14ac:dyDescent="0.25">
      <c r="A306" s="575">
        <f t="shared" si="25"/>
        <v>53751</v>
      </c>
      <c r="B306" s="575" t="str">
        <f t="shared" si="28"/>
        <v>Discovery</v>
      </c>
      <c r="C306" s="562">
        <f t="shared" si="28"/>
        <v>0</v>
      </c>
      <c r="D306" s="563">
        <v>0</v>
      </c>
      <c r="E306" s="563">
        <v>0</v>
      </c>
      <c r="F306" s="563">
        <v>0</v>
      </c>
      <c r="G306" s="563">
        <v>0</v>
      </c>
      <c r="H306" s="563">
        <v>0</v>
      </c>
      <c r="I306" s="563">
        <v>0</v>
      </c>
      <c r="J306" s="563">
        <v>0</v>
      </c>
      <c r="K306" s="564">
        <v>0</v>
      </c>
      <c r="L306" s="563">
        <f t="shared" si="24"/>
        <v>0</v>
      </c>
      <c r="M306" s="563">
        <v>0</v>
      </c>
      <c r="N306" s="563">
        <v>0</v>
      </c>
      <c r="O306" s="565">
        <v>0</v>
      </c>
      <c r="P306" s="564">
        <v>0</v>
      </c>
      <c r="Q306" s="566">
        <f>+monthly_drivers_0!Q306*1.25</f>
        <v>3.125</v>
      </c>
    </row>
    <row r="307" spans="1:17" x14ac:dyDescent="0.25">
      <c r="A307" s="567">
        <f t="shared" si="25"/>
        <v>53782</v>
      </c>
      <c r="B307" s="567" t="str">
        <f t="shared" ref="B307:C322" si="29">+B306</f>
        <v>Discovery</v>
      </c>
      <c r="C307" s="568">
        <f t="shared" si="29"/>
        <v>0</v>
      </c>
      <c r="D307" s="569">
        <v>0</v>
      </c>
      <c r="E307" s="569">
        <v>0</v>
      </c>
      <c r="F307" s="569">
        <v>0</v>
      </c>
      <c r="G307" s="569">
        <v>0</v>
      </c>
      <c r="H307" s="569">
        <v>0</v>
      </c>
      <c r="I307" s="569">
        <v>0</v>
      </c>
      <c r="J307" s="569">
        <v>0</v>
      </c>
      <c r="K307" s="570">
        <v>0</v>
      </c>
      <c r="L307" s="571">
        <f t="shared" si="24"/>
        <v>0</v>
      </c>
      <c r="M307" s="571">
        <v>0</v>
      </c>
      <c r="N307" s="571">
        <v>0</v>
      </c>
      <c r="O307" s="572">
        <v>0</v>
      </c>
      <c r="P307" s="573">
        <v>0</v>
      </c>
      <c r="Q307" s="574">
        <f>+monthly_drivers_0!Q307*1.25</f>
        <v>3.125</v>
      </c>
    </row>
    <row r="308" spans="1:17" x14ac:dyDescent="0.25">
      <c r="A308" s="575">
        <f t="shared" si="25"/>
        <v>53812</v>
      </c>
      <c r="B308" s="575" t="str">
        <f t="shared" si="29"/>
        <v>Discovery</v>
      </c>
      <c r="C308" s="562">
        <f t="shared" si="29"/>
        <v>0</v>
      </c>
      <c r="D308" s="563">
        <v>0</v>
      </c>
      <c r="E308" s="563">
        <v>0</v>
      </c>
      <c r="F308" s="563">
        <v>0</v>
      </c>
      <c r="G308" s="563">
        <v>0</v>
      </c>
      <c r="H308" s="563">
        <v>0</v>
      </c>
      <c r="I308" s="563">
        <v>0</v>
      </c>
      <c r="J308" s="563">
        <v>0</v>
      </c>
      <c r="K308" s="564">
        <v>0</v>
      </c>
      <c r="L308" s="563">
        <f t="shared" si="24"/>
        <v>0</v>
      </c>
      <c r="M308" s="563">
        <v>0</v>
      </c>
      <c r="N308" s="563">
        <v>0</v>
      </c>
      <c r="O308" s="565">
        <v>0</v>
      </c>
      <c r="P308" s="564">
        <v>0</v>
      </c>
      <c r="Q308" s="566">
        <f>+monthly_drivers_0!Q308*1.25</f>
        <v>3.125</v>
      </c>
    </row>
    <row r="309" spans="1:17" x14ac:dyDescent="0.25">
      <c r="A309" s="567">
        <f t="shared" si="25"/>
        <v>53843</v>
      </c>
      <c r="B309" s="567" t="str">
        <f t="shared" si="29"/>
        <v>Discovery</v>
      </c>
      <c r="C309" s="568">
        <f t="shared" si="29"/>
        <v>0</v>
      </c>
      <c r="D309" s="569">
        <v>0</v>
      </c>
      <c r="E309" s="569">
        <v>0</v>
      </c>
      <c r="F309" s="569">
        <v>0</v>
      </c>
      <c r="G309" s="569">
        <v>0</v>
      </c>
      <c r="H309" s="569">
        <v>0</v>
      </c>
      <c r="I309" s="569">
        <v>0</v>
      </c>
      <c r="J309" s="569">
        <v>0</v>
      </c>
      <c r="K309" s="570">
        <v>0</v>
      </c>
      <c r="L309" s="571">
        <f t="shared" si="24"/>
        <v>0</v>
      </c>
      <c r="M309" s="571">
        <v>0</v>
      </c>
      <c r="N309" s="571">
        <v>0</v>
      </c>
      <c r="O309" s="572">
        <v>0</v>
      </c>
      <c r="P309" s="573">
        <v>0</v>
      </c>
      <c r="Q309" s="574">
        <f>+monthly_drivers_0!Q309*1.25</f>
        <v>3.125</v>
      </c>
    </row>
    <row r="310" spans="1:17" x14ac:dyDescent="0.25">
      <c r="A310" s="575">
        <f t="shared" si="25"/>
        <v>53873</v>
      </c>
      <c r="B310" s="575" t="str">
        <f t="shared" si="29"/>
        <v>Discovery</v>
      </c>
      <c r="C310" s="562">
        <f t="shared" si="29"/>
        <v>0</v>
      </c>
      <c r="D310" s="563">
        <v>0</v>
      </c>
      <c r="E310" s="563">
        <v>0</v>
      </c>
      <c r="F310" s="563">
        <v>0</v>
      </c>
      <c r="G310" s="563">
        <v>0</v>
      </c>
      <c r="H310" s="563">
        <v>0</v>
      </c>
      <c r="I310" s="563">
        <v>0</v>
      </c>
      <c r="J310" s="563">
        <v>0</v>
      </c>
      <c r="K310" s="564">
        <v>0</v>
      </c>
      <c r="L310" s="563">
        <f t="shared" si="24"/>
        <v>0</v>
      </c>
      <c r="M310" s="563">
        <v>0</v>
      </c>
      <c r="N310" s="563">
        <v>0</v>
      </c>
      <c r="O310" s="565">
        <v>0</v>
      </c>
      <c r="P310" s="564">
        <v>0</v>
      </c>
      <c r="Q310" s="566">
        <f>+monthly_drivers_0!Q310*1.25</f>
        <v>3.125</v>
      </c>
    </row>
    <row r="311" spans="1:17" x14ac:dyDescent="0.25">
      <c r="A311" s="567">
        <f t="shared" si="25"/>
        <v>53904</v>
      </c>
      <c r="B311" s="567" t="str">
        <f t="shared" si="29"/>
        <v>Discovery</v>
      </c>
      <c r="C311" s="568">
        <f t="shared" si="29"/>
        <v>0</v>
      </c>
      <c r="D311" s="569">
        <v>0</v>
      </c>
      <c r="E311" s="569">
        <v>0</v>
      </c>
      <c r="F311" s="569">
        <v>0</v>
      </c>
      <c r="G311" s="569">
        <v>0</v>
      </c>
      <c r="H311" s="569">
        <v>0</v>
      </c>
      <c r="I311" s="569">
        <v>0</v>
      </c>
      <c r="J311" s="569">
        <v>0</v>
      </c>
      <c r="K311" s="570">
        <v>0</v>
      </c>
      <c r="L311" s="571">
        <f t="shared" si="24"/>
        <v>0</v>
      </c>
      <c r="M311" s="571">
        <v>0</v>
      </c>
      <c r="N311" s="571">
        <v>0</v>
      </c>
      <c r="O311" s="572">
        <v>0</v>
      </c>
      <c r="P311" s="573">
        <v>0</v>
      </c>
      <c r="Q311" s="574">
        <f>+monthly_drivers_0!Q311*1.25</f>
        <v>3.125</v>
      </c>
    </row>
    <row r="312" spans="1:17" x14ac:dyDescent="0.25">
      <c r="A312" s="575">
        <f t="shared" si="25"/>
        <v>53935</v>
      </c>
      <c r="B312" s="575" t="str">
        <f t="shared" si="29"/>
        <v>Discovery</v>
      </c>
      <c r="C312" s="562">
        <f t="shared" si="29"/>
        <v>0</v>
      </c>
      <c r="D312" s="563">
        <v>0</v>
      </c>
      <c r="E312" s="563">
        <v>0</v>
      </c>
      <c r="F312" s="563">
        <v>0</v>
      </c>
      <c r="G312" s="563">
        <v>0</v>
      </c>
      <c r="H312" s="563">
        <v>0</v>
      </c>
      <c r="I312" s="563">
        <v>0</v>
      </c>
      <c r="J312" s="563">
        <v>0</v>
      </c>
      <c r="K312" s="564">
        <v>0</v>
      </c>
      <c r="L312" s="563">
        <f t="shared" si="24"/>
        <v>0</v>
      </c>
      <c r="M312" s="563">
        <v>0</v>
      </c>
      <c r="N312" s="563">
        <v>0</v>
      </c>
      <c r="O312" s="565">
        <v>0</v>
      </c>
      <c r="P312" s="564">
        <v>0</v>
      </c>
      <c r="Q312" s="566">
        <f>+monthly_drivers_0!Q312*1.25</f>
        <v>3.125</v>
      </c>
    </row>
    <row r="313" spans="1:17" x14ac:dyDescent="0.25">
      <c r="A313" s="567">
        <f t="shared" si="25"/>
        <v>53965</v>
      </c>
      <c r="B313" s="567" t="str">
        <f t="shared" si="29"/>
        <v>Discovery</v>
      </c>
      <c r="C313" s="568">
        <f t="shared" si="29"/>
        <v>0</v>
      </c>
      <c r="D313" s="569">
        <v>0</v>
      </c>
      <c r="E313" s="569">
        <v>0</v>
      </c>
      <c r="F313" s="569">
        <v>0</v>
      </c>
      <c r="G313" s="569">
        <v>0</v>
      </c>
      <c r="H313" s="569">
        <v>0</v>
      </c>
      <c r="I313" s="569">
        <v>0</v>
      </c>
      <c r="J313" s="569">
        <v>0</v>
      </c>
      <c r="K313" s="570">
        <v>0</v>
      </c>
      <c r="L313" s="571">
        <f t="shared" si="24"/>
        <v>0</v>
      </c>
      <c r="M313" s="571">
        <v>0</v>
      </c>
      <c r="N313" s="571">
        <v>0</v>
      </c>
      <c r="O313" s="572">
        <v>0</v>
      </c>
      <c r="P313" s="573">
        <v>0</v>
      </c>
      <c r="Q313" s="574">
        <f>+monthly_drivers_0!Q313*1.25</f>
        <v>3.125</v>
      </c>
    </row>
    <row r="314" spans="1:17" x14ac:dyDescent="0.25">
      <c r="A314" s="575">
        <f t="shared" si="25"/>
        <v>53996</v>
      </c>
      <c r="B314" s="575" t="str">
        <f t="shared" si="29"/>
        <v>Discovery</v>
      </c>
      <c r="C314" s="562">
        <f t="shared" si="29"/>
        <v>0</v>
      </c>
      <c r="D314" s="563">
        <v>0</v>
      </c>
      <c r="E314" s="563">
        <v>0</v>
      </c>
      <c r="F314" s="563">
        <v>0</v>
      </c>
      <c r="G314" s="563">
        <v>0</v>
      </c>
      <c r="H314" s="563">
        <v>0</v>
      </c>
      <c r="I314" s="563">
        <v>0</v>
      </c>
      <c r="J314" s="563">
        <v>0</v>
      </c>
      <c r="K314" s="564">
        <v>0</v>
      </c>
      <c r="L314" s="563">
        <f t="shared" si="24"/>
        <v>0</v>
      </c>
      <c r="M314" s="563">
        <v>0</v>
      </c>
      <c r="N314" s="563">
        <v>0</v>
      </c>
      <c r="O314" s="565">
        <v>0</v>
      </c>
      <c r="P314" s="564">
        <v>0</v>
      </c>
      <c r="Q314" s="566">
        <f>+monthly_drivers_0!Q314*1.25</f>
        <v>3.125</v>
      </c>
    </row>
    <row r="315" spans="1:17" x14ac:dyDescent="0.25">
      <c r="A315" s="567">
        <f t="shared" si="25"/>
        <v>54026</v>
      </c>
      <c r="B315" s="567" t="str">
        <f t="shared" si="29"/>
        <v>Discovery</v>
      </c>
      <c r="C315" s="568">
        <f t="shared" si="29"/>
        <v>0</v>
      </c>
      <c r="D315" s="569">
        <v>0</v>
      </c>
      <c r="E315" s="569">
        <v>0</v>
      </c>
      <c r="F315" s="569">
        <v>0</v>
      </c>
      <c r="G315" s="569">
        <v>0</v>
      </c>
      <c r="H315" s="569">
        <v>0</v>
      </c>
      <c r="I315" s="569">
        <v>0</v>
      </c>
      <c r="J315" s="569">
        <v>0</v>
      </c>
      <c r="K315" s="570">
        <v>0</v>
      </c>
      <c r="L315" s="571">
        <f t="shared" si="24"/>
        <v>0</v>
      </c>
      <c r="M315" s="571">
        <v>0</v>
      </c>
      <c r="N315" s="571">
        <v>0</v>
      </c>
      <c r="O315" s="572">
        <v>0</v>
      </c>
      <c r="P315" s="573">
        <v>0</v>
      </c>
      <c r="Q315" s="574">
        <f>+monthly_drivers_0!Q315*1.25</f>
        <v>3.125</v>
      </c>
    </row>
    <row r="316" spans="1:17" x14ac:dyDescent="0.25">
      <c r="A316" s="575">
        <f t="shared" si="25"/>
        <v>54057</v>
      </c>
      <c r="B316" s="575" t="str">
        <f t="shared" si="29"/>
        <v>Discovery</v>
      </c>
      <c r="C316" s="562">
        <f t="shared" si="29"/>
        <v>0</v>
      </c>
      <c r="D316" s="563">
        <v>0</v>
      </c>
      <c r="E316" s="563">
        <v>0</v>
      </c>
      <c r="F316" s="563">
        <v>0</v>
      </c>
      <c r="G316" s="563">
        <v>0</v>
      </c>
      <c r="H316" s="563">
        <v>0</v>
      </c>
      <c r="I316" s="563">
        <v>0</v>
      </c>
      <c r="J316" s="563">
        <v>0</v>
      </c>
      <c r="K316" s="564">
        <v>0</v>
      </c>
      <c r="L316" s="563">
        <f t="shared" si="24"/>
        <v>0</v>
      </c>
      <c r="M316" s="563">
        <v>0</v>
      </c>
      <c r="N316" s="563">
        <v>0</v>
      </c>
      <c r="O316" s="565">
        <v>0</v>
      </c>
      <c r="P316" s="564">
        <v>0</v>
      </c>
      <c r="Q316" s="566">
        <f>+monthly_drivers_0!Q316*1.25</f>
        <v>3.125</v>
      </c>
    </row>
    <row r="317" spans="1:17" x14ac:dyDescent="0.25">
      <c r="A317" s="567">
        <f t="shared" si="25"/>
        <v>54088</v>
      </c>
      <c r="B317" s="567" t="str">
        <f t="shared" si="29"/>
        <v>Discovery</v>
      </c>
      <c r="C317" s="568">
        <f t="shared" si="29"/>
        <v>0</v>
      </c>
      <c r="D317" s="569">
        <v>0</v>
      </c>
      <c r="E317" s="569">
        <v>0</v>
      </c>
      <c r="F317" s="569">
        <v>0</v>
      </c>
      <c r="G317" s="569">
        <v>0</v>
      </c>
      <c r="H317" s="569">
        <v>0</v>
      </c>
      <c r="I317" s="569">
        <v>0</v>
      </c>
      <c r="J317" s="569">
        <v>0</v>
      </c>
      <c r="K317" s="570">
        <v>0</v>
      </c>
      <c r="L317" s="571">
        <f t="shared" si="24"/>
        <v>0</v>
      </c>
      <c r="M317" s="571">
        <v>0</v>
      </c>
      <c r="N317" s="571">
        <v>0</v>
      </c>
      <c r="O317" s="572">
        <v>0</v>
      </c>
      <c r="P317" s="573">
        <v>0</v>
      </c>
      <c r="Q317" s="574">
        <f>+monthly_drivers_0!Q317*1.25</f>
        <v>3.125</v>
      </c>
    </row>
    <row r="318" spans="1:17" x14ac:dyDescent="0.25">
      <c r="A318" s="575">
        <f t="shared" si="25"/>
        <v>54117</v>
      </c>
      <c r="B318" s="575" t="str">
        <f t="shared" si="29"/>
        <v>Discovery</v>
      </c>
      <c r="C318" s="562">
        <f t="shared" si="29"/>
        <v>0</v>
      </c>
      <c r="D318" s="563">
        <v>0</v>
      </c>
      <c r="E318" s="563">
        <v>0</v>
      </c>
      <c r="F318" s="563">
        <v>0</v>
      </c>
      <c r="G318" s="563">
        <v>0</v>
      </c>
      <c r="H318" s="563">
        <v>0</v>
      </c>
      <c r="I318" s="563">
        <v>0</v>
      </c>
      <c r="J318" s="563">
        <v>0</v>
      </c>
      <c r="K318" s="564">
        <v>0</v>
      </c>
      <c r="L318" s="563">
        <f t="shared" si="24"/>
        <v>0</v>
      </c>
      <c r="M318" s="563">
        <v>0</v>
      </c>
      <c r="N318" s="563">
        <v>0</v>
      </c>
      <c r="O318" s="565">
        <v>0</v>
      </c>
      <c r="P318" s="564">
        <v>0</v>
      </c>
      <c r="Q318" s="566">
        <f>+monthly_drivers_0!Q318*1.25</f>
        <v>3.125</v>
      </c>
    </row>
    <row r="319" spans="1:17" x14ac:dyDescent="0.25">
      <c r="A319" s="567">
        <f t="shared" si="25"/>
        <v>54148</v>
      </c>
      <c r="B319" s="567" t="str">
        <f t="shared" si="29"/>
        <v>Discovery</v>
      </c>
      <c r="C319" s="568">
        <f t="shared" si="29"/>
        <v>0</v>
      </c>
      <c r="D319" s="569">
        <v>0</v>
      </c>
      <c r="E319" s="569">
        <v>0</v>
      </c>
      <c r="F319" s="569">
        <v>0</v>
      </c>
      <c r="G319" s="569">
        <v>0</v>
      </c>
      <c r="H319" s="569">
        <v>0</v>
      </c>
      <c r="I319" s="569">
        <v>0</v>
      </c>
      <c r="J319" s="569">
        <v>0</v>
      </c>
      <c r="K319" s="570">
        <v>0</v>
      </c>
      <c r="L319" s="571">
        <f t="shared" si="24"/>
        <v>0</v>
      </c>
      <c r="M319" s="571">
        <v>0</v>
      </c>
      <c r="N319" s="571">
        <v>0</v>
      </c>
      <c r="O319" s="572">
        <v>0</v>
      </c>
      <c r="P319" s="573">
        <v>0</v>
      </c>
      <c r="Q319" s="574">
        <f>+monthly_drivers_0!Q319*1.25</f>
        <v>3.125</v>
      </c>
    </row>
    <row r="320" spans="1:17" x14ac:dyDescent="0.25">
      <c r="A320" s="575">
        <f t="shared" si="25"/>
        <v>54178</v>
      </c>
      <c r="B320" s="575" t="str">
        <f t="shared" si="29"/>
        <v>Discovery</v>
      </c>
      <c r="C320" s="562">
        <f t="shared" si="29"/>
        <v>0</v>
      </c>
      <c r="D320" s="563">
        <v>0</v>
      </c>
      <c r="E320" s="563">
        <v>0</v>
      </c>
      <c r="F320" s="563">
        <v>0</v>
      </c>
      <c r="G320" s="563">
        <v>0</v>
      </c>
      <c r="H320" s="563">
        <v>0</v>
      </c>
      <c r="I320" s="563">
        <v>0</v>
      </c>
      <c r="J320" s="563">
        <v>0</v>
      </c>
      <c r="K320" s="564">
        <v>0</v>
      </c>
      <c r="L320" s="563">
        <f t="shared" si="24"/>
        <v>0</v>
      </c>
      <c r="M320" s="563">
        <v>0</v>
      </c>
      <c r="N320" s="563">
        <v>0</v>
      </c>
      <c r="O320" s="565">
        <v>0</v>
      </c>
      <c r="P320" s="564">
        <v>0</v>
      </c>
      <c r="Q320" s="566">
        <f>+monthly_drivers_0!Q320*1.25</f>
        <v>3.125</v>
      </c>
    </row>
    <row r="321" spans="1:17" x14ac:dyDescent="0.25">
      <c r="A321" s="567">
        <f t="shared" si="25"/>
        <v>54209</v>
      </c>
      <c r="B321" s="567" t="str">
        <f t="shared" si="29"/>
        <v>Discovery</v>
      </c>
      <c r="C321" s="568">
        <f t="shared" si="29"/>
        <v>0</v>
      </c>
      <c r="D321" s="569">
        <v>0</v>
      </c>
      <c r="E321" s="569">
        <v>0</v>
      </c>
      <c r="F321" s="569">
        <v>0</v>
      </c>
      <c r="G321" s="569">
        <v>0</v>
      </c>
      <c r="H321" s="569">
        <v>0</v>
      </c>
      <c r="I321" s="569">
        <v>0</v>
      </c>
      <c r="J321" s="569">
        <v>0</v>
      </c>
      <c r="K321" s="570">
        <v>0</v>
      </c>
      <c r="L321" s="571">
        <f t="shared" si="24"/>
        <v>0</v>
      </c>
      <c r="M321" s="571">
        <v>0</v>
      </c>
      <c r="N321" s="571">
        <v>0</v>
      </c>
      <c r="O321" s="572">
        <v>0</v>
      </c>
      <c r="P321" s="573">
        <v>0</v>
      </c>
      <c r="Q321" s="574">
        <f>+monthly_drivers_0!Q321*1.25</f>
        <v>3.125</v>
      </c>
    </row>
    <row r="322" spans="1:17" x14ac:dyDescent="0.25">
      <c r="A322" s="575">
        <f t="shared" si="25"/>
        <v>54239</v>
      </c>
      <c r="B322" s="575" t="str">
        <f t="shared" si="29"/>
        <v>Discovery</v>
      </c>
      <c r="C322" s="562">
        <f t="shared" si="29"/>
        <v>0</v>
      </c>
      <c r="D322" s="563">
        <v>0</v>
      </c>
      <c r="E322" s="563">
        <v>0</v>
      </c>
      <c r="F322" s="563">
        <v>0</v>
      </c>
      <c r="G322" s="563">
        <v>0</v>
      </c>
      <c r="H322" s="563">
        <v>0</v>
      </c>
      <c r="I322" s="563">
        <v>0</v>
      </c>
      <c r="J322" s="563">
        <v>0</v>
      </c>
      <c r="K322" s="564">
        <v>0</v>
      </c>
      <c r="L322" s="563">
        <f t="shared" ref="L322:L385" si="30">+O322+P322</f>
        <v>0</v>
      </c>
      <c r="M322" s="563">
        <v>0</v>
      </c>
      <c r="N322" s="563">
        <v>0</v>
      </c>
      <c r="O322" s="565">
        <v>0</v>
      </c>
      <c r="P322" s="564">
        <v>0</v>
      </c>
      <c r="Q322" s="566">
        <f>+monthly_drivers_0!Q322*1.25</f>
        <v>3.125</v>
      </c>
    </row>
    <row r="323" spans="1:17" x14ac:dyDescent="0.25">
      <c r="A323" s="567">
        <f t="shared" ref="A323:A386" si="31">+EOMONTH(A322,1)</f>
        <v>54270</v>
      </c>
      <c r="B323" s="567" t="str">
        <f t="shared" ref="B323:C338" si="32">+B322</f>
        <v>Discovery</v>
      </c>
      <c r="C323" s="568">
        <f t="shared" si="32"/>
        <v>0</v>
      </c>
      <c r="D323" s="569">
        <v>0</v>
      </c>
      <c r="E323" s="569">
        <v>0</v>
      </c>
      <c r="F323" s="569">
        <v>0</v>
      </c>
      <c r="G323" s="569">
        <v>0</v>
      </c>
      <c r="H323" s="569">
        <v>0</v>
      </c>
      <c r="I323" s="569">
        <v>0</v>
      </c>
      <c r="J323" s="569">
        <v>0</v>
      </c>
      <c r="K323" s="570">
        <v>0</v>
      </c>
      <c r="L323" s="571">
        <f t="shared" si="30"/>
        <v>0</v>
      </c>
      <c r="M323" s="571">
        <v>0</v>
      </c>
      <c r="N323" s="571">
        <v>0</v>
      </c>
      <c r="O323" s="572">
        <v>0</v>
      </c>
      <c r="P323" s="573">
        <v>0</v>
      </c>
      <c r="Q323" s="574">
        <f>+monthly_drivers_0!Q323*1.25</f>
        <v>3.125</v>
      </c>
    </row>
    <row r="324" spans="1:17" x14ac:dyDescent="0.25">
      <c r="A324" s="575">
        <f t="shared" si="31"/>
        <v>54301</v>
      </c>
      <c r="B324" s="575" t="str">
        <f t="shared" si="32"/>
        <v>Discovery</v>
      </c>
      <c r="C324" s="562">
        <f t="shared" si="32"/>
        <v>0</v>
      </c>
      <c r="D324" s="563">
        <v>0</v>
      </c>
      <c r="E324" s="563">
        <v>0</v>
      </c>
      <c r="F324" s="563">
        <v>0</v>
      </c>
      <c r="G324" s="563">
        <v>0</v>
      </c>
      <c r="H324" s="563">
        <v>0</v>
      </c>
      <c r="I324" s="563">
        <v>0</v>
      </c>
      <c r="J324" s="563">
        <v>0</v>
      </c>
      <c r="K324" s="564">
        <v>0</v>
      </c>
      <c r="L324" s="563">
        <f t="shared" si="30"/>
        <v>0</v>
      </c>
      <c r="M324" s="563">
        <v>0</v>
      </c>
      <c r="N324" s="563">
        <v>0</v>
      </c>
      <c r="O324" s="565">
        <v>0</v>
      </c>
      <c r="P324" s="564">
        <v>0</v>
      </c>
      <c r="Q324" s="566">
        <f>+monthly_drivers_0!Q324*1.25</f>
        <v>3.125</v>
      </c>
    </row>
    <row r="325" spans="1:17" x14ac:dyDescent="0.25">
      <c r="A325" s="567">
        <f t="shared" si="31"/>
        <v>54331</v>
      </c>
      <c r="B325" s="567" t="str">
        <f t="shared" si="32"/>
        <v>Discovery</v>
      </c>
      <c r="C325" s="568">
        <f t="shared" si="32"/>
        <v>0</v>
      </c>
      <c r="D325" s="569">
        <v>0</v>
      </c>
      <c r="E325" s="569">
        <v>0</v>
      </c>
      <c r="F325" s="569">
        <v>0</v>
      </c>
      <c r="G325" s="569">
        <v>0</v>
      </c>
      <c r="H325" s="569">
        <v>0</v>
      </c>
      <c r="I325" s="569">
        <v>0</v>
      </c>
      <c r="J325" s="569">
        <v>0</v>
      </c>
      <c r="K325" s="570">
        <v>0</v>
      </c>
      <c r="L325" s="571">
        <f t="shared" si="30"/>
        <v>0</v>
      </c>
      <c r="M325" s="571">
        <v>0</v>
      </c>
      <c r="N325" s="571">
        <v>0</v>
      </c>
      <c r="O325" s="572">
        <v>0</v>
      </c>
      <c r="P325" s="573">
        <v>0</v>
      </c>
      <c r="Q325" s="574">
        <f>+monthly_drivers_0!Q325*1.25</f>
        <v>3.125</v>
      </c>
    </row>
    <row r="326" spans="1:17" x14ac:dyDescent="0.25">
      <c r="A326" s="575">
        <f t="shared" si="31"/>
        <v>54362</v>
      </c>
      <c r="B326" s="575" t="str">
        <f t="shared" si="32"/>
        <v>Discovery</v>
      </c>
      <c r="C326" s="562">
        <f t="shared" si="32"/>
        <v>0</v>
      </c>
      <c r="D326" s="563">
        <v>0</v>
      </c>
      <c r="E326" s="563">
        <v>0</v>
      </c>
      <c r="F326" s="563">
        <v>0</v>
      </c>
      <c r="G326" s="563">
        <v>0</v>
      </c>
      <c r="H326" s="563">
        <v>0</v>
      </c>
      <c r="I326" s="563">
        <v>0</v>
      </c>
      <c r="J326" s="563">
        <v>0</v>
      </c>
      <c r="K326" s="564">
        <v>0</v>
      </c>
      <c r="L326" s="563">
        <f t="shared" si="30"/>
        <v>0</v>
      </c>
      <c r="M326" s="563">
        <v>0</v>
      </c>
      <c r="N326" s="563">
        <v>0</v>
      </c>
      <c r="O326" s="565">
        <v>0</v>
      </c>
      <c r="P326" s="564">
        <v>0</v>
      </c>
      <c r="Q326" s="566">
        <f>+monthly_drivers_0!Q326*1.25</f>
        <v>3.125</v>
      </c>
    </row>
    <row r="327" spans="1:17" x14ac:dyDescent="0.25">
      <c r="A327" s="567">
        <f t="shared" si="31"/>
        <v>54392</v>
      </c>
      <c r="B327" s="567" t="str">
        <f t="shared" si="32"/>
        <v>Discovery</v>
      </c>
      <c r="C327" s="568">
        <f t="shared" si="32"/>
        <v>0</v>
      </c>
      <c r="D327" s="569">
        <v>0</v>
      </c>
      <c r="E327" s="569">
        <v>0</v>
      </c>
      <c r="F327" s="569">
        <v>0</v>
      </c>
      <c r="G327" s="569">
        <v>0</v>
      </c>
      <c r="H327" s="569">
        <v>0</v>
      </c>
      <c r="I327" s="569">
        <v>0</v>
      </c>
      <c r="J327" s="569">
        <v>0</v>
      </c>
      <c r="K327" s="570">
        <v>0</v>
      </c>
      <c r="L327" s="571">
        <f t="shared" si="30"/>
        <v>0</v>
      </c>
      <c r="M327" s="571">
        <v>0</v>
      </c>
      <c r="N327" s="571">
        <v>0</v>
      </c>
      <c r="O327" s="572">
        <v>0</v>
      </c>
      <c r="P327" s="573">
        <v>0</v>
      </c>
      <c r="Q327" s="574">
        <f>+monthly_drivers_0!Q327*1.25</f>
        <v>3.125</v>
      </c>
    </row>
    <row r="328" spans="1:17" x14ac:dyDescent="0.25">
      <c r="A328" s="575">
        <f t="shared" si="31"/>
        <v>54423</v>
      </c>
      <c r="B328" s="575" t="str">
        <f t="shared" si="32"/>
        <v>Discovery</v>
      </c>
      <c r="C328" s="562">
        <f t="shared" si="32"/>
        <v>0</v>
      </c>
      <c r="D328" s="563">
        <v>0</v>
      </c>
      <c r="E328" s="563">
        <v>0</v>
      </c>
      <c r="F328" s="563">
        <v>0</v>
      </c>
      <c r="G328" s="563">
        <v>0</v>
      </c>
      <c r="H328" s="563">
        <v>0</v>
      </c>
      <c r="I328" s="563">
        <v>0</v>
      </c>
      <c r="J328" s="563">
        <v>0</v>
      </c>
      <c r="K328" s="564">
        <v>0</v>
      </c>
      <c r="L328" s="563">
        <f t="shared" si="30"/>
        <v>0</v>
      </c>
      <c r="M328" s="563">
        <v>0</v>
      </c>
      <c r="N328" s="563">
        <v>0</v>
      </c>
      <c r="O328" s="565">
        <v>0</v>
      </c>
      <c r="P328" s="564">
        <v>0</v>
      </c>
      <c r="Q328" s="566">
        <f>+monthly_drivers_0!Q328*1.25</f>
        <v>3.125</v>
      </c>
    </row>
    <row r="329" spans="1:17" x14ac:dyDescent="0.25">
      <c r="A329" s="567">
        <f t="shared" si="31"/>
        <v>54454</v>
      </c>
      <c r="B329" s="567" t="str">
        <f t="shared" si="32"/>
        <v>Discovery</v>
      </c>
      <c r="C329" s="568">
        <f t="shared" si="32"/>
        <v>0</v>
      </c>
      <c r="D329" s="569">
        <v>0</v>
      </c>
      <c r="E329" s="569">
        <v>0</v>
      </c>
      <c r="F329" s="569">
        <v>0</v>
      </c>
      <c r="G329" s="569">
        <v>0</v>
      </c>
      <c r="H329" s="569">
        <v>0</v>
      </c>
      <c r="I329" s="569">
        <v>0</v>
      </c>
      <c r="J329" s="569">
        <v>0</v>
      </c>
      <c r="K329" s="570">
        <v>0</v>
      </c>
      <c r="L329" s="571">
        <f t="shared" si="30"/>
        <v>0</v>
      </c>
      <c r="M329" s="571">
        <v>0</v>
      </c>
      <c r="N329" s="571">
        <v>0</v>
      </c>
      <c r="O329" s="572">
        <v>0</v>
      </c>
      <c r="P329" s="573">
        <v>0</v>
      </c>
      <c r="Q329" s="574">
        <f>+monthly_drivers_0!Q329*1.25</f>
        <v>3.125</v>
      </c>
    </row>
    <row r="330" spans="1:17" x14ac:dyDescent="0.25">
      <c r="A330" s="575">
        <f t="shared" si="31"/>
        <v>54482</v>
      </c>
      <c r="B330" s="575" t="str">
        <f t="shared" si="32"/>
        <v>Discovery</v>
      </c>
      <c r="C330" s="562">
        <f t="shared" si="32"/>
        <v>0</v>
      </c>
      <c r="D330" s="563">
        <v>0</v>
      </c>
      <c r="E330" s="563">
        <v>0</v>
      </c>
      <c r="F330" s="563">
        <v>0</v>
      </c>
      <c r="G330" s="563">
        <v>0</v>
      </c>
      <c r="H330" s="563">
        <v>0</v>
      </c>
      <c r="I330" s="563">
        <v>0</v>
      </c>
      <c r="J330" s="563">
        <v>0</v>
      </c>
      <c r="K330" s="564">
        <v>0</v>
      </c>
      <c r="L330" s="563">
        <f t="shared" si="30"/>
        <v>0</v>
      </c>
      <c r="M330" s="563">
        <v>0</v>
      </c>
      <c r="N330" s="563">
        <v>0</v>
      </c>
      <c r="O330" s="565">
        <v>0</v>
      </c>
      <c r="P330" s="564">
        <v>0</v>
      </c>
      <c r="Q330" s="566">
        <f>+monthly_drivers_0!Q330*1.25</f>
        <v>3.125</v>
      </c>
    </row>
    <row r="331" spans="1:17" x14ac:dyDescent="0.25">
      <c r="A331" s="567">
        <f t="shared" si="31"/>
        <v>54513</v>
      </c>
      <c r="B331" s="567" t="str">
        <f t="shared" si="32"/>
        <v>Discovery</v>
      </c>
      <c r="C331" s="568">
        <f t="shared" si="32"/>
        <v>0</v>
      </c>
      <c r="D331" s="569">
        <v>0</v>
      </c>
      <c r="E331" s="569">
        <v>0</v>
      </c>
      <c r="F331" s="569">
        <v>0</v>
      </c>
      <c r="G331" s="569">
        <v>0</v>
      </c>
      <c r="H331" s="569">
        <v>0</v>
      </c>
      <c r="I331" s="569">
        <v>0</v>
      </c>
      <c r="J331" s="569">
        <v>0</v>
      </c>
      <c r="K331" s="570">
        <v>0</v>
      </c>
      <c r="L331" s="571">
        <f t="shared" si="30"/>
        <v>0</v>
      </c>
      <c r="M331" s="571">
        <v>0</v>
      </c>
      <c r="N331" s="571">
        <v>0</v>
      </c>
      <c r="O331" s="572">
        <v>0</v>
      </c>
      <c r="P331" s="573">
        <v>0</v>
      </c>
      <c r="Q331" s="574">
        <f>+monthly_drivers_0!Q331*1.25</f>
        <v>3.125</v>
      </c>
    </row>
    <row r="332" spans="1:17" x14ac:dyDescent="0.25">
      <c r="A332" s="575">
        <f t="shared" si="31"/>
        <v>54543</v>
      </c>
      <c r="B332" s="575" t="str">
        <f t="shared" si="32"/>
        <v>Discovery</v>
      </c>
      <c r="C332" s="562">
        <f t="shared" si="32"/>
        <v>0</v>
      </c>
      <c r="D332" s="563">
        <v>0</v>
      </c>
      <c r="E332" s="563">
        <v>0</v>
      </c>
      <c r="F332" s="563">
        <v>0</v>
      </c>
      <c r="G332" s="563">
        <v>0</v>
      </c>
      <c r="H332" s="563">
        <v>0</v>
      </c>
      <c r="I332" s="563">
        <v>0</v>
      </c>
      <c r="J332" s="563">
        <v>0</v>
      </c>
      <c r="K332" s="564">
        <v>0</v>
      </c>
      <c r="L332" s="563">
        <f t="shared" si="30"/>
        <v>0</v>
      </c>
      <c r="M332" s="563">
        <v>0</v>
      </c>
      <c r="N332" s="563">
        <v>0</v>
      </c>
      <c r="O332" s="565">
        <v>0</v>
      </c>
      <c r="P332" s="564">
        <v>0</v>
      </c>
      <c r="Q332" s="566">
        <f>+monthly_drivers_0!Q332*1.25</f>
        <v>3.125</v>
      </c>
    </row>
    <row r="333" spans="1:17" x14ac:dyDescent="0.25">
      <c r="A333" s="567">
        <f t="shared" si="31"/>
        <v>54574</v>
      </c>
      <c r="B333" s="567" t="str">
        <f t="shared" si="32"/>
        <v>Discovery</v>
      </c>
      <c r="C333" s="568">
        <f t="shared" si="32"/>
        <v>0</v>
      </c>
      <c r="D333" s="569">
        <v>0</v>
      </c>
      <c r="E333" s="569">
        <v>0</v>
      </c>
      <c r="F333" s="569">
        <v>0</v>
      </c>
      <c r="G333" s="569">
        <v>0</v>
      </c>
      <c r="H333" s="569">
        <v>0</v>
      </c>
      <c r="I333" s="569">
        <v>0</v>
      </c>
      <c r="J333" s="569">
        <v>0</v>
      </c>
      <c r="K333" s="570">
        <v>0</v>
      </c>
      <c r="L333" s="571">
        <f t="shared" si="30"/>
        <v>0</v>
      </c>
      <c r="M333" s="571">
        <v>0</v>
      </c>
      <c r="N333" s="571">
        <v>0</v>
      </c>
      <c r="O333" s="572">
        <v>0</v>
      </c>
      <c r="P333" s="573">
        <v>0</v>
      </c>
      <c r="Q333" s="574">
        <f>+monthly_drivers_0!Q333*1.25</f>
        <v>3.125</v>
      </c>
    </row>
    <row r="334" spans="1:17" x14ac:dyDescent="0.25">
      <c r="A334" s="575">
        <f t="shared" si="31"/>
        <v>54604</v>
      </c>
      <c r="B334" s="575" t="str">
        <f t="shared" si="32"/>
        <v>Discovery</v>
      </c>
      <c r="C334" s="562">
        <f t="shared" si="32"/>
        <v>0</v>
      </c>
      <c r="D334" s="563">
        <v>0</v>
      </c>
      <c r="E334" s="563">
        <v>0</v>
      </c>
      <c r="F334" s="563">
        <v>0</v>
      </c>
      <c r="G334" s="563">
        <v>0</v>
      </c>
      <c r="H334" s="563">
        <v>0</v>
      </c>
      <c r="I334" s="563">
        <v>0</v>
      </c>
      <c r="J334" s="563">
        <v>0</v>
      </c>
      <c r="K334" s="564">
        <v>0</v>
      </c>
      <c r="L334" s="563">
        <f t="shared" si="30"/>
        <v>0</v>
      </c>
      <c r="M334" s="563">
        <v>0</v>
      </c>
      <c r="N334" s="563">
        <v>0</v>
      </c>
      <c r="O334" s="565">
        <v>0</v>
      </c>
      <c r="P334" s="564">
        <v>0</v>
      </c>
      <c r="Q334" s="566">
        <f>+monthly_drivers_0!Q334*1.25</f>
        <v>3.125</v>
      </c>
    </row>
    <row r="335" spans="1:17" x14ac:dyDescent="0.25">
      <c r="A335" s="567">
        <f t="shared" si="31"/>
        <v>54635</v>
      </c>
      <c r="B335" s="567" t="str">
        <f t="shared" si="32"/>
        <v>Discovery</v>
      </c>
      <c r="C335" s="568">
        <f t="shared" si="32"/>
        <v>0</v>
      </c>
      <c r="D335" s="569">
        <v>0</v>
      </c>
      <c r="E335" s="569">
        <v>0</v>
      </c>
      <c r="F335" s="569">
        <v>0</v>
      </c>
      <c r="G335" s="569">
        <v>0</v>
      </c>
      <c r="H335" s="569">
        <v>0</v>
      </c>
      <c r="I335" s="569">
        <v>0</v>
      </c>
      <c r="J335" s="569">
        <v>0</v>
      </c>
      <c r="K335" s="570">
        <v>0</v>
      </c>
      <c r="L335" s="571">
        <f t="shared" si="30"/>
        <v>0</v>
      </c>
      <c r="M335" s="571">
        <v>0</v>
      </c>
      <c r="N335" s="571">
        <v>0</v>
      </c>
      <c r="O335" s="572">
        <v>0</v>
      </c>
      <c r="P335" s="573">
        <v>0</v>
      </c>
      <c r="Q335" s="574">
        <f>+monthly_drivers_0!Q335*1.25</f>
        <v>3.125</v>
      </c>
    </row>
    <row r="336" spans="1:17" x14ac:dyDescent="0.25">
      <c r="A336" s="575">
        <f t="shared" si="31"/>
        <v>54666</v>
      </c>
      <c r="B336" s="575" t="str">
        <f t="shared" si="32"/>
        <v>Discovery</v>
      </c>
      <c r="C336" s="562">
        <f t="shared" si="32"/>
        <v>0</v>
      </c>
      <c r="D336" s="563">
        <v>0</v>
      </c>
      <c r="E336" s="563">
        <v>0</v>
      </c>
      <c r="F336" s="563">
        <v>0</v>
      </c>
      <c r="G336" s="563">
        <v>0</v>
      </c>
      <c r="H336" s="563">
        <v>0</v>
      </c>
      <c r="I336" s="563">
        <v>0</v>
      </c>
      <c r="J336" s="563">
        <v>0</v>
      </c>
      <c r="K336" s="564">
        <v>0</v>
      </c>
      <c r="L336" s="563">
        <f t="shared" si="30"/>
        <v>0</v>
      </c>
      <c r="M336" s="563">
        <v>0</v>
      </c>
      <c r="N336" s="563">
        <v>0</v>
      </c>
      <c r="O336" s="565">
        <v>0</v>
      </c>
      <c r="P336" s="564">
        <v>0</v>
      </c>
      <c r="Q336" s="566">
        <f>+monthly_drivers_0!Q336*1.25</f>
        <v>3.125</v>
      </c>
    </row>
    <row r="337" spans="1:17" x14ac:dyDescent="0.25">
      <c r="A337" s="567">
        <f t="shared" si="31"/>
        <v>54696</v>
      </c>
      <c r="B337" s="567" t="str">
        <f t="shared" si="32"/>
        <v>Discovery</v>
      </c>
      <c r="C337" s="568">
        <f t="shared" si="32"/>
        <v>0</v>
      </c>
      <c r="D337" s="569">
        <v>0</v>
      </c>
      <c r="E337" s="569">
        <v>0</v>
      </c>
      <c r="F337" s="569">
        <v>0</v>
      </c>
      <c r="G337" s="569">
        <v>0</v>
      </c>
      <c r="H337" s="569">
        <v>0</v>
      </c>
      <c r="I337" s="569">
        <v>0</v>
      </c>
      <c r="J337" s="569">
        <v>0</v>
      </c>
      <c r="K337" s="570">
        <v>0</v>
      </c>
      <c r="L337" s="571">
        <f t="shared" si="30"/>
        <v>0</v>
      </c>
      <c r="M337" s="571">
        <v>0</v>
      </c>
      <c r="N337" s="571">
        <v>0</v>
      </c>
      <c r="O337" s="572">
        <v>0</v>
      </c>
      <c r="P337" s="573">
        <v>0</v>
      </c>
      <c r="Q337" s="574">
        <f>+monthly_drivers_0!Q337*1.25</f>
        <v>3.125</v>
      </c>
    </row>
    <row r="338" spans="1:17" x14ac:dyDescent="0.25">
      <c r="A338" s="575">
        <f t="shared" si="31"/>
        <v>54727</v>
      </c>
      <c r="B338" s="575" t="str">
        <f t="shared" si="32"/>
        <v>Discovery</v>
      </c>
      <c r="C338" s="562">
        <f t="shared" si="32"/>
        <v>0</v>
      </c>
      <c r="D338" s="563">
        <v>0</v>
      </c>
      <c r="E338" s="563">
        <v>0</v>
      </c>
      <c r="F338" s="563">
        <v>0</v>
      </c>
      <c r="G338" s="563">
        <v>0</v>
      </c>
      <c r="H338" s="563">
        <v>0</v>
      </c>
      <c r="I338" s="563">
        <v>0</v>
      </c>
      <c r="J338" s="563">
        <v>0</v>
      </c>
      <c r="K338" s="564">
        <v>0</v>
      </c>
      <c r="L338" s="563">
        <f t="shared" si="30"/>
        <v>0</v>
      </c>
      <c r="M338" s="563">
        <v>0</v>
      </c>
      <c r="N338" s="563">
        <v>0</v>
      </c>
      <c r="O338" s="565">
        <v>0</v>
      </c>
      <c r="P338" s="564">
        <v>0</v>
      </c>
      <c r="Q338" s="566">
        <f>+monthly_drivers_0!Q338*1.25</f>
        <v>3.125</v>
      </c>
    </row>
    <row r="339" spans="1:17" x14ac:dyDescent="0.25">
      <c r="A339" s="567">
        <f t="shared" si="31"/>
        <v>54757</v>
      </c>
      <c r="B339" s="567" t="str">
        <f t="shared" ref="B339:C354" si="33">+B338</f>
        <v>Discovery</v>
      </c>
      <c r="C339" s="568">
        <f t="shared" si="33"/>
        <v>0</v>
      </c>
      <c r="D339" s="569">
        <v>0</v>
      </c>
      <c r="E339" s="569">
        <v>0</v>
      </c>
      <c r="F339" s="569">
        <v>0</v>
      </c>
      <c r="G339" s="569">
        <v>0</v>
      </c>
      <c r="H339" s="569">
        <v>0</v>
      </c>
      <c r="I339" s="569">
        <v>0</v>
      </c>
      <c r="J339" s="569">
        <v>0</v>
      </c>
      <c r="K339" s="570">
        <v>0</v>
      </c>
      <c r="L339" s="571">
        <f t="shared" si="30"/>
        <v>0</v>
      </c>
      <c r="M339" s="571">
        <v>0</v>
      </c>
      <c r="N339" s="571">
        <v>0</v>
      </c>
      <c r="O339" s="572">
        <v>0</v>
      </c>
      <c r="P339" s="573">
        <v>0</v>
      </c>
      <c r="Q339" s="574">
        <f>+monthly_drivers_0!Q339*1.25</f>
        <v>3.125</v>
      </c>
    </row>
    <row r="340" spans="1:17" x14ac:dyDescent="0.25">
      <c r="A340" s="575">
        <f t="shared" si="31"/>
        <v>54788</v>
      </c>
      <c r="B340" s="575" t="str">
        <f t="shared" si="33"/>
        <v>Discovery</v>
      </c>
      <c r="C340" s="562">
        <f t="shared" si="33"/>
        <v>0</v>
      </c>
      <c r="D340" s="563">
        <v>0</v>
      </c>
      <c r="E340" s="563">
        <v>0</v>
      </c>
      <c r="F340" s="563">
        <v>0</v>
      </c>
      <c r="G340" s="563">
        <v>0</v>
      </c>
      <c r="H340" s="563">
        <v>0</v>
      </c>
      <c r="I340" s="563">
        <v>0</v>
      </c>
      <c r="J340" s="563">
        <v>0</v>
      </c>
      <c r="K340" s="564">
        <v>0</v>
      </c>
      <c r="L340" s="563">
        <f t="shared" si="30"/>
        <v>0</v>
      </c>
      <c r="M340" s="563">
        <v>0</v>
      </c>
      <c r="N340" s="563">
        <v>0</v>
      </c>
      <c r="O340" s="565">
        <v>0</v>
      </c>
      <c r="P340" s="564">
        <v>0</v>
      </c>
      <c r="Q340" s="566">
        <f>+monthly_drivers_0!Q340*1.25</f>
        <v>3.125</v>
      </c>
    </row>
    <row r="341" spans="1:17" x14ac:dyDescent="0.25">
      <c r="A341" s="567">
        <f t="shared" si="31"/>
        <v>54819</v>
      </c>
      <c r="B341" s="567" t="str">
        <f t="shared" si="33"/>
        <v>Discovery</v>
      </c>
      <c r="C341" s="568">
        <f t="shared" si="33"/>
        <v>0</v>
      </c>
      <c r="D341" s="569">
        <v>0</v>
      </c>
      <c r="E341" s="569">
        <v>0</v>
      </c>
      <c r="F341" s="569">
        <v>0</v>
      </c>
      <c r="G341" s="569">
        <v>0</v>
      </c>
      <c r="H341" s="569">
        <v>0</v>
      </c>
      <c r="I341" s="569">
        <v>0</v>
      </c>
      <c r="J341" s="569">
        <v>0</v>
      </c>
      <c r="K341" s="570">
        <v>0</v>
      </c>
      <c r="L341" s="571">
        <f t="shared" si="30"/>
        <v>0</v>
      </c>
      <c r="M341" s="571">
        <v>0</v>
      </c>
      <c r="N341" s="571">
        <v>0</v>
      </c>
      <c r="O341" s="572">
        <v>0</v>
      </c>
      <c r="P341" s="573">
        <v>0</v>
      </c>
      <c r="Q341" s="574">
        <f>+monthly_drivers_0!Q341*1.25</f>
        <v>3.125</v>
      </c>
    </row>
    <row r="342" spans="1:17" x14ac:dyDescent="0.25">
      <c r="A342" s="575">
        <f t="shared" si="31"/>
        <v>54847</v>
      </c>
      <c r="B342" s="575" t="str">
        <f t="shared" si="33"/>
        <v>Discovery</v>
      </c>
      <c r="C342" s="562">
        <f t="shared" si="33"/>
        <v>0</v>
      </c>
      <c r="D342" s="563">
        <v>0</v>
      </c>
      <c r="E342" s="563">
        <v>0</v>
      </c>
      <c r="F342" s="563">
        <v>0</v>
      </c>
      <c r="G342" s="563">
        <v>0</v>
      </c>
      <c r="H342" s="563">
        <v>0</v>
      </c>
      <c r="I342" s="563">
        <v>0</v>
      </c>
      <c r="J342" s="563">
        <v>0</v>
      </c>
      <c r="K342" s="564">
        <v>0</v>
      </c>
      <c r="L342" s="563">
        <f t="shared" si="30"/>
        <v>0</v>
      </c>
      <c r="M342" s="563">
        <v>0</v>
      </c>
      <c r="N342" s="563">
        <v>0</v>
      </c>
      <c r="O342" s="565">
        <v>0</v>
      </c>
      <c r="P342" s="564">
        <v>0</v>
      </c>
      <c r="Q342" s="566">
        <f>+monthly_drivers_0!Q342*1.25</f>
        <v>3.125</v>
      </c>
    </row>
    <row r="343" spans="1:17" x14ac:dyDescent="0.25">
      <c r="A343" s="567">
        <f t="shared" si="31"/>
        <v>54878</v>
      </c>
      <c r="B343" s="567" t="str">
        <f t="shared" si="33"/>
        <v>Discovery</v>
      </c>
      <c r="C343" s="568">
        <f t="shared" si="33"/>
        <v>0</v>
      </c>
      <c r="D343" s="569">
        <v>0</v>
      </c>
      <c r="E343" s="569">
        <v>0</v>
      </c>
      <c r="F343" s="569">
        <v>0</v>
      </c>
      <c r="G343" s="569">
        <v>0</v>
      </c>
      <c r="H343" s="569">
        <v>0</v>
      </c>
      <c r="I343" s="569">
        <v>0</v>
      </c>
      <c r="J343" s="569">
        <v>0</v>
      </c>
      <c r="K343" s="570">
        <v>0</v>
      </c>
      <c r="L343" s="571">
        <f t="shared" si="30"/>
        <v>0</v>
      </c>
      <c r="M343" s="571">
        <v>0</v>
      </c>
      <c r="N343" s="571">
        <v>0</v>
      </c>
      <c r="O343" s="572">
        <v>0</v>
      </c>
      <c r="P343" s="573">
        <v>0</v>
      </c>
      <c r="Q343" s="574">
        <f>+monthly_drivers_0!Q343*1.25</f>
        <v>3.125</v>
      </c>
    </row>
    <row r="344" spans="1:17" x14ac:dyDescent="0.25">
      <c r="A344" s="575">
        <f t="shared" si="31"/>
        <v>54908</v>
      </c>
      <c r="B344" s="575" t="str">
        <f t="shared" si="33"/>
        <v>Discovery</v>
      </c>
      <c r="C344" s="562">
        <f t="shared" si="33"/>
        <v>0</v>
      </c>
      <c r="D344" s="563">
        <v>0</v>
      </c>
      <c r="E344" s="563">
        <v>0</v>
      </c>
      <c r="F344" s="563">
        <v>0</v>
      </c>
      <c r="G344" s="563">
        <v>0</v>
      </c>
      <c r="H344" s="563">
        <v>0</v>
      </c>
      <c r="I344" s="563">
        <v>0</v>
      </c>
      <c r="J344" s="563">
        <v>0</v>
      </c>
      <c r="K344" s="564">
        <v>0</v>
      </c>
      <c r="L344" s="563">
        <f t="shared" si="30"/>
        <v>0</v>
      </c>
      <c r="M344" s="563">
        <v>0</v>
      </c>
      <c r="N344" s="563">
        <v>0</v>
      </c>
      <c r="O344" s="565">
        <v>0</v>
      </c>
      <c r="P344" s="564">
        <v>0</v>
      </c>
      <c r="Q344" s="566">
        <f>+monthly_drivers_0!Q344*1.25</f>
        <v>3.125</v>
      </c>
    </row>
    <row r="345" spans="1:17" x14ac:dyDescent="0.25">
      <c r="A345" s="567">
        <f t="shared" si="31"/>
        <v>54939</v>
      </c>
      <c r="B345" s="567" t="str">
        <f t="shared" si="33"/>
        <v>Discovery</v>
      </c>
      <c r="C345" s="568">
        <f t="shared" si="33"/>
        <v>0</v>
      </c>
      <c r="D345" s="569">
        <v>0</v>
      </c>
      <c r="E345" s="569">
        <v>0</v>
      </c>
      <c r="F345" s="569">
        <v>0</v>
      </c>
      <c r="G345" s="569">
        <v>0</v>
      </c>
      <c r="H345" s="569">
        <v>0</v>
      </c>
      <c r="I345" s="569">
        <v>0</v>
      </c>
      <c r="J345" s="569">
        <v>0</v>
      </c>
      <c r="K345" s="570">
        <v>0</v>
      </c>
      <c r="L345" s="571">
        <f t="shared" si="30"/>
        <v>0</v>
      </c>
      <c r="M345" s="571">
        <v>0</v>
      </c>
      <c r="N345" s="571">
        <v>0</v>
      </c>
      <c r="O345" s="572">
        <v>0</v>
      </c>
      <c r="P345" s="573">
        <v>0</v>
      </c>
      <c r="Q345" s="574">
        <f>+monthly_drivers_0!Q345*1.25</f>
        <v>3.125</v>
      </c>
    </row>
    <row r="346" spans="1:17" x14ac:dyDescent="0.25">
      <c r="A346" s="575">
        <f t="shared" si="31"/>
        <v>54969</v>
      </c>
      <c r="B346" s="575" t="str">
        <f t="shared" si="33"/>
        <v>Discovery</v>
      </c>
      <c r="C346" s="562">
        <f t="shared" si="33"/>
        <v>0</v>
      </c>
      <c r="D346" s="563">
        <v>0</v>
      </c>
      <c r="E346" s="563">
        <v>0</v>
      </c>
      <c r="F346" s="563">
        <v>0</v>
      </c>
      <c r="G346" s="563">
        <v>0</v>
      </c>
      <c r="H346" s="563">
        <v>0</v>
      </c>
      <c r="I346" s="563">
        <v>0</v>
      </c>
      <c r="J346" s="563">
        <v>0</v>
      </c>
      <c r="K346" s="564">
        <v>0</v>
      </c>
      <c r="L346" s="563">
        <f t="shared" si="30"/>
        <v>0</v>
      </c>
      <c r="M346" s="563">
        <v>0</v>
      </c>
      <c r="N346" s="563">
        <v>0</v>
      </c>
      <c r="O346" s="565">
        <v>0</v>
      </c>
      <c r="P346" s="564">
        <v>0</v>
      </c>
      <c r="Q346" s="566">
        <f>+monthly_drivers_0!Q346*1.25</f>
        <v>3.125</v>
      </c>
    </row>
    <row r="347" spans="1:17" x14ac:dyDescent="0.25">
      <c r="A347" s="567">
        <f t="shared" si="31"/>
        <v>55000</v>
      </c>
      <c r="B347" s="567" t="str">
        <f t="shared" si="33"/>
        <v>Discovery</v>
      </c>
      <c r="C347" s="568">
        <f t="shared" si="33"/>
        <v>0</v>
      </c>
      <c r="D347" s="569">
        <v>0</v>
      </c>
      <c r="E347" s="569">
        <v>0</v>
      </c>
      <c r="F347" s="569">
        <v>0</v>
      </c>
      <c r="G347" s="569">
        <v>0</v>
      </c>
      <c r="H347" s="569">
        <v>0</v>
      </c>
      <c r="I347" s="569">
        <v>0</v>
      </c>
      <c r="J347" s="569">
        <v>0</v>
      </c>
      <c r="K347" s="570">
        <v>0</v>
      </c>
      <c r="L347" s="571">
        <f t="shared" si="30"/>
        <v>0</v>
      </c>
      <c r="M347" s="571">
        <v>0</v>
      </c>
      <c r="N347" s="571">
        <v>0</v>
      </c>
      <c r="O347" s="572">
        <v>0</v>
      </c>
      <c r="P347" s="573">
        <v>0</v>
      </c>
      <c r="Q347" s="574">
        <f>+monthly_drivers_0!Q347*1.25</f>
        <v>3.125</v>
      </c>
    </row>
    <row r="348" spans="1:17" x14ac:dyDescent="0.25">
      <c r="A348" s="575">
        <f t="shared" si="31"/>
        <v>55031</v>
      </c>
      <c r="B348" s="575" t="str">
        <f t="shared" si="33"/>
        <v>Discovery</v>
      </c>
      <c r="C348" s="562">
        <f t="shared" si="33"/>
        <v>0</v>
      </c>
      <c r="D348" s="563">
        <v>0</v>
      </c>
      <c r="E348" s="563">
        <v>0</v>
      </c>
      <c r="F348" s="563">
        <v>0</v>
      </c>
      <c r="G348" s="563">
        <v>0</v>
      </c>
      <c r="H348" s="563">
        <v>0</v>
      </c>
      <c r="I348" s="563">
        <v>0</v>
      </c>
      <c r="J348" s="563">
        <v>0</v>
      </c>
      <c r="K348" s="564">
        <v>0</v>
      </c>
      <c r="L348" s="563">
        <f t="shared" si="30"/>
        <v>0</v>
      </c>
      <c r="M348" s="563">
        <v>0</v>
      </c>
      <c r="N348" s="563">
        <v>0</v>
      </c>
      <c r="O348" s="565">
        <v>0</v>
      </c>
      <c r="P348" s="564">
        <v>0</v>
      </c>
      <c r="Q348" s="566">
        <f>+monthly_drivers_0!Q348*1.25</f>
        <v>3.125</v>
      </c>
    </row>
    <row r="349" spans="1:17" x14ac:dyDescent="0.25">
      <c r="A349" s="567">
        <f t="shared" si="31"/>
        <v>55061</v>
      </c>
      <c r="B349" s="567" t="str">
        <f t="shared" si="33"/>
        <v>Discovery</v>
      </c>
      <c r="C349" s="568">
        <f t="shared" si="33"/>
        <v>0</v>
      </c>
      <c r="D349" s="569">
        <v>0</v>
      </c>
      <c r="E349" s="569">
        <v>0</v>
      </c>
      <c r="F349" s="569">
        <v>0</v>
      </c>
      <c r="G349" s="569">
        <v>0</v>
      </c>
      <c r="H349" s="569">
        <v>0</v>
      </c>
      <c r="I349" s="569">
        <v>0</v>
      </c>
      <c r="J349" s="569">
        <v>0</v>
      </c>
      <c r="K349" s="570">
        <v>0</v>
      </c>
      <c r="L349" s="571">
        <f t="shared" si="30"/>
        <v>0</v>
      </c>
      <c r="M349" s="571">
        <v>0</v>
      </c>
      <c r="N349" s="571">
        <v>0</v>
      </c>
      <c r="O349" s="572">
        <v>0</v>
      </c>
      <c r="P349" s="573">
        <v>0</v>
      </c>
      <c r="Q349" s="574">
        <f>+monthly_drivers_0!Q349*1.25</f>
        <v>3.125</v>
      </c>
    </row>
    <row r="350" spans="1:17" x14ac:dyDescent="0.25">
      <c r="A350" s="575">
        <f t="shared" si="31"/>
        <v>55092</v>
      </c>
      <c r="B350" s="575" t="str">
        <f t="shared" si="33"/>
        <v>Discovery</v>
      </c>
      <c r="C350" s="562">
        <f t="shared" si="33"/>
        <v>0</v>
      </c>
      <c r="D350" s="563">
        <v>0</v>
      </c>
      <c r="E350" s="563">
        <v>0</v>
      </c>
      <c r="F350" s="563">
        <v>0</v>
      </c>
      <c r="G350" s="563">
        <v>0</v>
      </c>
      <c r="H350" s="563">
        <v>0</v>
      </c>
      <c r="I350" s="563">
        <v>0</v>
      </c>
      <c r="J350" s="563">
        <v>0</v>
      </c>
      <c r="K350" s="564">
        <v>0</v>
      </c>
      <c r="L350" s="563">
        <f t="shared" si="30"/>
        <v>0</v>
      </c>
      <c r="M350" s="563">
        <v>0</v>
      </c>
      <c r="N350" s="563">
        <v>0</v>
      </c>
      <c r="O350" s="565">
        <v>0</v>
      </c>
      <c r="P350" s="564">
        <v>0</v>
      </c>
      <c r="Q350" s="566">
        <f>+monthly_drivers_0!Q350*1.25</f>
        <v>3.125</v>
      </c>
    </row>
    <row r="351" spans="1:17" x14ac:dyDescent="0.25">
      <c r="A351" s="567">
        <f t="shared" si="31"/>
        <v>55122</v>
      </c>
      <c r="B351" s="567" t="str">
        <f t="shared" si="33"/>
        <v>Discovery</v>
      </c>
      <c r="C351" s="568">
        <f t="shared" si="33"/>
        <v>0</v>
      </c>
      <c r="D351" s="569">
        <v>0</v>
      </c>
      <c r="E351" s="569">
        <v>0</v>
      </c>
      <c r="F351" s="569">
        <v>0</v>
      </c>
      <c r="G351" s="569">
        <v>0</v>
      </c>
      <c r="H351" s="569">
        <v>0</v>
      </c>
      <c r="I351" s="569">
        <v>0</v>
      </c>
      <c r="J351" s="569">
        <v>0</v>
      </c>
      <c r="K351" s="570">
        <v>0</v>
      </c>
      <c r="L351" s="571">
        <f t="shared" si="30"/>
        <v>0</v>
      </c>
      <c r="M351" s="571">
        <v>0</v>
      </c>
      <c r="N351" s="571">
        <v>0</v>
      </c>
      <c r="O351" s="572">
        <v>0</v>
      </c>
      <c r="P351" s="573">
        <v>0</v>
      </c>
      <c r="Q351" s="574">
        <f>+monthly_drivers_0!Q351*1.25</f>
        <v>3.125</v>
      </c>
    </row>
    <row r="352" spans="1:17" x14ac:dyDescent="0.25">
      <c r="A352" s="575">
        <f t="shared" si="31"/>
        <v>55153</v>
      </c>
      <c r="B352" s="575" t="str">
        <f t="shared" si="33"/>
        <v>Discovery</v>
      </c>
      <c r="C352" s="562">
        <f t="shared" si="33"/>
        <v>0</v>
      </c>
      <c r="D352" s="563">
        <v>0</v>
      </c>
      <c r="E352" s="563">
        <v>0</v>
      </c>
      <c r="F352" s="563">
        <v>0</v>
      </c>
      <c r="G352" s="563">
        <v>0</v>
      </c>
      <c r="H352" s="563">
        <v>0</v>
      </c>
      <c r="I352" s="563">
        <v>0</v>
      </c>
      <c r="J352" s="563">
        <v>0</v>
      </c>
      <c r="K352" s="564">
        <v>0</v>
      </c>
      <c r="L352" s="563">
        <f t="shared" si="30"/>
        <v>0</v>
      </c>
      <c r="M352" s="563">
        <v>0</v>
      </c>
      <c r="N352" s="563">
        <v>0</v>
      </c>
      <c r="O352" s="565">
        <v>0</v>
      </c>
      <c r="P352" s="564">
        <v>0</v>
      </c>
      <c r="Q352" s="566">
        <f>+monthly_drivers_0!Q352*1.25</f>
        <v>3.125</v>
      </c>
    </row>
    <row r="353" spans="1:17" x14ac:dyDescent="0.25">
      <c r="A353" s="567">
        <f t="shared" si="31"/>
        <v>55184</v>
      </c>
      <c r="B353" s="567" t="str">
        <f t="shared" si="33"/>
        <v>Discovery</v>
      </c>
      <c r="C353" s="568">
        <f t="shared" si="33"/>
        <v>0</v>
      </c>
      <c r="D353" s="569">
        <v>0</v>
      </c>
      <c r="E353" s="569">
        <v>0</v>
      </c>
      <c r="F353" s="569">
        <v>0</v>
      </c>
      <c r="G353" s="569">
        <v>0</v>
      </c>
      <c r="H353" s="569">
        <v>0</v>
      </c>
      <c r="I353" s="569">
        <v>0</v>
      </c>
      <c r="J353" s="569">
        <v>0</v>
      </c>
      <c r="K353" s="570">
        <v>0</v>
      </c>
      <c r="L353" s="571">
        <f t="shared" si="30"/>
        <v>0</v>
      </c>
      <c r="M353" s="571">
        <v>0</v>
      </c>
      <c r="N353" s="571">
        <v>0</v>
      </c>
      <c r="O353" s="572">
        <v>0</v>
      </c>
      <c r="P353" s="573">
        <v>0</v>
      </c>
      <c r="Q353" s="574">
        <f>+monthly_drivers_0!Q353*1.25</f>
        <v>3.125</v>
      </c>
    </row>
    <row r="354" spans="1:17" x14ac:dyDescent="0.25">
      <c r="A354" s="575">
        <f t="shared" si="31"/>
        <v>55212</v>
      </c>
      <c r="B354" s="575" t="str">
        <f t="shared" si="33"/>
        <v>Discovery</v>
      </c>
      <c r="C354" s="562">
        <f t="shared" si="33"/>
        <v>0</v>
      </c>
      <c r="D354" s="563">
        <v>0</v>
      </c>
      <c r="E354" s="563">
        <v>0</v>
      </c>
      <c r="F354" s="563">
        <v>0</v>
      </c>
      <c r="G354" s="563">
        <v>0</v>
      </c>
      <c r="H354" s="563">
        <v>0</v>
      </c>
      <c r="I354" s="563">
        <v>0</v>
      </c>
      <c r="J354" s="563">
        <v>0</v>
      </c>
      <c r="K354" s="564">
        <v>0</v>
      </c>
      <c r="L354" s="563">
        <f t="shared" si="30"/>
        <v>0</v>
      </c>
      <c r="M354" s="563">
        <v>0</v>
      </c>
      <c r="N354" s="563">
        <v>0</v>
      </c>
      <c r="O354" s="565">
        <v>0</v>
      </c>
      <c r="P354" s="564">
        <v>0</v>
      </c>
      <c r="Q354" s="566">
        <f>+monthly_drivers_0!Q354*1.25</f>
        <v>3.125</v>
      </c>
    </row>
    <row r="355" spans="1:17" x14ac:dyDescent="0.25">
      <c r="A355" s="567">
        <f t="shared" si="31"/>
        <v>55243</v>
      </c>
      <c r="B355" s="567" t="str">
        <f t="shared" ref="B355:C370" si="34">+B354</f>
        <v>Discovery</v>
      </c>
      <c r="C355" s="568">
        <f t="shared" si="34"/>
        <v>0</v>
      </c>
      <c r="D355" s="569">
        <v>0</v>
      </c>
      <c r="E355" s="569">
        <v>0</v>
      </c>
      <c r="F355" s="569">
        <v>0</v>
      </c>
      <c r="G355" s="569">
        <v>0</v>
      </c>
      <c r="H355" s="569">
        <v>0</v>
      </c>
      <c r="I355" s="569">
        <v>0</v>
      </c>
      <c r="J355" s="569">
        <v>0</v>
      </c>
      <c r="K355" s="570">
        <v>0</v>
      </c>
      <c r="L355" s="571">
        <f t="shared" si="30"/>
        <v>0</v>
      </c>
      <c r="M355" s="571">
        <v>0</v>
      </c>
      <c r="N355" s="571">
        <v>0</v>
      </c>
      <c r="O355" s="572">
        <v>0</v>
      </c>
      <c r="P355" s="573">
        <v>0</v>
      </c>
      <c r="Q355" s="574">
        <f>+monthly_drivers_0!Q355*1.25</f>
        <v>3.125</v>
      </c>
    </row>
    <row r="356" spans="1:17" x14ac:dyDescent="0.25">
      <c r="A356" s="575">
        <f t="shared" si="31"/>
        <v>55273</v>
      </c>
      <c r="B356" s="575" t="str">
        <f t="shared" si="34"/>
        <v>Discovery</v>
      </c>
      <c r="C356" s="562">
        <f t="shared" si="34"/>
        <v>0</v>
      </c>
      <c r="D356" s="563">
        <v>0</v>
      </c>
      <c r="E356" s="563">
        <v>0</v>
      </c>
      <c r="F356" s="563">
        <v>0</v>
      </c>
      <c r="G356" s="563">
        <v>0</v>
      </c>
      <c r="H356" s="563">
        <v>0</v>
      </c>
      <c r="I356" s="563">
        <v>0</v>
      </c>
      <c r="J356" s="563">
        <v>0</v>
      </c>
      <c r="K356" s="564">
        <v>0</v>
      </c>
      <c r="L356" s="563">
        <f t="shared" si="30"/>
        <v>0</v>
      </c>
      <c r="M356" s="563">
        <v>0</v>
      </c>
      <c r="N356" s="563">
        <v>0</v>
      </c>
      <c r="O356" s="565">
        <v>0</v>
      </c>
      <c r="P356" s="564">
        <v>0</v>
      </c>
      <c r="Q356" s="566">
        <f>+monthly_drivers_0!Q356*1.25</f>
        <v>3.125</v>
      </c>
    </row>
    <row r="357" spans="1:17" x14ac:dyDescent="0.25">
      <c r="A357" s="567">
        <f t="shared" si="31"/>
        <v>55304</v>
      </c>
      <c r="B357" s="567" t="str">
        <f t="shared" si="34"/>
        <v>Discovery</v>
      </c>
      <c r="C357" s="568">
        <f t="shared" si="34"/>
        <v>0</v>
      </c>
      <c r="D357" s="569">
        <v>0</v>
      </c>
      <c r="E357" s="569">
        <v>0</v>
      </c>
      <c r="F357" s="569">
        <v>0</v>
      </c>
      <c r="G357" s="569">
        <v>0</v>
      </c>
      <c r="H357" s="569">
        <v>0</v>
      </c>
      <c r="I357" s="569">
        <v>0</v>
      </c>
      <c r="J357" s="569">
        <v>0</v>
      </c>
      <c r="K357" s="570">
        <v>0</v>
      </c>
      <c r="L357" s="571">
        <f t="shared" si="30"/>
        <v>0</v>
      </c>
      <c r="M357" s="571">
        <v>0</v>
      </c>
      <c r="N357" s="571">
        <v>0</v>
      </c>
      <c r="O357" s="572">
        <v>0</v>
      </c>
      <c r="P357" s="573">
        <v>0</v>
      </c>
      <c r="Q357" s="574">
        <f>+monthly_drivers_0!Q357*1.25</f>
        <v>3.125</v>
      </c>
    </row>
    <row r="358" spans="1:17" x14ac:dyDescent="0.25">
      <c r="A358" s="575">
        <f t="shared" si="31"/>
        <v>55334</v>
      </c>
      <c r="B358" s="575" t="str">
        <f t="shared" si="34"/>
        <v>Discovery</v>
      </c>
      <c r="C358" s="562">
        <f t="shared" si="34"/>
        <v>0</v>
      </c>
      <c r="D358" s="563">
        <v>0</v>
      </c>
      <c r="E358" s="563">
        <v>0</v>
      </c>
      <c r="F358" s="563">
        <v>0</v>
      </c>
      <c r="G358" s="563">
        <v>0</v>
      </c>
      <c r="H358" s="563">
        <v>0</v>
      </c>
      <c r="I358" s="563">
        <v>0</v>
      </c>
      <c r="J358" s="563">
        <v>0</v>
      </c>
      <c r="K358" s="564">
        <v>0</v>
      </c>
      <c r="L358" s="563">
        <f t="shared" si="30"/>
        <v>0</v>
      </c>
      <c r="M358" s="563">
        <v>0</v>
      </c>
      <c r="N358" s="563">
        <v>0</v>
      </c>
      <c r="O358" s="565">
        <v>0</v>
      </c>
      <c r="P358" s="564">
        <v>0</v>
      </c>
      <c r="Q358" s="566">
        <f>+monthly_drivers_0!Q358*1.25</f>
        <v>3.125</v>
      </c>
    </row>
    <row r="359" spans="1:17" x14ac:dyDescent="0.25">
      <c r="A359" s="567">
        <f t="shared" si="31"/>
        <v>55365</v>
      </c>
      <c r="B359" s="567" t="str">
        <f t="shared" si="34"/>
        <v>Discovery</v>
      </c>
      <c r="C359" s="568">
        <f t="shared" si="34"/>
        <v>0</v>
      </c>
      <c r="D359" s="569">
        <v>0</v>
      </c>
      <c r="E359" s="569">
        <v>0</v>
      </c>
      <c r="F359" s="569">
        <v>0</v>
      </c>
      <c r="G359" s="569">
        <v>0</v>
      </c>
      <c r="H359" s="569">
        <v>0</v>
      </c>
      <c r="I359" s="569">
        <v>0</v>
      </c>
      <c r="J359" s="569">
        <v>0</v>
      </c>
      <c r="K359" s="570">
        <v>0</v>
      </c>
      <c r="L359" s="571">
        <f t="shared" si="30"/>
        <v>0</v>
      </c>
      <c r="M359" s="571">
        <v>0</v>
      </c>
      <c r="N359" s="571">
        <v>0</v>
      </c>
      <c r="O359" s="572">
        <v>0</v>
      </c>
      <c r="P359" s="573">
        <v>0</v>
      </c>
      <c r="Q359" s="574">
        <f>+monthly_drivers_0!Q359*1.25</f>
        <v>3.125</v>
      </c>
    </row>
    <row r="360" spans="1:17" x14ac:dyDescent="0.25">
      <c r="A360" s="575">
        <f t="shared" si="31"/>
        <v>55396</v>
      </c>
      <c r="B360" s="575" t="str">
        <f t="shared" si="34"/>
        <v>Discovery</v>
      </c>
      <c r="C360" s="562">
        <f t="shared" si="34"/>
        <v>0</v>
      </c>
      <c r="D360" s="563">
        <v>0</v>
      </c>
      <c r="E360" s="563">
        <v>0</v>
      </c>
      <c r="F360" s="563">
        <v>0</v>
      </c>
      <c r="G360" s="563">
        <v>0</v>
      </c>
      <c r="H360" s="563">
        <v>0</v>
      </c>
      <c r="I360" s="563">
        <v>0</v>
      </c>
      <c r="J360" s="563">
        <v>0</v>
      </c>
      <c r="K360" s="564">
        <v>0</v>
      </c>
      <c r="L360" s="563">
        <f t="shared" si="30"/>
        <v>0</v>
      </c>
      <c r="M360" s="563">
        <v>0</v>
      </c>
      <c r="N360" s="563">
        <v>0</v>
      </c>
      <c r="O360" s="565">
        <v>0</v>
      </c>
      <c r="P360" s="564">
        <v>0</v>
      </c>
      <c r="Q360" s="566">
        <f>+monthly_drivers_0!Q360*1.25</f>
        <v>3.125</v>
      </c>
    </row>
    <row r="361" spans="1:17" x14ac:dyDescent="0.25">
      <c r="A361" s="567">
        <f t="shared" si="31"/>
        <v>55426</v>
      </c>
      <c r="B361" s="567" t="str">
        <f t="shared" si="34"/>
        <v>Discovery</v>
      </c>
      <c r="C361" s="568">
        <f t="shared" si="34"/>
        <v>0</v>
      </c>
      <c r="D361" s="569">
        <v>0</v>
      </c>
      <c r="E361" s="569">
        <v>0</v>
      </c>
      <c r="F361" s="569">
        <v>0</v>
      </c>
      <c r="G361" s="569">
        <v>0</v>
      </c>
      <c r="H361" s="569">
        <v>0</v>
      </c>
      <c r="I361" s="569">
        <v>0</v>
      </c>
      <c r="J361" s="569">
        <v>0</v>
      </c>
      <c r="K361" s="570">
        <v>0</v>
      </c>
      <c r="L361" s="571">
        <f t="shared" si="30"/>
        <v>0</v>
      </c>
      <c r="M361" s="571">
        <v>0</v>
      </c>
      <c r="N361" s="571">
        <v>0</v>
      </c>
      <c r="O361" s="572">
        <v>0</v>
      </c>
      <c r="P361" s="573">
        <v>0</v>
      </c>
      <c r="Q361" s="574">
        <f>+monthly_drivers_0!Q361*1.25</f>
        <v>3.125</v>
      </c>
    </row>
    <row r="362" spans="1:17" x14ac:dyDescent="0.25">
      <c r="A362" s="575">
        <f t="shared" si="31"/>
        <v>55457</v>
      </c>
      <c r="B362" s="575" t="str">
        <f t="shared" si="34"/>
        <v>Discovery</v>
      </c>
      <c r="C362" s="562">
        <f t="shared" si="34"/>
        <v>0</v>
      </c>
      <c r="D362" s="563">
        <v>0</v>
      </c>
      <c r="E362" s="563">
        <v>0</v>
      </c>
      <c r="F362" s="563">
        <v>0</v>
      </c>
      <c r="G362" s="563">
        <v>0</v>
      </c>
      <c r="H362" s="563">
        <v>0</v>
      </c>
      <c r="I362" s="563">
        <v>0</v>
      </c>
      <c r="J362" s="563">
        <v>0</v>
      </c>
      <c r="K362" s="564">
        <v>0</v>
      </c>
      <c r="L362" s="563">
        <f t="shared" si="30"/>
        <v>0</v>
      </c>
      <c r="M362" s="563">
        <v>0</v>
      </c>
      <c r="N362" s="563">
        <v>0</v>
      </c>
      <c r="O362" s="565">
        <v>0</v>
      </c>
      <c r="P362" s="564">
        <v>0</v>
      </c>
      <c r="Q362" s="566">
        <f>+monthly_drivers_0!Q362*1.25</f>
        <v>3.125</v>
      </c>
    </row>
    <row r="363" spans="1:17" x14ac:dyDescent="0.25">
      <c r="A363" s="567">
        <f t="shared" si="31"/>
        <v>55487</v>
      </c>
      <c r="B363" s="567" t="str">
        <f t="shared" si="34"/>
        <v>Discovery</v>
      </c>
      <c r="C363" s="568">
        <f t="shared" si="34"/>
        <v>0</v>
      </c>
      <c r="D363" s="569">
        <v>0</v>
      </c>
      <c r="E363" s="569">
        <v>0</v>
      </c>
      <c r="F363" s="569">
        <v>0</v>
      </c>
      <c r="G363" s="569">
        <v>0</v>
      </c>
      <c r="H363" s="569">
        <v>0</v>
      </c>
      <c r="I363" s="569">
        <v>0</v>
      </c>
      <c r="J363" s="569">
        <v>0</v>
      </c>
      <c r="K363" s="570">
        <v>0</v>
      </c>
      <c r="L363" s="571">
        <f t="shared" si="30"/>
        <v>0</v>
      </c>
      <c r="M363" s="571">
        <v>0</v>
      </c>
      <c r="N363" s="571">
        <v>0</v>
      </c>
      <c r="O363" s="572">
        <v>0</v>
      </c>
      <c r="P363" s="573">
        <v>0</v>
      </c>
      <c r="Q363" s="574">
        <f>+monthly_drivers_0!Q363*1.25</f>
        <v>3.125</v>
      </c>
    </row>
    <row r="364" spans="1:17" x14ac:dyDescent="0.25">
      <c r="A364" s="575">
        <f t="shared" si="31"/>
        <v>55518</v>
      </c>
      <c r="B364" s="575" t="str">
        <f t="shared" si="34"/>
        <v>Discovery</v>
      </c>
      <c r="C364" s="562">
        <f t="shared" si="34"/>
        <v>0</v>
      </c>
      <c r="D364" s="563">
        <v>0</v>
      </c>
      <c r="E364" s="563">
        <v>0</v>
      </c>
      <c r="F364" s="563">
        <v>0</v>
      </c>
      <c r="G364" s="563">
        <v>0</v>
      </c>
      <c r="H364" s="563">
        <v>0</v>
      </c>
      <c r="I364" s="563">
        <v>0</v>
      </c>
      <c r="J364" s="563">
        <v>0</v>
      </c>
      <c r="K364" s="564">
        <v>0</v>
      </c>
      <c r="L364" s="563">
        <f t="shared" si="30"/>
        <v>0</v>
      </c>
      <c r="M364" s="563">
        <v>0</v>
      </c>
      <c r="N364" s="563">
        <v>0</v>
      </c>
      <c r="O364" s="565">
        <v>0</v>
      </c>
      <c r="P364" s="564">
        <v>0</v>
      </c>
      <c r="Q364" s="566">
        <f>+monthly_drivers_0!Q364*1.25</f>
        <v>3.125</v>
      </c>
    </row>
    <row r="365" spans="1:17" x14ac:dyDescent="0.25">
      <c r="A365" s="567">
        <f t="shared" si="31"/>
        <v>55549</v>
      </c>
      <c r="B365" s="567" t="str">
        <f t="shared" si="34"/>
        <v>Discovery</v>
      </c>
      <c r="C365" s="568">
        <f t="shared" si="34"/>
        <v>0</v>
      </c>
      <c r="D365" s="569">
        <v>0</v>
      </c>
      <c r="E365" s="569">
        <v>0</v>
      </c>
      <c r="F365" s="569">
        <v>0</v>
      </c>
      <c r="G365" s="569">
        <v>0</v>
      </c>
      <c r="H365" s="569">
        <v>0</v>
      </c>
      <c r="I365" s="569">
        <v>0</v>
      </c>
      <c r="J365" s="569">
        <v>0</v>
      </c>
      <c r="K365" s="570">
        <v>0</v>
      </c>
      <c r="L365" s="571">
        <f t="shared" si="30"/>
        <v>0</v>
      </c>
      <c r="M365" s="571">
        <v>0</v>
      </c>
      <c r="N365" s="571">
        <v>0</v>
      </c>
      <c r="O365" s="572">
        <v>0</v>
      </c>
      <c r="P365" s="573">
        <v>0</v>
      </c>
      <c r="Q365" s="574">
        <f>+monthly_drivers_0!Q365*1.25</f>
        <v>3.125</v>
      </c>
    </row>
    <row r="366" spans="1:17" x14ac:dyDescent="0.25">
      <c r="A366" s="575">
        <f t="shared" si="31"/>
        <v>55578</v>
      </c>
      <c r="B366" s="575" t="str">
        <f t="shared" si="34"/>
        <v>Discovery</v>
      </c>
      <c r="C366" s="562">
        <f t="shared" si="34"/>
        <v>0</v>
      </c>
      <c r="D366" s="563">
        <v>0</v>
      </c>
      <c r="E366" s="563">
        <v>0</v>
      </c>
      <c r="F366" s="563">
        <v>0</v>
      </c>
      <c r="G366" s="563">
        <v>0</v>
      </c>
      <c r="H366" s="563">
        <v>0</v>
      </c>
      <c r="I366" s="563">
        <v>0</v>
      </c>
      <c r="J366" s="563">
        <v>0</v>
      </c>
      <c r="K366" s="564">
        <v>0</v>
      </c>
      <c r="L366" s="563">
        <f t="shared" si="30"/>
        <v>0</v>
      </c>
      <c r="M366" s="563">
        <v>0</v>
      </c>
      <c r="N366" s="563">
        <v>0</v>
      </c>
      <c r="O366" s="565">
        <v>0</v>
      </c>
      <c r="P366" s="564">
        <v>0</v>
      </c>
      <c r="Q366" s="566">
        <f>+monthly_drivers_0!Q366*1.25</f>
        <v>3.125</v>
      </c>
    </row>
    <row r="367" spans="1:17" x14ac:dyDescent="0.25">
      <c r="A367" s="567">
        <f t="shared" si="31"/>
        <v>55609</v>
      </c>
      <c r="B367" s="567" t="str">
        <f t="shared" si="34"/>
        <v>Discovery</v>
      </c>
      <c r="C367" s="568">
        <f t="shared" si="34"/>
        <v>0</v>
      </c>
      <c r="D367" s="569">
        <v>0</v>
      </c>
      <c r="E367" s="569">
        <v>0</v>
      </c>
      <c r="F367" s="569">
        <v>0</v>
      </c>
      <c r="G367" s="569">
        <v>0</v>
      </c>
      <c r="H367" s="569">
        <v>0</v>
      </c>
      <c r="I367" s="569">
        <v>0</v>
      </c>
      <c r="J367" s="569">
        <v>0</v>
      </c>
      <c r="K367" s="570">
        <v>0</v>
      </c>
      <c r="L367" s="571">
        <f t="shared" si="30"/>
        <v>0</v>
      </c>
      <c r="M367" s="571">
        <v>0</v>
      </c>
      <c r="N367" s="571">
        <v>0</v>
      </c>
      <c r="O367" s="572">
        <v>0</v>
      </c>
      <c r="P367" s="573">
        <v>0</v>
      </c>
      <c r="Q367" s="574">
        <f>+monthly_drivers_0!Q367*1.25</f>
        <v>3.125</v>
      </c>
    </row>
    <row r="368" spans="1:17" x14ac:dyDescent="0.25">
      <c r="A368" s="575">
        <f t="shared" si="31"/>
        <v>55639</v>
      </c>
      <c r="B368" s="575" t="str">
        <f t="shared" si="34"/>
        <v>Discovery</v>
      </c>
      <c r="C368" s="562">
        <f t="shared" si="34"/>
        <v>0</v>
      </c>
      <c r="D368" s="563">
        <v>0</v>
      </c>
      <c r="E368" s="563">
        <v>0</v>
      </c>
      <c r="F368" s="563">
        <v>0</v>
      </c>
      <c r="G368" s="563">
        <v>0</v>
      </c>
      <c r="H368" s="563">
        <v>0</v>
      </c>
      <c r="I368" s="563">
        <v>0</v>
      </c>
      <c r="J368" s="563">
        <v>0</v>
      </c>
      <c r="K368" s="564">
        <v>0</v>
      </c>
      <c r="L368" s="563">
        <f t="shared" si="30"/>
        <v>0</v>
      </c>
      <c r="M368" s="563">
        <v>0</v>
      </c>
      <c r="N368" s="563">
        <v>0</v>
      </c>
      <c r="O368" s="565">
        <v>0</v>
      </c>
      <c r="P368" s="564">
        <v>0</v>
      </c>
      <c r="Q368" s="566">
        <f>+monthly_drivers_0!Q368*1.25</f>
        <v>3.125</v>
      </c>
    </row>
    <row r="369" spans="1:17" x14ac:dyDescent="0.25">
      <c r="A369" s="567">
        <f t="shared" si="31"/>
        <v>55670</v>
      </c>
      <c r="B369" s="567" t="str">
        <f t="shared" si="34"/>
        <v>Discovery</v>
      </c>
      <c r="C369" s="568">
        <f t="shared" si="34"/>
        <v>0</v>
      </c>
      <c r="D369" s="569">
        <v>0</v>
      </c>
      <c r="E369" s="569">
        <v>0</v>
      </c>
      <c r="F369" s="569">
        <v>0</v>
      </c>
      <c r="G369" s="569">
        <v>0</v>
      </c>
      <c r="H369" s="569">
        <v>0</v>
      </c>
      <c r="I369" s="569">
        <v>0</v>
      </c>
      <c r="J369" s="569">
        <v>0</v>
      </c>
      <c r="K369" s="570">
        <v>0</v>
      </c>
      <c r="L369" s="571">
        <f t="shared" si="30"/>
        <v>0</v>
      </c>
      <c r="M369" s="571">
        <v>0</v>
      </c>
      <c r="N369" s="571">
        <v>0</v>
      </c>
      <c r="O369" s="572">
        <v>0</v>
      </c>
      <c r="P369" s="573">
        <v>0</v>
      </c>
      <c r="Q369" s="574">
        <f>+monthly_drivers_0!Q369*1.25</f>
        <v>3.125</v>
      </c>
    </row>
    <row r="370" spans="1:17" x14ac:dyDescent="0.25">
      <c r="A370" s="575">
        <f t="shared" si="31"/>
        <v>55700</v>
      </c>
      <c r="B370" s="575" t="str">
        <f t="shared" si="34"/>
        <v>Discovery</v>
      </c>
      <c r="C370" s="562">
        <f t="shared" si="34"/>
        <v>0</v>
      </c>
      <c r="D370" s="563">
        <v>0</v>
      </c>
      <c r="E370" s="563">
        <v>0</v>
      </c>
      <c r="F370" s="563">
        <v>0</v>
      </c>
      <c r="G370" s="563">
        <v>0</v>
      </c>
      <c r="H370" s="563">
        <v>0</v>
      </c>
      <c r="I370" s="563">
        <v>0</v>
      </c>
      <c r="J370" s="563">
        <v>0</v>
      </c>
      <c r="K370" s="564">
        <v>0</v>
      </c>
      <c r="L370" s="563">
        <f t="shared" si="30"/>
        <v>0</v>
      </c>
      <c r="M370" s="563">
        <v>0</v>
      </c>
      <c r="N370" s="563">
        <v>0</v>
      </c>
      <c r="O370" s="565">
        <v>0</v>
      </c>
      <c r="P370" s="564">
        <v>0</v>
      </c>
      <c r="Q370" s="566">
        <f>+monthly_drivers_0!Q370*1.25</f>
        <v>3.125</v>
      </c>
    </row>
    <row r="371" spans="1:17" x14ac:dyDescent="0.25">
      <c r="A371" s="567">
        <f t="shared" si="31"/>
        <v>55731</v>
      </c>
      <c r="B371" s="567" t="str">
        <f t="shared" ref="B371:C386" si="35">+B370</f>
        <v>Discovery</v>
      </c>
      <c r="C371" s="568">
        <f t="shared" si="35"/>
        <v>0</v>
      </c>
      <c r="D371" s="569">
        <v>0</v>
      </c>
      <c r="E371" s="569">
        <v>0</v>
      </c>
      <c r="F371" s="569">
        <v>0</v>
      </c>
      <c r="G371" s="569">
        <v>0</v>
      </c>
      <c r="H371" s="569">
        <v>0</v>
      </c>
      <c r="I371" s="569">
        <v>0</v>
      </c>
      <c r="J371" s="569">
        <v>0</v>
      </c>
      <c r="K371" s="570">
        <v>0</v>
      </c>
      <c r="L371" s="571">
        <f t="shared" si="30"/>
        <v>0</v>
      </c>
      <c r="M371" s="571">
        <v>0</v>
      </c>
      <c r="N371" s="571">
        <v>0</v>
      </c>
      <c r="O371" s="572">
        <v>0</v>
      </c>
      <c r="P371" s="573">
        <v>0</v>
      </c>
      <c r="Q371" s="574">
        <f>+monthly_drivers_0!Q371*1.25</f>
        <v>3.125</v>
      </c>
    </row>
    <row r="372" spans="1:17" x14ac:dyDescent="0.25">
      <c r="A372" s="575">
        <f t="shared" si="31"/>
        <v>55762</v>
      </c>
      <c r="B372" s="575" t="str">
        <f t="shared" si="35"/>
        <v>Discovery</v>
      </c>
      <c r="C372" s="562">
        <f t="shared" si="35"/>
        <v>0</v>
      </c>
      <c r="D372" s="563">
        <v>0</v>
      </c>
      <c r="E372" s="563">
        <v>0</v>
      </c>
      <c r="F372" s="563">
        <v>0</v>
      </c>
      <c r="G372" s="563">
        <v>0</v>
      </c>
      <c r="H372" s="563">
        <v>0</v>
      </c>
      <c r="I372" s="563">
        <v>0</v>
      </c>
      <c r="J372" s="563">
        <v>0</v>
      </c>
      <c r="K372" s="564">
        <v>0</v>
      </c>
      <c r="L372" s="563">
        <f t="shared" si="30"/>
        <v>0</v>
      </c>
      <c r="M372" s="563">
        <v>0</v>
      </c>
      <c r="N372" s="563">
        <v>0</v>
      </c>
      <c r="O372" s="565">
        <v>0</v>
      </c>
      <c r="P372" s="564">
        <v>0</v>
      </c>
      <c r="Q372" s="566">
        <f>+monthly_drivers_0!Q372*1.25</f>
        <v>3.125</v>
      </c>
    </row>
    <row r="373" spans="1:17" x14ac:dyDescent="0.25">
      <c r="A373" s="567">
        <f t="shared" si="31"/>
        <v>55792</v>
      </c>
      <c r="B373" s="567" t="str">
        <f t="shared" si="35"/>
        <v>Discovery</v>
      </c>
      <c r="C373" s="568">
        <f t="shared" si="35"/>
        <v>0</v>
      </c>
      <c r="D373" s="569">
        <v>0</v>
      </c>
      <c r="E373" s="569">
        <v>0</v>
      </c>
      <c r="F373" s="569">
        <v>0</v>
      </c>
      <c r="G373" s="569">
        <v>0</v>
      </c>
      <c r="H373" s="569">
        <v>0</v>
      </c>
      <c r="I373" s="569">
        <v>0</v>
      </c>
      <c r="J373" s="569">
        <v>0</v>
      </c>
      <c r="K373" s="570">
        <v>0</v>
      </c>
      <c r="L373" s="571">
        <f t="shared" si="30"/>
        <v>0</v>
      </c>
      <c r="M373" s="571">
        <v>0</v>
      </c>
      <c r="N373" s="571">
        <v>0</v>
      </c>
      <c r="O373" s="572">
        <v>0</v>
      </c>
      <c r="P373" s="573">
        <v>0</v>
      </c>
      <c r="Q373" s="574">
        <f>+monthly_drivers_0!Q373*1.25</f>
        <v>3.125</v>
      </c>
    </row>
    <row r="374" spans="1:17" x14ac:dyDescent="0.25">
      <c r="A374" s="575">
        <f t="shared" si="31"/>
        <v>55823</v>
      </c>
      <c r="B374" s="575" t="str">
        <f t="shared" si="35"/>
        <v>Discovery</v>
      </c>
      <c r="C374" s="562">
        <f t="shared" si="35"/>
        <v>0</v>
      </c>
      <c r="D374" s="563">
        <v>0</v>
      </c>
      <c r="E374" s="563">
        <v>0</v>
      </c>
      <c r="F374" s="563">
        <v>0</v>
      </c>
      <c r="G374" s="563">
        <v>0</v>
      </c>
      <c r="H374" s="563">
        <v>0</v>
      </c>
      <c r="I374" s="563">
        <v>0</v>
      </c>
      <c r="J374" s="563">
        <v>0</v>
      </c>
      <c r="K374" s="564">
        <v>0</v>
      </c>
      <c r="L374" s="563">
        <f t="shared" si="30"/>
        <v>0</v>
      </c>
      <c r="M374" s="563">
        <v>0</v>
      </c>
      <c r="N374" s="563">
        <v>0</v>
      </c>
      <c r="O374" s="565">
        <v>0</v>
      </c>
      <c r="P374" s="564">
        <v>0</v>
      </c>
      <c r="Q374" s="566">
        <f>+monthly_drivers_0!Q374*1.25</f>
        <v>3.125</v>
      </c>
    </row>
    <row r="375" spans="1:17" x14ac:dyDescent="0.25">
      <c r="A375" s="567">
        <f t="shared" si="31"/>
        <v>55853</v>
      </c>
      <c r="B375" s="567" t="str">
        <f t="shared" si="35"/>
        <v>Discovery</v>
      </c>
      <c r="C375" s="568">
        <f t="shared" si="35"/>
        <v>0</v>
      </c>
      <c r="D375" s="569">
        <v>0</v>
      </c>
      <c r="E375" s="569">
        <v>0</v>
      </c>
      <c r="F375" s="569">
        <v>0</v>
      </c>
      <c r="G375" s="569">
        <v>0</v>
      </c>
      <c r="H375" s="569">
        <v>0</v>
      </c>
      <c r="I375" s="569">
        <v>0</v>
      </c>
      <c r="J375" s="569">
        <v>0</v>
      </c>
      <c r="K375" s="570">
        <v>0</v>
      </c>
      <c r="L375" s="571">
        <f t="shared" si="30"/>
        <v>0</v>
      </c>
      <c r="M375" s="571">
        <v>0</v>
      </c>
      <c r="N375" s="571">
        <v>0</v>
      </c>
      <c r="O375" s="572">
        <v>0</v>
      </c>
      <c r="P375" s="573">
        <v>0</v>
      </c>
      <c r="Q375" s="574">
        <f>+monthly_drivers_0!Q375*1.25</f>
        <v>3.125</v>
      </c>
    </row>
    <row r="376" spans="1:17" x14ac:dyDescent="0.25">
      <c r="A376" s="575">
        <f t="shared" si="31"/>
        <v>55884</v>
      </c>
      <c r="B376" s="575" t="str">
        <f t="shared" si="35"/>
        <v>Discovery</v>
      </c>
      <c r="C376" s="562">
        <f t="shared" si="35"/>
        <v>0</v>
      </c>
      <c r="D376" s="563">
        <v>0</v>
      </c>
      <c r="E376" s="563">
        <v>0</v>
      </c>
      <c r="F376" s="563">
        <v>0</v>
      </c>
      <c r="G376" s="563">
        <v>0</v>
      </c>
      <c r="H376" s="563">
        <v>0</v>
      </c>
      <c r="I376" s="563">
        <v>0</v>
      </c>
      <c r="J376" s="563">
        <v>0</v>
      </c>
      <c r="K376" s="564">
        <v>0</v>
      </c>
      <c r="L376" s="563">
        <f t="shared" si="30"/>
        <v>0</v>
      </c>
      <c r="M376" s="563">
        <v>0</v>
      </c>
      <c r="N376" s="563">
        <v>0</v>
      </c>
      <c r="O376" s="565">
        <v>0</v>
      </c>
      <c r="P376" s="564">
        <v>0</v>
      </c>
      <c r="Q376" s="566">
        <f>+monthly_drivers_0!Q376*1.25</f>
        <v>3.125</v>
      </c>
    </row>
    <row r="377" spans="1:17" x14ac:dyDescent="0.25">
      <c r="A377" s="567">
        <f t="shared" si="31"/>
        <v>55915</v>
      </c>
      <c r="B377" s="567" t="str">
        <f t="shared" si="35"/>
        <v>Discovery</v>
      </c>
      <c r="C377" s="568">
        <f t="shared" si="35"/>
        <v>0</v>
      </c>
      <c r="D377" s="569">
        <v>0</v>
      </c>
      <c r="E377" s="569">
        <v>0</v>
      </c>
      <c r="F377" s="569">
        <v>0</v>
      </c>
      <c r="G377" s="569">
        <v>0</v>
      </c>
      <c r="H377" s="569">
        <v>0</v>
      </c>
      <c r="I377" s="569">
        <v>0</v>
      </c>
      <c r="J377" s="569">
        <v>0</v>
      </c>
      <c r="K377" s="570">
        <v>0</v>
      </c>
      <c r="L377" s="571">
        <f t="shared" si="30"/>
        <v>0</v>
      </c>
      <c r="M377" s="571">
        <v>0</v>
      </c>
      <c r="N377" s="571">
        <v>0</v>
      </c>
      <c r="O377" s="572">
        <v>0</v>
      </c>
      <c r="P377" s="573">
        <v>0</v>
      </c>
      <c r="Q377" s="574">
        <f>+monthly_drivers_0!Q377*1.25</f>
        <v>3.125</v>
      </c>
    </row>
    <row r="378" spans="1:17" x14ac:dyDescent="0.25">
      <c r="A378" s="575">
        <f t="shared" si="31"/>
        <v>55943</v>
      </c>
      <c r="B378" s="575" t="str">
        <f t="shared" si="35"/>
        <v>Discovery</v>
      </c>
      <c r="C378" s="562">
        <f t="shared" si="35"/>
        <v>0</v>
      </c>
      <c r="D378" s="563">
        <v>0</v>
      </c>
      <c r="E378" s="563">
        <v>0</v>
      </c>
      <c r="F378" s="563">
        <v>0</v>
      </c>
      <c r="G378" s="563">
        <v>0</v>
      </c>
      <c r="H378" s="563">
        <v>0</v>
      </c>
      <c r="I378" s="563">
        <v>0</v>
      </c>
      <c r="J378" s="563">
        <v>0</v>
      </c>
      <c r="K378" s="564">
        <v>0</v>
      </c>
      <c r="L378" s="563">
        <f t="shared" si="30"/>
        <v>0</v>
      </c>
      <c r="M378" s="563">
        <v>0</v>
      </c>
      <c r="N378" s="563">
        <v>0</v>
      </c>
      <c r="O378" s="565">
        <v>0</v>
      </c>
      <c r="P378" s="564">
        <v>0</v>
      </c>
      <c r="Q378" s="566">
        <f>+monthly_drivers_0!Q378*1.25</f>
        <v>3.125</v>
      </c>
    </row>
    <row r="379" spans="1:17" x14ac:dyDescent="0.25">
      <c r="A379" s="567">
        <f t="shared" si="31"/>
        <v>55974</v>
      </c>
      <c r="B379" s="567" t="str">
        <f t="shared" si="35"/>
        <v>Discovery</v>
      </c>
      <c r="C379" s="568">
        <f t="shared" si="35"/>
        <v>0</v>
      </c>
      <c r="D379" s="569">
        <v>0</v>
      </c>
      <c r="E379" s="569">
        <v>0</v>
      </c>
      <c r="F379" s="569">
        <v>0</v>
      </c>
      <c r="G379" s="569">
        <v>0</v>
      </c>
      <c r="H379" s="569">
        <v>0</v>
      </c>
      <c r="I379" s="569">
        <v>0</v>
      </c>
      <c r="J379" s="569">
        <v>0</v>
      </c>
      <c r="K379" s="570">
        <v>0</v>
      </c>
      <c r="L379" s="571">
        <f t="shared" si="30"/>
        <v>0</v>
      </c>
      <c r="M379" s="571">
        <v>0</v>
      </c>
      <c r="N379" s="571">
        <v>0</v>
      </c>
      <c r="O379" s="572">
        <v>0</v>
      </c>
      <c r="P379" s="573">
        <v>0</v>
      </c>
      <c r="Q379" s="574">
        <f>+monthly_drivers_0!Q379*1.25</f>
        <v>3.125</v>
      </c>
    </row>
    <row r="380" spans="1:17" x14ac:dyDescent="0.25">
      <c r="A380" s="575">
        <f t="shared" si="31"/>
        <v>56004</v>
      </c>
      <c r="B380" s="575" t="str">
        <f t="shared" si="35"/>
        <v>Discovery</v>
      </c>
      <c r="C380" s="562">
        <f t="shared" si="35"/>
        <v>0</v>
      </c>
      <c r="D380" s="563">
        <v>0</v>
      </c>
      <c r="E380" s="563">
        <v>0</v>
      </c>
      <c r="F380" s="563">
        <v>0</v>
      </c>
      <c r="G380" s="563">
        <v>0</v>
      </c>
      <c r="H380" s="563">
        <v>0</v>
      </c>
      <c r="I380" s="563">
        <v>0</v>
      </c>
      <c r="J380" s="563">
        <v>0</v>
      </c>
      <c r="K380" s="564">
        <v>0</v>
      </c>
      <c r="L380" s="563">
        <f t="shared" si="30"/>
        <v>0</v>
      </c>
      <c r="M380" s="563">
        <v>0</v>
      </c>
      <c r="N380" s="563">
        <v>0</v>
      </c>
      <c r="O380" s="565">
        <v>0</v>
      </c>
      <c r="P380" s="564">
        <v>0</v>
      </c>
      <c r="Q380" s="566">
        <f>+monthly_drivers_0!Q380*1.25</f>
        <v>3.125</v>
      </c>
    </row>
    <row r="381" spans="1:17" x14ac:dyDescent="0.25">
      <c r="A381" s="567">
        <f t="shared" si="31"/>
        <v>56035</v>
      </c>
      <c r="B381" s="567" t="str">
        <f t="shared" si="35"/>
        <v>Discovery</v>
      </c>
      <c r="C381" s="568">
        <f t="shared" si="35"/>
        <v>0</v>
      </c>
      <c r="D381" s="569">
        <v>0</v>
      </c>
      <c r="E381" s="569">
        <v>0</v>
      </c>
      <c r="F381" s="569">
        <v>0</v>
      </c>
      <c r="G381" s="569">
        <v>0</v>
      </c>
      <c r="H381" s="569">
        <v>0</v>
      </c>
      <c r="I381" s="569">
        <v>0</v>
      </c>
      <c r="J381" s="569">
        <v>0</v>
      </c>
      <c r="K381" s="570">
        <v>0</v>
      </c>
      <c r="L381" s="571">
        <f t="shared" si="30"/>
        <v>0</v>
      </c>
      <c r="M381" s="571">
        <v>0</v>
      </c>
      <c r="N381" s="571">
        <v>0</v>
      </c>
      <c r="O381" s="572">
        <v>0</v>
      </c>
      <c r="P381" s="573">
        <v>0</v>
      </c>
      <c r="Q381" s="574">
        <f>+monthly_drivers_0!Q381*1.25</f>
        <v>3.125</v>
      </c>
    </row>
    <row r="382" spans="1:17" x14ac:dyDescent="0.25">
      <c r="A382" s="575">
        <f t="shared" si="31"/>
        <v>56065</v>
      </c>
      <c r="B382" s="575" t="str">
        <f t="shared" si="35"/>
        <v>Discovery</v>
      </c>
      <c r="C382" s="562">
        <f t="shared" si="35"/>
        <v>0</v>
      </c>
      <c r="D382" s="563">
        <v>0</v>
      </c>
      <c r="E382" s="563">
        <v>0</v>
      </c>
      <c r="F382" s="563">
        <v>0</v>
      </c>
      <c r="G382" s="563">
        <v>0</v>
      </c>
      <c r="H382" s="563">
        <v>0</v>
      </c>
      <c r="I382" s="563">
        <v>0</v>
      </c>
      <c r="J382" s="563">
        <v>0</v>
      </c>
      <c r="K382" s="564">
        <v>0</v>
      </c>
      <c r="L382" s="563">
        <f t="shared" si="30"/>
        <v>0</v>
      </c>
      <c r="M382" s="563">
        <v>0</v>
      </c>
      <c r="N382" s="563">
        <v>0</v>
      </c>
      <c r="O382" s="565">
        <v>0</v>
      </c>
      <c r="P382" s="564">
        <v>0</v>
      </c>
      <c r="Q382" s="566">
        <f>+monthly_drivers_0!Q382*1.25</f>
        <v>3.125</v>
      </c>
    </row>
    <row r="383" spans="1:17" x14ac:dyDescent="0.25">
      <c r="A383" s="567">
        <f t="shared" si="31"/>
        <v>56096</v>
      </c>
      <c r="B383" s="567" t="str">
        <f t="shared" si="35"/>
        <v>Discovery</v>
      </c>
      <c r="C383" s="568">
        <f t="shared" si="35"/>
        <v>0</v>
      </c>
      <c r="D383" s="569">
        <v>0</v>
      </c>
      <c r="E383" s="569">
        <v>0</v>
      </c>
      <c r="F383" s="569">
        <v>0</v>
      </c>
      <c r="G383" s="569">
        <v>0</v>
      </c>
      <c r="H383" s="569">
        <v>0</v>
      </c>
      <c r="I383" s="569">
        <v>0</v>
      </c>
      <c r="J383" s="569">
        <v>0</v>
      </c>
      <c r="K383" s="570">
        <v>0</v>
      </c>
      <c r="L383" s="571">
        <f t="shared" si="30"/>
        <v>0</v>
      </c>
      <c r="M383" s="571">
        <v>0</v>
      </c>
      <c r="N383" s="571">
        <v>0</v>
      </c>
      <c r="O383" s="572">
        <v>0</v>
      </c>
      <c r="P383" s="573">
        <v>0</v>
      </c>
      <c r="Q383" s="574">
        <f>+monthly_drivers_0!Q383*1.25</f>
        <v>3.125</v>
      </c>
    </row>
    <row r="384" spans="1:17" x14ac:dyDescent="0.25">
      <c r="A384" s="575">
        <f t="shared" si="31"/>
        <v>56127</v>
      </c>
      <c r="B384" s="575" t="str">
        <f t="shared" si="35"/>
        <v>Discovery</v>
      </c>
      <c r="C384" s="562">
        <f t="shared" si="35"/>
        <v>0</v>
      </c>
      <c r="D384" s="563">
        <v>0</v>
      </c>
      <c r="E384" s="563">
        <v>0</v>
      </c>
      <c r="F384" s="563">
        <v>0</v>
      </c>
      <c r="G384" s="563">
        <v>0</v>
      </c>
      <c r="H384" s="563">
        <v>0</v>
      </c>
      <c r="I384" s="563">
        <v>0</v>
      </c>
      <c r="J384" s="563">
        <v>0</v>
      </c>
      <c r="K384" s="564">
        <v>0</v>
      </c>
      <c r="L384" s="563">
        <f t="shared" si="30"/>
        <v>0</v>
      </c>
      <c r="M384" s="563">
        <v>0</v>
      </c>
      <c r="N384" s="563">
        <v>0</v>
      </c>
      <c r="O384" s="565">
        <v>0</v>
      </c>
      <c r="P384" s="564">
        <v>0</v>
      </c>
      <c r="Q384" s="566">
        <f>+monthly_drivers_0!Q384*1.25</f>
        <v>3.125</v>
      </c>
    </row>
    <row r="385" spans="1:17" x14ac:dyDescent="0.25">
      <c r="A385" s="567">
        <f t="shared" si="31"/>
        <v>56157</v>
      </c>
      <c r="B385" s="567" t="str">
        <f t="shared" si="35"/>
        <v>Discovery</v>
      </c>
      <c r="C385" s="568">
        <f t="shared" si="35"/>
        <v>0</v>
      </c>
      <c r="D385" s="569">
        <v>0</v>
      </c>
      <c r="E385" s="569">
        <v>0</v>
      </c>
      <c r="F385" s="569">
        <v>0</v>
      </c>
      <c r="G385" s="569">
        <v>0</v>
      </c>
      <c r="H385" s="569">
        <v>0</v>
      </c>
      <c r="I385" s="569">
        <v>0</v>
      </c>
      <c r="J385" s="569">
        <v>0</v>
      </c>
      <c r="K385" s="570">
        <v>0</v>
      </c>
      <c r="L385" s="571">
        <f t="shared" si="30"/>
        <v>0</v>
      </c>
      <c r="M385" s="571">
        <v>0</v>
      </c>
      <c r="N385" s="571">
        <v>0</v>
      </c>
      <c r="O385" s="572">
        <v>0</v>
      </c>
      <c r="P385" s="573">
        <v>0</v>
      </c>
      <c r="Q385" s="574">
        <f>+monthly_drivers_0!Q385*1.25</f>
        <v>3.125</v>
      </c>
    </row>
    <row r="386" spans="1:17" x14ac:dyDescent="0.25">
      <c r="A386" s="575">
        <f t="shared" si="31"/>
        <v>56188</v>
      </c>
      <c r="B386" s="575" t="str">
        <f t="shared" si="35"/>
        <v>Discovery</v>
      </c>
      <c r="C386" s="562">
        <f t="shared" si="35"/>
        <v>0</v>
      </c>
      <c r="D386" s="563">
        <v>0</v>
      </c>
      <c r="E386" s="563">
        <v>0</v>
      </c>
      <c r="F386" s="563">
        <v>0</v>
      </c>
      <c r="G386" s="563">
        <v>0</v>
      </c>
      <c r="H386" s="563">
        <v>0</v>
      </c>
      <c r="I386" s="563">
        <v>0</v>
      </c>
      <c r="J386" s="563">
        <v>0</v>
      </c>
      <c r="K386" s="564">
        <v>0</v>
      </c>
      <c r="L386" s="563">
        <f t="shared" ref="L386:L449" si="36">+O386+P386</f>
        <v>0</v>
      </c>
      <c r="M386" s="563">
        <v>0</v>
      </c>
      <c r="N386" s="563">
        <v>0</v>
      </c>
      <c r="O386" s="565">
        <v>0</v>
      </c>
      <c r="P386" s="564">
        <v>0</v>
      </c>
      <c r="Q386" s="566">
        <f>+monthly_drivers_0!Q386*1.25</f>
        <v>3.125</v>
      </c>
    </row>
    <row r="387" spans="1:17" x14ac:dyDescent="0.25">
      <c r="A387" s="567">
        <f t="shared" ref="A387:A450" si="37">+EOMONTH(A386,1)</f>
        <v>56218</v>
      </c>
      <c r="B387" s="567" t="str">
        <f t="shared" ref="B387:C402" si="38">+B386</f>
        <v>Discovery</v>
      </c>
      <c r="C387" s="568">
        <f t="shared" si="38"/>
        <v>0</v>
      </c>
      <c r="D387" s="569">
        <v>0</v>
      </c>
      <c r="E387" s="569">
        <v>0</v>
      </c>
      <c r="F387" s="569">
        <v>0</v>
      </c>
      <c r="G387" s="569">
        <v>0</v>
      </c>
      <c r="H387" s="569">
        <v>0</v>
      </c>
      <c r="I387" s="569">
        <v>0</v>
      </c>
      <c r="J387" s="569">
        <v>0</v>
      </c>
      <c r="K387" s="570">
        <v>0</v>
      </c>
      <c r="L387" s="571">
        <f t="shared" si="36"/>
        <v>0</v>
      </c>
      <c r="M387" s="571">
        <v>0</v>
      </c>
      <c r="N387" s="571">
        <v>0</v>
      </c>
      <c r="O387" s="572">
        <v>0</v>
      </c>
      <c r="P387" s="573">
        <v>0</v>
      </c>
      <c r="Q387" s="574">
        <f>+monthly_drivers_0!Q387*1.25</f>
        <v>3.125</v>
      </c>
    </row>
    <row r="388" spans="1:17" x14ac:dyDescent="0.25">
      <c r="A388" s="575">
        <f t="shared" si="37"/>
        <v>56249</v>
      </c>
      <c r="B388" s="575" t="str">
        <f t="shared" si="38"/>
        <v>Discovery</v>
      </c>
      <c r="C388" s="562">
        <f t="shared" si="38"/>
        <v>0</v>
      </c>
      <c r="D388" s="563">
        <v>0</v>
      </c>
      <c r="E388" s="563">
        <v>0</v>
      </c>
      <c r="F388" s="563">
        <v>0</v>
      </c>
      <c r="G388" s="563">
        <v>0</v>
      </c>
      <c r="H388" s="563">
        <v>0</v>
      </c>
      <c r="I388" s="563">
        <v>0</v>
      </c>
      <c r="J388" s="563">
        <v>0</v>
      </c>
      <c r="K388" s="564">
        <v>0</v>
      </c>
      <c r="L388" s="563">
        <f t="shared" si="36"/>
        <v>0</v>
      </c>
      <c r="M388" s="563">
        <v>0</v>
      </c>
      <c r="N388" s="563">
        <v>0</v>
      </c>
      <c r="O388" s="565">
        <v>0</v>
      </c>
      <c r="P388" s="564">
        <v>0</v>
      </c>
      <c r="Q388" s="566">
        <f>+monthly_drivers_0!Q388*1.25</f>
        <v>3.125</v>
      </c>
    </row>
    <row r="389" spans="1:17" x14ac:dyDescent="0.25">
      <c r="A389" s="567">
        <f t="shared" si="37"/>
        <v>56280</v>
      </c>
      <c r="B389" s="567" t="str">
        <f t="shared" si="38"/>
        <v>Discovery</v>
      </c>
      <c r="C389" s="568">
        <f t="shared" si="38"/>
        <v>0</v>
      </c>
      <c r="D389" s="569">
        <v>0</v>
      </c>
      <c r="E389" s="569">
        <v>0</v>
      </c>
      <c r="F389" s="569">
        <v>0</v>
      </c>
      <c r="G389" s="569">
        <v>0</v>
      </c>
      <c r="H389" s="569">
        <v>0</v>
      </c>
      <c r="I389" s="569">
        <v>0</v>
      </c>
      <c r="J389" s="569">
        <v>0</v>
      </c>
      <c r="K389" s="570">
        <v>0</v>
      </c>
      <c r="L389" s="571">
        <f t="shared" si="36"/>
        <v>0</v>
      </c>
      <c r="M389" s="571">
        <v>0</v>
      </c>
      <c r="N389" s="571">
        <v>0</v>
      </c>
      <c r="O389" s="572">
        <v>0</v>
      </c>
      <c r="P389" s="573">
        <v>0</v>
      </c>
      <c r="Q389" s="574">
        <f>+monthly_drivers_0!Q389*1.25</f>
        <v>3.125</v>
      </c>
    </row>
    <row r="390" spans="1:17" x14ac:dyDescent="0.25">
      <c r="A390" s="575">
        <f t="shared" si="37"/>
        <v>56308</v>
      </c>
      <c r="B390" s="575" t="str">
        <f t="shared" si="38"/>
        <v>Discovery</v>
      </c>
      <c r="C390" s="562">
        <f t="shared" si="38"/>
        <v>0</v>
      </c>
      <c r="D390" s="563">
        <v>0</v>
      </c>
      <c r="E390" s="563">
        <v>0</v>
      </c>
      <c r="F390" s="563">
        <v>0</v>
      </c>
      <c r="G390" s="563">
        <v>0</v>
      </c>
      <c r="H390" s="563">
        <v>0</v>
      </c>
      <c r="I390" s="563">
        <v>0</v>
      </c>
      <c r="J390" s="563">
        <v>0</v>
      </c>
      <c r="K390" s="564">
        <v>0</v>
      </c>
      <c r="L390" s="563">
        <f t="shared" si="36"/>
        <v>0</v>
      </c>
      <c r="M390" s="563">
        <v>0</v>
      </c>
      <c r="N390" s="563">
        <v>0</v>
      </c>
      <c r="O390" s="565">
        <v>0</v>
      </c>
      <c r="P390" s="564">
        <v>0</v>
      </c>
      <c r="Q390" s="566">
        <f>+monthly_drivers_0!Q390*1.25</f>
        <v>3.125</v>
      </c>
    </row>
    <row r="391" spans="1:17" x14ac:dyDescent="0.25">
      <c r="A391" s="567">
        <f t="shared" si="37"/>
        <v>56339</v>
      </c>
      <c r="B391" s="567" t="str">
        <f t="shared" si="38"/>
        <v>Discovery</v>
      </c>
      <c r="C391" s="568">
        <f t="shared" si="38"/>
        <v>0</v>
      </c>
      <c r="D391" s="569">
        <v>0</v>
      </c>
      <c r="E391" s="569">
        <v>0</v>
      </c>
      <c r="F391" s="569">
        <v>0</v>
      </c>
      <c r="G391" s="569">
        <v>0</v>
      </c>
      <c r="H391" s="569">
        <v>0</v>
      </c>
      <c r="I391" s="569">
        <v>0</v>
      </c>
      <c r="J391" s="569">
        <v>0</v>
      </c>
      <c r="K391" s="570">
        <v>0</v>
      </c>
      <c r="L391" s="571">
        <f t="shared" si="36"/>
        <v>0</v>
      </c>
      <c r="M391" s="571">
        <v>0</v>
      </c>
      <c r="N391" s="571">
        <v>0</v>
      </c>
      <c r="O391" s="572">
        <v>0</v>
      </c>
      <c r="P391" s="573">
        <v>0</v>
      </c>
      <c r="Q391" s="574">
        <f>+monthly_drivers_0!Q391*1.25</f>
        <v>3.125</v>
      </c>
    </row>
    <row r="392" spans="1:17" x14ac:dyDescent="0.25">
      <c r="A392" s="575">
        <f t="shared" si="37"/>
        <v>56369</v>
      </c>
      <c r="B392" s="575" t="str">
        <f t="shared" si="38"/>
        <v>Discovery</v>
      </c>
      <c r="C392" s="562">
        <f t="shared" si="38"/>
        <v>0</v>
      </c>
      <c r="D392" s="563">
        <v>0</v>
      </c>
      <c r="E392" s="563">
        <v>0</v>
      </c>
      <c r="F392" s="563">
        <v>0</v>
      </c>
      <c r="G392" s="563">
        <v>0</v>
      </c>
      <c r="H392" s="563">
        <v>0</v>
      </c>
      <c r="I392" s="563">
        <v>0</v>
      </c>
      <c r="J392" s="563">
        <v>0</v>
      </c>
      <c r="K392" s="564">
        <v>0</v>
      </c>
      <c r="L392" s="563">
        <f t="shared" si="36"/>
        <v>0</v>
      </c>
      <c r="M392" s="563">
        <v>0</v>
      </c>
      <c r="N392" s="563">
        <v>0</v>
      </c>
      <c r="O392" s="565">
        <v>0</v>
      </c>
      <c r="P392" s="564">
        <v>0</v>
      </c>
      <c r="Q392" s="566">
        <f>+monthly_drivers_0!Q392*1.25</f>
        <v>3.125</v>
      </c>
    </row>
    <row r="393" spans="1:17" x14ac:dyDescent="0.25">
      <c r="A393" s="567">
        <f t="shared" si="37"/>
        <v>56400</v>
      </c>
      <c r="B393" s="567" t="str">
        <f t="shared" si="38"/>
        <v>Discovery</v>
      </c>
      <c r="C393" s="568">
        <f t="shared" si="38"/>
        <v>0</v>
      </c>
      <c r="D393" s="569">
        <v>0</v>
      </c>
      <c r="E393" s="569">
        <v>0</v>
      </c>
      <c r="F393" s="569">
        <v>0</v>
      </c>
      <c r="G393" s="569">
        <v>0</v>
      </c>
      <c r="H393" s="569">
        <v>0</v>
      </c>
      <c r="I393" s="569">
        <v>0</v>
      </c>
      <c r="J393" s="569">
        <v>0</v>
      </c>
      <c r="K393" s="570">
        <v>0</v>
      </c>
      <c r="L393" s="571">
        <f t="shared" si="36"/>
        <v>0</v>
      </c>
      <c r="M393" s="571">
        <v>0</v>
      </c>
      <c r="N393" s="571">
        <v>0</v>
      </c>
      <c r="O393" s="572">
        <v>0</v>
      </c>
      <c r="P393" s="573">
        <v>0</v>
      </c>
      <c r="Q393" s="574">
        <f>+monthly_drivers_0!Q393*1.25</f>
        <v>3.125</v>
      </c>
    </row>
    <row r="394" spans="1:17" x14ac:dyDescent="0.25">
      <c r="A394" s="575">
        <f t="shared" si="37"/>
        <v>56430</v>
      </c>
      <c r="B394" s="575" t="str">
        <f t="shared" si="38"/>
        <v>Discovery</v>
      </c>
      <c r="C394" s="562">
        <f t="shared" si="38"/>
        <v>0</v>
      </c>
      <c r="D394" s="563">
        <v>0</v>
      </c>
      <c r="E394" s="563">
        <v>0</v>
      </c>
      <c r="F394" s="563">
        <v>0</v>
      </c>
      <c r="G394" s="563">
        <v>0</v>
      </c>
      <c r="H394" s="563">
        <v>0</v>
      </c>
      <c r="I394" s="563">
        <v>0</v>
      </c>
      <c r="J394" s="563">
        <v>0</v>
      </c>
      <c r="K394" s="564">
        <v>0</v>
      </c>
      <c r="L394" s="563">
        <f t="shared" si="36"/>
        <v>0</v>
      </c>
      <c r="M394" s="563">
        <v>0</v>
      </c>
      <c r="N394" s="563">
        <v>0</v>
      </c>
      <c r="O394" s="565">
        <v>0</v>
      </c>
      <c r="P394" s="564">
        <v>0</v>
      </c>
      <c r="Q394" s="566">
        <f>+monthly_drivers_0!Q394*1.25</f>
        <v>3.125</v>
      </c>
    </row>
    <row r="395" spans="1:17" x14ac:dyDescent="0.25">
      <c r="A395" s="567">
        <f t="shared" si="37"/>
        <v>56461</v>
      </c>
      <c r="B395" s="567" t="str">
        <f t="shared" si="38"/>
        <v>Discovery</v>
      </c>
      <c r="C395" s="568">
        <f t="shared" si="38"/>
        <v>0</v>
      </c>
      <c r="D395" s="569">
        <v>0</v>
      </c>
      <c r="E395" s="569">
        <v>0</v>
      </c>
      <c r="F395" s="569">
        <v>0</v>
      </c>
      <c r="G395" s="569">
        <v>0</v>
      </c>
      <c r="H395" s="569">
        <v>0</v>
      </c>
      <c r="I395" s="569">
        <v>0</v>
      </c>
      <c r="J395" s="569">
        <v>0</v>
      </c>
      <c r="K395" s="570">
        <v>0</v>
      </c>
      <c r="L395" s="571">
        <f t="shared" si="36"/>
        <v>0</v>
      </c>
      <c r="M395" s="571">
        <v>0</v>
      </c>
      <c r="N395" s="571">
        <v>0</v>
      </c>
      <c r="O395" s="572">
        <v>0</v>
      </c>
      <c r="P395" s="573">
        <v>0</v>
      </c>
      <c r="Q395" s="574">
        <f>+monthly_drivers_0!Q395*1.25</f>
        <v>3.125</v>
      </c>
    </row>
    <row r="396" spans="1:17" x14ac:dyDescent="0.25">
      <c r="A396" s="575">
        <f t="shared" si="37"/>
        <v>56492</v>
      </c>
      <c r="B396" s="575" t="str">
        <f t="shared" si="38"/>
        <v>Discovery</v>
      </c>
      <c r="C396" s="562">
        <f t="shared" si="38"/>
        <v>0</v>
      </c>
      <c r="D396" s="563">
        <v>0</v>
      </c>
      <c r="E396" s="563">
        <v>0</v>
      </c>
      <c r="F396" s="563">
        <v>0</v>
      </c>
      <c r="G396" s="563">
        <v>0</v>
      </c>
      <c r="H396" s="563">
        <v>0</v>
      </c>
      <c r="I396" s="563">
        <v>0</v>
      </c>
      <c r="J396" s="563">
        <v>0</v>
      </c>
      <c r="K396" s="564">
        <v>0</v>
      </c>
      <c r="L396" s="563">
        <f t="shared" si="36"/>
        <v>0</v>
      </c>
      <c r="M396" s="563">
        <v>0</v>
      </c>
      <c r="N396" s="563">
        <v>0</v>
      </c>
      <c r="O396" s="565">
        <v>0</v>
      </c>
      <c r="P396" s="564">
        <v>0</v>
      </c>
      <c r="Q396" s="566">
        <f>+monthly_drivers_0!Q396*1.25</f>
        <v>3.125</v>
      </c>
    </row>
    <row r="397" spans="1:17" x14ac:dyDescent="0.25">
      <c r="A397" s="567">
        <f t="shared" si="37"/>
        <v>56522</v>
      </c>
      <c r="B397" s="567" t="str">
        <f t="shared" si="38"/>
        <v>Discovery</v>
      </c>
      <c r="C397" s="568">
        <f t="shared" si="38"/>
        <v>0</v>
      </c>
      <c r="D397" s="569">
        <v>0</v>
      </c>
      <c r="E397" s="569">
        <v>0</v>
      </c>
      <c r="F397" s="569">
        <v>0</v>
      </c>
      <c r="G397" s="569">
        <v>0</v>
      </c>
      <c r="H397" s="569">
        <v>0</v>
      </c>
      <c r="I397" s="569">
        <v>0</v>
      </c>
      <c r="J397" s="569">
        <v>0</v>
      </c>
      <c r="K397" s="570">
        <v>0</v>
      </c>
      <c r="L397" s="571">
        <f t="shared" si="36"/>
        <v>0</v>
      </c>
      <c r="M397" s="571">
        <v>0</v>
      </c>
      <c r="N397" s="571">
        <v>0</v>
      </c>
      <c r="O397" s="572">
        <v>0</v>
      </c>
      <c r="P397" s="573">
        <v>0</v>
      </c>
      <c r="Q397" s="574">
        <f>+monthly_drivers_0!Q397*1.25</f>
        <v>3.125</v>
      </c>
    </row>
    <row r="398" spans="1:17" x14ac:dyDescent="0.25">
      <c r="A398" s="575">
        <f t="shared" si="37"/>
        <v>56553</v>
      </c>
      <c r="B398" s="575" t="str">
        <f t="shared" si="38"/>
        <v>Discovery</v>
      </c>
      <c r="C398" s="562">
        <f t="shared" si="38"/>
        <v>0</v>
      </c>
      <c r="D398" s="563">
        <v>0</v>
      </c>
      <c r="E398" s="563">
        <v>0</v>
      </c>
      <c r="F398" s="563">
        <v>0</v>
      </c>
      <c r="G398" s="563">
        <v>0</v>
      </c>
      <c r="H398" s="563">
        <v>0</v>
      </c>
      <c r="I398" s="563">
        <v>0</v>
      </c>
      <c r="J398" s="563">
        <v>0</v>
      </c>
      <c r="K398" s="564">
        <v>0</v>
      </c>
      <c r="L398" s="563">
        <f t="shared" si="36"/>
        <v>0</v>
      </c>
      <c r="M398" s="563">
        <v>0</v>
      </c>
      <c r="N398" s="563">
        <v>0</v>
      </c>
      <c r="O398" s="565">
        <v>0</v>
      </c>
      <c r="P398" s="564">
        <v>0</v>
      </c>
      <c r="Q398" s="566">
        <f>+monthly_drivers_0!Q398*1.25</f>
        <v>3.125</v>
      </c>
    </row>
    <row r="399" spans="1:17" x14ac:dyDescent="0.25">
      <c r="A399" s="567">
        <f t="shared" si="37"/>
        <v>56583</v>
      </c>
      <c r="B399" s="567" t="str">
        <f t="shared" si="38"/>
        <v>Discovery</v>
      </c>
      <c r="C399" s="568">
        <f t="shared" si="38"/>
        <v>0</v>
      </c>
      <c r="D399" s="569">
        <v>0</v>
      </c>
      <c r="E399" s="569">
        <v>0</v>
      </c>
      <c r="F399" s="569">
        <v>0</v>
      </c>
      <c r="G399" s="569">
        <v>0</v>
      </c>
      <c r="H399" s="569">
        <v>0</v>
      </c>
      <c r="I399" s="569">
        <v>0</v>
      </c>
      <c r="J399" s="569">
        <v>0</v>
      </c>
      <c r="K399" s="570">
        <v>0</v>
      </c>
      <c r="L399" s="571">
        <f t="shared" si="36"/>
        <v>0</v>
      </c>
      <c r="M399" s="571">
        <v>0</v>
      </c>
      <c r="N399" s="571">
        <v>0</v>
      </c>
      <c r="O399" s="572">
        <v>0</v>
      </c>
      <c r="P399" s="573">
        <v>0</v>
      </c>
      <c r="Q399" s="574">
        <f>+monthly_drivers_0!Q399*1.25</f>
        <v>3.125</v>
      </c>
    </row>
    <row r="400" spans="1:17" x14ac:dyDescent="0.25">
      <c r="A400" s="575">
        <f t="shared" si="37"/>
        <v>56614</v>
      </c>
      <c r="B400" s="575" t="str">
        <f t="shared" si="38"/>
        <v>Discovery</v>
      </c>
      <c r="C400" s="562">
        <f t="shared" si="38"/>
        <v>0</v>
      </c>
      <c r="D400" s="563">
        <v>0</v>
      </c>
      <c r="E400" s="563">
        <v>0</v>
      </c>
      <c r="F400" s="563">
        <v>0</v>
      </c>
      <c r="G400" s="563">
        <v>0</v>
      </c>
      <c r="H400" s="563">
        <v>0</v>
      </c>
      <c r="I400" s="563">
        <v>0</v>
      </c>
      <c r="J400" s="563">
        <v>0</v>
      </c>
      <c r="K400" s="564">
        <v>0</v>
      </c>
      <c r="L400" s="563">
        <f t="shared" si="36"/>
        <v>0</v>
      </c>
      <c r="M400" s="563">
        <v>0</v>
      </c>
      <c r="N400" s="563">
        <v>0</v>
      </c>
      <c r="O400" s="565">
        <v>0</v>
      </c>
      <c r="P400" s="564">
        <v>0</v>
      </c>
      <c r="Q400" s="566">
        <f>+monthly_drivers_0!Q400*1.25</f>
        <v>3.125</v>
      </c>
    </row>
    <row r="401" spans="1:17" x14ac:dyDescent="0.25">
      <c r="A401" s="567">
        <f t="shared" si="37"/>
        <v>56645</v>
      </c>
      <c r="B401" s="567" t="str">
        <f t="shared" si="38"/>
        <v>Discovery</v>
      </c>
      <c r="C401" s="568">
        <f t="shared" si="38"/>
        <v>0</v>
      </c>
      <c r="D401" s="569">
        <v>0</v>
      </c>
      <c r="E401" s="569">
        <v>0</v>
      </c>
      <c r="F401" s="569">
        <v>0</v>
      </c>
      <c r="G401" s="569">
        <v>0</v>
      </c>
      <c r="H401" s="569">
        <v>0</v>
      </c>
      <c r="I401" s="569">
        <v>0</v>
      </c>
      <c r="J401" s="569">
        <v>0</v>
      </c>
      <c r="K401" s="570">
        <v>0</v>
      </c>
      <c r="L401" s="571">
        <f t="shared" si="36"/>
        <v>0</v>
      </c>
      <c r="M401" s="571">
        <v>0</v>
      </c>
      <c r="N401" s="571">
        <v>0</v>
      </c>
      <c r="O401" s="572">
        <v>0</v>
      </c>
      <c r="P401" s="573">
        <v>0</v>
      </c>
      <c r="Q401" s="574">
        <f>+monthly_drivers_0!Q401*1.25</f>
        <v>3.125</v>
      </c>
    </row>
    <row r="402" spans="1:17" x14ac:dyDescent="0.25">
      <c r="A402" s="575">
        <f t="shared" si="37"/>
        <v>56673</v>
      </c>
      <c r="B402" s="575" t="str">
        <f t="shared" si="38"/>
        <v>Discovery</v>
      </c>
      <c r="C402" s="562">
        <f t="shared" si="38"/>
        <v>0</v>
      </c>
      <c r="D402" s="563">
        <v>0</v>
      </c>
      <c r="E402" s="563">
        <v>0</v>
      </c>
      <c r="F402" s="563">
        <v>0</v>
      </c>
      <c r="G402" s="563">
        <v>0</v>
      </c>
      <c r="H402" s="563">
        <v>0</v>
      </c>
      <c r="I402" s="563">
        <v>0</v>
      </c>
      <c r="J402" s="563">
        <v>0</v>
      </c>
      <c r="K402" s="564">
        <v>0</v>
      </c>
      <c r="L402" s="563">
        <f t="shared" si="36"/>
        <v>0</v>
      </c>
      <c r="M402" s="563">
        <v>0</v>
      </c>
      <c r="N402" s="563">
        <v>0</v>
      </c>
      <c r="O402" s="565">
        <v>0</v>
      </c>
      <c r="P402" s="564">
        <v>0</v>
      </c>
      <c r="Q402" s="566">
        <f>+monthly_drivers_0!Q402*1.25</f>
        <v>3.125</v>
      </c>
    </row>
    <row r="403" spans="1:17" x14ac:dyDescent="0.25">
      <c r="A403" s="567">
        <f t="shared" si="37"/>
        <v>56704</v>
      </c>
      <c r="B403" s="567" t="str">
        <f t="shared" ref="B403:C418" si="39">+B402</f>
        <v>Discovery</v>
      </c>
      <c r="C403" s="568">
        <f t="shared" si="39"/>
        <v>0</v>
      </c>
      <c r="D403" s="569">
        <v>0</v>
      </c>
      <c r="E403" s="569">
        <v>0</v>
      </c>
      <c r="F403" s="569">
        <v>0</v>
      </c>
      <c r="G403" s="569">
        <v>0</v>
      </c>
      <c r="H403" s="569">
        <v>0</v>
      </c>
      <c r="I403" s="569">
        <v>0</v>
      </c>
      <c r="J403" s="569">
        <v>0</v>
      </c>
      <c r="K403" s="570">
        <v>0</v>
      </c>
      <c r="L403" s="571">
        <f t="shared" si="36"/>
        <v>0</v>
      </c>
      <c r="M403" s="571">
        <v>0</v>
      </c>
      <c r="N403" s="571">
        <v>0</v>
      </c>
      <c r="O403" s="572">
        <v>0</v>
      </c>
      <c r="P403" s="573">
        <v>0</v>
      </c>
      <c r="Q403" s="574">
        <f>+monthly_drivers_0!Q403*1.25</f>
        <v>3.125</v>
      </c>
    </row>
    <row r="404" spans="1:17" x14ac:dyDescent="0.25">
      <c r="A404" s="575">
        <f t="shared" si="37"/>
        <v>56734</v>
      </c>
      <c r="B404" s="575" t="str">
        <f t="shared" si="39"/>
        <v>Discovery</v>
      </c>
      <c r="C404" s="562">
        <f t="shared" si="39"/>
        <v>0</v>
      </c>
      <c r="D404" s="563">
        <v>0</v>
      </c>
      <c r="E404" s="563">
        <v>0</v>
      </c>
      <c r="F404" s="563">
        <v>0</v>
      </c>
      <c r="G404" s="563">
        <v>0</v>
      </c>
      <c r="H404" s="563">
        <v>0</v>
      </c>
      <c r="I404" s="563">
        <v>0</v>
      </c>
      <c r="J404" s="563">
        <v>0</v>
      </c>
      <c r="K404" s="564">
        <v>0</v>
      </c>
      <c r="L404" s="563">
        <f t="shared" si="36"/>
        <v>0</v>
      </c>
      <c r="M404" s="563">
        <v>0</v>
      </c>
      <c r="N404" s="563">
        <v>0</v>
      </c>
      <c r="O404" s="565">
        <v>0</v>
      </c>
      <c r="P404" s="564">
        <v>0</v>
      </c>
      <c r="Q404" s="566">
        <f>+monthly_drivers_0!Q404*1.25</f>
        <v>3.125</v>
      </c>
    </row>
    <row r="405" spans="1:17" x14ac:dyDescent="0.25">
      <c r="A405" s="567">
        <f t="shared" si="37"/>
        <v>56765</v>
      </c>
      <c r="B405" s="567" t="str">
        <f t="shared" si="39"/>
        <v>Discovery</v>
      </c>
      <c r="C405" s="568">
        <f t="shared" si="39"/>
        <v>0</v>
      </c>
      <c r="D405" s="569">
        <v>0</v>
      </c>
      <c r="E405" s="569">
        <v>0</v>
      </c>
      <c r="F405" s="569">
        <v>0</v>
      </c>
      <c r="G405" s="569">
        <v>0</v>
      </c>
      <c r="H405" s="569">
        <v>0</v>
      </c>
      <c r="I405" s="569">
        <v>0</v>
      </c>
      <c r="J405" s="569">
        <v>0</v>
      </c>
      <c r="K405" s="570">
        <v>0</v>
      </c>
      <c r="L405" s="571">
        <f t="shared" si="36"/>
        <v>0</v>
      </c>
      <c r="M405" s="571">
        <v>0</v>
      </c>
      <c r="N405" s="571">
        <v>0</v>
      </c>
      <c r="O405" s="572">
        <v>0</v>
      </c>
      <c r="P405" s="573">
        <v>0</v>
      </c>
      <c r="Q405" s="574">
        <f>+monthly_drivers_0!Q405*1.25</f>
        <v>3.125</v>
      </c>
    </row>
    <row r="406" spans="1:17" x14ac:dyDescent="0.25">
      <c r="A406" s="575">
        <f t="shared" si="37"/>
        <v>56795</v>
      </c>
      <c r="B406" s="575" t="str">
        <f t="shared" si="39"/>
        <v>Discovery</v>
      </c>
      <c r="C406" s="562">
        <f t="shared" si="39"/>
        <v>0</v>
      </c>
      <c r="D406" s="563">
        <v>0</v>
      </c>
      <c r="E406" s="563">
        <v>0</v>
      </c>
      <c r="F406" s="563">
        <v>0</v>
      </c>
      <c r="G406" s="563">
        <v>0</v>
      </c>
      <c r="H406" s="563">
        <v>0</v>
      </c>
      <c r="I406" s="563">
        <v>0</v>
      </c>
      <c r="J406" s="563">
        <v>0</v>
      </c>
      <c r="K406" s="564">
        <v>0</v>
      </c>
      <c r="L406" s="563">
        <f t="shared" si="36"/>
        <v>0</v>
      </c>
      <c r="M406" s="563">
        <v>0</v>
      </c>
      <c r="N406" s="563">
        <v>0</v>
      </c>
      <c r="O406" s="565">
        <v>0</v>
      </c>
      <c r="P406" s="564">
        <v>0</v>
      </c>
      <c r="Q406" s="566">
        <f>+monthly_drivers_0!Q406*1.25</f>
        <v>3.125</v>
      </c>
    </row>
    <row r="407" spans="1:17" x14ac:dyDescent="0.25">
      <c r="A407" s="567">
        <f t="shared" si="37"/>
        <v>56826</v>
      </c>
      <c r="B407" s="567" t="str">
        <f t="shared" si="39"/>
        <v>Discovery</v>
      </c>
      <c r="C407" s="568">
        <f t="shared" si="39"/>
        <v>0</v>
      </c>
      <c r="D407" s="569">
        <v>0</v>
      </c>
      <c r="E407" s="569">
        <v>0</v>
      </c>
      <c r="F407" s="569">
        <v>0</v>
      </c>
      <c r="G407" s="569">
        <v>0</v>
      </c>
      <c r="H407" s="569">
        <v>0</v>
      </c>
      <c r="I407" s="569">
        <v>0</v>
      </c>
      <c r="J407" s="569">
        <v>0</v>
      </c>
      <c r="K407" s="570">
        <v>0</v>
      </c>
      <c r="L407" s="571">
        <f t="shared" si="36"/>
        <v>0</v>
      </c>
      <c r="M407" s="571">
        <v>0</v>
      </c>
      <c r="N407" s="571">
        <v>0</v>
      </c>
      <c r="O407" s="572">
        <v>0</v>
      </c>
      <c r="P407" s="573">
        <v>0</v>
      </c>
      <c r="Q407" s="574">
        <f>+monthly_drivers_0!Q407*1.25</f>
        <v>3.125</v>
      </c>
    </row>
    <row r="408" spans="1:17" x14ac:dyDescent="0.25">
      <c r="A408" s="575">
        <f t="shared" si="37"/>
        <v>56857</v>
      </c>
      <c r="B408" s="575" t="str">
        <f t="shared" si="39"/>
        <v>Discovery</v>
      </c>
      <c r="C408" s="562">
        <f t="shared" si="39"/>
        <v>0</v>
      </c>
      <c r="D408" s="563">
        <v>0</v>
      </c>
      <c r="E408" s="563">
        <v>0</v>
      </c>
      <c r="F408" s="563">
        <v>0</v>
      </c>
      <c r="G408" s="563">
        <v>0</v>
      </c>
      <c r="H408" s="563">
        <v>0</v>
      </c>
      <c r="I408" s="563">
        <v>0</v>
      </c>
      <c r="J408" s="563">
        <v>0</v>
      </c>
      <c r="K408" s="564">
        <v>0</v>
      </c>
      <c r="L408" s="563">
        <f t="shared" si="36"/>
        <v>0</v>
      </c>
      <c r="M408" s="563">
        <v>0</v>
      </c>
      <c r="N408" s="563">
        <v>0</v>
      </c>
      <c r="O408" s="565">
        <v>0</v>
      </c>
      <c r="P408" s="564">
        <v>0</v>
      </c>
      <c r="Q408" s="566">
        <f>+monthly_drivers_0!Q408*1.25</f>
        <v>3.125</v>
      </c>
    </row>
    <row r="409" spans="1:17" x14ac:dyDescent="0.25">
      <c r="A409" s="567">
        <f t="shared" si="37"/>
        <v>56887</v>
      </c>
      <c r="B409" s="567" t="str">
        <f t="shared" si="39"/>
        <v>Discovery</v>
      </c>
      <c r="C409" s="568">
        <f t="shared" si="39"/>
        <v>0</v>
      </c>
      <c r="D409" s="569">
        <v>0</v>
      </c>
      <c r="E409" s="569">
        <v>0</v>
      </c>
      <c r="F409" s="569">
        <v>0</v>
      </c>
      <c r="G409" s="569">
        <v>0</v>
      </c>
      <c r="H409" s="569">
        <v>0</v>
      </c>
      <c r="I409" s="569">
        <v>0</v>
      </c>
      <c r="J409" s="569">
        <v>0</v>
      </c>
      <c r="K409" s="570">
        <v>0</v>
      </c>
      <c r="L409" s="571">
        <f t="shared" si="36"/>
        <v>0</v>
      </c>
      <c r="M409" s="571">
        <v>0</v>
      </c>
      <c r="N409" s="571">
        <v>0</v>
      </c>
      <c r="O409" s="572">
        <v>0</v>
      </c>
      <c r="P409" s="573">
        <v>0</v>
      </c>
      <c r="Q409" s="574">
        <f>+monthly_drivers_0!Q409*1.25</f>
        <v>3.125</v>
      </c>
    </row>
    <row r="410" spans="1:17" x14ac:dyDescent="0.25">
      <c r="A410" s="575">
        <f t="shared" si="37"/>
        <v>56918</v>
      </c>
      <c r="B410" s="575" t="str">
        <f t="shared" si="39"/>
        <v>Discovery</v>
      </c>
      <c r="C410" s="562">
        <f t="shared" si="39"/>
        <v>0</v>
      </c>
      <c r="D410" s="563">
        <v>0</v>
      </c>
      <c r="E410" s="563">
        <v>0</v>
      </c>
      <c r="F410" s="563">
        <v>0</v>
      </c>
      <c r="G410" s="563">
        <v>0</v>
      </c>
      <c r="H410" s="563">
        <v>0</v>
      </c>
      <c r="I410" s="563">
        <v>0</v>
      </c>
      <c r="J410" s="563">
        <v>0</v>
      </c>
      <c r="K410" s="564">
        <v>0</v>
      </c>
      <c r="L410" s="563">
        <f t="shared" si="36"/>
        <v>0</v>
      </c>
      <c r="M410" s="563">
        <v>0</v>
      </c>
      <c r="N410" s="563">
        <v>0</v>
      </c>
      <c r="O410" s="565">
        <v>0</v>
      </c>
      <c r="P410" s="564">
        <v>0</v>
      </c>
      <c r="Q410" s="566">
        <f>+monthly_drivers_0!Q410*1.25</f>
        <v>3.125</v>
      </c>
    </row>
    <row r="411" spans="1:17" x14ac:dyDescent="0.25">
      <c r="A411" s="567">
        <f t="shared" si="37"/>
        <v>56948</v>
      </c>
      <c r="B411" s="567" t="str">
        <f t="shared" si="39"/>
        <v>Discovery</v>
      </c>
      <c r="C411" s="568">
        <f t="shared" si="39"/>
        <v>0</v>
      </c>
      <c r="D411" s="569">
        <v>0</v>
      </c>
      <c r="E411" s="569">
        <v>0</v>
      </c>
      <c r="F411" s="569">
        <v>0</v>
      </c>
      <c r="G411" s="569">
        <v>0</v>
      </c>
      <c r="H411" s="569">
        <v>0</v>
      </c>
      <c r="I411" s="569">
        <v>0</v>
      </c>
      <c r="J411" s="569">
        <v>0</v>
      </c>
      <c r="K411" s="570">
        <v>0</v>
      </c>
      <c r="L411" s="571">
        <f t="shared" si="36"/>
        <v>0</v>
      </c>
      <c r="M411" s="571">
        <v>0</v>
      </c>
      <c r="N411" s="571">
        <v>0</v>
      </c>
      <c r="O411" s="572">
        <v>0</v>
      </c>
      <c r="P411" s="573">
        <v>0</v>
      </c>
      <c r="Q411" s="574">
        <f>+monthly_drivers_0!Q411*1.25</f>
        <v>3.125</v>
      </c>
    </row>
    <row r="412" spans="1:17" x14ac:dyDescent="0.25">
      <c r="A412" s="575">
        <f t="shared" si="37"/>
        <v>56979</v>
      </c>
      <c r="B412" s="575" t="str">
        <f t="shared" si="39"/>
        <v>Discovery</v>
      </c>
      <c r="C412" s="562">
        <f t="shared" si="39"/>
        <v>0</v>
      </c>
      <c r="D412" s="563">
        <v>0</v>
      </c>
      <c r="E412" s="563">
        <v>0</v>
      </c>
      <c r="F412" s="563">
        <v>0</v>
      </c>
      <c r="G412" s="563">
        <v>0</v>
      </c>
      <c r="H412" s="563">
        <v>0</v>
      </c>
      <c r="I412" s="563">
        <v>0</v>
      </c>
      <c r="J412" s="563">
        <v>0</v>
      </c>
      <c r="K412" s="564">
        <v>0</v>
      </c>
      <c r="L412" s="563">
        <f t="shared" si="36"/>
        <v>0</v>
      </c>
      <c r="M412" s="563">
        <v>0</v>
      </c>
      <c r="N412" s="563">
        <v>0</v>
      </c>
      <c r="O412" s="565">
        <v>0</v>
      </c>
      <c r="P412" s="564">
        <v>0</v>
      </c>
      <c r="Q412" s="566">
        <f>+monthly_drivers_0!Q412*1.25</f>
        <v>3.125</v>
      </c>
    </row>
    <row r="413" spans="1:17" x14ac:dyDescent="0.25">
      <c r="A413" s="567">
        <f t="shared" si="37"/>
        <v>57010</v>
      </c>
      <c r="B413" s="567" t="str">
        <f t="shared" si="39"/>
        <v>Discovery</v>
      </c>
      <c r="C413" s="568">
        <f t="shared" si="39"/>
        <v>0</v>
      </c>
      <c r="D413" s="569">
        <v>0</v>
      </c>
      <c r="E413" s="569">
        <v>0</v>
      </c>
      <c r="F413" s="569">
        <v>0</v>
      </c>
      <c r="G413" s="569">
        <v>0</v>
      </c>
      <c r="H413" s="569">
        <v>0</v>
      </c>
      <c r="I413" s="569">
        <v>0</v>
      </c>
      <c r="J413" s="569">
        <v>0</v>
      </c>
      <c r="K413" s="570">
        <v>0</v>
      </c>
      <c r="L413" s="571">
        <f t="shared" si="36"/>
        <v>0</v>
      </c>
      <c r="M413" s="571">
        <v>0</v>
      </c>
      <c r="N413" s="571">
        <v>0</v>
      </c>
      <c r="O413" s="572">
        <v>0</v>
      </c>
      <c r="P413" s="573">
        <v>0</v>
      </c>
      <c r="Q413" s="574">
        <f>+monthly_drivers_0!Q413*1.25</f>
        <v>3.125</v>
      </c>
    </row>
    <row r="414" spans="1:17" x14ac:dyDescent="0.25">
      <c r="A414" s="575">
        <f t="shared" si="37"/>
        <v>57039</v>
      </c>
      <c r="B414" s="575" t="str">
        <f t="shared" si="39"/>
        <v>Discovery</v>
      </c>
      <c r="C414" s="562">
        <f t="shared" si="39"/>
        <v>0</v>
      </c>
      <c r="D414" s="563">
        <v>0</v>
      </c>
      <c r="E414" s="563">
        <v>0</v>
      </c>
      <c r="F414" s="563">
        <v>0</v>
      </c>
      <c r="G414" s="563">
        <v>0</v>
      </c>
      <c r="H414" s="563">
        <v>0</v>
      </c>
      <c r="I414" s="563">
        <v>0</v>
      </c>
      <c r="J414" s="563">
        <v>0</v>
      </c>
      <c r="K414" s="564">
        <v>0</v>
      </c>
      <c r="L414" s="563">
        <f t="shared" si="36"/>
        <v>0</v>
      </c>
      <c r="M414" s="563">
        <v>0</v>
      </c>
      <c r="N414" s="563">
        <v>0</v>
      </c>
      <c r="O414" s="565">
        <v>0</v>
      </c>
      <c r="P414" s="564">
        <v>0</v>
      </c>
      <c r="Q414" s="566">
        <f>+monthly_drivers_0!Q414*1.25</f>
        <v>3.125</v>
      </c>
    </row>
    <row r="415" spans="1:17" x14ac:dyDescent="0.25">
      <c r="A415" s="567">
        <f t="shared" si="37"/>
        <v>57070</v>
      </c>
      <c r="B415" s="567" t="str">
        <f t="shared" si="39"/>
        <v>Discovery</v>
      </c>
      <c r="C415" s="568">
        <f t="shared" si="39"/>
        <v>0</v>
      </c>
      <c r="D415" s="569">
        <v>0</v>
      </c>
      <c r="E415" s="569">
        <v>0</v>
      </c>
      <c r="F415" s="569">
        <v>0</v>
      </c>
      <c r="G415" s="569">
        <v>0</v>
      </c>
      <c r="H415" s="569">
        <v>0</v>
      </c>
      <c r="I415" s="569">
        <v>0</v>
      </c>
      <c r="J415" s="569">
        <v>0</v>
      </c>
      <c r="K415" s="570">
        <v>0</v>
      </c>
      <c r="L415" s="571">
        <f t="shared" si="36"/>
        <v>0</v>
      </c>
      <c r="M415" s="571">
        <v>0</v>
      </c>
      <c r="N415" s="571">
        <v>0</v>
      </c>
      <c r="O415" s="572">
        <v>0</v>
      </c>
      <c r="P415" s="573">
        <v>0</v>
      </c>
      <c r="Q415" s="574">
        <f>+monthly_drivers_0!Q415*1.25</f>
        <v>3.125</v>
      </c>
    </row>
    <row r="416" spans="1:17" x14ac:dyDescent="0.25">
      <c r="A416" s="575">
        <f t="shared" si="37"/>
        <v>57100</v>
      </c>
      <c r="B416" s="575" t="str">
        <f t="shared" si="39"/>
        <v>Discovery</v>
      </c>
      <c r="C416" s="562">
        <f t="shared" si="39"/>
        <v>0</v>
      </c>
      <c r="D416" s="563">
        <v>0</v>
      </c>
      <c r="E416" s="563">
        <v>0</v>
      </c>
      <c r="F416" s="563">
        <v>0</v>
      </c>
      <c r="G416" s="563">
        <v>0</v>
      </c>
      <c r="H416" s="563">
        <v>0</v>
      </c>
      <c r="I416" s="563">
        <v>0</v>
      </c>
      <c r="J416" s="563">
        <v>0</v>
      </c>
      <c r="K416" s="564">
        <v>0</v>
      </c>
      <c r="L416" s="563">
        <f t="shared" si="36"/>
        <v>0</v>
      </c>
      <c r="M416" s="563">
        <v>0</v>
      </c>
      <c r="N416" s="563">
        <v>0</v>
      </c>
      <c r="O416" s="565">
        <v>0</v>
      </c>
      <c r="P416" s="564">
        <v>0</v>
      </c>
      <c r="Q416" s="566">
        <f>+monthly_drivers_0!Q416*1.25</f>
        <v>3.125</v>
      </c>
    </row>
    <row r="417" spans="1:17" x14ac:dyDescent="0.25">
      <c r="A417" s="567">
        <f t="shared" si="37"/>
        <v>57131</v>
      </c>
      <c r="B417" s="567" t="str">
        <f t="shared" si="39"/>
        <v>Discovery</v>
      </c>
      <c r="C417" s="568">
        <f t="shared" si="39"/>
        <v>0</v>
      </c>
      <c r="D417" s="569">
        <v>0</v>
      </c>
      <c r="E417" s="569">
        <v>0</v>
      </c>
      <c r="F417" s="569">
        <v>0</v>
      </c>
      <c r="G417" s="569">
        <v>0</v>
      </c>
      <c r="H417" s="569">
        <v>0</v>
      </c>
      <c r="I417" s="569">
        <v>0</v>
      </c>
      <c r="J417" s="569">
        <v>0</v>
      </c>
      <c r="K417" s="570">
        <v>0</v>
      </c>
      <c r="L417" s="571">
        <f t="shared" si="36"/>
        <v>0</v>
      </c>
      <c r="M417" s="571">
        <v>0</v>
      </c>
      <c r="N417" s="571">
        <v>0</v>
      </c>
      <c r="O417" s="572">
        <v>0</v>
      </c>
      <c r="P417" s="573">
        <v>0</v>
      </c>
      <c r="Q417" s="574">
        <f>+monthly_drivers_0!Q417*1.25</f>
        <v>3.125</v>
      </c>
    </row>
    <row r="418" spans="1:17" x14ac:dyDescent="0.25">
      <c r="A418" s="575">
        <f t="shared" si="37"/>
        <v>57161</v>
      </c>
      <c r="B418" s="575" t="str">
        <f t="shared" si="39"/>
        <v>Discovery</v>
      </c>
      <c r="C418" s="562">
        <f t="shared" si="39"/>
        <v>0</v>
      </c>
      <c r="D418" s="563">
        <v>0</v>
      </c>
      <c r="E418" s="563">
        <v>0</v>
      </c>
      <c r="F418" s="563">
        <v>0</v>
      </c>
      <c r="G418" s="563">
        <v>0</v>
      </c>
      <c r="H418" s="563">
        <v>0</v>
      </c>
      <c r="I418" s="563">
        <v>0</v>
      </c>
      <c r="J418" s="563">
        <v>0</v>
      </c>
      <c r="K418" s="564">
        <v>0</v>
      </c>
      <c r="L418" s="563">
        <f t="shared" si="36"/>
        <v>0</v>
      </c>
      <c r="M418" s="563">
        <v>0</v>
      </c>
      <c r="N418" s="563">
        <v>0</v>
      </c>
      <c r="O418" s="565">
        <v>0</v>
      </c>
      <c r="P418" s="564">
        <v>0</v>
      </c>
      <c r="Q418" s="566">
        <f>+monthly_drivers_0!Q418*1.25</f>
        <v>3.125</v>
      </c>
    </row>
    <row r="419" spans="1:17" x14ac:dyDescent="0.25">
      <c r="A419" s="567">
        <f t="shared" si="37"/>
        <v>57192</v>
      </c>
      <c r="B419" s="567" t="str">
        <f t="shared" ref="B419:C434" si="40">+B418</f>
        <v>Discovery</v>
      </c>
      <c r="C419" s="568">
        <f t="shared" si="40"/>
        <v>0</v>
      </c>
      <c r="D419" s="569">
        <v>0</v>
      </c>
      <c r="E419" s="569">
        <v>0</v>
      </c>
      <c r="F419" s="569">
        <v>0</v>
      </c>
      <c r="G419" s="569">
        <v>0</v>
      </c>
      <c r="H419" s="569">
        <v>0</v>
      </c>
      <c r="I419" s="569">
        <v>0</v>
      </c>
      <c r="J419" s="569">
        <v>0</v>
      </c>
      <c r="K419" s="570">
        <v>0</v>
      </c>
      <c r="L419" s="571">
        <f t="shared" si="36"/>
        <v>65</v>
      </c>
      <c r="M419" s="571">
        <v>0</v>
      </c>
      <c r="N419" s="571">
        <v>0</v>
      </c>
      <c r="O419" s="572">
        <v>0</v>
      </c>
      <c r="P419" s="573">
        <v>65</v>
      </c>
      <c r="Q419" s="574">
        <f>+monthly_drivers_0!Q419*1.25</f>
        <v>3.125</v>
      </c>
    </row>
    <row r="420" spans="1:17" x14ac:dyDescent="0.25">
      <c r="A420" s="575">
        <f t="shared" si="37"/>
        <v>57223</v>
      </c>
      <c r="B420" s="575" t="str">
        <f t="shared" si="40"/>
        <v>Discovery</v>
      </c>
      <c r="C420" s="562">
        <f t="shared" si="40"/>
        <v>0</v>
      </c>
      <c r="D420" s="563">
        <v>0</v>
      </c>
      <c r="E420" s="563">
        <v>0</v>
      </c>
      <c r="F420" s="563">
        <v>0</v>
      </c>
      <c r="G420" s="563">
        <v>0</v>
      </c>
      <c r="H420" s="563">
        <v>0</v>
      </c>
      <c r="I420" s="563">
        <v>0</v>
      </c>
      <c r="J420" s="563">
        <v>0</v>
      </c>
      <c r="K420" s="564">
        <v>0</v>
      </c>
      <c r="L420" s="563">
        <f t="shared" si="36"/>
        <v>0</v>
      </c>
      <c r="M420" s="563">
        <v>0</v>
      </c>
      <c r="N420" s="563">
        <v>0</v>
      </c>
      <c r="O420" s="565">
        <v>0</v>
      </c>
      <c r="P420" s="564">
        <v>0</v>
      </c>
      <c r="Q420" s="566">
        <f>+monthly_drivers_0!Q420*1.25</f>
        <v>3.125</v>
      </c>
    </row>
    <row r="421" spans="1:17" x14ac:dyDescent="0.25">
      <c r="A421" s="567">
        <f t="shared" si="37"/>
        <v>57253</v>
      </c>
      <c r="B421" s="567" t="str">
        <f t="shared" si="40"/>
        <v>Discovery</v>
      </c>
      <c r="C421" s="568">
        <f t="shared" si="40"/>
        <v>0</v>
      </c>
      <c r="D421" s="569">
        <v>0</v>
      </c>
      <c r="E421" s="569">
        <v>0</v>
      </c>
      <c r="F421" s="569">
        <v>0</v>
      </c>
      <c r="G421" s="569">
        <v>0</v>
      </c>
      <c r="H421" s="569">
        <v>0</v>
      </c>
      <c r="I421" s="569">
        <v>0</v>
      </c>
      <c r="J421" s="569">
        <v>0</v>
      </c>
      <c r="K421" s="570">
        <v>0</v>
      </c>
      <c r="L421" s="571">
        <f t="shared" si="36"/>
        <v>0</v>
      </c>
      <c r="M421" s="571">
        <v>0</v>
      </c>
      <c r="N421" s="571">
        <v>0</v>
      </c>
      <c r="O421" s="572">
        <v>0</v>
      </c>
      <c r="P421" s="573">
        <v>0</v>
      </c>
      <c r="Q421" s="574">
        <f>+monthly_drivers_0!Q421*1.25</f>
        <v>3.125</v>
      </c>
    </row>
    <row r="422" spans="1:17" x14ac:dyDescent="0.25">
      <c r="A422" s="575">
        <f t="shared" si="37"/>
        <v>57284</v>
      </c>
      <c r="B422" s="575" t="str">
        <f t="shared" si="40"/>
        <v>Discovery</v>
      </c>
      <c r="C422" s="562">
        <f t="shared" si="40"/>
        <v>0</v>
      </c>
      <c r="D422" s="563">
        <v>0</v>
      </c>
      <c r="E422" s="563">
        <v>0</v>
      </c>
      <c r="F422" s="563">
        <v>0</v>
      </c>
      <c r="G422" s="563">
        <v>0</v>
      </c>
      <c r="H422" s="563">
        <v>0</v>
      </c>
      <c r="I422" s="563">
        <v>0</v>
      </c>
      <c r="J422" s="563">
        <v>0</v>
      </c>
      <c r="K422" s="564">
        <v>0</v>
      </c>
      <c r="L422" s="563">
        <f t="shared" si="36"/>
        <v>0</v>
      </c>
      <c r="M422" s="563">
        <v>0</v>
      </c>
      <c r="N422" s="563">
        <v>0</v>
      </c>
      <c r="O422" s="565">
        <v>0</v>
      </c>
      <c r="P422" s="564">
        <v>0</v>
      </c>
      <c r="Q422" s="566">
        <f>+monthly_drivers_0!Q422*1.25</f>
        <v>3.125</v>
      </c>
    </row>
    <row r="423" spans="1:17" x14ac:dyDescent="0.25">
      <c r="A423" s="567">
        <f t="shared" si="37"/>
        <v>57314</v>
      </c>
      <c r="B423" s="567" t="str">
        <f t="shared" si="40"/>
        <v>Discovery</v>
      </c>
      <c r="C423" s="568">
        <f t="shared" si="40"/>
        <v>0</v>
      </c>
      <c r="D423" s="569">
        <v>0</v>
      </c>
      <c r="E423" s="569">
        <v>0</v>
      </c>
      <c r="F423" s="569">
        <v>0</v>
      </c>
      <c r="G423" s="569">
        <v>0</v>
      </c>
      <c r="H423" s="569">
        <v>0</v>
      </c>
      <c r="I423" s="569">
        <v>0</v>
      </c>
      <c r="J423" s="569">
        <v>0</v>
      </c>
      <c r="K423" s="570">
        <v>0</v>
      </c>
      <c r="L423" s="571">
        <f t="shared" si="36"/>
        <v>0</v>
      </c>
      <c r="M423" s="571">
        <v>0</v>
      </c>
      <c r="N423" s="571">
        <v>0</v>
      </c>
      <c r="O423" s="572">
        <v>0</v>
      </c>
      <c r="P423" s="573">
        <v>0</v>
      </c>
      <c r="Q423" s="574">
        <f>+monthly_drivers_0!Q423*1.25</f>
        <v>3.125</v>
      </c>
    </row>
    <row r="424" spans="1:17" x14ac:dyDescent="0.25">
      <c r="A424" s="575">
        <f t="shared" si="37"/>
        <v>57345</v>
      </c>
      <c r="B424" s="575" t="str">
        <f t="shared" si="40"/>
        <v>Discovery</v>
      </c>
      <c r="C424" s="562">
        <f t="shared" si="40"/>
        <v>0</v>
      </c>
      <c r="D424" s="563">
        <v>0</v>
      </c>
      <c r="E424" s="563">
        <v>0</v>
      </c>
      <c r="F424" s="563">
        <v>0</v>
      </c>
      <c r="G424" s="563">
        <v>0</v>
      </c>
      <c r="H424" s="563">
        <v>0</v>
      </c>
      <c r="I424" s="563">
        <v>0</v>
      </c>
      <c r="J424" s="563">
        <v>0</v>
      </c>
      <c r="K424" s="564">
        <v>0</v>
      </c>
      <c r="L424" s="563">
        <f t="shared" si="36"/>
        <v>0</v>
      </c>
      <c r="M424" s="563">
        <v>0</v>
      </c>
      <c r="N424" s="563">
        <v>0</v>
      </c>
      <c r="O424" s="565">
        <v>0</v>
      </c>
      <c r="P424" s="564">
        <v>0</v>
      </c>
      <c r="Q424" s="566">
        <f>+monthly_drivers_0!Q424*1.25</f>
        <v>3.125</v>
      </c>
    </row>
    <row r="425" spans="1:17" x14ac:dyDescent="0.25">
      <c r="A425" s="567">
        <f t="shared" si="37"/>
        <v>57376</v>
      </c>
      <c r="B425" s="567" t="str">
        <f t="shared" si="40"/>
        <v>Discovery</v>
      </c>
      <c r="C425" s="568">
        <f t="shared" si="40"/>
        <v>0</v>
      </c>
      <c r="D425" s="569">
        <v>0</v>
      </c>
      <c r="E425" s="569">
        <v>0</v>
      </c>
      <c r="F425" s="569">
        <v>0</v>
      </c>
      <c r="G425" s="569">
        <v>0</v>
      </c>
      <c r="H425" s="569">
        <v>0</v>
      </c>
      <c r="I425" s="569">
        <v>0</v>
      </c>
      <c r="J425" s="569">
        <v>0</v>
      </c>
      <c r="K425" s="570">
        <v>0</v>
      </c>
      <c r="L425" s="571">
        <f t="shared" si="36"/>
        <v>0</v>
      </c>
      <c r="M425" s="571">
        <v>0</v>
      </c>
      <c r="N425" s="571">
        <v>0</v>
      </c>
      <c r="O425" s="572">
        <v>0</v>
      </c>
      <c r="P425" s="573">
        <v>0</v>
      </c>
      <c r="Q425" s="574">
        <f>+monthly_drivers_0!Q425*1.25</f>
        <v>3.125</v>
      </c>
    </row>
    <row r="426" spans="1:17" x14ac:dyDescent="0.25">
      <c r="A426" s="575">
        <f t="shared" si="37"/>
        <v>57404</v>
      </c>
      <c r="B426" s="575" t="str">
        <f t="shared" si="40"/>
        <v>Discovery</v>
      </c>
      <c r="C426" s="562">
        <f t="shared" si="40"/>
        <v>0</v>
      </c>
      <c r="D426" s="563">
        <v>0</v>
      </c>
      <c r="E426" s="563">
        <v>0</v>
      </c>
      <c r="F426" s="563">
        <v>0</v>
      </c>
      <c r="G426" s="563">
        <v>0</v>
      </c>
      <c r="H426" s="563">
        <v>0</v>
      </c>
      <c r="I426" s="563">
        <v>0</v>
      </c>
      <c r="J426" s="563">
        <v>0</v>
      </c>
      <c r="K426" s="564">
        <v>0</v>
      </c>
      <c r="L426" s="563">
        <f t="shared" si="36"/>
        <v>0</v>
      </c>
      <c r="M426" s="563">
        <v>0</v>
      </c>
      <c r="N426" s="563">
        <v>0</v>
      </c>
      <c r="O426" s="565">
        <v>0</v>
      </c>
      <c r="P426" s="564">
        <v>0</v>
      </c>
      <c r="Q426" s="566">
        <f>+monthly_drivers_0!Q426*1.25</f>
        <v>3.125</v>
      </c>
    </row>
    <row r="427" spans="1:17" x14ac:dyDescent="0.25">
      <c r="A427" s="567">
        <f t="shared" si="37"/>
        <v>57435</v>
      </c>
      <c r="B427" s="567" t="str">
        <f t="shared" si="40"/>
        <v>Discovery</v>
      </c>
      <c r="C427" s="568">
        <f t="shared" si="40"/>
        <v>0</v>
      </c>
      <c r="D427" s="569">
        <v>0</v>
      </c>
      <c r="E427" s="569">
        <v>0</v>
      </c>
      <c r="F427" s="569">
        <v>0</v>
      </c>
      <c r="G427" s="569">
        <v>0</v>
      </c>
      <c r="H427" s="569">
        <v>0</v>
      </c>
      <c r="I427" s="569">
        <v>0</v>
      </c>
      <c r="J427" s="569">
        <v>0</v>
      </c>
      <c r="K427" s="570">
        <v>0</v>
      </c>
      <c r="L427" s="571">
        <f t="shared" si="36"/>
        <v>0</v>
      </c>
      <c r="M427" s="571">
        <v>0</v>
      </c>
      <c r="N427" s="571">
        <v>0</v>
      </c>
      <c r="O427" s="572">
        <v>0</v>
      </c>
      <c r="P427" s="573">
        <v>0</v>
      </c>
      <c r="Q427" s="574">
        <f>+monthly_drivers_0!Q427*1.25</f>
        <v>3.125</v>
      </c>
    </row>
    <row r="428" spans="1:17" x14ac:dyDescent="0.25">
      <c r="A428" s="575">
        <f t="shared" si="37"/>
        <v>57465</v>
      </c>
      <c r="B428" s="575" t="str">
        <f t="shared" si="40"/>
        <v>Discovery</v>
      </c>
      <c r="C428" s="562">
        <f t="shared" si="40"/>
        <v>0</v>
      </c>
      <c r="D428" s="563">
        <v>0</v>
      </c>
      <c r="E428" s="563">
        <v>0</v>
      </c>
      <c r="F428" s="563">
        <v>0</v>
      </c>
      <c r="G428" s="563">
        <v>0</v>
      </c>
      <c r="H428" s="563">
        <v>0</v>
      </c>
      <c r="I428" s="563">
        <v>0</v>
      </c>
      <c r="J428" s="563">
        <v>0</v>
      </c>
      <c r="K428" s="564">
        <v>0</v>
      </c>
      <c r="L428" s="563">
        <f t="shared" si="36"/>
        <v>0</v>
      </c>
      <c r="M428" s="563">
        <v>0</v>
      </c>
      <c r="N428" s="563">
        <v>0</v>
      </c>
      <c r="O428" s="565">
        <v>0</v>
      </c>
      <c r="P428" s="564">
        <v>0</v>
      </c>
      <c r="Q428" s="566">
        <f>+monthly_drivers_0!Q428*1.25</f>
        <v>3.125</v>
      </c>
    </row>
    <row r="429" spans="1:17" x14ac:dyDescent="0.25">
      <c r="A429" s="567">
        <f t="shared" si="37"/>
        <v>57496</v>
      </c>
      <c r="B429" s="567" t="str">
        <f t="shared" si="40"/>
        <v>Discovery</v>
      </c>
      <c r="C429" s="568">
        <f t="shared" si="40"/>
        <v>0</v>
      </c>
      <c r="D429" s="569">
        <v>0</v>
      </c>
      <c r="E429" s="569">
        <v>0</v>
      </c>
      <c r="F429" s="569">
        <v>0</v>
      </c>
      <c r="G429" s="569">
        <v>0</v>
      </c>
      <c r="H429" s="569">
        <v>0</v>
      </c>
      <c r="I429" s="569">
        <v>0</v>
      </c>
      <c r="J429" s="569">
        <v>0</v>
      </c>
      <c r="K429" s="570">
        <v>0</v>
      </c>
      <c r="L429" s="571">
        <f t="shared" si="36"/>
        <v>0</v>
      </c>
      <c r="M429" s="571">
        <v>0</v>
      </c>
      <c r="N429" s="571">
        <v>0</v>
      </c>
      <c r="O429" s="572">
        <v>0</v>
      </c>
      <c r="P429" s="573">
        <v>0</v>
      </c>
      <c r="Q429" s="574">
        <f>+monthly_drivers_0!Q429*1.25</f>
        <v>3.125</v>
      </c>
    </row>
    <row r="430" spans="1:17" x14ac:dyDescent="0.25">
      <c r="A430" s="575">
        <f t="shared" si="37"/>
        <v>57526</v>
      </c>
      <c r="B430" s="575" t="str">
        <f t="shared" si="40"/>
        <v>Discovery</v>
      </c>
      <c r="C430" s="562">
        <f t="shared" si="40"/>
        <v>0</v>
      </c>
      <c r="D430" s="563">
        <v>0</v>
      </c>
      <c r="E430" s="563">
        <v>0</v>
      </c>
      <c r="F430" s="563">
        <v>0</v>
      </c>
      <c r="G430" s="563">
        <v>0</v>
      </c>
      <c r="H430" s="563">
        <v>0</v>
      </c>
      <c r="I430" s="563">
        <v>0</v>
      </c>
      <c r="J430" s="563">
        <v>0</v>
      </c>
      <c r="K430" s="564">
        <v>0</v>
      </c>
      <c r="L430" s="563">
        <f t="shared" si="36"/>
        <v>0</v>
      </c>
      <c r="M430" s="563">
        <v>0</v>
      </c>
      <c r="N430" s="563">
        <v>0</v>
      </c>
      <c r="O430" s="565">
        <v>0</v>
      </c>
      <c r="P430" s="564">
        <v>0</v>
      </c>
      <c r="Q430" s="566">
        <f>+monthly_drivers_0!Q430*1.25</f>
        <v>3.125</v>
      </c>
    </row>
    <row r="431" spans="1:17" x14ac:dyDescent="0.25">
      <c r="A431" s="567">
        <f t="shared" si="37"/>
        <v>57557</v>
      </c>
      <c r="B431" s="567" t="str">
        <f t="shared" si="40"/>
        <v>Discovery</v>
      </c>
      <c r="C431" s="568">
        <f t="shared" si="40"/>
        <v>0</v>
      </c>
      <c r="D431" s="569">
        <v>0</v>
      </c>
      <c r="E431" s="569">
        <v>0</v>
      </c>
      <c r="F431" s="569">
        <v>0</v>
      </c>
      <c r="G431" s="569">
        <v>0</v>
      </c>
      <c r="H431" s="569">
        <v>0</v>
      </c>
      <c r="I431" s="569">
        <v>0</v>
      </c>
      <c r="J431" s="569">
        <v>0</v>
      </c>
      <c r="K431" s="570">
        <v>0</v>
      </c>
      <c r="L431" s="571">
        <f t="shared" si="36"/>
        <v>0</v>
      </c>
      <c r="M431" s="571">
        <v>0</v>
      </c>
      <c r="N431" s="571">
        <v>0</v>
      </c>
      <c r="O431" s="572">
        <v>0</v>
      </c>
      <c r="P431" s="573">
        <v>0</v>
      </c>
      <c r="Q431" s="574">
        <f>+monthly_drivers_0!Q431*1.25</f>
        <v>3.125</v>
      </c>
    </row>
    <row r="432" spans="1:17" x14ac:dyDescent="0.25">
      <c r="A432" s="575">
        <f t="shared" si="37"/>
        <v>57588</v>
      </c>
      <c r="B432" s="575" t="str">
        <f t="shared" si="40"/>
        <v>Discovery</v>
      </c>
      <c r="C432" s="562">
        <f t="shared" si="40"/>
        <v>0</v>
      </c>
      <c r="D432" s="563">
        <v>0</v>
      </c>
      <c r="E432" s="563">
        <v>0</v>
      </c>
      <c r="F432" s="563">
        <v>0</v>
      </c>
      <c r="G432" s="563">
        <v>0</v>
      </c>
      <c r="H432" s="563">
        <v>0</v>
      </c>
      <c r="I432" s="563">
        <v>0</v>
      </c>
      <c r="J432" s="563">
        <v>0</v>
      </c>
      <c r="K432" s="564">
        <v>0</v>
      </c>
      <c r="L432" s="563">
        <f t="shared" si="36"/>
        <v>0</v>
      </c>
      <c r="M432" s="563">
        <v>0</v>
      </c>
      <c r="N432" s="563">
        <v>0</v>
      </c>
      <c r="O432" s="565">
        <v>0</v>
      </c>
      <c r="P432" s="564">
        <v>0</v>
      </c>
      <c r="Q432" s="566">
        <f>+monthly_drivers_0!Q432*1.25</f>
        <v>3.125</v>
      </c>
    </row>
    <row r="433" spans="1:17" x14ac:dyDescent="0.25">
      <c r="A433" s="567">
        <f t="shared" si="37"/>
        <v>57618</v>
      </c>
      <c r="B433" s="567" t="str">
        <f t="shared" si="40"/>
        <v>Discovery</v>
      </c>
      <c r="C433" s="568">
        <f t="shared" si="40"/>
        <v>0</v>
      </c>
      <c r="D433" s="569">
        <v>0</v>
      </c>
      <c r="E433" s="569">
        <v>0</v>
      </c>
      <c r="F433" s="569">
        <v>0</v>
      </c>
      <c r="G433" s="569">
        <v>0</v>
      </c>
      <c r="H433" s="569">
        <v>0</v>
      </c>
      <c r="I433" s="569">
        <v>0</v>
      </c>
      <c r="J433" s="569">
        <v>0</v>
      </c>
      <c r="K433" s="570">
        <v>0</v>
      </c>
      <c r="L433" s="571">
        <f t="shared" si="36"/>
        <v>0</v>
      </c>
      <c r="M433" s="571">
        <v>0</v>
      </c>
      <c r="N433" s="571">
        <v>0</v>
      </c>
      <c r="O433" s="572">
        <v>0</v>
      </c>
      <c r="P433" s="573">
        <v>0</v>
      </c>
      <c r="Q433" s="574">
        <f>+monthly_drivers_0!Q433*1.25</f>
        <v>3.125</v>
      </c>
    </row>
    <row r="434" spans="1:17" x14ac:dyDescent="0.25">
      <c r="A434" s="575">
        <f t="shared" si="37"/>
        <v>57649</v>
      </c>
      <c r="B434" s="575" t="str">
        <f t="shared" si="40"/>
        <v>Discovery</v>
      </c>
      <c r="C434" s="562">
        <f t="shared" si="40"/>
        <v>0</v>
      </c>
      <c r="D434" s="563">
        <v>0</v>
      </c>
      <c r="E434" s="563">
        <v>0</v>
      </c>
      <c r="F434" s="563">
        <v>0</v>
      </c>
      <c r="G434" s="563">
        <v>0</v>
      </c>
      <c r="H434" s="563">
        <v>0</v>
      </c>
      <c r="I434" s="563">
        <v>0</v>
      </c>
      <c r="J434" s="563">
        <v>0</v>
      </c>
      <c r="K434" s="564">
        <v>0</v>
      </c>
      <c r="L434" s="563">
        <f t="shared" si="36"/>
        <v>0</v>
      </c>
      <c r="M434" s="563">
        <v>0</v>
      </c>
      <c r="N434" s="563">
        <v>0</v>
      </c>
      <c r="O434" s="565">
        <v>0</v>
      </c>
      <c r="P434" s="564">
        <v>0</v>
      </c>
      <c r="Q434" s="566">
        <f>+monthly_drivers_0!Q434*1.25</f>
        <v>3.125</v>
      </c>
    </row>
    <row r="435" spans="1:17" x14ac:dyDescent="0.25">
      <c r="A435" s="567">
        <f t="shared" si="37"/>
        <v>57679</v>
      </c>
      <c r="B435" s="567" t="str">
        <f t="shared" ref="B435:C450" si="41">+B434</f>
        <v>Discovery</v>
      </c>
      <c r="C435" s="568">
        <f t="shared" si="41"/>
        <v>0</v>
      </c>
      <c r="D435" s="569">
        <v>0</v>
      </c>
      <c r="E435" s="569">
        <v>0</v>
      </c>
      <c r="F435" s="569">
        <v>0</v>
      </c>
      <c r="G435" s="569">
        <v>0</v>
      </c>
      <c r="H435" s="569">
        <v>0</v>
      </c>
      <c r="I435" s="569">
        <v>0</v>
      </c>
      <c r="J435" s="569">
        <v>0</v>
      </c>
      <c r="K435" s="570">
        <v>0</v>
      </c>
      <c r="L435" s="571">
        <f t="shared" si="36"/>
        <v>0</v>
      </c>
      <c r="M435" s="571">
        <v>0</v>
      </c>
      <c r="N435" s="571">
        <v>0</v>
      </c>
      <c r="O435" s="572">
        <v>0</v>
      </c>
      <c r="P435" s="573">
        <v>0</v>
      </c>
      <c r="Q435" s="574">
        <f>+monthly_drivers_0!Q435*1.25</f>
        <v>3.125</v>
      </c>
    </row>
    <row r="436" spans="1:17" x14ac:dyDescent="0.25">
      <c r="A436" s="575">
        <f t="shared" si="37"/>
        <v>57710</v>
      </c>
      <c r="B436" s="575" t="str">
        <f t="shared" si="41"/>
        <v>Discovery</v>
      </c>
      <c r="C436" s="562">
        <f t="shared" si="41"/>
        <v>0</v>
      </c>
      <c r="D436" s="563">
        <v>0</v>
      </c>
      <c r="E436" s="563">
        <v>0</v>
      </c>
      <c r="F436" s="563">
        <v>0</v>
      </c>
      <c r="G436" s="563">
        <v>0</v>
      </c>
      <c r="H436" s="563">
        <v>0</v>
      </c>
      <c r="I436" s="563">
        <v>0</v>
      </c>
      <c r="J436" s="563">
        <v>0</v>
      </c>
      <c r="K436" s="564">
        <v>0</v>
      </c>
      <c r="L436" s="563">
        <f t="shared" si="36"/>
        <v>0</v>
      </c>
      <c r="M436" s="563">
        <v>0</v>
      </c>
      <c r="N436" s="563">
        <v>0</v>
      </c>
      <c r="O436" s="565">
        <v>0</v>
      </c>
      <c r="P436" s="564">
        <v>0</v>
      </c>
      <c r="Q436" s="566">
        <f>+monthly_drivers_0!Q436*1.25</f>
        <v>3.125</v>
      </c>
    </row>
    <row r="437" spans="1:17" x14ac:dyDescent="0.25">
      <c r="A437" s="567">
        <f t="shared" si="37"/>
        <v>57741</v>
      </c>
      <c r="B437" s="567" t="str">
        <f t="shared" si="41"/>
        <v>Discovery</v>
      </c>
      <c r="C437" s="568">
        <f t="shared" si="41"/>
        <v>0</v>
      </c>
      <c r="D437" s="569">
        <v>0</v>
      </c>
      <c r="E437" s="569">
        <v>0</v>
      </c>
      <c r="F437" s="569">
        <v>0</v>
      </c>
      <c r="G437" s="569">
        <v>0</v>
      </c>
      <c r="H437" s="569">
        <v>0</v>
      </c>
      <c r="I437" s="569">
        <v>0</v>
      </c>
      <c r="J437" s="569">
        <v>0</v>
      </c>
      <c r="K437" s="570">
        <v>0</v>
      </c>
      <c r="L437" s="571">
        <f t="shared" si="36"/>
        <v>0</v>
      </c>
      <c r="M437" s="571">
        <v>0</v>
      </c>
      <c r="N437" s="571">
        <v>0</v>
      </c>
      <c r="O437" s="572">
        <v>0</v>
      </c>
      <c r="P437" s="573">
        <v>0</v>
      </c>
      <c r="Q437" s="574">
        <f>+monthly_drivers_0!Q437*1.25</f>
        <v>3.125</v>
      </c>
    </row>
    <row r="438" spans="1:17" x14ac:dyDescent="0.25">
      <c r="A438" s="575">
        <f t="shared" si="37"/>
        <v>57769</v>
      </c>
      <c r="B438" s="575" t="str">
        <f t="shared" si="41"/>
        <v>Discovery</v>
      </c>
      <c r="C438" s="562">
        <f t="shared" si="41"/>
        <v>0</v>
      </c>
      <c r="D438" s="563">
        <v>0</v>
      </c>
      <c r="E438" s="563">
        <v>0</v>
      </c>
      <c r="F438" s="563">
        <v>0</v>
      </c>
      <c r="G438" s="563">
        <v>0</v>
      </c>
      <c r="H438" s="563">
        <v>0</v>
      </c>
      <c r="I438" s="563">
        <v>0</v>
      </c>
      <c r="J438" s="563">
        <v>0</v>
      </c>
      <c r="K438" s="564">
        <v>0</v>
      </c>
      <c r="L438" s="563">
        <f t="shared" si="36"/>
        <v>0</v>
      </c>
      <c r="M438" s="563">
        <v>0</v>
      </c>
      <c r="N438" s="563">
        <v>0</v>
      </c>
      <c r="O438" s="565">
        <v>0</v>
      </c>
      <c r="P438" s="564">
        <v>0</v>
      </c>
      <c r="Q438" s="566">
        <f>+monthly_drivers_0!Q438*1.25</f>
        <v>3.125</v>
      </c>
    </row>
    <row r="439" spans="1:17" x14ac:dyDescent="0.25">
      <c r="A439" s="567">
        <f t="shared" si="37"/>
        <v>57800</v>
      </c>
      <c r="B439" s="567" t="str">
        <f t="shared" si="41"/>
        <v>Discovery</v>
      </c>
      <c r="C439" s="568">
        <f t="shared" si="41"/>
        <v>0</v>
      </c>
      <c r="D439" s="569">
        <v>0</v>
      </c>
      <c r="E439" s="569">
        <v>0</v>
      </c>
      <c r="F439" s="569">
        <v>0</v>
      </c>
      <c r="G439" s="569">
        <v>0</v>
      </c>
      <c r="H439" s="569">
        <v>0</v>
      </c>
      <c r="I439" s="569">
        <v>0</v>
      </c>
      <c r="J439" s="569">
        <v>0</v>
      </c>
      <c r="K439" s="570">
        <v>0</v>
      </c>
      <c r="L439" s="571">
        <f t="shared" si="36"/>
        <v>0</v>
      </c>
      <c r="M439" s="571">
        <v>0</v>
      </c>
      <c r="N439" s="571">
        <v>0</v>
      </c>
      <c r="O439" s="572">
        <v>0</v>
      </c>
      <c r="P439" s="573">
        <v>0</v>
      </c>
      <c r="Q439" s="574">
        <f>+monthly_drivers_0!Q439*1.25</f>
        <v>3.125</v>
      </c>
    </row>
    <row r="440" spans="1:17" x14ac:dyDescent="0.25">
      <c r="A440" s="575">
        <f t="shared" si="37"/>
        <v>57830</v>
      </c>
      <c r="B440" s="575" t="str">
        <f t="shared" si="41"/>
        <v>Discovery</v>
      </c>
      <c r="C440" s="562">
        <f t="shared" si="41"/>
        <v>0</v>
      </c>
      <c r="D440" s="563">
        <v>0</v>
      </c>
      <c r="E440" s="563">
        <v>0</v>
      </c>
      <c r="F440" s="563">
        <v>0</v>
      </c>
      <c r="G440" s="563">
        <v>0</v>
      </c>
      <c r="H440" s="563">
        <v>0</v>
      </c>
      <c r="I440" s="563">
        <v>0</v>
      </c>
      <c r="J440" s="563">
        <v>0</v>
      </c>
      <c r="K440" s="564">
        <v>0</v>
      </c>
      <c r="L440" s="563">
        <f t="shared" si="36"/>
        <v>0</v>
      </c>
      <c r="M440" s="563">
        <v>0</v>
      </c>
      <c r="N440" s="563">
        <v>0</v>
      </c>
      <c r="O440" s="565">
        <v>0</v>
      </c>
      <c r="P440" s="564">
        <v>0</v>
      </c>
      <c r="Q440" s="566">
        <f>+monthly_drivers_0!Q440*1.25</f>
        <v>3.125</v>
      </c>
    </row>
    <row r="441" spans="1:17" x14ac:dyDescent="0.25">
      <c r="A441" s="567">
        <f t="shared" si="37"/>
        <v>57861</v>
      </c>
      <c r="B441" s="567" t="str">
        <f t="shared" si="41"/>
        <v>Discovery</v>
      </c>
      <c r="C441" s="568">
        <f t="shared" si="41"/>
        <v>0</v>
      </c>
      <c r="D441" s="569">
        <v>0</v>
      </c>
      <c r="E441" s="569">
        <v>0</v>
      </c>
      <c r="F441" s="569">
        <v>0</v>
      </c>
      <c r="G441" s="569">
        <v>0</v>
      </c>
      <c r="H441" s="569">
        <v>0</v>
      </c>
      <c r="I441" s="569">
        <v>0</v>
      </c>
      <c r="J441" s="569">
        <v>0</v>
      </c>
      <c r="K441" s="570">
        <v>0</v>
      </c>
      <c r="L441" s="571">
        <f t="shared" si="36"/>
        <v>0</v>
      </c>
      <c r="M441" s="571">
        <v>0</v>
      </c>
      <c r="N441" s="571">
        <v>0</v>
      </c>
      <c r="O441" s="572">
        <v>0</v>
      </c>
      <c r="P441" s="573">
        <v>0</v>
      </c>
      <c r="Q441" s="574">
        <f>+monthly_drivers_0!Q441*1.25</f>
        <v>3.125</v>
      </c>
    </row>
    <row r="442" spans="1:17" x14ac:dyDescent="0.25">
      <c r="A442" s="575">
        <f t="shared" si="37"/>
        <v>57891</v>
      </c>
      <c r="B442" s="575" t="str">
        <f t="shared" si="41"/>
        <v>Discovery</v>
      </c>
      <c r="C442" s="562">
        <f t="shared" si="41"/>
        <v>0</v>
      </c>
      <c r="D442" s="563">
        <v>0</v>
      </c>
      <c r="E442" s="563">
        <v>0</v>
      </c>
      <c r="F442" s="563">
        <v>0</v>
      </c>
      <c r="G442" s="563">
        <v>0</v>
      </c>
      <c r="H442" s="563">
        <v>0</v>
      </c>
      <c r="I442" s="563">
        <v>0</v>
      </c>
      <c r="J442" s="563">
        <v>0</v>
      </c>
      <c r="K442" s="564">
        <v>0</v>
      </c>
      <c r="L442" s="563">
        <f t="shared" si="36"/>
        <v>0</v>
      </c>
      <c r="M442" s="563">
        <v>0</v>
      </c>
      <c r="N442" s="563">
        <v>0</v>
      </c>
      <c r="O442" s="565">
        <v>0</v>
      </c>
      <c r="P442" s="564">
        <v>0</v>
      </c>
      <c r="Q442" s="566">
        <f>+monthly_drivers_0!Q442*1.25</f>
        <v>3.125</v>
      </c>
    </row>
    <row r="443" spans="1:17" x14ac:dyDescent="0.25">
      <c r="A443" s="567">
        <f t="shared" si="37"/>
        <v>57922</v>
      </c>
      <c r="B443" s="567" t="str">
        <f t="shared" si="41"/>
        <v>Discovery</v>
      </c>
      <c r="C443" s="568">
        <f t="shared" si="41"/>
        <v>0</v>
      </c>
      <c r="D443" s="569">
        <v>0</v>
      </c>
      <c r="E443" s="569">
        <v>0</v>
      </c>
      <c r="F443" s="569">
        <v>0</v>
      </c>
      <c r="G443" s="569">
        <v>0</v>
      </c>
      <c r="H443" s="569">
        <v>0</v>
      </c>
      <c r="I443" s="569">
        <v>0</v>
      </c>
      <c r="J443" s="569">
        <v>0</v>
      </c>
      <c r="K443" s="570">
        <v>0</v>
      </c>
      <c r="L443" s="571">
        <f t="shared" si="36"/>
        <v>0</v>
      </c>
      <c r="M443" s="571">
        <v>0</v>
      </c>
      <c r="N443" s="571">
        <v>0</v>
      </c>
      <c r="O443" s="572">
        <v>0</v>
      </c>
      <c r="P443" s="573">
        <v>0</v>
      </c>
      <c r="Q443" s="574">
        <f>+monthly_drivers_0!Q443*1.25</f>
        <v>3.125</v>
      </c>
    </row>
    <row r="444" spans="1:17" x14ac:dyDescent="0.25">
      <c r="A444" s="575">
        <f t="shared" si="37"/>
        <v>57953</v>
      </c>
      <c r="B444" s="575" t="str">
        <f t="shared" si="41"/>
        <v>Discovery</v>
      </c>
      <c r="C444" s="562">
        <f t="shared" si="41"/>
        <v>0</v>
      </c>
      <c r="D444" s="563">
        <v>0</v>
      </c>
      <c r="E444" s="563">
        <v>0</v>
      </c>
      <c r="F444" s="563">
        <v>0</v>
      </c>
      <c r="G444" s="563">
        <v>0</v>
      </c>
      <c r="H444" s="563">
        <v>0</v>
      </c>
      <c r="I444" s="563">
        <v>0</v>
      </c>
      <c r="J444" s="563">
        <v>0</v>
      </c>
      <c r="K444" s="564">
        <v>0</v>
      </c>
      <c r="L444" s="563">
        <f t="shared" si="36"/>
        <v>0</v>
      </c>
      <c r="M444" s="563">
        <v>0</v>
      </c>
      <c r="N444" s="563">
        <v>0</v>
      </c>
      <c r="O444" s="565">
        <v>0</v>
      </c>
      <c r="P444" s="564">
        <v>0</v>
      </c>
      <c r="Q444" s="566">
        <f>+monthly_drivers_0!Q444*1.25</f>
        <v>3.125</v>
      </c>
    </row>
    <row r="445" spans="1:17" x14ac:dyDescent="0.25">
      <c r="A445" s="567">
        <f t="shared" si="37"/>
        <v>57983</v>
      </c>
      <c r="B445" s="567" t="str">
        <f t="shared" si="41"/>
        <v>Discovery</v>
      </c>
      <c r="C445" s="568">
        <f t="shared" si="41"/>
        <v>0</v>
      </c>
      <c r="D445" s="569">
        <v>0</v>
      </c>
      <c r="E445" s="569">
        <v>0</v>
      </c>
      <c r="F445" s="569">
        <v>0</v>
      </c>
      <c r="G445" s="569">
        <v>0</v>
      </c>
      <c r="H445" s="569">
        <v>0</v>
      </c>
      <c r="I445" s="569">
        <v>0</v>
      </c>
      <c r="J445" s="569">
        <v>0</v>
      </c>
      <c r="K445" s="570">
        <v>0</v>
      </c>
      <c r="L445" s="571">
        <f t="shared" si="36"/>
        <v>0</v>
      </c>
      <c r="M445" s="571">
        <v>0</v>
      </c>
      <c r="N445" s="571">
        <v>0</v>
      </c>
      <c r="O445" s="572">
        <v>0</v>
      </c>
      <c r="P445" s="573">
        <v>0</v>
      </c>
      <c r="Q445" s="574">
        <f>+monthly_drivers_0!Q445*1.25</f>
        <v>3.125</v>
      </c>
    </row>
    <row r="446" spans="1:17" x14ac:dyDescent="0.25">
      <c r="A446" s="575">
        <f t="shared" si="37"/>
        <v>58014</v>
      </c>
      <c r="B446" s="575" t="str">
        <f t="shared" si="41"/>
        <v>Discovery</v>
      </c>
      <c r="C446" s="562">
        <f t="shared" si="41"/>
        <v>0</v>
      </c>
      <c r="D446" s="563">
        <v>0</v>
      </c>
      <c r="E446" s="563">
        <v>0</v>
      </c>
      <c r="F446" s="563">
        <v>0</v>
      </c>
      <c r="G446" s="563">
        <v>0</v>
      </c>
      <c r="H446" s="563">
        <v>0</v>
      </c>
      <c r="I446" s="563">
        <v>0</v>
      </c>
      <c r="J446" s="563">
        <v>0</v>
      </c>
      <c r="K446" s="564">
        <v>0</v>
      </c>
      <c r="L446" s="563">
        <f t="shared" si="36"/>
        <v>0</v>
      </c>
      <c r="M446" s="563">
        <v>0</v>
      </c>
      <c r="N446" s="563">
        <v>0</v>
      </c>
      <c r="O446" s="565">
        <v>0</v>
      </c>
      <c r="P446" s="564">
        <v>0</v>
      </c>
      <c r="Q446" s="566">
        <f>+monthly_drivers_0!Q446*1.25</f>
        <v>3.125</v>
      </c>
    </row>
    <row r="447" spans="1:17" x14ac:dyDescent="0.25">
      <c r="A447" s="567">
        <f t="shared" si="37"/>
        <v>58044</v>
      </c>
      <c r="B447" s="567" t="str">
        <f t="shared" si="41"/>
        <v>Discovery</v>
      </c>
      <c r="C447" s="568">
        <f t="shared" si="41"/>
        <v>0</v>
      </c>
      <c r="D447" s="569">
        <v>0</v>
      </c>
      <c r="E447" s="569">
        <v>0</v>
      </c>
      <c r="F447" s="569">
        <v>0</v>
      </c>
      <c r="G447" s="569">
        <v>0</v>
      </c>
      <c r="H447" s="569">
        <v>0</v>
      </c>
      <c r="I447" s="569">
        <v>0</v>
      </c>
      <c r="J447" s="569">
        <v>0</v>
      </c>
      <c r="K447" s="570">
        <v>0</v>
      </c>
      <c r="L447" s="571">
        <f t="shared" si="36"/>
        <v>0</v>
      </c>
      <c r="M447" s="571">
        <v>0</v>
      </c>
      <c r="N447" s="571">
        <v>0</v>
      </c>
      <c r="O447" s="572">
        <v>0</v>
      </c>
      <c r="P447" s="573">
        <v>0</v>
      </c>
      <c r="Q447" s="574">
        <f>+monthly_drivers_0!Q447*1.25</f>
        <v>3.125</v>
      </c>
    </row>
    <row r="448" spans="1:17" x14ac:dyDescent="0.25">
      <c r="A448" s="575">
        <f t="shared" si="37"/>
        <v>58075</v>
      </c>
      <c r="B448" s="575" t="str">
        <f t="shared" si="41"/>
        <v>Discovery</v>
      </c>
      <c r="C448" s="562">
        <f t="shared" si="41"/>
        <v>0</v>
      </c>
      <c r="D448" s="563">
        <v>0</v>
      </c>
      <c r="E448" s="563">
        <v>0</v>
      </c>
      <c r="F448" s="563">
        <v>0</v>
      </c>
      <c r="G448" s="563">
        <v>0</v>
      </c>
      <c r="H448" s="563">
        <v>0</v>
      </c>
      <c r="I448" s="563">
        <v>0</v>
      </c>
      <c r="J448" s="563">
        <v>0</v>
      </c>
      <c r="K448" s="564">
        <v>0</v>
      </c>
      <c r="L448" s="563">
        <f t="shared" si="36"/>
        <v>0</v>
      </c>
      <c r="M448" s="563">
        <v>0</v>
      </c>
      <c r="N448" s="563">
        <v>0</v>
      </c>
      <c r="O448" s="565">
        <v>0</v>
      </c>
      <c r="P448" s="564">
        <v>0</v>
      </c>
      <c r="Q448" s="566">
        <f>+monthly_drivers_0!Q448*1.25</f>
        <v>3.125</v>
      </c>
    </row>
    <row r="449" spans="1:17" x14ac:dyDescent="0.25">
      <c r="A449" s="567">
        <f t="shared" si="37"/>
        <v>58106</v>
      </c>
      <c r="B449" s="567" t="str">
        <f t="shared" si="41"/>
        <v>Discovery</v>
      </c>
      <c r="C449" s="568">
        <f t="shared" si="41"/>
        <v>0</v>
      </c>
      <c r="D449" s="569">
        <v>0</v>
      </c>
      <c r="E449" s="569">
        <v>0</v>
      </c>
      <c r="F449" s="569">
        <v>0</v>
      </c>
      <c r="G449" s="569">
        <v>0</v>
      </c>
      <c r="H449" s="569">
        <v>0</v>
      </c>
      <c r="I449" s="569">
        <v>0</v>
      </c>
      <c r="J449" s="569">
        <v>0</v>
      </c>
      <c r="K449" s="570">
        <v>0</v>
      </c>
      <c r="L449" s="571">
        <f t="shared" si="36"/>
        <v>0</v>
      </c>
      <c r="M449" s="571">
        <v>0</v>
      </c>
      <c r="N449" s="571">
        <v>0</v>
      </c>
      <c r="O449" s="572">
        <v>0</v>
      </c>
      <c r="P449" s="573">
        <v>0</v>
      </c>
      <c r="Q449" s="574">
        <f>+monthly_drivers_0!Q449*1.25</f>
        <v>3.125</v>
      </c>
    </row>
    <row r="450" spans="1:17" x14ac:dyDescent="0.25">
      <c r="A450" s="575">
        <f t="shared" si="37"/>
        <v>58134</v>
      </c>
      <c r="B450" s="575" t="str">
        <f t="shared" si="41"/>
        <v>Discovery</v>
      </c>
      <c r="C450" s="562">
        <f t="shared" si="41"/>
        <v>0</v>
      </c>
      <c r="D450" s="563">
        <v>0</v>
      </c>
      <c r="E450" s="563">
        <v>0</v>
      </c>
      <c r="F450" s="563">
        <v>0</v>
      </c>
      <c r="G450" s="563">
        <v>0</v>
      </c>
      <c r="H450" s="563">
        <v>0</v>
      </c>
      <c r="I450" s="563">
        <v>0</v>
      </c>
      <c r="J450" s="563">
        <v>0</v>
      </c>
      <c r="K450" s="564">
        <v>0</v>
      </c>
      <c r="L450" s="563">
        <f t="shared" ref="L450:L513" si="42">+O450+P450</f>
        <v>0</v>
      </c>
      <c r="M450" s="563">
        <v>0</v>
      </c>
      <c r="N450" s="563">
        <v>0</v>
      </c>
      <c r="O450" s="565">
        <v>0</v>
      </c>
      <c r="P450" s="564">
        <v>0</v>
      </c>
      <c r="Q450" s="566">
        <f>+monthly_drivers_0!Q450*1.25</f>
        <v>3.125</v>
      </c>
    </row>
    <row r="451" spans="1:17" x14ac:dyDescent="0.25">
      <c r="A451" s="567">
        <f t="shared" ref="A451:A514" si="43">+EOMONTH(A450,1)</f>
        <v>58165</v>
      </c>
      <c r="B451" s="567" t="str">
        <f t="shared" ref="B451:C466" si="44">+B450</f>
        <v>Discovery</v>
      </c>
      <c r="C451" s="568">
        <f t="shared" si="44"/>
        <v>0</v>
      </c>
      <c r="D451" s="569">
        <v>0</v>
      </c>
      <c r="E451" s="569">
        <v>0</v>
      </c>
      <c r="F451" s="569">
        <v>0</v>
      </c>
      <c r="G451" s="569">
        <v>0</v>
      </c>
      <c r="H451" s="569">
        <v>0</v>
      </c>
      <c r="I451" s="569">
        <v>0</v>
      </c>
      <c r="J451" s="569">
        <v>0</v>
      </c>
      <c r="K451" s="570">
        <v>0</v>
      </c>
      <c r="L451" s="571">
        <f t="shared" si="42"/>
        <v>0</v>
      </c>
      <c r="M451" s="571">
        <v>0</v>
      </c>
      <c r="N451" s="571">
        <v>0</v>
      </c>
      <c r="O451" s="572">
        <v>0</v>
      </c>
      <c r="P451" s="573">
        <v>0</v>
      </c>
      <c r="Q451" s="574">
        <f>+monthly_drivers_0!Q451*1.25</f>
        <v>3.125</v>
      </c>
    </row>
    <row r="452" spans="1:17" x14ac:dyDescent="0.25">
      <c r="A452" s="575">
        <f t="shared" si="43"/>
        <v>58195</v>
      </c>
      <c r="B452" s="575" t="str">
        <f t="shared" si="44"/>
        <v>Discovery</v>
      </c>
      <c r="C452" s="562">
        <f t="shared" si="44"/>
        <v>0</v>
      </c>
      <c r="D452" s="563">
        <v>0</v>
      </c>
      <c r="E452" s="563">
        <v>0</v>
      </c>
      <c r="F452" s="563">
        <v>0</v>
      </c>
      <c r="G452" s="563">
        <v>0</v>
      </c>
      <c r="H452" s="563">
        <v>0</v>
      </c>
      <c r="I452" s="563">
        <v>0</v>
      </c>
      <c r="J452" s="563">
        <v>0</v>
      </c>
      <c r="K452" s="564">
        <v>0</v>
      </c>
      <c r="L452" s="563">
        <f t="shared" si="42"/>
        <v>0</v>
      </c>
      <c r="M452" s="563">
        <v>0</v>
      </c>
      <c r="N452" s="563">
        <v>0</v>
      </c>
      <c r="O452" s="565">
        <v>0</v>
      </c>
      <c r="P452" s="564">
        <v>0</v>
      </c>
      <c r="Q452" s="566">
        <f>+monthly_drivers_0!Q452*1.25</f>
        <v>3.125</v>
      </c>
    </row>
    <row r="453" spans="1:17" x14ac:dyDescent="0.25">
      <c r="A453" s="567">
        <f t="shared" si="43"/>
        <v>58226</v>
      </c>
      <c r="B453" s="567" t="str">
        <f t="shared" si="44"/>
        <v>Discovery</v>
      </c>
      <c r="C453" s="568">
        <f t="shared" si="44"/>
        <v>0</v>
      </c>
      <c r="D453" s="569">
        <v>0</v>
      </c>
      <c r="E453" s="569">
        <v>0</v>
      </c>
      <c r="F453" s="569">
        <v>0</v>
      </c>
      <c r="G453" s="569">
        <v>0</v>
      </c>
      <c r="H453" s="569">
        <v>0</v>
      </c>
      <c r="I453" s="569">
        <v>0</v>
      </c>
      <c r="J453" s="569">
        <v>0</v>
      </c>
      <c r="K453" s="570">
        <v>0</v>
      </c>
      <c r="L453" s="571">
        <f t="shared" si="42"/>
        <v>0</v>
      </c>
      <c r="M453" s="571">
        <v>0</v>
      </c>
      <c r="N453" s="571">
        <v>0</v>
      </c>
      <c r="O453" s="572">
        <v>0</v>
      </c>
      <c r="P453" s="573">
        <v>0</v>
      </c>
      <c r="Q453" s="574">
        <f>+monthly_drivers_0!Q453*1.25</f>
        <v>3.125</v>
      </c>
    </row>
    <row r="454" spans="1:17" x14ac:dyDescent="0.25">
      <c r="A454" s="575">
        <f t="shared" si="43"/>
        <v>58256</v>
      </c>
      <c r="B454" s="575" t="str">
        <f t="shared" si="44"/>
        <v>Discovery</v>
      </c>
      <c r="C454" s="562">
        <f t="shared" si="44"/>
        <v>0</v>
      </c>
      <c r="D454" s="563">
        <v>0</v>
      </c>
      <c r="E454" s="563">
        <v>0</v>
      </c>
      <c r="F454" s="563">
        <v>0</v>
      </c>
      <c r="G454" s="563">
        <v>0</v>
      </c>
      <c r="H454" s="563">
        <v>0</v>
      </c>
      <c r="I454" s="563">
        <v>0</v>
      </c>
      <c r="J454" s="563">
        <v>0</v>
      </c>
      <c r="K454" s="564">
        <v>0</v>
      </c>
      <c r="L454" s="563">
        <f t="shared" si="42"/>
        <v>0</v>
      </c>
      <c r="M454" s="563">
        <v>0</v>
      </c>
      <c r="N454" s="563">
        <v>0</v>
      </c>
      <c r="O454" s="565">
        <v>0</v>
      </c>
      <c r="P454" s="564">
        <v>0</v>
      </c>
      <c r="Q454" s="566">
        <f>+monthly_drivers_0!Q454*1.25</f>
        <v>3.125</v>
      </c>
    </row>
    <row r="455" spans="1:17" x14ac:dyDescent="0.25">
      <c r="A455" s="567">
        <f t="shared" si="43"/>
        <v>58287</v>
      </c>
      <c r="B455" s="567" t="str">
        <f t="shared" si="44"/>
        <v>Discovery</v>
      </c>
      <c r="C455" s="568">
        <f t="shared" si="44"/>
        <v>0</v>
      </c>
      <c r="D455" s="569">
        <v>0</v>
      </c>
      <c r="E455" s="569">
        <v>0</v>
      </c>
      <c r="F455" s="569">
        <v>0</v>
      </c>
      <c r="G455" s="569">
        <v>0</v>
      </c>
      <c r="H455" s="569">
        <v>0</v>
      </c>
      <c r="I455" s="569">
        <v>0</v>
      </c>
      <c r="J455" s="569">
        <v>0</v>
      </c>
      <c r="K455" s="570">
        <v>0</v>
      </c>
      <c r="L455" s="571">
        <f t="shared" si="42"/>
        <v>0</v>
      </c>
      <c r="M455" s="571">
        <v>0</v>
      </c>
      <c r="N455" s="571">
        <v>0</v>
      </c>
      <c r="O455" s="572">
        <v>0</v>
      </c>
      <c r="P455" s="573">
        <v>0</v>
      </c>
      <c r="Q455" s="574">
        <f>+monthly_drivers_0!Q455*1.25</f>
        <v>3.125</v>
      </c>
    </row>
    <row r="456" spans="1:17" x14ac:dyDescent="0.25">
      <c r="A456" s="575">
        <f t="shared" si="43"/>
        <v>58318</v>
      </c>
      <c r="B456" s="575" t="str">
        <f t="shared" si="44"/>
        <v>Discovery</v>
      </c>
      <c r="C456" s="562">
        <f t="shared" si="44"/>
        <v>0</v>
      </c>
      <c r="D456" s="563">
        <v>0</v>
      </c>
      <c r="E456" s="563">
        <v>0</v>
      </c>
      <c r="F456" s="563">
        <v>0</v>
      </c>
      <c r="G456" s="563">
        <v>0</v>
      </c>
      <c r="H456" s="563">
        <v>0</v>
      </c>
      <c r="I456" s="563">
        <v>0</v>
      </c>
      <c r="J456" s="563">
        <v>0</v>
      </c>
      <c r="K456" s="564">
        <v>0</v>
      </c>
      <c r="L456" s="563">
        <f t="shared" si="42"/>
        <v>0</v>
      </c>
      <c r="M456" s="563">
        <v>0</v>
      </c>
      <c r="N456" s="563">
        <v>0</v>
      </c>
      <c r="O456" s="565">
        <v>0</v>
      </c>
      <c r="P456" s="564">
        <v>0</v>
      </c>
      <c r="Q456" s="566">
        <f>+monthly_drivers_0!Q456*1.25</f>
        <v>3.125</v>
      </c>
    </row>
    <row r="457" spans="1:17" x14ac:dyDescent="0.25">
      <c r="A457" s="567">
        <f t="shared" si="43"/>
        <v>58348</v>
      </c>
      <c r="B457" s="567" t="str">
        <f t="shared" si="44"/>
        <v>Discovery</v>
      </c>
      <c r="C457" s="568">
        <f t="shared" si="44"/>
        <v>0</v>
      </c>
      <c r="D457" s="569">
        <v>0</v>
      </c>
      <c r="E457" s="569">
        <v>0</v>
      </c>
      <c r="F457" s="569">
        <v>0</v>
      </c>
      <c r="G457" s="569">
        <v>0</v>
      </c>
      <c r="H457" s="569">
        <v>0</v>
      </c>
      <c r="I457" s="569">
        <v>0</v>
      </c>
      <c r="J457" s="569">
        <v>0</v>
      </c>
      <c r="K457" s="570">
        <v>0</v>
      </c>
      <c r="L457" s="571">
        <f t="shared" si="42"/>
        <v>0</v>
      </c>
      <c r="M457" s="571">
        <v>0</v>
      </c>
      <c r="N457" s="571">
        <v>0</v>
      </c>
      <c r="O457" s="572">
        <v>0</v>
      </c>
      <c r="P457" s="573">
        <v>0</v>
      </c>
      <c r="Q457" s="574">
        <f>+monthly_drivers_0!Q457*1.25</f>
        <v>3.125</v>
      </c>
    </row>
    <row r="458" spans="1:17" x14ac:dyDescent="0.25">
      <c r="A458" s="575">
        <f t="shared" si="43"/>
        <v>58379</v>
      </c>
      <c r="B458" s="575" t="str">
        <f t="shared" si="44"/>
        <v>Discovery</v>
      </c>
      <c r="C458" s="562">
        <f t="shared" si="44"/>
        <v>0</v>
      </c>
      <c r="D458" s="563">
        <v>0</v>
      </c>
      <c r="E458" s="563">
        <v>0</v>
      </c>
      <c r="F458" s="563">
        <v>0</v>
      </c>
      <c r="G458" s="563">
        <v>0</v>
      </c>
      <c r="H458" s="563">
        <v>0</v>
      </c>
      <c r="I458" s="563">
        <v>0</v>
      </c>
      <c r="J458" s="563">
        <v>0</v>
      </c>
      <c r="K458" s="564">
        <v>0</v>
      </c>
      <c r="L458" s="563">
        <f t="shared" si="42"/>
        <v>0</v>
      </c>
      <c r="M458" s="563">
        <v>0</v>
      </c>
      <c r="N458" s="563">
        <v>0</v>
      </c>
      <c r="O458" s="565">
        <v>0</v>
      </c>
      <c r="P458" s="564">
        <v>0</v>
      </c>
      <c r="Q458" s="566">
        <f>+monthly_drivers_0!Q458*1.25</f>
        <v>3.125</v>
      </c>
    </row>
    <row r="459" spans="1:17" x14ac:dyDescent="0.25">
      <c r="A459" s="567">
        <f t="shared" si="43"/>
        <v>58409</v>
      </c>
      <c r="B459" s="567" t="str">
        <f t="shared" si="44"/>
        <v>Discovery</v>
      </c>
      <c r="C459" s="568">
        <f t="shared" si="44"/>
        <v>0</v>
      </c>
      <c r="D459" s="569">
        <v>0</v>
      </c>
      <c r="E459" s="569">
        <v>0</v>
      </c>
      <c r="F459" s="569">
        <v>0</v>
      </c>
      <c r="G459" s="569">
        <v>0</v>
      </c>
      <c r="H459" s="569">
        <v>0</v>
      </c>
      <c r="I459" s="569">
        <v>0</v>
      </c>
      <c r="J459" s="569">
        <v>0</v>
      </c>
      <c r="K459" s="570">
        <v>0</v>
      </c>
      <c r="L459" s="571">
        <f t="shared" si="42"/>
        <v>0</v>
      </c>
      <c r="M459" s="571">
        <v>0</v>
      </c>
      <c r="N459" s="571">
        <v>0</v>
      </c>
      <c r="O459" s="572">
        <v>0</v>
      </c>
      <c r="P459" s="573">
        <v>0</v>
      </c>
      <c r="Q459" s="574">
        <f>+monthly_drivers_0!Q459*1.25</f>
        <v>3.125</v>
      </c>
    </row>
    <row r="460" spans="1:17" x14ac:dyDescent="0.25">
      <c r="A460" s="575">
        <f t="shared" si="43"/>
        <v>58440</v>
      </c>
      <c r="B460" s="575" t="str">
        <f t="shared" si="44"/>
        <v>Discovery</v>
      </c>
      <c r="C460" s="562">
        <f t="shared" si="44"/>
        <v>0</v>
      </c>
      <c r="D460" s="563">
        <v>0</v>
      </c>
      <c r="E460" s="563">
        <v>0</v>
      </c>
      <c r="F460" s="563">
        <v>0</v>
      </c>
      <c r="G460" s="563">
        <v>0</v>
      </c>
      <c r="H460" s="563">
        <v>0</v>
      </c>
      <c r="I460" s="563">
        <v>0</v>
      </c>
      <c r="J460" s="563">
        <v>0</v>
      </c>
      <c r="K460" s="564">
        <v>0</v>
      </c>
      <c r="L460" s="563">
        <f t="shared" si="42"/>
        <v>0</v>
      </c>
      <c r="M460" s="563">
        <v>0</v>
      </c>
      <c r="N460" s="563">
        <v>0</v>
      </c>
      <c r="O460" s="565">
        <v>0</v>
      </c>
      <c r="P460" s="564">
        <v>0</v>
      </c>
      <c r="Q460" s="566">
        <f>+monthly_drivers_0!Q460*1.25</f>
        <v>3.125</v>
      </c>
    </row>
    <row r="461" spans="1:17" x14ac:dyDescent="0.25">
      <c r="A461" s="567">
        <f t="shared" si="43"/>
        <v>58471</v>
      </c>
      <c r="B461" s="567" t="str">
        <f t="shared" si="44"/>
        <v>Discovery</v>
      </c>
      <c r="C461" s="568">
        <f t="shared" si="44"/>
        <v>0</v>
      </c>
      <c r="D461" s="569">
        <v>0</v>
      </c>
      <c r="E461" s="569">
        <v>0</v>
      </c>
      <c r="F461" s="569">
        <v>0</v>
      </c>
      <c r="G461" s="569">
        <v>0</v>
      </c>
      <c r="H461" s="569">
        <v>0</v>
      </c>
      <c r="I461" s="569">
        <v>0</v>
      </c>
      <c r="J461" s="569">
        <v>0</v>
      </c>
      <c r="K461" s="570">
        <v>0</v>
      </c>
      <c r="L461" s="571">
        <f t="shared" si="42"/>
        <v>0</v>
      </c>
      <c r="M461" s="571">
        <v>0</v>
      </c>
      <c r="N461" s="571">
        <v>0</v>
      </c>
      <c r="O461" s="572">
        <v>0</v>
      </c>
      <c r="P461" s="573">
        <v>0</v>
      </c>
      <c r="Q461" s="574">
        <f>+monthly_drivers_0!Q461*1.25</f>
        <v>3.125</v>
      </c>
    </row>
    <row r="462" spans="1:17" x14ac:dyDescent="0.25">
      <c r="A462" s="575">
        <f t="shared" si="43"/>
        <v>58500</v>
      </c>
      <c r="B462" s="575" t="str">
        <f t="shared" si="44"/>
        <v>Discovery</v>
      </c>
      <c r="C462" s="562">
        <f t="shared" si="44"/>
        <v>0</v>
      </c>
      <c r="D462" s="563">
        <v>0</v>
      </c>
      <c r="E462" s="563">
        <v>0</v>
      </c>
      <c r="F462" s="563">
        <v>0</v>
      </c>
      <c r="G462" s="563">
        <v>0</v>
      </c>
      <c r="H462" s="563">
        <v>0</v>
      </c>
      <c r="I462" s="563">
        <v>0</v>
      </c>
      <c r="J462" s="563">
        <v>0</v>
      </c>
      <c r="K462" s="564">
        <v>0</v>
      </c>
      <c r="L462" s="563">
        <f t="shared" si="42"/>
        <v>0</v>
      </c>
      <c r="M462" s="563">
        <v>0</v>
      </c>
      <c r="N462" s="563">
        <v>0</v>
      </c>
      <c r="O462" s="565">
        <v>0</v>
      </c>
      <c r="P462" s="564">
        <v>0</v>
      </c>
      <c r="Q462" s="566">
        <f>+monthly_drivers_0!Q462*1.25</f>
        <v>3.125</v>
      </c>
    </row>
    <row r="463" spans="1:17" x14ac:dyDescent="0.25">
      <c r="A463" s="567">
        <f t="shared" si="43"/>
        <v>58531</v>
      </c>
      <c r="B463" s="567" t="str">
        <f t="shared" si="44"/>
        <v>Discovery</v>
      </c>
      <c r="C463" s="568">
        <f t="shared" si="44"/>
        <v>0</v>
      </c>
      <c r="D463" s="569">
        <v>0</v>
      </c>
      <c r="E463" s="569">
        <v>0</v>
      </c>
      <c r="F463" s="569">
        <v>0</v>
      </c>
      <c r="G463" s="569">
        <v>0</v>
      </c>
      <c r="H463" s="569">
        <v>0</v>
      </c>
      <c r="I463" s="569">
        <v>0</v>
      </c>
      <c r="J463" s="569">
        <v>0</v>
      </c>
      <c r="K463" s="570">
        <v>0</v>
      </c>
      <c r="L463" s="571">
        <f t="shared" si="42"/>
        <v>0</v>
      </c>
      <c r="M463" s="571">
        <v>0</v>
      </c>
      <c r="N463" s="571">
        <v>0</v>
      </c>
      <c r="O463" s="572">
        <v>0</v>
      </c>
      <c r="P463" s="573">
        <v>0</v>
      </c>
      <c r="Q463" s="574">
        <f>+monthly_drivers_0!Q463*1.25</f>
        <v>3.125</v>
      </c>
    </row>
    <row r="464" spans="1:17" x14ac:dyDescent="0.25">
      <c r="A464" s="575">
        <f t="shared" si="43"/>
        <v>58561</v>
      </c>
      <c r="B464" s="575" t="str">
        <f t="shared" si="44"/>
        <v>Discovery</v>
      </c>
      <c r="C464" s="562">
        <f t="shared" si="44"/>
        <v>0</v>
      </c>
      <c r="D464" s="563">
        <v>0</v>
      </c>
      <c r="E464" s="563">
        <v>0</v>
      </c>
      <c r="F464" s="563">
        <v>0</v>
      </c>
      <c r="G464" s="563">
        <v>0</v>
      </c>
      <c r="H464" s="563">
        <v>0</v>
      </c>
      <c r="I464" s="563">
        <v>0</v>
      </c>
      <c r="J464" s="563">
        <v>0</v>
      </c>
      <c r="K464" s="564">
        <v>0</v>
      </c>
      <c r="L464" s="563">
        <f t="shared" si="42"/>
        <v>0</v>
      </c>
      <c r="M464" s="563">
        <v>0</v>
      </c>
      <c r="N464" s="563">
        <v>0</v>
      </c>
      <c r="O464" s="565">
        <v>0</v>
      </c>
      <c r="P464" s="564">
        <v>0</v>
      </c>
      <c r="Q464" s="566">
        <f>+monthly_drivers_0!Q464*1.25</f>
        <v>3.125</v>
      </c>
    </row>
    <row r="465" spans="1:17" x14ac:dyDescent="0.25">
      <c r="A465" s="567">
        <f t="shared" si="43"/>
        <v>58592</v>
      </c>
      <c r="B465" s="567" t="str">
        <f t="shared" si="44"/>
        <v>Discovery</v>
      </c>
      <c r="C465" s="568">
        <f t="shared" si="44"/>
        <v>0</v>
      </c>
      <c r="D465" s="569">
        <v>0</v>
      </c>
      <c r="E465" s="569">
        <v>0</v>
      </c>
      <c r="F465" s="569">
        <v>0</v>
      </c>
      <c r="G465" s="569">
        <v>0</v>
      </c>
      <c r="H465" s="569">
        <v>0</v>
      </c>
      <c r="I465" s="569">
        <v>0</v>
      </c>
      <c r="J465" s="569">
        <v>0</v>
      </c>
      <c r="K465" s="570">
        <v>0</v>
      </c>
      <c r="L465" s="571">
        <f t="shared" si="42"/>
        <v>0</v>
      </c>
      <c r="M465" s="571">
        <v>0</v>
      </c>
      <c r="N465" s="571">
        <v>0</v>
      </c>
      <c r="O465" s="572">
        <v>0</v>
      </c>
      <c r="P465" s="573">
        <v>0</v>
      </c>
      <c r="Q465" s="574">
        <f>+monthly_drivers_0!Q465*1.25</f>
        <v>3.125</v>
      </c>
    </row>
    <row r="466" spans="1:17" x14ac:dyDescent="0.25">
      <c r="A466" s="575">
        <f t="shared" si="43"/>
        <v>58622</v>
      </c>
      <c r="B466" s="575" t="str">
        <f t="shared" si="44"/>
        <v>Discovery</v>
      </c>
      <c r="C466" s="562">
        <f t="shared" si="44"/>
        <v>0</v>
      </c>
      <c r="D466" s="563">
        <v>0</v>
      </c>
      <c r="E466" s="563">
        <v>0</v>
      </c>
      <c r="F466" s="563">
        <v>0</v>
      </c>
      <c r="G466" s="563">
        <v>0</v>
      </c>
      <c r="H466" s="563">
        <v>0</v>
      </c>
      <c r="I466" s="563">
        <v>0</v>
      </c>
      <c r="J466" s="563">
        <v>0</v>
      </c>
      <c r="K466" s="564">
        <v>0</v>
      </c>
      <c r="L466" s="563">
        <f t="shared" si="42"/>
        <v>0</v>
      </c>
      <c r="M466" s="563">
        <v>0</v>
      </c>
      <c r="N466" s="563">
        <v>0</v>
      </c>
      <c r="O466" s="565">
        <v>0</v>
      </c>
      <c r="P466" s="564">
        <v>0</v>
      </c>
      <c r="Q466" s="566">
        <f>+monthly_drivers_0!Q466*1.25</f>
        <v>3.125</v>
      </c>
    </row>
    <row r="467" spans="1:17" x14ac:dyDescent="0.25">
      <c r="A467" s="567">
        <f t="shared" si="43"/>
        <v>58653</v>
      </c>
      <c r="B467" s="567" t="str">
        <f t="shared" ref="B467:C482" si="45">+B466</f>
        <v>Discovery</v>
      </c>
      <c r="C467" s="568">
        <f t="shared" si="45"/>
        <v>0</v>
      </c>
      <c r="D467" s="569">
        <v>0</v>
      </c>
      <c r="E467" s="569">
        <v>0</v>
      </c>
      <c r="F467" s="569">
        <v>0</v>
      </c>
      <c r="G467" s="569">
        <v>0</v>
      </c>
      <c r="H467" s="569">
        <v>0</v>
      </c>
      <c r="I467" s="569">
        <v>0</v>
      </c>
      <c r="J467" s="569">
        <v>0</v>
      </c>
      <c r="K467" s="570">
        <v>0</v>
      </c>
      <c r="L467" s="571">
        <f t="shared" si="42"/>
        <v>0</v>
      </c>
      <c r="M467" s="571">
        <v>0</v>
      </c>
      <c r="N467" s="571">
        <v>0</v>
      </c>
      <c r="O467" s="572">
        <v>0</v>
      </c>
      <c r="P467" s="573">
        <v>0</v>
      </c>
      <c r="Q467" s="574">
        <f>+monthly_drivers_0!Q467*1.25</f>
        <v>3.125</v>
      </c>
    </row>
    <row r="468" spans="1:17" x14ac:dyDescent="0.25">
      <c r="A468" s="575">
        <f t="shared" si="43"/>
        <v>58684</v>
      </c>
      <c r="B468" s="575" t="str">
        <f t="shared" si="45"/>
        <v>Discovery</v>
      </c>
      <c r="C468" s="562">
        <f t="shared" si="45"/>
        <v>0</v>
      </c>
      <c r="D468" s="563">
        <v>0</v>
      </c>
      <c r="E468" s="563">
        <v>0</v>
      </c>
      <c r="F468" s="563">
        <v>0</v>
      </c>
      <c r="G468" s="563">
        <v>0</v>
      </c>
      <c r="H468" s="563">
        <v>0</v>
      </c>
      <c r="I468" s="563">
        <v>0</v>
      </c>
      <c r="J468" s="563">
        <v>0</v>
      </c>
      <c r="K468" s="564">
        <v>0</v>
      </c>
      <c r="L468" s="563">
        <f t="shared" si="42"/>
        <v>0</v>
      </c>
      <c r="M468" s="563">
        <v>0</v>
      </c>
      <c r="N468" s="563">
        <v>0</v>
      </c>
      <c r="O468" s="565">
        <v>0</v>
      </c>
      <c r="P468" s="564">
        <v>0</v>
      </c>
      <c r="Q468" s="566">
        <f>+monthly_drivers_0!Q468*1.25</f>
        <v>3.125</v>
      </c>
    </row>
    <row r="469" spans="1:17" x14ac:dyDescent="0.25">
      <c r="A469" s="567">
        <f t="shared" si="43"/>
        <v>58714</v>
      </c>
      <c r="B469" s="567" t="str">
        <f t="shared" si="45"/>
        <v>Discovery</v>
      </c>
      <c r="C469" s="568">
        <f t="shared" si="45"/>
        <v>0</v>
      </c>
      <c r="D469" s="569">
        <v>0</v>
      </c>
      <c r="E469" s="569">
        <v>0</v>
      </c>
      <c r="F469" s="569">
        <v>0</v>
      </c>
      <c r="G469" s="569">
        <v>0</v>
      </c>
      <c r="H469" s="569">
        <v>0</v>
      </c>
      <c r="I469" s="569">
        <v>0</v>
      </c>
      <c r="J469" s="569">
        <v>0</v>
      </c>
      <c r="K469" s="570">
        <v>0</v>
      </c>
      <c r="L469" s="571">
        <f t="shared" si="42"/>
        <v>0</v>
      </c>
      <c r="M469" s="571">
        <v>0</v>
      </c>
      <c r="N469" s="571">
        <v>0</v>
      </c>
      <c r="O469" s="572">
        <v>0</v>
      </c>
      <c r="P469" s="573">
        <v>0</v>
      </c>
      <c r="Q469" s="574">
        <f>+monthly_drivers_0!Q469*1.25</f>
        <v>3.125</v>
      </c>
    </row>
    <row r="470" spans="1:17" x14ac:dyDescent="0.25">
      <c r="A470" s="575">
        <f t="shared" si="43"/>
        <v>58745</v>
      </c>
      <c r="B470" s="575" t="str">
        <f t="shared" si="45"/>
        <v>Discovery</v>
      </c>
      <c r="C470" s="562">
        <f t="shared" si="45"/>
        <v>0</v>
      </c>
      <c r="D470" s="563">
        <v>0</v>
      </c>
      <c r="E470" s="563">
        <v>0</v>
      </c>
      <c r="F470" s="563">
        <v>0</v>
      </c>
      <c r="G470" s="563">
        <v>0</v>
      </c>
      <c r="H470" s="563">
        <v>0</v>
      </c>
      <c r="I470" s="563">
        <v>0</v>
      </c>
      <c r="J470" s="563">
        <v>0</v>
      </c>
      <c r="K470" s="564">
        <v>0</v>
      </c>
      <c r="L470" s="563">
        <f t="shared" si="42"/>
        <v>0</v>
      </c>
      <c r="M470" s="563">
        <v>0</v>
      </c>
      <c r="N470" s="563">
        <v>0</v>
      </c>
      <c r="O470" s="565">
        <v>0</v>
      </c>
      <c r="P470" s="564">
        <v>0</v>
      </c>
      <c r="Q470" s="566">
        <f>+monthly_drivers_0!Q470*1.25</f>
        <v>3.125</v>
      </c>
    </row>
    <row r="471" spans="1:17" x14ac:dyDescent="0.25">
      <c r="A471" s="567">
        <f t="shared" si="43"/>
        <v>58775</v>
      </c>
      <c r="B471" s="567" t="str">
        <f t="shared" si="45"/>
        <v>Discovery</v>
      </c>
      <c r="C471" s="568">
        <f t="shared" si="45"/>
        <v>0</v>
      </c>
      <c r="D471" s="569">
        <v>0</v>
      </c>
      <c r="E471" s="569">
        <v>0</v>
      </c>
      <c r="F471" s="569">
        <v>0</v>
      </c>
      <c r="G471" s="569">
        <v>0</v>
      </c>
      <c r="H471" s="569">
        <v>0</v>
      </c>
      <c r="I471" s="569">
        <v>0</v>
      </c>
      <c r="J471" s="569">
        <v>0</v>
      </c>
      <c r="K471" s="570">
        <v>0</v>
      </c>
      <c r="L471" s="571">
        <f t="shared" si="42"/>
        <v>0</v>
      </c>
      <c r="M471" s="571">
        <v>0</v>
      </c>
      <c r="N471" s="571">
        <v>0</v>
      </c>
      <c r="O471" s="572">
        <v>0</v>
      </c>
      <c r="P471" s="573">
        <v>0</v>
      </c>
      <c r="Q471" s="574">
        <f>+monthly_drivers_0!Q471*1.25</f>
        <v>3.125</v>
      </c>
    </row>
    <row r="472" spans="1:17" x14ac:dyDescent="0.25">
      <c r="A472" s="575">
        <f t="shared" si="43"/>
        <v>58806</v>
      </c>
      <c r="B472" s="575" t="str">
        <f t="shared" si="45"/>
        <v>Discovery</v>
      </c>
      <c r="C472" s="562">
        <f t="shared" si="45"/>
        <v>0</v>
      </c>
      <c r="D472" s="563">
        <v>0</v>
      </c>
      <c r="E472" s="563">
        <v>0</v>
      </c>
      <c r="F472" s="563">
        <v>0</v>
      </c>
      <c r="G472" s="563">
        <v>0</v>
      </c>
      <c r="H472" s="563">
        <v>0</v>
      </c>
      <c r="I472" s="563">
        <v>0</v>
      </c>
      <c r="J472" s="563">
        <v>0</v>
      </c>
      <c r="K472" s="564">
        <v>0</v>
      </c>
      <c r="L472" s="563">
        <f t="shared" si="42"/>
        <v>0</v>
      </c>
      <c r="M472" s="563">
        <v>0</v>
      </c>
      <c r="N472" s="563">
        <v>0</v>
      </c>
      <c r="O472" s="565">
        <v>0</v>
      </c>
      <c r="P472" s="564">
        <v>0</v>
      </c>
      <c r="Q472" s="566">
        <f>+monthly_drivers_0!Q472*1.25</f>
        <v>3.125</v>
      </c>
    </row>
    <row r="473" spans="1:17" x14ac:dyDescent="0.25">
      <c r="A473" s="567">
        <f t="shared" si="43"/>
        <v>58837</v>
      </c>
      <c r="B473" s="567" t="str">
        <f t="shared" si="45"/>
        <v>Discovery</v>
      </c>
      <c r="C473" s="568">
        <f t="shared" si="45"/>
        <v>0</v>
      </c>
      <c r="D473" s="569">
        <v>0</v>
      </c>
      <c r="E473" s="569">
        <v>0</v>
      </c>
      <c r="F473" s="569">
        <v>0</v>
      </c>
      <c r="G473" s="569">
        <v>0</v>
      </c>
      <c r="H473" s="569">
        <v>0</v>
      </c>
      <c r="I473" s="569">
        <v>0</v>
      </c>
      <c r="J473" s="569">
        <v>0</v>
      </c>
      <c r="K473" s="570">
        <v>0</v>
      </c>
      <c r="L473" s="571">
        <f t="shared" si="42"/>
        <v>0</v>
      </c>
      <c r="M473" s="571">
        <v>0</v>
      </c>
      <c r="N473" s="571">
        <v>0</v>
      </c>
      <c r="O473" s="572">
        <v>0</v>
      </c>
      <c r="P473" s="573">
        <v>0</v>
      </c>
      <c r="Q473" s="574">
        <f>+monthly_drivers_0!Q473*1.25</f>
        <v>3.125</v>
      </c>
    </row>
    <row r="474" spans="1:17" x14ac:dyDescent="0.25">
      <c r="A474" s="575">
        <f t="shared" si="43"/>
        <v>58865</v>
      </c>
      <c r="B474" s="575" t="str">
        <f t="shared" si="45"/>
        <v>Discovery</v>
      </c>
      <c r="C474" s="562">
        <f t="shared" si="45"/>
        <v>0</v>
      </c>
      <c r="D474" s="563">
        <v>0</v>
      </c>
      <c r="E474" s="563">
        <v>0</v>
      </c>
      <c r="F474" s="563">
        <v>0</v>
      </c>
      <c r="G474" s="563">
        <v>0</v>
      </c>
      <c r="H474" s="563">
        <v>0</v>
      </c>
      <c r="I474" s="563">
        <v>0</v>
      </c>
      <c r="J474" s="563">
        <v>0</v>
      </c>
      <c r="K474" s="564">
        <v>0</v>
      </c>
      <c r="L474" s="563">
        <f t="shared" si="42"/>
        <v>0</v>
      </c>
      <c r="M474" s="563">
        <v>0</v>
      </c>
      <c r="N474" s="563">
        <v>0</v>
      </c>
      <c r="O474" s="565">
        <v>0</v>
      </c>
      <c r="P474" s="564">
        <v>0</v>
      </c>
      <c r="Q474" s="566">
        <f>+monthly_drivers_0!Q474*1.25</f>
        <v>3.125</v>
      </c>
    </row>
    <row r="475" spans="1:17" x14ac:dyDescent="0.25">
      <c r="A475" s="567">
        <f t="shared" si="43"/>
        <v>58896</v>
      </c>
      <c r="B475" s="567" t="str">
        <f t="shared" si="45"/>
        <v>Discovery</v>
      </c>
      <c r="C475" s="568">
        <f t="shared" si="45"/>
        <v>0</v>
      </c>
      <c r="D475" s="569">
        <v>0</v>
      </c>
      <c r="E475" s="569">
        <v>0</v>
      </c>
      <c r="F475" s="569">
        <v>0</v>
      </c>
      <c r="G475" s="569">
        <v>0</v>
      </c>
      <c r="H475" s="569">
        <v>0</v>
      </c>
      <c r="I475" s="569">
        <v>0</v>
      </c>
      <c r="J475" s="569">
        <v>0</v>
      </c>
      <c r="K475" s="570">
        <v>0</v>
      </c>
      <c r="L475" s="571">
        <f t="shared" si="42"/>
        <v>0</v>
      </c>
      <c r="M475" s="571">
        <v>0</v>
      </c>
      <c r="N475" s="571">
        <v>0</v>
      </c>
      <c r="O475" s="572">
        <v>0</v>
      </c>
      <c r="P475" s="573">
        <v>0</v>
      </c>
      <c r="Q475" s="574">
        <f>+monthly_drivers_0!Q475*1.25</f>
        <v>3.125</v>
      </c>
    </row>
    <row r="476" spans="1:17" x14ac:dyDescent="0.25">
      <c r="A476" s="575">
        <f t="shared" si="43"/>
        <v>58926</v>
      </c>
      <c r="B476" s="575" t="str">
        <f t="shared" si="45"/>
        <v>Discovery</v>
      </c>
      <c r="C476" s="562">
        <f t="shared" si="45"/>
        <v>0</v>
      </c>
      <c r="D476" s="563">
        <v>0</v>
      </c>
      <c r="E476" s="563">
        <v>0</v>
      </c>
      <c r="F476" s="563">
        <v>0</v>
      </c>
      <c r="G476" s="563">
        <v>0</v>
      </c>
      <c r="H476" s="563">
        <v>0</v>
      </c>
      <c r="I476" s="563">
        <v>0</v>
      </c>
      <c r="J476" s="563">
        <v>0</v>
      </c>
      <c r="K476" s="564">
        <v>0</v>
      </c>
      <c r="L476" s="563">
        <f t="shared" si="42"/>
        <v>0</v>
      </c>
      <c r="M476" s="563">
        <v>0</v>
      </c>
      <c r="N476" s="563">
        <v>0</v>
      </c>
      <c r="O476" s="565">
        <v>0</v>
      </c>
      <c r="P476" s="564">
        <v>0</v>
      </c>
      <c r="Q476" s="566">
        <f>+monthly_drivers_0!Q476*1.25</f>
        <v>3.125</v>
      </c>
    </row>
    <row r="477" spans="1:17" x14ac:dyDescent="0.25">
      <c r="A477" s="567">
        <f t="shared" si="43"/>
        <v>58957</v>
      </c>
      <c r="B477" s="567" t="str">
        <f t="shared" si="45"/>
        <v>Discovery</v>
      </c>
      <c r="C477" s="568">
        <f t="shared" si="45"/>
        <v>0</v>
      </c>
      <c r="D477" s="569">
        <v>0</v>
      </c>
      <c r="E477" s="569">
        <v>0</v>
      </c>
      <c r="F477" s="569">
        <v>0</v>
      </c>
      <c r="G477" s="569">
        <v>0</v>
      </c>
      <c r="H477" s="569">
        <v>0</v>
      </c>
      <c r="I477" s="569">
        <v>0</v>
      </c>
      <c r="J477" s="569">
        <v>0</v>
      </c>
      <c r="K477" s="570">
        <v>0</v>
      </c>
      <c r="L477" s="571">
        <f t="shared" si="42"/>
        <v>0</v>
      </c>
      <c r="M477" s="571">
        <v>0</v>
      </c>
      <c r="N477" s="571">
        <v>0</v>
      </c>
      <c r="O477" s="572">
        <v>0</v>
      </c>
      <c r="P477" s="573">
        <v>0</v>
      </c>
      <c r="Q477" s="574">
        <f>+monthly_drivers_0!Q477*1.25</f>
        <v>3.125</v>
      </c>
    </row>
    <row r="478" spans="1:17" x14ac:dyDescent="0.25">
      <c r="A478" s="575">
        <f t="shared" si="43"/>
        <v>58987</v>
      </c>
      <c r="B478" s="575" t="str">
        <f t="shared" si="45"/>
        <v>Discovery</v>
      </c>
      <c r="C478" s="562">
        <f t="shared" si="45"/>
        <v>0</v>
      </c>
      <c r="D478" s="563">
        <v>0</v>
      </c>
      <c r="E478" s="563">
        <v>0</v>
      </c>
      <c r="F478" s="563">
        <v>0</v>
      </c>
      <c r="G478" s="563">
        <v>0</v>
      </c>
      <c r="H478" s="563">
        <v>0</v>
      </c>
      <c r="I478" s="563">
        <v>0</v>
      </c>
      <c r="J478" s="563">
        <v>0</v>
      </c>
      <c r="K478" s="564">
        <v>0</v>
      </c>
      <c r="L478" s="563">
        <f t="shared" si="42"/>
        <v>0</v>
      </c>
      <c r="M478" s="563">
        <v>0</v>
      </c>
      <c r="N478" s="563">
        <v>0</v>
      </c>
      <c r="O478" s="565">
        <v>0</v>
      </c>
      <c r="P478" s="564">
        <v>0</v>
      </c>
      <c r="Q478" s="566">
        <f>+monthly_drivers_0!Q478*1.25</f>
        <v>3.125</v>
      </c>
    </row>
    <row r="479" spans="1:17" x14ac:dyDescent="0.25">
      <c r="A479" s="567">
        <f t="shared" si="43"/>
        <v>59018</v>
      </c>
      <c r="B479" s="567" t="str">
        <f t="shared" si="45"/>
        <v>Discovery</v>
      </c>
      <c r="C479" s="568">
        <f t="shared" si="45"/>
        <v>0</v>
      </c>
      <c r="D479" s="569">
        <v>0</v>
      </c>
      <c r="E479" s="569">
        <v>0</v>
      </c>
      <c r="F479" s="569">
        <v>0</v>
      </c>
      <c r="G479" s="569">
        <v>0</v>
      </c>
      <c r="H479" s="569">
        <v>0</v>
      </c>
      <c r="I479" s="569">
        <v>0</v>
      </c>
      <c r="J479" s="569">
        <v>0</v>
      </c>
      <c r="K479" s="570">
        <v>0</v>
      </c>
      <c r="L479" s="571">
        <f t="shared" si="42"/>
        <v>0</v>
      </c>
      <c r="M479" s="571">
        <v>0</v>
      </c>
      <c r="N479" s="571">
        <v>0</v>
      </c>
      <c r="O479" s="572">
        <v>0</v>
      </c>
      <c r="P479" s="573">
        <v>0</v>
      </c>
      <c r="Q479" s="574">
        <f>+monthly_drivers_0!Q479*1.25</f>
        <v>3.125</v>
      </c>
    </row>
    <row r="480" spans="1:17" x14ac:dyDescent="0.25">
      <c r="A480" s="575">
        <f t="shared" si="43"/>
        <v>59049</v>
      </c>
      <c r="B480" s="575" t="str">
        <f t="shared" si="45"/>
        <v>Discovery</v>
      </c>
      <c r="C480" s="562">
        <f t="shared" si="45"/>
        <v>0</v>
      </c>
      <c r="D480" s="563">
        <v>0</v>
      </c>
      <c r="E480" s="563">
        <v>0</v>
      </c>
      <c r="F480" s="563">
        <v>0</v>
      </c>
      <c r="G480" s="563">
        <v>0</v>
      </c>
      <c r="H480" s="563">
        <v>0</v>
      </c>
      <c r="I480" s="563">
        <v>0</v>
      </c>
      <c r="J480" s="563">
        <v>0</v>
      </c>
      <c r="K480" s="564">
        <v>0</v>
      </c>
      <c r="L480" s="563">
        <f t="shared" si="42"/>
        <v>0</v>
      </c>
      <c r="M480" s="563">
        <v>0</v>
      </c>
      <c r="N480" s="563">
        <v>0</v>
      </c>
      <c r="O480" s="565">
        <v>0</v>
      </c>
      <c r="P480" s="564">
        <v>0</v>
      </c>
      <c r="Q480" s="566">
        <f>+monthly_drivers_0!Q480*1.25</f>
        <v>3.125</v>
      </c>
    </row>
    <row r="481" spans="1:17" x14ac:dyDescent="0.25">
      <c r="A481" s="567">
        <f t="shared" si="43"/>
        <v>59079</v>
      </c>
      <c r="B481" s="567" t="str">
        <f t="shared" si="45"/>
        <v>Discovery</v>
      </c>
      <c r="C481" s="568">
        <f t="shared" si="45"/>
        <v>0</v>
      </c>
      <c r="D481" s="569">
        <v>0</v>
      </c>
      <c r="E481" s="569">
        <v>0</v>
      </c>
      <c r="F481" s="569">
        <v>0</v>
      </c>
      <c r="G481" s="569">
        <v>0</v>
      </c>
      <c r="H481" s="569">
        <v>0</v>
      </c>
      <c r="I481" s="569">
        <v>0</v>
      </c>
      <c r="J481" s="569">
        <v>0</v>
      </c>
      <c r="K481" s="570">
        <v>0</v>
      </c>
      <c r="L481" s="571">
        <f t="shared" si="42"/>
        <v>0</v>
      </c>
      <c r="M481" s="571">
        <v>0</v>
      </c>
      <c r="N481" s="571">
        <v>0</v>
      </c>
      <c r="O481" s="572">
        <v>0</v>
      </c>
      <c r="P481" s="573">
        <v>0</v>
      </c>
      <c r="Q481" s="574">
        <f>+monthly_drivers_0!Q481*1.25</f>
        <v>3.125</v>
      </c>
    </row>
    <row r="482" spans="1:17" x14ac:dyDescent="0.25">
      <c r="A482" s="575">
        <f t="shared" si="43"/>
        <v>59110</v>
      </c>
      <c r="B482" s="575" t="str">
        <f t="shared" si="45"/>
        <v>Discovery</v>
      </c>
      <c r="C482" s="562">
        <f t="shared" si="45"/>
        <v>0</v>
      </c>
      <c r="D482" s="563">
        <v>0</v>
      </c>
      <c r="E482" s="563">
        <v>0</v>
      </c>
      <c r="F482" s="563">
        <v>0</v>
      </c>
      <c r="G482" s="563">
        <v>0</v>
      </c>
      <c r="H482" s="563">
        <v>0</v>
      </c>
      <c r="I482" s="563">
        <v>0</v>
      </c>
      <c r="J482" s="563">
        <v>0</v>
      </c>
      <c r="K482" s="564">
        <v>0</v>
      </c>
      <c r="L482" s="563">
        <f t="shared" si="42"/>
        <v>0</v>
      </c>
      <c r="M482" s="563">
        <v>0</v>
      </c>
      <c r="N482" s="563">
        <v>0</v>
      </c>
      <c r="O482" s="565">
        <v>0</v>
      </c>
      <c r="P482" s="564">
        <v>0</v>
      </c>
      <c r="Q482" s="566">
        <f>+monthly_drivers_0!Q482*1.25</f>
        <v>3.125</v>
      </c>
    </row>
    <row r="483" spans="1:17" x14ac:dyDescent="0.25">
      <c r="A483" s="567">
        <f t="shared" si="43"/>
        <v>59140</v>
      </c>
      <c r="B483" s="567" t="str">
        <f t="shared" ref="B483:C498" si="46">+B482</f>
        <v>Discovery</v>
      </c>
      <c r="C483" s="568">
        <f t="shared" si="46"/>
        <v>0</v>
      </c>
      <c r="D483" s="569">
        <v>0</v>
      </c>
      <c r="E483" s="569">
        <v>0</v>
      </c>
      <c r="F483" s="569">
        <v>0</v>
      </c>
      <c r="G483" s="569">
        <v>0</v>
      </c>
      <c r="H483" s="569">
        <v>0</v>
      </c>
      <c r="I483" s="569">
        <v>0</v>
      </c>
      <c r="J483" s="569">
        <v>0</v>
      </c>
      <c r="K483" s="570">
        <v>0</v>
      </c>
      <c r="L483" s="571">
        <f t="shared" si="42"/>
        <v>0</v>
      </c>
      <c r="M483" s="571">
        <v>0</v>
      </c>
      <c r="N483" s="571">
        <v>0</v>
      </c>
      <c r="O483" s="572">
        <v>0</v>
      </c>
      <c r="P483" s="573">
        <v>0</v>
      </c>
      <c r="Q483" s="574">
        <f>+monthly_drivers_0!Q483*1.25</f>
        <v>3.125</v>
      </c>
    </row>
    <row r="484" spans="1:17" x14ac:dyDescent="0.25">
      <c r="A484" s="575">
        <f t="shared" si="43"/>
        <v>59171</v>
      </c>
      <c r="B484" s="575" t="str">
        <f t="shared" si="46"/>
        <v>Discovery</v>
      </c>
      <c r="C484" s="562">
        <f t="shared" si="46"/>
        <v>0</v>
      </c>
      <c r="D484" s="563">
        <v>0</v>
      </c>
      <c r="E484" s="563">
        <v>0</v>
      </c>
      <c r="F484" s="563">
        <v>0</v>
      </c>
      <c r="G484" s="563">
        <v>0</v>
      </c>
      <c r="H484" s="563">
        <v>0</v>
      </c>
      <c r="I484" s="563">
        <v>0</v>
      </c>
      <c r="J484" s="563">
        <v>0</v>
      </c>
      <c r="K484" s="564">
        <v>0</v>
      </c>
      <c r="L484" s="563">
        <f t="shared" si="42"/>
        <v>0</v>
      </c>
      <c r="M484" s="563">
        <v>0</v>
      </c>
      <c r="N484" s="563">
        <v>0</v>
      </c>
      <c r="O484" s="565">
        <v>0</v>
      </c>
      <c r="P484" s="564">
        <v>0</v>
      </c>
      <c r="Q484" s="566">
        <f>+monthly_drivers_0!Q484*1.25</f>
        <v>3.125</v>
      </c>
    </row>
    <row r="485" spans="1:17" x14ac:dyDescent="0.25">
      <c r="A485" s="567">
        <f t="shared" si="43"/>
        <v>59202</v>
      </c>
      <c r="B485" s="567" t="str">
        <f t="shared" si="46"/>
        <v>Discovery</v>
      </c>
      <c r="C485" s="568">
        <f t="shared" si="46"/>
        <v>0</v>
      </c>
      <c r="D485" s="569">
        <v>0</v>
      </c>
      <c r="E485" s="569">
        <v>0</v>
      </c>
      <c r="F485" s="569">
        <v>0</v>
      </c>
      <c r="G485" s="569">
        <v>0</v>
      </c>
      <c r="H485" s="569">
        <v>0</v>
      </c>
      <c r="I485" s="569">
        <v>0</v>
      </c>
      <c r="J485" s="569">
        <v>0</v>
      </c>
      <c r="K485" s="570">
        <v>0</v>
      </c>
      <c r="L485" s="571">
        <f t="shared" si="42"/>
        <v>0</v>
      </c>
      <c r="M485" s="571">
        <v>0</v>
      </c>
      <c r="N485" s="571">
        <v>0</v>
      </c>
      <c r="O485" s="572">
        <v>0</v>
      </c>
      <c r="P485" s="573">
        <v>0</v>
      </c>
      <c r="Q485" s="574">
        <f>+monthly_drivers_0!Q485*1.25</f>
        <v>3.125</v>
      </c>
    </row>
    <row r="486" spans="1:17" x14ac:dyDescent="0.25">
      <c r="A486" s="575">
        <f t="shared" si="43"/>
        <v>59230</v>
      </c>
      <c r="B486" s="575" t="str">
        <f t="shared" si="46"/>
        <v>Discovery</v>
      </c>
      <c r="C486" s="562">
        <f t="shared" si="46"/>
        <v>0</v>
      </c>
      <c r="D486" s="563">
        <v>0</v>
      </c>
      <c r="E486" s="563">
        <v>0</v>
      </c>
      <c r="F486" s="563">
        <v>0</v>
      </c>
      <c r="G486" s="563">
        <v>0</v>
      </c>
      <c r="H486" s="563">
        <v>0</v>
      </c>
      <c r="I486" s="563">
        <v>0</v>
      </c>
      <c r="J486" s="563">
        <v>0</v>
      </c>
      <c r="K486" s="564">
        <v>0</v>
      </c>
      <c r="L486" s="563">
        <f t="shared" si="42"/>
        <v>0</v>
      </c>
      <c r="M486" s="563">
        <v>0</v>
      </c>
      <c r="N486" s="563">
        <v>0</v>
      </c>
      <c r="O486" s="565">
        <v>0</v>
      </c>
      <c r="P486" s="564">
        <v>0</v>
      </c>
      <c r="Q486" s="566">
        <f>+monthly_drivers_0!Q486*1.25</f>
        <v>3.125</v>
      </c>
    </row>
    <row r="487" spans="1:17" x14ac:dyDescent="0.25">
      <c r="A487" s="567">
        <f t="shared" si="43"/>
        <v>59261</v>
      </c>
      <c r="B487" s="567" t="str">
        <f t="shared" si="46"/>
        <v>Discovery</v>
      </c>
      <c r="C487" s="568">
        <f t="shared" si="46"/>
        <v>0</v>
      </c>
      <c r="D487" s="569">
        <v>0</v>
      </c>
      <c r="E487" s="569">
        <v>0</v>
      </c>
      <c r="F487" s="569">
        <v>0</v>
      </c>
      <c r="G487" s="569">
        <v>0</v>
      </c>
      <c r="H487" s="569">
        <v>0</v>
      </c>
      <c r="I487" s="569">
        <v>0</v>
      </c>
      <c r="J487" s="569">
        <v>0</v>
      </c>
      <c r="K487" s="570">
        <v>0</v>
      </c>
      <c r="L487" s="571">
        <f t="shared" si="42"/>
        <v>0</v>
      </c>
      <c r="M487" s="571">
        <v>0</v>
      </c>
      <c r="N487" s="571">
        <v>0</v>
      </c>
      <c r="O487" s="572">
        <v>0</v>
      </c>
      <c r="P487" s="573">
        <v>0</v>
      </c>
      <c r="Q487" s="574">
        <f>+monthly_drivers_0!Q487*1.25</f>
        <v>3.125</v>
      </c>
    </row>
    <row r="488" spans="1:17" x14ac:dyDescent="0.25">
      <c r="A488" s="575">
        <f t="shared" si="43"/>
        <v>59291</v>
      </c>
      <c r="B488" s="575" t="str">
        <f t="shared" si="46"/>
        <v>Discovery</v>
      </c>
      <c r="C488" s="562">
        <f t="shared" si="46"/>
        <v>0</v>
      </c>
      <c r="D488" s="563">
        <v>0</v>
      </c>
      <c r="E488" s="563">
        <v>0</v>
      </c>
      <c r="F488" s="563">
        <v>0</v>
      </c>
      <c r="G488" s="563">
        <v>0</v>
      </c>
      <c r="H488" s="563">
        <v>0</v>
      </c>
      <c r="I488" s="563">
        <v>0</v>
      </c>
      <c r="J488" s="563">
        <v>0</v>
      </c>
      <c r="K488" s="564">
        <v>0</v>
      </c>
      <c r="L488" s="563">
        <f t="shared" si="42"/>
        <v>0</v>
      </c>
      <c r="M488" s="563">
        <v>0</v>
      </c>
      <c r="N488" s="563">
        <v>0</v>
      </c>
      <c r="O488" s="565">
        <v>0</v>
      </c>
      <c r="P488" s="564">
        <v>0</v>
      </c>
      <c r="Q488" s="566">
        <f>+monthly_drivers_0!Q488*1.25</f>
        <v>3.125</v>
      </c>
    </row>
    <row r="489" spans="1:17" x14ac:dyDescent="0.25">
      <c r="A489" s="567">
        <f t="shared" si="43"/>
        <v>59322</v>
      </c>
      <c r="B489" s="567" t="str">
        <f t="shared" si="46"/>
        <v>Discovery</v>
      </c>
      <c r="C489" s="568">
        <f t="shared" si="46"/>
        <v>0</v>
      </c>
      <c r="D489" s="569">
        <v>0</v>
      </c>
      <c r="E489" s="569">
        <v>0</v>
      </c>
      <c r="F489" s="569">
        <v>0</v>
      </c>
      <c r="G489" s="569">
        <v>0</v>
      </c>
      <c r="H489" s="569">
        <v>0</v>
      </c>
      <c r="I489" s="569">
        <v>0</v>
      </c>
      <c r="J489" s="569">
        <v>0</v>
      </c>
      <c r="K489" s="570">
        <v>0</v>
      </c>
      <c r="L489" s="571">
        <f t="shared" si="42"/>
        <v>0</v>
      </c>
      <c r="M489" s="571">
        <v>0</v>
      </c>
      <c r="N489" s="571">
        <v>0</v>
      </c>
      <c r="O489" s="572">
        <v>0</v>
      </c>
      <c r="P489" s="573">
        <v>0</v>
      </c>
      <c r="Q489" s="574">
        <f>+monthly_drivers_0!Q489*1.25</f>
        <v>3.125</v>
      </c>
    </row>
    <row r="490" spans="1:17" x14ac:dyDescent="0.25">
      <c r="A490" s="575">
        <f t="shared" si="43"/>
        <v>59352</v>
      </c>
      <c r="B490" s="575" t="str">
        <f t="shared" si="46"/>
        <v>Discovery</v>
      </c>
      <c r="C490" s="562">
        <f t="shared" si="46"/>
        <v>0</v>
      </c>
      <c r="D490" s="563">
        <v>0</v>
      </c>
      <c r="E490" s="563">
        <v>0</v>
      </c>
      <c r="F490" s="563">
        <v>0</v>
      </c>
      <c r="G490" s="563">
        <v>0</v>
      </c>
      <c r="H490" s="563">
        <v>0</v>
      </c>
      <c r="I490" s="563">
        <v>0</v>
      </c>
      <c r="J490" s="563">
        <v>0</v>
      </c>
      <c r="K490" s="564">
        <v>0</v>
      </c>
      <c r="L490" s="563">
        <f t="shared" si="42"/>
        <v>0</v>
      </c>
      <c r="M490" s="563">
        <v>0</v>
      </c>
      <c r="N490" s="563">
        <v>0</v>
      </c>
      <c r="O490" s="565">
        <v>0</v>
      </c>
      <c r="P490" s="564">
        <v>0</v>
      </c>
      <c r="Q490" s="566">
        <f>+monthly_drivers_0!Q490*1.25</f>
        <v>3.125</v>
      </c>
    </row>
    <row r="491" spans="1:17" x14ac:dyDescent="0.25">
      <c r="A491" s="567">
        <f t="shared" si="43"/>
        <v>59383</v>
      </c>
      <c r="B491" s="567" t="str">
        <f t="shared" si="46"/>
        <v>Discovery</v>
      </c>
      <c r="C491" s="568">
        <f t="shared" si="46"/>
        <v>0</v>
      </c>
      <c r="D491" s="569">
        <v>0</v>
      </c>
      <c r="E491" s="569">
        <v>0</v>
      </c>
      <c r="F491" s="569">
        <v>0</v>
      </c>
      <c r="G491" s="569">
        <v>0</v>
      </c>
      <c r="H491" s="569">
        <v>0</v>
      </c>
      <c r="I491" s="569">
        <v>0</v>
      </c>
      <c r="J491" s="569">
        <v>0</v>
      </c>
      <c r="K491" s="570">
        <v>0</v>
      </c>
      <c r="L491" s="571">
        <f t="shared" si="42"/>
        <v>0</v>
      </c>
      <c r="M491" s="571">
        <v>0</v>
      </c>
      <c r="N491" s="571">
        <v>0</v>
      </c>
      <c r="O491" s="572">
        <v>0</v>
      </c>
      <c r="P491" s="573">
        <v>0</v>
      </c>
      <c r="Q491" s="574">
        <f>+monthly_drivers_0!Q491*1.25</f>
        <v>3.125</v>
      </c>
    </row>
    <row r="492" spans="1:17" x14ac:dyDescent="0.25">
      <c r="A492" s="575">
        <f t="shared" si="43"/>
        <v>59414</v>
      </c>
      <c r="B492" s="575" t="str">
        <f t="shared" si="46"/>
        <v>Discovery</v>
      </c>
      <c r="C492" s="562">
        <f t="shared" si="46"/>
        <v>0</v>
      </c>
      <c r="D492" s="563">
        <v>0</v>
      </c>
      <c r="E492" s="563">
        <v>0</v>
      </c>
      <c r="F492" s="563">
        <v>0</v>
      </c>
      <c r="G492" s="563">
        <v>0</v>
      </c>
      <c r="H492" s="563">
        <v>0</v>
      </c>
      <c r="I492" s="563">
        <v>0</v>
      </c>
      <c r="J492" s="563">
        <v>0</v>
      </c>
      <c r="K492" s="564">
        <v>0</v>
      </c>
      <c r="L492" s="563">
        <f t="shared" si="42"/>
        <v>0</v>
      </c>
      <c r="M492" s="563">
        <v>0</v>
      </c>
      <c r="N492" s="563">
        <v>0</v>
      </c>
      <c r="O492" s="565">
        <v>0</v>
      </c>
      <c r="P492" s="564">
        <v>0</v>
      </c>
      <c r="Q492" s="566">
        <f>+monthly_drivers_0!Q492*1.25</f>
        <v>3.125</v>
      </c>
    </row>
    <row r="493" spans="1:17" x14ac:dyDescent="0.25">
      <c r="A493" s="567">
        <f t="shared" si="43"/>
        <v>59444</v>
      </c>
      <c r="B493" s="567" t="str">
        <f t="shared" si="46"/>
        <v>Discovery</v>
      </c>
      <c r="C493" s="568">
        <f t="shared" si="46"/>
        <v>0</v>
      </c>
      <c r="D493" s="569">
        <v>0</v>
      </c>
      <c r="E493" s="569">
        <v>0</v>
      </c>
      <c r="F493" s="569">
        <v>0</v>
      </c>
      <c r="G493" s="569">
        <v>0</v>
      </c>
      <c r="H493" s="569">
        <v>0</v>
      </c>
      <c r="I493" s="569">
        <v>0</v>
      </c>
      <c r="J493" s="569">
        <v>0</v>
      </c>
      <c r="K493" s="570">
        <v>0</v>
      </c>
      <c r="L493" s="571">
        <f t="shared" si="42"/>
        <v>0</v>
      </c>
      <c r="M493" s="571">
        <v>0</v>
      </c>
      <c r="N493" s="571">
        <v>0</v>
      </c>
      <c r="O493" s="572">
        <v>0</v>
      </c>
      <c r="P493" s="573">
        <v>0</v>
      </c>
      <c r="Q493" s="574">
        <f>+monthly_drivers_0!Q493*1.25</f>
        <v>3.125</v>
      </c>
    </row>
    <row r="494" spans="1:17" x14ac:dyDescent="0.25">
      <c r="A494" s="575">
        <f t="shared" si="43"/>
        <v>59475</v>
      </c>
      <c r="B494" s="575" t="str">
        <f t="shared" si="46"/>
        <v>Discovery</v>
      </c>
      <c r="C494" s="562">
        <f t="shared" si="46"/>
        <v>0</v>
      </c>
      <c r="D494" s="563">
        <v>0</v>
      </c>
      <c r="E494" s="563">
        <v>0</v>
      </c>
      <c r="F494" s="563">
        <v>0</v>
      </c>
      <c r="G494" s="563">
        <v>0</v>
      </c>
      <c r="H494" s="563">
        <v>0</v>
      </c>
      <c r="I494" s="563">
        <v>0</v>
      </c>
      <c r="J494" s="563">
        <v>0</v>
      </c>
      <c r="K494" s="564">
        <v>0</v>
      </c>
      <c r="L494" s="563">
        <f t="shared" si="42"/>
        <v>0</v>
      </c>
      <c r="M494" s="563">
        <v>0</v>
      </c>
      <c r="N494" s="563">
        <v>0</v>
      </c>
      <c r="O494" s="565">
        <v>0</v>
      </c>
      <c r="P494" s="564">
        <v>0</v>
      </c>
      <c r="Q494" s="566">
        <f>+monthly_drivers_0!Q494*1.25</f>
        <v>3.125</v>
      </c>
    </row>
    <row r="495" spans="1:17" x14ac:dyDescent="0.25">
      <c r="A495" s="567">
        <f t="shared" si="43"/>
        <v>59505</v>
      </c>
      <c r="B495" s="567" t="str">
        <f t="shared" si="46"/>
        <v>Discovery</v>
      </c>
      <c r="C495" s="568">
        <f t="shared" si="46"/>
        <v>0</v>
      </c>
      <c r="D495" s="569">
        <v>0</v>
      </c>
      <c r="E495" s="569">
        <v>0</v>
      </c>
      <c r="F495" s="569">
        <v>0</v>
      </c>
      <c r="G495" s="569">
        <v>0</v>
      </c>
      <c r="H495" s="569">
        <v>0</v>
      </c>
      <c r="I495" s="569">
        <v>0</v>
      </c>
      <c r="J495" s="569">
        <v>0</v>
      </c>
      <c r="K495" s="570">
        <v>0</v>
      </c>
      <c r="L495" s="571">
        <f t="shared" si="42"/>
        <v>0</v>
      </c>
      <c r="M495" s="571">
        <v>0</v>
      </c>
      <c r="N495" s="571">
        <v>0</v>
      </c>
      <c r="O495" s="572">
        <v>0</v>
      </c>
      <c r="P495" s="573">
        <v>0</v>
      </c>
      <c r="Q495" s="574">
        <f>+monthly_drivers_0!Q495*1.25</f>
        <v>3.125</v>
      </c>
    </row>
    <row r="496" spans="1:17" x14ac:dyDescent="0.25">
      <c r="A496" s="575">
        <f t="shared" si="43"/>
        <v>59536</v>
      </c>
      <c r="B496" s="575" t="str">
        <f t="shared" si="46"/>
        <v>Discovery</v>
      </c>
      <c r="C496" s="562">
        <f t="shared" si="46"/>
        <v>0</v>
      </c>
      <c r="D496" s="563">
        <v>0</v>
      </c>
      <c r="E496" s="563">
        <v>0</v>
      </c>
      <c r="F496" s="563">
        <v>0</v>
      </c>
      <c r="G496" s="563">
        <v>0</v>
      </c>
      <c r="H496" s="563">
        <v>0</v>
      </c>
      <c r="I496" s="563">
        <v>0</v>
      </c>
      <c r="J496" s="563">
        <v>0</v>
      </c>
      <c r="K496" s="564">
        <v>0</v>
      </c>
      <c r="L496" s="563">
        <f t="shared" si="42"/>
        <v>0</v>
      </c>
      <c r="M496" s="563">
        <v>0</v>
      </c>
      <c r="N496" s="563">
        <v>0</v>
      </c>
      <c r="O496" s="565">
        <v>0</v>
      </c>
      <c r="P496" s="564">
        <v>0</v>
      </c>
      <c r="Q496" s="566">
        <f>+monthly_drivers_0!Q496*1.25</f>
        <v>3.125</v>
      </c>
    </row>
    <row r="497" spans="1:17" x14ac:dyDescent="0.25">
      <c r="A497" s="567">
        <f t="shared" si="43"/>
        <v>59567</v>
      </c>
      <c r="B497" s="567" t="str">
        <f t="shared" si="46"/>
        <v>Discovery</v>
      </c>
      <c r="C497" s="568">
        <f t="shared" si="46"/>
        <v>0</v>
      </c>
      <c r="D497" s="569">
        <v>0</v>
      </c>
      <c r="E497" s="569">
        <v>0</v>
      </c>
      <c r="F497" s="569">
        <v>0</v>
      </c>
      <c r="G497" s="569">
        <v>0</v>
      </c>
      <c r="H497" s="569">
        <v>0</v>
      </c>
      <c r="I497" s="569">
        <v>0</v>
      </c>
      <c r="J497" s="569">
        <v>0</v>
      </c>
      <c r="K497" s="570">
        <v>0</v>
      </c>
      <c r="L497" s="571">
        <f t="shared" si="42"/>
        <v>0</v>
      </c>
      <c r="M497" s="571">
        <v>0</v>
      </c>
      <c r="N497" s="571">
        <v>0</v>
      </c>
      <c r="O497" s="572">
        <v>0</v>
      </c>
      <c r="P497" s="573">
        <v>0</v>
      </c>
      <c r="Q497" s="574">
        <f>+monthly_drivers_0!Q497*1.25</f>
        <v>3.125</v>
      </c>
    </row>
    <row r="498" spans="1:17" x14ac:dyDescent="0.25">
      <c r="A498" s="575">
        <f t="shared" si="43"/>
        <v>59595</v>
      </c>
      <c r="B498" s="575" t="str">
        <f t="shared" si="46"/>
        <v>Discovery</v>
      </c>
      <c r="C498" s="562">
        <f t="shared" si="46"/>
        <v>0</v>
      </c>
      <c r="D498" s="563">
        <v>0</v>
      </c>
      <c r="E498" s="563">
        <v>0</v>
      </c>
      <c r="F498" s="563">
        <v>0</v>
      </c>
      <c r="G498" s="563">
        <v>0</v>
      </c>
      <c r="H498" s="563">
        <v>0</v>
      </c>
      <c r="I498" s="563">
        <v>0</v>
      </c>
      <c r="J498" s="563">
        <v>0</v>
      </c>
      <c r="K498" s="564">
        <v>0</v>
      </c>
      <c r="L498" s="563">
        <f t="shared" si="42"/>
        <v>0</v>
      </c>
      <c r="M498" s="563">
        <v>0</v>
      </c>
      <c r="N498" s="563">
        <v>0</v>
      </c>
      <c r="O498" s="565">
        <v>0</v>
      </c>
      <c r="P498" s="564">
        <v>0</v>
      </c>
      <c r="Q498" s="566">
        <f>+monthly_drivers_0!Q498*1.25</f>
        <v>3.125</v>
      </c>
    </row>
    <row r="499" spans="1:17" x14ac:dyDescent="0.25">
      <c r="A499" s="567">
        <f t="shared" si="43"/>
        <v>59626</v>
      </c>
      <c r="B499" s="567" t="str">
        <f t="shared" ref="B499:C514" si="47">+B498</f>
        <v>Discovery</v>
      </c>
      <c r="C499" s="568">
        <f t="shared" si="47"/>
        <v>0</v>
      </c>
      <c r="D499" s="569">
        <v>0</v>
      </c>
      <c r="E499" s="569">
        <v>0</v>
      </c>
      <c r="F499" s="569">
        <v>0</v>
      </c>
      <c r="G499" s="569">
        <v>0</v>
      </c>
      <c r="H499" s="569">
        <v>0</v>
      </c>
      <c r="I499" s="569">
        <v>0</v>
      </c>
      <c r="J499" s="569">
        <v>0</v>
      </c>
      <c r="K499" s="570">
        <v>0</v>
      </c>
      <c r="L499" s="571">
        <f t="shared" si="42"/>
        <v>0</v>
      </c>
      <c r="M499" s="571">
        <v>0</v>
      </c>
      <c r="N499" s="571">
        <v>0</v>
      </c>
      <c r="O499" s="572">
        <v>0</v>
      </c>
      <c r="P499" s="573">
        <v>0</v>
      </c>
      <c r="Q499" s="574">
        <f>+monthly_drivers_0!Q499*1.25</f>
        <v>3.125</v>
      </c>
    </row>
    <row r="500" spans="1:17" x14ac:dyDescent="0.25">
      <c r="A500" s="575">
        <f t="shared" si="43"/>
        <v>59656</v>
      </c>
      <c r="B500" s="575" t="str">
        <f t="shared" si="47"/>
        <v>Discovery</v>
      </c>
      <c r="C500" s="562">
        <f t="shared" si="47"/>
        <v>0</v>
      </c>
      <c r="D500" s="563">
        <v>0</v>
      </c>
      <c r="E500" s="563">
        <v>0</v>
      </c>
      <c r="F500" s="563">
        <v>0</v>
      </c>
      <c r="G500" s="563">
        <v>0</v>
      </c>
      <c r="H500" s="563">
        <v>0</v>
      </c>
      <c r="I500" s="563">
        <v>0</v>
      </c>
      <c r="J500" s="563">
        <v>0</v>
      </c>
      <c r="K500" s="564">
        <v>0</v>
      </c>
      <c r="L500" s="563">
        <f t="shared" si="42"/>
        <v>0</v>
      </c>
      <c r="M500" s="563">
        <v>0</v>
      </c>
      <c r="N500" s="563">
        <v>0</v>
      </c>
      <c r="O500" s="565">
        <v>0</v>
      </c>
      <c r="P500" s="564">
        <v>0</v>
      </c>
      <c r="Q500" s="566">
        <f>+monthly_drivers_0!Q500*1.25</f>
        <v>3.125</v>
      </c>
    </row>
    <row r="501" spans="1:17" x14ac:dyDescent="0.25">
      <c r="A501" s="567">
        <f t="shared" si="43"/>
        <v>59687</v>
      </c>
      <c r="B501" s="567" t="str">
        <f t="shared" si="47"/>
        <v>Discovery</v>
      </c>
      <c r="C501" s="568">
        <f t="shared" si="47"/>
        <v>0</v>
      </c>
      <c r="D501" s="569">
        <v>0</v>
      </c>
      <c r="E501" s="569">
        <v>0</v>
      </c>
      <c r="F501" s="569">
        <v>0</v>
      </c>
      <c r="G501" s="569">
        <v>0</v>
      </c>
      <c r="H501" s="569">
        <v>0</v>
      </c>
      <c r="I501" s="569">
        <v>0</v>
      </c>
      <c r="J501" s="569">
        <v>0</v>
      </c>
      <c r="K501" s="570">
        <v>0</v>
      </c>
      <c r="L501" s="571">
        <f t="shared" si="42"/>
        <v>0</v>
      </c>
      <c r="M501" s="571">
        <v>0</v>
      </c>
      <c r="N501" s="571">
        <v>0</v>
      </c>
      <c r="O501" s="572">
        <v>0</v>
      </c>
      <c r="P501" s="573">
        <v>0</v>
      </c>
      <c r="Q501" s="574">
        <f>+monthly_drivers_0!Q501*1.25</f>
        <v>3.125</v>
      </c>
    </row>
    <row r="502" spans="1:17" x14ac:dyDescent="0.25">
      <c r="A502" s="575">
        <f t="shared" si="43"/>
        <v>59717</v>
      </c>
      <c r="B502" s="575" t="str">
        <f t="shared" si="47"/>
        <v>Discovery</v>
      </c>
      <c r="C502" s="562">
        <f t="shared" si="47"/>
        <v>0</v>
      </c>
      <c r="D502" s="563">
        <v>0</v>
      </c>
      <c r="E502" s="563">
        <v>0</v>
      </c>
      <c r="F502" s="563">
        <v>0</v>
      </c>
      <c r="G502" s="563">
        <v>0</v>
      </c>
      <c r="H502" s="563">
        <v>0</v>
      </c>
      <c r="I502" s="563">
        <v>0</v>
      </c>
      <c r="J502" s="563">
        <v>0</v>
      </c>
      <c r="K502" s="564">
        <v>0</v>
      </c>
      <c r="L502" s="563">
        <f t="shared" si="42"/>
        <v>0</v>
      </c>
      <c r="M502" s="563">
        <v>0</v>
      </c>
      <c r="N502" s="563">
        <v>0</v>
      </c>
      <c r="O502" s="565">
        <v>0</v>
      </c>
      <c r="P502" s="564">
        <v>0</v>
      </c>
      <c r="Q502" s="566">
        <f>+monthly_drivers_0!Q502*1.25</f>
        <v>3.125</v>
      </c>
    </row>
    <row r="503" spans="1:17" x14ac:dyDescent="0.25">
      <c r="A503" s="567">
        <f t="shared" si="43"/>
        <v>59748</v>
      </c>
      <c r="B503" s="567" t="str">
        <f t="shared" si="47"/>
        <v>Discovery</v>
      </c>
      <c r="C503" s="568">
        <f t="shared" si="47"/>
        <v>0</v>
      </c>
      <c r="D503" s="569">
        <v>0</v>
      </c>
      <c r="E503" s="569">
        <v>0</v>
      </c>
      <c r="F503" s="569">
        <v>0</v>
      </c>
      <c r="G503" s="569">
        <v>0</v>
      </c>
      <c r="H503" s="569">
        <v>0</v>
      </c>
      <c r="I503" s="569">
        <v>0</v>
      </c>
      <c r="J503" s="569">
        <v>0</v>
      </c>
      <c r="K503" s="570">
        <v>0</v>
      </c>
      <c r="L503" s="571">
        <f t="shared" si="42"/>
        <v>0</v>
      </c>
      <c r="M503" s="571">
        <v>0</v>
      </c>
      <c r="N503" s="571">
        <v>0</v>
      </c>
      <c r="O503" s="572">
        <v>0</v>
      </c>
      <c r="P503" s="573">
        <v>0</v>
      </c>
      <c r="Q503" s="574">
        <f>+monthly_drivers_0!Q503*1.25</f>
        <v>3.125</v>
      </c>
    </row>
    <row r="504" spans="1:17" x14ac:dyDescent="0.25">
      <c r="A504" s="575">
        <f t="shared" si="43"/>
        <v>59779</v>
      </c>
      <c r="B504" s="575" t="str">
        <f t="shared" si="47"/>
        <v>Discovery</v>
      </c>
      <c r="C504" s="562">
        <f t="shared" si="47"/>
        <v>0</v>
      </c>
      <c r="D504" s="563">
        <v>0</v>
      </c>
      <c r="E504" s="563">
        <v>0</v>
      </c>
      <c r="F504" s="563">
        <v>0</v>
      </c>
      <c r="G504" s="563">
        <v>0</v>
      </c>
      <c r="H504" s="563">
        <v>0</v>
      </c>
      <c r="I504" s="563">
        <v>0</v>
      </c>
      <c r="J504" s="563">
        <v>0</v>
      </c>
      <c r="K504" s="564">
        <v>0</v>
      </c>
      <c r="L504" s="563">
        <f t="shared" si="42"/>
        <v>0</v>
      </c>
      <c r="M504" s="563">
        <v>0</v>
      </c>
      <c r="N504" s="563">
        <v>0</v>
      </c>
      <c r="O504" s="565">
        <v>0</v>
      </c>
      <c r="P504" s="564">
        <v>0</v>
      </c>
      <c r="Q504" s="566">
        <f>+monthly_drivers_0!Q504*1.25</f>
        <v>3.125</v>
      </c>
    </row>
    <row r="505" spans="1:17" x14ac:dyDescent="0.25">
      <c r="A505" s="567">
        <f t="shared" si="43"/>
        <v>59809</v>
      </c>
      <c r="B505" s="567" t="str">
        <f t="shared" si="47"/>
        <v>Discovery</v>
      </c>
      <c r="C505" s="568">
        <f t="shared" si="47"/>
        <v>0</v>
      </c>
      <c r="D505" s="569">
        <v>0</v>
      </c>
      <c r="E505" s="569">
        <v>0</v>
      </c>
      <c r="F505" s="569">
        <v>0</v>
      </c>
      <c r="G505" s="569">
        <v>0</v>
      </c>
      <c r="H505" s="569">
        <v>0</v>
      </c>
      <c r="I505" s="569">
        <v>0</v>
      </c>
      <c r="J505" s="569">
        <v>0</v>
      </c>
      <c r="K505" s="570">
        <v>0</v>
      </c>
      <c r="L505" s="571">
        <f t="shared" si="42"/>
        <v>0</v>
      </c>
      <c r="M505" s="571">
        <v>0</v>
      </c>
      <c r="N505" s="571">
        <v>0</v>
      </c>
      <c r="O505" s="572">
        <v>0</v>
      </c>
      <c r="P505" s="573">
        <v>0</v>
      </c>
      <c r="Q505" s="574">
        <f>+monthly_drivers_0!Q505*1.25</f>
        <v>3.125</v>
      </c>
    </row>
    <row r="506" spans="1:17" x14ac:dyDescent="0.25">
      <c r="A506" s="575">
        <f t="shared" si="43"/>
        <v>59840</v>
      </c>
      <c r="B506" s="575" t="str">
        <f t="shared" si="47"/>
        <v>Discovery</v>
      </c>
      <c r="C506" s="562">
        <f t="shared" si="47"/>
        <v>0</v>
      </c>
      <c r="D506" s="563">
        <v>0</v>
      </c>
      <c r="E506" s="563">
        <v>0</v>
      </c>
      <c r="F506" s="563">
        <v>0</v>
      </c>
      <c r="G506" s="563">
        <v>0</v>
      </c>
      <c r="H506" s="563">
        <v>0</v>
      </c>
      <c r="I506" s="563">
        <v>0</v>
      </c>
      <c r="J506" s="563">
        <v>0</v>
      </c>
      <c r="K506" s="564">
        <v>0</v>
      </c>
      <c r="L506" s="563">
        <f t="shared" si="42"/>
        <v>0</v>
      </c>
      <c r="M506" s="563">
        <v>0</v>
      </c>
      <c r="N506" s="563">
        <v>0</v>
      </c>
      <c r="O506" s="565">
        <v>0</v>
      </c>
      <c r="P506" s="564">
        <v>0</v>
      </c>
      <c r="Q506" s="566">
        <f>+monthly_drivers_0!Q506*1.25</f>
        <v>3.125</v>
      </c>
    </row>
    <row r="507" spans="1:17" x14ac:dyDescent="0.25">
      <c r="A507" s="567">
        <f t="shared" si="43"/>
        <v>59870</v>
      </c>
      <c r="B507" s="567" t="str">
        <f t="shared" si="47"/>
        <v>Discovery</v>
      </c>
      <c r="C507" s="568">
        <f t="shared" si="47"/>
        <v>0</v>
      </c>
      <c r="D507" s="569">
        <v>0</v>
      </c>
      <c r="E507" s="569">
        <v>0</v>
      </c>
      <c r="F507" s="569">
        <v>0</v>
      </c>
      <c r="G507" s="569">
        <v>0</v>
      </c>
      <c r="H507" s="569">
        <v>0</v>
      </c>
      <c r="I507" s="569">
        <v>0</v>
      </c>
      <c r="J507" s="569">
        <v>0</v>
      </c>
      <c r="K507" s="570">
        <v>0</v>
      </c>
      <c r="L507" s="571">
        <f t="shared" si="42"/>
        <v>0</v>
      </c>
      <c r="M507" s="571">
        <v>0</v>
      </c>
      <c r="N507" s="571">
        <v>0</v>
      </c>
      <c r="O507" s="572">
        <v>0</v>
      </c>
      <c r="P507" s="573">
        <v>0</v>
      </c>
      <c r="Q507" s="574">
        <f>+monthly_drivers_0!Q507*1.25</f>
        <v>3.125</v>
      </c>
    </row>
    <row r="508" spans="1:17" x14ac:dyDescent="0.25">
      <c r="A508" s="575">
        <f t="shared" si="43"/>
        <v>59901</v>
      </c>
      <c r="B508" s="575" t="str">
        <f t="shared" si="47"/>
        <v>Discovery</v>
      </c>
      <c r="C508" s="562">
        <f t="shared" si="47"/>
        <v>0</v>
      </c>
      <c r="D508" s="563">
        <v>0</v>
      </c>
      <c r="E508" s="563">
        <v>0</v>
      </c>
      <c r="F508" s="563">
        <v>0</v>
      </c>
      <c r="G508" s="563">
        <v>0</v>
      </c>
      <c r="H508" s="563">
        <v>0</v>
      </c>
      <c r="I508" s="563">
        <v>0</v>
      </c>
      <c r="J508" s="563">
        <v>0</v>
      </c>
      <c r="K508" s="564">
        <v>0</v>
      </c>
      <c r="L508" s="563">
        <f t="shared" si="42"/>
        <v>0</v>
      </c>
      <c r="M508" s="563">
        <v>0</v>
      </c>
      <c r="N508" s="563">
        <v>0</v>
      </c>
      <c r="O508" s="565">
        <v>0</v>
      </c>
      <c r="P508" s="564">
        <v>0</v>
      </c>
      <c r="Q508" s="566">
        <f>+monthly_drivers_0!Q508*1.25</f>
        <v>3.125</v>
      </c>
    </row>
    <row r="509" spans="1:17" x14ac:dyDescent="0.25">
      <c r="A509" s="567">
        <f t="shared" si="43"/>
        <v>59932</v>
      </c>
      <c r="B509" s="567" t="str">
        <f t="shared" si="47"/>
        <v>Discovery</v>
      </c>
      <c r="C509" s="568">
        <f t="shared" si="47"/>
        <v>0</v>
      </c>
      <c r="D509" s="569">
        <v>0</v>
      </c>
      <c r="E509" s="569">
        <v>0</v>
      </c>
      <c r="F509" s="569">
        <v>0</v>
      </c>
      <c r="G509" s="569">
        <v>0</v>
      </c>
      <c r="H509" s="569">
        <v>0</v>
      </c>
      <c r="I509" s="569">
        <v>0</v>
      </c>
      <c r="J509" s="569">
        <v>0</v>
      </c>
      <c r="K509" s="570">
        <v>0</v>
      </c>
      <c r="L509" s="571">
        <f t="shared" si="42"/>
        <v>0</v>
      </c>
      <c r="M509" s="571">
        <v>0</v>
      </c>
      <c r="N509" s="571">
        <v>0</v>
      </c>
      <c r="O509" s="572">
        <v>0</v>
      </c>
      <c r="P509" s="573">
        <v>0</v>
      </c>
      <c r="Q509" s="574">
        <f>+monthly_drivers_0!Q509*1.25</f>
        <v>3.125</v>
      </c>
    </row>
    <row r="510" spans="1:17" x14ac:dyDescent="0.25">
      <c r="A510" s="575">
        <f t="shared" si="43"/>
        <v>59961</v>
      </c>
      <c r="B510" s="575" t="str">
        <f t="shared" si="47"/>
        <v>Discovery</v>
      </c>
      <c r="C510" s="562">
        <f t="shared" si="47"/>
        <v>0</v>
      </c>
      <c r="D510" s="563">
        <v>0</v>
      </c>
      <c r="E510" s="563">
        <v>0</v>
      </c>
      <c r="F510" s="563">
        <v>0</v>
      </c>
      <c r="G510" s="563">
        <v>0</v>
      </c>
      <c r="H510" s="563">
        <v>0</v>
      </c>
      <c r="I510" s="563">
        <v>0</v>
      </c>
      <c r="J510" s="563">
        <v>0</v>
      </c>
      <c r="K510" s="564">
        <v>0</v>
      </c>
      <c r="L510" s="563">
        <f t="shared" si="42"/>
        <v>0</v>
      </c>
      <c r="M510" s="563">
        <v>0</v>
      </c>
      <c r="N510" s="563">
        <v>0</v>
      </c>
      <c r="O510" s="565">
        <v>0</v>
      </c>
      <c r="P510" s="564">
        <v>0</v>
      </c>
      <c r="Q510" s="566">
        <f>+monthly_drivers_0!Q510*1.25</f>
        <v>3.125</v>
      </c>
    </row>
    <row r="511" spans="1:17" x14ac:dyDescent="0.25">
      <c r="A511" s="567">
        <f t="shared" si="43"/>
        <v>59992</v>
      </c>
      <c r="B511" s="567" t="str">
        <f t="shared" si="47"/>
        <v>Discovery</v>
      </c>
      <c r="C511" s="568">
        <f t="shared" si="47"/>
        <v>0</v>
      </c>
      <c r="D511" s="569">
        <v>0</v>
      </c>
      <c r="E511" s="569">
        <v>0</v>
      </c>
      <c r="F511" s="569">
        <v>0</v>
      </c>
      <c r="G511" s="569">
        <v>0</v>
      </c>
      <c r="H511" s="569">
        <v>0</v>
      </c>
      <c r="I511" s="569">
        <v>0</v>
      </c>
      <c r="J511" s="569">
        <v>0</v>
      </c>
      <c r="K511" s="570">
        <v>0</v>
      </c>
      <c r="L511" s="571">
        <f t="shared" si="42"/>
        <v>0</v>
      </c>
      <c r="M511" s="571">
        <v>0</v>
      </c>
      <c r="N511" s="571">
        <v>0</v>
      </c>
      <c r="O511" s="572">
        <v>0</v>
      </c>
      <c r="P511" s="573">
        <v>0</v>
      </c>
      <c r="Q511" s="574">
        <f>+monthly_drivers_0!Q511*1.25</f>
        <v>3.125</v>
      </c>
    </row>
    <row r="512" spans="1:17" x14ac:dyDescent="0.25">
      <c r="A512" s="575">
        <f t="shared" si="43"/>
        <v>60022</v>
      </c>
      <c r="B512" s="575" t="str">
        <f t="shared" si="47"/>
        <v>Discovery</v>
      </c>
      <c r="C512" s="562">
        <f t="shared" si="47"/>
        <v>0</v>
      </c>
      <c r="D512" s="563">
        <v>0</v>
      </c>
      <c r="E512" s="563">
        <v>0</v>
      </c>
      <c r="F512" s="563">
        <v>0</v>
      </c>
      <c r="G512" s="563">
        <v>0</v>
      </c>
      <c r="H512" s="563">
        <v>0</v>
      </c>
      <c r="I512" s="563">
        <v>0</v>
      </c>
      <c r="J512" s="563">
        <v>0</v>
      </c>
      <c r="K512" s="564">
        <v>0</v>
      </c>
      <c r="L512" s="563">
        <f t="shared" si="42"/>
        <v>0</v>
      </c>
      <c r="M512" s="563">
        <v>0</v>
      </c>
      <c r="N512" s="563">
        <v>0</v>
      </c>
      <c r="O512" s="565">
        <v>0</v>
      </c>
      <c r="P512" s="564">
        <v>0</v>
      </c>
      <c r="Q512" s="566">
        <f>+monthly_drivers_0!Q512*1.25</f>
        <v>3.125</v>
      </c>
    </row>
    <row r="513" spans="1:17" x14ac:dyDescent="0.25">
      <c r="A513" s="567">
        <f t="shared" si="43"/>
        <v>60053</v>
      </c>
      <c r="B513" s="567" t="str">
        <f t="shared" si="47"/>
        <v>Discovery</v>
      </c>
      <c r="C513" s="568">
        <f t="shared" si="47"/>
        <v>0</v>
      </c>
      <c r="D513" s="569">
        <v>0</v>
      </c>
      <c r="E513" s="569">
        <v>0</v>
      </c>
      <c r="F513" s="569">
        <v>0</v>
      </c>
      <c r="G513" s="569">
        <v>0</v>
      </c>
      <c r="H513" s="569">
        <v>0</v>
      </c>
      <c r="I513" s="569">
        <v>0</v>
      </c>
      <c r="J513" s="569">
        <v>0</v>
      </c>
      <c r="K513" s="570">
        <v>0</v>
      </c>
      <c r="L513" s="571">
        <f t="shared" si="42"/>
        <v>0</v>
      </c>
      <c r="M513" s="571">
        <v>0</v>
      </c>
      <c r="N513" s="571">
        <v>0</v>
      </c>
      <c r="O513" s="572">
        <v>0</v>
      </c>
      <c r="P513" s="573">
        <v>0</v>
      </c>
      <c r="Q513" s="574">
        <f>+monthly_drivers_0!Q513*1.25</f>
        <v>3.125</v>
      </c>
    </row>
    <row r="514" spans="1:17" x14ac:dyDescent="0.25">
      <c r="A514" s="575">
        <f t="shared" si="43"/>
        <v>60083</v>
      </c>
      <c r="B514" s="575" t="str">
        <f t="shared" si="47"/>
        <v>Discovery</v>
      </c>
      <c r="C514" s="562">
        <f t="shared" si="47"/>
        <v>0</v>
      </c>
      <c r="D514" s="563">
        <v>0</v>
      </c>
      <c r="E514" s="563">
        <v>0</v>
      </c>
      <c r="F514" s="563">
        <v>0</v>
      </c>
      <c r="G514" s="563">
        <v>0</v>
      </c>
      <c r="H514" s="563">
        <v>0</v>
      </c>
      <c r="I514" s="563">
        <v>0</v>
      </c>
      <c r="J514" s="563">
        <v>0</v>
      </c>
      <c r="K514" s="564">
        <v>0</v>
      </c>
      <c r="L514" s="563">
        <f t="shared" ref="L514:L577" si="48">+O514+P514</f>
        <v>0</v>
      </c>
      <c r="M514" s="563">
        <v>0</v>
      </c>
      <c r="N514" s="563">
        <v>0</v>
      </c>
      <c r="O514" s="565">
        <v>0</v>
      </c>
      <c r="P514" s="564">
        <v>0</v>
      </c>
      <c r="Q514" s="566">
        <f>+monthly_drivers_0!Q514*1.25</f>
        <v>3.125</v>
      </c>
    </row>
    <row r="515" spans="1:17" x14ac:dyDescent="0.25">
      <c r="A515" s="567">
        <f t="shared" ref="A515:A578" si="49">+EOMONTH(A514,1)</f>
        <v>60114</v>
      </c>
      <c r="B515" s="567" t="str">
        <f t="shared" ref="B515:C530" si="50">+B514</f>
        <v>Discovery</v>
      </c>
      <c r="C515" s="568">
        <f t="shared" si="50"/>
        <v>0</v>
      </c>
      <c r="D515" s="569">
        <v>0</v>
      </c>
      <c r="E515" s="569">
        <v>0</v>
      </c>
      <c r="F515" s="569">
        <v>0</v>
      </c>
      <c r="G515" s="569">
        <v>0</v>
      </c>
      <c r="H515" s="569">
        <v>0</v>
      </c>
      <c r="I515" s="569">
        <v>0</v>
      </c>
      <c r="J515" s="569">
        <v>0</v>
      </c>
      <c r="K515" s="570">
        <v>0</v>
      </c>
      <c r="L515" s="571">
        <f t="shared" si="48"/>
        <v>0</v>
      </c>
      <c r="M515" s="571">
        <v>0</v>
      </c>
      <c r="N515" s="571">
        <v>0</v>
      </c>
      <c r="O515" s="572">
        <v>0</v>
      </c>
      <c r="P515" s="573">
        <v>0</v>
      </c>
      <c r="Q515" s="574">
        <f>+monthly_drivers_0!Q515*1.25</f>
        <v>3.125</v>
      </c>
    </row>
    <row r="516" spans="1:17" x14ac:dyDescent="0.25">
      <c r="A516" s="575">
        <f t="shared" si="49"/>
        <v>60145</v>
      </c>
      <c r="B516" s="575" t="str">
        <f t="shared" si="50"/>
        <v>Discovery</v>
      </c>
      <c r="C516" s="562">
        <f t="shared" si="50"/>
        <v>0</v>
      </c>
      <c r="D516" s="563">
        <v>0</v>
      </c>
      <c r="E516" s="563">
        <v>0</v>
      </c>
      <c r="F516" s="563">
        <v>0</v>
      </c>
      <c r="G516" s="563">
        <v>0</v>
      </c>
      <c r="H516" s="563">
        <v>0</v>
      </c>
      <c r="I516" s="563">
        <v>0</v>
      </c>
      <c r="J516" s="563">
        <v>0</v>
      </c>
      <c r="K516" s="564">
        <v>0</v>
      </c>
      <c r="L516" s="563">
        <f t="shared" si="48"/>
        <v>0</v>
      </c>
      <c r="M516" s="563">
        <v>0</v>
      </c>
      <c r="N516" s="563">
        <v>0</v>
      </c>
      <c r="O516" s="565">
        <v>0</v>
      </c>
      <c r="P516" s="564">
        <v>0</v>
      </c>
      <c r="Q516" s="566">
        <f>+monthly_drivers_0!Q516*1.25</f>
        <v>3.125</v>
      </c>
    </row>
    <row r="517" spans="1:17" x14ac:dyDescent="0.25">
      <c r="A517" s="567">
        <f t="shared" si="49"/>
        <v>60175</v>
      </c>
      <c r="B517" s="567" t="str">
        <f t="shared" si="50"/>
        <v>Discovery</v>
      </c>
      <c r="C517" s="568">
        <f t="shared" si="50"/>
        <v>0</v>
      </c>
      <c r="D517" s="569">
        <v>0</v>
      </c>
      <c r="E517" s="569">
        <v>0</v>
      </c>
      <c r="F517" s="569">
        <v>0</v>
      </c>
      <c r="G517" s="569">
        <v>0</v>
      </c>
      <c r="H517" s="569">
        <v>0</v>
      </c>
      <c r="I517" s="569">
        <v>0</v>
      </c>
      <c r="J517" s="569">
        <v>0</v>
      </c>
      <c r="K517" s="570">
        <v>0</v>
      </c>
      <c r="L517" s="571">
        <f t="shared" si="48"/>
        <v>0</v>
      </c>
      <c r="M517" s="571">
        <v>0</v>
      </c>
      <c r="N517" s="571">
        <v>0</v>
      </c>
      <c r="O517" s="572">
        <v>0</v>
      </c>
      <c r="P517" s="573">
        <v>0</v>
      </c>
      <c r="Q517" s="574">
        <f>+monthly_drivers_0!Q517*1.25</f>
        <v>3.125</v>
      </c>
    </row>
    <row r="518" spans="1:17" x14ac:dyDescent="0.25">
      <c r="A518" s="575">
        <f t="shared" si="49"/>
        <v>60206</v>
      </c>
      <c r="B518" s="575" t="str">
        <f t="shared" si="50"/>
        <v>Discovery</v>
      </c>
      <c r="C518" s="562">
        <f t="shared" si="50"/>
        <v>0</v>
      </c>
      <c r="D518" s="563">
        <v>0</v>
      </c>
      <c r="E518" s="563">
        <v>0</v>
      </c>
      <c r="F518" s="563">
        <v>0</v>
      </c>
      <c r="G518" s="563">
        <v>0</v>
      </c>
      <c r="H518" s="563">
        <v>0</v>
      </c>
      <c r="I518" s="563">
        <v>0</v>
      </c>
      <c r="J518" s="563">
        <v>0</v>
      </c>
      <c r="K518" s="564">
        <v>0</v>
      </c>
      <c r="L518" s="563">
        <f t="shared" si="48"/>
        <v>0</v>
      </c>
      <c r="M518" s="563">
        <v>0</v>
      </c>
      <c r="N518" s="563">
        <v>0</v>
      </c>
      <c r="O518" s="565">
        <v>0</v>
      </c>
      <c r="P518" s="564">
        <v>0</v>
      </c>
      <c r="Q518" s="566">
        <f>+monthly_drivers_0!Q518*1.25</f>
        <v>3.125</v>
      </c>
    </row>
    <row r="519" spans="1:17" x14ac:dyDescent="0.25">
      <c r="A519" s="567">
        <f t="shared" si="49"/>
        <v>60236</v>
      </c>
      <c r="B519" s="567" t="str">
        <f t="shared" si="50"/>
        <v>Discovery</v>
      </c>
      <c r="C519" s="568">
        <f t="shared" si="50"/>
        <v>0</v>
      </c>
      <c r="D519" s="569">
        <v>0</v>
      </c>
      <c r="E519" s="569">
        <v>0</v>
      </c>
      <c r="F519" s="569">
        <v>0</v>
      </c>
      <c r="G519" s="569">
        <v>0</v>
      </c>
      <c r="H519" s="569">
        <v>0</v>
      </c>
      <c r="I519" s="569">
        <v>0</v>
      </c>
      <c r="J519" s="569">
        <v>0</v>
      </c>
      <c r="K519" s="570">
        <v>0</v>
      </c>
      <c r="L519" s="571">
        <f t="shared" si="48"/>
        <v>0</v>
      </c>
      <c r="M519" s="571">
        <v>0</v>
      </c>
      <c r="N519" s="571">
        <v>0</v>
      </c>
      <c r="O519" s="572">
        <v>0</v>
      </c>
      <c r="P519" s="573">
        <v>0</v>
      </c>
      <c r="Q519" s="574">
        <f>+monthly_drivers_0!Q519*1.25</f>
        <v>3.125</v>
      </c>
    </row>
    <row r="520" spans="1:17" x14ac:dyDescent="0.25">
      <c r="A520" s="575">
        <f t="shared" si="49"/>
        <v>60267</v>
      </c>
      <c r="B520" s="575" t="str">
        <f t="shared" si="50"/>
        <v>Discovery</v>
      </c>
      <c r="C520" s="562">
        <f t="shared" si="50"/>
        <v>0</v>
      </c>
      <c r="D520" s="563">
        <v>0</v>
      </c>
      <c r="E520" s="563">
        <v>0</v>
      </c>
      <c r="F520" s="563">
        <v>0</v>
      </c>
      <c r="G520" s="563">
        <v>0</v>
      </c>
      <c r="H520" s="563">
        <v>0</v>
      </c>
      <c r="I520" s="563">
        <v>0</v>
      </c>
      <c r="J520" s="563">
        <v>0</v>
      </c>
      <c r="K520" s="564">
        <v>0</v>
      </c>
      <c r="L520" s="563">
        <f t="shared" si="48"/>
        <v>0</v>
      </c>
      <c r="M520" s="563">
        <v>0</v>
      </c>
      <c r="N520" s="563">
        <v>0</v>
      </c>
      <c r="O520" s="565">
        <v>0</v>
      </c>
      <c r="P520" s="564">
        <v>0</v>
      </c>
      <c r="Q520" s="566">
        <f>+monthly_drivers_0!Q520*1.25</f>
        <v>3.125</v>
      </c>
    </row>
    <row r="521" spans="1:17" x14ac:dyDescent="0.25">
      <c r="A521" s="567">
        <f t="shared" si="49"/>
        <v>60298</v>
      </c>
      <c r="B521" s="567" t="str">
        <f t="shared" si="50"/>
        <v>Discovery</v>
      </c>
      <c r="C521" s="568">
        <f t="shared" si="50"/>
        <v>0</v>
      </c>
      <c r="D521" s="569">
        <v>0</v>
      </c>
      <c r="E521" s="569">
        <v>0</v>
      </c>
      <c r="F521" s="569">
        <v>0</v>
      </c>
      <c r="G521" s="569">
        <v>0</v>
      </c>
      <c r="H521" s="569">
        <v>0</v>
      </c>
      <c r="I521" s="569">
        <v>0</v>
      </c>
      <c r="J521" s="569">
        <v>0</v>
      </c>
      <c r="K521" s="570">
        <v>0</v>
      </c>
      <c r="L521" s="571">
        <f t="shared" si="48"/>
        <v>0</v>
      </c>
      <c r="M521" s="571">
        <v>0</v>
      </c>
      <c r="N521" s="571">
        <v>0</v>
      </c>
      <c r="O521" s="572">
        <v>0</v>
      </c>
      <c r="P521" s="573">
        <v>0</v>
      </c>
      <c r="Q521" s="574">
        <f>+monthly_drivers_0!Q521*1.25</f>
        <v>3.125</v>
      </c>
    </row>
    <row r="522" spans="1:17" x14ac:dyDescent="0.25">
      <c r="A522" s="575">
        <f t="shared" si="49"/>
        <v>60326</v>
      </c>
      <c r="B522" s="575" t="str">
        <f t="shared" si="50"/>
        <v>Discovery</v>
      </c>
      <c r="C522" s="562">
        <f t="shared" si="50"/>
        <v>0</v>
      </c>
      <c r="D522" s="563">
        <v>0</v>
      </c>
      <c r="E522" s="563">
        <v>0</v>
      </c>
      <c r="F522" s="563">
        <v>0</v>
      </c>
      <c r="G522" s="563">
        <v>0</v>
      </c>
      <c r="H522" s="563">
        <v>0</v>
      </c>
      <c r="I522" s="563">
        <v>0</v>
      </c>
      <c r="J522" s="563">
        <v>0</v>
      </c>
      <c r="K522" s="564">
        <v>0</v>
      </c>
      <c r="L522" s="563">
        <f t="shared" si="48"/>
        <v>0</v>
      </c>
      <c r="M522" s="563">
        <v>0</v>
      </c>
      <c r="N522" s="563">
        <v>0</v>
      </c>
      <c r="O522" s="565">
        <v>0</v>
      </c>
      <c r="P522" s="564">
        <v>0</v>
      </c>
      <c r="Q522" s="566">
        <f>+monthly_drivers_0!Q522*1.25</f>
        <v>3.125</v>
      </c>
    </row>
    <row r="523" spans="1:17" x14ac:dyDescent="0.25">
      <c r="A523" s="567">
        <f t="shared" si="49"/>
        <v>60357</v>
      </c>
      <c r="B523" s="567" t="str">
        <f t="shared" si="50"/>
        <v>Discovery</v>
      </c>
      <c r="C523" s="568">
        <f t="shared" si="50"/>
        <v>0</v>
      </c>
      <c r="D523" s="569">
        <v>0</v>
      </c>
      <c r="E523" s="569">
        <v>0</v>
      </c>
      <c r="F523" s="569">
        <v>0</v>
      </c>
      <c r="G523" s="569">
        <v>0</v>
      </c>
      <c r="H523" s="569">
        <v>0</v>
      </c>
      <c r="I523" s="569">
        <v>0</v>
      </c>
      <c r="J523" s="569">
        <v>0</v>
      </c>
      <c r="K523" s="570">
        <v>0</v>
      </c>
      <c r="L523" s="571">
        <f t="shared" si="48"/>
        <v>0</v>
      </c>
      <c r="M523" s="571">
        <v>0</v>
      </c>
      <c r="N523" s="571">
        <v>0</v>
      </c>
      <c r="O523" s="572">
        <v>0</v>
      </c>
      <c r="P523" s="573">
        <v>0</v>
      </c>
      <c r="Q523" s="574">
        <f>+monthly_drivers_0!Q523*1.25</f>
        <v>3.125</v>
      </c>
    </row>
    <row r="524" spans="1:17" x14ac:dyDescent="0.25">
      <c r="A524" s="575">
        <f t="shared" si="49"/>
        <v>60387</v>
      </c>
      <c r="B524" s="575" t="str">
        <f t="shared" si="50"/>
        <v>Discovery</v>
      </c>
      <c r="C524" s="562">
        <f t="shared" si="50"/>
        <v>0</v>
      </c>
      <c r="D524" s="563">
        <v>0</v>
      </c>
      <c r="E524" s="563">
        <v>0</v>
      </c>
      <c r="F524" s="563">
        <v>0</v>
      </c>
      <c r="G524" s="563">
        <v>0</v>
      </c>
      <c r="H524" s="563">
        <v>0</v>
      </c>
      <c r="I524" s="563">
        <v>0</v>
      </c>
      <c r="J524" s="563">
        <v>0</v>
      </c>
      <c r="K524" s="564">
        <v>0</v>
      </c>
      <c r="L524" s="563">
        <f t="shared" si="48"/>
        <v>0</v>
      </c>
      <c r="M524" s="563">
        <v>0</v>
      </c>
      <c r="N524" s="563">
        <v>0</v>
      </c>
      <c r="O524" s="565">
        <v>0</v>
      </c>
      <c r="P524" s="564">
        <v>0</v>
      </c>
      <c r="Q524" s="566">
        <f>+monthly_drivers_0!Q524*1.25</f>
        <v>3.125</v>
      </c>
    </row>
    <row r="525" spans="1:17" x14ac:dyDescent="0.25">
      <c r="A525" s="567">
        <f t="shared" si="49"/>
        <v>60418</v>
      </c>
      <c r="B525" s="567" t="str">
        <f t="shared" si="50"/>
        <v>Discovery</v>
      </c>
      <c r="C525" s="568">
        <f t="shared" si="50"/>
        <v>0</v>
      </c>
      <c r="D525" s="569">
        <v>0</v>
      </c>
      <c r="E525" s="569">
        <v>0</v>
      </c>
      <c r="F525" s="569">
        <v>0</v>
      </c>
      <c r="G525" s="569">
        <v>0</v>
      </c>
      <c r="H525" s="569">
        <v>0</v>
      </c>
      <c r="I525" s="569">
        <v>0</v>
      </c>
      <c r="J525" s="569">
        <v>0</v>
      </c>
      <c r="K525" s="570">
        <v>0</v>
      </c>
      <c r="L525" s="571">
        <f t="shared" si="48"/>
        <v>0</v>
      </c>
      <c r="M525" s="571">
        <v>0</v>
      </c>
      <c r="N525" s="571">
        <v>0</v>
      </c>
      <c r="O525" s="572">
        <v>0</v>
      </c>
      <c r="P525" s="573">
        <v>0</v>
      </c>
      <c r="Q525" s="574">
        <f>+monthly_drivers_0!Q525*1.25</f>
        <v>3.125</v>
      </c>
    </row>
    <row r="526" spans="1:17" x14ac:dyDescent="0.25">
      <c r="A526" s="575">
        <f t="shared" si="49"/>
        <v>60448</v>
      </c>
      <c r="B526" s="575" t="str">
        <f t="shared" si="50"/>
        <v>Discovery</v>
      </c>
      <c r="C526" s="562">
        <f t="shared" si="50"/>
        <v>0</v>
      </c>
      <c r="D526" s="563">
        <v>0</v>
      </c>
      <c r="E526" s="563">
        <v>0</v>
      </c>
      <c r="F526" s="563">
        <v>0</v>
      </c>
      <c r="G526" s="563">
        <v>0</v>
      </c>
      <c r="H526" s="563">
        <v>0</v>
      </c>
      <c r="I526" s="563">
        <v>0</v>
      </c>
      <c r="J526" s="563">
        <v>0</v>
      </c>
      <c r="K526" s="564">
        <v>0</v>
      </c>
      <c r="L526" s="563">
        <f t="shared" si="48"/>
        <v>0</v>
      </c>
      <c r="M526" s="563">
        <v>0</v>
      </c>
      <c r="N526" s="563">
        <v>0</v>
      </c>
      <c r="O526" s="565">
        <v>0</v>
      </c>
      <c r="P526" s="564">
        <v>0</v>
      </c>
      <c r="Q526" s="566">
        <f>+monthly_drivers_0!Q526*1.25</f>
        <v>3.125</v>
      </c>
    </row>
    <row r="527" spans="1:17" x14ac:dyDescent="0.25">
      <c r="A527" s="567">
        <f t="shared" si="49"/>
        <v>60479</v>
      </c>
      <c r="B527" s="567" t="str">
        <f t="shared" si="50"/>
        <v>Discovery</v>
      </c>
      <c r="C527" s="568">
        <f t="shared" si="50"/>
        <v>0</v>
      </c>
      <c r="D527" s="569">
        <v>0</v>
      </c>
      <c r="E527" s="569">
        <v>0</v>
      </c>
      <c r="F527" s="569">
        <v>0</v>
      </c>
      <c r="G527" s="569">
        <v>0</v>
      </c>
      <c r="H527" s="569">
        <v>0</v>
      </c>
      <c r="I527" s="569">
        <v>0</v>
      </c>
      <c r="J527" s="569">
        <v>0</v>
      </c>
      <c r="K527" s="570">
        <v>0</v>
      </c>
      <c r="L527" s="571">
        <f t="shared" si="48"/>
        <v>0</v>
      </c>
      <c r="M527" s="571">
        <v>0</v>
      </c>
      <c r="N527" s="571">
        <v>0</v>
      </c>
      <c r="O527" s="572">
        <v>0</v>
      </c>
      <c r="P527" s="573">
        <v>0</v>
      </c>
      <c r="Q527" s="574">
        <f>+monthly_drivers_0!Q527*1.25</f>
        <v>3.125</v>
      </c>
    </row>
    <row r="528" spans="1:17" x14ac:dyDescent="0.25">
      <c r="A528" s="575">
        <f t="shared" si="49"/>
        <v>60510</v>
      </c>
      <c r="B528" s="575" t="str">
        <f t="shared" si="50"/>
        <v>Discovery</v>
      </c>
      <c r="C528" s="562">
        <f t="shared" si="50"/>
        <v>0</v>
      </c>
      <c r="D528" s="563">
        <v>0</v>
      </c>
      <c r="E528" s="563">
        <v>0</v>
      </c>
      <c r="F528" s="563">
        <v>0</v>
      </c>
      <c r="G528" s="563">
        <v>0</v>
      </c>
      <c r="H528" s="563">
        <v>0</v>
      </c>
      <c r="I528" s="563">
        <v>0</v>
      </c>
      <c r="J528" s="563">
        <v>0</v>
      </c>
      <c r="K528" s="564">
        <v>0</v>
      </c>
      <c r="L528" s="563">
        <f t="shared" si="48"/>
        <v>0</v>
      </c>
      <c r="M528" s="563">
        <v>0</v>
      </c>
      <c r="N528" s="563">
        <v>0</v>
      </c>
      <c r="O528" s="565">
        <v>0</v>
      </c>
      <c r="P528" s="564">
        <v>0</v>
      </c>
      <c r="Q528" s="566">
        <f>+monthly_drivers_0!Q528*1.25</f>
        <v>3.125</v>
      </c>
    </row>
    <row r="529" spans="1:17" x14ac:dyDescent="0.25">
      <c r="A529" s="567">
        <f t="shared" si="49"/>
        <v>60540</v>
      </c>
      <c r="B529" s="567" t="str">
        <f t="shared" si="50"/>
        <v>Discovery</v>
      </c>
      <c r="C529" s="568">
        <f t="shared" si="50"/>
        <v>0</v>
      </c>
      <c r="D529" s="569">
        <v>0</v>
      </c>
      <c r="E529" s="569">
        <v>0</v>
      </c>
      <c r="F529" s="569">
        <v>0</v>
      </c>
      <c r="G529" s="569">
        <v>0</v>
      </c>
      <c r="H529" s="569">
        <v>0</v>
      </c>
      <c r="I529" s="569">
        <v>0</v>
      </c>
      <c r="J529" s="569">
        <v>0</v>
      </c>
      <c r="K529" s="570">
        <v>0</v>
      </c>
      <c r="L529" s="571">
        <f t="shared" si="48"/>
        <v>0</v>
      </c>
      <c r="M529" s="571">
        <v>0</v>
      </c>
      <c r="N529" s="571">
        <v>0</v>
      </c>
      <c r="O529" s="572">
        <v>0</v>
      </c>
      <c r="P529" s="573">
        <v>0</v>
      </c>
      <c r="Q529" s="574">
        <f>+monthly_drivers_0!Q529*1.25</f>
        <v>3.125</v>
      </c>
    </row>
    <row r="530" spans="1:17" x14ac:dyDescent="0.25">
      <c r="A530" s="575">
        <f t="shared" si="49"/>
        <v>60571</v>
      </c>
      <c r="B530" s="575" t="str">
        <f t="shared" si="50"/>
        <v>Discovery</v>
      </c>
      <c r="C530" s="562">
        <f t="shared" si="50"/>
        <v>0</v>
      </c>
      <c r="D530" s="563">
        <v>0</v>
      </c>
      <c r="E530" s="563">
        <v>0</v>
      </c>
      <c r="F530" s="563">
        <v>0</v>
      </c>
      <c r="G530" s="563">
        <v>0</v>
      </c>
      <c r="H530" s="563">
        <v>0</v>
      </c>
      <c r="I530" s="563">
        <v>0</v>
      </c>
      <c r="J530" s="563">
        <v>0</v>
      </c>
      <c r="K530" s="564">
        <v>0</v>
      </c>
      <c r="L530" s="563">
        <f t="shared" si="48"/>
        <v>0</v>
      </c>
      <c r="M530" s="563">
        <v>0</v>
      </c>
      <c r="N530" s="563">
        <v>0</v>
      </c>
      <c r="O530" s="565">
        <v>0</v>
      </c>
      <c r="P530" s="564">
        <v>0</v>
      </c>
      <c r="Q530" s="566">
        <f>+monthly_drivers_0!Q530*1.25</f>
        <v>3.125</v>
      </c>
    </row>
    <row r="531" spans="1:17" x14ac:dyDescent="0.25">
      <c r="A531" s="567">
        <f t="shared" si="49"/>
        <v>60601</v>
      </c>
      <c r="B531" s="567" t="str">
        <f t="shared" ref="B531:C546" si="51">+B530</f>
        <v>Discovery</v>
      </c>
      <c r="C531" s="568">
        <f t="shared" si="51"/>
        <v>0</v>
      </c>
      <c r="D531" s="569">
        <v>0</v>
      </c>
      <c r="E531" s="569">
        <v>0</v>
      </c>
      <c r="F531" s="569">
        <v>0</v>
      </c>
      <c r="G531" s="569">
        <v>0</v>
      </c>
      <c r="H531" s="569">
        <v>0</v>
      </c>
      <c r="I531" s="569">
        <v>0</v>
      </c>
      <c r="J531" s="569">
        <v>0</v>
      </c>
      <c r="K531" s="570">
        <v>0</v>
      </c>
      <c r="L531" s="571">
        <f t="shared" si="48"/>
        <v>0</v>
      </c>
      <c r="M531" s="571">
        <v>0</v>
      </c>
      <c r="N531" s="571">
        <v>0</v>
      </c>
      <c r="O531" s="572">
        <v>0</v>
      </c>
      <c r="P531" s="573">
        <v>0</v>
      </c>
      <c r="Q531" s="574">
        <f>+monthly_drivers_0!Q531*1.25</f>
        <v>3.125</v>
      </c>
    </row>
    <row r="532" spans="1:17" x14ac:dyDescent="0.25">
      <c r="A532" s="575">
        <f t="shared" si="49"/>
        <v>60632</v>
      </c>
      <c r="B532" s="575" t="str">
        <f t="shared" si="51"/>
        <v>Discovery</v>
      </c>
      <c r="C532" s="562">
        <f t="shared" si="51"/>
        <v>0</v>
      </c>
      <c r="D532" s="563">
        <v>0</v>
      </c>
      <c r="E532" s="563">
        <v>0</v>
      </c>
      <c r="F532" s="563">
        <v>0</v>
      </c>
      <c r="G532" s="563">
        <v>0</v>
      </c>
      <c r="H532" s="563">
        <v>0</v>
      </c>
      <c r="I532" s="563">
        <v>0</v>
      </c>
      <c r="J532" s="563">
        <v>0</v>
      </c>
      <c r="K532" s="564">
        <v>0</v>
      </c>
      <c r="L532" s="563">
        <f t="shared" si="48"/>
        <v>0</v>
      </c>
      <c r="M532" s="563">
        <v>0</v>
      </c>
      <c r="N532" s="563">
        <v>0</v>
      </c>
      <c r="O532" s="565">
        <v>0</v>
      </c>
      <c r="P532" s="564">
        <v>0</v>
      </c>
      <c r="Q532" s="566">
        <f>+monthly_drivers_0!Q532*1.25</f>
        <v>3.125</v>
      </c>
    </row>
    <row r="533" spans="1:17" x14ac:dyDescent="0.25">
      <c r="A533" s="567">
        <f t="shared" si="49"/>
        <v>60663</v>
      </c>
      <c r="B533" s="567" t="str">
        <f t="shared" si="51"/>
        <v>Discovery</v>
      </c>
      <c r="C533" s="568">
        <f t="shared" si="51"/>
        <v>0</v>
      </c>
      <c r="D533" s="569">
        <v>0</v>
      </c>
      <c r="E533" s="569">
        <v>0</v>
      </c>
      <c r="F533" s="569">
        <v>0</v>
      </c>
      <c r="G533" s="569">
        <v>0</v>
      </c>
      <c r="H533" s="569">
        <v>0</v>
      </c>
      <c r="I533" s="569">
        <v>0</v>
      </c>
      <c r="J533" s="569">
        <v>0</v>
      </c>
      <c r="K533" s="570">
        <v>0</v>
      </c>
      <c r="L533" s="571">
        <f t="shared" si="48"/>
        <v>0</v>
      </c>
      <c r="M533" s="571">
        <v>0</v>
      </c>
      <c r="N533" s="571">
        <v>0</v>
      </c>
      <c r="O533" s="572">
        <v>0</v>
      </c>
      <c r="P533" s="573">
        <v>0</v>
      </c>
      <c r="Q533" s="574">
        <f>+monthly_drivers_0!Q533*1.25</f>
        <v>3.125</v>
      </c>
    </row>
    <row r="534" spans="1:17" x14ac:dyDescent="0.25">
      <c r="A534" s="575">
        <f t="shared" si="49"/>
        <v>60691</v>
      </c>
      <c r="B534" s="575" t="str">
        <f t="shared" si="51"/>
        <v>Discovery</v>
      </c>
      <c r="C534" s="562">
        <f t="shared" si="51"/>
        <v>0</v>
      </c>
      <c r="D534" s="563">
        <v>0</v>
      </c>
      <c r="E534" s="563">
        <v>0</v>
      </c>
      <c r="F534" s="563">
        <v>0</v>
      </c>
      <c r="G534" s="563">
        <v>0</v>
      </c>
      <c r="H534" s="563">
        <v>0</v>
      </c>
      <c r="I534" s="563">
        <v>0</v>
      </c>
      <c r="J534" s="563">
        <v>0</v>
      </c>
      <c r="K534" s="564">
        <v>0</v>
      </c>
      <c r="L534" s="563">
        <f t="shared" si="48"/>
        <v>0</v>
      </c>
      <c r="M534" s="563">
        <v>0</v>
      </c>
      <c r="N534" s="563">
        <v>0</v>
      </c>
      <c r="O534" s="565">
        <v>0</v>
      </c>
      <c r="P534" s="564">
        <v>0</v>
      </c>
      <c r="Q534" s="566">
        <f>+monthly_drivers_0!Q534*1.25</f>
        <v>3.125</v>
      </c>
    </row>
    <row r="535" spans="1:17" x14ac:dyDescent="0.25">
      <c r="A535" s="567">
        <f t="shared" si="49"/>
        <v>60722</v>
      </c>
      <c r="B535" s="567" t="str">
        <f t="shared" si="51"/>
        <v>Discovery</v>
      </c>
      <c r="C535" s="568">
        <f t="shared" si="51"/>
        <v>0</v>
      </c>
      <c r="D535" s="569">
        <v>0</v>
      </c>
      <c r="E535" s="569">
        <v>0</v>
      </c>
      <c r="F535" s="569">
        <v>0</v>
      </c>
      <c r="G535" s="569">
        <v>0</v>
      </c>
      <c r="H535" s="569">
        <v>0</v>
      </c>
      <c r="I535" s="569">
        <v>0</v>
      </c>
      <c r="J535" s="569">
        <v>0</v>
      </c>
      <c r="K535" s="570">
        <v>0</v>
      </c>
      <c r="L535" s="571">
        <f t="shared" si="48"/>
        <v>0</v>
      </c>
      <c r="M535" s="571">
        <v>0</v>
      </c>
      <c r="N535" s="571">
        <v>0</v>
      </c>
      <c r="O535" s="572">
        <v>0</v>
      </c>
      <c r="P535" s="573">
        <v>0</v>
      </c>
      <c r="Q535" s="574">
        <f>+monthly_drivers_0!Q535*1.25</f>
        <v>3.125</v>
      </c>
    </row>
    <row r="536" spans="1:17" x14ac:dyDescent="0.25">
      <c r="A536" s="575">
        <f t="shared" si="49"/>
        <v>60752</v>
      </c>
      <c r="B536" s="575" t="str">
        <f t="shared" si="51"/>
        <v>Discovery</v>
      </c>
      <c r="C536" s="562">
        <f t="shared" si="51"/>
        <v>0</v>
      </c>
      <c r="D536" s="563">
        <v>0</v>
      </c>
      <c r="E536" s="563">
        <v>0</v>
      </c>
      <c r="F536" s="563">
        <v>0</v>
      </c>
      <c r="G536" s="563">
        <v>0</v>
      </c>
      <c r="H536" s="563">
        <v>0</v>
      </c>
      <c r="I536" s="563">
        <v>0</v>
      </c>
      <c r="J536" s="563">
        <v>0</v>
      </c>
      <c r="K536" s="564">
        <v>0</v>
      </c>
      <c r="L536" s="563">
        <f t="shared" si="48"/>
        <v>0</v>
      </c>
      <c r="M536" s="563">
        <v>0</v>
      </c>
      <c r="N536" s="563">
        <v>0</v>
      </c>
      <c r="O536" s="565">
        <v>0</v>
      </c>
      <c r="P536" s="564">
        <v>0</v>
      </c>
      <c r="Q536" s="566">
        <f>+monthly_drivers_0!Q536*1.25</f>
        <v>3.125</v>
      </c>
    </row>
    <row r="537" spans="1:17" x14ac:dyDescent="0.25">
      <c r="A537" s="567">
        <f t="shared" si="49"/>
        <v>60783</v>
      </c>
      <c r="B537" s="567" t="str">
        <f t="shared" si="51"/>
        <v>Discovery</v>
      </c>
      <c r="C537" s="568">
        <f t="shared" si="51"/>
        <v>0</v>
      </c>
      <c r="D537" s="569">
        <v>0</v>
      </c>
      <c r="E537" s="569">
        <v>0</v>
      </c>
      <c r="F537" s="569">
        <v>0</v>
      </c>
      <c r="G537" s="569">
        <v>0</v>
      </c>
      <c r="H537" s="569">
        <v>0</v>
      </c>
      <c r="I537" s="569">
        <v>0</v>
      </c>
      <c r="J537" s="569">
        <v>0</v>
      </c>
      <c r="K537" s="570">
        <v>0</v>
      </c>
      <c r="L537" s="571">
        <f t="shared" si="48"/>
        <v>0</v>
      </c>
      <c r="M537" s="571">
        <v>0</v>
      </c>
      <c r="N537" s="571">
        <v>0</v>
      </c>
      <c r="O537" s="572">
        <v>0</v>
      </c>
      <c r="P537" s="573">
        <v>0</v>
      </c>
      <c r="Q537" s="574">
        <f>+monthly_drivers_0!Q537*1.25</f>
        <v>3.125</v>
      </c>
    </row>
    <row r="538" spans="1:17" x14ac:dyDescent="0.25">
      <c r="A538" s="575">
        <f t="shared" si="49"/>
        <v>60813</v>
      </c>
      <c r="B538" s="575" t="str">
        <f t="shared" si="51"/>
        <v>Discovery</v>
      </c>
      <c r="C538" s="562">
        <f t="shared" si="51"/>
        <v>0</v>
      </c>
      <c r="D538" s="563">
        <v>0</v>
      </c>
      <c r="E538" s="563">
        <v>0</v>
      </c>
      <c r="F538" s="563">
        <v>0</v>
      </c>
      <c r="G538" s="563">
        <v>0</v>
      </c>
      <c r="H538" s="563">
        <v>0</v>
      </c>
      <c r="I538" s="563">
        <v>0</v>
      </c>
      <c r="J538" s="563">
        <v>0</v>
      </c>
      <c r="K538" s="564">
        <v>0</v>
      </c>
      <c r="L538" s="563">
        <f t="shared" si="48"/>
        <v>0</v>
      </c>
      <c r="M538" s="563">
        <v>0</v>
      </c>
      <c r="N538" s="563">
        <v>0</v>
      </c>
      <c r="O538" s="565">
        <v>0</v>
      </c>
      <c r="P538" s="564">
        <v>0</v>
      </c>
      <c r="Q538" s="566">
        <f>+monthly_drivers_0!Q538*1.25</f>
        <v>3.125</v>
      </c>
    </row>
    <row r="539" spans="1:17" x14ac:dyDescent="0.25">
      <c r="A539" s="567">
        <f t="shared" si="49"/>
        <v>60844</v>
      </c>
      <c r="B539" s="567" t="str">
        <f t="shared" si="51"/>
        <v>Discovery</v>
      </c>
      <c r="C539" s="568">
        <f t="shared" si="51"/>
        <v>0</v>
      </c>
      <c r="D539" s="569">
        <v>0</v>
      </c>
      <c r="E539" s="569">
        <v>0</v>
      </c>
      <c r="F539" s="569">
        <v>0</v>
      </c>
      <c r="G539" s="569">
        <v>0</v>
      </c>
      <c r="H539" s="569">
        <v>0</v>
      </c>
      <c r="I539" s="569">
        <v>0</v>
      </c>
      <c r="J539" s="569">
        <v>0</v>
      </c>
      <c r="K539" s="570">
        <v>0</v>
      </c>
      <c r="L539" s="571">
        <f t="shared" si="48"/>
        <v>0</v>
      </c>
      <c r="M539" s="571">
        <v>0</v>
      </c>
      <c r="N539" s="571">
        <v>0</v>
      </c>
      <c r="O539" s="572">
        <v>0</v>
      </c>
      <c r="P539" s="573">
        <v>0</v>
      </c>
      <c r="Q539" s="574">
        <f>+monthly_drivers_0!Q539*1.25</f>
        <v>3.125</v>
      </c>
    </row>
    <row r="540" spans="1:17" x14ac:dyDescent="0.25">
      <c r="A540" s="575">
        <f t="shared" si="49"/>
        <v>60875</v>
      </c>
      <c r="B540" s="575" t="str">
        <f t="shared" si="51"/>
        <v>Discovery</v>
      </c>
      <c r="C540" s="562">
        <f t="shared" si="51"/>
        <v>0</v>
      </c>
      <c r="D540" s="563">
        <v>0</v>
      </c>
      <c r="E540" s="563">
        <v>0</v>
      </c>
      <c r="F540" s="563">
        <v>0</v>
      </c>
      <c r="G540" s="563">
        <v>0</v>
      </c>
      <c r="H540" s="563">
        <v>0</v>
      </c>
      <c r="I540" s="563">
        <v>0</v>
      </c>
      <c r="J540" s="563">
        <v>0</v>
      </c>
      <c r="K540" s="564">
        <v>0</v>
      </c>
      <c r="L540" s="563">
        <f t="shared" si="48"/>
        <v>0</v>
      </c>
      <c r="M540" s="563">
        <v>0</v>
      </c>
      <c r="N540" s="563">
        <v>0</v>
      </c>
      <c r="O540" s="565">
        <v>0</v>
      </c>
      <c r="P540" s="564">
        <v>0</v>
      </c>
      <c r="Q540" s="566">
        <f>+monthly_drivers_0!Q540*1.25</f>
        <v>3.125</v>
      </c>
    </row>
    <row r="541" spans="1:17" x14ac:dyDescent="0.25">
      <c r="A541" s="567">
        <f t="shared" si="49"/>
        <v>60905</v>
      </c>
      <c r="B541" s="567" t="str">
        <f t="shared" si="51"/>
        <v>Discovery</v>
      </c>
      <c r="C541" s="568">
        <f t="shared" si="51"/>
        <v>0</v>
      </c>
      <c r="D541" s="569">
        <v>0</v>
      </c>
      <c r="E541" s="569">
        <v>0</v>
      </c>
      <c r="F541" s="569">
        <v>0</v>
      </c>
      <c r="G541" s="569">
        <v>0</v>
      </c>
      <c r="H541" s="569">
        <v>0</v>
      </c>
      <c r="I541" s="569">
        <v>0</v>
      </c>
      <c r="J541" s="569">
        <v>0</v>
      </c>
      <c r="K541" s="570">
        <v>0</v>
      </c>
      <c r="L541" s="571">
        <f t="shared" si="48"/>
        <v>0</v>
      </c>
      <c r="M541" s="571">
        <v>0</v>
      </c>
      <c r="N541" s="571">
        <v>0</v>
      </c>
      <c r="O541" s="572">
        <v>0</v>
      </c>
      <c r="P541" s="573">
        <v>0</v>
      </c>
      <c r="Q541" s="574">
        <f>+monthly_drivers_0!Q541*1.25</f>
        <v>3.125</v>
      </c>
    </row>
    <row r="542" spans="1:17" x14ac:dyDescent="0.25">
      <c r="A542" s="575">
        <f t="shared" si="49"/>
        <v>60936</v>
      </c>
      <c r="B542" s="575" t="str">
        <f t="shared" si="51"/>
        <v>Discovery</v>
      </c>
      <c r="C542" s="562">
        <f t="shared" si="51"/>
        <v>0</v>
      </c>
      <c r="D542" s="563">
        <v>0</v>
      </c>
      <c r="E542" s="563">
        <v>0</v>
      </c>
      <c r="F542" s="563">
        <v>0</v>
      </c>
      <c r="G542" s="563">
        <v>0</v>
      </c>
      <c r="H542" s="563">
        <v>0</v>
      </c>
      <c r="I542" s="563">
        <v>0</v>
      </c>
      <c r="J542" s="563">
        <v>0</v>
      </c>
      <c r="K542" s="564">
        <v>0</v>
      </c>
      <c r="L542" s="563">
        <f t="shared" si="48"/>
        <v>0</v>
      </c>
      <c r="M542" s="563">
        <v>0</v>
      </c>
      <c r="N542" s="563">
        <v>0</v>
      </c>
      <c r="O542" s="565">
        <v>0</v>
      </c>
      <c r="P542" s="564">
        <v>0</v>
      </c>
      <c r="Q542" s="566">
        <f>+monthly_drivers_0!Q542*1.25</f>
        <v>3.125</v>
      </c>
    </row>
    <row r="543" spans="1:17" x14ac:dyDescent="0.25">
      <c r="A543" s="567">
        <f t="shared" si="49"/>
        <v>60966</v>
      </c>
      <c r="B543" s="567" t="str">
        <f t="shared" si="51"/>
        <v>Discovery</v>
      </c>
      <c r="C543" s="568">
        <f t="shared" si="51"/>
        <v>0</v>
      </c>
      <c r="D543" s="569">
        <v>0</v>
      </c>
      <c r="E543" s="569">
        <v>0</v>
      </c>
      <c r="F543" s="569">
        <v>0</v>
      </c>
      <c r="G543" s="569">
        <v>0</v>
      </c>
      <c r="H543" s="569">
        <v>0</v>
      </c>
      <c r="I543" s="569">
        <v>0</v>
      </c>
      <c r="J543" s="569">
        <v>0</v>
      </c>
      <c r="K543" s="570">
        <v>0</v>
      </c>
      <c r="L543" s="571">
        <f t="shared" si="48"/>
        <v>0</v>
      </c>
      <c r="M543" s="571">
        <v>0</v>
      </c>
      <c r="N543" s="571">
        <v>0</v>
      </c>
      <c r="O543" s="572">
        <v>0</v>
      </c>
      <c r="P543" s="573">
        <v>0</v>
      </c>
      <c r="Q543" s="574">
        <f>+monthly_drivers_0!Q543*1.25</f>
        <v>3.125</v>
      </c>
    </row>
    <row r="544" spans="1:17" x14ac:dyDescent="0.25">
      <c r="A544" s="575">
        <f t="shared" si="49"/>
        <v>60997</v>
      </c>
      <c r="B544" s="575" t="str">
        <f t="shared" si="51"/>
        <v>Discovery</v>
      </c>
      <c r="C544" s="562">
        <f t="shared" si="51"/>
        <v>0</v>
      </c>
      <c r="D544" s="563">
        <v>0</v>
      </c>
      <c r="E544" s="563">
        <v>0</v>
      </c>
      <c r="F544" s="563">
        <v>0</v>
      </c>
      <c r="G544" s="563">
        <v>0</v>
      </c>
      <c r="H544" s="563">
        <v>0</v>
      </c>
      <c r="I544" s="563">
        <v>0</v>
      </c>
      <c r="J544" s="563">
        <v>0</v>
      </c>
      <c r="K544" s="564">
        <v>0</v>
      </c>
      <c r="L544" s="563">
        <f t="shared" si="48"/>
        <v>0</v>
      </c>
      <c r="M544" s="563">
        <v>0</v>
      </c>
      <c r="N544" s="563">
        <v>0</v>
      </c>
      <c r="O544" s="565">
        <v>0</v>
      </c>
      <c r="P544" s="564">
        <v>0</v>
      </c>
      <c r="Q544" s="566">
        <f>+monthly_drivers_0!Q544*1.25</f>
        <v>3.125</v>
      </c>
    </row>
    <row r="545" spans="1:17" x14ac:dyDescent="0.25">
      <c r="A545" s="567">
        <f t="shared" si="49"/>
        <v>61028</v>
      </c>
      <c r="B545" s="567" t="str">
        <f t="shared" si="51"/>
        <v>Discovery</v>
      </c>
      <c r="C545" s="568">
        <f t="shared" si="51"/>
        <v>0</v>
      </c>
      <c r="D545" s="569">
        <v>0</v>
      </c>
      <c r="E545" s="569">
        <v>0</v>
      </c>
      <c r="F545" s="569">
        <v>0</v>
      </c>
      <c r="G545" s="569">
        <v>0</v>
      </c>
      <c r="H545" s="569">
        <v>0</v>
      </c>
      <c r="I545" s="569">
        <v>0</v>
      </c>
      <c r="J545" s="569">
        <v>0</v>
      </c>
      <c r="K545" s="570">
        <v>0</v>
      </c>
      <c r="L545" s="571">
        <f t="shared" si="48"/>
        <v>0</v>
      </c>
      <c r="M545" s="571">
        <v>0</v>
      </c>
      <c r="N545" s="571">
        <v>0</v>
      </c>
      <c r="O545" s="572">
        <v>0</v>
      </c>
      <c r="P545" s="573">
        <v>0</v>
      </c>
      <c r="Q545" s="574">
        <f>+monthly_drivers_0!Q545*1.25</f>
        <v>3.125</v>
      </c>
    </row>
    <row r="546" spans="1:17" x14ac:dyDescent="0.25">
      <c r="A546" s="575">
        <f t="shared" si="49"/>
        <v>61056</v>
      </c>
      <c r="B546" s="575" t="str">
        <f t="shared" si="51"/>
        <v>Discovery</v>
      </c>
      <c r="C546" s="562">
        <f t="shared" si="51"/>
        <v>0</v>
      </c>
      <c r="D546" s="563">
        <v>0</v>
      </c>
      <c r="E546" s="563">
        <v>0</v>
      </c>
      <c r="F546" s="563">
        <v>0</v>
      </c>
      <c r="G546" s="563">
        <v>0</v>
      </c>
      <c r="H546" s="563">
        <v>0</v>
      </c>
      <c r="I546" s="563">
        <v>0</v>
      </c>
      <c r="J546" s="563">
        <v>0</v>
      </c>
      <c r="K546" s="564">
        <v>0</v>
      </c>
      <c r="L546" s="563">
        <f t="shared" si="48"/>
        <v>0</v>
      </c>
      <c r="M546" s="563">
        <v>0</v>
      </c>
      <c r="N546" s="563">
        <v>0</v>
      </c>
      <c r="O546" s="565">
        <v>0</v>
      </c>
      <c r="P546" s="564">
        <v>0</v>
      </c>
      <c r="Q546" s="566">
        <f>+monthly_drivers_0!Q546*1.25</f>
        <v>3.125</v>
      </c>
    </row>
    <row r="547" spans="1:17" x14ac:dyDescent="0.25">
      <c r="A547" s="567">
        <f t="shared" si="49"/>
        <v>61087</v>
      </c>
      <c r="B547" s="567" t="str">
        <f t="shared" ref="B547:C562" si="52">+B546</f>
        <v>Discovery</v>
      </c>
      <c r="C547" s="568">
        <f t="shared" si="52"/>
        <v>0</v>
      </c>
      <c r="D547" s="569">
        <v>0</v>
      </c>
      <c r="E547" s="569">
        <v>0</v>
      </c>
      <c r="F547" s="569">
        <v>0</v>
      </c>
      <c r="G547" s="569">
        <v>0</v>
      </c>
      <c r="H547" s="569">
        <v>0</v>
      </c>
      <c r="I547" s="569">
        <v>0</v>
      </c>
      <c r="J547" s="569">
        <v>0</v>
      </c>
      <c r="K547" s="570">
        <v>0</v>
      </c>
      <c r="L547" s="571">
        <f t="shared" si="48"/>
        <v>0</v>
      </c>
      <c r="M547" s="571">
        <v>0</v>
      </c>
      <c r="N547" s="571">
        <v>0</v>
      </c>
      <c r="O547" s="572">
        <v>0</v>
      </c>
      <c r="P547" s="573">
        <v>0</v>
      </c>
      <c r="Q547" s="574">
        <f>+monthly_drivers_0!Q547*1.25</f>
        <v>3.125</v>
      </c>
    </row>
    <row r="548" spans="1:17" x14ac:dyDescent="0.25">
      <c r="A548" s="575">
        <f t="shared" si="49"/>
        <v>61117</v>
      </c>
      <c r="B548" s="575" t="str">
        <f t="shared" si="52"/>
        <v>Discovery</v>
      </c>
      <c r="C548" s="562">
        <f t="shared" si="52"/>
        <v>0</v>
      </c>
      <c r="D548" s="563">
        <v>0</v>
      </c>
      <c r="E548" s="563">
        <v>0</v>
      </c>
      <c r="F548" s="563">
        <v>0</v>
      </c>
      <c r="G548" s="563">
        <v>0</v>
      </c>
      <c r="H548" s="563">
        <v>0</v>
      </c>
      <c r="I548" s="563">
        <v>0</v>
      </c>
      <c r="J548" s="563">
        <v>0</v>
      </c>
      <c r="K548" s="564">
        <v>0</v>
      </c>
      <c r="L548" s="563">
        <f t="shared" si="48"/>
        <v>0</v>
      </c>
      <c r="M548" s="563">
        <v>0</v>
      </c>
      <c r="N548" s="563">
        <v>0</v>
      </c>
      <c r="O548" s="565">
        <v>0</v>
      </c>
      <c r="P548" s="564">
        <v>0</v>
      </c>
      <c r="Q548" s="566">
        <f>+monthly_drivers_0!Q548*1.25</f>
        <v>3.125</v>
      </c>
    </row>
    <row r="549" spans="1:17" x14ac:dyDescent="0.25">
      <c r="A549" s="567">
        <f t="shared" si="49"/>
        <v>61148</v>
      </c>
      <c r="B549" s="567" t="str">
        <f t="shared" si="52"/>
        <v>Discovery</v>
      </c>
      <c r="C549" s="568">
        <f t="shared" si="52"/>
        <v>0</v>
      </c>
      <c r="D549" s="569">
        <v>0</v>
      </c>
      <c r="E549" s="569">
        <v>0</v>
      </c>
      <c r="F549" s="569">
        <v>0</v>
      </c>
      <c r="G549" s="569">
        <v>0</v>
      </c>
      <c r="H549" s="569">
        <v>0</v>
      </c>
      <c r="I549" s="569">
        <v>0</v>
      </c>
      <c r="J549" s="569">
        <v>0</v>
      </c>
      <c r="K549" s="570">
        <v>0</v>
      </c>
      <c r="L549" s="571">
        <f t="shared" si="48"/>
        <v>0</v>
      </c>
      <c r="M549" s="571">
        <v>0</v>
      </c>
      <c r="N549" s="571">
        <v>0</v>
      </c>
      <c r="O549" s="572">
        <v>0</v>
      </c>
      <c r="P549" s="573">
        <v>0</v>
      </c>
      <c r="Q549" s="574">
        <f>+monthly_drivers_0!Q549*1.25</f>
        <v>3.125</v>
      </c>
    </row>
    <row r="550" spans="1:17" x14ac:dyDescent="0.25">
      <c r="A550" s="575">
        <f t="shared" si="49"/>
        <v>61178</v>
      </c>
      <c r="B550" s="575" t="str">
        <f t="shared" si="52"/>
        <v>Discovery</v>
      </c>
      <c r="C550" s="562">
        <f t="shared" si="52"/>
        <v>0</v>
      </c>
      <c r="D550" s="563">
        <v>0</v>
      </c>
      <c r="E550" s="563">
        <v>0</v>
      </c>
      <c r="F550" s="563">
        <v>0</v>
      </c>
      <c r="G550" s="563">
        <v>0</v>
      </c>
      <c r="H550" s="563">
        <v>0</v>
      </c>
      <c r="I550" s="563">
        <v>0</v>
      </c>
      <c r="J550" s="563">
        <v>0</v>
      </c>
      <c r="K550" s="564">
        <v>0</v>
      </c>
      <c r="L550" s="563">
        <f t="shared" si="48"/>
        <v>0</v>
      </c>
      <c r="M550" s="563">
        <v>0</v>
      </c>
      <c r="N550" s="563">
        <v>0</v>
      </c>
      <c r="O550" s="565">
        <v>0</v>
      </c>
      <c r="P550" s="564">
        <v>0</v>
      </c>
      <c r="Q550" s="566">
        <f>+monthly_drivers_0!Q550*1.25</f>
        <v>3.125</v>
      </c>
    </row>
    <row r="551" spans="1:17" x14ac:dyDescent="0.25">
      <c r="A551" s="567">
        <f t="shared" si="49"/>
        <v>61209</v>
      </c>
      <c r="B551" s="567" t="str">
        <f t="shared" si="52"/>
        <v>Discovery</v>
      </c>
      <c r="C551" s="568">
        <f t="shared" si="52"/>
        <v>0</v>
      </c>
      <c r="D551" s="569">
        <v>0</v>
      </c>
      <c r="E551" s="569">
        <v>0</v>
      </c>
      <c r="F551" s="569">
        <v>0</v>
      </c>
      <c r="G551" s="569">
        <v>0</v>
      </c>
      <c r="H551" s="569">
        <v>0</v>
      </c>
      <c r="I551" s="569">
        <v>0</v>
      </c>
      <c r="J551" s="569">
        <v>0</v>
      </c>
      <c r="K551" s="570">
        <v>0</v>
      </c>
      <c r="L551" s="571">
        <f t="shared" si="48"/>
        <v>0</v>
      </c>
      <c r="M551" s="571">
        <v>0</v>
      </c>
      <c r="N551" s="571">
        <v>0</v>
      </c>
      <c r="O551" s="572">
        <v>0</v>
      </c>
      <c r="P551" s="573">
        <v>0</v>
      </c>
      <c r="Q551" s="574">
        <f>+monthly_drivers_0!Q551*1.25</f>
        <v>3.125</v>
      </c>
    </row>
    <row r="552" spans="1:17" x14ac:dyDescent="0.25">
      <c r="A552" s="575">
        <f t="shared" si="49"/>
        <v>61240</v>
      </c>
      <c r="B552" s="575" t="str">
        <f t="shared" si="52"/>
        <v>Discovery</v>
      </c>
      <c r="C552" s="562">
        <f t="shared" si="52"/>
        <v>0</v>
      </c>
      <c r="D552" s="563">
        <v>0</v>
      </c>
      <c r="E552" s="563">
        <v>0</v>
      </c>
      <c r="F552" s="563">
        <v>0</v>
      </c>
      <c r="G552" s="563">
        <v>0</v>
      </c>
      <c r="H552" s="563">
        <v>0</v>
      </c>
      <c r="I552" s="563">
        <v>0</v>
      </c>
      <c r="J552" s="563">
        <v>0</v>
      </c>
      <c r="K552" s="564">
        <v>0</v>
      </c>
      <c r="L552" s="563">
        <f t="shared" si="48"/>
        <v>0</v>
      </c>
      <c r="M552" s="563">
        <v>0</v>
      </c>
      <c r="N552" s="563">
        <v>0</v>
      </c>
      <c r="O552" s="565">
        <v>0</v>
      </c>
      <c r="P552" s="564">
        <v>0</v>
      </c>
      <c r="Q552" s="566">
        <f>+monthly_drivers_0!Q552*1.25</f>
        <v>3.125</v>
      </c>
    </row>
    <row r="553" spans="1:17" x14ac:dyDescent="0.25">
      <c r="A553" s="567">
        <f t="shared" si="49"/>
        <v>61270</v>
      </c>
      <c r="B553" s="567" t="str">
        <f t="shared" si="52"/>
        <v>Discovery</v>
      </c>
      <c r="C553" s="568">
        <f t="shared" si="52"/>
        <v>0</v>
      </c>
      <c r="D553" s="569">
        <v>0</v>
      </c>
      <c r="E553" s="569">
        <v>0</v>
      </c>
      <c r="F553" s="569">
        <v>0</v>
      </c>
      <c r="G553" s="569">
        <v>0</v>
      </c>
      <c r="H553" s="569">
        <v>0</v>
      </c>
      <c r="I553" s="569">
        <v>0</v>
      </c>
      <c r="J553" s="569">
        <v>0</v>
      </c>
      <c r="K553" s="570">
        <v>0</v>
      </c>
      <c r="L553" s="571">
        <f t="shared" si="48"/>
        <v>0</v>
      </c>
      <c r="M553" s="571">
        <v>0</v>
      </c>
      <c r="N553" s="571">
        <v>0</v>
      </c>
      <c r="O553" s="572">
        <v>0</v>
      </c>
      <c r="P553" s="573">
        <v>0</v>
      </c>
      <c r="Q553" s="574">
        <f>+monthly_drivers_0!Q553*1.25</f>
        <v>3.125</v>
      </c>
    </row>
    <row r="554" spans="1:17" x14ac:dyDescent="0.25">
      <c r="A554" s="575">
        <f t="shared" si="49"/>
        <v>61301</v>
      </c>
      <c r="B554" s="575" t="str">
        <f t="shared" si="52"/>
        <v>Discovery</v>
      </c>
      <c r="C554" s="562">
        <f t="shared" si="52"/>
        <v>0</v>
      </c>
      <c r="D554" s="563">
        <v>0</v>
      </c>
      <c r="E554" s="563">
        <v>0</v>
      </c>
      <c r="F554" s="563">
        <v>0</v>
      </c>
      <c r="G554" s="563">
        <v>0</v>
      </c>
      <c r="H554" s="563">
        <v>0</v>
      </c>
      <c r="I554" s="563">
        <v>0</v>
      </c>
      <c r="J554" s="563">
        <v>0</v>
      </c>
      <c r="K554" s="564">
        <v>0</v>
      </c>
      <c r="L554" s="563">
        <f t="shared" si="48"/>
        <v>0</v>
      </c>
      <c r="M554" s="563">
        <v>0</v>
      </c>
      <c r="N554" s="563">
        <v>0</v>
      </c>
      <c r="O554" s="565">
        <v>0</v>
      </c>
      <c r="P554" s="564">
        <v>0</v>
      </c>
      <c r="Q554" s="566">
        <f>+monthly_drivers_0!Q554*1.25</f>
        <v>3.125</v>
      </c>
    </row>
    <row r="555" spans="1:17" x14ac:dyDescent="0.25">
      <c r="A555" s="567">
        <f t="shared" si="49"/>
        <v>61331</v>
      </c>
      <c r="B555" s="567" t="str">
        <f t="shared" si="52"/>
        <v>Discovery</v>
      </c>
      <c r="C555" s="568">
        <f t="shared" si="52"/>
        <v>0</v>
      </c>
      <c r="D555" s="569">
        <v>0</v>
      </c>
      <c r="E555" s="569">
        <v>0</v>
      </c>
      <c r="F555" s="569">
        <v>0</v>
      </c>
      <c r="G555" s="569">
        <v>0</v>
      </c>
      <c r="H555" s="569">
        <v>0</v>
      </c>
      <c r="I555" s="569">
        <v>0</v>
      </c>
      <c r="J555" s="569">
        <v>0</v>
      </c>
      <c r="K555" s="570">
        <v>0</v>
      </c>
      <c r="L555" s="571">
        <f t="shared" si="48"/>
        <v>0</v>
      </c>
      <c r="M555" s="571">
        <v>0</v>
      </c>
      <c r="N555" s="571">
        <v>0</v>
      </c>
      <c r="O555" s="572">
        <v>0</v>
      </c>
      <c r="P555" s="573">
        <v>0</v>
      </c>
      <c r="Q555" s="574">
        <f>+monthly_drivers_0!Q555*1.25</f>
        <v>3.125</v>
      </c>
    </row>
    <row r="556" spans="1:17" x14ac:dyDescent="0.25">
      <c r="A556" s="575">
        <f t="shared" si="49"/>
        <v>61362</v>
      </c>
      <c r="B556" s="575" t="str">
        <f t="shared" si="52"/>
        <v>Discovery</v>
      </c>
      <c r="C556" s="562">
        <f t="shared" si="52"/>
        <v>0</v>
      </c>
      <c r="D556" s="563">
        <v>0</v>
      </c>
      <c r="E556" s="563">
        <v>0</v>
      </c>
      <c r="F556" s="563">
        <v>0</v>
      </c>
      <c r="G556" s="563">
        <v>0</v>
      </c>
      <c r="H556" s="563">
        <v>0</v>
      </c>
      <c r="I556" s="563">
        <v>0</v>
      </c>
      <c r="J556" s="563">
        <v>0</v>
      </c>
      <c r="K556" s="564">
        <v>0</v>
      </c>
      <c r="L556" s="563">
        <f t="shared" si="48"/>
        <v>0</v>
      </c>
      <c r="M556" s="563">
        <v>0</v>
      </c>
      <c r="N556" s="563">
        <v>0</v>
      </c>
      <c r="O556" s="565">
        <v>0</v>
      </c>
      <c r="P556" s="564">
        <v>0</v>
      </c>
      <c r="Q556" s="566">
        <f>+monthly_drivers_0!Q556*1.25</f>
        <v>3.125</v>
      </c>
    </row>
    <row r="557" spans="1:17" x14ac:dyDescent="0.25">
      <c r="A557" s="567">
        <f t="shared" si="49"/>
        <v>61393</v>
      </c>
      <c r="B557" s="567" t="str">
        <f t="shared" si="52"/>
        <v>Discovery</v>
      </c>
      <c r="C557" s="568">
        <f t="shared" si="52"/>
        <v>0</v>
      </c>
      <c r="D557" s="569">
        <v>0</v>
      </c>
      <c r="E557" s="569">
        <v>0</v>
      </c>
      <c r="F557" s="569">
        <v>0</v>
      </c>
      <c r="G557" s="569">
        <v>0</v>
      </c>
      <c r="H557" s="569">
        <v>0</v>
      </c>
      <c r="I557" s="569">
        <v>0</v>
      </c>
      <c r="J557" s="569">
        <v>0</v>
      </c>
      <c r="K557" s="570">
        <v>0</v>
      </c>
      <c r="L557" s="571">
        <f t="shared" si="48"/>
        <v>0</v>
      </c>
      <c r="M557" s="571">
        <v>0</v>
      </c>
      <c r="N557" s="571">
        <v>0</v>
      </c>
      <c r="O557" s="572">
        <v>0</v>
      </c>
      <c r="P557" s="573">
        <v>0</v>
      </c>
      <c r="Q557" s="574">
        <f>+monthly_drivers_0!Q557*1.25</f>
        <v>3.125</v>
      </c>
    </row>
    <row r="558" spans="1:17" x14ac:dyDescent="0.25">
      <c r="A558" s="575">
        <f t="shared" si="49"/>
        <v>61422</v>
      </c>
      <c r="B558" s="575" t="str">
        <f t="shared" si="52"/>
        <v>Discovery</v>
      </c>
      <c r="C558" s="562">
        <f t="shared" si="52"/>
        <v>0</v>
      </c>
      <c r="D558" s="563">
        <v>0</v>
      </c>
      <c r="E558" s="563">
        <v>0</v>
      </c>
      <c r="F558" s="563">
        <v>0</v>
      </c>
      <c r="G558" s="563">
        <v>0</v>
      </c>
      <c r="H558" s="563">
        <v>0</v>
      </c>
      <c r="I558" s="563">
        <v>0</v>
      </c>
      <c r="J558" s="563">
        <v>0</v>
      </c>
      <c r="K558" s="564">
        <v>0</v>
      </c>
      <c r="L558" s="563">
        <f t="shared" si="48"/>
        <v>0</v>
      </c>
      <c r="M558" s="563">
        <v>0</v>
      </c>
      <c r="N558" s="563">
        <v>0</v>
      </c>
      <c r="O558" s="565">
        <v>0</v>
      </c>
      <c r="P558" s="564">
        <v>0</v>
      </c>
      <c r="Q558" s="566">
        <f>+monthly_drivers_0!Q558*1.25</f>
        <v>3.125</v>
      </c>
    </row>
    <row r="559" spans="1:17" x14ac:dyDescent="0.25">
      <c r="A559" s="567">
        <f t="shared" si="49"/>
        <v>61453</v>
      </c>
      <c r="B559" s="567" t="str">
        <f t="shared" si="52"/>
        <v>Discovery</v>
      </c>
      <c r="C559" s="568">
        <f t="shared" si="52"/>
        <v>0</v>
      </c>
      <c r="D559" s="569">
        <v>0</v>
      </c>
      <c r="E559" s="569">
        <v>0</v>
      </c>
      <c r="F559" s="569">
        <v>0</v>
      </c>
      <c r="G559" s="569">
        <v>0</v>
      </c>
      <c r="H559" s="569">
        <v>0</v>
      </c>
      <c r="I559" s="569">
        <v>0</v>
      </c>
      <c r="J559" s="569">
        <v>0</v>
      </c>
      <c r="K559" s="570">
        <v>0</v>
      </c>
      <c r="L559" s="571">
        <f t="shared" si="48"/>
        <v>0</v>
      </c>
      <c r="M559" s="571">
        <v>0</v>
      </c>
      <c r="N559" s="571">
        <v>0</v>
      </c>
      <c r="O559" s="572">
        <v>0</v>
      </c>
      <c r="P559" s="573">
        <v>0</v>
      </c>
      <c r="Q559" s="574">
        <f>+monthly_drivers_0!Q559*1.25</f>
        <v>3.125</v>
      </c>
    </row>
    <row r="560" spans="1:17" x14ac:dyDescent="0.25">
      <c r="A560" s="575">
        <f t="shared" si="49"/>
        <v>61483</v>
      </c>
      <c r="B560" s="575" t="str">
        <f t="shared" si="52"/>
        <v>Discovery</v>
      </c>
      <c r="C560" s="562">
        <f t="shared" si="52"/>
        <v>0</v>
      </c>
      <c r="D560" s="563">
        <v>0</v>
      </c>
      <c r="E560" s="563">
        <v>0</v>
      </c>
      <c r="F560" s="563">
        <v>0</v>
      </c>
      <c r="G560" s="563">
        <v>0</v>
      </c>
      <c r="H560" s="563">
        <v>0</v>
      </c>
      <c r="I560" s="563">
        <v>0</v>
      </c>
      <c r="J560" s="563">
        <v>0</v>
      </c>
      <c r="K560" s="564">
        <v>0</v>
      </c>
      <c r="L560" s="563">
        <f t="shared" si="48"/>
        <v>0</v>
      </c>
      <c r="M560" s="563">
        <v>0</v>
      </c>
      <c r="N560" s="563">
        <v>0</v>
      </c>
      <c r="O560" s="565">
        <v>0</v>
      </c>
      <c r="P560" s="564">
        <v>0</v>
      </c>
      <c r="Q560" s="566">
        <f>+monthly_drivers_0!Q560*1.25</f>
        <v>3.125</v>
      </c>
    </row>
    <row r="561" spans="1:17" x14ac:dyDescent="0.25">
      <c r="A561" s="567">
        <f t="shared" si="49"/>
        <v>61514</v>
      </c>
      <c r="B561" s="567" t="str">
        <f t="shared" si="52"/>
        <v>Discovery</v>
      </c>
      <c r="C561" s="568">
        <f t="shared" si="52"/>
        <v>0</v>
      </c>
      <c r="D561" s="569">
        <v>0</v>
      </c>
      <c r="E561" s="569">
        <v>0</v>
      </c>
      <c r="F561" s="569">
        <v>0</v>
      </c>
      <c r="G561" s="569">
        <v>0</v>
      </c>
      <c r="H561" s="569">
        <v>0</v>
      </c>
      <c r="I561" s="569">
        <v>0</v>
      </c>
      <c r="J561" s="569">
        <v>0</v>
      </c>
      <c r="K561" s="570">
        <v>0</v>
      </c>
      <c r="L561" s="571">
        <f t="shared" si="48"/>
        <v>0</v>
      </c>
      <c r="M561" s="571">
        <v>0</v>
      </c>
      <c r="N561" s="571">
        <v>0</v>
      </c>
      <c r="O561" s="572">
        <v>0</v>
      </c>
      <c r="P561" s="573">
        <v>0</v>
      </c>
      <c r="Q561" s="574">
        <f>+monthly_drivers_0!Q561*1.25</f>
        <v>3.125</v>
      </c>
    </row>
    <row r="562" spans="1:17" x14ac:dyDescent="0.25">
      <c r="A562" s="575">
        <f t="shared" si="49"/>
        <v>61544</v>
      </c>
      <c r="B562" s="575" t="str">
        <f t="shared" si="52"/>
        <v>Discovery</v>
      </c>
      <c r="C562" s="562">
        <f t="shared" si="52"/>
        <v>0</v>
      </c>
      <c r="D562" s="563">
        <v>0</v>
      </c>
      <c r="E562" s="563">
        <v>0</v>
      </c>
      <c r="F562" s="563">
        <v>0</v>
      </c>
      <c r="G562" s="563">
        <v>0</v>
      </c>
      <c r="H562" s="563">
        <v>0</v>
      </c>
      <c r="I562" s="563">
        <v>0</v>
      </c>
      <c r="J562" s="563">
        <v>0</v>
      </c>
      <c r="K562" s="564">
        <v>0</v>
      </c>
      <c r="L562" s="563">
        <f t="shared" si="48"/>
        <v>0</v>
      </c>
      <c r="M562" s="563">
        <v>0</v>
      </c>
      <c r="N562" s="563">
        <v>0</v>
      </c>
      <c r="O562" s="565">
        <v>0</v>
      </c>
      <c r="P562" s="564">
        <v>0</v>
      </c>
      <c r="Q562" s="566">
        <f>+monthly_drivers_0!Q562*1.25</f>
        <v>3.125</v>
      </c>
    </row>
    <row r="563" spans="1:17" x14ac:dyDescent="0.25">
      <c r="A563" s="567">
        <f t="shared" si="49"/>
        <v>61575</v>
      </c>
      <c r="B563" s="567" t="str">
        <f t="shared" ref="B563:C578" si="53">+B562</f>
        <v>Discovery</v>
      </c>
      <c r="C563" s="568">
        <f t="shared" si="53"/>
        <v>0</v>
      </c>
      <c r="D563" s="569">
        <v>0</v>
      </c>
      <c r="E563" s="569">
        <v>0</v>
      </c>
      <c r="F563" s="569">
        <v>0</v>
      </c>
      <c r="G563" s="569">
        <v>0</v>
      </c>
      <c r="H563" s="569">
        <v>0</v>
      </c>
      <c r="I563" s="569">
        <v>0</v>
      </c>
      <c r="J563" s="569">
        <v>0</v>
      </c>
      <c r="K563" s="570">
        <v>0</v>
      </c>
      <c r="L563" s="571">
        <f t="shared" si="48"/>
        <v>0</v>
      </c>
      <c r="M563" s="571">
        <v>0</v>
      </c>
      <c r="N563" s="571">
        <v>0</v>
      </c>
      <c r="O563" s="572">
        <v>0</v>
      </c>
      <c r="P563" s="573">
        <v>0</v>
      </c>
      <c r="Q563" s="574">
        <f>+monthly_drivers_0!Q563*1.25</f>
        <v>3.125</v>
      </c>
    </row>
    <row r="564" spans="1:17" x14ac:dyDescent="0.25">
      <c r="A564" s="575">
        <f t="shared" si="49"/>
        <v>61606</v>
      </c>
      <c r="B564" s="575" t="str">
        <f t="shared" si="53"/>
        <v>Discovery</v>
      </c>
      <c r="C564" s="562">
        <f t="shared" si="53"/>
        <v>0</v>
      </c>
      <c r="D564" s="563">
        <v>0</v>
      </c>
      <c r="E564" s="563">
        <v>0</v>
      </c>
      <c r="F564" s="563">
        <v>0</v>
      </c>
      <c r="G564" s="563">
        <v>0</v>
      </c>
      <c r="H564" s="563">
        <v>0</v>
      </c>
      <c r="I564" s="563">
        <v>0</v>
      </c>
      <c r="J564" s="563">
        <v>0</v>
      </c>
      <c r="K564" s="564">
        <v>0</v>
      </c>
      <c r="L564" s="563">
        <f t="shared" si="48"/>
        <v>0</v>
      </c>
      <c r="M564" s="563">
        <v>0</v>
      </c>
      <c r="N564" s="563">
        <v>0</v>
      </c>
      <c r="O564" s="565">
        <v>0</v>
      </c>
      <c r="P564" s="564">
        <v>0</v>
      </c>
      <c r="Q564" s="566">
        <f>+monthly_drivers_0!Q564*1.25</f>
        <v>3.125</v>
      </c>
    </row>
    <row r="565" spans="1:17" x14ac:dyDescent="0.25">
      <c r="A565" s="567">
        <f t="shared" si="49"/>
        <v>61636</v>
      </c>
      <c r="B565" s="567" t="str">
        <f t="shared" si="53"/>
        <v>Discovery</v>
      </c>
      <c r="C565" s="568">
        <f t="shared" si="53"/>
        <v>0</v>
      </c>
      <c r="D565" s="569">
        <v>0</v>
      </c>
      <c r="E565" s="569">
        <v>0</v>
      </c>
      <c r="F565" s="569">
        <v>0</v>
      </c>
      <c r="G565" s="569">
        <v>0</v>
      </c>
      <c r="H565" s="569">
        <v>0</v>
      </c>
      <c r="I565" s="569">
        <v>0</v>
      </c>
      <c r="J565" s="569">
        <v>0</v>
      </c>
      <c r="K565" s="570">
        <v>0</v>
      </c>
      <c r="L565" s="571">
        <f t="shared" si="48"/>
        <v>0</v>
      </c>
      <c r="M565" s="571">
        <v>0</v>
      </c>
      <c r="N565" s="571">
        <v>0</v>
      </c>
      <c r="O565" s="572">
        <v>0</v>
      </c>
      <c r="P565" s="573">
        <v>0</v>
      </c>
      <c r="Q565" s="574">
        <f>+monthly_drivers_0!Q565*1.25</f>
        <v>3.125</v>
      </c>
    </row>
    <row r="566" spans="1:17" x14ac:dyDescent="0.25">
      <c r="A566" s="575">
        <f t="shared" si="49"/>
        <v>61667</v>
      </c>
      <c r="B566" s="575" t="str">
        <f t="shared" si="53"/>
        <v>Discovery</v>
      </c>
      <c r="C566" s="562">
        <f t="shared" si="53"/>
        <v>0</v>
      </c>
      <c r="D566" s="563">
        <v>0</v>
      </c>
      <c r="E566" s="563">
        <v>0</v>
      </c>
      <c r="F566" s="563">
        <v>0</v>
      </c>
      <c r="G566" s="563">
        <v>0</v>
      </c>
      <c r="H566" s="563">
        <v>0</v>
      </c>
      <c r="I566" s="563">
        <v>0</v>
      </c>
      <c r="J566" s="563">
        <v>0</v>
      </c>
      <c r="K566" s="564">
        <v>0</v>
      </c>
      <c r="L566" s="563">
        <f t="shared" si="48"/>
        <v>0</v>
      </c>
      <c r="M566" s="563">
        <v>0</v>
      </c>
      <c r="N566" s="563">
        <v>0</v>
      </c>
      <c r="O566" s="565">
        <v>0</v>
      </c>
      <c r="P566" s="564">
        <v>0</v>
      </c>
      <c r="Q566" s="566">
        <f>+monthly_drivers_0!Q566*1.25</f>
        <v>3.125</v>
      </c>
    </row>
    <row r="567" spans="1:17" x14ac:dyDescent="0.25">
      <c r="A567" s="567">
        <f t="shared" si="49"/>
        <v>61697</v>
      </c>
      <c r="B567" s="567" t="str">
        <f t="shared" si="53"/>
        <v>Discovery</v>
      </c>
      <c r="C567" s="568">
        <f t="shared" si="53"/>
        <v>0</v>
      </c>
      <c r="D567" s="569">
        <v>0</v>
      </c>
      <c r="E567" s="569">
        <v>0</v>
      </c>
      <c r="F567" s="569">
        <v>0</v>
      </c>
      <c r="G567" s="569">
        <v>0</v>
      </c>
      <c r="H567" s="569">
        <v>0</v>
      </c>
      <c r="I567" s="569">
        <v>0</v>
      </c>
      <c r="J567" s="569">
        <v>0</v>
      </c>
      <c r="K567" s="570">
        <v>0</v>
      </c>
      <c r="L567" s="571">
        <f t="shared" si="48"/>
        <v>0</v>
      </c>
      <c r="M567" s="571">
        <v>0</v>
      </c>
      <c r="N567" s="571">
        <v>0</v>
      </c>
      <c r="O567" s="572">
        <v>0</v>
      </c>
      <c r="P567" s="573">
        <v>0</v>
      </c>
      <c r="Q567" s="574">
        <f>+monthly_drivers_0!Q567*1.25</f>
        <v>3.125</v>
      </c>
    </row>
    <row r="568" spans="1:17" x14ac:dyDescent="0.25">
      <c r="A568" s="575">
        <f t="shared" si="49"/>
        <v>61728</v>
      </c>
      <c r="B568" s="575" t="str">
        <f t="shared" si="53"/>
        <v>Discovery</v>
      </c>
      <c r="C568" s="562">
        <f t="shared" si="53"/>
        <v>0</v>
      </c>
      <c r="D568" s="563">
        <v>0</v>
      </c>
      <c r="E568" s="563">
        <v>0</v>
      </c>
      <c r="F568" s="563">
        <v>0</v>
      </c>
      <c r="G568" s="563">
        <v>0</v>
      </c>
      <c r="H568" s="563">
        <v>0</v>
      </c>
      <c r="I568" s="563">
        <v>0</v>
      </c>
      <c r="J568" s="563">
        <v>0</v>
      </c>
      <c r="K568" s="564">
        <v>0</v>
      </c>
      <c r="L568" s="563">
        <f t="shared" si="48"/>
        <v>0</v>
      </c>
      <c r="M568" s="563">
        <v>0</v>
      </c>
      <c r="N568" s="563">
        <v>0</v>
      </c>
      <c r="O568" s="565">
        <v>0</v>
      </c>
      <c r="P568" s="564">
        <v>0</v>
      </c>
      <c r="Q568" s="566">
        <f>+monthly_drivers_0!Q568*1.25</f>
        <v>3.125</v>
      </c>
    </row>
    <row r="569" spans="1:17" x14ac:dyDescent="0.25">
      <c r="A569" s="567">
        <f t="shared" si="49"/>
        <v>61759</v>
      </c>
      <c r="B569" s="567" t="str">
        <f t="shared" si="53"/>
        <v>Discovery</v>
      </c>
      <c r="C569" s="568">
        <f t="shared" si="53"/>
        <v>0</v>
      </c>
      <c r="D569" s="569">
        <v>0</v>
      </c>
      <c r="E569" s="569">
        <v>0</v>
      </c>
      <c r="F569" s="569">
        <v>0</v>
      </c>
      <c r="G569" s="569">
        <v>0</v>
      </c>
      <c r="H569" s="569">
        <v>0</v>
      </c>
      <c r="I569" s="569">
        <v>0</v>
      </c>
      <c r="J569" s="569">
        <v>0</v>
      </c>
      <c r="K569" s="570">
        <v>0</v>
      </c>
      <c r="L569" s="571">
        <f t="shared" si="48"/>
        <v>0</v>
      </c>
      <c r="M569" s="571">
        <v>0</v>
      </c>
      <c r="N569" s="571">
        <v>0</v>
      </c>
      <c r="O569" s="572">
        <v>0</v>
      </c>
      <c r="P569" s="573">
        <v>0</v>
      </c>
      <c r="Q569" s="574">
        <f>+monthly_drivers_0!Q569*1.25</f>
        <v>3.125</v>
      </c>
    </row>
    <row r="570" spans="1:17" x14ac:dyDescent="0.25">
      <c r="A570" s="575">
        <f t="shared" si="49"/>
        <v>61787</v>
      </c>
      <c r="B570" s="575" t="str">
        <f t="shared" si="53"/>
        <v>Discovery</v>
      </c>
      <c r="C570" s="562">
        <f t="shared" si="53"/>
        <v>0</v>
      </c>
      <c r="D570" s="563">
        <v>0</v>
      </c>
      <c r="E570" s="563">
        <v>0</v>
      </c>
      <c r="F570" s="563">
        <v>0</v>
      </c>
      <c r="G570" s="563">
        <v>0</v>
      </c>
      <c r="H570" s="563">
        <v>0</v>
      </c>
      <c r="I570" s="563">
        <v>0</v>
      </c>
      <c r="J570" s="563">
        <v>0</v>
      </c>
      <c r="K570" s="564">
        <v>0</v>
      </c>
      <c r="L570" s="563">
        <f t="shared" si="48"/>
        <v>0</v>
      </c>
      <c r="M570" s="563">
        <v>0</v>
      </c>
      <c r="N570" s="563">
        <v>0</v>
      </c>
      <c r="O570" s="565">
        <v>0</v>
      </c>
      <c r="P570" s="564">
        <v>0</v>
      </c>
      <c r="Q570" s="566">
        <f>+monthly_drivers_0!Q570*1.25</f>
        <v>3.125</v>
      </c>
    </row>
    <row r="571" spans="1:17" x14ac:dyDescent="0.25">
      <c r="A571" s="567">
        <f t="shared" si="49"/>
        <v>61818</v>
      </c>
      <c r="B571" s="567" t="str">
        <f t="shared" si="53"/>
        <v>Discovery</v>
      </c>
      <c r="C571" s="568">
        <f t="shared" si="53"/>
        <v>0</v>
      </c>
      <c r="D571" s="569">
        <v>0</v>
      </c>
      <c r="E571" s="569">
        <v>0</v>
      </c>
      <c r="F571" s="569">
        <v>0</v>
      </c>
      <c r="G571" s="569">
        <v>0</v>
      </c>
      <c r="H571" s="569">
        <v>0</v>
      </c>
      <c r="I571" s="569">
        <v>0</v>
      </c>
      <c r="J571" s="569">
        <v>0</v>
      </c>
      <c r="K571" s="570">
        <v>0</v>
      </c>
      <c r="L571" s="571">
        <f t="shared" si="48"/>
        <v>0</v>
      </c>
      <c r="M571" s="571">
        <v>0</v>
      </c>
      <c r="N571" s="571">
        <v>0</v>
      </c>
      <c r="O571" s="572">
        <v>0</v>
      </c>
      <c r="P571" s="573">
        <v>0</v>
      </c>
      <c r="Q571" s="574">
        <f>+monthly_drivers_0!Q571*1.25</f>
        <v>3.125</v>
      </c>
    </row>
    <row r="572" spans="1:17" x14ac:dyDescent="0.25">
      <c r="A572" s="575">
        <f t="shared" si="49"/>
        <v>61848</v>
      </c>
      <c r="B572" s="575" t="str">
        <f t="shared" si="53"/>
        <v>Discovery</v>
      </c>
      <c r="C572" s="562">
        <f t="shared" si="53"/>
        <v>0</v>
      </c>
      <c r="D572" s="563">
        <v>0</v>
      </c>
      <c r="E572" s="563">
        <v>0</v>
      </c>
      <c r="F572" s="563">
        <v>0</v>
      </c>
      <c r="G572" s="563">
        <v>0</v>
      </c>
      <c r="H572" s="563">
        <v>0</v>
      </c>
      <c r="I572" s="563">
        <v>0</v>
      </c>
      <c r="J572" s="563">
        <v>0</v>
      </c>
      <c r="K572" s="564">
        <v>0</v>
      </c>
      <c r="L572" s="563">
        <f t="shared" si="48"/>
        <v>0</v>
      </c>
      <c r="M572" s="563">
        <v>0</v>
      </c>
      <c r="N572" s="563">
        <v>0</v>
      </c>
      <c r="O572" s="565">
        <v>0</v>
      </c>
      <c r="P572" s="564">
        <v>0</v>
      </c>
      <c r="Q572" s="566">
        <f>+monthly_drivers_0!Q572*1.25</f>
        <v>3.125</v>
      </c>
    </row>
    <row r="573" spans="1:17" x14ac:dyDescent="0.25">
      <c r="A573" s="567">
        <f t="shared" si="49"/>
        <v>61879</v>
      </c>
      <c r="B573" s="567" t="str">
        <f t="shared" si="53"/>
        <v>Discovery</v>
      </c>
      <c r="C573" s="568">
        <f t="shared" si="53"/>
        <v>0</v>
      </c>
      <c r="D573" s="569">
        <v>0</v>
      </c>
      <c r="E573" s="569">
        <v>0</v>
      </c>
      <c r="F573" s="569">
        <v>0</v>
      </c>
      <c r="G573" s="569">
        <v>0</v>
      </c>
      <c r="H573" s="569">
        <v>0</v>
      </c>
      <c r="I573" s="569">
        <v>0</v>
      </c>
      <c r="J573" s="569">
        <v>0</v>
      </c>
      <c r="K573" s="570">
        <v>0</v>
      </c>
      <c r="L573" s="571">
        <f t="shared" si="48"/>
        <v>0</v>
      </c>
      <c r="M573" s="571">
        <v>0</v>
      </c>
      <c r="N573" s="571">
        <v>0</v>
      </c>
      <c r="O573" s="572">
        <v>0</v>
      </c>
      <c r="P573" s="573">
        <v>0</v>
      </c>
      <c r="Q573" s="574">
        <f>+monthly_drivers_0!Q573*1.25</f>
        <v>3.125</v>
      </c>
    </row>
    <row r="574" spans="1:17" x14ac:dyDescent="0.25">
      <c r="A574" s="575">
        <f t="shared" si="49"/>
        <v>61909</v>
      </c>
      <c r="B574" s="575" t="str">
        <f t="shared" si="53"/>
        <v>Discovery</v>
      </c>
      <c r="C574" s="562">
        <f t="shared" si="53"/>
        <v>0</v>
      </c>
      <c r="D574" s="563">
        <v>0</v>
      </c>
      <c r="E574" s="563">
        <v>0</v>
      </c>
      <c r="F574" s="563">
        <v>0</v>
      </c>
      <c r="G574" s="563">
        <v>0</v>
      </c>
      <c r="H574" s="563">
        <v>0</v>
      </c>
      <c r="I574" s="563">
        <v>0</v>
      </c>
      <c r="J574" s="563">
        <v>0</v>
      </c>
      <c r="K574" s="564">
        <v>0</v>
      </c>
      <c r="L574" s="563">
        <f t="shared" si="48"/>
        <v>0</v>
      </c>
      <c r="M574" s="563">
        <v>0</v>
      </c>
      <c r="N574" s="563">
        <v>0</v>
      </c>
      <c r="O574" s="565">
        <v>0</v>
      </c>
      <c r="P574" s="564">
        <v>0</v>
      </c>
      <c r="Q574" s="566">
        <f>+monthly_drivers_0!Q574*1.25</f>
        <v>3.125</v>
      </c>
    </row>
    <row r="575" spans="1:17" x14ac:dyDescent="0.25">
      <c r="A575" s="567">
        <f t="shared" si="49"/>
        <v>61940</v>
      </c>
      <c r="B575" s="567" t="str">
        <f t="shared" si="53"/>
        <v>Discovery</v>
      </c>
      <c r="C575" s="568">
        <f t="shared" si="53"/>
        <v>0</v>
      </c>
      <c r="D575" s="569">
        <v>0</v>
      </c>
      <c r="E575" s="569">
        <v>0</v>
      </c>
      <c r="F575" s="569">
        <v>0</v>
      </c>
      <c r="G575" s="569">
        <v>0</v>
      </c>
      <c r="H575" s="569">
        <v>0</v>
      </c>
      <c r="I575" s="569">
        <v>0</v>
      </c>
      <c r="J575" s="569">
        <v>0</v>
      </c>
      <c r="K575" s="570">
        <v>0</v>
      </c>
      <c r="L575" s="571">
        <f t="shared" si="48"/>
        <v>0</v>
      </c>
      <c r="M575" s="571">
        <v>0</v>
      </c>
      <c r="N575" s="571">
        <v>0</v>
      </c>
      <c r="O575" s="572">
        <v>0</v>
      </c>
      <c r="P575" s="573">
        <v>0</v>
      </c>
      <c r="Q575" s="574">
        <f>+monthly_drivers_0!Q575*1.25</f>
        <v>3.125</v>
      </c>
    </row>
    <row r="576" spans="1:17" x14ac:dyDescent="0.25">
      <c r="A576" s="575">
        <f t="shared" si="49"/>
        <v>61971</v>
      </c>
      <c r="B576" s="575" t="str">
        <f t="shared" si="53"/>
        <v>Discovery</v>
      </c>
      <c r="C576" s="562">
        <f t="shared" si="53"/>
        <v>0</v>
      </c>
      <c r="D576" s="563">
        <v>0</v>
      </c>
      <c r="E576" s="563">
        <v>0</v>
      </c>
      <c r="F576" s="563">
        <v>0</v>
      </c>
      <c r="G576" s="563">
        <v>0</v>
      </c>
      <c r="H576" s="563">
        <v>0</v>
      </c>
      <c r="I576" s="563">
        <v>0</v>
      </c>
      <c r="J576" s="563">
        <v>0</v>
      </c>
      <c r="K576" s="564">
        <v>0</v>
      </c>
      <c r="L576" s="563">
        <f t="shared" si="48"/>
        <v>0</v>
      </c>
      <c r="M576" s="563">
        <v>0</v>
      </c>
      <c r="N576" s="563">
        <v>0</v>
      </c>
      <c r="O576" s="565">
        <v>0</v>
      </c>
      <c r="P576" s="564">
        <v>0</v>
      </c>
      <c r="Q576" s="566">
        <f>+monthly_drivers_0!Q576*1.25</f>
        <v>3.125</v>
      </c>
    </row>
    <row r="577" spans="1:17" x14ac:dyDescent="0.25">
      <c r="A577" s="567">
        <f t="shared" si="49"/>
        <v>62001</v>
      </c>
      <c r="B577" s="567" t="str">
        <f t="shared" si="53"/>
        <v>Discovery</v>
      </c>
      <c r="C577" s="568">
        <f t="shared" si="53"/>
        <v>0</v>
      </c>
      <c r="D577" s="569">
        <v>0</v>
      </c>
      <c r="E577" s="569">
        <v>0</v>
      </c>
      <c r="F577" s="569">
        <v>0</v>
      </c>
      <c r="G577" s="569">
        <v>0</v>
      </c>
      <c r="H577" s="569">
        <v>0</v>
      </c>
      <c r="I577" s="569">
        <v>0</v>
      </c>
      <c r="J577" s="569">
        <v>0</v>
      </c>
      <c r="K577" s="570">
        <v>0</v>
      </c>
      <c r="L577" s="571">
        <f t="shared" si="48"/>
        <v>0</v>
      </c>
      <c r="M577" s="571">
        <v>0</v>
      </c>
      <c r="N577" s="571">
        <v>0</v>
      </c>
      <c r="O577" s="572">
        <v>0</v>
      </c>
      <c r="P577" s="573">
        <v>0</v>
      </c>
      <c r="Q577" s="574">
        <f>+monthly_drivers_0!Q577*1.25</f>
        <v>3.125</v>
      </c>
    </row>
    <row r="578" spans="1:17" x14ac:dyDescent="0.25">
      <c r="A578" s="575">
        <f t="shared" si="49"/>
        <v>62032</v>
      </c>
      <c r="B578" s="575" t="str">
        <f t="shared" si="53"/>
        <v>Discovery</v>
      </c>
      <c r="C578" s="562">
        <f t="shared" si="53"/>
        <v>0</v>
      </c>
      <c r="D578" s="563">
        <v>0</v>
      </c>
      <c r="E578" s="563">
        <v>0</v>
      </c>
      <c r="F578" s="563">
        <v>0</v>
      </c>
      <c r="G578" s="563">
        <v>0</v>
      </c>
      <c r="H578" s="563">
        <v>0</v>
      </c>
      <c r="I578" s="563">
        <v>0</v>
      </c>
      <c r="J578" s="563">
        <v>0</v>
      </c>
      <c r="K578" s="564">
        <v>0</v>
      </c>
      <c r="L578" s="563">
        <f t="shared" ref="L578:L641" si="54">+O578+P578</f>
        <v>0</v>
      </c>
      <c r="M578" s="563">
        <v>0</v>
      </c>
      <c r="N578" s="563">
        <v>0</v>
      </c>
      <c r="O578" s="565">
        <v>0</v>
      </c>
      <c r="P578" s="564">
        <v>0</v>
      </c>
      <c r="Q578" s="566">
        <f>+monthly_drivers_0!Q578*1.25</f>
        <v>3.125</v>
      </c>
    </row>
    <row r="579" spans="1:17" x14ac:dyDescent="0.25">
      <c r="A579" s="567">
        <f t="shared" ref="A579:A642" si="55">+EOMONTH(A578,1)</f>
        <v>62062</v>
      </c>
      <c r="B579" s="567" t="str">
        <f t="shared" ref="B579:C594" si="56">+B578</f>
        <v>Discovery</v>
      </c>
      <c r="C579" s="568">
        <f t="shared" si="56"/>
        <v>0</v>
      </c>
      <c r="D579" s="569">
        <v>0</v>
      </c>
      <c r="E579" s="569">
        <v>0</v>
      </c>
      <c r="F579" s="569">
        <v>0</v>
      </c>
      <c r="G579" s="569">
        <v>0</v>
      </c>
      <c r="H579" s="569">
        <v>0</v>
      </c>
      <c r="I579" s="569">
        <v>0</v>
      </c>
      <c r="J579" s="569">
        <v>0</v>
      </c>
      <c r="K579" s="570">
        <v>0</v>
      </c>
      <c r="L579" s="571">
        <f t="shared" si="54"/>
        <v>0</v>
      </c>
      <c r="M579" s="571">
        <v>0</v>
      </c>
      <c r="N579" s="571">
        <v>0</v>
      </c>
      <c r="O579" s="572">
        <v>0</v>
      </c>
      <c r="P579" s="573">
        <v>0</v>
      </c>
      <c r="Q579" s="574">
        <f>+monthly_drivers_0!Q579*1.25</f>
        <v>3.125</v>
      </c>
    </row>
    <row r="580" spans="1:17" x14ac:dyDescent="0.25">
      <c r="A580" s="575">
        <f t="shared" si="55"/>
        <v>62093</v>
      </c>
      <c r="B580" s="575" t="str">
        <f t="shared" si="56"/>
        <v>Discovery</v>
      </c>
      <c r="C580" s="562">
        <f t="shared" si="56"/>
        <v>0</v>
      </c>
      <c r="D580" s="563">
        <v>0</v>
      </c>
      <c r="E580" s="563">
        <v>0</v>
      </c>
      <c r="F580" s="563">
        <v>0</v>
      </c>
      <c r="G580" s="563">
        <v>0</v>
      </c>
      <c r="H580" s="563">
        <v>0</v>
      </c>
      <c r="I580" s="563">
        <v>0</v>
      </c>
      <c r="J580" s="563">
        <v>0</v>
      </c>
      <c r="K580" s="564">
        <v>0</v>
      </c>
      <c r="L580" s="563">
        <f t="shared" si="54"/>
        <v>0</v>
      </c>
      <c r="M580" s="563">
        <v>0</v>
      </c>
      <c r="N580" s="563">
        <v>0</v>
      </c>
      <c r="O580" s="565">
        <v>0</v>
      </c>
      <c r="P580" s="564">
        <v>0</v>
      </c>
      <c r="Q580" s="566">
        <f>+monthly_drivers_0!Q580*1.25</f>
        <v>3.125</v>
      </c>
    </row>
    <row r="581" spans="1:17" x14ac:dyDescent="0.25">
      <c r="A581" s="567">
        <f t="shared" si="55"/>
        <v>62124</v>
      </c>
      <c r="B581" s="567" t="str">
        <f t="shared" si="56"/>
        <v>Discovery</v>
      </c>
      <c r="C581" s="568">
        <f t="shared" si="56"/>
        <v>0</v>
      </c>
      <c r="D581" s="569">
        <v>0</v>
      </c>
      <c r="E581" s="569">
        <v>0</v>
      </c>
      <c r="F581" s="569">
        <v>0</v>
      </c>
      <c r="G581" s="569">
        <v>0</v>
      </c>
      <c r="H581" s="569">
        <v>0</v>
      </c>
      <c r="I581" s="569">
        <v>0</v>
      </c>
      <c r="J581" s="569">
        <v>0</v>
      </c>
      <c r="K581" s="570">
        <v>0</v>
      </c>
      <c r="L581" s="571">
        <f t="shared" si="54"/>
        <v>0</v>
      </c>
      <c r="M581" s="571">
        <v>0</v>
      </c>
      <c r="N581" s="571">
        <v>0</v>
      </c>
      <c r="O581" s="572">
        <v>0</v>
      </c>
      <c r="P581" s="573">
        <v>0</v>
      </c>
      <c r="Q581" s="574">
        <f>+monthly_drivers_0!Q581*1.25</f>
        <v>3.125</v>
      </c>
    </row>
    <row r="582" spans="1:17" x14ac:dyDescent="0.25">
      <c r="A582" s="575">
        <f t="shared" si="55"/>
        <v>62152</v>
      </c>
      <c r="B582" s="575" t="str">
        <f t="shared" si="56"/>
        <v>Discovery</v>
      </c>
      <c r="C582" s="562">
        <f t="shared" si="56"/>
        <v>0</v>
      </c>
      <c r="D582" s="563">
        <v>0</v>
      </c>
      <c r="E582" s="563">
        <v>0</v>
      </c>
      <c r="F582" s="563">
        <v>0</v>
      </c>
      <c r="G582" s="563">
        <v>0</v>
      </c>
      <c r="H582" s="563">
        <v>0</v>
      </c>
      <c r="I582" s="563">
        <v>0</v>
      </c>
      <c r="J582" s="563">
        <v>0</v>
      </c>
      <c r="K582" s="564">
        <v>0</v>
      </c>
      <c r="L582" s="563">
        <f t="shared" si="54"/>
        <v>0</v>
      </c>
      <c r="M582" s="563">
        <v>0</v>
      </c>
      <c r="N582" s="563">
        <v>0</v>
      </c>
      <c r="O582" s="565">
        <v>0</v>
      </c>
      <c r="P582" s="564">
        <v>0</v>
      </c>
      <c r="Q582" s="566">
        <f>+monthly_drivers_0!Q582*1.25</f>
        <v>3.125</v>
      </c>
    </row>
    <row r="583" spans="1:17" x14ac:dyDescent="0.25">
      <c r="A583" s="567">
        <f t="shared" si="55"/>
        <v>62183</v>
      </c>
      <c r="B583" s="567" t="str">
        <f t="shared" si="56"/>
        <v>Discovery</v>
      </c>
      <c r="C583" s="568">
        <f t="shared" si="56"/>
        <v>0</v>
      </c>
      <c r="D583" s="569">
        <v>0</v>
      </c>
      <c r="E583" s="569">
        <v>0</v>
      </c>
      <c r="F583" s="569">
        <v>0</v>
      </c>
      <c r="G583" s="569">
        <v>0</v>
      </c>
      <c r="H583" s="569">
        <v>0</v>
      </c>
      <c r="I583" s="569">
        <v>0</v>
      </c>
      <c r="J583" s="569">
        <v>0</v>
      </c>
      <c r="K583" s="570">
        <v>0</v>
      </c>
      <c r="L583" s="571">
        <f t="shared" si="54"/>
        <v>0</v>
      </c>
      <c r="M583" s="571">
        <v>0</v>
      </c>
      <c r="N583" s="571">
        <v>0</v>
      </c>
      <c r="O583" s="572">
        <v>0</v>
      </c>
      <c r="P583" s="573">
        <v>0</v>
      </c>
      <c r="Q583" s="574">
        <f>+monthly_drivers_0!Q583*1.25</f>
        <v>3.125</v>
      </c>
    </row>
    <row r="584" spans="1:17" x14ac:dyDescent="0.25">
      <c r="A584" s="575">
        <f t="shared" si="55"/>
        <v>62213</v>
      </c>
      <c r="B584" s="575" t="str">
        <f t="shared" si="56"/>
        <v>Discovery</v>
      </c>
      <c r="C584" s="562">
        <f t="shared" si="56"/>
        <v>0</v>
      </c>
      <c r="D584" s="563">
        <v>0</v>
      </c>
      <c r="E584" s="563">
        <v>0</v>
      </c>
      <c r="F584" s="563">
        <v>0</v>
      </c>
      <c r="G584" s="563">
        <v>0</v>
      </c>
      <c r="H584" s="563">
        <v>0</v>
      </c>
      <c r="I584" s="563">
        <v>0</v>
      </c>
      <c r="J584" s="563">
        <v>0</v>
      </c>
      <c r="K584" s="564">
        <v>0</v>
      </c>
      <c r="L584" s="563">
        <f t="shared" si="54"/>
        <v>0</v>
      </c>
      <c r="M584" s="563">
        <v>0</v>
      </c>
      <c r="N584" s="563">
        <v>0</v>
      </c>
      <c r="O584" s="565">
        <v>0</v>
      </c>
      <c r="P584" s="564">
        <v>0</v>
      </c>
      <c r="Q584" s="566">
        <f>+monthly_drivers_0!Q584*1.25</f>
        <v>3.125</v>
      </c>
    </row>
    <row r="585" spans="1:17" x14ac:dyDescent="0.25">
      <c r="A585" s="567">
        <f t="shared" si="55"/>
        <v>62244</v>
      </c>
      <c r="B585" s="567" t="str">
        <f t="shared" si="56"/>
        <v>Discovery</v>
      </c>
      <c r="C585" s="568">
        <f t="shared" si="56"/>
        <v>0</v>
      </c>
      <c r="D585" s="569">
        <v>0</v>
      </c>
      <c r="E585" s="569">
        <v>0</v>
      </c>
      <c r="F585" s="569">
        <v>0</v>
      </c>
      <c r="G585" s="569">
        <v>0</v>
      </c>
      <c r="H585" s="569">
        <v>0</v>
      </c>
      <c r="I585" s="569">
        <v>0</v>
      </c>
      <c r="J585" s="569">
        <v>0</v>
      </c>
      <c r="K585" s="570">
        <v>0</v>
      </c>
      <c r="L585" s="571">
        <f t="shared" si="54"/>
        <v>0</v>
      </c>
      <c r="M585" s="571">
        <v>0</v>
      </c>
      <c r="N585" s="571">
        <v>0</v>
      </c>
      <c r="O585" s="572">
        <v>0</v>
      </c>
      <c r="P585" s="573">
        <v>0</v>
      </c>
      <c r="Q585" s="574">
        <f>+monthly_drivers_0!Q585*1.25</f>
        <v>3.125</v>
      </c>
    </row>
    <row r="586" spans="1:17" x14ac:dyDescent="0.25">
      <c r="A586" s="575">
        <f t="shared" si="55"/>
        <v>62274</v>
      </c>
      <c r="B586" s="575" t="str">
        <f t="shared" si="56"/>
        <v>Discovery</v>
      </c>
      <c r="C586" s="562">
        <f t="shared" si="56"/>
        <v>0</v>
      </c>
      <c r="D586" s="563">
        <v>0</v>
      </c>
      <c r="E586" s="563">
        <v>0</v>
      </c>
      <c r="F586" s="563">
        <v>0</v>
      </c>
      <c r="G586" s="563">
        <v>0</v>
      </c>
      <c r="H586" s="563">
        <v>0</v>
      </c>
      <c r="I586" s="563">
        <v>0</v>
      </c>
      <c r="J586" s="563">
        <v>0</v>
      </c>
      <c r="K586" s="564">
        <v>0</v>
      </c>
      <c r="L586" s="563">
        <f t="shared" si="54"/>
        <v>0</v>
      </c>
      <c r="M586" s="563">
        <v>0</v>
      </c>
      <c r="N586" s="563">
        <v>0</v>
      </c>
      <c r="O586" s="565">
        <v>0</v>
      </c>
      <c r="P586" s="564">
        <v>0</v>
      </c>
      <c r="Q586" s="566">
        <f>+monthly_drivers_0!Q586*1.25</f>
        <v>3.125</v>
      </c>
    </row>
    <row r="587" spans="1:17" x14ac:dyDescent="0.25">
      <c r="A587" s="567">
        <f t="shared" si="55"/>
        <v>62305</v>
      </c>
      <c r="B587" s="567" t="str">
        <f t="shared" si="56"/>
        <v>Discovery</v>
      </c>
      <c r="C587" s="568">
        <f t="shared" si="56"/>
        <v>0</v>
      </c>
      <c r="D587" s="569">
        <v>0</v>
      </c>
      <c r="E587" s="569">
        <v>0</v>
      </c>
      <c r="F587" s="569">
        <v>0</v>
      </c>
      <c r="G587" s="569">
        <v>0</v>
      </c>
      <c r="H587" s="569">
        <v>0</v>
      </c>
      <c r="I587" s="569">
        <v>0</v>
      </c>
      <c r="J587" s="569">
        <v>0</v>
      </c>
      <c r="K587" s="570">
        <v>0</v>
      </c>
      <c r="L587" s="571">
        <f t="shared" si="54"/>
        <v>0</v>
      </c>
      <c r="M587" s="571">
        <v>0</v>
      </c>
      <c r="N587" s="571">
        <v>0</v>
      </c>
      <c r="O587" s="572">
        <v>0</v>
      </c>
      <c r="P587" s="573">
        <v>0</v>
      </c>
      <c r="Q587" s="574">
        <f>+monthly_drivers_0!Q587*1.25</f>
        <v>3.125</v>
      </c>
    </row>
    <row r="588" spans="1:17" x14ac:dyDescent="0.25">
      <c r="A588" s="575">
        <f t="shared" si="55"/>
        <v>62336</v>
      </c>
      <c r="B588" s="575" t="str">
        <f t="shared" si="56"/>
        <v>Discovery</v>
      </c>
      <c r="C588" s="562">
        <f t="shared" si="56"/>
        <v>0</v>
      </c>
      <c r="D588" s="563">
        <v>0</v>
      </c>
      <c r="E588" s="563">
        <v>0</v>
      </c>
      <c r="F588" s="563">
        <v>0</v>
      </c>
      <c r="G588" s="563">
        <v>0</v>
      </c>
      <c r="H588" s="563">
        <v>0</v>
      </c>
      <c r="I588" s="563">
        <v>0</v>
      </c>
      <c r="J588" s="563">
        <v>0</v>
      </c>
      <c r="K588" s="564">
        <v>0</v>
      </c>
      <c r="L588" s="563">
        <f t="shared" si="54"/>
        <v>0</v>
      </c>
      <c r="M588" s="563">
        <v>0</v>
      </c>
      <c r="N588" s="563">
        <v>0</v>
      </c>
      <c r="O588" s="565">
        <v>0</v>
      </c>
      <c r="P588" s="564">
        <v>0</v>
      </c>
      <c r="Q588" s="566">
        <f>+monthly_drivers_0!Q588*1.25</f>
        <v>3.125</v>
      </c>
    </row>
    <row r="589" spans="1:17" x14ac:dyDescent="0.25">
      <c r="A589" s="567">
        <f t="shared" si="55"/>
        <v>62366</v>
      </c>
      <c r="B589" s="567" t="str">
        <f t="shared" si="56"/>
        <v>Discovery</v>
      </c>
      <c r="C589" s="568">
        <f t="shared" si="56"/>
        <v>0</v>
      </c>
      <c r="D589" s="569">
        <v>0</v>
      </c>
      <c r="E589" s="569">
        <v>0</v>
      </c>
      <c r="F589" s="569">
        <v>0</v>
      </c>
      <c r="G589" s="569">
        <v>0</v>
      </c>
      <c r="H589" s="569">
        <v>0</v>
      </c>
      <c r="I589" s="569">
        <v>0</v>
      </c>
      <c r="J589" s="569">
        <v>0</v>
      </c>
      <c r="K589" s="570">
        <v>0</v>
      </c>
      <c r="L589" s="571">
        <f t="shared" si="54"/>
        <v>0</v>
      </c>
      <c r="M589" s="571">
        <v>0</v>
      </c>
      <c r="N589" s="571">
        <v>0</v>
      </c>
      <c r="O589" s="572">
        <v>0</v>
      </c>
      <c r="P589" s="573">
        <v>0</v>
      </c>
      <c r="Q589" s="574">
        <f>+monthly_drivers_0!Q589*1.25</f>
        <v>3.125</v>
      </c>
    </row>
    <row r="590" spans="1:17" x14ac:dyDescent="0.25">
      <c r="A590" s="575">
        <f t="shared" si="55"/>
        <v>62397</v>
      </c>
      <c r="B590" s="575" t="str">
        <f t="shared" si="56"/>
        <v>Discovery</v>
      </c>
      <c r="C590" s="562">
        <f t="shared" si="56"/>
        <v>0</v>
      </c>
      <c r="D590" s="563">
        <v>0</v>
      </c>
      <c r="E590" s="563">
        <v>0</v>
      </c>
      <c r="F590" s="563">
        <v>0</v>
      </c>
      <c r="G590" s="563">
        <v>0</v>
      </c>
      <c r="H590" s="563">
        <v>0</v>
      </c>
      <c r="I590" s="563">
        <v>0</v>
      </c>
      <c r="J590" s="563">
        <v>0</v>
      </c>
      <c r="K590" s="564">
        <v>0</v>
      </c>
      <c r="L590" s="563">
        <f t="shared" si="54"/>
        <v>0</v>
      </c>
      <c r="M590" s="563">
        <v>0</v>
      </c>
      <c r="N590" s="563">
        <v>0</v>
      </c>
      <c r="O590" s="565">
        <v>0</v>
      </c>
      <c r="P590" s="564">
        <v>0</v>
      </c>
      <c r="Q590" s="566">
        <f>+monthly_drivers_0!Q590*1.25</f>
        <v>3.125</v>
      </c>
    </row>
    <row r="591" spans="1:17" x14ac:dyDescent="0.25">
      <c r="A591" s="567">
        <f t="shared" si="55"/>
        <v>62427</v>
      </c>
      <c r="B591" s="567" t="str">
        <f t="shared" si="56"/>
        <v>Discovery</v>
      </c>
      <c r="C591" s="568">
        <f t="shared" si="56"/>
        <v>0</v>
      </c>
      <c r="D591" s="569">
        <v>0</v>
      </c>
      <c r="E591" s="569">
        <v>0</v>
      </c>
      <c r="F591" s="569">
        <v>0</v>
      </c>
      <c r="G591" s="569">
        <v>0</v>
      </c>
      <c r="H591" s="569">
        <v>0</v>
      </c>
      <c r="I591" s="569">
        <v>0</v>
      </c>
      <c r="J591" s="569">
        <v>0</v>
      </c>
      <c r="K591" s="570">
        <v>0</v>
      </c>
      <c r="L591" s="571">
        <f t="shared" si="54"/>
        <v>0</v>
      </c>
      <c r="M591" s="571">
        <v>0</v>
      </c>
      <c r="N591" s="571">
        <v>0</v>
      </c>
      <c r="O591" s="572">
        <v>0</v>
      </c>
      <c r="P591" s="573">
        <v>0</v>
      </c>
      <c r="Q591" s="574">
        <f>+monthly_drivers_0!Q591*1.25</f>
        <v>3.125</v>
      </c>
    </row>
    <row r="592" spans="1:17" x14ac:dyDescent="0.25">
      <c r="A592" s="575">
        <f t="shared" si="55"/>
        <v>62458</v>
      </c>
      <c r="B592" s="575" t="str">
        <f t="shared" si="56"/>
        <v>Discovery</v>
      </c>
      <c r="C592" s="562">
        <f t="shared" si="56"/>
        <v>0</v>
      </c>
      <c r="D592" s="563">
        <v>0</v>
      </c>
      <c r="E592" s="563">
        <v>0</v>
      </c>
      <c r="F592" s="563">
        <v>0</v>
      </c>
      <c r="G592" s="563">
        <v>0</v>
      </c>
      <c r="H592" s="563">
        <v>0</v>
      </c>
      <c r="I592" s="563">
        <v>0</v>
      </c>
      <c r="J592" s="563">
        <v>0</v>
      </c>
      <c r="K592" s="564">
        <v>0</v>
      </c>
      <c r="L592" s="563">
        <f t="shared" si="54"/>
        <v>0</v>
      </c>
      <c r="M592" s="563">
        <v>0</v>
      </c>
      <c r="N592" s="563">
        <v>0</v>
      </c>
      <c r="O592" s="565">
        <v>0</v>
      </c>
      <c r="P592" s="564">
        <v>0</v>
      </c>
      <c r="Q592" s="566">
        <f>+monthly_drivers_0!Q592*1.25</f>
        <v>3.125</v>
      </c>
    </row>
    <row r="593" spans="1:17" x14ac:dyDescent="0.25">
      <c r="A593" s="567">
        <f t="shared" si="55"/>
        <v>62489</v>
      </c>
      <c r="B593" s="567" t="str">
        <f t="shared" si="56"/>
        <v>Discovery</v>
      </c>
      <c r="C593" s="568">
        <f t="shared" si="56"/>
        <v>0</v>
      </c>
      <c r="D593" s="569">
        <v>0</v>
      </c>
      <c r="E593" s="569">
        <v>0</v>
      </c>
      <c r="F593" s="569">
        <v>0</v>
      </c>
      <c r="G593" s="569">
        <v>0</v>
      </c>
      <c r="H593" s="569">
        <v>0</v>
      </c>
      <c r="I593" s="569">
        <v>0</v>
      </c>
      <c r="J593" s="569">
        <v>0</v>
      </c>
      <c r="K593" s="570">
        <v>0</v>
      </c>
      <c r="L593" s="571">
        <f t="shared" si="54"/>
        <v>0</v>
      </c>
      <c r="M593" s="571">
        <v>0</v>
      </c>
      <c r="N593" s="571">
        <v>0</v>
      </c>
      <c r="O593" s="572">
        <v>0</v>
      </c>
      <c r="P593" s="573">
        <v>0</v>
      </c>
      <c r="Q593" s="574">
        <f>+monthly_drivers_0!Q593*1.25</f>
        <v>3.125</v>
      </c>
    </row>
    <row r="594" spans="1:17" x14ac:dyDescent="0.25">
      <c r="A594" s="575">
        <f t="shared" si="55"/>
        <v>62517</v>
      </c>
      <c r="B594" s="575" t="str">
        <f t="shared" si="56"/>
        <v>Discovery</v>
      </c>
      <c r="C594" s="562">
        <f t="shared" si="56"/>
        <v>0</v>
      </c>
      <c r="D594" s="563">
        <v>0</v>
      </c>
      <c r="E594" s="563">
        <v>0</v>
      </c>
      <c r="F594" s="563">
        <v>0</v>
      </c>
      <c r="G594" s="563">
        <v>0</v>
      </c>
      <c r="H594" s="563">
        <v>0</v>
      </c>
      <c r="I594" s="563">
        <v>0</v>
      </c>
      <c r="J594" s="563">
        <v>0</v>
      </c>
      <c r="K594" s="564">
        <v>0</v>
      </c>
      <c r="L594" s="563">
        <f t="shared" si="54"/>
        <v>0</v>
      </c>
      <c r="M594" s="563">
        <v>0</v>
      </c>
      <c r="N594" s="563">
        <v>0</v>
      </c>
      <c r="O594" s="565">
        <v>0</v>
      </c>
      <c r="P594" s="564">
        <v>0</v>
      </c>
      <c r="Q594" s="566">
        <f>+monthly_drivers_0!Q594*1.25</f>
        <v>3.125</v>
      </c>
    </row>
    <row r="595" spans="1:17" x14ac:dyDescent="0.25">
      <c r="A595" s="567">
        <f t="shared" si="55"/>
        <v>62548</v>
      </c>
      <c r="B595" s="567" t="str">
        <f t="shared" ref="B595:C610" si="57">+B594</f>
        <v>Discovery</v>
      </c>
      <c r="C595" s="568">
        <f t="shared" si="57"/>
        <v>0</v>
      </c>
      <c r="D595" s="569">
        <v>0</v>
      </c>
      <c r="E595" s="569">
        <v>0</v>
      </c>
      <c r="F595" s="569">
        <v>0</v>
      </c>
      <c r="G595" s="569">
        <v>0</v>
      </c>
      <c r="H595" s="569">
        <v>0</v>
      </c>
      <c r="I595" s="569">
        <v>0</v>
      </c>
      <c r="J595" s="569">
        <v>0</v>
      </c>
      <c r="K595" s="570">
        <v>0</v>
      </c>
      <c r="L595" s="571">
        <f t="shared" si="54"/>
        <v>0</v>
      </c>
      <c r="M595" s="571">
        <v>0</v>
      </c>
      <c r="N595" s="571">
        <v>0</v>
      </c>
      <c r="O595" s="572">
        <v>0</v>
      </c>
      <c r="P595" s="573">
        <v>0</v>
      </c>
      <c r="Q595" s="574">
        <f>+monthly_drivers_0!Q595*1.25</f>
        <v>3.125</v>
      </c>
    </row>
    <row r="596" spans="1:17" x14ac:dyDescent="0.25">
      <c r="A596" s="575">
        <f t="shared" si="55"/>
        <v>62578</v>
      </c>
      <c r="B596" s="575" t="str">
        <f t="shared" si="57"/>
        <v>Discovery</v>
      </c>
      <c r="C596" s="562">
        <f t="shared" si="57"/>
        <v>0</v>
      </c>
      <c r="D596" s="563">
        <v>0</v>
      </c>
      <c r="E596" s="563">
        <v>0</v>
      </c>
      <c r="F596" s="563">
        <v>0</v>
      </c>
      <c r="G596" s="563">
        <v>0</v>
      </c>
      <c r="H596" s="563">
        <v>0</v>
      </c>
      <c r="I596" s="563">
        <v>0</v>
      </c>
      <c r="J596" s="563">
        <v>0</v>
      </c>
      <c r="K596" s="564">
        <v>0</v>
      </c>
      <c r="L596" s="563">
        <f t="shared" si="54"/>
        <v>0</v>
      </c>
      <c r="M596" s="563">
        <v>0</v>
      </c>
      <c r="N596" s="563">
        <v>0</v>
      </c>
      <c r="O596" s="565">
        <v>0</v>
      </c>
      <c r="P596" s="564">
        <v>0</v>
      </c>
      <c r="Q596" s="566">
        <f>+monthly_drivers_0!Q596*1.25</f>
        <v>3.125</v>
      </c>
    </row>
    <row r="597" spans="1:17" x14ac:dyDescent="0.25">
      <c r="A597" s="567">
        <f t="shared" si="55"/>
        <v>62609</v>
      </c>
      <c r="B597" s="567" t="str">
        <f t="shared" si="57"/>
        <v>Discovery</v>
      </c>
      <c r="C597" s="568">
        <f t="shared" si="57"/>
        <v>0</v>
      </c>
      <c r="D597" s="569">
        <v>0</v>
      </c>
      <c r="E597" s="569">
        <v>0</v>
      </c>
      <c r="F597" s="569">
        <v>0</v>
      </c>
      <c r="G597" s="569">
        <v>0</v>
      </c>
      <c r="H597" s="569">
        <v>0</v>
      </c>
      <c r="I597" s="569">
        <v>0</v>
      </c>
      <c r="J597" s="569">
        <v>0</v>
      </c>
      <c r="K597" s="570">
        <v>0</v>
      </c>
      <c r="L597" s="571">
        <f t="shared" si="54"/>
        <v>0</v>
      </c>
      <c r="M597" s="571">
        <v>0</v>
      </c>
      <c r="N597" s="571">
        <v>0</v>
      </c>
      <c r="O597" s="572">
        <v>0</v>
      </c>
      <c r="P597" s="573">
        <v>0</v>
      </c>
      <c r="Q597" s="574">
        <f>+monthly_drivers_0!Q597*1.25</f>
        <v>3.125</v>
      </c>
    </row>
    <row r="598" spans="1:17" x14ac:dyDescent="0.25">
      <c r="A598" s="575">
        <f t="shared" si="55"/>
        <v>62639</v>
      </c>
      <c r="B598" s="575" t="str">
        <f t="shared" si="57"/>
        <v>Discovery</v>
      </c>
      <c r="C598" s="562">
        <f t="shared" si="57"/>
        <v>0</v>
      </c>
      <c r="D598" s="563">
        <v>0</v>
      </c>
      <c r="E598" s="563">
        <v>0</v>
      </c>
      <c r="F598" s="563">
        <v>0</v>
      </c>
      <c r="G598" s="563">
        <v>0</v>
      </c>
      <c r="H598" s="563">
        <v>0</v>
      </c>
      <c r="I598" s="563">
        <v>0</v>
      </c>
      <c r="J598" s="563">
        <v>0</v>
      </c>
      <c r="K598" s="564">
        <v>0</v>
      </c>
      <c r="L598" s="563">
        <f t="shared" si="54"/>
        <v>0</v>
      </c>
      <c r="M598" s="563">
        <v>0</v>
      </c>
      <c r="N598" s="563">
        <v>0</v>
      </c>
      <c r="O598" s="565">
        <v>0</v>
      </c>
      <c r="P598" s="564">
        <v>0</v>
      </c>
      <c r="Q598" s="566">
        <f>+monthly_drivers_0!Q598*1.25</f>
        <v>3.125</v>
      </c>
    </row>
    <row r="599" spans="1:17" x14ac:dyDescent="0.25">
      <c r="A599" s="567">
        <f t="shared" si="55"/>
        <v>62670</v>
      </c>
      <c r="B599" s="567" t="str">
        <f t="shared" si="57"/>
        <v>Discovery</v>
      </c>
      <c r="C599" s="568">
        <f t="shared" si="57"/>
        <v>0</v>
      </c>
      <c r="D599" s="569">
        <v>0</v>
      </c>
      <c r="E599" s="569">
        <v>0</v>
      </c>
      <c r="F599" s="569">
        <v>0</v>
      </c>
      <c r="G599" s="569">
        <v>0</v>
      </c>
      <c r="H599" s="569">
        <v>0</v>
      </c>
      <c r="I599" s="569">
        <v>0</v>
      </c>
      <c r="J599" s="569">
        <v>0</v>
      </c>
      <c r="K599" s="570">
        <v>0</v>
      </c>
      <c r="L599" s="571">
        <f t="shared" si="54"/>
        <v>0</v>
      </c>
      <c r="M599" s="571">
        <v>0</v>
      </c>
      <c r="N599" s="571">
        <v>0</v>
      </c>
      <c r="O599" s="572">
        <v>0</v>
      </c>
      <c r="P599" s="573">
        <v>0</v>
      </c>
      <c r="Q599" s="574">
        <f>+monthly_drivers_0!Q599*1.25</f>
        <v>3.125</v>
      </c>
    </row>
    <row r="600" spans="1:17" x14ac:dyDescent="0.25">
      <c r="A600" s="575">
        <f t="shared" si="55"/>
        <v>62701</v>
      </c>
      <c r="B600" s="575" t="str">
        <f t="shared" si="57"/>
        <v>Discovery</v>
      </c>
      <c r="C600" s="562">
        <f t="shared" si="57"/>
        <v>0</v>
      </c>
      <c r="D600" s="563">
        <v>0</v>
      </c>
      <c r="E600" s="563">
        <v>0</v>
      </c>
      <c r="F600" s="563">
        <v>0</v>
      </c>
      <c r="G600" s="563">
        <v>0</v>
      </c>
      <c r="H600" s="563">
        <v>0</v>
      </c>
      <c r="I600" s="563">
        <v>0</v>
      </c>
      <c r="J600" s="563">
        <v>0</v>
      </c>
      <c r="K600" s="564">
        <v>0</v>
      </c>
      <c r="L600" s="563">
        <f t="shared" si="54"/>
        <v>0</v>
      </c>
      <c r="M600" s="563">
        <v>0</v>
      </c>
      <c r="N600" s="563">
        <v>0</v>
      </c>
      <c r="O600" s="565">
        <v>0</v>
      </c>
      <c r="P600" s="564">
        <v>0</v>
      </c>
      <c r="Q600" s="566">
        <f>+monthly_drivers_0!Q600*1.25</f>
        <v>3.125</v>
      </c>
    </row>
    <row r="601" spans="1:17" x14ac:dyDescent="0.25">
      <c r="A601" s="567">
        <f t="shared" si="55"/>
        <v>62731</v>
      </c>
      <c r="B601" s="567" t="str">
        <f t="shared" si="57"/>
        <v>Discovery</v>
      </c>
      <c r="C601" s="568">
        <f t="shared" si="57"/>
        <v>0</v>
      </c>
      <c r="D601" s="569">
        <v>0</v>
      </c>
      <c r="E601" s="569">
        <v>0</v>
      </c>
      <c r="F601" s="569">
        <v>0</v>
      </c>
      <c r="G601" s="569">
        <v>0</v>
      </c>
      <c r="H601" s="569">
        <v>0</v>
      </c>
      <c r="I601" s="569">
        <v>0</v>
      </c>
      <c r="J601" s="569">
        <v>0</v>
      </c>
      <c r="K601" s="570">
        <v>0</v>
      </c>
      <c r="L601" s="571">
        <f t="shared" si="54"/>
        <v>0</v>
      </c>
      <c r="M601" s="571">
        <v>0</v>
      </c>
      <c r="N601" s="571">
        <v>0</v>
      </c>
      <c r="O601" s="572">
        <v>0</v>
      </c>
      <c r="P601" s="573">
        <v>0</v>
      </c>
      <c r="Q601" s="574">
        <f>+monthly_drivers_0!Q601*1.25</f>
        <v>3.125</v>
      </c>
    </row>
    <row r="602" spans="1:17" x14ac:dyDescent="0.25">
      <c r="A602" s="575">
        <f t="shared" si="55"/>
        <v>62762</v>
      </c>
      <c r="B602" s="575" t="str">
        <f t="shared" si="57"/>
        <v>Discovery</v>
      </c>
      <c r="C602" s="562">
        <f t="shared" si="57"/>
        <v>0</v>
      </c>
      <c r="D602" s="563">
        <f t="shared" ref="D602:K617" si="58">+IFERROR(D601/D600*D601,D601)</f>
        <v>0</v>
      </c>
      <c r="E602" s="563">
        <f t="shared" si="58"/>
        <v>0</v>
      </c>
      <c r="F602" s="563">
        <f t="shared" si="58"/>
        <v>0</v>
      </c>
      <c r="G602" s="563">
        <f t="shared" si="58"/>
        <v>0</v>
      </c>
      <c r="H602" s="563">
        <f t="shared" si="58"/>
        <v>0</v>
      </c>
      <c r="I602" s="563">
        <f t="shared" si="58"/>
        <v>0</v>
      </c>
      <c r="J602" s="563">
        <f t="shared" si="58"/>
        <v>0</v>
      </c>
      <c r="K602" s="564">
        <f t="shared" si="58"/>
        <v>0</v>
      </c>
      <c r="L602" s="563">
        <f t="shared" si="54"/>
        <v>0</v>
      </c>
      <c r="M602" s="563">
        <v>0</v>
      </c>
      <c r="N602" s="563">
        <v>0</v>
      </c>
      <c r="O602" s="565">
        <v>0</v>
      </c>
      <c r="P602" s="564">
        <v>0</v>
      </c>
      <c r="Q602" s="566">
        <f>+monthly_drivers_0!Q602*1.25</f>
        <v>3.125</v>
      </c>
    </row>
    <row r="603" spans="1:17" x14ac:dyDescent="0.25">
      <c r="A603" s="567">
        <f t="shared" si="55"/>
        <v>62792</v>
      </c>
      <c r="B603" s="567" t="str">
        <f t="shared" si="57"/>
        <v>Discovery</v>
      </c>
      <c r="C603" s="568">
        <f t="shared" si="57"/>
        <v>0</v>
      </c>
      <c r="D603" s="569">
        <f t="shared" si="58"/>
        <v>0</v>
      </c>
      <c r="E603" s="569">
        <f t="shared" si="58"/>
        <v>0</v>
      </c>
      <c r="F603" s="569">
        <f t="shared" si="58"/>
        <v>0</v>
      </c>
      <c r="G603" s="569">
        <f t="shared" si="58"/>
        <v>0</v>
      </c>
      <c r="H603" s="569">
        <f t="shared" si="58"/>
        <v>0</v>
      </c>
      <c r="I603" s="569">
        <f t="shared" si="58"/>
        <v>0</v>
      </c>
      <c r="J603" s="569">
        <f t="shared" si="58"/>
        <v>0</v>
      </c>
      <c r="K603" s="570">
        <f t="shared" si="58"/>
        <v>0</v>
      </c>
      <c r="L603" s="571">
        <f t="shared" si="54"/>
        <v>0</v>
      </c>
      <c r="M603" s="571">
        <v>0</v>
      </c>
      <c r="N603" s="571">
        <v>0</v>
      </c>
      <c r="O603" s="572">
        <v>0</v>
      </c>
      <c r="P603" s="573">
        <v>0</v>
      </c>
      <c r="Q603" s="574">
        <f>+monthly_drivers_0!Q603*1.25</f>
        <v>3.125</v>
      </c>
    </row>
    <row r="604" spans="1:17" x14ac:dyDescent="0.25">
      <c r="A604" s="575">
        <f t="shared" si="55"/>
        <v>62823</v>
      </c>
      <c r="B604" s="575" t="str">
        <f t="shared" si="57"/>
        <v>Discovery</v>
      </c>
      <c r="C604" s="562">
        <f t="shared" si="57"/>
        <v>0</v>
      </c>
      <c r="D604" s="563">
        <f t="shared" si="58"/>
        <v>0</v>
      </c>
      <c r="E604" s="563">
        <f t="shared" si="58"/>
        <v>0</v>
      </c>
      <c r="F604" s="563">
        <f t="shared" si="58"/>
        <v>0</v>
      </c>
      <c r="G604" s="563">
        <f t="shared" si="58"/>
        <v>0</v>
      </c>
      <c r="H604" s="563">
        <f t="shared" si="58"/>
        <v>0</v>
      </c>
      <c r="I604" s="563">
        <f t="shared" si="58"/>
        <v>0</v>
      </c>
      <c r="J604" s="563">
        <f t="shared" si="58"/>
        <v>0</v>
      </c>
      <c r="K604" s="564">
        <f t="shared" si="58"/>
        <v>0</v>
      </c>
      <c r="L604" s="563">
        <f t="shared" si="54"/>
        <v>0</v>
      </c>
      <c r="M604" s="563">
        <v>0</v>
      </c>
      <c r="N604" s="563">
        <v>0</v>
      </c>
      <c r="O604" s="565">
        <v>0</v>
      </c>
      <c r="P604" s="564">
        <v>0</v>
      </c>
      <c r="Q604" s="566">
        <f>+monthly_drivers_0!Q604*1.25</f>
        <v>3.125</v>
      </c>
    </row>
    <row r="605" spans="1:17" x14ac:dyDescent="0.25">
      <c r="A605" s="567">
        <f t="shared" si="55"/>
        <v>62854</v>
      </c>
      <c r="B605" s="567" t="str">
        <f t="shared" si="57"/>
        <v>Discovery</v>
      </c>
      <c r="C605" s="568">
        <f t="shared" si="57"/>
        <v>0</v>
      </c>
      <c r="D605" s="569">
        <f t="shared" si="58"/>
        <v>0</v>
      </c>
      <c r="E605" s="569">
        <f t="shared" si="58"/>
        <v>0</v>
      </c>
      <c r="F605" s="569">
        <f t="shared" si="58"/>
        <v>0</v>
      </c>
      <c r="G605" s="569">
        <f t="shared" si="58"/>
        <v>0</v>
      </c>
      <c r="H605" s="569">
        <f t="shared" si="58"/>
        <v>0</v>
      </c>
      <c r="I605" s="569">
        <f t="shared" si="58"/>
        <v>0</v>
      </c>
      <c r="J605" s="569">
        <f t="shared" si="58"/>
        <v>0</v>
      </c>
      <c r="K605" s="570">
        <f t="shared" si="58"/>
        <v>0</v>
      </c>
      <c r="L605" s="571">
        <f t="shared" si="54"/>
        <v>0</v>
      </c>
      <c r="M605" s="571">
        <v>0</v>
      </c>
      <c r="N605" s="571">
        <v>0</v>
      </c>
      <c r="O605" s="572">
        <v>0</v>
      </c>
      <c r="P605" s="573">
        <v>0</v>
      </c>
      <c r="Q605" s="574">
        <f>+monthly_drivers_0!Q605*1.25</f>
        <v>3.125</v>
      </c>
    </row>
    <row r="606" spans="1:17" x14ac:dyDescent="0.25">
      <c r="A606" s="575">
        <f t="shared" si="55"/>
        <v>62883</v>
      </c>
      <c r="B606" s="575" t="str">
        <f t="shared" si="57"/>
        <v>Discovery</v>
      </c>
      <c r="C606" s="562">
        <f t="shared" si="57"/>
        <v>0</v>
      </c>
      <c r="D606" s="563">
        <f t="shared" si="58"/>
        <v>0</v>
      </c>
      <c r="E606" s="563">
        <f t="shared" si="58"/>
        <v>0</v>
      </c>
      <c r="F606" s="563">
        <f t="shared" si="58"/>
        <v>0</v>
      </c>
      <c r="G606" s="563">
        <f t="shared" si="58"/>
        <v>0</v>
      </c>
      <c r="H606" s="563">
        <f t="shared" si="58"/>
        <v>0</v>
      </c>
      <c r="I606" s="563">
        <f t="shared" si="58"/>
        <v>0</v>
      </c>
      <c r="J606" s="563">
        <f t="shared" si="58"/>
        <v>0</v>
      </c>
      <c r="K606" s="564">
        <f t="shared" si="58"/>
        <v>0</v>
      </c>
      <c r="L606" s="563">
        <f t="shared" si="54"/>
        <v>0</v>
      </c>
      <c r="M606" s="563">
        <v>0</v>
      </c>
      <c r="N606" s="563">
        <v>0</v>
      </c>
      <c r="O606" s="565">
        <v>0</v>
      </c>
      <c r="P606" s="564">
        <v>0</v>
      </c>
      <c r="Q606" s="566">
        <f>+monthly_drivers_0!Q606*1.25</f>
        <v>3.125</v>
      </c>
    </row>
    <row r="607" spans="1:17" x14ac:dyDescent="0.25">
      <c r="A607" s="567">
        <f t="shared" si="55"/>
        <v>62914</v>
      </c>
      <c r="B607" s="567" t="str">
        <f t="shared" si="57"/>
        <v>Discovery</v>
      </c>
      <c r="C607" s="568">
        <f t="shared" si="57"/>
        <v>0</v>
      </c>
      <c r="D607" s="569">
        <f t="shared" si="58"/>
        <v>0</v>
      </c>
      <c r="E607" s="569">
        <f t="shared" si="58"/>
        <v>0</v>
      </c>
      <c r="F607" s="569">
        <f t="shared" si="58"/>
        <v>0</v>
      </c>
      <c r="G607" s="569">
        <f t="shared" si="58"/>
        <v>0</v>
      </c>
      <c r="H607" s="569">
        <f t="shared" si="58"/>
        <v>0</v>
      </c>
      <c r="I607" s="569">
        <f t="shared" si="58"/>
        <v>0</v>
      </c>
      <c r="J607" s="569">
        <f t="shared" si="58"/>
        <v>0</v>
      </c>
      <c r="K607" s="570">
        <f t="shared" si="58"/>
        <v>0</v>
      </c>
      <c r="L607" s="571">
        <f t="shared" si="54"/>
        <v>0</v>
      </c>
      <c r="M607" s="571">
        <v>0</v>
      </c>
      <c r="N607" s="571">
        <v>0</v>
      </c>
      <c r="O607" s="572">
        <v>0</v>
      </c>
      <c r="P607" s="573">
        <v>0</v>
      </c>
      <c r="Q607" s="574">
        <f>+monthly_drivers_0!Q607*1.25</f>
        <v>3.125</v>
      </c>
    </row>
    <row r="608" spans="1:17" x14ac:dyDescent="0.25">
      <c r="A608" s="575">
        <f t="shared" si="55"/>
        <v>62944</v>
      </c>
      <c r="B608" s="575" t="str">
        <f t="shared" si="57"/>
        <v>Discovery</v>
      </c>
      <c r="C608" s="562">
        <f t="shared" si="57"/>
        <v>0</v>
      </c>
      <c r="D608" s="563">
        <f t="shared" si="58"/>
        <v>0</v>
      </c>
      <c r="E608" s="563">
        <f t="shared" si="58"/>
        <v>0</v>
      </c>
      <c r="F608" s="563">
        <f t="shared" si="58"/>
        <v>0</v>
      </c>
      <c r="G608" s="563">
        <f t="shared" si="58"/>
        <v>0</v>
      </c>
      <c r="H608" s="563">
        <f t="shared" si="58"/>
        <v>0</v>
      </c>
      <c r="I608" s="563">
        <f t="shared" si="58"/>
        <v>0</v>
      </c>
      <c r="J608" s="563">
        <f t="shared" si="58"/>
        <v>0</v>
      </c>
      <c r="K608" s="564">
        <f t="shared" si="58"/>
        <v>0</v>
      </c>
      <c r="L608" s="563">
        <f t="shared" si="54"/>
        <v>0</v>
      </c>
      <c r="M608" s="563">
        <v>0</v>
      </c>
      <c r="N608" s="563">
        <v>0</v>
      </c>
      <c r="O608" s="565">
        <v>0</v>
      </c>
      <c r="P608" s="564">
        <v>0</v>
      </c>
      <c r="Q608" s="566">
        <f>+monthly_drivers_0!Q608*1.25</f>
        <v>3.125</v>
      </c>
    </row>
    <row r="609" spans="1:17" x14ac:dyDescent="0.25">
      <c r="A609" s="567">
        <f t="shared" si="55"/>
        <v>62975</v>
      </c>
      <c r="B609" s="567" t="str">
        <f t="shared" si="57"/>
        <v>Discovery</v>
      </c>
      <c r="C609" s="568">
        <f t="shared" si="57"/>
        <v>0</v>
      </c>
      <c r="D609" s="569">
        <f t="shared" si="58"/>
        <v>0</v>
      </c>
      <c r="E609" s="569">
        <f t="shared" si="58"/>
        <v>0</v>
      </c>
      <c r="F609" s="569">
        <f t="shared" si="58"/>
        <v>0</v>
      </c>
      <c r="G609" s="569">
        <f t="shared" si="58"/>
        <v>0</v>
      </c>
      <c r="H609" s="569">
        <f t="shared" si="58"/>
        <v>0</v>
      </c>
      <c r="I609" s="569">
        <f t="shared" si="58"/>
        <v>0</v>
      </c>
      <c r="J609" s="569">
        <f t="shared" si="58"/>
        <v>0</v>
      </c>
      <c r="K609" s="570">
        <f t="shared" si="58"/>
        <v>0</v>
      </c>
      <c r="L609" s="571">
        <f t="shared" si="54"/>
        <v>0</v>
      </c>
      <c r="M609" s="571">
        <v>0</v>
      </c>
      <c r="N609" s="571">
        <v>0</v>
      </c>
      <c r="O609" s="572">
        <v>0</v>
      </c>
      <c r="P609" s="573">
        <v>0</v>
      </c>
      <c r="Q609" s="574">
        <f>+monthly_drivers_0!Q609*1.25</f>
        <v>3.125</v>
      </c>
    </row>
    <row r="610" spans="1:17" x14ac:dyDescent="0.25">
      <c r="A610" s="575">
        <f t="shared" si="55"/>
        <v>63005</v>
      </c>
      <c r="B610" s="575" t="str">
        <f t="shared" si="57"/>
        <v>Discovery</v>
      </c>
      <c r="C610" s="562">
        <f t="shared" si="57"/>
        <v>0</v>
      </c>
      <c r="D610" s="563">
        <f t="shared" si="58"/>
        <v>0</v>
      </c>
      <c r="E610" s="563">
        <f t="shared" si="58"/>
        <v>0</v>
      </c>
      <c r="F610" s="563">
        <f t="shared" si="58"/>
        <v>0</v>
      </c>
      <c r="G610" s="563">
        <f t="shared" si="58"/>
        <v>0</v>
      </c>
      <c r="H610" s="563">
        <f t="shared" si="58"/>
        <v>0</v>
      </c>
      <c r="I610" s="563">
        <f t="shared" si="58"/>
        <v>0</v>
      </c>
      <c r="J610" s="563">
        <f t="shared" si="58"/>
        <v>0</v>
      </c>
      <c r="K610" s="564">
        <f t="shared" si="58"/>
        <v>0</v>
      </c>
      <c r="L610" s="563">
        <f t="shared" si="54"/>
        <v>0</v>
      </c>
      <c r="M610" s="563">
        <v>0</v>
      </c>
      <c r="N610" s="563">
        <v>0</v>
      </c>
      <c r="O610" s="565">
        <v>0</v>
      </c>
      <c r="P610" s="564">
        <v>0</v>
      </c>
      <c r="Q610" s="566">
        <f>+monthly_drivers_0!Q610*1.25</f>
        <v>3.125</v>
      </c>
    </row>
    <row r="611" spans="1:17" x14ac:dyDescent="0.25">
      <c r="A611" s="567">
        <f t="shared" si="55"/>
        <v>63036</v>
      </c>
      <c r="B611" s="567" t="str">
        <f t="shared" ref="B611:C626" si="59">+B610</f>
        <v>Discovery</v>
      </c>
      <c r="C611" s="568">
        <f t="shared" si="59"/>
        <v>0</v>
      </c>
      <c r="D611" s="569">
        <f t="shared" si="58"/>
        <v>0</v>
      </c>
      <c r="E611" s="569">
        <f t="shared" si="58"/>
        <v>0</v>
      </c>
      <c r="F611" s="569">
        <f t="shared" si="58"/>
        <v>0</v>
      </c>
      <c r="G611" s="569">
        <f t="shared" si="58"/>
        <v>0</v>
      </c>
      <c r="H611" s="569">
        <f t="shared" si="58"/>
        <v>0</v>
      </c>
      <c r="I611" s="569">
        <f t="shared" si="58"/>
        <v>0</v>
      </c>
      <c r="J611" s="569">
        <f t="shared" si="58"/>
        <v>0</v>
      </c>
      <c r="K611" s="570">
        <f t="shared" si="58"/>
        <v>0</v>
      </c>
      <c r="L611" s="571">
        <f t="shared" si="54"/>
        <v>0</v>
      </c>
      <c r="M611" s="571">
        <v>0</v>
      </c>
      <c r="N611" s="571">
        <v>0</v>
      </c>
      <c r="O611" s="572">
        <v>0</v>
      </c>
      <c r="P611" s="573">
        <v>0</v>
      </c>
      <c r="Q611" s="574">
        <f>+monthly_drivers_0!Q611*1.25</f>
        <v>3.125</v>
      </c>
    </row>
    <row r="612" spans="1:17" x14ac:dyDescent="0.25">
      <c r="A612" s="575">
        <f t="shared" si="55"/>
        <v>63067</v>
      </c>
      <c r="B612" s="575" t="str">
        <f t="shared" si="59"/>
        <v>Discovery</v>
      </c>
      <c r="C612" s="562">
        <f t="shared" si="59"/>
        <v>0</v>
      </c>
      <c r="D612" s="563">
        <f t="shared" si="58"/>
        <v>0</v>
      </c>
      <c r="E612" s="563">
        <f t="shared" si="58"/>
        <v>0</v>
      </c>
      <c r="F612" s="563">
        <f t="shared" si="58"/>
        <v>0</v>
      </c>
      <c r="G612" s="563">
        <f t="shared" si="58"/>
        <v>0</v>
      </c>
      <c r="H612" s="563">
        <f t="shared" si="58"/>
        <v>0</v>
      </c>
      <c r="I612" s="563">
        <f t="shared" si="58"/>
        <v>0</v>
      </c>
      <c r="J612" s="563">
        <f t="shared" si="58"/>
        <v>0</v>
      </c>
      <c r="K612" s="564">
        <f t="shared" si="58"/>
        <v>0</v>
      </c>
      <c r="L612" s="563">
        <f t="shared" si="54"/>
        <v>0</v>
      </c>
      <c r="M612" s="563">
        <v>0</v>
      </c>
      <c r="N612" s="563">
        <v>0</v>
      </c>
      <c r="O612" s="565">
        <v>0</v>
      </c>
      <c r="P612" s="564">
        <v>0</v>
      </c>
      <c r="Q612" s="566">
        <f>+monthly_drivers_0!Q612*1.25</f>
        <v>3.125</v>
      </c>
    </row>
    <row r="613" spans="1:17" x14ac:dyDescent="0.25">
      <c r="A613" s="567">
        <f t="shared" si="55"/>
        <v>63097</v>
      </c>
      <c r="B613" s="567" t="str">
        <f t="shared" si="59"/>
        <v>Discovery</v>
      </c>
      <c r="C613" s="568">
        <f t="shared" si="59"/>
        <v>0</v>
      </c>
      <c r="D613" s="569">
        <f t="shared" si="58"/>
        <v>0</v>
      </c>
      <c r="E613" s="569">
        <f t="shared" si="58"/>
        <v>0</v>
      </c>
      <c r="F613" s="569">
        <f t="shared" si="58"/>
        <v>0</v>
      </c>
      <c r="G613" s="569">
        <f t="shared" si="58"/>
        <v>0</v>
      </c>
      <c r="H613" s="569">
        <f t="shared" si="58"/>
        <v>0</v>
      </c>
      <c r="I613" s="569">
        <f t="shared" si="58"/>
        <v>0</v>
      </c>
      <c r="J613" s="569">
        <f t="shared" si="58"/>
        <v>0</v>
      </c>
      <c r="K613" s="570">
        <f t="shared" si="58"/>
        <v>0</v>
      </c>
      <c r="L613" s="571">
        <f t="shared" si="54"/>
        <v>0</v>
      </c>
      <c r="M613" s="571">
        <v>0</v>
      </c>
      <c r="N613" s="571">
        <v>0</v>
      </c>
      <c r="O613" s="572">
        <v>0</v>
      </c>
      <c r="P613" s="573">
        <v>0</v>
      </c>
      <c r="Q613" s="574">
        <f>+monthly_drivers_0!Q613*1.25</f>
        <v>3.125</v>
      </c>
    </row>
    <row r="614" spans="1:17" x14ac:dyDescent="0.25">
      <c r="A614" s="575">
        <f t="shared" si="55"/>
        <v>63128</v>
      </c>
      <c r="B614" s="575" t="str">
        <f t="shared" si="59"/>
        <v>Discovery</v>
      </c>
      <c r="C614" s="562">
        <f t="shared" si="59"/>
        <v>0</v>
      </c>
      <c r="D614" s="563">
        <f t="shared" si="58"/>
        <v>0</v>
      </c>
      <c r="E614" s="563">
        <f t="shared" si="58"/>
        <v>0</v>
      </c>
      <c r="F614" s="563">
        <f t="shared" si="58"/>
        <v>0</v>
      </c>
      <c r="G614" s="563">
        <f t="shared" si="58"/>
        <v>0</v>
      </c>
      <c r="H614" s="563">
        <f t="shared" si="58"/>
        <v>0</v>
      </c>
      <c r="I614" s="563">
        <f t="shared" si="58"/>
        <v>0</v>
      </c>
      <c r="J614" s="563">
        <f t="shared" si="58"/>
        <v>0</v>
      </c>
      <c r="K614" s="564">
        <f t="shared" si="58"/>
        <v>0</v>
      </c>
      <c r="L614" s="563">
        <f t="shared" si="54"/>
        <v>0</v>
      </c>
      <c r="M614" s="563">
        <v>0</v>
      </c>
      <c r="N614" s="563">
        <v>0</v>
      </c>
      <c r="O614" s="565">
        <v>0</v>
      </c>
      <c r="P614" s="564">
        <v>0</v>
      </c>
      <c r="Q614" s="566">
        <f>+monthly_drivers_0!Q614*1.25</f>
        <v>3.125</v>
      </c>
    </row>
    <row r="615" spans="1:17" x14ac:dyDescent="0.25">
      <c r="A615" s="567">
        <f t="shared" si="55"/>
        <v>63158</v>
      </c>
      <c r="B615" s="567" t="str">
        <f t="shared" si="59"/>
        <v>Discovery</v>
      </c>
      <c r="C615" s="568">
        <f t="shared" si="59"/>
        <v>0</v>
      </c>
      <c r="D615" s="569">
        <f t="shared" si="58"/>
        <v>0</v>
      </c>
      <c r="E615" s="569">
        <f t="shared" si="58"/>
        <v>0</v>
      </c>
      <c r="F615" s="569">
        <f t="shared" si="58"/>
        <v>0</v>
      </c>
      <c r="G615" s="569">
        <f t="shared" si="58"/>
        <v>0</v>
      </c>
      <c r="H615" s="569">
        <f t="shared" si="58"/>
        <v>0</v>
      </c>
      <c r="I615" s="569">
        <f t="shared" si="58"/>
        <v>0</v>
      </c>
      <c r="J615" s="569">
        <f t="shared" si="58"/>
        <v>0</v>
      </c>
      <c r="K615" s="570">
        <f t="shared" si="58"/>
        <v>0</v>
      </c>
      <c r="L615" s="571">
        <f t="shared" si="54"/>
        <v>0</v>
      </c>
      <c r="M615" s="571">
        <v>0</v>
      </c>
      <c r="N615" s="571">
        <v>0</v>
      </c>
      <c r="O615" s="572">
        <v>0</v>
      </c>
      <c r="P615" s="573">
        <v>0</v>
      </c>
      <c r="Q615" s="574">
        <f>+monthly_drivers_0!Q615*1.25</f>
        <v>3.125</v>
      </c>
    </row>
    <row r="616" spans="1:17" x14ac:dyDescent="0.25">
      <c r="A616" s="575">
        <f t="shared" si="55"/>
        <v>63189</v>
      </c>
      <c r="B616" s="575" t="str">
        <f t="shared" si="59"/>
        <v>Discovery</v>
      </c>
      <c r="C616" s="562">
        <f t="shared" si="59"/>
        <v>0</v>
      </c>
      <c r="D616" s="563">
        <f t="shared" si="58"/>
        <v>0</v>
      </c>
      <c r="E616" s="563">
        <f t="shared" si="58"/>
        <v>0</v>
      </c>
      <c r="F616" s="563">
        <f t="shared" si="58"/>
        <v>0</v>
      </c>
      <c r="G616" s="563">
        <f t="shared" si="58"/>
        <v>0</v>
      </c>
      <c r="H616" s="563">
        <f t="shared" si="58"/>
        <v>0</v>
      </c>
      <c r="I616" s="563">
        <f t="shared" si="58"/>
        <v>0</v>
      </c>
      <c r="J616" s="563">
        <f t="shared" si="58"/>
        <v>0</v>
      </c>
      <c r="K616" s="564">
        <f t="shared" si="58"/>
        <v>0</v>
      </c>
      <c r="L616" s="563">
        <f t="shared" si="54"/>
        <v>0</v>
      </c>
      <c r="M616" s="563">
        <v>0</v>
      </c>
      <c r="N616" s="563">
        <v>0</v>
      </c>
      <c r="O616" s="565">
        <v>0</v>
      </c>
      <c r="P616" s="564">
        <v>0</v>
      </c>
      <c r="Q616" s="566">
        <f>+monthly_drivers_0!Q616*1.25</f>
        <v>3.125</v>
      </c>
    </row>
    <row r="617" spans="1:17" x14ac:dyDescent="0.25">
      <c r="A617" s="567">
        <f t="shared" si="55"/>
        <v>63220</v>
      </c>
      <c r="B617" s="567" t="str">
        <f t="shared" si="59"/>
        <v>Discovery</v>
      </c>
      <c r="C617" s="568">
        <f t="shared" si="59"/>
        <v>0</v>
      </c>
      <c r="D617" s="569">
        <f t="shared" si="58"/>
        <v>0</v>
      </c>
      <c r="E617" s="569">
        <f t="shared" si="58"/>
        <v>0</v>
      </c>
      <c r="F617" s="569">
        <f t="shared" si="58"/>
        <v>0</v>
      </c>
      <c r="G617" s="569">
        <f t="shared" si="58"/>
        <v>0</v>
      </c>
      <c r="H617" s="569">
        <f t="shared" si="58"/>
        <v>0</v>
      </c>
      <c r="I617" s="569">
        <f t="shared" si="58"/>
        <v>0</v>
      </c>
      <c r="J617" s="569">
        <f t="shared" si="58"/>
        <v>0</v>
      </c>
      <c r="K617" s="570">
        <f t="shared" si="58"/>
        <v>0</v>
      </c>
      <c r="L617" s="571">
        <f t="shared" si="54"/>
        <v>0</v>
      </c>
      <c r="M617" s="571">
        <v>0</v>
      </c>
      <c r="N617" s="571">
        <v>0</v>
      </c>
      <c r="O617" s="572">
        <v>0</v>
      </c>
      <c r="P617" s="573">
        <v>0</v>
      </c>
      <c r="Q617" s="574">
        <f>+monthly_drivers_0!Q617*1.25</f>
        <v>3.125</v>
      </c>
    </row>
    <row r="618" spans="1:17" x14ac:dyDescent="0.25">
      <c r="A618" s="575">
        <f t="shared" si="55"/>
        <v>63248</v>
      </c>
      <c r="B618" s="575" t="str">
        <f t="shared" si="59"/>
        <v>Discovery</v>
      </c>
      <c r="C618" s="562">
        <f t="shared" si="59"/>
        <v>0</v>
      </c>
      <c r="D618" s="563">
        <f t="shared" ref="D618:K633" si="60">+IFERROR(D617/D616*D617,D617)</f>
        <v>0</v>
      </c>
      <c r="E618" s="563">
        <f t="shared" si="60"/>
        <v>0</v>
      </c>
      <c r="F618" s="563">
        <f t="shared" si="60"/>
        <v>0</v>
      </c>
      <c r="G618" s="563">
        <f t="shared" si="60"/>
        <v>0</v>
      </c>
      <c r="H618" s="563">
        <f t="shared" si="60"/>
        <v>0</v>
      </c>
      <c r="I618" s="563">
        <f t="shared" si="60"/>
        <v>0</v>
      </c>
      <c r="J618" s="563">
        <f t="shared" si="60"/>
        <v>0</v>
      </c>
      <c r="K618" s="564">
        <f t="shared" si="60"/>
        <v>0</v>
      </c>
      <c r="L618" s="563">
        <f t="shared" si="54"/>
        <v>0</v>
      </c>
      <c r="M618" s="563">
        <v>0</v>
      </c>
      <c r="N618" s="563">
        <v>0</v>
      </c>
      <c r="O618" s="565">
        <v>0</v>
      </c>
      <c r="P618" s="564">
        <v>0</v>
      </c>
      <c r="Q618" s="566">
        <f>+monthly_drivers_0!Q618*1.25</f>
        <v>3.125</v>
      </c>
    </row>
    <row r="619" spans="1:17" x14ac:dyDescent="0.25">
      <c r="A619" s="567">
        <f t="shared" si="55"/>
        <v>63279</v>
      </c>
      <c r="B619" s="567" t="str">
        <f t="shared" si="59"/>
        <v>Discovery</v>
      </c>
      <c r="C619" s="568">
        <f t="shared" si="59"/>
        <v>0</v>
      </c>
      <c r="D619" s="569">
        <f t="shared" si="60"/>
        <v>0</v>
      </c>
      <c r="E619" s="569">
        <f t="shared" si="60"/>
        <v>0</v>
      </c>
      <c r="F619" s="569">
        <f t="shared" si="60"/>
        <v>0</v>
      </c>
      <c r="G619" s="569">
        <f t="shared" si="60"/>
        <v>0</v>
      </c>
      <c r="H619" s="569">
        <f t="shared" si="60"/>
        <v>0</v>
      </c>
      <c r="I619" s="569">
        <f t="shared" si="60"/>
        <v>0</v>
      </c>
      <c r="J619" s="569">
        <f t="shared" si="60"/>
        <v>0</v>
      </c>
      <c r="K619" s="570">
        <f t="shared" si="60"/>
        <v>0</v>
      </c>
      <c r="L619" s="571">
        <f t="shared" si="54"/>
        <v>0</v>
      </c>
      <c r="M619" s="571">
        <v>0</v>
      </c>
      <c r="N619" s="571">
        <v>0</v>
      </c>
      <c r="O619" s="572">
        <v>0</v>
      </c>
      <c r="P619" s="573">
        <v>0</v>
      </c>
      <c r="Q619" s="574">
        <f>+monthly_drivers_0!Q619*1.25</f>
        <v>3.125</v>
      </c>
    </row>
    <row r="620" spans="1:17" x14ac:dyDescent="0.25">
      <c r="A620" s="575">
        <f t="shared" si="55"/>
        <v>63309</v>
      </c>
      <c r="B620" s="575" t="str">
        <f t="shared" si="59"/>
        <v>Discovery</v>
      </c>
      <c r="C620" s="562">
        <f t="shared" si="59"/>
        <v>0</v>
      </c>
      <c r="D620" s="563">
        <f t="shared" si="60"/>
        <v>0</v>
      </c>
      <c r="E620" s="563">
        <f t="shared" si="60"/>
        <v>0</v>
      </c>
      <c r="F620" s="563">
        <f t="shared" si="60"/>
        <v>0</v>
      </c>
      <c r="G620" s="563">
        <f t="shared" si="60"/>
        <v>0</v>
      </c>
      <c r="H620" s="563">
        <f t="shared" si="60"/>
        <v>0</v>
      </c>
      <c r="I620" s="563">
        <f t="shared" si="60"/>
        <v>0</v>
      </c>
      <c r="J620" s="563">
        <f t="shared" si="60"/>
        <v>0</v>
      </c>
      <c r="K620" s="564">
        <f t="shared" si="60"/>
        <v>0</v>
      </c>
      <c r="L620" s="563">
        <f t="shared" si="54"/>
        <v>0</v>
      </c>
      <c r="M620" s="563">
        <v>0</v>
      </c>
      <c r="N620" s="563">
        <v>0</v>
      </c>
      <c r="O620" s="565">
        <v>0</v>
      </c>
      <c r="P620" s="564">
        <v>0</v>
      </c>
      <c r="Q620" s="566">
        <f>+monthly_drivers_0!Q620*1.25</f>
        <v>3.125</v>
      </c>
    </row>
    <row r="621" spans="1:17" x14ac:dyDescent="0.25">
      <c r="A621" s="567">
        <f t="shared" si="55"/>
        <v>63340</v>
      </c>
      <c r="B621" s="567" t="str">
        <f t="shared" si="59"/>
        <v>Discovery</v>
      </c>
      <c r="C621" s="568">
        <f t="shared" si="59"/>
        <v>0</v>
      </c>
      <c r="D621" s="569">
        <f t="shared" si="60"/>
        <v>0</v>
      </c>
      <c r="E621" s="569">
        <f t="shared" si="60"/>
        <v>0</v>
      </c>
      <c r="F621" s="569">
        <f t="shared" si="60"/>
        <v>0</v>
      </c>
      <c r="G621" s="569">
        <f t="shared" si="60"/>
        <v>0</v>
      </c>
      <c r="H621" s="569">
        <f t="shared" si="60"/>
        <v>0</v>
      </c>
      <c r="I621" s="569">
        <f t="shared" si="60"/>
        <v>0</v>
      </c>
      <c r="J621" s="569">
        <f t="shared" si="60"/>
        <v>0</v>
      </c>
      <c r="K621" s="570">
        <f t="shared" si="60"/>
        <v>0</v>
      </c>
      <c r="L621" s="571">
        <f t="shared" si="54"/>
        <v>0</v>
      </c>
      <c r="M621" s="571">
        <v>0</v>
      </c>
      <c r="N621" s="571">
        <v>0</v>
      </c>
      <c r="O621" s="572">
        <v>0</v>
      </c>
      <c r="P621" s="573">
        <v>0</v>
      </c>
      <c r="Q621" s="574">
        <f>+monthly_drivers_0!Q621*1.25</f>
        <v>3.125</v>
      </c>
    </row>
    <row r="622" spans="1:17" x14ac:dyDescent="0.25">
      <c r="A622" s="575">
        <f t="shared" si="55"/>
        <v>63370</v>
      </c>
      <c r="B622" s="575" t="str">
        <f t="shared" si="59"/>
        <v>Discovery</v>
      </c>
      <c r="C622" s="562">
        <f t="shared" si="59"/>
        <v>0</v>
      </c>
      <c r="D622" s="563">
        <f t="shared" si="60"/>
        <v>0</v>
      </c>
      <c r="E622" s="563">
        <f t="shared" si="60"/>
        <v>0</v>
      </c>
      <c r="F622" s="563">
        <f t="shared" si="60"/>
        <v>0</v>
      </c>
      <c r="G622" s="563">
        <f t="shared" si="60"/>
        <v>0</v>
      </c>
      <c r="H622" s="563">
        <f t="shared" si="60"/>
        <v>0</v>
      </c>
      <c r="I622" s="563">
        <f t="shared" si="60"/>
        <v>0</v>
      </c>
      <c r="J622" s="563">
        <f t="shared" si="60"/>
        <v>0</v>
      </c>
      <c r="K622" s="564">
        <f t="shared" si="60"/>
        <v>0</v>
      </c>
      <c r="L622" s="563">
        <f t="shared" si="54"/>
        <v>0</v>
      </c>
      <c r="M622" s="563">
        <v>0</v>
      </c>
      <c r="N622" s="563">
        <v>0</v>
      </c>
      <c r="O622" s="565">
        <v>0</v>
      </c>
      <c r="P622" s="564">
        <v>0</v>
      </c>
      <c r="Q622" s="566">
        <f>+monthly_drivers_0!Q622*1.25</f>
        <v>3.125</v>
      </c>
    </row>
    <row r="623" spans="1:17" x14ac:dyDescent="0.25">
      <c r="A623" s="567">
        <f t="shared" si="55"/>
        <v>63401</v>
      </c>
      <c r="B623" s="567" t="str">
        <f t="shared" si="59"/>
        <v>Discovery</v>
      </c>
      <c r="C623" s="568">
        <f t="shared" si="59"/>
        <v>0</v>
      </c>
      <c r="D623" s="569">
        <f t="shared" si="60"/>
        <v>0</v>
      </c>
      <c r="E623" s="569">
        <f t="shared" si="60"/>
        <v>0</v>
      </c>
      <c r="F623" s="569">
        <f t="shared" si="60"/>
        <v>0</v>
      </c>
      <c r="G623" s="569">
        <f t="shared" si="60"/>
        <v>0</v>
      </c>
      <c r="H623" s="569">
        <f t="shared" si="60"/>
        <v>0</v>
      </c>
      <c r="I623" s="569">
        <f t="shared" si="60"/>
        <v>0</v>
      </c>
      <c r="J623" s="569">
        <f t="shared" si="60"/>
        <v>0</v>
      </c>
      <c r="K623" s="570">
        <f t="shared" si="60"/>
        <v>0</v>
      </c>
      <c r="L623" s="571">
        <f t="shared" si="54"/>
        <v>0</v>
      </c>
      <c r="M623" s="571">
        <v>0</v>
      </c>
      <c r="N623" s="571">
        <v>0</v>
      </c>
      <c r="O623" s="572">
        <v>0</v>
      </c>
      <c r="P623" s="573">
        <v>0</v>
      </c>
      <c r="Q623" s="574">
        <f>+monthly_drivers_0!Q623*1.25</f>
        <v>3.125</v>
      </c>
    </row>
    <row r="624" spans="1:17" x14ac:dyDescent="0.25">
      <c r="A624" s="575">
        <f t="shared" si="55"/>
        <v>63432</v>
      </c>
      <c r="B624" s="575" t="str">
        <f t="shared" si="59"/>
        <v>Discovery</v>
      </c>
      <c r="C624" s="562">
        <f t="shared" si="59"/>
        <v>0</v>
      </c>
      <c r="D624" s="563">
        <f t="shared" si="60"/>
        <v>0</v>
      </c>
      <c r="E624" s="563">
        <f t="shared" si="60"/>
        <v>0</v>
      </c>
      <c r="F624" s="563">
        <f t="shared" si="60"/>
        <v>0</v>
      </c>
      <c r="G624" s="563">
        <f t="shared" si="60"/>
        <v>0</v>
      </c>
      <c r="H624" s="563">
        <f t="shared" si="60"/>
        <v>0</v>
      </c>
      <c r="I624" s="563">
        <f t="shared" si="60"/>
        <v>0</v>
      </c>
      <c r="J624" s="563">
        <f t="shared" si="60"/>
        <v>0</v>
      </c>
      <c r="K624" s="564">
        <f t="shared" si="60"/>
        <v>0</v>
      </c>
      <c r="L624" s="563">
        <f t="shared" si="54"/>
        <v>0</v>
      </c>
      <c r="M624" s="563">
        <v>0</v>
      </c>
      <c r="N624" s="563">
        <v>0</v>
      </c>
      <c r="O624" s="565">
        <v>0</v>
      </c>
      <c r="P624" s="564">
        <v>0</v>
      </c>
      <c r="Q624" s="566">
        <f>+monthly_drivers_0!Q624*1.25</f>
        <v>3.125</v>
      </c>
    </row>
    <row r="625" spans="1:17" x14ac:dyDescent="0.25">
      <c r="A625" s="567">
        <f t="shared" si="55"/>
        <v>63462</v>
      </c>
      <c r="B625" s="567" t="str">
        <f t="shared" si="59"/>
        <v>Discovery</v>
      </c>
      <c r="C625" s="568">
        <f t="shared" si="59"/>
        <v>0</v>
      </c>
      <c r="D625" s="569">
        <f t="shared" si="60"/>
        <v>0</v>
      </c>
      <c r="E625" s="569">
        <f t="shared" si="60"/>
        <v>0</v>
      </c>
      <c r="F625" s="569">
        <f t="shared" si="60"/>
        <v>0</v>
      </c>
      <c r="G625" s="569">
        <f t="shared" si="60"/>
        <v>0</v>
      </c>
      <c r="H625" s="569">
        <f t="shared" si="60"/>
        <v>0</v>
      </c>
      <c r="I625" s="569">
        <f t="shared" si="60"/>
        <v>0</v>
      </c>
      <c r="J625" s="569">
        <f t="shared" si="60"/>
        <v>0</v>
      </c>
      <c r="K625" s="570">
        <f t="shared" si="60"/>
        <v>0</v>
      </c>
      <c r="L625" s="571">
        <f t="shared" si="54"/>
        <v>0</v>
      </c>
      <c r="M625" s="571">
        <v>0</v>
      </c>
      <c r="N625" s="571">
        <v>0</v>
      </c>
      <c r="O625" s="572">
        <v>0</v>
      </c>
      <c r="P625" s="573">
        <v>0</v>
      </c>
      <c r="Q625" s="574">
        <f>+monthly_drivers_0!Q625*1.25</f>
        <v>3.125</v>
      </c>
    </row>
    <row r="626" spans="1:17" x14ac:dyDescent="0.25">
      <c r="A626" s="575">
        <f t="shared" si="55"/>
        <v>63493</v>
      </c>
      <c r="B626" s="575" t="str">
        <f t="shared" si="59"/>
        <v>Discovery</v>
      </c>
      <c r="C626" s="562">
        <f t="shared" si="59"/>
        <v>0</v>
      </c>
      <c r="D626" s="563">
        <f t="shared" si="60"/>
        <v>0</v>
      </c>
      <c r="E626" s="563">
        <f t="shared" si="60"/>
        <v>0</v>
      </c>
      <c r="F626" s="563">
        <f t="shared" si="60"/>
        <v>0</v>
      </c>
      <c r="G626" s="563">
        <f t="shared" si="60"/>
        <v>0</v>
      </c>
      <c r="H626" s="563">
        <f t="shared" si="60"/>
        <v>0</v>
      </c>
      <c r="I626" s="563">
        <f t="shared" si="60"/>
        <v>0</v>
      </c>
      <c r="J626" s="563">
        <f t="shared" si="60"/>
        <v>0</v>
      </c>
      <c r="K626" s="564">
        <f t="shared" si="60"/>
        <v>0</v>
      </c>
      <c r="L626" s="563">
        <f t="shared" si="54"/>
        <v>0</v>
      </c>
      <c r="M626" s="563">
        <v>0</v>
      </c>
      <c r="N626" s="563">
        <v>0</v>
      </c>
      <c r="O626" s="565">
        <v>0</v>
      </c>
      <c r="P626" s="564">
        <v>0</v>
      </c>
      <c r="Q626" s="566">
        <f>+monthly_drivers_0!Q626*1.25</f>
        <v>3.125</v>
      </c>
    </row>
    <row r="627" spans="1:17" x14ac:dyDescent="0.25">
      <c r="A627" s="567">
        <f t="shared" si="55"/>
        <v>63523</v>
      </c>
      <c r="B627" s="567" t="str">
        <f t="shared" ref="B627:C642" si="61">+B626</f>
        <v>Discovery</v>
      </c>
      <c r="C627" s="568">
        <f t="shared" si="61"/>
        <v>0</v>
      </c>
      <c r="D627" s="569">
        <f t="shared" si="60"/>
        <v>0</v>
      </c>
      <c r="E627" s="569">
        <f t="shared" si="60"/>
        <v>0</v>
      </c>
      <c r="F627" s="569">
        <f t="shared" si="60"/>
        <v>0</v>
      </c>
      <c r="G627" s="569">
        <f t="shared" si="60"/>
        <v>0</v>
      </c>
      <c r="H627" s="569">
        <f t="shared" si="60"/>
        <v>0</v>
      </c>
      <c r="I627" s="569">
        <f t="shared" si="60"/>
        <v>0</v>
      </c>
      <c r="J627" s="569">
        <f t="shared" si="60"/>
        <v>0</v>
      </c>
      <c r="K627" s="570">
        <f t="shared" si="60"/>
        <v>0</v>
      </c>
      <c r="L627" s="571">
        <f t="shared" si="54"/>
        <v>0</v>
      </c>
      <c r="M627" s="571">
        <v>0</v>
      </c>
      <c r="N627" s="571">
        <v>0</v>
      </c>
      <c r="O627" s="572">
        <v>0</v>
      </c>
      <c r="P627" s="573">
        <v>0</v>
      </c>
      <c r="Q627" s="574">
        <f>+monthly_drivers_0!Q627*1.25</f>
        <v>3.125</v>
      </c>
    </row>
    <row r="628" spans="1:17" x14ac:dyDescent="0.25">
      <c r="A628" s="575">
        <f t="shared" si="55"/>
        <v>63554</v>
      </c>
      <c r="B628" s="575" t="str">
        <f t="shared" si="61"/>
        <v>Discovery</v>
      </c>
      <c r="C628" s="562">
        <f t="shared" si="61"/>
        <v>0</v>
      </c>
      <c r="D628" s="563">
        <f t="shared" si="60"/>
        <v>0</v>
      </c>
      <c r="E628" s="563">
        <f t="shared" si="60"/>
        <v>0</v>
      </c>
      <c r="F628" s="563">
        <f t="shared" si="60"/>
        <v>0</v>
      </c>
      <c r="G628" s="563">
        <f t="shared" si="60"/>
        <v>0</v>
      </c>
      <c r="H628" s="563">
        <f t="shared" si="60"/>
        <v>0</v>
      </c>
      <c r="I628" s="563">
        <f t="shared" si="60"/>
        <v>0</v>
      </c>
      <c r="J628" s="563">
        <f t="shared" si="60"/>
        <v>0</v>
      </c>
      <c r="K628" s="564">
        <f t="shared" si="60"/>
        <v>0</v>
      </c>
      <c r="L628" s="563">
        <f t="shared" si="54"/>
        <v>0</v>
      </c>
      <c r="M628" s="563">
        <v>0</v>
      </c>
      <c r="N628" s="563">
        <v>0</v>
      </c>
      <c r="O628" s="565">
        <v>0</v>
      </c>
      <c r="P628" s="564">
        <v>0</v>
      </c>
      <c r="Q628" s="566">
        <f>+monthly_drivers_0!Q628*1.25</f>
        <v>3.125</v>
      </c>
    </row>
    <row r="629" spans="1:17" x14ac:dyDescent="0.25">
      <c r="A629" s="567">
        <f t="shared" si="55"/>
        <v>63585</v>
      </c>
      <c r="B629" s="567" t="str">
        <f t="shared" si="61"/>
        <v>Discovery</v>
      </c>
      <c r="C629" s="568">
        <f t="shared" si="61"/>
        <v>0</v>
      </c>
      <c r="D629" s="569">
        <f t="shared" si="60"/>
        <v>0</v>
      </c>
      <c r="E629" s="569">
        <f t="shared" si="60"/>
        <v>0</v>
      </c>
      <c r="F629" s="569">
        <f t="shared" si="60"/>
        <v>0</v>
      </c>
      <c r="G629" s="569">
        <f t="shared" si="60"/>
        <v>0</v>
      </c>
      <c r="H629" s="569">
        <f t="shared" si="60"/>
        <v>0</v>
      </c>
      <c r="I629" s="569">
        <f t="shared" si="60"/>
        <v>0</v>
      </c>
      <c r="J629" s="569">
        <f t="shared" si="60"/>
        <v>0</v>
      </c>
      <c r="K629" s="570">
        <f t="shared" si="60"/>
        <v>0</v>
      </c>
      <c r="L629" s="571">
        <f t="shared" si="54"/>
        <v>0</v>
      </c>
      <c r="M629" s="571">
        <v>0</v>
      </c>
      <c r="N629" s="571">
        <v>0</v>
      </c>
      <c r="O629" s="572">
        <v>0</v>
      </c>
      <c r="P629" s="573">
        <v>0</v>
      </c>
      <c r="Q629" s="574">
        <f>+monthly_drivers_0!Q629*1.25</f>
        <v>3.125</v>
      </c>
    </row>
    <row r="630" spans="1:17" x14ac:dyDescent="0.25">
      <c r="A630" s="575">
        <f t="shared" si="55"/>
        <v>63613</v>
      </c>
      <c r="B630" s="575" t="str">
        <f t="shared" si="61"/>
        <v>Discovery</v>
      </c>
      <c r="C630" s="562">
        <f t="shared" si="61"/>
        <v>0</v>
      </c>
      <c r="D630" s="563">
        <f t="shared" si="60"/>
        <v>0</v>
      </c>
      <c r="E630" s="563">
        <f t="shared" si="60"/>
        <v>0</v>
      </c>
      <c r="F630" s="563">
        <f t="shared" si="60"/>
        <v>0</v>
      </c>
      <c r="G630" s="563">
        <f t="shared" si="60"/>
        <v>0</v>
      </c>
      <c r="H630" s="563">
        <f t="shared" si="60"/>
        <v>0</v>
      </c>
      <c r="I630" s="563">
        <f t="shared" si="60"/>
        <v>0</v>
      </c>
      <c r="J630" s="563">
        <f t="shared" si="60"/>
        <v>0</v>
      </c>
      <c r="K630" s="564">
        <f t="shared" si="60"/>
        <v>0</v>
      </c>
      <c r="L630" s="563">
        <f t="shared" si="54"/>
        <v>0</v>
      </c>
      <c r="M630" s="563">
        <v>0</v>
      </c>
      <c r="N630" s="563">
        <v>0</v>
      </c>
      <c r="O630" s="565">
        <v>0</v>
      </c>
      <c r="P630" s="564">
        <v>0</v>
      </c>
      <c r="Q630" s="566">
        <f>+monthly_drivers_0!Q630*1.25</f>
        <v>3.125</v>
      </c>
    </row>
    <row r="631" spans="1:17" x14ac:dyDescent="0.25">
      <c r="A631" s="567">
        <f t="shared" si="55"/>
        <v>63644</v>
      </c>
      <c r="B631" s="567" t="str">
        <f t="shared" si="61"/>
        <v>Discovery</v>
      </c>
      <c r="C631" s="568">
        <f t="shared" si="61"/>
        <v>0</v>
      </c>
      <c r="D631" s="569">
        <f t="shared" si="60"/>
        <v>0</v>
      </c>
      <c r="E631" s="569">
        <f t="shared" si="60"/>
        <v>0</v>
      </c>
      <c r="F631" s="569">
        <f t="shared" si="60"/>
        <v>0</v>
      </c>
      <c r="G631" s="569">
        <f t="shared" si="60"/>
        <v>0</v>
      </c>
      <c r="H631" s="569">
        <f t="shared" si="60"/>
        <v>0</v>
      </c>
      <c r="I631" s="569">
        <f t="shared" si="60"/>
        <v>0</v>
      </c>
      <c r="J631" s="569">
        <f t="shared" si="60"/>
        <v>0</v>
      </c>
      <c r="K631" s="570">
        <f t="shared" si="60"/>
        <v>0</v>
      </c>
      <c r="L631" s="571">
        <f t="shared" si="54"/>
        <v>0</v>
      </c>
      <c r="M631" s="571">
        <v>0</v>
      </c>
      <c r="N631" s="571">
        <v>0</v>
      </c>
      <c r="O631" s="572">
        <v>0</v>
      </c>
      <c r="P631" s="573">
        <v>0</v>
      </c>
      <c r="Q631" s="574">
        <f>+monthly_drivers_0!Q631*1.25</f>
        <v>3.125</v>
      </c>
    </row>
    <row r="632" spans="1:17" x14ac:dyDescent="0.25">
      <c r="A632" s="575">
        <f t="shared" si="55"/>
        <v>63674</v>
      </c>
      <c r="B632" s="575" t="str">
        <f t="shared" si="61"/>
        <v>Discovery</v>
      </c>
      <c r="C632" s="562">
        <f t="shared" si="61"/>
        <v>0</v>
      </c>
      <c r="D632" s="563">
        <f t="shared" si="60"/>
        <v>0</v>
      </c>
      <c r="E632" s="563">
        <f t="shared" si="60"/>
        <v>0</v>
      </c>
      <c r="F632" s="563">
        <f t="shared" si="60"/>
        <v>0</v>
      </c>
      <c r="G632" s="563">
        <f t="shared" si="60"/>
        <v>0</v>
      </c>
      <c r="H632" s="563">
        <f t="shared" si="60"/>
        <v>0</v>
      </c>
      <c r="I632" s="563">
        <f t="shared" si="60"/>
        <v>0</v>
      </c>
      <c r="J632" s="563">
        <f t="shared" si="60"/>
        <v>0</v>
      </c>
      <c r="K632" s="564">
        <f t="shared" si="60"/>
        <v>0</v>
      </c>
      <c r="L632" s="563">
        <f t="shared" si="54"/>
        <v>0</v>
      </c>
      <c r="M632" s="563">
        <v>0</v>
      </c>
      <c r="N632" s="563">
        <v>0</v>
      </c>
      <c r="O632" s="565">
        <v>0</v>
      </c>
      <c r="P632" s="564">
        <v>0</v>
      </c>
      <c r="Q632" s="566">
        <f>+monthly_drivers_0!Q632*1.25</f>
        <v>3.125</v>
      </c>
    </row>
    <row r="633" spans="1:17" x14ac:dyDescent="0.25">
      <c r="A633" s="567">
        <f t="shared" si="55"/>
        <v>63705</v>
      </c>
      <c r="B633" s="567" t="str">
        <f t="shared" si="61"/>
        <v>Discovery</v>
      </c>
      <c r="C633" s="568">
        <f t="shared" si="61"/>
        <v>0</v>
      </c>
      <c r="D633" s="569">
        <f t="shared" si="60"/>
        <v>0</v>
      </c>
      <c r="E633" s="569">
        <f t="shared" si="60"/>
        <v>0</v>
      </c>
      <c r="F633" s="569">
        <f t="shared" si="60"/>
        <v>0</v>
      </c>
      <c r="G633" s="569">
        <f t="shared" si="60"/>
        <v>0</v>
      </c>
      <c r="H633" s="569">
        <f t="shared" si="60"/>
        <v>0</v>
      </c>
      <c r="I633" s="569">
        <f t="shared" si="60"/>
        <v>0</v>
      </c>
      <c r="J633" s="569">
        <f t="shared" si="60"/>
        <v>0</v>
      </c>
      <c r="K633" s="570">
        <f t="shared" si="60"/>
        <v>0</v>
      </c>
      <c r="L633" s="571">
        <f t="shared" si="54"/>
        <v>0</v>
      </c>
      <c r="M633" s="571">
        <v>0</v>
      </c>
      <c r="N633" s="571">
        <v>0</v>
      </c>
      <c r="O633" s="572">
        <v>0</v>
      </c>
      <c r="P633" s="573">
        <v>0</v>
      </c>
      <c r="Q633" s="574">
        <f>+monthly_drivers_0!Q633*1.25</f>
        <v>3.125</v>
      </c>
    </row>
    <row r="634" spans="1:17" x14ac:dyDescent="0.25">
      <c r="A634" s="575">
        <f t="shared" si="55"/>
        <v>63735</v>
      </c>
      <c r="B634" s="575" t="str">
        <f t="shared" si="61"/>
        <v>Discovery</v>
      </c>
      <c r="C634" s="562">
        <f t="shared" si="61"/>
        <v>0</v>
      </c>
      <c r="D634" s="563">
        <f t="shared" ref="D634:K649" si="62">+IFERROR(D633/D632*D633,D633)</f>
        <v>0</v>
      </c>
      <c r="E634" s="563">
        <f t="shared" si="62"/>
        <v>0</v>
      </c>
      <c r="F634" s="563">
        <f t="shared" si="62"/>
        <v>0</v>
      </c>
      <c r="G634" s="563">
        <f t="shared" si="62"/>
        <v>0</v>
      </c>
      <c r="H634" s="563">
        <f t="shared" si="62"/>
        <v>0</v>
      </c>
      <c r="I634" s="563">
        <f t="shared" si="62"/>
        <v>0</v>
      </c>
      <c r="J634" s="563">
        <f t="shared" si="62"/>
        <v>0</v>
      </c>
      <c r="K634" s="564">
        <f t="shared" si="62"/>
        <v>0</v>
      </c>
      <c r="L634" s="563">
        <f t="shared" si="54"/>
        <v>0</v>
      </c>
      <c r="M634" s="563">
        <v>0</v>
      </c>
      <c r="N634" s="563">
        <v>0</v>
      </c>
      <c r="O634" s="565">
        <v>0</v>
      </c>
      <c r="P634" s="564">
        <v>0</v>
      </c>
      <c r="Q634" s="566">
        <f>+monthly_drivers_0!Q634*1.25</f>
        <v>3.125</v>
      </c>
    </row>
    <row r="635" spans="1:17" x14ac:dyDescent="0.25">
      <c r="A635" s="567">
        <f t="shared" si="55"/>
        <v>63766</v>
      </c>
      <c r="B635" s="567" t="str">
        <f t="shared" si="61"/>
        <v>Discovery</v>
      </c>
      <c r="C635" s="568">
        <f t="shared" si="61"/>
        <v>0</v>
      </c>
      <c r="D635" s="569">
        <f t="shared" si="62"/>
        <v>0</v>
      </c>
      <c r="E635" s="569">
        <f t="shared" si="62"/>
        <v>0</v>
      </c>
      <c r="F635" s="569">
        <f t="shared" si="62"/>
        <v>0</v>
      </c>
      <c r="G635" s="569">
        <f t="shared" si="62"/>
        <v>0</v>
      </c>
      <c r="H635" s="569">
        <f t="shared" si="62"/>
        <v>0</v>
      </c>
      <c r="I635" s="569">
        <f t="shared" si="62"/>
        <v>0</v>
      </c>
      <c r="J635" s="569">
        <f t="shared" si="62"/>
        <v>0</v>
      </c>
      <c r="K635" s="570">
        <f t="shared" si="62"/>
        <v>0</v>
      </c>
      <c r="L635" s="571">
        <f t="shared" si="54"/>
        <v>0</v>
      </c>
      <c r="M635" s="571">
        <v>0</v>
      </c>
      <c r="N635" s="571">
        <v>0</v>
      </c>
      <c r="O635" s="572">
        <v>0</v>
      </c>
      <c r="P635" s="573">
        <v>0</v>
      </c>
      <c r="Q635" s="574">
        <f>+monthly_drivers_0!Q635*1.25</f>
        <v>3.125</v>
      </c>
    </row>
    <row r="636" spans="1:17" x14ac:dyDescent="0.25">
      <c r="A636" s="575">
        <f t="shared" si="55"/>
        <v>63797</v>
      </c>
      <c r="B636" s="575" t="str">
        <f t="shared" si="61"/>
        <v>Discovery</v>
      </c>
      <c r="C636" s="562">
        <f t="shared" si="61"/>
        <v>0</v>
      </c>
      <c r="D636" s="563">
        <f t="shared" si="62"/>
        <v>0</v>
      </c>
      <c r="E636" s="563">
        <f t="shared" si="62"/>
        <v>0</v>
      </c>
      <c r="F636" s="563">
        <f t="shared" si="62"/>
        <v>0</v>
      </c>
      <c r="G636" s="563">
        <f t="shared" si="62"/>
        <v>0</v>
      </c>
      <c r="H636" s="563">
        <f t="shared" si="62"/>
        <v>0</v>
      </c>
      <c r="I636" s="563">
        <f t="shared" si="62"/>
        <v>0</v>
      </c>
      <c r="J636" s="563">
        <f t="shared" si="62"/>
        <v>0</v>
      </c>
      <c r="K636" s="564">
        <f t="shared" si="62"/>
        <v>0</v>
      </c>
      <c r="L636" s="563">
        <f t="shared" si="54"/>
        <v>0</v>
      </c>
      <c r="M636" s="563">
        <v>0</v>
      </c>
      <c r="N636" s="563">
        <v>0</v>
      </c>
      <c r="O636" s="565">
        <v>0</v>
      </c>
      <c r="P636" s="564">
        <v>0</v>
      </c>
      <c r="Q636" s="566">
        <f>+monthly_drivers_0!Q636*1.25</f>
        <v>3.125</v>
      </c>
    </row>
    <row r="637" spans="1:17" x14ac:dyDescent="0.25">
      <c r="A637" s="567">
        <f t="shared" si="55"/>
        <v>63827</v>
      </c>
      <c r="B637" s="567" t="str">
        <f t="shared" si="61"/>
        <v>Discovery</v>
      </c>
      <c r="C637" s="568">
        <f t="shared" si="61"/>
        <v>0</v>
      </c>
      <c r="D637" s="569">
        <f t="shared" si="62"/>
        <v>0</v>
      </c>
      <c r="E637" s="569">
        <f t="shared" si="62"/>
        <v>0</v>
      </c>
      <c r="F637" s="569">
        <f t="shared" si="62"/>
        <v>0</v>
      </c>
      <c r="G637" s="569">
        <f t="shared" si="62"/>
        <v>0</v>
      </c>
      <c r="H637" s="569">
        <f t="shared" si="62"/>
        <v>0</v>
      </c>
      <c r="I637" s="569">
        <f t="shared" si="62"/>
        <v>0</v>
      </c>
      <c r="J637" s="569">
        <f t="shared" si="62"/>
        <v>0</v>
      </c>
      <c r="K637" s="570">
        <f t="shared" si="62"/>
        <v>0</v>
      </c>
      <c r="L637" s="571">
        <f t="shared" si="54"/>
        <v>0</v>
      </c>
      <c r="M637" s="571">
        <v>0</v>
      </c>
      <c r="N637" s="571">
        <v>0</v>
      </c>
      <c r="O637" s="572">
        <v>0</v>
      </c>
      <c r="P637" s="573">
        <v>0</v>
      </c>
      <c r="Q637" s="574">
        <f>+monthly_drivers_0!Q637*1.25</f>
        <v>3.125</v>
      </c>
    </row>
    <row r="638" spans="1:17" x14ac:dyDescent="0.25">
      <c r="A638" s="575">
        <f t="shared" si="55"/>
        <v>63858</v>
      </c>
      <c r="B638" s="575" t="str">
        <f t="shared" si="61"/>
        <v>Discovery</v>
      </c>
      <c r="C638" s="562">
        <f t="shared" si="61"/>
        <v>0</v>
      </c>
      <c r="D638" s="563">
        <f t="shared" si="62"/>
        <v>0</v>
      </c>
      <c r="E638" s="563">
        <f t="shared" si="62"/>
        <v>0</v>
      </c>
      <c r="F638" s="563">
        <f t="shared" si="62"/>
        <v>0</v>
      </c>
      <c r="G638" s="563">
        <f t="shared" si="62"/>
        <v>0</v>
      </c>
      <c r="H638" s="563">
        <f t="shared" si="62"/>
        <v>0</v>
      </c>
      <c r="I638" s="563">
        <f t="shared" si="62"/>
        <v>0</v>
      </c>
      <c r="J638" s="563">
        <f t="shared" si="62"/>
        <v>0</v>
      </c>
      <c r="K638" s="564">
        <f t="shared" si="62"/>
        <v>0</v>
      </c>
      <c r="L638" s="563">
        <f t="shared" si="54"/>
        <v>0</v>
      </c>
      <c r="M638" s="563">
        <v>0</v>
      </c>
      <c r="N638" s="563">
        <v>0</v>
      </c>
      <c r="O638" s="565">
        <v>0</v>
      </c>
      <c r="P638" s="564">
        <v>0</v>
      </c>
      <c r="Q638" s="566">
        <f>+monthly_drivers_0!Q638*1.25</f>
        <v>3.125</v>
      </c>
    </row>
    <row r="639" spans="1:17" x14ac:dyDescent="0.25">
      <c r="A639" s="567">
        <f t="shared" si="55"/>
        <v>63888</v>
      </c>
      <c r="B639" s="567" t="str">
        <f t="shared" si="61"/>
        <v>Discovery</v>
      </c>
      <c r="C639" s="568">
        <f t="shared" si="61"/>
        <v>0</v>
      </c>
      <c r="D639" s="569">
        <f t="shared" si="62"/>
        <v>0</v>
      </c>
      <c r="E639" s="569">
        <f t="shared" si="62"/>
        <v>0</v>
      </c>
      <c r="F639" s="569">
        <f t="shared" si="62"/>
        <v>0</v>
      </c>
      <c r="G639" s="569">
        <f t="shared" si="62"/>
        <v>0</v>
      </c>
      <c r="H639" s="569">
        <f t="shared" si="62"/>
        <v>0</v>
      </c>
      <c r="I639" s="569">
        <f t="shared" si="62"/>
        <v>0</v>
      </c>
      <c r="J639" s="569">
        <f t="shared" si="62"/>
        <v>0</v>
      </c>
      <c r="K639" s="570">
        <f t="shared" si="62"/>
        <v>0</v>
      </c>
      <c r="L639" s="571">
        <f t="shared" si="54"/>
        <v>0</v>
      </c>
      <c r="M639" s="571">
        <v>0</v>
      </c>
      <c r="N639" s="571">
        <v>0</v>
      </c>
      <c r="O639" s="572">
        <v>0</v>
      </c>
      <c r="P639" s="573">
        <v>0</v>
      </c>
      <c r="Q639" s="574">
        <f>+monthly_drivers_0!Q639*1.25</f>
        <v>3.125</v>
      </c>
    </row>
    <row r="640" spans="1:17" x14ac:dyDescent="0.25">
      <c r="A640" s="575">
        <f t="shared" si="55"/>
        <v>63919</v>
      </c>
      <c r="B640" s="575" t="str">
        <f t="shared" si="61"/>
        <v>Discovery</v>
      </c>
      <c r="C640" s="562">
        <f t="shared" si="61"/>
        <v>0</v>
      </c>
      <c r="D640" s="563">
        <f t="shared" si="62"/>
        <v>0</v>
      </c>
      <c r="E640" s="563">
        <f t="shared" si="62"/>
        <v>0</v>
      </c>
      <c r="F640" s="563">
        <f t="shared" si="62"/>
        <v>0</v>
      </c>
      <c r="G640" s="563">
        <f t="shared" si="62"/>
        <v>0</v>
      </c>
      <c r="H640" s="563">
        <f t="shared" si="62"/>
        <v>0</v>
      </c>
      <c r="I640" s="563">
        <f t="shared" si="62"/>
        <v>0</v>
      </c>
      <c r="J640" s="563">
        <f t="shared" si="62"/>
        <v>0</v>
      </c>
      <c r="K640" s="564">
        <f t="shared" si="62"/>
        <v>0</v>
      </c>
      <c r="L640" s="563">
        <f t="shared" si="54"/>
        <v>0</v>
      </c>
      <c r="M640" s="563">
        <v>0</v>
      </c>
      <c r="N640" s="563">
        <v>0</v>
      </c>
      <c r="O640" s="565">
        <v>0</v>
      </c>
      <c r="P640" s="564">
        <v>0</v>
      </c>
      <c r="Q640" s="566">
        <f>+monthly_drivers_0!Q640*1.25</f>
        <v>3.125</v>
      </c>
    </row>
    <row r="641" spans="1:17" x14ac:dyDescent="0.25">
      <c r="A641" s="567">
        <f t="shared" si="55"/>
        <v>63950</v>
      </c>
      <c r="B641" s="567" t="str">
        <f t="shared" si="61"/>
        <v>Discovery</v>
      </c>
      <c r="C641" s="568">
        <f t="shared" si="61"/>
        <v>0</v>
      </c>
      <c r="D641" s="569">
        <f t="shared" si="62"/>
        <v>0</v>
      </c>
      <c r="E641" s="569">
        <f t="shared" si="62"/>
        <v>0</v>
      </c>
      <c r="F641" s="569">
        <f t="shared" si="62"/>
        <v>0</v>
      </c>
      <c r="G641" s="569">
        <f t="shared" si="62"/>
        <v>0</v>
      </c>
      <c r="H641" s="569">
        <f t="shared" si="62"/>
        <v>0</v>
      </c>
      <c r="I641" s="569">
        <f t="shared" si="62"/>
        <v>0</v>
      </c>
      <c r="J641" s="569">
        <f t="shared" si="62"/>
        <v>0</v>
      </c>
      <c r="K641" s="570">
        <f t="shared" si="62"/>
        <v>0</v>
      </c>
      <c r="L641" s="571">
        <f t="shared" si="54"/>
        <v>0</v>
      </c>
      <c r="M641" s="571">
        <v>0</v>
      </c>
      <c r="N641" s="571">
        <v>0</v>
      </c>
      <c r="O641" s="572">
        <v>0</v>
      </c>
      <c r="P641" s="573">
        <v>0</v>
      </c>
      <c r="Q641" s="574">
        <f>+monthly_drivers_0!Q641*1.25</f>
        <v>3.125</v>
      </c>
    </row>
    <row r="642" spans="1:17" x14ac:dyDescent="0.25">
      <c r="A642" s="575">
        <f t="shared" si="55"/>
        <v>63978</v>
      </c>
      <c r="B642" s="575" t="str">
        <f t="shared" si="61"/>
        <v>Discovery</v>
      </c>
      <c r="C642" s="562">
        <f t="shared" si="61"/>
        <v>0</v>
      </c>
      <c r="D642" s="563">
        <f t="shared" si="62"/>
        <v>0</v>
      </c>
      <c r="E642" s="563">
        <f t="shared" si="62"/>
        <v>0</v>
      </c>
      <c r="F642" s="563">
        <f t="shared" si="62"/>
        <v>0</v>
      </c>
      <c r="G642" s="563">
        <f t="shared" si="62"/>
        <v>0</v>
      </c>
      <c r="H642" s="563">
        <f t="shared" si="62"/>
        <v>0</v>
      </c>
      <c r="I642" s="563">
        <f t="shared" si="62"/>
        <v>0</v>
      </c>
      <c r="J642" s="563">
        <f t="shared" si="62"/>
        <v>0</v>
      </c>
      <c r="K642" s="564">
        <f t="shared" si="62"/>
        <v>0</v>
      </c>
      <c r="L642" s="563">
        <f t="shared" ref="L642:L705" si="63">+O642+P642</f>
        <v>0</v>
      </c>
      <c r="M642" s="563">
        <v>0</v>
      </c>
      <c r="N642" s="563">
        <v>0</v>
      </c>
      <c r="O642" s="565">
        <v>0</v>
      </c>
      <c r="P642" s="564">
        <v>0</v>
      </c>
      <c r="Q642" s="566">
        <f>+monthly_drivers_0!Q642*1.25</f>
        <v>3.125</v>
      </c>
    </row>
    <row r="643" spans="1:17" x14ac:dyDescent="0.25">
      <c r="A643" s="567">
        <f t="shared" ref="A643:A706" si="64">+EOMONTH(A642,1)</f>
        <v>64009</v>
      </c>
      <c r="B643" s="567" t="str">
        <f t="shared" ref="B643:C658" si="65">+B642</f>
        <v>Discovery</v>
      </c>
      <c r="C643" s="568">
        <f t="shared" si="65"/>
        <v>0</v>
      </c>
      <c r="D643" s="569">
        <f t="shared" si="62"/>
        <v>0</v>
      </c>
      <c r="E643" s="569">
        <f t="shared" si="62"/>
        <v>0</v>
      </c>
      <c r="F643" s="569">
        <f t="shared" si="62"/>
        <v>0</v>
      </c>
      <c r="G643" s="569">
        <f t="shared" si="62"/>
        <v>0</v>
      </c>
      <c r="H643" s="569">
        <f t="shared" si="62"/>
        <v>0</v>
      </c>
      <c r="I643" s="569">
        <f t="shared" si="62"/>
        <v>0</v>
      </c>
      <c r="J643" s="569">
        <f t="shared" si="62"/>
        <v>0</v>
      </c>
      <c r="K643" s="570">
        <f t="shared" si="62"/>
        <v>0</v>
      </c>
      <c r="L643" s="571">
        <f t="shared" si="63"/>
        <v>0</v>
      </c>
      <c r="M643" s="571">
        <v>0</v>
      </c>
      <c r="N643" s="571">
        <v>0</v>
      </c>
      <c r="O643" s="572">
        <v>0</v>
      </c>
      <c r="P643" s="573">
        <v>0</v>
      </c>
      <c r="Q643" s="574">
        <f>+monthly_drivers_0!Q643*1.25</f>
        <v>3.125</v>
      </c>
    </row>
    <row r="644" spans="1:17" x14ac:dyDescent="0.25">
      <c r="A644" s="575">
        <f t="shared" si="64"/>
        <v>64039</v>
      </c>
      <c r="B644" s="575" t="str">
        <f t="shared" si="65"/>
        <v>Discovery</v>
      </c>
      <c r="C644" s="562">
        <f t="shared" si="65"/>
        <v>0</v>
      </c>
      <c r="D644" s="563">
        <f t="shared" si="62"/>
        <v>0</v>
      </c>
      <c r="E644" s="563">
        <f t="shared" si="62"/>
        <v>0</v>
      </c>
      <c r="F644" s="563">
        <f t="shared" si="62"/>
        <v>0</v>
      </c>
      <c r="G644" s="563">
        <f t="shared" si="62"/>
        <v>0</v>
      </c>
      <c r="H644" s="563">
        <f t="shared" si="62"/>
        <v>0</v>
      </c>
      <c r="I644" s="563">
        <f t="shared" si="62"/>
        <v>0</v>
      </c>
      <c r="J644" s="563">
        <f t="shared" si="62"/>
        <v>0</v>
      </c>
      <c r="K644" s="564">
        <f t="shared" si="62"/>
        <v>0</v>
      </c>
      <c r="L644" s="563">
        <f t="shared" si="63"/>
        <v>0</v>
      </c>
      <c r="M644" s="563">
        <v>0</v>
      </c>
      <c r="N644" s="563">
        <v>0</v>
      </c>
      <c r="O644" s="565">
        <v>0</v>
      </c>
      <c r="P644" s="564">
        <v>0</v>
      </c>
      <c r="Q644" s="566">
        <f>+monthly_drivers_0!Q644*1.25</f>
        <v>3.125</v>
      </c>
    </row>
    <row r="645" spans="1:17" x14ac:dyDescent="0.25">
      <c r="A645" s="567">
        <f t="shared" si="64"/>
        <v>64070</v>
      </c>
      <c r="B645" s="567" t="str">
        <f t="shared" si="65"/>
        <v>Discovery</v>
      </c>
      <c r="C645" s="568">
        <f t="shared" si="65"/>
        <v>0</v>
      </c>
      <c r="D645" s="569">
        <f t="shared" si="62"/>
        <v>0</v>
      </c>
      <c r="E645" s="569">
        <f t="shared" si="62"/>
        <v>0</v>
      </c>
      <c r="F645" s="569">
        <f t="shared" si="62"/>
        <v>0</v>
      </c>
      <c r="G645" s="569">
        <f t="shared" si="62"/>
        <v>0</v>
      </c>
      <c r="H645" s="569">
        <f t="shared" si="62"/>
        <v>0</v>
      </c>
      <c r="I645" s="569">
        <f t="shared" si="62"/>
        <v>0</v>
      </c>
      <c r="J645" s="569">
        <f t="shared" si="62"/>
        <v>0</v>
      </c>
      <c r="K645" s="570">
        <f t="shared" si="62"/>
        <v>0</v>
      </c>
      <c r="L645" s="571">
        <f t="shared" si="63"/>
        <v>0</v>
      </c>
      <c r="M645" s="571">
        <v>0</v>
      </c>
      <c r="N645" s="571">
        <v>0</v>
      </c>
      <c r="O645" s="572">
        <v>0</v>
      </c>
      <c r="P645" s="573">
        <v>0</v>
      </c>
      <c r="Q645" s="574">
        <f>+monthly_drivers_0!Q645*1.25</f>
        <v>3.125</v>
      </c>
    </row>
    <row r="646" spans="1:17" x14ac:dyDescent="0.25">
      <c r="A646" s="575">
        <f t="shared" si="64"/>
        <v>64100</v>
      </c>
      <c r="B646" s="575" t="str">
        <f t="shared" si="65"/>
        <v>Discovery</v>
      </c>
      <c r="C646" s="562">
        <f t="shared" si="65"/>
        <v>0</v>
      </c>
      <c r="D646" s="563">
        <f t="shared" si="62"/>
        <v>0</v>
      </c>
      <c r="E646" s="563">
        <f t="shared" si="62"/>
        <v>0</v>
      </c>
      <c r="F646" s="563">
        <f t="shared" si="62"/>
        <v>0</v>
      </c>
      <c r="G646" s="563">
        <f t="shared" si="62"/>
        <v>0</v>
      </c>
      <c r="H646" s="563">
        <f t="shared" si="62"/>
        <v>0</v>
      </c>
      <c r="I646" s="563">
        <f t="shared" si="62"/>
        <v>0</v>
      </c>
      <c r="J646" s="563">
        <f t="shared" si="62"/>
        <v>0</v>
      </c>
      <c r="K646" s="564">
        <f t="shared" si="62"/>
        <v>0</v>
      </c>
      <c r="L646" s="563">
        <f t="shared" si="63"/>
        <v>0</v>
      </c>
      <c r="M646" s="563">
        <v>0</v>
      </c>
      <c r="N646" s="563">
        <v>0</v>
      </c>
      <c r="O646" s="565">
        <v>0</v>
      </c>
      <c r="P646" s="564">
        <v>0</v>
      </c>
      <c r="Q646" s="566">
        <f>+monthly_drivers_0!Q646*1.25</f>
        <v>3.125</v>
      </c>
    </row>
    <row r="647" spans="1:17" x14ac:dyDescent="0.25">
      <c r="A647" s="567">
        <f t="shared" si="64"/>
        <v>64131</v>
      </c>
      <c r="B647" s="567" t="str">
        <f t="shared" si="65"/>
        <v>Discovery</v>
      </c>
      <c r="C647" s="568">
        <f t="shared" si="65"/>
        <v>0</v>
      </c>
      <c r="D647" s="569">
        <f t="shared" si="62"/>
        <v>0</v>
      </c>
      <c r="E647" s="569">
        <f t="shared" si="62"/>
        <v>0</v>
      </c>
      <c r="F647" s="569">
        <f t="shared" si="62"/>
        <v>0</v>
      </c>
      <c r="G647" s="569">
        <f t="shared" si="62"/>
        <v>0</v>
      </c>
      <c r="H647" s="569">
        <f t="shared" si="62"/>
        <v>0</v>
      </c>
      <c r="I647" s="569">
        <f t="shared" si="62"/>
        <v>0</v>
      </c>
      <c r="J647" s="569">
        <f t="shared" si="62"/>
        <v>0</v>
      </c>
      <c r="K647" s="570">
        <f t="shared" si="62"/>
        <v>0</v>
      </c>
      <c r="L647" s="571">
        <f t="shared" si="63"/>
        <v>0</v>
      </c>
      <c r="M647" s="571">
        <v>0</v>
      </c>
      <c r="N647" s="571">
        <v>0</v>
      </c>
      <c r="O647" s="572">
        <v>0</v>
      </c>
      <c r="P647" s="573">
        <v>0</v>
      </c>
      <c r="Q647" s="574">
        <f>+monthly_drivers_0!Q647*1.25</f>
        <v>3.125</v>
      </c>
    </row>
    <row r="648" spans="1:17" x14ac:dyDescent="0.25">
      <c r="A648" s="575">
        <f t="shared" si="64"/>
        <v>64162</v>
      </c>
      <c r="B648" s="575" t="str">
        <f t="shared" si="65"/>
        <v>Discovery</v>
      </c>
      <c r="C648" s="562">
        <f t="shared" si="65"/>
        <v>0</v>
      </c>
      <c r="D648" s="563">
        <f t="shared" si="62"/>
        <v>0</v>
      </c>
      <c r="E648" s="563">
        <f t="shared" si="62"/>
        <v>0</v>
      </c>
      <c r="F648" s="563">
        <f t="shared" si="62"/>
        <v>0</v>
      </c>
      <c r="G648" s="563">
        <f t="shared" si="62"/>
        <v>0</v>
      </c>
      <c r="H648" s="563">
        <f t="shared" si="62"/>
        <v>0</v>
      </c>
      <c r="I648" s="563">
        <f t="shared" si="62"/>
        <v>0</v>
      </c>
      <c r="J648" s="563">
        <f t="shared" si="62"/>
        <v>0</v>
      </c>
      <c r="K648" s="564">
        <f t="shared" si="62"/>
        <v>0</v>
      </c>
      <c r="L648" s="563">
        <f t="shared" si="63"/>
        <v>0</v>
      </c>
      <c r="M648" s="563">
        <v>0</v>
      </c>
      <c r="N648" s="563">
        <v>0</v>
      </c>
      <c r="O648" s="565">
        <v>0</v>
      </c>
      <c r="P648" s="564">
        <v>0</v>
      </c>
      <c r="Q648" s="566">
        <f>+monthly_drivers_0!Q648*1.25</f>
        <v>3.125</v>
      </c>
    </row>
    <row r="649" spans="1:17" x14ac:dyDescent="0.25">
      <c r="A649" s="567">
        <f t="shared" si="64"/>
        <v>64192</v>
      </c>
      <c r="B649" s="567" t="str">
        <f t="shared" si="65"/>
        <v>Discovery</v>
      </c>
      <c r="C649" s="568">
        <f t="shared" si="65"/>
        <v>0</v>
      </c>
      <c r="D649" s="569">
        <f t="shared" si="62"/>
        <v>0</v>
      </c>
      <c r="E649" s="569">
        <f t="shared" si="62"/>
        <v>0</v>
      </c>
      <c r="F649" s="569">
        <f t="shared" si="62"/>
        <v>0</v>
      </c>
      <c r="G649" s="569">
        <f t="shared" si="62"/>
        <v>0</v>
      </c>
      <c r="H649" s="569">
        <f t="shared" si="62"/>
        <v>0</v>
      </c>
      <c r="I649" s="569">
        <f t="shared" si="62"/>
        <v>0</v>
      </c>
      <c r="J649" s="569">
        <f t="shared" si="62"/>
        <v>0</v>
      </c>
      <c r="K649" s="570">
        <f t="shared" si="62"/>
        <v>0</v>
      </c>
      <c r="L649" s="571">
        <f t="shared" si="63"/>
        <v>0</v>
      </c>
      <c r="M649" s="571">
        <v>0</v>
      </c>
      <c r="N649" s="571">
        <v>0</v>
      </c>
      <c r="O649" s="572">
        <v>0</v>
      </c>
      <c r="P649" s="573">
        <v>0</v>
      </c>
      <c r="Q649" s="574">
        <f>+monthly_drivers_0!Q649*1.25</f>
        <v>3.125</v>
      </c>
    </row>
    <row r="650" spans="1:17" x14ac:dyDescent="0.25">
      <c r="A650" s="575">
        <f t="shared" si="64"/>
        <v>64223</v>
      </c>
      <c r="B650" s="575" t="str">
        <f t="shared" si="65"/>
        <v>Discovery</v>
      </c>
      <c r="C650" s="562">
        <f t="shared" si="65"/>
        <v>0</v>
      </c>
      <c r="D650" s="563">
        <f t="shared" ref="D650:K665" si="66">+IFERROR(D649/D648*D649,D649)</f>
        <v>0</v>
      </c>
      <c r="E650" s="563">
        <f t="shared" si="66"/>
        <v>0</v>
      </c>
      <c r="F650" s="563">
        <f t="shared" si="66"/>
        <v>0</v>
      </c>
      <c r="G650" s="563">
        <f t="shared" si="66"/>
        <v>0</v>
      </c>
      <c r="H650" s="563">
        <f t="shared" si="66"/>
        <v>0</v>
      </c>
      <c r="I650" s="563">
        <f t="shared" si="66"/>
        <v>0</v>
      </c>
      <c r="J650" s="563">
        <f t="shared" si="66"/>
        <v>0</v>
      </c>
      <c r="K650" s="564">
        <f t="shared" si="66"/>
        <v>0</v>
      </c>
      <c r="L650" s="563">
        <f t="shared" si="63"/>
        <v>0</v>
      </c>
      <c r="M650" s="563">
        <v>0</v>
      </c>
      <c r="N650" s="563">
        <v>0</v>
      </c>
      <c r="O650" s="565">
        <v>0</v>
      </c>
      <c r="P650" s="564">
        <v>0</v>
      </c>
      <c r="Q650" s="566">
        <f>+monthly_drivers_0!Q650*1.25</f>
        <v>3.125</v>
      </c>
    </row>
    <row r="651" spans="1:17" x14ac:dyDescent="0.25">
      <c r="A651" s="567">
        <f t="shared" si="64"/>
        <v>64253</v>
      </c>
      <c r="B651" s="567" t="str">
        <f t="shared" si="65"/>
        <v>Discovery</v>
      </c>
      <c r="C651" s="568">
        <f t="shared" si="65"/>
        <v>0</v>
      </c>
      <c r="D651" s="569">
        <f t="shared" si="66"/>
        <v>0</v>
      </c>
      <c r="E651" s="569">
        <f t="shared" si="66"/>
        <v>0</v>
      </c>
      <c r="F651" s="569">
        <f t="shared" si="66"/>
        <v>0</v>
      </c>
      <c r="G651" s="569">
        <f t="shared" si="66"/>
        <v>0</v>
      </c>
      <c r="H651" s="569">
        <f t="shared" si="66"/>
        <v>0</v>
      </c>
      <c r="I651" s="569">
        <f t="shared" si="66"/>
        <v>0</v>
      </c>
      <c r="J651" s="569">
        <f t="shared" si="66"/>
        <v>0</v>
      </c>
      <c r="K651" s="570">
        <f t="shared" si="66"/>
        <v>0</v>
      </c>
      <c r="L651" s="571">
        <f t="shared" si="63"/>
        <v>0</v>
      </c>
      <c r="M651" s="571">
        <v>0</v>
      </c>
      <c r="N651" s="571">
        <v>0</v>
      </c>
      <c r="O651" s="572">
        <v>0</v>
      </c>
      <c r="P651" s="573">
        <v>0</v>
      </c>
      <c r="Q651" s="574">
        <f>+monthly_drivers_0!Q651*1.25</f>
        <v>3.125</v>
      </c>
    </row>
    <row r="652" spans="1:17" x14ac:dyDescent="0.25">
      <c r="A652" s="575">
        <f t="shared" si="64"/>
        <v>64284</v>
      </c>
      <c r="B652" s="575" t="str">
        <f t="shared" si="65"/>
        <v>Discovery</v>
      </c>
      <c r="C652" s="562">
        <f t="shared" si="65"/>
        <v>0</v>
      </c>
      <c r="D652" s="563">
        <f t="shared" si="66"/>
        <v>0</v>
      </c>
      <c r="E652" s="563">
        <f t="shared" si="66"/>
        <v>0</v>
      </c>
      <c r="F652" s="563">
        <f t="shared" si="66"/>
        <v>0</v>
      </c>
      <c r="G652" s="563">
        <f t="shared" si="66"/>
        <v>0</v>
      </c>
      <c r="H652" s="563">
        <f t="shared" si="66"/>
        <v>0</v>
      </c>
      <c r="I652" s="563">
        <f t="shared" si="66"/>
        <v>0</v>
      </c>
      <c r="J652" s="563">
        <f t="shared" si="66"/>
        <v>0</v>
      </c>
      <c r="K652" s="564">
        <f t="shared" si="66"/>
        <v>0</v>
      </c>
      <c r="L652" s="563">
        <f t="shared" si="63"/>
        <v>0</v>
      </c>
      <c r="M652" s="563">
        <v>0</v>
      </c>
      <c r="N652" s="563">
        <v>0</v>
      </c>
      <c r="O652" s="565">
        <v>0</v>
      </c>
      <c r="P652" s="564">
        <v>0</v>
      </c>
      <c r="Q652" s="566">
        <f>+monthly_drivers_0!Q652*1.25</f>
        <v>3.125</v>
      </c>
    </row>
    <row r="653" spans="1:17" x14ac:dyDescent="0.25">
      <c r="A653" s="567">
        <f t="shared" si="64"/>
        <v>64315</v>
      </c>
      <c r="B653" s="567" t="str">
        <f t="shared" si="65"/>
        <v>Discovery</v>
      </c>
      <c r="C653" s="568">
        <f t="shared" si="65"/>
        <v>0</v>
      </c>
      <c r="D653" s="569">
        <f t="shared" si="66"/>
        <v>0</v>
      </c>
      <c r="E653" s="569">
        <f t="shared" si="66"/>
        <v>0</v>
      </c>
      <c r="F653" s="569">
        <f t="shared" si="66"/>
        <v>0</v>
      </c>
      <c r="G653" s="569">
        <f t="shared" si="66"/>
        <v>0</v>
      </c>
      <c r="H653" s="569">
        <f t="shared" si="66"/>
        <v>0</v>
      </c>
      <c r="I653" s="569">
        <f t="shared" si="66"/>
        <v>0</v>
      </c>
      <c r="J653" s="569">
        <f t="shared" si="66"/>
        <v>0</v>
      </c>
      <c r="K653" s="570">
        <f t="shared" si="66"/>
        <v>0</v>
      </c>
      <c r="L653" s="571">
        <f t="shared" si="63"/>
        <v>0</v>
      </c>
      <c r="M653" s="571">
        <v>0</v>
      </c>
      <c r="N653" s="571">
        <v>0</v>
      </c>
      <c r="O653" s="572">
        <v>0</v>
      </c>
      <c r="P653" s="573">
        <v>0</v>
      </c>
      <c r="Q653" s="574">
        <f>+monthly_drivers_0!Q653*1.25</f>
        <v>3.125</v>
      </c>
    </row>
    <row r="654" spans="1:17" x14ac:dyDescent="0.25">
      <c r="A654" s="575">
        <f t="shared" si="64"/>
        <v>64344</v>
      </c>
      <c r="B654" s="575" t="str">
        <f t="shared" si="65"/>
        <v>Discovery</v>
      </c>
      <c r="C654" s="562">
        <f t="shared" si="65"/>
        <v>0</v>
      </c>
      <c r="D654" s="563">
        <f t="shared" si="66"/>
        <v>0</v>
      </c>
      <c r="E654" s="563">
        <f t="shared" si="66"/>
        <v>0</v>
      </c>
      <c r="F654" s="563">
        <f t="shared" si="66"/>
        <v>0</v>
      </c>
      <c r="G654" s="563">
        <f t="shared" si="66"/>
        <v>0</v>
      </c>
      <c r="H654" s="563">
        <f t="shared" si="66"/>
        <v>0</v>
      </c>
      <c r="I654" s="563">
        <f t="shared" si="66"/>
        <v>0</v>
      </c>
      <c r="J654" s="563">
        <f t="shared" si="66"/>
        <v>0</v>
      </c>
      <c r="K654" s="564">
        <f t="shared" si="66"/>
        <v>0</v>
      </c>
      <c r="L654" s="563">
        <f t="shared" si="63"/>
        <v>0</v>
      </c>
      <c r="M654" s="563">
        <v>0</v>
      </c>
      <c r="N654" s="563">
        <v>0</v>
      </c>
      <c r="O654" s="565">
        <v>0</v>
      </c>
      <c r="P654" s="564">
        <v>0</v>
      </c>
      <c r="Q654" s="566">
        <f>+monthly_drivers_0!Q654*1.25</f>
        <v>3.125</v>
      </c>
    </row>
    <row r="655" spans="1:17" x14ac:dyDescent="0.25">
      <c r="A655" s="567">
        <f t="shared" si="64"/>
        <v>64375</v>
      </c>
      <c r="B655" s="567" t="str">
        <f t="shared" si="65"/>
        <v>Discovery</v>
      </c>
      <c r="C655" s="568">
        <f t="shared" si="65"/>
        <v>0</v>
      </c>
      <c r="D655" s="569">
        <f t="shared" si="66"/>
        <v>0</v>
      </c>
      <c r="E655" s="569">
        <f t="shared" si="66"/>
        <v>0</v>
      </c>
      <c r="F655" s="569">
        <f t="shared" si="66"/>
        <v>0</v>
      </c>
      <c r="G655" s="569">
        <f t="shared" si="66"/>
        <v>0</v>
      </c>
      <c r="H655" s="569">
        <f t="shared" si="66"/>
        <v>0</v>
      </c>
      <c r="I655" s="569">
        <f t="shared" si="66"/>
        <v>0</v>
      </c>
      <c r="J655" s="569">
        <f t="shared" si="66"/>
        <v>0</v>
      </c>
      <c r="K655" s="570">
        <f t="shared" si="66"/>
        <v>0</v>
      </c>
      <c r="L655" s="571">
        <f t="shared" si="63"/>
        <v>0</v>
      </c>
      <c r="M655" s="571">
        <v>0</v>
      </c>
      <c r="N655" s="571">
        <v>0</v>
      </c>
      <c r="O655" s="572">
        <v>0</v>
      </c>
      <c r="P655" s="573">
        <v>0</v>
      </c>
      <c r="Q655" s="574">
        <f>+monthly_drivers_0!Q655*1.25</f>
        <v>3.125</v>
      </c>
    </row>
    <row r="656" spans="1:17" x14ac:dyDescent="0.25">
      <c r="A656" s="575">
        <f t="shared" si="64"/>
        <v>64405</v>
      </c>
      <c r="B656" s="575" t="str">
        <f t="shared" si="65"/>
        <v>Discovery</v>
      </c>
      <c r="C656" s="562">
        <f t="shared" si="65"/>
        <v>0</v>
      </c>
      <c r="D656" s="563">
        <f t="shared" si="66"/>
        <v>0</v>
      </c>
      <c r="E656" s="563">
        <f t="shared" si="66"/>
        <v>0</v>
      </c>
      <c r="F656" s="563">
        <f t="shared" si="66"/>
        <v>0</v>
      </c>
      <c r="G656" s="563">
        <f t="shared" si="66"/>
        <v>0</v>
      </c>
      <c r="H656" s="563">
        <f t="shared" si="66"/>
        <v>0</v>
      </c>
      <c r="I656" s="563">
        <f t="shared" si="66"/>
        <v>0</v>
      </c>
      <c r="J656" s="563">
        <f t="shared" si="66"/>
        <v>0</v>
      </c>
      <c r="K656" s="564">
        <f t="shared" si="66"/>
        <v>0</v>
      </c>
      <c r="L656" s="563">
        <f t="shared" si="63"/>
        <v>0</v>
      </c>
      <c r="M656" s="563">
        <v>0</v>
      </c>
      <c r="N656" s="563">
        <v>0</v>
      </c>
      <c r="O656" s="565">
        <v>0</v>
      </c>
      <c r="P656" s="564">
        <v>0</v>
      </c>
      <c r="Q656" s="566">
        <f>+monthly_drivers_0!Q656*1.25</f>
        <v>3.125</v>
      </c>
    </row>
    <row r="657" spans="1:17" x14ac:dyDescent="0.25">
      <c r="A657" s="567">
        <f t="shared" si="64"/>
        <v>64436</v>
      </c>
      <c r="B657" s="567" t="str">
        <f t="shared" si="65"/>
        <v>Discovery</v>
      </c>
      <c r="C657" s="568">
        <f t="shared" si="65"/>
        <v>0</v>
      </c>
      <c r="D657" s="569">
        <f t="shared" si="66"/>
        <v>0</v>
      </c>
      <c r="E657" s="569">
        <f t="shared" si="66"/>
        <v>0</v>
      </c>
      <c r="F657" s="569">
        <f t="shared" si="66"/>
        <v>0</v>
      </c>
      <c r="G657" s="569">
        <f t="shared" si="66"/>
        <v>0</v>
      </c>
      <c r="H657" s="569">
        <f t="shared" si="66"/>
        <v>0</v>
      </c>
      <c r="I657" s="569">
        <f t="shared" si="66"/>
        <v>0</v>
      </c>
      <c r="J657" s="569">
        <f t="shared" si="66"/>
        <v>0</v>
      </c>
      <c r="K657" s="570">
        <f t="shared" si="66"/>
        <v>0</v>
      </c>
      <c r="L657" s="571">
        <f t="shared" si="63"/>
        <v>0</v>
      </c>
      <c r="M657" s="571">
        <v>0</v>
      </c>
      <c r="N657" s="571">
        <v>0</v>
      </c>
      <c r="O657" s="572">
        <v>0</v>
      </c>
      <c r="P657" s="573">
        <v>0</v>
      </c>
      <c r="Q657" s="574">
        <f>+monthly_drivers_0!Q657*1.25</f>
        <v>3.125</v>
      </c>
    </row>
    <row r="658" spans="1:17" x14ac:dyDescent="0.25">
      <c r="A658" s="575">
        <f t="shared" si="64"/>
        <v>64466</v>
      </c>
      <c r="B658" s="575" t="str">
        <f t="shared" si="65"/>
        <v>Discovery</v>
      </c>
      <c r="C658" s="562">
        <f t="shared" si="65"/>
        <v>0</v>
      </c>
      <c r="D658" s="563">
        <f t="shared" si="66"/>
        <v>0</v>
      </c>
      <c r="E658" s="563">
        <f t="shared" si="66"/>
        <v>0</v>
      </c>
      <c r="F658" s="563">
        <f t="shared" si="66"/>
        <v>0</v>
      </c>
      <c r="G658" s="563">
        <f t="shared" si="66"/>
        <v>0</v>
      </c>
      <c r="H658" s="563">
        <f t="shared" si="66"/>
        <v>0</v>
      </c>
      <c r="I658" s="563">
        <f t="shared" si="66"/>
        <v>0</v>
      </c>
      <c r="J658" s="563">
        <f t="shared" si="66"/>
        <v>0</v>
      </c>
      <c r="K658" s="564">
        <f t="shared" si="66"/>
        <v>0</v>
      </c>
      <c r="L658" s="563">
        <f t="shared" si="63"/>
        <v>0</v>
      </c>
      <c r="M658" s="563">
        <v>0</v>
      </c>
      <c r="N658" s="563">
        <v>0</v>
      </c>
      <c r="O658" s="565">
        <v>0</v>
      </c>
      <c r="P658" s="564">
        <v>0</v>
      </c>
      <c r="Q658" s="566">
        <f>+monthly_drivers_0!Q658*1.25</f>
        <v>3.125</v>
      </c>
    </row>
    <row r="659" spans="1:17" x14ac:dyDescent="0.25">
      <c r="A659" s="567">
        <f t="shared" si="64"/>
        <v>64497</v>
      </c>
      <c r="B659" s="567" t="str">
        <f t="shared" ref="B659:C674" si="67">+B658</f>
        <v>Discovery</v>
      </c>
      <c r="C659" s="568">
        <f t="shared" si="67"/>
        <v>0</v>
      </c>
      <c r="D659" s="569">
        <f t="shared" si="66"/>
        <v>0</v>
      </c>
      <c r="E659" s="569">
        <f t="shared" si="66"/>
        <v>0</v>
      </c>
      <c r="F659" s="569">
        <f t="shared" si="66"/>
        <v>0</v>
      </c>
      <c r="G659" s="569">
        <f t="shared" si="66"/>
        <v>0</v>
      </c>
      <c r="H659" s="569">
        <f t="shared" si="66"/>
        <v>0</v>
      </c>
      <c r="I659" s="569">
        <f t="shared" si="66"/>
        <v>0</v>
      </c>
      <c r="J659" s="569">
        <f t="shared" si="66"/>
        <v>0</v>
      </c>
      <c r="K659" s="570">
        <f t="shared" si="66"/>
        <v>0</v>
      </c>
      <c r="L659" s="571">
        <f t="shared" si="63"/>
        <v>0</v>
      </c>
      <c r="M659" s="571">
        <v>0</v>
      </c>
      <c r="N659" s="571">
        <v>0</v>
      </c>
      <c r="O659" s="572">
        <v>0</v>
      </c>
      <c r="P659" s="573">
        <v>0</v>
      </c>
      <c r="Q659" s="574">
        <f>+monthly_drivers_0!Q659*1.25</f>
        <v>3.125</v>
      </c>
    </row>
    <row r="660" spans="1:17" x14ac:dyDescent="0.25">
      <c r="A660" s="575">
        <f t="shared" si="64"/>
        <v>64528</v>
      </c>
      <c r="B660" s="575" t="str">
        <f t="shared" si="67"/>
        <v>Discovery</v>
      </c>
      <c r="C660" s="562">
        <f t="shared" si="67"/>
        <v>0</v>
      </c>
      <c r="D660" s="563">
        <f t="shared" si="66"/>
        <v>0</v>
      </c>
      <c r="E660" s="563">
        <f t="shared" si="66"/>
        <v>0</v>
      </c>
      <c r="F660" s="563">
        <f t="shared" si="66"/>
        <v>0</v>
      </c>
      <c r="G660" s="563">
        <f t="shared" si="66"/>
        <v>0</v>
      </c>
      <c r="H660" s="563">
        <f t="shared" si="66"/>
        <v>0</v>
      </c>
      <c r="I660" s="563">
        <f t="shared" si="66"/>
        <v>0</v>
      </c>
      <c r="J660" s="563">
        <f t="shared" si="66"/>
        <v>0</v>
      </c>
      <c r="K660" s="564">
        <f t="shared" si="66"/>
        <v>0</v>
      </c>
      <c r="L660" s="563">
        <f t="shared" si="63"/>
        <v>0</v>
      </c>
      <c r="M660" s="563">
        <v>0</v>
      </c>
      <c r="N660" s="563">
        <v>0</v>
      </c>
      <c r="O660" s="565">
        <v>0</v>
      </c>
      <c r="P660" s="564">
        <v>0</v>
      </c>
      <c r="Q660" s="566">
        <f>+monthly_drivers_0!Q660*1.25</f>
        <v>3.125</v>
      </c>
    </row>
    <row r="661" spans="1:17" x14ac:dyDescent="0.25">
      <c r="A661" s="567">
        <f t="shared" si="64"/>
        <v>64558</v>
      </c>
      <c r="B661" s="567" t="str">
        <f t="shared" si="67"/>
        <v>Discovery</v>
      </c>
      <c r="C661" s="568">
        <f t="shared" si="67"/>
        <v>0</v>
      </c>
      <c r="D661" s="569">
        <f t="shared" si="66"/>
        <v>0</v>
      </c>
      <c r="E661" s="569">
        <f t="shared" si="66"/>
        <v>0</v>
      </c>
      <c r="F661" s="569">
        <f t="shared" si="66"/>
        <v>0</v>
      </c>
      <c r="G661" s="569">
        <f t="shared" si="66"/>
        <v>0</v>
      </c>
      <c r="H661" s="569">
        <f t="shared" si="66"/>
        <v>0</v>
      </c>
      <c r="I661" s="569">
        <f t="shared" si="66"/>
        <v>0</v>
      </c>
      <c r="J661" s="569">
        <f t="shared" si="66"/>
        <v>0</v>
      </c>
      <c r="K661" s="570">
        <f t="shared" si="66"/>
        <v>0</v>
      </c>
      <c r="L661" s="571">
        <f t="shared" si="63"/>
        <v>0</v>
      </c>
      <c r="M661" s="571">
        <v>0</v>
      </c>
      <c r="N661" s="571">
        <v>0</v>
      </c>
      <c r="O661" s="572">
        <v>0</v>
      </c>
      <c r="P661" s="573">
        <v>0</v>
      </c>
      <c r="Q661" s="574">
        <f>+monthly_drivers_0!Q661*1.25</f>
        <v>3.125</v>
      </c>
    </row>
    <row r="662" spans="1:17" x14ac:dyDescent="0.25">
      <c r="A662" s="575">
        <f t="shared" si="64"/>
        <v>64589</v>
      </c>
      <c r="B662" s="575" t="str">
        <f t="shared" si="67"/>
        <v>Discovery</v>
      </c>
      <c r="C662" s="562">
        <f t="shared" si="67"/>
        <v>0</v>
      </c>
      <c r="D662" s="563">
        <f t="shared" si="66"/>
        <v>0</v>
      </c>
      <c r="E662" s="563">
        <f t="shared" si="66"/>
        <v>0</v>
      </c>
      <c r="F662" s="563">
        <f t="shared" si="66"/>
        <v>0</v>
      </c>
      <c r="G662" s="563">
        <f t="shared" si="66"/>
        <v>0</v>
      </c>
      <c r="H662" s="563">
        <f t="shared" si="66"/>
        <v>0</v>
      </c>
      <c r="I662" s="563">
        <f t="shared" si="66"/>
        <v>0</v>
      </c>
      <c r="J662" s="563">
        <f t="shared" si="66"/>
        <v>0</v>
      </c>
      <c r="K662" s="564">
        <f t="shared" si="66"/>
        <v>0</v>
      </c>
      <c r="L662" s="563">
        <f t="shared" si="63"/>
        <v>0</v>
      </c>
      <c r="M662" s="563">
        <v>0</v>
      </c>
      <c r="N662" s="563">
        <v>0</v>
      </c>
      <c r="O662" s="565">
        <v>0</v>
      </c>
      <c r="P662" s="564">
        <v>0</v>
      </c>
      <c r="Q662" s="566">
        <f>+monthly_drivers_0!Q662*1.25</f>
        <v>3.125</v>
      </c>
    </row>
    <row r="663" spans="1:17" x14ac:dyDescent="0.25">
      <c r="A663" s="567">
        <f t="shared" si="64"/>
        <v>64619</v>
      </c>
      <c r="B663" s="567" t="str">
        <f t="shared" si="67"/>
        <v>Discovery</v>
      </c>
      <c r="C663" s="568">
        <f t="shared" si="67"/>
        <v>0</v>
      </c>
      <c r="D663" s="569">
        <f t="shared" si="66"/>
        <v>0</v>
      </c>
      <c r="E663" s="569">
        <f t="shared" si="66"/>
        <v>0</v>
      </c>
      <c r="F663" s="569">
        <f t="shared" si="66"/>
        <v>0</v>
      </c>
      <c r="G663" s="569">
        <f t="shared" si="66"/>
        <v>0</v>
      </c>
      <c r="H663" s="569">
        <f t="shared" si="66"/>
        <v>0</v>
      </c>
      <c r="I663" s="569">
        <f t="shared" si="66"/>
        <v>0</v>
      </c>
      <c r="J663" s="569">
        <f t="shared" si="66"/>
        <v>0</v>
      </c>
      <c r="K663" s="570">
        <f t="shared" si="66"/>
        <v>0</v>
      </c>
      <c r="L663" s="571">
        <f t="shared" si="63"/>
        <v>0</v>
      </c>
      <c r="M663" s="571">
        <v>0</v>
      </c>
      <c r="N663" s="571">
        <v>0</v>
      </c>
      <c r="O663" s="572">
        <v>0</v>
      </c>
      <c r="P663" s="573">
        <v>0</v>
      </c>
      <c r="Q663" s="574">
        <f>+monthly_drivers_0!Q663*1.25</f>
        <v>3.125</v>
      </c>
    </row>
    <row r="664" spans="1:17" x14ac:dyDescent="0.25">
      <c r="A664" s="575">
        <f t="shared" si="64"/>
        <v>64650</v>
      </c>
      <c r="B664" s="575" t="str">
        <f t="shared" si="67"/>
        <v>Discovery</v>
      </c>
      <c r="C664" s="562">
        <f t="shared" si="67"/>
        <v>0</v>
      </c>
      <c r="D664" s="563">
        <f t="shared" si="66"/>
        <v>0</v>
      </c>
      <c r="E664" s="563">
        <f t="shared" si="66"/>
        <v>0</v>
      </c>
      <c r="F664" s="563">
        <f t="shared" si="66"/>
        <v>0</v>
      </c>
      <c r="G664" s="563">
        <f t="shared" si="66"/>
        <v>0</v>
      </c>
      <c r="H664" s="563">
        <f t="shared" si="66"/>
        <v>0</v>
      </c>
      <c r="I664" s="563">
        <f t="shared" si="66"/>
        <v>0</v>
      </c>
      <c r="J664" s="563">
        <f t="shared" si="66"/>
        <v>0</v>
      </c>
      <c r="K664" s="564">
        <f t="shared" si="66"/>
        <v>0</v>
      </c>
      <c r="L664" s="563">
        <f t="shared" si="63"/>
        <v>0</v>
      </c>
      <c r="M664" s="563">
        <v>0</v>
      </c>
      <c r="N664" s="563">
        <v>0</v>
      </c>
      <c r="O664" s="565">
        <v>0</v>
      </c>
      <c r="P664" s="564">
        <v>0</v>
      </c>
      <c r="Q664" s="566">
        <f>+monthly_drivers_0!Q664*1.25</f>
        <v>3.125</v>
      </c>
    </row>
    <row r="665" spans="1:17" x14ac:dyDescent="0.25">
      <c r="A665" s="567">
        <f t="shared" si="64"/>
        <v>64681</v>
      </c>
      <c r="B665" s="567" t="str">
        <f t="shared" si="67"/>
        <v>Discovery</v>
      </c>
      <c r="C665" s="568">
        <f t="shared" si="67"/>
        <v>0</v>
      </c>
      <c r="D665" s="569">
        <f t="shared" si="66"/>
        <v>0</v>
      </c>
      <c r="E665" s="569">
        <f t="shared" si="66"/>
        <v>0</v>
      </c>
      <c r="F665" s="569">
        <f t="shared" si="66"/>
        <v>0</v>
      </c>
      <c r="G665" s="569">
        <f t="shared" si="66"/>
        <v>0</v>
      </c>
      <c r="H665" s="569">
        <f t="shared" si="66"/>
        <v>0</v>
      </c>
      <c r="I665" s="569">
        <f t="shared" si="66"/>
        <v>0</v>
      </c>
      <c r="J665" s="569">
        <f t="shared" si="66"/>
        <v>0</v>
      </c>
      <c r="K665" s="570">
        <f t="shared" si="66"/>
        <v>0</v>
      </c>
      <c r="L665" s="571">
        <f t="shared" si="63"/>
        <v>0</v>
      </c>
      <c r="M665" s="571">
        <v>0</v>
      </c>
      <c r="N665" s="571">
        <v>0</v>
      </c>
      <c r="O665" s="572">
        <v>0</v>
      </c>
      <c r="P665" s="573">
        <v>0</v>
      </c>
      <c r="Q665" s="574">
        <f>+monthly_drivers_0!Q665*1.25</f>
        <v>3.125</v>
      </c>
    </row>
    <row r="666" spans="1:17" x14ac:dyDescent="0.25">
      <c r="A666" s="575">
        <f t="shared" si="64"/>
        <v>64709</v>
      </c>
      <c r="B666" s="575" t="str">
        <f t="shared" si="67"/>
        <v>Discovery</v>
      </c>
      <c r="C666" s="562">
        <f t="shared" si="67"/>
        <v>0</v>
      </c>
      <c r="D666" s="563">
        <f t="shared" ref="D666:K681" si="68">+IFERROR(D665/D664*D665,D665)</f>
        <v>0</v>
      </c>
      <c r="E666" s="563">
        <f t="shared" si="68"/>
        <v>0</v>
      </c>
      <c r="F666" s="563">
        <f t="shared" si="68"/>
        <v>0</v>
      </c>
      <c r="G666" s="563">
        <f t="shared" si="68"/>
        <v>0</v>
      </c>
      <c r="H666" s="563">
        <f t="shared" si="68"/>
        <v>0</v>
      </c>
      <c r="I666" s="563">
        <f t="shared" si="68"/>
        <v>0</v>
      </c>
      <c r="J666" s="563">
        <f t="shared" si="68"/>
        <v>0</v>
      </c>
      <c r="K666" s="564">
        <f t="shared" si="68"/>
        <v>0</v>
      </c>
      <c r="L666" s="563">
        <f t="shared" si="63"/>
        <v>0</v>
      </c>
      <c r="M666" s="563">
        <v>0</v>
      </c>
      <c r="N666" s="563">
        <v>0</v>
      </c>
      <c r="O666" s="565">
        <v>0</v>
      </c>
      <c r="P666" s="564">
        <v>0</v>
      </c>
      <c r="Q666" s="566">
        <f>+monthly_drivers_0!Q666*1.25</f>
        <v>3.125</v>
      </c>
    </row>
    <row r="667" spans="1:17" x14ac:dyDescent="0.25">
      <c r="A667" s="567">
        <f t="shared" si="64"/>
        <v>64740</v>
      </c>
      <c r="B667" s="567" t="str">
        <f t="shared" si="67"/>
        <v>Discovery</v>
      </c>
      <c r="C667" s="568">
        <f t="shared" si="67"/>
        <v>0</v>
      </c>
      <c r="D667" s="569">
        <f t="shared" si="68"/>
        <v>0</v>
      </c>
      <c r="E667" s="569">
        <f t="shared" si="68"/>
        <v>0</v>
      </c>
      <c r="F667" s="569">
        <f t="shared" si="68"/>
        <v>0</v>
      </c>
      <c r="G667" s="569">
        <f t="shared" si="68"/>
        <v>0</v>
      </c>
      <c r="H667" s="569">
        <f t="shared" si="68"/>
        <v>0</v>
      </c>
      <c r="I667" s="569">
        <f t="shared" si="68"/>
        <v>0</v>
      </c>
      <c r="J667" s="569">
        <f t="shared" si="68"/>
        <v>0</v>
      </c>
      <c r="K667" s="570">
        <f t="shared" si="68"/>
        <v>0</v>
      </c>
      <c r="L667" s="571">
        <f t="shared" si="63"/>
        <v>0</v>
      </c>
      <c r="M667" s="571">
        <v>0</v>
      </c>
      <c r="N667" s="571">
        <v>0</v>
      </c>
      <c r="O667" s="572">
        <v>0</v>
      </c>
      <c r="P667" s="573">
        <v>0</v>
      </c>
      <c r="Q667" s="574">
        <f>+monthly_drivers_0!Q667*1.25</f>
        <v>3.125</v>
      </c>
    </row>
    <row r="668" spans="1:17" x14ac:dyDescent="0.25">
      <c r="A668" s="575">
        <f t="shared" si="64"/>
        <v>64770</v>
      </c>
      <c r="B668" s="575" t="str">
        <f t="shared" si="67"/>
        <v>Discovery</v>
      </c>
      <c r="C668" s="562">
        <f t="shared" si="67"/>
        <v>0</v>
      </c>
      <c r="D668" s="563">
        <f t="shared" si="68"/>
        <v>0</v>
      </c>
      <c r="E668" s="563">
        <f t="shared" si="68"/>
        <v>0</v>
      </c>
      <c r="F668" s="563">
        <f t="shared" si="68"/>
        <v>0</v>
      </c>
      <c r="G668" s="563">
        <f t="shared" si="68"/>
        <v>0</v>
      </c>
      <c r="H668" s="563">
        <f t="shared" si="68"/>
        <v>0</v>
      </c>
      <c r="I668" s="563">
        <f t="shared" si="68"/>
        <v>0</v>
      </c>
      <c r="J668" s="563">
        <f t="shared" si="68"/>
        <v>0</v>
      </c>
      <c r="K668" s="564">
        <f t="shared" si="68"/>
        <v>0</v>
      </c>
      <c r="L668" s="563">
        <f t="shared" si="63"/>
        <v>0</v>
      </c>
      <c r="M668" s="563">
        <v>0</v>
      </c>
      <c r="N668" s="563">
        <v>0</v>
      </c>
      <c r="O668" s="565">
        <v>0</v>
      </c>
      <c r="P668" s="564">
        <v>0</v>
      </c>
      <c r="Q668" s="566">
        <f>+monthly_drivers_0!Q668*1.25</f>
        <v>3.125</v>
      </c>
    </row>
    <row r="669" spans="1:17" x14ac:dyDescent="0.25">
      <c r="A669" s="567">
        <f t="shared" si="64"/>
        <v>64801</v>
      </c>
      <c r="B669" s="567" t="str">
        <f t="shared" si="67"/>
        <v>Discovery</v>
      </c>
      <c r="C669" s="568">
        <f t="shared" si="67"/>
        <v>0</v>
      </c>
      <c r="D669" s="569">
        <f t="shared" si="68"/>
        <v>0</v>
      </c>
      <c r="E669" s="569">
        <f t="shared" si="68"/>
        <v>0</v>
      </c>
      <c r="F669" s="569">
        <f t="shared" si="68"/>
        <v>0</v>
      </c>
      <c r="G669" s="569">
        <f t="shared" si="68"/>
        <v>0</v>
      </c>
      <c r="H669" s="569">
        <f t="shared" si="68"/>
        <v>0</v>
      </c>
      <c r="I669" s="569">
        <f t="shared" si="68"/>
        <v>0</v>
      </c>
      <c r="J669" s="569">
        <f t="shared" si="68"/>
        <v>0</v>
      </c>
      <c r="K669" s="570">
        <f t="shared" si="68"/>
        <v>0</v>
      </c>
      <c r="L669" s="571">
        <f t="shared" si="63"/>
        <v>0</v>
      </c>
      <c r="M669" s="571">
        <v>0</v>
      </c>
      <c r="N669" s="571">
        <v>0</v>
      </c>
      <c r="O669" s="572">
        <v>0</v>
      </c>
      <c r="P669" s="573">
        <v>0</v>
      </c>
      <c r="Q669" s="574">
        <f>+monthly_drivers_0!Q669*1.25</f>
        <v>3.125</v>
      </c>
    </row>
    <row r="670" spans="1:17" x14ac:dyDescent="0.25">
      <c r="A670" s="575">
        <f t="shared" si="64"/>
        <v>64831</v>
      </c>
      <c r="B670" s="575" t="str">
        <f t="shared" si="67"/>
        <v>Discovery</v>
      </c>
      <c r="C670" s="562">
        <f t="shared" si="67"/>
        <v>0</v>
      </c>
      <c r="D670" s="563">
        <f t="shared" si="68"/>
        <v>0</v>
      </c>
      <c r="E670" s="563">
        <f t="shared" si="68"/>
        <v>0</v>
      </c>
      <c r="F670" s="563">
        <f t="shared" si="68"/>
        <v>0</v>
      </c>
      <c r="G670" s="563">
        <f t="shared" si="68"/>
        <v>0</v>
      </c>
      <c r="H670" s="563">
        <f t="shared" si="68"/>
        <v>0</v>
      </c>
      <c r="I670" s="563">
        <f t="shared" si="68"/>
        <v>0</v>
      </c>
      <c r="J670" s="563">
        <f t="shared" si="68"/>
        <v>0</v>
      </c>
      <c r="K670" s="564">
        <f t="shared" si="68"/>
        <v>0</v>
      </c>
      <c r="L670" s="563">
        <f t="shared" si="63"/>
        <v>0</v>
      </c>
      <c r="M670" s="563">
        <v>0</v>
      </c>
      <c r="N670" s="563">
        <v>0</v>
      </c>
      <c r="O670" s="565">
        <v>0</v>
      </c>
      <c r="P670" s="564">
        <v>0</v>
      </c>
      <c r="Q670" s="566">
        <f>+monthly_drivers_0!Q670*1.25</f>
        <v>3.125</v>
      </c>
    </row>
    <row r="671" spans="1:17" x14ac:dyDescent="0.25">
      <c r="A671" s="567">
        <f t="shared" si="64"/>
        <v>64862</v>
      </c>
      <c r="B671" s="567" t="str">
        <f t="shared" si="67"/>
        <v>Discovery</v>
      </c>
      <c r="C671" s="568">
        <f t="shared" si="67"/>
        <v>0</v>
      </c>
      <c r="D671" s="569">
        <f t="shared" si="68"/>
        <v>0</v>
      </c>
      <c r="E671" s="569">
        <f t="shared" si="68"/>
        <v>0</v>
      </c>
      <c r="F671" s="569">
        <f t="shared" si="68"/>
        <v>0</v>
      </c>
      <c r="G671" s="569">
        <f t="shared" si="68"/>
        <v>0</v>
      </c>
      <c r="H671" s="569">
        <f t="shared" si="68"/>
        <v>0</v>
      </c>
      <c r="I671" s="569">
        <f t="shared" si="68"/>
        <v>0</v>
      </c>
      <c r="J671" s="569">
        <f t="shared" si="68"/>
        <v>0</v>
      </c>
      <c r="K671" s="570">
        <f t="shared" si="68"/>
        <v>0</v>
      </c>
      <c r="L671" s="571">
        <f t="shared" si="63"/>
        <v>0</v>
      </c>
      <c r="M671" s="571">
        <v>0</v>
      </c>
      <c r="N671" s="571">
        <v>0</v>
      </c>
      <c r="O671" s="572">
        <v>0</v>
      </c>
      <c r="P671" s="573">
        <v>0</v>
      </c>
      <c r="Q671" s="574">
        <f>+monthly_drivers_0!Q671*1.25</f>
        <v>3.125</v>
      </c>
    </row>
    <row r="672" spans="1:17" x14ac:dyDescent="0.25">
      <c r="A672" s="575">
        <f t="shared" si="64"/>
        <v>64893</v>
      </c>
      <c r="B672" s="575" t="str">
        <f t="shared" si="67"/>
        <v>Discovery</v>
      </c>
      <c r="C672" s="562">
        <f t="shared" si="67"/>
        <v>0</v>
      </c>
      <c r="D672" s="563">
        <f t="shared" si="68"/>
        <v>0</v>
      </c>
      <c r="E672" s="563">
        <f t="shared" si="68"/>
        <v>0</v>
      </c>
      <c r="F672" s="563">
        <f t="shared" si="68"/>
        <v>0</v>
      </c>
      <c r="G672" s="563">
        <f t="shared" si="68"/>
        <v>0</v>
      </c>
      <c r="H672" s="563">
        <f t="shared" si="68"/>
        <v>0</v>
      </c>
      <c r="I672" s="563">
        <f t="shared" si="68"/>
        <v>0</v>
      </c>
      <c r="J672" s="563">
        <f t="shared" si="68"/>
        <v>0</v>
      </c>
      <c r="K672" s="564">
        <f t="shared" si="68"/>
        <v>0</v>
      </c>
      <c r="L672" s="563">
        <f t="shared" si="63"/>
        <v>0</v>
      </c>
      <c r="M672" s="563">
        <v>0</v>
      </c>
      <c r="N672" s="563">
        <v>0</v>
      </c>
      <c r="O672" s="565">
        <v>0</v>
      </c>
      <c r="P672" s="564">
        <v>0</v>
      </c>
      <c r="Q672" s="566">
        <f>+monthly_drivers_0!Q672*1.25</f>
        <v>3.125</v>
      </c>
    </row>
    <row r="673" spans="1:17" x14ac:dyDescent="0.25">
      <c r="A673" s="567">
        <f t="shared" si="64"/>
        <v>64923</v>
      </c>
      <c r="B673" s="567" t="str">
        <f t="shared" si="67"/>
        <v>Discovery</v>
      </c>
      <c r="C673" s="568">
        <f t="shared" si="67"/>
        <v>0</v>
      </c>
      <c r="D673" s="569">
        <f t="shared" si="68"/>
        <v>0</v>
      </c>
      <c r="E673" s="569">
        <f t="shared" si="68"/>
        <v>0</v>
      </c>
      <c r="F673" s="569">
        <f t="shared" si="68"/>
        <v>0</v>
      </c>
      <c r="G673" s="569">
        <f t="shared" si="68"/>
        <v>0</v>
      </c>
      <c r="H673" s="569">
        <f t="shared" si="68"/>
        <v>0</v>
      </c>
      <c r="I673" s="569">
        <f t="shared" si="68"/>
        <v>0</v>
      </c>
      <c r="J673" s="569">
        <f t="shared" si="68"/>
        <v>0</v>
      </c>
      <c r="K673" s="570">
        <f t="shared" si="68"/>
        <v>0</v>
      </c>
      <c r="L673" s="571">
        <f t="shared" si="63"/>
        <v>0</v>
      </c>
      <c r="M673" s="571">
        <v>0</v>
      </c>
      <c r="N673" s="571">
        <v>0</v>
      </c>
      <c r="O673" s="572">
        <v>0</v>
      </c>
      <c r="P673" s="573">
        <v>0</v>
      </c>
      <c r="Q673" s="574">
        <f>+monthly_drivers_0!Q673*1.25</f>
        <v>3.125</v>
      </c>
    </row>
    <row r="674" spans="1:17" x14ac:dyDescent="0.25">
      <c r="A674" s="575">
        <f t="shared" si="64"/>
        <v>64954</v>
      </c>
      <c r="B674" s="575" t="str">
        <f t="shared" si="67"/>
        <v>Discovery</v>
      </c>
      <c r="C674" s="562">
        <f t="shared" si="67"/>
        <v>0</v>
      </c>
      <c r="D674" s="563">
        <f t="shared" si="68"/>
        <v>0</v>
      </c>
      <c r="E674" s="563">
        <f t="shared" si="68"/>
        <v>0</v>
      </c>
      <c r="F674" s="563">
        <f t="shared" si="68"/>
        <v>0</v>
      </c>
      <c r="G674" s="563">
        <f t="shared" si="68"/>
        <v>0</v>
      </c>
      <c r="H674" s="563">
        <f t="shared" si="68"/>
        <v>0</v>
      </c>
      <c r="I674" s="563">
        <f t="shared" si="68"/>
        <v>0</v>
      </c>
      <c r="J674" s="563">
        <f t="shared" si="68"/>
        <v>0</v>
      </c>
      <c r="K674" s="564">
        <f t="shared" si="68"/>
        <v>0</v>
      </c>
      <c r="L674" s="563">
        <f t="shared" si="63"/>
        <v>0</v>
      </c>
      <c r="M674" s="563">
        <v>0</v>
      </c>
      <c r="N674" s="563">
        <v>0</v>
      </c>
      <c r="O674" s="565">
        <v>0</v>
      </c>
      <c r="P674" s="564">
        <v>0</v>
      </c>
      <c r="Q674" s="566">
        <f>+monthly_drivers_0!Q674*1.25</f>
        <v>3.125</v>
      </c>
    </row>
    <row r="675" spans="1:17" x14ac:dyDescent="0.25">
      <c r="A675" s="567">
        <f t="shared" si="64"/>
        <v>64984</v>
      </c>
      <c r="B675" s="567" t="str">
        <f t="shared" ref="B675:C690" si="69">+B674</f>
        <v>Discovery</v>
      </c>
      <c r="C675" s="568">
        <f t="shared" si="69"/>
        <v>0</v>
      </c>
      <c r="D675" s="569">
        <f t="shared" si="68"/>
        <v>0</v>
      </c>
      <c r="E675" s="569">
        <f t="shared" si="68"/>
        <v>0</v>
      </c>
      <c r="F675" s="569">
        <f t="shared" si="68"/>
        <v>0</v>
      </c>
      <c r="G675" s="569">
        <f t="shared" si="68"/>
        <v>0</v>
      </c>
      <c r="H675" s="569">
        <f t="shared" si="68"/>
        <v>0</v>
      </c>
      <c r="I675" s="569">
        <f t="shared" si="68"/>
        <v>0</v>
      </c>
      <c r="J675" s="569">
        <f t="shared" si="68"/>
        <v>0</v>
      </c>
      <c r="K675" s="570">
        <f t="shared" si="68"/>
        <v>0</v>
      </c>
      <c r="L675" s="571">
        <f t="shared" si="63"/>
        <v>0</v>
      </c>
      <c r="M675" s="571">
        <v>0</v>
      </c>
      <c r="N675" s="571">
        <v>0</v>
      </c>
      <c r="O675" s="572">
        <v>0</v>
      </c>
      <c r="P675" s="573">
        <v>0</v>
      </c>
      <c r="Q675" s="574">
        <f>+monthly_drivers_0!Q675*1.25</f>
        <v>3.125</v>
      </c>
    </row>
    <row r="676" spans="1:17" x14ac:dyDescent="0.25">
      <c r="A676" s="575">
        <f t="shared" si="64"/>
        <v>65015</v>
      </c>
      <c r="B676" s="575" t="str">
        <f t="shared" si="69"/>
        <v>Discovery</v>
      </c>
      <c r="C676" s="562">
        <f t="shared" si="69"/>
        <v>0</v>
      </c>
      <c r="D676" s="563">
        <f t="shared" si="68"/>
        <v>0</v>
      </c>
      <c r="E676" s="563">
        <f t="shared" si="68"/>
        <v>0</v>
      </c>
      <c r="F676" s="563">
        <f t="shared" si="68"/>
        <v>0</v>
      </c>
      <c r="G676" s="563">
        <f t="shared" si="68"/>
        <v>0</v>
      </c>
      <c r="H676" s="563">
        <f t="shared" si="68"/>
        <v>0</v>
      </c>
      <c r="I676" s="563">
        <f t="shared" si="68"/>
        <v>0</v>
      </c>
      <c r="J676" s="563">
        <f t="shared" si="68"/>
        <v>0</v>
      </c>
      <c r="K676" s="564">
        <f t="shared" si="68"/>
        <v>0</v>
      </c>
      <c r="L676" s="563">
        <f t="shared" si="63"/>
        <v>0</v>
      </c>
      <c r="M676" s="563">
        <v>0</v>
      </c>
      <c r="N676" s="563">
        <v>0</v>
      </c>
      <c r="O676" s="565">
        <v>0</v>
      </c>
      <c r="P676" s="564">
        <v>0</v>
      </c>
      <c r="Q676" s="566">
        <f>+monthly_drivers_0!Q676*1.25</f>
        <v>3.125</v>
      </c>
    </row>
    <row r="677" spans="1:17" x14ac:dyDescent="0.25">
      <c r="A677" s="567">
        <f t="shared" si="64"/>
        <v>65046</v>
      </c>
      <c r="B677" s="567" t="str">
        <f t="shared" si="69"/>
        <v>Discovery</v>
      </c>
      <c r="C677" s="568">
        <f t="shared" si="69"/>
        <v>0</v>
      </c>
      <c r="D677" s="569">
        <f t="shared" si="68"/>
        <v>0</v>
      </c>
      <c r="E677" s="569">
        <f t="shared" si="68"/>
        <v>0</v>
      </c>
      <c r="F677" s="569">
        <f t="shared" si="68"/>
        <v>0</v>
      </c>
      <c r="G677" s="569">
        <f t="shared" si="68"/>
        <v>0</v>
      </c>
      <c r="H677" s="569">
        <f t="shared" si="68"/>
        <v>0</v>
      </c>
      <c r="I677" s="569">
        <f t="shared" si="68"/>
        <v>0</v>
      </c>
      <c r="J677" s="569">
        <f t="shared" si="68"/>
        <v>0</v>
      </c>
      <c r="K677" s="570">
        <f t="shared" si="68"/>
        <v>0</v>
      </c>
      <c r="L677" s="571">
        <f t="shared" si="63"/>
        <v>0</v>
      </c>
      <c r="M677" s="571">
        <v>0</v>
      </c>
      <c r="N677" s="571">
        <v>0</v>
      </c>
      <c r="O677" s="572">
        <v>0</v>
      </c>
      <c r="P677" s="573">
        <v>0</v>
      </c>
      <c r="Q677" s="574">
        <f>+monthly_drivers_0!Q677*1.25</f>
        <v>3.125</v>
      </c>
    </row>
    <row r="678" spans="1:17" x14ac:dyDescent="0.25">
      <c r="A678" s="575">
        <f t="shared" si="64"/>
        <v>65074</v>
      </c>
      <c r="B678" s="575" t="str">
        <f t="shared" si="69"/>
        <v>Discovery</v>
      </c>
      <c r="C678" s="562">
        <f t="shared" si="69"/>
        <v>0</v>
      </c>
      <c r="D678" s="563">
        <f t="shared" si="68"/>
        <v>0</v>
      </c>
      <c r="E678" s="563">
        <f t="shared" si="68"/>
        <v>0</v>
      </c>
      <c r="F678" s="563">
        <f t="shared" si="68"/>
        <v>0</v>
      </c>
      <c r="G678" s="563">
        <f t="shared" si="68"/>
        <v>0</v>
      </c>
      <c r="H678" s="563">
        <f t="shared" si="68"/>
        <v>0</v>
      </c>
      <c r="I678" s="563">
        <f t="shared" si="68"/>
        <v>0</v>
      </c>
      <c r="J678" s="563">
        <f t="shared" si="68"/>
        <v>0</v>
      </c>
      <c r="K678" s="564">
        <f t="shared" si="68"/>
        <v>0</v>
      </c>
      <c r="L678" s="563">
        <f t="shared" si="63"/>
        <v>0</v>
      </c>
      <c r="M678" s="563">
        <v>0</v>
      </c>
      <c r="N678" s="563">
        <v>0</v>
      </c>
      <c r="O678" s="565">
        <v>0</v>
      </c>
      <c r="P678" s="564">
        <v>0</v>
      </c>
      <c r="Q678" s="566">
        <f>+monthly_drivers_0!Q678*1.25</f>
        <v>3.125</v>
      </c>
    </row>
    <row r="679" spans="1:17" x14ac:dyDescent="0.25">
      <c r="A679" s="567">
        <f t="shared" si="64"/>
        <v>65105</v>
      </c>
      <c r="B679" s="567" t="str">
        <f t="shared" si="69"/>
        <v>Discovery</v>
      </c>
      <c r="C679" s="568">
        <f t="shared" si="69"/>
        <v>0</v>
      </c>
      <c r="D679" s="569">
        <f t="shared" si="68"/>
        <v>0</v>
      </c>
      <c r="E679" s="569">
        <f t="shared" si="68"/>
        <v>0</v>
      </c>
      <c r="F679" s="569">
        <f t="shared" si="68"/>
        <v>0</v>
      </c>
      <c r="G679" s="569">
        <f t="shared" si="68"/>
        <v>0</v>
      </c>
      <c r="H679" s="569">
        <f t="shared" si="68"/>
        <v>0</v>
      </c>
      <c r="I679" s="569">
        <f t="shared" si="68"/>
        <v>0</v>
      </c>
      <c r="J679" s="569">
        <f t="shared" si="68"/>
        <v>0</v>
      </c>
      <c r="K679" s="570">
        <f t="shared" si="68"/>
        <v>0</v>
      </c>
      <c r="L679" s="571">
        <f t="shared" si="63"/>
        <v>0</v>
      </c>
      <c r="M679" s="571">
        <v>0</v>
      </c>
      <c r="N679" s="571">
        <v>0</v>
      </c>
      <c r="O679" s="572">
        <v>0</v>
      </c>
      <c r="P679" s="573">
        <v>0</v>
      </c>
      <c r="Q679" s="574">
        <f>+monthly_drivers_0!Q679*1.25</f>
        <v>3.125</v>
      </c>
    </row>
    <row r="680" spans="1:17" x14ac:dyDescent="0.25">
      <c r="A680" s="575">
        <f t="shared" si="64"/>
        <v>65135</v>
      </c>
      <c r="B680" s="575" t="str">
        <f t="shared" si="69"/>
        <v>Discovery</v>
      </c>
      <c r="C680" s="562">
        <f t="shared" si="69"/>
        <v>0</v>
      </c>
      <c r="D680" s="563">
        <f t="shared" si="68"/>
        <v>0</v>
      </c>
      <c r="E680" s="563">
        <f t="shared" si="68"/>
        <v>0</v>
      </c>
      <c r="F680" s="563">
        <f t="shared" si="68"/>
        <v>0</v>
      </c>
      <c r="G680" s="563">
        <f t="shared" si="68"/>
        <v>0</v>
      </c>
      <c r="H680" s="563">
        <f t="shared" si="68"/>
        <v>0</v>
      </c>
      <c r="I680" s="563">
        <f t="shared" si="68"/>
        <v>0</v>
      </c>
      <c r="J680" s="563">
        <f t="shared" si="68"/>
        <v>0</v>
      </c>
      <c r="K680" s="564">
        <f t="shared" si="68"/>
        <v>0</v>
      </c>
      <c r="L680" s="563">
        <f t="shared" si="63"/>
        <v>0</v>
      </c>
      <c r="M680" s="563">
        <v>0</v>
      </c>
      <c r="N680" s="563">
        <v>0</v>
      </c>
      <c r="O680" s="565">
        <v>0</v>
      </c>
      <c r="P680" s="564">
        <v>0</v>
      </c>
      <c r="Q680" s="566">
        <f>+monthly_drivers_0!Q680*1.25</f>
        <v>3.125</v>
      </c>
    </row>
    <row r="681" spans="1:17" x14ac:dyDescent="0.25">
      <c r="A681" s="567">
        <f t="shared" si="64"/>
        <v>65166</v>
      </c>
      <c r="B681" s="567" t="str">
        <f t="shared" si="69"/>
        <v>Discovery</v>
      </c>
      <c r="C681" s="568">
        <f t="shared" si="69"/>
        <v>0</v>
      </c>
      <c r="D681" s="569">
        <f t="shared" si="68"/>
        <v>0</v>
      </c>
      <c r="E681" s="569">
        <f t="shared" si="68"/>
        <v>0</v>
      </c>
      <c r="F681" s="569">
        <f t="shared" si="68"/>
        <v>0</v>
      </c>
      <c r="G681" s="569">
        <f t="shared" si="68"/>
        <v>0</v>
      </c>
      <c r="H681" s="569">
        <f t="shared" si="68"/>
        <v>0</v>
      </c>
      <c r="I681" s="569">
        <f t="shared" si="68"/>
        <v>0</v>
      </c>
      <c r="J681" s="569">
        <f t="shared" si="68"/>
        <v>0</v>
      </c>
      <c r="K681" s="570">
        <f t="shared" si="68"/>
        <v>0</v>
      </c>
      <c r="L681" s="571">
        <f t="shared" si="63"/>
        <v>0</v>
      </c>
      <c r="M681" s="571">
        <v>0</v>
      </c>
      <c r="N681" s="571">
        <v>0</v>
      </c>
      <c r="O681" s="572">
        <v>0</v>
      </c>
      <c r="P681" s="573">
        <v>0</v>
      </c>
      <c r="Q681" s="574">
        <f>+monthly_drivers_0!Q681*1.25</f>
        <v>3.125</v>
      </c>
    </row>
    <row r="682" spans="1:17" x14ac:dyDescent="0.25">
      <c r="A682" s="575">
        <f t="shared" si="64"/>
        <v>65196</v>
      </c>
      <c r="B682" s="575" t="str">
        <f t="shared" si="69"/>
        <v>Discovery</v>
      </c>
      <c r="C682" s="562">
        <f t="shared" si="69"/>
        <v>0</v>
      </c>
      <c r="D682" s="563">
        <f t="shared" ref="D682:K697" si="70">+IFERROR(D681/D680*D681,D681)</f>
        <v>0</v>
      </c>
      <c r="E682" s="563">
        <f t="shared" si="70"/>
        <v>0</v>
      </c>
      <c r="F682" s="563">
        <f t="shared" si="70"/>
        <v>0</v>
      </c>
      <c r="G682" s="563">
        <f t="shared" si="70"/>
        <v>0</v>
      </c>
      <c r="H682" s="563">
        <f t="shared" si="70"/>
        <v>0</v>
      </c>
      <c r="I682" s="563">
        <f t="shared" si="70"/>
        <v>0</v>
      </c>
      <c r="J682" s="563">
        <f t="shared" si="70"/>
        <v>0</v>
      </c>
      <c r="K682" s="564">
        <f t="shared" si="70"/>
        <v>0</v>
      </c>
      <c r="L682" s="563">
        <f t="shared" si="63"/>
        <v>0</v>
      </c>
      <c r="M682" s="563">
        <v>0</v>
      </c>
      <c r="N682" s="563">
        <v>0</v>
      </c>
      <c r="O682" s="565">
        <v>0</v>
      </c>
      <c r="P682" s="564">
        <v>0</v>
      </c>
      <c r="Q682" s="566">
        <f>+monthly_drivers_0!Q682*1.25</f>
        <v>3.125</v>
      </c>
    </row>
    <row r="683" spans="1:17" x14ac:dyDescent="0.25">
      <c r="A683" s="567">
        <f t="shared" si="64"/>
        <v>65227</v>
      </c>
      <c r="B683" s="567" t="str">
        <f t="shared" si="69"/>
        <v>Discovery</v>
      </c>
      <c r="C683" s="568">
        <f t="shared" si="69"/>
        <v>0</v>
      </c>
      <c r="D683" s="569">
        <f t="shared" si="70"/>
        <v>0</v>
      </c>
      <c r="E683" s="569">
        <f t="shared" si="70"/>
        <v>0</v>
      </c>
      <c r="F683" s="569">
        <f t="shared" si="70"/>
        <v>0</v>
      </c>
      <c r="G683" s="569">
        <f t="shared" si="70"/>
        <v>0</v>
      </c>
      <c r="H683" s="569">
        <f t="shared" si="70"/>
        <v>0</v>
      </c>
      <c r="I683" s="569">
        <f t="shared" si="70"/>
        <v>0</v>
      </c>
      <c r="J683" s="569">
        <f t="shared" si="70"/>
        <v>0</v>
      </c>
      <c r="K683" s="570">
        <f t="shared" si="70"/>
        <v>0</v>
      </c>
      <c r="L683" s="571">
        <f t="shared" si="63"/>
        <v>0</v>
      </c>
      <c r="M683" s="571">
        <v>0</v>
      </c>
      <c r="N683" s="571">
        <v>0</v>
      </c>
      <c r="O683" s="572">
        <v>0</v>
      </c>
      <c r="P683" s="573">
        <v>0</v>
      </c>
      <c r="Q683" s="574">
        <f>+monthly_drivers_0!Q683*1.25</f>
        <v>3.125</v>
      </c>
    </row>
    <row r="684" spans="1:17" x14ac:dyDescent="0.25">
      <c r="A684" s="575">
        <f t="shared" si="64"/>
        <v>65258</v>
      </c>
      <c r="B684" s="575" t="str">
        <f t="shared" si="69"/>
        <v>Discovery</v>
      </c>
      <c r="C684" s="562">
        <f t="shared" si="69"/>
        <v>0</v>
      </c>
      <c r="D684" s="563">
        <f t="shared" si="70"/>
        <v>0</v>
      </c>
      <c r="E684" s="563">
        <f t="shared" si="70"/>
        <v>0</v>
      </c>
      <c r="F684" s="563">
        <f t="shared" si="70"/>
        <v>0</v>
      </c>
      <c r="G684" s="563">
        <f t="shared" si="70"/>
        <v>0</v>
      </c>
      <c r="H684" s="563">
        <f t="shared" si="70"/>
        <v>0</v>
      </c>
      <c r="I684" s="563">
        <f t="shared" si="70"/>
        <v>0</v>
      </c>
      <c r="J684" s="563">
        <f t="shared" si="70"/>
        <v>0</v>
      </c>
      <c r="K684" s="564">
        <f t="shared" si="70"/>
        <v>0</v>
      </c>
      <c r="L684" s="563">
        <f t="shared" si="63"/>
        <v>0</v>
      </c>
      <c r="M684" s="563">
        <v>0</v>
      </c>
      <c r="N684" s="563">
        <v>0</v>
      </c>
      <c r="O684" s="565">
        <v>0</v>
      </c>
      <c r="P684" s="564">
        <v>0</v>
      </c>
      <c r="Q684" s="566">
        <f>+monthly_drivers_0!Q684*1.25</f>
        <v>3.125</v>
      </c>
    </row>
    <row r="685" spans="1:17" x14ac:dyDescent="0.25">
      <c r="A685" s="567">
        <f t="shared" si="64"/>
        <v>65288</v>
      </c>
      <c r="B685" s="567" t="str">
        <f t="shared" si="69"/>
        <v>Discovery</v>
      </c>
      <c r="C685" s="568">
        <f t="shared" si="69"/>
        <v>0</v>
      </c>
      <c r="D685" s="569">
        <f t="shared" si="70"/>
        <v>0</v>
      </c>
      <c r="E685" s="569">
        <f t="shared" si="70"/>
        <v>0</v>
      </c>
      <c r="F685" s="569">
        <f t="shared" si="70"/>
        <v>0</v>
      </c>
      <c r="G685" s="569">
        <f t="shared" si="70"/>
        <v>0</v>
      </c>
      <c r="H685" s="569">
        <f t="shared" si="70"/>
        <v>0</v>
      </c>
      <c r="I685" s="569">
        <f t="shared" si="70"/>
        <v>0</v>
      </c>
      <c r="J685" s="569">
        <f t="shared" si="70"/>
        <v>0</v>
      </c>
      <c r="K685" s="570">
        <f t="shared" si="70"/>
        <v>0</v>
      </c>
      <c r="L685" s="571">
        <f t="shared" si="63"/>
        <v>0</v>
      </c>
      <c r="M685" s="571">
        <v>0</v>
      </c>
      <c r="N685" s="571">
        <v>0</v>
      </c>
      <c r="O685" s="572">
        <v>0</v>
      </c>
      <c r="P685" s="573">
        <v>0</v>
      </c>
      <c r="Q685" s="574">
        <f>+monthly_drivers_0!Q685*1.25</f>
        <v>3.125</v>
      </c>
    </row>
    <row r="686" spans="1:17" x14ac:dyDescent="0.25">
      <c r="A686" s="575">
        <f t="shared" si="64"/>
        <v>65319</v>
      </c>
      <c r="B686" s="575" t="str">
        <f t="shared" si="69"/>
        <v>Discovery</v>
      </c>
      <c r="C686" s="562">
        <f t="shared" si="69"/>
        <v>0</v>
      </c>
      <c r="D686" s="563">
        <f t="shared" si="70"/>
        <v>0</v>
      </c>
      <c r="E686" s="563">
        <f t="shared" si="70"/>
        <v>0</v>
      </c>
      <c r="F686" s="563">
        <f t="shared" si="70"/>
        <v>0</v>
      </c>
      <c r="G686" s="563">
        <f t="shared" si="70"/>
        <v>0</v>
      </c>
      <c r="H686" s="563">
        <f t="shared" si="70"/>
        <v>0</v>
      </c>
      <c r="I686" s="563">
        <f t="shared" si="70"/>
        <v>0</v>
      </c>
      <c r="J686" s="563">
        <f t="shared" si="70"/>
        <v>0</v>
      </c>
      <c r="K686" s="564">
        <f t="shared" si="70"/>
        <v>0</v>
      </c>
      <c r="L686" s="563">
        <f t="shared" si="63"/>
        <v>0</v>
      </c>
      <c r="M686" s="563">
        <v>0</v>
      </c>
      <c r="N686" s="563">
        <v>0</v>
      </c>
      <c r="O686" s="565">
        <v>0</v>
      </c>
      <c r="P686" s="564">
        <v>0</v>
      </c>
      <c r="Q686" s="566">
        <f>+monthly_drivers_0!Q686*1.25</f>
        <v>3.125</v>
      </c>
    </row>
    <row r="687" spans="1:17" x14ac:dyDescent="0.25">
      <c r="A687" s="567">
        <f t="shared" si="64"/>
        <v>65349</v>
      </c>
      <c r="B687" s="567" t="str">
        <f t="shared" si="69"/>
        <v>Discovery</v>
      </c>
      <c r="C687" s="568">
        <f t="shared" si="69"/>
        <v>0</v>
      </c>
      <c r="D687" s="569">
        <f t="shared" si="70"/>
        <v>0</v>
      </c>
      <c r="E687" s="569">
        <f t="shared" si="70"/>
        <v>0</v>
      </c>
      <c r="F687" s="569">
        <f t="shared" si="70"/>
        <v>0</v>
      </c>
      <c r="G687" s="569">
        <f t="shared" si="70"/>
        <v>0</v>
      </c>
      <c r="H687" s="569">
        <f t="shared" si="70"/>
        <v>0</v>
      </c>
      <c r="I687" s="569">
        <f t="shared" si="70"/>
        <v>0</v>
      </c>
      <c r="J687" s="569">
        <f t="shared" si="70"/>
        <v>0</v>
      </c>
      <c r="K687" s="570">
        <f t="shared" si="70"/>
        <v>0</v>
      </c>
      <c r="L687" s="571">
        <f t="shared" si="63"/>
        <v>0</v>
      </c>
      <c r="M687" s="571">
        <v>0</v>
      </c>
      <c r="N687" s="571">
        <v>0</v>
      </c>
      <c r="O687" s="572">
        <v>0</v>
      </c>
      <c r="P687" s="573">
        <v>0</v>
      </c>
      <c r="Q687" s="574">
        <f>+monthly_drivers_0!Q687*1.25</f>
        <v>3.125</v>
      </c>
    </row>
    <row r="688" spans="1:17" x14ac:dyDescent="0.25">
      <c r="A688" s="575">
        <f t="shared" si="64"/>
        <v>65380</v>
      </c>
      <c r="B688" s="575" t="str">
        <f t="shared" si="69"/>
        <v>Discovery</v>
      </c>
      <c r="C688" s="562">
        <f t="shared" si="69"/>
        <v>0</v>
      </c>
      <c r="D688" s="563">
        <f t="shared" si="70"/>
        <v>0</v>
      </c>
      <c r="E688" s="563">
        <f t="shared" si="70"/>
        <v>0</v>
      </c>
      <c r="F688" s="563">
        <f t="shared" si="70"/>
        <v>0</v>
      </c>
      <c r="G688" s="563">
        <f t="shared" si="70"/>
        <v>0</v>
      </c>
      <c r="H688" s="563">
        <f t="shared" si="70"/>
        <v>0</v>
      </c>
      <c r="I688" s="563">
        <f t="shared" si="70"/>
        <v>0</v>
      </c>
      <c r="J688" s="563">
        <f t="shared" si="70"/>
        <v>0</v>
      </c>
      <c r="K688" s="564">
        <f t="shared" si="70"/>
        <v>0</v>
      </c>
      <c r="L688" s="563">
        <f t="shared" si="63"/>
        <v>0</v>
      </c>
      <c r="M688" s="563">
        <v>0</v>
      </c>
      <c r="N688" s="563">
        <v>0</v>
      </c>
      <c r="O688" s="565">
        <v>0</v>
      </c>
      <c r="P688" s="564">
        <v>0</v>
      </c>
      <c r="Q688" s="566">
        <f>+monthly_drivers_0!Q688*1.25</f>
        <v>3.125</v>
      </c>
    </row>
    <row r="689" spans="1:17" x14ac:dyDescent="0.25">
      <c r="A689" s="567">
        <f t="shared" si="64"/>
        <v>65411</v>
      </c>
      <c r="B689" s="567" t="str">
        <f t="shared" si="69"/>
        <v>Discovery</v>
      </c>
      <c r="C689" s="568">
        <f t="shared" si="69"/>
        <v>0</v>
      </c>
      <c r="D689" s="569">
        <f t="shared" si="70"/>
        <v>0</v>
      </c>
      <c r="E689" s="569">
        <f t="shared" si="70"/>
        <v>0</v>
      </c>
      <c r="F689" s="569">
        <f t="shared" si="70"/>
        <v>0</v>
      </c>
      <c r="G689" s="569">
        <f t="shared" si="70"/>
        <v>0</v>
      </c>
      <c r="H689" s="569">
        <f t="shared" si="70"/>
        <v>0</v>
      </c>
      <c r="I689" s="569">
        <f t="shared" si="70"/>
        <v>0</v>
      </c>
      <c r="J689" s="569">
        <f t="shared" si="70"/>
        <v>0</v>
      </c>
      <c r="K689" s="570">
        <f t="shared" si="70"/>
        <v>0</v>
      </c>
      <c r="L689" s="571">
        <f t="shared" si="63"/>
        <v>0</v>
      </c>
      <c r="M689" s="571">
        <v>0</v>
      </c>
      <c r="N689" s="571">
        <v>0</v>
      </c>
      <c r="O689" s="572">
        <v>0</v>
      </c>
      <c r="P689" s="573">
        <v>0</v>
      </c>
      <c r="Q689" s="574">
        <f>+monthly_drivers_0!Q689*1.25</f>
        <v>3.125</v>
      </c>
    </row>
    <row r="690" spans="1:17" x14ac:dyDescent="0.25">
      <c r="A690" s="575">
        <f t="shared" si="64"/>
        <v>65439</v>
      </c>
      <c r="B690" s="575" t="str">
        <f t="shared" si="69"/>
        <v>Discovery</v>
      </c>
      <c r="C690" s="562">
        <f t="shared" si="69"/>
        <v>0</v>
      </c>
      <c r="D690" s="563">
        <f t="shared" si="70"/>
        <v>0</v>
      </c>
      <c r="E690" s="563">
        <f t="shared" si="70"/>
        <v>0</v>
      </c>
      <c r="F690" s="563">
        <f t="shared" si="70"/>
        <v>0</v>
      </c>
      <c r="G690" s="563">
        <f t="shared" si="70"/>
        <v>0</v>
      </c>
      <c r="H690" s="563">
        <f t="shared" si="70"/>
        <v>0</v>
      </c>
      <c r="I690" s="563">
        <f t="shared" si="70"/>
        <v>0</v>
      </c>
      <c r="J690" s="563">
        <f t="shared" si="70"/>
        <v>0</v>
      </c>
      <c r="K690" s="564">
        <f t="shared" si="70"/>
        <v>0</v>
      </c>
      <c r="L690" s="563">
        <f t="shared" si="63"/>
        <v>0</v>
      </c>
      <c r="M690" s="563">
        <v>0</v>
      </c>
      <c r="N690" s="563">
        <v>0</v>
      </c>
      <c r="O690" s="565">
        <v>0</v>
      </c>
      <c r="P690" s="564">
        <v>0</v>
      </c>
      <c r="Q690" s="566">
        <f>+monthly_drivers_0!Q690*1.25</f>
        <v>3.125</v>
      </c>
    </row>
    <row r="691" spans="1:17" x14ac:dyDescent="0.25">
      <c r="A691" s="567">
        <f t="shared" si="64"/>
        <v>65470</v>
      </c>
      <c r="B691" s="567" t="str">
        <f t="shared" ref="B691:C706" si="71">+B690</f>
        <v>Discovery</v>
      </c>
      <c r="C691" s="568">
        <f t="shared" si="71"/>
        <v>0</v>
      </c>
      <c r="D691" s="569">
        <f t="shared" si="70"/>
        <v>0</v>
      </c>
      <c r="E691" s="569">
        <f t="shared" si="70"/>
        <v>0</v>
      </c>
      <c r="F691" s="569">
        <f t="shared" si="70"/>
        <v>0</v>
      </c>
      <c r="G691" s="569">
        <f t="shared" si="70"/>
        <v>0</v>
      </c>
      <c r="H691" s="569">
        <f t="shared" si="70"/>
        <v>0</v>
      </c>
      <c r="I691" s="569">
        <f t="shared" si="70"/>
        <v>0</v>
      </c>
      <c r="J691" s="569">
        <f t="shared" si="70"/>
        <v>0</v>
      </c>
      <c r="K691" s="570">
        <f t="shared" si="70"/>
        <v>0</v>
      </c>
      <c r="L691" s="571">
        <f t="shared" si="63"/>
        <v>0</v>
      </c>
      <c r="M691" s="571">
        <v>0</v>
      </c>
      <c r="N691" s="571">
        <v>0</v>
      </c>
      <c r="O691" s="572">
        <v>0</v>
      </c>
      <c r="P691" s="573">
        <v>0</v>
      </c>
      <c r="Q691" s="574">
        <f>+monthly_drivers_0!Q691*1.25</f>
        <v>3.125</v>
      </c>
    </row>
    <row r="692" spans="1:17" x14ac:dyDescent="0.25">
      <c r="A692" s="575">
        <f t="shared" si="64"/>
        <v>65500</v>
      </c>
      <c r="B692" s="575" t="str">
        <f t="shared" si="71"/>
        <v>Discovery</v>
      </c>
      <c r="C692" s="562">
        <f t="shared" si="71"/>
        <v>0</v>
      </c>
      <c r="D692" s="563">
        <f t="shared" si="70"/>
        <v>0</v>
      </c>
      <c r="E692" s="563">
        <f t="shared" si="70"/>
        <v>0</v>
      </c>
      <c r="F692" s="563">
        <f t="shared" si="70"/>
        <v>0</v>
      </c>
      <c r="G692" s="563">
        <f t="shared" si="70"/>
        <v>0</v>
      </c>
      <c r="H692" s="563">
        <f t="shared" si="70"/>
        <v>0</v>
      </c>
      <c r="I692" s="563">
        <f t="shared" si="70"/>
        <v>0</v>
      </c>
      <c r="J692" s="563">
        <f t="shared" si="70"/>
        <v>0</v>
      </c>
      <c r="K692" s="564">
        <f t="shared" si="70"/>
        <v>0</v>
      </c>
      <c r="L692" s="563">
        <f t="shared" si="63"/>
        <v>0</v>
      </c>
      <c r="M692" s="563">
        <v>0</v>
      </c>
      <c r="N692" s="563">
        <v>0</v>
      </c>
      <c r="O692" s="565">
        <v>0</v>
      </c>
      <c r="P692" s="564">
        <v>0</v>
      </c>
      <c r="Q692" s="566">
        <f>+monthly_drivers_0!Q692*1.25</f>
        <v>3.125</v>
      </c>
    </row>
    <row r="693" spans="1:17" x14ac:dyDescent="0.25">
      <c r="A693" s="567">
        <f t="shared" si="64"/>
        <v>65531</v>
      </c>
      <c r="B693" s="567" t="str">
        <f t="shared" si="71"/>
        <v>Discovery</v>
      </c>
      <c r="C693" s="568">
        <f t="shared" si="71"/>
        <v>0</v>
      </c>
      <c r="D693" s="569">
        <f t="shared" si="70"/>
        <v>0</v>
      </c>
      <c r="E693" s="569">
        <f t="shared" si="70"/>
        <v>0</v>
      </c>
      <c r="F693" s="569">
        <f t="shared" si="70"/>
        <v>0</v>
      </c>
      <c r="G693" s="569">
        <f t="shared" si="70"/>
        <v>0</v>
      </c>
      <c r="H693" s="569">
        <f t="shared" si="70"/>
        <v>0</v>
      </c>
      <c r="I693" s="569">
        <f t="shared" si="70"/>
        <v>0</v>
      </c>
      <c r="J693" s="569">
        <f t="shared" si="70"/>
        <v>0</v>
      </c>
      <c r="K693" s="570">
        <f t="shared" si="70"/>
        <v>0</v>
      </c>
      <c r="L693" s="571">
        <f t="shared" si="63"/>
        <v>0</v>
      </c>
      <c r="M693" s="571">
        <v>0</v>
      </c>
      <c r="N693" s="571">
        <v>0</v>
      </c>
      <c r="O693" s="572">
        <v>0</v>
      </c>
      <c r="P693" s="573">
        <v>0</v>
      </c>
      <c r="Q693" s="574">
        <f>+monthly_drivers_0!Q693*1.25</f>
        <v>3.125</v>
      </c>
    </row>
    <row r="694" spans="1:17" x14ac:dyDescent="0.25">
      <c r="A694" s="575">
        <f t="shared" si="64"/>
        <v>65561</v>
      </c>
      <c r="B694" s="575" t="str">
        <f t="shared" si="71"/>
        <v>Discovery</v>
      </c>
      <c r="C694" s="562">
        <f t="shared" si="71"/>
        <v>0</v>
      </c>
      <c r="D694" s="563">
        <f t="shared" si="70"/>
        <v>0</v>
      </c>
      <c r="E694" s="563">
        <f t="shared" si="70"/>
        <v>0</v>
      </c>
      <c r="F694" s="563">
        <f t="shared" si="70"/>
        <v>0</v>
      </c>
      <c r="G694" s="563">
        <f t="shared" si="70"/>
        <v>0</v>
      </c>
      <c r="H694" s="563">
        <f t="shared" si="70"/>
        <v>0</v>
      </c>
      <c r="I694" s="563">
        <f t="shared" si="70"/>
        <v>0</v>
      </c>
      <c r="J694" s="563">
        <f t="shared" si="70"/>
        <v>0</v>
      </c>
      <c r="K694" s="564">
        <f t="shared" si="70"/>
        <v>0</v>
      </c>
      <c r="L694" s="563">
        <f t="shared" si="63"/>
        <v>0</v>
      </c>
      <c r="M694" s="563">
        <v>0</v>
      </c>
      <c r="N694" s="563">
        <v>0</v>
      </c>
      <c r="O694" s="565">
        <v>0</v>
      </c>
      <c r="P694" s="564">
        <v>0</v>
      </c>
      <c r="Q694" s="566">
        <f>+monthly_drivers_0!Q694*1.25</f>
        <v>3.125</v>
      </c>
    </row>
    <row r="695" spans="1:17" x14ac:dyDescent="0.25">
      <c r="A695" s="567">
        <f t="shared" si="64"/>
        <v>65592</v>
      </c>
      <c r="B695" s="567" t="str">
        <f t="shared" si="71"/>
        <v>Discovery</v>
      </c>
      <c r="C695" s="568">
        <f t="shared" si="71"/>
        <v>0</v>
      </c>
      <c r="D695" s="569">
        <f t="shared" si="70"/>
        <v>0</v>
      </c>
      <c r="E695" s="569">
        <f t="shared" si="70"/>
        <v>0</v>
      </c>
      <c r="F695" s="569">
        <f t="shared" si="70"/>
        <v>0</v>
      </c>
      <c r="G695" s="569">
        <f t="shared" si="70"/>
        <v>0</v>
      </c>
      <c r="H695" s="569">
        <f t="shared" si="70"/>
        <v>0</v>
      </c>
      <c r="I695" s="569">
        <f t="shared" si="70"/>
        <v>0</v>
      </c>
      <c r="J695" s="569">
        <f t="shared" si="70"/>
        <v>0</v>
      </c>
      <c r="K695" s="570">
        <f t="shared" si="70"/>
        <v>0</v>
      </c>
      <c r="L695" s="571">
        <f t="shared" si="63"/>
        <v>0</v>
      </c>
      <c r="M695" s="571">
        <v>0</v>
      </c>
      <c r="N695" s="571">
        <v>0</v>
      </c>
      <c r="O695" s="572">
        <v>0</v>
      </c>
      <c r="P695" s="573">
        <v>0</v>
      </c>
      <c r="Q695" s="574">
        <f>+monthly_drivers_0!Q695*1.25</f>
        <v>3.125</v>
      </c>
    </row>
    <row r="696" spans="1:17" x14ac:dyDescent="0.25">
      <c r="A696" s="575">
        <f t="shared" si="64"/>
        <v>65623</v>
      </c>
      <c r="B696" s="575" t="str">
        <f t="shared" si="71"/>
        <v>Discovery</v>
      </c>
      <c r="C696" s="562">
        <f t="shared" si="71"/>
        <v>0</v>
      </c>
      <c r="D696" s="563">
        <f t="shared" si="70"/>
        <v>0</v>
      </c>
      <c r="E696" s="563">
        <f t="shared" si="70"/>
        <v>0</v>
      </c>
      <c r="F696" s="563">
        <f t="shared" si="70"/>
        <v>0</v>
      </c>
      <c r="G696" s="563">
        <f t="shared" si="70"/>
        <v>0</v>
      </c>
      <c r="H696" s="563">
        <f t="shared" si="70"/>
        <v>0</v>
      </c>
      <c r="I696" s="563">
        <f t="shared" si="70"/>
        <v>0</v>
      </c>
      <c r="J696" s="563">
        <f t="shared" si="70"/>
        <v>0</v>
      </c>
      <c r="K696" s="564">
        <f t="shared" si="70"/>
        <v>0</v>
      </c>
      <c r="L696" s="563">
        <f t="shared" si="63"/>
        <v>0</v>
      </c>
      <c r="M696" s="563">
        <v>0</v>
      </c>
      <c r="N696" s="563">
        <v>0</v>
      </c>
      <c r="O696" s="565">
        <v>0</v>
      </c>
      <c r="P696" s="564">
        <v>0</v>
      </c>
      <c r="Q696" s="566">
        <f>+monthly_drivers_0!Q696*1.25</f>
        <v>3.125</v>
      </c>
    </row>
    <row r="697" spans="1:17" x14ac:dyDescent="0.25">
      <c r="A697" s="567">
        <f t="shared" si="64"/>
        <v>65653</v>
      </c>
      <c r="B697" s="567" t="str">
        <f t="shared" si="71"/>
        <v>Discovery</v>
      </c>
      <c r="C697" s="568">
        <f t="shared" si="71"/>
        <v>0</v>
      </c>
      <c r="D697" s="569">
        <f t="shared" si="70"/>
        <v>0</v>
      </c>
      <c r="E697" s="569">
        <f t="shared" si="70"/>
        <v>0</v>
      </c>
      <c r="F697" s="569">
        <f t="shared" si="70"/>
        <v>0</v>
      </c>
      <c r="G697" s="569">
        <f t="shared" si="70"/>
        <v>0</v>
      </c>
      <c r="H697" s="569">
        <f t="shared" si="70"/>
        <v>0</v>
      </c>
      <c r="I697" s="569">
        <f t="shared" si="70"/>
        <v>0</v>
      </c>
      <c r="J697" s="569">
        <f t="shared" si="70"/>
        <v>0</v>
      </c>
      <c r="K697" s="570">
        <f t="shared" si="70"/>
        <v>0</v>
      </c>
      <c r="L697" s="571">
        <f t="shared" si="63"/>
        <v>0</v>
      </c>
      <c r="M697" s="571">
        <v>0</v>
      </c>
      <c r="N697" s="571">
        <v>0</v>
      </c>
      <c r="O697" s="572">
        <v>0</v>
      </c>
      <c r="P697" s="573">
        <v>0</v>
      </c>
      <c r="Q697" s="574">
        <f>+monthly_drivers_0!Q697*1.25</f>
        <v>3.125</v>
      </c>
    </row>
    <row r="698" spans="1:17" x14ac:dyDescent="0.25">
      <c r="A698" s="575">
        <f t="shared" si="64"/>
        <v>65684</v>
      </c>
      <c r="B698" s="575" t="str">
        <f t="shared" si="71"/>
        <v>Discovery</v>
      </c>
      <c r="C698" s="562">
        <f t="shared" si="71"/>
        <v>0</v>
      </c>
      <c r="D698" s="563">
        <f t="shared" ref="D698:K713" si="72">+IFERROR(D697/D696*D697,D697)</f>
        <v>0</v>
      </c>
      <c r="E698" s="563">
        <f t="shared" si="72"/>
        <v>0</v>
      </c>
      <c r="F698" s="563">
        <f t="shared" si="72"/>
        <v>0</v>
      </c>
      <c r="G698" s="563">
        <f t="shared" si="72"/>
        <v>0</v>
      </c>
      <c r="H698" s="563">
        <f t="shared" si="72"/>
        <v>0</v>
      </c>
      <c r="I698" s="563">
        <f t="shared" si="72"/>
        <v>0</v>
      </c>
      <c r="J698" s="563">
        <f t="shared" si="72"/>
        <v>0</v>
      </c>
      <c r="K698" s="564">
        <f t="shared" si="72"/>
        <v>0</v>
      </c>
      <c r="L698" s="563">
        <f t="shared" si="63"/>
        <v>0</v>
      </c>
      <c r="M698" s="563">
        <v>0</v>
      </c>
      <c r="N698" s="563">
        <v>0</v>
      </c>
      <c r="O698" s="565">
        <v>0</v>
      </c>
      <c r="P698" s="564">
        <v>0</v>
      </c>
      <c r="Q698" s="566">
        <f>+monthly_drivers_0!Q698*1.25</f>
        <v>3.125</v>
      </c>
    </row>
    <row r="699" spans="1:17" x14ac:dyDescent="0.25">
      <c r="A699" s="567">
        <f t="shared" si="64"/>
        <v>65714</v>
      </c>
      <c r="B699" s="567" t="str">
        <f t="shared" si="71"/>
        <v>Discovery</v>
      </c>
      <c r="C699" s="568">
        <f t="shared" si="71"/>
        <v>0</v>
      </c>
      <c r="D699" s="569">
        <f t="shared" si="72"/>
        <v>0</v>
      </c>
      <c r="E699" s="569">
        <f t="shared" si="72"/>
        <v>0</v>
      </c>
      <c r="F699" s="569">
        <f t="shared" si="72"/>
        <v>0</v>
      </c>
      <c r="G699" s="569">
        <f t="shared" si="72"/>
        <v>0</v>
      </c>
      <c r="H699" s="569">
        <f t="shared" si="72"/>
        <v>0</v>
      </c>
      <c r="I699" s="569">
        <f t="shared" si="72"/>
        <v>0</v>
      </c>
      <c r="J699" s="569">
        <f t="shared" si="72"/>
        <v>0</v>
      </c>
      <c r="K699" s="570">
        <f t="shared" si="72"/>
        <v>0</v>
      </c>
      <c r="L699" s="571">
        <f t="shared" si="63"/>
        <v>0</v>
      </c>
      <c r="M699" s="571">
        <v>0</v>
      </c>
      <c r="N699" s="571">
        <v>0</v>
      </c>
      <c r="O699" s="572">
        <v>0</v>
      </c>
      <c r="P699" s="573">
        <v>0</v>
      </c>
      <c r="Q699" s="574">
        <f>+monthly_drivers_0!Q699*1.25</f>
        <v>3.125</v>
      </c>
    </row>
    <row r="700" spans="1:17" x14ac:dyDescent="0.25">
      <c r="A700" s="575">
        <f t="shared" si="64"/>
        <v>65745</v>
      </c>
      <c r="B700" s="575" t="str">
        <f t="shared" si="71"/>
        <v>Discovery</v>
      </c>
      <c r="C700" s="562">
        <f t="shared" si="71"/>
        <v>0</v>
      </c>
      <c r="D700" s="563">
        <f t="shared" si="72"/>
        <v>0</v>
      </c>
      <c r="E700" s="563">
        <f t="shared" si="72"/>
        <v>0</v>
      </c>
      <c r="F700" s="563">
        <f t="shared" si="72"/>
        <v>0</v>
      </c>
      <c r="G700" s="563">
        <f t="shared" si="72"/>
        <v>0</v>
      </c>
      <c r="H700" s="563">
        <f t="shared" si="72"/>
        <v>0</v>
      </c>
      <c r="I700" s="563">
        <f t="shared" si="72"/>
        <v>0</v>
      </c>
      <c r="J700" s="563">
        <f t="shared" si="72"/>
        <v>0</v>
      </c>
      <c r="K700" s="564">
        <f t="shared" si="72"/>
        <v>0</v>
      </c>
      <c r="L700" s="563">
        <f t="shared" si="63"/>
        <v>0</v>
      </c>
      <c r="M700" s="563">
        <v>0</v>
      </c>
      <c r="N700" s="563">
        <v>0</v>
      </c>
      <c r="O700" s="565">
        <v>0</v>
      </c>
      <c r="P700" s="564">
        <v>0</v>
      </c>
      <c r="Q700" s="566">
        <f>+monthly_drivers_0!Q700*1.25</f>
        <v>3.125</v>
      </c>
    </row>
    <row r="701" spans="1:17" x14ac:dyDescent="0.25">
      <c r="A701" s="567">
        <f t="shared" si="64"/>
        <v>65776</v>
      </c>
      <c r="B701" s="567" t="str">
        <f t="shared" si="71"/>
        <v>Discovery</v>
      </c>
      <c r="C701" s="568">
        <f t="shared" si="71"/>
        <v>0</v>
      </c>
      <c r="D701" s="569">
        <f t="shared" si="72"/>
        <v>0</v>
      </c>
      <c r="E701" s="569">
        <f t="shared" si="72"/>
        <v>0</v>
      </c>
      <c r="F701" s="569">
        <f t="shared" si="72"/>
        <v>0</v>
      </c>
      <c r="G701" s="569">
        <f t="shared" si="72"/>
        <v>0</v>
      </c>
      <c r="H701" s="569">
        <f t="shared" si="72"/>
        <v>0</v>
      </c>
      <c r="I701" s="569">
        <f t="shared" si="72"/>
        <v>0</v>
      </c>
      <c r="J701" s="569">
        <f t="shared" si="72"/>
        <v>0</v>
      </c>
      <c r="K701" s="570">
        <f t="shared" si="72"/>
        <v>0</v>
      </c>
      <c r="L701" s="571">
        <f t="shared" si="63"/>
        <v>0</v>
      </c>
      <c r="M701" s="571">
        <v>0</v>
      </c>
      <c r="N701" s="571">
        <v>0</v>
      </c>
      <c r="O701" s="572">
        <v>0</v>
      </c>
      <c r="P701" s="573">
        <v>0</v>
      </c>
      <c r="Q701" s="574">
        <f>+monthly_drivers_0!Q701*1.25</f>
        <v>3.125</v>
      </c>
    </row>
    <row r="702" spans="1:17" x14ac:dyDescent="0.25">
      <c r="A702" s="575">
        <f t="shared" si="64"/>
        <v>65805</v>
      </c>
      <c r="B702" s="575" t="str">
        <f t="shared" si="71"/>
        <v>Discovery</v>
      </c>
      <c r="C702" s="562">
        <f t="shared" si="71"/>
        <v>0</v>
      </c>
      <c r="D702" s="563">
        <f t="shared" si="72"/>
        <v>0</v>
      </c>
      <c r="E702" s="563">
        <f t="shared" si="72"/>
        <v>0</v>
      </c>
      <c r="F702" s="563">
        <f t="shared" si="72"/>
        <v>0</v>
      </c>
      <c r="G702" s="563">
        <f t="shared" si="72"/>
        <v>0</v>
      </c>
      <c r="H702" s="563">
        <f t="shared" si="72"/>
        <v>0</v>
      </c>
      <c r="I702" s="563">
        <f t="shared" si="72"/>
        <v>0</v>
      </c>
      <c r="J702" s="563">
        <f t="shared" si="72"/>
        <v>0</v>
      </c>
      <c r="K702" s="564">
        <f t="shared" si="72"/>
        <v>0</v>
      </c>
      <c r="L702" s="563">
        <f t="shared" si="63"/>
        <v>0</v>
      </c>
      <c r="M702" s="563">
        <v>0</v>
      </c>
      <c r="N702" s="563">
        <v>0</v>
      </c>
      <c r="O702" s="565">
        <v>0</v>
      </c>
      <c r="P702" s="564">
        <v>0</v>
      </c>
      <c r="Q702" s="566">
        <f>+monthly_drivers_0!Q702*1.25</f>
        <v>3.125</v>
      </c>
    </row>
    <row r="703" spans="1:17" x14ac:dyDescent="0.25">
      <c r="A703" s="567">
        <f t="shared" si="64"/>
        <v>65836</v>
      </c>
      <c r="B703" s="567" t="str">
        <f t="shared" si="71"/>
        <v>Discovery</v>
      </c>
      <c r="C703" s="568">
        <f t="shared" si="71"/>
        <v>0</v>
      </c>
      <c r="D703" s="569">
        <f t="shared" si="72"/>
        <v>0</v>
      </c>
      <c r="E703" s="569">
        <f t="shared" si="72"/>
        <v>0</v>
      </c>
      <c r="F703" s="569">
        <f t="shared" si="72"/>
        <v>0</v>
      </c>
      <c r="G703" s="569">
        <f t="shared" si="72"/>
        <v>0</v>
      </c>
      <c r="H703" s="569">
        <f t="shared" si="72"/>
        <v>0</v>
      </c>
      <c r="I703" s="569">
        <f t="shared" si="72"/>
        <v>0</v>
      </c>
      <c r="J703" s="569">
        <f t="shared" si="72"/>
        <v>0</v>
      </c>
      <c r="K703" s="570">
        <f t="shared" si="72"/>
        <v>0</v>
      </c>
      <c r="L703" s="571">
        <f t="shared" si="63"/>
        <v>0</v>
      </c>
      <c r="M703" s="571">
        <v>0</v>
      </c>
      <c r="N703" s="571">
        <v>0</v>
      </c>
      <c r="O703" s="572">
        <v>0</v>
      </c>
      <c r="P703" s="573">
        <v>0</v>
      </c>
      <c r="Q703" s="574">
        <f>+monthly_drivers_0!Q703*1.25</f>
        <v>3.125</v>
      </c>
    </row>
    <row r="704" spans="1:17" x14ac:dyDescent="0.25">
      <c r="A704" s="575">
        <f t="shared" si="64"/>
        <v>65866</v>
      </c>
      <c r="B704" s="575" t="str">
        <f t="shared" si="71"/>
        <v>Discovery</v>
      </c>
      <c r="C704" s="562">
        <f t="shared" si="71"/>
        <v>0</v>
      </c>
      <c r="D704" s="563">
        <f t="shared" si="72"/>
        <v>0</v>
      </c>
      <c r="E704" s="563">
        <f t="shared" si="72"/>
        <v>0</v>
      </c>
      <c r="F704" s="563">
        <f t="shared" si="72"/>
        <v>0</v>
      </c>
      <c r="G704" s="563">
        <f t="shared" si="72"/>
        <v>0</v>
      </c>
      <c r="H704" s="563">
        <f t="shared" si="72"/>
        <v>0</v>
      </c>
      <c r="I704" s="563">
        <f t="shared" si="72"/>
        <v>0</v>
      </c>
      <c r="J704" s="563">
        <f t="shared" si="72"/>
        <v>0</v>
      </c>
      <c r="K704" s="564">
        <f t="shared" si="72"/>
        <v>0</v>
      </c>
      <c r="L704" s="563">
        <f t="shared" si="63"/>
        <v>0</v>
      </c>
      <c r="M704" s="563">
        <v>0</v>
      </c>
      <c r="N704" s="563">
        <v>0</v>
      </c>
      <c r="O704" s="565">
        <v>0</v>
      </c>
      <c r="P704" s="564">
        <v>0</v>
      </c>
      <c r="Q704" s="566">
        <f>+monthly_drivers_0!Q704*1.25</f>
        <v>3.125</v>
      </c>
    </row>
    <row r="705" spans="1:17" x14ac:dyDescent="0.25">
      <c r="A705" s="567">
        <f t="shared" si="64"/>
        <v>65897</v>
      </c>
      <c r="B705" s="567" t="str">
        <f t="shared" si="71"/>
        <v>Discovery</v>
      </c>
      <c r="C705" s="568">
        <f t="shared" si="71"/>
        <v>0</v>
      </c>
      <c r="D705" s="569">
        <f t="shared" si="72"/>
        <v>0</v>
      </c>
      <c r="E705" s="569">
        <f t="shared" si="72"/>
        <v>0</v>
      </c>
      <c r="F705" s="569">
        <f t="shared" si="72"/>
        <v>0</v>
      </c>
      <c r="G705" s="569">
        <f t="shared" si="72"/>
        <v>0</v>
      </c>
      <c r="H705" s="569">
        <f t="shared" si="72"/>
        <v>0</v>
      </c>
      <c r="I705" s="569">
        <f t="shared" si="72"/>
        <v>0</v>
      </c>
      <c r="J705" s="569">
        <f t="shared" si="72"/>
        <v>0</v>
      </c>
      <c r="K705" s="570">
        <f t="shared" si="72"/>
        <v>0</v>
      </c>
      <c r="L705" s="571">
        <f t="shared" si="63"/>
        <v>0</v>
      </c>
      <c r="M705" s="571">
        <v>0</v>
      </c>
      <c r="N705" s="571">
        <v>0</v>
      </c>
      <c r="O705" s="572">
        <v>0</v>
      </c>
      <c r="P705" s="573">
        <v>0</v>
      </c>
      <c r="Q705" s="574">
        <f>+monthly_drivers_0!Q705*1.25</f>
        <v>3.125</v>
      </c>
    </row>
    <row r="706" spans="1:17" x14ac:dyDescent="0.25">
      <c r="A706" s="575">
        <f t="shared" si="64"/>
        <v>65927</v>
      </c>
      <c r="B706" s="575" t="str">
        <f t="shared" si="71"/>
        <v>Discovery</v>
      </c>
      <c r="C706" s="562">
        <f t="shared" si="71"/>
        <v>0</v>
      </c>
      <c r="D706" s="563">
        <f t="shared" si="72"/>
        <v>0</v>
      </c>
      <c r="E706" s="563">
        <f t="shared" si="72"/>
        <v>0</v>
      </c>
      <c r="F706" s="563">
        <f t="shared" si="72"/>
        <v>0</v>
      </c>
      <c r="G706" s="563">
        <f t="shared" si="72"/>
        <v>0</v>
      </c>
      <c r="H706" s="563">
        <f t="shared" si="72"/>
        <v>0</v>
      </c>
      <c r="I706" s="563">
        <f t="shared" si="72"/>
        <v>0</v>
      </c>
      <c r="J706" s="563">
        <f t="shared" si="72"/>
        <v>0</v>
      </c>
      <c r="K706" s="564">
        <f t="shared" si="72"/>
        <v>0</v>
      </c>
      <c r="L706" s="563">
        <f t="shared" ref="L706:L721" si="73">+O706+P706</f>
        <v>0</v>
      </c>
      <c r="M706" s="563">
        <v>0</v>
      </c>
      <c r="N706" s="563">
        <v>0</v>
      </c>
      <c r="O706" s="565">
        <v>0</v>
      </c>
      <c r="P706" s="564">
        <v>0</v>
      </c>
      <c r="Q706" s="566">
        <f>+monthly_drivers_0!Q706*1.25</f>
        <v>3.125</v>
      </c>
    </row>
    <row r="707" spans="1:17" x14ac:dyDescent="0.25">
      <c r="A707" s="567">
        <f t="shared" ref="A707:A721" si="74">+EOMONTH(A706,1)</f>
        <v>65958</v>
      </c>
      <c r="B707" s="567" t="str">
        <f t="shared" ref="B707:C721" si="75">+B706</f>
        <v>Discovery</v>
      </c>
      <c r="C707" s="568">
        <f t="shared" si="75"/>
        <v>0</v>
      </c>
      <c r="D707" s="569">
        <f t="shared" si="72"/>
        <v>0</v>
      </c>
      <c r="E707" s="569">
        <f t="shared" si="72"/>
        <v>0</v>
      </c>
      <c r="F707" s="569">
        <f t="shared" si="72"/>
        <v>0</v>
      </c>
      <c r="G707" s="569">
        <f t="shared" si="72"/>
        <v>0</v>
      </c>
      <c r="H707" s="569">
        <f t="shared" si="72"/>
        <v>0</v>
      </c>
      <c r="I707" s="569">
        <f t="shared" si="72"/>
        <v>0</v>
      </c>
      <c r="J707" s="569">
        <f t="shared" si="72"/>
        <v>0</v>
      </c>
      <c r="K707" s="570">
        <f t="shared" si="72"/>
        <v>0</v>
      </c>
      <c r="L707" s="571">
        <f t="shared" si="73"/>
        <v>0</v>
      </c>
      <c r="M707" s="571">
        <v>0</v>
      </c>
      <c r="N707" s="571">
        <v>0</v>
      </c>
      <c r="O707" s="572">
        <v>0</v>
      </c>
      <c r="P707" s="573">
        <v>0</v>
      </c>
      <c r="Q707" s="574">
        <f>+monthly_drivers_0!Q707*1.25</f>
        <v>3.125</v>
      </c>
    </row>
    <row r="708" spans="1:17" x14ac:dyDescent="0.25">
      <c r="A708" s="575">
        <f t="shared" si="74"/>
        <v>65989</v>
      </c>
      <c r="B708" s="575" t="str">
        <f t="shared" si="75"/>
        <v>Discovery</v>
      </c>
      <c r="C708" s="562">
        <f t="shared" si="75"/>
        <v>0</v>
      </c>
      <c r="D708" s="563">
        <f t="shared" si="72"/>
        <v>0</v>
      </c>
      <c r="E708" s="563">
        <f t="shared" si="72"/>
        <v>0</v>
      </c>
      <c r="F708" s="563">
        <f t="shared" si="72"/>
        <v>0</v>
      </c>
      <c r="G708" s="563">
        <f t="shared" si="72"/>
        <v>0</v>
      </c>
      <c r="H708" s="563">
        <f t="shared" si="72"/>
        <v>0</v>
      </c>
      <c r="I708" s="563">
        <f t="shared" si="72"/>
        <v>0</v>
      </c>
      <c r="J708" s="563">
        <f t="shared" si="72"/>
        <v>0</v>
      </c>
      <c r="K708" s="564">
        <f t="shared" si="72"/>
        <v>0</v>
      </c>
      <c r="L708" s="563">
        <f t="shared" si="73"/>
        <v>0</v>
      </c>
      <c r="M708" s="563">
        <v>0</v>
      </c>
      <c r="N708" s="563">
        <v>0</v>
      </c>
      <c r="O708" s="565">
        <v>0</v>
      </c>
      <c r="P708" s="564">
        <v>0</v>
      </c>
      <c r="Q708" s="566">
        <f>+monthly_drivers_0!Q708*1.25</f>
        <v>3.125</v>
      </c>
    </row>
    <row r="709" spans="1:17" x14ac:dyDescent="0.25">
      <c r="A709" s="567">
        <f t="shared" si="74"/>
        <v>66019</v>
      </c>
      <c r="B709" s="567" t="str">
        <f t="shared" si="75"/>
        <v>Discovery</v>
      </c>
      <c r="C709" s="568">
        <f t="shared" si="75"/>
        <v>0</v>
      </c>
      <c r="D709" s="569">
        <f t="shared" si="72"/>
        <v>0</v>
      </c>
      <c r="E709" s="569">
        <f t="shared" si="72"/>
        <v>0</v>
      </c>
      <c r="F709" s="569">
        <f t="shared" si="72"/>
        <v>0</v>
      </c>
      <c r="G709" s="569">
        <f t="shared" si="72"/>
        <v>0</v>
      </c>
      <c r="H709" s="569">
        <f t="shared" si="72"/>
        <v>0</v>
      </c>
      <c r="I709" s="569">
        <f t="shared" si="72"/>
        <v>0</v>
      </c>
      <c r="J709" s="569">
        <f t="shared" si="72"/>
        <v>0</v>
      </c>
      <c r="K709" s="570">
        <f t="shared" si="72"/>
        <v>0</v>
      </c>
      <c r="L709" s="571">
        <f t="shared" si="73"/>
        <v>0</v>
      </c>
      <c r="M709" s="571">
        <v>0</v>
      </c>
      <c r="N709" s="571">
        <v>0</v>
      </c>
      <c r="O709" s="572">
        <v>0</v>
      </c>
      <c r="P709" s="573">
        <v>0</v>
      </c>
      <c r="Q709" s="574">
        <f>+monthly_drivers_0!Q709*1.25</f>
        <v>3.125</v>
      </c>
    </row>
    <row r="710" spans="1:17" x14ac:dyDescent="0.25">
      <c r="A710" s="575">
        <f t="shared" si="74"/>
        <v>66050</v>
      </c>
      <c r="B710" s="575" t="str">
        <f t="shared" si="75"/>
        <v>Discovery</v>
      </c>
      <c r="C710" s="562">
        <f t="shared" si="75"/>
        <v>0</v>
      </c>
      <c r="D710" s="563">
        <f t="shared" si="72"/>
        <v>0</v>
      </c>
      <c r="E710" s="563">
        <f t="shared" si="72"/>
        <v>0</v>
      </c>
      <c r="F710" s="563">
        <f t="shared" si="72"/>
        <v>0</v>
      </c>
      <c r="G710" s="563">
        <f t="shared" si="72"/>
        <v>0</v>
      </c>
      <c r="H710" s="563">
        <f t="shared" si="72"/>
        <v>0</v>
      </c>
      <c r="I710" s="563">
        <f t="shared" si="72"/>
        <v>0</v>
      </c>
      <c r="J710" s="563">
        <f t="shared" si="72"/>
        <v>0</v>
      </c>
      <c r="K710" s="564">
        <f t="shared" si="72"/>
        <v>0</v>
      </c>
      <c r="L710" s="563">
        <f t="shared" si="73"/>
        <v>0</v>
      </c>
      <c r="M710" s="563">
        <v>0</v>
      </c>
      <c r="N710" s="563">
        <v>0</v>
      </c>
      <c r="O710" s="565">
        <v>0</v>
      </c>
      <c r="P710" s="564">
        <v>0</v>
      </c>
      <c r="Q710" s="566">
        <f>+monthly_drivers_0!Q710*1.25</f>
        <v>3.125</v>
      </c>
    </row>
    <row r="711" spans="1:17" x14ac:dyDescent="0.25">
      <c r="A711" s="567">
        <f t="shared" si="74"/>
        <v>66080</v>
      </c>
      <c r="B711" s="567" t="str">
        <f t="shared" si="75"/>
        <v>Discovery</v>
      </c>
      <c r="C711" s="568">
        <f t="shared" si="75"/>
        <v>0</v>
      </c>
      <c r="D711" s="569">
        <f t="shared" si="72"/>
        <v>0</v>
      </c>
      <c r="E711" s="569">
        <f t="shared" si="72"/>
        <v>0</v>
      </c>
      <c r="F711" s="569">
        <f t="shared" si="72"/>
        <v>0</v>
      </c>
      <c r="G711" s="569">
        <f t="shared" si="72"/>
        <v>0</v>
      </c>
      <c r="H711" s="569">
        <f t="shared" si="72"/>
        <v>0</v>
      </c>
      <c r="I711" s="569">
        <f t="shared" si="72"/>
        <v>0</v>
      </c>
      <c r="J711" s="569">
        <f t="shared" si="72"/>
        <v>0</v>
      </c>
      <c r="K711" s="570">
        <f t="shared" si="72"/>
        <v>0</v>
      </c>
      <c r="L711" s="571">
        <f t="shared" si="73"/>
        <v>0</v>
      </c>
      <c r="M711" s="571">
        <v>0</v>
      </c>
      <c r="N711" s="571">
        <v>0</v>
      </c>
      <c r="O711" s="572">
        <v>0</v>
      </c>
      <c r="P711" s="573">
        <v>0</v>
      </c>
      <c r="Q711" s="574">
        <f>+monthly_drivers_0!Q711*1.25</f>
        <v>3.125</v>
      </c>
    </row>
    <row r="712" spans="1:17" x14ac:dyDescent="0.25">
      <c r="A712" s="575">
        <f t="shared" si="74"/>
        <v>66111</v>
      </c>
      <c r="B712" s="575" t="str">
        <f t="shared" si="75"/>
        <v>Discovery</v>
      </c>
      <c r="C712" s="562">
        <f t="shared" si="75"/>
        <v>0</v>
      </c>
      <c r="D712" s="563">
        <f t="shared" si="72"/>
        <v>0</v>
      </c>
      <c r="E712" s="563">
        <f t="shared" si="72"/>
        <v>0</v>
      </c>
      <c r="F712" s="563">
        <f t="shared" si="72"/>
        <v>0</v>
      </c>
      <c r="G712" s="563">
        <f t="shared" si="72"/>
        <v>0</v>
      </c>
      <c r="H712" s="563">
        <f t="shared" si="72"/>
        <v>0</v>
      </c>
      <c r="I712" s="563">
        <f t="shared" si="72"/>
        <v>0</v>
      </c>
      <c r="J712" s="563">
        <f t="shared" si="72"/>
        <v>0</v>
      </c>
      <c r="K712" s="564">
        <f t="shared" si="72"/>
        <v>0</v>
      </c>
      <c r="L712" s="563">
        <f t="shared" si="73"/>
        <v>0</v>
      </c>
      <c r="M712" s="563">
        <v>0</v>
      </c>
      <c r="N712" s="563">
        <v>0</v>
      </c>
      <c r="O712" s="565">
        <v>0</v>
      </c>
      <c r="P712" s="564">
        <v>0</v>
      </c>
      <c r="Q712" s="566">
        <f>+monthly_drivers_0!Q712*1.25</f>
        <v>3.125</v>
      </c>
    </row>
    <row r="713" spans="1:17" x14ac:dyDescent="0.25">
      <c r="A713" s="567">
        <f t="shared" si="74"/>
        <v>66142</v>
      </c>
      <c r="B713" s="567" t="str">
        <f t="shared" si="75"/>
        <v>Discovery</v>
      </c>
      <c r="C713" s="568">
        <f t="shared" si="75"/>
        <v>0</v>
      </c>
      <c r="D713" s="569">
        <f t="shared" si="72"/>
        <v>0</v>
      </c>
      <c r="E713" s="569">
        <f t="shared" si="72"/>
        <v>0</v>
      </c>
      <c r="F713" s="569">
        <f t="shared" si="72"/>
        <v>0</v>
      </c>
      <c r="G713" s="569">
        <f t="shared" si="72"/>
        <v>0</v>
      </c>
      <c r="H713" s="569">
        <f t="shared" si="72"/>
        <v>0</v>
      </c>
      <c r="I713" s="569">
        <f t="shared" si="72"/>
        <v>0</v>
      </c>
      <c r="J713" s="569">
        <f t="shared" si="72"/>
        <v>0</v>
      </c>
      <c r="K713" s="570">
        <f t="shared" si="72"/>
        <v>0</v>
      </c>
      <c r="L713" s="571">
        <f t="shared" si="73"/>
        <v>0</v>
      </c>
      <c r="M713" s="571">
        <v>0</v>
      </c>
      <c r="N713" s="571">
        <v>0</v>
      </c>
      <c r="O713" s="572">
        <v>0</v>
      </c>
      <c r="P713" s="573">
        <v>0</v>
      </c>
      <c r="Q713" s="574">
        <f>+monthly_drivers_0!Q713*1.25</f>
        <v>3.125</v>
      </c>
    </row>
    <row r="714" spans="1:17" x14ac:dyDescent="0.25">
      <c r="A714" s="575">
        <f t="shared" si="74"/>
        <v>66170</v>
      </c>
      <c r="B714" s="575" t="str">
        <f t="shared" si="75"/>
        <v>Discovery</v>
      </c>
      <c r="C714" s="562">
        <f t="shared" si="75"/>
        <v>0</v>
      </c>
      <c r="D714" s="563">
        <f t="shared" ref="D714:K721" si="76">+IFERROR(D713/D712*D713,D713)</f>
        <v>0</v>
      </c>
      <c r="E714" s="563">
        <f t="shared" si="76"/>
        <v>0</v>
      </c>
      <c r="F714" s="563">
        <f t="shared" si="76"/>
        <v>0</v>
      </c>
      <c r="G714" s="563">
        <f t="shared" si="76"/>
        <v>0</v>
      </c>
      <c r="H714" s="563">
        <f t="shared" si="76"/>
        <v>0</v>
      </c>
      <c r="I714" s="563">
        <f t="shared" si="76"/>
        <v>0</v>
      </c>
      <c r="J714" s="563">
        <f t="shared" si="76"/>
        <v>0</v>
      </c>
      <c r="K714" s="564">
        <f t="shared" si="76"/>
        <v>0</v>
      </c>
      <c r="L714" s="563">
        <f t="shared" si="73"/>
        <v>0</v>
      </c>
      <c r="M714" s="563">
        <v>0</v>
      </c>
      <c r="N714" s="563">
        <v>0</v>
      </c>
      <c r="O714" s="565">
        <v>0</v>
      </c>
      <c r="P714" s="564">
        <v>0</v>
      </c>
      <c r="Q714" s="566">
        <f>+monthly_drivers_0!Q714*1.25</f>
        <v>3.125</v>
      </c>
    </row>
    <row r="715" spans="1:17" x14ac:dyDescent="0.25">
      <c r="A715" s="567">
        <f t="shared" si="74"/>
        <v>66201</v>
      </c>
      <c r="B715" s="567" t="str">
        <f t="shared" si="75"/>
        <v>Discovery</v>
      </c>
      <c r="C715" s="568">
        <f t="shared" si="75"/>
        <v>0</v>
      </c>
      <c r="D715" s="569">
        <f t="shared" si="76"/>
        <v>0</v>
      </c>
      <c r="E715" s="569">
        <f t="shared" si="76"/>
        <v>0</v>
      </c>
      <c r="F715" s="569">
        <f t="shared" si="76"/>
        <v>0</v>
      </c>
      <c r="G715" s="569">
        <f t="shared" si="76"/>
        <v>0</v>
      </c>
      <c r="H715" s="569">
        <f t="shared" si="76"/>
        <v>0</v>
      </c>
      <c r="I715" s="569">
        <f t="shared" si="76"/>
        <v>0</v>
      </c>
      <c r="J715" s="569">
        <f t="shared" si="76"/>
        <v>0</v>
      </c>
      <c r="K715" s="570">
        <f t="shared" si="76"/>
        <v>0</v>
      </c>
      <c r="L715" s="571">
        <f t="shared" si="73"/>
        <v>0</v>
      </c>
      <c r="M715" s="571">
        <v>0</v>
      </c>
      <c r="N715" s="571">
        <v>0</v>
      </c>
      <c r="O715" s="572">
        <v>0</v>
      </c>
      <c r="P715" s="573">
        <v>0</v>
      </c>
      <c r="Q715" s="574">
        <f>+monthly_drivers_0!Q715*1.25</f>
        <v>3.125</v>
      </c>
    </row>
    <row r="716" spans="1:17" x14ac:dyDescent="0.25">
      <c r="A716" s="575">
        <f t="shared" si="74"/>
        <v>66231</v>
      </c>
      <c r="B716" s="575" t="str">
        <f t="shared" si="75"/>
        <v>Discovery</v>
      </c>
      <c r="C716" s="562">
        <f t="shared" si="75"/>
        <v>0</v>
      </c>
      <c r="D716" s="563">
        <f t="shared" si="76"/>
        <v>0</v>
      </c>
      <c r="E716" s="563">
        <f t="shared" si="76"/>
        <v>0</v>
      </c>
      <c r="F716" s="563">
        <f t="shared" si="76"/>
        <v>0</v>
      </c>
      <c r="G716" s="563">
        <f t="shared" si="76"/>
        <v>0</v>
      </c>
      <c r="H716" s="563">
        <f t="shared" si="76"/>
        <v>0</v>
      </c>
      <c r="I716" s="563">
        <f t="shared" si="76"/>
        <v>0</v>
      </c>
      <c r="J716" s="563">
        <f t="shared" si="76"/>
        <v>0</v>
      </c>
      <c r="K716" s="564">
        <f t="shared" si="76"/>
        <v>0</v>
      </c>
      <c r="L716" s="563">
        <f t="shared" si="73"/>
        <v>0</v>
      </c>
      <c r="M716" s="563">
        <v>0</v>
      </c>
      <c r="N716" s="563">
        <v>0</v>
      </c>
      <c r="O716" s="565">
        <v>0</v>
      </c>
      <c r="P716" s="564">
        <v>0</v>
      </c>
      <c r="Q716" s="566">
        <f>+monthly_drivers_0!Q716*1.25</f>
        <v>3.125</v>
      </c>
    </row>
    <row r="717" spans="1:17" x14ac:dyDescent="0.25">
      <c r="A717" s="567">
        <f t="shared" si="74"/>
        <v>66262</v>
      </c>
      <c r="B717" s="567" t="str">
        <f t="shared" si="75"/>
        <v>Discovery</v>
      </c>
      <c r="C717" s="568">
        <f t="shared" si="75"/>
        <v>0</v>
      </c>
      <c r="D717" s="569">
        <f t="shared" si="76"/>
        <v>0</v>
      </c>
      <c r="E717" s="569">
        <f t="shared" si="76"/>
        <v>0</v>
      </c>
      <c r="F717" s="569">
        <f t="shared" si="76"/>
        <v>0</v>
      </c>
      <c r="G717" s="569">
        <f t="shared" si="76"/>
        <v>0</v>
      </c>
      <c r="H717" s="569">
        <f t="shared" si="76"/>
        <v>0</v>
      </c>
      <c r="I717" s="569">
        <f t="shared" si="76"/>
        <v>0</v>
      </c>
      <c r="J717" s="569">
        <f t="shared" si="76"/>
        <v>0</v>
      </c>
      <c r="K717" s="570">
        <f t="shared" si="76"/>
        <v>0</v>
      </c>
      <c r="L717" s="571">
        <f t="shared" si="73"/>
        <v>0</v>
      </c>
      <c r="M717" s="571">
        <v>0</v>
      </c>
      <c r="N717" s="571">
        <v>0</v>
      </c>
      <c r="O717" s="572">
        <v>0</v>
      </c>
      <c r="P717" s="573">
        <v>0</v>
      </c>
      <c r="Q717" s="574">
        <f>+monthly_drivers_0!Q717*1.25</f>
        <v>3.125</v>
      </c>
    </row>
    <row r="718" spans="1:17" x14ac:dyDescent="0.25">
      <c r="A718" s="575">
        <f t="shared" si="74"/>
        <v>66292</v>
      </c>
      <c r="B718" s="575" t="str">
        <f t="shared" si="75"/>
        <v>Discovery</v>
      </c>
      <c r="C718" s="562">
        <f t="shared" si="75"/>
        <v>0</v>
      </c>
      <c r="D718" s="563">
        <f t="shared" si="76"/>
        <v>0</v>
      </c>
      <c r="E718" s="563">
        <f t="shared" si="76"/>
        <v>0</v>
      </c>
      <c r="F718" s="563">
        <f t="shared" si="76"/>
        <v>0</v>
      </c>
      <c r="G718" s="563">
        <f t="shared" si="76"/>
        <v>0</v>
      </c>
      <c r="H718" s="563">
        <f t="shared" si="76"/>
        <v>0</v>
      </c>
      <c r="I718" s="563">
        <f t="shared" si="76"/>
        <v>0</v>
      </c>
      <c r="J718" s="563">
        <f t="shared" si="76"/>
        <v>0</v>
      </c>
      <c r="K718" s="564">
        <f t="shared" si="76"/>
        <v>0</v>
      </c>
      <c r="L718" s="563">
        <f t="shared" si="73"/>
        <v>0</v>
      </c>
      <c r="M718" s="563">
        <v>0</v>
      </c>
      <c r="N718" s="563">
        <v>0</v>
      </c>
      <c r="O718" s="565">
        <v>0</v>
      </c>
      <c r="P718" s="564">
        <v>0</v>
      </c>
      <c r="Q718" s="566">
        <f>+monthly_drivers_0!Q718*1.25</f>
        <v>3.125</v>
      </c>
    </row>
    <row r="719" spans="1:17" x14ac:dyDescent="0.25">
      <c r="A719" s="567">
        <f t="shared" si="74"/>
        <v>66323</v>
      </c>
      <c r="B719" s="567" t="str">
        <f t="shared" si="75"/>
        <v>Discovery</v>
      </c>
      <c r="C719" s="568">
        <f t="shared" si="75"/>
        <v>0</v>
      </c>
      <c r="D719" s="569">
        <f t="shared" si="76"/>
        <v>0</v>
      </c>
      <c r="E719" s="569">
        <f t="shared" si="76"/>
        <v>0</v>
      </c>
      <c r="F719" s="569">
        <f t="shared" si="76"/>
        <v>0</v>
      </c>
      <c r="G719" s="569">
        <f t="shared" si="76"/>
        <v>0</v>
      </c>
      <c r="H719" s="569">
        <f t="shared" si="76"/>
        <v>0</v>
      </c>
      <c r="I719" s="569">
        <f t="shared" si="76"/>
        <v>0</v>
      </c>
      <c r="J719" s="569">
        <f t="shared" si="76"/>
        <v>0</v>
      </c>
      <c r="K719" s="570">
        <f t="shared" si="76"/>
        <v>0</v>
      </c>
      <c r="L719" s="571">
        <f t="shared" si="73"/>
        <v>0</v>
      </c>
      <c r="M719" s="571">
        <v>0</v>
      </c>
      <c r="N719" s="571">
        <v>0</v>
      </c>
      <c r="O719" s="572">
        <v>0</v>
      </c>
      <c r="P719" s="573">
        <v>0</v>
      </c>
      <c r="Q719" s="574">
        <f>+monthly_drivers_0!Q719*1.25</f>
        <v>3.125</v>
      </c>
    </row>
    <row r="720" spans="1:17" x14ac:dyDescent="0.25">
      <c r="A720" s="575">
        <f t="shared" si="74"/>
        <v>66354</v>
      </c>
      <c r="B720" s="575" t="str">
        <f t="shared" si="75"/>
        <v>Discovery</v>
      </c>
      <c r="C720" s="562">
        <f t="shared" si="75"/>
        <v>0</v>
      </c>
      <c r="D720" s="563">
        <f t="shared" si="76"/>
        <v>0</v>
      </c>
      <c r="E720" s="563">
        <f t="shared" si="76"/>
        <v>0</v>
      </c>
      <c r="F720" s="563">
        <f t="shared" si="76"/>
        <v>0</v>
      </c>
      <c r="G720" s="563">
        <f t="shared" si="76"/>
        <v>0</v>
      </c>
      <c r="H720" s="563">
        <f t="shared" si="76"/>
        <v>0</v>
      </c>
      <c r="I720" s="563">
        <f t="shared" si="76"/>
        <v>0</v>
      </c>
      <c r="J720" s="563">
        <f t="shared" si="76"/>
        <v>0</v>
      </c>
      <c r="K720" s="564">
        <f t="shared" si="76"/>
        <v>0</v>
      </c>
      <c r="L720" s="563">
        <f t="shared" si="73"/>
        <v>0</v>
      </c>
      <c r="M720" s="563">
        <v>0</v>
      </c>
      <c r="N720" s="563">
        <v>0</v>
      </c>
      <c r="O720" s="565">
        <v>0</v>
      </c>
      <c r="P720" s="564">
        <v>0</v>
      </c>
      <c r="Q720" s="566">
        <f>+monthly_drivers_0!Q720*1.25</f>
        <v>3.125</v>
      </c>
    </row>
    <row r="721" spans="1:17" x14ac:dyDescent="0.25">
      <c r="A721" s="567">
        <f t="shared" si="74"/>
        <v>66384</v>
      </c>
      <c r="B721" s="567" t="str">
        <f t="shared" si="75"/>
        <v>Discovery</v>
      </c>
      <c r="C721" s="568">
        <f t="shared" si="75"/>
        <v>0</v>
      </c>
      <c r="D721" s="569">
        <f t="shared" si="76"/>
        <v>0</v>
      </c>
      <c r="E721" s="569">
        <f t="shared" si="76"/>
        <v>0</v>
      </c>
      <c r="F721" s="569">
        <f t="shared" si="76"/>
        <v>0</v>
      </c>
      <c r="G721" s="569">
        <f t="shared" si="76"/>
        <v>0</v>
      </c>
      <c r="H721" s="569">
        <f t="shared" si="76"/>
        <v>0</v>
      </c>
      <c r="I721" s="569">
        <f t="shared" si="76"/>
        <v>0</v>
      </c>
      <c r="J721" s="569">
        <f t="shared" si="76"/>
        <v>0</v>
      </c>
      <c r="K721" s="570">
        <f t="shared" si="76"/>
        <v>0</v>
      </c>
      <c r="L721" s="571">
        <f t="shared" si="73"/>
        <v>0</v>
      </c>
      <c r="M721" s="571">
        <v>0</v>
      </c>
      <c r="N721" s="571">
        <v>0</v>
      </c>
      <c r="O721" s="572">
        <v>0</v>
      </c>
      <c r="P721" s="573">
        <v>0</v>
      </c>
      <c r="Q721" s="574">
        <f>+monthly_drivers_0!Q721*1.25</f>
        <v>3.125</v>
      </c>
    </row>
  </sheetData>
  <conditionalFormatting sqref="C2:P721">
    <cfRule type="expression" dxfId="25" priority="4">
      <formula>_xlfn.ISFORMULA(C2)</formula>
    </cfRule>
  </conditionalFormatting>
  <conditionalFormatting sqref="O2:O721">
    <cfRule type="expression" dxfId="24" priority="3">
      <formula>_xlfn.ISFORMULA(O2)</formula>
    </cfRule>
  </conditionalFormatting>
  <conditionalFormatting sqref="P2:P721">
    <cfRule type="expression" dxfId="23" priority="2">
      <formula>_xlfn.ISFORMULA(P2)</formula>
    </cfRule>
  </conditionalFormatting>
  <conditionalFormatting sqref="Q2:Q721">
    <cfRule type="expression" dxfId="22" priority="1">
      <formula>_xlfn.ISFORMULA(Q2)</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19414-D404-4EF4-9906-0AB45CCAF636}">
  <sheetPr codeName="Sheet21">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0">
        <v>44135</v>
      </c>
      <c r="B2" s="576" t="str">
        <f>+asset_level_drivers!$J$1</f>
        <v>AMCo</v>
      </c>
      <c r="C2" s="562">
        <v>0</v>
      </c>
      <c r="D2" s="563">
        <v>0</v>
      </c>
      <c r="E2" s="563">
        <v>0</v>
      </c>
      <c r="F2" s="563">
        <v>0</v>
      </c>
      <c r="G2" s="563">
        <v>0</v>
      </c>
      <c r="H2" s="563">
        <v>0</v>
      </c>
      <c r="I2" s="563">
        <v>0</v>
      </c>
      <c r="J2" s="563">
        <v>0</v>
      </c>
      <c r="K2" s="564">
        <v>0</v>
      </c>
      <c r="L2" s="563">
        <f t="shared" ref="L2:L65" si="0">+O2+P2</f>
        <v>0</v>
      </c>
      <c r="M2" s="564">
        <v>0</v>
      </c>
      <c r="N2" s="564">
        <v>0</v>
      </c>
      <c r="O2" s="564">
        <v>0</v>
      </c>
      <c r="P2" s="564">
        <v>0</v>
      </c>
      <c r="Q2" s="566">
        <v>0</v>
      </c>
    </row>
    <row r="3" spans="1:17" x14ac:dyDescent="0.25">
      <c r="A3" s="567">
        <f t="shared" ref="A3:A66" si="1">+EOMONTH(A2,1)</f>
        <v>44165</v>
      </c>
      <c r="B3" s="577" t="str">
        <f t="shared" ref="B3:B66" si="2">+B2</f>
        <v>AMCo</v>
      </c>
      <c r="C3" s="568">
        <v>0</v>
      </c>
      <c r="D3" s="569">
        <v>0</v>
      </c>
      <c r="E3" s="569">
        <v>0</v>
      </c>
      <c r="F3" s="569">
        <v>0</v>
      </c>
      <c r="G3" s="569">
        <v>0</v>
      </c>
      <c r="H3" s="569">
        <v>0</v>
      </c>
      <c r="I3" s="569">
        <v>0</v>
      </c>
      <c r="J3" s="569">
        <v>0</v>
      </c>
      <c r="K3" s="570">
        <v>0</v>
      </c>
      <c r="L3" s="571">
        <f t="shared" si="0"/>
        <v>0</v>
      </c>
      <c r="M3" s="573">
        <v>0</v>
      </c>
      <c r="N3" s="573">
        <v>0</v>
      </c>
      <c r="O3" s="573">
        <v>0</v>
      </c>
      <c r="P3" s="573">
        <v>0</v>
      </c>
      <c r="Q3" s="574">
        <v>0</v>
      </c>
    </row>
    <row r="4" spans="1:17" x14ac:dyDescent="0.25">
      <c r="A4" s="575">
        <f t="shared" si="1"/>
        <v>44196</v>
      </c>
      <c r="B4" s="83" t="str">
        <f t="shared" si="2"/>
        <v>AMCo</v>
      </c>
      <c r="C4" s="562">
        <v>0</v>
      </c>
      <c r="D4" s="563">
        <v>0</v>
      </c>
      <c r="E4" s="563">
        <v>0</v>
      </c>
      <c r="F4" s="563">
        <v>0</v>
      </c>
      <c r="G4" s="563">
        <v>0</v>
      </c>
      <c r="H4" s="563">
        <v>0</v>
      </c>
      <c r="I4" s="563">
        <v>0</v>
      </c>
      <c r="J4" s="563">
        <v>0</v>
      </c>
      <c r="K4" s="564">
        <v>0</v>
      </c>
      <c r="L4" s="563">
        <f t="shared" si="0"/>
        <v>0</v>
      </c>
      <c r="M4" s="564">
        <v>0</v>
      </c>
      <c r="N4" s="564">
        <v>0</v>
      </c>
      <c r="O4" s="564">
        <v>0</v>
      </c>
      <c r="P4" s="564">
        <v>0</v>
      </c>
      <c r="Q4" s="566">
        <v>0</v>
      </c>
    </row>
    <row r="5" spans="1:17" x14ac:dyDescent="0.25">
      <c r="A5" s="567">
        <f t="shared" si="1"/>
        <v>44227</v>
      </c>
      <c r="B5" s="577" t="str">
        <f t="shared" si="2"/>
        <v>AMCo</v>
      </c>
      <c r="C5" s="568">
        <v>0</v>
      </c>
      <c r="D5" s="569">
        <v>0</v>
      </c>
      <c r="E5" s="569">
        <v>0</v>
      </c>
      <c r="F5" s="569">
        <v>0</v>
      </c>
      <c r="G5" s="569">
        <v>0</v>
      </c>
      <c r="H5" s="569">
        <v>0</v>
      </c>
      <c r="I5" s="569">
        <v>0</v>
      </c>
      <c r="J5" s="569">
        <v>0</v>
      </c>
      <c r="K5" s="570">
        <v>0</v>
      </c>
      <c r="L5" s="571">
        <f t="shared" si="0"/>
        <v>0</v>
      </c>
      <c r="M5" s="578">
        <v>0</v>
      </c>
      <c r="N5" s="573">
        <v>0</v>
      </c>
      <c r="O5" s="573">
        <v>0</v>
      </c>
      <c r="P5" s="573">
        <v>0</v>
      </c>
      <c r="Q5" s="574">
        <v>0</v>
      </c>
    </row>
    <row r="6" spans="1:17" x14ac:dyDescent="0.25">
      <c r="A6" s="575">
        <f t="shared" si="1"/>
        <v>44255</v>
      </c>
      <c r="B6" s="83" t="str">
        <f t="shared" si="2"/>
        <v>AMCo</v>
      </c>
      <c r="C6" s="562">
        <v>0</v>
      </c>
      <c r="D6" s="563">
        <v>0</v>
      </c>
      <c r="E6" s="563">
        <v>0</v>
      </c>
      <c r="F6" s="563">
        <v>0</v>
      </c>
      <c r="G6" s="563">
        <v>0</v>
      </c>
      <c r="H6" s="563">
        <v>0</v>
      </c>
      <c r="I6" s="563">
        <v>0</v>
      </c>
      <c r="J6" s="563">
        <v>0</v>
      </c>
      <c r="K6" s="564">
        <v>0</v>
      </c>
      <c r="L6" s="563">
        <f t="shared" si="0"/>
        <v>0</v>
      </c>
      <c r="M6" s="578">
        <v>0</v>
      </c>
      <c r="N6" s="564">
        <v>0</v>
      </c>
      <c r="O6" s="564">
        <v>0</v>
      </c>
      <c r="P6" s="564">
        <v>0</v>
      </c>
      <c r="Q6" s="566">
        <v>0</v>
      </c>
    </row>
    <row r="7" spans="1:17" x14ac:dyDescent="0.25">
      <c r="A7" s="567">
        <f t="shared" si="1"/>
        <v>44286</v>
      </c>
      <c r="B7" s="577" t="str">
        <f t="shared" si="2"/>
        <v>AMCo</v>
      </c>
      <c r="C7" s="568">
        <v>0</v>
      </c>
      <c r="D7" s="569">
        <v>0</v>
      </c>
      <c r="E7" s="569">
        <v>0</v>
      </c>
      <c r="F7" s="569">
        <v>0</v>
      </c>
      <c r="G7" s="569">
        <v>0</v>
      </c>
      <c r="H7" s="569">
        <v>0</v>
      </c>
      <c r="I7" s="569">
        <v>0</v>
      </c>
      <c r="J7" s="569">
        <v>0</v>
      </c>
      <c r="K7" s="570">
        <v>0</v>
      </c>
      <c r="L7" s="571">
        <f t="shared" si="0"/>
        <v>0</v>
      </c>
      <c r="M7" s="578">
        <v>0</v>
      </c>
      <c r="N7" s="573">
        <v>0</v>
      </c>
      <c r="O7" s="573">
        <v>0</v>
      </c>
      <c r="P7" s="573">
        <v>0</v>
      </c>
      <c r="Q7" s="574">
        <v>0</v>
      </c>
    </row>
    <row r="8" spans="1:17" x14ac:dyDescent="0.25">
      <c r="A8" s="575">
        <f t="shared" si="1"/>
        <v>44316</v>
      </c>
      <c r="B8" s="83" t="str">
        <f t="shared" si="2"/>
        <v>AMCo</v>
      </c>
      <c r="C8" s="562">
        <v>0</v>
      </c>
      <c r="D8" s="563">
        <v>0</v>
      </c>
      <c r="E8" s="563">
        <v>0</v>
      </c>
      <c r="F8" s="563">
        <v>0</v>
      </c>
      <c r="G8" s="563">
        <v>0</v>
      </c>
      <c r="H8" s="563">
        <v>0</v>
      </c>
      <c r="I8" s="563">
        <v>0</v>
      </c>
      <c r="J8" s="563">
        <v>0</v>
      </c>
      <c r="K8" s="564">
        <v>0</v>
      </c>
      <c r="L8" s="563">
        <f t="shared" si="0"/>
        <v>0</v>
      </c>
      <c r="M8" s="578">
        <v>1000</v>
      </c>
      <c r="N8" s="564">
        <v>0</v>
      </c>
      <c r="O8" s="564">
        <v>0</v>
      </c>
      <c r="P8" s="564">
        <v>0</v>
      </c>
      <c r="Q8" s="566">
        <v>0</v>
      </c>
    </row>
    <row r="9" spans="1:17" x14ac:dyDescent="0.25">
      <c r="A9" s="567">
        <f t="shared" si="1"/>
        <v>44347</v>
      </c>
      <c r="B9" s="577" t="str">
        <f t="shared" si="2"/>
        <v>AMCo</v>
      </c>
      <c r="C9" s="568">
        <v>0</v>
      </c>
      <c r="D9" s="569">
        <v>0</v>
      </c>
      <c r="E9" s="569">
        <v>0</v>
      </c>
      <c r="F9" s="569">
        <v>0</v>
      </c>
      <c r="G9" s="569">
        <v>0</v>
      </c>
      <c r="H9" s="569">
        <v>0</v>
      </c>
      <c r="I9" s="569">
        <v>0</v>
      </c>
      <c r="J9" s="569">
        <v>0</v>
      </c>
      <c r="K9" s="570">
        <v>0</v>
      </c>
      <c r="L9" s="571">
        <f t="shared" si="0"/>
        <v>0</v>
      </c>
      <c r="M9" s="578">
        <v>1500</v>
      </c>
      <c r="N9" s="573">
        <v>0</v>
      </c>
      <c r="O9" s="573">
        <v>0</v>
      </c>
      <c r="P9" s="573">
        <v>0</v>
      </c>
      <c r="Q9" s="574">
        <v>0</v>
      </c>
    </row>
    <row r="10" spans="1:17" x14ac:dyDescent="0.25">
      <c r="A10" s="575">
        <f t="shared" si="1"/>
        <v>44377</v>
      </c>
      <c r="B10" s="83" t="str">
        <f t="shared" si="2"/>
        <v>AMCo</v>
      </c>
      <c r="C10" s="562">
        <v>0</v>
      </c>
      <c r="D10" s="563">
        <v>0</v>
      </c>
      <c r="E10" s="563">
        <v>0</v>
      </c>
      <c r="F10" s="563">
        <v>0</v>
      </c>
      <c r="G10" s="563">
        <v>0</v>
      </c>
      <c r="H10" s="563">
        <v>0</v>
      </c>
      <c r="I10" s="563">
        <v>0</v>
      </c>
      <c r="J10" s="563">
        <v>0</v>
      </c>
      <c r="K10" s="564">
        <v>0</v>
      </c>
      <c r="L10" s="563">
        <f t="shared" si="0"/>
        <v>0</v>
      </c>
      <c r="M10" s="578">
        <v>1500</v>
      </c>
      <c r="N10" s="564">
        <v>0</v>
      </c>
      <c r="O10" s="564">
        <v>0</v>
      </c>
      <c r="P10" s="564">
        <v>0</v>
      </c>
      <c r="Q10" s="566">
        <v>0</v>
      </c>
    </row>
    <row r="11" spans="1:17" x14ac:dyDescent="0.25">
      <c r="A11" s="567">
        <f t="shared" si="1"/>
        <v>44408</v>
      </c>
      <c r="B11" s="577" t="str">
        <f t="shared" si="2"/>
        <v>AMCo</v>
      </c>
      <c r="C11" s="568">
        <v>0</v>
      </c>
      <c r="D11" s="569">
        <v>0</v>
      </c>
      <c r="E11" s="569">
        <v>0</v>
      </c>
      <c r="F11" s="569">
        <v>0</v>
      </c>
      <c r="G11" s="569">
        <v>0</v>
      </c>
      <c r="H11" s="569">
        <v>0</v>
      </c>
      <c r="I11" s="569">
        <v>0</v>
      </c>
      <c r="J11" s="569">
        <v>0</v>
      </c>
      <c r="K11" s="570">
        <v>0</v>
      </c>
      <c r="L11" s="571">
        <f t="shared" si="0"/>
        <v>0</v>
      </c>
      <c r="M11" s="578">
        <v>0</v>
      </c>
      <c r="N11" s="573">
        <v>0</v>
      </c>
      <c r="O11" s="573">
        <v>0</v>
      </c>
      <c r="P11" s="573">
        <v>0</v>
      </c>
      <c r="Q11" s="574">
        <v>0</v>
      </c>
    </row>
    <row r="12" spans="1:17" x14ac:dyDescent="0.25">
      <c r="A12" s="575">
        <f t="shared" si="1"/>
        <v>44439</v>
      </c>
      <c r="B12" s="83" t="str">
        <f t="shared" si="2"/>
        <v>AMCo</v>
      </c>
      <c r="C12" s="562">
        <v>0</v>
      </c>
      <c r="D12" s="563">
        <v>0</v>
      </c>
      <c r="E12" s="563">
        <v>0</v>
      </c>
      <c r="F12" s="563">
        <v>0</v>
      </c>
      <c r="G12" s="563">
        <v>0</v>
      </c>
      <c r="H12" s="563">
        <v>0</v>
      </c>
      <c r="I12" s="563">
        <v>0</v>
      </c>
      <c r="J12" s="563">
        <v>0</v>
      </c>
      <c r="K12" s="564">
        <v>0</v>
      </c>
      <c r="L12" s="563">
        <f t="shared" si="0"/>
        <v>0</v>
      </c>
      <c r="M12" s="578">
        <v>0</v>
      </c>
      <c r="N12" s="564">
        <v>0</v>
      </c>
      <c r="O12" s="564">
        <v>0</v>
      </c>
      <c r="P12" s="564">
        <v>0</v>
      </c>
      <c r="Q12" s="566">
        <v>0</v>
      </c>
    </row>
    <row r="13" spans="1:17" x14ac:dyDescent="0.25">
      <c r="A13" s="567">
        <f t="shared" si="1"/>
        <v>44469</v>
      </c>
      <c r="B13" s="577" t="str">
        <f t="shared" si="2"/>
        <v>AMCo</v>
      </c>
      <c r="C13" s="568">
        <v>0</v>
      </c>
      <c r="D13" s="569">
        <v>0</v>
      </c>
      <c r="E13" s="569">
        <v>0</v>
      </c>
      <c r="F13" s="569">
        <v>0</v>
      </c>
      <c r="G13" s="569">
        <v>0</v>
      </c>
      <c r="H13" s="569">
        <v>0</v>
      </c>
      <c r="I13" s="569">
        <v>0</v>
      </c>
      <c r="J13" s="569">
        <v>0</v>
      </c>
      <c r="K13" s="570">
        <v>0</v>
      </c>
      <c r="L13" s="571">
        <f t="shared" si="0"/>
        <v>0</v>
      </c>
      <c r="M13" s="578">
        <v>0</v>
      </c>
      <c r="N13" s="573">
        <v>0</v>
      </c>
      <c r="O13" s="573">
        <v>0</v>
      </c>
      <c r="P13" s="573">
        <v>0</v>
      </c>
      <c r="Q13" s="574">
        <v>0</v>
      </c>
    </row>
    <row r="14" spans="1:17" x14ac:dyDescent="0.25">
      <c r="A14" s="575">
        <f t="shared" si="1"/>
        <v>44500</v>
      </c>
      <c r="B14" s="83" t="str">
        <f t="shared" si="2"/>
        <v>AMCo</v>
      </c>
      <c r="C14" s="562">
        <v>0</v>
      </c>
      <c r="D14" s="563">
        <v>0</v>
      </c>
      <c r="E14" s="563">
        <v>0</v>
      </c>
      <c r="F14" s="563">
        <v>0</v>
      </c>
      <c r="G14" s="563">
        <v>0</v>
      </c>
      <c r="H14" s="563">
        <v>0</v>
      </c>
      <c r="I14" s="563">
        <v>0</v>
      </c>
      <c r="J14" s="563">
        <v>0</v>
      </c>
      <c r="K14" s="564">
        <v>0</v>
      </c>
      <c r="L14" s="563">
        <f t="shared" si="0"/>
        <v>0</v>
      </c>
      <c r="M14" s="578"/>
      <c r="N14" s="564">
        <v>0</v>
      </c>
      <c r="O14" s="564">
        <v>0</v>
      </c>
      <c r="P14" s="564">
        <v>0</v>
      </c>
      <c r="Q14" s="566">
        <v>0</v>
      </c>
    </row>
    <row r="15" spans="1:17" x14ac:dyDescent="0.25">
      <c r="A15" s="567">
        <f t="shared" si="1"/>
        <v>44530</v>
      </c>
      <c r="B15" s="577" t="str">
        <f t="shared" si="2"/>
        <v>AMCo</v>
      </c>
      <c r="C15" s="568">
        <v>0</v>
      </c>
      <c r="D15" s="569">
        <v>0</v>
      </c>
      <c r="E15" s="569">
        <v>0</v>
      </c>
      <c r="F15" s="569">
        <v>0</v>
      </c>
      <c r="G15" s="569">
        <v>0</v>
      </c>
      <c r="H15" s="569">
        <v>0</v>
      </c>
      <c r="I15" s="569">
        <v>0</v>
      </c>
      <c r="J15" s="569">
        <v>0</v>
      </c>
      <c r="K15" s="570">
        <v>0</v>
      </c>
      <c r="L15" s="571">
        <f t="shared" si="0"/>
        <v>0</v>
      </c>
      <c r="M15" s="578">
        <v>0</v>
      </c>
      <c r="N15" s="573">
        <v>0</v>
      </c>
      <c r="O15" s="573">
        <v>0</v>
      </c>
      <c r="P15" s="573">
        <v>0</v>
      </c>
      <c r="Q15" s="574">
        <v>0</v>
      </c>
    </row>
    <row r="16" spans="1:17" x14ac:dyDescent="0.25">
      <c r="A16" s="575">
        <f t="shared" si="1"/>
        <v>44561</v>
      </c>
      <c r="B16" s="83" t="str">
        <f t="shared" si="2"/>
        <v>AMCo</v>
      </c>
      <c r="C16" s="562">
        <v>0</v>
      </c>
      <c r="D16" s="563">
        <v>0</v>
      </c>
      <c r="E16" s="563">
        <v>0</v>
      </c>
      <c r="F16" s="563">
        <v>0</v>
      </c>
      <c r="G16" s="563">
        <v>0</v>
      </c>
      <c r="H16" s="563">
        <v>0</v>
      </c>
      <c r="I16" s="563">
        <v>0</v>
      </c>
      <c r="J16" s="563">
        <v>0</v>
      </c>
      <c r="K16" s="564">
        <v>0</v>
      </c>
      <c r="L16" s="563">
        <f t="shared" si="0"/>
        <v>0</v>
      </c>
      <c r="M16" s="578">
        <v>0</v>
      </c>
      <c r="N16" s="564">
        <v>0</v>
      </c>
      <c r="O16" s="564">
        <v>0</v>
      </c>
      <c r="P16" s="564">
        <v>0</v>
      </c>
      <c r="Q16" s="566">
        <v>0</v>
      </c>
    </row>
    <row r="17" spans="1:17" x14ac:dyDescent="0.25">
      <c r="A17" s="567">
        <f t="shared" si="1"/>
        <v>44592</v>
      </c>
      <c r="B17" s="577" t="str">
        <f t="shared" si="2"/>
        <v>AMCo</v>
      </c>
      <c r="C17" s="568">
        <v>0</v>
      </c>
      <c r="D17" s="569">
        <v>0</v>
      </c>
      <c r="E17" s="569">
        <v>0</v>
      </c>
      <c r="F17" s="569">
        <v>0</v>
      </c>
      <c r="G17" s="569">
        <v>0</v>
      </c>
      <c r="H17" s="569">
        <v>0</v>
      </c>
      <c r="I17" s="569">
        <v>0</v>
      </c>
      <c r="J17" s="569">
        <v>0</v>
      </c>
      <c r="K17" s="570">
        <v>0</v>
      </c>
      <c r="L17" s="571">
        <f t="shared" si="0"/>
        <v>0</v>
      </c>
      <c r="M17" s="573">
        <v>0</v>
      </c>
      <c r="N17" s="573">
        <v>0</v>
      </c>
      <c r="O17" s="573">
        <v>0</v>
      </c>
      <c r="P17" s="573">
        <v>0</v>
      </c>
      <c r="Q17" s="574">
        <v>0</v>
      </c>
    </row>
    <row r="18" spans="1:17" x14ac:dyDescent="0.25">
      <c r="A18" s="575">
        <f t="shared" si="1"/>
        <v>44620</v>
      </c>
      <c r="B18" s="83" t="str">
        <f t="shared" si="2"/>
        <v>AMCo</v>
      </c>
      <c r="C18" s="562">
        <v>0</v>
      </c>
      <c r="D18" s="563">
        <v>0</v>
      </c>
      <c r="E18" s="563">
        <v>0</v>
      </c>
      <c r="F18" s="563">
        <v>0</v>
      </c>
      <c r="G18" s="563">
        <v>0</v>
      </c>
      <c r="H18" s="563">
        <v>0</v>
      </c>
      <c r="I18" s="563">
        <v>0</v>
      </c>
      <c r="J18" s="563">
        <v>0</v>
      </c>
      <c r="K18" s="564">
        <v>0</v>
      </c>
      <c r="L18" s="563">
        <f t="shared" si="0"/>
        <v>0</v>
      </c>
      <c r="M18" s="564">
        <v>0</v>
      </c>
      <c r="N18" s="564">
        <v>0</v>
      </c>
      <c r="O18" s="564">
        <v>0</v>
      </c>
      <c r="P18" s="564">
        <v>0</v>
      </c>
      <c r="Q18" s="566">
        <v>0</v>
      </c>
    </row>
    <row r="19" spans="1:17" x14ac:dyDescent="0.25">
      <c r="A19" s="567">
        <f t="shared" si="1"/>
        <v>44651</v>
      </c>
      <c r="B19" s="577" t="str">
        <f t="shared" si="2"/>
        <v>AMCo</v>
      </c>
      <c r="C19" s="568">
        <v>0</v>
      </c>
      <c r="D19" s="569">
        <v>0</v>
      </c>
      <c r="E19" s="569">
        <v>0</v>
      </c>
      <c r="F19" s="569">
        <v>0</v>
      </c>
      <c r="G19" s="569">
        <v>0</v>
      </c>
      <c r="H19" s="569">
        <v>0</v>
      </c>
      <c r="I19" s="569">
        <v>0</v>
      </c>
      <c r="J19" s="569">
        <v>0</v>
      </c>
      <c r="K19" s="570">
        <v>0</v>
      </c>
      <c r="L19" s="571">
        <f t="shared" si="0"/>
        <v>0</v>
      </c>
      <c r="M19" s="573">
        <v>0</v>
      </c>
      <c r="N19" s="573">
        <v>0</v>
      </c>
      <c r="O19" s="573">
        <v>0</v>
      </c>
      <c r="P19" s="573">
        <v>0</v>
      </c>
      <c r="Q19" s="574">
        <v>0</v>
      </c>
    </row>
    <row r="20" spans="1:17" x14ac:dyDescent="0.25">
      <c r="A20" s="575">
        <f t="shared" si="1"/>
        <v>44681</v>
      </c>
      <c r="B20" s="83" t="str">
        <f t="shared" si="2"/>
        <v>AMCo</v>
      </c>
      <c r="C20" s="562">
        <v>0</v>
      </c>
      <c r="D20" s="563">
        <v>0</v>
      </c>
      <c r="E20" s="563">
        <v>0</v>
      </c>
      <c r="F20" s="563">
        <v>0</v>
      </c>
      <c r="G20" s="563">
        <v>0</v>
      </c>
      <c r="H20" s="563">
        <v>0</v>
      </c>
      <c r="I20" s="563">
        <v>0</v>
      </c>
      <c r="J20" s="563">
        <v>0</v>
      </c>
      <c r="K20" s="564">
        <v>0</v>
      </c>
      <c r="L20" s="563">
        <f t="shared" si="0"/>
        <v>0</v>
      </c>
      <c r="M20" s="564">
        <v>0</v>
      </c>
      <c r="N20" s="564">
        <v>0</v>
      </c>
      <c r="O20" s="564">
        <v>0</v>
      </c>
      <c r="P20" s="564">
        <v>0</v>
      </c>
      <c r="Q20" s="566">
        <v>0</v>
      </c>
    </row>
    <row r="21" spans="1:17" x14ac:dyDescent="0.25">
      <c r="A21" s="567">
        <f t="shared" si="1"/>
        <v>44712</v>
      </c>
      <c r="B21" s="577" t="str">
        <f t="shared" si="2"/>
        <v>AMCo</v>
      </c>
      <c r="C21" s="568">
        <v>0</v>
      </c>
      <c r="D21" s="569">
        <v>0</v>
      </c>
      <c r="E21" s="569">
        <v>0</v>
      </c>
      <c r="F21" s="569">
        <v>0</v>
      </c>
      <c r="G21" s="569">
        <v>0</v>
      </c>
      <c r="H21" s="569">
        <v>0</v>
      </c>
      <c r="I21" s="569">
        <v>0</v>
      </c>
      <c r="J21" s="569">
        <v>0</v>
      </c>
      <c r="K21" s="570">
        <v>0</v>
      </c>
      <c r="L21" s="571">
        <f t="shared" si="0"/>
        <v>0</v>
      </c>
      <c r="M21" s="573">
        <v>0</v>
      </c>
      <c r="N21" s="573">
        <v>0</v>
      </c>
      <c r="O21" s="573">
        <v>0</v>
      </c>
      <c r="P21" s="573">
        <v>0</v>
      </c>
      <c r="Q21" s="574">
        <v>0</v>
      </c>
    </row>
    <row r="22" spans="1:17" x14ac:dyDescent="0.25">
      <c r="A22" s="575">
        <f t="shared" si="1"/>
        <v>44742</v>
      </c>
      <c r="B22" s="83" t="str">
        <f t="shared" si="2"/>
        <v>AMCo</v>
      </c>
      <c r="C22" s="562">
        <v>0</v>
      </c>
      <c r="D22" s="563">
        <v>0</v>
      </c>
      <c r="E22" s="563">
        <v>0</v>
      </c>
      <c r="F22" s="563">
        <v>0</v>
      </c>
      <c r="G22" s="563">
        <v>0</v>
      </c>
      <c r="H22" s="563">
        <v>0</v>
      </c>
      <c r="I22" s="563">
        <v>0</v>
      </c>
      <c r="J22" s="563">
        <v>0</v>
      </c>
      <c r="K22" s="564">
        <v>0</v>
      </c>
      <c r="L22" s="563">
        <f t="shared" si="0"/>
        <v>0</v>
      </c>
      <c r="M22" s="564">
        <v>0</v>
      </c>
      <c r="N22" s="564">
        <v>0</v>
      </c>
      <c r="O22" s="564">
        <v>0</v>
      </c>
      <c r="P22" s="564">
        <v>0</v>
      </c>
      <c r="Q22" s="566">
        <v>0</v>
      </c>
    </row>
    <row r="23" spans="1:17" x14ac:dyDescent="0.25">
      <c r="A23" s="567">
        <f t="shared" si="1"/>
        <v>44773</v>
      </c>
      <c r="B23" s="577" t="str">
        <f t="shared" si="2"/>
        <v>AMCo</v>
      </c>
      <c r="C23" s="568">
        <v>0</v>
      </c>
      <c r="D23" s="569">
        <v>0</v>
      </c>
      <c r="E23" s="569">
        <v>0</v>
      </c>
      <c r="F23" s="569">
        <v>0</v>
      </c>
      <c r="G23" s="569">
        <v>0</v>
      </c>
      <c r="H23" s="569">
        <v>0</v>
      </c>
      <c r="I23" s="569">
        <v>0</v>
      </c>
      <c r="J23" s="569">
        <v>0</v>
      </c>
      <c r="K23" s="570">
        <v>0</v>
      </c>
      <c r="L23" s="571">
        <f t="shared" si="0"/>
        <v>0</v>
      </c>
      <c r="M23" s="573">
        <v>0</v>
      </c>
      <c r="N23" s="573">
        <v>0</v>
      </c>
      <c r="O23" s="573">
        <v>0</v>
      </c>
      <c r="P23" s="573">
        <v>0</v>
      </c>
      <c r="Q23" s="574">
        <v>0</v>
      </c>
    </row>
    <row r="24" spans="1:17" x14ac:dyDescent="0.25">
      <c r="A24" s="575">
        <f t="shared" si="1"/>
        <v>44804</v>
      </c>
      <c r="B24" s="83" t="str">
        <f t="shared" si="2"/>
        <v>AMCo</v>
      </c>
      <c r="C24" s="562">
        <v>0</v>
      </c>
      <c r="D24" s="563">
        <v>0</v>
      </c>
      <c r="E24" s="563">
        <v>0</v>
      </c>
      <c r="F24" s="563">
        <v>0</v>
      </c>
      <c r="G24" s="563">
        <v>0</v>
      </c>
      <c r="H24" s="563">
        <v>0</v>
      </c>
      <c r="I24" s="563">
        <v>0</v>
      </c>
      <c r="J24" s="563">
        <v>0</v>
      </c>
      <c r="K24" s="564">
        <v>0</v>
      </c>
      <c r="L24" s="563">
        <f t="shared" si="0"/>
        <v>0</v>
      </c>
      <c r="M24" s="564">
        <v>0</v>
      </c>
      <c r="N24" s="564">
        <v>0</v>
      </c>
      <c r="O24" s="564">
        <v>0</v>
      </c>
      <c r="P24" s="564">
        <v>0</v>
      </c>
      <c r="Q24" s="566">
        <v>0</v>
      </c>
    </row>
    <row r="25" spans="1:17" x14ac:dyDescent="0.25">
      <c r="A25" s="567">
        <f t="shared" si="1"/>
        <v>44834</v>
      </c>
      <c r="B25" s="577" t="str">
        <f t="shared" si="2"/>
        <v>AMCo</v>
      </c>
      <c r="C25" s="568">
        <v>0</v>
      </c>
      <c r="D25" s="569">
        <v>0</v>
      </c>
      <c r="E25" s="569">
        <v>0</v>
      </c>
      <c r="F25" s="569">
        <v>0</v>
      </c>
      <c r="G25" s="569">
        <v>0</v>
      </c>
      <c r="H25" s="569">
        <v>0</v>
      </c>
      <c r="I25" s="569">
        <v>0</v>
      </c>
      <c r="J25" s="569">
        <v>0</v>
      </c>
      <c r="K25" s="570">
        <v>0</v>
      </c>
      <c r="L25" s="571">
        <f t="shared" si="0"/>
        <v>0</v>
      </c>
      <c r="M25" s="573">
        <v>0</v>
      </c>
      <c r="N25" s="573">
        <v>0</v>
      </c>
      <c r="O25" s="573">
        <v>0</v>
      </c>
      <c r="P25" s="573">
        <v>0</v>
      </c>
      <c r="Q25" s="574">
        <v>0</v>
      </c>
    </row>
    <row r="26" spans="1:17" x14ac:dyDescent="0.25">
      <c r="A26" s="575">
        <f t="shared" si="1"/>
        <v>44865</v>
      </c>
      <c r="B26" s="83" t="str">
        <f t="shared" si="2"/>
        <v>AMCo</v>
      </c>
      <c r="C26" s="562">
        <v>0</v>
      </c>
      <c r="D26" s="563">
        <v>0</v>
      </c>
      <c r="E26" s="563">
        <v>0</v>
      </c>
      <c r="F26" s="563">
        <v>0</v>
      </c>
      <c r="G26" s="563">
        <v>0</v>
      </c>
      <c r="H26" s="563">
        <v>0</v>
      </c>
      <c r="I26" s="563">
        <v>0</v>
      </c>
      <c r="J26" s="563">
        <v>0</v>
      </c>
      <c r="K26" s="564">
        <v>0</v>
      </c>
      <c r="L26" s="563">
        <f t="shared" si="0"/>
        <v>0</v>
      </c>
      <c r="M26" s="564">
        <v>0</v>
      </c>
      <c r="N26" s="564">
        <v>0</v>
      </c>
      <c r="O26" s="564">
        <v>0</v>
      </c>
      <c r="P26" s="564">
        <v>0</v>
      </c>
      <c r="Q26" s="566">
        <v>0</v>
      </c>
    </row>
    <row r="27" spans="1:17" x14ac:dyDescent="0.25">
      <c r="A27" s="567">
        <f t="shared" si="1"/>
        <v>44895</v>
      </c>
      <c r="B27" s="577" t="str">
        <f t="shared" si="2"/>
        <v>AMCo</v>
      </c>
      <c r="C27" s="568">
        <v>0</v>
      </c>
      <c r="D27" s="569">
        <v>0</v>
      </c>
      <c r="E27" s="569">
        <v>0</v>
      </c>
      <c r="F27" s="569">
        <v>0</v>
      </c>
      <c r="G27" s="569">
        <v>0</v>
      </c>
      <c r="H27" s="569">
        <v>0</v>
      </c>
      <c r="I27" s="569">
        <v>0</v>
      </c>
      <c r="J27" s="569">
        <v>0</v>
      </c>
      <c r="K27" s="570">
        <v>0</v>
      </c>
      <c r="L27" s="571">
        <f t="shared" si="0"/>
        <v>0</v>
      </c>
      <c r="M27" s="573">
        <v>0</v>
      </c>
      <c r="N27" s="573">
        <v>0</v>
      </c>
      <c r="O27" s="573">
        <v>0</v>
      </c>
      <c r="P27" s="573">
        <v>0</v>
      </c>
      <c r="Q27" s="574">
        <v>0</v>
      </c>
    </row>
    <row r="28" spans="1:17" x14ac:dyDescent="0.25">
      <c r="A28" s="575">
        <f t="shared" si="1"/>
        <v>44926</v>
      </c>
      <c r="B28" s="83" t="str">
        <f t="shared" si="2"/>
        <v>AMCo</v>
      </c>
      <c r="C28" s="562">
        <v>0</v>
      </c>
      <c r="D28" s="563">
        <v>0</v>
      </c>
      <c r="E28" s="563">
        <v>0</v>
      </c>
      <c r="F28" s="563">
        <v>0</v>
      </c>
      <c r="G28" s="563">
        <v>0</v>
      </c>
      <c r="H28" s="563">
        <v>0</v>
      </c>
      <c r="I28" s="563">
        <v>0</v>
      </c>
      <c r="J28" s="563">
        <v>0</v>
      </c>
      <c r="K28" s="564">
        <v>0</v>
      </c>
      <c r="L28" s="563">
        <f t="shared" si="0"/>
        <v>0</v>
      </c>
      <c r="M28" s="564">
        <v>0</v>
      </c>
      <c r="N28" s="564">
        <v>0</v>
      </c>
      <c r="O28" s="564">
        <v>0</v>
      </c>
      <c r="P28" s="564">
        <v>0</v>
      </c>
      <c r="Q28" s="566">
        <v>0</v>
      </c>
    </row>
    <row r="29" spans="1:17" x14ac:dyDescent="0.25">
      <c r="A29" s="567">
        <f t="shared" si="1"/>
        <v>44957</v>
      </c>
      <c r="B29" s="577" t="str">
        <f t="shared" si="2"/>
        <v>AMCo</v>
      </c>
      <c r="C29" s="568">
        <v>0</v>
      </c>
      <c r="D29" s="569">
        <v>0</v>
      </c>
      <c r="E29" s="569">
        <v>0</v>
      </c>
      <c r="F29" s="569">
        <v>0</v>
      </c>
      <c r="G29" s="569">
        <v>0</v>
      </c>
      <c r="H29" s="569">
        <v>0</v>
      </c>
      <c r="I29" s="569">
        <v>0</v>
      </c>
      <c r="J29" s="569">
        <v>0</v>
      </c>
      <c r="K29" s="570">
        <v>0</v>
      </c>
      <c r="L29" s="571">
        <f t="shared" si="0"/>
        <v>0</v>
      </c>
      <c r="M29" s="573">
        <v>0</v>
      </c>
      <c r="N29" s="573">
        <v>0</v>
      </c>
      <c r="O29" s="573">
        <v>0</v>
      </c>
      <c r="P29" s="573">
        <v>0</v>
      </c>
      <c r="Q29" s="574">
        <v>0</v>
      </c>
    </row>
    <row r="30" spans="1:17" x14ac:dyDescent="0.25">
      <c r="A30" s="575">
        <f t="shared" si="1"/>
        <v>44985</v>
      </c>
      <c r="B30" s="83" t="str">
        <f t="shared" si="2"/>
        <v>AMCo</v>
      </c>
      <c r="C30" s="562">
        <v>0</v>
      </c>
      <c r="D30" s="563">
        <v>0</v>
      </c>
      <c r="E30" s="563">
        <v>0</v>
      </c>
      <c r="F30" s="563">
        <v>0</v>
      </c>
      <c r="G30" s="563">
        <v>0</v>
      </c>
      <c r="H30" s="563">
        <v>0</v>
      </c>
      <c r="I30" s="563">
        <v>0</v>
      </c>
      <c r="J30" s="563">
        <v>0</v>
      </c>
      <c r="K30" s="564">
        <v>0</v>
      </c>
      <c r="L30" s="563">
        <f t="shared" si="0"/>
        <v>0</v>
      </c>
      <c r="M30" s="564">
        <v>0</v>
      </c>
      <c r="N30" s="564">
        <v>0</v>
      </c>
      <c r="O30" s="564">
        <v>0</v>
      </c>
      <c r="P30" s="564">
        <v>0</v>
      </c>
      <c r="Q30" s="566">
        <v>0</v>
      </c>
    </row>
    <row r="31" spans="1:17" x14ac:dyDescent="0.25">
      <c r="A31" s="567">
        <f t="shared" si="1"/>
        <v>45016</v>
      </c>
      <c r="B31" s="577" t="str">
        <f t="shared" si="2"/>
        <v>AMCo</v>
      </c>
      <c r="C31" s="568">
        <v>0</v>
      </c>
      <c r="D31" s="569">
        <v>0</v>
      </c>
      <c r="E31" s="569">
        <v>0</v>
      </c>
      <c r="F31" s="569">
        <v>0</v>
      </c>
      <c r="G31" s="569">
        <v>0</v>
      </c>
      <c r="H31" s="569">
        <v>0</v>
      </c>
      <c r="I31" s="569">
        <v>0</v>
      </c>
      <c r="J31" s="569">
        <v>0</v>
      </c>
      <c r="K31" s="570">
        <v>0</v>
      </c>
      <c r="L31" s="571">
        <f t="shared" si="0"/>
        <v>0</v>
      </c>
      <c r="M31" s="573">
        <v>0</v>
      </c>
      <c r="N31" s="573">
        <v>0</v>
      </c>
      <c r="O31" s="573">
        <v>0</v>
      </c>
      <c r="P31" s="573">
        <v>0</v>
      </c>
      <c r="Q31" s="574">
        <v>0</v>
      </c>
    </row>
    <row r="32" spans="1:17" x14ac:dyDescent="0.25">
      <c r="A32" s="575">
        <f t="shared" si="1"/>
        <v>45046</v>
      </c>
      <c r="B32" s="83" t="str">
        <f t="shared" si="2"/>
        <v>AMCo</v>
      </c>
      <c r="C32" s="562">
        <v>0</v>
      </c>
      <c r="D32" s="563">
        <v>0</v>
      </c>
      <c r="E32" s="563">
        <v>0</v>
      </c>
      <c r="F32" s="563">
        <v>0</v>
      </c>
      <c r="G32" s="563">
        <v>0</v>
      </c>
      <c r="H32" s="563">
        <v>0</v>
      </c>
      <c r="I32" s="563">
        <v>0</v>
      </c>
      <c r="J32" s="563">
        <v>0</v>
      </c>
      <c r="K32" s="564">
        <v>0</v>
      </c>
      <c r="L32" s="563">
        <f t="shared" si="0"/>
        <v>0</v>
      </c>
      <c r="M32" s="564">
        <v>0</v>
      </c>
      <c r="N32" s="564">
        <v>0</v>
      </c>
      <c r="O32" s="564">
        <v>0</v>
      </c>
      <c r="P32" s="564">
        <v>0</v>
      </c>
      <c r="Q32" s="566">
        <v>0</v>
      </c>
    </row>
    <row r="33" spans="1:17" x14ac:dyDescent="0.25">
      <c r="A33" s="567">
        <f t="shared" si="1"/>
        <v>45077</v>
      </c>
      <c r="B33" s="577" t="str">
        <f t="shared" si="2"/>
        <v>AMCo</v>
      </c>
      <c r="C33" s="568">
        <v>0</v>
      </c>
      <c r="D33" s="569">
        <v>0</v>
      </c>
      <c r="E33" s="569">
        <v>0</v>
      </c>
      <c r="F33" s="569">
        <v>0</v>
      </c>
      <c r="G33" s="569">
        <v>0</v>
      </c>
      <c r="H33" s="569">
        <v>0</v>
      </c>
      <c r="I33" s="569">
        <v>0</v>
      </c>
      <c r="J33" s="569">
        <v>0</v>
      </c>
      <c r="K33" s="570">
        <v>0</v>
      </c>
      <c r="L33" s="571">
        <f t="shared" si="0"/>
        <v>0</v>
      </c>
      <c r="M33" s="573">
        <v>0</v>
      </c>
      <c r="N33" s="573">
        <v>0</v>
      </c>
      <c r="O33" s="573">
        <v>0</v>
      </c>
      <c r="P33" s="573">
        <v>0</v>
      </c>
      <c r="Q33" s="574">
        <v>0</v>
      </c>
    </row>
    <row r="34" spans="1:17" x14ac:dyDescent="0.25">
      <c r="A34" s="575">
        <f t="shared" si="1"/>
        <v>45107</v>
      </c>
      <c r="B34" s="83" t="str">
        <f t="shared" si="2"/>
        <v>AMCo</v>
      </c>
      <c r="C34" s="562">
        <v>0</v>
      </c>
      <c r="D34" s="563">
        <v>0</v>
      </c>
      <c r="E34" s="563">
        <v>0</v>
      </c>
      <c r="F34" s="563">
        <v>0</v>
      </c>
      <c r="G34" s="563">
        <v>0</v>
      </c>
      <c r="H34" s="563">
        <v>0</v>
      </c>
      <c r="I34" s="563">
        <v>0</v>
      </c>
      <c r="J34" s="563">
        <v>0</v>
      </c>
      <c r="K34" s="564">
        <v>0</v>
      </c>
      <c r="L34" s="563">
        <f t="shared" si="0"/>
        <v>0</v>
      </c>
      <c r="M34" s="564">
        <v>0</v>
      </c>
      <c r="N34" s="564">
        <v>0</v>
      </c>
      <c r="O34" s="564">
        <v>0</v>
      </c>
      <c r="P34" s="564">
        <v>0</v>
      </c>
      <c r="Q34" s="566">
        <v>0</v>
      </c>
    </row>
    <row r="35" spans="1:17" x14ac:dyDescent="0.25">
      <c r="A35" s="567">
        <f t="shared" si="1"/>
        <v>45138</v>
      </c>
      <c r="B35" s="577" t="str">
        <f t="shared" si="2"/>
        <v>AMCo</v>
      </c>
      <c r="C35" s="568">
        <v>0</v>
      </c>
      <c r="D35" s="569">
        <v>0</v>
      </c>
      <c r="E35" s="569">
        <v>0</v>
      </c>
      <c r="F35" s="569">
        <v>0</v>
      </c>
      <c r="G35" s="569">
        <v>0</v>
      </c>
      <c r="H35" s="569">
        <v>0</v>
      </c>
      <c r="I35" s="569">
        <v>0</v>
      </c>
      <c r="J35" s="569">
        <v>0</v>
      </c>
      <c r="K35" s="570">
        <v>0</v>
      </c>
      <c r="L35" s="571">
        <f t="shared" si="0"/>
        <v>0</v>
      </c>
      <c r="M35" s="573">
        <v>0</v>
      </c>
      <c r="N35" s="573">
        <v>0</v>
      </c>
      <c r="O35" s="573">
        <v>0</v>
      </c>
      <c r="P35" s="573">
        <v>0</v>
      </c>
      <c r="Q35" s="574">
        <v>0</v>
      </c>
    </row>
    <row r="36" spans="1:17" x14ac:dyDescent="0.25">
      <c r="A36" s="575">
        <f t="shared" si="1"/>
        <v>45169</v>
      </c>
      <c r="B36" s="83" t="str">
        <f t="shared" si="2"/>
        <v>AMCo</v>
      </c>
      <c r="C36" s="562">
        <v>0</v>
      </c>
      <c r="D36" s="563">
        <v>0</v>
      </c>
      <c r="E36" s="563">
        <v>0</v>
      </c>
      <c r="F36" s="563">
        <v>0</v>
      </c>
      <c r="G36" s="563">
        <v>0</v>
      </c>
      <c r="H36" s="563">
        <v>0</v>
      </c>
      <c r="I36" s="563">
        <v>0</v>
      </c>
      <c r="J36" s="563">
        <v>0</v>
      </c>
      <c r="K36" s="564">
        <v>0</v>
      </c>
      <c r="L36" s="563">
        <f t="shared" si="0"/>
        <v>0</v>
      </c>
      <c r="M36" s="564">
        <v>0</v>
      </c>
      <c r="N36" s="564">
        <v>0</v>
      </c>
      <c r="O36" s="564">
        <v>0</v>
      </c>
      <c r="P36" s="564">
        <v>0</v>
      </c>
      <c r="Q36" s="566">
        <v>0</v>
      </c>
    </row>
    <row r="37" spans="1:17" x14ac:dyDescent="0.25">
      <c r="A37" s="567">
        <f t="shared" si="1"/>
        <v>45199</v>
      </c>
      <c r="B37" s="577" t="str">
        <f t="shared" si="2"/>
        <v>AMCo</v>
      </c>
      <c r="C37" s="568">
        <v>0</v>
      </c>
      <c r="D37" s="569">
        <v>0</v>
      </c>
      <c r="E37" s="569">
        <v>0</v>
      </c>
      <c r="F37" s="569">
        <v>0</v>
      </c>
      <c r="G37" s="569">
        <v>0</v>
      </c>
      <c r="H37" s="569">
        <v>0</v>
      </c>
      <c r="I37" s="569">
        <v>0</v>
      </c>
      <c r="J37" s="569">
        <v>0</v>
      </c>
      <c r="K37" s="570">
        <v>0</v>
      </c>
      <c r="L37" s="571">
        <f t="shared" si="0"/>
        <v>0</v>
      </c>
      <c r="M37" s="573">
        <v>0</v>
      </c>
      <c r="N37" s="573">
        <v>0</v>
      </c>
      <c r="O37" s="573">
        <v>0</v>
      </c>
      <c r="P37" s="573">
        <v>0</v>
      </c>
      <c r="Q37" s="574">
        <v>0</v>
      </c>
    </row>
    <row r="38" spans="1:17" x14ac:dyDescent="0.25">
      <c r="A38" s="575">
        <f t="shared" si="1"/>
        <v>45230</v>
      </c>
      <c r="B38" s="83" t="str">
        <f t="shared" si="2"/>
        <v>AMCo</v>
      </c>
      <c r="C38" s="562">
        <v>0</v>
      </c>
      <c r="D38" s="563">
        <v>0</v>
      </c>
      <c r="E38" s="563">
        <v>0</v>
      </c>
      <c r="F38" s="563">
        <v>0</v>
      </c>
      <c r="G38" s="563">
        <v>0</v>
      </c>
      <c r="H38" s="563">
        <v>0</v>
      </c>
      <c r="I38" s="563">
        <v>0</v>
      </c>
      <c r="J38" s="563">
        <v>0</v>
      </c>
      <c r="K38" s="564">
        <v>0</v>
      </c>
      <c r="L38" s="563">
        <f t="shared" si="0"/>
        <v>0</v>
      </c>
      <c r="M38" s="564">
        <v>0</v>
      </c>
      <c r="N38" s="564">
        <v>0</v>
      </c>
      <c r="O38" s="564">
        <v>0</v>
      </c>
      <c r="P38" s="564">
        <v>0</v>
      </c>
      <c r="Q38" s="566">
        <v>0</v>
      </c>
    </row>
    <row r="39" spans="1:17" x14ac:dyDescent="0.25">
      <c r="A39" s="567">
        <f t="shared" si="1"/>
        <v>45260</v>
      </c>
      <c r="B39" s="577" t="str">
        <f t="shared" si="2"/>
        <v>AMCo</v>
      </c>
      <c r="C39" s="568">
        <v>0</v>
      </c>
      <c r="D39" s="569">
        <v>0</v>
      </c>
      <c r="E39" s="569">
        <v>0</v>
      </c>
      <c r="F39" s="569">
        <v>0</v>
      </c>
      <c r="G39" s="569">
        <v>0</v>
      </c>
      <c r="H39" s="569">
        <v>0</v>
      </c>
      <c r="I39" s="569">
        <v>0</v>
      </c>
      <c r="J39" s="569">
        <v>0</v>
      </c>
      <c r="K39" s="570">
        <v>0</v>
      </c>
      <c r="L39" s="571">
        <f t="shared" si="0"/>
        <v>0</v>
      </c>
      <c r="M39" s="573">
        <v>0</v>
      </c>
      <c r="N39" s="573">
        <v>0</v>
      </c>
      <c r="O39" s="573">
        <v>0</v>
      </c>
      <c r="P39" s="573">
        <v>0</v>
      </c>
      <c r="Q39" s="574">
        <v>0</v>
      </c>
    </row>
    <row r="40" spans="1:17" x14ac:dyDescent="0.25">
      <c r="A40" s="575">
        <f t="shared" si="1"/>
        <v>45291</v>
      </c>
      <c r="B40" s="83" t="str">
        <f t="shared" si="2"/>
        <v>AMCo</v>
      </c>
      <c r="C40" s="562">
        <v>0</v>
      </c>
      <c r="D40" s="563">
        <v>0</v>
      </c>
      <c r="E40" s="563">
        <v>0</v>
      </c>
      <c r="F40" s="563">
        <v>0</v>
      </c>
      <c r="G40" s="563">
        <v>0</v>
      </c>
      <c r="H40" s="563">
        <v>0</v>
      </c>
      <c r="I40" s="563">
        <v>0</v>
      </c>
      <c r="J40" s="563">
        <v>0</v>
      </c>
      <c r="K40" s="564">
        <v>0</v>
      </c>
      <c r="L40" s="563">
        <f t="shared" si="0"/>
        <v>0</v>
      </c>
      <c r="M40" s="564">
        <v>0</v>
      </c>
      <c r="N40" s="564">
        <v>0</v>
      </c>
      <c r="O40" s="564">
        <v>0</v>
      </c>
      <c r="P40" s="564">
        <v>0</v>
      </c>
      <c r="Q40" s="566">
        <v>0</v>
      </c>
    </row>
    <row r="41" spans="1:17" x14ac:dyDescent="0.25">
      <c r="A41" s="567">
        <f t="shared" si="1"/>
        <v>45322</v>
      </c>
      <c r="B41" s="577" t="str">
        <f t="shared" si="2"/>
        <v>AMCo</v>
      </c>
      <c r="C41" s="568">
        <v>0</v>
      </c>
      <c r="D41" s="569">
        <v>0</v>
      </c>
      <c r="E41" s="569">
        <v>0</v>
      </c>
      <c r="F41" s="569">
        <v>0</v>
      </c>
      <c r="G41" s="569">
        <v>0</v>
      </c>
      <c r="H41" s="569">
        <v>0</v>
      </c>
      <c r="I41" s="569">
        <v>0</v>
      </c>
      <c r="J41" s="569">
        <v>0</v>
      </c>
      <c r="K41" s="570">
        <v>0</v>
      </c>
      <c r="L41" s="571">
        <f t="shared" si="0"/>
        <v>0</v>
      </c>
      <c r="M41" s="573">
        <v>0</v>
      </c>
      <c r="N41" s="573">
        <v>0</v>
      </c>
      <c r="O41" s="573">
        <v>0</v>
      </c>
      <c r="P41" s="573">
        <v>0</v>
      </c>
      <c r="Q41" s="574">
        <v>0</v>
      </c>
    </row>
    <row r="42" spans="1:17" x14ac:dyDescent="0.25">
      <c r="A42" s="575">
        <f t="shared" si="1"/>
        <v>45351</v>
      </c>
      <c r="B42" s="83" t="str">
        <f t="shared" si="2"/>
        <v>AMCo</v>
      </c>
      <c r="C42" s="562">
        <v>0</v>
      </c>
      <c r="D42" s="563">
        <v>0</v>
      </c>
      <c r="E42" s="563">
        <v>0</v>
      </c>
      <c r="F42" s="563">
        <v>0</v>
      </c>
      <c r="G42" s="563">
        <v>0</v>
      </c>
      <c r="H42" s="563">
        <v>0</v>
      </c>
      <c r="I42" s="563">
        <v>0</v>
      </c>
      <c r="J42" s="563">
        <v>0</v>
      </c>
      <c r="K42" s="564">
        <v>0</v>
      </c>
      <c r="L42" s="563">
        <f t="shared" si="0"/>
        <v>0</v>
      </c>
      <c r="M42" s="564">
        <v>0</v>
      </c>
      <c r="N42" s="564">
        <v>0</v>
      </c>
      <c r="O42" s="564">
        <v>0</v>
      </c>
      <c r="P42" s="564">
        <v>0</v>
      </c>
      <c r="Q42" s="566">
        <v>0</v>
      </c>
    </row>
    <row r="43" spans="1:17" x14ac:dyDescent="0.25">
      <c r="A43" s="567">
        <f t="shared" si="1"/>
        <v>45382</v>
      </c>
      <c r="B43" s="577" t="str">
        <f t="shared" si="2"/>
        <v>AMCo</v>
      </c>
      <c r="C43" s="568">
        <v>0</v>
      </c>
      <c r="D43" s="569">
        <v>0</v>
      </c>
      <c r="E43" s="569">
        <v>0</v>
      </c>
      <c r="F43" s="569">
        <v>0</v>
      </c>
      <c r="G43" s="569">
        <v>0</v>
      </c>
      <c r="H43" s="569">
        <v>0</v>
      </c>
      <c r="I43" s="569">
        <v>0</v>
      </c>
      <c r="J43" s="569">
        <v>0</v>
      </c>
      <c r="K43" s="570">
        <v>0</v>
      </c>
      <c r="L43" s="571">
        <f t="shared" si="0"/>
        <v>0</v>
      </c>
      <c r="M43" s="573">
        <v>0</v>
      </c>
      <c r="N43" s="573">
        <v>0</v>
      </c>
      <c r="O43" s="573">
        <v>0</v>
      </c>
      <c r="P43" s="573">
        <v>0</v>
      </c>
      <c r="Q43" s="574">
        <v>0</v>
      </c>
    </row>
    <row r="44" spans="1:17" x14ac:dyDescent="0.25">
      <c r="A44" s="575">
        <f t="shared" si="1"/>
        <v>45412</v>
      </c>
      <c r="B44" s="83" t="str">
        <f t="shared" si="2"/>
        <v>AMCo</v>
      </c>
      <c r="C44" s="562">
        <v>0</v>
      </c>
      <c r="D44" s="563">
        <v>0</v>
      </c>
      <c r="E44" s="563">
        <v>0</v>
      </c>
      <c r="F44" s="563">
        <v>0</v>
      </c>
      <c r="G44" s="563">
        <v>0</v>
      </c>
      <c r="H44" s="563">
        <v>0</v>
      </c>
      <c r="I44" s="563">
        <v>0</v>
      </c>
      <c r="J44" s="563">
        <v>0</v>
      </c>
      <c r="K44" s="564">
        <v>0</v>
      </c>
      <c r="L44" s="563">
        <f t="shared" si="0"/>
        <v>0</v>
      </c>
      <c r="M44" s="564">
        <v>0</v>
      </c>
      <c r="N44" s="564">
        <v>0</v>
      </c>
      <c r="O44" s="564">
        <v>0</v>
      </c>
      <c r="P44" s="564">
        <v>0</v>
      </c>
      <c r="Q44" s="566">
        <v>0</v>
      </c>
    </row>
    <row r="45" spans="1:17" x14ac:dyDescent="0.25">
      <c r="A45" s="567">
        <f t="shared" si="1"/>
        <v>45443</v>
      </c>
      <c r="B45" s="577" t="str">
        <f t="shared" si="2"/>
        <v>AMCo</v>
      </c>
      <c r="C45" s="568">
        <v>0</v>
      </c>
      <c r="D45" s="569">
        <v>0</v>
      </c>
      <c r="E45" s="569">
        <v>0</v>
      </c>
      <c r="F45" s="569">
        <v>0</v>
      </c>
      <c r="G45" s="569">
        <v>0</v>
      </c>
      <c r="H45" s="569">
        <v>0</v>
      </c>
      <c r="I45" s="569">
        <v>0</v>
      </c>
      <c r="J45" s="569">
        <v>0</v>
      </c>
      <c r="K45" s="570">
        <v>0</v>
      </c>
      <c r="L45" s="571">
        <f t="shared" si="0"/>
        <v>0</v>
      </c>
      <c r="M45" s="573">
        <v>0</v>
      </c>
      <c r="N45" s="573">
        <v>0</v>
      </c>
      <c r="O45" s="573">
        <v>0</v>
      </c>
      <c r="P45" s="573">
        <v>0</v>
      </c>
      <c r="Q45" s="574">
        <v>0</v>
      </c>
    </row>
    <row r="46" spans="1:17" x14ac:dyDescent="0.25">
      <c r="A46" s="575">
        <f t="shared" si="1"/>
        <v>45473</v>
      </c>
      <c r="B46" s="83" t="str">
        <f t="shared" si="2"/>
        <v>AMCo</v>
      </c>
      <c r="C46" s="562">
        <v>0</v>
      </c>
      <c r="D46" s="563">
        <v>0</v>
      </c>
      <c r="E46" s="563">
        <v>0</v>
      </c>
      <c r="F46" s="563">
        <v>0</v>
      </c>
      <c r="G46" s="563">
        <v>0</v>
      </c>
      <c r="H46" s="563">
        <v>0</v>
      </c>
      <c r="I46" s="563">
        <v>0</v>
      </c>
      <c r="J46" s="563">
        <v>0</v>
      </c>
      <c r="K46" s="564">
        <v>0</v>
      </c>
      <c r="L46" s="563">
        <f t="shared" si="0"/>
        <v>0</v>
      </c>
      <c r="M46" s="564">
        <v>0</v>
      </c>
      <c r="N46" s="564">
        <v>0</v>
      </c>
      <c r="O46" s="564">
        <v>0</v>
      </c>
      <c r="P46" s="564">
        <v>0</v>
      </c>
      <c r="Q46" s="566">
        <v>0</v>
      </c>
    </row>
    <row r="47" spans="1:17" x14ac:dyDescent="0.25">
      <c r="A47" s="567">
        <f t="shared" si="1"/>
        <v>45504</v>
      </c>
      <c r="B47" s="577" t="str">
        <f t="shared" si="2"/>
        <v>AMCo</v>
      </c>
      <c r="C47" s="568">
        <v>0</v>
      </c>
      <c r="D47" s="569">
        <v>0</v>
      </c>
      <c r="E47" s="569">
        <v>0</v>
      </c>
      <c r="F47" s="569">
        <v>0</v>
      </c>
      <c r="G47" s="569">
        <v>0</v>
      </c>
      <c r="H47" s="569">
        <v>0</v>
      </c>
      <c r="I47" s="569">
        <v>0</v>
      </c>
      <c r="J47" s="569">
        <v>0</v>
      </c>
      <c r="K47" s="570">
        <v>0</v>
      </c>
      <c r="L47" s="571">
        <f t="shared" si="0"/>
        <v>0</v>
      </c>
      <c r="M47" s="573">
        <v>0</v>
      </c>
      <c r="N47" s="573">
        <v>0</v>
      </c>
      <c r="O47" s="573">
        <v>0</v>
      </c>
      <c r="P47" s="573">
        <v>0</v>
      </c>
      <c r="Q47" s="574">
        <v>0</v>
      </c>
    </row>
    <row r="48" spans="1:17" x14ac:dyDescent="0.25">
      <c r="A48" s="575">
        <f t="shared" si="1"/>
        <v>45535</v>
      </c>
      <c r="B48" s="83" t="str">
        <f t="shared" si="2"/>
        <v>AMCo</v>
      </c>
      <c r="C48" s="562">
        <v>0</v>
      </c>
      <c r="D48" s="563">
        <v>0</v>
      </c>
      <c r="E48" s="563">
        <v>0</v>
      </c>
      <c r="F48" s="563">
        <v>0</v>
      </c>
      <c r="G48" s="563">
        <v>0</v>
      </c>
      <c r="H48" s="563">
        <v>0</v>
      </c>
      <c r="I48" s="563">
        <v>0</v>
      </c>
      <c r="J48" s="563">
        <v>0</v>
      </c>
      <c r="K48" s="564">
        <v>0</v>
      </c>
      <c r="L48" s="563">
        <f t="shared" si="0"/>
        <v>0</v>
      </c>
      <c r="M48" s="564">
        <v>0</v>
      </c>
      <c r="N48" s="564">
        <v>0</v>
      </c>
      <c r="O48" s="564">
        <v>0</v>
      </c>
      <c r="P48" s="564">
        <v>0</v>
      </c>
      <c r="Q48" s="566">
        <v>0</v>
      </c>
    </row>
    <row r="49" spans="1:17" x14ac:dyDescent="0.25">
      <c r="A49" s="567">
        <f t="shared" si="1"/>
        <v>45565</v>
      </c>
      <c r="B49" s="577" t="str">
        <f t="shared" si="2"/>
        <v>AMCo</v>
      </c>
      <c r="C49" s="568">
        <v>0</v>
      </c>
      <c r="D49" s="569">
        <v>0</v>
      </c>
      <c r="E49" s="569">
        <v>0</v>
      </c>
      <c r="F49" s="569">
        <v>0</v>
      </c>
      <c r="G49" s="569">
        <v>0</v>
      </c>
      <c r="H49" s="569">
        <v>0</v>
      </c>
      <c r="I49" s="569">
        <v>0</v>
      </c>
      <c r="J49" s="569">
        <v>0</v>
      </c>
      <c r="K49" s="570">
        <v>0</v>
      </c>
      <c r="L49" s="571">
        <f t="shared" si="0"/>
        <v>0</v>
      </c>
      <c r="M49" s="573">
        <v>0</v>
      </c>
      <c r="N49" s="573">
        <v>0</v>
      </c>
      <c r="O49" s="573">
        <v>0</v>
      </c>
      <c r="P49" s="573">
        <v>0</v>
      </c>
      <c r="Q49" s="574">
        <v>0</v>
      </c>
    </row>
    <row r="50" spans="1:17" x14ac:dyDescent="0.25">
      <c r="A50" s="575">
        <f t="shared" si="1"/>
        <v>45596</v>
      </c>
      <c r="B50" s="83" t="str">
        <f t="shared" si="2"/>
        <v>AMCo</v>
      </c>
      <c r="C50" s="562">
        <v>0</v>
      </c>
      <c r="D50" s="563">
        <v>0</v>
      </c>
      <c r="E50" s="563">
        <v>0</v>
      </c>
      <c r="F50" s="563">
        <v>0</v>
      </c>
      <c r="G50" s="563">
        <v>0</v>
      </c>
      <c r="H50" s="563">
        <v>0</v>
      </c>
      <c r="I50" s="563">
        <v>0</v>
      </c>
      <c r="J50" s="563">
        <v>0</v>
      </c>
      <c r="K50" s="564">
        <v>0</v>
      </c>
      <c r="L50" s="563">
        <f t="shared" si="0"/>
        <v>0</v>
      </c>
      <c r="M50" s="564">
        <v>0</v>
      </c>
      <c r="N50" s="564">
        <v>0</v>
      </c>
      <c r="O50" s="564">
        <v>0</v>
      </c>
      <c r="P50" s="564">
        <v>0</v>
      </c>
      <c r="Q50" s="566">
        <v>0</v>
      </c>
    </row>
    <row r="51" spans="1:17" x14ac:dyDescent="0.25">
      <c r="A51" s="567">
        <f t="shared" si="1"/>
        <v>45626</v>
      </c>
      <c r="B51" s="577" t="str">
        <f t="shared" si="2"/>
        <v>AMCo</v>
      </c>
      <c r="C51" s="568">
        <v>0</v>
      </c>
      <c r="D51" s="569">
        <v>0</v>
      </c>
      <c r="E51" s="569">
        <v>0</v>
      </c>
      <c r="F51" s="569">
        <v>0</v>
      </c>
      <c r="G51" s="569">
        <v>0</v>
      </c>
      <c r="H51" s="569">
        <v>0</v>
      </c>
      <c r="I51" s="569">
        <v>0</v>
      </c>
      <c r="J51" s="569">
        <v>0</v>
      </c>
      <c r="K51" s="570">
        <v>0</v>
      </c>
      <c r="L51" s="571">
        <f t="shared" si="0"/>
        <v>0</v>
      </c>
      <c r="M51" s="573">
        <v>0</v>
      </c>
      <c r="N51" s="573">
        <v>0</v>
      </c>
      <c r="O51" s="573">
        <v>0</v>
      </c>
      <c r="P51" s="573">
        <v>0</v>
      </c>
      <c r="Q51" s="574">
        <v>0</v>
      </c>
    </row>
    <row r="52" spans="1:17" x14ac:dyDescent="0.25">
      <c r="A52" s="575">
        <f t="shared" si="1"/>
        <v>45657</v>
      </c>
      <c r="B52" s="83" t="str">
        <f t="shared" si="2"/>
        <v>AMCo</v>
      </c>
      <c r="C52" s="562">
        <v>0</v>
      </c>
      <c r="D52" s="563">
        <v>0</v>
      </c>
      <c r="E52" s="563">
        <v>0</v>
      </c>
      <c r="F52" s="563">
        <v>0</v>
      </c>
      <c r="G52" s="563">
        <v>0</v>
      </c>
      <c r="H52" s="563">
        <v>0</v>
      </c>
      <c r="I52" s="563">
        <v>0</v>
      </c>
      <c r="J52" s="563">
        <v>0</v>
      </c>
      <c r="K52" s="564">
        <v>0</v>
      </c>
      <c r="L52" s="563">
        <f t="shared" si="0"/>
        <v>0</v>
      </c>
      <c r="M52" s="564">
        <v>0</v>
      </c>
      <c r="N52" s="564">
        <v>0</v>
      </c>
      <c r="O52" s="564">
        <v>0</v>
      </c>
      <c r="P52" s="564">
        <v>0</v>
      </c>
      <c r="Q52" s="566">
        <v>0</v>
      </c>
    </row>
    <row r="53" spans="1:17" x14ac:dyDescent="0.25">
      <c r="A53" s="567">
        <f t="shared" si="1"/>
        <v>45688</v>
      </c>
      <c r="B53" s="577" t="str">
        <f t="shared" si="2"/>
        <v>AMCo</v>
      </c>
      <c r="C53" s="568">
        <v>0</v>
      </c>
      <c r="D53" s="569">
        <v>0</v>
      </c>
      <c r="E53" s="569">
        <v>0</v>
      </c>
      <c r="F53" s="569">
        <v>0</v>
      </c>
      <c r="G53" s="569">
        <v>0</v>
      </c>
      <c r="H53" s="569">
        <v>0</v>
      </c>
      <c r="I53" s="569">
        <v>0</v>
      </c>
      <c r="J53" s="569">
        <v>0</v>
      </c>
      <c r="K53" s="570">
        <v>0</v>
      </c>
      <c r="L53" s="571">
        <f t="shared" si="0"/>
        <v>0</v>
      </c>
      <c r="M53" s="573">
        <v>0</v>
      </c>
      <c r="N53" s="573">
        <v>0</v>
      </c>
      <c r="O53" s="573">
        <v>0</v>
      </c>
      <c r="P53" s="573">
        <v>0</v>
      </c>
      <c r="Q53" s="574">
        <v>0</v>
      </c>
    </row>
    <row r="54" spans="1:17" x14ac:dyDescent="0.25">
      <c r="A54" s="575">
        <f t="shared" si="1"/>
        <v>45716</v>
      </c>
      <c r="B54" s="83" t="str">
        <f t="shared" si="2"/>
        <v>AMCo</v>
      </c>
      <c r="C54" s="562">
        <v>0</v>
      </c>
      <c r="D54" s="563">
        <v>0</v>
      </c>
      <c r="E54" s="563">
        <v>0</v>
      </c>
      <c r="F54" s="563">
        <v>0</v>
      </c>
      <c r="G54" s="563">
        <v>0</v>
      </c>
      <c r="H54" s="563">
        <v>0</v>
      </c>
      <c r="I54" s="563">
        <v>0</v>
      </c>
      <c r="J54" s="563">
        <v>0</v>
      </c>
      <c r="K54" s="564">
        <v>0</v>
      </c>
      <c r="L54" s="563">
        <f t="shared" si="0"/>
        <v>0</v>
      </c>
      <c r="M54" s="564">
        <v>0</v>
      </c>
      <c r="N54" s="564">
        <v>0</v>
      </c>
      <c r="O54" s="564">
        <v>0</v>
      </c>
      <c r="P54" s="564">
        <v>0</v>
      </c>
      <c r="Q54" s="566">
        <v>0</v>
      </c>
    </row>
    <row r="55" spans="1:17" x14ac:dyDescent="0.25">
      <c r="A55" s="567">
        <f t="shared" si="1"/>
        <v>45747</v>
      </c>
      <c r="B55" s="577" t="str">
        <f t="shared" si="2"/>
        <v>AMCo</v>
      </c>
      <c r="C55" s="568">
        <v>0</v>
      </c>
      <c r="D55" s="569">
        <v>0</v>
      </c>
      <c r="E55" s="569">
        <v>0</v>
      </c>
      <c r="F55" s="569">
        <v>0</v>
      </c>
      <c r="G55" s="569">
        <v>0</v>
      </c>
      <c r="H55" s="569">
        <v>0</v>
      </c>
      <c r="I55" s="569">
        <v>0</v>
      </c>
      <c r="J55" s="569">
        <v>0</v>
      </c>
      <c r="K55" s="570">
        <v>0</v>
      </c>
      <c r="L55" s="571">
        <f t="shared" si="0"/>
        <v>0</v>
      </c>
      <c r="M55" s="573">
        <v>0</v>
      </c>
      <c r="N55" s="573">
        <v>0</v>
      </c>
      <c r="O55" s="573">
        <v>0</v>
      </c>
      <c r="P55" s="573">
        <v>0</v>
      </c>
      <c r="Q55" s="574">
        <v>0</v>
      </c>
    </row>
    <row r="56" spans="1:17" x14ac:dyDescent="0.25">
      <c r="A56" s="575">
        <f t="shared" si="1"/>
        <v>45777</v>
      </c>
      <c r="B56" s="83" t="str">
        <f t="shared" si="2"/>
        <v>AMCo</v>
      </c>
      <c r="C56" s="562">
        <v>0</v>
      </c>
      <c r="D56" s="563">
        <v>0</v>
      </c>
      <c r="E56" s="563">
        <v>0</v>
      </c>
      <c r="F56" s="563">
        <v>0</v>
      </c>
      <c r="G56" s="563">
        <v>0</v>
      </c>
      <c r="H56" s="563">
        <v>0</v>
      </c>
      <c r="I56" s="563">
        <v>0</v>
      </c>
      <c r="J56" s="563">
        <v>0</v>
      </c>
      <c r="K56" s="564">
        <v>0</v>
      </c>
      <c r="L56" s="563">
        <f t="shared" si="0"/>
        <v>0</v>
      </c>
      <c r="M56" s="564">
        <v>0</v>
      </c>
      <c r="N56" s="564">
        <v>0</v>
      </c>
      <c r="O56" s="564">
        <v>0</v>
      </c>
      <c r="P56" s="564">
        <v>0</v>
      </c>
      <c r="Q56" s="566">
        <v>0</v>
      </c>
    </row>
    <row r="57" spans="1:17" x14ac:dyDescent="0.25">
      <c r="A57" s="567">
        <f t="shared" si="1"/>
        <v>45808</v>
      </c>
      <c r="B57" s="577" t="str">
        <f t="shared" si="2"/>
        <v>AMCo</v>
      </c>
      <c r="C57" s="568">
        <v>0</v>
      </c>
      <c r="D57" s="569">
        <v>0</v>
      </c>
      <c r="E57" s="569">
        <v>0</v>
      </c>
      <c r="F57" s="569">
        <v>0</v>
      </c>
      <c r="G57" s="569">
        <v>0</v>
      </c>
      <c r="H57" s="569">
        <v>0</v>
      </c>
      <c r="I57" s="569">
        <v>0</v>
      </c>
      <c r="J57" s="569">
        <v>0</v>
      </c>
      <c r="K57" s="570">
        <v>0</v>
      </c>
      <c r="L57" s="571">
        <f t="shared" si="0"/>
        <v>0</v>
      </c>
      <c r="M57" s="573">
        <v>0</v>
      </c>
      <c r="N57" s="573">
        <v>0</v>
      </c>
      <c r="O57" s="573">
        <v>0</v>
      </c>
      <c r="P57" s="573">
        <v>0</v>
      </c>
      <c r="Q57" s="574">
        <v>0</v>
      </c>
    </row>
    <row r="58" spans="1:17" x14ac:dyDescent="0.25">
      <c r="A58" s="575">
        <f t="shared" si="1"/>
        <v>45838</v>
      </c>
      <c r="B58" s="83" t="str">
        <f t="shared" si="2"/>
        <v>AMCo</v>
      </c>
      <c r="C58" s="562">
        <v>0</v>
      </c>
      <c r="D58" s="563">
        <v>0</v>
      </c>
      <c r="E58" s="563">
        <v>0</v>
      </c>
      <c r="F58" s="563">
        <v>0</v>
      </c>
      <c r="G58" s="563">
        <v>0</v>
      </c>
      <c r="H58" s="563">
        <v>0</v>
      </c>
      <c r="I58" s="563">
        <v>0</v>
      </c>
      <c r="J58" s="563">
        <v>0</v>
      </c>
      <c r="K58" s="564">
        <v>0</v>
      </c>
      <c r="L58" s="563">
        <f t="shared" si="0"/>
        <v>0</v>
      </c>
      <c r="M58" s="564">
        <v>0</v>
      </c>
      <c r="N58" s="564">
        <v>0</v>
      </c>
      <c r="O58" s="564">
        <v>0</v>
      </c>
      <c r="P58" s="564">
        <v>0</v>
      </c>
      <c r="Q58" s="566">
        <v>0</v>
      </c>
    </row>
    <row r="59" spans="1:17" x14ac:dyDescent="0.25">
      <c r="A59" s="567">
        <f t="shared" si="1"/>
        <v>45869</v>
      </c>
      <c r="B59" s="577" t="str">
        <f t="shared" si="2"/>
        <v>AMCo</v>
      </c>
      <c r="C59" s="568">
        <v>0</v>
      </c>
      <c r="D59" s="569">
        <v>0</v>
      </c>
      <c r="E59" s="569">
        <v>0</v>
      </c>
      <c r="F59" s="569">
        <v>0</v>
      </c>
      <c r="G59" s="569">
        <v>0</v>
      </c>
      <c r="H59" s="569">
        <v>0</v>
      </c>
      <c r="I59" s="569">
        <v>0</v>
      </c>
      <c r="J59" s="569">
        <v>0</v>
      </c>
      <c r="K59" s="570">
        <v>0</v>
      </c>
      <c r="L59" s="571">
        <f t="shared" si="0"/>
        <v>0</v>
      </c>
      <c r="M59" s="573">
        <v>0</v>
      </c>
      <c r="N59" s="573">
        <v>0</v>
      </c>
      <c r="O59" s="573">
        <v>0</v>
      </c>
      <c r="P59" s="573">
        <v>0</v>
      </c>
      <c r="Q59" s="574">
        <v>0</v>
      </c>
    </row>
    <row r="60" spans="1:17" x14ac:dyDescent="0.25">
      <c r="A60" s="575">
        <f t="shared" si="1"/>
        <v>45900</v>
      </c>
      <c r="B60" s="83" t="str">
        <f t="shared" si="2"/>
        <v>AMCo</v>
      </c>
      <c r="C60" s="562">
        <v>0</v>
      </c>
      <c r="D60" s="563">
        <v>0</v>
      </c>
      <c r="E60" s="563">
        <v>0</v>
      </c>
      <c r="F60" s="563">
        <v>0</v>
      </c>
      <c r="G60" s="563">
        <v>0</v>
      </c>
      <c r="H60" s="563">
        <v>0</v>
      </c>
      <c r="I60" s="563">
        <v>0</v>
      </c>
      <c r="J60" s="563">
        <v>0</v>
      </c>
      <c r="K60" s="564">
        <v>0</v>
      </c>
      <c r="L60" s="563">
        <f t="shared" si="0"/>
        <v>0</v>
      </c>
      <c r="M60" s="564">
        <v>0</v>
      </c>
      <c r="N60" s="564">
        <v>0</v>
      </c>
      <c r="O60" s="564">
        <v>0</v>
      </c>
      <c r="P60" s="564">
        <v>0</v>
      </c>
      <c r="Q60" s="566">
        <v>0</v>
      </c>
    </row>
    <row r="61" spans="1:17" x14ac:dyDescent="0.25">
      <c r="A61" s="567">
        <f t="shared" si="1"/>
        <v>45930</v>
      </c>
      <c r="B61" s="577" t="str">
        <f t="shared" si="2"/>
        <v>AMCo</v>
      </c>
      <c r="C61" s="568">
        <v>0</v>
      </c>
      <c r="D61" s="569">
        <v>0</v>
      </c>
      <c r="E61" s="569">
        <v>0</v>
      </c>
      <c r="F61" s="569">
        <v>0</v>
      </c>
      <c r="G61" s="569">
        <v>0</v>
      </c>
      <c r="H61" s="569">
        <v>0</v>
      </c>
      <c r="I61" s="569">
        <v>0</v>
      </c>
      <c r="J61" s="569">
        <v>0</v>
      </c>
      <c r="K61" s="570">
        <v>0</v>
      </c>
      <c r="L61" s="571">
        <f t="shared" si="0"/>
        <v>0</v>
      </c>
      <c r="M61" s="573">
        <v>0</v>
      </c>
      <c r="N61" s="573">
        <v>0</v>
      </c>
      <c r="O61" s="573">
        <v>0</v>
      </c>
      <c r="P61" s="573">
        <v>0</v>
      </c>
      <c r="Q61" s="574">
        <v>0</v>
      </c>
    </row>
    <row r="62" spans="1:17" x14ac:dyDescent="0.25">
      <c r="A62" s="575">
        <f t="shared" si="1"/>
        <v>45961</v>
      </c>
      <c r="B62" s="83" t="str">
        <f t="shared" si="2"/>
        <v>AMCo</v>
      </c>
      <c r="C62" s="562">
        <v>0</v>
      </c>
      <c r="D62" s="563">
        <v>0</v>
      </c>
      <c r="E62" s="563">
        <v>0</v>
      </c>
      <c r="F62" s="563">
        <v>0</v>
      </c>
      <c r="G62" s="563">
        <v>0</v>
      </c>
      <c r="H62" s="563">
        <v>0</v>
      </c>
      <c r="I62" s="563">
        <v>0</v>
      </c>
      <c r="J62" s="563">
        <v>0</v>
      </c>
      <c r="K62" s="564">
        <v>0</v>
      </c>
      <c r="L62" s="563">
        <f t="shared" si="0"/>
        <v>0</v>
      </c>
      <c r="M62" s="564">
        <v>0</v>
      </c>
      <c r="N62" s="564">
        <v>0</v>
      </c>
      <c r="O62" s="564">
        <v>0</v>
      </c>
      <c r="P62" s="564">
        <v>0</v>
      </c>
      <c r="Q62" s="566">
        <v>0</v>
      </c>
    </row>
    <row r="63" spans="1:17" x14ac:dyDescent="0.25">
      <c r="A63" s="567">
        <f t="shared" si="1"/>
        <v>45991</v>
      </c>
      <c r="B63" s="577" t="str">
        <f t="shared" si="2"/>
        <v>AMCo</v>
      </c>
      <c r="C63" s="568">
        <v>0</v>
      </c>
      <c r="D63" s="569">
        <v>0</v>
      </c>
      <c r="E63" s="569">
        <v>0</v>
      </c>
      <c r="F63" s="569">
        <v>0</v>
      </c>
      <c r="G63" s="569">
        <v>0</v>
      </c>
      <c r="H63" s="569">
        <v>0</v>
      </c>
      <c r="I63" s="569">
        <v>0</v>
      </c>
      <c r="J63" s="569">
        <v>0</v>
      </c>
      <c r="K63" s="570">
        <v>0</v>
      </c>
      <c r="L63" s="571">
        <f t="shared" si="0"/>
        <v>0</v>
      </c>
      <c r="M63" s="573">
        <v>0</v>
      </c>
      <c r="N63" s="573">
        <v>0</v>
      </c>
      <c r="O63" s="573">
        <v>0</v>
      </c>
      <c r="P63" s="573">
        <v>0</v>
      </c>
      <c r="Q63" s="574">
        <v>0</v>
      </c>
    </row>
    <row r="64" spans="1:17" x14ac:dyDescent="0.25">
      <c r="A64" s="575">
        <f t="shared" si="1"/>
        <v>46022</v>
      </c>
      <c r="B64" s="83" t="str">
        <f t="shared" si="2"/>
        <v>AMCo</v>
      </c>
      <c r="C64" s="562">
        <v>0</v>
      </c>
      <c r="D64" s="563">
        <v>0</v>
      </c>
      <c r="E64" s="563">
        <v>0</v>
      </c>
      <c r="F64" s="563">
        <v>0</v>
      </c>
      <c r="G64" s="563">
        <v>0</v>
      </c>
      <c r="H64" s="563">
        <v>0</v>
      </c>
      <c r="I64" s="563">
        <v>0</v>
      </c>
      <c r="J64" s="563">
        <v>0</v>
      </c>
      <c r="K64" s="564">
        <v>0</v>
      </c>
      <c r="L64" s="563">
        <f t="shared" si="0"/>
        <v>0</v>
      </c>
      <c r="M64" s="564">
        <v>0</v>
      </c>
      <c r="N64" s="564">
        <v>0</v>
      </c>
      <c r="O64" s="564">
        <v>0</v>
      </c>
      <c r="P64" s="564">
        <v>0</v>
      </c>
      <c r="Q64" s="566">
        <v>0</v>
      </c>
    </row>
    <row r="65" spans="1:17" x14ac:dyDescent="0.25">
      <c r="A65" s="567">
        <f t="shared" si="1"/>
        <v>46053</v>
      </c>
      <c r="B65" s="577" t="str">
        <f t="shared" si="2"/>
        <v>AMCo</v>
      </c>
      <c r="C65" s="568">
        <v>0</v>
      </c>
      <c r="D65" s="569">
        <v>0</v>
      </c>
      <c r="E65" s="569">
        <v>0</v>
      </c>
      <c r="F65" s="569">
        <v>0</v>
      </c>
      <c r="G65" s="569">
        <v>0</v>
      </c>
      <c r="H65" s="569">
        <v>0</v>
      </c>
      <c r="I65" s="569">
        <v>0</v>
      </c>
      <c r="J65" s="569">
        <v>0</v>
      </c>
      <c r="K65" s="570">
        <v>0</v>
      </c>
      <c r="L65" s="571">
        <f t="shared" si="0"/>
        <v>0</v>
      </c>
      <c r="M65" s="573">
        <v>0</v>
      </c>
      <c r="N65" s="573">
        <v>0</v>
      </c>
      <c r="O65" s="573">
        <v>0</v>
      </c>
      <c r="P65" s="573">
        <v>0</v>
      </c>
      <c r="Q65" s="574">
        <v>0</v>
      </c>
    </row>
    <row r="66" spans="1:17" x14ac:dyDescent="0.25">
      <c r="A66" s="575">
        <f t="shared" si="1"/>
        <v>46081</v>
      </c>
      <c r="B66" s="83" t="str">
        <f t="shared" si="2"/>
        <v>AMCo</v>
      </c>
      <c r="C66" s="562">
        <v>0</v>
      </c>
      <c r="D66" s="563">
        <v>0</v>
      </c>
      <c r="E66" s="563">
        <v>0</v>
      </c>
      <c r="F66" s="563">
        <v>0</v>
      </c>
      <c r="G66" s="563">
        <v>0</v>
      </c>
      <c r="H66" s="563">
        <v>0</v>
      </c>
      <c r="I66" s="563">
        <v>0</v>
      </c>
      <c r="J66" s="563">
        <v>0</v>
      </c>
      <c r="K66" s="564">
        <v>0</v>
      </c>
      <c r="L66" s="563">
        <f t="shared" ref="L66:L129" si="3">+O66+P66</f>
        <v>0</v>
      </c>
      <c r="M66" s="564">
        <v>0</v>
      </c>
      <c r="N66" s="564">
        <v>0</v>
      </c>
      <c r="O66" s="564">
        <v>0</v>
      </c>
      <c r="P66" s="564">
        <v>0</v>
      </c>
      <c r="Q66" s="566">
        <v>0</v>
      </c>
    </row>
    <row r="67" spans="1:17" x14ac:dyDescent="0.25">
      <c r="A67" s="567">
        <f t="shared" ref="A67:A130" si="4">+EOMONTH(A66,1)</f>
        <v>46112</v>
      </c>
      <c r="B67" s="577" t="str">
        <f t="shared" ref="B67:B130" si="5">+B66</f>
        <v>AMCo</v>
      </c>
      <c r="C67" s="568">
        <v>0</v>
      </c>
      <c r="D67" s="569">
        <v>0</v>
      </c>
      <c r="E67" s="569">
        <v>0</v>
      </c>
      <c r="F67" s="569">
        <v>0</v>
      </c>
      <c r="G67" s="569">
        <v>0</v>
      </c>
      <c r="H67" s="569">
        <v>0</v>
      </c>
      <c r="I67" s="569">
        <v>0</v>
      </c>
      <c r="J67" s="569">
        <v>0</v>
      </c>
      <c r="K67" s="570">
        <v>0</v>
      </c>
      <c r="L67" s="571">
        <f t="shared" si="3"/>
        <v>0</v>
      </c>
      <c r="M67" s="573">
        <v>0</v>
      </c>
      <c r="N67" s="573">
        <v>0</v>
      </c>
      <c r="O67" s="573">
        <v>0</v>
      </c>
      <c r="P67" s="573">
        <v>0</v>
      </c>
      <c r="Q67" s="574">
        <v>0</v>
      </c>
    </row>
    <row r="68" spans="1:17" x14ac:dyDescent="0.25">
      <c r="A68" s="575">
        <f t="shared" si="4"/>
        <v>46142</v>
      </c>
      <c r="B68" s="83" t="str">
        <f t="shared" si="5"/>
        <v>AMCo</v>
      </c>
      <c r="C68" s="562">
        <v>0</v>
      </c>
      <c r="D68" s="563">
        <v>0</v>
      </c>
      <c r="E68" s="563">
        <v>0</v>
      </c>
      <c r="F68" s="563">
        <v>0</v>
      </c>
      <c r="G68" s="563">
        <v>0</v>
      </c>
      <c r="H68" s="563">
        <v>0</v>
      </c>
      <c r="I68" s="563">
        <v>0</v>
      </c>
      <c r="J68" s="563">
        <v>0</v>
      </c>
      <c r="K68" s="564">
        <v>0</v>
      </c>
      <c r="L68" s="563">
        <f t="shared" si="3"/>
        <v>0</v>
      </c>
      <c r="M68" s="564">
        <v>0</v>
      </c>
      <c r="N68" s="564">
        <v>0</v>
      </c>
      <c r="O68" s="564">
        <v>0</v>
      </c>
      <c r="P68" s="564">
        <v>0</v>
      </c>
      <c r="Q68" s="566">
        <v>0</v>
      </c>
    </row>
    <row r="69" spans="1:17" x14ac:dyDescent="0.25">
      <c r="A69" s="567">
        <f t="shared" si="4"/>
        <v>46173</v>
      </c>
      <c r="B69" s="577" t="str">
        <f t="shared" si="5"/>
        <v>AMCo</v>
      </c>
      <c r="C69" s="568">
        <v>0</v>
      </c>
      <c r="D69" s="569">
        <v>0</v>
      </c>
      <c r="E69" s="569">
        <v>0</v>
      </c>
      <c r="F69" s="569">
        <v>0</v>
      </c>
      <c r="G69" s="569">
        <v>0</v>
      </c>
      <c r="H69" s="569">
        <v>0</v>
      </c>
      <c r="I69" s="569">
        <v>0</v>
      </c>
      <c r="J69" s="569">
        <v>0</v>
      </c>
      <c r="K69" s="570">
        <v>0</v>
      </c>
      <c r="L69" s="571">
        <f t="shared" si="3"/>
        <v>0</v>
      </c>
      <c r="M69" s="573">
        <v>0</v>
      </c>
      <c r="N69" s="573">
        <v>0</v>
      </c>
      <c r="O69" s="573">
        <v>0</v>
      </c>
      <c r="P69" s="573">
        <v>0</v>
      </c>
      <c r="Q69" s="574">
        <v>0</v>
      </c>
    </row>
    <row r="70" spans="1:17" x14ac:dyDescent="0.25">
      <c r="A70" s="575">
        <f t="shared" si="4"/>
        <v>46203</v>
      </c>
      <c r="B70" s="83" t="str">
        <f t="shared" si="5"/>
        <v>AMCo</v>
      </c>
      <c r="C70" s="562">
        <v>0</v>
      </c>
      <c r="D70" s="563">
        <v>0</v>
      </c>
      <c r="E70" s="563">
        <v>0</v>
      </c>
      <c r="F70" s="563">
        <v>0</v>
      </c>
      <c r="G70" s="563">
        <v>0</v>
      </c>
      <c r="H70" s="563">
        <v>0</v>
      </c>
      <c r="I70" s="563">
        <v>0</v>
      </c>
      <c r="J70" s="563">
        <v>0</v>
      </c>
      <c r="K70" s="564">
        <v>0</v>
      </c>
      <c r="L70" s="563">
        <f t="shared" si="3"/>
        <v>0</v>
      </c>
      <c r="M70" s="564">
        <v>0</v>
      </c>
      <c r="N70" s="564">
        <v>0</v>
      </c>
      <c r="O70" s="564">
        <v>0</v>
      </c>
      <c r="P70" s="564">
        <v>0</v>
      </c>
      <c r="Q70" s="566">
        <v>0</v>
      </c>
    </row>
    <row r="71" spans="1:17" x14ac:dyDescent="0.25">
      <c r="A71" s="567">
        <f t="shared" si="4"/>
        <v>46234</v>
      </c>
      <c r="B71" s="577" t="str">
        <f t="shared" si="5"/>
        <v>AMCo</v>
      </c>
      <c r="C71" s="568">
        <v>0</v>
      </c>
      <c r="D71" s="569">
        <v>0</v>
      </c>
      <c r="E71" s="569">
        <v>0</v>
      </c>
      <c r="F71" s="569">
        <v>0</v>
      </c>
      <c r="G71" s="569">
        <v>0</v>
      </c>
      <c r="H71" s="569">
        <v>0</v>
      </c>
      <c r="I71" s="569">
        <v>0</v>
      </c>
      <c r="J71" s="569">
        <v>0</v>
      </c>
      <c r="K71" s="570">
        <v>0</v>
      </c>
      <c r="L71" s="571">
        <f t="shared" si="3"/>
        <v>0</v>
      </c>
      <c r="M71" s="573">
        <v>0</v>
      </c>
      <c r="N71" s="573">
        <v>0</v>
      </c>
      <c r="O71" s="573">
        <v>0</v>
      </c>
      <c r="P71" s="573">
        <v>0</v>
      </c>
      <c r="Q71" s="574">
        <v>0</v>
      </c>
    </row>
    <row r="72" spans="1:17" x14ac:dyDescent="0.25">
      <c r="A72" s="575">
        <f t="shared" si="4"/>
        <v>46265</v>
      </c>
      <c r="B72" s="83" t="str">
        <f t="shared" si="5"/>
        <v>AMCo</v>
      </c>
      <c r="C72" s="562">
        <v>0</v>
      </c>
      <c r="D72" s="563">
        <v>0</v>
      </c>
      <c r="E72" s="563">
        <v>0</v>
      </c>
      <c r="F72" s="563">
        <v>0</v>
      </c>
      <c r="G72" s="563">
        <v>0</v>
      </c>
      <c r="H72" s="563">
        <v>0</v>
      </c>
      <c r="I72" s="563">
        <v>0</v>
      </c>
      <c r="J72" s="563">
        <v>0</v>
      </c>
      <c r="K72" s="564">
        <v>0</v>
      </c>
      <c r="L72" s="563">
        <f t="shared" si="3"/>
        <v>0</v>
      </c>
      <c r="M72" s="564">
        <v>0</v>
      </c>
      <c r="N72" s="564">
        <v>0</v>
      </c>
      <c r="O72" s="564">
        <v>0</v>
      </c>
      <c r="P72" s="564">
        <v>0</v>
      </c>
      <c r="Q72" s="566">
        <v>0</v>
      </c>
    </row>
    <row r="73" spans="1:17" x14ac:dyDescent="0.25">
      <c r="A73" s="567">
        <f t="shared" si="4"/>
        <v>46295</v>
      </c>
      <c r="B73" s="577" t="str">
        <f t="shared" si="5"/>
        <v>AMCo</v>
      </c>
      <c r="C73" s="568">
        <v>0</v>
      </c>
      <c r="D73" s="569">
        <v>0</v>
      </c>
      <c r="E73" s="569">
        <v>0</v>
      </c>
      <c r="F73" s="569">
        <v>0</v>
      </c>
      <c r="G73" s="569">
        <v>0</v>
      </c>
      <c r="H73" s="569">
        <v>0</v>
      </c>
      <c r="I73" s="569">
        <v>0</v>
      </c>
      <c r="J73" s="569">
        <v>0</v>
      </c>
      <c r="K73" s="570">
        <v>0</v>
      </c>
      <c r="L73" s="571">
        <f t="shared" si="3"/>
        <v>0</v>
      </c>
      <c r="M73" s="573">
        <v>0</v>
      </c>
      <c r="N73" s="573">
        <v>0</v>
      </c>
      <c r="O73" s="573">
        <v>0</v>
      </c>
      <c r="P73" s="573">
        <v>0</v>
      </c>
      <c r="Q73" s="574">
        <v>0</v>
      </c>
    </row>
    <row r="74" spans="1:17" x14ac:dyDescent="0.25">
      <c r="A74" s="575">
        <f t="shared" si="4"/>
        <v>46326</v>
      </c>
      <c r="B74" s="83" t="str">
        <f t="shared" si="5"/>
        <v>AMCo</v>
      </c>
      <c r="C74" s="562">
        <v>0</v>
      </c>
      <c r="D74" s="563">
        <v>0</v>
      </c>
      <c r="E74" s="563">
        <v>0</v>
      </c>
      <c r="F74" s="563">
        <v>0</v>
      </c>
      <c r="G74" s="563">
        <v>0</v>
      </c>
      <c r="H74" s="563">
        <v>0</v>
      </c>
      <c r="I74" s="563">
        <v>0</v>
      </c>
      <c r="J74" s="563">
        <v>0</v>
      </c>
      <c r="K74" s="564">
        <v>0</v>
      </c>
      <c r="L74" s="563">
        <f t="shared" si="3"/>
        <v>0</v>
      </c>
      <c r="M74" s="564">
        <v>0</v>
      </c>
      <c r="N74" s="564">
        <v>0</v>
      </c>
      <c r="O74" s="564">
        <v>0</v>
      </c>
      <c r="P74" s="564">
        <v>0</v>
      </c>
      <c r="Q74" s="566">
        <v>0</v>
      </c>
    </row>
    <row r="75" spans="1:17" x14ac:dyDescent="0.25">
      <c r="A75" s="567">
        <f t="shared" si="4"/>
        <v>46356</v>
      </c>
      <c r="B75" s="577" t="str">
        <f t="shared" si="5"/>
        <v>AMCo</v>
      </c>
      <c r="C75" s="568">
        <v>0</v>
      </c>
      <c r="D75" s="569">
        <v>0</v>
      </c>
      <c r="E75" s="569">
        <v>0</v>
      </c>
      <c r="F75" s="569">
        <v>0</v>
      </c>
      <c r="G75" s="569">
        <v>0</v>
      </c>
      <c r="H75" s="569">
        <v>0</v>
      </c>
      <c r="I75" s="569">
        <v>0</v>
      </c>
      <c r="J75" s="569">
        <v>0</v>
      </c>
      <c r="K75" s="570">
        <v>0</v>
      </c>
      <c r="L75" s="571">
        <f t="shared" si="3"/>
        <v>0</v>
      </c>
      <c r="M75" s="573">
        <v>0</v>
      </c>
      <c r="N75" s="573">
        <v>0</v>
      </c>
      <c r="O75" s="573">
        <v>0</v>
      </c>
      <c r="P75" s="573">
        <v>0</v>
      </c>
      <c r="Q75" s="574">
        <v>0</v>
      </c>
    </row>
    <row r="76" spans="1:17" x14ac:dyDescent="0.25">
      <c r="A76" s="575">
        <f t="shared" si="4"/>
        <v>46387</v>
      </c>
      <c r="B76" s="83" t="str">
        <f t="shared" si="5"/>
        <v>AMCo</v>
      </c>
      <c r="C76" s="562">
        <v>0</v>
      </c>
      <c r="D76" s="563">
        <v>0</v>
      </c>
      <c r="E76" s="563">
        <v>0</v>
      </c>
      <c r="F76" s="563">
        <v>0</v>
      </c>
      <c r="G76" s="563">
        <v>0</v>
      </c>
      <c r="H76" s="563">
        <v>0</v>
      </c>
      <c r="I76" s="563">
        <v>0</v>
      </c>
      <c r="J76" s="563">
        <v>0</v>
      </c>
      <c r="K76" s="564">
        <v>0</v>
      </c>
      <c r="L76" s="563">
        <f t="shared" si="3"/>
        <v>0</v>
      </c>
      <c r="M76" s="564">
        <v>0</v>
      </c>
      <c r="N76" s="564">
        <v>0</v>
      </c>
      <c r="O76" s="564">
        <v>0</v>
      </c>
      <c r="P76" s="564">
        <v>0</v>
      </c>
      <c r="Q76" s="566">
        <v>0</v>
      </c>
    </row>
    <row r="77" spans="1:17" x14ac:dyDescent="0.25">
      <c r="A77" s="567">
        <f t="shared" si="4"/>
        <v>46418</v>
      </c>
      <c r="B77" s="577" t="str">
        <f t="shared" si="5"/>
        <v>AMCo</v>
      </c>
      <c r="C77" s="568">
        <v>0</v>
      </c>
      <c r="D77" s="569">
        <v>0</v>
      </c>
      <c r="E77" s="569">
        <v>0</v>
      </c>
      <c r="F77" s="569">
        <v>0</v>
      </c>
      <c r="G77" s="569">
        <v>0</v>
      </c>
      <c r="H77" s="569">
        <v>0</v>
      </c>
      <c r="I77" s="569">
        <v>0</v>
      </c>
      <c r="J77" s="569">
        <v>0</v>
      </c>
      <c r="K77" s="570">
        <v>0</v>
      </c>
      <c r="L77" s="571">
        <f t="shared" si="3"/>
        <v>0</v>
      </c>
      <c r="M77" s="573">
        <v>0</v>
      </c>
      <c r="N77" s="573">
        <v>0</v>
      </c>
      <c r="O77" s="573">
        <v>0</v>
      </c>
      <c r="P77" s="573">
        <v>0</v>
      </c>
      <c r="Q77" s="574">
        <v>0</v>
      </c>
    </row>
    <row r="78" spans="1:17" x14ac:dyDescent="0.25">
      <c r="A78" s="575">
        <f t="shared" si="4"/>
        <v>46446</v>
      </c>
      <c r="B78" s="83" t="str">
        <f t="shared" si="5"/>
        <v>AMCo</v>
      </c>
      <c r="C78" s="562">
        <v>0</v>
      </c>
      <c r="D78" s="563">
        <v>0</v>
      </c>
      <c r="E78" s="563">
        <v>0</v>
      </c>
      <c r="F78" s="563">
        <v>0</v>
      </c>
      <c r="G78" s="563">
        <v>0</v>
      </c>
      <c r="H78" s="563">
        <v>0</v>
      </c>
      <c r="I78" s="563">
        <v>0</v>
      </c>
      <c r="J78" s="563">
        <v>0</v>
      </c>
      <c r="K78" s="564">
        <v>0</v>
      </c>
      <c r="L78" s="563">
        <f t="shared" si="3"/>
        <v>0</v>
      </c>
      <c r="M78" s="564">
        <v>0</v>
      </c>
      <c r="N78" s="564">
        <v>0</v>
      </c>
      <c r="O78" s="564">
        <v>0</v>
      </c>
      <c r="P78" s="564">
        <v>0</v>
      </c>
      <c r="Q78" s="566">
        <v>0</v>
      </c>
    </row>
    <row r="79" spans="1:17" x14ac:dyDescent="0.25">
      <c r="A79" s="567">
        <f t="shared" si="4"/>
        <v>46477</v>
      </c>
      <c r="B79" s="577" t="str">
        <f t="shared" si="5"/>
        <v>AMCo</v>
      </c>
      <c r="C79" s="568">
        <v>0</v>
      </c>
      <c r="D79" s="569">
        <v>0</v>
      </c>
      <c r="E79" s="569">
        <v>0</v>
      </c>
      <c r="F79" s="569">
        <v>0</v>
      </c>
      <c r="G79" s="569">
        <v>0</v>
      </c>
      <c r="H79" s="569">
        <v>0</v>
      </c>
      <c r="I79" s="569">
        <v>0</v>
      </c>
      <c r="J79" s="569">
        <v>0</v>
      </c>
      <c r="K79" s="570">
        <v>0</v>
      </c>
      <c r="L79" s="571">
        <f t="shared" si="3"/>
        <v>0</v>
      </c>
      <c r="M79" s="573">
        <v>0</v>
      </c>
      <c r="N79" s="573">
        <v>0</v>
      </c>
      <c r="O79" s="573">
        <v>0</v>
      </c>
      <c r="P79" s="573">
        <v>0</v>
      </c>
      <c r="Q79" s="574">
        <v>0</v>
      </c>
    </row>
    <row r="80" spans="1:17" x14ac:dyDescent="0.25">
      <c r="A80" s="575">
        <f t="shared" si="4"/>
        <v>46507</v>
      </c>
      <c r="B80" s="83" t="str">
        <f t="shared" si="5"/>
        <v>AMCo</v>
      </c>
      <c r="C80" s="562">
        <v>0</v>
      </c>
      <c r="D80" s="563">
        <v>0</v>
      </c>
      <c r="E80" s="563">
        <v>0</v>
      </c>
      <c r="F80" s="563">
        <v>0</v>
      </c>
      <c r="G80" s="563">
        <v>0</v>
      </c>
      <c r="H80" s="563">
        <v>0</v>
      </c>
      <c r="I80" s="563">
        <v>0</v>
      </c>
      <c r="J80" s="563">
        <v>0</v>
      </c>
      <c r="K80" s="564">
        <v>0</v>
      </c>
      <c r="L80" s="563">
        <f t="shared" si="3"/>
        <v>0</v>
      </c>
      <c r="M80" s="564">
        <v>0</v>
      </c>
      <c r="N80" s="564">
        <v>0</v>
      </c>
      <c r="O80" s="564">
        <v>0</v>
      </c>
      <c r="P80" s="564">
        <v>0</v>
      </c>
      <c r="Q80" s="566">
        <v>0</v>
      </c>
    </row>
    <row r="81" spans="1:17" x14ac:dyDescent="0.25">
      <c r="A81" s="567">
        <f t="shared" si="4"/>
        <v>46538</v>
      </c>
      <c r="B81" s="577" t="str">
        <f t="shared" si="5"/>
        <v>AMCo</v>
      </c>
      <c r="C81" s="568">
        <v>0</v>
      </c>
      <c r="D81" s="569">
        <v>0</v>
      </c>
      <c r="E81" s="569">
        <v>0</v>
      </c>
      <c r="F81" s="569">
        <v>0</v>
      </c>
      <c r="G81" s="569">
        <v>0</v>
      </c>
      <c r="H81" s="569">
        <v>0</v>
      </c>
      <c r="I81" s="569">
        <v>0</v>
      </c>
      <c r="J81" s="569">
        <v>0</v>
      </c>
      <c r="K81" s="570">
        <v>0</v>
      </c>
      <c r="L81" s="571">
        <f t="shared" si="3"/>
        <v>0</v>
      </c>
      <c r="M81" s="573">
        <v>0</v>
      </c>
      <c r="N81" s="573">
        <v>0</v>
      </c>
      <c r="O81" s="573">
        <v>0</v>
      </c>
      <c r="P81" s="573">
        <v>0</v>
      </c>
      <c r="Q81" s="574">
        <v>0</v>
      </c>
    </row>
    <row r="82" spans="1:17" x14ac:dyDescent="0.25">
      <c r="A82" s="575">
        <f t="shared" si="4"/>
        <v>46568</v>
      </c>
      <c r="B82" s="83" t="str">
        <f t="shared" si="5"/>
        <v>AMCo</v>
      </c>
      <c r="C82" s="562">
        <v>0</v>
      </c>
      <c r="D82" s="563">
        <v>0</v>
      </c>
      <c r="E82" s="563">
        <v>0</v>
      </c>
      <c r="F82" s="563">
        <v>0</v>
      </c>
      <c r="G82" s="563">
        <v>0</v>
      </c>
      <c r="H82" s="563">
        <v>0</v>
      </c>
      <c r="I82" s="563">
        <v>0</v>
      </c>
      <c r="J82" s="563">
        <v>0</v>
      </c>
      <c r="K82" s="564">
        <v>0</v>
      </c>
      <c r="L82" s="563">
        <f t="shared" si="3"/>
        <v>0</v>
      </c>
      <c r="M82" s="564">
        <v>0</v>
      </c>
      <c r="N82" s="564">
        <v>0</v>
      </c>
      <c r="O82" s="564">
        <v>0</v>
      </c>
      <c r="P82" s="564">
        <v>0</v>
      </c>
      <c r="Q82" s="566">
        <v>0</v>
      </c>
    </row>
    <row r="83" spans="1:17" x14ac:dyDescent="0.25">
      <c r="A83" s="567">
        <f t="shared" si="4"/>
        <v>46599</v>
      </c>
      <c r="B83" s="577" t="str">
        <f t="shared" si="5"/>
        <v>AMCo</v>
      </c>
      <c r="C83" s="568">
        <v>0</v>
      </c>
      <c r="D83" s="569">
        <v>0</v>
      </c>
      <c r="E83" s="569">
        <v>0</v>
      </c>
      <c r="F83" s="569">
        <v>0</v>
      </c>
      <c r="G83" s="569">
        <v>0</v>
      </c>
      <c r="H83" s="569">
        <v>0</v>
      </c>
      <c r="I83" s="569">
        <v>0</v>
      </c>
      <c r="J83" s="569">
        <v>0</v>
      </c>
      <c r="K83" s="570">
        <v>0</v>
      </c>
      <c r="L83" s="571">
        <f t="shared" si="3"/>
        <v>0</v>
      </c>
      <c r="M83" s="573">
        <v>0</v>
      </c>
      <c r="N83" s="573">
        <v>0</v>
      </c>
      <c r="O83" s="573">
        <v>0</v>
      </c>
      <c r="P83" s="573">
        <v>0</v>
      </c>
      <c r="Q83" s="574">
        <v>0</v>
      </c>
    </row>
    <row r="84" spans="1:17" x14ac:dyDescent="0.25">
      <c r="A84" s="575">
        <f t="shared" si="4"/>
        <v>46630</v>
      </c>
      <c r="B84" s="83" t="str">
        <f t="shared" si="5"/>
        <v>AMCo</v>
      </c>
      <c r="C84" s="562">
        <v>0</v>
      </c>
      <c r="D84" s="563">
        <v>0</v>
      </c>
      <c r="E84" s="563">
        <v>0</v>
      </c>
      <c r="F84" s="563">
        <v>0</v>
      </c>
      <c r="G84" s="563">
        <v>0</v>
      </c>
      <c r="H84" s="563">
        <v>0</v>
      </c>
      <c r="I84" s="563">
        <v>0</v>
      </c>
      <c r="J84" s="563">
        <v>0</v>
      </c>
      <c r="K84" s="564">
        <v>0</v>
      </c>
      <c r="L84" s="563">
        <f t="shared" si="3"/>
        <v>0</v>
      </c>
      <c r="M84" s="564">
        <v>0</v>
      </c>
      <c r="N84" s="564">
        <v>0</v>
      </c>
      <c r="O84" s="564">
        <v>0</v>
      </c>
      <c r="P84" s="564">
        <v>0</v>
      </c>
      <c r="Q84" s="566">
        <v>0</v>
      </c>
    </row>
    <row r="85" spans="1:17" x14ac:dyDescent="0.25">
      <c r="A85" s="567">
        <f t="shared" si="4"/>
        <v>46660</v>
      </c>
      <c r="B85" s="577" t="str">
        <f t="shared" si="5"/>
        <v>AMCo</v>
      </c>
      <c r="C85" s="568">
        <v>0</v>
      </c>
      <c r="D85" s="569">
        <v>0</v>
      </c>
      <c r="E85" s="569">
        <v>0</v>
      </c>
      <c r="F85" s="569">
        <v>0</v>
      </c>
      <c r="G85" s="569">
        <v>0</v>
      </c>
      <c r="H85" s="569">
        <v>0</v>
      </c>
      <c r="I85" s="569">
        <v>0</v>
      </c>
      <c r="J85" s="569">
        <v>0</v>
      </c>
      <c r="K85" s="570">
        <v>0</v>
      </c>
      <c r="L85" s="571">
        <f t="shared" si="3"/>
        <v>0</v>
      </c>
      <c r="M85" s="573">
        <v>0</v>
      </c>
      <c r="N85" s="573">
        <v>0</v>
      </c>
      <c r="O85" s="573">
        <v>0</v>
      </c>
      <c r="P85" s="573">
        <v>0</v>
      </c>
      <c r="Q85" s="574">
        <v>0</v>
      </c>
    </row>
    <row r="86" spans="1:17" x14ac:dyDescent="0.25">
      <c r="A86" s="575">
        <f t="shared" si="4"/>
        <v>46691</v>
      </c>
      <c r="B86" s="83" t="str">
        <f t="shared" si="5"/>
        <v>AMCo</v>
      </c>
      <c r="C86" s="562">
        <v>0</v>
      </c>
      <c r="D86" s="563">
        <v>0</v>
      </c>
      <c r="E86" s="563">
        <v>0</v>
      </c>
      <c r="F86" s="563">
        <v>0</v>
      </c>
      <c r="G86" s="563">
        <v>0</v>
      </c>
      <c r="H86" s="563">
        <v>0</v>
      </c>
      <c r="I86" s="563">
        <v>0</v>
      </c>
      <c r="J86" s="563">
        <v>0</v>
      </c>
      <c r="K86" s="564">
        <v>0</v>
      </c>
      <c r="L86" s="563">
        <f t="shared" si="3"/>
        <v>0</v>
      </c>
      <c r="M86" s="564">
        <v>0</v>
      </c>
      <c r="N86" s="564">
        <v>0</v>
      </c>
      <c r="O86" s="564">
        <v>0</v>
      </c>
      <c r="P86" s="564">
        <v>0</v>
      </c>
      <c r="Q86" s="566">
        <v>0</v>
      </c>
    </row>
    <row r="87" spans="1:17" x14ac:dyDescent="0.25">
      <c r="A87" s="567">
        <f t="shared" si="4"/>
        <v>46721</v>
      </c>
      <c r="B87" s="577" t="str">
        <f t="shared" si="5"/>
        <v>AMCo</v>
      </c>
      <c r="C87" s="568">
        <v>0</v>
      </c>
      <c r="D87" s="569">
        <v>0</v>
      </c>
      <c r="E87" s="569">
        <v>0</v>
      </c>
      <c r="F87" s="569">
        <v>0</v>
      </c>
      <c r="G87" s="569">
        <v>0</v>
      </c>
      <c r="H87" s="569">
        <v>0</v>
      </c>
      <c r="I87" s="569">
        <v>0</v>
      </c>
      <c r="J87" s="569">
        <v>0</v>
      </c>
      <c r="K87" s="570">
        <v>0</v>
      </c>
      <c r="L87" s="571">
        <f t="shared" si="3"/>
        <v>0</v>
      </c>
      <c r="M87" s="573">
        <v>0</v>
      </c>
      <c r="N87" s="573">
        <v>0</v>
      </c>
      <c r="O87" s="573">
        <v>0</v>
      </c>
      <c r="P87" s="573">
        <v>0</v>
      </c>
      <c r="Q87" s="574">
        <v>0</v>
      </c>
    </row>
    <row r="88" spans="1:17" x14ac:dyDescent="0.25">
      <c r="A88" s="575">
        <f t="shared" si="4"/>
        <v>46752</v>
      </c>
      <c r="B88" s="83" t="str">
        <f t="shared" si="5"/>
        <v>AMCo</v>
      </c>
      <c r="C88" s="562">
        <v>0</v>
      </c>
      <c r="D88" s="563">
        <v>0</v>
      </c>
      <c r="E88" s="563">
        <v>0</v>
      </c>
      <c r="F88" s="563">
        <v>0</v>
      </c>
      <c r="G88" s="563">
        <v>0</v>
      </c>
      <c r="H88" s="563">
        <v>0</v>
      </c>
      <c r="I88" s="563">
        <v>0</v>
      </c>
      <c r="J88" s="563">
        <v>0</v>
      </c>
      <c r="K88" s="564">
        <v>0</v>
      </c>
      <c r="L88" s="563">
        <f t="shared" si="3"/>
        <v>0</v>
      </c>
      <c r="M88" s="564">
        <v>0</v>
      </c>
      <c r="N88" s="564">
        <v>0</v>
      </c>
      <c r="O88" s="564">
        <v>0</v>
      </c>
      <c r="P88" s="564">
        <v>0</v>
      </c>
      <c r="Q88" s="566">
        <v>0</v>
      </c>
    </row>
    <row r="89" spans="1:17" x14ac:dyDescent="0.25">
      <c r="A89" s="567">
        <f t="shared" si="4"/>
        <v>46783</v>
      </c>
      <c r="B89" s="577" t="str">
        <f t="shared" si="5"/>
        <v>AMCo</v>
      </c>
      <c r="C89" s="568">
        <v>0</v>
      </c>
      <c r="D89" s="569">
        <v>0</v>
      </c>
      <c r="E89" s="569">
        <v>0</v>
      </c>
      <c r="F89" s="569">
        <v>0</v>
      </c>
      <c r="G89" s="569">
        <v>0</v>
      </c>
      <c r="H89" s="569">
        <v>0</v>
      </c>
      <c r="I89" s="569">
        <v>0</v>
      </c>
      <c r="J89" s="569">
        <v>0</v>
      </c>
      <c r="K89" s="570">
        <v>0</v>
      </c>
      <c r="L89" s="571">
        <f t="shared" si="3"/>
        <v>0</v>
      </c>
      <c r="M89" s="573">
        <v>0</v>
      </c>
      <c r="N89" s="573">
        <v>0</v>
      </c>
      <c r="O89" s="573">
        <v>0</v>
      </c>
      <c r="P89" s="573">
        <v>0</v>
      </c>
      <c r="Q89" s="574">
        <v>0</v>
      </c>
    </row>
    <row r="90" spans="1:17" x14ac:dyDescent="0.25">
      <c r="A90" s="575">
        <f t="shared" si="4"/>
        <v>46812</v>
      </c>
      <c r="B90" s="83" t="str">
        <f t="shared" si="5"/>
        <v>AMCo</v>
      </c>
      <c r="C90" s="562">
        <v>0</v>
      </c>
      <c r="D90" s="563">
        <v>0</v>
      </c>
      <c r="E90" s="563">
        <v>0</v>
      </c>
      <c r="F90" s="563">
        <v>0</v>
      </c>
      <c r="G90" s="563">
        <v>0</v>
      </c>
      <c r="H90" s="563">
        <v>0</v>
      </c>
      <c r="I90" s="563">
        <v>0</v>
      </c>
      <c r="J90" s="563">
        <v>0</v>
      </c>
      <c r="K90" s="564">
        <v>0</v>
      </c>
      <c r="L90" s="563">
        <f t="shared" si="3"/>
        <v>0</v>
      </c>
      <c r="M90" s="564">
        <v>0</v>
      </c>
      <c r="N90" s="564">
        <v>0</v>
      </c>
      <c r="O90" s="564">
        <v>0</v>
      </c>
      <c r="P90" s="564">
        <v>0</v>
      </c>
      <c r="Q90" s="566">
        <v>0</v>
      </c>
    </row>
    <row r="91" spans="1:17" x14ac:dyDescent="0.25">
      <c r="A91" s="567">
        <f t="shared" si="4"/>
        <v>46843</v>
      </c>
      <c r="B91" s="577" t="str">
        <f t="shared" si="5"/>
        <v>AMCo</v>
      </c>
      <c r="C91" s="568">
        <v>0</v>
      </c>
      <c r="D91" s="569">
        <v>0</v>
      </c>
      <c r="E91" s="569">
        <v>0</v>
      </c>
      <c r="F91" s="569">
        <v>0</v>
      </c>
      <c r="G91" s="569">
        <v>0</v>
      </c>
      <c r="H91" s="569">
        <v>0</v>
      </c>
      <c r="I91" s="569">
        <v>0</v>
      </c>
      <c r="J91" s="569">
        <v>0</v>
      </c>
      <c r="K91" s="570">
        <v>0</v>
      </c>
      <c r="L91" s="571">
        <f t="shared" si="3"/>
        <v>0</v>
      </c>
      <c r="M91" s="573">
        <v>0</v>
      </c>
      <c r="N91" s="573">
        <v>0</v>
      </c>
      <c r="O91" s="573">
        <v>0</v>
      </c>
      <c r="P91" s="573">
        <v>0</v>
      </c>
      <c r="Q91" s="574">
        <v>0</v>
      </c>
    </row>
    <row r="92" spans="1:17" x14ac:dyDescent="0.25">
      <c r="A92" s="575">
        <f t="shared" si="4"/>
        <v>46873</v>
      </c>
      <c r="B92" s="83" t="str">
        <f t="shared" si="5"/>
        <v>AMCo</v>
      </c>
      <c r="C92" s="562">
        <v>0</v>
      </c>
      <c r="D92" s="563">
        <v>0</v>
      </c>
      <c r="E92" s="563">
        <v>0</v>
      </c>
      <c r="F92" s="563">
        <v>0</v>
      </c>
      <c r="G92" s="563">
        <v>0</v>
      </c>
      <c r="H92" s="563">
        <v>0</v>
      </c>
      <c r="I92" s="563">
        <v>0</v>
      </c>
      <c r="J92" s="563">
        <v>0</v>
      </c>
      <c r="K92" s="564">
        <v>0</v>
      </c>
      <c r="L92" s="563">
        <f t="shared" si="3"/>
        <v>0</v>
      </c>
      <c r="M92" s="564">
        <v>0</v>
      </c>
      <c r="N92" s="564">
        <v>0</v>
      </c>
      <c r="O92" s="564">
        <v>0</v>
      </c>
      <c r="P92" s="564">
        <v>0</v>
      </c>
      <c r="Q92" s="566">
        <v>0</v>
      </c>
    </row>
    <row r="93" spans="1:17" x14ac:dyDescent="0.25">
      <c r="A93" s="567">
        <f t="shared" si="4"/>
        <v>46904</v>
      </c>
      <c r="B93" s="577" t="str">
        <f t="shared" si="5"/>
        <v>AMCo</v>
      </c>
      <c r="C93" s="568">
        <v>0</v>
      </c>
      <c r="D93" s="569">
        <v>0</v>
      </c>
      <c r="E93" s="569">
        <v>0</v>
      </c>
      <c r="F93" s="569">
        <v>0</v>
      </c>
      <c r="G93" s="569">
        <v>0</v>
      </c>
      <c r="H93" s="569">
        <v>0</v>
      </c>
      <c r="I93" s="569">
        <v>0</v>
      </c>
      <c r="J93" s="569">
        <v>0</v>
      </c>
      <c r="K93" s="570">
        <v>0</v>
      </c>
      <c r="L93" s="571">
        <f t="shared" si="3"/>
        <v>0</v>
      </c>
      <c r="M93" s="573">
        <v>0</v>
      </c>
      <c r="N93" s="573">
        <v>0</v>
      </c>
      <c r="O93" s="573">
        <v>0</v>
      </c>
      <c r="P93" s="573">
        <v>0</v>
      </c>
      <c r="Q93" s="574">
        <v>0</v>
      </c>
    </row>
    <row r="94" spans="1:17" x14ac:dyDescent="0.25">
      <c r="A94" s="575">
        <f t="shared" si="4"/>
        <v>46934</v>
      </c>
      <c r="B94" s="83" t="str">
        <f t="shared" si="5"/>
        <v>AMCo</v>
      </c>
      <c r="C94" s="562">
        <v>0</v>
      </c>
      <c r="D94" s="563">
        <v>0</v>
      </c>
      <c r="E94" s="563">
        <v>0</v>
      </c>
      <c r="F94" s="563">
        <v>0</v>
      </c>
      <c r="G94" s="563">
        <v>0</v>
      </c>
      <c r="H94" s="563">
        <v>0</v>
      </c>
      <c r="I94" s="563">
        <v>0</v>
      </c>
      <c r="J94" s="563">
        <v>0</v>
      </c>
      <c r="K94" s="564">
        <v>0</v>
      </c>
      <c r="L94" s="563">
        <f t="shared" si="3"/>
        <v>0</v>
      </c>
      <c r="M94" s="564">
        <v>0</v>
      </c>
      <c r="N94" s="564">
        <v>0</v>
      </c>
      <c r="O94" s="564">
        <v>0</v>
      </c>
      <c r="P94" s="564">
        <v>0</v>
      </c>
      <c r="Q94" s="566">
        <v>0</v>
      </c>
    </row>
    <row r="95" spans="1:17" x14ac:dyDescent="0.25">
      <c r="A95" s="567">
        <f t="shared" si="4"/>
        <v>46965</v>
      </c>
      <c r="B95" s="577" t="str">
        <f t="shared" si="5"/>
        <v>AMCo</v>
      </c>
      <c r="C95" s="568">
        <v>0</v>
      </c>
      <c r="D95" s="569">
        <v>0</v>
      </c>
      <c r="E95" s="569">
        <v>0</v>
      </c>
      <c r="F95" s="569">
        <v>0</v>
      </c>
      <c r="G95" s="569">
        <v>0</v>
      </c>
      <c r="H95" s="569">
        <v>0</v>
      </c>
      <c r="I95" s="569">
        <v>0</v>
      </c>
      <c r="J95" s="569">
        <v>0</v>
      </c>
      <c r="K95" s="570">
        <v>0</v>
      </c>
      <c r="L95" s="571">
        <f t="shared" si="3"/>
        <v>0</v>
      </c>
      <c r="M95" s="573">
        <v>0</v>
      </c>
      <c r="N95" s="573">
        <v>0</v>
      </c>
      <c r="O95" s="573">
        <v>0</v>
      </c>
      <c r="P95" s="573">
        <v>0</v>
      </c>
      <c r="Q95" s="574">
        <v>0</v>
      </c>
    </row>
    <row r="96" spans="1:17" x14ac:dyDescent="0.25">
      <c r="A96" s="575">
        <f t="shared" si="4"/>
        <v>46996</v>
      </c>
      <c r="B96" s="83" t="str">
        <f t="shared" si="5"/>
        <v>AMCo</v>
      </c>
      <c r="C96" s="562">
        <v>0</v>
      </c>
      <c r="D96" s="563">
        <v>0</v>
      </c>
      <c r="E96" s="563">
        <v>0</v>
      </c>
      <c r="F96" s="563">
        <v>0</v>
      </c>
      <c r="G96" s="563">
        <v>0</v>
      </c>
      <c r="H96" s="563">
        <v>0</v>
      </c>
      <c r="I96" s="563">
        <v>0</v>
      </c>
      <c r="J96" s="563">
        <v>0</v>
      </c>
      <c r="K96" s="564">
        <v>0</v>
      </c>
      <c r="L96" s="563">
        <f t="shared" si="3"/>
        <v>0</v>
      </c>
      <c r="M96" s="564">
        <v>0</v>
      </c>
      <c r="N96" s="564">
        <v>0</v>
      </c>
      <c r="O96" s="564">
        <v>0</v>
      </c>
      <c r="P96" s="564">
        <v>0</v>
      </c>
      <c r="Q96" s="566">
        <v>0</v>
      </c>
    </row>
    <row r="97" spans="1:17" x14ac:dyDescent="0.25">
      <c r="A97" s="567">
        <f t="shared" si="4"/>
        <v>47026</v>
      </c>
      <c r="B97" s="577" t="str">
        <f t="shared" si="5"/>
        <v>AMCo</v>
      </c>
      <c r="C97" s="568">
        <v>0</v>
      </c>
      <c r="D97" s="569">
        <v>0</v>
      </c>
      <c r="E97" s="569">
        <v>0</v>
      </c>
      <c r="F97" s="569">
        <v>0</v>
      </c>
      <c r="G97" s="569">
        <v>0</v>
      </c>
      <c r="H97" s="569">
        <v>0</v>
      </c>
      <c r="I97" s="569">
        <v>0</v>
      </c>
      <c r="J97" s="569">
        <v>0</v>
      </c>
      <c r="K97" s="570">
        <v>0</v>
      </c>
      <c r="L97" s="571">
        <f t="shared" si="3"/>
        <v>0</v>
      </c>
      <c r="M97" s="573">
        <v>0</v>
      </c>
      <c r="N97" s="573">
        <v>0</v>
      </c>
      <c r="O97" s="573">
        <v>0</v>
      </c>
      <c r="P97" s="573">
        <v>0</v>
      </c>
      <c r="Q97" s="574">
        <v>0</v>
      </c>
    </row>
    <row r="98" spans="1:17" x14ac:dyDescent="0.25">
      <c r="A98" s="575">
        <f t="shared" si="4"/>
        <v>47057</v>
      </c>
      <c r="B98" s="83" t="str">
        <f t="shared" si="5"/>
        <v>AMCo</v>
      </c>
      <c r="C98" s="562">
        <v>0</v>
      </c>
      <c r="D98" s="563">
        <v>0</v>
      </c>
      <c r="E98" s="563">
        <v>0</v>
      </c>
      <c r="F98" s="563">
        <v>0</v>
      </c>
      <c r="G98" s="563">
        <v>0</v>
      </c>
      <c r="H98" s="563">
        <v>0</v>
      </c>
      <c r="I98" s="563">
        <v>0</v>
      </c>
      <c r="J98" s="563">
        <v>0</v>
      </c>
      <c r="K98" s="564">
        <v>0</v>
      </c>
      <c r="L98" s="563">
        <f t="shared" si="3"/>
        <v>0</v>
      </c>
      <c r="M98" s="564">
        <v>0</v>
      </c>
      <c r="N98" s="564">
        <v>0</v>
      </c>
      <c r="O98" s="564">
        <v>0</v>
      </c>
      <c r="P98" s="564">
        <v>0</v>
      </c>
      <c r="Q98" s="566">
        <v>0</v>
      </c>
    </row>
    <row r="99" spans="1:17" x14ac:dyDescent="0.25">
      <c r="A99" s="567">
        <f t="shared" si="4"/>
        <v>47087</v>
      </c>
      <c r="B99" s="577" t="str">
        <f t="shared" si="5"/>
        <v>AMCo</v>
      </c>
      <c r="C99" s="568">
        <v>0</v>
      </c>
      <c r="D99" s="569">
        <v>0</v>
      </c>
      <c r="E99" s="569">
        <v>0</v>
      </c>
      <c r="F99" s="569">
        <v>0</v>
      </c>
      <c r="G99" s="569">
        <v>0</v>
      </c>
      <c r="H99" s="569">
        <v>0</v>
      </c>
      <c r="I99" s="569">
        <v>0</v>
      </c>
      <c r="J99" s="569">
        <v>0</v>
      </c>
      <c r="K99" s="570">
        <v>0</v>
      </c>
      <c r="L99" s="571">
        <f t="shared" si="3"/>
        <v>0</v>
      </c>
      <c r="M99" s="573">
        <v>0</v>
      </c>
      <c r="N99" s="573">
        <v>0</v>
      </c>
      <c r="O99" s="573">
        <v>0</v>
      </c>
      <c r="P99" s="573">
        <v>0</v>
      </c>
      <c r="Q99" s="574">
        <v>0</v>
      </c>
    </row>
    <row r="100" spans="1:17" x14ac:dyDescent="0.25">
      <c r="A100" s="575">
        <f t="shared" si="4"/>
        <v>47118</v>
      </c>
      <c r="B100" s="83" t="str">
        <f t="shared" si="5"/>
        <v>AMCo</v>
      </c>
      <c r="C100" s="562">
        <v>0</v>
      </c>
      <c r="D100" s="563">
        <v>0</v>
      </c>
      <c r="E100" s="563">
        <v>0</v>
      </c>
      <c r="F100" s="563">
        <v>0</v>
      </c>
      <c r="G100" s="563">
        <v>0</v>
      </c>
      <c r="H100" s="563">
        <v>0</v>
      </c>
      <c r="I100" s="563">
        <v>0</v>
      </c>
      <c r="J100" s="563">
        <v>0</v>
      </c>
      <c r="K100" s="564">
        <v>0</v>
      </c>
      <c r="L100" s="563">
        <f t="shared" si="3"/>
        <v>0</v>
      </c>
      <c r="M100" s="564">
        <v>0</v>
      </c>
      <c r="N100" s="564">
        <v>0</v>
      </c>
      <c r="O100" s="564">
        <v>0</v>
      </c>
      <c r="P100" s="564">
        <v>0</v>
      </c>
      <c r="Q100" s="566">
        <v>0</v>
      </c>
    </row>
    <row r="101" spans="1:17" x14ac:dyDescent="0.25">
      <c r="A101" s="567">
        <f t="shared" si="4"/>
        <v>47149</v>
      </c>
      <c r="B101" s="577" t="str">
        <f t="shared" si="5"/>
        <v>AMCo</v>
      </c>
      <c r="C101" s="568">
        <v>0</v>
      </c>
      <c r="D101" s="569">
        <v>0</v>
      </c>
      <c r="E101" s="569">
        <v>0</v>
      </c>
      <c r="F101" s="569">
        <v>0</v>
      </c>
      <c r="G101" s="569">
        <v>0</v>
      </c>
      <c r="H101" s="569">
        <v>0</v>
      </c>
      <c r="I101" s="569">
        <v>0</v>
      </c>
      <c r="J101" s="569">
        <v>0</v>
      </c>
      <c r="K101" s="570">
        <v>0</v>
      </c>
      <c r="L101" s="571">
        <f t="shared" si="3"/>
        <v>0</v>
      </c>
      <c r="M101" s="573">
        <v>0</v>
      </c>
      <c r="N101" s="573">
        <v>0</v>
      </c>
      <c r="O101" s="573">
        <v>0</v>
      </c>
      <c r="P101" s="573">
        <v>0</v>
      </c>
      <c r="Q101" s="574">
        <v>0</v>
      </c>
    </row>
    <row r="102" spans="1:17" x14ac:dyDescent="0.25">
      <c r="A102" s="575">
        <f t="shared" si="4"/>
        <v>47177</v>
      </c>
      <c r="B102" s="83" t="str">
        <f t="shared" si="5"/>
        <v>AMCo</v>
      </c>
      <c r="C102" s="562">
        <v>0</v>
      </c>
      <c r="D102" s="563">
        <v>0</v>
      </c>
      <c r="E102" s="563">
        <v>0</v>
      </c>
      <c r="F102" s="563">
        <v>0</v>
      </c>
      <c r="G102" s="563">
        <v>0</v>
      </c>
      <c r="H102" s="563">
        <v>0</v>
      </c>
      <c r="I102" s="563">
        <v>0</v>
      </c>
      <c r="J102" s="563">
        <v>0</v>
      </c>
      <c r="K102" s="564">
        <v>0</v>
      </c>
      <c r="L102" s="563">
        <f t="shared" si="3"/>
        <v>0</v>
      </c>
      <c r="M102" s="564">
        <v>0</v>
      </c>
      <c r="N102" s="564">
        <v>0</v>
      </c>
      <c r="O102" s="564">
        <v>0</v>
      </c>
      <c r="P102" s="564">
        <v>0</v>
      </c>
      <c r="Q102" s="566">
        <v>0</v>
      </c>
    </row>
    <row r="103" spans="1:17" x14ac:dyDescent="0.25">
      <c r="A103" s="567">
        <f t="shared" si="4"/>
        <v>47208</v>
      </c>
      <c r="B103" s="577" t="str">
        <f t="shared" si="5"/>
        <v>AMCo</v>
      </c>
      <c r="C103" s="568">
        <v>0</v>
      </c>
      <c r="D103" s="569">
        <v>0</v>
      </c>
      <c r="E103" s="569">
        <v>0</v>
      </c>
      <c r="F103" s="569">
        <v>0</v>
      </c>
      <c r="G103" s="569">
        <v>0</v>
      </c>
      <c r="H103" s="569">
        <v>0</v>
      </c>
      <c r="I103" s="569">
        <v>0</v>
      </c>
      <c r="J103" s="569">
        <v>0</v>
      </c>
      <c r="K103" s="570">
        <v>0</v>
      </c>
      <c r="L103" s="571">
        <f t="shared" si="3"/>
        <v>0</v>
      </c>
      <c r="M103" s="573">
        <v>0</v>
      </c>
      <c r="N103" s="573">
        <v>0</v>
      </c>
      <c r="O103" s="573">
        <v>0</v>
      </c>
      <c r="P103" s="573">
        <v>0</v>
      </c>
      <c r="Q103" s="574">
        <v>0</v>
      </c>
    </row>
    <row r="104" spans="1:17" x14ac:dyDescent="0.25">
      <c r="A104" s="575">
        <f t="shared" si="4"/>
        <v>47238</v>
      </c>
      <c r="B104" s="83" t="str">
        <f t="shared" si="5"/>
        <v>AMCo</v>
      </c>
      <c r="C104" s="562">
        <v>0</v>
      </c>
      <c r="D104" s="563">
        <v>0</v>
      </c>
      <c r="E104" s="563">
        <v>0</v>
      </c>
      <c r="F104" s="563">
        <v>0</v>
      </c>
      <c r="G104" s="563">
        <v>0</v>
      </c>
      <c r="H104" s="563">
        <v>0</v>
      </c>
      <c r="I104" s="563">
        <v>0</v>
      </c>
      <c r="J104" s="563">
        <v>0</v>
      </c>
      <c r="K104" s="564">
        <v>0</v>
      </c>
      <c r="L104" s="563">
        <f t="shared" si="3"/>
        <v>0</v>
      </c>
      <c r="M104" s="564">
        <v>0</v>
      </c>
      <c r="N104" s="564">
        <v>0</v>
      </c>
      <c r="O104" s="564">
        <v>0</v>
      </c>
      <c r="P104" s="564">
        <v>0</v>
      </c>
      <c r="Q104" s="566">
        <v>0</v>
      </c>
    </row>
    <row r="105" spans="1:17" x14ac:dyDescent="0.25">
      <c r="A105" s="567">
        <f t="shared" si="4"/>
        <v>47269</v>
      </c>
      <c r="B105" s="577" t="str">
        <f t="shared" si="5"/>
        <v>AMCo</v>
      </c>
      <c r="C105" s="568">
        <v>0</v>
      </c>
      <c r="D105" s="569">
        <v>0</v>
      </c>
      <c r="E105" s="569">
        <v>0</v>
      </c>
      <c r="F105" s="569">
        <v>0</v>
      </c>
      <c r="G105" s="569">
        <v>0</v>
      </c>
      <c r="H105" s="569">
        <v>0</v>
      </c>
      <c r="I105" s="569">
        <v>0</v>
      </c>
      <c r="J105" s="569">
        <v>0</v>
      </c>
      <c r="K105" s="570">
        <v>0</v>
      </c>
      <c r="L105" s="571">
        <f t="shared" si="3"/>
        <v>0</v>
      </c>
      <c r="M105" s="573">
        <v>0</v>
      </c>
      <c r="N105" s="573">
        <v>0</v>
      </c>
      <c r="O105" s="573">
        <v>0</v>
      </c>
      <c r="P105" s="573">
        <v>0</v>
      </c>
      <c r="Q105" s="574">
        <v>0</v>
      </c>
    </row>
    <row r="106" spans="1:17" x14ac:dyDescent="0.25">
      <c r="A106" s="575">
        <f t="shared" si="4"/>
        <v>47299</v>
      </c>
      <c r="B106" s="83" t="str">
        <f t="shared" si="5"/>
        <v>AMCo</v>
      </c>
      <c r="C106" s="562">
        <v>0</v>
      </c>
      <c r="D106" s="563">
        <v>0</v>
      </c>
      <c r="E106" s="563">
        <v>0</v>
      </c>
      <c r="F106" s="563">
        <v>0</v>
      </c>
      <c r="G106" s="563">
        <v>0</v>
      </c>
      <c r="H106" s="563">
        <v>0</v>
      </c>
      <c r="I106" s="563">
        <v>0</v>
      </c>
      <c r="J106" s="563">
        <v>0</v>
      </c>
      <c r="K106" s="564">
        <v>0</v>
      </c>
      <c r="L106" s="563">
        <f t="shared" si="3"/>
        <v>0</v>
      </c>
      <c r="M106" s="564">
        <v>0</v>
      </c>
      <c r="N106" s="564">
        <v>0</v>
      </c>
      <c r="O106" s="564">
        <v>0</v>
      </c>
      <c r="P106" s="564">
        <v>0</v>
      </c>
      <c r="Q106" s="566">
        <v>0</v>
      </c>
    </row>
    <row r="107" spans="1:17" x14ac:dyDescent="0.25">
      <c r="A107" s="567">
        <f t="shared" si="4"/>
        <v>47330</v>
      </c>
      <c r="B107" s="577" t="str">
        <f t="shared" si="5"/>
        <v>AMCo</v>
      </c>
      <c r="C107" s="568">
        <v>0</v>
      </c>
      <c r="D107" s="569">
        <v>0</v>
      </c>
      <c r="E107" s="569">
        <v>0</v>
      </c>
      <c r="F107" s="569">
        <v>0</v>
      </c>
      <c r="G107" s="569">
        <v>0</v>
      </c>
      <c r="H107" s="569">
        <v>0</v>
      </c>
      <c r="I107" s="569">
        <v>0</v>
      </c>
      <c r="J107" s="569">
        <v>0</v>
      </c>
      <c r="K107" s="570">
        <v>0</v>
      </c>
      <c r="L107" s="571">
        <f t="shared" si="3"/>
        <v>0</v>
      </c>
      <c r="M107" s="573">
        <v>0</v>
      </c>
      <c r="N107" s="573">
        <v>0</v>
      </c>
      <c r="O107" s="573">
        <v>0</v>
      </c>
      <c r="P107" s="573">
        <v>0</v>
      </c>
      <c r="Q107" s="574">
        <v>0</v>
      </c>
    </row>
    <row r="108" spans="1:17" x14ac:dyDescent="0.25">
      <c r="A108" s="575">
        <f t="shared" si="4"/>
        <v>47361</v>
      </c>
      <c r="B108" s="83" t="str">
        <f t="shared" si="5"/>
        <v>AMCo</v>
      </c>
      <c r="C108" s="562">
        <v>0</v>
      </c>
      <c r="D108" s="563">
        <v>0</v>
      </c>
      <c r="E108" s="563">
        <v>0</v>
      </c>
      <c r="F108" s="563">
        <v>0</v>
      </c>
      <c r="G108" s="563">
        <v>0</v>
      </c>
      <c r="H108" s="563">
        <v>0</v>
      </c>
      <c r="I108" s="563">
        <v>0</v>
      </c>
      <c r="J108" s="563">
        <v>0</v>
      </c>
      <c r="K108" s="564">
        <v>0</v>
      </c>
      <c r="L108" s="563">
        <f t="shared" si="3"/>
        <v>0</v>
      </c>
      <c r="M108" s="564">
        <v>0</v>
      </c>
      <c r="N108" s="564">
        <v>0</v>
      </c>
      <c r="O108" s="564">
        <v>0</v>
      </c>
      <c r="P108" s="564">
        <v>0</v>
      </c>
      <c r="Q108" s="566">
        <v>0</v>
      </c>
    </row>
    <row r="109" spans="1:17" x14ac:dyDescent="0.25">
      <c r="A109" s="567">
        <f t="shared" si="4"/>
        <v>47391</v>
      </c>
      <c r="B109" s="577" t="str">
        <f t="shared" si="5"/>
        <v>AMCo</v>
      </c>
      <c r="C109" s="568">
        <v>0</v>
      </c>
      <c r="D109" s="569">
        <v>0</v>
      </c>
      <c r="E109" s="569">
        <v>0</v>
      </c>
      <c r="F109" s="569">
        <v>0</v>
      </c>
      <c r="G109" s="569">
        <v>0</v>
      </c>
      <c r="H109" s="569">
        <v>0</v>
      </c>
      <c r="I109" s="569">
        <v>0</v>
      </c>
      <c r="J109" s="569">
        <v>0</v>
      </c>
      <c r="K109" s="570">
        <v>0</v>
      </c>
      <c r="L109" s="571">
        <f t="shared" si="3"/>
        <v>0</v>
      </c>
      <c r="M109" s="573">
        <v>0</v>
      </c>
      <c r="N109" s="573">
        <v>0</v>
      </c>
      <c r="O109" s="573">
        <v>0</v>
      </c>
      <c r="P109" s="573">
        <v>0</v>
      </c>
      <c r="Q109" s="574">
        <v>0</v>
      </c>
    </row>
    <row r="110" spans="1:17" x14ac:dyDescent="0.25">
      <c r="A110" s="575">
        <f t="shared" si="4"/>
        <v>47422</v>
      </c>
      <c r="B110" s="83" t="str">
        <f t="shared" si="5"/>
        <v>AMCo</v>
      </c>
      <c r="C110" s="562">
        <v>0</v>
      </c>
      <c r="D110" s="563">
        <v>0</v>
      </c>
      <c r="E110" s="563">
        <v>0</v>
      </c>
      <c r="F110" s="563">
        <v>0</v>
      </c>
      <c r="G110" s="563">
        <v>0</v>
      </c>
      <c r="H110" s="563">
        <v>0</v>
      </c>
      <c r="I110" s="563">
        <v>0</v>
      </c>
      <c r="J110" s="563">
        <v>0</v>
      </c>
      <c r="K110" s="564">
        <v>0</v>
      </c>
      <c r="L110" s="563">
        <f t="shared" si="3"/>
        <v>0</v>
      </c>
      <c r="M110" s="564">
        <v>0</v>
      </c>
      <c r="N110" s="564">
        <v>0</v>
      </c>
      <c r="O110" s="564">
        <v>0</v>
      </c>
      <c r="P110" s="564">
        <v>0</v>
      </c>
      <c r="Q110" s="566">
        <v>0</v>
      </c>
    </row>
    <row r="111" spans="1:17" x14ac:dyDescent="0.25">
      <c r="A111" s="567">
        <f t="shared" si="4"/>
        <v>47452</v>
      </c>
      <c r="B111" s="577" t="str">
        <f t="shared" si="5"/>
        <v>AMCo</v>
      </c>
      <c r="C111" s="568">
        <v>0</v>
      </c>
      <c r="D111" s="569">
        <v>0</v>
      </c>
      <c r="E111" s="569">
        <v>0</v>
      </c>
      <c r="F111" s="569">
        <v>0</v>
      </c>
      <c r="G111" s="569">
        <v>0</v>
      </c>
      <c r="H111" s="569">
        <v>0</v>
      </c>
      <c r="I111" s="569">
        <v>0</v>
      </c>
      <c r="J111" s="569">
        <v>0</v>
      </c>
      <c r="K111" s="570">
        <v>0</v>
      </c>
      <c r="L111" s="571">
        <f t="shared" si="3"/>
        <v>0</v>
      </c>
      <c r="M111" s="573">
        <v>0</v>
      </c>
      <c r="N111" s="573">
        <v>0</v>
      </c>
      <c r="O111" s="573">
        <v>0</v>
      </c>
      <c r="P111" s="573">
        <v>0</v>
      </c>
      <c r="Q111" s="574">
        <v>0</v>
      </c>
    </row>
    <row r="112" spans="1:17" x14ac:dyDescent="0.25">
      <c r="A112" s="575">
        <f t="shared" si="4"/>
        <v>47483</v>
      </c>
      <c r="B112" s="83" t="str">
        <f t="shared" si="5"/>
        <v>AMCo</v>
      </c>
      <c r="C112" s="562">
        <v>0</v>
      </c>
      <c r="D112" s="563">
        <v>0</v>
      </c>
      <c r="E112" s="563">
        <v>0</v>
      </c>
      <c r="F112" s="563">
        <v>0</v>
      </c>
      <c r="G112" s="563">
        <v>0</v>
      </c>
      <c r="H112" s="563">
        <v>0</v>
      </c>
      <c r="I112" s="563">
        <v>0</v>
      </c>
      <c r="J112" s="563">
        <v>0</v>
      </c>
      <c r="K112" s="564">
        <v>0</v>
      </c>
      <c r="L112" s="563">
        <f t="shared" si="3"/>
        <v>0</v>
      </c>
      <c r="M112" s="564">
        <v>0</v>
      </c>
      <c r="N112" s="564">
        <v>0</v>
      </c>
      <c r="O112" s="564">
        <v>0</v>
      </c>
      <c r="P112" s="564">
        <v>0</v>
      </c>
      <c r="Q112" s="566">
        <v>0</v>
      </c>
    </row>
    <row r="113" spans="1:17" x14ac:dyDescent="0.25">
      <c r="A113" s="567">
        <f t="shared" si="4"/>
        <v>47514</v>
      </c>
      <c r="B113" s="577" t="str">
        <f t="shared" si="5"/>
        <v>AMCo</v>
      </c>
      <c r="C113" s="568">
        <v>0</v>
      </c>
      <c r="D113" s="569">
        <v>0</v>
      </c>
      <c r="E113" s="569">
        <v>0</v>
      </c>
      <c r="F113" s="569">
        <v>0</v>
      </c>
      <c r="G113" s="569">
        <v>0</v>
      </c>
      <c r="H113" s="569">
        <v>0</v>
      </c>
      <c r="I113" s="569">
        <v>0</v>
      </c>
      <c r="J113" s="569">
        <v>0</v>
      </c>
      <c r="K113" s="570">
        <v>0</v>
      </c>
      <c r="L113" s="571">
        <f t="shared" si="3"/>
        <v>0</v>
      </c>
      <c r="M113" s="573">
        <v>0</v>
      </c>
      <c r="N113" s="573">
        <v>0</v>
      </c>
      <c r="O113" s="573">
        <v>0</v>
      </c>
      <c r="P113" s="573">
        <v>0</v>
      </c>
      <c r="Q113" s="574">
        <v>0</v>
      </c>
    </row>
    <row r="114" spans="1:17" x14ac:dyDescent="0.25">
      <c r="A114" s="575">
        <f t="shared" si="4"/>
        <v>47542</v>
      </c>
      <c r="B114" s="83" t="str">
        <f t="shared" si="5"/>
        <v>AMCo</v>
      </c>
      <c r="C114" s="562">
        <v>0</v>
      </c>
      <c r="D114" s="563">
        <v>0</v>
      </c>
      <c r="E114" s="563">
        <v>0</v>
      </c>
      <c r="F114" s="563">
        <v>0</v>
      </c>
      <c r="G114" s="563">
        <v>0</v>
      </c>
      <c r="H114" s="563">
        <v>0</v>
      </c>
      <c r="I114" s="563">
        <v>0</v>
      </c>
      <c r="J114" s="563">
        <v>0</v>
      </c>
      <c r="K114" s="564">
        <v>0</v>
      </c>
      <c r="L114" s="563">
        <f t="shared" si="3"/>
        <v>0</v>
      </c>
      <c r="M114" s="564">
        <v>0</v>
      </c>
      <c r="N114" s="564">
        <v>0</v>
      </c>
      <c r="O114" s="564">
        <v>0</v>
      </c>
      <c r="P114" s="564">
        <v>0</v>
      </c>
      <c r="Q114" s="566">
        <v>0</v>
      </c>
    </row>
    <row r="115" spans="1:17" x14ac:dyDescent="0.25">
      <c r="A115" s="567">
        <f t="shared" si="4"/>
        <v>47573</v>
      </c>
      <c r="B115" s="577" t="str">
        <f t="shared" si="5"/>
        <v>AMCo</v>
      </c>
      <c r="C115" s="568">
        <v>0</v>
      </c>
      <c r="D115" s="569">
        <v>0</v>
      </c>
      <c r="E115" s="569">
        <v>0</v>
      </c>
      <c r="F115" s="569">
        <v>0</v>
      </c>
      <c r="G115" s="569">
        <v>0</v>
      </c>
      <c r="H115" s="569">
        <v>0</v>
      </c>
      <c r="I115" s="569">
        <v>0</v>
      </c>
      <c r="J115" s="569">
        <v>0</v>
      </c>
      <c r="K115" s="570">
        <v>0</v>
      </c>
      <c r="L115" s="571">
        <f t="shared" si="3"/>
        <v>0</v>
      </c>
      <c r="M115" s="573">
        <v>0</v>
      </c>
      <c r="N115" s="573">
        <v>0</v>
      </c>
      <c r="O115" s="573">
        <v>0</v>
      </c>
      <c r="P115" s="573">
        <v>0</v>
      </c>
      <c r="Q115" s="574">
        <v>0</v>
      </c>
    </row>
    <row r="116" spans="1:17" x14ac:dyDescent="0.25">
      <c r="A116" s="575">
        <f t="shared" si="4"/>
        <v>47603</v>
      </c>
      <c r="B116" s="83" t="str">
        <f t="shared" si="5"/>
        <v>AMCo</v>
      </c>
      <c r="C116" s="562">
        <v>0</v>
      </c>
      <c r="D116" s="563">
        <v>0</v>
      </c>
      <c r="E116" s="563">
        <v>0</v>
      </c>
      <c r="F116" s="563">
        <v>0</v>
      </c>
      <c r="G116" s="563">
        <v>0</v>
      </c>
      <c r="H116" s="563">
        <v>0</v>
      </c>
      <c r="I116" s="563">
        <v>0</v>
      </c>
      <c r="J116" s="563">
        <v>0</v>
      </c>
      <c r="K116" s="564">
        <v>0</v>
      </c>
      <c r="L116" s="563">
        <f t="shared" si="3"/>
        <v>0</v>
      </c>
      <c r="M116" s="564">
        <v>0</v>
      </c>
      <c r="N116" s="564">
        <v>0</v>
      </c>
      <c r="O116" s="564">
        <v>0</v>
      </c>
      <c r="P116" s="564">
        <v>0</v>
      </c>
      <c r="Q116" s="566">
        <v>0</v>
      </c>
    </row>
    <row r="117" spans="1:17" x14ac:dyDescent="0.25">
      <c r="A117" s="567">
        <f t="shared" si="4"/>
        <v>47634</v>
      </c>
      <c r="B117" s="577" t="str">
        <f t="shared" si="5"/>
        <v>AMCo</v>
      </c>
      <c r="C117" s="568">
        <v>0</v>
      </c>
      <c r="D117" s="569">
        <v>0</v>
      </c>
      <c r="E117" s="569">
        <v>0</v>
      </c>
      <c r="F117" s="569">
        <v>0</v>
      </c>
      <c r="G117" s="569">
        <v>0</v>
      </c>
      <c r="H117" s="569">
        <v>0</v>
      </c>
      <c r="I117" s="569">
        <v>0</v>
      </c>
      <c r="J117" s="569">
        <v>0</v>
      </c>
      <c r="K117" s="570">
        <v>0</v>
      </c>
      <c r="L117" s="571">
        <f t="shared" si="3"/>
        <v>0</v>
      </c>
      <c r="M117" s="573">
        <v>0</v>
      </c>
      <c r="N117" s="573">
        <v>0</v>
      </c>
      <c r="O117" s="573">
        <v>0</v>
      </c>
      <c r="P117" s="573">
        <v>0</v>
      </c>
      <c r="Q117" s="574">
        <v>0</v>
      </c>
    </row>
    <row r="118" spans="1:17" x14ac:dyDescent="0.25">
      <c r="A118" s="575">
        <f t="shared" si="4"/>
        <v>47664</v>
      </c>
      <c r="B118" s="83" t="str">
        <f t="shared" si="5"/>
        <v>AMCo</v>
      </c>
      <c r="C118" s="562">
        <v>0</v>
      </c>
      <c r="D118" s="563">
        <v>0</v>
      </c>
      <c r="E118" s="563">
        <v>0</v>
      </c>
      <c r="F118" s="563">
        <v>0</v>
      </c>
      <c r="G118" s="563">
        <v>0</v>
      </c>
      <c r="H118" s="563">
        <v>0</v>
      </c>
      <c r="I118" s="563">
        <v>0</v>
      </c>
      <c r="J118" s="563">
        <v>0</v>
      </c>
      <c r="K118" s="564">
        <v>0</v>
      </c>
      <c r="L118" s="563">
        <f t="shared" si="3"/>
        <v>0</v>
      </c>
      <c r="M118" s="564">
        <v>0</v>
      </c>
      <c r="N118" s="564">
        <v>0</v>
      </c>
      <c r="O118" s="564">
        <v>0</v>
      </c>
      <c r="P118" s="564">
        <v>0</v>
      </c>
      <c r="Q118" s="566">
        <v>0</v>
      </c>
    </row>
    <row r="119" spans="1:17" x14ac:dyDescent="0.25">
      <c r="A119" s="567">
        <f t="shared" si="4"/>
        <v>47695</v>
      </c>
      <c r="B119" s="577" t="str">
        <f t="shared" si="5"/>
        <v>AMCo</v>
      </c>
      <c r="C119" s="568">
        <v>0</v>
      </c>
      <c r="D119" s="569">
        <v>0</v>
      </c>
      <c r="E119" s="569">
        <v>0</v>
      </c>
      <c r="F119" s="569">
        <v>0</v>
      </c>
      <c r="G119" s="569">
        <v>0</v>
      </c>
      <c r="H119" s="569">
        <v>0</v>
      </c>
      <c r="I119" s="569">
        <v>0</v>
      </c>
      <c r="J119" s="569">
        <v>0</v>
      </c>
      <c r="K119" s="570">
        <v>0</v>
      </c>
      <c r="L119" s="571">
        <f t="shared" si="3"/>
        <v>0</v>
      </c>
      <c r="M119" s="573">
        <v>0</v>
      </c>
      <c r="N119" s="573">
        <v>0</v>
      </c>
      <c r="O119" s="573">
        <v>0</v>
      </c>
      <c r="P119" s="573">
        <v>0</v>
      </c>
      <c r="Q119" s="574">
        <v>0</v>
      </c>
    </row>
    <row r="120" spans="1:17" x14ac:dyDescent="0.25">
      <c r="A120" s="575">
        <f t="shared" si="4"/>
        <v>47726</v>
      </c>
      <c r="B120" s="83" t="str">
        <f t="shared" si="5"/>
        <v>AMCo</v>
      </c>
      <c r="C120" s="562">
        <v>0</v>
      </c>
      <c r="D120" s="563">
        <v>0</v>
      </c>
      <c r="E120" s="563">
        <v>0</v>
      </c>
      <c r="F120" s="563">
        <v>0</v>
      </c>
      <c r="G120" s="563">
        <v>0</v>
      </c>
      <c r="H120" s="563">
        <v>0</v>
      </c>
      <c r="I120" s="563">
        <v>0</v>
      </c>
      <c r="J120" s="563">
        <v>0</v>
      </c>
      <c r="K120" s="564">
        <v>0</v>
      </c>
      <c r="L120" s="563">
        <f t="shared" si="3"/>
        <v>0</v>
      </c>
      <c r="M120" s="564">
        <v>0</v>
      </c>
      <c r="N120" s="564">
        <v>0</v>
      </c>
      <c r="O120" s="564">
        <v>0</v>
      </c>
      <c r="P120" s="564">
        <v>0</v>
      </c>
      <c r="Q120" s="566">
        <v>0</v>
      </c>
    </row>
    <row r="121" spans="1:17" x14ac:dyDescent="0.25">
      <c r="A121" s="567">
        <f t="shared" si="4"/>
        <v>47756</v>
      </c>
      <c r="B121" s="577" t="str">
        <f t="shared" si="5"/>
        <v>AMCo</v>
      </c>
      <c r="C121" s="568">
        <v>0</v>
      </c>
      <c r="D121" s="569">
        <v>0</v>
      </c>
      <c r="E121" s="569">
        <v>0</v>
      </c>
      <c r="F121" s="569">
        <v>0</v>
      </c>
      <c r="G121" s="569">
        <v>0</v>
      </c>
      <c r="H121" s="569">
        <v>0</v>
      </c>
      <c r="I121" s="569">
        <v>0</v>
      </c>
      <c r="J121" s="569">
        <v>0</v>
      </c>
      <c r="K121" s="570">
        <v>0</v>
      </c>
      <c r="L121" s="571">
        <f t="shared" si="3"/>
        <v>0</v>
      </c>
      <c r="M121" s="573">
        <v>0</v>
      </c>
      <c r="N121" s="573">
        <v>0</v>
      </c>
      <c r="O121" s="573">
        <v>0</v>
      </c>
      <c r="P121" s="573">
        <v>0</v>
      </c>
      <c r="Q121" s="574">
        <v>0</v>
      </c>
    </row>
    <row r="122" spans="1:17" x14ac:dyDescent="0.25">
      <c r="A122" s="575">
        <f t="shared" si="4"/>
        <v>47787</v>
      </c>
      <c r="B122" s="83" t="str">
        <f t="shared" si="5"/>
        <v>AMCo</v>
      </c>
      <c r="C122" s="562">
        <v>0</v>
      </c>
      <c r="D122" s="563">
        <v>0</v>
      </c>
      <c r="E122" s="563">
        <v>0</v>
      </c>
      <c r="F122" s="563">
        <v>0</v>
      </c>
      <c r="G122" s="563">
        <v>0</v>
      </c>
      <c r="H122" s="563">
        <v>0</v>
      </c>
      <c r="I122" s="563">
        <v>0</v>
      </c>
      <c r="J122" s="563">
        <v>0</v>
      </c>
      <c r="K122" s="564">
        <v>0</v>
      </c>
      <c r="L122" s="563">
        <f t="shared" si="3"/>
        <v>0</v>
      </c>
      <c r="M122" s="564">
        <v>0</v>
      </c>
      <c r="N122" s="564">
        <v>0</v>
      </c>
      <c r="O122" s="564">
        <v>0</v>
      </c>
      <c r="P122" s="564">
        <v>0</v>
      </c>
      <c r="Q122" s="566">
        <v>0</v>
      </c>
    </row>
    <row r="123" spans="1:17" x14ac:dyDescent="0.25">
      <c r="A123" s="567">
        <f t="shared" si="4"/>
        <v>47817</v>
      </c>
      <c r="B123" s="577" t="str">
        <f t="shared" si="5"/>
        <v>AMCo</v>
      </c>
      <c r="C123" s="568">
        <v>0</v>
      </c>
      <c r="D123" s="569">
        <v>0</v>
      </c>
      <c r="E123" s="569">
        <v>0</v>
      </c>
      <c r="F123" s="569">
        <v>0</v>
      </c>
      <c r="G123" s="569">
        <v>0</v>
      </c>
      <c r="H123" s="569">
        <v>0</v>
      </c>
      <c r="I123" s="569">
        <v>0</v>
      </c>
      <c r="J123" s="569">
        <v>0</v>
      </c>
      <c r="K123" s="570">
        <v>0</v>
      </c>
      <c r="L123" s="571">
        <f t="shared" si="3"/>
        <v>0</v>
      </c>
      <c r="M123" s="573">
        <v>0</v>
      </c>
      <c r="N123" s="573">
        <v>0</v>
      </c>
      <c r="O123" s="573">
        <v>0</v>
      </c>
      <c r="P123" s="573">
        <v>0</v>
      </c>
      <c r="Q123" s="574">
        <v>0</v>
      </c>
    </row>
    <row r="124" spans="1:17" x14ac:dyDescent="0.25">
      <c r="A124" s="575">
        <f t="shared" si="4"/>
        <v>47848</v>
      </c>
      <c r="B124" s="83" t="str">
        <f t="shared" si="5"/>
        <v>AMCo</v>
      </c>
      <c r="C124" s="562">
        <v>0</v>
      </c>
      <c r="D124" s="563">
        <v>0</v>
      </c>
      <c r="E124" s="563">
        <v>0</v>
      </c>
      <c r="F124" s="563">
        <v>0</v>
      </c>
      <c r="G124" s="563">
        <v>0</v>
      </c>
      <c r="H124" s="563">
        <v>0</v>
      </c>
      <c r="I124" s="563">
        <v>0</v>
      </c>
      <c r="J124" s="563">
        <v>0</v>
      </c>
      <c r="K124" s="564">
        <v>0</v>
      </c>
      <c r="L124" s="563">
        <f t="shared" si="3"/>
        <v>0</v>
      </c>
      <c r="M124" s="564">
        <v>0</v>
      </c>
      <c r="N124" s="564">
        <v>0</v>
      </c>
      <c r="O124" s="564">
        <v>0</v>
      </c>
      <c r="P124" s="564">
        <v>0</v>
      </c>
      <c r="Q124" s="566">
        <v>0</v>
      </c>
    </row>
    <row r="125" spans="1:17" x14ac:dyDescent="0.25">
      <c r="A125" s="567">
        <f t="shared" si="4"/>
        <v>47879</v>
      </c>
      <c r="B125" s="577" t="str">
        <f t="shared" si="5"/>
        <v>AMCo</v>
      </c>
      <c r="C125" s="568">
        <v>0</v>
      </c>
      <c r="D125" s="569">
        <v>0</v>
      </c>
      <c r="E125" s="569">
        <v>0</v>
      </c>
      <c r="F125" s="569">
        <v>0</v>
      </c>
      <c r="G125" s="569">
        <v>0</v>
      </c>
      <c r="H125" s="569">
        <v>0</v>
      </c>
      <c r="I125" s="569">
        <v>0</v>
      </c>
      <c r="J125" s="569">
        <v>0</v>
      </c>
      <c r="K125" s="570">
        <v>0</v>
      </c>
      <c r="L125" s="571">
        <f t="shared" si="3"/>
        <v>0</v>
      </c>
      <c r="M125" s="573">
        <v>0</v>
      </c>
      <c r="N125" s="573">
        <v>0</v>
      </c>
      <c r="O125" s="573">
        <v>0</v>
      </c>
      <c r="P125" s="573">
        <v>0</v>
      </c>
      <c r="Q125" s="574">
        <v>0</v>
      </c>
    </row>
    <row r="126" spans="1:17" x14ac:dyDescent="0.25">
      <c r="A126" s="575">
        <f t="shared" si="4"/>
        <v>47907</v>
      </c>
      <c r="B126" s="83" t="str">
        <f t="shared" si="5"/>
        <v>AMCo</v>
      </c>
      <c r="C126" s="562">
        <v>0</v>
      </c>
      <c r="D126" s="563">
        <v>0</v>
      </c>
      <c r="E126" s="563">
        <v>0</v>
      </c>
      <c r="F126" s="563">
        <v>0</v>
      </c>
      <c r="G126" s="563">
        <v>0</v>
      </c>
      <c r="H126" s="563">
        <v>0</v>
      </c>
      <c r="I126" s="563">
        <v>0</v>
      </c>
      <c r="J126" s="563">
        <v>0</v>
      </c>
      <c r="K126" s="564">
        <v>0</v>
      </c>
      <c r="L126" s="563">
        <f t="shared" si="3"/>
        <v>0</v>
      </c>
      <c r="M126" s="564">
        <v>0</v>
      </c>
      <c r="N126" s="564">
        <v>0</v>
      </c>
      <c r="O126" s="564">
        <v>0</v>
      </c>
      <c r="P126" s="564">
        <v>0</v>
      </c>
      <c r="Q126" s="566">
        <v>0</v>
      </c>
    </row>
    <row r="127" spans="1:17" x14ac:dyDescent="0.25">
      <c r="A127" s="567">
        <f t="shared" si="4"/>
        <v>47938</v>
      </c>
      <c r="B127" s="577" t="str">
        <f t="shared" si="5"/>
        <v>AMCo</v>
      </c>
      <c r="C127" s="568">
        <v>0</v>
      </c>
      <c r="D127" s="569">
        <v>0</v>
      </c>
      <c r="E127" s="569">
        <v>0</v>
      </c>
      <c r="F127" s="569">
        <v>0</v>
      </c>
      <c r="G127" s="569">
        <v>0</v>
      </c>
      <c r="H127" s="569">
        <v>0</v>
      </c>
      <c r="I127" s="569">
        <v>0</v>
      </c>
      <c r="J127" s="569">
        <v>0</v>
      </c>
      <c r="K127" s="570">
        <v>0</v>
      </c>
      <c r="L127" s="571">
        <f t="shared" si="3"/>
        <v>0</v>
      </c>
      <c r="M127" s="573">
        <v>0</v>
      </c>
      <c r="N127" s="573">
        <v>0</v>
      </c>
      <c r="O127" s="573">
        <v>0</v>
      </c>
      <c r="P127" s="573">
        <v>0</v>
      </c>
      <c r="Q127" s="574">
        <v>0</v>
      </c>
    </row>
    <row r="128" spans="1:17" x14ac:dyDescent="0.25">
      <c r="A128" s="575">
        <f t="shared" si="4"/>
        <v>47968</v>
      </c>
      <c r="B128" s="83" t="str">
        <f t="shared" si="5"/>
        <v>AMCo</v>
      </c>
      <c r="C128" s="562">
        <v>0</v>
      </c>
      <c r="D128" s="563">
        <v>0</v>
      </c>
      <c r="E128" s="563">
        <v>0</v>
      </c>
      <c r="F128" s="563">
        <v>0</v>
      </c>
      <c r="G128" s="563">
        <v>0</v>
      </c>
      <c r="H128" s="563">
        <v>0</v>
      </c>
      <c r="I128" s="563">
        <v>0</v>
      </c>
      <c r="J128" s="563">
        <v>0</v>
      </c>
      <c r="K128" s="564">
        <v>0</v>
      </c>
      <c r="L128" s="563">
        <f t="shared" si="3"/>
        <v>0</v>
      </c>
      <c r="M128" s="564">
        <v>0</v>
      </c>
      <c r="N128" s="564">
        <v>0</v>
      </c>
      <c r="O128" s="564">
        <v>0</v>
      </c>
      <c r="P128" s="564">
        <v>0</v>
      </c>
      <c r="Q128" s="566">
        <v>0</v>
      </c>
    </row>
    <row r="129" spans="1:17" x14ac:dyDescent="0.25">
      <c r="A129" s="567">
        <f t="shared" si="4"/>
        <v>47999</v>
      </c>
      <c r="B129" s="577" t="str">
        <f t="shared" si="5"/>
        <v>AMCo</v>
      </c>
      <c r="C129" s="568">
        <v>0</v>
      </c>
      <c r="D129" s="569">
        <v>0</v>
      </c>
      <c r="E129" s="569">
        <v>0</v>
      </c>
      <c r="F129" s="569">
        <v>0</v>
      </c>
      <c r="G129" s="569">
        <v>0</v>
      </c>
      <c r="H129" s="569">
        <v>0</v>
      </c>
      <c r="I129" s="569">
        <v>0</v>
      </c>
      <c r="J129" s="569">
        <v>0</v>
      </c>
      <c r="K129" s="570">
        <v>0</v>
      </c>
      <c r="L129" s="571">
        <f t="shared" si="3"/>
        <v>0</v>
      </c>
      <c r="M129" s="573">
        <v>0</v>
      </c>
      <c r="N129" s="573">
        <v>0</v>
      </c>
      <c r="O129" s="573">
        <v>0</v>
      </c>
      <c r="P129" s="573">
        <v>0</v>
      </c>
      <c r="Q129" s="574">
        <v>0</v>
      </c>
    </row>
    <row r="130" spans="1:17" x14ac:dyDescent="0.25">
      <c r="A130" s="575">
        <f t="shared" si="4"/>
        <v>48029</v>
      </c>
      <c r="B130" s="83" t="str">
        <f t="shared" si="5"/>
        <v>AMCo</v>
      </c>
      <c r="C130" s="562">
        <v>0</v>
      </c>
      <c r="D130" s="563">
        <v>0</v>
      </c>
      <c r="E130" s="563">
        <v>0</v>
      </c>
      <c r="F130" s="563">
        <v>0</v>
      </c>
      <c r="G130" s="563">
        <v>0</v>
      </c>
      <c r="H130" s="563">
        <v>0</v>
      </c>
      <c r="I130" s="563">
        <v>0</v>
      </c>
      <c r="J130" s="563">
        <v>0</v>
      </c>
      <c r="K130" s="564">
        <v>0</v>
      </c>
      <c r="L130" s="563">
        <f t="shared" ref="L130:L193" si="6">+O130+P130</f>
        <v>0</v>
      </c>
      <c r="M130" s="564">
        <v>0</v>
      </c>
      <c r="N130" s="564">
        <v>0</v>
      </c>
      <c r="O130" s="564">
        <v>0</v>
      </c>
      <c r="P130" s="564">
        <v>0</v>
      </c>
      <c r="Q130" s="566">
        <v>0</v>
      </c>
    </row>
    <row r="131" spans="1:17" x14ac:dyDescent="0.25">
      <c r="A131" s="567">
        <f t="shared" ref="A131:A194" si="7">+EOMONTH(A130,1)</f>
        <v>48060</v>
      </c>
      <c r="B131" s="577" t="str">
        <f t="shared" ref="B131:B194" si="8">+B130</f>
        <v>AMCo</v>
      </c>
      <c r="C131" s="568">
        <v>0</v>
      </c>
      <c r="D131" s="569">
        <v>0</v>
      </c>
      <c r="E131" s="569">
        <v>0</v>
      </c>
      <c r="F131" s="569">
        <v>0</v>
      </c>
      <c r="G131" s="569">
        <v>0</v>
      </c>
      <c r="H131" s="569">
        <v>0</v>
      </c>
      <c r="I131" s="569">
        <v>0</v>
      </c>
      <c r="J131" s="569">
        <v>0</v>
      </c>
      <c r="K131" s="570">
        <v>0</v>
      </c>
      <c r="L131" s="571">
        <f t="shared" si="6"/>
        <v>0</v>
      </c>
      <c r="M131" s="573">
        <v>0</v>
      </c>
      <c r="N131" s="573">
        <v>0</v>
      </c>
      <c r="O131" s="573">
        <v>0</v>
      </c>
      <c r="P131" s="573">
        <v>0</v>
      </c>
      <c r="Q131" s="574">
        <v>0</v>
      </c>
    </row>
    <row r="132" spans="1:17" x14ac:dyDescent="0.25">
      <c r="A132" s="575">
        <f t="shared" si="7"/>
        <v>48091</v>
      </c>
      <c r="B132" s="83" t="str">
        <f t="shared" si="8"/>
        <v>AMCo</v>
      </c>
      <c r="C132" s="562">
        <v>0</v>
      </c>
      <c r="D132" s="563">
        <v>0</v>
      </c>
      <c r="E132" s="563">
        <v>0</v>
      </c>
      <c r="F132" s="563">
        <v>0</v>
      </c>
      <c r="G132" s="563">
        <v>0</v>
      </c>
      <c r="H132" s="563">
        <v>0</v>
      </c>
      <c r="I132" s="563">
        <v>0</v>
      </c>
      <c r="J132" s="563">
        <v>0</v>
      </c>
      <c r="K132" s="564">
        <v>0</v>
      </c>
      <c r="L132" s="563">
        <f t="shared" si="6"/>
        <v>0</v>
      </c>
      <c r="M132" s="564">
        <v>0</v>
      </c>
      <c r="N132" s="564">
        <v>0</v>
      </c>
      <c r="O132" s="564">
        <v>0</v>
      </c>
      <c r="P132" s="564">
        <v>0</v>
      </c>
      <c r="Q132" s="566">
        <v>0</v>
      </c>
    </row>
    <row r="133" spans="1:17" x14ac:dyDescent="0.25">
      <c r="A133" s="567">
        <f t="shared" si="7"/>
        <v>48121</v>
      </c>
      <c r="B133" s="577" t="str">
        <f t="shared" si="8"/>
        <v>AMCo</v>
      </c>
      <c r="C133" s="568">
        <v>0</v>
      </c>
      <c r="D133" s="569">
        <v>0</v>
      </c>
      <c r="E133" s="569">
        <v>0</v>
      </c>
      <c r="F133" s="569">
        <v>0</v>
      </c>
      <c r="G133" s="569">
        <v>0</v>
      </c>
      <c r="H133" s="569">
        <v>0</v>
      </c>
      <c r="I133" s="569">
        <v>0</v>
      </c>
      <c r="J133" s="569">
        <v>0</v>
      </c>
      <c r="K133" s="570">
        <v>0</v>
      </c>
      <c r="L133" s="571">
        <f t="shared" si="6"/>
        <v>0</v>
      </c>
      <c r="M133" s="573">
        <v>0</v>
      </c>
      <c r="N133" s="573">
        <v>0</v>
      </c>
      <c r="O133" s="573">
        <v>0</v>
      </c>
      <c r="P133" s="573">
        <v>0</v>
      </c>
      <c r="Q133" s="574">
        <v>0</v>
      </c>
    </row>
    <row r="134" spans="1:17" x14ac:dyDescent="0.25">
      <c r="A134" s="575">
        <f t="shared" si="7"/>
        <v>48152</v>
      </c>
      <c r="B134" s="83" t="str">
        <f t="shared" si="8"/>
        <v>AMCo</v>
      </c>
      <c r="C134" s="562">
        <v>0</v>
      </c>
      <c r="D134" s="563">
        <v>0</v>
      </c>
      <c r="E134" s="563">
        <v>0</v>
      </c>
      <c r="F134" s="563">
        <v>0</v>
      </c>
      <c r="G134" s="563">
        <v>0</v>
      </c>
      <c r="H134" s="563">
        <v>0</v>
      </c>
      <c r="I134" s="563">
        <v>0</v>
      </c>
      <c r="J134" s="563">
        <v>0</v>
      </c>
      <c r="K134" s="564">
        <v>0</v>
      </c>
      <c r="L134" s="563">
        <f t="shared" si="6"/>
        <v>0</v>
      </c>
      <c r="M134" s="564">
        <v>0</v>
      </c>
      <c r="N134" s="564">
        <v>0</v>
      </c>
      <c r="O134" s="564">
        <v>0</v>
      </c>
      <c r="P134" s="564">
        <v>0</v>
      </c>
      <c r="Q134" s="566">
        <v>0</v>
      </c>
    </row>
    <row r="135" spans="1:17" x14ac:dyDescent="0.25">
      <c r="A135" s="567">
        <f t="shared" si="7"/>
        <v>48182</v>
      </c>
      <c r="B135" s="577" t="str">
        <f t="shared" si="8"/>
        <v>AMCo</v>
      </c>
      <c r="C135" s="568">
        <v>0</v>
      </c>
      <c r="D135" s="569">
        <v>0</v>
      </c>
      <c r="E135" s="569">
        <v>0</v>
      </c>
      <c r="F135" s="569">
        <v>0</v>
      </c>
      <c r="G135" s="569">
        <v>0</v>
      </c>
      <c r="H135" s="569">
        <v>0</v>
      </c>
      <c r="I135" s="569">
        <v>0</v>
      </c>
      <c r="J135" s="569">
        <v>0</v>
      </c>
      <c r="K135" s="570">
        <v>0</v>
      </c>
      <c r="L135" s="571">
        <f t="shared" si="6"/>
        <v>0</v>
      </c>
      <c r="M135" s="573">
        <v>0</v>
      </c>
      <c r="N135" s="573">
        <v>0</v>
      </c>
      <c r="O135" s="573">
        <v>0</v>
      </c>
      <c r="P135" s="573">
        <v>0</v>
      </c>
      <c r="Q135" s="574">
        <v>0</v>
      </c>
    </row>
    <row r="136" spans="1:17" x14ac:dyDescent="0.25">
      <c r="A136" s="575">
        <f t="shared" si="7"/>
        <v>48213</v>
      </c>
      <c r="B136" s="83" t="str">
        <f t="shared" si="8"/>
        <v>AMCo</v>
      </c>
      <c r="C136" s="562">
        <v>0</v>
      </c>
      <c r="D136" s="563">
        <v>0</v>
      </c>
      <c r="E136" s="563">
        <v>0</v>
      </c>
      <c r="F136" s="563">
        <v>0</v>
      </c>
      <c r="G136" s="563">
        <v>0</v>
      </c>
      <c r="H136" s="563">
        <v>0</v>
      </c>
      <c r="I136" s="563">
        <v>0</v>
      </c>
      <c r="J136" s="563">
        <v>0</v>
      </c>
      <c r="K136" s="564">
        <v>0</v>
      </c>
      <c r="L136" s="563">
        <f t="shared" si="6"/>
        <v>0</v>
      </c>
      <c r="M136" s="564">
        <v>0</v>
      </c>
      <c r="N136" s="564">
        <v>0</v>
      </c>
      <c r="O136" s="564">
        <v>0</v>
      </c>
      <c r="P136" s="564">
        <v>0</v>
      </c>
      <c r="Q136" s="566">
        <v>0</v>
      </c>
    </row>
    <row r="137" spans="1:17" x14ac:dyDescent="0.25">
      <c r="A137" s="567">
        <f t="shared" si="7"/>
        <v>48244</v>
      </c>
      <c r="B137" s="577" t="str">
        <f t="shared" si="8"/>
        <v>AMCo</v>
      </c>
      <c r="C137" s="568">
        <v>0</v>
      </c>
      <c r="D137" s="569">
        <v>0</v>
      </c>
      <c r="E137" s="569">
        <v>0</v>
      </c>
      <c r="F137" s="569">
        <v>0</v>
      </c>
      <c r="G137" s="569">
        <v>0</v>
      </c>
      <c r="H137" s="569">
        <v>0</v>
      </c>
      <c r="I137" s="569">
        <v>0</v>
      </c>
      <c r="J137" s="569">
        <v>0</v>
      </c>
      <c r="K137" s="570">
        <v>0</v>
      </c>
      <c r="L137" s="571">
        <f t="shared" si="6"/>
        <v>0</v>
      </c>
      <c r="M137" s="573">
        <v>0</v>
      </c>
      <c r="N137" s="573">
        <v>0</v>
      </c>
      <c r="O137" s="573">
        <v>0</v>
      </c>
      <c r="P137" s="573">
        <v>0</v>
      </c>
      <c r="Q137" s="574">
        <v>0</v>
      </c>
    </row>
    <row r="138" spans="1:17" x14ac:dyDescent="0.25">
      <c r="A138" s="575">
        <f t="shared" si="7"/>
        <v>48273</v>
      </c>
      <c r="B138" s="83" t="str">
        <f t="shared" si="8"/>
        <v>AMCo</v>
      </c>
      <c r="C138" s="562">
        <v>0</v>
      </c>
      <c r="D138" s="563">
        <v>0</v>
      </c>
      <c r="E138" s="563">
        <v>0</v>
      </c>
      <c r="F138" s="563">
        <v>0</v>
      </c>
      <c r="G138" s="563">
        <v>0</v>
      </c>
      <c r="H138" s="563">
        <v>0</v>
      </c>
      <c r="I138" s="563">
        <v>0</v>
      </c>
      <c r="J138" s="563">
        <v>0</v>
      </c>
      <c r="K138" s="564">
        <v>0</v>
      </c>
      <c r="L138" s="563">
        <f t="shared" si="6"/>
        <v>0</v>
      </c>
      <c r="M138" s="564">
        <v>0</v>
      </c>
      <c r="N138" s="564">
        <v>0</v>
      </c>
      <c r="O138" s="564">
        <v>0</v>
      </c>
      <c r="P138" s="564">
        <v>0</v>
      </c>
      <c r="Q138" s="566">
        <v>0</v>
      </c>
    </row>
    <row r="139" spans="1:17" x14ac:dyDescent="0.25">
      <c r="A139" s="567">
        <f t="shared" si="7"/>
        <v>48304</v>
      </c>
      <c r="B139" s="577" t="str">
        <f t="shared" si="8"/>
        <v>AMCo</v>
      </c>
      <c r="C139" s="568">
        <v>0</v>
      </c>
      <c r="D139" s="569">
        <v>0</v>
      </c>
      <c r="E139" s="569">
        <v>0</v>
      </c>
      <c r="F139" s="569">
        <v>0</v>
      </c>
      <c r="G139" s="569">
        <v>0</v>
      </c>
      <c r="H139" s="569">
        <v>0</v>
      </c>
      <c r="I139" s="569">
        <v>0</v>
      </c>
      <c r="J139" s="569">
        <v>0</v>
      </c>
      <c r="K139" s="570">
        <v>0</v>
      </c>
      <c r="L139" s="571">
        <f t="shared" si="6"/>
        <v>0</v>
      </c>
      <c r="M139" s="573">
        <v>0</v>
      </c>
      <c r="N139" s="573">
        <v>0</v>
      </c>
      <c r="O139" s="573">
        <v>0</v>
      </c>
      <c r="P139" s="573">
        <v>0</v>
      </c>
      <c r="Q139" s="574">
        <v>0</v>
      </c>
    </row>
    <row r="140" spans="1:17" x14ac:dyDescent="0.25">
      <c r="A140" s="575">
        <f t="shared" si="7"/>
        <v>48334</v>
      </c>
      <c r="B140" s="83" t="str">
        <f t="shared" si="8"/>
        <v>AMCo</v>
      </c>
      <c r="C140" s="562">
        <v>0</v>
      </c>
      <c r="D140" s="563">
        <v>0</v>
      </c>
      <c r="E140" s="563">
        <v>0</v>
      </c>
      <c r="F140" s="563">
        <v>0</v>
      </c>
      <c r="G140" s="563">
        <v>0</v>
      </c>
      <c r="H140" s="563">
        <v>0</v>
      </c>
      <c r="I140" s="563">
        <v>0</v>
      </c>
      <c r="J140" s="563">
        <v>0</v>
      </c>
      <c r="K140" s="564">
        <v>0</v>
      </c>
      <c r="L140" s="563">
        <f t="shared" si="6"/>
        <v>0</v>
      </c>
      <c r="M140" s="564">
        <v>0</v>
      </c>
      <c r="N140" s="564">
        <v>0</v>
      </c>
      <c r="O140" s="564">
        <v>0</v>
      </c>
      <c r="P140" s="564">
        <v>0</v>
      </c>
      <c r="Q140" s="566">
        <v>0</v>
      </c>
    </row>
    <row r="141" spans="1:17" x14ac:dyDescent="0.25">
      <c r="A141" s="567">
        <f t="shared" si="7"/>
        <v>48365</v>
      </c>
      <c r="B141" s="577" t="str">
        <f t="shared" si="8"/>
        <v>AMCo</v>
      </c>
      <c r="C141" s="568">
        <v>0</v>
      </c>
      <c r="D141" s="569">
        <v>0</v>
      </c>
      <c r="E141" s="569">
        <v>0</v>
      </c>
      <c r="F141" s="569">
        <v>0</v>
      </c>
      <c r="G141" s="569">
        <v>0</v>
      </c>
      <c r="H141" s="569">
        <v>0</v>
      </c>
      <c r="I141" s="569">
        <v>0</v>
      </c>
      <c r="J141" s="569">
        <v>0</v>
      </c>
      <c r="K141" s="570">
        <v>0</v>
      </c>
      <c r="L141" s="571">
        <f t="shared" si="6"/>
        <v>0</v>
      </c>
      <c r="M141" s="573">
        <v>0</v>
      </c>
      <c r="N141" s="573">
        <v>0</v>
      </c>
      <c r="O141" s="573">
        <v>0</v>
      </c>
      <c r="P141" s="573">
        <v>0</v>
      </c>
      <c r="Q141" s="574">
        <v>0</v>
      </c>
    </row>
    <row r="142" spans="1:17" x14ac:dyDescent="0.25">
      <c r="A142" s="575">
        <f t="shared" si="7"/>
        <v>48395</v>
      </c>
      <c r="B142" s="83" t="str">
        <f t="shared" si="8"/>
        <v>AMCo</v>
      </c>
      <c r="C142" s="562">
        <v>0</v>
      </c>
      <c r="D142" s="563">
        <v>0</v>
      </c>
      <c r="E142" s="563">
        <v>0</v>
      </c>
      <c r="F142" s="563">
        <v>0</v>
      </c>
      <c r="G142" s="563">
        <v>0</v>
      </c>
      <c r="H142" s="563">
        <v>0</v>
      </c>
      <c r="I142" s="563">
        <v>0</v>
      </c>
      <c r="J142" s="563">
        <v>0</v>
      </c>
      <c r="K142" s="564">
        <v>0</v>
      </c>
      <c r="L142" s="563">
        <f t="shared" si="6"/>
        <v>0</v>
      </c>
      <c r="M142" s="564">
        <v>0</v>
      </c>
      <c r="N142" s="564">
        <v>0</v>
      </c>
      <c r="O142" s="564">
        <v>0</v>
      </c>
      <c r="P142" s="564">
        <v>0</v>
      </c>
      <c r="Q142" s="566">
        <v>0</v>
      </c>
    </row>
    <row r="143" spans="1:17" x14ac:dyDescent="0.25">
      <c r="A143" s="567">
        <f t="shared" si="7"/>
        <v>48426</v>
      </c>
      <c r="B143" s="577" t="str">
        <f t="shared" si="8"/>
        <v>AMCo</v>
      </c>
      <c r="C143" s="568">
        <v>0</v>
      </c>
      <c r="D143" s="569">
        <v>0</v>
      </c>
      <c r="E143" s="569">
        <v>0</v>
      </c>
      <c r="F143" s="569">
        <v>0</v>
      </c>
      <c r="G143" s="569">
        <v>0</v>
      </c>
      <c r="H143" s="569">
        <v>0</v>
      </c>
      <c r="I143" s="569">
        <v>0</v>
      </c>
      <c r="J143" s="569">
        <v>0</v>
      </c>
      <c r="K143" s="570">
        <v>0</v>
      </c>
      <c r="L143" s="571">
        <f t="shared" si="6"/>
        <v>0</v>
      </c>
      <c r="M143" s="573">
        <v>0</v>
      </c>
      <c r="N143" s="573">
        <v>0</v>
      </c>
      <c r="O143" s="573">
        <v>0</v>
      </c>
      <c r="P143" s="573">
        <v>0</v>
      </c>
      <c r="Q143" s="574">
        <v>0</v>
      </c>
    </row>
    <row r="144" spans="1:17" x14ac:dyDescent="0.25">
      <c r="A144" s="575">
        <f t="shared" si="7"/>
        <v>48457</v>
      </c>
      <c r="B144" s="83" t="str">
        <f t="shared" si="8"/>
        <v>AMCo</v>
      </c>
      <c r="C144" s="562">
        <v>0</v>
      </c>
      <c r="D144" s="563">
        <v>0</v>
      </c>
      <c r="E144" s="563">
        <v>0</v>
      </c>
      <c r="F144" s="563">
        <v>0</v>
      </c>
      <c r="G144" s="563">
        <v>0</v>
      </c>
      <c r="H144" s="563">
        <v>0</v>
      </c>
      <c r="I144" s="563">
        <v>0</v>
      </c>
      <c r="J144" s="563">
        <v>0</v>
      </c>
      <c r="K144" s="564">
        <v>0</v>
      </c>
      <c r="L144" s="563">
        <f t="shared" si="6"/>
        <v>0</v>
      </c>
      <c r="M144" s="564">
        <v>0</v>
      </c>
      <c r="N144" s="564">
        <v>0</v>
      </c>
      <c r="O144" s="564">
        <v>0</v>
      </c>
      <c r="P144" s="564">
        <v>0</v>
      </c>
      <c r="Q144" s="566">
        <v>0</v>
      </c>
    </row>
    <row r="145" spans="1:17" x14ac:dyDescent="0.25">
      <c r="A145" s="567">
        <f t="shared" si="7"/>
        <v>48487</v>
      </c>
      <c r="B145" s="577" t="str">
        <f t="shared" si="8"/>
        <v>AMCo</v>
      </c>
      <c r="C145" s="568">
        <v>0</v>
      </c>
      <c r="D145" s="569">
        <v>0</v>
      </c>
      <c r="E145" s="569">
        <v>0</v>
      </c>
      <c r="F145" s="569">
        <v>0</v>
      </c>
      <c r="G145" s="569">
        <v>0</v>
      </c>
      <c r="H145" s="569">
        <v>0</v>
      </c>
      <c r="I145" s="569">
        <v>0</v>
      </c>
      <c r="J145" s="569">
        <v>0</v>
      </c>
      <c r="K145" s="570">
        <v>0</v>
      </c>
      <c r="L145" s="571">
        <f t="shared" si="6"/>
        <v>0</v>
      </c>
      <c r="M145" s="573">
        <v>0</v>
      </c>
      <c r="N145" s="573">
        <v>0</v>
      </c>
      <c r="O145" s="573">
        <v>0</v>
      </c>
      <c r="P145" s="573">
        <v>0</v>
      </c>
      <c r="Q145" s="574">
        <v>0</v>
      </c>
    </row>
    <row r="146" spans="1:17" x14ac:dyDescent="0.25">
      <c r="A146" s="575">
        <f t="shared" si="7"/>
        <v>48518</v>
      </c>
      <c r="B146" s="83" t="str">
        <f t="shared" si="8"/>
        <v>AMCo</v>
      </c>
      <c r="C146" s="562">
        <v>0</v>
      </c>
      <c r="D146" s="563">
        <v>0</v>
      </c>
      <c r="E146" s="563">
        <v>0</v>
      </c>
      <c r="F146" s="563">
        <v>0</v>
      </c>
      <c r="G146" s="563">
        <v>0</v>
      </c>
      <c r="H146" s="563">
        <v>0</v>
      </c>
      <c r="I146" s="563">
        <v>0</v>
      </c>
      <c r="J146" s="563">
        <v>0</v>
      </c>
      <c r="K146" s="564">
        <v>0</v>
      </c>
      <c r="L146" s="563">
        <f t="shared" si="6"/>
        <v>0</v>
      </c>
      <c r="M146" s="564">
        <v>0</v>
      </c>
      <c r="N146" s="564">
        <v>0</v>
      </c>
      <c r="O146" s="564">
        <v>0</v>
      </c>
      <c r="P146" s="564">
        <v>0</v>
      </c>
      <c r="Q146" s="566">
        <v>0</v>
      </c>
    </row>
    <row r="147" spans="1:17" x14ac:dyDescent="0.25">
      <c r="A147" s="567">
        <f t="shared" si="7"/>
        <v>48548</v>
      </c>
      <c r="B147" s="577" t="str">
        <f t="shared" si="8"/>
        <v>AMCo</v>
      </c>
      <c r="C147" s="568">
        <v>0</v>
      </c>
      <c r="D147" s="569">
        <v>0</v>
      </c>
      <c r="E147" s="569">
        <v>0</v>
      </c>
      <c r="F147" s="569">
        <v>0</v>
      </c>
      <c r="G147" s="569">
        <v>0</v>
      </c>
      <c r="H147" s="569">
        <v>0</v>
      </c>
      <c r="I147" s="569">
        <v>0</v>
      </c>
      <c r="J147" s="569">
        <v>0</v>
      </c>
      <c r="K147" s="570">
        <v>0</v>
      </c>
      <c r="L147" s="571">
        <f t="shared" si="6"/>
        <v>0</v>
      </c>
      <c r="M147" s="573">
        <v>0</v>
      </c>
      <c r="N147" s="573">
        <v>0</v>
      </c>
      <c r="O147" s="573">
        <v>0</v>
      </c>
      <c r="P147" s="573">
        <v>0</v>
      </c>
      <c r="Q147" s="574">
        <v>0</v>
      </c>
    </row>
    <row r="148" spans="1:17" x14ac:dyDescent="0.25">
      <c r="A148" s="575">
        <f t="shared" si="7"/>
        <v>48579</v>
      </c>
      <c r="B148" s="83" t="str">
        <f t="shared" si="8"/>
        <v>AMCo</v>
      </c>
      <c r="C148" s="562">
        <v>0</v>
      </c>
      <c r="D148" s="563">
        <v>0</v>
      </c>
      <c r="E148" s="563">
        <v>0</v>
      </c>
      <c r="F148" s="563">
        <v>0</v>
      </c>
      <c r="G148" s="563">
        <v>0</v>
      </c>
      <c r="H148" s="563">
        <v>0</v>
      </c>
      <c r="I148" s="563">
        <v>0</v>
      </c>
      <c r="J148" s="563">
        <v>0</v>
      </c>
      <c r="K148" s="564">
        <v>0</v>
      </c>
      <c r="L148" s="563">
        <f t="shared" si="6"/>
        <v>0</v>
      </c>
      <c r="M148" s="564">
        <v>0</v>
      </c>
      <c r="N148" s="564">
        <v>0</v>
      </c>
      <c r="O148" s="564">
        <v>0</v>
      </c>
      <c r="P148" s="564">
        <v>0</v>
      </c>
      <c r="Q148" s="566">
        <v>0</v>
      </c>
    </row>
    <row r="149" spans="1:17" x14ac:dyDescent="0.25">
      <c r="A149" s="567">
        <f t="shared" si="7"/>
        <v>48610</v>
      </c>
      <c r="B149" s="577" t="str">
        <f t="shared" si="8"/>
        <v>AMCo</v>
      </c>
      <c r="C149" s="568">
        <v>0</v>
      </c>
      <c r="D149" s="569">
        <v>0</v>
      </c>
      <c r="E149" s="569">
        <v>0</v>
      </c>
      <c r="F149" s="569">
        <v>0</v>
      </c>
      <c r="G149" s="569">
        <v>0</v>
      </c>
      <c r="H149" s="569">
        <v>0</v>
      </c>
      <c r="I149" s="569">
        <v>0</v>
      </c>
      <c r="J149" s="569">
        <v>0</v>
      </c>
      <c r="K149" s="570">
        <v>0</v>
      </c>
      <c r="L149" s="571">
        <f t="shared" si="6"/>
        <v>0</v>
      </c>
      <c r="M149" s="573">
        <v>0</v>
      </c>
      <c r="N149" s="573">
        <v>0</v>
      </c>
      <c r="O149" s="573">
        <v>0</v>
      </c>
      <c r="P149" s="573">
        <v>0</v>
      </c>
      <c r="Q149" s="574">
        <v>0</v>
      </c>
    </row>
    <row r="150" spans="1:17" x14ac:dyDescent="0.25">
      <c r="A150" s="575">
        <f t="shared" si="7"/>
        <v>48638</v>
      </c>
      <c r="B150" s="83" t="str">
        <f t="shared" si="8"/>
        <v>AMCo</v>
      </c>
      <c r="C150" s="562">
        <v>0</v>
      </c>
      <c r="D150" s="563">
        <v>0</v>
      </c>
      <c r="E150" s="563">
        <v>0</v>
      </c>
      <c r="F150" s="563">
        <v>0</v>
      </c>
      <c r="G150" s="563">
        <v>0</v>
      </c>
      <c r="H150" s="563">
        <v>0</v>
      </c>
      <c r="I150" s="563">
        <v>0</v>
      </c>
      <c r="J150" s="563">
        <v>0</v>
      </c>
      <c r="K150" s="564">
        <v>0</v>
      </c>
      <c r="L150" s="563">
        <f t="shared" si="6"/>
        <v>0</v>
      </c>
      <c r="M150" s="564">
        <v>0</v>
      </c>
      <c r="N150" s="564">
        <v>0</v>
      </c>
      <c r="O150" s="564">
        <v>0</v>
      </c>
      <c r="P150" s="564">
        <v>0</v>
      </c>
      <c r="Q150" s="566">
        <v>0</v>
      </c>
    </row>
    <row r="151" spans="1:17" x14ac:dyDescent="0.25">
      <c r="A151" s="567">
        <f t="shared" si="7"/>
        <v>48669</v>
      </c>
      <c r="B151" s="577" t="str">
        <f t="shared" si="8"/>
        <v>AMCo</v>
      </c>
      <c r="C151" s="568">
        <v>0</v>
      </c>
      <c r="D151" s="569">
        <v>0</v>
      </c>
      <c r="E151" s="569">
        <v>0</v>
      </c>
      <c r="F151" s="569">
        <v>0</v>
      </c>
      <c r="G151" s="569">
        <v>0</v>
      </c>
      <c r="H151" s="569">
        <v>0</v>
      </c>
      <c r="I151" s="569">
        <v>0</v>
      </c>
      <c r="J151" s="569">
        <v>0</v>
      </c>
      <c r="K151" s="570">
        <v>0</v>
      </c>
      <c r="L151" s="571">
        <f t="shared" si="6"/>
        <v>0</v>
      </c>
      <c r="M151" s="573">
        <v>0</v>
      </c>
      <c r="N151" s="573">
        <v>0</v>
      </c>
      <c r="O151" s="573">
        <v>0</v>
      </c>
      <c r="P151" s="573">
        <v>0</v>
      </c>
      <c r="Q151" s="574">
        <v>0</v>
      </c>
    </row>
    <row r="152" spans="1:17" x14ac:dyDescent="0.25">
      <c r="A152" s="575">
        <f t="shared" si="7"/>
        <v>48699</v>
      </c>
      <c r="B152" s="83" t="str">
        <f t="shared" si="8"/>
        <v>AMCo</v>
      </c>
      <c r="C152" s="562">
        <v>0</v>
      </c>
      <c r="D152" s="563">
        <v>0</v>
      </c>
      <c r="E152" s="563">
        <v>0</v>
      </c>
      <c r="F152" s="563">
        <v>0</v>
      </c>
      <c r="G152" s="563">
        <v>0</v>
      </c>
      <c r="H152" s="563">
        <v>0</v>
      </c>
      <c r="I152" s="563">
        <v>0</v>
      </c>
      <c r="J152" s="563">
        <v>0</v>
      </c>
      <c r="K152" s="564">
        <v>0</v>
      </c>
      <c r="L152" s="563">
        <f t="shared" si="6"/>
        <v>0</v>
      </c>
      <c r="M152" s="564">
        <v>0</v>
      </c>
      <c r="N152" s="564">
        <v>0</v>
      </c>
      <c r="O152" s="564">
        <v>0</v>
      </c>
      <c r="P152" s="564">
        <v>0</v>
      </c>
      <c r="Q152" s="566">
        <v>0</v>
      </c>
    </row>
    <row r="153" spans="1:17" x14ac:dyDescent="0.25">
      <c r="A153" s="567">
        <f t="shared" si="7"/>
        <v>48730</v>
      </c>
      <c r="B153" s="577" t="str">
        <f t="shared" si="8"/>
        <v>AMCo</v>
      </c>
      <c r="C153" s="568">
        <v>0</v>
      </c>
      <c r="D153" s="569">
        <v>0</v>
      </c>
      <c r="E153" s="569">
        <v>0</v>
      </c>
      <c r="F153" s="569">
        <v>0</v>
      </c>
      <c r="G153" s="569">
        <v>0</v>
      </c>
      <c r="H153" s="569">
        <v>0</v>
      </c>
      <c r="I153" s="569">
        <v>0</v>
      </c>
      <c r="J153" s="569">
        <v>0</v>
      </c>
      <c r="K153" s="570">
        <v>0</v>
      </c>
      <c r="L153" s="571">
        <f t="shared" si="6"/>
        <v>0</v>
      </c>
      <c r="M153" s="573">
        <v>0</v>
      </c>
      <c r="N153" s="573">
        <v>0</v>
      </c>
      <c r="O153" s="573">
        <v>0</v>
      </c>
      <c r="P153" s="573">
        <v>0</v>
      </c>
      <c r="Q153" s="574">
        <v>0</v>
      </c>
    </row>
    <row r="154" spans="1:17" x14ac:dyDescent="0.25">
      <c r="A154" s="575">
        <f t="shared" si="7"/>
        <v>48760</v>
      </c>
      <c r="B154" s="83" t="str">
        <f t="shared" si="8"/>
        <v>AMCo</v>
      </c>
      <c r="C154" s="562">
        <v>0</v>
      </c>
      <c r="D154" s="563">
        <v>0</v>
      </c>
      <c r="E154" s="563">
        <v>0</v>
      </c>
      <c r="F154" s="563">
        <v>0</v>
      </c>
      <c r="G154" s="563">
        <v>0</v>
      </c>
      <c r="H154" s="563">
        <v>0</v>
      </c>
      <c r="I154" s="563">
        <v>0</v>
      </c>
      <c r="J154" s="563">
        <v>0</v>
      </c>
      <c r="K154" s="564">
        <v>0</v>
      </c>
      <c r="L154" s="563">
        <f t="shared" si="6"/>
        <v>0</v>
      </c>
      <c r="M154" s="564">
        <v>0</v>
      </c>
      <c r="N154" s="564">
        <v>0</v>
      </c>
      <c r="O154" s="564">
        <v>0</v>
      </c>
      <c r="P154" s="564">
        <v>0</v>
      </c>
      <c r="Q154" s="566">
        <v>0</v>
      </c>
    </row>
    <row r="155" spans="1:17" x14ac:dyDescent="0.25">
      <c r="A155" s="567">
        <f t="shared" si="7"/>
        <v>48791</v>
      </c>
      <c r="B155" s="577" t="str">
        <f t="shared" si="8"/>
        <v>AMCo</v>
      </c>
      <c r="C155" s="568">
        <v>0</v>
      </c>
      <c r="D155" s="569">
        <v>0</v>
      </c>
      <c r="E155" s="569">
        <v>0</v>
      </c>
      <c r="F155" s="569">
        <v>0</v>
      </c>
      <c r="G155" s="569">
        <v>0</v>
      </c>
      <c r="H155" s="569">
        <v>0</v>
      </c>
      <c r="I155" s="569">
        <v>0</v>
      </c>
      <c r="J155" s="569">
        <v>0</v>
      </c>
      <c r="K155" s="570">
        <v>0</v>
      </c>
      <c r="L155" s="571">
        <f t="shared" si="6"/>
        <v>0</v>
      </c>
      <c r="M155" s="573">
        <v>0</v>
      </c>
      <c r="N155" s="573">
        <v>0</v>
      </c>
      <c r="O155" s="573">
        <v>0</v>
      </c>
      <c r="P155" s="573">
        <v>0</v>
      </c>
      <c r="Q155" s="574">
        <v>0</v>
      </c>
    </row>
    <row r="156" spans="1:17" x14ac:dyDescent="0.25">
      <c r="A156" s="575">
        <f t="shared" si="7"/>
        <v>48822</v>
      </c>
      <c r="B156" s="83" t="str">
        <f t="shared" si="8"/>
        <v>AMCo</v>
      </c>
      <c r="C156" s="562">
        <v>0</v>
      </c>
      <c r="D156" s="563">
        <v>0</v>
      </c>
      <c r="E156" s="563">
        <v>0</v>
      </c>
      <c r="F156" s="563">
        <v>0</v>
      </c>
      <c r="G156" s="563">
        <v>0</v>
      </c>
      <c r="H156" s="563">
        <v>0</v>
      </c>
      <c r="I156" s="563">
        <v>0</v>
      </c>
      <c r="J156" s="563">
        <v>0</v>
      </c>
      <c r="K156" s="564">
        <v>0</v>
      </c>
      <c r="L156" s="563">
        <f t="shared" si="6"/>
        <v>0</v>
      </c>
      <c r="M156" s="564">
        <v>0</v>
      </c>
      <c r="N156" s="564">
        <v>0</v>
      </c>
      <c r="O156" s="564">
        <v>0</v>
      </c>
      <c r="P156" s="564">
        <v>0</v>
      </c>
      <c r="Q156" s="566">
        <v>0</v>
      </c>
    </row>
    <row r="157" spans="1:17" x14ac:dyDescent="0.25">
      <c r="A157" s="567">
        <f t="shared" si="7"/>
        <v>48852</v>
      </c>
      <c r="B157" s="577" t="str">
        <f t="shared" si="8"/>
        <v>AMCo</v>
      </c>
      <c r="C157" s="568">
        <v>0</v>
      </c>
      <c r="D157" s="569">
        <v>0</v>
      </c>
      <c r="E157" s="569">
        <v>0</v>
      </c>
      <c r="F157" s="569">
        <v>0</v>
      </c>
      <c r="G157" s="569">
        <v>0</v>
      </c>
      <c r="H157" s="569">
        <v>0</v>
      </c>
      <c r="I157" s="569">
        <v>0</v>
      </c>
      <c r="J157" s="569">
        <v>0</v>
      </c>
      <c r="K157" s="570">
        <v>0</v>
      </c>
      <c r="L157" s="571">
        <f t="shared" si="6"/>
        <v>0</v>
      </c>
      <c r="M157" s="573">
        <v>0</v>
      </c>
      <c r="N157" s="573">
        <v>0</v>
      </c>
      <c r="O157" s="573">
        <v>0</v>
      </c>
      <c r="P157" s="573">
        <v>0</v>
      </c>
      <c r="Q157" s="574">
        <v>0</v>
      </c>
    </row>
    <row r="158" spans="1:17" x14ac:dyDescent="0.25">
      <c r="A158" s="575">
        <f t="shared" si="7"/>
        <v>48883</v>
      </c>
      <c r="B158" s="83" t="str">
        <f t="shared" si="8"/>
        <v>AMCo</v>
      </c>
      <c r="C158" s="562">
        <v>0</v>
      </c>
      <c r="D158" s="563">
        <v>0</v>
      </c>
      <c r="E158" s="563">
        <v>0</v>
      </c>
      <c r="F158" s="563">
        <v>0</v>
      </c>
      <c r="G158" s="563">
        <v>0</v>
      </c>
      <c r="H158" s="563">
        <v>0</v>
      </c>
      <c r="I158" s="563">
        <v>0</v>
      </c>
      <c r="J158" s="563">
        <v>0</v>
      </c>
      <c r="K158" s="564">
        <v>0</v>
      </c>
      <c r="L158" s="563">
        <f t="shared" si="6"/>
        <v>0</v>
      </c>
      <c r="M158" s="564">
        <v>0</v>
      </c>
      <c r="N158" s="564">
        <v>0</v>
      </c>
      <c r="O158" s="564">
        <v>0</v>
      </c>
      <c r="P158" s="564">
        <v>0</v>
      </c>
      <c r="Q158" s="566">
        <v>0</v>
      </c>
    </row>
    <row r="159" spans="1:17" x14ac:dyDescent="0.25">
      <c r="A159" s="567">
        <f t="shared" si="7"/>
        <v>48913</v>
      </c>
      <c r="B159" s="577" t="str">
        <f t="shared" si="8"/>
        <v>AMCo</v>
      </c>
      <c r="C159" s="568">
        <v>0</v>
      </c>
      <c r="D159" s="569">
        <v>0</v>
      </c>
      <c r="E159" s="569">
        <v>0</v>
      </c>
      <c r="F159" s="569">
        <v>0</v>
      </c>
      <c r="G159" s="569">
        <v>0</v>
      </c>
      <c r="H159" s="569">
        <v>0</v>
      </c>
      <c r="I159" s="569">
        <v>0</v>
      </c>
      <c r="J159" s="569">
        <v>0</v>
      </c>
      <c r="K159" s="570">
        <v>0</v>
      </c>
      <c r="L159" s="571">
        <f t="shared" si="6"/>
        <v>0</v>
      </c>
      <c r="M159" s="573">
        <v>0</v>
      </c>
      <c r="N159" s="573">
        <v>0</v>
      </c>
      <c r="O159" s="573">
        <v>0</v>
      </c>
      <c r="P159" s="573">
        <v>0</v>
      </c>
      <c r="Q159" s="574">
        <v>0</v>
      </c>
    </row>
    <row r="160" spans="1:17" x14ac:dyDescent="0.25">
      <c r="A160" s="575">
        <f t="shared" si="7"/>
        <v>48944</v>
      </c>
      <c r="B160" s="83" t="str">
        <f t="shared" si="8"/>
        <v>AMCo</v>
      </c>
      <c r="C160" s="562">
        <v>0</v>
      </c>
      <c r="D160" s="563">
        <v>0</v>
      </c>
      <c r="E160" s="563">
        <v>0</v>
      </c>
      <c r="F160" s="563">
        <v>0</v>
      </c>
      <c r="G160" s="563">
        <v>0</v>
      </c>
      <c r="H160" s="563">
        <v>0</v>
      </c>
      <c r="I160" s="563">
        <v>0</v>
      </c>
      <c r="J160" s="563">
        <v>0</v>
      </c>
      <c r="K160" s="564">
        <v>0</v>
      </c>
      <c r="L160" s="563">
        <f t="shared" si="6"/>
        <v>0</v>
      </c>
      <c r="M160" s="564">
        <v>0</v>
      </c>
      <c r="N160" s="564">
        <v>0</v>
      </c>
      <c r="O160" s="564">
        <v>0</v>
      </c>
      <c r="P160" s="564">
        <v>0</v>
      </c>
      <c r="Q160" s="566">
        <v>0</v>
      </c>
    </row>
    <row r="161" spans="1:17" x14ac:dyDescent="0.25">
      <c r="A161" s="567">
        <f t="shared" si="7"/>
        <v>48975</v>
      </c>
      <c r="B161" s="577" t="str">
        <f t="shared" si="8"/>
        <v>AMCo</v>
      </c>
      <c r="C161" s="568">
        <v>0</v>
      </c>
      <c r="D161" s="569">
        <v>0</v>
      </c>
      <c r="E161" s="569">
        <v>0</v>
      </c>
      <c r="F161" s="569">
        <v>0</v>
      </c>
      <c r="G161" s="569">
        <v>0</v>
      </c>
      <c r="H161" s="569">
        <v>0</v>
      </c>
      <c r="I161" s="569">
        <v>0</v>
      </c>
      <c r="J161" s="569">
        <v>0</v>
      </c>
      <c r="K161" s="570">
        <v>0</v>
      </c>
      <c r="L161" s="571">
        <f t="shared" si="6"/>
        <v>0</v>
      </c>
      <c r="M161" s="573">
        <v>0</v>
      </c>
      <c r="N161" s="573">
        <v>0</v>
      </c>
      <c r="O161" s="573">
        <v>0</v>
      </c>
      <c r="P161" s="573">
        <v>0</v>
      </c>
      <c r="Q161" s="574">
        <v>0</v>
      </c>
    </row>
    <row r="162" spans="1:17" x14ac:dyDescent="0.25">
      <c r="A162" s="575">
        <f t="shared" si="7"/>
        <v>49003</v>
      </c>
      <c r="B162" s="83" t="str">
        <f t="shared" si="8"/>
        <v>AMCo</v>
      </c>
      <c r="C162" s="562">
        <v>0</v>
      </c>
      <c r="D162" s="563">
        <v>0</v>
      </c>
      <c r="E162" s="563">
        <v>0</v>
      </c>
      <c r="F162" s="563">
        <v>0</v>
      </c>
      <c r="G162" s="563">
        <v>0</v>
      </c>
      <c r="H162" s="563">
        <v>0</v>
      </c>
      <c r="I162" s="563">
        <v>0</v>
      </c>
      <c r="J162" s="563">
        <v>0</v>
      </c>
      <c r="K162" s="564">
        <v>0</v>
      </c>
      <c r="L162" s="563">
        <f t="shared" si="6"/>
        <v>0</v>
      </c>
      <c r="M162" s="564">
        <v>0</v>
      </c>
      <c r="N162" s="564">
        <v>0</v>
      </c>
      <c r="O162" s="564">
        <v>0</v>
      </c>
      <c r="P162" s="564">
        <v>0</v>
      </c>
      <c r="Q162" s="566">
        <v>0</v>
      </c>
    </row>
    <row r="163" spans="1:17" x14ac:dyDescent="0.25">
      <c r="A163" s="567">
        <f t="shared" si="7"/>
        <v>49034</v>
      </c>
      <c r="B163" s="577" t="str">
        <f t="shared" si="8"/>
        <v>AMCo</v>
      </c>
      <c r="C163" s="568">
        <v>0</v>
      </c>
      <c r="D163" s="569">
        <v>0</v>
      </c>
      <c r="E163" s="569">
        <v>0</v>
      </c>
      <c r="F163" s="569">
        <v>0</v>
      </c>
      <c r="G163" s="569">
        <v>0</v>
      </c>
      <c r="H163" s="569">
        <v>0</v>
      </c>
      <c r="I163" s="569">
        <v>0</v>
      </c>
      <c r="J163" s="569">
        <v>0</v>
      </c>
      <c r="K163" s="570">
        <v>0</v>
      </c>
      <c r="L163" s="571">
        <f t="shared" si="6"/>
        <v>0</v>
      </c>
      <c r="M163" s="573">
        <v>0</v>
      </c>
      <c r="N163" s="573">
        <v>0</v>
      </c>
      <c r="O163" s="573">
        <v>0</v>
      </c>
      <c r="P163" s="573">
        <v>0</v>
      </c>
      <c r="Q163" s="574">
        <v>0</v>
      </c>
    </row>
    <row r="164" spans="1:17" x14ac:dyDescent="0.25">
      <c r="A164" s="575">
        <f t="shared" si="7"/>
        <v>49064</v>
      </c>
      <c r="B164" s="83" t="str">
        <f t="shared" si="8"/>
        <v>AMCo</v>
      </c>
      <c r="C164" s="562">
        <v>0</v>
      </c>
      <c r="D164" s="563">
        <v>0</v>
      </c>
      <c r="E164" s="563">
        <v>0</v>
      </c>
      <c r="F164" s="563">
        <v>0</v>
      </c>
      <c r="G164" s="563">
        <v>0</v>
      </c>
      <c r="H164" s="563">
        <v>0</v>
      </c>
      <c r="I164" s="563">
        <v>0</v>
      </c>
      <c r="J164" s="563">
        <v>0</v>
      </c>
      <c r="K164" s="564">
        <v>0</v>
      </c>
      <c r="L164" s="563">
        <f t="shared" si="6"/>
        <v>0</v>
      </c>
      <c r="M164" s="564">
        <v>0</v>
      </c>
      <c r="N164" s="564">
        <v>0</v>
      </c>
      <c r="O164" s="564">
        <v>0</v>
      </c>
      <c r="P164" s="564">
        <v>0</v>
      </c>
      <c r="Q164" s="566">
        <v>0</v>
      </c>
    </row>
    <row r="165" spans="1:17" x14ac:dyDescent="0.25">
      <c r="A165" s="567">
        <f t="shared" si="7"/>
        <v>49095</v>
      </c>
      <c r="B165" s="577" t="str">
        <f t="shared" si="8"/>
        <v>AMCo</v>
      </c>
      <c r="C165" s="568">
        <v>0</v>
      </c>
      <c r="D165" s="569">
        <v>0</v>
      </c>
      <c r="E165" s="569">
        <v>0</v>
      </c>
      <c r="F165" s="569">
        <v>0</v>
      </c>
      <c r="G165" s="569">
        <v>0</v>
      </c>
      <c r="H165" s="569">
        <v>0</v>
      </c>
      <c r="I165" s="569">
        <v>0</v>
      </c>
      <c r="J165" s="569">
        <v>0</v>
      </c>
      <c r="K165" s="570">
        <v>0</v>
      </c>
      <c r="L165" s="571">
        <f t="shared" si="6"/>
        <v>0</v>
      </c>
      <c r="M165" s="573">
        <v>0</v>
      </c>
      <c r="N165" s="573">
        <v>0</v>
      </c>
      <c r="O165" s="573">
        <v>0</v>
      </c>
      <c r="P165" s="573">
        <v>0</v>
      </c>
      <c r="Q165" s="574">
        <v>0</v>
      </c>
    </row>
    <row r="166" spans="1:17" x14ac:dyDescent="0.25">
      <c r="A166" s="575">
        <f t="shared" si="7"/>
        <v>49125</v>
      </c>
      <c r="B166" s="83" t="str">
        <f t="shared" si="8"/>
        <v>AMCo</v>
      </c>
      <c r="C166" s="562">
        <v>0</v>
      </c>
      <c r="D166" s="563">
        <v>0</v>
      </c>
      <c r="E166" s="563">
        <v>0</v>
      </c>
      <c r="F166" s="563">
        <v>0</v>
      </c>
      <c r="G166" s="563">
        <v>0</v>
      </c>
      <c r="H166" s="563">
        <v>0</v>
      </c>
      <c r="I166" s="563">
        <v>0</v>
      </c>
      <c r="J166" s="563">
        <v>0</v>
      </c>
      <c r="K166" s="564">
        <v>0</v>
      </c>
      <c r="L166" s="563">
        <f t="shared" si="6"/>
        <v>0</v>
      </c>
      <c r="M166" s="564">
        <v>0</v>
      </c>
      <c r="N166" s="564">
        <v>0</v>
      </c>
      <c r="O166" s="564">
        <v>0</v>
      </c>
      <c r="P166" s="564">
        <v>0</v>
      </c>
      <c r="Q166" s="566">
        <v>0</v>
      </c>
    </row>
    <row r="167" spans="1:17" x14ac:dyDescent="0.25">
      <c r="A167" s="567">
        <f t="shared" si="7"/>
        <v>49156</v>
      </c>
      <c r="B167" s="577" t="str">
        <f t="shared" si="8"/>
        <v>AMCo</v>
      </c>
      <c r="C167" s="568">
        <v>0</v>
      </c>
      <c r="D167" s="569">
        <v>0</v>
      </c>
      <c r="E167" s="569">
        <v>0</v>
      </c>
      <c r="F167" s="569">
        <v>0</v>
      </c>
      <c r="G167" s="569">
        <v>0</v>
      </c>
      <c r="H167" s="569">
        <v>0</v>
      </c>
      <c r="I167" s="569">
        <v>0</v>
      </c>
      <c r="J167" s="569">
        <v>0</v>
      </c>
      <c r="K167" s="570">
        <v>0</v>
      </c>
      <c r="L167" s="571">
        <f t="shared" si="6"/>
        <v>0</v>
      </c>
      <c r="M167" s="573">
        <v>0</v>
      </c>
      <c r="N167" s="573">
        <v>0</v>
      </c>
      <c r="O167" s="573">
        <v>0</v>
      </c>
      <c r="P167" s="573">
        <v>0</v>
      </c>
      <c r="Q167" s="574">
        <v>0</v>
      </c>
    </row>
    <row r="168" spans="1:17" x14ac:dyDescent="0.25">
      <c r="A168" s="575">
        <f t="shared" si="7"/>
        <v>49187</v>
      </c>
      <c r="B168" s="83" t="str">
        <f t="shared" si="8"/>
        <v>AMCo</v>
      </c>
      <c r="C168" s="562">
        <v>0</v>
      </c>
      <c r="D168" s="563">
        <v>0</v>
      </c>
      <c r="E168" s="563">
        <v>0</v>
      </c>
      <c r="F168" s="563">
        <v>0</v>
      </c>
      <c r="G168" s="563">
        <v>0</v>
      </c>
      <c r="H168" s="563">
        <v>0</v>
      </c>
      <c r="I168" s="563">
        <v>0</v>
      </c>
      <c r="J168" s="563">
        <v>0</v>
      </c>
      <c r="K168" s="564">
        <v>0</v>
      </c>
      <c r="L168" s="563">
        <f t="shared" si="6"/>
        <v>0</v>
      </c>
      <c r="M168" s="564">
        <v>0</v>
      </c>
      <c r="N168" s="564">
        <v>0</v>
      </c>
      <c r="O168" s="564">
        <v>0</v>
      </c>
      <c r="P168" s="564">
        <v>0</v>
      </c>
      <c r="Q168" s="566">
        <v>0</v>
      </c>
    </row>
    <row r="169" spans="1:17" x14ac:dyDescent="0.25">
      <c r="A169" s="567">
        <f t="shared" si="7"/>
        <v>49217</v>
      </c>
      <c r="B169" s="577" t="str">
        <f t="shared" si="8"/>
        <v>AMCo</v>
      </c>
      <c r="C169" s="568">
        <v>0</v>
      </c>
      <c r="D169" s="569">
        <v>0</v>
      </c>
      <c r="E169" s="569">
        <v>0</v>
      </c>
      <c r="F169" s="569">
        <v>0</v>
      </c>
      <c r="G169" s="569">
        <v>0</v>
      </c>
      <c r="H169" s="569">
        <v>0</v>
      </c>
      <c r="I169" s="569">
        <v>0</v>
      </c>
      <c r="J169" s="569">
        <v>0</v>
      </c>
      <c r="K169" s="570">
        <v>0</v>
      </c>
      <c r="L169" s="571">
        <f t="shared" si="6"/>
        <v>0</v>
      </c>
      <c r="M169" s="573">
        <v>0</v>
      </c>
      <c r="N169" s="573">
        <v>0</v>
      </c>
      <c r="O169" s="573">
        <v>0</v>
      </c>
      <c r="P169" s="573">
        <v>0</v>
      </c>
      <c r="Q169" s="574">
        <v>0</v>
      </c>
    </row>
    <row r="170" spans="1:17" x14ac:dyDescent="0.25">
      <c r="A170" s="575">
        <f t="shared" si="7"/>
        <v>49248</v>
      </c>
      <c r="B170" s="83" t="str">
        <f t="shared" si="8"/>
        <v>AMCo</v>
      </c>
      <c r="C170" s="562">
        <v>0</v>
      </c>
      <c r="D170" s="563">
        <v>0</v>
      </c>
      <c r="E170" s="563">
        <v>0</v>
      </c>
      <c r="F170" s="563">
        <v>0</v>
      </c>
      <c r="G170" s="563">
        <v>0</v>
      </c>
      <c r="H170" s="563">
        <v>0</v>
      </c>
      <c r="I170" s="563">
        <v>0</v>
      </c>
      <c r="J170" s="563">
        <v>0</v>
      </c>
      <c r="K170" s="564">
        <v>0</v>
      </c>
      <c r="L170" s="563">
        <f t="shared" si="6"/>
        <v>0</v>
      </c>
      <c r="M170" s="564">
        <v>0</v>
      </c>
      <c r="N170" s="564">
        <v>0</v>
      </c>
      <c r="O170" s="564">
        <v>0</v>
      </c>
      <c r="P170" s="564">
        <v>0</v>
      </c>
      <c r="Q170" s="566">
        <v>0</v>
      </c>
    </row>
    <row r="171" spans="1:17" x14ac:dyDescent="0.25">
      <c r="A171" s="567">
        <f t="shared" si="7"/>
        <v>49278</v>
      </c>
      <c r="B171" s="577" t="str">
        <f t="shared" si="8"/>
        <v>AMCo</v>
      </c>
      <c r="C171" s="568">
        <v>0</v>
      </c>
      <c r="D171" s="569">
        <v>0</v>
      </c>
      <c r="E171" s="569">
        <v>0</v>
      </c>
      <c r="F171" s="569">
        <v>0</v>
      </c>
      <c r="G171" s="569">
        <v>0</v>
      </c>
      <c r="H171" s="569">
        <v>0</v>
      </c>
      <c r="I171" s="569">
        <v>0</v>
      </c>
      <c r="J171" s="569">
        <v>0</v>
      </c>
      <c r="K171" s="570">
        <v>0</v>
      </c>
      <c r="L171" s="571">
        <f t="shared" si="6"/>
        <v>0</v>
      </c>
      <c r="M171" s="573">
        <v>0</v>
      </c>
      <c r="N171" s="573">
        <v>0</v>
      </c>
      <c r="O171" s="573">
        <v>0</v>
      </c>
      <c r="P171" s="573">
        <v>0</v>
      </c>
      <c r="Q171" s="574">
        <v>0</v>
      </c>
    </row>
    <row r="172" spans="1:17" x14ac:dyDescent="0.25">
      <c r="A172" s="575">
        <f t="shared" si="7"/>
        <v>49309</v>
      </c>
      <c r="B172" s="83" t="str">
        <f t="shared" si="8"/>
        <v>AMCo</v>
      </c>
      <c r="C172" s="562">
        <v>0</v>
      </c>
      <c r="D172" s="563">
        <v>0</v>
      </c>
      <c r="E172" s="563">
        <v>0</v>
      </c>
      <c r="F172" s="563">
        <v>0</v>
      </c>
      <c r="G172" s="563">
        <v>0</v>
      </c>
      <c r="H172" s="563">
        <v>0</v>
      </c>
      <c r="I172" s="563">
        <v>0</v>
      </c>
      <c r="J172" s="563">
        <v>0</v>
      </c>
      <c r="K172" s="564">
        <v>0</v>
      </c>
      <c r="L172" s="563">
        <f t="shared" si="6"/>
        <v>0</v>
      </c>
      <c r="M172" s="564">
        <v>0</v>
      </c>
      <c r="N172" s="564">
        <v>0</v>
      </c>
      <c r="O172" s="564">
        <v>0</v>
      </c>
      <c r="P172" s="564">
        <v>0</v>
      </c>
      <c r="Q172" s="566">
        <v>0</v>
      </c>
    </row>
    <row r="173" spans="1:17" x14ac:dyDescent="0.25">
      <c r="A173" s="567">
        <f t="shared" si="7"/>
        <v>49340</v>
      </c>
      <c r="B173" s="577" t="str">
        <f t="shared" si="8"/>
        <v>AMCo</v>
      </c>
      <c r="C173" s="568">
        <v>0</v>
      </c>
      <c r="D173" s="569">
        <v>0</v>
      </c>
      <c r="E173" s="569">
        <v>0</v>
      </c>
      <c r="F173" s="569">
        <v>0</v>
      </c>
      <c r="G173" s="569">
        <v>0</v>
      </c>
      <c r="H173" s="569">
        <v>0</v>
      </c>
      <c r="I173" s="569">
        <v>0</v>
      </c>
      <c r="J173" s="569">
        <v>0</v>
      </c>
      <c r="K173" s="570">
        <v>0</v>
      </c>
      <c r="L173" s="571">
        <f t="shared" si="6"/>
        <v>0</v>
      </c>
      <c r="M173" s="573">
        <v>0</v>
      </c>
      <c r="N173" s="573">
        <v>0</v>
      </c>
      <c r="O173" s="573">
        <v>0</v>
      </c>
      <c r="P173" s="573">
        <v>0</v>
      </c>
      <c r="Q173" s="574">
        <v>0</v>
      </c>
    </row>
    <row r="174" spans="1:17" x14ac:dyDescent="0.25">
      <c r="A174" s="575">
        <f t="shared" si="7"/>
        <v>49368</v>
      </c>
      <c r="B174" s="83" t="str">
        <f t="shared" si="8"/>
        <v>AMCo</v>
      </c>
      <c r="C174" s="562">
        <v>0</v>
      </c>
      <c r="D174" s="563">
        <v>0</v>
      </c>
      <c r="E174" s="563">
        <v>0</v>
      </c>
      <c r="F174" s="563">
        <v>0</v>
      </c>
      <c r="G174" s="563">
        <v>0</v>
      </c>
      <c r="H174" s="563">
        <v>0</v>
      </c>
      <c r="I174" s="563">
        <v>0</v>
      </c>
      <c r="J174" s="563">
        <v>0</v>
      </c>
      <c r="K174" s="564">
        <v>0</v>
      </c>
      <c r="L174" s="563">
        <f t="shared" si="6"/>
        <v>0</v>
      </c>
      <c r="M174" s="564">
        <v>0</v>
      </c>
      <c r="N174" s="564">
        <v>0</v>
      </c>
      <c r="O174" s="564">
        <v>0</v>
      </c>
      <c r="P174" s="564">
        <v>0</v>
      </c>
      <c r="Q174" s="566">
        <v>0</v>
      </c>
    </row>
    <row r="175" spans="1:17" x14ac:dyDescent="0.25">
      <c r="A175" s="567">
        <f t="shared" si="7"/>
        <v>49399</v>
      </c>
      <c r="B175" s="577" t="str">
        <f t="shared" si="8"/>
        <v>AMCo</v>
      </c>
      <c r="C175" s="568">
        <v>0</v>
      </c>
      <c r="D175" s="569">
        <v>0</v>
      </c>
      <c r="E175" s="569">
        <v>0</v>
      </c>
      <c r="F175" s="569">
        <v>0</v>
      </c>
      <c r="G175" s="569">
        <v>0</v>
      </c>
      <c r="H175" s="569">
        <v>0</v>
      </c>
      <c r="I175" s="569">
        <v>0</v>
      </c>
      <c r="J175" s="569">
        <v>0</v>
      </c>
      <c r="K175" s="570">
        <v>0</v>
      </c>
      <c r="L175" s="571">
        <f t="shared" si="6"/>
        <v>0</v>
      </c>
      <c r="M175" s="573">
        <v>0</v>
      </c>
      <c r="N175" s="573">
        <v>0</v>
      </c>
      <c r="O175" s="573">
        <v>0</v>
      </c>
      <c r="P175" s="573">
        <v>0</v>
      </c>
      <c r="Q175" s="574">
        <v>0</v>
      </c>
    </row>
    <row r="176" spans="1:17" x14ac:dyDescent="0.25">
      <c r="A176" s="575">
        <f t="shared" si="7"/>
        <v>49429</v>
      </c>
      <c r="B176" s="83" t="str">
        <f t="shared" si="8"/>
        <v>AMCo</v>
      </c>
      <c r="C176" s="562">
        <v>0</v>
      </c>
      <c r="D176" s="563">
        <v>0</v>
      </c>
      <c r="E176" s="563">
        <v>0</v>
      </c>
      <c r="F176" s="563">
        <v>0</v>
      </c>
      <c r="G176" s="563">
        <v>0</v>
      </c>
      <c r="H176" s="563">
        <v>0</v>
      </c>
      <c r="I176" s="563">
        <v>0</v>
      </c>
      <c r="J176" s="563">
        <v>0</v>
      </c>
      <c r="K176" s="564">
        <v>0</v>
      </c>
      <c r="L176" s="563">
        <f t="shared" si="6"/>
        <v>0</v>
      </c>
      <c r="M176" s="564">
        <v>0</v>
      </c>
      <c r="N176" s="564">
        <v>0</v>
      </c>
      <c r="O176" s="564">
        <v>0</v>
      </c>
      <c r="P176" s="564">
        <v>0</v>
      </c>
      <c r="Q176" s="566">
        <v>0</v>
      </c>
    </row>
    <row r="177" spans="1:17" x14ac:dyDescent="0.25">
      <c r="A177" s="567">
        <f t="shared" si="7"/>
        <v>49460</v>
      </c>
      <c r="B177" s="577" t="str">
        <f t="shared" si="8"/>
        <v>AMCo</v>
      </c>
      <c r="C177" s="568">
        <v>0</v>
      </c>
      <c r="D177" s="569">
        <v>0</v>
      </c>
      <c r="E177" s="569">
        <v>0</v>
      </c>
      <c r="F177" s="569">
        <v>0</v>
      </c>
      <c r="G177" s="569">
        <v>0</v>
      </c>
      <c r="H177" s="569">
        <v>0</v>
      </c>
      <c r="I177" s="569">
        <v>0</v>
      </c>
      <c r="J177" s="569">
        <v>0</v>
      </c>
      <c r="K177" s="570">
        <v>0</v>
      </c>
      <c r="L177" s="571">
        <f t="shared" si="6"/>
        <v>0</v>
      </c>
      <c r="M177" s="573">
        <v>0</v>
      </c>
      <c r="N177" s="573">
        <v>0</v>
      </c>
      <c r="O177" s="573">
        <v>0</v>
      </c>
      <c r="P177" s="573">
        <v>0</v>
      </c>
      <c r="Q177" s="574">
        <v>0</v>
      </c>
    </row>
    <row r="178" spans="1:17" x14ac:dyDescent="0.25">
      <c r="A178" s="575">
        <f t="shared" si="7"/>
        <v>49490</v>
      </c>
      <c r="B178" s="83" t="str">
        <f t="shared" si="8"/>
        <v>AMCo</v>
      </c>
      <c r="C178" s="562">
        <v>0</v>
      </c>
      <c r="D178" s="563">
        <v>0</v>
      </c>
      <c r="E178" s="563">
        <v>0</v>
      </c>
      <c r="F178" s="563">
        <v>0</v>
      </c>
      <c r="G178" s="563">
        <v>0</v>
      </c>
      <c r="H178" s="563">
        <v>0</v>
      </c>
      <c r="I178" s="563">
        <v>0</v>
      </c>
      <c r="J178" s="563">
        <v>0</v>
      </c>
      <c r="K178" s="564">
        <v>0</v>
      </c>
      <c r="L178" s="563">
        <f t="shared" si="6"/>
        <v>0</v>
      </c>
      <c r="M178" s="564">
        <v>0</v>
      </c>
      <c r="N178" s="564">
        <v>0</v>
      </c>
      <c r="O178" s="564">
        <v>0</v>
      </c>
      <c r="P178" s="564">
        <v>0</v>
      </c>
      <c r="Q178" s="566">
        <v>0</v>
      </c>
    </row>
    <row r="179" spans="1:17" x14ac:dyDescent="0.25">
      <c r="A179" s="567">
        <f t="shared" si="7"/>
        <v>49521</v>
      </c>
      <c r="B179" s="577" t="str">
        <f t="shared" si="8"/>
        <v>AMCo</v>
      </c>
      <c r="C179" s="568">
        <v>0</v>
      </c>
      <c r="D179" s="569">
        <v>0</v>
      </c>
      <c r="E179" s="569">
        <v>0</v>
      </c>
      <c r="F179" s="569">
        <v>0</v>
      </c>
      <c r="G179" s="569">
        <v>0</v>
      </c>
      <c r="H179" s="569">
        <v>0</v>
      </c>
      <c r="I179" s="569">
        <v>0</v>
      </c>
      <c r="J179" s="569">
        <v>0</v>
      </c>
      <c r="K179" s="570">
        <v>0</v>
      </c>
      <c r="L179" s="571">
        <f t="shared" si="6"/>
        <v>0</v>
      </c>
      <c r="M179" s="573">
        <v>0</v>
      </c>
      <c r="N179" s="573">
        <v>0</v>
      </c>
      <c r="O179" s="573">
        <v>0</v>
      </c>
      <c r="P179" s="573">
        <v>0</v>
      </c>
      <c r="Q179" s="574">
        <v>0</v>
      </c>
    </row>
    <row r="180" spans="1:17" x14ac:dyDescent="0.25">
      <c r="A180" s="575">
        <f t="shared" si="7"/>
        <v>49552</v>
      </c>
      <c r="B180" s="83" t="str">
        <f t="shared" si="8"/>
        <v>AMCo</v>
      </c>
      <c r="C180" s="562">
        <v>0</v>
      </c>
      <c r="D180" s="563">
        <v>0</v>
      </c>
      <c r="E180" s="563">
        <v>0</v>
      </c>
      <c r="F180" s="563">
        <v>0</v>
      </c>
      <c r="G180" s="563">
        <v>0</v>
      </c>
      <c r="H180" s="563">
        <v>0</v>
      </c>
      <c r="I180" s="563">
        <v>0</v>
      </c>
      <c r="J180" s="563">
        <v>0</v>
      </c>
      <c r="K180" s="564">
        <v>0</v>
      </c>
      <c r="L180" s="563">
        <f t="shared" si="6"/>
        <v>0</v>
      </c>
      <c r="M180" s="564">
        <v>0</v>
      </c>
      <c r="N180" s="564">
        <v>0</v>
      </c>
      <c r="O180" s="564">
        <v>0</v>
      </c>
      <c r="P180" s="564">
        <v>0</v>
      </c>
      <c r="Q180" s="566">
        <v>0</v>
      </c>
    </row>
    <row r="181" spans="1:17" x14ac:dyDescent="0.25">
      <c r="A181" s="567">
        <f t="shared" si="7"/>
        <v>49582</v>
      </c>
      <c r="B181" s="577" t="str">
        <f t="shared" si="8"/>
        <v>AMCo</v>
      </c>
      <c r="C181" s="568">
        <v>0</v>
      </c>
      <c r="D181" s="569">
        <v>0</v>
      </c>
      <c r="E181" s="569">
        <v>0</v>
      </c>
      <c r="F181" s="569">
        <v>0</v>
      </c>
      <c r="G181" s="569">
        <v>0</v>
      </c>
      <c r="H181" s="569">
        <v>0</v>
      </c>
      <c r="I181" s="569">
        <v>0</v>
      </c>
      <c r="J181" s="569">
        <v>0</v>
      </c>
      <c r="K181" s="570">
        <v>0</v>
      </c>
      <c r="L181" s="571">
        <f t="shared" si="6"/>
        <v>0</v>
      </c>
      <c r="M181" s="573">
        <v>0</v>
      </c>
      <c r="N181" s="573">
        <v>0</v>
      </c>
      <c r="O181" s="573">
        <v>0</v>
      </c>
      <c r="P181" s="573">
        <v>0</v>
      </c>
      <c r="Q181" s="574">
        <v>0</v>
      </c>
    </row>
    <row r="182" spans="1:17" x14ac:dyDescent="0.25">
      <c r="A182" s="575">
        <f t="shared" si="7"/>
        <v>49613</v>
      </c>
      <c r="B182" s="83" t="str">
        <f t="shared" si="8"/>
        <v>AMCo</v>
      </c>
      <c r="C182" s="562">
        <v>0</v>
      </c>
      <c r="D182" s="563">
        <v>0</v>
      </c>
      <c r="E182" s="563">
        <v>0</v>
      </c>
      <c r="F182" s="563">
        <v>0</v>
      </c>
      <c r="G182" s="563">
        <v>0</v>
      </c>
      <c r="H182" s="563">
        <v>0</v>
      </c>
      <c r="I182" s="563">
        <v>0</v>
      </c>
      <c r="J182" s="563">
        <v>0</v>
      </c>
      <c r="K182" s="564">
        <v>0</v>
      </c>
      <c r="L182" s="563">
        <f t="shared" si="6"/>
        <v>0</v>
      </c>
      <c r="M182" s="564">
        <v>0</v>
      </c>
      <c r="N182" s="564">
        <v>0</v>
      </c>
      <c r="O182" s="564">
        <v>0</v>
      </c>
      <c r="P182" s="564">
        <v>0</v>
      </c>
      <c r="Q182" s="566">
        <v>0</v>
      </c>
    </row>
    <row r="183" spans="1:17" x14ac:dyDescent="0.25">
      <c r="A183" s="567">
        <f t="shared" si="7"/>
        <v>49643</v>
      </c>
      <c r="B183" s="577" t="str">
        <f t="shared" si="8"/>
        <v>AMCo</v>
      </c>
      <c r="C183" s="568">
        <v>0</v>
      </c>
      <c r="D183" s="569">
        <v>0</v>
      </c>
      <c r="E183" s="569">
        <v>0</v>
      </c>
      <c r="F183" s="569">
        <v>0</v>
      </c>
      <c r="G183" s="569">
        <v>0</v>
      </c>
      <c r="H183" s="569">
        <v>0</v>
      </c>
      <c r="I183" s="569">
        <v>0</v>
      </c>
      <c r="J183" s="569">
        <v>0</v>
      </c>
      <c r="K183" s="570">
        <v>0</v>
      </c>
      <c r="L183" s="571">
        <f t="shared" si="6"/>
        <v>0</v>
      </c>
      <c r="M183" s="573">
        <v>0</v>
      </c>
      <c r="N183" s="573">
        <v>0</v>
      </c>
      <c r="O183" s="573">
        <v>0</v>
      </c>
      <c r="P183" s="573">
        <v>0</v>
      </c>
      <c r="Q183" s="574">
        <v>0</v>
      </c>
    </row>
    <row r="184" spans="1:17" x14ac:dyDescent="0.25">
      <c r="A184" s="575">
        <f t="shared" si="7"/>
        <v>49674</v>
      </c>
      <c r="B184" s="83" t="str">
        <f t="shared" si="8"/>
        <v>AMCo</v>
      </c>
      <c r="C184" s="562">
        <v>0</v>
      </c>
      <c r="D184" s="563">
        <v>0</v>
      </c>
      <c r="E184" s="563">
        <v>0</v>
      </c>
      <c r="F184" s="563">
        <v>0</v>
      </c>
      <c r="G184" s="563">
        <v>0</v>
      </c>
      <c r="H184" s="563">
        <v>0</v>
      </c>
      <c r="I184" s="563">
        <v>0</v>
      </c>
      <c r="J184" s="563">
        <v>0</v>
      </c>
      <c r="K184" s="564">
        <v>0</v>
      </c>
      <c r="L184" s="563">
        <f t="shared" si="6"/>
        <v>0</v>
      </c>
      <c r="M184" s="564">
        <v>0</v>
      </c>
      <c r="N184" s="564">
        <v>0</v>
      </c>
      <c r="O184" s="564">
        <v>0</v>
      </c>
      <c r="P184" s="564">
        <v>0</v>
      </c>
      <c r="Q184" s="566">
        <v>0</v>
      </c>
    </row>
    <row r="185" spans="1:17" x14ac:dyDescent="0.25">
      <c r="A185" s="567">
        <f t="shared" si="7"/>
        <v>49705</v>
      </c>
      <c r="B185" s="577" t="str">
        <f t="shared" si="8"/>
        <v>AMCo</v>
      </c>
      <c r="C185" s="568">
        <v>0</v>
      </c>
      <c r="D185" s="569">
        <v>0</v>
      </c>
      <c r="E185" s="569">
        <v>0</v>
      </c>
      <c r="F185" s="569">
        <v>0</v>
      </c>
      <c r="G185" s="569">
        <v>0</v>
      </c>
      <c r="H185" s="569">
        <v>0</v>
      </c>
      <c r="I185" s="569">
        <v>0</v>
      </c>
      <c r="J185" s="569">
        <v>0</v>
      </c>
      <c r="K185" s="570">
        <v>0</v>
      </c>
      <c r="L185" s="571">
        <f t="shared" si="6"/>
        <v>0</v>
      </c>
      <c r="M185" s="573">
        <v>0</v>
      </c>
      <c r="N185" s="573">
        <v>0</v>
      </c>
      <c r="O185" s="573">
        <v>0</v>
      </c>
      <c r="P185" s="573">
        <v>0</v>
      </c>
      <c r="Q185" s="574">
        <v>0</v>
      </c>
    </row>
    <row r="186" spans="1:17" x14ac:dyDescent="0.25">
      <c r="A186" s="575">
        <f t="shared" si="7"/>
        <v>49734</v>
      </c>
      <c r="B186" s="83" t="str">
        <f t="shared" si="8"/>
        <v>AMCo</v>
      </c>
      <c r="C186" s="562">
        <v>0</v>
      </c>
      <c r="D186" s="563">
        <v>0</v>
      </c>
      <c r="E186" s="563">
        <v>0</v>
      </c>
      <c r="F186" s="563">
        <v>0</v>
      </c>
      <c r="G186" s="563">
        <v>0</v>
      </c>
      <c r="H186" s="563">
        <v>0</v>
      </c>
      <c r="I186" s="563">
        <v>0</v>
      </c>
      <c r="J186" s="563">
        <v>0</v>
      </c>
      <c r="K186" s="564">
        <v>0</v>
      </c>
      <c r="L186" s="563">
        <f t="shared" si="6"/>
        <v>0</v>
      </c>
      <c r="M186" s="564">
        <v>0</v>
      </c>
      <c r="N186" s="564">
        <v>0</v>
      </c>
      <c r="O186" s="564">
        <v>0</v>
      </c>
      <c r="P186" s="564">
        <v>0</v>
      </c>
      <c r="Q186" s="566">
        <v>0</v>
      </c>
    </row>
    <row r="187" spans="1:17" x14ac:dyDescent="0.25">
      <c r="A187" s="567">
        <f t="shared" si="7"/>
        <v>49765</v>
      </c>
      <c r="B187" s="577" t="str">
        <f t="shared" si="8"/>
        <v>AMCo</v>
      </c>
      <c r="C187" s="568">
        <v>0</v>
      </c>
      <c r="D187" s="569">
        <v>0</v>
      </c>
      <c r="E187" s="569">
        <v>0</v>
      </c>
      <c r="F187" s="569">
        <v>0</v>
      </c>
      <c r="G187" s="569">
        <v>0</v>
      </c>
      <c r="H187" s="569">
        <v>0</v>
      </c>
      <c r="I187" s="569">
        <v>0</v>
      </c>
      <c r="J187" s="569">
        <v>0</v>
      </c>
      <c r="K187" s="570">
        <v>0</v>
      </c>
      <c r="L187" s="571">
        <f t="shared" si="6"/>
        <v>0</v>
      </c>
      <c r="M187" s="573">
        <v>0</v>
      </c>
      <c r="N187" s="573">
        <v>0</v>
      </c>
      <c r="O187" s="573">
        <v>0</v>
      </c>
      <c r="P187" s="573">
        <v>0</v>
      </c>
      <c r="Q187" s="574">
        <v>0</v>
      </c>
    </row>
    <row r="188" spans="1:17" x14ac:dyDescent="0.25">
      <c r="A188" s="575">
        <f t="shared" si="7"/>
        <v>49795</v>
      </c>
      <c r="B188" s="83" t="str">
        <f t="shared" si="8"/>
        <v>AMCo</v>
      </c>
      <c r="C188" s="562">
        <v>0</v>
      </c>
      <c r="D188" s="563">
        <v>0</v>
      </c>
      <c r="E188" s="563">
        <v>0</v>
      </c>
      <c r="F188" s="563">
        <v>0</v>
      </c>
      <c r="G188" s="563">
        <v>0</v>
      </c>
      <c r="H188" s="563">
        <v>0</v>
      </c>
      <c r="I188" s="563">
        <v>0</v>
      </c>
      <c r="J188" s="563">
        <v>0</v>
      </c>
      <c r="K188" s="564">
        <v>0</v>
      </c>
      <c r="L188" s="563">
        <f t="shared" si="6"/>
        <v>0</v>
      </c>
      <c r="M188" s="564">
        <v>0</v>
      </c>
      <c r="N188" s="564">
        <v>0</v>
      </c>
      <c r="O188" s="564">
        <v>0</v>
      </c>
      <c r="P188" s="564">
        <v>0</v>
      </c>
      <c r="Q188" s="566">
        <v>0</v>
      </c>
    </row>
    <row r="189" spans="1:17" x14ac:dyDescent="0.25">
      <c r="A189" s="567">
        <f t="shared" si="7"/>
        <v>49826</v>
      </c>
      <c r="B189" s="577" t="str">
        <f t="shared" si="8"/>
        <v>AMCo</v>
      </c>
      <c r="C189" s="568">
        <v>0</v>
      </c>
      <c r="D189" s="569">
        <v>0</v>
      </c>
      <c r="E189" s="569">
        <v>0</v>
      </c>
      <c r="F189" s="569">
        <v>0</v>
      </c>
      <c r="G189" s="569">
        <v>0</v>
      </c>
      <c r="H189" s="569">
        <v>0</v>
      </c>
      <c r="I189" s="569">
        <v>0</v>
      </c>
      <c r="J189" s="569">
        <v>0</v>
      </c>
      <c r="K189" s="570">
        <v>0</v>
      </c>
      <c r="L189" s="571">
        <f t="shared" si="6"/>
        <v>0</v>
      </c>
      <c r="M189" s="573">
        <v>0</v>
      </c>
      <c r="N189" s="573">
        <v>0</v>
      </c>
      <c r="O189" s="573">
        <v>0</v>
      </c>
      <c r="P189" s="573">
        <v>0</v>
      </c>
      <c r="Q189" s="574">
        <v>0</v>
      </c>
    </row>
    <row r="190" spans="1:17" x14ac:dyDescent="0.25">
      <c r="A190" s="575">
        <f t="shared" si="7"/>
        <v>49856</v>
      </c>
      <c r="B190" s="83" t="str">
        <f t="shared" si="8"/>
        <v>AMCo</v>
      </c>
      <c r="C190" s="562">
        <v>0</v>
      </c>
      <c r="D190" s="563">
        <v>0</v>
      </c>
      <c r="E190" s="563">
        <v>0</v>
      </c>
      <c r="F190" s="563">
        <v>0</v>
      </c>
      <c r="G190" s="563">
        <v>0</v>
      </c>
      <c r="H190" s="563">
        <v>0</v>
      </c>
      <c r="I190" s="563">
        <v>0</v>
      </c>
      <c r="J190" s="563">
        <v>0</v>
      </c>
      <c r="K190" s="564">
        <v>0</v>
      </c>
      <c r="L190" s="563">
        <f t="shared" si="6"/>
        <v>0</v>
      </c>
      <c r="M190" s="564">
        <v>0</v>
      </c>
      <c r="N190" s="564">
        <v>0</v>
      </c>
      <c r="O190" s="564">
        <v>0</v>
      </c>
      <c r="P190" s="564">
        <v>0</v>
      </c>
      <c r="Q190" s="566">
        <v>0</v>
      </c>
    </row>
    <row r="191" spans="1:17" x14ac:dyDescent="0.25">
      <c r="A191" s="567">
        <f t="shared" si="7"/>
        <v>49887</v>
      </c>
      <c r="B191" s="577" t="str">
        <f t="shared" si="8"/>
        <v>AMCo</v>
      </c>
      <c r="C191" s="568">
        <v>0</v>
      </c>
      <c r="D191" s="569">
        <v>0</v>
      </c>
      <c r="E191" s="569">
        <v>0</v>
      </c>
      <c r="F191" s="569">
        <v>0</v>
      </c>
      <c r="G191" s="569">
        <v>0</v>
      </c>
      <c r="H191" s="569">
        <v>0</v>
      </c>
      <c r="I191" s="569">
        <v>0</v>
      </c>
      <c r="J191" s="569">
        <v>0</v>
      </c>
      <c r="K191" s="570">
        <v>0</v>
      </c>
      <c r="L191" s="571">
        <f t="shared" si="6"/>
        <v>0</v>
      </c>
      <c r="M191" s="573">
        <v>0</v>
      </c>
      <c r="N191" s="573">
        <v>0</v>
      </c>
      <c r="O191" s="573">
        <v>0</v>
      </c>
      <c r="P191" s="573">
        <v>0</v>
      </c>
      <c r="Q191" s="574">
        <v>0</v>
      </c>
    </row>
    <row r="192" spans="1:17" x14ac:dyDescent="0.25">
      <c r="A192" s="575">
        <f t="shared" si="7"/>
        <v>49918</v>
      </c>
      <c r="B192" s="83" t="str">
        <f t="shared" si="8"/>
        <v>AMCo</v>
      </c>
      <c r="C192" s="562">
        <v>0</v>
      </c>
      <c r="D192" s="563">
        <v>0</v>
      </c>
      <c r="E192" s="563">
        <v>0</v>
      </c>
      <c r="F192" s="563">
        <v>0</v>
      </c>
      <c r="G192" s="563">
        <v>0</v>
      </c>
      <c r="H192" s="563">
        <v>0</v>
      </c>
      <c r="I192" s="563">
        <v>0</v>
      </c>
      <c r="J192" s="563">
        <v>0</v>
      </c>
      <c r="K192" s="564">
        <v>0</v>
      </c>
      <c r="L192" s="563">
        <f t="shared" si="6"/>
        <v>0</v>
      </c>
      <c r="M192" s="564">
        <v>0</v>
      </c>
      <c r="N192" s="564">
        <v>0</v>
      </c>
      <c r="O192" s="564">
        <v>0</v>
      </c>
      <c r="P192" s="564">
        <v>0</v>
      </c>
      <c r="Q192" s="566">
        <v>0</v>
      </c>
    </row>
    <row r="193" spans="1:17" x14ac:dyDescent="0.25">
      <c r="A193" s="567">
        <f t="shared" si="7"/>
        <v>49948</v>
      </c>
      <c r="B193" s="577" t="str">
        <f t="shared" si="8"/>
        <v>AMCo</v>
      </c>
      <c r="C193" s="568">
        <v>0</v>
      </c>
      <c r="D193" s="569">
        <v>0</v>
      </c>
      <c r="E193" s="569">
        <v>0</v>
      </c>
      <c r="F193" s="569">
        <v>0</v>
      </c>
      <c r="G193" s="569">
        <v>0</v>
      </c>
      <c r="H193" s="569">
        <v>0</v>
      </c>
      <c r="I193" s="569">
        <v>0</v>
      </c>
      <c r="J193" s="569">
        <v>0</v>
      </c>
      <c r="K193" s="570">
        <v>0</v>
      </c>
      <c r="L193" s="571">
        <f t="shared" si="6"/>
        <v>0</v>
      </c>
      <c r="M193" s="573">
        <v>0</v>
      </c>
      <c r="N193" s="573">
        <v>0</v>
      </c>
      <c r="O193" s="573">
        <v>0</v>
      </c>
      <c r="P193" s="573">
        <v>0</v>
      </c>
      <c r="Q193" s="574">
        <v>0</v>
      </c>
    </row>
    <row r="194" spans="1:17" x14ac:dyDescent="0.25">
      <c r="A194" s="575">
        <f t="shared" si="7"/>
        <v>49979</v>
      </c>
      <c r="B194" s="83" t="str">
        <f t="shared" si="8"/>
        <v>AMCo</v>
      </c>
      <c r="C194" s="562">
        <v>0</v>
      </c>
      <c r="D194" s="563">
        <v>0</v>
      </c>
      <c r="E194" s="563">
        <v>0</v>
      </c>
      <c r="F194" s="563">
        <v>0</v>
      </c>
      <c r="G194" s="563">
        <v>0</v>
      </c>
      <c r="H194" s="563">
        <v>0</v>
      </c>
      <c r="I194" s="563">
        <v>0</v>
      </c>
      <c r="J194" s="563">
        <v>0</v>
      </c>
      <c r="K194" s="564">
        <v>0</v>
      </c>
      <c r="L194" s="563">
        <f t="shared" ref="L194:L257" si="9">+O194+P194</f>
        <v>0</v>
      </c>
      <c r="M194" s="564">
        <v>0</v>
      </c>
      <c r="N194" s="564">
        <v>0</v>
      </c>
      <c r="O194" s="564">
        <v>0</v>
      </c>
      <c r="P194" s="564">
        <v>0</v>
      </c>
      <c r="Q194" s="566">
        <v>0</v>
      </c>
    </row>
    <row r="195" spans="1:17" x14ac:dyDescent="0.25">
      <c r="A195" s="567">
        <f t="shared" ref="A195:A258" si="10">+EOMONTH(A194,1)</f>
        <v>50009</v>
      </c>
      <c r="B195" s="577" t="str">
        <f t="shared" ref="B195:B258" si="11">+B194</f>
        <v>AMCo</v>
      </c>
      <c r="C195" s="568">
        <v>0</v>
      </c>
      <c r="D195" s="569">
        <v>0</v>
      </c>
      <c r="E195" s="569">
        <v>0</v>
      </c>
      <c r="F195" s="569">
        <v>0</v>
      </c>
      <c r="G195" s="569">
        <v>0</v>
      </c>
      <c r="H195" s="569">
        <v>0</v>
      </c>
      <c r="I195" s="569">
        <v>0</v>
      </c>
      <c r="J195" s="569">
        <v>0</v>
      </c>
      <c r="K195" s="570">
        <v>0</v>
      </c>
      <c r="L195" s="571">
        <f t="shared" si="9"/>
        <v>0</v>
      </c>
      <c r="M195" s="573">
        <v>0</v>
      </c>
      <c r="N195" s="573">
        <v>0</v>
      </c>
      <c r="O195" s="573">
        <v>0</v>
      </c>
      <c r="P195" s="573">
        <v>0</v>
      </c>
      <c r="Q195" s="574">
        <v>0</v>
      </c>
    </row>
    <row r="196" spans="1:17" x14ac:dyDescent="0.25">
      <c r="A196" s="575">
        <f t="shared" si="10"/>
        <v>50040</v>
      </c>
      <c r="B196" s="83" t="str">
        <f t="shared" si="11"/>
        <v>AMCo</v>
      </c>
      <c r="C196" s="562">
        <v>0</v>
      </c>
      <c r="D196" s="563">
        <v>0</v>
      </c>
      <c r="E196" s="563">
        <v>0</v>
      </c>
      <c r="F196" s="563">
        <v>0</v>
      </c>
      <c r="G196" s="563">
        <v>0</v>
      </c>
      <c r="H196" s="563">
        <v>0</v>
      </c>
      <c r="I196" s="563">
        <v>0</v>
      </c>
      <c r="J196" s="563">
        <v>0</v>
      </c>
      <c r="K196" s="564">
        <v>0</v>
      </c>
      <c r="L196" s="563">
        <f t="shared" si="9"/>
        <v>0</v>
      </c>
      <c r="M196" s="564">
        <v>0</v>
      </c>
      <c r="N196" s="564">
        <v>0</v>
      </c>
      <c r="O196" s="564">
        <v>0</v>
      </c>
      <c r="P196" s="564">
        <v>0</v>
      </c>
      <c r="Q196" s="566">
        <v>0</v>
      </c>
    </row>
    <row r="197" spans="1:17" x14ac:dyDescent="0.25">
      <c r="A197" s="567">
        <f t="shared" si="10"/>
        <v>50071</v>
      </c>
      <c r="B197" s="577" t="str">
        <f t="shared" si="11"/>
        <v>AMCo</v>
      </c>
      <c r="C197" s="568">
        <v>0</v>
      </c>
      <c r="D197" s="569">
        <v>0</v>
      </c>
      <c r="E197" s="569">
        <v>0</v>
      </c>
      <c r="F197" s="569">
        <v>0</v>
      </c>
      <c r="G197" s="569">
        <v>0</v>
      </c>
      <c r="H197" s="569">
        <v>0</v>
      </c>
      <c r="I197" s="569">
        <v>0</v>
      </c>
      <c r="J197" s="569">
        <v>0</v>
      </c>
      <c r="K197" s="570">
        <v>0</v>
      </c>
      <c r="L197" s="571">
        <f t="shared" si="9"/>
        <v>0</v>
      </c>
      <c r="M197" s="573">
        <v>0</v>
      </c>
      <c r="N197" s="573">
        <v>0</v>
      </c>
      <c r="O197" s="573">
        <v>0</v>
      </c>
      <c r="P197" s="573">
        <v>0</v>
      </c>
      <c r="Q197" s="574">
        <v>0</v>
      </c>
    </row>
    <row r="198" spans="1:17" x14ac:dyDescent="0.25">
      <c r="A198" s="575">
        <f t="shared" si="10"/>
        <v>50099</v>
      </c>
      <c r="B198" s="83" t="str">
        <f t="shared" si="11"/>
        <v>AMCo</v>
      </c>
      <c r="C198" s="562">
        <v>0</v>
      </c>
      <c r="D198" s="563">
        <v>0</v>
      </c>
      <c r="E198" s="563">
        <v>0</v>
      </c>
      <c r="F198" s="563">
        <v>0</v>
      </c>
      <c r="G198" s="563">
        <v>0</v>
      </c>
      <c r="H198" s="563">
        <v>0</v>
      </c>
      <c r="I198" s="563">
        <v>0</v>
      </c>
      <c r="J198" s="563">
        <v>0</v>
      </c>
      <c r="K198" s="564">
        <v>0</v>
      </c>
      <c r="L198" s="563">
        <f t="shared" si="9"/>
        <v>0</v>
      </c>
      <c r="M198" s="564">
        <v>0</v>
      </c>
      <c r="N198" s="564">
        <v>0</v>
      </c>
      <c r="O198" s="564">
        <v>0</v>
      </c>
      <c r="P198" s="564">
        <v>0</v>
      </c>
      <c r="Q198" s="566">
        <v>0</v>
      </c>
    </row>
    <row r="199" spans="1:17" x14ac:dyDescent="0.25">
      <c r="A199" s="567">
        <f t="shared" si="10"/>
        <v>50130</v>
      </c>
      <c r="B199" s="577" t="str">
        <f t="shared" si="11"/>
        <v>AMCo</v>
      </c>
      <c r="C199" s="568">
        <v>0</v>
      </c>
      <c r="D199" s="569">
        <v>0</v>
      </c>
      <c r="E199" s="569">
        <v>0</v>
      </c>
      <c r="F199" s="569">
        <v>0</v>
      </c>
      <c r="G199" s="569">
        <v>0</v>
      </c>
      <c r="H199" s="569">
        <v>0</v>
      </c>
      <c r="I199" s="569">
        <v>0</v>
      </c>
      <c r="J199" s="569">
        <v>0</v>
      </c>
      <c r="K199" s="570">
        <v>0</v>
      </c>
      <c r="L199" s="571">
        <f t="shared" si="9"/>
        <v>0</v>
      </c>
      <c r="M199" s="573">
        <v>0</v>
      </c>
      <c r="N199" s="573">
        <v>0</v>
      </c>
      <c r="O199" s="573">
        <v>0</v>
      </c>
      <c r="P199" s="573">
        <v>0</v>
      </c>
      <c r="Q199" s="574">
        <v>0</v>
      </c>
    </row>
    <row r="200" spans="1:17" x14ac:dyDescent="0.25">
      <c r="A200" s="575">
        <f t="shared" si="10"/>
        <v>50160</v>
      </c>
      <c r="B200" s="83" t="str">
        <f t="shared" si="11"/>
        <v>AMCo</v>
      </c>
      <c r="C200" s="562">
        <v>0</v>
      </c>
      <c r="D200" s="563">
        <v>0</v>
      </c>
      <c r="E200" s="563">
        <v>0</v>
      </c>
      <c r="F200" s="563">
        <v>0</v>
      </c>
      <c r="G200" s="563">
        <v>0</v>
      </c>
      <c r="H200" s="563">
        <v>0</v>
      </c>
      <c r="I200" s="563">
        <v>0</v>
      </c>
      <c r="J200" s="563">
        <v>0</v>
      </c>
      <c r="K200" s="564">
        <v>0</v>
      </c>
      <c r="L200" s="563">
        <f t="shared" si="9"/>
        <v>0</v>
      </c>
      <c r="M200" s="564">
        <v>0</v>
      </c>
      <c r="N200" s="564">
        <v>0</v>
      </c>
      <c r="O200" s="564">
        <v>0</v>
      </c>
      <c r="P200" s="564">
        <v>0</v>
      </c>
      <c r="Q200" s="566">
        <v>0</v>
      </c>
    </row>
    <row r="201" spans="1:17" x14ac:dyDescent="0.25">
      <c r="A201" s="567">
        <f t="shared" si="10"/>
        <v>50191</v>
      </c>
      <c r="B201" s="577" t="str">
        <f t="shared" si="11"/>
        <v>AMCo</v>
      </c>
      <c r="C201" s="568">
        <v>0</v>
      </c>
      <c r="D201" s="569">
        <v>0</v>
      </c>
      <c r="E201" s="569">
        <v>0</v>
      </c>
      <c r="F201" s="569">
        <v>0</v>
      </c>
      <c r="G201" s="569">
        <v>0</v>
      </c>
      <c r="H201" s="569">
        <v>0</v>
      </c>
      <c r="I201" s="569">
        <v>0</v>
      </c>
      <c r="J201" s="569">
        <v>0</v>
      </c>
      <c r="K201" s="570">
        <v>0</v>
      </c>
      <c r="L201" s="571">
        <f t="shared" si="9"/>
        <v>0</v>
      </c>
      <c r="M201" s="573">
        <v>0</v>
      </c>
      <c r="N201" s="573">
        <v>0</v>
      </c>
      <c r="O201" s="573">
        <v>0</v>
      </c>
      <c r="P201" s="573">
        <v>0</v>
      </c>
      <c r="Q201" s="574">
        <v>0</v>
      </c>
    </row>
    <row r="202" spans="1:17" x14ac:dyDescent="0.25">
      <c r="A202" s="575">
        <f t="shared" si="10"/>
        <v>50221</v>
      </c>
      <c r="B202" s="83" t="str">
        <f t="shared" si="11"/>
        <v>AMCo</v>
      </c>
      <c r="C202" s="562">
        <v>0</v>
      </c>
      <c r="D202" s="563">
        <v>0</v>
      </c>
      <c r="E202" s="563">
        <v>0</v>
      </c>
      <c r="F202" s="563">
        <v>0</v>
      </c>
      <c r="G202" s="563">
        <v>0</v>
      </c>
      <c r="H202" s="563">
        <v>0</v>
      </c>
      <c r="I202" s="563">
        <v>0</v>
      </c>
      <c r="J202" s="563">
        <v>0</v>
      </c>
      <c r="K202" s="564">
        <v>0</v>
      </c>
      <c r="L202" s="563">
        <f t="shared" si="9"/>
        <v>0</v>
      </c>
      <c r="M202" s="564">
        <v>0</v>
      </c>
      <c r="N202" s="564">
        <v>0</v>
      </c>
      <c r="O202" s="564">
        <v>0</v>
      </c>
      <c r="P202" s="564">
        <v>0</v>
      </c>
      <c r="Q202" s="566">
        <v>0</v>
      </c>
    </row>
    <row r="203" spans="1:17" x14ac:dyDescent="0.25">
      <c r="A203" s="567">
        <f t="shared" si="10"/>
        <v>50252</v>
      </c>
      <c r="B203" s="577" t="str">
        <f t="shared" si="11"/>
        <v>AMCo</v>
      </c>
      <c r="C203" s="568">
        <v>0</v>
      </c>
      <c r="D203" s="569">
        <v>0</v>
      </c>
      <c r="E203" s="569">
        <v>0</v>
      </c>
      <c r="F203" s="569">
        <v>0</v>
      </c>
      <c r="G203" s="569">
        <v>0</v>
      </c>
      <c r="H203" s="569">
        <v>0</v>
      </c>
      <c r="I203" s="569">
        <v>0</v>
      </c>
      <c r="J203" s="569">
        <v>0</v>
      </c>
      <c r="K203" s="570">
        <v>0</v>
      </c>
      <c r="L203" s="571">
        <f t="shared" si="9"/>
        <v>0</v>
      </c>
      <c r="M203" s="573">
        <v>0</v>
      </c>
      <c r="N203" s="573">
        <v>0</v>
      </c>
      <c r="O203" s="573">
        <v>0</v>
      </c>
      <c r="P203" s="573">
        <v>0</v>
      </c>
      <c r="Q203" s="574">
        <v>0</v>
      </c>
    </row>
    <row r="204" spans="1:17" x14ac:dyDescent="0.25">
      <c r="A204" s="575">
        <f t="shared" si="10"/>
        <v>50283</v>
      </c>
      <c r="B204" s="83" t="str">
        <f t="shared" si="11"/>
        <v>AMCo</v>
      </c>
      <c r="C204" s="562">
        <v>0</v>
      </c>
      <c r="D204" s="563">
        <v>0</v>
      </c>
      <c r="E204" s="563">
        <v>0</v>
      </c>
      <c r="F204" s="563">
        <v>0</v>
      </c>
      <c r="G204" s="563">
        <v>0</v>
      </c>
      <c r="H204" s="563">
        <v>0</v>
      </c>
      <c r="I204" s="563">
        <v>0</v>
      </c>
      <c r="J204" s="563">
        <v>0</v>
      </c>
      <c r="K204" s="564">
        <v>0</v>
      </c>
      <c r="L204" s="563">
        <f t="shared" si="9"/>
        <v>0</v>
      </c>
      <c r="M204" s="564">
        <v>0</v>
      </c>
      <c r="N204" s="564">
        <v>0</v>
      </c>
      <c r="O204" s="564">
        <v>0</v>
      </c>
      <c r="P204" s="564">
        <v>0</v>
      </c>
      <c r="Q204" s="566">
        <v>0</v>
      </c>
    </row>
    <row r="205" spans="1:17" x14ac:dyDescent="0.25">
      <c r="A205" s="567">
        <f t="shared" si="10"/>
        <v>50313</v>
      </c>
      <c r="B205" s="577" t="str">
        <f t="shared" si="11"/>
        <v>AMCo</v>
      </c>
      <c r="C205" s="568">
        <v>0</v>
      </c>
      <c r="D205" s="569">
        <v>0</v>
      </c>
      <c r="E205" s="569">
        <v>0</v>
      </c>
      <c r="F205" s="569">
        <v>0</v>
      </c>
      <c r="G205" s="569">
        <v>0</v>
      </c>
      <c r="H205" s="569">
        <v>0</v>
      </c>
      <c r="I205" s="569">
        <v>0</v>
      </c>
      <c r="J205" s="569">
        <v>0</v>
      </c>
      <c r="K205" s="570">
        <v>0</v>
      </c>
      <c r="L205" s="571">
        <f t="shared" si="9"/>
        <v>0</v>
      </c>
      <c r="M205" s="573">
        <v>0</v>
      </c>
      <c r="N205" s="573">
        <v>0</v>
      </c>
      <c r="O205" s="573">
        <v>0</v>
      </c>
      <c r="P205" s="573">
        <v>0</v>
      </c>
      <c r="Q205" s="574">
        <v>0</v>
      </c>
    </row>
    <row r="206" spans="1:17" x14ac:dyDescent="0.25">
      <c r="A206" s="575">
        <f t="shared" si="10"/>
        <v>50344</v>
      </c>
      <c r="B206" s="83" t="str">
        <f t="shared" si="11"/>
        <v>AMCo</v>
      </c>
      <c r="C206" s="562">
        <v>0</v>
      </c>
      <c r="D206" s="563">
        <v>0</v>
      </c>
      <c r="E206" s="563">
        <v>0</v>
      </c>
      <c r="F206" s="563">
        <v>0</v>
      </c>
      <c r="G206" s="563">
        <v>0</v>
      </c>
      <c r="H206" s="563">
        <v>0</v>
      </c>
      <c r="I206" s="563">
        <v>0</v>
      </c>
      <c r="J206" s="563">
        <v>0</v>
      </c>
      <c r="K206" s="564">
        <v>0</v>
      </c>
      <c r="L206" s="563">
        <f t="shared" si="9"/>
        <v>0</v>
      </c>
      <c r="M206" s="564">
        <v>0</v>
      </c>
      <c r="N206" s="564">
        <v>0</v>
      </c>
      <c r="O206" s="564">
        <v>0</v>
      </c>
      <c r="P206" s="564">
        <v>0</v>
      </c>
      <c r="Q206" s="566">
        <v>0</v>
      </c>
    </row>
    <row r="207" spans="1:17" x14ac:dyDescent="0.25">
      <c r="A207" s="567">
        <f t="shared" si="10"/>
        <v>50374</v>
      </c>
      <c r="B207" s="577" t="str">
        <f t="shared" si="11"/>
        <v>AMCo</v>
      </c>
      <c r="C207" s="568">
        <v>0</v>
      </c>
      <c r="D207" s="569">
        <v>0</v>
      </c>
      <c r="E207" s="569">
        <v>0</v>
      </c>
      <c r="F207" s="569">
        <v>0</v>
      </c>
      <c r="G207" s="569">
        <v>0</v>
      </c>
      <c r="H207" s="569">
        <v>0</v>
      </c>
      <c r="I207" s="569">
        <v>0</v>
      </c>
      <c r="J207" s="569">
        <v>0</v>
      </c>
      <c r="K207" s="570">
        <v>0</v>
      </c>
      <c r="L207" s="571">
        <f t="shared" si="9"/>
        <v>0</v>
      </c>
      <c r="M207" s="573">
        <v>0</v>
      </c>
      <c r="N207" s="573">
        <v>0</v>
      </c>
      <c r="O207" s="573">
        <v>0</v>
      </c>
      <c r="P207" s="573">
        <v>0</v>
      </c>
      <c r="Q207" s="574">
        <v>0</v>
      </c>
    </row>
    <row r="208" spans="1:17" x14ac:dyDescent="0.25">
      <c r="A208" s="575">
        <f t="shared" si="10"/>
        <v>50405</v>
      </c>
      <c r="B208" s="83" t="str">
        <f t="shared" si="11"/>
        <v>AMCo</v>
      </c>
      <c r="C208" s="562">
        <v>0</v>
      </c>
      <c r="D208" s="563">
        <v>0</v>
      </c>
      <c r="E208" s="563">
        <v>0</v>
      </c>
      <c r="F208" s="563">
        <v>0</v>
      </c>
      <c r="G208" s="563">
        <v>0</v>
      </c>
      <c r="H208" s="563">
        <v>0</v>
      </c>
      <c r="I208" s="563">
        <v>0</v>
      </c>
      <c r="J208" s="563">
        <v>0</v>
      </c>
      <c r="K208" s="564">
        <v>0</v>
      </c>
      <c r="L208" s="563">
        <f t="shared" si="9"/>
        <v>0</v>
      </c>
      <c r="M208" s="564">
        <v>0</v>
      </c>
      <c r="N208" s="564">
        <v>0</v>
      </c>
      <c r="O208" s="564">
        <v>0</v>
      </c>
      <c r="P208" s="564">
        <v>0</v>
      </c>
      <c r="Q208" s="566">
        <v>0</v>
      </c>
    </row>
    <row r="209" spans="1:17" x14ac:dyDescent="0.25">
      <c r="A209" s="567">
        <f t="shared" si="10"/>
        <v>50436</v>
      </c>
      <c r="B209" s="577" t="str">
        <f t="shared" si="11"/>
        <v>AMCo</v>
      </c>
      <c r="C209" s="568">
        <v>0</v>
      </c>
      <c r="D209" s="569">
        <v>0</v>
      </c>
      <c r="E209" s="569">
        <v>0</v>
      </c>
      <c r="F209" s="569">
        <v>0</v>
      </c>
      <c r="G209" s="569">
        <v>0</v>
      </c>
      <c r="H209" s="569">
        <v>0</v>
      </c>
      <c r="I209" s="569">
        <v>0</v>
      </c>
      <c r="J209" s="569">
        <v>0</v>
      </c>
      <c r="K209" s="570">
        <v>0</v>
      </c>
      <c r="L209" s="571">
        <f t="shared" si="9"/>
        <v>0</v>
      </c>
      <c r="M209" s="573">
        <v>0</v>
      </c>
      <c r="N209" s="573">
        <v>0</v>
      </c>
      <c r="O209" s="573">
        <v>0</v>
      </c>
      <c r="P209" s="573">
        <v>0</v>
      </c>
      <c r="Q209" s="574">
        <v>0</v>
      </c>
    </row>
    <row r="210" spans="1:17" x14ac:dyDescent="0.25">
      <c r="A210" s="575">
        <f t="shared" si="10"/>
        <v>50464</v>
      </c>
      <c r="B210" s="83" t="str">
        <f t="shared" si="11"/>
        <v>AMCo</v>
      </c>
      <c r="C210" s="562">
        <v>0</v>
      </c>
      <c r="D210" s="563">
        <v>0</v>
      </c>
      <c r="E210" s="563">
        <v>0</v>
      </c>
      <c r="F210" s="563">
        <v>0</v>
      </c>
      <c r="G210" s="563">
        <v>0</v>
      </c>
      <c r="H210" s="563">
        <v>0</v>
      </c>
      <c r="I210" s="563">
        <v>0</v>
      </c>
      <c r="J210" s="563">
        <v>0</v>
      </c>
      <c r="K210" s="564">
        <v>0</v>
      </c>
      <c r="L210" s="563">
        <f t="shared" si="9"/>
        <v>0</v>
      </c>
      <c r="M210" s="564">
        <v>0</v>
      </c>
      <c r="N210" s="564">
        <v>0</v>
      </c>
      <c r="O210" s="564">
        <v>0</v>
      </c>
      <c r="P210" s="564">
        <v>0</v>
      </c>
      <c r="Q210" s="566">
        <v>0</v>
      </c>
    </row>
    <row r="211" spans="1:17" x14ac:dyDescent="0.25">
      <c r="A211" s="567">
        <f t="shared" si="10"/>
        <v>50495</v>
      </c>
      <c r="B211" s="577" t="str">
        <f t="shared" si="11"/>
        <v>AMCo</v>
      </c>
      <c r="C211" s="568">
        <v>0</v>
      </c>
      <c r="D211" s="569">
        <v>0</v>
      </c>
      <c r="E211" s="569">
        <v>0</v>
      </c>
      <c r="F211" s="569">
        <v>0</v>
      </c>
      <c r="G211" s="569">
        <v>0</v>
      </c>
      <c r="H211" s="569">
        <v>0</v>
      </c>
      <c r="I211" s="569">
        <v>0</v>
      </c>
      <c r="J211" s="569">
        <v>0</v>
      </c>
      <c r="K211" s="570">
        <v>0</v>
      </c>
      <c r="L211" s="571">
        <f t="shared" si="9"/>
        <v>0</v>
      </c>
      <c r="M211" s="573">
        <v>0</v>
      </c>
      <c r="N211" s="573">
        <v>0</v>
      </c>
      <c r="O211" s="573">
        <v>0</v>
      </c>
      <c r="P211" s="573">
        <v>0</v>
      </c>
      <c r="Q211" s="574">
        <v>0</v>
      </c>
    </row>
    <row r="212" spans="1:17" x14ac:dyDescent="0.25">
      <c r="A212" s="575">
        <f t="shared" si="10"/>
        <v>50525</v>
      </c>
      <c r="B212" s="83" t="str">
        <f t="shared" si="11"/>
        <v>AMCo</v>
      </c>
      <c r="C212" s="562">
        <v>0</v>
      </c>
      <c r="D212" s="563">
        <v>0</v>
      </c>
      <c r="E212" s="563">
        <v>0</v>
      </c>
      <c r="F212" s="563">
        <v>0</v>
      </c>
      <c r="G212" s="563">
        <v>0</v>
      </c>
      <c r="H212" s="563">
        <v>0</v>
      </c>
      <c r="I212" s="563">
        <v>0</v>
      </c>
      <c r="J212" s="563">
        <v>0</v>
      </c>
      <c r="K212" s="564">
        <v>0</v>
      </c>
      <c r="L212" s="563">
        <f t="shared" si="9"/>
        <v>0</v>
      </c>
      <c r="M212" s="564">
        <v>0</v>
      </c>
      <c r="N212" s="564">
        <v>0</v>
      </c>
      <c r="O212" s="564">
        <v>0</v>
      </c>
      <c r="P212" s="564">
        <v>0</v>
      </c>
      <c r="Q212" s="566">
        <v>0</v>
      </c>
    </row>
    <row r="213" spans="1:17" x14ac:dyDescent="0.25">
      <c r="A213" s="567">
        <f t="shared" si="10"/>
        <v>50556</v>
      </c>
      <c r="B213" s="577" t="str">
        <f t="shared" si="11"/>
        <v>AMCo</v>
      </c>
      <c r="C213" s="568">
        <v>0</v>
      </c>
      <c r="D213" s="569">
        <v>0</v>
      </c>
      <c r="E213" s="569">
        <v>0</v>
      </c>
      <c r="F213" s="569">
        <v>0</v>
      </c>
      <c r="G213" s="569">
        <v>0</v>
      </c>
      <c r="H213" s="569">
        <v>0</v>
      </c>
      <c r="I213" s="569">
        <v>0</v>
      </c>
      <c r="J213" s="569">
        <v>0</v>
      </c>
      <c r="K213" s="570">
        <v>0</v>
      </c>
      <c r="L213" s="571">
        <f t="shared" si="9"/>
        <v>0</v>
      </c>
      <c r="M213" s="573">
        <v>0</v>
      </c>
      <c r="N213" s="573">
        <v>0</v>
      </c>
      <c r="O213" s="573">
        <v>0</v>
      </c>
      <c r="P213" s="573">
        <v>0</v>
      </c>
      <c r="Q213" s="574">
        <v>0</v>
      </c>
    </row>
    <row r="214" spans="1:17" x14ac:dyDescent="0.25">
      <c r="A214" s="575">
        <f t="shared" si="10"/>
        <v>50586</v>
      </c>
      <c r="B214" s="83" t="str">
        <f t="shared" si="11"/>
        <v>AMCo</v>
      </c>
      <c r="C214" s="562">
        <v>0</v>
      </c>
      <c r="D214" s="563">
        <v>0</v>
      </c>
      <c r="E214" s="563">
        <v>0</v>
      </c>
      <c r="F214" s="563">
        <v>0</v>
      </c>
      <c r="G214" s="563">
        <v>0</v>
      </c>
      <c r="H214" s="563">
        <v>0</v>
      </c>
      <c r="I214" s="563">
        <v>0</v>
      </c>
      <c r="J214" s="563">
        <v>0</v>
      </c>
      <c r="K214" s="564">
        <v>0</v>
      </c>
      <c r="L214" s="563">
        <f t="shared" si="9"/>
        <v>0</v>
      </c>
      <c r="M214" s="564">
        <v>0</v>
      </c>
      <c r="N214" s="564">
        <v>0</v>
      </c>
      <c r="O214" s="564">
        <v>0</v>
      </c>
      <c r="P214" s="564">
        <v>0</v>
      </c>
      <c r="Q214" s="566">
        <v>0</v>
      </c>
    </row>
    <row r="215" spans="1:17" x14ac:dyDescent="0.25">
      <c r="A215" s="567">
        <f t="shared" si="10"/>
        <v>50617</v>
      </c>
      <c r="B215" s="577" t="str">
        <f t="shared" si="11"/>
        <v>AMCo</v>
      </c>
      <c r="C215" s="568">
        <v>0</v>
      </c>
      <c r="D215" s="569">
        <v>0</v>
      </c>
      <c r="E215" s="569">
        <v>0</v>
      </c>
      <c r="F215" s="569">
        <v>0</v>
      </c>
      <c r="G215" s="569">
        <v>0</v>
      </c>
      <c r="H215" s="569">
        <v>0</v>
      </c>
      <c r="I215" s="569">
        <v>0</v>
      </c>
      <c r="J215" s="569">
        <v>0</v>
      </c>
      <c r="K215" s="570">
        <v>0</v>
      </c>
      <c r="L215" s="571">
        <f t="shared" si="9"/>
        <v>0</v>
      </c>
      <c r="M215" s="573">
        <v>0</v>
      </c>
      <c r="N215" s="573">
        <v>0</v>
      </c>
      <c r="O215" s="573">
        <v>0</v>
      </c>
      <c r="P215" s="573">
        <v>0</v>
      </c>
      <c r="Q215" s="574">
        <v>0</v>
      </c>
    </row>
    <row r="216" spans="1:17" x14ac:dyDescent="0.25">
      <c r="A216" s="575">
        <f t="shared" si="10"/>
        <v>50648</v>
      </c>
      <c r="B216" s="83" t="str">
        <f t="shared" si="11"/>
        <v>AMCo</v>
      </c>
      <c r="C216" s="562">
        <v>0</v>
      </c>
      <c r="D216" s="563">
        <v>0</v>
      </c>
      <c r="E216" s="563">
        <v>0</v>
      </c>
      <c r="F216" s="563">
        <v>0</v>
      </c>
      <c r="G216" s="563">
        <v>0</v>
      </c>
      <c r="H216" s="563">
        <v>0</v>
      </c>
      <c r="I216" s="563">
        <v>0</v>
      </c>
      <c r="J216" s="563">
        <v>0</v>
      </c>
      <c r="K216" s="564">
        <v>0</v>
      </c>
      <c r="L216" s="563">
        <f t="shared" si="9"/>
        <v>0</v>
      </c>
      <c r="M216" s="564">
        <v>0</v>
      </c>
      <c r="N216" s="564">
        <v>0</v>
      </c>
      <c r="O216" s="564">
        <v>0</v>
      </c>
      <c r="P216" s="564">
        <v>0</v>
      </c>
      <c r="Q216" s="566">
        <v>0</v>
      </c>
    </row>
    <row r="217" spans="1:17" x14ac:dyDescent="0.25">
      <c r="A217" s="567">
        <f t="shared" si="10"/>
        <v>50678</v>
      </c>
      <c r="B217" s="577" t="str">
        <f t="shared" si="11"/>
        <v>AMCo</v>
      </c>
      <c r="C217" s="568">
        <v>0</v>
      </c>
      <c r="D217" s="569">
        <v>0</v>
      </c>
      <c r="E217" s="569">
        <v>0</v>
      </c>
      <c r="F217" s="569">
        <v>0</v>
      </c>
      <c r="G217" s="569">
        <v>0</v>
      </c>
      <c r="H217" s="569">
        <v>0</v>
      </c>
      <c r="I217" s="569">
        <v>0</v>
      </c>
      <c r="J217" s="569">
        <v>0</v>
      </c>
      <c r="K217" s="570">
        <v>0</v>
      </c>
      <c r="L217" s="571">
        <f t="shared" si="9"/>
        <v>0</v>
      </c>
      <c r="M217" s="573">
        <v>0</v>
      </c>
      <c r="N217" s="573">
        <v>0</v>
      </c>
      <c r="O217" s="573">
        <v>0</v>
      </c>
      <c r="P217" s="573">
        <v>0</v>
      </c>
      <c r="Q217" s="574">
        <v>0</v>
      </c>
    </row>
    <row r="218" spans="1:17" x14ac:dyDescent="0.25">
      <c r="A218" s="575">
        <f t="shared" si="10"/>
        <v>50709</v>
      </c>
      <c r="B218" s="83" t="str">
        <f t="shared" si="11"/>
        <v>AMCo</v>
      </c>
      <c r="C218" s="562">
        <v>0</v>
      </c>
      <c r="D218" s="563">
        <v>0</v>
      </c>
      <c r="E218" s="563">
        <v>0</v>
      </c>
      <c r="F218" s="563">
        <v>0</v>
      </c>
      <c r="G218" s="563">
        <v>0</v>
      </c>
      <c r="H218" s="563">
        <v>0</v>
      </c>
      <c r="I218" s="563">
        <v>0</v>
      </c>
      <c r="J218" s="563">
        <v>0</v>
      </c>
      <c r="K218" s="564">
        <v>0</v>
      </c>
      <c r="L218" s="563">
        <f t="shared" si="9"/>
        <v>0</v>
      </c>
      <c r="M218" s="564">
        <v>0</v>
      </c>
      <c r="N218" s="564">
        <v>0</v>
      </c>
      <c r="O218" s="564">
        <v>0</v>
      </c>
      <c r="P218" s="564">
        <v>0</v>
      </c>
      <c r="Q218" s="566">
        <v>0</v>
      </c>
    </row>
    <row r="219" spans="1:17" x14ac:dyDescent="0.25">
      <c r="A219" s="567">
        <f t="shared" si="10"/>
        <v>50739</v>
      </c>
      <c r="B219" s="577" t="str">
        <f t="shared" si="11"/>
        <v>AMCo</v>
      </c>
      <c r="C219" s="568">
        <v>0</v>
      </c>
      <c r="D219" s="569">
        <v>0</v>
      </c>
      <c r="E219" s="569">
        <v>0</v>
      </c>
      <c r="F219" s="569">
        <v>0</v>
      </c>
      <c r="G219" s="569">
        <v>0</v>
      </c>
      <c r="H219" s="569">
        <v>0</v>
      </c>
      <c r="I219" s="569">
        <v>0</v>
      </c>
      <c r="J219" s="569">
        <v>0</v>
      </c>
      <c r="K219" s="570">
        <v>0</v>
      </c>
      <c r="L219" s="571">
        <f t="shared" si="9"/>
        <v>0</v>
      </c>
      <c r="M219" s="573">
        <v>0</v>
      </c>
      <c r="N219" s="573">
        <v>0</v>
      </c>
      <c r="O219" s="573">
        <v>0</v>
      </c>
      <c r="P219" s="573">
        <v>0</v>
      </c>
      <c r="Q219" s="574">
        <v>0</v>
      </c>
    </row>
    <row r="220" spans="1:17" x14ac:dyDescent="0.25">
      <c r="A220" s="575">
        <f t="shared" si="10"/>
        <v>50770</v>
      </c>
      <c r="B220" s="83" t="str">
        <f t="shared" si="11"/>
        <v>AMCo</v>
      </c>
      <c r="C220" s="562">
        <v>0</v>
      </c>
      <c r="D220" s="563">
        <v>0</v>
      </c>
      <c r="E220" s="563">
        <v>0</v>
      </c>
      <c r="F220" s="563">
        <v>0</v>
      </c>
      <c r="G220" s="563">
        <v>0</v>
      </c>
      <c r="H220" s="563">
        <v>0</v>
      </c>
      <c r="I220" s="563">
        <v>0</v>
      </c>
      <c r="J220" s="563">
        <v>0</v>
      </c>
      <c r="K220" s="564">
        <v>0</v>
      </c>
      <c r="L220" s="563">
        <f t="shared" si="9"/>
        <v>0</v>
      </c>
      <c r="M220" s="564">
        <v>0</v>
      </c>
      <c r="N220" s="564">
        <v>0</v>
      </c>
      <c r="O220" s="564">
        <v>0</v>
      </c>
      <c r="P220" s="564">
        <v>0</v>
      </c>
      <c r="Q220" s="566">
        <v>0</v>
      </c>
    </row>
    <row r="221" spans="1:17" x14ac:dyDescent="0.25">
      <c r="A221" s="567">
        <f t="shared" si="10"/>
        <v>50801</v>
      </c>
      <c r="B221" s="577" t="str">
        <f t="shared" si="11"/>
        <v>AMCo</v>
      </c>
      <c r="C221" s="568">
        <v>0</v>
      </c>
      <c r="D221" s="569">
        <v>0</v>
      </c>
      <c r="E221" s="569">
        <v>0</v>
      </c>
      <c r="F221" s="569">
        <v>0</v>
      </c>
      <c r="G221" s="569">
        <v>0</v>
      </c>
      <c r="H221" s="569">
        <v>0</v>
      </c>
      <c r="I221" s="569">
        <v>0</v>
      </c>
      <c r="J221" s="569">
        <v>0</v>
      </c>
      <c r="K221" s="570">
        <v>0</v>
      </c>
      <c r="L221" s="571">
        <f t="shared" si="9"/>
        <v>0</v>
      </c>
      <c r="M221" s="573">
        <v>0</v>
      </c>
      <c r="N221" s="573">
        <v>0</v>
      </c>
      <c r="O221" s="573">
        <v>0</v>
      </c>
      <c r="P221" s="573">
        <v>0</v>
      </c>
      <c r="Q221" s="574">
        <v>0</v>
      </c>
    </row>
    <row r="222" spans="1:17" x14ac:dyDescent="0.25">
      <c r="A222" s="575">
        <f t="shared" si="10"/>
        <v>50829</v>
      </c>
      <c r="B222" s="83" t="str">
        <f t="shared" si="11"/>
        <v>AMCo</v>
      </c>
      <c r="C222" s="562">
        <v>0</v>
      </c>
      <c r="D222" s="563">
        <v>0</v>
      </c>
      <c r="E222" s="563">
        <v>0</v>
      </c>
      <c r="F222" s="563">
        <v>0</v>
      </c>
      <c r="G222" s="563">
        <v>0</v>
      </c>
      <c r="H222" s="563">
        <v>0</v>
      </c>
      <c r="I222" s="563">
        <v>0</v>
      </c>
      <c r="J222" s="563">
        <v>0</v>
      </c>
      <c r="K222" s="564">
        <v>0</v>
      </c>
      <c r="L222" s="563">
        <f t="shared" si="9"/>
        <v>0</v>
      </c>
      <c r="M222" s="564">
        <v>0</v>
      </c>
      <c r="N222" s="564">
        <v>0</v>
      </c>
      <c r="O222" s="564">
        <v>0</v>
      </c>
      <c r="P222" s="564">
        <v>0</v>
      </c>
      <c r="Q222" s="566">
        <v>0</v>
      </c>
    </row>
    <row r="223" spans="1:17" x14ac:dyDescent="0.25">
      <c r="A223" s="567">
        <f t="shared" si="10"/>
        <v>50860</v>
      </c>
      <c r="B223" s="577" t="str">
        <f t="shared" si="11"/>
        <v>AMCo</v>
      </c>
      <c r="C223" s="568">
        <v>0</v>
      </c>
      <c r="D223" s="569">
        <v>0</v>
      </c>
      <c r="E223" s="569">
        <v>0</v>
      </c>
      <c r="F223" s="569">
        <v>0</v>
      </c>
      <c r="G223" s="569">
        <v>0</v>
      </c>
      <c r="H223" s="569">
        <v>0</v>
      </c>
      <c r="I223" s="569">
        <v>0</v>
      </c>
      <c r="J223" s="569">
        <v>0</v>
      </c>
      <c r="K223" s="570">
        <v>0</v>
      </c>
      <c r="L223" s="571">
        <f t="shared" si="9"/>
        <v>0</v>
      </c>
      <c r="M223" s="573">
        <v>0</v>
      </c>
      <c r="N223" s="573">
        <v>0</v>
      </c>
      <c r="O223" s="573">
        <v>0</v>
      </c>
      <c r="P223" s="573">
        <v>0</v>
      </c>
      <c r="Q223" s="574">
        <v>0</v>
      </c>
    </row>
    <row r="224" spans="1:17" x14ac:dyDescent="0.25">
      <c r="A224" s="575">
        <f t="shared" si="10"/>
        <v>50890</v>
      </c>
      <c r="B224" s="83" t="str">
        <f t="shared" si="11"/>
        <v>AMCo</v>
      </c>
      <c r="C224" s="562">
        <v>0</v>
      </c>
      <c r="D224" s="563">
        <v>0</v>
      </c>
      <c r="E224" s="563">
        <v>0</v>
      </c>
      <c r="F224" s="563">
        <v>0</v>
      </c>
      <c r="G224" s="563">
        <v>0</v>
      </c>
      <c r="H224" s="563">
        <v>0</v>
      </c>
      <c r="I224" s="563">
        <v>0</v>
      </c>
      <c r="J224" s="563">
        <v>0</v>
      </c>
      <c r="K224" s="564">
        <v>0</v>
      </c>
      <c r="L224" s="563">
        <f t="shared" si="9"/>
        <v>0</v>
      </c>
      <c r="M224" s="564">
        <v>0</v>
      </c>
      <c r="N224" s="564">
        <v>0</v>
      </c>
      <c r="O224" s="564">
        <v>0</v>
      </c>
      <c r="P224" s="564">
        <v>0</v>
      </c>
      <c r="Q224" s="566">
        <v>0</v>
      </c>
    </row>
    <row r="225" spans="1:17" x14ac:dyDescent="0.25">
      <c r="A225" s="567">
        <f t="shared" si="10"/>
        <v>50921</v>
      </c>
      <c r="B225" s="577" t="str">
        <f t="shared" si="11"/>
        <v>AMCo</v>
      </c>
      <c r="C225" s="568">
        <v>0</v>
      </c>
      <c r="D225" s="569">
        <v>0</v>
      </c>
      <c r="E225" s="569">
        <v>0</v>
      </c>
      <c r="F225" s="569">
        <v>0</v>
      </c>
      <c r="G225" s="569">
        <v>0</v>
      </c>
      <c r="H225" s="569">
        <v>0</v>
      </c>
      <c r="I225" s="569">
        <v>0</v>
      </c>
      <c r="J225" s="569">
        <v>0</v>
      </c>
      <c r="K225" s="570">
        <v>0</v>
      </c>
      <c r="L225" s="571">
        <f t="shared" si="9"/>
        <v>0</v>
      </c>
      <c r="M225" s="573">
        <v>0</v>
      </c>
      <c r="N225" s="573">
        <v>0</v>
      </c>
      <c r="O225" s="573">
        <v>0</v>
      </c>
      <c r="P225" s="573">
        <v>0</v>
      </c>
      <c r="Q225" s="574">
        <v>0</v>
      </c>
    </row>
    <row r="226" spans="1:17" x14ac:dyDescent="0.25">
      <c r="A226" s="575">
        <f t="shared" si="10"/>
        <v>50951</v>
      </c>
      <c r="B226" s="83" t="str">
        <f t="shared" si="11"/>
        <v>AMCo</v>
      </c>
      <c r="C226" s="562">
        <v>0</v>
      </c>
      <c r="D226" s="563">
        <v>0</v>
      </c>
      <c r="E226" s="563">
        <v>0</v>
      </c>
      <c r="F226" s="563">
        <v>0</v>
      </c>
      <c r="G226" s="563">
        <v>0</v>
      </c>
      <c r="H226" s="563">
        <v>0</v>
      </c>
      <c r="I226" s="563">
        <v>0</v>
      </c>
      <c r="J226" s="563">
        <v>0</v>
      </c>
      <c r="K226" s="564">
        <v>0</v>
      </c>
      <c r="L226" s="563">
        <f t="shared" si="9"/>
        <v>0</v>
      </c>
      <c r="M226" s="564">
        <v>0</v>
      </c>
      <c r="N226" s="564">
        <v>0</v>
      </c>
      <c r="O226" s="564">
        <v>0</v>
      </c>
      <c r="P226" s="564">
        <v>0</v>
      </c>
      <c r="Q226" s="566">
        <v>0</v>
      </c>
    </row>
    <row r="227" spans="1:17" x14ac:dyDescent="0.25">
      <c r="A227" s="567">
        <f t="shared" si="10"/>
        <v>50982</v>
      </c>
      <c r="B227" s="577" t="str">
        <f t="shared" si="11"/>
        <v>AMCo</v>
      </c>
      <c r="C227" s="568">
        <v>0</v>
      </c>
      <c r="D227" s="569">
        <v>0</v>
      </c>
      <c r="E227" s="569">
        <v>0</v>
      </c>
      <c r="F227" s="569">
        <v>0</v>
      </c>
      <c r="G227" s="569">
        <v>0</v>
      </c>
      <c r="H227" s="569">
        <v>0</v>
      </c>
      <c r="I227" s="569">
        <v>0</v>
      </c>
      <c r="J227" s="569">
        <v>0</v>
      </c>
      <c r="K227" s="570">
        <v>0</v>
      </c>
      <c r="L227" s="571">
        <f t="shared" si="9"/>
        <v>0</v>
      </c>
      <c r="M227" s="573">
        <v>0</v>
      </c>
      <c r="N227" s="573">
        <v>0</v>
      </c>
      <c r="O227" s="573">
        <v>0</v>
      </c>
      <c r="P227" s="573">
        <v>0</v>
      </c>
      <c r="Q227" s="574">
        <v>0</v>
      </c>
    </row>
    <row r="228" spans="1:17" x14ac:dyDescent="0.25">
      <c r="A228" s="575">
        <f t="shared" si="10"/>
        <v>51013</v>
      </c>
      <c r="B228" s="83" t="str">
        <f t="shared" si="11"/>
        <v>AMCo</v>
      </c>
      <c r="C228" s="562">
        <v>0</v>
      </c>
      <c r="D228" s="563">
        <v>0</v>
      </c>
      <c r="E228" s="563">
        <v>0</v>
      </c>
      <c r="F228" s="563">
        <v>0</v>
      </c>
      <c r="G228" s="563">
        <v>0</v>
      </c>
      <c r="H228" s="563">
        <v>0</v>
      </c>
      <c r="I228" s="563">
        <v>0</v>
      </c>
      <c r="J228" s="563">
        <v>0</v>
      </c>
      <c r="K228" s="564">
        <v>0</v>
      </c>
      <c r="L228" s="563">
        <f t="shared" si="9"/>
        <v>0</v>
      </c>
      <c r="M228" s="564">
        <v>0</v>
      </c>
      <c r="N228" s="564">
        <v>0</v>
      </c>
      <c r="O228" s="564">
        <v>0</v>
      </c>
      <c r="P228" s="564">
        <v>0</v>
      </c>
      <c r="Q228" s="566">
        <v>0</v>
      </c>
    </row>
    <row r="229" spans="1:17" x14ac:dyDescent="0.25">
      <c r="A229" s="567">
        <f t="shared" si="10"/>
        <v>51043</v>
      </c>
      <c r="B229" s="577" t="str">
        <f t="shared" si="11"/>
        <v>AMCo</v>
      </c>
      <c r="C229" s="568">
        <v>0</v>
      </c>
      <c r="D229" s="569">
        <v>0</v>
      </c>
      <c r="E229" s="569">
        <v>0</v>
      </c>
      <c r="F229" s="569">
        <v>0</v>
      </c>
      <c r="G229" s="569">
        <v>0</v>
      </c>
      <c r="H229" s="569">
        <v>0</v>
      </c>
      <c r="I229" s="569">
        <v>0</v>
      </c>
      <c r="J229" s="569">
        <v>0</v>
      </c>
      <c r="K229" s="570">
        <v>0</v>
      </c>
      <c r="L229" s="571">
        <f t="shared" si="9"/>
        <v>0</v>
      </c>
      <c r="M229" s="573">
        <v>0</v>
      </c>
      <c r="N229" s="573">
        <v>0</v>
      </c>
      <c r="O229" s="573">
        <v>0</v>
      </c>
      <c r="P229" s="573">
        <v>0</v>
      </c>
      <c r="Q229" s="574">
        <v>0</v>
      </c>
    </row>
    <row r="230" spans="1:17" x14ac:dyDescent="0.25">
      <c r="A230" s="575">
        <f t="shared" si="10"/>
        <v>51074</v>
      </c>
      <c r="B230" s="83" t="str">
        <f t="shared" si="11"/>
        <v>AMCo</v>
      </c>
      <c r="C230" s="562">
        <v>0</v>
      </c>
      <c r="D230" s="563">
        <v>0</v>
      </c>
      <c r="E230" s="563">
        <v>0</v>
      </c>
      <c r="F230" s="563">
        <v>0</v>
      </c>
      <c r="G230" s="563">
        <v>0</v>
      </c>
      <c r="H230" s="563">
        <v>0</v>
      </c>
      <c r="I230" s="563">
        <v>0</v>
      </c>
      <c r="J230" s="563">
        <v>0</v>
      </c>
      <c r="K230" s="564">
        <v>0</v>
      </c>
      <c r="L230" s="563">
        <f t="shared" si="9"/>
        <v>0</v>
      </c>
      <c r="M230" s="564">
        <v>0</v>
      </c>
      <c r="N230" s="564">
        <v>0</v>
      </c>
      <c r="O230" s="564">
        <v>0</v>
      </c>
      <c r="P230" s="564">
        <v>0</v>
      </c>
      <c r="Q230" s="566">
        <v>0</v>
      </c>
    </row>
    <row r="231" spans="1:17" x14ac:dyDescent="0.25">
      <c r="A231" s="567">
        <f t="shared" si="10"/>
        <v>51104</v>
      </c>
      <c r="B231" s="577" t="str">
        <f t="shared" si="11"/>
        <v>AMCo</v>
      </c>
      <c r="C231" s="568">
        <v>0</v>
      </c>
      <c r="D231" s="569">
        <v>0</v>
      </c>
      <c r="E231" s="569">
        <v>0</v>
      </c>
      <c r="F231" s="569">
        <v>0</v>
      </c>
      <c r="G231" s="569">
        <v>0</v>
      </c>
      <c r="H231" s="569">
        <v>0</v>
      </c>
      <c r="I231" s="569">
        <v>0</v>
      </c>
      <c r="J231" s="569">
        <v>0</v>
      </c>
      <c r="K231" s="570">
        <v>0</v>
      </c>
      <c r="L231" s="571">
        <f t="shared" si="9"/>
        <v>0</v>
      </c>
      <c r="M231" s="573">
        <v>0</v>
      </c>
      <c r="N231" s="573">
        <v>0</v>
      </c>
      <c r="O231" s="573">
        <v>0</v>
      </c>
      <c r="P231" s="573">
        <v>0</v>
      </c>
      <c r="Q231" s="574">
        <v>0</v>
      </c>
    </row>
    <row r="232" spans="1:17" x14ac:dyDescent="0.25">
      <c r="A232" s="575">
        <f t="shared" si="10"/>
        <v>51135</v>
      </c>
      <c r="B232" s="83" t="str">
        <f t="shared" si="11"/>
        <v>AMCo</v>
      </c>
      <c r="C232" s="562">
        <v>0</v>
      </c>
      <c r="D232" s="563">
        <v>0</v>
      </c>
      <c r="E232" s="563">
        <v>0</v>
      </c>
      <c r="F232" s="563">
        <v>0</v>
      </c>
      <c r="G232" s="563">
        <v>0</v>
      </c>
      <c r="H232" s="563">
        <v>0</v>
      </c>
      <c r="I232" s="563">
        <v>0</v>
      </c>
      <c r="J232" s="563">
        <v>0</v>
      </c>
      <c r="K232" s="564">
        <v>0</v>
      </c>
      <c r="L232" s="563">
        <f t="shared" si="9"/>
        <v>0</v>
      </c>
      <c r="M232" s="564">
        <v>0</v>
      </c>
      <c r="N232" s="564">
        <v>0</v>
      </c>
      <c r="O232" s="564">
        <v>0</v>
      </c>
      <c r="P232" s="564">
        <v>0</v>
      </c>
      <c r="Q232" s="566">
        <v>0</v>
      </c>
    </row>
    <row r="233" spans="1:17" x14ac:dyDescent="0.25">
      <c r="A233" s="567">
        <f t="shared" si="10"/>
        <v>51166</v>
      </c>
      <c r="B233" s="577" t="str">
        <f t="shared" si="11"/>
        <v>AMCo</v>
      </c>
      <c r="C233" s="568">
        <v>0</v>
      </c>
      <c r="D233" s="569">
        <v>0</v>
      </c>
      <c r="E233" s="569">
        <v>0</v>
      </c>
      <c r="F233" s="569">
        <v>0</v>
      </c>
      <c r="G233" s="569">
        <v>0</v>
      </c>
      <c r="H233" s="569">
        <v>0</v>
      </c>
      <c r="I233" s="569">
        <v>0</v>
      </c>
      <c r="J233" s="569">
        <v>0</v>
      </c>
      <c r="K233" s="570">
        <v>0</v>
      </c>
      <c r="L233" s="571">
        <f t="shared" si="9"/>
        <v>0</v>
      </c>
      <c r="M233" s="573">
        <v>0</v>
      </c>
      <c r="N233" s="573">
        <v>0</v>
      </c>
      <c r="O233" s="573">
        <v>0</v>
      </c>
      <c r="P233" s="573">
        <v>0</v>
      </c>
      <c r="Q233" s="574">
        <v>0</v>
      </c>
    </row>
    <row r="234" spans="1:17" x14ac:dyDescent="0.25">
      <c r="A234" s="575">
        <f t="shared" si="10"/>
        <v>51195</v>
      </c>
      <c r="B234" s="83" t="str">
        <f t="shared" si="11"/>
        <v>AMCo</v>
      </c>
      <c r="C234" s="562">
        <v>0</v>
      </c>
      <c r="D234" s="563">
        <v>0</v>
      </c>
      <c r="E234" s="563">
        <v>0</v>
      </c>
      <c r="F234" s="563">
        <v>0</v>
      </c>
      <c r="G234" s="563">
        <v>0</v>
      </c>
      <c r="H234" s="563">
        <v>0</v>
      </c>
      <c r="I234" s="563">
        <v>0</v>
      </c>
      <c r="J234" s="563">
        <v>0</v>
      </c>
      <c r="K234" s="564">
        <v>0</v>
      </c>
      <c r="L234" s="563">
        <f t="shared" si="9"/>
        <v>0</v>
      </c>
      <c r="M234" s="564">
        <v>0</v>
      </c>
      <c r="N234" s="564">
        <v>0</v>
      </c>
      <c r="O234" s="564">
        <v>0</v>
      </c>
      <c r="P234" s="564">
        <v>0</v>
      </c>
      <c r="Q234" s="566">
        <v>0</v>
      </c>
    </row>
    <row r="235" spans="1:17" x14ac:dyDescent="0.25">
      <c r="A235" s="567">
        <f t="shared" si="10"/>
        <v>51226</v>
      </c>
      <c r="B235" s="577" t="str">
        <f t="shared" si="11"/>
        <v>AMCo</v>
      </c>
      <c r="C235" s="568">
        <v>0</v>
      </c>
      <c r="D235" s="569">
        <v>0</v>
      </c>
      <c r="E235" s="569">
        <v>0</v>
      </c>
      <c r="F235" s="569">
        <v>0</v>
      </c>
      <c r="G235" s="569">
        <v>0</v>
      </c>
      <c r="H235" s="569">
        <v>0</v>
      </c>
      <c r="I235" s="569">
        <v>0</v>
      </c>
      <c r="J235" s="569">
        <v>0</v>
      </c>
      <c r="K235" s="570">
        <v>0</v>
      </c>
      <c r="L235" s="571">
        <f t="shared" si="9"/>
        <v>0</v>
      </c>
      <c r="M235" s="573">
        <v>0</v>
      </c>
      <c r="N235" s="573">
        <v>0</v>
      </c>
      <c r="O235" s="573">
        <v>0</v>
      </c>
      <c r="P235" s="573">
        <v>0</v>
      </c>
      <c r="Q235" s="574">
        <v>0</v>
      </c>
    </row>
    <row r="236" spans="1:17" x14ac:dyDescent="0.25">
      <c r="A236" s="575">
        <f t="shared" si="10"/>
        <v>51256</v>
      </c>
      <c r="B236" s="83" t="str">
        <f t="shared" si="11"/>
        <v>AMCo</v>
      </c>
      <c r="C236" s="562">
        <v>0</v>
      </c>
      <c r="D236" s="563">
        <v>0</v>
      </c>
      <c r="E236" s="563">
        <v>0</v>
      </c>
      <c r="F236" s="563">
        <v>0</v>
      </c>
      <c r="G236" s="563">
        <v>0</v>
      </c>
      <c r="H236" s="563">
        <v>0</v>
      </c>
      <c r="I236" s="563">
        <v>0</v>
      </c>
      <c r="J236" s="563">
        <v>0</v>
      </c>
      <c r="K236" s="564">
        <v>0</v>
      </c>
      <c r="L236" s="563">
        <f t="shared" si="9"/>
        <v>0</v>
      </c>
      <c r="M236" s="564">
        <v>0</v>
      </c>
      <c r="N236" s="564">
        <v>0</v>
      </c>
      <c r="O236" s="564">
        <v>0</v>
      </c>
      <c r="P236" s="564">
        <v>0</v>
      </c>
      <c r="Q236" s="566">
        <v>0</v>
      </c>
    </row>
    <row r="237" spans="1:17" x14ac:dyDescent="0.25">
      <c r="A237" s="567">
        <f t="shared" si="10"/>
        <v>51287</v>
      </c>
      <c r="B237" s="577" t="str">
        <f t="shared" si="11"/>
        <v>AMCo</v>
      </c>
      <c r="C237" s="568">
        <v>0</v>
      </c>
      <c r="D237" s="569">
        <v>0</v>
      </c>
      <c r="E237" s="569">
        <v>0</v>
      </c>
      <c r="F237" s="569">
        <v>0</v>
      </c>
      <c r="G237" s="569">
        <v>0</v>
      </c>
      <c r="H237" s="569">
        <v>0</v>
      </c>
      <c r="I237" s="569">
        <v>0</v>
      </c>
      <c r="J237" s="569">
        <v>0</v>
      </c>
      <c r="K237" s="570">
        <v>0</v>
      </c>
      <c r="L237" s="571">
        <f t="shared" si="9"/>
        <v>0</v>
      </c>
      <c r="M237" s="573">
        <v>0</v>
      </c>
      <c r="N237" s="573">
        <v>0</v>
      </c>
      <c r="O237" s="573">
        <v>0</v>
      </c>
      <c r="P237" s="573">
        <v>0</v>
      </c>
      <c r="Q237" s="574">
        <v>0</v>
      </c>
    </row>
    <row r="238" spans="1:17" x14ac:dyDescent="0.25">
      <c r="A238" s="575">
        <f t="shared" si="10"/>
        <v>51317</v>
      </c>
      <c r="B238" s="83" t="str">
        <f t="shared" si="11"/>
        <v>AMCo</v>
      </c>
      <c r="C238" s="562">
        <v>0</v>
      </c>
      <c r="D238" s="563">
        <v>0</v>
      </c>
      <c r="E238" s="563">
        <v>0</v>
      </c>
      <c r="F238" s="563">
        <v>0</v>
      </c>
      <c r="G238" s="563">
        <v>0</v>
      </c>
      <c r="H238" s="563">
        <v>0</v>
      </c>
      <c r="I238" s="563">
        <v>0</v>
      </c>
      <c r="J238" s="563">
        <v>0</v>
      </c>
      <c r="K238" s="564">
        <v>0</v>
      </c>
      <c r="L238" s="563">
        <f t="shared" si="9"/>
        <v>0</v>
      </c>
      <c r="M238" s="564">
        <v>0</v>
      </c>
      <c r="N238" s="564">
        <v>0</v>
      </c>
      <c r="O238" s="564">
        <v>0</v>
      </c>
      <c r="P238" s="564">
        <v>0</v>
      </c>
      <c r="Q238" s="566">
        <v>0</v>
      </c>
    </row>
    <row r="239" spans="1:17" x14ac:dyDescent="0.25">
      <c r="A239" s="567">
        <f t="shared" si="10"/>
        <v>51348</v>
      </c>
      <c r="B239" s="577" t="str">
        <f t="shared" si="11"/>
        <v>AMCo</v>
      </c>
      <c r="C239" s="568">
        <v>0</v>
      </c>
      <c r="D239" s="569">
        <v>0</v>
      </c>
      <c r="E239" s="569">
        <v>0</v>
      </c>
      <c r="F239" s="569">
        <v>0</v>
      </c>
      <c r="G239" s="569">
        <v>0</v>
      </c>
      <c r="H239" s="569">
        <v>0</v>
      </c>
      <c r="I239" s="569">
        <v>0</v>
      </c>
      <c r="J239" s="569">
        <v>0</v>
      </c>
      <c r="K239" s="570">
        <v>0</v>
      </c>
      <c r="L239" s="571">
        <f t="shared" si="9"/>
        <v>0</v>
      </c>
      <c r="M239" s="573">
        <v>0</v>
      </c>
      <c r="N239" s="573">
        <v>0</v>
      </c>
      <c r="O239" s="573">
        <v>0</v>
      </c>
      <c r="P239" s="573">
        <v>0</v>
      </c>
      <c r="Q239" s="574">
        <v>0</v>
      </c>
    </row>
    <row r="240" spans="1:17" x14ac:dyDescent="0.25">
      <c r="A240" s="575">
        <f t="shared" si="10"/>
        <v>51379</v>
      </c>
      <c r="B240" s="83" t="str">
        <f t="shared" si="11"/>
        <v>AMCo</v>
      </c>
      <c r="C240" s="562">
        <v>0</v>
      </c>
      <c r="D240" s="563">
        <v>0</v>
      </c>
      <c r="E240" s="563">
        <v>0</v>
      </c>
      <c r="F240" s="563">
        <v>0</v>
      </c>
      <c r="G240" s="563">
        <v>0</v>
      </c>
      <c r="H240" s="563">
        <v>0</v>
      </c>
      <c r="I240" s="563">
        <v>0</v>
      </c>
      <c r="J240" s="563">
        <v>0</v>
      </c>
      <c r="K240" s="564">
        <v>0</v>
      </c>
      <c r="L240" s="563">
        <f t="shared" si="9"/>
        <v>0</v>
      </c>
      <c r="M240" s="564">
        <v>0</v>
      </c>
      <c r="N240" s="564">
        <v>0</v>
      </c>
      <c r="O240" s="564">
        <v>0</v>
      </c>
      <c r="P240" s="564">
        <v>0</v>
      </c>
      <c r="Q240" s="566">
        <v>0</v>
      </c>
    </row>
    <row r="241" spans="1:17" x14ac:dyDescent="0.25">
      <c r="A241" s="567">
        <f t="shared" si="10"/>
        <v>51409</v>
      </c>
      <c r="B241" s="577" t="str">
        <f t="shared" si="11"/>
        <v>AMCo</v>
      </c>
      <c r="C241" s="568">
        <v>0</v>
      </c>
      <c r="D241" s="569">
        <v>0</v>
      </c>
      <c r="E241" s="569">
        <v>0</v>
      </c>
      <c r="F241" s="569">
        <v>0</v>
      </c>
      <c r="G241" s="569">
        <v>0</v>
      </c>
      <c r="H241" s="569">
        <v>0</v>
      </c>
      <c r="I241" s="569">
        <v>0</v>
      </c>
      <c r="J241" s="569">
        <v>0</v>
      </c>
      <c r="K241" s="570">
        <v>0</v>
      </c>
      <c r="L241" s="571">
        <f t="shared" si="9"/>
        <v>0</v>
      </c>
      <c r="M241" s="573">
        <v>0</v>
      </c>
      <c r="N241" s="573">
        <v>0</v>
      </c>
      <c r="O241" s="573">
        <v>0</v>
      </c>
      <c r="P241" s="573">
        <v>0</v>
      </c>
      <c r="Q241" s="574">
        <v>0</v>
      </c>
    </row>
    <row r="242" spans="1:17" x14ac:dyDescent="0.25">
      <c r="A242" s="575">
        <f t="shared" si="10"/>
        <v>51440</v>
      </c>
      <c r="B242" s="83" t="str">
        <f t="shared" si="11"/>
        <v>AMCo</v>
      </c>
      <c r="C242" s="562">
        <v>0</v>
      </c>
      <c r="D242" s="563">
        <v>0</v>
      </c>
      <c r="E242" s="563">
        <v>0</v>
      </c>
      <c r="F242" s="563">
        <v>0</v>
      </c>
      <c r="G242" s="563">
        <v>0</v>
      </c>
      <c r="H242" s="563">
        <v>0</v>
      </c>
      <c r="I242" s="563">
        <v>0</v>
      </c>
      <c r="J242" s="563">
        <v>0</v>
      </c>
      <c r="K242" s="564">
        <v>0</v>
      </c>
      <c r="L242" s="563">
        <f t="shared" si="9"/>
        <v>0</v>
      </c>
      <c r="M242" s="564">
        <v>0</v>
      </c>
      <c r="N242" s="564">
        <v>0</v>
      </c>
      <c r="O242" s="564">
        <v>0</v>
      </c>
      <c r="P242" s="564">
        <v>0</v>
      </c>
      <c r="Q242" s="566">
        <v>0</v>
      </c>
    </row>
    <row r="243" spans="1:17" x14ac:dyDescent="0.25">
      <c r="A243" s="567">
        <f t="shared" si="10"/>
        <v>51470</v>
      </c>
      <c r="B243" s="577" t="str">
        <f t="shared" si="11"/>
        <v>AMCo</v>
      </c>
      <c r="C243" s="568">
        <v>0</v>
      </c>
      <c r="D243" s="569">
        <v>0</v>
      </c>
      <c r="E243" s="569">
        <v>0</v>
      </c>
      <c r="F243" s="569">
        <v>0</v>
      </c>
      <c r="G243" s="569">
        <v>0</v>
      </c>
      <c r="H243" s="569">
        <v>0</v>
      </c>
      <c r="I243" s="569">
        <v>0</v>
      </c>
      <c r="J243" s="569">
        <v>0</v>
      </c>
      <c r="K243" s="570">
        <v>0</v>
      </c>
      <c r="L243" s="571">
        <f t="shared" si="9"/>
        <v>0</v>
      </c>
      <c r="M243" s="573">
        <v>0</v>
      </c>
      <c r="N243" s="573">
        <v>0</v>
      </c>
      <c r="O243" s="573">
        <v>0</v>
      </c>
      <c r="P243" s="573">
        <v>0</v>
      </c>
      <c r="Q243" s="574">
        <v>0</v>
      </c>
    </row>
    <row r="244" spans="1:17" x14ac:dyDescent="0.25">
      <c r="A244" s="575">
        <f t="shared" si="10"/>
        <v>51501</v>
      </c>
      <c r="B244" s="83" t="str">
        <f t="shared" si="11"/>
        <v>AMCo</v>
      </c>
      <c r="C244" s="562">
        <v>0</v>
      </c>
      <c r="D244" s="563">
        <v>0</v>
      </c>
      <c r="E244" s="563">
        <v>0</v>
      </c>
      <c r="F244" s="563">
        <v>0</v>
      </c>
      <c r="G244" s="563">
        <v>0</v>
      </c>
      <c r="H244" s="563">
        <v>0</v>
      </c>
      <c r="I244" s="563">
        <v>0</v>
      </c>
      <c r="J244" s="563">
        <v>0</v>
      </c>
      <c r="K244" s="564">
        <v>0</v>
      </c>
      <c r="L244" s="563">
        <f t="shared" si="9"/>
        <v>0</v>
      </c>
      <c r="M244" s="564">
        <v>0</v>
      </c>
      <c r="N244" s="564">
        <v>0</v>
      </c>
      <c r="O244" s="564">
        <v>0</v>
      </c>
      <c r="P244" s="564">
        <v>0</v>
      </c>
      <c r="Q244" s="566">
        <v>0</v>
      </c>
    </row>
    <row r="245" spans="1:17" x14ac:dyDescent="0.25">
      <c r="A245" s="567">
        <f t="shared" si="10"/>
        <v>51532</v>
      </c>
      <c r="B245" s="577" t="str">
        <f t="shared" si="11"/>
        <v>AMCo</v>
      </c>
      <c r="C245" s="568">
        <v>0</v>
      </c>
      <c r="D245" s="569">
        <v>0</v>
      </c>
      <c r="E245" s="569">
        <v>0</v>
      </c>
      <c r="F245" s="569">
        <v>0</v>
      </c>
      <c r="G245" s="569">
        <v>0</v>
      </c>
      <c r="H245" s="569">
        <v>0</v>
      </c>
      <c r="I245" s="569">
        <v>0</v>
      </c>
      <c r="J245" s="569">
        <v>0</v>
      </c>
      <c r="K245" s="570">
        <v>0</v>
      </c>
      <c r="L245" s="571">
        <f t="shared" si="9"/>
        <v>0</v>
      </c>
      <c r="M245" s="573">
        <v>0</v>
      </c>
      <c r="N245" s="573">
        <v>0</v>
      </c>
      <c r="O245" s="573">
        <v>0</v>
      </c>
      <c r="P245" s="573">
        <v>0</v>
      </c>
      <c r="Q245" s="574">
        <v>0</v>
      </c>
    </row>
    <row r="246" spans="1:17" x14ac:dyDescent="0.25">
      <c r="A246" s="575">
        <f t="shared" si="10"/>
        <v>51560</v>
      </c>
      <c r="B246" s="83" t="str">
        <f t="shared" si="11"/>
        <v>AMCo</v>
      </c>
      <c r="C246" s="562">
        <v>0</v>
      </c>
      <c r="D246" s="563">
        <v>0</v>
      </c>
      <c r="E246" s="563">
        <v>0</v>
      </c>
      <c r="F246" s="563">
        <v>0</v>
      </c>
      <c r="G246" s="563">
        <v>0</v>
      </c>
      <c r="H246" s="563">
        <v>0</v>
      </c>
      <c r="I246" s="563">
        <v>0</v>
      </c>
      <c r="J246" s="563">
        <v>0</v>
      </c>
      <c r="K246" s="564">
        <v>0</v>
      </c>
      <c r="L246" s="563">
        <f t="shared" si="9"/>
        <v>0</v>
      </c>
      <c r="M246" s="564">
        <v>0</v>
      </c>
      <c r="N246" s="564">
        <v>0</v>
      </c>
      <c r="O246" s="564">
        <v>0</v>
      </c>
      <c r="P246" s="564">
        <v>0</v>
      </c>
      <c r="Q246" s="566">
        <v>0</v>
      </c>
    </row>
    <row r="247" spans="1:17" x14ac:dyDescent="0.25">
      <c r="A247" s="567">
        <f t="shared" si="10"/>
        <v>51591</v>
      </c>
      <c r="B247" s="577" t="str">
        <f t="shared" si="11"/>
        <v>AMCo</v>
      </c>
      <c r="C247" s="568">
        <v>0</v>
      </c>
      <c r="D247" s="569">
        <v>0</v>
      </c>
      <c r="E247" s="569">
        <v>0</v>
      </c>
      <c r="F247" s="569">
        <v>0</v>
      </c>
      <c r="G247" s="569">
        <v>0</v>
      </c>
      <c r="H247" s="569">
        <v>0</v>
      </c>
      <c r="I247" s="569">
        <v>0</v>
      </c>
      <c r="J247" s="569">
        <v>0</v>
      </c>
      <c r="K247" s="570">
        <v>0</v>
      </c>
      <c r="L247" s="571">
        <f t="shared" si="9"/>
        <v>0</v>
      </c>
      <c r="M247" s="573">
        <v>0</v>
      </c>
      <c r="N247" s="573">
        <v>0</v>
      </c>
      <c r="O247" s="573">
        <v>0</v>
      </c>
      <c r="P247" s="573">
        <v>0</v>
      </c>
      <c r="Q247" s="574">
        <v>0</v>
      </c>
    </row>
    <row r="248" spans="1:17" x14ac:dyDescent="0.25">
      <c r="A248" s="575">
        <f t="shared" si="10"/>
        <v>51621</v>
      </c>
      <c r="B248" s="83" t="str">
        <f t="shared" si="11"/>
        <v>AMCo</v>
      </c>
      <c r="C248" s="562">
        <v>0</v>
      </c>
      <c r="D248" s="563">
        <v>0</v>
      </c>
      <c r="E248" s="563">
        <v>0</v>
      </c>
      <c r="F248" s="563">
        <v>0</v>
      </c>
      <c r="G248" s="563">
        <v>0</v>
      </c>
      <c r="H248" s="563">
        <v>0</v>
      </c>
      <c r="I248" s="563">
        <v>0</v>
      </c>
      <c r="J248" s="563">
        <v>0</v>
      </c>
      <c r="K248" s="564">
        <v>0</v>
      </c>
      <c r="L248" s="563">
        <f t="shared" si="9"/>
        <v>0</v>
      </c>
      <c r="M248" s="564">
        <v>0</v>
      </c>
      <c r="N248" s="564">
        <v>0</v>
      </c>
      <c r="O248" s="564">
        <v>0</v>
      </c>
      <c r="P248" s="564">
        <v>0</v>
      </c>
      <c r="Q248" s="566">
        <v>0</v>
      </c>
    </row>
    <row r="249" spans="1:17" x14ac:dyDescent="0.25">
      <c r="A249" s="567">
        <f t="shared" si="10"/>
        <v>51652</v>
      </c>
      <c r="B249" s="577" t="str">
        <f t="shared" si="11"/>
        <v>AMCo</v>
      </c>
      <c r="C249" s="568">
        <v>0</v>
      </c>
      <c r="D249" s="569">
        <v>0</v>
      </c>
      <c r="E249" s="569">
        <v>0</v>
      </c>
      <c r="F249" s="569">
        <v>0</v>
      </c>
      <c r="G249" s="569">
        <v>0</v>
      </c>
      <c r="H249" s="569">
        <v>0</v>
      </c>
      <c r="I249" s="569">
        <v>0</v>
      </c>
      <c r="J249" s="569">
        <v>0</v>
      </c>
      <c r="K249" s="570">
        <v>0</v>
      </c>
      <c r="L249" s="571">
        <f t="shared" si="9"/>
        <v>0</v>
      </c>
      <c r="M249" s="573">
        <v>0</v>
      </c>
      <c r="N249" s="573">
        <v>0</v>
      </c>
      <c r="O249" s="573">
        <v>0</v>
      </c>
      <c r="P249" s="573">
        <v>0</v>
      </c>
      <c r="Q249" s="574">
        <v>0</v>
      </c>
    </row>
    <row r="250" spans="1:17" x14ac:dyDescent="0.25">
      <c r="A250" s="575">
        <f t="shared" si="10"/>
        <v>51682</v>
      </c>
      <c r="B250" s="83" t="str">
        <f t="shared" si="11"/>
        <v>AMCo</v>
      </c>
      <c r="C250" s="562">
        <v>0</v>
      </c>
      <c r="D250" s="563">
        <v>0</v>
      </c>
      <c r="E250" s="563">
        <v>0</v>
      </c>
      <c r="F250" s="563">
        <v>0</v>
      </c>
      <c r="G250" s="563">
        <v>0</v>
      </c>
      <c r="H250" s="563">
        <v>0</v>
      </c>
      <c r="I250" s="563">
        <v>0</v>
      </c>
      <c r="J250" s="563">
        <v>0</v>
      </c>
      <c r="K250" s="564">
        <v>0</v>
      </c>
      <c r="L250" s="563">
        <f t="shared" si="9"/>
        <v>0</v>
      </c>
      <c r="M250" s="564">
        <v>0</v>
      </c>
      <c r="N250" s="564">
        <v>0</v>
      </c>
      <c r="O250" s="564">
        <v>0</v>
      </c>
      <c r="P250" s="564">
        <v>0</v>
      </c>
      <c r="Q250" s="566">
        <v>0</v>
      </c>
    </row>
    <row r="251" spans="1:17" x14ac:dyDescent="0.25">
      <c r="A251" s="567">
        <f t="shared" si="10"/>
        <v>51713</v>
      </c>
      <c r="B251" s="577" t="str">
        <f t="shared" si="11"/>
        <v>AMCo</v>
      </c>
      <c r="C251" s="568">
        <v>0</v>
      </c>
      <c r="D251" s="569">
        <v>0</v>
      </c>
      <c r="E251" s="569">
        <v>0</v>
      </c>
      <c r="F251" s="569">
        <v>0</v>
      </c>
      <c r="G251" s="569">
        <v>0</v>
      </c>
      <c r="H251" s="569">
        <v>0</v>
      </c>
      <c r="I251" s="569">
        <v>0</v>
      </c>
      <c r="J251" s="569">
        <v>0</v>
      </c>
      <c r="K251" s="570">
        <v>0</v>
      </c>
      <c r="L251" s="571">
        <f t="shared" si="9"/>
        <v>0</v>
      </c>
      <c r="M251" s="573">
        <v>0</v>
      </c>
      <c r="N251" s="573">
        <v>0</v>
      </c>
      <c r="O251" s="573">
        <v>0</v>
      </c>
      <c r="P251" s="573">
        <v>0</v>
      </c>
      <c r="Q251" s="574">
        <v>0</v>
      </c>
    </row>
    <row r="252" spans="1:17" x14ac:dyDescent="0.25">
      <c r="A252" s="575">
        <f t="shared" si="10"/>
        <v>51744</v>
      </c>
      <c r="B252" s="83" t="str">
        <f t="shared" si="11"/>
        <v>AMCo</v>
      </c>
      <c r="C252" s="562">
        <v>0</v>
      </c>
      <c r="D252" s="563">
        <v>0</v>
      </c>
      <c r="E252" s="563">
        <v>0</v>
      </c>
      <c r="F252" s="563">
        <v>0</v>
      </c>
      <c r="G252" s="563">
        <v>0</v>
      </c>
      <c r="H252" s="563">
        <v>0</v>
      </c>
      <c r="I252" s="563">
        <v>0</v>
      </c>
      <c r="J252" s="563">
        <v>0</v>
      </c>
      <c r="K252" s="564">
        <v>0</v>
      </c>
      <c r="L252" s="563">
        <f t="shared" si="9"/>
        <v>0</v>
      </c>
      <c r="M252" s="564">
        <v>0</v>
      </c>
      <c r="N252" s="564">
        <v>0</v>
      </c>
      <c r="O252" s="564">
        <v>0</v>
      </c>
      <c r="P252" s="564">
        <v>0</v>
      </c>
      <c r="Q252" s="566">
        <v>0</v>
      </c>
    </row>
    <row r="253" spans="1:17" x14ac:dyDescent="0.25">
      <c r="A253" s="567">
        <f t="shared" si="10"/>
        <v>51774</v>
      </c>
      <c r="B253" s="577" t="str">
        <f t="shared" si="11"/>
        <v>AMCo</v>
      </c>
      <c r="C253" s="568">
        <v>0</v>
      </c>
      <c r="D253" s="569">
        <v>0</v>
      </c>
      <c r="E253" s="569">
        <v>0</v>
      </c>
      <c r="F253" s="569">
        <v>0</v>
      </c>
      <c r="G253" s="569">
        <v>0</v>
      </c>
      <c r="H253" s="569">
        <v>0</v>
      </c>
      <c r="I253" s="569">
        <v>0</v>
      </c>
      <c r="J253" s="569">
        <v>0</v>
      </c>
      <c r="K253" s="570">
        <v>0</v>
      </c>
      <c r="L253" s="571">
        <f t="shared" si="9"/>
        <v>0</v>
      </c>
      <c r="M253" s="573">
        <v>0</v>
      </c>
      <c r="N253" s="573">
        <v>0</v>
      </c>
      <c r="O253" s="573">
        <v>0</v>
      </c>
      <c r="P253" s="573">
        <v>0</v>
      </c>
      <c r="Q253" s="574">
        <v>0</v>
      </c>
    </row>
    <row r="254" spans="1:17" x14ac:dyDescent="0.25">
      <c r="A254" s="575">
        <f t="shared" si="10"/>
        <v>51805</v>
      </c>
      <c r="B254" s="83" t="str">
        <f t="shared" si="11"/>
        <v>AMCo</v>
      </c>
      <c r="C254" s="562">
        <v>0</v>
      </c>
      <c r="D254" s="563">
        <v>0</v>
      </c>
      <c r="E254" s="563">
        <v>0</v>
      </c>
      <c r="F254" s="563">
        <v>0</v>
      </c>
      <c r="G254" s="563">
        <v>0</v>
      </c>
      <c r="H254" s="563">
        <v>0</v>
      </c>
      <c r="I254" s="563">
        <v>0</v>
      </c>
      <c r="J254" s="563">
        <v>0</v>
      </c>
      <c r="K254" s="564">
        <v>0</v>
      </c>
      <c r="L254" s="563">
        <f t="shared" si="9"/>
        <v>0</v>
      </c>
      <c r="M254" s="564">
        <v>0</v>
      </c>
      <c r="N254" s="564">
        <v>0</v>
      </c>
      <c r="O254" s="564">
        <v>0</v>
      </c>
      <c r="P254" s="564">
        <v>0</v>
      </c>
      <c r="Q254" s="566">
        <v>0</v>
      </c>
    </row>
    <row r="255" spans="1:17" x14ac:dyDescent="0.25">
      <c r="A255" s="567">
        <f t="shared" si="10"/>
        <v>51835</v>
      </c>
      <c r="B255" s="577" t="str">
        <f t="shared" si="11"/>
        <v>AMCo</v>
      </c>
      <c r="C255" s="568">
        <v>0</v>
      </c>
      <c r="D255" s="569">
        <v>0</v>
      </c>
      <c r="E255" s="569">
        <v>0</v>
      </c>
      <c r="F255" s="569">
        <v>0</v>
      </c>
      <c r="G255" s="569">
        <v>0</v>
      </c>
      <c r="H255" s="569">
        <v>0</v>
      </c>
      <c r="I255" s="569">
        <v>0</v>
      </c>
      <c r="J255" s="569">
        <v>0</v>
      </c>
      <c r="K255" s="570">
        <v>0</v>
      </c>
      <c r="L255" s="571">
        <f t="shared" si="9"/>
        <v>0</v>
      </c>
      <c r="M255" s="573">
        <v>0</v>
      </c>
      <c r="N255" s="573">
        <v>0</v>
      </c>
      <c r="O255" s="573">
        <v>0</v>
      </c>
      <c r="P255" s="573">
        <v>0</v>
      </c>
      <c r="Q255" s="574">
        <v>0</v>
      </c>
    </row>
    <row r="256" spans="1:17" x14ac:dyDescent="0.25">
      <c r="A256" s="575">
        <f t="shared" si="10"/>
        <v>51866</v>
      </c>
      <c r="B256" s="83" t="str">
        <f t="shared" si="11"/>
        <v>AMCo</v>
      </c>
      <c r="C256" s="562">
        <v>0</v>
      </c>
      <c r="D256" s="563">
        <v>0</v>
      </c>
      <c r="E256" s="563">
        <v>0</v>
      </c>
      <c r="F256" s="563">
        <v>0</v>
      </c>
      <c r="G256" s="563">
        <v>0</v>
      </c>
      <c r="H256" s="563">
        <v>0</v>
      </c>
      <c r="I256" s="563">
        <v>0</v>
      </c>
      <c r="J256" s="563">
        <v>0</v>
      </c>
      <c r="K256" s="564">
        <v>0</v>
      </c>
      <c r="L256" s="563">
        <f t="shared" si="9"/>
        <v>0</v>
      </c>
      <c r="M256" s="564">
        <v>0</v>
      </c>
      <c r="N256" s="564">
        <v>0</v>
      </c>
      <c r="O256" s="564">
        <v>0</v>
      </c>
      <c r="P256" s="564">
        <v>0</v>
      </c>
      <c r="Q256" s="566">
        <v>0</v>
      </c>
    </row>
    <row r="257" spans="1:17" x14ac:dyDescent="0.25">
      <c r="A257" s="567">
        <f t="shared" si="10"/>
        <v>51897</v>
      </c>
      <c r="B257" s="577" t="str">
        <f t="shared" si="11"/>
        <v>AMCo</v>
      </c>
      <c r="C257" s="568">
        <v>0</v>
      </c>
      <c r="D257" s="569">
        <v>0</v>
      </c>
      <c r="E257" s="569">
        <v>0</v>
      </c>
      <c r="F257" s="569">
        <v>0</v>
      </c>
      <c r="G257" s="569">
        <v>0</v>
      </c>
      <c r="H257" s="569">
        <v>0</v>
      </c>
      <c r="I257" s="569">
        <v>0</v>
      </c>
      <c r="J257" s="569">
        <v>0</v>
      </c>
      <c r="K257" s="570">
        <v>0</v>
      </c>
      <c r="L257" s="571">
        <f t="shared" si="9"/>
        <v>0</v>
      </c>
      <c r="M257" s="573">
        <v>0</v>
      </c>
      <c r="N257" s="573">
        <v>0</v>
      </c>
      <c r="O257" s="573">
        <v>0</v>
      </c>
      <c r="P257" s="573">
        <v>0</v>
      </c>
      <c r="Q257" s="574">
        <v>0</v>
      </c>
    </row>
    <row r="258" spans="1:17" x14ac:dyDescent="0.25">
      <c r="A258" s="575">
        <f t="shared" si="10"/>
        <v>51925</v>
      </c>
      <c r="B258" s="83" t="str">
        <f t="shared" si="11"/>
        <v>AMCo</v>
      </c>
      <c r="C258" s="562">
        <v>0</v>
      </c>
      <c r="D258" s="563">
        <v>0</v>
      </c>
      <c r="E258" s="563">
        <v>0</v>
      </c>
      <c r="F258" s="563">
        <v>0</v>
      </c>
      <c r="G258" s="563">
        <v>0</v>
      </c>
      <c r="H258" s="563">
        <v>0</v>
      </c>
      <c r="I258" s="563">
        <v>0</v>
      </c>
      <c r="J258" s="563">
        <v>0</v>
      </c>
      <c r="K258" s="564">
        <v>0</v>
      </c>
      <c r="L258" s="563">
        <f t="shared" ref="L258:L321" si="12">+O258+P258</f>
        <v>0</v>
      </c>
      <c r="M258" s="564">
        <v>0</v>
      </c>
      <c r="N258" s="564">
        <v>0</v>
      </c>
      <c r="O258" s="564">
        <v>0</v>
      </c>
      <c r="P258" s="564">
        <v>0</v>
      </c>
      <c r="Q258" s="566">
        <v>0</v>
      </c>
    </row>
    <row r="259" spans="1:17" x14ac:dyDescent="0.25">
      <c r="A259" s="567">
        <f t="shared" ref="A259:A322" si="13">+EOMONTH(A258,1)</f>
        <v>51956</v>
      </c>
      <c r="B259" s="577" t="str">
        <f t="shared" ref="B259:B322" si="14">+B258</f>
        <v>AMCo</v>
      </c>
      <c r="C259" s="568">
        <v>0</v>
      </c>
      <c r="D259" s="569">
        <v>0</v>
      </c>
      <c r="E259" s="569">
        <v>0</v>
      </c>
      <c r="F259" s="569">
        <v>0</v>
      </c>
      <c r="G259" s="569">
        <v>0</v>
      </c>
      <c r="H259" s="569">
        <v>0</v>
      </c>
      <c r="I259" s="569">
        <v>0</v>
      </c>
      <c r="J259" s="569">
        <v>0</v>
      </c>
      <c r="K259" s="570">
        <v>0</v>
      </c>
      <c r="L259" s="571">
        <f t="shared" si="12"/>
        <v>0</v>
      </c>
      <c r="M259" s="573">
        <v>0</v>
      </c>
      <c r="N259" s="573">
        <v>0</v>
      </c>
      <c r="O259" s="573">
        <v>0</v>
      </c>
      <c r="P259" s="573">
        <v>0</v>
      </c>
      <c r="Q259" s="574">
        <v>0</v>
      </c>
    </row>
    <row r="260" spans="1:17" x14ac:dyDescent="0.25">
      <c r="A260" s="575">
        <f t="shared" si="13"/>
        <v>51986</v>
      </c>
      <c r="B260" s="83" t="str">
        <f t="shared" si="14"/>
        <v>AMCo</v>
      </c>
      <c r="C260" s="562">
        <v>0</v>
      </c>
      <c r="D260" s="563">
        <v>0</v>
      </c>
      <c r="E260" s="563">
        <v>0</v>
      </c>
      <c r="F260" s="563">
        <v>0</v>
      </c>
      <c r="G260" s="563">
        <v>0</v>
      </c>
      <c r="H260" s="563">
        <v>0</v>
      </c>
      <c r="I260" s="563">
        <v>0</v>
      </c>
      <c r="J260" s="563">
        <v>0</v>
      </c>
      <c r="K260" s="564">
        <v>0</v>
      </c>
      <c r="L260" s="563">
        <f t="shared" si="12"/>
        <v>0</v>
      </c>
      <c r="M260" s="564">
        <v>0</v>
      </c>
      <c r="N260" s="564">
        <v>0</v>
      </c>
      <c r="O260" s="564">
        <v>0</v>
      </c>
      <c r="P260" s="564">
        <v>0</v>
      </c>
      <c r="Q260" s="566">
        <v>0</v>
      </c>
    </row>
    <row r="261" spans="1:17" x14ac:dyDescent="0.25">
      <c r="A261" s="567">
        <f t="shared" si="13"/>
        <v>52017</v>
      </c>
      <c r="B261" s="577" t="str">
        <f t="shared" si="14"/>
        <v>AMCo</v>
      </c>
      <c r="C261" s="568">
        <v>0</v>
      </c>
      <c r="D261" s="569">
        <v>0</v>
      </c>
      <c r="E261" s="569">
        <v>0</v>
      </c>
      <c r="F261" s="569">
        <v>0</v>
      </c>
      <c r="G261" s="569">
        <v>0</v>
      </c>
      <c r="H261" s="569">
        <v>0</v>
      </c>
      <c r="I261" s="569">
        <v>0</v>
      </c>
      <c r="J261" s="569">
        <v>0</v>
      </c>
      <c r="K261" s="570">
        <v>0</v>
      </c>
      <c r="L261" s="571">
        <f t="shared" si="12"/>
        <v>0</v>
      </c>
      <c r="M261" s="573">
        <v>0</v>
      </c>
      <c r="N261" s="573">
        <v>0</v>
      </c>
      <c r="O261" s="573">
        <v>0</v>
      </c>
      <c r="P261" s="573">
        <v>0</v>
      </c>
      <c r="Q261" s="574">
        <v>0</v>
      </c>
    </row>
    <row r="262" spans="1:17" x14ac:dyDescent="0.25">
      <c r="A262" s="575">
        <f t="shared" si="13"/>
        <v>52047</v>
      </c>
      <c r="B262" s="83" t="str">
        <f t="shared" si="14"/>
        <v>AMCo</v>
      </c>
      <c r="C262" s="562">
        <v>0</v>
      </c>
      <c r="D262" s="563">
        <v>0</v>
      </c>
      <c r="E262" s="563">
        <v>0</v>
      </c>
      <c r="F262" s="563">
        <v>0</v>
      </c>
      <c r="G262" s="563">
        <v>0</v>
      </c>
      <c r="H262" s="563">
        <v>0</v>
      </c>
      <c r="I262" s="563">
        <v>0</v>
      </c>
      <c r="J262" s="563">
        <v>0</v>
      </c>
      <c r="K262" s="564">
        <v>0</v>
      </c>
      <c r="L262" s="563">
        <f t="shared" si="12"/>
        <v>0</v>
      </c>
      <c r="M262" s="564">
        <v>0</v>
      </c>
      <c r="N262" s="564">
        <v>0</v>
      </c>
      <c r="O262" s="564">
        <v>0</v>
      </c>
      <c r="P262" s="564">
        <v>0</v>
      </c>
      <c r="Q262" s="566">
        <v>0</v>
      </c>
    </row>
    <row r="263" spans="1:17" x14ac:dyDescent="0.25">
      <c r="A263" s="567">
        <f t="shared" si="13"/>
        <v>52078</v>
      </c>
      <c r="B263" s="577" t="str">
        <f t="shared" si="14"/>
        <v>AMCo</v>
      </c>
      <c r="C263" s="568">
        <v>0</v>
      </c>
      <c r="D263" s="569">
        <v>0</v>
      </c>
      <c r="E263" s="569">
        <v>0</v>
      </c>
      <c r="F263" s="569">
        <v>0</v>
      </c>
      <c r="G263" s="569">
        <v>0</v>
      </c>
      <c r="H263" s="569">
        <v>0</v>
      </c>
      <c r="I263" s="569">
        <v>0</v>
      </c>
      <c r="J263" s="569">
        <v>0</v>
      </c>
      <c r="K263" s="570">
        <v>0</v>
      </c>
      <c r="L263" s="571">
        <f t="shared" si="12"/>
        <v>0</v>
      </c>
      <c r="M263" s="573">
        <v>0</v>
      </c>
      <c r="N263" s="573">
        <v>0</v>
      </c>
      <c r="O263" s="573">
        <v>0</v>
      </c>
      <c r="P263" s="573">
        <v>0</v>
      </c>
      <c r="Q263" s="574">
        <v>0</v>
      </c>
    </row>
    <row r="264" spans="1:17" x14ac:dyDescent="0.25">
      <c r="A264" s="575">
        <f t="shared" si="13"/>
        <v>52109</v>
      </c>
      <c r="B264" s="83" t="str">
        <f t="shared" si="14"/>
        <v>AMCo</v>
      </c>
      <c r="C264" s="562">
        <v>0</v>
      </c>
      <c r="D264" s="563">
        <v>0</v>
      </c>
      <c r="E264" s="563">
        <v>0</v>
      </c>
      <c r="F264" s="563">
        <v>0</v>
      </c>
      <c r="G264" s="563">
        <v>0</v>
      </c>
      <c r="H264" s="563">
        <v>0</v>
      </c>
      <c r="I264" s="563">
        <v>0</v>
      </c>
      <c r="J264" s="563">
        <v>0</v>
      </c>
      <c r="K264" s="564">
        <v>0</v>
      </c>
      <c r="L264" s="563">
        <f t="shared" si="12"/>
        <v>0</v>
      </c>
      <c r="M264" s="564">
        <v>0</v>
      </c>
      <c r="N264" s="564">
        <v>0</v>
      </c>
      <c r="O264" s="564">
        <v>0</v>
      </c>
      <c r="P264" s="564">
        <v>0</v>
      </c>
      <c r="Q264" s="566">
        <v>0</v>
      </c>
    </row>
    <row r="265" spans="1:17" x14ac:dyDescent="0.25">
      <c r="A265" s="567">
        <f t="shared" si="13"/>
        <v>52139</v>
      </c>
      <c r="B265" s="577" t="str">
        <f t="shared" si="14"/>
        <v>AMCo</v>
      </c>
      <c r="C265" s="568">
        <v>0</v>
      </c>
      <c r="D265" s="569">
        <v>0</v>
      </c>
      <c r="E265" s="569">
        <v>0</v>
      </c>
      <c r="F265" s="569">
        <v>0</v>
      </c>
      <c r="G265" s="569">
        <v>0</v>
      </c>
      <c r="H265" s="569">
        <v>0</v>
      </c>
      <c r="I265" s="569">
        <v>0</v>
      </c>
      <c r="J265" s="569">
        <v>0</v>
      </c>
      <c r="K265" s="570">
        <v>0</v>
      </c>
      <c r="L265" s="571">
        <f t="shared" si="12"/>
        <v>0</v>
      </c>
      <c r="M265" s="573">
        <v>0</v>
      </c>
      <c r="N265" s="573">
        <v>0</v>
      </c>
      <c r="O265" s="573">
        <v>0</v>
      </c>
      <c r="P265" s="573">
        <v>0</v>
      </c>
      <c r="Q265" s="574">
        <v>0</v>
      </c>
    </row>
    <row r="266" spans="1:17" x14ac:dyDescent="0.25">
      <c r="A266" s="575">
        <f t="shared" si="13"/>
        <v>52170</v>
      </c>
      <c r="B266" s="83" t="str">
        <f t="shared" si="14"/>
        <v>AMCo</v>
      </c>
      <c r="C266" s="562">
        <v>0</v>
      </c>
      <c r="D266" s="563">
        <v>0</v>
      </c>
      <c r="E266" s="563">
        <v>0</v>
      </c>
      <c r="F266" s="563">
        <v>0</v>
      </c>
      <c r="G266" s="563">
        <v>0</v>
      </c>
      <c r="H266" s="563">
        <v>0</v>
      </c>
      <c r="I266" s="563">
        <v>0</v>
      </c>
      <c r="J266" s="563">
        <v>0</v>
      </c>
      <c r="K266" s="564">
        <v>0</v>
      </c>
      <c r="L266" s="563">
        <f t="shared" si="12"/>
        <v>0</v>
      </c>
      <c r="M266" s="564">
        <v>0</v>
      </c>
      <c r="N266" s="564">
        <v>0</v>
      </c>
      <c r="O266" s="564">
        <v>0</v>
      </c>
      <c r="P266" s="564">
        <v>0</v>
      </c>
      <c r="Q266" s="566">
        <v>0</v>
      </c>
    </row>
    <row r="267" spans="1:17" x14ac:dyDescent="0.25">
      <c r="A267" s="567">
        <f t="shared" si="13"/>
        <v>52200</v>
      </c>
      <c r="B267" s="577" t="str">
        <f t="shared" si="14"/>
        <v>AMCo</v>
      </c>
      <c r="C267" s="568">
        <v>0</v>
      </c>
      <c r="D267" s="569">
        <v>0</v>
      </c>
      <c r="E267" s="569">
        <v>0</v>
      </c>
      <c r="F267" s="569">
        <v>0</v>
      </c>
      <c r="G267" s="569">
        <v>0</v>
      </c>
      <c r="H267" s="569">
        <v>0</v>
      </c>
      <c r="I267" s="569">
        <v>0</v>
      </c>
      <c r="J267" s="569">
        <v>0</v>
      </c>
      <c r="K267" s="570">
        <v>0</v>
      </c>
      <c r="L267" s="571">
        <f t="shared" si="12"/>
        <v>0</v>
      </c>
      <c r="M267" s="573">
        <v>0</v>
      </c>
      <c r="N267" s="573">
        <v>0</v>
      </c>
      <c r="O267" s="573">
        <v>0</v>
      </c>
      <c r="P267" s="573">
        <v>0</v>
      </c>
      <c r="Q267" s="574">
        <v>0</v>
      </c>
    </row>
    <row r="268" spans="1:17" x14ac:dyDescent="0.25">
      <c r="A268" s="575">
        <f t="shared" si="13"/>
        <v>52231</v>
      </c>
      <c r="B268" s="83" t="str">
        <f t="shared" si="14"/>
        <v>AMCo</v>
      </c>
      <c r="C268" s="562">
        <v>0</v>
      </c>
      <c r="D268" s="563">
        <v>0</v>
      </c>
      <c r="E268" s="563">
        <v>0</v>
      </c>
      <c r="F268" s="563">
        <v>0</v>
      </c>
      <c r="G268" s="563">
        <v>0</v>
      </c>
      <c r="H268" s="563">
        <v>0</v>
      </c>
      <c r="I268" s="563">
        <v>0</v>
      </c>
      <c r="J268" s="563">
        <v>0</v>
      </c>
      <c r="K268" s="564">
        <v>0</v>
      </c>
      <c r="L268" s="563">
        <f t="shared" si="12"/>
        <v>0</v>
      </c>
      <c r="M268" s="564">
        <v>0</v>
      </c>
      <c r="N268" s="564">
        <v>0</v>
      </c>
      <c r="O268" s="564">
        <v>0</v>
      </c>
      <c r="P268" s="564">
        <v>0</v>
      </c>
      <c r="Q268" s="566">
        <v>0</v>
      </c>
    </row>
    <row r="269" spans="1:17" x14ac:dyDescent="0.25">
      <c r="A269" s="567">
        <f t="shared" si="13"/>
        <v>52262</v>
      </c>
      <c r="B269" s="577" t="str">
        <f t="shared" si="14"/>
        <v>AMCo</v>
      </c>
      <c r="C269" s="568">
        <v>0</v>
      </c>
      <c r="D269" s="569">
        <v>0</v>
      </c>
      <c r="E269" s="569">
        <v>0</v>
      </c>
      <c r="F269" s="569">
        <v>0</v>
      </c>
      <c r="G269" s="569">
        <v>0</v>
      </c>
      <c r="H269" s="569">
        <v>0</v>
      </c>
      <c r="I269" s="569">
        <v>0</v>
      </c>
      <c r="J269" s="569">
        <v>0</v>
      </c>
      <c r="K269" s="570">
        <v>0</v>
      </c>
      <c r="L269" s="571">
        <f t="shared" si="12"/>
        <v>0</v>
      </c>
      <c r="M269" s="573">
        <v>0</v>
      </c>
      <c r="N269" s="573">
        <v>0</v>
      </c>
      <c r="O269" s="573">
        <v>0</v>
      </c>
      <c r="P269" s="573">
        <v>0</v>
      </c>
      <c r="Q269" s="574">
        <v>0</v>
      </c>
    </row>
    <row r="270" spans="1:17" x14ac:dyDescent="0.25">
      <c r="A270" s="575">
        <f t="shared" si="13"/>
        <v>52290</v>
      </c>
      <c r="B270" s="83" t="str">
        <f t="shared" si="14"/>
        <v>AMCo</v>
      </c>
      <c r="C270" s="562">
        <v>0</v>
      </c>
      <c r="D270" s="563">
        <v>0</v>
      </c>
      <c r="E270" s="563">
        <v>0</v>
      </c>
      <c r="F270" s="563">
        <v>0</v>
      </c>
      <c r="G270" s="563">
        <v>0</v>
      </c>
      <c r="H270" s="563">
        <v>0</v>
      </c>
      <c r="I270" s="563">
        <v>0</v>
      </c>
      <c r="J270" s="563">
        <v>0</v>
      </c>
      <c r="K270" s="564">
        <v>0</v>
      </c>
      <c r="L270" s="563">
        <f t="shared" si="12"/>
        <v>0</v>
      </c>
      <c r="M270" s="564">
        <v>0</v>
      </c>
      <c r="N270" s="564">
        <v>0</v>
      </c>
      <c r="O270" s="564">
        <v>0</v>
      </c>
      <c r="P270" s="564">
        <v>0</v>
      </c>
      <c r="Q270" s="566">
        <v>0</v>
      </c>
    </row>
    <row r="271" spans="1:17" x14ac:dyDescent="0.25">
      <c r="A271" s="567">
        <f t="shared" si="13"/>
        <v>52321</v>
      </c>
      <c r="B271" s="577" t="str">
        <f t="shared" si="14"/>
        <v>AMCo</v>
      </c>
      <c r="C271" s="568">
        <v>0</v>
      </c>
      <c r="D271" s="569">
        <v>0</v>
      </c>
      <c r="E271" s="569">
        <v>0</v>
      </c>
      <c r="F271" s="569">
        <v>0</v>
      </c>
      <c r="G271" s="569">
        <v>0</v>
      </c>
      <c r="H271" s="569">
        <v>0</v>
      </c>
      <c r="I271" s="569">
        <v>0</v>
      </c>
      <c r="J271" s="569">
        <v>0</v>
      </c>
      <c r="K271" s="570">
        <v>0</v>
      </c>
      <c r="L271" s="571">
        <f t="shared" si="12"/>
        <v>0</v>
      </c>
      <c r="M271" s="573">
        <v>0</v>
      </c>
      <c r="N271" s="573">
        <v>0</v>
      </c>
      <c r="O271" s="573">
        <v>0</v>
      </c>
      <c r="P271" s="573">
        <v>0</v>
      </c>
      <c r="Q271" s="574">
        <v>0</v>
      </c>
    </row>
    <row r="272" spans="1:17" x14ac:dyDescent="0.25">
      <c r="A272" s="575">
        <f t="shared" si="13"/>
        <v>52351</v>
      </c>
      <c r="B272" s="83" t="str">
        <f t="shared" si="14"/>
        <v>AMCo</v>
      </c>
      <c r="C272" s="562">
        <v>0</v>
      </c>
      <c r="D272" s="563">
        <v>0</v>
      </c>
      <c r="E272" s="563">
        <v>0</v>
      </c>
      <c r="F272" s="563">
        <v>0</v>
      </c>
      <c r="G272" s="563">
        <v>0</v>
      </c>
      <c r="H272" s="563">
        <v>0</v>
      </c>
      <c r="I272" s="563">
        <v>0</v>
      </c>
      <c r="J272" s="563">
        <v>0</v>
      </c>
      <c r="K272" s="564">
        <v>0</v>
      </c>
      <c r="L272" s="563">
        <f t="shared" si="12"/>
        <v>0</v>
      </c>
      <c r="M272" s="564">
        <v>0</v>
      </c>
      <c r="N272" s="564">
        <v>0</v>
      </c>
      <c r="O272" s="564">
        <v>0</v>
      </c>
      <c r="P272" s="564">
        <v>0</v>
      </c>
      <c r="Q272" s="566">
        <v>0</v>
      </c>
    </row>
    <row r="273" spans="1:17" x14ac:dyDescent="0.25">
      <c r="A273" s="567">
        <f t="shared" si="13"/>
        <v>52382</v>
      </c>
      <c r="B273" s="577" t="str">
        <f t="shared" si="14"/>
        <v>AMCo</v>
      </c>
      <c r="C273" s="568">
        <v>0</v>
      </c>
      <c r="D273" s="569">
        <v>0</v>
      </c>
      <c r="E273" s="569">
        <v>0</v>
      </c>
      <c r="F273" s="569">
        <v>0</v>
      </c>
      <c r="G273" s="569">
        <v>0</v>
      </c>
      <c r="H273" s="569">
        <v>0</v>
      </c>
      <c r="I273" s="569">
        <v>0</v>
      </c>
      <c r="J273" s="569">
        <v>0</v>
      </c>
      <c r="K273" s="570">
        <v>0</v>
      </c>
      <c r="L273" s="571">
        <f t="shared" si="12"/>
        <v>0</v>
      </c>
      <c r="M273" s="573">
        <v>0</v>
      </c>
      <c r="N273" s="573">
        <v>0</v>
      </c>
      <c r="O273" s="573">
        <v>0</v>
      </c>
      <c r="P273" s="573">
        <v>0</v>
      </c>
      <c r="Q273" s="574">
        <v>0</v>
      </c>
    </row>
    <row r="274" spans="1:17" x14ac:dyDescent="0.25">
      <c r="A274" s="575">
        <f t="shared" si="13"/>
        <v>52412</v>
      </c>
      <c r="B274" s="83" t="str">
        <f t="shared" si="14"/>
        <v>AMCo</v>
      </c>
      <c r="C274" s="562">
        <v>0</v>
      </c>
      <c r="D274" s="563">
        <v>0</v>
      </c>
      <c r="E274" s="563">
        <v>0</v>
      </c>
      <c r="F274" s="563">
        <v>0</v>
      </c>
      <c r="G274" s="563">
        <v>0</v>
      </c>
      <c r="H274" s="563">
        <v>0</v>
      </c>
      <c r="I274" s="563">
        <v>0</v>
      </c>
      <c r="J274" s="563">
        <v>0</v>
      </c>
      <c r="K274" s="564">
        <v>0</v>
      </c>
      <c r="L274" s="563">
        <f t="shared" si="12"/>
        <v>0</v>
      </c>
      <c r="M274" s="564">
        <v>0</v>
      </c>
      <c r="N274" s="564">
        <v>0</v>
      </c>
      <c r="O274" s="564">
        <v>0</v>
      </c>
      <c r="P274" s="564">
        <v>0</v>
      </c>
      <c r="Q274" s="566">
        <v>0</v>
      </c>
    </row>
    <row r="275" spans="1:17" x14ac:dyDescent="0.25">
      <c r="A275" s="567">
        <f t="shared" si="13"/>
        <v>52443</v>
      </c>
      <c r="B275" s="577" t="str">
        <f t="shared" si="14"/>
        <v>AMCo</v>
      </c>
      <c r="C275" s="568">
        <v>0</v>
      </c>
      <c r="D275" s="569">
        <v>0</v>
      </c>
      <c r="E275" s="569">
        <v>0</v>
      </c>
      <c r="F275" s="569">
        <v>0</v>
      </c>
      <c r="G275" s="569">
        <v>0</v>
      </c>
      <c r="H275" s="569">
        <v>0</v>
      </c>
      <c r="I275" s="569">
        <v>0</v>
      </c>
      <c r="J275" s="569">
        <v>0</v>
      </c>
      <c r="K275" s="570">
        <v>0</v>
      </c>
      <c r="L275" s="571">
        <f t="shared" si="12"/>
        <v>0</v>
      </c>
      <c r="M275" s="573">
        <v>0</v>
      </c>
      <c r="N275" s="573">
        <v>0</v>
      </c>
      <c r="O275" s="573">
        <v>0</v>
      </c>
      <c r="P275" s="573">
        <v>0</v>
      </c>
      <c r="Q275" s="574">
        <v>0</v>
      </c>
    </row>
    <row r="276" spans="1:17" x14ac:dyDescent="0.25">
      <c r="A276" s="575">
        <f t="shared" si="13"/>
        <v>52474</v>
      </c>
      <c r="B276" s="83" t="str">
        <f t="shared" si="14"/>
        <v>AMCo</v>
      </c>
      <c r="C276" s="562">
        <v>0</v>
      </c>
      <c r="D276" s="563">
        <v>0</v>
      </c>
      <c r="E276" s="563">
        <v>0</v>
      </c>
      <c r="F276" s="563">
        <v>0</v>
      </c>
      <c r="G276" s="563">
        <v>0</v>
      </c>
      <c r="H276" s="563">
        <v>0</v>
      </c>
      <c r="I276" s="563">
        <v>0</v>
      </c>
      <c r="J276" s="563">
        <v>0</v>
      </c>
      <c r="K276" s="564">
        <v>0</v>
      </c>
      <c r="L276" s="563">
        <f t="shared" si="12"/>
        <v>0</v>
      </c>
      <c r="M276" s="564">
        <v>0</v>
      </c>
      <c r="N276" s="564">
        <v>0</v>
      </c>
      <c r="O276" s="564">
        <v>0</v>
      </c>
      <c r="P276" s="564">
        <v>0</v>
      </c>
      <c r="Q276" s="566">
        <v>0</v>
      </c>
    </row>
    <row r="277" spans="1:17" x14ac:dyDescent="0.25">
      <c r="A277" s="567">
        <f t="shared" si="13"/>
        <v>52504</v>
      </c>
      <c r="B277" s="577" t="str">
        <f t="shared" si="14"/>
        <v>AMCo</v>
      </c>
      <c r="C277" s="568">
        <v>0</v>
      </c>
      <c r="D277" s="569">
        <v>0</v>
      </c>
      <c r="E277" s="569">
        <v>0</v>
      </c>
      <c r="F277" s="569">
        <v>0</v>
      </c>
      <c r="G277" s="569">
        <v>0</v>
      </c>
      <c r="H277" s="569">
        <v>0</v>
      </c>
      <c r="I277" s="569">
        <v>0</v>
      </c>
      <c r="J277" s="569">
        <v>0</v>
      </c>
      <c r="K277" s="570">
        <v>0</v>
      </c>
      <c r="L277" s="571">
        <f t="shared" si="12"/>
        <v>0</v>
      </c>
      <c r="M277" s="573">
        <v>0</v>
      </c>
      <c r="N277" s="573">
        <v>0</v>
      </c>
      <c r="O277" s="573">
        <v>0</v>
      </c>
      <c r="P277" s="573">
        <v>0</v>
      </c>
      <c r="Q277" s="574">
        <v>0</v>
      </c>
    </row>
    <row r="278" spans="1:17" x14ac:dyDescent="0.25">
      <c r="A278" s="575">
        <f t="shared" si="13"/>
        <v>52535</v>
      </c>
      <c r="B278" s="83" t="str">
        <f t="shared" si="14"/>
        <v>AMCo</v>
      </c>
      <c r="C278" s="562">
        <v>0</v>
      </c>
      <c r="D278" s="563">
        <v>0</v>
      </c>
      <c r="E278" s="563">
        <v>0</v>
      </c>
      <c r="F278" s="563">
        <v>0</v>
      </c>
      <c r="G278" s="563">
        <v>0</v>
      </c>
      <c r="H278" s="563">
        <v>0</v>
      </c>
      <c r="I278" s="563">
        <v>0</v>
      </c>
      <c r="J278" s="563">
        <v>0</v>
      </c>
      <c r="K278" s="564">
        <v>0</v>
      </c>
      <c r="L278" s="563">
        <f t="shared" si="12"/>
        <v>0</v>
      </c>
      <c r="M278" s="564">
        <v>0</v>
      </c>
      <c r="N278" s="564">
        <v>0</v>
      </c>
      <c r="O278" s="564">
        <v>0</v>
      </c>
      <c r="P278" s="564">
        <v>0</v>
      </c>
      <c r="Q278" s="566">
        <v>0</v>
      </c>
    </row>
    <row r="279" spans="1:17" x14ac:dyDescent="0.25">
      <c r="A279" s="567">
        <f t="shared" si="13"/>
        <v>52565</v>
      </c>
      <c r="B279" s="577" t="str">
        <f t="shared" si="14"/>
        <v>AMCo</v>
      </c>
      <c r="C279" s="568">
        <v>0</v>
      </c>
      <c r="D279" s="569">
        <v>0</v>
      </c>
      <c r="E279" s="569">
        <v>0</v>
      </c>
      <c r="F279" s="569">
        <v>0</v>
      </c>
      <c r="G279" s="569">
        <v>0</v>
      </c>
      <c r="H279" s="569">
        <v>0</v>
      </c>
      <c r="I279" s="569">
        <v>0</v>
      </c>
      <c r="J279" s="569">
        <v>0</v>
      </c>
      <c r="K279" s="570">
        <v>0</v>
      </c>
      <c r="L279" s="571">
        <f t="shared" si="12"/>
        <v>0</v>
      </c>
      <c r="M279" s="573">
        <v>0</v>
      </c>
      <c r="N279" s="573">
        <v>0</v>
      </c>
      <c r="O279" s="573">
        <v>0</v>
      </c>
      <c r="P279" s="573">
        <v>0</v>
      </c>
      <c r="Q279" s="574">
        <v>0</v>
      </c>
    </row>
    <row r="280" spans="1:17" x14ac:dyDescent="0.25">
      <c r="A280" s="575">
        <f t="shared" si="13"/>
        <v>52596</v>
      </c>
      <c r="B280" s="83" t="str">
        <f t="shared" si="14"/>
        <v>AMCo</v>
      </c>
      <c r="C280" s="562">
        <v>0</v>
      </c>
      <c r="D280" s="563">
        <v>0</v>
      </c>
      <c r="E280" s="563">
        <v>0</v>
      </c>
      <c r="F280" s="563">
        <v>0</v>
      </c>
      <c r="G280" s="563">
        <v>0</v>
      </c>
      <c r="H280" s="563">
        <v>0</v>
      </c>
      <c r="I280" s="563">
        <v>0</v>
      </c>
      <c r="J280" s="563">
        <v>0</v>
      </c>
      <c r="K280" s="564">
        <v>0</v>
      </c>
      <c r="L280" s="563">
        <f t="shared" si="12"/>
        <v>0</v>
      </c>
      <c r="M280" s="564">
        <v>0</v>
      </c>
      <c r="N280" s="564">
        <v>0</v>
      </c>
      <c r="O280" s="564">
        <v>0</v>
      </c>
      <c r="P280" s="564">
        <v>0</v>
      </c>
      <c r="Q280" s="566">
        <v>0</v>
      </c>
    </row>
    <row r="281" spans="1:17" x14ac:dyDescent="0.25">
      <c r="A281" s="567">
        <f t="shared" si="13"/>
        <v>52627</v>
      </c>
      <c r="B281" s="577" t="str">
        <f t="shared" si="14"/>
        <v>AMCo</v>
      </c>
      <c r="C281" s="568">
        <v>0</v>
      </c>
      <c r="D281" s="569">
        <v>0</v>
      </c>
      <c r="E281" s="569">
        <v>0</v>
      </c>
      <c r="F281" s="569">
        <v>0</v>
      </c>
      <c r="G281" s="569">
        <v>0</v>
      </c>
      <c r="H281" s="569">
        <v>0</v>
      </c>
      <c r="I281" s="569">
        <v>0</v>
      </c>
      <c r="J281" s="569">
        <v>0</v>
      </c>
      <c r="K281" s="570">
        <v>0</v>
      </c>
      <c r="L281" s="571">
        <f t="shared" si="12"/>
        <v>0</v>
      </c>
      <c r="M281" s="573">
        <v>0</v>
      </c>
      <c r="N281" s="573">
        <v>0</v>
      </c>
      <c r="O281" s="573">
        <v>0</v>
      </c>
      <c r="P281" s="573">
        <v>0</v>
      </c>
      <c r="Q281" s="574">
        <v>0</v>
      </c>
    </row>
    <row r="282" spans="1:17" x14ac:dyDescent="0.25">
      <c r="A282" s="575">
        <f t="shared" si="13"/>
        <v>52656</v>
      </c>
      <c r="B282" s="83" t="str">
        <f t="shared" si="14"/>
        <v>AMCo</v>
      </c>
      <c r="C282" s="562">
        <v>0</v>
      </c>
      <c r="D282" s="563">
        <v>0</v>
      </c>
      <c r="E282" s="563">
        <v>0</v>
      </c>
      <c r="F282" s="563">
        <v>0</v>
      </c>
      <c r="G282" s="563">
        <v>0</v>
      </c>
      <c r="H282" s="563">
        <v>0</v>
      </c>
      <c r="I282" s="563">
        <v>0</v>
      </c>
      <c r="J282" s="563">
        <v>0</v>
      </c>
      <c r="K282" s="564">
        <v>0</v>
      </c>
      <c r="L282" s="563">
        <f t="shared" si="12"/>
        <v>0</v>
      </c>
      <c r="M282" s="564">
        <v>0</v>
      </c>
      <c r="N282" s="564">
        <v>0</v>
      </c>
      <c r="O282" s="564">
        <v>0</v>
      </c>
      <c r="P282" s="564">
        <v>0</v>
      </c>
      <c r="Q282" s="566">
        <v>0</v>
      </c>
    </row>
    <row r="283" spans="1:17" x14ac:dyDescent="0.25">
      <c r="A283" s="567">
        <f t="shared" si="13"/>
        <v>52687</v>
      </c>
      <c r="B283" s="577" t="str">
        <f t="shared" si="14"/>
        <v>AMCo</v>
      </c>
      <c r="C283" s="568">
        <v>0</v>
      </c>
      <c r="D283" s="569">
        <v>0</v>
      </c>
      <c r="E283" s="569">
        <v>0</v>
      </c>
      <c r="F283" s="569">
        <v>0</v>
      </c>
      <c r="G283" s="569">
        <v>0</v>
      </c>
      <c r="H283" s="569">
        <v>0</v>
      </c>
      <c r="I283" s="569">
        <v>0</v>
      </c>
      <c r="J283" s="569">
        <v>0</v>
      </c>
      <c r="K283" s="570">
        <v>0</v>
      </c>
      <c r="L283" s="571">
        <f t="shared" si="12"/>
        <v>0</v>
      </c>
      <c r="M283" s="573">
        <v>0</v>
      </c>
      <c r="N283" s="573">
        <v>0</v>
      </c>
      <c r="O283" s="573">
        <v>0</v>
      </c>
      <c r="P283" s="573">
        <v>0</v>
      </c>
      <c r="Q283" s="574">
        <v>0</v>
      </c>
    </row>
    <row r="284" spans="1:17" x14ac:dyDescent="0.25">
      <c r="A284" s="575">
        <f t="shared" si="13"/>
        <v>52717</v>
      </c>
      <c r="B284" s="83" t="str">
        <f t="shared" si="14"/>
        <v>AMCo</v>
      </c>
      <c r="C284" s="562">
        <v>0</v>
      </c>
      <c r="D284" s="563">
        <v>0</v>
      </c>
      <c r="E284" s="563">
        <v>0</v>
      </c>
      <c r="F284" s="563">
        <v>0</v>
      </c>
      <c r="G284" s="563">
        <v>0</v>
      </c>
      <c r="H284" s="563">
        <v>0</v>
      </c>
      <c r="I284" s="563">
        <v>0</v>
      </c>
      <c r="J284" s="563">
        <v>0</v>
      </c>
      <c r="K284" s="564">
        <v>0</v>
      </c>
      <c r="L284" s="563">
        <f t="shared" si="12"/>
        <v>0</v>
      </c>
      <c r="M284" s="564">
        <v>0</v>
      </c>
      <c r="N284" s="564">
        <v>0</v>
      </c>
      <c r="O284" s="564">
        <v>0</v>
      </c>
      <c r="P284" s="564">
        <v>0</v>
      </c>
      <c r="Q284" s="566">
        <v>0</v>
      </c>
    </row>
    <row r="285" spans="1:17" x14ac:dyDescent="0.25">
      <c r="A285" s="567">
        <f t="shared" si="13"/>
        <v>52748</v>
      </c>
      <c r="B285" s="577" t="str">
        <f t="shared" si="14"/>
        <v>AMCo</v>
      </c>
      <c r="C285" s="568">
        <v>0</v>
      </c>
      <c r="D285" s="569">
        <v>0</v>
      </c>
      <c r="E285" s="569">
        <v>0</v>
      </c>
      <c r="F285" s="569">
        <v>0</v>
      </c>
      <c r="G285" s="569">
        <v>0</v>
      </c>
      <c r="H285" s="569">
        <v>0</v>
      </c>
      <c r="I285" s="569">
        <v>0</v>
      </c>
      <c r="J285" s="569">
        <v>0</v>
      </c>
      <c r="K285" s="570">
        <v>0</v>
      </c>
      <c r="L285" s="571">
        <f t="shared" si="12"/>
        <v>0</v>
      </c>
      <c r="M285" s="573">
        <v>0</v>
      </c>
      <c r="N285" s="573">
        <v>0</v>
      </c>
      <c r="O285" s="573">
        <v>0</v>
      </c>
      <c r="P285" s="573">
        <v>0</v>
      </c>
      <c r="Q285" s="574">
        <v>0</v>
      </c>
    </row>
    <row r="286" spans="1:17" x14ac:dyDescent="0.25">
      <c r="A286" s="575">
        <f t="shared" si="13"/>
        <v>52778</v>
      </c>
      <c r="B286" s="83" t="str">
        <f t="shared" si="14"/>
        <v>AMCo</v>
      </c>
      <c r="C286" s="562">
        <v>0</v>
      </c>
      <c r="D286" s="563">
        <v>0</v>
      </c>
      <c r="E286" s="563">
        <v>0</v>
      </c>
      <c r="F286" s="563">
        <v>0</v>
      </c>
      <c r="G286" s="563">
        <v>0</v>
      </c>
      <c r="H286" s="563">
        <v>0</v>
      </c>
      <c r="I286" s="563">
        <v>0</v>
      </c>
      <c r="J286" s="563">
        <v>0</v>
      </c>
      <c r="K286" s="564">
        <v>0</v>
      </c>
      <c r="L286" s="563">
        <f t="shared" si="12"/>
        <v>0</v>
      </c>
      <c r="M286" s="564">
        <v>0</v>
      </c>
      <c r="N286" s="564">
        <v>0</v>
      </c>
      <c r="O286" s="564">
        <v>0</v>
      </c>
      <c r="P286" s="564">
        <v>0</v>
      </c>
      <c r="Q286" s="566">
        <v>0</v>
      </c>
    </row>
    <row r="287" spans="1:17" x14ac:dyDescent="0.25">
      <c r="A287" s="567">
        <f t="shared" si="13"/>
        <v>52809</v>
      </c>
      <c r="B287" s="577" t="str">
        <f t="shared" si="14"/>
        <v>AMCo</v>
      </c>
      <c r="C287" s="568">
        <v>0</v>
      </c>
      <c r="D287" s="569">
        <v>0</v>
      </c>
      <c r="E287" s="569">
        <v>0</v>
      </c>
      <c r="F287" s="569">
        <v>0</v>
      </c>
      <c r="G287" s="569">
        <v>0</v>
      </c>
      <c r="H287" s="569">
        <v>0</v>
      </c>
      <c r="I287" s="569">
        <v>0</v>
      </c>
      <c r="J287" s="569">
        <v>0</v>
      </c>
      <c r="K287" s="570">
        <v>0</v>
      </c>
      <c r="L287" s="571">
        <f t="shared" si="12"/>
        <v>0</v>
      </c>
      <c r="M287" s="573">
        <v>0</v>
      </c>
      <c r="N287" s="573">
        <v>0</v>
      </c>
      <c r="O287" s="573">
        <v>0</v>
      </c>
      <c r="P287" s="573">
        <v>0</v>
      </c>
      <c r="Q287" s="574">
        <v>0</v>
      </c>
    </row>
    <row r="288" spans="1:17" x14ac:dyDescent="0.25">
      <c r="A288" s="575">
        <f t="shared" si="13"/>
        <v>52840</v>
      </c>
      <c r="B288" s="83" t="str">
        <f t="shared" si="14"/>
        <v>AMCo</v>
      </c>
      <c r="C288" s="562">
        <v>0</v>
      </c>
      <c r="D288" s="563">
        <v>0</v>
      </c>
      <c r="E288" s="563">
        <v>0</v>
      </c>
      <c r="F288" s="563">
        <v>0</v>
      </c>
      <c r="G288" s="563">
        <v>0</v>
      </c>
      <c r="H288" s="563">
        <v>0</v>
      </c>
      <c r="I288" s="563">
        <v>0</v>
      </c>
      <c r="J288" s="563">
        <v>0</v>
      </c>
      <c r="K288" s="564">
        <v>0</v>
      </c>
      <c r="L288" s="563">
        <f t="shared" si="12"/>
        <v>0</v>
      </c>
      <c r="M288" s="564">
        <v>0</v>
      </c>
      <c r="N288" s="564">
        <v>0</v>
      </c>
      <c r="O288" s="564">
        <v>0</v>
      </c>
      <c r="P288" s="564">
        <v>0</v>
      </c>
      <c r="Q288" s="566">
        <v>0</v>
      </c>
    </row>
    <row r="289" spans="1:17" x14ac:dyDescent="0.25">
      <c r="A289" s="567">
        <f t="shared" si="13"/>
        <v>52870</v>
      </c>
      <c r="B289" s="577" t="str">
        <f t="shared" si="14"/>
        <v>AMCo</v>
      </c>
      <c r="C289" s="568">
        <v>0</v>
      </c>
      <c r="D289" s="569">
        <v>0</v>
      </c>
      <c r="E289" s="569">
        <v>0</v>
      </c>
      <c r="F289" s="569">
        <v>0</v>
      </c>
      <c r="G289" s="569">
        <v>0</v>
      </c>
      <c r="H289" s="569">
        <v>0</v>
      </c>
      <c r="I289" s="569">
        <v>0</v>
      </c>
      <c r="J289" s="569">
        <v>0</v>
      </c>
      <c r="K289" s="570">
        <v>0</v>
      </c>
      <c r="L289" s="571">
        <f t="shared" si="12"/>
        <v>0</v>
      </c>
      <c r="M289" s="573">
        <v>0</v>
      </c>
      <c r="N289" s="573">
        <v>0</v>
      </c>
      <c r="O289" s="573">
        <v>0</v>
      </c>
      <c r="P289" s="573">
        <v>0</v>
      </c>
      <c r="Q289" s="574">
        <v>0</v>
      </c>
    </row>
    <row r="290" spans="1:17" x14ac:dyDescent="0.25">
      <c r="A290" s="575">
        <f t="shared" si="13"/>
        <v>52901</v>
      </c>
      <c r="B290" s="83" t="str">
        <f t="shared" si="14"/>
        <v>AMCo</v>
      </c>
      <c r="C290" s="562">
        <v>0</v>
      </c>
      <c r="D290" s="563">
        <v>0</v>
      </c>
      <c r="E290" s="563">
        <v>0</v>
      </c>
      <c r="F290" s="563">
        <v>0</v>
      </c>
      <c r="G290" s="563">
        <v>0</v>
      </c>
      <c r="H290" s="563">
        <v>0</v>
      </c>
      <c r="I290" s="563">
        <v>0</v>
      </c>
      <c r="J290" s="563">
        <v>0</v>
      </c>
      <c r="K290" s="564">
        <v>0</v>
      </c>
      <c r="L290" s="563">
        <f t="shared" si="12"/>
        <v>0</v>
      </c>
      <c r="M290" s="564">
        <v>0</v>
      </c>
      <c r="N290" s="564">
        <v>0</v>
      </c>
      <c r="O290" s="564">
        <v>0</v>
      </c>
      <c r="P290" s="564">
        <v>0</v>
      </c>
      <c r="Q290" s="566">
        <v>0</v>
      </c>
    </row>
    <row r="291" spans="1:17" x14ac:dyDescent="0.25">
      <c r="A291" s="567">
        <f t="shared" si="13"/>
        <v>52931</v>
      </c>
      <c r="B291" s="577" t="str">
        <f t="shared" si="14"/>
        <v>AMCo</v>
      </c>
      <c r="C291" s="568">
        <v>0</v>
      </c>
      <c r="D291" s="569">
        <v>0</v>
      </c>
      <c r="E291" s="569">
        <v>0</v>
      </c>
      <c r="F291" s="569">
        <v>0</v>
      </c>
      <c r="G291" s="569">
        <v>0</v>
      </c>
      <c r="H291" s="569">
        <v>0</v>
      </c>
      <c r="I291" s="569">
        <v>0</v>
      </c>
      <c r="J291" s="569">
        <v>0</v>
      </c>
      <c r="K291" s="570">
        <v>0</v>
      </c>
      <c r="L291" s="571">
        <f t="shared" si="12"/>
        <v>0</v>
      </c>
      <c r="M291" s="573">
        <v>0</v>
      </c>
      <c r="N291" s="573">
        <v>0</v>
      </c>
      <c r="O291" s="573">
        <v>0</v>
      </c>
      <c r="P291" s="573">
        <v>0</v>
      </c>
      <c r="Q291" s="574">
        <v>0</v>
      </c>
    </row>
    <row r="292" spans="1:17" x14ac:dyDescent="0.25">
      <c r="A292" s="575">
        <f t="shared" si="13"/>
        <v>52962</v>
      </c>
      <c r="B292" s="83" t="str">
        <f t="shared" si="14"/>
        <v>AMCo</v>
      </c>
      <c r="C292" s="562">
        <v>0</v>
      </c>
      <c r="D292" s="563">
        <v>0</v>
      </c>
      <c r="E292" s="563">
        <v>0</v>
      </c>
      <c r="F292" s="563">
        <v>0</v>
      </c>
      <c r="G292" s="563">
        <v>0</v>
      </c>
      <c r="H292" s="563">
        <v>0</v>
      </c>
      <c r="I292" s="563">
        <v>0</v>
      </c>
      <c r="J292" s="563">
        <v>0</v>
      </c>
      <c r="K292" s="564">
        <v>0</v>
      </c>
      <c r="L292" s="563">
        <f t="shared" si="12"/>
        <v>0</v>
      </c>
      <c r="M292" s="564">
        <v>0</v>
      </c>
      <c r="N292" s="564">
        <v>0</v>
      </c>
      <c r="O292" s="564">
        <v>0</v>
      </c>
      <c r="P292" s="564">
        <v>0</v>
      </c>
      <c r="Q292" s="566">
        <v>0</v>
      </c>
    </row>
    <row r="293" spans="1:17" x14ac:dyDescent="0.25">
      <c r="A293" s="567">
        <f t="shared" si="13"/>
        <v>52993</v>
      </c>
      <c r="B293" s="577" t="str">
        <f t="shared" si="14"/>
        <v>AMCo</v>
      </c>
      <c r="C293" s="568">
        <v>0</v>
      </c>
      <c r="D293" s="569">
        <v>0</v>
      </c>
      <c r="E293" s="569">
        <v>0</v>
      </c>
      <c r="F293" s="569">
        <v>0</v>
      </c>
      <c r="G293" s="569">
        <v>0</v>
      </c>
      <c r="H293" s="569">
        <v>0</v>
      </c>
      <c r="I293" s="569">
        <v>0</v>
      </c>
      <c r="J293" s="569">
        <v>0</v>
      </c>
      <c r="K293" s="570">
        <v>0</v>
      </c>
      <c r="L293" s="571">
        <f t="shared" si="12"/>
        <v>0</v>
      </c>
      <c r="M293" s="573">
        <v>0</v>
      </c>
      <c r="N293" s="573">
        <v>0</v>
      </c>
      <c r="O293" s="573">
        <v>0</v>
      </c>
      <c r="P293" s="573">
        <v>0</v>
      </c>
      <c r="Q293" s="574">
        <v>0</v>
      </c>
    </row>
    <row r="294" spans="1:17" x14ac:dyDescent="0.25">
      <c r="A294" s="575">
        <f t="shared" si="13"/>
        <v>53021</v>
      </c>
      <c r="B294" s="83" t="str">
        <f t="shared" si="14"/>
        <v>AMCo</v>
      </c>
      <c r="C294" s="562">
        <v>0</v>
      </c>
      <c r="D294" s="563">
        <v>0</v>
      </c>
      <c r="E294" s="563">
        <v>0</v>
      </c>
      <c r="F294" s="563">
        <v>0</v>
      </c>
      <c r="G294" s="563">
        <v>0</v>
      </c>
      <c r="H294" s="563">
        <v>0</v>
      </c>
      <c r="I294" s="563">
        <v>0</v>
      </c>
      <c r="J294" s="563">
        <v>0</v>
      </c>
      <c r="K294" s="564">
        <v>0</v>
      </c>
      <c r="L294" s="563">
        <f t="shared" si="12"/>
        <v>0</v>
      </c>
      <c r="M294" s="564">
        <v>0</v>
      </c>
      <c r="N294" s="564">
        <v>0</v>
      </c>
      <c r="O294" s="564">
        <v>0</v>
      </c>
      <c r="P294" s="564">
        <v>0</v>
      </c>
      <c r="Q294" s="566">
        <v>0</v>
      </c>
    </row>
    <row r="295" spans="1:17" x14ac:dyDescent="0.25">
      <c r="A295" s="567">
        <f t="shared" si="13"/>
        <v>53052</v>
      </c>
      <c r="B295" s="577" t="str">
        <f t="shared" si="14"/>
        <v>AMCo</v>
      </c>
      <c r="C295" s="568">
        <v>0</v>
      </c>
      <c r="D295" s="569">
        <v>0</v>
      </c>
      <c r="E295" s="569">
        <v>0</v>
      </c>
      <c r="F295" s="569">
        <v>0</v>
      </c>
      <c r="G295" s="569">
        <v>0</v>
      </c>
      <c r="H295" s="569">
        <v>0</v>
      </c>
      <c r="I295" s="569">
        <v>0</v>
      </c>
      <c r="J295" s="569">
        <v>0</v>
      </c>
      <c r="K295" s="570">
        <v>0</v>
      </c>
      <c r="L295" s="571">
        <f t="shared" si="12"/>
        <v>0</v>
      </c>
      <c r="M295" s="573">
        <v>0</v>
      </c>
      <c r="N295" s="573">
        <v>0</v>
      </c>
      <c r="O295" s="573">
        <v>0</v>
      </c>
      <c r="P295" s="573">
        <v>0</v>
      </c>
      <c r="Q295" s="574">
        <v>0</v>
      </c>
    </row>
    <row r="296" spans="1:17" x14ac:dyDescent="0.25">
      <c r="A296" s="575">
        <f t="shared" si="13"/>
        <v>53082</v>
      </c>
      <c r="B296" s="83" t="str">
        <f t="shared" si="14"/>
        <v>AMCo</v>
      </c>
      <c r="C296" s="562">
        <v>0</v>
      </c>
      <c r="D296" s="563">
        <v>0</v>
      </c>
      <c r="E296" s="563">
        <v>0</v>
      </c>
      <c r="F296" s="563">
        <v>0</v>
      </c>
      <c r="G296" s="563">
        <v>0</v>
      </c>
      <c r="H296" s="563">
        <v>0</v>
      </c>
      <c r="I296" s="563">
        <v>0</v>
      </c>
      <c r="J296" s="563">
        <v>0</v>
      </c>
      <c r="K296" s="564">
        <v>0</v>
      </c>
      <c r="L296" s="563">
        <f t="shared" si="12"/>
        <v>0</v>
      </c>
      <c r="M296" s="564">
        <v>0</v>
      </c>
      <c r="N296" s="564">
        <v>0</v>
      </c>
      <c r="O296" s="564">
        <v>0</v>
      </c>
      <c r="P296" s="564">
        <v>0</v>
      </c>
      <c r="Q296" s="566">
        <v>0</v>
      </c>
    </row>
    <row r="297" spans="1:17" x14ac:dyDescent="0.25">
      <c r="A297" s="567">
        <f t="shared" si="13"/>
        <v>53113</v>
      </c>
      <c r="B297" s="577" t="str">
        <f t="shared" si="14"/>
        <v>AMCo</v>
      </c>
      <c r="C297" s="568">
        <v>0</v>
      </c>
      <c r="D297" s="569">
        <v>0</v>
      </c>
      <c r="E297" s="569">
        <v>0</v>
      </c>
      <c r="F297" s="569">
        <v>0</v>
      </c>
      <c r="G297" s="569">
        <v>0</v>
      </c>
      <c r="H297" s="569">
        <v>0</v>
      </c>
      <c r="I297" s="569">
        <v>0</v>
      </c>
      <c r="J297" s="569">
        <v>0</v>
      </c>
      <c r="K297" s="570">
        <v>0</v>
      </c>
      <c r="L297" s="571">
        <f t="shared" si="12"/>
        <v>0</v>
      </c>
      <c r="M297" s="573">
        <v>0</v>
      </c>
      <c r="N297" s="573">
        <v>0</v>
      </c>
      <c r="O297" s="573">
        <v>0</v>
      </c>
      <c r="P297" s="573">
        <v>0</v>
      </c>
      <c r="Q297" s="574">
        <v>0</v>
      </c>
    </row>
    <row r="298" spans="1:17" x14ac:dyDescent="0.25">
      <c r="A298" s="575">
        <f t="shared" si="13"/>
        <v>53143</v>
      </c>
      <c r="B298" s="83" t="str">
        <f t="shared" si="14"/>
        <v>AMCo</v>
      </c>
      <c r="C298" s="562">
        <v>0</v>
      </c>
      <c r="D298" s="563">
        <v>0</v>
      </c>
      <c r="E298" s="563">
        <v>0</v>
      </c>
      <c r="F298" s="563">
        <v>0</v>
      </c>
      <c r="G298" s="563">
        <v>0</v>
      </c>
      <c r="H298" s="563">
        <v>0</v>
      </c>
      <c r="I298" s="563">
        <v>0</v>
      </c>
      <c r="J298" s="563">
        <v>0</v>
      </c>
      <c r="K298" s="564">
        <v>0</v>
      </c>
      <c r="L298" s="563">
        <f t="shared" si="12"/>
        <v>0</v>
      </c>
      <c r="M298" s="564">
        <v>0</v>
      </c>
      <c r="N298" s="564">
        <v>0</v>
      </c>
      <c r="O298" s="564">
        <v>0</v>
      </c>
      <c r="P298" s="564">
        <v>0</v>
      </c>
      <c r="Q298" s="566">
        <v>0</v>
      </c>
    </row>
    <row r="299" spans="1:17" x14ac:dyDescent="0.25">
      <c r="A299" s="567">
        <f t="shared" si="13"/>
        <v>53174</v>
      </c>
      <c r="B299" s="577" t="str">
        <f t="shared" si="14"/>
        <v>AMCo</v>
      </c>
      <c r="C299" s="568">
        <v>0</v>
      </c>
      <c r="D299" s="569">
        <v>0</v>
      </c>
      <c r="E299" s="569">
        <v>0</v>
      </c>
      <c r="F299" s="569">
        <v>0</v>
      </c>
      <c r="G299" s="569">
        <v>0</v>
      </c>
      <c r="H299" s="569">
        <v>0</v>
      </c>
      <c r="I299" s="569">
        <v>0</v>
      </c>
      <c r="J299" s="569">
        <v>0</v>
      </c>
      <c r="K299" s="570">
        <v>0</v>
      </c>
      <c r="L299" s="571">
        <f t="shared" si="12"/>
        <v>0</v>
      </c>
      <c r="M299" s="573">
        <v>0</v>
      </c>
      <c r="N299" s="573">
        <v>0</v>
      </c>
      <c r="O299" s="573">
        <v>0</v>
      </c>
      <c r="P299" s="573">
        <v>0</v>
      </c>
      <c r="Q299" s="574">
        <v>0</v>
      </c>
    </row>
    <row r="300" spans="1:17" x14ac:dyDescent="0.25">
      <c r="A300" s="575">
        <f t="shared" si="13"/>
        <v>53205</v>
      </c>
      <c r="B300" s="83" t="str">
        <f t="shared" si="14"/>
        <v>AMCo</v>
      </c>
      <c r="C300" s="562">
        <v>0</v>
      </c>
      <c r="D300" s="563">
        <v>0</v>
      </c>
      <c r="E300" s="563">
        <v>0</v>
      </c>
      <c r="F300" s="563">
        <v>0</v>
      </c>
      <c r="G300" s="563">
        <v>0</v>
      </c>
      <c r="H300" s="563">
        <v>0</v>
      </c>
      <c r="I300" s="563">
        <v>0</v>
      </c>
      <c r="J300" s="563">
        <v>0</v>
      </c>
      <c r="K300" s="564">
        <v>0</v>
      </c>
      <c r="L300" s="563">
        <f t="shared" si="12"/>
        <v>0</v>
      </c>
      <c r="M300" s="564">
        <v>0</v>
      </c>
      <c r="N300" s="564">
        <v>0</v>
      </c>
      <c r="O300" s="564">
        <v>0</v>
      </c>
      <c r="P300" s="564">
        <v>0</v>
      </c>
      <c r="Q300" s="566">
        <v>0</v>
      </c>
    </row>
    <row r="301" spans="1:17" x14ac:dyDescent="0.25">
      <c r="A301" s="567">
        <f t="shared" si="13"/>
        <v>53235</v>
      </c>
      <c r="B301" s="577" t="str">
        <f t="shared" si="14"/>
        <v>AMCo</v>
      </c>
      <c r="C301" s="568">
        <v>0</v>
      </c>
      <c r="D301" s="569">
        <v>0</v>
      </c>
      <c r="E301" s="569">
        <v>0</v>
      </c>
      <c r="F301" s="569">
        <v>0</v>
      </c>
      <c r="G301" s="569">
        <v>0</v>
      </c>
      <c r="H301" s="569">
        <v>0</v>
      </c>
      <c r="I301" s="569">
        <v>0</v>
      </c>
      <c r="J301" s="569">
        <v>0</v>
      </c>
      <c r="K301" s="570">
        <v>0</v>
      </c>
      <c r="L301" s="571">
        <f t="shared" si="12"/>
        <v>0</v>
      </c>
      <c r="M301" s="573">
        <v>0</v>
      </c>
      <c r="N301" s="573">
        <v>0</v>
      </c>
      <c r="O301" s="573">
        <v>0</v>
      </c>
      <c r="P301" s="573">
        <v>0</v>
      </c>
      <c r="Q301" s="574">
        <v>0</v>
      </c>
    </row>
    <row r="302" spans="1:17" x14ac:dyDescent="0.25">
      <c r="A302" s="575">
        <f t="shared" si="13"/>
        <v>53266</v>
      </c>
      <c r="B302" s="83" t="str">
        <f t="shared" si="14"/>
        <v>AMCo</v>
      </c>
      <c r="C302" s="562">
        <v>0</v>
      </c>
      <c r="D302" s="563">
        <v>0</v>
      </c>
      <c r="E302" s="563">
        <v>0</v>
      </c>
      <c r="F302" s="563">
        <v>0</v>
      </c>
      <c r="G302" s="563">
        <v>0</v>
      </c>
      <c r="H302" s="563">
        <v>0</v>
      </c>
      <c r="I302" s="563">
        <v>0</v>
      </c>
      <c r="J302" s="563">
        <v>0</v>
      </c>
      <c r="K302" s="564">
        <v>0</v>
      </c>
      <c r="L302" s="563">
        <f t="shared" si="12"/>
        <v>0</v>
      </c>
      <c r="M302" s="564">
        <v>0</v>
      </c>
      <c r="N302" s="564">
        <v>0</v>
      </c>
      <c r="O302" s="564">
        <v>0</v>
      </c>
      <c r="P302" s="564">
        <v>0</v>
      </c>
      <c r="Q302" s="566">
        <v>0</v>
      </c>
    </row>
    <row r="303" spans="1:17" x14ac:dyDescent="0.25">
      <c r="A303" s="567">
        <f t="shared" si="13"/>
        <v>53296</v>
      </c>
      <c r="B303" s="577" t="str">
        <f t="shared" si="14"/>
        <v>AMCo</v>
      </c>
      <c r="C303" s="568">
        <v>0</v>
      </c>
      <c r="D303" s="569">
        <v>0</v>
      </c>
      <c r="E303" s="569">
        <v>0</v>
      </c>
      <c r="F303" s="569">
        <v>0</v>
      </c>
      <c r="G303" s="569">
        <v>0</v>
      </c>
      <c r="H303" s="569">
        <v>0</v>
      </c>
      <c r="I303" s="569">
        <v>0</v>
      </c>
      <c r="J303" s="569">
        <v>0</v>
      </c>
      <c r="K303" s="570">
        <v>0</v>
      </c>
      <c r="L303" s="571">
        <f t="shared" si="12"/>
        <v>0</v>
      </c>
      <c r="M303" s="573">
        <v>0</v>
      </c>
      <c r="N303" s="573">
        <v>0</v>
      </c>
      <c r="O303" s="573">
        <v>0</v>
      </c>
      <c r="P303" s="573">
        <v>0</v>
      </c>
      <c r="Q303" s="574">
        <v>0</v>
      </c>
    </row>
    <row r="304" spans="1:17" x14ac:dyDescent="0.25">
      <c r="A304" s="575">
        <f t="shared" si="13"/>
        <v>53327</v>
      </c>
      <c r="B304" s="83" t="str">
        <f t="shared" si="14"/>
        <v>AMCo</v>
      </c>
      <c r="C304" s="562">
        <v>0</v>
      </c>
      <c r="D304" s="563">
        <v>0</v>
      </c>
      <c r="E304" s="563">
        <v>0</v>
      </c>
      <c r="F304" s="563">
        <v>0</v>
      </c>
      <c r="G304" s="563">
        <v>0</v>
      </c>
      <c r="H304" s="563">
        <v>0</v>
      </c>
      <c r="I304" s="563">
        <v>0</v>
      </c>
      <c r="J304" s="563">
        <v>0</v>
      </c>
      <c r="K304" s="564">
        <v>0</v>
      </c>
      <c r="L304" s="563">
        <f t="shared" si="12"/>
        <v>0</v>
      </c>
      <c r="M304" s="564">
        <v>0</v>
      </c>
      <c r="N304" s="564">
        <v>0</v>
      </c>
      <c r="O304" s="564">
        <v>0</v>
      </c>
      <c r="P304" s="564">
        <v>0</v>
      </c>
      <c r="Q304" s="566">
        <v>0</v>
      </c>
    </row>
    <row r="305" spans="1:17" x14ac:dyDescent="0.25">
      <c r="A305" s="567">
        <f t="shared" si="13"/>
        <v>53358</v>
      </c>
      <c r="B305" s="577" t="str">
        <f t="shared" si="14"/>
        <v>AMCo</v>
      </c>
      <c r="C305" s="568">
        <v>0</v>
      </c>
      <c r="D305" s="569">
        <v>0</v>
      </c>
      <c r="E305" s="569">
        <v>0</v>
      </c>
      <c r="F305" s="569">
        <v>0</v>
      </c>
      <c r="G305" s="569">
        <v>0</v>
      </c>
      <c r="H305" s="569">
        <v>0</v>
      </c>
      <c r="I305" s="569">
        <v>0</v>
      </c>
      <c r="J305" s="569">
        <v>0</v>
      </c>
      <c r="K305" s="570">
        <v>0</v>
      </c>
      <c r="L305" s="571">
        <f t="shared" si="12"/>
        <v>0</v>
      </c>
      <c r="M305" s="573">
        <v>0</v>
      </c>
      <c r="N305" s="573">
        <v>0</v>
      </c>
      <c r="O305" s="573">
        <v>0</v>
      </c>
      <c r="P305" s="573">
        <v>0</v>
      </c>
      <c r="Q305" s="574">
        <v>0</v>
      </c>
    </row>
    <row r="306" spans="1:17" x14ac:dyDescent="0.25">
      <c r="A306" s="575">
        <f t="shared" si="13"/>
        <v>53386</v>
      </c>
      <c r="B306" s="83" t="str">
        <f t="shared" si="14"/>
        <v>AMCo</v>
      </c>
      <c r="C306" s="562">
        <v>0</v>
      </c>
      <c r="D306" s="563">
        <v>0</v>
      </c>
      <c r="E306" s="563">
        <v>0</v>
      </c>
      <c r="F306" s="563">
        <v>0</v>
      </c>
      <c r="G306" s="563">
        <v>0</v>
      </c>
      <c r="H306" s="563">
        <v>0</v>
      </c>
      <c r="I306" s="563">
        <v>0</v>
      </c>
      <c r="J306" s="563">
        <v>0</v>
      </c>
      <c r="K306" s="564">
        <v>0</v>
      </c>
      <c r="L306" s="563">
        <f t="shared" si="12"/>
        <v>0</v>
      </c>
      <c r="M306" s="564">
        <v>0</v>
      </c>
      <c r="N306" s="564">
        <v>0</v>
      </c>
      <c r="O306" s="564">
        <v>0</v>
      </c>
      <c r="P306" s="564">
        <v>0</v>
      </c>
      <c r="Q306" s="566">
        <v>0</v>
      </c>
    </row>
    <row r="307" spans="1:17" x14ac:dyDescent="0.25">
      <c r="A307" s="567">
        <f t="shared" si="13"/>
        <v>53417</v>
      </c>
      <c r="B307" s="577" t="str">
        <f t="shared" si="14"/>
        <v>AMCo</v>
      </c>
      <c r="C307" s="568">
        <v>0</v>
      </c>
      <c r="D307" s="569">
        <v>0</v>
      </c>
      <c r="E307" s="569">
        <v>0</v>
      </c>
      <c r="F307" s="569">
        <v>0</v>
      </c>
      <c r="G307" s="569">
        <v>0</v>
      </c>
      <c r="H307" s="569">
        <v>0</v>
      </c>
      <c r="I307" s="569">
        <v>0</v>
      </c>
      <c r="J307" s="569">
        <v>0</v>
      </c>
      <c r="K307" s="570">
        <v>0</v>
      </c>
      <c r="L307" s="571">
        <f t="shared" si="12"/>
        <v>0</v>
      </c>
      <c r="M307" s="573">
        <v>0</v>
      </c>
      <c r="N307" s="573">
        <v>0</v>
      </c>
      <c r="O307" s="573">
        <v>0</v>
      </c>
      <c r="P307" s="573">
        <v>0</v>
      </c>
      <c r="Q307" s="574">
        <v>0</v>
      </c>
    </row>
    <row r="308" spans="1:17" x14ac:dyDescent="0.25">
      <c r="A308" s="575">
        <f t="shared" si="13"/>
        <v>53447</v>
      </c>
      <c r="B308" s="83" t="str">
        <f t="shared" si="14"/>
        <v>AMCo</v>
      </c>
      <c r="C308" s="562">
        <v>0</v>
      </c>
      <c r="D308" s="563">
        <v>0</v>
      </c>
      <c r="E308" s="563">
        <v>0</v>
      </c>
      <c r="F308" s="563">
        <v>0</v>
      </c>
      <c r="G308" s="563">
        <v>0</v>
      </c>
      <c r="H308" s="563">
        <v>0</v>
      </c>
      <c r="I308" s="563">
        <v>0</v>
      </c>
      <c r="J308" s="563">
        <v>0</v>
      </c>
      <c r="K308" s="564">
        <v>0</v>
      </c>
      <c r="L308" s="563">
        <f t="shared" si="12"/>
        <v>0</v>
      </c>
      <c r="M308" s="564">
        <v>0</v>
      </c>
      <c r="N308" s="564">
        <v>0</v>
      </c>
      <c r="O308" s="564">
        <v>0</v>
      </c>
      <c r="P308" s="564">
        <v>0</v>
      </c>
      <c r="Q308" s="566">
        <v>0</v>
      </c>
    </row>
    <row r="309" spans="1:17" x14ac:dyDescent="0.25">
      <c r="A309" s="567">
        <f t="shared" si="13"/>
        <v>53478</v>
      </c>
      <c r="B309" s="577" t="str">
        <f t="shared" si="14"/>
        <v>AMCo</v>
      </c>
      <c r="C309" s="568">
        <v>0</v>
      </c>
      <c r="D309" s="569">
        <v>0</v>
      </c>
      <c r="E309" s="569">
        <v>0</v>
      </c>
      <c r="F309" s="569">
        <v>0</v>
      </c>
      <c r="G309" s="569">
        <v>0</v>
      </c>
      <c r="H309" s="569">
        <v>0</v>
      </c>
      <c r="I309" s="569">
        <v>0</v>
      </c>
      <c r="J309" s="569">
        <v>0</v>
      </c>
      <c r="K309" s="570">
        <v>0</v>
      </c>
      <c r="L309" s="571">
        <f t="shared" si="12"/>
        <v>0</v>
      </c>
      <c r="M309" s="573">
        <v>0</v>
      </c>
      <c r="N309" s="573">
        <v>0</v>
      </c>
      <c r="O309" s="573">
        <v>0</v>
      </c>
      <c r="P309" s="573">
        <v>0</v>
      </c>
      <c r="Q309" s="574">
        <v>0</v>
      </c>
    </row>
    <row r="310" spans="1:17" x14ac:dyDescent="0.25">
      <c r="A310" s="575">
        <f t="shared" si="13"/>
        <v>53508</v>
      </c>
      <c r="B310" s="83" t="str">
        <f t="shared" si="14"/>
        <v>AMCo</v>
      </c>
      <c r="C310" s="562">
        <v>0</v>
      </c>
      <c r="D310" s="563">
        <v>0</v>
      </c>
      <c r="E310" s="563">
        <v>0</v>
      </c>
      <c r="F310" s="563">
        <v>0</v>
      </c>
      <c r="G310" s="563">
        <v>0</v>
      </c>
      <c r="H310" s="563">
        <v>0</v>
      </c>
      <c r="I310" s="563">
        <v>0</v>
      </c>
      <c r="J310" s="563">
        <v>0</v>
      </c>
      <c r="K310" s="564">
        <v>0</v>
      </c>
      <c r="L310" s="563">
        <f t="shared" si="12"/>
        <v>0</v>
      </c>
      <c r="M310" s="564">
        <v>0</v>
      </c>
      <c r="N310" s="564">
        <v>0</v>
      </c>
      <c r="O310" s="564">
        <v>0</v>
      </c>
      <c r="P310" s="564">
        <v>0</v>
      </c>
      <c r="Q310" s="566">
        <v>0</v>
      </c>
    </row>
    <row r="311" spans="1:17" x14ac:dyDescent="0.25">
      <c r="A311" s="567">
        <f t="shared" si="13"/>
        <v>53539</v>
      </c>
      <c r="B311" s="577" t="str">
        <f t="shared" si="14"/>
        <v>AMCo</v>
      </c>
      <c r="C311" s="568">
        <v>0</v>
      </c>
      <c r="D311" s="569">
        <v>0</v>
      </c>
      <c r="E311" s="569">
        <v>0</v>
      </c>
      <c r="F311" s="569">
        <v>0</v>
      </c>
      <c r="G311" s="569">
        <v>0</v>
      </c>
      <c r="H311" s="569">
        <v>0</v>
      </c>
      <c r="I311" s="569">
        <v>0</v>
      </c>
      <c r="J311" s="569">
        <v>0</v>
      </c>
      <c r="K311" s="570">
        <v>0</v>
      </c>
      <c r="L311" s="571">
        <f t="shared" si="12"/>
        <v>0</v>
      </c>
      <c r="M311" s="573">
        <v>0</v>
      </c>
      <c r="N311" s="573">
        <v>0</v>
      </c>
      <c r="O311" s="573">
        <v>0</v>
      </c>
      <c r="P311" s="573">
        <v>0</v>
      </c>
      <c r="Q311" s="574">
        <v>0</v>
      </c>
    </row>
    <row r="312" spans="1:17" x14ac:dyDescent="0.25">
      <c r="A312" s="575">
        <f t="shared" si="13"/>
        <v>53570</v>
      </c>
      <c r="B312" s="83" t="str">
        <f t="shared" si="14"/>
        <v>AMCo</v>
      </c>
      <c r="C312" s="562">
        <v>0</v>
      </c>
      <c r="D312" s="563">
        <v>0</v>
      </c>
      <c r="E312" s="563">
        <v>0</v>
      </c>
      <c r="F312" s="563">
        <v>0</v>
      </c>
      <c r="G312" s="563">
        <v>0</v>
      </c>
      <c r="H312" s="563">
        <v>0</v>
      </c>
      <c r="I312" s="563">
        <v>0</v>
      </c>
      <c r="J312" s="563">
        <v>0</v>
      </c>
      <c r="K312" s="564">
        <v>0</v>
      </c>
      <c r="L312" s="563">
        <f t="shared" si="12"/>
        <v>0</v>
      </c>
      <c r="M312" s="564">
        <v>0</v>
      </c>
      <c r="N312" s="564">
        <v>0</v>
      </c>
      <c r="O312" s="564">
        <v>0</v>
      </c>
      <c r="P312" s="564">
        <v>0</v>
      </c>
      <c r="Q312" s="566">
        <v>0</v>
      </c>
    </row>
    <row r="313" spans="1:17" x14ac:dyDescent="0.25">
      <c r="A313" s="567">
        <f t="shared" si="13"/>
        <v>53600</v>
      </c>
      <c r="B313" s="577" t="str">
        <f t="shared" si="14"/>
        <v>AMCo</v>
      </c>
      <c r="C313" s="568">
        <v>0</v>
      </c>
      <c r="D313" s="569">
        <v>0</v>
      </c>
      <c r="E313" s="569">
        <v>0</v>
      </c>
      <c r="F313" s="569">
        <v>0</v>
      </c>
      <c r="G313" s="569">
        <v>0</v>
      </c>
      <c r="H313" s="569">
        <v>0</v>
      </c>
      <c r="I313" s="569">
        <v>0</v>
      </c>
      <c r="J313" s="569">
        <v>0</v>
      </c>
      <c r="K313" s="570">
        <v>0</v>
      </c>
      <c r="L313" s="571">
        <f t="shared" si="12"/>
        <v>0</v>
      </c>
      <c r="M313" s="573">
        <v>0</v>
      </c>
      <c r="N313" s="573">
        <v>0</v>
      </c>
      <c r="O313" s="573">
        <v>0</v>
      </c>
      <c r="P313" s="573">
        <v>0</v>
      </c>
      <c r="Q313" s="574">
        <v>0</v>
      </c>
    </row>
    <row r="314" spans="1:17" x14ac:dyDescent="0.25">
      <c r="A314" s="575">
        <f t="shared" si="13"/>
        <v>53631</v>
      </c>
      <c r="B314" s="83" t="str">
        <f t="shared" si="14"/>
        <v>AMCo</v>
      </c>
      <c r="C314" s="562">
        <v>0</v>
      </c>
      <c r="D314" s="563">
        <v>0</v>
      </c>
      <c r="E314" s="563">
        <v>0</v>
      </c>
      <c r="F314" s="563">
        <v>0</v>
      </c>
      <c r="G314" s="563">
        <v>0</v>
      </c>
      <c r="H314" s="563">
        <v>0</v>
      </c>
      <c r="I314" s="563">
        <v>0</v>
      </c>
      <c r="J314" s="563">
        <v>0</v>
      </c>
      <c r="K314" s="564">
        <v>0</v>
      </c>
      <c r="L314" s="563">
        <f t="shared" si="12"/>
        <v>0</v>
      </c>
      <c r="M314" s="564">
        <v>0</v>
      </c>
      <c r="N314" s="564">
        <v>0</v>
      </c>
      <c r="O314" s="564">
        <v>0</v>
      </c>
      <c r="P314" s="564">
        <v>0</v>
      </c>
      <c r="Q314" s="566">
        <v>0</v>
      </c>
    </row>
    <row r="315" spans="1:17" x14ac:dyDescent="0.25">
      <c r="A315" s="567">
        <f t="shared" si="13"/>
        <v>53661</v>
      </c>
      <c r="B315" s="577" t="str">
        <f t="shared" si="14"/>
        <v>AMCo</v>
      </c>
      <c r="C315" s="568">
        <v>0</v>
      </c>
      <c r="D315" s="569">
        <v>0</v>
      </c>
      <c r="E315" s="569">
        <v>0</v>
      </c>
      <c r="F315" s="569">
        <v>0</v>
      </c>
      <c r="G315" s="569">
        <v>0</v>
      </c>
      <c r="H315" s="569">
        <v>0</v>
      </c>
      <c r="I315" s="569">
        <v>0</v>
      </c>
      <c r="J315" s="569">
        <v>0</v>
      </c>
      <c r="K315" s="570">
        <v>0</v>
      </c>
      <c r="L315" s="571">
        <f t="shared" si="12"/>
        <v>0</v>
      </c>
      <c r="M315" s="573">
        <v>0</v>
      </c>
      <c r="N315" s="573">
        <v>0</v>
      </c>
      <c r="O315" s="573">
        <v>0</v>
      </c>
      <c r="P315" s="573">
        <v>0</v>
      </c>
      <c r="Q315" s="574">
        <v>0</v>
      </c>
    </row>
    <row r="316" spans="1:17" x14ac:dyDescent="0.25">
      <c r="A316" s="575">
        <f t="shared" si="13"/>
        <v>53692</v>
      </c>
      <c r="B316" s="83" t="str">
        <f t="shared" si="14"/>
        <v>AMCo</v>
      </c>
      <c r="C316" s="562">
        <v>0</v>
      </c>
      <c r="D316" s="563">
        <v>0</v>
      </c>
      <c r="E316" s="563">
        <v>0</v>
      </c>
      <c r="F316" s="563">
        <v>0</v>
      </c>
      <c r="G316" s="563">
        <v>0</v>
      </c>
      <c r="H316" s="563">
        <v>0</v>
      </c>
      <c r="I316" s="563">
        <v>0</v>
      </c>
      <c r="J316" s="563">
        <v>0</v>
      </c>
      <c r="K316" s="564">
        <v>0</v>
      </c>
      <c r="L316" s="563">
        <f t="shared" si="12"/>
        <v>0</v>
      </c>
      <c r="M316" s="564">
        <v>0</v>
      </c>
      <c r="N316" s="564">
        <v>0</v>
      </c>
      <c r="O316" s="564">
        <v>0</v>
      </c>
      <c r="P316" s="564">
        <v>0</v>
      </c>
      <c r="Q316" s="566">
        <v>0</v>
      </c>
    </row>
    <row r="317" spans="1:17" x14ac:dyDescent="0.25">
      <c r="A317" s="567">
        <f t="shared" si="13"/>
        <v>53723</v>
      </c>
      <c r="B317" s="577" t="str">
        <f t="shared" si="14"/>
        <v>AMCo</v>
      </c>
      <c r="C317" s="568">
        <v>0</v>
      </c>
      <c r="D317" s="569">
        <v>0</v>
      </c>
      <c r="E317" s="569">
        <v>0</v>
      </c>
      <c r="F317" s="569">
        <v>0</v>
      </c>
      <c r="G317" s="569">
        <v>0</v>
      </c>
      <c r="H317" s="569">
        <v>0</v>
      </c>
      <c r="I317" s="569">
        <v>0</v>
      </c>
      <c r="J317" s="569">
        <v>0</v>
      </c>
      <c r="K317" s="570">
        <v>0</v>
      </c>
      <c r="L317" s="571">
        <f t="shared" si="12"/>
        <v>0</v>
      </c>
      <c r="M317" s="573">
        <v>0</v>
      </c>
      <c r="N317" s="573">
        <v>0</v>
      </c>
      <c r="O317" s="573">
        <v>0</v>
      </c>
      <c r="P317" s="573">
        <v>0</v>
      </c>
      <c r="Q317" s="574">
        <v>0</v>
      </c>
    </row>
    <row r="318" spans="1:17" x14ac:dyDescent="0.25">
      <c r="A318" s="575">
        <f t="shared" si="13"/>
        <v>53751</v>
      </c>
      <c r="B318" s="83" t="str">
        <f t="shared" si="14"/>
        <v>AMCo</v>
      </c>
      <c r="C318" s="562">
        <v>0</v>
      </c>
      <c r="D318" s="563">
        <v>0</v>
      </c>
      <c r="E318" s="563">
        <v>0</v>
      </c>
      <c r="F318" s="563">
        <v>0</v>
      </c>
      <c r="G318" s="563">
        <v>0</v>
      </c>
      <c r="H318" s="563">
        <v>0</v>
      </c>
      <c r="I318" s="563">
        <v>0</v>
      </c>
      <c r="J318" s="563">
        <v>0</v>
      </c>
      <c r="K318" s="564">
        <v>0</v>
      </c>
      <c r="L318" s="563">
        <f t="shared" si="12"/>
        <v>0</v>
      </c>
      <c r="M318" s="564">
        <v>0</v>
      </c>
      <c r="N318" s="564">
        <v>0</v>
      </c>
      <c r="O318" s="564">
        <v>0</v>
      </c>
      <c r="P318" s="564">
        <v>0</v>
      </c>
      <c r="Q318" s="566">
        <v>0</v>
      </c>
    </row>
    <row r="319" spans="1:17" x14ac:dyDescent="0.25">
      <c r="A319" s="567">
        <f t="shared" si="13"/>
        <v>53782</v>
      </c>
      <c r="B319" s="577" t="str">
        <f t="shared" si="14"/>
        <v>AMCo</v>
      </c>
      <c r="C319" s="568">
        <v>0</v>
      </c>
      <c r="D319" s="569">
        <v>0</v>
      </c>
      <c r="E319" s="569">
        <v>0</v>
      </c>
      <c r="F319" s="569">
        <v>0</v>
      </c>
      <c r="G319" s="569">
        <v>0</v>
      </c>
      <c r="H319" s="569">
        <v>0</v>
      </c>
      <c r="I319" s="569">
        <v>0</v>
      </c>
      <c r="J319" s="569">
        <v>0</v>
      </c>
      <c r="K319" s="570">
        <v>0</v>
      </c>
      <c r="L319" s="571">
        <f t="shared" si="12"/>
        <v>0</v>
      </c>
      <c r="M319" s="573">
        <v>0</v>
      </c>
      <c r="N319" s="573">
        <v>0</v>
      </c>
      <c r="O319" s="573">
        <v>0</v>
      </c>
      <c r="P319" s="573">
        <v>0</v>
      </c>
      <c r="Q319" s="574">
        <v>0</v>
      </c>
    </row>
    <row r="320" spans="1:17" x14ac:dyDescent="0.25">
      <c r="A320" s="575">
        <f t="shared" si="13"/>
        <v>53812</v>
      </c>
      <c r="B320" s="83" t="str">
        <f t="shared" si="14"/>
        <v>AMCo</v>
      </c>
      <c r="C320" s="562">
        <v>0</v>
      </c>
      <c r="D320" s="563">
        <v>0</v>
      </c>
      <c r="E320" s="563">
        <v>0</v>
      </c>
      <c r="F320" s="563">
        <v>0</v>
      </c>
      <c r="G320" s="563">
        <v>0</v>
      </c>
      <c r="H320" s="563">
        <v>0</v>
      </c>
      <c r="I320" s="563">
        <v>0</v>
      </c>
      <c r="J320" s="563">
        <v>0</v>
      </c>
      <c r="K320" s="564">
        <v>0</v>
      </c>
      <c r="L320" s="563">
        <f t="shared" si="12"/>
        <v>0</v>
      </c>
      <c r="M320" s="564">
        <v>0</v>
      </c>
      <c r="N320" s="564">
        <v>0</v>
      </c>
      <c r="O320" s="564">
        <v>0</v>
      </c>
      <c r="P320" s="564">
        <v>0</v>
      </c>
      <c r="Q320" s="566">
        <v>0</v>
      </c>
    </row>
    <row r="321" spans="1:17" x14ac:dyDescent="0.25">
      <c r="A321" s="567">
        <f t="shared" si="13"/>
        <v>53843</v>
      </c>
      <c r="B321" s="577" t="str">
        <f t="shared" si="14"/>
        <v>AMCo</v>
      </c>
      <c r="C321" s="568">
        <v>0</v>
      </c>
      <c r="D321" s="569">
        <v>0</v>
      </c>
      <c r="E321" s="569">
        <v>0</v>
      </c>
      <c r="F321" s="569">
        <v>0</v>
      </c>
      <c r="G321" s="569">
        <v>0</v>
      </c>
      <c r="H321" s="569">
        <v>0</v>
      </c>
      <c r="I321" s="569">
        <v>0</v>
      </c>
      <c r="J321" s="569">
        <v>0</v>
      </c>
      <c r="K321" s="570">
        <v>0</v>
      </c>
      <c r="L321" s="571">
        <f t="shared" si="12"/>
        <v>0</v>
      </c>
      <c r="M321" s="573">
        <v>0</v>
      </c>
      <c r="N321" s="573">
        <v>0</v>
      </c>
      <c r="O321" s="573">
        <v>0</v>
      </c>
      <c r="P321" s="573">
        <v>0</v>
      </c>
      <c r="Q321" s="574">
        <v>0</v>
      </c>
    </row>
    <row r="322" spans="1:17" x14ac:dyDescent="0.25">
      <c r="A322" s="575">
        <f t="shared" si="13"/>
        <v>53873</v>
      </c>
      <c r="B322" s="83" t="str">
        <f t="shared" si="14"/>
        <v>AMCo</v>
      </c>
      <c r="C322" s="562">
        <v>0</v>
      </c>
      <c r="D322" s="563">
        <v>0</v>
      </c>
      <c r="E322" s="563">
        <v>0</v>
      </c>
      <c r="F322" s="563">
        <v>0</v>
      </c>
      <c r="G322" s="563">
        <v>0</v>
      </c>
      <c r="H322" s="563">
        <v>0</v>
      </c>
      <c r="I322" s="563">
        <v>0</v>
      </c>
      <c r="J322" s="563">
        <v>0</v>
      </c>
      <c r="K322" s="564">
        <v>0</v>
      </c>
      <c r="L322" s="563">
        <f t="shared" ref="L322:L385" si="15">+O322+P322</f>
        <v>0</v>
      </c>
      <c r="M322" s="564">
        <v>0</v>
      </c>
      <c r="N322" s="564">
        <v>0</v>
      </c>
      <c r="O322" s="564">
        <v>0</v>
      </c>
      <c r="P322" s="564">
        <v>0</v>
      </c>
      <c r="Q322" s="566">
        <v>0</v>
      </c>
    </row>
    <row r="323" spans="1:17" x14ac:dyDescent="0.25">
      <c r="A323" s="567">
        <f t="shared" ref="A323:A386" si="16">+EOMONTH(A322,1)</f>
        <v>53904</v>
      </c>
      <c r="B323" s="577" t="str">
        <f t="shared" ref="B323:B386" si="17">+B322</f>
        <v>AMCo</v>
      </c>
      <c r="C323" s="568">
        <v>0</v>
      </c>
      <c r="D323" s="569">
        <v>0</v>
      </c>
      <c r="E323" s="569">
        <v>0</v>
      </c>
      <c r="F323" s="569">
        <v>0</v>
      </c>
      <c r="G323" s="569">
        <v>0</v>
      </c>
      <c r="H323" s="569">
        <v>0</v>
      </c>
      <c r="I323" s="569">
        <v>0</v>
      </c>
      <c r="J323" s="569">
        <v>0</v>
      </c>
      <c r="K323" s="570">
        <v>0</v>
      </c>
      <c r="L323" s="571">
        <f t="shared" si="15"/>
        <v>0</v>
      </c>
      <c r="M323" s="573">
        <v>0</v>
      </c>
      <c r="N323" s="573">
        <v>0</v>
      </c>
      <c r="O323" s="573">
        <v>0</v>
      </c>
      <c r="P323" s="573">
        <v>0</v>
      </c>
      <c r="Q323" s="574">
        <v>0</v>
      </c>
    </row>
    <row r="324" spans="1:17" x14ac:dyDescent="0.25">
      <c r="A324" s="575">
        <f t="shared" si="16"/>
        <v>53935</v>
      </c>
      <c r="B324" s="83" t="str">
        <f t="shared" si="17"/>
        <v>AMCo</v>
      </c>
      <c r="C324" s="562">
        <v>0</v>
      </c>
      <c r="D324" s="563">
        <v>0</v>
      </c>
      <c r="E324" s="563">
        <v>0</v>
      </c>
      <c r="F324" s="563">
        <v>0</v>
      </c>
      <c r="G324" s="563">
        <v>0</v>
      </c>
      <c r="H324" s="563">
        <v>0</v>
      </c>
      <c r="I324" s="563">
        <v>0</v>
      </c>
      <c r="J324" s="563">
        <v>0</v>
      </c>
      <c r="K324" s="564">
        <v>0</v>
      </c>
      <c r="L324" s="563">
        <f t="shared" si="15"/>
        <v>0</v>
      </c>
      <c r="M324" s="564">
        <v>0</v>
      </c>
      <c r="N324" s="564">
        <v>0</v>
      </c>
      <c r="O324" s="564">
        <v>0</v>
      </c>
      <c r="P324" s="564">
        <v>0</v>
      </c>
      <c r="Q324" s="566">
        <v>0</v>
      </c>
    </row>
    <row r="325" spans="1:17" x14ac:dyDescent="0.25">
      <c r="A325" s="567">
        <f t="shared" si="16"/>
        <v>53965</v>
      </c>
      <c r="B325" s="577" t="str">
        <f t="shared" si="17"/>
        <v>AMCo</v>
      </c>
      <c r="C325" s="568">
        <v>0</v>
      </c>
      <c r="D325" s="569">
        <v>0</v>
      </c>
      <c r="E325" s="569">
        <v>0</v>
      </c>
      <c r="F325" s="569">
        <v>0</v>
      </c>
      <c r="G325" s="569">
        <v>0</v>
      </c>
      <c r="H325" s="569">
        <v>0</v>
      </c>
      <c r="I325" s="569">
        <v>0</v>
      </c>
      <c r="J325" s="569">
        <v>0</v>
      </c>
      <c r="K325" s="570">
        <v>0</v>
      </c>
      <c r="L325" s="571">
        <f t="shared" si="15"/>
        <v>0</v>
      </c>
      <c r="M325" s="573">
        <v>0</v>
      </c>
      <c r="N325" s="573">
        <v>0</v>
      </c>
      <c r="O325" s="573">
        <v>0</v>
      </c>
      <c r="P325" s="573">
        <v>0</v>
      </c>
      <c r="Q325" s="574">
        <v>0</v>
      </c>
    </row>
    <row r="326" spans="1:17" x14ac:dyDescent="0.25">
      <c r="A326" s="575">
        <f t="shared" si="16"/>
        <v>53996</v>
      </c>
      <c r="B326" s="83" t="str">
        <f t="shared" si="17"/>
        <v>AMCo</v>
      </c>
      <c r="C326" s="562">
        <v>0</v>
      </c>
      <c r="D326" s="563">
        <v>0</v>
      </c>
      <c r="E326" s="563">
        <v>0</v>
      </c>
      <c r="F326" s="563">
        <v>0</v>
      </c>
      <c r="G326" s="563">
        <v>0</v>
      </c>
      <c r="H326" s="563">
        <v>0</v>
      </c>
      <c r="I326" s="563">
        <v>0</v>
      </c>
      <c r="J326" s="563">
        <v>0</v>
      </c>
      <c r="K326" s="564">
        <v>0</v>
      </c>
      <c r="L326" s="563">
        <f t="shared" si="15"/>
        <v>0</v>
      </c>
      <c r="M326" s="564">
        <v>0</v>
      </c>
      <c r="N326" s="564">
        <v>0</v>
      </c>
      <c r="O326" s="564">
        <v>0</v>
      </c>
      <c r="P326" s="564">
        <v>0</v>
      </c>
      <c r="Q326" s="566">
        <v>0</v>
      </c>
    </row>
    <row r="327" spans="1:17" x14ac:dyDescent="0.25">
      <c r="A327" s="567">
        <f t="shared" si="16"/>
        <v>54026</v>
      </c>
      <c r="B327" s="577" t="str">
        <f t="shared" si="17"/>
        <v>AMCo</v>
      </c>
      <c r="C327" s="568">
        <v>0</v>
      </c>
      <c r="D327" s="569">
        <v>0</v>
      </c>
      <c r="E327" s="569">
        <v>0</v>
      </c>
      <c r="F327" s="569">
        <v>0</v>
      </c>
      <c r="G327" s="569">
        <v>0</v>
      </c>
      <c r="H327" s="569">
        <v>0</v>
      </c>
      <c r="I327" s="569">
        <v>0</v>
      </c>
      <c r="J327" s="569">
        <v>0</v>
      </c>
      <c r="K327" s="570">
        <v>0</v>
      </c>
      <c r="L327" s="571">
        <f t="shared" si="15"/>
        <v>0</v>
      </c>
      <c r="M327" s="573">
        <v>0</v>
      </c>
      <c r="N327" s="573">
        <v>0</v>
      </c>
      <c r="O327" s="573">
        <v>0</v>
      </c>
      <c r="P327" s="573">
        <v>0</v>
      </c>
      <c r="Q327" s="574">
        <v>0</v>
      </c>
    </row>
    <row r="328" spans="1:17" x14ac:dyDescent="0.25">
      <c r="A328" s="575">
        <f t="shared" si="16"/>
        <v>54057</v>
      </c>
      <c r="B328" s="83" t="str">
        <f t="shared" si="17"/>
        <v>AMCo</v>
      </c>
      <c r="C328" s="562">
        <v>0</v>
      </c>
      <c r="D328" s="563">
        <v>0</v>
      </c>
      <c r="E328" s="563">
        <v>0</v>
      </c>
      <c r="F328" s="563">
        <v>0</v>
      </c>
      <c r="G328" s="563">
        <v>0</v>
      </c>
      <c r="H328" s="563">
        <v>0</v>
      </c>
      <c r="I328" s="563">
        <v>0</v>
      </c>
      <c r="J328" s="563">
        <v>0</v>
      </c>
      <c r="K328" s="564">
        <v>0</v>
      </c>
      <c r="L328" s="563">
        <f t="shared" si="15"/>
        <v>0</v>
      </c>
      <c r="M328" s="564">
        <v>0</v>
      </c>
      <c r="N328" s="564">
        <v>0</v>
      </c>
      <c r="O328" s="564">
        <v>0</v>
      </c>
      <c r="P328" s="564">
        <v>0</v>
      </c>
      <c r="Q328" s="566">
        <v>0</v>
      </c>
    </row>
    <row r="329" spans="1:17" x14ac:dyDescent="0.25">
      <c r="A329" s="567">
        <f t="shared" si="16"/>
        <v>54088</v>
      </c>
      <c r="B329" s="577" t="str">
        <f t="shared" si="17"/>
        <v>AMCo</v>
      </c>
      <c r="C329" s="568">
        <v>0</v>
      </c>
      <c r="D329" s="569">
        <v>0</v>
      </c>
      <c r="E329" s="569">
        <v>0</v>
      </c>
      <c r="F329" s="569">
        <v>0</v>
      </c>
      <c r="G329" s="569">
        <v>0</v>
      </c>
      <c r="H329" s="569">
        <v>0</v>
      </c>
      <c r="I329" s="569">
        <v>0</v>
      </c>
      <c r="J329" s="569">
        <v>0</v>
      </c>
      <c r="K329" s="570">
        <v>0</v>
      </c>
      <c r="L329" s="571">
        <f t="shared" si="15"/>
        <v>0</v>
      </c>
      <c r="M329" s="573">
        <v>0</v>
      </c>
      <c r="N329" s="573">
        <v>0</v>
      </c>
      <c r="O329" s="573">
        <v>0</v>
      </c>
      <c r="P329" s="573">
        <v>0</v>
      </c>
      <c r="Q329" s="574">
        <v>0</v>
      </c>
    </row>
    <row r="330" spans="1:17" x14ac:dyDescent="0.25">
      <c r="A330" s="575">
        <f t="shared" si="16"/>
        <v>54117</v>
      </c>
      <c r="B330" s="83" t="str">
        <f t="shared" si="17"/>
        <v>AMCo</v>
      </c>
      <c r="C330" s="562">
        <v>0</v>
      </c>
      <c r="D330" s="563">
        <v>0</v>
      </c>
      <c r="E330" s="563">
        <v>0</v>
      </c>
      <c r="F330" s="563">
        <v>0</v>
      </c>
      <c r="G330" s="563">
        <v>0</v>
      </c>
      <c r="H330" s="563">
        <v>0</v>
      </c>
      <c r="I330" s="563">
        <v>0</v>
      </c>
      <c r="J330" s="563">
        <v>0</v>
      </c>
      <c r="K330" s="564">
        <v>0</v>
      </c>
      <c r="L330" s="563">
        <f t="shared" si="15"/>
        <v>0</v>
      </c>
      <c r="M330" s="564">
        <v>0</v>
      </c>
      <c r="N330" s="564">
        <v>0</v>
      </c>
      <c r="O330" s="564">
        <v>0</v>
      </c>
      <c r="P330" s="564">
        <v>0</v>
      </c>
      <c r="Q330" s="566">
        <v>0</v>
      </c>
    </row>
    <row r="331" spans="1:17" x14ac:dyDescent="0.25">
      <c r="A331" s="567">
        <f t="shared" si="16"/>
        <v>54148</v>
      </c>
      <c r="B331" s="577" t="str">
        <f t="shared" si="17"/>
        <v>AMCo</v>
      </c>
      <c r="C331" s="568">
        <v>0</v>
      </c>
      <c r="D331" s="569">
        <v>0</v>
      </c>
      <c r="E331" s="569">
        <v>0</v>
      </c>
      <c r="F331" s="569">
        <v>0</v>
      </c>
      <c r="G331" s="569">
        <v>0</v>
      </c>
      <c r="H331" s="569">
        <v>0</v>
      </c>
      <c r="I331" s="569">
        <v>0</v>
      </c>
      <c r="J331" s="569">
        <v>0</v>
      </c>
      <c r="K331" s="570">
        <v>0</v>
      </c>
      <c r="L331" s="571">
        <f t="shared" si="15"/>
        <v>0</v>
      </c>
      <c r="M331" s="573">
        <v>0</v>
      </c>
      <c r="N331" s="573">
        <v>0</v>
      </c>
      <c r="O331" s="573">
        <v>0</v>
      </c>
      <c r="P331" s="573">
        <v>0</v>
      </c>
      <c r="Q331" s="574">
        <v>0</v>
      </c>
    </row>
    <row r="332" spans="1:17" x14ac:dyDescent="0.25">
      <c r="A332" s="575">
        <f t="shared" si="16"/>
        <v>54178</v>
      </c>
      <c r="B332" s="83" t="str">
        <f t="shared" si="17"/>
        <v>AMCo</v>
      </c>
      <c r="C332" s="562">
        <v>0</v>
      </c>
      <c r="D332" s="563">
        <v>0</v>
      </c>
      <c r="E332" s="563">
        <v>0</v>
      </c>
      <c r="F332" s="563">
        <v>0</v>
      </c>
      <c r="G332" s="563">
        <v>0</v>
      </c>
      <c r="H332" s="563">
        <v>0</v>
      </c>
      <c r="I332" s="563">
        <v>0</v>
      </c>
      <c r="J332" s="563">
        <v>0</v>
      </c>
      <c r="K332" s="564">
        <v>0</v>
      </c>
      <c r="L332" s="563">
        <f t="shared" si="15"/>
        <v>0</v>
      </c>
      <c r="M332" s="564">
        <v>0</v>
      </c>
      <c r="N332" s="564">
        <v>0</v>
      </c>
      <c r="O332" s="564">
        <v>0</v>
      </c>
      <c r="P332" s="564">
        <v>0</v>
      </c>
      <c r="Q332" s="566">
        <v>0</v>
      </c>
    </row>
    <row r="333" spans="1:17" x14ac:dyDescent="0.25">
      <c r="A333" s="567">
        <f t="shared" si="16"/>
        <v>54209</v>
      </c>
      <c r="B333" s="577" t="str">
        <f t="shared" si="17"/>
        <v>AMCo</v>
      </c>
      <c r="C333" s="568">
        <v>0</v>
      </c>
      <c r="D333" s="569">
        <v>0</v>
      </c>
      <c r="E333" s="569">
        <v>0</v>
      </c>
      <c r="F333" s="569">
        <v>0</v>
      </c>
      <c r="G333" s="569">
        <v>0</v>
      </c>
      <c r="H333" s="569">
        <v>0</v>
      </c>
      <c r="I333" s="569">
        <v>0</v>
      </c>
      <c r="J333" s="569">
        <v>0</v>
      </c>
      <c r="K333" s="570">
        <v>0</v>
      </c>
      <c r="L333" s="571">
        <f t="shared" si="15"/>
        <v>0</v>
      </c>
      <c r="M333" s="573">
        <v>0</v>
      </c>
      <c r="N333" s="573">
        <v>0</v>
      </c>
      <c r="O333" s="573">
        <v>0</v>
      </c>
      <c r="P333" s="573">
        <v>0</v>
      </c>
      <c r="Q333" s="574">
        <v>0</v>
      </c>
    </row>
    <row r="334" spans="1:17" x14ac:dyDescent="0.25">
      <c r="A334" s="575">
        <f t="shared" si="16"/>
        <v>54239</v>
      </c>
      <c r="B334" s="83" t="str">
        <f t="shared" si="17"/>
        <v>AMCo</v>
      </c>
      <c r="C334" s="562">
        <v>0</v>
      </c>
      <c r="D334" s="563">
        <v>0</v>
      </c>
      <c r="E334" s="563">
        <v>0</v>
      </c>
      <c r="F334" s="563">
        <v>0</v>
      </c>
      <c r="G334" s="563">
        <v>0</v>
      </c>
      <c r="H334" s="563">
        <v>0</v>
      </c>
      <c r="I334" s="563">
        <v>0</v>
      </c>
      <c r="J334" s="563">
        <v>0</v>
      </c>
      <c r="K334" s="564">
        <v>0</v>
      </c>
      <c r="L334" s="563">
        <f t="shared" si="15"/>
        <v>0</v>
      </c>
      <c r="M334" s="564">
        <v>0</v>
      </c>
      <c r="N334" s="564">
        <v>0</v>
      </c>
      <c r="O334" s="564">
        <v>0</v>
      </c>
      <c r="P334" s="564">
        <v>0</v>
      </c>
      <c r="Q334" s="566">
        <v>0</v>
      </c>
    </row>
    <row r="335" spans="1:17" x14ac:dyDescent="0.25">
      <c r="A335" s="567">
        <f t="shared" si="16"/>
        <v>54270</v>
      </c>
      <c r="B335" s="577" t="str">
        <f t="shared" si="17"/>
        <v>AMCo</v>
      </c>
      <c r="C335" s="568">
        <v>0</v>
      </c>
      <c r="D335" s="569">
        <v>0</v>
      </c>
      <c r="E335" s="569">
        <v>0</v>
      </c>
      <c r="F335" s="569">
        <v>0</v>
      </c>
      <c r="G335" s="569">
        <v>0</v>
      </c>
      <c r="H335" s="569">
        <v>0</v>
      </c>
      <c r="I335" s="569">
        <v>0</v>
      </c>
      <c r="J335" s="569">
        <v>0</v>
      </c>
      <c r="K335" s="570">
        <v>0</v>
      </c>
      <c r="L335" s="571">
        <f t="shared" si="15"/>
        <v>0</v>
      </c>
      <c r="M335" s="573">
        <v>0</v>
      </c>
      <c r="N335" s="573">
        <v>0</v>
      </c>
      <c r="O335" s="573">
        <v>0</v>
      </c>
      <c r="P335" s="573">
        <v>0</v>
      </c>
      <c r="Q335" s="574">
        <v>0</v>
      </c>
    </row>
    <row r="336" spans="1:17" x14ac:dyDescent="0.25">
      <c r="A336" s="575">
        <f t="shared" si="16"/>
        <v>54301</v>
      </c>
      <c r="B336" s="83" t="str">
        <f t="shared" si="17"/>
        <v>AMCo</v>
      </c>
      <c r="C336" s="562">
        <v>0</v>
      </c>
      <c r="D336" s="563">
        <v>0</v>
      </c>
      <c r="E336" s="563">
        <v>0</v>
      </c>
      <c r="F336" s="563">
        <v>0</v>
      </c>
      <c r="G336" s="563">
        <v>0</v>
      </c>
      <c r="H336" s="563">
        <v>0</v>
      </c>
      <c r="I336" s="563">
        <v>0</v>
      </c>
      <c r="J336" s="563">
        <v>0</v>
      </c>
      <c r="K336" s="564">
        <v>0</v>
      </c>
      <c r="L336" s="563">
        <f t="shared" si="15"/>
        <v>0</v>
      </c>
      <c r="M336" s="564">
        <v>0</v>
      </c>
      <c r="N336" s="564">
        <v>0</v>
      </c>
      <c r="O336" s="564">
        <v>0</v>
      </c>
      <c r="P336" s="564">
        <v>0</v>
      </c>
      <c r="Q336" s="566">
        <v>0</v>
      </c>
    </row>
    <row r="337" spans="1:17" x14ac:dyDescent="0.25">
      <c r="A337" s="567">
        <f t="shared" si="16"/>
        <v>54331</v>
      </c>
      <c r="B337" s="577" t="str">
        <f t="shared" si="17"/>
        <v>AMCo</v>
      </c>
      <c r="C337" s="568">
        <v>0</v>
      </c>
      <c r="D337" s="569">
        <v>0</v>
      </c>
      <c r="E337" s="569">
        <v>0</v>
      </c>
      <c r="F337" s="569">
        <v>0</v>
      </c>
      <c r="G337" s="569">
        <v>0</v>
      </c>
      <c r="H337" s="569">
        <v>0</v>
      </c>
      <c r="I337" s="569">
        <v>0</v>
      </c>
      <c r="J337" s="569">
        <v>0</v>
      </c>
      <c r="K337" s="570">
        <v>0</v>
      </c>
      <c r="L337" s="571">
        <f t="shared" si="15"/>
        <v>0</v>
      </c>
      <c r="M337" s="573">
        <v>0</v>
      </c>
      <c r="N337" s="573">
        <v>0</v>
      </c>
      <c r="O337" s="573">
        <v>0</v>
      </c>
      <c r="P337" s="573">
        <v>0</v>
      </c>
      <c r="Q337" s="574">
        <v>0</v>
      </c>
    </row>
    <row r="338" spans="1:17" x14ac:dyDescent="0.25">
      <c r="A338" s="575">
        <f t="shared" si="16"/>
        <v>54362</v>
      </c>
      <c r="B338" s="83" t="str">
        <f t="shared" si="17"/>
        <v>AMCo</v>
      </c>
      <c r="C338" s="562">
        <v>0</v>
      </c>
      <c r="D338" s="563">
        <v>0</v>
      </c>
      <c r="E338" s="563">
        <v>0</v>
      </c>
      <c r="F338" s="563">
        <v>0</v>
      </c>
      <c r="G338" s="563">
        <v>0</v>
      </c>
      <c r="H338" s="563">
        <v>0</v>
      </c>
      <c r="I338" s="563">
        <v>0</v>
      </c>
      <c r="J338" s="563">
        <v>0</v>
      </c>
      <c r="K338" s="564">
        <v>0</v>
      </c>
      <c r="L338" s="563">
        <f t="shared" si="15"/>
        <v>0</v>
      </c>
      <c r="M338" s="564">
        <v>0</v>
      </c>
      <c r="N338" s="564">
        <v>0</v>
      </c>
      <c r="O338" s="564">
        <v>0</v>
      </c>
      <c r="P338" s="564">
        <v>0</v>
      </c>
      <c r="Q338" s="566">
        <v>0</v>
      </c>
    </row>
    <row r="339" spans="1:17" x14ac:dyDescent="0.25">
      <c r="A339" s="567">
        <f t="shared" si="16"/>
        <v>54392</v>
      </c>
      <c r="B339" s="577" t="str">
        <f t="shared" si="17"/>
        <v>AMCo</v>
      </c>
      <c r="C339" s="568">
        <v>0</v>
      </c>
      <c r="D339" s="569">
        <v>0</v>
      </c>
      <c r="E339" s="569">
        <v>0</v>
      </c>
      <c r="F339" s="569">
        <v>0</v>
      </c>
      <c r="G339" s="569">
        <v>0</v>
      </c>
      <c r="H339" s="569">
        <v>0</v>
      </c>
      <c r="I339" s="569">
        <v>0</v>
      </c>
      <c r="J339" s="569">
        <v>0</v>
      </c>
      <c r="K339" s="570">
        <v>0</v>
      </c>
      <c r="L339" s="571">
        <f t="shared" si="15"/>
        <v>0</v>
      </c>
      <c r="M339" s="573">
        <v>0</v>
      </c>
      <c r="N339" s="573">
        <v>0</v>
      </c>
      <c r="O339" s="573">
        <v>0</v>
      </c>
      <c r="P339" s="573">
        <v>0</v>
      </c>
      <c r="Q339" s="574">
        <v>0</v>
      </c>
    </row>
    <row r="340" spans="1:17" x14ac:dyDescent="0.25">
      <c r="A340" s="575">
        <f t="shared" si="16"/>
        <v>54423</v>
      </c>
      <c r="B340" s="83" t="str">
        <f t="shared" si="17"/>
        <v>AMCo</v>
      </c>
      <c r="C340" s="562">
        <v>0</v>
      </c>
      <c r="D340" s="563">
        <v>0</v>
      </c>
      <c r="E340" s="563">
        <v>0</v>
      </c>
      <c r="F340" s="563">
        <v>0</v>
      </c>
      <c r="G340" s="563">
        <v>0</v>
      </c>
      <c r="H340" s="563">
        <v>0</v>
      </c>
      <c r="I340" s="563">
        <v>0</v>
      </c>
      <c r="J340" s="563">
        <v>0</v>
      </c>
      <c r="K340" s="564">
        <v>0</v>
      </c>
      <c r="L340" s="563">
        <f t="shared" si="15"/>
        <v>0</v>
      </c>
      <c r="M340" s="564">
        <v>0</v>
      </c>
      <c r="N340" s="564">
        <v>0</v>
      </c>
      <c r="O340" s="564">
        <v>0</v>
      </c>
      <c r="P340" s="564">
        <v>0</v>
      </c>
      <c r="Q340" s="566">
        <v>0</v>
      </c>
    </row>
    <row r="341" spans="1:17" x14ac:dyDescent="0.25">
      <c r="A341" s="567">
        <f t="shared" si="16"/>
        <v>54454</v>
      </c>
      <c r="B341" s="577" t="str">
        <f t="shared" si="17"/>
        <v>AMCo</v>
      </c>
      <c r="C341" s="568">
        <v>0</v>
      </c>
      <c r="D341" s="569">
        <v>0</v>
      </c>
      <c r="E341" s="569">
        <v>0</v>
      </c>
      <c r="F341" s="569">
        <v>0</v>
      </c>
      <c r="G341" s="569">
        <v>0</v>
      </c>
      <c r="H341" s="569">
        <v>0</v>
      </c>
      <c r="I341" s="569">
        <v>0</v>
      </c>
      <c r="J341" s="569">
        <v>0</v>
      </c>
      <c r="K341" s="570">
        <v>0</v>
      </c>
      <c r="L341" s="571">
        <f t="shared" si="15"/>
        <v>0</v>
      </c>
      <c r="M341" s="573">
        <v>0</v>
      </c>
      <c r="N341" s="573">
        <v>0</v>
      </c>
      <c r="O341" s="573">
        <v>0</v>
      </c>
      <c r="P341" s="573">
        <v>0</v>
      </c>
      <c r="Q341" s="574">
        <v>0</v>
      </c>
    </row>
    <row r="342" spans="1:17" x14ac:dyDescent="0.25">
      <c r="A342" s="575">
        <f t="shared" si="16"/>
        <v>54482</v>
      </c>
      <c r="B342" s="83" t="str">
        <f t="shared" si="17"/>
        <v>AMCo</v>
      </c>
      <c r="C342" s="562">
        <v>0</v>
      </c>
      <c r="D342" s="563">
        <v>0</v>
      </c>
      <c r="E342" s="563">
        <v>0</v>
      </c>
      <c r="F342" s="563">
        <v>0</v>
      </c>
      <c r="G342" s="563">
        <v>0</v>
      </c>
      <c r="H342" s="563">
        <v>0</v>
      </c>
      <c r="I342" s="563">
        <v>0</v>
      </c>
      <c r="J342" s="563">
        <v>0</v>
      </c>
      <c r="K342" s="564">
        <v>0</v>
      </c>
      <c r="L342" s="563">
        <f t="shared" si="15"/>
        <v>0</v>
      </c>
      <c r="M342" s="564">
        <v>0</v>
      </c>
      <c r="N342" s="564">
        <v>0</v>
      </c>
      <c r="O342" s="564">
        <v>0</v>
      </c>
      <c r="P342" s="564">
        <v>0</v>
      </c>
      <c r="Q342" s="566">
        <v>0</v>
      </c>
    </row>
    <row r="343" spans="1:17" x14ac:dyDescent="0.25">
      <c r="A343" s="567">
        <f t="shared" si="16"/>
        <v>54513</v>
      </c>
      <c r="B343" s="577" t="str">
        <f t="shared" si="17"/>
        <v>AMCo</v>
      </c>
      <c r="C343" s="568">
        <v>0</v>
      </c>
      <c r="D343" s="569">
        <v>0</v>
      </c>
      <c r="E343" s="569">
        <v>0</v>
      </c>
      <c r="F343" s="569">
        <v>0</v>
      </c>
      <c r="G343" s="569">
        <v>0</v>
      </c>
      <c r="H343" s="569">
        <v>0</v>
      </c>
      <c r="I343" s="569">
        <v>0</v>
      </c>
      <c r="J343" s="569">
        <v>0</v>
      </c>
      <c r="K343" s="570">
        <v>0</v>
      </c>
      <c r="L343" s="571">
        <f t="shared" si="15"/>
        <v>0</v>
      </c>
      <c r="M343" s="573">
        <v>0</v>
      </c>
      <c r="N343" s="573">
        <v>0</v>
      </c>
      <c r="O343" s="573">
        <v>0</v>
      </c>
      <c r="P343" s="573">
        <v>0</v>
      </c>
      <c r="Q343" s="574">
        <v>0</v>
      </c>
    </row>
    <row r="344" spans="1:17" x14ac:dyDescent="0.25">
      <c r="A344" s="575">
        <f t="shared" si="16"/>
        <v>54543</v>
      </c>
      <c r="B344" s="83" t="str">
        <f t="shared" si="17"/>
        <v>AMCo</v>
      </c>
      <c r="C344" s="562">
        <v>0</v>
      </c>
      <c r="D344" s="563">
        <v>0</v>
      </c>
      <c r="E344" s="563">
        <v>0</v>
      </c>
      <c r="F344" s="563">
        <v>0</v>
      </c>
      <c r="G344" s="563">
        <v>0</v>
      </c>
      <c r="H344" s="563">
        <v>0</v>
      </c>
      <c r="I344" s="563">
        <v>0</v>
      </c>
      <c r="J344" s="563">
        <v>0</v>
      </c>
      <c r="K344" s="564">
        <v>0</v>
      </c>
      <c r="L344" s="563">
        <f t="shared" si="15"/>
        <v>0</v>
      </c>
      <c r="M344" s="564">
        <v>0</v>
      </c>
      <c r="N344" s="564">
        <v>0</v>
      </c>
      <c r="O344" s="564">
        <v>0</v>
      </c>
      <c r="P344" s="564">
        <v>0</v>
      </c>
      <c r="Q344" s="566">
        <v>0</v>
      </c>
    </row>
    <row r="345" spans="1:17" x14ac:dyDescent="0.25">
      <c r="A345" s="567">
        <f t="shared" si="16"/>
        <v>54574</v>
      </c>
      <c r="B345" s="577" t="str">
        <f t="shared" si="17"/>
        <v>AMCo</v>
      </c>
      <c r="C345" s="568">
        <v>0</v>
      </c>
      <c r="D345" s="569">
        <v>0</v>
      </c>
      <c r="E345" s="569">
        <v>0</v>
      </c>
      <c r="F345" s="569">
        <v>0</v>
      </c>
      <c r="G345" s="569">
        <v>0</v>
      </c>
      <c r="H345" s="569">
        <v>0</v>
      </c>
      <c r="I345" s="569">
        <v>0</v>
      </c>
      <c r="J345" s="569">
        <v>0</v>
      </c>
      <c r="K345" s="570">
        <v>0</v>
      </c>
      <c r="L345" s="571">
        <f t="shared" si="15"/>
        <v>0</v>
      </c>
      <c r="M345" s="573">
        <v>0</v>
      </c>
      <c r="N345" s="573">
        <v>0</v>
      </c>
      <c r="O345" s="573">
        <v>0</v>
      </c>
      <c r="P345" s="573">
        <v>0</v>
      </c>
      <c r="Q345" s="574">
        <v>0</v>
      </c>
    </row>
    <row r="346" spans="1:17" x14ac:dyDescent="0.25">
      <c r="A346" s="575">
        <f t="shared" si="16"/>
        <v>54604</v>
      </c>
      <c r="B346" s="83" t="str">
        <f t="shared" si="17"/>
        <v>AMCo</v>
      </c>
      <c r="C346" s="562">
        <v>0</v>
      </c>
      <c r="D346" s="563">
        <v>0</v>
      </c>
      <c r="E346" s="563">
        <v>0</v>
      </c>
      <c r="F346" s="563">
        <v>0</v>
      </c>
      <c r="G346" s="563">
        <v>0</v>
      </c>
      <c r="H346" s="563">
        <v>0</v>
      </c>
      <c r="I346" s="563">
        <v>0</v>
      </c>
      <c r="J346" s="563">
        <v>0</v>
      </c>
      <c r="K346" s="564">
        <v>0</v>
      </c>
      <c r="L346" s="563">
        <f t="shared" si="15"/>
        <v>0</v>
      </c>
      <c r="M346" s="564">
        <v>0</v>
      </c>
      <c r="N346" s="564">
        <v>0</v>
      </c>
      <c r="O346" s="564">
        <v>0</v>
      </c>
      <c r="P346" s="564">
        <v>0</v>
      </c>
      <c r="Q346" s="566">
        <v>0</v>
      </c>
    </row>
    <row r="347" spans="1:17" x14ac:dyDescent="0.25">
      <c r="A347" s="567">
        <f t="shared" si="16"/>
        <v>54635</v>
      </c>
      <c r="B347" s="577" t="str">
        <f t="shared" si="17"/>
        <v>AMCo</v>
      </c>
      <c r="C347" s="568">
        <v>0</v>
      </c>
      <c r="D347" s="569">
        <v>0</v>
      </c>
      <c r="E347" s="569">
        <v>0</v>
      </c>
      <c r="F347" s="569">
        <v>0</v>
      </c>
      <c r="G347" s="569">
        <v>0</v>
      </c>
      <c r="H347" s="569">
        <v>0</v>
      </c>
      <c r="I347" s="569">
        <v>0</v>
      </c>
      <c r="J347" s="569">
        <v>0</v>
      </c>
      <c r="K347" s="570">
        <v>0</v>
      </c>
      <c r="L347" s="571">
        <f t="shared" si="15"/>
        <v>0</v>
      </c>
      <c r="M347" s="573">
        <v>0</v>
      </c>
      <c r="N347" s="573">
        <v>0</v>
      </c>
      <c r="O347" s="573">
        <v>0</v>
      </c>
      <c r="P347" s="573">
        <v>0</v>
      </c>
      <c r="Q347" s="574">
        <v>0</v>
      </c>
    </row>
    <row r="348" spans="1:17" x14ac:dyDescent="0.25">
      <c r="A348" s="575">
        <f t="shared" si="16"/>
        <v>54666</v>
      </c>
      <c r="B348" s="83" t="str">
        <f t="shared" si="17"/>
        <v>AMCo</v>
      </c>
      <c r="C348" s="562">
        <v>0</v>
      </c>
      <c r="D348" s="563">
        <v>0</v>
      </c>
      <c r="E348" s="563">
        <v>0</v>
      </c>
      <c r="F348" s="563">
        <v>0</v>
      </c>
      <c r="G348" s="563">
        <v>0</v>
      </c>
      <c r="H348" s="563">
        <v>0</v>
      </c>
      <c r="I348" s="563">
        <v>0</v>
      </c>
      <c r="J348" s="563">
        <v>0</v>
      </c>
      <c r="K348" s="564">
        <v>0</v>
      </c>
      <c r="L348" s="563">
        <f t="shared" si="15"/>
        <v>0</v>
      </c>
      <c r="M348" s="564">
        <v>0</v>
      </c>
      <c r="N348" s="564">
        <v>0</v>
      </c>
      <c r="O348" s="564">
        <v>0</v>
      </c>
      <c r="P348" s="564">
        <v>0</v>
      </c>
      <c r="Q348" s="566">
        <v>0</v>
      </c>
    </row>
    <row r="349" spans="1:17" x14ac:dyDescent="0.25">
      <c r="A349" s="567">
        <f t="shared" si="16"/>
        <v>54696</v>
      </c>
      <c r="B349" s="577" t="str">
        <f t="shared" si="17"/>
        <v>AMCo</v>
      </c>
      <c r="C349" s="568">
        <v>0</v>
      </c>
      <c r="D349" s="569">
        <v>0</v>
      </c>
      <c r="E349" s="569">
        <v>0</v>
      </c>
      <c r="F349" s="569">
        <v>0</v>
      </c>
      <c r="G349" s="569">
        <v>0</v>
      </c>
      <c r="H349" s="569">
        <v>0</v>
      </c>
      <c r="I349" s="569">
        <v>0</v>
      </c>
      <c r="J349" s="569">
        <v>0</v>
      </c>
      <c r="K349" s="570">
        <v>0</v>
      </c>
      <c r="L349" s="571">
        <f t="shared" si="15"/>
        <v>0</v>
      </c>
      <c r="M349" s="573">
        <v>0</v>
      </c>
      <c r="N349" s="573">
        <v>0</v>
      </c>
      <c r="O349" s="573">
        <v>0</v>
      </c>
      <c r="P349" s="573">
        <v>0</v>
      </c>
      <c r="Q349" s="574">
        <v>0</v>
      </c>
    </row>
    <row r="350" spans="1:17" x14ac:dyDescent="0.25">
      <c r="A350" s="575">
        <f t="shared" si="16"/>
        <v>54727</v>
      </c>
      <c r="B350" s="83" t="str">
        <f t="shared" si="17"/>
        <v>AMCo</v>
      </c>
      <c r="C350" s="562">
        <v>0</v>
      </c>
      <c r="D350" s="563">
        <v>0</v>
      </c>
      <c r="E350" s="563">
        <v>0</v>
      </c>
      <c r="F350" s="563">
        <v>0</v>
      </c>
      <c r="G350" s="563">
        <v>0</v>
      </c>
      <c r="H350" s="563">
        <v>0</v>
      </c>
      <c r="I350" s="563">
        <v>0</v>
      </c>
      <c r="J350" s="563">
        <v>0</v>
      </c>
      <c r="K350" s="564">
        <v>0</v>
      </c>
      <c r="L350" s="563">
        <f t="shared" si="15"/>
        <v>0</v>
      </c>
      <c r="M350" s="564">
        <v>0</v>
      </c>
      <c r="N350" s="564">
        <v>0</v>
      </c>
      <c r="O350" s="564">
        <v>0</v>
      </c>
      <c r="P350" s="564">
        <v>0</v>
      </c>
      <c r="Q350" s="566">
        <v>0</v>
      </c>
    </row>
    <row r="351" spans="1:17" x14ac:dyDescent="0.25">
      <c r="A351" s="567">
        <f t="shared" si="16"/>
        <v>54757</v>
      </c>
      <c r="B351" s="577" t="str">
        <f t="shared" si="17"/>
        <v>AMCo</v>
      </c>
      <c r="C351" s="568">
        <v>0</v>
      </c>
      <c r="D351" s="569">
        <v>0</v>
      </c>
      <c r="E351" s="569">
        <v>0</v>
      </c>
      <c r="F351" s="569">
        <v>0</v>
      </c>
      <c r="G351" s="569">
        <v>0</v>
      </c>
      <c r="H351" s="569">
        <v>0</v>
      </c>
      <c r="I351" s="569">
        <v>0</v>
      </c>
      <c r="J351" s="569">
        <v>0</v>
      </c>
      <c r="K351" s="570">
        <v>0</v>
      </c>
      <c r="L351" s="571">
        <f t="shared" si="15"/>
        <v>0</v>
      </c>
      <c r="M351" s="573">
        <v>0</v>
      </c>
      <c r="N351" s="573">
        <v>0</v>
      </c>
      <c r="O351" s="573">
        <v>0</v>
      </c>
      <c r="P351" s="573">
        <v>0</v>
      </c>
      <c r="Q351" s="574">
        <v>0</v>
      </c>
    </row>
    <row r="352" spans="1:17" x14ac:dyDescent="0.25">
      <c r="A352" s="575">
        <f t="shared" si="16"/>
        <v>54788</v>
      </c>
      <c r="B352" s="83" t="str">
        <f t="shared" si="17"/>
        <v>AMCo</v>
      </c>
      <c r="C352" s="562">
        <v>0</v>
      </c>
      <c r="D352" s="563">
        <v>0</v>
      </c>
      <c r="E352" s="563">
        <v>0</v>
      </c>
      <c r="F352" s="563">
        <v>0</v>
      </c>
      <c r="G352" s="563">
        <v>0</v>
      </c>
      <c r="H352" s="563">
        <v>0</v>
      </c>
      <c r="I352" s="563">
        <v>0</v>
      </c>
      <c r="J352" s="563">
        <v>0</v>
      </c>
      <c r="K352" s="564">
        <v>0</v>
      </c>
      <c r="L352" s="563">
        <f t="shared" si="15"/>
        <v>0</v>
      </c>
      <c r="M352" s="564">
        <v>0</v>
      </c>
      <c r="N352" s="564">
        <v>0</v>
      </c>
      <c r="O352" s="564">
        <v>0</v>
      </c>
      <c r="P352" s="564">
        <v>0</v>
      </c>
      <c r="Q352" s="566">
        <v>0</v>
      </c>
    </row>
    <row r="353" spans="1:17" x14ac:dyDescent="0.25">
      <c r="A353" s="567">
        <f t="shared" si="16"/>
        <v>54819</v>
      </c>
      <c r="B353" s="577" t="str">
        <f t="shared" si="17"/>
        <v>AMCo</v>
      </c>
      <c r="C353" s="568">
        <v>0</v>
      </c>
      <c r="D353" s="569">
        <v>0</v>
      </c>
      <c r="E353" s="569">
        <v>0</v>
      </c>
      <c r="F353" s="569">
        <v>0</v>
      </c>
      <c r="G353" s="569">
        <v>0</v>
      </c>
      <c r="H353" s="569">
        <v>0</v>
      </c>
      <c r="I353" s="569">
        <v>0</v>
      </c>
      <c r="J353" s="569">
        <v>0</v>
      </c>
      <c r="K353" s="570">
        <v>0</v>
      </c>
      <c r="L353" s="571">
        <f t="shared" si="15"/>
        <v>0</v>
      </c>
      <c r="M353" s="573">
        <v>0</v>
      </c>
      <c r="N353" s="573">
        <v>0</v>
      </c>
      <c r="O353" s="573">
        <v>0</v>
      </c>
      <c r="P353" s="573">
        <v>0</v>
      </c>
      <c r="Q353" s="574">
        <v>0</v>
      </c>
    </row>
    <row r="354" spans="1:17" x14ac:dyDescent="0.25">
      <c r="A354" s="575">
        <f t="shared" si="16"/>
        <v>54847</v>
      </c>
      <c r="B354" s="83" t="str">
        <f t="shared" si="17"/>
        <v>AMCo</v>
      </c>
      <c r="C354" s="562">
        <v>0</v>
      </c>
      <c r="D354" s="563">
        <v>0</v>
      </c>
      <c r="E354" s="563">
        <v>0</v>
      </c>
      <c r="F354" s="563">
        <v>0</v>
      </c>
      <c r="G354" s="563">
        <v>0</v>
      </c>
      <c r="H354" s="563">
        <v>0</v>
      </c>
      <c r="I354" s="563">
        <v>0</v>
      </c>
      <c r="J354" s="563">
        <v>0</v>
      </c>
      <c r="K354" s="564">
        <v>0</v>
      </c>
      <c r="L354" s="563">
        <f t="shared" si="15"/>
        <v>0</v>
      </c>
      <c r="M354" s="564">
        <v>0</v>
      </c>
      <c r="N354" s="564">
        <v>0</v>
      </c>
      <c r="O354" s="564">
        <v>0</v>
      </c>
      <c r="P354" s="564">
        <v>0</v>
      </c>
      <c r="Q354" s="566">
        <v>0</v>
      </c>
    </row>
    <row r="355" spans="1:17" x14ac:dyDescent="0.25">
      <c r="A355" s="567">
        <f t="shared" si="16"/>
        <v>54878</v>
      </c>
      <c r="B355" s="577" t="str">
        <f t="shared" si="17"/>
        <v>AMCo</v>
      </c>
      <c r="C355" s="568">
        <v>0</v>
      </c>
      <c r="D355" s="569">
        <v>0</v>
      </c>
      <c r="E355" s="569">
        <v>0</v>
      </c>
      <c r="F355" s="569">
        <v>0</v>
      </c>
      <c r="G355" s="569">
        <v>0</v>
      </c>
      <c r="H355" s="569">
        <v>0</v>
      </c>
      <c r="I355" s="569">
        <v>0</v>
      </c>
      <c r="J355" s="569">
        <v>0</v>
      </c>
      <c r="K355" s="570">
        <v>0</v>
      </c>
      <c r="L355" s="571">
        <f t="shared" si="15"/>
        <v>0</v>
      </c>
      <c r="M355" s="573">
        <v>0</v>
      </c>
      <c r="N355" s="573">
        <v>0</v>
      </c>
      <c r="O355" s="573">
        <v>0</v>
      </c>
      <c r="P355" s="573">
        <v>0</v>
      </c>
      <c r="Q355" s="574">
        <v>0</v>
      </c>
    </row>
    <row r="356" spans="1:17" x14ac:dyDescent="0.25">
      <c r="A356" s="575">
        <f t="shared" si="16"/>
        <v>54908</v>
      </c>
      <c r="B356" s="83" t="str">
        <f t="shared" si="17"/>
        <v>AMCo</v>
      </c>
      <c r="C356" s="562">
        <v>0</v>
      </c>
      <c r="D356" s="563">
        <v>0</v>
      </c>
      <c r="E356" s="563">
        <v>0</v>
      </c>
      <c r="F356" s="563">
        <v>0</v>
      </c>
      <c r="G356" s="563">
        <v>0</v>
      </c>
      <c r="H356" s="563">
        <v>0</v>
      </c>
      <c r="I356" s="563">
        <v>0</v>
      </c>
      <c r="J356" s="563">
        <v>0</v>
      </c>
      <c r="K356" s="564">
        <v>0</v>
      </c>
      <c r="L356" s="563">
        <f t="shared" si="15"/>
        <v>0</v>
      </c>
      <c r="M356" s="564">
        <v>0</v>
      </c>
      <c r="N356" s="564">
        <v>0</v>
      </c>
      <c r="O356" s="564">
        <v>0</v>
      </c>
      <c r="P356" s="564">
        <v>0</v>
      </c>
      <c r="Q356" s="566">
        <v>0</v>
      </c>
    </row>
    <row r="357" spans="1:17" x14ac:dyDescent="0.25">
      <c r="A357" s="567">
        <f t="shared" si="16"/>
        <v>54939</v>
      </c>
      <c r="B357" s="577" t="str">
        <f t="shared" si="17"/>
        <v>AMCo</v>
      </c>
      <c r="C357" s="568">
        <v>0</v>
      </c>
      <c r="D357" s="569">
        <v>0</v>
      </c>
      <c r="E357" s="569">
        <v>0</v>
      </c>
      <c r="F357" s="569">
        <v>0</v>
      </c>
      <c r="G357" s="569">
        <v>0</v>
      </c>
      <c r="H357" s="569">
        <v>0</v>
      </c>
      <c r="I357" s="569">
        <v>0</v>
      </c>
      <c r="J357" s="569">
        <v>0</v>
      </c>
      <c r="K357" s="570">
        <v>0</v>
      </c>
      <c r="L357" s="571">
        <f t="shared" si="15"/>
        <v>0</v>
      </c>
      <c r="M357" s="573">
        <v>0</v>
      </c>
      <c r="N357" s="573">
        <v>0</v>
      </c>
      <c r="O357" s="573">
        <v>0</v>
      </c>
      <c r="P357" s="573">
        <v>0</v>
      </c>
      <c r="Q357" s="574">
        <v>0</v>
      </c>
    </row>
    <row r="358" spans="1:17" x14ac:dyDescent="0.25">
      <c r="A358" s="575">
        <f t="shared" si="16"/>
        <v>54969</v>
      </c>
      <c r="B358" s="83" t="str">
        <f t="shared" si="17"/>
        <v>AMCo</v>
      </c>
      <c r="C358" s="562">
        <v>0</v>
      </c>
      <c r="D358" s="563">
        <v>0</v>
      </c>
      <c r="E358" s="563">
        <v>0</v>
      </c>
      <c r="F358" s="563">
        <v>0</v>
      </c>
      <c r="G358" s="563">
        <v>0</v>
      </c>
      <c r="H358" s="563">
        <v>0</v>
      </c>
      <c r="I358" s="563">
        <v>0</v>
      </c>
      <c r="J358" s="563">
        <v>0</v>
      </c>
      <c r="K358" s="564">
        <v>0</v>
      </c>
      <c r="L358" s="563">
        <f t="shared" si="15"/>
        <v>0</v>
      </c>
      <c r="M358" s="564">
        <v>0</v>
      </c>
      <c r="N358" s="564">
        <v>0</v>
      </c>
      <c r="O358" s="564">
        <v>0</v>
      </c>
      <c r="P358" s="564">
        <v>0</v>
      </c>
      <c r="Q358" s="566">
        <v>0</v>
      </c>
    </row>
    <row r="359" spans="1:17" x14ac:dyDescent="0.25">
      <c r="A359" s="567">
        <f t="shared" si="16"/>
        <v>55000</v>
      </c>
      <c r="B359" s="577" t="str">
        <f t="shared" si="17"/>
        <v>AMCo</v>
      </c>
      <c r="C359" s="568">
        <v>0</v>
      </c>
      <c r="D359" s="569">
        <v>0</v>
      </c>
      <c r="E359" s="569">
        <v>0</v>
      </c>
      <c r="F359" s="569">
        <v>0</v>
      </c>
      <c r="G359" s="569">
        <v>0</v>
      </c>
      <c r="H359" s="569">
        <v>0</v>
      </c>
      <c r="I359" s="569">
        <v>0</v>
      </c>
      <c r="J359" s="569">
        <v>0</v>
      </c>
      <c r="K359" s="570">
        <v>0</v>
      </c>
      <c r="L359" s="571">
        <f t="shared" si="15"/>
        <v>0</v>
      </c>
      <c r="M359" s="573">
        <v>0</v>
      </c>
      <c r="N359" s="573">
        <v>0</v>
      </c>
      <c r="O359" s="573">
        <v>0</v>
      </c>
      <c r="P359" s="573">
        <v>0</v>
      </c>
      <c r="Q359" s="574">
        <v>0</v>
      </c>
    </row>
    <row r="360" spans="1:17" x14ac:dyDescent="0.25">
      <c r="A360" s="575">
        <f t="shared" si="16"/>
        <v>55031</v>
      </c>
      <c r="B360" s="83" t="str">
        <f t="shared" si="17"/>
        <v>AMCo</v>
      </c>
      <c r="C360" s="562">
        <v>0</v>
      </c>
      <c r="D360" s="563">
        <v>0</v>
      </c>
      <c r="E360" s="563">
        <v>0</v>
      </c>
      <c r="F360" s="563">
        <v>0</v>
      </c>
      <c r="G360" s="563">
        <v>0</v>
      </c>
      <c r="H360" s="563">
        <v>0</v>
      </c>
      <c r="I360" s="563">
        <v>0</v>
      </c>
      <c r="J360" s="563">
        <v>0</v>
      </c>
      <c r="K360" s="564">
        <v>0</v>
      </c>
      <c r="L360" s="563">
        <f t="shared" si="15"/>
        <v>0</v>
      </c>
      <c r="M360" s="564">
        <v>0</v>
      </c>
      <c r="N360" s="564">
        <v>0</v>
      </c>
      <c r="O360" s="564">
        <v>0</v>
      </c>
      <c r="P360" s="564">
        <v>0</v>
      </c>
      <c r="Q360" s="566">
        <v>0</v>
      </c>
    </row>
    <row r="361" spans="1:17" x14ac:dyDescent="0.25">
      <c r="A361" s="567">
        <f t="shared" si="16"/>
        <v>55061</v>
      </c>
      <c r="B361" s="577" t="str">
        <f t="shared" si="17"/>
        <v>AMCo</v>
      </c>
      <c r="C361" s="568">
        <v>0</v>
      </c>
      <c r="D361" s="569">
        <v>0</v>
      </c>
      <c r="E361" s="569">
        <v>0</v>
      </c>
      <c r="F361" s="569">
        <v>0</v>
      </c>
      <c r="G361" s="569">
        <v>0</v>
      </c>
      <c r="H361" s="569">
        <v>0</v>
      </c>
      <c r="I361" s="569">
        <v>0</v>
      </c>
      <c r="J361" s="569">
        <v>0</v>
      </c>
      <c r="K361" s="570">
        <v>0</v>
      </c>
      <c r="L361" s="571">
        <f t="shared" si="15"/>
        <v>0</v>
      </c>
      <c r="M361" s="573">
        <v>0</v>
      </c>
      <c r="N361" s="573">
        <v>0</v>
      </c>
      <c r="O361" s="573">
        <v>0</v>
      </c>
      <c r="P361" s="573">
        <v>0</v>
      </c>
      <c r="Q361" s="574">
        <v>0</v>
      </c>
    </row>
    <row r="362" spans="1:17" x14ac:dyDescent="0.25">
      <c r="A362" s="575">
        <f t="shared" si="16"/>
        <v>55092</v>
      </c>
      <c r="B362" s="83" t="str">
        <f t="shared" si="17"/>
        <v>AMCo</v>
      </c>
      <c r="C362" s="562">
        <v>0</v>
      </c>
      <c r="D362" s="563">
        <v>0</v>
      </c>
      <c r="E362" s="563">
        <v>0</v>
      </c>
      <c r="F362" s="563">
        <v>0</v>
      </c>
      <c r="G362" s="563">
        <v>0</v>
      </c>
      <c r="H362" s="563">
        <v>0</v>
      </c>
      <c r="I362" s="563">
        <v>0</v>
      </c>
      <c r="J362" s="563">
        <v>0</v>
      </c>
      <c r="K362" s="564">
        <v>0</v>
      </c>
      <c r="L362" s="563">
        <f t="shared" si="15"/>
        <v>0</v>
      </c>
      <c r="M362" s="564">
        <v>0</v>
      </c>
      <c r="N362" s="564">
        <v>0</v>
      </c>
      <c r="O362" s="564">
        <v>0</v>
      </c>
      <c r="P362" s="564">
        <v>0</v>
      </c>
      <c r="Q362" s="566">
        <v>0</v>
      </c>
    </row>
    <row r="363" spans="1:17" x14ac:dyDescent="0.25">
      <c r="A363" s="567">
        <f t="shared" si="16"/>
        <v>55122</v>
      </c>
      <c r="B363" s="577" t="str">
        <f t="shared" si="17"/>
        <v>AMCo</v>
      </c>
      <c r="C363" s="568">
        <v>0</v>
      </c>
      <c r="D363" s="569">
        <v>0</v>
      </c>
      <c r="E363" s="569">
        <v>0</v>
      </c>
      <c r="F363" s="569">
        <v>0</v>
      </c>
      <c r="G363" s="569">
        <v>0</v>
      </c>
      <c r="H363" s="569">
        <v>0</v>
      </c>
      <c r="I363" s="569">
        <v>0</v>
      </c>
      <c r="J363" s="569">
        <v>0</v>
      </c>
      <c r="K363" s="570">
        <v>0</v>
      </c>
      <c r="L363" s="571">
        <f t="shared" si="15"/>
        <v>0</v>
      </c>
      <c r="M363" s="573">
        <v>0</v>
      </c>
      <c r="N363" s="573">
        <v>0</v>
      </c>
      <c r="O363" s="573">
        <v>0</v>
      </c>
      <c r="P363" s="573">
        <v>0</v>
      </c>
      <c r="Q363" s="574">
        <v>0</v>
      </c>
    </row>
    <row r="364" spans="1:17" x14ac:dyDescent="0.25">
      <c r="A364" s="575">
        <f t="shared" si="16"/>
        <v>55153</v>
      </c>
      <c r="B364" s="83" t="str">
        <f t="shared" si="17"/>
        <v>AMCo</v>
      </c>
      <c r="C364" s="562">
        <v>0</v>
      </c>
      <c r="D364" s="563">
        <v>0</v>
      </c>
      <c r="E364" s="563">
        <v>0</v>
      </c>
      <c r="F364" s="563">
        <v>0</v>
      </c>
      <c r="G364" s="563">
        <v>0</v>
      </c>
      <c r="H364" s="563">
        <v>0</v>
      </c>
      <c r="I364" s="563">
        <v>0</v>
      </c>
      <c r="J364" s="563">
        <v>0</v>
      </c>
      <c r="K364" s="564">
        <v>0</v>
      </c>
      <c r="L364" s="563">
        <f t="shared" si="15"/>
        <v>0</v>
      </c>
      <c r="M364" s="564">
        <v>0</v>
      </c>
      <c r="N364" s="564">
        <v>0</v>
      </c>
      <c r="O364" s="564">
        <v>0</v>
      </c>
      <c r="P364" s="564">
        <v>0</v>
      </c>
      <c r="Q364" s="566">
        <v>0</v>
      </c>
    </row>
    <row r="365" spans="1:17" x14ac:dyDescent="0.25">
      <c r="A365" s="567">
        <f t="shared" si="16"/>
        <v>55184</v>
      </c>
      <c r="B365" s="577" t="str">
        <f t="shared" si="17"/>
        <v>AMCo</v>
      </c>
      <c r="C365" s="568">
        <v>0</v>
      </c>
      <c r="D365" s="569">
        <v>0</v>
      </c>
      <c r="E365" s="569">
        <v>0</v>
      </c>
      <c r="F365" s="569">
        <v>0</v>
      </c>
      <c r="G365" s="569">
        <v>0</v>
      </c>
      <c r="H365" s="569">
        <v>0</v>
      </c>
      <c r="I365" s="569">
        <v>0</v>
      </c>
      <c r="J365" s="569">
        <v>0</v>
      </c>
      <c r="K365" s="570">
        <v>0</v>
      </c>
      <c r="L365" s="571">
        <f t="shared" si="15"/>
        <v>0</v>
      </c>
      <c r="M365" s="573">
        <v>0</v>
      </c>
      <c r="N365" s="573">
        <v>0</v>
      </c>
      <c r="O365" s="573">
        <v>0</v>
      </c>
      <c r="P365" s="573">
        <v>0</v>
      </c>
      <c r="Q365" s="574">
        <v>0</v>
      </c>
    </row>
    <row r="366" spans="1:17" x14ac:dyDescent="0.25">
      <c r="A366" s="575">
        <f t="shared" si="16"/>
        <v>55212</v>
      </c>
      <c r="B366" s="83" t="str">
        <f t="shared" si="17"/>
        <v>AMCo</v>
      </c>
      <c r="C366" s="562">
        <v>0</v>
      </c>
      <c r="D366" s="563">
        <v>0</v>
      </c>
      <c r="E366" s="563">
        <v>0</v>
      </c>
      <c r="F366" s="563">
        <v>0</v>
      </c>
      <c r="G366" s="563">
        <v>0</v>
      </c>
      <c r="H366" s="563">
        <v>0</v>
      </c>
      <c r="I366" s="563">
        <v>0</v>
      </c>
      <c r="J366" s="563">
        <v>0</v>
      </c>
      <c r="K366" s="564">
        <v>0</v>
      </c>
      <c r="L366" s="563">
        <f t="shared" si="15"/>
        <v>0</v>
      </c>
      <c r="M366" s="564">
        <v>0</v>
      </c>
      <c r="N366" s="564">
        <v>0</v>
      </c>
      <c r="O366" s="564">
        <v>0</v>
      </c>
      <c r="P366" s="564">
        <v>0</v>
      </c>
      <c r="Q366" s="566">
        <v>0</v>
      </c>
    </row>
    <row r="367" spans="1:17" x14ac:dyDescent="0.25">
      <c r="A367" s="567">
        <f t="shared" si="16"/>
        <v>55243</v>
      </c>
      <c r="B367" s="577" t="str">
        <f t="shared" si="17"/>
        <v>AMCo</v>
      </c>
      <c r="C367" s="568">
        <v>0</v>
      </c>
      <c r="D367" s="569">
        <v>0</v>
      </c>
      <c r="E367" s="569">
        <v>0</v>
      </c>
      <c r="F367" s="569">
        <v>0</v>
      </c>
      <c r="G367" s="569">
        <v>0</v>
      </c>
      <c r="H367" s="569">
        <v>0</v>
      </c>
      <c r="I367" s="569">
        <v>0</v>
      </c>
      <c r="J367" s="569">
        <v>0</v>
      </c>
      <c r="K367" s="570">
        <v>0</v>
      </c>
      <c r="L367" s="571">
        <f t="shared" si="15"/>
        <v>0</v>
      </c>
      <c r="M367" s="573">
        <v>0</v>
      </c>
      <c r="N367" s="573">
        <v>0</v>
      </c>
      <c r="O367" s="573">
        <v>0</v>
      </c>
      <c r="P367" s="573">
        <v>0</v>
      </c>
      <c r="Q367" s="574">
        <v>0</v>
      </c>
    </row>
    <row r="368" spans="1:17" x14ac:dyDescent="0.25">
      <c r="A368" s="575">
        <f t="shared" si="16"/>
        <v>55273</v>
      </c>
      <c r="B368" s="83" t="str">
        <f t="shared" si="17"/>
        <v>AMCo</v>
      </c>
      <c r="C368" s="562">
        <v>0</v>
      </c>
      <c r="D368" s="563">
        <v>0</v>
      </c>
      <c r="E368" s="563">
        <v>0</v>
      </c>
      <c r="F368" s="563">
        <v>0</v>
      </c>
      <c r="G368" s="563">
        <v>0</v>
      </c>
      <c r="H368" s="563">
        <v>0</v>
      </c>
      <c r="I368" s="563">
        <v>0</v>
      </c>
      <c r="J368" s="563">
        <v>0</v>
      </c>
      <c r="K368" s="564">
        <v>0</v>
      </c>
      <c r="L368" s="563">
        <f t="shared" si="15"/>
        <v>0</v>
      </c>
      <c r="M368" s="564">
        <v>0</v>
      </c>
      <c r="N368" s="564">
        <v>0</v>
      </c>
      <c r="O368" s="564">
        <v>0</v>
      </c>
      <c r="P368" s="564">
        <v>0</v>
      </c>
      <c r="Q368" s="566">
        <v>0</v>
      </c>
    </row>
    <row r="369" spans="1:17" x14ac:dyDescent="0.25">
      <c r="A369" s="567">
        <f t="shared" si="16"/>
        <v>55304</v>
      </c>
      <c r="B369" s="577" t="str">
        <f t="shared" si="17"/>
        <v>AMCo</v>
      </c>
      <c r="C369" s="568">
        <v>0</v>
      </c>
      <c r="D369" s="569">
        <v>0</v>
      </c>
      <c r="E369" s="569">
        <v>0</v>
      </c>
      <c r="F369" s="569">
        <v>0</v>
      </c>
      <c r="G369" s="569">
        <v>0</v>
      </c>
      <c r="H369" s="569">
        <v>0</v>
      </c>
      <c r="I369" s="569">
        <v>0</v>
      </c>
      <c r="J369" s="569">
        <v>0</v>
      </c>
      <c r="K369" s="570">
        <v>0</v>
      </c>
      <c r="L369" s="571">
        <f t="shared" si="15"/>
        <v>0</v>
      </c>
      <c r="M369" s="573">
        <v>0</v>
      </c>
      <c r="N369" s="573">
        <v>0</v>
      </c>
      <c r="O369" s="573">
        <v>0</v>
      </c>
      <c r="P369" s="573">
        <v>0</v>
      </c>
      <c r="Q369" s="574">
        <v>0</v>
      </c>
    </row>
    <row r="370" spans="1:17" x14ac:dyDescent="0.25">
      <c r="A370" s="575">
        <f t="shared" si="16"/>
        <v>55334</v>
      </c>
      <c r="B370" s="83" t="str">
        <f t="shared" si="17"/>
        <v>AMCo</v>
      </c>
      <c r="C370" s="562">
        <v>0</v>
      </c>
      <c r="D370" s="563">
        <v>0</v>
      </c>
      <c r="E370" s="563">
        <v>0</v>
      </c>
      <c r="F370" s="563">
        <v>0</v>
      </c>
      <c r="G370" s="563">
        <v>0</v>
      </c>
      <c r="H370" s="563">
        <v>0</v>
      </c>
      <c r="I370" s="563">
        <v>0</v>
      </c>
      <c r="J370" s="563">
        <v>0</v>
      </c>
      <c r="K370" s="564">
        <v>0</v>
      </c>
      <c r="L370" s="563">
        <f t="shared" si="15"/>
        <v>0</v>
      </c>
      <c r="M370" s="564">
        <v>0</v>
      </c>
      <c r="N370" s="564">
        <v>0</v>
      </c>
      <c r="O370" s="564">
        <v>0</v>
      </c>
      <c r="P370" s="564">
        <v>0</v>
      </c>
      <c r="Q370" s="566">
        <v>0</v>
      </c>
    </row>
    <row r="371" spans="1:17" x14ac:dyDescent="0.25">
      <c r="A371" s="567">
        <f t="shared" si="16"/>
        <v>55365</v>
      </c>
      <c r="B371" s="577" t="str">
        <f t="shared" si="17"/>
        <v>AMCo</v>
      </c>
      <c r="C371" s="568">
        <v>0</v>
      </c>
      <c r="D371" s="569">
        <v>0</v>
      </c>
      <c r="E371" s="569">
        <v>0</v>
      </c>
      <c r="F371" s="569">
        <v>0</v>
      </c>
      <c r="G371" s="569">
        <v>0</v>
      </c>
      <c r="H371" s="569">
        <v>0</v>
      </c>
      <c r="I371" s="569">
        <v>0</v>
      </c>
      <c r="J371" s="569">
        <v>0</v>
      </c>
      <c r="K371" s="570">
        <v>0</v>
      </c>
      <c r="L371" s="571">
        <f t="shared" si="15"/>
        <v>0</v>
      </c>
      <c r="M371" s="573">
        <v>0</v>
      </c>
      <c r="N371" s="573">
        <v>0</v>
      </c>
      <c r="O371" s="573">
        <v>0</v>
      </c>
      <c r="P371" s="573">
        <v>0</v>
      </c>
      <c r="Q371" s="574">
        <v>0</v>
      </c>
    </row>
    <row r="372" spans="1:17" x14ac:dyDescent="0.25">
      <c r="A372" s="575">
        <f t="shared" si="16"/>
        <v>55396</v>
      </c>
      <c r="B372" s="83" t="str">
        <f t="shared" si="17"/>
        <v>AMCo</v>
      </c>
      <c r="C372" s="562">
        <v>0</v>
      </c>
      <c r="D372" s="563">
        <v>0</v>
      </c>
      <c r="E372" s="563">
        <v>0</v>
      </c>
      <c r="F372" s="563">
        <v>0</v>
      </c>
      <c r="G372" s="563">
        <v>0</v>
      </c>
      <c r="H372" s="563">
        <v>0</v>
      </c>
      <c r="I372" s="563">
        <v>0</v>
      </c>
      <c r="J372" s="563">
        <v>0</v>
      </c>
      <c r="K372" s="564">
        <v>0</v>
      </c>
      <c r="L372" s="563">
        <f t="shared" si="15"/>
        <v>0</v>
      </c>
      <c r="M372" s="564">
        <v>0</v>
      </c>
      <c r="N372" s="564">
        <v>0</v>
      </c>
      <c r="O372" s="564">
        <v>0</v>
      </c>
      <c r="P372" s="564">
        <v>0</v>
      </c>
      <c r="Q372" s="566">
        <v>0</v>
      </c>
    </row>
    <row r="373" spans="1:17" x14ac:dyDescent="0.25">
      <c r="A373" s="567">
        <f t="shared" si="16"/>
        <v>55426</v>
      </c>
      <c r="B373" s="577" t="str">
        <f t="shared" si="17"/>
        <v>AMCo</v>
      </c>
      <c r="C373" s="568">
        <v>0</v>
      </c>
      <c r="D373" s="569">
        <v>0</v>
      </c>
      <c r="E373" s="569">
        <v>0</v>
      </c>
      <c r="F373" s="569">
        <v>0</v>
      </c>
      <c r="G373" s="569">
        <v>0</v>
      </c>
      <c r="H373" s="569">
        <v>0</v>
      </c>
      <c r="I373" s="569">
        <v>0</v>
      </c>
      <c r="J373" s="569">
        <v>0</v>
      </c>
      <c r="K373" s="570">
        <v>0</v>
      </c>
      <c r="L373" s="571">
        <f t="shared" si="15"/>
        <v>0</v>
      </c>
      <c r="M373" s="573">
        <v>0</v>
      </c>
      <c r="N373" s="573">
        <v>0</v>
      </c>
      <c r="O373" s="573">
        <v>0</v>
      </c>
      <c r="P373" s="573">
        <v>0</v>
      </c>
      <c r="Q373" s="574">
        <v>0</v>
      </c>
    </row>
    <row r="374" spans="1:17" x14ac:dyDescent="0.25">
      <c r="A374" s="575">
        <f t="shared" si="16"/>
        <v>55457</v>
      </c>
      <c r="B374" s="83" t="str">
        <f t="shared" si="17"/>
        <v>AMCo</v>
      </c>
      <c r="C374" s="562">
        <v>0</v>
      </c>
      <c r="D374" s="563">
        <v>0</v>
      </c>
      <c r="E374" s="563">
        <v>0</v>
      </c>
      <c r="F374" s="563">
        <v>0</v>
      </c>
      <c r="G374" s="563">
        <v>0</v>
      </c>
      <c r="H374" s="563">
        <v>0</v>
      </c>
      <c r="I374" s="563">
        <v>0</v>
      </c>
      <c r="J374" s="563">
        <v>0</v>
      </c>
      <c r="K374" s="564">
        <v>0</v>
      </c>
      <c r="L374" s="563">
        <f t="shared" si="15"/>
        <v>0</v>
      </c>
      <c r="M374" s="564">
        <v>0</v>
      </c>
      <c r="N374" s="564">
        <v>0</v>
      </c>
      <c r="O374" s="564">
        <v>0</v>
      </c>
      <c r="P374" s="564">
        <v>0</v>
      </c>
      <c r="Q374" s="566">
        <v>0</v>
      </c>
    </row>
    <row r="375" spans="1:17" x14ac:dyDescent="0.25">
      <c r="A375" s="567">
        <f t="shared" si="16"/>
        <v>55487</v>
      </c>
      <c r="B375" s="577" t="str">
        <f t="shared" si="17"/>
        <v>AMCo</v>
      </c>
      <c r="C375" s="568">
        <v>0</v>
      </c>
      <c r="D375" s="569">
        <v>0</v>
      </c>
      <c r="E375" s="569">
        <v>0</v>
      </c>
      <c r="F375" s="569">
        <v>0</v>
      </c>
      <c r="G375" s="569">
        <v>0</v>
      </c>
      <c r="H375" s="569">
        <v>0</v>
      </c>
      <c r="I375" s="569">
        <v>0</v>
      </c>
      <c r="J375" s="569">
        <v>0</v>
      </c>
      <c r="K375" s="570">
        <v>0</v>
      </c>
      <c r="L375" s="571">
        <f t="shared" si="15"/>
        <v>0</v>
      </c>
      <c r="M375" s="573">
        <v>0</v>
      </c>
      <c r="N375" s="573">
        <v>0</v>
      </c>
      <c r="O375" s="573">
        <v>0</v>
      </c>
      <c r="P375" s="573">
        <v>0</v>
      </c>
      <c r="Q375" s="574">
        <v>0</v>
      </c>
    </row>
    <row r="376" spans="1:17" x14ac:dyDescent="0.25">
      <c r="A376" s="575">
        <f t="shared" si="16"/>
        <v>55518</v>
      </c>
      <c r="B376" s="83" t="str">
        <f t="shared" si="17"/>
        <v>AMCo</v>
      </c>
      <c r="C376" s="562">
        <v>0</v>
      </c>
      <c r="D376" s="563">
        <v>0</v>
      </c>
      <c r="E376" s="563">
        <v>0</v>
      </c>
      <c r="F376" s="563">
        <v>0</v>
      </c>
      <c r="G376" s="563">
        <v>0</v>
      </c>
      <c r="H376" s="563">
        <v>0</v>
      </c>
      <c r="I376" s="563">
        <v>0</v>
      </c>
      <c r="J376" s="563">
        <v>0</v>
      </c>
      <c r="K376" s="564">
        <v>0</v>
      </c>
      <c r="L376" s="563">
        <f t="shared" si="15"/>
        <v>0</v>
      </c>
      <c r="M376" s="564">
        <v>0</v>
      </c>
      <c r="N376" s="564">
        <v>0</v>
      </c>
      <c r="O376" s="564">
        <v>0</v>
      </c>
      <c r="P376" s="564">
        <v>0</v>
      </c>
      <c r="Q376" s="566">
        <v>0</v>
      </c>
    </row>
    <row r="377" spans="1:17" x14ac:dyDescent="0.25">
      <c r="A377" s="567">
        <f t="shared" si="16"/>
        <v>55549</v>
      </c>
      <c r="B377" s="577" t="str">
        <f t="shared" si="17"/>
        <v>AMCo</v>
      </c>
      <c r="C377" s="568">
        <v>0</v>
      </c>
      <c r="D377" s="569">
        <v>0</v>
      </c>
      <c r="E377" s="569">
        <v>0</v>
      </c>
      <c r="F377" s="569">
        <v>0</v>
      </c>
      <c r="G377" s="569">
        <v>0</v>
      </c>
      <c r="H377" s="569">
        <v>0</v>
      </c>
      <c r="I377" s="569">
        <v>0</v>
      </c>
      <c r="J377" s="569">
        <v>0</v>
      </c>
      <c r="K377" s="570">
        <v>0</v>
      </c>
      <c r="L377" s="571">
        <f t="shared" si="15"/>
        <v>0</v>
      </c>
      <c r="M377" s="573">
        <v>0</v>
      </c>
      <c r="N377" s="573">
        <v>0</v>
      </c>
      <c r="O377" s="573">
        <v>0</v>
      </c>
      <c r="P377" s="573">
        <v>0</v>
      </c>
      <c r="Q377" s="574">
        <v>0</v>
      </c>
    </row>
    <row r="378" spans="1:17" x14ac:dyDescent="0.25">
      <c r="A378" s="575">
        <f t="shared" si="16"/>
        <v>55578</v>
      </c>
      <c r="B378" s="83" t="str">
        <f t="shared" si="17"/>
        <v>AMCo</v>
      </c>
      <c r="C378" s="562">
        <v>0</v>
      </c>
      <c r="D378" s="563">
        <v>0</v>
      </c>
      <c r="E378" s="563">
        <v>0</v>
      </c>
      <c r="F378" s="563">
        <v>0</v>
      </c>
      <c r="G378" s="563">
        <v>0</v>
      </c>
      <c r="H378" s="563">
        <v>0</v>
      </c>
      <c r="I378" s="563">
        <v>0</v>
      </c>
      <c r="J378" s="563">
        <v>0</v>
      </c>
      <c r="K378" s="564">
        <v>0</v>
      </c>
      <c r="L378" s="563">
        <f t="shared" si="15"/>
        <v>0</v>
      </c>
      <c r="M378" s="564">
        <v>0</v>
      </c>
      <c r="N378" s="564">
        <v>0</v>
      </c>
      <c r="O378" s="564">
        <v>0</v>
      </c>
      <c r="P378" s="564">
        <v>0</v>
      </c>
      <c r="Q378" s="566">
        <v>0</v>
      </c>
    </row>
    <row r="379" spans="1:17" x14ac:dyDescent="0.25">
      <c r="A379" s="567">
        <f t="shared" si="16"/>
        <v>55609</v>
      </c>
      <c r="B379" s="577" t="str">
        <f t="shared" si="17"/>
        <v>AMCo</v>
      </c>
      <c r="C379" s="568">
        <v>0</v>
      </c>
      <c r="D379" s="569">
        <v>0</v>
      </c>
      <c r="E379" s="569">
        <v>0</v>
      </c>
      <c r="F379" s="569">
        <v>0</v>
      </c>
      <c r="G379" s="569">
        <v>0</v>
      </c>
      <c r="H379" s="569">
        <v>0</v>
      </c>
      <c r="I379" s="569">
        <v>0</v>
      </c>
      <c r="J379" s="569">
        <v>0</v>
      </c>
      <c r="K379" s="570">
        <v>0</v>
      </c>
      <c r="L379" s="571">
        <f t="shared" si="15"/>
        <v>0</v>
      </c>
      <c r="M379" s="573">
        <v>0</v>
      </c>
      <c r="N379" s="573">
        <v>0</v>
      </c>
      <c r="O379" s="573">
        <v>0</v>
      </c>
      <c r="P379" s="573">
        <v>0</v>
      </c>
      <c r="Q379" s="574">
        <v>0</v>
      </c>
    </row>
    <row r="380" spans="1:17" x14ac:dyDescent="0.25">
      <c r="A380" s="575">
        <f t="shared" si="16"/>
        <v>55639</v>
      </c>
      <c r="B380" s="83" t="str">
        <f t="shared" si="17"/>
        <v>AMCo</v>
      </c>
      <c r="C380" s="562">
        <v>0</v>
      </c>
      <c r="D380" s="563">
        <v>0</v>
      </c>
      <c r="E380" s="563">
        <v>0</v>
      </c>
      <c r="F380" s="563">
        <v>0</v>
      </c>
      <c r="G380" s="563">
        <v>0</v>
      </c>
      <c r="H380" s="563">
        <v>0</v>
      </c>
      <c r="I380" s="563">
        <v>0</v>
      </c>
      <c r="J380" s="563">
        <v>0</v>
      </c>
      <c r="K380" s="564">
        <v>0</v>
      </c>
      <c r="L380" s="563">
        <f t="shared" si="15"/>
        <v>0</v>
      </c>
      <c r="M380" s="564">
        <v>0</v>
      </c>
      <c r="N380" s="564">
        <v>0</v>
      </c>
      <c r="O380" s="564">
        <v>0</v>
      </c>
      <c r="P380" s="564">
        <v>0</v>
      </c>
      <c r="Q380" s="566">
        <v>0</v>
      </c>
    </row>
    <row r="381" spans="1:17" x14ac:dyDescent="0.25">
      <c r="A381" s="567">
        <f t="shared" si="16"/>
        <v>55670</v>
      </c>
      <c r="B381" s="577" t="str">
        <f t="shared" si="17"/>
        <v>AMCo</v>
      </c>
      <c r="C381" s="568">
        <v>0</v>
      </c>
      <c r="D381" s="569">
        <v>0</v>
      </c>
      <c r="E381" s="569">
        <v>0</v>
      </c>
      <c r="F381" s="569">
        <v>0</v>
      </c>
      <c r="G381" s="569">
        <v>0</v>
      </c>
      <c r="H381" s="569">
        <v>0</v>
      </c>
      <c r="I381" s="569">
        <v>0</v>
      </c>
      <c r="J381" s="569">
        <v>0</v>
      </c>
      <c r="K381" s="570">
        <v>0</v>
      </c>
      <c r="L381" s="571">
        <f t="shared" si="15"/>
        <v>0</v>
      </c>
      <c r="M381" s="573">
        <v>0</v>
      </c>
      <c r="N381" s="573">
        <v>0</v>
      </c>
      <c r="O381" s="573">
        <v>0</v>
      </c>
      <c r="P381" s="573">
        <v>0</v>
      </c>
      <c r="Q381" s="574">
        <v>0</v>
      </c>
    </row>
    <row r="382" spans="1:17" x14ac:dyDescent="0.25">
      <c r="A382" s="575">
        <f t="shared" si="16"/>
        <v>55700</v>
      </c>
      <c r="B382" s="83" t="str">
        <f t="shared" si="17"/>
        <v>AMCo</v>
      </c>
      <c r="C382" s="562">
        <v>0</v>
      </c>
      <c r="D382" s="563">
        <v>0</v>
      </c>
      <c r="E382" s="563">
        <v>0</v>
      </c>
      <c r="F382" s="563">
        <v>0</v>
      </c>
      <c r="G382" s="563">
        <v>0</v>
      </c>
      <c r="H382" s="563">
        <v>0</v>
      </c>
      <c r="I382" s="563">
        <v>0</v>
      </c>
      <c r="J382" s="563">
        <v>0</v>
      </c>
      <c r="K382" s="564">
        <v>0</v>
      </c>
      <c r="L382" s="563">
        <f t="shared" si="15"/>
        <v>0</v>
      </c>
      <c r="M382" s="564">
        <v>0</v>
      </c>
      <c r="N382" s="564">
        <v>0</v>
      </c>
      <c r="O382" s="564">
        <v>0</v>
      </c>
      <c r="P382" s="564">
        <v>0</v>
      </c>
      <c r="Q382" s="566">
        <v>0</v>
      </c>
    </row>
    <row r="383" spans="1:17" x14ac:dyDescent="0.25">
      <c r="A383" s="567">
        <f t="shared" si="16"/>
        <v>55731</v>
      </c>
      <c r="B383" s="577" t="str">
        <f t="shared" si="17"/>
        <v>AMCo</v>
      </c>
      <c r="C383" s="568">
        <v>0</v>
      </c>
      <c r="D383" s="569">
        <v>0</v>
      </c>
      <c r="E383" s="569">
        <v>0</v>
      </c>
      <c r="F383" s="569">
        <v>0</v>
      </c>
      <c r="G383" s="569">
        <v>0</v>
      </c>
      <c r="H383" s="569">
        <v>0</v>
      </c>
      <c r="I383" s="569">
        <v>0</v>
      </c>
      <c r="J383" s="569">
        <v>0</v>
      </c>
      <c r="K383" s="570">
        <v>0</v>
      </c>
      <c r="L383" s="571">
        <f t="shared" si="15"/>
        <v>0</v>
      </c>
      <c r="M383" s="573">
        <v>0</v>
      </c>
      <c r="N383" s="573">
        <v>0</v>
      </c>
      <c r="O383" s="573">
        <v>0</v>
      </c>
      <c r="P383" s="573">
        <v>0</v>
      </c>
      <c r="Q383" s="574">
        <v>0</v>
      </c>
    </row>
    <row r="384" spans="1:17" x14ac:dyDescent="0.25">
      <c r="A384" s="575">
        <f t="shared" si="16"/>
        <v>55762</v>
      </c>
      <c r="B384" s="83" t="str">
        <f t="shared" si="17"/>
        <v>AMCo</v>
      </c>
      <c r="C384" s="562">
        <v>0</v>
      </c>
      <c r="D384" s="563">
        <v>0</v>
      </c>
      <c r="E384" s="563">
        <v>0</v>
      </c>
      <c r="F384" s="563">
        <v>0</v>
      </c>
      <c r="G384" s="563">
        <v>0</v>
      </c>
      <c r="H384" s="563">
        <v>0</v>
      </c>
      <c r="I384" s="563">
        <v>0</v>
      </c>
      <c r="J384" s="563">
        <v>0</v>
      </c>
      <c r="K384" s="564">
        <v>0</v>
      </c>
      <c r="L384" s="563">
        <f t="shared" si="15"/>
        <v>0</v>
      </c>
      <c r="M384" s="564">
        <v>0</v>
      </c>
      <c r="N384" s="564">
        <v>0</v>
      </c>
      <c r="O384" s="564">
        <v>0</v>
      </c>
      <c r="P384" s="564">
        <v>0</v>
      </c>
      <c r="Q384" s="566">
        <v>0</v>
      </c>
    </row>
    <row r="385" spans="1:17" x14ac:dyDescent="0.25">
      <c r="A385" s="567">
        <f t="shared" si="16"/>
        <v>55792</v>
      </c>
      <c r="B385" s="577" t="str">
        <f t="shared" si="17"/>
        <v>AMCo</v>
      </c>
      <c r="C385" s="568">
        <v>0</v>
      </c>
      <c r="D385" s="569">
        <v>0</v>
      </c>
      <c r="E385" s="569">
        <v>0</v>
      </c>
      <c r="F385" s="569">
        <v>0</v>
      </c>
      <c r="G385" s="569">
        <v>0</v>
      </c>
      <c r="H385" s="569">
        <v>0</v>
      </c>
      <c r="I385" s="569">
        <v>0</v>
      </c>
      <c r="J385" s="569">
        <v>0</v>
      </c>
      <c r="K385" s="570">
        <v>0</v>
      </c>
      <c r="L385" s="571">
        <f t="shared" si="15"/>
        <v>0</v>
      </c>
      <c r="M385" s="573">
        <v>0</v>
      </c>
      <c r="N385" s="573">
        <v>0</v>
      </c>
      <c r="O385" s="573">
        <v>0</v>
      </c>
      <c r="P385" s="573">
        <v>0</v>
      </c>
      <c r="Q385" s="574">
        <v>0</v>
      </c>
    </row>
    <row r="386" spans="1:17" x14ac:dyDescent="0.25">
      <c r="A386" s="575">
        <f t="shared" si="16"/>
        <v>55823</v>
      </c>
      <c r="B386" s="83" t="str">
        <f t="shared" si="17"/>
        <v>AMCo</v>
      </c>
      <c r="C386" s="562">
        <v>0</v>
      </c>
      <c r="D386" s="563">
        <v>0</v>
      </c>
      <c r="E386" s="563">
        <v>0</v>
      </c>
      <c r="F386" s="563">
        <v>0</v>
      </c>
      <c r="G386" s="563">
        <v>0</v>
      </c>
      <c r="H386" s="563">
        <v>0</v>
      </c>
      <c r="I386" s="563">
        <v>0</v>
      </c>
      <c r="J386" s="563">
        <v>0</v>
      </c>
      <c r="K386" s="564">
        <v>0</v>
      </c>
      <c r="L386" s="563">
        <f t="shared" ref="L386:L449" si="18">+O386+P386</f>
        <v>0</v>
      </c>
      <c r="M386" s="564">
        <v>0</v>
      </c>
      <c r="N386" s="564">
        <v>0</v>
      </c>
      <c r="O386" s="564">
        <v>0</v>
      </c>
      <c r="P386" s="564">
        <v>0</v>
      </c>
      <c r="Q386" s="566">
        <v>0</v>
      </c>
    </row>
    <row r="387" spans="1:17" x14ac:dyDescent="0.25">
      <c r="A387" s="567">
        <f t="shared" ref="A387:A450" si="19">+EOMONTH(A386,1)</f>
        <v>55853</v>
      </c>
      <c r="B387" s="577" t="str">
        <f t="shared" ref="B387:B450" si="20">+B386</f>
        <v>AMCo</v>
      </c>
      <c r="C387" s="568">
        <v>0</v>
      </c>
      <c r="D387" s="569">
        <v>0</v>
      </c>
      <c r="E387" s="569">
        <v>0</v>
      </c>
      <c r="F387" s="569">
        <v>0</v>
      </c>
      <c r="G387" s="569">
        <v>0</v>
      </c>
      <c r="H387" s="569">
        <v>0</v>
      </c>
      <c r="I387" s="569">
        <v>0</v>
      </c>
      <c r="J387" s="569">
        <v>0</v>
      </c>
      <c r="K387" s="570">
        <v>0</v>
      </c>
      <c r="L387" s="571">
        <f t="shared" si="18"/>
        <v>0</v>
      </c>
      <c r="M387" s="573">
        <v>0</v>
      </c>
      <c r="N387" s="573">
        <v>0</v>
      </c>
      <c r="O387" s="573">
        <v>0</v>
      </c>
      <c r="P387" s="573">
        <v>0</v>
      </c>
      <c r="Q387" s="574">
        <v>0</v>
      </c>
    </row>
    <row r="388" spans="1:17" x14ac:dyDescent="0.25">
      <c r="A388" s="575">
        <f t="shared" si="19"/>
        <v>55884</v>
      </c>
      <c r="B388" s="83" t="str">
        <f t="shared" si="20"/>
        <v>AMCo</v>
      </c>
      <c r="C388" s="562">
        <v>0</v>
      </c>
      <c r="D388" s="563">
        <v>0</v>
      </c>
      <c r="E388" s="563">
        <v>0</v>
      </c>
      <c r="F388" s="563">
        <v>0</v>
      </c>
      <c r="G388" s="563">
        <v>0</v>
      </c>
      <c r="H388" s="563">
        <v>0</v>
      </c>
      <c r="I388" s="563">
        <v>0</v>
      </c>
      <c r="J388" s="563">
        <v>0</v>
      </c>
      <c r="K388" s="564">
        <v>0</v>
      </c>
      <c r="L388" s="563">
        <f t="shared" si="18"/>
        <v>0</v>
      </c>
      <c r="M388" s="564">
        <v>0</v>
      </c>
      <c r="N388" s="564">
        <v>0</v>
      </c>
      <c r="O388" s="564">
        <v>0</v>
      </c>
      <c r="P388" s="564">
        <v>0</v>
      </c>
      <c r="Q388" s="566">
        <v>0</v>
      </c>
    </row>
    <row r="389" spans="1:17" x14ac:dyDescent="0.25">
      <c r="A389" s="567">
        <f t="shared" si="19"/>
        <v>55915</v>
      </c>
      <c r="B389" s="577" t="str">
        <f t="shared" si="20"/>
        <v>AMCo</v>
      </c>
      <c r="C389" s="568">
        <v>0</v>
      </c>
      <c r="D389" s="569">
        <v>0</v>
      </c>
      <c r="E389" s="569">
        <v>0</v>
      </c>
      <c r="F389" s="569">
        <v>0</v>
      </c>
      <c r="G389" s="569">
        <v>0</v>
      </c>
      <c r="H389" s="569">
        <v>0</v>
      </c>
      <c r="I389" s="569">
        <v>0</v>
      </c>
      <c r="J389" s="569">
        <v>0</v>
      </c>
      <c r="K389" s="570">
        <v>0</v>
      </c>
      <c r="L389" s="571">
        <f t="shared" si="18"/>
        <v>0</v>
      </c>
      <c r="M389" s="573">
        <v>0</v>
      </c>
      <c r="N389" s="573">
        <v>0</v>
      </c>
      <c r="O389" s="573">
        <v>0</v>
      </c>
      <c r="P389" s="573">
        <v>0</v>
      </c>
      <c r="Q389" s="574">
        <v>0</v>
      </c>
    </row>
    <row r="390" spans="1:17" x14ac:dyDescent="0.25">
      <c r="A390" s="575">
        <f t="shared" si="19"/>
        <v>55943</v>
      </c>
      <c r="B390" s="83" t="str">
        <f t="shared" si="20"/>
        <v>AMCo</v>
      </c>
      <c r="C390" s="562">
        <v>0</v>
      </c>
      <c r="D390" s="563">
        <v>0</v>
      </c>
      <c r="E390" s="563">
        <v>0</v>
      </c>
      <c r="F390" s="563">
        <v>0</v>
      </c>
      <c r="G390" s="563">
        <v>0</v>
      </c>
      <c r="H390" s="563">
        <v>0</v>
      </c>
      <c r="I390" s="563">
        <v>0</v>
      </c>
      <c r="J390" s="563">
        <v>0</v>
      </c>
      <c r="K390" s="564">
        <v>0</v>
      </c>
      <c r="L390" s="563">
        <f t="shared" si="18"/>
        <v>0</v>
      </c>
      <c r="M390" s="564">
        <v>0</v>
      </c>
      <c r="N390" s="564">
        <v>0</v>
      </c>
      <c r="O390" s="564">
        <v>0</v>
      </c>
      <c r="P390" s="564">
        <v>0</v>
      </c>
      <c r="Q390" s="566">
        <v>0</v>
      </c>
    </row>
    <row r="391" spans="1:17" x14ac:dyDescent="0.25">
      <c r="A391" s="567">
        <f t="shared" si="19"/>
        <v>55974</v>
      </c>
      <c r="B391" s="577" t="str">
        <f t="shared" si="20"/>
        <v>AMCo</v>
      </c>
      <c r="C391" s="568">
        <v>0</v>
      </c>
      <c r="D391" s="569">
        <v>0</v>
      </c>
      <c r="E391" s="569">
        <v>0</v>
      </c>
      <c r="F391" s="569">
        <v>0</v>
      </c>
      <c r="G391" s="569">
        <v>0</v>
      </c>
      <c r="H391" s="569">
        <v>0</v>
      </c>
      <c r="I391" s="569">
        <v>0</v>
      </c>
      <c r="J391" s="569">
        <v>0</v>
      </c>
      <c r="K391" s="570">
        <v>0</v>
      </c>
      <c r="L391" s="571">
        <f t="shared" si="18"/>
        <v>0</v>
      </c>
      <c r="M391" s="573">
        <v>0</v>
      </c>
      <c r="N391" s="573">
        <v>0</v>
      </c>
      <c r="O391" s="573">
        <v>0</v>
      </c>
      <c r="P391" s="573">
        <v>0</v>
      </c>
      <c r="Q391" s="574">
        <v>0</v>
      </c>
    </row>
    <row r="392" spans="1:17" x14ac:dyDescent="0.25">
      <c r="A392" s="575">
        <f t="shared" si="19"/>
        <v>56004</v>
      </c>
      <c r="B392" s="83" t="str">
        <f t="shared" si="20"/>
        <v>AMCo</v>
      </c>
      <c r="C392" s="562">
        <v>0</v>
      </c>
      <c r="D392" s="563">
        <v>0</v>
      </c>
      <c r="E392" s="563">
        <v>0</v>
      </c>
      <c r="F392" s="563">
        <v>0</v>
      </c>
      <c r="G392" s="563">
        <v>0</v>
      </c>
      <c r="H392" s="563">
        <v>0</v>
      </c>
      <c r="I392" s="563">
        <v>0</v>
      </c>
      <c r="J392" s="563">
        <v>0</v>
      </c>
      <c r="K392" s="564">
        <v>0</v>
      </c>
      <c r="L392" s="563">
        <f t="shared" si="18"/>
        <v>0</v>
      </c>
      <c r="M392" s="564">
        <v>0</v>
      </c>
      <c r="N392" s="564">
        <v>0</v>
      </c>
      <c r="O392" s="564">
        <v>0</v>
      </c>
      <c r="P392" s="564">
        <v>0</v>
      </c>
      <c r="Q392" s="566">
        <v>0</v>
      </c>
    </row>
    <row r="393" spans="1:17" x14ac:dyDescent="0.25">
      <c r="A393" s="567">
        <f t="shared" si="19"/>
        <v>56035</v>
      </c>
      <c r="B393" s="577" t="str">
        <f t="shared" si="20"/>
        <v>AMCo</v>
      </c>
      <c r="C393" s="568">
        <v>0</v>
      </c>
      <c r="D393" s="569">
        <v>0</v>
      </c>
      <c r="E393" s="569">
        <v>0</v>
      </c>
      <c r="F393" s="569">
        <v>0</v>
      </c>
      <c r="G393" s="569">
        <v>0</v>
      </c>
      <c r="H393" s="569">
        <v>0</v>
      </c>
      <c r="I393" s="569">
        <v>0</v>
      </c>
      <c r="J393" s="569">
        <v>0</v>
      </c>
      <c r="K393" s="570">
        <v>0</v>
      </c>
      <c r="L393" s="571">
        <f t="shared" si="18"/>
        <v>0</v>
      </c>
      <c r="M393" s="573">
        <v>0</v>
      </c>
      <c r="N393" s="573">
        <v>0</v>
      </c>
      <c r="O393" s="573">
        <v>0</v>
      </c>
      <c r="P393" s="573">
        <v>0</v>
      </c>
      <c r="Q393" s="574">
        <v>0</v>
      </c>
    </row>
    <row r="394" spans="1:17" x14ac:dyDescent="0.25">
      <c r="A394" s="575">
        <f t="shared" si="19"/>
        <v>56065</v>
      </c>
      <c r="B394" s="83" t="str">
        <f t="shared" si="20"/>
        <v>AMCo</v>
      </c>
      <c r="C394" s="562">
        <v>0</v>
      </c>
      <c r="D394" s="563">
        <v>0</v>
      </c>
      <c r="E394" s="563">
        <v>0</v>
      </c>
      <c r="F394" s="563">
        <v>0</v>
      </c>
      <c r="G394" s="563">
        <v>0</v>
      </c>
      <c r="H394" s="563">
        <v>0</v>
      </c>
      <c r="I394" s="563">
        <v>0</v>
      </c>
      <c r="J394" s="563">
        <v>0</v>
      </c>
      <c r="K394" s="564">
        <v>0</v>
      </c>
      <c r="L394" s="563">
        <f t="shared" si="18"/>
        <v>0</v>
      </c>
      <c r="M394" s="564">
        <v>0</v>
      </c>
      <c r="N394" s="564">
        <v>0</v>
      </c>
      <c r="O394" s="564">
        <v>0</v>
      </c>
      <c r="P394" s="564">
        <v>0</v>
      </c>
      <c r="Q394" s="566">
        <v>0</v>
      </c>
    </row>
    <row r="395" spans="1:17" x14ac:dyDescent="0.25">
      <c r="A395" s="567">
        <f t="shared" si="19"/>
        <v>56096</v>
      </c>
      <c r="B395" s="577" t="str">
        <f t="shared" si="20"/>
        <v>AMCo</v>
      </c>
      <c r="C395" s="568">
        <v>0</v>
      </c>
      <c r="D395" s="569">
        <v>0</v>
      </c>
      <c r="E395" s="569">
        <v>0</v>
      </c>
      <c r="F395" s="569">
        <v>0</v>
      </c>
      <c r="G395" s="569">
        <v>0</v>
      </c>
      <c r="H395" s="569">
        <v>0</v>
      </c>
      <c r="I395" s="569">
        <v>0</v>
      </c>
      <c r="J395" s="569">
        <v>0</v>
      </c>
      <c r="K395" s="570">
        <v>0</v>
      </c>
      <c r="L395" s="571">
        <f t="shared" si="18"/>
        <v>0</v>
      </c>
      <c r="M395" s="573">
        <v>0</v>
      </c>
      <c r="N395" s="573">
        <v>0</v>
      </c>
      <c r="O395" s="573">
        <v>0</v>
      </c>
      <c r="P395" s="573">
        <v>0</v>
      </c>
      <c r="Q395" s="574">
        <v>0</v>
      </c>
    </row>
    <row r="396" spans="1:17" x14ac:dyDescent="0.25">
      <c r="A396" s="575">
        <f t="shared" si="19"/>
        <v>56127</v>
      </c>
      <c r="B396" s="83" t="str">
        <f t="shared" si="20"/>
        <v>AMCo</v>
      </c>
      <c r="C396" s="562">
        <v>0</v>
      </c>
      <c r="D396" s="563">
        <v>0</v>
      </c>
      <c r="E396" s="563">
        <v>0</v>
      </c>
      <c r="F396" s="563">
        <v>0</v>
      </c>
      <c r="G396" s="563">
        <v>0</v>
      </c>
      <c r="H396" s="563">
        <v>0</v>
      </c>
      <c r="I396" s="563">
        <v>0</v>
      </c>
      <c r="J396" s="563">
        <v>0</v>
      </c>
      <c r="K396" s="564">
        <v>0</v>
      </c>
      <c r="L396" s="563">
        <f t="shared" si="18"/>
        <v>0</v>
      </c>
      <c r="M396" s="564">
        <v>0</v>
      </c>
      <c r="N396" s="564">
        <v>0</v>
      </c>
      <c r="O396" s="564">
        <v>0</v>
      </c>
      <c r="P396" s="564">
        <v>0</v>
      </c>
      <c r="Q396" s="566">
        <v>0</v>
      </c>
    </row>
    <row r="397" spans="1:17" x14ac:dyDescent="0.25">
      <c r="A397" s="567">
        <f t="shared" si="19"/>
        <v>56157</v>
      </c>
      <c r="B397" s="577" t="str">
        <f t="shared" si="20"/>
        <v>AMCo</v>
      </c>
      <c r="C397" s="568">
        <v>0</v>
      </c>
      <c r="D397" s="569">
        <v>0</v>
      </c>
      <c r="E397" s="569">
        <v>0</v>
      </c>
      <c r="F397" s="569">
        <v>0</v>
      </c>
      <c r="G397" s="569">
        <v>0</v>
      </c>
      <c r="H397" s="569">
        <v>0</v>
      </c>
      <c r="I397" s="569">
        <v>0</v>
      </c>
      <c r="J397" s="569">
        <v>0</v>
      </c>
      <c r="K397" s="570">
        <v>0</v>
      </c>
      <c r="L397" s="571">
        <f t="shared" si="18"/>
        <v>0</v>
      </c>
      <c r="M397" s="573">
        <v>0</v>
      </c>
      <c r="N397" s="573">
        <v>0</v>
      </c>
      <c r="O397" s="573">
        <v>0</v>
      </c>
      <c r="P397" s="573">
        <v>0</v>
      </c>
      <c r="Q397" s="574">
        <v>0</v>
      </c>
    </row>
    <row r="398" spans="1:17" x14ac:dyDescent="0.25">
      <c r="A398" s="575">
        <f t="shared" si="19"/>
        <v>56188</v>
      </c>
      <c r="B398" s="83" t="str">
        <f t="shared" si="20"/>
        <v>AMCo</v>
      </c>
      <c r="C398" s="562">
        <v>0</v>
      </c>
      <c r="D398" s="563">
        <v>0</v>
      </c>
      <c r="E398" s="563">
        <v>0</v>
      </c>
      <c r="F398" s="563">
        <v>0</v>
      </c>
      <c r="G398" s="563">
        <v>0</v>
      </c>
      <c r="H398" s="563">
        <v>0</v>
      </c>
      <c r="I398" s="563">
        <v>0</v>
      </c>
      <c r="J398" s="563">
        <v>0</v>
      </c>
      <c r="K398" s="564">
        <v>0</v>
      </c>
      <c r="L398" s="563">
        <f t="shared" si="18"/>
        <v>0</v>
      </c>
      <c r="M398" s="564">
        <v>0</v>
      </c>
      <c r="N398" s="564">
        <v>0</v>
      </c>
      <c r="O398" s="564">
        <v>0</v>
      </c>
      <c r="P398" s="564">
        <v>0</v>
      </c>
      <c r="Q398" s="566">
        <v>0</v>
      </c>
    </row>
    <row r="399" spans="1:17" x14ac:dyDescent="0.25">
      <c r="A399" s="567">
        <f t="shared" si="19"/>
        <v>56218</v>
      </c>
      <c r="B399" s="577" t="str">
        <f t="shared" si="20"/>
        <v>AMCo</v>
      </c>
      <c r="C399" s="568">
        <v>0</v>
      </c>
      <c r="D399" s="569">
        <v>0</v>
      </c>
      <c r="E399" s="569">
        <v>0</v>
      </c>
      <c r="F399" s="569">
        <v>0</v>
      </c>
      <c r="G399" s="569">
        <v>0</v>
      </c>
      <c r="H399" s="569">
        <v>0</v>
      </c>
      <c r="I399" s="569">
        <v>0</v>
      </c>
      <c r="J399" s="569">
        <v>0</v>
      </c>
      <c r="K399" s="570">
        <v>0</v>
      </c>
      <c r="L399" s="571">
        <f t="shared" si="18"/>
        <v>0</v>
      </c>
      <c r="M399" s="573">
        <v>0</v>
      </c>
      <c r="N399" s="573">
        <v>0</v>
      </c>
      <c r="O399" s="573">
        <v>0</v>
      </c>
      <c r="P399" s="573">
        <v>0</v>
      </c>
      <c r="Q399" s="574">
        <v>0</v>
      </c>
    </row>
    <row r="400" spans="1:17" x14ac:dyDescent="0.25">
      <c r="A400" s="575">
        <f t="shared" si="19"/>
        <v>56249</v>
      </c>
      <c r="B400" s="83" t="str">
        <f t="shared" si="20"/>
        <v>AMCo</v>
      </c>
      <c r="C400" s="562">
        <v>0</v>
      </c>
      <c r="D400" s="563">
        <v>0</v>
      </c>
      <c r="E400" s="563">
        <v>0</v>
      </c>
      <c r="F400" s="563">
        <v>0</v>
      </c>
      <c r="G400" s="563">
        <v>0</v>
      </c>
      <c r="H400" s="563">
        <v>0</v>
      </c>
      <c r="I400" s="563">
        <v>0</v>
      </c>
      <c r="J400" s="563">
        <v>0</v>
      </c>
      <c r="K400" s="564">
        <v>0</v>
      </c>
      <c r="L400" s="563">
        <f t="shared" si="18"/>
        <v>0</v>
      </c>
      <c r="M400" s="564">
        <v>0</v>
      </c>
      <c r="N400" s="564">
        <v>0</v>
      </c>
      <c r="O400" s="564">
        <v>0</v>
      </c>
      <c r="P400" s="564">
        <v>0</v>
      </c>
      <c r="Q400" s="566">
        <v>0</v>
      </c>
    </row>
    <row r="401" spans="1:17" x14ac:dyDescent="0.25">
      <c r="A401" s="567">
        <f t="shared" si="19"/>
        <v>56280</v>
      </c>
      <c r="B401" s="577" t="str">
        <f t="shared" si="20"/>
        <v>AMCo</v>
      </c>
      <c r="C401" s="568">
        <v>0</v>
      </c>
      <c r="D401" s="569">
        <v>0</v>
      </c>
      <c r="E401" s="569">
        <v>0</v>
      </c>
      <c r="F401" s="569">
        <v>0</v>
      </c>
      <c r="G401" s="569">
        <v>0</v>
      </c>
      <c r="H401" s="569">
        <v>0</v>
      </c>
      <c r="I401" s="569">
        <v>0</v>
      </c>
      <c r="J401" s="569">
        <v>0</v>
      </c>
      <c r="K401" s="570">
        <v>0</v>
      </c>
      <c r="L401" s="571">
        <f t="shared" si="18"/>
        <v>0</v>
      </c>
      <c r="M401" s="573">
        <v>0</v>
      </c>
      <c r="N401" s="573">
        <v>0</v>
      </c>
      <c r="O401" s="573">
        <v>0</v>
      </c>
      <c r="P401" s="573">
        <v>0</v>
      </c>
      <c r="Q401" s="574">
        <v>0</v>
      </c>
    </row>
    <row r="402" spans="1:17" x14ac:dyDescent="0.25">
      <c r="A402" s="575">
        <f t="shared" si="19"/>
        <v>56308</v>
      </c>
      <c r="B402" s="83" t="str">
        <f t="shared" si="20"/>
        <v>AMCo</v>
      </c>
      <c r="C402" s="562">
        <v>0</v>
      </c>
      <c r="D402" s="563">
        <v>0</v>
      </c>
      <c r="E402" s="563">
        <v>0</v>
      </c>
      <c r="F402" s="563">
        <v>0</v>
      </c>
      <c r="G402" s="563">
        <v>0</v>
      </c>
      <c r="H402" s="563">
        <v>0</v>
      </c>
      <c r="I402" s="563">
        <v>0</v>
      </c>
      <c r="J402" s="563">
        <v>0</v>
      </c>
      <c r="K402" s="564">
        <v>0</v>
      </c>
      <c r="L402" s="563">
        <f t="shared" si="18"/>
        <v>0</v>
      </c>
      <c r="M402" s="564">
        <v>0</v>
      </c>
      <c r="N402" s="564">
        <v>0</v>
      </c>
      <c r="O402" s="564">
        <v>0</v>
      </c>
      <c r="P402" s="564">
        <v>0</v>
      </c>
      <c r="Q402" s="566">
        <v>0</v>
      </c>
    </row>
    <row r="403" spans="1:17" x14ac:dyDescent="0.25">
      <c r="A403" s="567">
        <f t="shared" si="19"/>
        <v>56339</v>
      </c>
      <c r="B403" s="577" t="str">
        <f t="shared" si="20"/>
        <v>AMCo</v>
      </c>
      <c r="C403" s="568">
        <v>0</v>
      </c>
      <c r="D403" s="569">
        <v>0</v>
      </c>
      <c r="E403" s="569">
        <v>0</v>
      </c>
      <c r="F403" s="569">
        <v>0</v>
      </c>
      <c r="G403" s="569">
        <v>0</v>
      </c>
      <c r="H403" s="569">
        <v>0</v>
      </c>
      <c r="I403" s="569">
        <v>0</v>
      </c>
      <c r="J403" s="569">
        <v>0</v>
      </c>
      <c r="K403" s="570">
        <v>0</v>
      </c>
      <c r="L403" s="571">
        <f t="shared" si="18"/>
        <v>0</v>
      </c>
      <c r="M403" s="573">
        <v>0</v>
      </c>
      <c r="N403" s="573">
        <v>0</v>
      </c>
      <c r="O403" s="573">
        <v>0</v>
      </c>
      <c r="P403" s="573">
        <v>0</v>
      </c>
      <c r="Q403" s="574">
        <v>0</v>
      </c>
    </row>
    <row r="404" spans="1:17" x14ac:dyDescent="0.25">
      <c r="A404" s="575">
        <f t="shared" si="19"/>
        <v>56369</v>
      </c>
      <c r="B404" s="83" t="str">
        <f t="shared" si="20"/>
        <v>AMCo</v>
      </c>
      <c r="C404" s="562">
        <v>0</v>
      </c>
      <c r="D404" s="563">
        <v>0</v>
      </c>
      <c r="E404" s="563">
        <v>0</v>
      </c>
      <c r="F404" s="563">
        <v>0</v>
      </c>
      <c r="G404" s="563">
        <v>0</v>
      </c>
      <c r="H404" s="563">
        <v>0</v>
      </c>
      <c r="I404" s="563">
        <v>0</v>
      </c>
      <c r="J404" s="563">
        <v>0</v>
      </c>
      <c r="K404" s="564">
        <v>0</v>
      </c>
      <c r="L404" s="563">
        <f t="shared" si="18"/>
        <v>0</v>
      </c>
      <c r="M404" s="564">
        <v>0</v>
      </c>
      <c r="N404" s="564">
        <v>0</v>
      </c>
      <c r="O404" s="564">
        <v>0</v>
      </c>
      <c r="P404" s="564">
        <v>0</v>
      </c>
      <c r="Q404" s="566">
        <v>0</v>
      </c>
    </row>
    <row r="405" spans="1:17" x14ac:dyDescent="0.25">
      <c r="A405" s="567">
        <f t="shared" si="19"/>
        <v>56400</v>
      </c>
      <c r="B405" s="577" t="str">
        <f t="shared" si="20"/>
        <v>AMCo</v>
      </c>
      <c r="C405" s="568">
        <v>0</v>
      </c>
      <c r="D405" s="569">
        <v>0</v>
      </c>
      <c r="E405" s="569">
        <v>0</v>
      </c>
      <c r="F405" s="569">
        <v>0</v>
      </c>
      <c r="G405" s="569">
        <v>0</v>
      </c>
      <c r="H405" s="569">
        <v>0</v>
      </c>
      <c r="I405" s="569">
        <v>0</v>
      </c>
      <c r="J405" s="569">
        <v>0</v>
      </c>
      <c r="K405" s="570">
        <v>0</v>
      </c>
      <c r="L405" s="571">
        <f t="shared" si="18"/>
        <v>0</v>
      </c>
      <c r="M405" s="573">
        <v>0</v>
      </c>
      <c r="N405" s="573">
        <v>0</v>
      </c>
      <c r="O405" s="573">
        <v>0</v>
      </c>
      <c r="P405" s="573">
        <v>0</v>
      </c>
      <c r="Q405" s="574">
        <v>0</v>
      </c>
    </row>
    <row r="406" spans="1:17" x14ac:dyDescent="0.25">
      <c r="A406" s="575">
        <f t="shared" si="19"/>
        <v>56430</v>
      </c>
      <c r="B406" s="83" t="str">
        <f t="shared" si="20"/>
        <v>AMCo</v>
      </c>
      <c r="C406" s="562">
        <v>0</v>
      </c>
      <c r="D406" s="563">
        <v>0</v>
      </c>
      <c r="E406" s="563">
        <v>0</v>
      </c>
      <c r="F406" s="563">
        <v>0</v>
      </c>
      <c r="G406" s="563">
        <v>0</v>
      </c>
      <c r="H406" s="563">
        <v>0</v>
      </c>
      <c r="I406" s="563">
        <v>0</v>
      </c>
      <c r="J406" s="563">
        <v>0</v>
      </c>
      <c r="K406" s="564">
        <v>0</v>
      </c>
      <c r="L406" s="563">
        <f t="shared" si="18"/>
        <v>0</v>
      </c>
      <c r="M406" s="564">
        <v>0</v>
      </c>
      <c r="N406" s="564">
        <v>0</v>
      </c>
      <c r="O406" s="564">
        <v>0</v>
      </c>
      <c r="P406" s="564">
        <v>0</v>
      </c>
      <c r="Q406" s="566">
        <v>0</v>
      </c>
    </row>
    <row r="407" spans="1:17" x14ac:dyDescent="0.25">
      <c r="A407" s="567">
        <f t="shared" si="19"/>
        <v>56461</v>
      </c>
      <c r="B407" s="577" t="str">
        <f t="shared" si="20"/>
        <v>AMCo</v>
      </c>
      <c r="C407" s="568">
        <v>0</v>
      </c>
      <c r="D407" s="569">
        <v>0</v>
      </c>
      <c r="E407" s="569">
        <v>0</v>
      </c>
      <c r="F407" s="569">
        <v>0</v>
      </c>
      <c r="G407" s="569">
        <v>0</v>
      </c>
      <c r="H407" s="569">
        <v>0</v>
      </c>
      <c r="I407" s="569">
        <v>0</v>
      </c>
      <c r="J407" s="569">
        <v>0</v>
      </c>
      <c r="K407" s="570">
        <v>0</v>
      </c>
      <c r="L407" s="571">
        <f t="shared" si="18"/>
        <v>0</v>
      </c>
      <c r="M407" s="573">
        <v>0</v>
      </c>
      <c r="N407" s="573">
        <v>0</v>
      </c>
      <c r="O407" s="573">
        <v>0</v>
      </c>
      <c r="P407" s="573">
        <v>0</v>
      </c>
      <c r="Q407" s="574">
        <v>0</v>
      </c>
    </row>
    <row r="408" spans="1:17" x14ac:dyDescent="0.25">
      <c r="A408" s="575">
        <f t="shared" si="19"/>
        <v>56492</v>
      </c>
      <c r="B408" s="83" t="str">
        <f t="shared" si="20"/>
        <v>AMCo</v>
      </c>
      <c r="C408" s="562">
        <v>0</v>
      </c>
      <c r="D408" s="563">
        <v>0</v>
      </c>
      <c r="E408" s="563">
        <v>0</v>
      </c>
      <c r="F408" s="563">
        <v>0</v>
      </c>
      <c r="G408" s="563">
        <v>0</v>
      </c>
      <c r="H408" s="563">
        <v>0</v>
      </c>
      <c r="I408" s="563">
        <v>0</v>
      </c>
      <c r="J408" s="563">
        <v>0</v>
      </c>
      <c r="K408" s="564">
        <v>0</v>
      </c>
      <c r="L408" s="563">
        <f t="shared" si="18"/>
        <v>0</v>
      </c>
      <c r="M408" s="564">
        <v>0</v>
      </c>
      <c r="N408" s="564">
        <v>0</v>
      </c>
      <c r="O408" s="564">
        <v>0</v>
      </c>
      <c r="P408" s="564">
        <v>0</v>
      </c>
      <c r="Q408" s="566">
        <v>0</v>
      </c>
    </row>
    <row r="409" spans="1:17" x14ac:dyDescent="0.25">
      <c r="A409" s="567">
        <f t="shared" si="19"/>
        <v>56522</v>
      </c>
      <c r="B409" s="577" t="str">
        <f t="shared" si="20"/>
        <v>AMCo</v>
      </c>
      <c r="C409" s="568">
        <v>0</v>
      </c>
      <c r="D409" s="569">
        <v>0</v>
      </c>
      <c r="E409" s="569">
        <v>0</v>
      </c>
      <c r="F409" s="569">
        <v>0</v>
      </c>
      <c r="G409" s="569">
        <v>0</v>
      </c>
      <c r="H409" s="569">
        <v>0</v>
      </c>
      <c r="I409" s="569">
        <v>0</v>
      </c>
      <c r="J409" s="569">
        <v>0</v>
      </c>
      <c r="K409" s="570">
        <v>0</v>
      </c>
      <c r="L409" s="571">
        <f t="shared" si="18"/>
        <v>0</v>
      </c>
      <c r="M409" s="573">
        <v>0</v>
      </c>
      <c r="N409" s="573">
        <v>0</v>
      </c>
      <c r="O409" s="573">
        <v>0</v>
      </c>
      <c r="P409" s="573">
        <v>0</v>
      </c>
      <c r="Q409" s="574">
        <v>0</v>
      </c>
    </row>
    <row r="410" spans="1:17" x14ac:dyDescent="0.25">
      <c r="A410" s="575">
        <f t="shared" si="19"/>
        <v>56553</v>
      </c>
      <c r="B410" s="83" t="str">
        <f t="shared" si="20"/>
        <v>AMCo</v>
      </c>
      <c r="C410" s="562">
        <v>0</v>
      </c>
      <c r="D410" s="563">
        <v>0</v>
      </c>
      <c r="E410" s="563">
        <v>0</v>
      </c>
      <c r="F410" s="563">
        <v>0</v>
      </c>
      <c r="G410" s="563">
        <v>0</v>
      </c>
      <c r="H410" s="563">
        <v>0</v>
      </c>
      <c r="I410" s="563">
        <v>0</v>
      </c>
      <c r="J410" s="563">
        <v>0</v>
      </c>
      <c r="K410" s="564">
        <v>0</v>
      </c>
      <c r="L410" s="563">
        <f t="shared" si="18"/>
        <v>0</v>
      </c>
      <c r="M410" s="564">
        <v>0</v>
      </c>
      <c r="N410" s="564">
        <v>0</v>
      </c>
      <c r="O410" s="564">
        <v>0</v>
      </c>
      <c r="P410" s="564">
        <v>0</v>
      </c>
      <c r="Q410" s="566">
        <v>0</v>
      </c>
    </row>
    <row r="411" spans="1:17" x14ac:dyDescent="0.25">
      <c r="A411" s="567">
        <f t="shared" si="19"/>
        <v>56583</v>
      </c>
      <c r="B411" s="577" t="str">
        <f t="shared" si="20"/>
        <v>AMCo</v>
      </c>
      <c r="C411" s="568">
        <v>0</v>
      </c>
      <c r="D411" s="569">
        <v>0</v>
      </c>
      <c r="E411" s="569">
        <v>0</v>
      </c>
      <c r="F411" s="569">
        <v>0</v>
      </c>
      <c r="G411" s="569">
        <v>0</v>
      </c>
      <c r="H411" s="569">
        <v>0</v>
      </c>
      <c r="I411" s="569">
        <v>0</v>
      </c>
      <c r="J411" s="569">
        <v>0</v>
      </c>
      <c r="K411" s="570">
        <v>0</v>
      </c>
      <c r="L411" s="571">
        <f t="shared" si="18"/>
        <v>0</v>
      </c>
      <c r="M411" s="573">
        <v>0</v>
      </c>
      <c r="N411" s="573">
        <v>0</v>
      </c>
      <c r="O411" s="573">
        <v>0</v>
      </c>
      <c r="P411" s="573">
        <v>0</v>
      </c>
      <c r="Q411" s="574">
        <v>0</v>
      </c>
    </row>
    <row r="412" spans="1:17" x14ac:dyDescent="0.25">
      <c r="A412" s="575">
        <f t="shared" si="19"/>
        <v>56614</v>
      </c>
      <c r="B412" s="83" t="str">
        <f t="shared" si="20"/>
        <v>AMCo</v>
      </c>
      <c r="C412" s="562">
        <v>0</v>
      </c>
      <c r="D412" s="563">
        <v>0</v>
      </c>
      <c r="E412" s="563">
        <v>0</v>
      </c>
      <c r="F412" s="563">
        <v>0</v>
      </c>
      <c r="G412" s="563">
        <v>0</v>
      </c>
      <c r="H412" s="563">
        <v>0</v>
      </c>
      <c r="I412" s="563">
        <v>0</v>
      </c>
      <c r="J412" s="563">
        <v>0</v>
      </c>
      <c r="K412" s="564">
        <v>0</v>
      </c>
      <c r="L412" s="563">
        <f t="shared" si="18"/>
        <v>0</v>
      </c>
      <c r="M412" s="564">
        <v>0</v>
      </c>
      <c r="N412" s="564">
        <v>0</v>
      </c>
      <c r="O412" s="564">
        <v>0</v>
      </c>
      <c r="P412" s="564">
        <v>0</v>
      </c>
      <c r="Q412" s="566">
        <v>0</v>
      </c>
    </row>
    <row r="413" spans="1:17" x14ac:dyDescent="0.25">
      <c r="A413" s="567">
        <f t="shared" si="19"/>
        <v>56645</v>
      </c>
      <c r="B413" s="577" t="str">
        <f t="shared" si="20"/>
        <v>AMCo</v>
      </c>
      <c r="C413" s="568">
        <v>0</v>
      </c>
      <c r="D413" s="569">
        <v>0</v>
      </c>
      <c r="E413" s="569">
        <v>0</v>
      </c>
      <c r="F413" s="569">
        <v>0</v>
      </c>
      <c r="G413" s="569">
        <v>0</v>
      </c>
      <c r="H413" s="569">
        <v>0</v>
      </c>
      <c r="I413" s="569">
        <v>0</v>
      </c>
      <c r="J413" s="569">
        <v>0</v>
      </c>
      <c r="K413" s="570">
        <v>0</v>
      </c>
      <c r="L413" s="571">
        <f t="shared" si="18"/>
        <v>0</v>
      </c>
      <c r="M413" s="573">
        <v>0</v>
      </c>
      <c r="N413" s="573">
        <v>0</v>
      </c>
      <c r="O413" s="573">
        <v>0</v>
      </c>
      <c r="P413" s="573">
        <v>0</v>
      </c>
      <c r="Q413" s="574">
        <v>0</v>
      </c>
    </row>
    <row r="414" spans="1:17" x14ac:dyDescent="0.25">
      <c r="A414" s="575">
        <f t="shared" si="19"/>
        <v>56673</v>
      </c>
      <c r="B414" s="83" t="str">
        <f t="shared" si="20"/>
        <v>AMCo</v>
      </c>
      <c r="C414" s="562">
        <v>0</v>
      </c>
      <c r="D414" s="563">
        <v>0</v>
      </c>
      <c r="E414" s="563">
        <v>0</v>
      </c>
      <c r="F414" s="563">
        <v>0</v>
      </c>
      <c r="G414" s="563">
        <v>0</v>
      </c>
      <c r="H414" s="563">
        <v>0</v>
      </c>
      <c r="I414" s="563">
        <v>0</v>
      </c>
      <c r="J414" s="563">
        <v>0</v>
      </c>
      <c r="K414" s="564">
        <v>0</v>
      </c>
      <c r="L414" s="563">
        <f t="shared" si="18"/>
        <v>0</v>
      </c>
      <c r="M414" s="564">
        <v>0</v>
      </c>
      <c r="N414" s="564">
        <v>0</v>
      </c>
      <c r="O414" s="564">
        <v>0</v>
      </c>
      <c r="P414" s="564">
        <v>0</v>
      </c>
      <c r="Q414" s="566">
        <v>0</v>
      </c>
    </row>
    <row r="415" spans="1:17" x14ac:dyDescent="0.25">
      <c r="A415" s="567">
        <f t="shared" si="19"/>
        <v>56704</v>
      </c>
      <c r="B415" s="577" t="str">
        <f t="shared" si="20"/>
        <v>AMCo</v>
      </c>
      <c r="C415" s="568">
        <v>0</v>
      </c>
      <c r="D415" s="569">
        <v>0</v>
      </c>
      <c r="E415" s="569">
        <v>0</v>
      </c>
      <c r="F415" s="569">
        <v>0</v>
      </c>
      <c r="G415" s="569">
        <v>0</v>
      </c>
      <c r="H415" s="569">
        <v>0</v>
      </c>
      <c r="I415" s="569">
        <v>0</v>
      </c>
      <c r="J415" s="569">
        <v>0</v>
      </c>
      <c r="K415" s="570">
        <v>0</v>
      </c>
      <c r="L415" s="571">
        <f t="shared" si="18"/>
        <v>0</v>
      </c>
      <c r="M415" s="573">
        <v>0</v>
      </c>
      <c r="N415" s="573">
        <v>0</v>
      </c>
      <c r="O415" s="573">
        <v>0</v>
      </c>
      <c r="P415" s="573">
        <v>0</v>
      </c>
      <c r="Q415" s="574">
        <v>0</v>
      </c>
    </row>
    <row r="416" spans="1:17" x14ac:dyDescent="0.25">
      <c r="A416" s="575">
        <f t="shared" si="19"/>
        <v>56734</v>
      </c>
      <c r="B416" s="83" t="str">
        <f t="shared" si="20"/>
        <v>AMCo</v>
      </c>
      <c r="C416" s="562">
        <v>0</v>
      </c>
      <c r="D416" s="563">
        <v>0</v>
      </c>
      <c r="E416" s="563">
        <v>0</v>
      </c>
      <c r="F416" s="563">
        <v>0</v>
      </c>
      <c r="G416" s="563">
        <v>0</v>
      </c>
      <c r="H416" s="563">
        <v>0</v>
      </c>
      <c r="I416" s="563">
        <v>0</v>
      </c>
      <c r="J416" s="563">
        <v>0</v>
      </c>
      <c r="K416" s="564">
        <v>0</v>
      </c>
      <c r="L416" s="563">
        <f t="shared" si="18"/>
        <v>0</v>
      </c>
      <c r="M416" s="564">
        <v>0</v>
      </c>
      <c r="N416" s="564">
        <v>0</v>
      </c>
      <c r="O416" s="564">
        <v>0</v>
      </c>
      <c r="P416" s="564">
        <v>0</v>
      </c>
      <c r="Q416" s="566">
        <v>0</v>
      </c>
    </row>
    <row r="417" spans="1:17" x14ac:dyDescent="0.25">
      <c r="A417" s="567">
        <f t="shared" si="19"/>
        <v>56765</v>
      </c>
      <c r="B417" s="577" t="str">
        <f t="shared" si="20"/>
        <v>AMCo</v>
      </c>
      <c r="C417" s="568">
        <v>0</v>
      </c>
      <c r="D417" s="569">
        <v>0</v>
      </c>
      <c r="E417" s="569">
        <v>0</v>
      </c>
      <c r="F417" s="569">
        <v>0</v>
      </c>
      <c r="G417" s="569">
        <v>0</v>
      </c>
      <c r="H417" s="569">
        <v>0</v>
      </c>
      <c r="I417" s="569">
        <v>0</v>
      </c>
      <c r="J417" s="569">
        <v>0</v>
      </c>
      <c r="K417" s="570">
        <v>0</v>
      </c>
      <c r="L417" s="571">
        <f t="shared" si="18"/>
        <v>0</v>
      </c>
      <c r="M417" s="573">
        <v>0</v>
      </c>
      <c r="N417" s="573">
        <v>0</v>
      </c>
      <c r="O417" s="573">
        <v>0</v>
      </c>
      <c r="P417" s="573">
        <v>0</v>
      </c>
      <c r="Q417" s="574">
        <v>0</v>
      </c>
    </row>
    <row r="418" spans="1:17" x14ac:dyDescent="0.25">
      <c r="A418" s="575">
        <f t="shared" si="19"/>
        <v>56795</v>
      </c>
      <c r="B418" s="83" t="str">
        <f t="shared" si="20"/>
        <v>AMCo</v>
      </c>
      <c r="C418" s="562">
        <v>0</v>
      </c>
      <c r="D418" s="563">
        <v>0</v>
      </c>
      <c r="E418" s="563">
        <v>0</v>
      </c>
      <c r="F418" s="563">
        <v>0</v>
      </c>
      <c r="G418" s="563">
        <v>0</v>
      </c>
      <c r="H418" s="563">
        <v>0</v>
      </c>
      <c r="I418" s="563">
        <v>0</v>
      </c>
      <c r="J418" s="563">
        <v>0</v>
      </c>
      <c r="K418" s="564">
        <v>0</v>
      </c>
      <c r="L418" s="563">
        <f t="shared" si="18"/>
        <v>0</v>
      </c>
      <c r="M418" s="564">
        <v>0</v>
      </c>
      <c r="N418" s="564">
        <v>0</v>
      </c>
      <c r="O418" s="564">
        <v>0</v>
      </c>
      <c r="P418" s="564">
        <v>0</v>
      </c>
      <c r="Q418" s="566">
        <v>0</v>
      </c>
    </row>
    <row r="419" spans="1:17" x14ac:dyDescent="0.25">
      <c r="A419" s="567">
        <f t="shared" si="19"/>
        <v>56826</v>
      </c>
      <c r="B419" s="577" t="str">
        <f t="shared" si="20"/>
        <v>AMCo</v>
      </c>
      <c r="C419" s="568">
        <v>0</v>
      </c>
      <c r="D419" s="569">
        <v>0</v>
      </c>
      <c r="E419" s="569">
        <v>0</v>
      </c>
      <c r="F419" s="569">
        <v>0</v>
      </c>
      <c r="G419" s="569">
        <v>0</v>
      </c>
      <c r="H419" s="569">
        <v>0</v>
      </c>
      <c r="I419" s="569">
        <v>0</v>
      </c>
      <c r="J419" s="569">
        <v>0</v>
      </c>
      <c r="K419" s="570">
        <v>0</v>
      </c>
      <c r="L419" s="571">
        <f t="shared" si="18"/>
        <v>0</v>
      </c>
      <c r="M419" s="573">
        <v>0</v>
      </c>
      <c r="N419" s="573">
        <v>0</v>
      </c>
      <c r="O419" s="573">
        <v>0</v>
      </c>
      <c r="P419" s="573">
        <v>0</v>
      </c>
      <c r="Q419" s="574">
        <v>0</v>
      </c>
    </row>
    <row r="420" spans="1:17" x14ac:dyDescent="0.25">
      <c r="A420" s="575">
        <f t="shared" si="19"/>
        <v>56857</v>
      </c>
      <c r="B420" s="83" t="str">
        <f t="shared" si="20"/>
        <v>AMCo</v>
      </c>
      <c r="C420" s="562">
        <v>0</v>
      </c>
      <c r="D420" s="563">
        <v>0</v>
      </c>
      <c r="E420" s="563">
        <v>0</v>
      </c>
      <c r="F420" s="563">
        <v>0</v>
      </c>
      <c r="G420" s="563">
        <v>0</v>
      </c>
      <c r="H420" s="563">
        <v>0</v>
      </c>
      <c r="I420" s="563">
        <v>0</v>
      </c>
      <c r="J420" s="563">
        <v>0</v>
      </c>
      <c r="K420" s="564">
        <v>0</v>
      </c>
      <c r="L420" s="563">
        <f t="shared" si="18"/>
        <v>0</v>
      </c>
      <c r="M420" s="564">
        <v>0</v>
      </c>
      <c r="N420" s="564">
        <v>0</v>
      </c>
      <c r="O420" s="564">
        <v>0</v>
      </c>
      <c r="P420" s="564">
        <v>0</v>
      </c>
      <c r="Q420" s="566">
        <v>0</v>
      </c>
    </row>
    <row r="421" spans="1:17" x14ac:dyDescent="0.25">
      <c r="A421" s="567">
        <f t="shared" si="19"/>
        <v>56887</v>
      </c>
      <c r="B421" s="577" t="str">
        <f t="shared" si="20"/>
        <v>AMCo</v>
      </c>
      <c r="C421" s="568">
        <v>0</v>
      </c>
      <c r="D421" s="569">
        <v>0</v>
      </c>
      <c r="E421" s="569">
        <v>0</v>
      </c>
      <c r="F421" s="569">
        <v>0</v>
      </c>
      <c r="G421" s="569">
        <v>0</v>
      </c>
      <c r="H421" s="569">
        <v>0</v>
      </c>
      <c r="I421" s="569">
        <v>0</v>
      </c>
      <c r="J421" s="569">
        <v>0</v>
      </c>
      <c r="K421" s="570">
        <v>0</v>
      </c>
      <c r="L421" s="571">
        <f t="shared" si="18"/>
        <v>0</v>
      </c>
      <c r="M421" s="573">
        <v>0</v>
      </c>
      <c r="N421" s="573">
        <v>0</v>
      </c>
      <c r="O421" s="573">
        <v>0</v>
      </c>
      <c r="P421" s="573">
        <v>0</v>
      </c>
      <c r="Q421" s="574">
        <v>0</v>
      </c>
    </row>
    <row r="422" spans="1:17" x14ac:dyDescent="0.25">
      <c r="A422" s="575">
        <f t="shared" si="19"/>
        <v>56918</v>
      </c>
      <c r="B422" s="83" t="str">
        <f t="shared" si="20"/>
        <v>AMCo</v>
      </c>
      <c r="C422" s="562">
        <v>0</v>
      </c>
      <c r="D422" s="563">
        <v>0</v>
      </c>
      <c r="E422" s="563">
        <v>0</v>
      </c>
      <c r="F422" s="563">
        <v>0</v>
      </c>
      <c r="G422" s="563">
        <v>0</v>
      </c>
      <c r="H422" s="563">
        <v>0</v>
      </c>
      <c r="I422" s="563">
        <v>0</v>
      </c>
      <c r="J422" s="563">
        <v>0</v>
      </c>
      <c r="K422" s="564">
        <v>0</v>
      </c>
      <c r="L422" s="563">
        <f t="shared" si="18"/>
        <v>0</v>
      </c>
      <c r="M422" s="564">
        <v>0</v>
      </c>
      <c r="N422" s="564">
        <v>0</v>
      </c>
      <c r="O422" s="564">
        <v>0</v>
      </c>
      <c r="P422" s="564">
        <v>0</v>
      </c>
      <c r="Q422" s="566">
        <v>0</v>
      </c>
    </row>
    <row r="423" spans="1:17" x14ac:dyDescent="0.25">
      <c r="A423" s="567">
        <f t="shared" si="19"/>
        <v>56948</v>
      </c>
      <c r="B423" s="577" t="str">
        <f t="shared" si="20"/>
        <v>AMCo</v>
      </c>
      <c r="C423" s="568">
        <v>0</v>
      </c>
      <c r="D423" s="569">
        <v>0</v>
      </c>
      <c r="E423" s="569">
        <v>0</v>
      </c>
      <c r="F423" s="569">
        <v>0</v>
      </c>
      <c r="G423" s="569">
        <v>0</v>
      </c>
      <c r="H423" s="569">
        <v>0</v>
      </c>
      <c r="I423" s="569">
        <v>0</v>
      </c>
      <c r="J423" s="569">
        <v>0</v>
      </c>
      <c r="K423" s="570">
        <v>0</v>
      </c>
      <c r="L423" s="571">
        <f t="shared" si="18"/>
        <v>0</v>
      </c>
      <c r="M423" s="573">
        <v>0</v>
      </c>
      <c r="N423" s="573">
        <v>0</v>
      </c>
      <c r="O423" s="573">
        <v>0</v>
      </c>
      <c r="P423" s="573">
        <v>0</v>
      </c>
      <c r="Q423" s="574">
        <v>0</v>
      </c>
    </row>
    <row r="424" spans="1:17" x14ac:dyDescent="0.25">
      <c r="A424" s="575">
        <f t="shared" si="19"/>
        <v>56979</v>
      </c>
      <c r="B424" s="83" t="str">
        <f t="shared" si="20"/>
        <v>AMCo</v>
      </c>
      <c r="C424" s="562">
        <v>0</v>
      </c>
      <c r="D424" s="563">
        <v>0</v>
      </c>
      <c r="E424" s="563">
        <v>0</v>
      </c>
      <c r="F424" s="563">
        <v>0</v>
      </c>
      <c r="G424" s="563">
        <v>0</v>
      </c>
      <c r="H424" s="563">
        <v>0</v>
      </c>
      <c r="I424" s="563">
        <v>0</v>
      </c>
      <c r="J424" s="563">
        <v>0</v>
      </c>
      <c r="K424" s="564">
        <v>0</v>
      </c>
      <c r="L424" s="563">
        <f t="shared" si="18"/>
        <v>0</v>
      </c>
      <c r="M424" s="564">
        <v>0</v>
      </c>
      <c r="N424" s="564">
        <v>0</v>
      </c>
      <c r="O424" s="564">
        <v>0</v>
      </c>
      <c r="P424" s="564">
        <v>0</v>
      </c>
      <c r="Q424" s="566">
        <v>0</v>
      </c>
    </row>
    <row r="425" spans="1:17" x14ac:dyDescent="0.25">
      <c r="A425" s="567">
        <f t="shared" si="19"/>
        <v>57010</v>
      </c>
      <c r="B425" s="577" t="str">
        <f t="shared" si="20"/>
        <v>AMCo</v>
      </c>
      <c r="C425" s="568">
        <v>0</v>
      </c>
      <c r="D425" s="569">
        <v>0</v>
      </c>
      <c r="E425" s="569">
        <v>0</v>
      </c>
      <c r="F425" s="569">
        <v>0</v>
      </c>
      <c r="G425" s="569">
        <v>0</v>
      </c>
      <c r="H425" s="569">
        <v>0</v>
      </c>
      <c r="I425" s="569">
        <v>0</v>
      </c>
      <c r="J425" s="569">
        <v>0</v>
      </c>
      <c r="K425" s="570">
        <v>0</v>
      </c>
      <c r="L425" s="571">
        <f t="shared" si="18"/>
        <v>0</v>
      </c>
      <c r="M425" s="573">
        <v>0</v>
      </c>
      <c r="N425" s="573">
        <v>0</v>
      </c>
      <c r="O425" s="573">
        <v>0</v>
      </c>
      <c r="P425" s="573">
        <v>0</v>
      </c>
      <c r="Q425" s="574">
        <v>0</v>
      </c>
    </row>
    <row r="426" spans="1:17" x14ac:dyDescent="0.25">
      <c r="A426" s="575">
        <f t="shared" si="19"/>
        <v>57039</v>
      </c>
      <c r="B426" s="83" t="str">
        <f t="shared" si="20"/>
        <v>AMCo</v>
      </c>
      <c r="C426" s="562">
        <v>0</v>
      </c>
      <c r="D426" s="563">
        <v>0</v>
      </c>
      <c r="E426" s="563">
        <v>0</v>
      </c>
      <c r="F426" s="563">
        <v>0</v>
      </c>
      <c r="G426" s="563">
        <v>0</v>
      </c>
      <c r="H426" s="563">
        <v>0</v>
      </c>
      <c r="I426" s="563">
        <v>0</v>
      </c>
      <c r="J426" s="563">
        <v>0</v>
      </c>
      <c r="K426" s="564">
        <v>0</v>
      </c>
      <c r="L426" s="563">
        <f t="shared" si="18"/>
        <v>0</v>
      </c>
      <c r="M426" s="564">
        <v>0</v>
      </c>
      <c r="N426" s="564">
        <v>0</v>
      </c>
      <c r="O426" s="564">
        <v>0</v>
      </c>
      <c r="P426" s="564">
        <v>0</v>
      </c>
      <c r="Q426" s="566">
        <v>0</v>
      </c>
    </row>
    <row r="427" spans="1:17" x14ac:dyDescent="0.25">
      <c r="A427" s="567">
        <f t="shared" si="19"/>
        <v>57070</v>
      </c>
      <c r="B427" s="577" t="str">
        <f t="shared" si="20"/>
        <v>AMCo</v>
      </c>
      <c r="C427" s="568">
        <v>0</v>
      </c>
      <c r="D427" s="569">
        <v>0</v>
      </c>
      <c r="E427" s="569">
        <v>0</v>
      </c>
      <c r="F427" s="569">
        <v>0</v>
      </c>
      <c r="G427" s="569">
        <v>0</v>
      </c>
      <c r="H427" s="569">
        <v>0</v>
      </c>
      <c r="I427" s="569">
        <v>0</v>
      </c>
      <c r="J427" s="569">
        <v>0</v>
      </c>
      <c r="K427" s="570">
        <v>0</v>
      </c>
      <c r="L427" s="571">
        <f t="shared" si="18"/>
        <v>0</v>
      </c>
      <c r="M427" s="573">
        <v>0</v>
      </c>
      <c r="N427" s="573">
        <v>0</v>
      </c>
      <c r="O427" s="573">
        <v>0</v>
      </c>
      <c r="P427" s="573">
        <v>0</v>
      </c>
      <c r="Q427" s="574">
        <v>0</v>
      </c>
    </row>
    <row r="428" spans="1:17" x14ac:dyDescent="0.25">
      <c r="A428" s="575">
        <f t="shared" si="19"/>
        <v>57100</v>
      </c>
      <c r="B428" s="83" t="str">
        <f t="shared" si="20"/>
        <v>AMCo</v>
      </c>
      <c r="C428" s="562">
        <v>0</v>
      </c>
      <c r="D428" s="563">
        <v>0</v>
      </c>
      <c r="E428" s="563">
        <v>0</v>
      </c>
      <c r="F428" s="563">
        <v>0</v>
      </c>
      <c r="G428" s="563">
        <v>0</v>
      </c>
      <c r="H428" s="563">
        <v>0</v>
      </c>
      <c r="I428" s="563">
        <v>0</v>
      </c>
      <c r="J428" s="563">
        <v>0</v>
      </c>
      <c r="K428" s="564">
        <v>0</v>
      </c>
      <c r="L428" s="563">
        <f t="shared" si="18"/>
        <v>0</v>
      </c>
      <c r="M428" s="564">
        <v>0</v>
      </c>
      <c r="N428" s="564">
        <v>0</v>
      </c>
      <c r="O428" s="564">
        <v>0</v>
      </c>
      <c r="P428" s="564">
        <v>0</v>
      </c>
      <c r="Q428" s="566">
        <v>0</v>
      </c>
    </row>
    <row r="429" spans="1:17" x14ac:dyDescent="0.25">
      <c r="A429" s="567">
        <f t="shared" si="19"/>
        <v>57131</v>
      </c>
      <c r="B429" s="577" t="str">
        <f t="shared" si="20"/>
        <v>AMCo</v>
      </c>
      <c r="C429" s="568">
        <v>0</v>
      </c>
      <c r="D429" s="569">
        <v>0</v>
      </c>
      <c r="E429" s="569">
        <v>0</v>
      </c>
      <c r="F429" s="569">
        <v>0</v>
      </c>
      <c r="G429" s="569">
        <v>0</v>
      </c>
      <c r="H429" s="569">
        <v>0</v>
      </c>
      <c r="I429" s="569">
        <v>0</v>
      </c>
      <c r="J429" s="569">
        <v>0</v>
      </c>
      <c r="K429" s="570">
        <v>0</v>
      </c>
      <c r="L429" s="571">
        <f t="shared" si="18"/>
        <v>0</v>
      </c>
      <c r="M429" s="573">
        <v>0</v>
      </c>
      <c r="N429" s="573">
        <v>0</v>
      </c>
      <c r="O429" s="573">
        <v>0</v>
      </c>
      <c r="P429" s="573">
        <v>0</v>
      </c>
      <c r="Q429" s="574">
        <v>0</v>
      </c>
    </row>
    <row r="430" spans="1:17" x14ac:dyDescent="0.25">
      <c r="A430" s="575">
        <f t="shared" si="19"/>
        <v>57161</v>
      </c>
      <c r="B430" s="83" t="str">
        <f t="shared" si="20"/>
        <v>AMCo</v>
      </c>
      <c r="C430" s="562">
        <v>0</v>
      </c>
      <c r="D430" s="563">
        <v>0</v>
      </c>
      <c r="E430" s="563">
        <v>0</v>
      </c>
      <c r="F430" s="563">
        <v>0</v>
      </c>
      <c r="G430" s="563">
        <v>0</v>
      </c>
      <c r="H430" s="563">
        <v>0</v>
      </c>
      <c r="I430" s="563">
        <v>0</v>
      </c>
      <c r="J430" s="563">
        <v>0</v>
      </c>
      <c r="K430" s="564">
        <v>0</v>
      </c>
      <c r="L430" s="563">
        <f t="shared" si="18"/>
        <v>0</v>
      </c>
      <c r="M430" s="564">
        <v>0</v>
      </c>
      <c r="N430" s="564">
        <v>0</v>
      </c>
      <c r="O430" s="564">
        <v>0</v>
      </c>
      <c r="P430" s="564">
        <v>0</v>
      </c>
      <c r="Q430" s="566">
        <v>0</v>
      </c>
    </row>
    <row r="431" spans="1:17" x14ac:dyDescent="0.25">
      <c r="A431" s="567">
        <f t="shared" si="19"/>
        <v>57192</v>
      </c>
      <c r="B431" s="577" t="str">
        <f t="shared" si="20"/>
        <v>AMCo</v>
      </c>
      <c r="C431" s="568">
        <v>0</v>
      </c>
      <c r="D431" s="569">
        <v>0</v>
      </c>
      <c r="E431" s="569">
        <v>0</v>
      </c>
      <c r="F431" s="569">
        <v>0</v>
      </c>
      <c r="G431" s="569">
        <v>0</v>
      </c>
      <c r="H431" s="569">
        <v>0</v>
      </c>
      <c r="I431" s="569">
        <v>0</v>
      </c>
      <c r="J431" s="569">
        <v>0</v>
      </c>
      <c r="K431" s="570">
        <v>0</v>
      </c>
      <c r="L431" s="571">
        <f t="shared" si="18"/>
        <v>0</v>
      </c>
      <c r="M431" s="573">
        <v>0</v>
      </c>
      <c r="N431" s="573">
        <v>0</v>
      </c>
      <c r="O431" s="573">
        <v>0</v>
      </c>
      <c r="P431" s="573">
        <v>0</v>
      </c>
      <c r="Q431" s="574">
        <v>0</v>
      </c>
    </row>
    <row r="432" spans="1:17" x14ac:dyDescent="0.25">
      <c r="A432" s="575">
        <f t="shared" si="19"/>
        <v>57223</v>
      </c>
      <c r="B432" s="83" t="str">
        <f t="shared" si="20"/>
        <v>AMCo</v>
      </c>
      <c r="C432" s="562">
        <v>0</v>
      </c>
      <c r="D432" s="563">
        <v>0</v>
      </c>
      <c r="E432" s="563">
        <v>0</v>
      </c>
      <c r="F432" s="563">
        <v>0</v>
      </c>
      <c r="G432" s="563">
        <v>0</v>
      </c>
      <c r="H432" s="563">
        <v>0</v>
      </c>
      <c r="I432" s="563">
        <v>0</v>
      </c>
      <c r="J432" s="563">
        <v>0</v>
      </c>
      <c r="K432" s="564">
        <v>0</v>
      </c>
      <c r="L432" s="563">
        <f t="shared" si="18"/>
        <v>0</v>
      </c>
      <c r="M432" s="564">
        <v>0</v>
      </c>
      <c r="N432" s="564">
        <v>0</v>
      </c>
      <c r="O432" s="564">
        <v>0</v>
      </c>
      <c r="P432" s="564">
        <v>0</v>
      </c>
      <c r="Q432" s="566">
        <v>0</v>
      </c>
    </row>
    <row r="433" spans="1:17" x14ac:dyDescent="0.25">
      <c r="A433" s="567">
        <f t="shared" si="19"/>
        <v>57253</v>
      </c>
      <c r="B433" s="577" t="str">
        <f t="shared" si="20"/>
        <v>AMCo</v>
      </c>
      <c r="C433" s="568">
        <v>0</v>
      </c>
      <c r="D433" s="569">
        <v>0</v>
      </c>
      <c r="E433" s="569">
        <v>0</v>
      </c>
      <c r="F433" s="569">
        <v>0</v>
      </c>
      <c r="G433" s="569">
        <v>0</v>
      </c>
      <c r="H433" s="569">
        <v>0</v>
      </c>
      <c r="I433" s="569">
        <v>0</v>
      </c>
      <c r="J433" s="569">
        <v>0</v>
      </c>
      <c r="K433" s="570">
        <v>0</v>
      </c>
      <c r="L433" s="571">
        <f t="shared" si="18"/>
        <v>0</v>
      </c>
      <c r="M433" s="573">
        <v>0</v>
      </c>
      <c r="N433" s="573">
        <v>0</v>
      </c>
      <c r="O433" s="573">
        <v>0</v>
      </c>
      <c r="P433" s="573">
        <v>0</v>
      </c>
      <c r="Q433" s="574">
        <v>0</v>
      </c>
    </row>
    <row r="434" spans="1:17" x14ac:dyDescent="0.25">
      <c r="A434" s="575">
        <f t="shared" si="19"/>
        <v>57284</v>
      </c>
      <c r="B434" s="83" t="str">
        <f t="shared" si="20"/>
        <v>AMCo</v>
      </c>
      <c r="C434" s="562">
        <v>0</v>
      </c>
      <c r="D434" s="563">
        <v>0</v>
      </c>
      <c r="E434" s="563">
        <v>0</v>
      </c>
      <c r="F434" s="563">
        <v>0</v>
      </c>
      <c r="G434" s="563">
        <v>0</v>
      </c>
      <c r="H434" s="563">
        <v>0</v>
      </c>
      <c r="I434" s="563">
        <v>0</v>
      </c>
      <c r="J434" s="563">
        <v>0</v>
      </c>
      <c r="K434" s="564">
        <v>0</v>
      </c>
      <c r="L434" s="563">
        <f t="shared" si="18"/>
        <v>0</v>
      </c>
      <c r="M434" s="564">
        <v>0</v>
      </c>
      <c r="N434" s="564">
        <v>0</v>
      </c>
      <c r="O434" s="564">
        <v>0</v>
      </c>
      <c r="P434" s="564">
        <v>0</v>
      </c>
      <c r="Q434" s="566">
        <v>0</v>
      </c>
    </row>
    <row r="435" spans="1:17" x14ac:dyDescent="0.25">
      <c r="A435" s="567">
        <f t="shared" si="19"/>
        <v>57314</v>
      </c>
      <c r="B435" s="577" t="str">
        <f t="shared" si="20"/>
        <v>AMCo</v>
      </c>
      <c r="C435" s="568">
        <v>0</v>
      </c>
      <c r="D435" s="569">
        <v>0</v>
      </c>
      <c r="E435" s="569">
        <v>0</v>
      </c>
      <c r="F435" s="569">
        <v>0</v>
      </c>
      <c r="G435" s="569">
        <v>0</v>
      </c>
      <c r="H435" s="569">
        <v>0</v>
      </c>
      <c r="I435" s="569">
        <v>0</v>
      </c>
      <c r="J435" s="569">
        <v>0</v>
      </c>
      <c r="K435" s="570">
        <v>0</v>
      </c>
      <c r="L435" s="571">
        <f t="shared" si="18"/>
        <v>0</v>
      </c>
      <c r="M435" s="573">
        <v>0</v>
      </c>
      <c r="N435" s="573">
        <v>0</v>
      </c>
      <c r="O435" s="573">
        <v>0</v>
      </c>
      <c r="P435" s="573">
        <v>0</v>
      </c>
      <c r="Q435" s="574">
        <v>0</v>
      </c>
    </row>
    <row r="436" spans="1:17" x14ac:dyDescent="0.25">
      <c r="A436" s="575">
        <f t="shared" si="19"/>
        <v>57345</v>
      </c>
      <c r="B436" s="83" t="str">
        <f t="shared" si="20"/>
        <v>AMCo</v>
      </c>
      <c r="C436" s="562">
        <v>0</v>
      </c>
      <c r="D436" s="563">
        <v>0</v>
      </c>
      <c r="E436" s="563">
        <v>0</v>
      </c>
      <c r="F436" s="563">
        <v>0</v>
      </c>
      <c r="G436" s="563">
        <v>0</v>
      </c>
      <c r="H436" s="563">
        <v>0</v>
      </c>
      <c r="I436" s="563">
        <v>0</v>
      </c>
      <c r="J436" s="563">
        <v>0</v>
      </c>
      <c r="K436" s="564">
        <v>0</v>
      </c>
      <c r="L436" s="563">
        <f t="shared" si="18"/>
        <v>0</v>
      </c>
      <c r="M436" s="564">
        <v>0</v>
      </c>
      <c r="N436" s="564">
        <v>0</v>
      </c>
      <c r="O436" s="564">
        <v>0</v>
      </c>
      <c r="P436" s="564">
        <v>0</v>
      </c>
      <c r="Q436" s="566">
        <v>0</v>
      </c>
    </row>
    <row r="437" spans="1:17" x14ac:dyDescent="0.25">
      <c r="A437" s="567">
        <f t="shared" si="19"/>
        <v>57376</v>
      </c>
      <c r="B437" s="577" t="str">
        <f t="shared" si="20"/>
        <v>AMCo</v>
      </c>
      <c r="C437" s="568">
        <v>0</v>
      </c>
      <c r="D437" s="569">
        <v>0</v>
      </c>
      <c r="E437" s="569">
        <v>0</v>
      </c>
      <c r="F437" s="569">
        <v>0</v>
      </c>
      <c r="G437" s="569">
        <v>0</v>
      </c>
      <c r="H437" s="569">
        <v>0</v>
      </c>
      <c r="I437" s="569">
        <v>0</v>
      </c>
      <c r="J437" s="569">
        <v>0</v>
      </c>
      <c r="K437" s="570">
        <v>0</v>
      </c>
      <c r="L437" s="571">
        <f t="shared" si="18"/>
        <v>0</v>
      </c>
      <c r="M437" s="573">
        <v>0</v>
      </c>
      <c r="N437" s="573">
        <v>0</v>
      </c>
      <c r="O437" s="573">
        <v>0</v>
      </c>
      <c r="P437" s="573">
        <v>0</v>
      </c>
      <c r="Q437" s="574">
        <v>0</v>
      </c>
    </row>
    <row r="438" spans="1:17" x14ac:dyDescent="0.25">
      <c r="A438" s="575">
        <f t="shared" si="19"/>
        <v>57404</v>
      </c>
      <c r="B438" s="83" t="str">
        <f t="shared" si="20"/>
        <v>AMCo</v>
      </c>
      <c r="C438" s="562">
        <v>0</v>
      </c>
      <c r="D438" s="563">
        <v>0</v>
      </c>
      <c r="E438" s="563">
        <v>0</v>
      </c>
      <c r="F438" s="563">
        <v>0</v>
      </c>
      <c r="G438" s="563">
        <v>0</v>
      </c>
      <c r="H438" s="563">
        <v>0</v>
      </c>
      <c r="I438" s="563">
        <v>0</v>
      </c>
      <c r="J438" s="563">
        <v>0</v>
      </c>
      <c r="K438" s="564">
        <v>0</v>
      </c>
      <c r="L438" s="563">
        <f t="shared" si="18"/>
        <v>0</v>
      </c>
      <c r="M438" s="564">
        <v>0</v>
      </c>
      <c r="N438" s="564">
        <v>0</v>
      </c>
      <c r="O438" s="564">
        <v>0</v>
      </c>
      <c r="P438" s="564">
        <v>0</v>
      </c>
      <c r="Q438" s="566">
        <v>0</v>
      </c>
    </row>
    <row r="439" spans="1:17" x14ac:dyDescent="0.25">
      <c r="A439" s="567">
        <f t="shared" si="19"/>
        <v>57435</v>
      </c>
      <c r="B439" s="577" t="str">
        <f t="shared" si="20"/>
        <v>AMCo</v>
      </c>
      <c r="C439" s="568">
        <v>0</v>
      </c>
      <c r="D439" s="569">
        <v>0</v>
      </c>
      <c r="E439" s="569">
        <v>0</v>
      </c>
      <c r="F439" s="569">
        <v>0</v>
      </c>
      <c r="G439" s="569">
        <v>0</v>
      </c>
      <c r="H439" s="569">
        <v>0</v>
      </c>
      <c r="I439" s="569">
        <v>0</v>
      </c>
      <c r="J439" s="569">
        <v>0</v>
      </c>
      <c r="K439" s="570">
        <v>0</v>
      </c>
      <c r="L439" s="571">
        <f t="shared" si="18"/>
        <v>0</v>
      </c>
      <c r="M439" s="573">
        <v>0</v>
      </c>
      <c r="N439" s="573">
        <v>0</v>
      </c>
      <c r="O439" s="573">
        <v>0</v>
      </c>
      <c r="P439" s="573">
        <v>0</v>
      </c>
      <c r="Q439" s="574">
        <v>0</v>
      </c>
    </row>
    <row r="440" spans="1:17" x14ac:dyDescent="0.25">
      <c r="A440" s="575">
        <f t="shared" si="19"/>
        <v>57465</v>
      </c>
      <c r="B440" s="83" t="str">
        <f t="shared" si="20"/>
        <v>AMCo</v>
      </c>
      <c r="C440" s="562">
        <v>0</v>
      </c>
      <c r="D440" s="563">
        <v>0</v>
      </c>
      <c r="E440" s="563">
        <v>0</v>
      </c>
      <c r="F440" s="563">
        <v>0</v>
      </c>
      <c r="G440" s="563">
        <v>0</v>
      </c>
      <c r="H440" s="563">
        <v>0</v>
      </c>
      <c r="I440" s="563">
        <v>0</v>
      </c>
      <c r="J440" s="563">
        <v>0</v>
      </c>
      <c r="K440" s="564">
        <v>0</v>
      </c>
      <c r="L440" s="563">
        <f t="shared" si="18"/>
        <v>0</v>
      </c>
      <c r="M440" s="564">
        <v>0</v>
      </c>
      <c r="N440" s="564">
        <v>0</v>
      </c>
      <c r="O440" s="564">
        <v>0</v>
      </c>
      <c r="P440" s="564">
        <v>0</v>
      </c>
      <c r="Q440" s="566">
        <v>0</v>
      </c>
    </row>
    <row r="441" spans="1:17" x14ac:dyDescent="0.25">
      <c r="A441" s="567">
        <f t="shared" si="19"/>
        <v>57496</v>
      </c>
      <c r="B441" s="577" t="str">
        <f t="shared" si="20"/>
        <v>AMCo</v>
      </c>
      <c r="C441" s="568">
        <v>0</v>
      </c>
      <c r="D441" s="569">
        <v>0</v>
      </c>
      <c r="E441" s="569">
        <v>0</v>
      </c>
      <c r="F441" s="569">
        <v>0</v>
      </c>
      <c r="G441" s="569">
        <v>0</v>
      </c>
      <c r="H441" s="569">
        <v>0</v>
      </c>
      <c r="I441" s="569">
        <v>0</v>
      </c>
      <c r="J441" s="569">
        <v>0</v>
      </c>
      <c r="K441" s="570">
        <v>0</v>
      </c>
      <c r="L441" s="571">
        <f t="shared" si="18"/>
        <v>0</v>
      </c>
      <c r="M441" s="573">
        <v>0</v>
      </c>
      <c r="N441" s="573">
        <v>0</v>
      </c>
      <c r="O441" s="573">
        <v>0</v>
      </c>
      <c r="P441" s="573">
        <v>0</v>
      </c>
      <c r="Q441" s="574">
        <v>0</v>
      </c>
    </row>
    <row r="442" spans="1:17" x14ac:dyDescent="0.25">
      <c r="A442" s="575">
        <f t="shared" si="19"/>
        <v>57526</v>
      </c>
      <c r="B442" s="83" t="str">
        <f t="shared" si="20"/>
        <v>AMCo</v>
      </c>
      <c r="C442" s="562">
        <v>0</v>
      </c>
      <c r="D442" s="563">
        <v>0</v>
      </c>
      <c r="E442" s="563">
        <v>0</v>
      </c>
      <c r="F442" s="563">
        <v>0</v>
      </c>
      <c r="G442" s="563">
        <v>0</v>
      </c>
      <c r="H442" s="563">
        <v>0</v>
      </c>
      <c r="I442" s="563">
        <v>0</v>
      </c>
      <c r="J442" s="563">
        <v>0</v>
      </c>
      <c r="K442" s="564">
        <v>0</v>
      </c>
      <c r="L442" s="563">
        <f t="shared" si="18"/>
        <v>0</v>
      </c>
      <c r="M442" s="564">
        <v>0</v>
      </c>
      <c r="N442" s="564">
        <v>0</v>
      </c>
      <c r="O442" s="564">
        <v>0</v>
      </c>
      <c r="P442" s="564">
        <v>0</v>
      </c>
      <c r="Q442" s="566">
        <v>0</v>
      </c>
    </row>
    <row r="443" spans="1:17" x14ac:dyDescent="0.25">
      <c r="A443" s="567">
        <f t="shared" si="19"/>
        <v>57557</v>
      </c>
      <c r="B443" s="577" t="str">
        <f t="shared" si="20"/>
        <v>AMCo</v>
      </c>
      <c r="C443" s="568">
        <v>0</v>
      </c>
      <c r="D443" s="569">
        <v>0</v>
      </c>
      <c r="E443" s="569">
        <v>0</v>
      </c>
      <c r="F443" s="569">
        <v>0</v>
      </c>
      <c r="G443" s="569">
        <v>0</v>
      </c>
      <c r="H443" s="569">
        <v>0</v>
      </c>
      <c r="I443" s="569">
        <v>0</v>
      </c>
      <c r="J443" s="569">
        <v>0</v>
      </c>
      <c r="K443" s="570">
        <v>0</v>
      </c>
      <c r="L443" s="571">
        <f t="shared" si="18"/>
        <v>0</v>
      </c>
      <c r="M443" s="573">
        <v>0</v>
      </c>
      <c r="N443" s="573">
        <v>0</v>
      </c>
      <c r="O443" s="573">
        <v>0</v>
      </c>
      <c r="P443" s="573">
        <v>0</v>
      </c>
      <c r="Q443" s="574">
        <v>0</v>
      </c>
    </row>
    <row r="444" spans="1:17" x14ac:dyDescent="0.25">
      <c r="A444" s="575">
        <f t="shared" si="19"/>
        <v>57588</v>
      </c>
      <c r="B444" s="83" t="str">
        <f t="shared" si="20"/>
        <v>AMCo</v>
      </c>
      <c r="C444" s="562">
        <v>0</v>
      </c>
      <c r="D444" s="563">
        <v>0</v>
      </c>
      <c r="E444" s="563">
        <v>0</v>
      </c>
      <c r="F444" s="563">
        <v>0</v>
      </c>
      <c r="G444" s="563">
        <v>0</v>
      </c>
      <c r="H444" s="563">
        <v>0</v>
      </c>
      <c r="I444" s="563">
        <v>0</v>
      </c>
      <c r="J444" s="563">
        <v>0</v>
      </c>
      <c r="K444" s="564">
        <v>0</v>
      </c>
      <c r="L444" s="563">
        <f t="shared" si="18"/>
        <v>0</v>
      </c>
      <c r="M444" s="564">
        <v>0</v>
      </c>
      <c r="N444" s="564">
        <v>0</v>
      </c>
      <c r="O444" s="564">
        <v>0</v>
      </c>
      <c r="P444" s="564">
        <v>0</v>
      </c>
      <c r="Q444" s="566">
        <v>0</v>
      </c>
    </row>
    <row r="445" spans="1:17" x14ac:dyDescent="0.25">
      <c r="A445" s="567">
        <f t="shared" si="19"/>
        <v>57618</v>
      </c>
      <c r="B445" s="577" t="str">
        <f t="shared" si="20"/>
        <v>AMCo</v>
      </c>
      <c r="C445" s="568">
        <v>0</v>
      </c>
      <c r="D445" s="569">
        <v>0</v>
      </c>
      <c r="E445" s="569">
        <v>0</v>
      </c>
      <c r="F445" s="569">
        <v>0</v>
      </c>
      <c r="G445" s="569">
        <v>0</v>
      </c>
      <c r="H445" s="569">
        <v>0</v>
      </c>
      <c r="I445" s="569">
        <v>0</v>
      </c>
      <c r="J445" s="569">
        <v>0</v>
      </c>
      <c r="K445" s="570">
        <v>0</v>
      </c>
      <c r="L445" s="571">
        <f t="shared" si="18"/>
        <v>0</v>
      </c>
      <c r="M445" s="573">
        <v>0</v>
      </c>
      <c r="N445" s="573">
        <v>0</v>
      </c>
      <c r="O445" s="573">
        <v>0</v>
      </c>
      <c r="P445" s="573">
        <v>0</v>
      </c>
      <c r="Q445" s="574">
        <v>0</v>
      </c>
    </row>
    <row r="446" spans="1:17" x14ac:dyDescent="0.25">
      <c r="A446" s="575">
        <f t="shared" si="19"/>
        <v>57649</v>
      </c>
      <c r="B446" s="83" t="str">
        <f t="shared" si="20"/>
        <v>AMCo</v>
      </c>
      <c r="C446" s="562">
        <v>0</v>
      </c>
      <c r="D446" s="563">
        <v>0</v>
      </c>
      <c r="E446" s="563">
        <v>0</v>
      </c>
      <c r="F446" s="563">
        <v>0</v>
      </c>
      <c r="G446" s="563">
        <v>0</v>
      </c>
      <c r="H446" s="563">
        <v>0</v>
      </c>
      <c r="I446" s="563">
        <v>0</v>
      </c>
      <c r="J446" s="563">
        <v>0</v>
      </c>
      <c r="K446" s="564">
        <v>0</v>
      </c>
      <c r="L446" s="563">
        <f t="shared" si="18"/>
        <v>0</v>
      </c>
      <c r="M446" s="564">
        <v>0</v>
      </c>
      <c r="N446" s="564">
        <v>0</v>
      </c>
      <c r="O446" s="564">
        <v>0</v>
      </c>
      <c r="P446" s="564">
        <v>0</v>
      </c>
      <c r="Q446" s="566">
        <v>0</v>
      </c>
    </row>
    <row r="447" spans="1:17" x14ac:dyDescent="0.25">
      <c r="A447" s="567">
        <f t="shared" si="19"/>
        <v>57679</v>
      </c>
      <c r="B447" s="577" t="str">
        <f t="shared" si="20"/>
        <v>AMCo</v>
      </c>
      <c r="C447" s="568">
        <v>0</v>
      </c>
      <c r="D447" s="569">
        <v>0</v>
      </c>
      <c r="E447" s="569">
        <v>0</v>
      </c>
      <c r="F447" s="569">
        <v>0</v>
      </c>
      <c r="G447" s="569">
        <v>0</v>
      </c>
      <c r="H447" s="569">
        <v>0</v>
      </c>
      <c r="I447" s="569">
        <v>0</v>
      </c>
      <c r="J447" s="569">
        <v>0</v>
      </c>
      <c r="K447" s="570">
        <v>0</v>
      </c>
      <c r="L447" s="571">
        <f t="shared" si="18"/>
        <v>0</v>
      </c>
      <c r="M447" s="573">
        <v>0</v>
      </c>
      <c r="N447" s="573">
        <v>0</v>
      </c>
      <c r="O447" s="573">
        <v>0</v>
      </c>
      <c r="P447" s="573">
        <v>0</v>
      </c>
      <c r="Q447" s="574">
        <v>0</v>
      </c>
    </row>
    <row r="448" spans="1:17" x14ac:dyDescent="0.25">
      <c r="A448" s="575">
        <f t="shared" si="19"/>
        <v>57710</v>
      </c>
      <c r="B448" s="83" t="str">
        <f t="shared" si="20"/>
        <v>AMCo</v>
      </c>
      <c r="C448" s="562">
        <v>0</v>
      </c>
      <c r="D448" s="563">
        <v>0</v>
      </c>
      <c r="E448" s="563">
        <v>0</v>
      </c>
      <c r="F448" s="563">
        <v>0</v>
      </c>
      <c r="G448" s="563">
        <v>0</v>
      </c>
      <c r="H448" s="563">
        <v>0</v>
      </c>
      <c r="I448" s="563">
        <v>0</v>
      </c>
      <c r="J448" s="563">
        <v>0</v>
      </c>
      <c r="K448" s="564">
        <v>0</v>
      </c>
      <c r="L448" s="563">
        <f t="shared" si="18"/>
        <v>0</v>
      </c>
      <c r="M448" s="564">
        <v>0</v>
      </c>
      <c r="N448" s="564">
        <v>0</v>
      </c>
      <c r="O448" s="564">
        <v>0</v>
      </c>
      <c r="P448" s="564">
        <v>0</v>
      </c>
      <c r="Q448" s="566">
        <v>0</v>
      </c>
    </row>
    <row r="449" spans="1:17" x14ac:dyDescent="0.25">
      <c r="A449" s="567">
        <f t="shared" si="19"/>
        <v>57741</v>
      </c>
      <c r="B449" s="577" t="str">
        <f t="shared" si="20"/>
        <v>AMCo</v>
      </c>
      <c r="C449" s="568">
        <v>0</v>
      </c>
      <c r="D449" s="569">
        <v>0</v>
      </c>
      <c r="E449" s="569">
        <v>0</v>
      </c>
      <c r="F449" s="569">
        <v>0</v>
      </c>
      <c r="G449" s="569">
        <v>0</v>
      </c>
      <c r="H449" s="569">
        <v>0</v>
      </c>
      <c r="I449" s="569">
        <v>0</v>
      </c>
      <c r="J449" s="569">
        <v>0</v>
      </c>
      <c r="K449" s="570">
        <v>0</v>
      </c>
      <c r="L449" s="571">
        <f t="shared" si="18"/>
        <v>0</v>
      </c>
      <c r="M449" s="573">
        <v>0</v>
      </c>
      <c r="N449" s="573">
        <v>0</v>
      </c>
      <c r="O449" s="573">
        <v>0</v>
      </c>
      <c r="P449" s="573">
        <v>0</v>
      </c>
      <c r="Q449" s="574">
        <v>0</v>
      </c>
    </row>
    <row r="450" spans="1:17" x14ac:dyDescent="0.25">
      <c r="A450" s="575">
        <f t="shared" si="19"/>
        <v>57769</v>
      </c>
      <c r="B450" s="83" t="str">
        <f t="shared" si="20"/>
        <v>AMCo</v>
      </c>
      <c r="C450" s="562">
        <v>0</v>
      </c>
      <c r="D450" s="563">
        <v>0</v>
      </c>
      <c r="E450" s="563">
        <v>0</v>
      </c>
      <c r="F450" s="563">
        <v>0</v>
      </c>
      <c r="G450" s="563">
        <v>0</v>
      </c>
      <c r="H450" s="563">
        <v>0</v>
      </c>
      <c r="I450" s="563">
        <v>0</v>
      </c>
      <c r="J450" s="563">
        <v>0</v>
      </c>
      <c r="K450" s="564">
        <v>0</v>
      </c>
      <c r="L450" s="563">
        <f t="shared" ref="L450:L513" si="21">+O450+P450</f>
        <v>0</v>
      </c>
      <c r="M450" s="564">
        <v>0</v>
      </c>
      <c r="N450" s="564">
        <v>0</v>
      </c>
      <c r="O450" s="564">
        <v>0</v>
      </c>
      <c r="P450" s="564">
        <v>0</v>
      </c>
      <c r="Q450" s="566">
        <v>0</v>
      </c>
    </row>
    <row r="451" spans="1:17" x14ac:dyDescent="0.25">
      <c r="A451" s="567">
        <f t="shared" ref="A451:A514" si="22">+EOMONTH(A450,1)</f>
        <v>57800</v>
      </c>
      <c r="B451" s="577" t="str">
        <f t="shared" ref="B451:B514" si="23">+B450</f>
        <v>AMCo</v>
      </c>
      <c r="C451" s="568">
        <v>0</v>
      </c>
      <c r="D451" s="569">
        <v>0</v>
      </c>
      <c r="E451" s="569">
        <v>0</v>
      </c>
      <c r="F451" s="569">
        <v>0</v>
      </c>
      <c r="G451" s="569">
        <v>0</v>
      </c>
      <c r="H451" s="569">
        <v>0</v>
      </c>
      <c r="I451" s="569">
        <v>0</v>
      </c>
      <c r="J451" s="569">
        <v>0</v>
      </c>
      <c r="K451" s="570">
        <v>0</v>
      </c>
      <c r="L451" s="571">
        <f t="shared" si="21"/>
        <v>0</v>
      </c>
      <c r="M451" s="573">
        <v>0</v>
      </c>
      <c r="N451" s="573">
        <v>0</v>
      </c>
      <c r="O451" s="573">
        <v>0</v>
      </c>
      <c r="P451" s="573">
        <v>0</v>
      </c>
      <c r="Q451" s="574">
        <v>0</v>
      </c>
    </row>
    <row r="452" spans="1:17" x14ac:dyDescent="0.25">
      <c r="A452" s="575">
        <f t="shared" si="22"/>
        <v>57830</v>
      </c>
      <c r="B452" s="83" t="str">
        <f t="shared" si="23"/>
        <v>AMCo</v>
      </c>
      <c r="C452" s="562">
        <v>0</v>
      </c>
      <c r="D452" s="563">
        <v>0</v>
      </c>
      <c r="E452" s="563">
        <v>0</v>
      </c>
      <c r="F452" s="563">
        <v>0</v>
      </c>
      <c r="G452" s="563">
        <v>0</v>
      </c>
      <c r="H452" s="563">
        <v>0</v>
      </c>
      <c r="I452" s="563">
        <v>0</v>
      </c>
      <c r="J452" s="563">
        <v>0</v>
      </c>
      <c r="K452" s="564">
        <v>0</v>
      </c>
      <c r="L452" s="563">
        <f t="shared" si="21"/>
        <v>0</v>
      </c>
      <c r="M452" s="564">
        <v>0</v>
      </c>
      <c r="N452" s="564">
        <v>0</v>
      </c>
      <c r="O452" s="564">
        <v>0</v>
      </c>
      <c r="P452" s="564">
        <v>0</v>
      </c>
      <c r="Q452" s="566">
        <v>0</v>
      </c>
    </row>
    <row r="453" spans="1:17" x14ac:dyDescent="0.25">
      <c r="A453" s="567">
        <f t="shared" si="22"/>
        <v>57861</v>
      </c>
      <c r="B453" s="577" t="str">
        <f t="shared" si="23"/>
        <v>AMCo</v>
      </c>
      <c r="C453" s="568">
        <v>0</v>
      </c>
      <c r="D453" s="569">
        <v>0</v>
      </c>
      <c r="E453" s="569">
        <v>0</v>
      </c>
      <c r="F453" s="569">
        <v>0</v>
      </c>
      <c r="G453" s="569">
        <v>0</v>
      </c>
      <c r="H453" s="569">
        <v>0</v>
      </c>
      <c r="I453" s="569">
        <v>0</v>
      </c>
      <c r="J453" s="569">
        <v>0</v>
      </c>
      <c r="K453" s="570">
        <v>0</v>
      </c>
      <c r="L453" s="571">
        <f t="shared" si="21"/>
        <v>0</v>
      </c>
      <c r="M453" s="573">
        <v>0</v>
      </c>
      <c r="N453" s="573">
        <v>0</v>
      </c>
      <c r="O453" s="573">
        <v>0</v>
      </c>
      <c r="P453" s="573">
        <v>0</v>
      </c>
      <c r="Q453" s="574">
        <v>0</v>
      </c>
    </row>
    <row r="454" spans="1:17" x14ac:dyDescent="0.25">
      <c r="A454" s="575">
        <f t="shared" si="22"/>
        <v>57891</v>
      </c>
      <c r="B454" s="83" t="str">
        <f t="shared" si="23"/>
        <v>AMCo</v>
      </c>
      <c r="C454" s="562">
        <v>0</v>
      </c>
      <c r="D454" s="563">
        <v>0</v>
      </c>
      <c r="E454" s="563">
        <v>0</v>
      </c>
      <c r="F454" s="563">
        <v>0</v>
      </c>
      <c r="G454" s="563">
        <v>0</v>
      </c>
      <c r="H454" s="563">
        <v>0</v>
      </c>
      <c r="I454" s="563">
        <v>0</v>
      </c>
      <c r="J454" s="563">
        <v>0</v>
      </c>
      <c r="K454" s="564">
        <v>0</v>
      </c>
      <c r="L454" s="563">
        <f t="shared" si="21"/>
        <v>0</v>
      </c>
      <c r="M454" s="564">
        <v>0</v>
      </c>
      <c r="N454" s="564">
        <v>0</v>
      </c>
      <c r="O454" s="564">
        <v>0</v>
      </c>
      <c r="P454" s="564">
        <v>0</v>
      </c>
      <c r="Q454" s="566">
        <v>0</v>
      </c>
    </row>
    <row r="455" spans="1:17" x14ac:dyDescent="0.25">
      <c r="A455" s="567">
        <f t="shared" si="22"/>
        <v>57922</v>
      </c>
      <c r="B455" s="577" t="str">
        <f t="shared" si="23"/>
        <v>AMCo</v>
      </c>
      <c r="C455" s="568">
        <v>0</v>
      </c>
      <c r="D455" s="569">
        <v>0</v>
      </c>
      <c r="E455" s="569">
        <v>0</v>
      </c>
      <c r="F455" s="569">
        <v>0</v>
      </c>
      <c r="G455" s="569">
        <v>0</v>
      </c>
      <c r="H455" s="569">
        <v>0</v>
      </c>
      <c r="I455" s="569">
        <v>0</v>
      </c>
      <c r="J455" s="569">
        <v>0</v>
      </c>
      <c r="K455" s="570">
        <v>0</v>
      </c>
      <c r="L455" s="571">
        <f t="shared" si="21"/>
        <v>0</v>
      </c>
      <c r="M455" s="573">
        <v>0</v>
      </c>
      <c r="N455" s="573">
        <v>0</v>
      </c>
      <c r="O455" s="573">
        <v>0</v>
      </c>
      <c r="P455" s="573">
        <v>0</v>
      </c>
      <c r="Q455" s="574">
        <v>0</v>
      </c>
    </row>
    <row r="456" spans="1:17" x14ac:dyDescent="0.25">
      <c r="A456" s="575">
        <f t="shared" si="22"/>
        <v>57953</v>
      </c>
      <c r="B456" s="83" t="str">
        <f t="shared" si="23"/>
        <v>AMCo</v>
      </c>
      <c r="C456" s="562">
        <v>0</v>
      </c>
      <c r="D456" s="563">
        <v>0</v>
      </c>
      <c r="E456" s="563">
        <v>0</v>
      </c>
      <c r="F456" s="563">
        <v>0</v>
      </c>
      <c r="G456" s="563">
        <v>0</v>
      </c>
      <c r="H456" s="563">
        <v>0</v>
      </c>
      <c r="I456" s="563">
        <v>0</v>
      </c>
      <c r="J456" s="563">
        <v>0</v>
      </c>
      <c r="K456" s="564">
        <v>0</v>
      </c>
      <c r="L456" s="563">
        <f t="shared" si="21"/>
        <v>0</v>
      </c>
      <c r="M456" s="564">
        <v>0</v>
      </c>
      <c r="N456" s="564">
        <v>0</v>
      </c>
      <c r="O456" s="564">
        <v>0</v>
      </c>
      <c r="P456" s="564">
        <v>0</v>
      </c>
      <c r="Q456" s="566">
        <v>0</v>
      </c>
    </row>
    <row r="457" spans="1:17" x14ac:dyDescent="0.25">
      <c r="A457" s="567">
        <f t="shared" si="22"/>
        <v>57983</v>
      </c>
      <c r="B457" s="577" t="str">
        <f t="shared" si="23"/>
        <v>AMCo</v>
      </c>
      <c r="C457" s="568">
        <v>0</v>
      </c>
      <c r="D457" s="569">
        <v>0</v>
      </c>
      <c r="E457" s="569">
        <v>0</v>
      </c>
      <c r="F457" s="569">
        <v>0</v>
      </c>
      <c r="G457" s="569">
        <v>0</v>
      </c>
      <c r="H457" s="569">
        <v>0</v>
      </c>
      <c r="I457" s="569">
        <v>0</v>
      </c>
      <c r="J457" s="569">
        <v>0</v>
      </c>
      <c r="K457" s="570">
        <v>0</v>
      </c>
      <c r="L457" s="571">
        <f t="shared" si="21"/>
        <v>0</v>
      </c>
      <c r="M457" s="573">
        <v>0</v>
      </c>
      <c r="N457" s="573">
        <v>0</v>
      </c>
      <c r="O457" s="573">
        <v>0</v>
      </c>
      <c r="P457" s="573">
        <v>0</v>
      </c>
      <c r="Q457" s="574">
        <v>0</v>
      </c>
    </row>
    <row r="458" spans="1:17" x14ac:dyDescent="0.25">
      <c r="A458" s="575">
        <f t="shared" si="22"/>
        <v>58014</v>
      </c>
      <c r="B458" s="83" t="str">
        <f t="shared" si="23"/>
        <v>AMCo</v>
      </c>
      <c r="C458" s="562">
        <v>0</v>
      </c>
      <c r="D458" s="563">
        <v>0</v>
      </c>
      <c r="E458" s="563">
        <v>0</v>
      </c>
      <c r="F458" s="563">
        <v>0</v>
      </c>
      <c r="G458" s="563">
        <v>0</v>
      </c>
      <c r="H458" s="563">
        <v>0</v>
      </c>
      <c r="I458" s="563">
        <v>0</v>
      </c>
      <c r="J458" s="563">
        <v>0</v>
      </c>
      <c r="K458" s="564">
        <v>0</v>
      </c>
      <c r="L458" s="563">
        <f t="shared" si="21"/>
        <v>0</v>
      </c>
      <c r="M458" s="564">
        <v>0</v>
      </c>
      <c r="N458" s="564">
        <v>0</v>
      </c>
      <c r="O458" s="564">
        <v>0</v>
      </c>
      <c r="P458" s="564">
        <v>0</v>
      </c>
      <c r="Q458" s="566">
        <v>0</v>
      </c>
    </row>
    <row r="459" spans="1:17" x14ac:dyDescent="0.25">
      <c r="A459" s="567">
        <f t="shared" si="22"/>
        <v>58044</v>
      </c>
      <c r="B459" s="577" t="str">
        <f t="shared" si="23"/>
        <v>AMCo</v>
      </c>
      <c r="C459" s="568">
        <v>0</v>
      </c>
      <c r="D459" s="569">
        <v>0</v>
      </c>
      <c r="E459" s="569">
        <v>0</v>
      </c>
      <c r="F459" s="569">
        <v>0</v>
      </c>
      <c r="G459" s="569">
        <v>0</v>
      </c>
      <c r="H459" s="569">
        <v>0</v>
      </c>
      <c r="I459" s="569">
        <v>0</v>
      </c>
      <c r="J459" s="569">
        <v>0</v>
      </c>
      <c r="K459" s="570">
        <v>0</v>
      </c>
      <c r="L459" s="571">
        <f t="shared" si="21"/>
        <v>0</v>
      </c>
      <c r="M459" s="573">
        <v>0</v>
      </c>
      <c r="N459" s="573">
        <v>0</v>
      </c>
      <c r="O459" s="573">
        <v>0</v>
      </c>
      <c r="P459" s="573">
        <v>0</v>
      </c>
      <c r="Q459" s="574">
        <v>0</v>
      </c>
    </row>
    <row r="460" spans="1:17" x14ac:dyDescent="0.25">
      <c r="A460" s="575">
        <f t="shared" si="22"/>
        <v>58075</v>
      </c>
      <c r="B460" s="83" t="str">
        <f t="shared" si="23"/>
        <v>AMCo</v>
      </c>
      <c r="C460" s="562">
        <v>0</v>
      </c>
      <c r="D460" s="563">
        <v>0</v>
      </c>
      <c r="E460" s="563">
        <v>0</v>
      </c>
      <c r="F460" s="563">
        <v>0</v>
      </c>
      <c r="G460" s="563">
        <v>0</v>
      </c>
      <c r="H460" s="563">
        <v>0</v>
      </c>
      <c r="I460" s="563">
        <v>0</v>
      </c>
      <c r="J460" s="563">
        <v>0</v>
      </c>
      <c r="K460" s="564">
        <v>0</v>
      </c>
      <c r="L460" s="563">
        <f t="shared" si="21"/>
        <v>0</v>
      </c>
      <c r="M460" s="564">
        <v>0</v>
      </c>
      <c r="N460" s="564">
        <v>0</v>
      </c>
      <c r="O460" s="564">
        <v>0</v>
      </c>
      <c r="P460" s="564">
        <v>0</v>
      </c>
      <c r="Q460" s="566">
        <v>0</v>
      </c>
    </row>
    <row r="461" spans="1:17" x14ac:dyDescent="0.25">
      <c r="A461" s="567">
        <f t="shared" si="22"/>
        <v>58106</v>
      </c>
      <c r="B461" s="577" t="str">
        <f t="shared" si="23"/>
        <v>AMCo</v>
      </c>
      <c r="C461" s="568">
        <v>0</v>
      </c>
      <c r="D461" s="569">
        <v>0</v>
      </c>
      <c r="E461" s="569">
        <v>0</v>
      </c>
      <c r="F461" s="569">
        <v>0</v>
      </c>
      <c r="G461" s="569">
        <v>0</v>
      </c>
      <c r="H461" s="569">
        <v>0</v>
      </c>
      <c r="I461" s="569">
        <v>0</v>
      </c>
      <c r="J461" s="569">
        <v>0</v>
      </c>
      <c r="K461" s="570">
        <v>0</v>
      </c>
      <c r="L461" s="571">
        <f t="shared" si="21"/>
        <v>0</v>
      </c>
      <c r="M461" s="573">
        <v>0</v>
      </c>
      <c r="N461" s="573">
        <v>0</v>
      </c>
      <c r="O461" s="573">
        <v>0</v>
      </c>
      <c r="P461" s="573">
        <v>0</v>
      </c>
      <c r="Q461" s="574">
        <v>0</v>
      </c>
    </row>
    <row r="462" spans="1:17" x14ac:dyDescent="0.25">
      <c r="A462" s="575">
        <f t="shared" si="22"/>
        <v>58134</v>
      </c>
      <c r="B462" s="83" t="str">
        <f t="shared" si="23"/>
        <v>AMCo</v>
      </c>
      <c r="C462" s="562">
        <v>0</v>
      </c>
      <c r="D462" s="563">
        <v>0</v>
      </c>
      <c r="E462" s="563">
        <v>0</v>
      </c>
      <c r="F462" s="563">
        <v>0</v>
      </c>
      <c r="G462" s="563">
        <v>0</v>
      </c>
      <c r="H462" s="563">
        <v>0</v>
      </c>
      <c r="I462" s="563">
        <v>0</v>
      </c>
      <c r="J462" s="563">
        <v>0</v>
      </c>
      <c r="K462" s="564">
        <v>0</v>
      </c>
      <c r="L462" s="563">
        <f t="shared" si="21"/>
        <v>0</v>
      </c>
      <c r="M462" s="564">
        <v>0</v>
      </c>
      <c r="N462" s="564">
        <v>0</v>
      </c>
      <c r="O462" s="564">
        <v>0</v>
      </c>
      <c r="P462" s="564">
        <v>0</v>
      </c>
      <c r="Q462" s="566">
        <v>0</v>
      </c>
    </row>
    <row r="463" spans="1:17" x14ac:dyDescent="0.25">
      <c r="A463" s="567">
        <f t="shared" si="22"/>
        <v>58165</v>
      </c>
      <c r="B463" s="577" t="str">
        <f t="shared" si="23"/>
        <v>AMCo</v>
      </c>
      <c r="C463" s="568">
        <v>0</v>
      </c>
      <c r="D463" s="569">
        <v>0</v>
      </c>
      <c r="E463" s="569">
        <v>0</v>
      </c>
      <c r="F463" s="569">
        <v>0</v>
      </c>
      <c r="G463" s="569">
        <v>0</v>
      </c>
      <c r="H463" s="569">
        <v>0</v>
      </c>
      <c r="I463" s="569">
        <v>0</v>
      </c>
      <c r="J463" s="569">
        <v>0</v>
      </c>
      <c r="K463" s="570">
        <v>0</v>
      </c>
      <c r="L463" s="571">
        <f t="shared" si="21"/>
        <v>0</v>
      </c>
      <c r="M463" s="573">
        <v>0</v>
      </c>
      <c r="N463" s="573">
        <v>0</v>
      </c>
      <c r="O463" s="573">
        <v>0</v>
      </c>
      <c r="P463" s="573">
        <v>0</v>
      </c>
      <c r="Q463" s="574">
        <v>0</v>
      </c>
    </row>
    <row r="464" spans="1:17" x14ac:dyDescent="0.25">
      <c r="A464" s="575">
        <f t="shared" si="22"/>
        <v>58195</v>
      </c>
      <c r="B464" s="83" t="str">
        <f t="shared" si="23"/>
        <v>AMCo</v>
      </c>
      <c r="C464" s="562">
        <v>0</v>
      </c>
      <c r="D464" s="563">
        <v>0</v>
      </c>
      <c r="E464" s="563">
        <v>0</v>
      </c>
      <c r="F464" s="563">
        <v>0</v>
      </c>
      <c r="G464" s="563">
        <v>0</v>
      </c>
      <c r="H464" s="563">
        <v>0</v>
      </c>
      <c r="I464" s="563">
        <v>0</v>
      </c>
      <c r="J464" s="563">
        <v>0</v>
      </c>
      <c r="K464" s="564">
        <v>0</v>
      </c>
      <c r="L464" s="563">
        <f t="shared" si="21"/>
        <v>0</v>
      </c>
      <c r="M464" s="564">
        <v>0</v>
      </c>
      <c r="N464" s="564">
        <v>0</v>
      </c>
      <c r="O464" s="564">
        <v>0</v>
      </c>
      <c r="P464" s="564">
        <v>0</v>
      </c>
      <c r="Q464" s="566">
        <v>0</v>
      </c>
    </row>
    <row r="465" spans="1:17" x14ac:dyDescent="0.25">
      <c r="A465" s="567">
        <f t="shared" si="22"/>
        <v>58226</v>
      </c>
      <c r="B465" s="577" t="str">
        <f t="shared" si="23"/>
        <v>AMCo</v>
      </c>
      <c r="C465" s="568">
        <v>0</v>
      </c>
      <c r="D465" s="569">
        <v>0</v>
      </c>
      <c r="E465" s="569">
        <v>0</v>
      </c>
      <c r="F465" s="569">
        <v>0</v>
      </c>
      <c r="G465" s="569">
        <v>0</v>
      </c>
      <c r="H465" s="569">
        <v>0</v>
      </c>
      <c r="I465" s="569">
        <v>0</v>
      </c>
      <c r="J465" s="569">
        <v>0</v>
      </c>
      <c r="K465" s="570">
        <v>0</v>
      </c>
      <c r="L465" s="571">
        <f t="shared" si="21"/>
        <v>0</v>
      </c>
      <c r="M465" s="573">
        <v>0</v>
      </c>
      <c r="N465" s="573">
        <v>0</v>
      </c>
      <c r="O465" s="573">
        <v>0</v>
      </c>
      <c r="P465" s="573">
        <v>0</v>
      </c>
      <c r="Q465" s="574">
        <v>0</v>
      </c>
    </row>
    <row r="466" spans="1:17" x14ac:dyDescent="0.25">
      <c r="A466" s="575">
        <f t="shared" si="22"/>
        <v>58256</v>
      </c>
      <c r="B466" s="83" t="str">
        <f t="shared" si="23"/>
        <v>AMCo</v>
      </c>
      <c r="C466" s="562">
        <v>0</v>
      </c>
      <c r="D466" s="563">
        <v>0</v>
      </c>
      <c r="E466" s="563">
        <v>0</v>
      </c>
      <c r="F466" s="563">
        <v>0</v>
      </c>
      <c r="G466" s="563">
        <v>0</v>
      </c>
      <c r="H466" s="563">
        <v>0</v>
      </c>
      <c r="I466" s="563">
        <v>0</v>
      </c>
      <c r="J466" s="563">
        <v>0</v>
      </c>
      <c r="K466" s="564">
        <v>0</v>
      </c>
      <c r="L466" s="563">
        <f t="shared" si="21"/>
        <v>0</v>
      </c>
      <c r="M466" s="564">
        <v>0</v>
      </c>
      <c r="N466" s="564">
        <v>0</v>
      </c>
      <c r="O466" s="564">
        <v>0</v>
      </c>
      <c r="P466" s="564">
        <v>0</v>
      </c>
      <c r="Q466" s="566">
        <v>0</v>
      </c>
    </row>
    <row r="467" spans="1:17" x14ac:dyDescent="0.25">
      <c r="A467" s="567">
        <f t="shared" si="22"/>
        <v>58287</v>
      </c>
      <c r="B467" s="577" t="str">
        <f t="shared" si="23"/>
        <v>AMCo</v>
      </c>
      <c r="C467" s="568">
        <v>0</v>
      </c>
      <c r="D467" s="569">
        <v>0</v>
      </c>
      <c r="E467" s="569">
        <v>0</v>
      </c>
      <c r="F467" s="569">
        <v>0</v>
      </c>
      <c r="G467" s="569">
        <v>0</v>
      </c>
      <c r="H467" s="569">
        <v>0</v>
      </c>
      <c r="I467" s="569">
        <v>0</v>
      </c>
      <c r="J467" s="569">
        <v>0</v>
      </c>
      <c r="K467" s="570">
        <v>0</v>
      </c>
      <c r="L467" s="571">
        <f t="shared" si="21"/>
        <v>0</v>
      </c>
      <c r="M467" s="573">
        <v>0</v>
      </c>
      <c r="N467" s="573">
        <v>0</v>
      </c>
      <c r="O467" s="573">
        <v>0</v>
      </c>
      <c r="P467" s="573">
        <v>0</v>
      </c>
      <c r="Q467" s="574">
        <v>0</v>
      </c>
    </row>
    <row r="468" spans="1:17" x14ac:dyDescent="0.25">
      <c r="A468" s="575">
        <f t="shared" si="22"/>
        <v>58318</v>
      </c>
      <c r="B468" s="83" t="str">
        <f t="shared" si="23"/>
        <v>AMCo</v>
      </c>
      <c r="C468" s="562">
        <v>0</v>
      </c>
      <c r="D468" s="563">
        <v>0</v>
      </c>
      <c r="E468" s="563">
        <v>0</v>
      </c>
      <c r="F468" s="563">
        <v>0</v>
      </c>
      <c r="G468" s="563">
        <v>0</v>
      </c>
      <c r="H468" s="563">
        <v>0</v>
      </c>
      <c r="I468" s="563">
        <v>0</v>
      </c>
      <c r="J468" s="563">
        <v>0</v>
      </c>
      <c r="K468" s="564">
        <v>0</v>
      </c>
      <c r="L468" s="563">
        <f t="shared" si="21"/>
        <v>0</v>
      </c>
      <c r="M468" s="564">
        <v>0</v>
      </c>
      <c r="N468" s="564">
        <v>0</v>
      </c>
      <c r="O468" s="564">
        <v>0</v>
      </c>
      <c r="P468" s="564">
        <v>0</v>
      </c>
      <c r="Q468" s="566">
        <v>0</v>
      </c>
    </row>
    <row r="469" spans="1:17" x14ac:dyDescent="0.25">
      <c r="A469" s="567">
        <f t="shared" si="22"/>
        <v>58348</v>
      </c>
      <c r="B469" s="577" t="str">
        <f t="shared" si="23"/>
        <v>AMCo</v>
      </c>
      <c r="C469" s="568">
        <v>0</v>
      </c>
      <c r="D469" s="569">
        <v>0</v>
      </c>
      <c r="E469" s="569">
        <v>0</v>
      </c>
      <c r="F469" s="569">
        <v>0</v>
      </c>
      <c r="G469" s="569">
        <v>0</v>
      </c>
      <c r="H469" s="569">
        <v>0</v>
      </c>
      <c r="I469" s="569">
        <v>0</v>
      </c>
      <c r="J469" s="569">
        <v>0</v>
      </c>
      <c r="K469" s="570">
        <v>0</v>
      </c>
      <c r="L469" s="571">
        <f t="shared" si="21"/>
        <v>0</v>
      </c>
      <c r="M469" s="573">
        <v>0</v>
      </c>
      <c r="N469" s="573">
        <v>0</v>
      </c>
      <c r="O469" s="573">
        <v>0</v>
      </c>
      <c r="P469" s="573">
        <v>0</v>
      </c>
      <c r="Q469" s="574">
        <v>0</v>
      </c>
    </row>
    <row r="470" spans="1:17" x14ac:dyDescent="0.25">
      <c r="A470" s="575">
        <f t="shared" si="22"/>
        <v>58379</v>
      </c>
      <c r="B470" s="83" t="str">
        <f t="shared" si="23"/>
        <v>AMCo</v>
      </c>
      <c r="C470" s="562">
        <v>0</v>
      </c>
      <c r="D470" s="563">
        <v>0</v>
      </c>
      <c r="E470" s="563">
        <v>0</v>
      </c>
      <c r="F470" s="563">
        <v>0</v>
      </c>
      <c r="G470" s="563">
        <v>0</v>
      </c>
      <c r="H470" s="563">
        <v>0</v>
      </c>
      <c r="I470" s="563">
        <v>0</v>
      </c>
      <c r="J470" s="563">
        <v>0</v>
      </c>
      <c r="K470" s="564">
        <v>0</v>
      </c>
      <c r="L470" s="563">
        <f t="shared" si="21"/>
        <v>0</v>
      </c>
      <c r="M470" s="564">
        <v>0</v>
      </c>
      <c r="N470" s="564">
        <v>0</v>
      </c>
      <c r="O470" s="564">
        <v>0</v>
      </c>
      <c r="P470" s="564">
        <v>0</v>
      </c>
      <c r="Q470" s="566">
        <v>0</v>
      </c>
    </row>
    <row r="471" spans="1:17" x14ac:dyDescent="0.25">
      <c r="A471" s="567">
        <f t="shared" si="22"/>
        <v>58409</v>
      </c>
      <c r="B471" s="577" t="str">
        <f t="shared" si="23"/>
        <v>AMCo</v>
      </c>
      <c r="C471" s="568">
        <v>0</v>
      </c>
      <c r="D471" s="569">
        <v>0</v>
      </c>
      <c r="E471" s="569">
        <v>0</v>
      </c>
      <c r="F471" s="569">
        <v>0</v>
      </c>
      <c r="G471" s="569">
        <v>0</v>
      </c>
      <c r="H471" s="569">
        <v>0</v>
      </c>
      <c r="I471" s="569">
        <v>0</v>
      </c>
      <c r="J471" s="569">
        <v>0</v>
      </c>
      <c r="K471" s="570">
        <v>0</v>
      </c>
      <c r="L471" s="571">
        <f t="shared" si="21"/>
        <v>0</v>
      </c>
      <c r="M471" s="573">
        <v>0</v>
      </c>
      <c r="N471" s="573">
        <v>0</v>
      </c>
      <c r="O471" s="573">
        <v>0</v>
      </c>
      <c r="P471" s="573">
        <v>0</v>
      </c>
      <c r="Q471" s="574">
        <v>0</v>
      </c>
    </row>
    <row r="472" spans="1:17" x14ac:dyDescent="0.25">
      <c r="A472" s="575">
        <f t="shared" si="22"/>
        <v>58440</v>
      </c>
      <c r="B472" s="83" t="str">
        <f t="shared" si="23"/>
        <v>AMCo</v>
      </c>
      <c r="C472" s="562">
        <v>0</v>
      </c>
      <c r="D472" s="563">
        <v>0</v>
      </c>
      <c r="E472" s="563">
        <v>0</v>
      </c>
      <c r="F472" s="563">
        <v>0</v>
      </c>
      <c r="G472" s="563">
        <v>0</v>
      </c>
      <c r="H472" s="563">
        <v>0</v>
      </c>
      <c r="I472" s="563">
        <v>0</v>
      </c>
      <c r="J472" s="563">
        <v>0</v>
      </c>
      <c r="K472" s="564">
        <v>0</v>
      </c>
      <c r="L472" s="563">
        <f t="shared" si="21"/>
        <v>0</v>
      </c>
      <c r="M472" s="564">
        <v>0</v>
      </c>
      <c r="N472" s="564">
        <v>0</v>
      </c>
      <c r="O472" s="564">
        <v>0</v>
      </c>
      <c r="P472" s="564">
        <v>0</v>
      </c>
      <c r="Q472" s="566">
        <v>0</v>
      </c>
    </row>
    <row r="473" spans="1:17" x14ac:dyDescent="0.25">
      <c r="A473" s="567">
        <f t="shared" si="22"/>
        <v>58471</v>
      </c>
      <c r="B473" s="577" t="str">
        <f t="shared" si="23"/>
        <v>AMCo</v>
      </c>
      <c r="C473" s="568">
        <v>0</v>
      </c>
      <c r="D473" s="569">
        <v>0</v>
      </c>
      <c r="E473" s="569">
        <v>0</v>
      </c>
      <c r="F473" s="569">
        <v>0</v>
      </c>
      <c r="G473" s="569">
        <v>0</v>
      </c>
      <c r="H473" s="569">
        <v>0</v>
      </c>
      <c r="I473" s="569">
        <v>0</v>
      </c>
      <c r="J473" s="569">
        <v>0</v>
      </c>
      <c r="K473" s="570">
        <v>0</v>
      </c>
      <c r="L473" s="571">
        <f t="shared" si="21"/>
        <v>0</v>
      </c>
      <c r="M473" s="573">
        <v>0</v>
      </c>
      <c r="N473" s="573">
        <v>0</v>
      </c>
      <c r="O473" s="573">
        <v>0</v>
      </c>
      <c r="P473" s="573">
        <v>0</v>
      </c>
      <c r="Q473" s="574">
        <v>0</v>
      </c>
    </row>
    <row r="474" spans="1:17" x14ac:dyDescent="0.25">
      <c r="A474" s="575">
        <f t="shared" si="22"/>
        <v>58500</v>
      </c>
      <c r="B474" s="83" t="str">
        <f t="shared" si="23"/>
        <v>AMCo</v>
      </c>
      <c r="C474" s="562">
        <v>0</v>
      </c>
      <c r="D474" s="563">
        <v>0</v>
      </c>
      <c r="E474" s="563">
        <v>0</v>
      </c>
      <c r="F474" s="563">
        <v>0</v>
      </c>
      <c r="G474" s="563">
        <v>0</v>
      </c>
      <c r="H474" s="563">
        <v>0</v>
      </c>
      <c r="I474" s="563">
        <v>0</v>
      </c>
      <c r="J474" s="563">
        <v>0</v>
      </c>
      <c r="K474" s="564">
        <v>0</v>
      </c>
      <c r="L474" s="563">
        <f t="shared" si="21"/>
        <v>0</v>
      </c>
      <c r="M474" s="564">
        <v>0</v>
      </c>
      <c r="N474" s="564">
        <v>0</v>
      </c>
      <c r="O474" s="564">
        <v>0</v>
      </c>
      <c r="P474" s="564">
        <v>0</v>
      </c>
      <c r="Q474" s="566">
        <v>0</v>
      </c>
    </row>
    <row r="475" spans="1:17" x14ac:dyDescent="0.25">
      <c r="A475" s="567">
        <f t="shared" si="22"/>
        <v>58531</v>
      </c>
      <c r="B475" s="577" t="str">
        <f t="shared" si="23"/>
        <v>AMCo</v>
      </c>
      <c r="C475" s="568">
        <v>0</v>
      </c>
      <c r="D475" s="569">
        <v>0</v>
      </c>
      <c r="E475" s="569">
        <v>0</v>
      </c>
      <c r="F475" s="569">
        <v>0</v>
      </c>
      <c r="G475" s="569">
        <v>0</v>
      </c>
      <c r="H475" s="569">
        <v>0</v>
      </c>
      <c r="I475" s="569">
        <v>0</v>
      </c>
      <c r="J475" s="569">
        <v>0</v>
      </c>
      <c r="K475" s="570">
        <v>0</v>
      </c>
      <c r="L475" s="571">
        <f t="shared" si="21"/>
        <v>0</v>
      </c>
      <c r="M475" s="573">
        <v>0</v>
      </c>
      <c r="N475" s="573">
        <v>0</v>
      </c>
      <c r="O475" s="573">
        <v>0</v>
      </c>
      <c r="P475" s="573">
        <v>0</v>
      </c>
      <c r="Q475" s="574">
        <v>0</v>
      </c>
    </row>
    <row r="476" spans="1:17" x14ac:dyDescent="0.25">
      <c r="A476" s="575">
        <f t="shared" si="22"/>
        <v>58561</v>
      </c>
      <c r="B476" s="83" t="str">
        <f t="shared" si="23"/>
        <v>AMCo</v>
      </c>
      <c r="C476" s="562">
        <v>0</v>
      </c>
      <c r="D476" s="563">
        <v>0</v>
      </c>
      <c r="E476" s="563">
        <v>0</v>
      </c>
      <c r="F476" s="563">
        <v>0</v>
      </c>
      <c r="G476" s="563">
        <v>0</v>
      </c>
      <c r="H476" s="563">
        <v>0</v>
      </c>
      <c r="I476" s="563">
        <v>0</v>
      </c>
      <c r="J476" s="563">
        <v>0</v>
      </c>
      <c r="K476" s="564">
        <v>0</v>
      </c>
      <c r="L476" s="563">
        <f t="shared" si="21"/>
        <v>0</v>
      </c>
      <c r="M476" s="564">
        <v>0</v>
      </c>
      <c r="N476" s="564">
        <v>0</v>
      </c>
      <c r="O476" s="564">
        <v>0</v>
      </c>
      <c r="P476" s="564">
        <v>0</v>
      </c>
      <c r="Q476" s="566">
        <v>0</v>
      </c>
    </row>
    <row r="477" spans="1:17" x14ac:dyDescent="0.25">
      <c r="A477" s="567">
        <f t="shared" si="22"/>
        <v>58592</v>
      </c>
      <c r="B477" s="577" t="str">
        <f t="shared" si="23"/>
        <v>AMCo</v>
      </c>
      <c r="C477" s="568">
        <v>0</v>
      </c>
      <c r="D477" s="569">
        <v>0</v>
      </c>
      <c r="E477" s="569">
        <v>0</v>
      </c>
      <c r="F477" s="569">
        <v>0</v>
      </c>
      <c r="G477" s="569">
        <v>0</v>
      </c>
      <c r="H477" s="569">
        <v>0</v>
      </c>
      <c r="I477" s="569">
        <v>0</v>
      </c>
      <c r="J477" s="569">
        <v>0</v>
      </c>
      <c r="K477" s="570">
        <v>0</v>
      </c>
      <c r="L477" s="571">
        <f t="shared" si="21"/>
        <v>0</v>
      </c>
      <c r="M477" s="573">
        <v>0</v>
      </c>
      <c r="N477" s="573">
        <v>0</v>
      </c>
      <c r="O477" s="573">
        <v>0</v>
      </c>
      <c r="P477" s="573">
        <v>0</v>
      </c>
      <c r="Q477" s="574">
        <v>0</v>
      </c>
    </row>
    <row r="478" spans="1:17" x14ac:dyDescent="0.25">
      <c r="A478" s="575">
        <f t="shared" si="22"/>
        <v>58622</v>
      </c>
      <c r="B478" s="83" t="str">
        <f t="shared" si="23"/>
        <v>AMCo</v>
      </c>
      <c r="C478" s="562">
        <v>0</v>
      </c>
      <c r="D478" s="563">
        <v>0</v>
      </c>
      <c r="E478" s="563">
        <v>0</v>
      </c>
      <c r="F478" s="563">
        <v>0</v>
      </c>
      <c r="G478" s="563">
        <v>0</v>
      </c>
      <c r="H478" s="563">
        <v>0</v>
      </c>
      <c r="I478" s="563">
        <v>0</v>
      </c>
      <c r="J478" s="563">
        <v>0</v>
      </c>
      <c r="K478" s="564">
        <v>0</v>
      </c>
      <c r="L478" s="563">
        <f t="shared" si="21"/>
        <v>0</v>
      </c>
      <c r="M478" s="564">
        <v>0</v>
      </c>
      <c r="N478" s="564">
        <v>0</v>
      </c>
      <c r="O478" s="564">
        <v>0</v>
      </c>
      <c r="P478" s="564">
        <v>0</v>
      </c>
      <c r="Q478" s="566">
        <v>0</v>
      </c>
    </row>
    <row r="479" spans="1:17" x14ac:dyDescent="0.25">
      <c r="A479" s="567">
        <f t="shared" si="22"/>
        <v>58653</v>
      </c>
      <c r="B479" s="577" t="str">
        <f t="shared" si="23"/>
        <v>AMCo</v>
      </c>
      <c r="C479" s="568">
        <v>0</v>
      </c>
      <c r="D479" s="569">
        <v>0</v>
      </c>
      <c r="E479" s="569">
        <v>0</v>
      </c>
      <c r="F479" s="569">
        <v>0</v>
      </c>
      <c r="G479" s="569">
        <v>0</v>
      </c>
      <c r="H479" s="569">
        <v>0</v>
      </c>
      <c r="I479" s="569">
        <v>0</v>
      </c>
      <c r="J479" s="569">
        <v>0</v>
      </c>
      <c r="K479" s="570">
        <v>0</v>
      </c>
      <c r="L479" s="571">
        <f t="shared" si="21"/>
        <v>0</v>
      </c>
      <c r="M479" s="573">
        <v>0</v>
      </c>
      <c r="N479" s="573">
        <v>0</v>
      </c>
      <c r="O479" s="573">
        <v>0</v>
      </c>
      <c r="P479" s="573">
        <v>0</v>
      </c>
      <c r="Q479" s="574">
        <v>0</v>
      </c>
    </row>
    <row r="480" spans="1:17" x14ac:dyDescent="0.25">
      <c r="A480" s="575">
        <f t="shared" si="22"/>
        <v>58684</v>
      </c>
      <c r="B480" s="83" t="str">
        <f t="shared" si="23"/>
        <v>AMCo</v>
      </c>
      <c r="C480" s="562">
        <v>0</v>
      </c>
      <c r="D480" s="563">
        <v>0</v>
      </c>
      <c r="E480" s="563">
        <v>0</v>
      </c>
      <c r="F480" s="563">
        <v>0</v>
      </c>
      <c r="G480" s="563">
        <v>0</v>
      </c>
      <c r="H480" s="563">
        <v>0</v>
      </c>
      <c r="I480" s="563">
        <v>0</v>
      </c>
      <c r="J480" s="563">
        <v>0</v>
      </c>
      <c r="K480" s="564">
        <v>0</v>
      </c>
      <c r="L480" s="563">
        <f t="shared" si="21"/>
        <v>0</v>
      </c>
      <c r="M480" s="564">
        <v>0</v>
      </c>
      <c r="N480" s="564">
        <v>0</v>
      </c>
      <c r="O480" s="564">
        <v>0</v>
      </c>
      <c r="P480" s="564">
        <v>0</v>
      </c>
      <c r="Q480" s="566">
        <v>0</v>
      </c>
    </row>
    <row r="481" spans="1:17" x14ac:dyDescent="0.25">
      <c r="A481" s="567">
        <f t="shared" si="22"/>
        <v>58714</v>
      </c>
      <c r="B481" s="577" t="str">
        <f t="shared" si="23"/>
        <v>AMCo</v>
      </c>
      <c r="C481" s="568">
        <v>0</v>
      </c>
      <c r="D481" s="569">
        <v>0</v>
      </c>
      <c r="E481" s="569">
        <v>0</v>
      </c>
      <c r="F481" s="569">
        <v>0</v>
      </c>
      <c r="G481" s="569">
        <v>0</v>
      </c>
      <c r="H481" s="569">
        <v>0</v>
      </c>
      <c r="I481" s="569">
        <v>0</v>
      </c>
      <c r="J481" s="569">
        <v>0</v>
      </c>
      <c r="K481" s="570">
        <v>0</v>
      </c>
      <c r="L481" s="571">
        <f t="shared" si="21"/>
        <v>0</v>
      </c>
      <c r="M481" s="573">
        <v>0</v>
      </c>
      <c r="N481" s="573">
        <v>0</v>
      </c>
      <c r="O481" s="573">
        <v>0</v>
      </c>
      <c r="P481" s="573">
        <v>0</v>
      </c>
      <c r="Q481" s="574">
        <v>0</v>
      </c>
    </row>
    <row r="482" spans="1:17" x14ac:dyDescent="0.25">
      <c r="A482" s="575">
        <f t="shared" si="22"/>
        <v>58745</v>
      </c>
      <c r="B482" s="83" t="str">
        <f t="shared" si="23"/>
        <v>AMCo</v>
      </c>
      <c r="C482" s="562">
        <v>0</v>
      </c>
      <c r="D482" s="563">
        <v>0</v>
      </c>
      <c r="E482" s="563">
        <v>0</v>
      </c>
      <c r="F482" s="563">
        <v>0</v>
      </c>
      <c r="G482" s="563">
        <v>0</v>
      </c>
      <c r="H482" s="563">
        <v>0</v>
      </c>
      <c r="I482" s="563">
        <v>0</v>
      </c>
      <c r="J482" s="563">
        <v>0</v>
      </c>
      <c r="K482" s="564">
        <v>0</v>
      </c>
      <c r="L482" s="563">
        <f t="shared" si="21"/>
        <v>0</v>
      </c>
      <c r="M482" s="564">
        <v>0</v>
      </c>
      <c r="N482" s="564">
        <v>0</v>
      </c>
      <c r="O482" s="564">
        <v>0</v>
      </c>
      <c r="P482" s="564">
        <v>0</v>
      </c>
      <c r="Q482" s="566">
        <v>0</v>
      </c>
    </row>
    <row r="483" spans="1:17" x14ac:dyDescent="0.25">
      <c r="A483" s="567">
        <f t="shared" si="22"/>
        <v>58775</v>
      </c>
      <c r="B483" s="577" t="str">
        <f t="shared" si="23"/>
        <v>AMCo</v>
      </c>
      <c r="C483" s="568">
        <v>0</v>
      </c>
      <c r="D483" s="569">
        <v>0</v>
      </c>
      <c r="E483" s="569">
        <v>0</v>
      </c>
      <c r="F483" s="569">
        <v>0</v>
      </c>
      <c r="G483" s="569">
        <v>0</v>
      </c>
      <c r="H483" s="569">
        <v>0</v>
      </c>
      <c r="I483" s="569">
        <v>0</v>
      </c>
      <c r="J483" s="569">
        <v>0</v>
      </c>
      <c r="K483" s="570">
        <v>0</v>
      </c>
      <c r="L483" s="571">
        <f t="shared" si="21"/>
        <v>0</v>
      </c>
      <c r="M483" s="573">
        <v>0</v>
      </c>
      <c r="N483" s="573">
        <v>0</v>
      </c>
      <c r="O483" s="573">
        <v>0</v>
      </c>
      <c r="P483" s="573">
        <v>0</v>
      </c>
      <c r="Q483" s="574">
        <v>0</v>
      </c>
    </row>
    <row r="484" spans="1:17" x14ac:dyDescent="0.25">
      <c r="A484" s="575">
        <f t="shared" si="22"/>
        <v>58806</v>
      </c>
      <c r="B484" s="83" t="str">
        <f t="shared" si="23"/>
        <v>AMCo</v>
      </c>
      <c r="C484" s="562">
        <v>0</v>
      </c>
      <c r="D484" s="563">
        <v>0</v>
      </c>
      <c r="E484" s="563">
        <v>0</v>
      </c>
      <c r="F484" s="563">
        <v>0</v>
      </c>
      <c r="G484" s="563">
        <v>0</v>
      </c>
      <c r="H484" s="563">
        <v>0</v>
      </c>
      <c r="I484" s="563">
        <v>0</v>
      </c>
      <c r="J484" s="563">
        <v>0</v>
      </c>
      <c r="K484" s="564">
        <v>0</v>
      </c>
      <c r="L484" s="563">
        <f t="shared" si="21"/>
        <v>0</v>
      </c>
      <c r="M484" s="564">
        <v>0</v>
      </c>
      <c r="N484" s="564">
        <v>0</v>
      </c>
      <c r="O484" s="564">
        <v>0</v>
      </c>
      <c r="P484" s="564">
        <v>0</v>
      </c>
      <c r="Q484" s="566">
        <v>0</v>
      </c>
    </row>
    <row r="485" spans="1:17" x14ac:dyDescent="0.25">
      <c r="A485" s="567">
        <f t="shared" si="22"/>
        <v>58837</v>
      </c>
      <c r="B485" s="577" t="str">
        <f t="shared" si="23"/>
        <v>AMCo</v>
      </c>
      <c r="C485" s="568">
        <v>0</v>
      </c>
      <c r="D485" s="569">
        <v>0</v>
      </c>
      <c r="E485" s="569">
        <v>0</v>
      </c>
      <c r="F485" s="569">
        <v>0</v>
      </c>
      <c r="G485" s="569">
        <v>0</v>
      </c>
      <c r="H485" s="569">
        <v>0</v>
      </c>
      <c r="I485" s="569">
        <v>0</v>
      </c>
      <c r="J485" s="569">
        <v>0</v>
      </c>
      <c r="K485" s="570">
        <v>0</v>
      </c>
      <c r="L485" s="571">
        <f t="shared" si="21"/>
        <v>0</v>
      </c>
      <c r="M485" s="573">
        <v>0</v>
      </c>
      <c r="N485" s="573">
        <v>0</v>
      </c>
      <c r="O485" s="573">
        <v>0</v>
      </c>
      <c r="P485" s="573">
        <v>0</v>
      </c>
      <c r="Q485" s="574">
        <v>0</v>
      </c>
    </row>
    <row r="486" spans="1:17" x14ac:dyDescent="0.25">
      <c r="A486" s="575">
        <f t="shared" si="22"/>
        <v>58865</v>
      </c>
      <c r="B486" s="83" t="str">
        <f t="shared" si="23"/>
        <v>AMCo</v>
      </c>
      <c r="C486" s="562">
        <v>0</v>
      </c>
      <c r="D486" s="563">
        <v>0</v>
      </c>
      <c r="E486" s="563">
        <v>0</v>
      </c>
      <c r="F486" s="563">
        <v>0</v>
      </c>
      <c r="G486" s="563">
        <v>0</v>
      </c>
      <c r="H486" s="563">
        <v>0</v>
      </c>
      <c r="I486" s="563">
        <v>0</v>
      </c>
      <c r="J486" s="563">
        <v>0</v>
      </c>
      <c r="K486" s="564">
        <v>0</v>
      </c>
      <c r="L486" s="563">
        <f t="shared" si="21"/>
        <v>0</v>
      </c>
      <c r="M486" s="564">
        <v>0</v>
      </c>
      <c r="N486" s="564">
        <v>0</v>
      </c>
      <c r="O486" s="564">
        <v>0</v>
      </c>
      <c r="P486" s="564">
        <v>0</v>
      </c>
      <c r="Q486" s="566">
        <v>0</v>
      </c>
    </row>
    <row r="487" spans="1:17" x14ac:dyDescent="0.25">
      <c r="A487" s="567">
        <f t="shared" si="22"/>
        <v>58896</v>
      </c>
      <c r="B487" s="577" t="str">
        <f t="shared" si="23"/>
        <v>AMCo</v>
      </c>
      <c r="C487" s="568">
        <v>0</v>
      </c>
      <c r="D487" s="569">
        <v>0</v>
      </c>
      <c r="E487" s="569">
        <v>0</v>
      </c>
      <c r="F487" s="569">
        <v>0</v>
      </c>
      <c r="G487" s="569">
        <v>0</v>
      </c>
      <c r="H487" s="569">
        <v>0</v>
      </c>
      <c r="I487" s="569">
        <v>0</v>
      </c>
      <c r="J487" s="569">
        <v>0</v>
      </c>
      <c r="K487" s="570">
        <v>0</v>
      </c>
      <c r="L487" s="571">
        <f t="shared" si="21"/>
        <v>0</v>
      </c>
      <c r="M487" s="573">
        <v>0</v>
      </c>
      <c r="N487" s="573">
        <v>0</v>
      </c>
      <c r="O487" s="573">
        <v>0</v>
      </c>
      <c r="P487" s="573">
        <v>0</v>
      </c>
      <c r="Q487" s="574">
        <v>0</v>
      </c>
    </row>
    <row r="488" spans="1:17" x14ac:dyDescent="0.25">
      <c r="A488" s="575">
        <f t="shared" si="22"/>
        <v>58926</v>
      </c>
      <c r="B488" s="83" t="str">
        <f t="shared" si="23"/>
        <v>AMCo</v>
      </c>
      <c r="C488" s="562">
        <v>0</v>
      </c>
      <c r="D488" s="563">
        <v>0</v>
      </c>
      <c r="E488" s="563">
        <v>0</v>
      </c>
      <c r="F488" s="563">
        <v>0</v>
      </c>
      <c r="G488" s="563">
        <v>0</v>
      </c>
      <c r="H488" s="563">
        <v>0</v>
      </c>
      <c r="I488" s="563">
        <v>0</v>
      </c>
      <c r="J488" s="563">
        <v>0</v>
      </c>
      <c r="K488" s="564">
        <v>0</v>
      </c>
      <c r="L488" s="563">
        <f t="shared" si="21"/>
        <v>0</v>
      </c>
      <c r="M488" s="564">
        <v>0</v>
      </c>
      <c r="N488" s="564">
        <v>0</v>
      </c>
      <c r="O488" s="564">
        <v>0</v>
      </c>
      <c r="P488" s="564">
        <v>0</v>
      </c>
      <c r="Q488" s="566">
        <v>0</v>
      </c>
    </row>
    <row r="489" spans="1:17" x14ac:dyDescent="0.25">
      <c r="A489" s="567">
        <f t="shared" si="22"/>
        <v>58957</v>
      </c>
      <c r="B489" s="577" t="str">
        <f t="shared" si="23"/>
        <v>AMCo</v>
      </c>
      <c r="C489" s="568">
        <v>0</v>
      </c>
      <c r="D489" s="569">
        <v>0</v>
      </c>
      <c r="E489" s="569">
        <v>0</v>
      </c>
      <c r="F489" s="569">
        <v>0</v>
      </c>
      <c r="G489" s="569">
        <v>0</v>
      </c>
      <c r="H489" s="569">
        <v>0</v>
      </c>
      <c r="I489" s="569">
        <v>0</v>
      </c>
      <c r="J489" s="569">
        <v>0</v>
      </c>
      <c r="K489" s="570">
        <v>0</v>
      </c>
      <c r="L489" s="571">
        <f t="shared" si="21"/>
        <v>0</v>
      </c>
      <c r="M489" s="573">
        <v>0</v>
      </c>
      <c r="N489" s="573">
        <v>0</v>
      </c>
      <c r="O489" s="573">
        <v>0</v>
      </c>
      <c r="P489" s="573">
        <v>0</v>
      </c>
      <c r="Q489" s="574">
        <v>0</v>
      </c>
    </row>
    <row r="490" spans="1:17" x14ac:dyDescent="0.25">
      <c r="A490" s="575">
        <f t="shared" si="22"/>
        <v>58987</v>
      </c>
      <c r="B490" s="83" t="str">
        <f t="shared" si="23"/>
        <v>AMCo</v>
      </c>
      <c r="C490" s="562">
        <v>0</v>
      </c>
      <c r="D490" s="563">
        <v>0</v>
      </c>
      <c r="E490" s="563">
        <v>0</v>
      </c>
      <c r="F490" s="563">
        <v>0</v>
      </c>
      <c r="G490" s="563">
        <v>0</v>
      </c>
      <c r="H490" s="563">
        <v>0</v>
      </c>
      <c r="I490" s="563">
        <v>0</v>
      </c>
      <c r="J490" s="563">
        <v>0</v>
      </c>
      <c r="K490" s="564">
        <v>0</v>
      </c>
      <c r="L490" s="563">
        <f t="shared" si="21"/>
        <v>0</v>
      </c>
      <c r="M490" s="564">
        <v>0</v>
      </c>
      <c r="N490" s="564">
        <v>0</v>
      </c>
      <c r="O490" s="564">
        <v>0</v>
      </c>
      <c r="P490" s="564">
        <v>0</v>
      </c>
      <c r="Q490" s="566">
        <v>0</v>
      </c>
    </row>
    <row r="491" spans="1:17" x14ac:dyDescent="0.25">
      <c r="A491" s="567">
        <f t="shared" si="22"/>
        <v>59018</v>
      </c>
      <c r="B491" s="577" t="str">
        <f t="shared" si="23"/>
        <v>AMCo</v>
      </c>
      <c r="C491" s="568">
        <v>0</v>
      </c>
      <c r="D491" s="569">
        <v>0</v>
      </c>
      <c r="E491" s="569">
        <v>0</v>
      </c>
      <c r="F491" s="569">
        <v>0</v>
      </c>
      <c r="G491" s="569">
        <v>0</v>
      </c>
      <c r="H491" s="569">
        <v>0</v>
      </c>
      <c r="I491" s="569">
        <v>0</v>
      </c>
      <c r="J491" s="569">
        <v>0</v>
      </c>
      <c r="K491" s="570">
        <v>0</v>
      </c>
      <c r="L491" s="571">
        <f t="shared" si="21"/>
        <v>0</v>
      </c>
      <c r="M491" s="573">
        <v>0</v>
      </c>
      <c r="N491" s="573">
        <v>0</v>
      </c>
      <c r="O491" s="573">
        <v>0</v>
      </c>
      <c r="P491" s="573">
        <v>0</v>
      </c>
      <c r="Q491" s="574">
        <v>0</v>
      </c>
    </row>
    <row r="492" spans="1:17" x14ac:dyDescent="0.25">
      <c r="A492" s="575">
        <f t="shared" si="22"/>
        <v>59049</v>
      </c>
      <c r="B492" s="83" t="str">
        <f t="shared" si="23"/>
        <v>AMCo</v>
      </c>
      <c r="C492" s="562">
        <v>0</v>
      </c>
      <c r="D492" s="563">
        <v>0</v>
      </c>
      <c r="E492" s="563">
        <v>0</v>
      </c>
      <c r="F492" s="563">
        <v>0</v>
      </c>
      <c r="G492" s="563">
        <v>0</v>
      </c>
      <c r="H492" s="563">
        <v>0</v>
      </c>
      <c r="I492" s="563">
        <v>0</v>
      </c>
      <c r="J492" s="563">
        <v>0</v>
      </c>
      <c r="K492" s="564">
        <v>0</v>
      </c>
      <c r="L492" s="563">
        <f t="shared" si="21"/>
        <v>0</v>
      </c>
      <c r="M492" s="564">
        <v>0</v>
      </c>
      <c r="N492" s="564">
        <v>0</v>
      </c>
      <c r="O492" s="564">
        <v>0</v>
      </c>
      <c r="P492" s="564">
        <v>0</v>
      </c>
      <c r="Q492" s="566">
        <v>0</v>
      </c>
    </row>
    <row r="493" spans="1:17" x14ac:dyDescent="0.25">
      <c r="A493" s="567">
        <f t="shared" si="22"/>
        <v>59079</v>
      </c>
      <c r="B493" s="577" t="str">
        <f t="shared" si="23"/>
        <v>AMCo</v>
      </c>
      <c r="C493" s="568">
        <v>0</v>
      </c>
      <c r="D493" s="569">
        <v>0</v>
      </c>
      <c r="E493" s="569">
        <v>0</v>
      </c>
      <c r="F493" s="569">
        <v>0</v>
      </c>
      <c r="G493" s="569">
        <v>0</v>
      </c>
      <c r="H493" s="569">
        <v>0</v>
      </c>
      <c r="I493" s="569">
        <v>0</v>
      </c>
      <c r="J493" s="569">
        <v>0</v>
      </c>
      <c r="K493" s="570">
        <v>0</v>
      </c>
      <c r="L493" s="571">
        <f t="shared" si="21"/>
        <v>0</v>
      </c>
      <c r="M493" s="573">
        <v>0</v>
      </c>
      <c r="N493" s="573">
        <v>0</v>
      </c>
      <c r="O493" s="573">
        <v>0</v>
      </c>
      <c r="P493" s="573">
        <v>0</v>
      </c>
      <c r="Q493" s="574">
        <v>0</v>
      </c>
    </row>
    <row r="494" spans="1:17" x14ac:dyDescent="0.25">
      <c r="A494" s="575">
        <f t="shared" si="22"/>
        <v>59110</v>
      </c>
      <c r="B494" s="83" t="str">
        <f t="shared" si="23"/>
        <v>AMCo</v>
      </c>
      <c r="C494" s="562">
        <v>0</v>
      </c>
      <c r="D494" s="563">
        <v>0</v>
      </c>
      <c r="E494" s="563">
        <v>0</v>
      </c>
      <c r="F494" s="563">
        <v>0</v>
      </c>
      <c r="G494" s="563">
        <v>0</v>
      </c>
      <c r="H494" s="563">
        <v>0</v>
      </c>
      <c r="I494" s="563">
        <v>0</v>
      </c>
      <c r="J494" s="563">
        <v>0</v>
      </c>
      <c r="K494" s="564">
        <v>0</v>
      </c>
      <c r="L494" s="563">
        <f t="shared" si="21"/>
        <v>0</v>
      </c>
      <c r="M494" s="564">
        <v>0</v>
      </c>
      <c r="N494" s="564">
        <v>0</v>
      </c>
      <c r="O494" s="564">
        <v>0</v>
      </c>
      <c r="P494" s="564">
        <v>0</v>
      </c>
      <c r="Q494" s="566">
        <v>0</v>
      </c>
    </row>
    <row r="495" spans="1:17" x14ac:dyDescent="0.25">
      <c r="A495" s="567">
        <f t="shared" si="22"/>
        <v>59140</v>
      </c>
      <c r="B495" s="577" t="str">
        <f t="shared" si="23"/>
        <v>AMCo</v>
      </c>
      <c r="C495" s="568">
        <v>0</v>
      </c>
      <c r="D495" s="569">
        <v>0</v>
      </c>
      <c r="E495" s="569">
        <v>0</v>
      </c>
      <c r="F495" s="569">
        <v>0</v>
      </c>
      <c r="G495" s="569">
        <v>0</v>
      </c>
      <c r="H495" s="569">
        <v>0</v>
      </c>
      <c r="I495" s="569">
        <v>0</v>
      </c>
      <c r="J495" s="569">
        <v>0</v>
      </c>
      <c r="K495" s="570">
        <v>0</v>
      </c>
      <c r="L495" s="571">
        <f t="shared" si="21"/>
        <v>0</v>
      </c>
      <c r="M495" s="573">
        <v>0</v>
      </c>
      <c r="N495" s="573">
        <v>0</v>
      </c>
      <c r="O495" s="573">
        <v>0</v>
      </c>
      <c r="P495" s="573">
        <v>0</v>
      </c>
      <c r="Q495" s="574">
        <v>0</v>
      </c>
    </row>
    <row r="496" spans="1:17" x14ac:dyDescent="0.25">
      <c r="A496" s="575">
        <f t="shared" si="22"/>
        <v>59171</v>
      </c>
      <c r="B496" s="83" t="str">
        <f t="shared" si="23"/>
        <v>AMCo</v>
      </c>
      <c r="C496" s="562">
        <v>0</v>
      </c>
      <c r="D496" s="563">
        <v>0</v>
      </c>
      <c r="E496" s="563">
        <v>0</v>
      </c>
      <c r="F496" s="563">
        <v>0</v>
      </c>
      <c r="G496" s="563">
        <v>0</v>
      </c>
      <c r="H496" s="563">
        <v>0</v>
      </c>
      <c r="I496" s="563">
        <v>0</v>
      </c>
      <c r="J496" s="563">
        <v>0</v>
      </c>
      <c r="K496" s="564">
        <v>0</v>
      </c>
      <c r="L496" s="563">
        <f t="shared" si="21"/>
        <v>0</v>
      </c>
      <c r="M496" s="564">
        <v>0</v>
      </c>
      <c r="N496" s="564">
        <v>0</v>
      </c>
      <c r="O496" s="564">
        <v>0</v>
      </c>
      <c r="P496" s="564">
        <v>0</v>
      </c>
      <c r="Q496" s="566">
        <v>0</v>
      </c>
    </row>
    <row r="497" spans="1:17" x14ac:dyDescent="0.25">
      <c r="A497" s="567">
        <f t="shared" si="22"/>
        <v>59202</v>
      </c>
      <c r="B497" s="577" t="str">
        <f t="shared" si="23"/>
        <v>AMCo</v>
      </c>
      <c r="C497" s="568">
        <v>0</v>
      </c>
      <c r="D497" s="569">
        <v>0</v>
      </c>
      <c r="E497" s="569">
        <v>0</v>
      </c>
      <c r="F497" s="569">
        <v>0</v>
      </c>
      <c r="G497" s="569">
        <v>0</v>
      </c>
      <c r="H497" s="569">
        <v>0</v>
      </c>
      <c r="I497" s="569">
        <v>0</v>
      </c>
      <c r="J497" s="569">
        <v>0</v>
      </c>
      <c r="K497" s="570">
        <v>0</v>
      </c>
      <c r="L497" s="571">
        <f t="shared" si="21"/>
        <v>0</v>
      </c>
      <c r="M497" s="573">
        <v>0</v>
      </c>
      <c r="N497" s="573">
        <v>0</v>
      </c>
      <c r="O497" s="573">
        <v>0</v>
      </c>
      <c r="P497" s="573">
        <v>0</v>
      </c>
      <c r="Q497" s="574">
        <v>0</v>
      </c>
    </row>
    <row r="498" spans="1:17" x14ac:dyDescent="0.25">
      <c r="A498" s="575">
        <f t="shared" si="22"/>
        <v>59230</v>
      </c>
      <c r="B498" s="83" t="str">
        <f t="shared" si="23"/>
        <v>AMCo</v>
      </c>
      <c r="C498" s="562">
        <v>0</v>
      </c>
      <c r="D498" s="563">
        <v>0</v>
      </c>
      <c r="E498" s="563">
        <v>0</v>
      </c>
      <c r="F498" s="563">
        <v>0</v>
      </c>
      <c r="G498" s="563">
        <v>0</v>
      </c>
      <c r="H498" s="563">
        <v>0</v>
      </c>
      <c r="I498" s="563">
        <v>0</v>
      </c>
      <c r="J498" s="563">
        <v>0</v>
      </c>
      <c r="K498" s="564">
        <v>0</v>
      </c>
      <c r="L498" s="563">
        <f t="shared" si="21"/>
        <v>0</v>
      </c>
      <c r="M498" s="564">
        <v>0</v>
      </c>
      <c r="N498" s="564">
        <v>0</v>
      </c>
      <c r="O498" s="564">
        <v>0</v>
      </c>
      <c r="P498" s="564">
        <v>0</v>
      </c>
      <c r="Q498" s="566">
        <v>0</v>
      </c>
    </row>
    <row r="499" spans="1:17" x14ac:dyDescent="0.25">
      <c r="A499" s="567">
        <f t="shared" si="22"/>
        <v>59261</v>
      </c>
      <c r="B499" s="577" t="str">
        <f t="shared" si="23"/>
        <v>AMCo</v>
      </c>
      <c r="C499" s="568">
        <v>0</v>
      </c>
      <c r="D499" s="569">
        <v>0</v>
      </c>
      <c r="E499" s="569">
        <v>0</v>
      </c>
      <c r="F499" s="569">
        <v>0</v>
      </c>
      <c r="G499" s="569">
        <v>0</v>
      </c>
      <c r="H499" s="569">
        <v>0</v>
      </c>
      <c r="I499" s="569">
        <v>0</v>
      </c>
      <c r="J499" s="569">
        <v>0</v>
      </c>
      <c r="K499" s="570">
        <v>0</v>
      </c>
      <c r="L499" s="571">
        <f t="shared" si="21"/>
        <v>0</v>
      </c>
      <c r="M499" s="573">
        <v>0</v>
      </c>
      <c r="N499" s="573">
        <v>0</v>
      </c>
      <c r="O499" s="573">
        <v>0</v>
      </c>
      <c r="P499" s="573">
        <v>0</v>
      </c>
      <c r="Q499" s="574">
        <v>0</v>
      </c>
    </row>
    <row r="500" spans="1:17" x14ac:dyDescent="0.25">
      <c r="A500" s="575">
        <f t="shared" si="22"/>
        <v>59291</v>
      </c>
      <c r="B500" s="83" t="str">
        <f t="shared" si="23"/>
        <v>AMCo</v>
      </c>
      <c r="C500" s="562">
        <v>0</v>
      </c>
      <c r="D500" s="563">
        <v>0</v>
      </c>
      <c r="E500" s="563">
        <v>0</v>
      </c>
      <c r="F500" s="563">
        <v>0</v>
      </c>
      <c r="G500" s="563">
        <v>0</v>
      </c>
      <c r="H500" s="563">
        <v>0</v>
      </c>
      <c r="I500" s="563">
        <v>0</v>
      </c>
      <c r="J500" s="563">
        <v>0</v>
      </c>
      <c r="K500" s="564">
        <v>0</v>
      </c>
      <c r="L500" s="563">
        <f t="shared" si="21"/>
        <v>0</v>
      </c>
      <c r="M500" s="564">
        <v>0</v>
      </c>
      <c r="N500" s="564">
        <v>0</v>
      </c>
      <c r="O500" s="564">
        <v>0</v>
      </c>
      <c r="P500" s="564">
        <v>0</v>
      </c>
      <c r="Q500" s="566">
        <v>0</v>
      </c>
    </row>
    <row r="501" spans="1:17" x14ac:dyDescent="0.25">
      <c r="A501" s="567">
        <f t="shared" si="22"/>
        <v>59322</v>
      </c>
      <c r="B501" s="577" t="str">
        <f t="shared" si="23"/>
        <v>AMCo</v>
      </c>
      <c r="C501" s="568">
        <v>0</v>
      </c>
      <c r="D501" s="569">
        <v>0</v>
      </c>
      <c r="E501" s="569">
        <v>0</v>
      </c>
      <c r="F501" s="569">
        <v>0</v>
      </c>
      <c r="G501" s="569">
        <v>0</v>
      </c>
      <c r="H501" s="569">
        <v>0</v>
      </c>
      <c r="I501" s="569">
        <v>0</v>
      </c>
      <c r="J501" s="569">
        <v>0</v>
      </c>
      <c r="K501" s="570">
        <v>0</v>
      </c>
      <c r="L501" s="571">
        <f t="shared" si="21"/>
        <v>0</v>
      </c>
      <c r="M501" s="573">
        <v>0</v>
      </c>
      <c r="N501" s="573">
        <v>0</v>
      </c>
      <c r="O501" s="573">
        <v>0</v>
      </c>
      <c r="P501" s="573">
        <v>0</v>
      </c>
      <c r="Q501" s="574">
        <v>0</v>
      </c>
    </row>
    <row r="502" spans="1:17" x14ac:dyDescent="0.25">
      <c r="A502" s="575">
        <f t="shared" si="22"/>
        <v>59352</v>
      </c>
      <c r="B502" s="83" t="str">
        <f t="shared" si="23"/>
        <v>AMCo</v>
      </c>
      <c r="C502" s="562">
        <v>0</v>
      </c>
      <c r="D502" s="563">
        <v>0</v>
      </c>
      <c r="E502" s="563">
        <v>0</v>
      </c>
      <c r="F502" s="563">
        <v>0</v>
      </c>
      <c r="G502" s="563">
        <v>0</v>
      </c>
      <c r="H502" s="563">
        <v>0</v>
      </c>
      <c r="I502" s="563">
        <v>0</v>
      </c>
      <c r="J502" s="563">
        <v>0</v>
      </c>
      <c r="K502" s="564">
        <v>0</v>
      </c>
      <c r="L502" s="563">
        <f t="shared" si="21"/>
        <v>0</v>
      </c>
      <c r="M502" s="564">
        <v>0</v>
      </c>
      <c r="N502" s="564">
        <v>0</v>
      </c>
      <c r="O502" s="564">
        <v>0</v>
      </c>
      <c r="P502" s="564">
        <v>0</v>
      </c>
      <c r="Q502" s="566">
        <v>0</v>
      </c>
    </row>
    <row r="503" spans="1:17" x14ac:dyDescent="0.25">
      <c r="A503" s="567">
        <f t="shared" si="22"/>
        <v>59383</v>
      </c>
      <c r="B503" s="577" t="str">
        <f t="shared" si="23"/>
        <v>AMCo</v>
      </c>
      <c r="C503" s="568">
        <v>0</v>
      </c>
      <c r="D503" s="569">
        <v>0</v>
      </c>
      <c r="E503" s="569">
        <v>0</v>
      </c>
      <c r="F503" s="569">
        <v>0</v>
      </c>
      <c r="G503" s="569">
        <v>0</v>
      </c>
      <c r="H503" s="569">
        <v>0</v>
      </c>
      <c r="I503" s="569">
        <v>0</v>
      </c>
      <c r="J503" s="569">
        <v>0</v>
      </c>
      <c r="K503" s="570">
        <v>0</v>
      </c>
      <c r="L503" s="571">
        <f t="shared" si="21"/>
        <v>0</v>
      </c>
      <c r="M503" s="573">
        <v>0</v>
      </c>
      <c r="N503" s="573">
        <v>0</v>
      </c>
      <c r="O503" s="573">
        <v>0</v>
      </c>
      <c r="P503" s="573">
        <v>0</v>
      </c>
      <c r="Q503" s="574">
        <v>0</v>
      </c>
    </row>
    <row r="504" spans="1:17" x14ac:dyDescent="0.25">
      <c r="A504" s="575">
        <f t="shared" si="22"/>
        <v>59414</v>
      </c>
      <c r="B504" s="83" t="str">
        <f t="shared" si="23"/>
        <v>AMCo</v>
      </c>
      <c r="C504" s="562">
        <v>0</v>
      </c>
      <c r="D504" s="563">
        <v>0</v>
      </c>
      <c r="E504" s="563">
        <v>0</v>
      </c>
      <c r="F504" s="563">
        <v>0</v>
      </c>
      <c r="G504" s="563">
        <v>0</v>
      </c>
      <c r="H504" s="563">
        <v>0</v>
      </c>
      <c r="I504" s="563">
        <v>0</v>
      </c>
      <c r="J504" s="563">
        <v>0</v>
      </c>
      <c r="K504" s="564">
        <v>0</v>
      </c>
      <c r="L504" s="563">
        <f t="shared" si="21"/>
        <v>0</v>
      </c>
      <c r="M504" s="564">
        <v>0</v>
      </c>
      <c r="N504" s="564">
        <v>0</v>
      </c>
      <c r="O504" s="564">
        <v>0</v>
      </c>
      <c r="P504" s="564">
        <v>0</v>
      </c>
      <c r="Q504" s="566">
        <v>0</v>
      </c>
    </row>
    <row r="505" spans="1:17" x14ac:dyDescent="0.25">
      <c r="A505" s="567">
        <f t="shared" si="22"/>
        <v>59444</v>
      </c>
      <c r="B505" s="577" t="str">
        <f t="shared" si="23"/>
        <v>AMCo</v>
      </c>
      <c r="C505" s="568">
        <v>0</v>
      </c>
      <c r="D505" s="569">
        <v>0</v>
      </c>
      <c r="E505" s="569">
        <v>0</v>
      </c>
      <c r="F505" s="569">
        <v>0</v>
      </c>
      <c r="G505" s="569">
        <v>0</v>
      </c>
      <c r="H505" s="569">
        <v>0</v>
      </c>
      <c r="I505" s="569">
        <v>0</v>
      </c>
      <c r="J505" s="569">
        <v>0</v>
      </c>
      <c r="K505" s="570">
        <v>0</v>
      </c>
      <c r="L505" s="571">
        <f t="shared" si="21"/>
        <v>0</v>
      </c>
      <c r="M505" s="573">
        <v>0</v>
      </c>
      <c r="N505" s="573">
        <v>0</v>
      </c>
      <c r="O505" s="573">
        <v>0</v>
      </c>
      <c r="P505" s="573">
        <v>0</v>
      </c>
      <c r="Q505" s="574">
        <v>0</v>
      </c>
    </row>
    <row r="506" spans="1:17" x14ac:dyDescent="0.25">
      <c r="A506" s="575">
        <f t="shared" si="22"/>
        <v>59475</v>
      </c>
      <c r="B506" s="83" t="str">
        <f t="shared" si="23"/>
        <v>AMCo</v>
      </c>
      <c r="C506" s="562">
        <v>0</v>
      </c>
      <c r="D506" s="563">
        <v>0</v>
      </c>
      <c r="E506" s="563">
        <v>0</v>
      </c>
      <c r="F506" s="563">
        <v>0</v>
      </c>
      <c r="G506" s="563">
        <v>0</v>
      </c>
      <c r="H506" s="563">
        <v>0</v>
      </c>
      <c r="I506" s="563">
        <v>0</v>
      </c>
      <c r="J506" s="563">
        <v>0</v>
      </c>
      <c r="K506" s="564">
        <v>0</v>
      </c>
      <c r="L506" s="563">
        <f t="shared" si="21"/>
        <v>0</v>
      </c>
      <c r="M506" s="564">
        <v>0</v>
      </c>
      <c r="N506" s="564">
        <v>0</v>
      </c>
      <c r="O506" s="564">
        <v>0</v>
      </c>
      <c r="P506" s="564">
        <v>0</v>
      </c>
      <c r="Q506" s="566">
        <v>0</v>
      </c>
    </row>
    <row r="507" spans="1:17" x14ac:dyDescent="0.25">
      <c r="A507" s="567">
        <f t="shared" si="22"/>
        <v>59505</v>
      </c>
      <c r="B507" s="577" t="str">
        <f t="shared" si="23"/>
        <v>AMCo</v>
      </c>
      <c r="C507" s="568">
        <v>0</v>
      </c>
      <c r="D507" s="569">
        <v>0</v>
      </c>
      <c r="E507" s="569">
        <v>0</v>
      </c>
      <c r="F507" s="569">
        <v>0</v>
      </c>
      <c r="G507" s="569">
        <v>0</v>
      </c>
      <c r="H507" s="569">
        <v>0</v>
      </c>
      <c r="I507" s="569">
        <v>0</v>
      </c>
      <c r="J507" s="569">
        <v>0</v>
      </c>
      <c r="K507" s="570">
        <v>0</v>
      </c>
      <c r="L507" s="571">
        <f t="shared" si="21"/>
        <v>0</v>
      </c>
      <c r="M507" s="573">
        <v>0</v>
      </c>
      <c r="N507" s="573">
        <v>0</v>
      </c>
      <c r="O507" s="573">
        <v>0</v>
      </c>
      <c r="P507" s="573">
        <v>0</v>
      </c>
      <c r="Q507" s="574">
        <v>0</v>
      </c>
    </row>
    <row r="508" spans="1:17" x14ac:dyDescent="0.25">
      <c r="A508" s="575">
        <f t="shared" si="22"/>
        <v>59536</v>
      </c>
      <c r="B508" s="83" t="str">
        <f t="shared" si="23"/>
        <v>AMCo</v>
      </c>
      <c r="C508" s="562">
        <v>0</v>
      </c>
      <c r="D508" s="563">
        <v>0</v>
      </c>
      <c r="E508" s="563">
        <v>0</v>
      </c>
      <c r="F508" s="563">
        <v>0</v>
      </c>
      <c r="G508" s="563">
        <v>0</v>
      </c>
      <c r="H508" s="563">
        <v>0</v>
      </c>
      <c r="I508" s="563">
        <v>0</v>
      </c>
      <c r="J508" s="563">
        <v>0</v>
      </c>
      <c r="K508" s="564">
        <v>0</v>
      </c>
      <c r="L508" s="563">
        <f t="shared" si="21"/>
        <v>0</v>
      </c>
      <c r="M508" s="564">
        <v>0</v>
      </c>
      <c r="N508" s="564">
        <v>0</v>
      </c>
      <c r="O508" s="564">
        <v>0</v>
      </c>
      <c r="P508" s="564">
        <v>0</v>
      </c>
      <c r="Q508" s="566">
        <v>0</v>
      </c>
    </row>
    <row r="509" spans="1:17" x14ac:dyDescent="0.25">
      <c r="A509" s="567">
        <f t="shared" si="22"/>
        <v>59567</v>
      </c>
      <c r="B509" s="577" t="str">
        <f t="shared" si="23"/>
        <v>AMCo</v>
      </c>
      <c r="C509" s="568">
        <v>0</v>
      </c>
      <c r="D509" s="569">
        <v>0</v>
      </c>
      <c r="E509" s="569">
        <v>0</v>
      </c>
      <c r="F509" s="569">
        <v>0</v>
      </c>
      <c r="G509" s="569">
        <v>0</v>
      </c>
      <c r="H509" s="569">
        <v>0</v>
      </c>
      <c r="I509" s="569">
        <v>0</v>
      </c>
      <c r="J509" s="569">
        <v>0</v>
      </c>
      <c r="K509" s="570">
        <v>0</v>
      </c>
      <c r="L509" s="571">
        <f t="shared" si="21"/>
        <v>0</v>
      </c>
      <c r="M509" s="573">
        <v>0</v>
      </c>
      <c r="N509" s="573">
        <v>0</v>
      </c>
      <c r="O509" s="573">
        <v>0</v>
      </c>
      <c r="P509" s="573">
        <v>0</v>
      </c>
      <c r="Q509" s="574">
        <v>0</v>
      </c>
    </row>
    <row r="510" spans="1:17" x14ac:dyDescent="0.25">
      <c r="A510" s="575">
        <f t="shared" si="22"/>
        <v>59595</v>
      </c>
      <c r="B510" s="83" t="str">
        <f t="shared" si="23"/>
        <v>AMCo</v>
      </c>
      <c r="C510" s="562">
        <v>0</v>
      </c>
      <c r="D510" s="563">
        <v>0</v>
      </c>
      <c r="E510" s="563">
        <v>0</v>
      </c>
      <c r="F510" s="563">
        <v>0</v>
      </c>
      <c r="G510" s="563">
        <v>0</v>
      </c>
      <c r="H510" s="563">
        <v>0</v>
      </c>
      <c r="I510" s="563">
        <v>0</v>
      </c>
      <c r="J510" s="563">
        <v>0</v>
      </c>
      <c r="K510" s="564">
        <v>0</v>
      </c>
      <c r="L510" s="563">
        <f t="shared" si="21"/>
        <v>0</v>
      </c>
      <c r="M510" s="564">
        <v>0</v>
      </c>
      <c r="N510" s="564">
        <v>0</v>
      </c>
      <c r="O510" s="564">
        <v>0</v>
      </c>
      <c r="P510" s="564">
        <v>0</v>
      </c>
      <c r="Q510" s="566">
        <v>0</v>
      </c>
    </row>
    <row r="511" spans="1:17" x14ac:dyDescent="0.25">
      <c r="A511" s="567">
        <f t="shared" si="22"/>
        <v>59626</v>
      </c>
      <c r="B511" s="577" t="str">
        <f t="shared" si="23"/>
        <v>AMCo</v>
      </c>
      <c r="C511" s="568">
        <v>0</v>
      </c>
      <c r="D511" s="569">
        <v>0</v>
      </c>
      <c r="E511" s="569">
        <v>0</v>
      </c>
      <c r="F511" s="569">
        <v>0</v>
      </c>
      <c r="G511" s="569">
        <v>0</v>
      </c>
      <c r="H511" s="569">
        <v>0</v>
      </c>
      <c r="I511" s="569">
        <v>0</v>
      </c>
      <c r="J511" s="569">
        <v>0</v>
      </c>
      <c r="K511" s="570">
        <v>0</v>
      </c>
      <c r="L511" s="571">
        <f t="shared" si="21"/>
        <v>0</v>
      </c>
      <c r="M511" s="573">
        <v>0</v>
      </c>
      <c r="N511" s="573">
        <v>0</v>
      </c>
      <c r="O511" s="573">
        <v>0</v>
      </c>
      <c r="P511" s="573">
        <v>0</v>
      </c>
      <c r="Q511" s="574">
        <v>0</v>
      </c>
    </row>
    <row r="512" spans="1:17" x14ac:dyDescent="0.25">
      <c r="A512" s="575">
        <f t="shared" si="22"/>
        <v>59656</v>
      </c>
      <c r="B512" s="83" t="str">
        <f t="shared" si="23"/>
        <v>AMCo</v>
      </c>
      <c r="C512" s="562">
        <v>0</v>
      </c>
      <c r="D512" s="563">
        <v>0</v>
      </c>
      <c r="E512" s="563">
        <v>0</v>
      </c>
      <c r="F512" s="563">
        <v>0</v>
      </c>
      <c r="G512" s="563">
        <v>0</v>
      </c>
      <c r="H512" s="563">
        <v>0</v>
      </c>
      <c r="I512" s="563">
        <v>0</v>
      </c>
      <c r="J512" s="563">
        <v>0</v>
      </c>
      <c r="K512" s="564">
        <v>0</v>
      </c>
      <c r="L512" s="563">
        <f t="shared" si="21"/>
        <v>0</v>
      </c>
      <c r="M512" s="564">
        <v>0</v>
      </c>
      <c r="N512" s="564">
        <v>0</v>
      </c>
      <c r="O512" s="564">
        <v>0</v>
      </c>
      <c r="P512" s="564">
        <v>0</v>
      </c>
      <c r="Q512" s="566">
        <v>0</v>
      </c>
    </row>
    <row r="513" spans="1:17" x14ac:dyDescent="0.25">
      <c r="A513" s="567">
        <f t="shared" si="22"/>
        <v>59687</v>
      </c>
      <c r="B513" s="577" t="str">
        <f t="shared" si="23"/>
        <v>AMCo</v>
      </c>
      <c r="C513" s="568">
        <v>0</v>
      </c>
      <c r="D513" s="569">
        <v>0</v>
      </c>
      <c r="E513" s="569">
        <v>0</v>
      </c>
      <c r="F513" s="569">
        <v>0</v>
      </c>
      <c r="G513" s="569">
        <v>0</v>
      </c>
      <c r="H513" s="569">
        <v>0</v>
      </c>
      <c r="I513" s="569">
        <v>0</v>
      </c>
      <c r="J513" s="569">
        <v>0</v>
      </c>
      <c r="K513" s="570">
        <v>0</v>
      </c>
      <c r="L513" s="571">
        <f t="shared" si="21"/>
        <v>0</v>
      </c>
      <c r="M513" s="573">
        <v>0</v>
      </c>
      <c r="N513" s="573">
        <v>0</v>
      </c>
      <c r="O513" s="573">
        <v>0</v>
      </c>
      <c r="P513" s="573">
        <v>0</v>
      </c>
      <c r="Q513" s="574">
        <v>0</v>
      </c>
    </row>
    <row r="514" spans="1:17" x14ac:dyDescent="0.25">
      <c r="A514" s="575">
        <f t="shared" si="22"/>
        <v>59717</v>
      </c>
      <c r="B514" s="83" t="str">
        <f t="shared" si="23"/>
        <v>AMCo</v>
      </c>
      <c r="C514" s="562">
        <v>0</v>
      </c>
      <c r="D514" s="563">
        <v>0</v>
      </c>
      <c r="E514" s="563">
        <v>0</v>
      </c>
      <c r="F514" s="563">
        <v>0</v>
      </c>
      <c r="G514" s="563">
        <v>0</v>
      </c>
      <c r="H514" s="563">
        <v>0</v>
      </c>
      <c r="I514" s="563">
        <v>0</v>
      </c>
      <c r="J514" s="563">
        <v>0</v>
      </c>
      <c r="K514" s="564">
        <v>0</v>
      </c>
      <c r="L514" s="563">
        <f t="shared" ref="L514:L577" si="24">+O514+P514</f>
        <v>0</v>
      </c>
      <c r="M514" s="564">
        <v>0</v>
      </c>
      <c r="N514" s="564">
        <v>0</v>
      </c>
      <c r="O514" s="564">
        <v>0</v>
      </c>
      <c r="P514" s="564">
        <v>0</v>
      </c>
      <c r="Q514" s="566">
        <v>0</v>
      </c>
    </row>
    <row r="515" spans="1:17" x14ac:dyDescent="0.25">
      <c r="A515" s="567">
        <f t="shared" ref="A515:A578" si="25">+EOMONTH(A514,1)</f>
        <v>59748</v>
      </c>
      <c r="B515" s="577" t="str">
        <f t="shared" ref="B515:B578" si="26">+B514</f>
        <v>AMCo</v>
      </c>
      <c r="C515" s="568">
        <v>0</v>
      </c>
      <c r="D515" s="569">
        <v>0</v>
      </c>
      <c r="E515" s="569">
        <v>0</v>
      </c>
      <c r="F515" s="569">
        <v>0</v>
      </c>
      <c r="G515" s="569">
        <v>0</v>
      </c>
      <c r="H515" s="569">
        <v>0</v>
      </c>
      <c r="I515" s="569">
        <v>0</v>
      </c>
      <c r="J515" s="569">
        <v>0</v>
      </c>
      <c r="K515" s="570">
        <v>0</v>
      </c>
      <c r="L515" s="571">
        <f t="shared" si="24"/>
        <v>0</v>
      </c>
      <c r="M515" s="573">
        <v>0</v>
      </c>
      <c r="N515" s="573">
        <v>0</v>
      </c>
      <c r="O515" s="573">
        <v>0</v>
      </c>
      <c r="P515" s="573">
        <v>0</v>
      </c>
      <c r="Q515" s="574">
        <v>0</v>
      </c>
    </row>
    <row r="516" spans="1:17" x14ac:dyDescent="0.25">
      <c r="A516" s="575">
        <f t="shared" si="25"/>
        <v>59779</v>
      </c>
      <c r="B516" s="83" t="str">
        <f t="shared" si="26"/>
        <v>AMCo</v>
      </c>
      <c r="C516" s="562">
        <v>0</v>
      </c>
      <c r="D516" s="563">
        <v>0</v>
      </c>
      <c r="E516" s="563">
        <v>0</v>
      </c>
      <c r="F516" s="563">
        <v>0</v>
      </c>
      <c r="G516" s="563">
        <v>0</v>
      </c>
      <c r="H516" s="563">
        <v>0</v>
      </c>
      <c r="I516" s="563">
        <v>0</v>
      </c>
      <c r="J516" s="563">
        <v>0</v>
      </c>
      <c r="K516" s="564">
        <v>0</v>
      </c>
      <c r="L516" s="563">
        <f t="shared" si="24"/>
        <v>0</v>
      </c>
      <c r="M516" s="564">
        <v>0</v>
      </c>
      <c r="N516" s="564">
        <v>0</v>
      </c>
      <c r="O516" s="564">
        <v>0</v>
      </c>
      <c r="P516" s="564">
        <v>0</v>
      </c>
      <c r="Q516" s="566">
        <v>0</v>
      </c>
    </row>
    <row r="517" spans="1:17" x14ac:dyDescent="0.25">
      <c r="A517" s="567">
        <f t="shared" si="25"/>
        <v>59809</v>
      </c>
      <c r="B517" s="577" t="str">
        <f t="shared" si="26"/>
        <v>AMCo</v>
      </c>
      <c r="C517" s="568">
        <v>0</v>
      </c>
      <c r="D517" s="569">
        <v>0</v>
      </c>
      <c r="E517" s="569">
        <v>0</v>
      </c>
      <c r="F517" s="569">
        <v>0</v>
      </c>
      <c r="G517" s="569">
        <v>0</v>
      </c>
      <c r="H517" s="569">
        <v>0</v>
      </c>
      <c r="I517" s="569">
        <v>0</v>
      </c>
      <c r="J517" s="569">
        <v>0</v>
      </c>
      <c r="K517" s="570">
        <v>0</v>
      </c>
      <c r="L517" s="571">
        <f t="shared" si="24"/>
        <v>0</v>
      </c>
      <c r="M517" s="573">
        <v>0</v>
      </c>
      <c r="N517" s="573">
        <v>0</v>
      </c>
      <c r="O517" s="573">
        <v>0</v>
      </c>
      <c r="P517" s="573">
        <v>0</v>
      </c>
      <c r="Q517" s="574">
        <v>0</v>
      </c>
    </row>
    <row r="518" spans="1:17" x14ac:dyDescent="0.25">
      <c r="A518" s="575">
        <f t="shared" si="25"/>
        <v>59840</v>
      </c>
      <c r="B518" s="83" t="str">
        <f t="shared" si="26"/>
        <v>AMCo</v>
      </c>
      <c r="C518" s="562">
        <v>0</v>
      </c>
      <c r="D518" s="563">
        <v>0</v>
      </c>
      <c r="E518" s="563">
        <v>0</v>
      </c>
      <c r="F518" s="563">
        <v>0</v>
      </c>
      <c r="G518" s="563">
        <v>0</v>
      </c>
      <c r="H518" s="563">
        <v>0</v>
      </c>
      <c r="I518" s="563">
        <v>0</v>
      </c>
      <c r="J518" s="563">
        <v>0</v>
      </c>
      <c r="K518" s="564">
        <v>0</v>
      </c>
      <c r="L518" s="563">
        <f t="shared" si="24"/>
        <v>0</v>
      </c>
      <c r="M518" s="564">
        <v>0</v>
      </c>
      <c r="N518" s="564">
        <v>0</v>
      </c>
      <c r="O518" s="564">
        <v>0</v>
      </c>
      <c r="P518" s="564">
        <v>0</v>
      </c>
      <c r="Q518" s="566">
        <v>0</v>
      </c>
    </row>
    <row r="519" spans="1:17" x14ac:dyDescent="0.25">
      <c r="A519" s="567">
        <f t="shared" si="25"/>
        <v>59870</v>
      </c>
      <c r="B519" s="577" t="str">
        <f t="shared" si="26"/>
        <v>AMCo</v>
      </c>
      <c r="C519" s="568">
        <v>0</v>
      </c>
      <c r="D519" s="569">
        <v>0</v>
      </c>
      <c r="E519" s="569">
        <v>0</v>
      </c>
      <c r="F519" s="569">
        <v>0</v>
      </c>
      <c r="G519" s="569">
        <v>0</v>
      </c>
      <c r="H519" s="569">
        <v>0</v>
      </c>
      <c r="I519" s="569">
        <v>0</v>
      </c>
      <c r="J519" s="569">
        <v>0</v>
      </c>
      <c r="K519" s="570">
        <v>0</v>
      </c>
      <c r="L519" s="571">
        <f t="shared" si="24"/>
        <v>0</v>
      </c>
      <c r="M519" s="573">
        <v>0</v>
      </c>
      <c r="N519" s="573">
        <v>0</v>
      </c>
      <c r="O519" s="573">
        <v>0</v>
      </c>
      <c r="P519" s="573">
        <v>0</v>
      </c>
      <c r="Q519" s="574">
        <v>0</v>
      </c>
    </row>
    <row r="520" spans="1:17" x14ac:dyDescent="0.25">
      <c r="A520" s="575">
        <f t="shared" si="25"/>
        <v>59901</v>
      </c>
      <c r="B520" s="83" t="str">
        <f t="shared" si="26"/>
        <v>AMCo</v>
      </c>
      <c r="C520" s="562">
        <v>0</v>
      </c>
      <c r="D520" s="563">
        <v>0</v>
      </c>
      <c r="E520" s="563">
        <v>0</v>
      </c>
      <c r="F520" s="563">
        <v>0</v>
      </c>
      <c r="G520" s="563">
        <v>0</v>
      </c>
      <c r="H520" s="563">
        <v>0</v>
      </c>
      <c r="I520" s="563">
        <v>0</v>
      </c>
      <c r="J520" s="563">
        <v>0</v>
      </c>
      <c r="K520" s="564">
        <v>0</v>
      </c>
      <c r="L520" s="563">
        <f t="shared" si="24"/>
        <v>0</v>
      </c>
      <c r="M520" s="564">
        <v>0</v>
      </c>
      <c r="N520" s="564">
        <v>0</v>
      </c>
      <c r="O520" s="564">
        <v>0</v>
      </c>
      <c r="P520" s="564">
        <v>0</v>
      </c>
      <c r="Q520" s="566">
        <v>0</v>
      </c>
    </row>
    <row r="521" spans="1:17" x14ac:dyDescent="0.25">
      <c r="A521" s="567">
        <f t="shared" si="25"/>
        <v>59932</v>
      </c>
      <c r="B521" s="577" t="str">
        <f t="shared" si="26"/>
        <v>AMCo</v>
      </c>
      <c r="C521" s="568">
        <v>0</v>
      </c>
      <c r="D521" s="569">
        <v>0</v>
      </c>
      <c r="E521" s="569">
        <v>0</v>
      </c>
      <c r="F521" s="569">
        <v>0</v>
      </c>
      <c r="G521" s="569">
        <v>0</v>
      </c>
      <c r="H521" s="569">
        <v>0</v>
      </c>
      <c r="I521" s="569">
        <v>0</v>
      </c>
      <c r="J521" s="569">
        <v>0</v>
      </c>
      <c r="K521" s="570">
        <v>0</v>
      </c>
      <c r="L521" s="571">
        <f t="shared" si="24"/>
        <v>0</v>
      </c>
      <c r="M521" s="573">
        <v>0</v>
      </c>
      <c r="N521" s="573">
        <v>0</v>
      </c>
      <c r="O521" s="573">
        <v>0</v>
      </c>
      <c r="P521" s="573">
        <v>0</v>
      </c>
      <c r="Q521" s="574">
        <v>0</v>
      </c>
    </row>
    <row r="522" spans="1:17" x14ac:dyDescent="0.25">
      <c r="A522" s="575">
        <f t="shared" si="25"/>
        <v>59961</v>
      </c>
      <c r="B522" s="83" t="str">
        <f t="shared" si="26"/>
        <v>AMCo</v>
      </c>
      <c r="C522" s="562">
        <v>0</v>
      </c>
      <c r="D522" s="563">
        <v>0</v>
      </c>
      <c r="E522" s="563">
        <v>0</v>
      </c>
      <c r="F522" s="563">
        <v>0</v>
      </c>
      <c r="G522" s="563">
        <v>0</v>
      </c>
      <c r="H522" s="563">
        <v>0</v>
      </c>
      <c r="I522" s="563">
        <v>0</v>
      </c>
      <c r="J522" s="563">
        <v>0</v>
      </c>
      <c r="K522" s="564">
        <v>0</v>
      </c>
      <c r="L522" s="563">
        <f t="shared" si="24"/>
        <v>0</v>
      </c>
      <c r="M522" s="564">
        <v>0</v>
      </c>
      <c r="N522" s="564">
        <v>0</v>
      </c>
      <c r="O522" s="564">
        <v>0</v>
      </c>
      <c r="P522" s="564">
        <v>0</v>
      </c>
      <c r="Q522" s="566">
        <v>0</v>
      </c>
    </row>
    <row r="523" spans="1:17" x14ac:dyDescent="0.25">
      <c r="A523" s="567">
        <f t="shared" si="25"/>
        <v>59992</v>
      </c>
      <c r="B523" s="577" t="str">
        <f t="shared" si="26"/>
        <v>AMCo</v>
      </c>
      <c r="C523" s="568">
        <v>0</v>
      </c>
      <c r="D523" s="569">
        <v>0</v>
      </c>
      <c r="E523" s="569">
        <v>0</v>
      </c>
      <c r="F523" s="569">
        <v>0</v>
      </c>
      <c r="G523" s="569">
        <v>0</v>
      </c>
      <c r="H523" s="569">
        <v>0</v>
      </c>
      <c r="I523" s="569">
        <v>0</v>
      </c>
      <c r="J523" s="569">
        <v>0</v>
      </c>
      <c r="K523" s="570">
        <v>0</v>
      </c>
      <c r="L523" s="571">
        <f t="shared" si="24"/>
        <v>0</v>
      </c>
      <c r="M523" s="573">
        <v>0</v>
      </c>
      <c r="N523" s="573">
        <v>0</v>
      </c>
      <c r="O523" s="573">
        <v>0</v>
      </c>
      <c r="P523" s="573">
        <v>0</v>
      </c>
      <c r="Q523" s="574">
        <v>0</v>
      </c>
    </row>
    <row r="524" spans="1:17" x14ac:dyDescent="0.25">
      <c r="A524" s="575">
        <f t="shared" si="25"/>
        <v>60022</v>
      </c>
      <c r="B524" s="83" t="str">
        <f t="shared" si="26"/>
        <v>AMCo</v>
      </c>
      <c r="C524" s="562">
        <v>0</v>
      </c>
      <c r="D524" s="563">
        <v>0</v>
      </c>
      <c r="E524" s="563">
        <v>0</v>
      </c>
      <c r="F524" s="563">
        <v>0</v>
      </c>
      <c r="G524" s="563">
        <v>0</v>
      </c>
      <c r="H524" s="563">
        <v>0</v>
      </c>
      <c r="I524" s="563">
        <v>0</v>
      </c>
      <c r="J524" s="563">
        <v>0</v>
      </c>
      <c r="K524" s="564">
        <v>0</v>
      </c>
      <c r="L524" s="563">
        <f t="shared" si="24"/>
        <v>0</v>
      </c>
      <c r="M524" s="564">
        <v>0</v>
      </c>
      <c r="N524" s="564">
        <v>0</v>
      </c>
      <c r="O524" s="564">
        <v>0</v>
      </c>
      <c r="P524" s="564">
        <v>0</v>
      </c>
      <c r="Q524" s="566">
        <v>0</v>
      </c>
    </row>
    <row r="525" spans="1:17" x14ac:dyDescent="0.25">
      <c r="A525" s="567">
        <f t="shared" si="25"/>
        <v>60053</v>
      </c>
      <c r="B525" s="577" t="str">
        <f t="shared" si="26"/>
        <v>AMCo</v>
      </c>
      <c r="C525" s="568">
        <v>0</v>
      </c>
      <c r="D525" s="569">
        <v>0</v>
      </c>
      <c r="E525" s="569">
        <v>0</v>
      </c>
      <c r="F525" s="569">
        <v>0</v>
      </c>
      <c r="G525" s="569">
        <v>0</v>
      </c>
      <c r="H525" s="569">
        <v>0</v>
      </c>
      <c r="I525" s="569">
        <v>0</v>
      </c>
      <c r="J525" s="569">
        <v>0</v>
      </c>
      <c r="K525" s="570">
        <v>0</v>
      </c>
      <c r="L525" s="571">
        <f t="shared" si="24"/>
        <v>0</v>
      </c>
      <c r="M525" s="573">
        <v>0</v>
      </c>
      <c r="N525" s="573">
        <v>0</v>
      </c>
      <c r="O525" s="573">
        <v>0</v>
      </c>
      <c r="P525" s="573">
        <v>0</v>
      </c>
      <c r="Q525" s="574">
        <v>0</v>
      </c>
    </row>
    <row r="526" spans="1:17" x14ac:dyDescent="0.25">
      <c r="A526" s="575">
        <f t="shared" si="25"/>
        <v>60083</v>
      </c>
      <c r="B526" s="83" t="str">
        <f t="shared" si="26"/>
        <v>AMCo</v>
      </c>
      <c r="C526" s="562">
        <v>0</v>
      </c>
      <c r="D526" s="563">
        <v>0</v>
      </c>
      <c r="E526" s="563">
        <v>0</v>
      </c>
      <c r="F526" s="563">
        <v>0</v>
      </c>
      <c r="G526" s="563">
        <v>0</v>
      </c>
      <c r="H526" s="563">
        <v>0</v>
      </c>
      <c r="I526" s="563">
        <v>0</v>
      </c>
      <c r="J526" s="563">
        <v>0</v>
      </c>
      <c r="K526" s="564">
        <v>0</v>
      </c>
      <c r="L526" s="563">
        <f t="shared" si="24"/>
        <v>0</v>
      </c>
      <c r="M526" s="564">
        <v>0</v>
      </c>
      <c r="N526" s="564">
        <v>0</v>
      </c>
      <c r="O526" s="564">
        <v>0</v>
      </c>
      <c r="P526" s="564">
        <v>0</v>
      </c>
      <c r="Q526" s="566">
        <v>0</v>
      </c>
    </row>
    <row r="527" spans="1:17" x14ac:dyDescent="0.25">
      <c r="A527" s="567">
        <f t="shared" si="25"/>
        <v>60114</v>
      </c>
      <c r="B527" s="577" t="str">
        <f t="shared" si="26"/>
        <v>AMCo</v>
      </c>
      <c r="C527" s="568">
        <v>0</v>
      </c>
      <c r="D527" s="569">
        <v>0</v>
      </c>
      <c r="E527" s="569">
        <v>0</v>
      </c>
      <c r="F527" s="569">
        <v>0</v>
      </c>
      <c r="G527" s="569">
        <v>0</v>
      </c>
      <c r="H527" s="569">
        <v>0</v>
      </c>
      <c r="I527" s="569">
        <v>0</v>
      </c>
      <c r="J527" s="569">
        <v>0</v>
      </c>
      <c r="K527" s="570">
        <v>0</v>
      </c>
      <c r="L527" s="571">
        <f t="shared" si="24"/>
        <v>0</v>
      </c>
      <c r="M527" s="573">
        <v>0</v>
      </c>
      <c r="N527" s="573">
        <v>0</v>
      </c>
      <c r="O527" s="573">
        <v>0</v>
      </c>
      <c r="P527" s="573">
        <v>0</v>
      </c>
      <c r="Q527" s="574">
        <v>0</v>
      </c>
    </row>
    <row r="528" spans="1:17" x14ac:dyDescent="0.25">
      <c r="A528" s="575">
        <f t="shared" si="25"/>
        <v>60145</v>
      </c>
      <c r="B528" s="83" t="str">
        <f t="shared" si="26"/>
        <v>AMCo</v>
      </c>
      <c r="C528" s="562">
        <v>0</v>
      </c>
      <c r="D528" s="563">
        <v>0</v>
      </c>
      <c r="E528" s="563">
        <v>0</v>
      </c>
      <c r="F528" s="563">
        <v>0</v>
      </c>
      <c r="G528" s="563">
        <v>0</v>
      </c>
      <c r="H528" s="563">
        <v>0</v>
      </c>
      <c r="I528" s="563">
        <v>0</v>
      </c>
      <c r="J528" s="563">
        <v>0</v>
      </c>
      <c r="K528" s="564">
        <v>0</v>
      </c>
      <c r="L528" s="563">
        <f t="shared" si="24"/>
        <v>0</v>
      </c>
      <c r="M528" s="564">
        <v>0</v>
      </c>
      <c r="N528" s="564">
        <v>0</v>
      </c>
      <c r="O528" s="564">
        <v>0</v>
      </c>
      <c r="P528" s="564">
        <v>0</v>
      </c>
      <c r="Q528" s="566">
        <v>0</v>
      </c>
    </row>
    <row r="529" spans="1:17" x14ac:dyDescent="0.25">
      <c r="A529" s="567">
        <f t="shared" si="25"/>
        <v>60175</v>
      </c>
      <c r="B529" s="577" t="str">
        <f t="shared" si="26"/>
        <v>AMCo</v>
      </c>
      <c r="C529" s="568">
        <v>0</v>
      </c>
      <c r="D529" s="569">
        <v>0</v>
      </c>
      <c r="E529" s="569">
        <v>0</v>
      </c>
      <c r="F529" s="569">
        <v>0</v>
      </c>
      <c r="G529" s="569">
        <v>0</v>
      </c>
      <c r="H529" s="569">
        <v>0</v>
      </c>
      <c r="I529" s="569">
        <v>0</v>
      </c>
      <c r="J529" s="569">
        <v>0</v>
      </c>
      <c r="K529" s="570">
        <v>0</v>
      </c>
      <c r="L529" s="571">
        <f t="shared" si="24"/>
        <v>0</v>
      </c>
      <c r="M529" s="573">
        <v>0</v>
      </c>
      <c r="N529" s="573">
        <v>0</v>
      </c>
      <c r="O529" s="573">
        <v>0</v>
      </c>
      <c r="P529" s="573">
        <v>0</v>
      </c>
      <c r="Q529" s="574">
        <v>0</v>
      </c>
    </row>
    <row r="530" spans="1:17" x14ac:dyDescent="0.25">
      <c r="A530" s="575">
        <f t="shared" si="25"/>
        <v>60206</v>
      </c>
      <c r="B530" s="83" t="str">
        <f t="shared" si="26"/>
        <v>AMCo</v>
      </c>
      <c r="C530" s="562">
        <v>0</v>
      </c>
      <c r="D530" s="563">
        <v>0</v>
      </c>
      <c r="E530" s="563">
        <v>0</v>
      </c>
      <c r="F530" s="563">
        <v>0</v>
      </c>
      <c r="G530" s="563">
        <v>0</v>
      </c>
      <c r="H530" s="563">
        <v>0</v>
      </c>
      <c r="I530" s="563">
        <v>0</v>
      </c>
      <c r="J530" s="563">
        <v>0</v>
      </c>
      <c r="K530" s="564">
        <v>0</v>
      </c>
      <c r="L530" s="563">
        <f t="shared" si="24"/>
        <v>0</v>
      </c>
      <c r="M530" s="564">
        <v>0</v>
      </c>
      <c r="N530" s="564">
        <v>0</v>
      </c>
      <c r="O530" s="564">
        <v>0</v>
      </c>
      <c r="P530" s="564">
        <v>0</v>
      </c>
      <c r="Q530" s="566">
        <v>0</v>
      </c>
    </row>
    <row r="531" spans="1:17" x14ac:dyDescent="0.25">
      <c r="A531" s="567">
        <f t="shared" si="25"/>
        <v>60236</v>
      </c>
      <c r="B531" s="577" t="str">
        <f t="shared" si="26"/>
        <v>AMCo</v>
      </c>
      <c r="C531" s="568">
        <v>0</v>
      </c>
      <c r="D531" s="569">
        <v>0</v>
      </c>
      <c r="E531" s="569">
        <v>0</v>
      </c>
      <c r="F531" s="569">
        <v>0</v>
      </c>
      <c r="G531" s="569">
        <v>0</v>
      </c>
      <c r="H531" s="569">
        <v>0</v>
      </c>
      <c r="I531" s="569">
        <v>0</v>
      </c>
      <c r="J531" s="569">
        <v>0</v>
      </c>
      <c r="K531" s="570">
        <v>0</v>
      </c>
      <c r="L531" s="571">
        <f t="shared" si="24"/>
        <v>0</v>
      </c>
      <c r="M531" s="573">
        <v>0</v>
      </c>
      <c r="N531" s="573">
        <v>0</v>
      </c>
      <c r="O531" s="573">
        <v>0</v>
      </c>
      <c r="P531" s="573">
        <v>0</v>
      </c>
      <c r="Q531" s="574">
        <v>0</v>
      </c>
    </row>
    <row r="532" spans="1:17" x14ac:dyDescent="0.25">
      <c r="A532" s="575">
        <f t="shared" si="25"/>
        <v>60267</v>
      </c>
      <c r="B532" s="83" t="str">
        <f t="shared" si="26"/>
        <v>AMCo</v>
      </c>
      <c r="C532" s="562">
        <v>0</v>
      </c>
      <c r="D532" s="563">
        <v>0</v>
      </c>
      <c r="E532" s="563">
        <v>0</v>
      </c>
      <c r="F532" s="563">
        <v>0</v>
      </c>
      <c r="G532" s="563">
        <v>0</v>
      </c>
      <c r="H532" s="563">
        <v>0</v>
      </c>
      <c r="I532" s="563">
        <v>0</v>
      </c>
      <c r="J532" s="563">
        <v>0</v>
      </c>
      <c r="K532" s="564">
        <v>0</v>
      </c>
      <c r="L532" s="563">
        <f t="shared" si="24"/>
        <v>0</v>
      </c>
      <c r="M532" s="564">
        <v>0</v>
      </c>
      <c r="N532" s="564">
        <v>0</v>
      </c>
      <c r="O532" s="564">
        <v>0</v>
      </c>
      <c r="P532" s="564">
        <v>0</v>
      </c>
      <c r="Q532" s="566">
        <v>0</v>
      </c>
    </row>
    <row r="533" spans="1:17" x14ac:dyDescent="0.25">
      <c r="A533" s="567">
        <f t="shared" si="25"/>
        <v>60298</v>
      </c>
      <c r="B533" s="577" t="str">
        <f t="shared" si="26"/>
        <v>AMCo</v>
      </c>
      <c r="C533" s="568">
        <v>0</v>
      </c>
      <c r="D533" s="569">
        <v>0</v>
      </c>
      <c r="E533" s="569">
        <v>0</v>
      </c>
      <c r="F533" s="569">
        <v>0</v>
      </c>
      <c r="G533" s="569">
        <v>0</v>
      </c>
      <c r="H533" s="569">
        <v>0</v>
      </c>
      <c r="I533" s="569">
        <v>0</v>
      </c>
      <c r="J533" s="569">
        <v>0</v>
      </c>
      <c r="K533" s="570">
        <v>0</v>
      </c>
      <c r="L533" s="571">
        <f t="shared" si="24"/>
        <v>0</v>
      </c>
      <c r="M533" s="573">
        <v>0</v>
      </c>
      <c r="N533" s="573">
        <v>0</v>
      </c>
      <c r="O533" s="573">
        <v>0</v>
      </c>
      <c r="P533" s="573">
        <v>0</v>
      </c>
      <c r="Q533" s="574">
        <v>0</v>
      </c>
    </row>
    <row r="534" spans="1:17" x14ac:dyDescent="0.25">
      <c r="A534" s="575">
        <f t="shared" si="25"/>
        <v>60326</v>
      </c>
      <c r="B534" s="83" t="str">
        <f t="shared" si="26"/>
        <v>AMCo</v>
      </c>
      <c r="C534" s="562">
        <v>0</v>
      </c>
      <c r="D534" s="563">
        <v>0</v>
      </c>
      <c r="E534" s="563">
        <v>0</v>
      </c>
      <c r="F534" s="563">
        <v>0</v>
      </c>
      <c r="G534" s="563">
        <v>0</v>
      </c>
      <c r="H534" s="563">
        <v>0</v>
      </c>
      <c r="I534" s="563">
        <v>0</v>
      </c>
      <c r="J534" s="563">
        <v>0</v>
      </c>
      <c r="K534" s="564">
        <v>0</v>
      </c>
      <c r="L534" s="563">
        <f t="shared" si="24"/>
        <v>0</v>
      </c>
      <c r="M534" s="564">
        <v>0</v>
      </c>
      <c r="N534" s="564">
        <v>0</v>
      </c>
      <c r="O534" s="564">
        <v>0</v>
      </c>
      <c r="P534" s="564">
        <v>0</v>
      </c>
      <c r="Q534" s="566">
        <v>0</v>
      </c>
    </row>
    <row r="535" spans="1:17" x14ac:dyDescent="0.25">
      <c r="A535" s="567">
        <f t="shared" si="25"/>
        <v>60357</v>
      </c>
      <c r="B535" s="577" t="str">
        <f t="shared" si="26"/>
        <v>AMCo</v>
      </c>
      <c r="C535" s="568">
        <v>0</v>
      </c>
      <c r="D535" s="569">
        <v>0</v>
      </c>
      <c r="E535" s="569">
        <v>0</v>
      </c>
      <c r="F535" s="569">
        <v>0</v>
      </c>
      <c r="G535" s="569">
        <v>0</v>
      </c>
      <c r="H535" s="569">
        <v>0</v>
      </c>
      <c r="I535" s="569">
        <v>0</v>
      </c>
      <c r="J535" s="569">
        <v>0</v>
      </c>
      <c r="K535" s="570">
        <v>0</v>
      </c>
      <c r="L535" s="571">
        <f t="shared" si="24"/>
        <v>0</v>
      </c>
      <c r="M535" s="573">
        <v>0</v>
      </c>
      <c r="N535" s="573">
        <v>0</v>
      </c>
      <c r="O535" s="573">
        <v>0</v>
      </c>
      <c r="P535" s="573">
        <v>0</v>
      </c>
      <c r="Q535" s="574">
        <v>0</v>
      </c>
    </row>
    <row r="536" spans="1:17" x14ac:dyDescent="0.25">
      <c r="A536" s="575">
        <f t="shared" si="25"/>
        <v>60387</v>
      </c>
      <c r="B536" s="83" t="str">
        <f t="shared" si="26"/>
        <v>AMCo</v>
      </c>
      <c r="C536" s="562">
        <v>0</v>
      </c>
      <c r="D536" s="563">
        <v>0</v>
      </c>
      <c r="E536" s="563">
        <v>0</v>
      </c>
      <c r="F536" s="563">
        <v>0</v>
      </c>
      <c r="G536" s="563">
        <v>0</v>
      </c>
      <c r="H536" s="563">
        <v>0</v>
      </c>
      <c r="I536" s="563">
        <v>0</v>
      </c>
      <c r="J536" s="563">
        <v>0</v>
      </c>
      <c r="K536" s="564">
        <v>0</v>
      </c>
      <c r="L536" s="563">
        <f t="shared" si="24"/>
        <v>0</v>
      </c>
      <c r="M536" s="564">
        <v>0</v>
      </c>
      <c r="N536" s="564">
        <v>0</v>
      </c>
      <c r="O536" s="564">
        <v>0</v>
      </c>
      <c r="P536" s="564">
        <v>0</v>
      </c>
      <c r="Q536" s="566">
        <v>0</v>
      </c>
    </row>
    <row r="537" spans="1:17" x14ac:dyDescent="0.25">
      <c r="A537" s="567">
        <f t="shared" si="25"/>
        <v>60418</v>
      </c>
      <c r="B537" s="577" t="str">
        <f t="shared" si="26"/>
        <v>AMCo</v>
      </c>
      <c r="C537" s="568">
        <v>0</v>
      </c>
      <c r="D537" s="569">
        <v>0</v>
      </c>
      <c r="E537" s="569">
        <v>0</v>
      </c>
      <c r="F537" s="569">
        <v>0</v>
      </c>
      <c r="G537" s="569">
        <v>0</v>
      </c>
      <c r="H537" s="569">
        <v>0</v>
      </c>
      <c r="I537" s="569">
        <v>0</v>
      </c>
      <c r="J537" s="569">
        <v>0</v>
      </c>
      <c r="K537" s="570">
        <v>0</v>
      </c>
      <c r="L537" s="571">
        <f t="shared" si="24"/>
        <v>0</v>
      </c>
      <c r="M537" s="573">
        <v>0</v>
      </c>
      <c r="N537" s="573">
        <v>0</v>
      </c>
      <c r="O537" s="573">
        <v>0</v>
      </c>
      <c r="P537" s="573">
        <v>0</v>
      </c>
      <c r="Q537" s="574">
        <v>0</v>
      </c>
    </row>
    <row r="538" spans="1:17" x14ac:dyDescent="0.25">
      <c r="A538" s="575">
        <f t="shared" si="25"/>
        <v>60448</v>
      </c>
      <c r="B538" s="83" t="str">
        <f t="shared" si="26"/>
        <v>AMCo</v>
      </c>
      <c r="C538" s="562">
        <v>0</v>
      </c>
      <c r="D538" s="563">
        <v>0</v>
      </c>
      <c r="E538" s="563">
        <v>0</v>
      </c>
      <c r="F538" s="563">
        <v>0</v>
      </c>
      <c r="G538" s="563">
        <v>0</v>
      </c>
      <c r="H538" s="563">
        <v>0</v>
      </c>
      <c r="I538" s="563">
        <v>0</v>
      </c>
      <c r="J538" s="563">
        <v>0</v>
      </c>
      <c r="K538" s="564">
        <v>0</v>
      </c>
      <c r="L538" s="563">
        <f t="shared" si="24"/>
        <v>0</v>
      </c>
      <c r="M538" s="564">
        <v>0</v>
      </c>
      <c r="N538" s="564">
        <v>0</v>
      </c>
      <c r="O538" s="564">
        <v>0</v>
      </c>
      <c r="P538" s="564">
        <v>0</v>
      </c>
      <c r="Q538" s="566">
        <v>0</v>
      </c>
    </row>
    <row r="539" spans="1:17" x14ac:dyDescent="0.25">
      <c r="A539" s="567">
        <f t="shared" si="25"/>
        <v>60479</v>
      </c>
      <c r="B539" s="577" t="str">
        <f t="shared" si="26"/>
        <v>AMCo</v>
      </c>
      <c r="C539" s="568">
        <v>0</v>
      </c>
      <c r="D539" s="569">
        <v>0</v>
      </c>
      <c r="E539" s="569">
        <v>0</v>
      </c>
      <c r="F539" s="569">
        <v>0</v>
      </c>
      <c r="G539" s="569">
        <v>0</v>
      </c>
      <c r="H539" s="569">
        <v>0</v>
      </c>
      <c r="I539" s="569">
        <v>0</v>
      </c>
      <c r="J539" s="569">
        <v>0</v>
      </c>
      <c r="K539" s="570">
        <v>0</v>
      </c>
      <c r="L539" s="571">
        <f t="shared" si="24"/>
        <v>0</v>
      </c>
      <c r="M539" s="573">
        <v>0</v>
      </c>
      <c r="N539" s="573">
        <v>0</v>
      </c>
      <c r="O539" s="573">
        <v>0</v>
      </c>
      <c r="P539" s="573">
        <v>0</v>
      </c>
      <c r="Q539" s="574">
        <v>0</v>
      </c>
    </row>
    <row r="540" spans="1:17" x14ac:dyDescent="0.25">
      <c r="A540" s="575">
        <f t="shared" si="25"/>
        <v>60510</v>
      </c>
      <c r="B540" s="83" t="str">
        <f t="shared" si="26"/>
        <v>AMCo</v>
      </c>
      <c r="C540" s="562">
        <v>0</v>
      </c>
      <c r="D540" s="563">
        <v>0</v>
      </c>
      <c r="E540" s="563">
        <v>0</v>
      </c>
      <c r="F540" s="563">
        <v>0</v>
      </c>
      <c r="G540" s="563">
        <v>0</v>
      </c>
      <c r="H540" s="563">
        <v>0</v>
      </c>
      <c r="I540" s="563">
        <v>0</v>
      </c>
      <c r="J540" s="563">
        <v>0</v>
      </c>
      <c r="K540" s="564">
        <v>0</v>
      </c>
      <c r="L540" s="563">
        <f t="shared" si="24"/>
        <v>0</v>
      </c>
      <c r="M540" s="564">
        <v>0</v>
      </c>
      <c r="N540" s="564">
        <v>0</v>
      </c>
      <c r="O540" s="564">
        <v>0</v>
      </c>
      <c r="P540" s="564">
        <v>0</v>
      </c>
      <c r="Q540" s="566">
        <v>0</v>
      </c>
    </row>
    <row r="541" spans="1:17" x14ac:dyDescent="0.25">
      <c r="A541" s="567">
        <f t="shared" si="25"/>
        <v>60540</v>
      </c>
      <c r="B541" s="577" t="str">
        <f t="shared" si="26"/>
        <v>AMCo</v>
      </c>
      <c r="C541" s="568">
        <v>0</v>
      </c>
      <c r="D541" s="569">
        <v>0</v>
      </c>
      <c r="E541" s="569">
        <v>0</v>
      </c>
      <c r="F541" s="569">
        <v>0</v>
      </c>
      <c r="G541" s="569">
        <v>0</v>
      </c>
      <c r="H541" s="569">
        <v>0</v>
      </c>
      <c r="I541" s="569">
        <v>0</v>
      </c>
      <c r="J541" s="569">
        <v>0</v>
      </c>
      <c r="K541" s="570">
        <v>0</v>
      </c>
      <c r="L541" s="571">
        <f t="shared" si="24"/>
        <v>0</v>
      </c>
      <c r="M541" s="573">
        <v>0</v>
      </c>
      <c r="N541" s="573">
        <v>0</v>
      </c>
      <c r="O541" s="573">
        <v>0</v>
      </c>
      <c r="P541" s="573">
        <v>0</v>
      </c>
      <c r="Q541" s="574">
        <v>0</v>
      </c>
    </row>
    <row r="542" spans="1:17" x14ac:dyDescent="0.25">
      <c r="A542" s="575">
        <f t="shared" si="25"/>
        <v>60571</v>
      </c>
      <c r="B542" s="83" t="str">
        <f t="shared" si="26"/>
        <v>AMCo</v>
      </c>
      <c r="C542" s="562">
        <v>0</v>
      </c>
      <c r="D542" s="563">
        <v>0</v>
      </c>
      <c r="E542" s="563">
        <v>0</v>
      </c>
      <c r="F542" s="563">
        <v>0</v>
      </c>
      <c r="G542" s="563">
        <v>0</v>
      </c>
      <c r="H542" s="563">
        <v>0</v>
      </c>
      <c r="I542" s="563">
        <v>0</v>
      </c>
      <c r="J542" s="563">
        <v>0</v>
      </c>
      <c r="K542" s="564">
        <v>0</v>
      </c>
      <c r="L542" s="563">
        <f t="shared" si="24"/>
        <v>0</v>
      </c>
      <c r="M542" s="564">
        <v>0</v>
      </c>
      <c r="N542" s="564">
        <v>0</v>
      </c>
      <c r="O542" s="564">
        <v>0</v>
      </c>
      <c r="P542" s="564">
        <v>0</v>
      </c>
      <c r="Q542" s="566">
        <v>0</v>
      </c>
    </row>
    <row r="543" spans="1:17" x14ac:dyDescent="0.25">
      <c r="A543" s="567">
        <f t="shared" si="25"/>
        <v>60601</v>
      </c>
      <c r="B543" s="577" t="str">
        <f t="shared" si="26"/>
        <v>AMCo</v>
      </c>
      <c r="C543" s="568">
        <v>0</v>
      </c>
      <c r="D543" s="569">
        <v>0</v>
      </c>
      <c r="E543" s="569">
        <v>0</v>
      </c>
      <c r="F543" s="569">
        <v>0</v>
      </c>
      <c r="G543" s="569">
        <v>0</v>
      </c>
      <c r="H543" s="569">
        <v>0</v>
      </c>
      <c r="I543" s="569">
        <v>0</v>
      </c>
      <c r="J543" s="569">
        <v>0</v>
      </c>
      <c r="K543" s="570">
        <v>0</v>
      </c>
      <c r="L543" s="571">
        <f t="shared" si="24"/>
        <v>0</v>
      </c>
      <c r="M543" s="573">
        <v>0</v>
      </c>
      <c r="N543" s="573">
        <v>0</v>
      </c>
      <c r="O543" s="573">
        <v>0</v>
      </c>
      <c r="P543" s="573">
        <v>0</v>
      </c>
      <c r="Q543" s="574">
        <v>0</v>
      </c>
    </row>
    <row r="544" spans="1:17" x14ac:dyDescent="0.25">
      <c r="A544" s="575">
        <f t="shared" si="25"/>
        <v>60632</v>
      </c>
      <c r="B544" s="83" t="str">
        <f t="shared" si="26"/>
        <v>AMCo</v>
      </c>
      <c r="C544" s="562">
        <v>0</v>
      </c>
      <c r="D544" s="563">
        <v>0</v>
      </c>
      <c r="E544" s="563">
        <v>0</v>
      </c>
      <c r="F544" s="563">
        <v>0</v>
      </c>
      <c r="G544" s="563">
        <v>0</v>
      </c>
      <c r="H544" s="563">
        <v>0</v>
      </c>
      <c r="I544" s="563">
        <v>0</v>
      </c>
      <c r="J544" s="563">
        <v>0</v>
      </c>
      <c r="K544" s="564">
        <v>0</v>
      </c>
      <c r="L544" s="563">
        <f t="shared" si="24"/>
        <v>0</v>
      </c>
      <c r="M544" s="564">
        <v>0</v>
      </c>
      <c r="N544" s="564">
        <v>0</v>
      </c>
      <c r="O544" s="564">
        <v>0</v>
      </c>
      <c r="P544" s="564">
        <v>0</v>
      </c>
      <c r="Q544" s="566">
        <v>0</v>
      </c>
    </row>
    <row r="545" spans="1:17" x14ac:dyDescent="0.25">
      <c r="A545" s="567">
        <f t="shared" si="25"/>
        <v>60663</v>
      </c>
      <c r="B545" s="577" t="str">
        <f t="shared" si="26"/>
        <v>AMCo</v>
      </c>
      <c r="C545" s="568">
        <v>0</v>
      </c>
      <c r="D545" s="569">
        <v>0</v>
      </c>
      <c r="E545" s="569">
        <v>0</v>
      </c>
      <c r="F545" s="569">
        <v>0</v>
      </c>
      <c r="G545" s="569">
        <v>0</v>
      </c>
      <c r="H545" s="569">
        <v>0</v>
      </c>
      <c r="I545" s="569">
        <v>0</v>
      </c>
      <c r="J545" s="569">
        <v>0</v>
      </c>
      <c r="K545" s="570">
        <v>0</v>
      </c>
      <c r="L545" s="571">
        <f t="shared" si="24"/>
        <v>0</v>
      </c>
      <c r="M545" s="573">
        <v>0</v>
      </c>
      <c r="N545" s="573">
        <v>0</v>
      </c>
      <c r="O545" s="573">
        <v>0</v>
      </c>
      <c r="P545" s="573">
        <v>0</v>
      </c>
      <c r="Q545" s="574">
        <v>0</v>
      </c>
    </row>
    <row r="546" spans="1:17" x14ac:dyDescent="0.25">
      <c r="A546" s="575">
        <f t="shared" si="25"/>
        <v>60691</v>
      </c>
      <c r="B546" s="83" t="str">
        <f t="shared" si="26"/>
        <v>AMCo</v>
      </c>
      <c r="C546" s="562">
        <v>0</v>
      </c>
      <c r="D546" s="563">
        <v>0</v>
      </c>
      <c r="E546" s="563">
        <v>0</v>
      </c>
      <c r="F546" s="563">
        <v>0</v>
      </c>
      <c r="G546" s="563">
        <v>0</v>
      </c>
      <c r="H546" s="563">
        <v>0</v>
      </c>
      <c r="I546" s="563">
        <v>0</v>
      </c>
      <c r="J546" s="563">
        <v>0</v>
      </c>
      <c r="K546" s="564">
        <v>0</v>
      </c>
      <c r="L546" s="563">
        <f t="shared" si="24"/>
        <v>0</v>
      </c>
      <c r="M546" s="564">
        <v>0</v>
      </c>
      <c r="N546" s="564">
        <v>0</v>
      </c>
      <c r="O546" s="564">
        <v>0</v>
      </c>
      <c r="P546" s="564">
        <v>0</v>
      </c>
      <c r="Q546" s="566">
        <v>0</v>
      </c>
    </row>
    <row r="547" spans="1:17" x14ac:dyDescent="0.25">
      <c r="A547" s="567">
        <f t="shared" si="25"/>
        <v>60722</v>
      </c>
      <c r="B547" s="577" t="str">
        <f t="shared" si="26"/>
        <v>AMCo</v>
      </c>
      <c r="C547" s="568">
        <v>0</v>
      </c>
      <c r="D547" s="569">
        <v>0</v>
      </c>
      <c r="E547" s="569">
        <v>0</v>
      </c>
      <c r="F547" s="569">
        <v>0</v>
      </c>
      <c r="G547" s="569">
        <v>0</v>
      </c>
      <c r="H547" s="569">
        <v>0</v>
      </c>
      <c r="I547" s="569">
        <v>0</v>
      </c>
      <c r="J547" s="569">
        <v>0</v>
      </c>
      <c r="K547" s="570">
        <v>0</v>
      </c>
      <c r="L547" s="571">
        <f t="shared" si="24"/>
        <v>0</v>
      </c>
      <c r="M547" s="573">
        <v>0</v>
      </c>
      <c r="N547" s="573">
        <v>0</v>
      </c>
      <c r="O547" s="573">
        <v>0</v>
      </c>
      <c r="P547" s="573">
        <v>0</v>
      </c>
      <c r="Q547" s="574">
        <v>0</v>
      </c>
    </row>
    <row r="548" spans="1:17" x14ac:dyDescent="0.25">
      <c r="A548" s="575">
        <f t="shared" si="25"/>
        <v>60752</v>
      </c>
      <c r="B548" s="83" t="str">
        <f t="shared" si="26"/>
        <v>AMCo</v>
      </c>
      <c r="C548" s="562">
        <v>0</v>
      </c>
      <c r="D548" s="563">
        <v>0</v>
      </c>
      <c r="E548" s="563">
        <v>0</v>
      </c>
      <c r="F548" s="563">
        <v>0</v>
      </c>
      <c r="G548" s="563">
        <v>0</v>
      </c>
      <c r="H548" s="563">
        <v>0</v>
      </c>
      <c r="I548" s="563">
        <v>0</v>
      </c>
      <c r="J548" s="563">
        <v>0</v>
      </c>
      <c r="K548" s="564">
        <v>0</v>
      </c>
      <c r="L548" s="563">
        <f t="shared" si="24"/>
        <v>0</v>
      </c>
      <c r="M548" s="564">
        <v>0</v>
      </c>
      <c r="N548" s="564">
        <v>0</v>
      </c>
      <c r="O548" s="564">
        <v>0</v>
      </c>
      <c r="P548" s="564">
        <v>0</v>
      </c>
      <c r="Q548" s="566">
        <v>0</v>
      </c>
    </row>
    <row r="549" spans="1:17" x14ac:dyDescent="0.25">
      <c r="A549" s="567">
        <f t="shared" si="25"/>
        <v>60783</v>
      </c>
      <c r="B549" s="577" t="str">
        <f t="shared" si="26"/>
        <v>AMCo</v>
      </c>
      <c r="C549" s="568">
        <v>0</v>
      </c>
      <c r="D549" s="569">
        <v>0</v>
      </c>
      <c r="E549" s="569">
        <v>0</v>
      </c>
      <c r="F549" s="569">
        <v>0</v>
      </c>
      <c r="G549" s="569">
        <v>0</v>
      </c>
      <c r="H549" s="569">
        <v>0</v>
      </c>
      <c r="I549" s="569">
        <v>0</v>
      </c>
      <c r="J549" s="569">
        <v>0</v>
      </c>
      <c r="K549" s="570">
        <v>0</v>
      </c>
      <c r="L549" s="571">
        <f t="shared" si="24"/>
        <v>0</v>
      </c>
      <c r="M549" s="573">
        <v>0</v>
      </c>
      <c r="N549" s="573">
        <v>0</v>
      </c>
      <c r="O549" s="573">
        <v>0</v>
      </c>
      <c r="P549" s="573">
        <v>0</v>
      </c>
      <c r="Q549" s="574">
        <v>0</v>
      </c>
    </row>
    <row r="550" spans="1:17" x14ac:dyDescent="0.25">
      <c r="A550" s="575">
        <f t="shared" si="25"/>
        <v>60813</v>
      </c>
      <c r="B550" s="83" t="str">
        <f t="shared" si="26"/>
        <v>AMCo</v>
      </c>
      <c r="C550" s="562">
        <v>0</v>
      </c>
      <c r="D550" s="563">
        <v>0</v>
      </c>
      <c r="E550" s="563">
        <v>0</v>
      </c>
      <c r="F550" s="563">
        <v>0</v>
      </c>
      <c r="G550" s="563">
        <v>0</v>
      </c>
      <c r="H550" s="563">
        <v>0</v>
      </c>
      <c r="I550" s="563">
        <v>0</v>
      </c>
      <c r="J550" s="563">
        <v>0</v>
      </c>
      <c r="K550" s="564">
        <v>0</v>
      </c>
      <c r="L550" s="563">
        <f t="shared" si="24"/>
        <v>0</v>
      </c>
      <c r="M550" s="564">
        <v>0</v>
      </c>
      <c r="N550" s="564">
        <v>0</v>
      </c>
      <c r="O550" s="564">
        <v>0</v>
      </c>
      <c r="P550" s="564">
        <v>0</v>
      </c>
      <c r="Q550" s="566">
        <v>0</v>
      </c>
    </row>
    <row r="551" spans="1:17" x14ac:dyDescent="0.25">
      <c r="A551" s="567">
        <f t="shared" si="25"/>
        <v>60844</v>
      </c>
      <c r="B551" s="577" t="str">
        <f t="shared" si="26"/>
        <v>AMCo</v>
      </c>
      <c r="C551" s="568">
        <v>0</v>
      </c>
      <c r="D551" s="569">
        <v>0</v>
      </c>
      <c r="E551" s="569">
        <v>0</v>
      </c>
      <c r="F551" s="569">
        <v>0</v>
      </c>
      <c r="G551" s="569">
        <v>0</v>
      </c>
      <c r="H551" s="569">
        <v>0</v>
      </c>
      <c r="I551" s="569">
        <v>0</v>
      </c>
      <c r="J551" s="569">
        <v>0</v>
      </c>
      <c r="K551" s="570">
        <v>0</v>
      </c>
      <c r="L551" s="571">
        <f t="shared" si="24"/>
        <v>0</v>
      </c>
      <c r="M551" s="573">
        <v>0</v>
      </c>
      <c r="N551" s="573">
        <v>0</v>
      </c>
      <c r="O551" s="573">
        <v>0</v>
      </c>
      <c r="P551" s="573">
        <v>0</v>
      </c>
      <c r="Q551" s="574">
        <v>0</v>
      </c>
    </row>
    <row r="552" spans="1:17" x14ac:dyDescent="0.25">
      <c r="A552" s="575">
        <f t="shared" si="25"/>
        <v>60875</v>
      </c>
      <c r="B552" s="83" t="str">
        <f t="shared" si="26"/>
        <v>AMCo</v>
      </c>
      <c r="C552" s="562">
        <v>0</v>
      </c>
      <c r="D552" s="563">
        <v>0</v>
      </c>
      <c r="E552" s="563">
        <v>0</v>
      </c>
      <c r="F552" s="563">
        <v>0</v>
      </c>
      <c r="G552" s="563">
        <v>0</v>
      </c>
      <c r="H552" s="563">
        <v>0</v>
      </c>
      <c r="I552" s="563">
        <v>0</v>
      </c>
      <c r="J552" s="563">
        <v>0</v>
      </c>
      <c r="K552" s="564">
        <v>0</v>
      </c>
      <c r="L552" s="563">
        <f t="shared" si="24"/>
        <v>0</v>
      </c>
      <c r="M552" s="564">
        <v>0</v>
      </c>
      <c r="N552" s="564">
        <v>0</v>
      </c>
      <c r="O552" s="564">
        <v>0</v>
      </c>
      <c r="P552" s="564">
        <v>0</v>
      </c>
      <c r="Q552" s="566">
        <v>0</v>
      </c>
    </row>
    <row r="553" spans="1:17" x14ac:dyDescent="0.25">
      <c r="A553" s="567">
        <f t="shared" si="25"/>
        <v>60905</v>
      </c>
      <c r="B553" s="577" t="str">
        <f t="shared" si="26"/>
        <v>AMCo</v>
      </c>
      <c r="C553" s="568">
        <v>0</v>
      </c>
      <c r="D553" s="569">
        <v>0</v>
      </c>
      <c r="E553" s="569">
        <v>0</v>
      </c>
      <c r="F553" s="569">
        <v>0</v>
      </c>
      <c r="G553" s="569">
        <v>0</v>
      </c>
      <c r="H553" s="569">
        <v>0</v>
      </c>
      <c r="I553" s="569">
        <v>0</v>
      </c>
      <c r="J553" s="569">
        <v>0</v>
      </c>
      <c r="K553" s="570">
        <v>0</v>
      </c>
      <c r="L553" s="571">
        <f t="shared" si="24"/>
        <v>0</v>
      </c>
      <c r="M553" s="573">
        <v>0</v>
      </c>
      <c r="N553" s="573">
        <v>0</v>
      </c>
      <c r="O553" s="573">
        <v>0</v>
      </c>
      <c r="P553" s="573">
        <v>0</v>
      </c>
      <c r="Q553" s="574">
        <v>0</v>
      </c>
    </row>
    <row r="554" spans="1:17" x14ac:dyDescent="0.25">
      <c r="A554" s="575">
        <f t="shared" si="25"/>
        <v>60936</v>
      </c>
      <c r="B554" s="83" t="str">
        <f t="shared" si="26"/>
        <v>AMCo</v>
      </c>
      <c r="C554" s="562">
        <v>0</v>
      </c>
      <c r="D554" s="563">
        <v>0</v>
      </c>
      <c r="E554" s="563">
        <v>0</v>
      </c>
      <c r="F554" s="563">
        <v>0</v>
      </c>
      <c r="G554" s="563">
        <v>0</v>
      </c>
      <c r="H554" s="563">
        <v>0</v>
      </c>
      <c r="I554" s="563">
        <v>0</v>
      </c>
      <c r="J554" s="563">
        <v>0</v>
      </c>
      <c r="K554" s="564">
        <v>0</v>
      </c>
      <c r="L554" s="563">
        <f t="shared" si="24"/>
        <v>0</v>
      </c>
      <c r="M554" s="564">
        <v>0</v>
      </c>
      <c r="N554" s="564">
        <v>0</v>
      </c>
      <c r="O554" s="564">
        <v>0</v>
      </c>
      <c r="P554" s="564">
        <v>0</v>
      </c>
      <c r="Q554" s="566">
        <v>0</v>
      </c>
    </row>
    <row r="555" spans="1:17" x14ac:dyDescent="0.25">
      <c r="A555" s="567">
        <f t="shared" si="25"/>
        <v>60966</v>
      </c>
      <c r="B555" s="577" t="str">
        <f t="shared" si="26"/>
        <v>AMCo</v>
      </c>
      <c r="C555" s="568">
        <v>0</v>
      </c>
      <c r="D555" s="569">
        <v>0</v>
      </c>
      <c r="E555" s="569">
        <v>0</v>
      </c>
      <c r="F555" s="569">
        <v>0</v>
      </c>
      <c r="G555" s="569">
        <v>0</v>
      </c>
      <c r="H555" s="569">
        <v>0</v>
      </c>
      <c r="I555" s="569">
        <v>0</v>
      </c>
      <c r="J555" s="569">
        <v>0</v>
      </c>
      <c r="K555" s="570">
        <v>0</v>
      </c>
      <c r="L555" s="571">
        <f t="shared" si="24"/>
        <v>0</v>
      </c>
      <c r="M555" s="573">
        <v>0</v>
      </c>
      <c r="N555" s="573">
        <v>0</v>
      </c>
      <c r="O555" s="573">
        <v>0</v>
      </c>
      <c r="P555" s="573">
        <v>0</v>
      </c>
      <c r="Q555" s="574">
        <v>0</v>
      </c>
    </row>
    <row r="556" spans="1:17" x14ac:dyDescent="0.25">
      <c r="A556" s="575">
        <f t="shared" si="25"/>
        <v>60997</v>
      </c>
      <c r="B556" s="83" t="str">
        <f t="shared" si="26"/>
        <v>AMCo</v>
      </c>
      <c r="C556" s="562">
        <v>0</v>
      </c>
      <c r="D556" s="563">
        <v>0</v>
      </c>
      <c r="E556" s="563">
        <v>0</v>
      </c>
      <c r="F556" s="563">
        <v>0</v>
      </c>
      <c r="G556" s="563">
        <v>0</v>
      </c>
      <c r="H556" s="563">
        <v>0</v>
      </c>
      <c r="I556" s="563">
        <v>0</v>
      </c>
      <c r="J556" s="563">
        <v>0</v>
      </c>
      <c r="K556" s="564">
        <v>0</v>
      </c>
      <c r="L556" s="563">
        <f t="shared" si="24"/>
        <v>0</v>
      </c>
      <c r="M556" s="564">
        <v>0</v>
      </c>
      <c r="N556" s="564">
        <v>0</v>
      </c>
      <c r="O556" s="564">
        <v>0</v>
      </c>
      <c r="P556" s="564">
        <v>0</v>
      </c>
      <c r="Q556" s="566">
        <v>0</v>
      </c>
    </row>
    <row r="557" spans="1:17" x14ac:dyDescent="0.25">
      <c r="A557" s="567">
        <f t="shared" si="25"/>
        <v>61028</v>
      </c>
      <c r="B557" s="577" t="str">
        <f t="shared" si="26"/>
        <v>AMCo</v>
      </c>
      <c r="C557" s="568">
        <v>0</v>
      </c>
      <c r="D557" s="569">
        <v>0</v>
      </c>
      <c r="E557" s="569">
        <v>0</v>
      </c>
      <c r="F557" s="569">
        <v>0</v>
      </c>
      <c r="G557" s="569">
        <v>0</v>
      </c>
      <c r="H557" s="569">
        <v>0</v>
      </c>
      <c r="I557" s="569">
        <v>0</v>
      </c>
      <c r="J557" s="569">
        <v>0</v>
      </c>
      <c r="K557" s="570">
        <v>0</v>
      </c>
      <c r="L557" s="571">
        <f t="shared" si="24"/>
        <v>0</v>
      </c>
      <c r="M557" s="573">
        <v>0</v>
      </c>
      <c r="N557" s="573">
        <v>0</v>
      </c>
      <c r="O557" s="573">
        <v>0</v>
      </c>
      <c r="P557" s="573">
        <v>0</v>
      </c>
      <c r="Q557" s="574">
        <v>0</v>
      </c>
    </row>
    <row r="558" spans="1:17" x14ac:dyDescent="0.25">
      <c r="A558" s="575">
        <f t="shared" si="25"/>
        <v>61056</v>
      </c>
      <c r="B558" s="83" t="str">
        <f t="shared" si="26"/>
        <v>AMCo</v>
      </c>
      <c r="C558" s="562">
        <v>0</v>
      </c>
      <c r="D558" s="563">
        <v>0</v>
      </c>
      <c r="E558" s="563">
        <v>0</v>
      </c>
      <c r="F558" s="563">
        <v>0</v>
      </c>
      <c r="G558" s="563">
        <v>0</v>
      </c>
      <c r="H558" s="563">
        <v>0</v>
      </c>
      <c r="I558" s="563">
        <v>0</v>
      </c>
      <c r="J558" s="563">
        <v>0</v>
      </c>
      <c r="K558" s="564">
        <v>0</v>
      </c>
      <c r="L558" s="563">
        <f t="shared" si="24"/>
        <v>0</v>
      </c>
      <c r="M558" s="564">
        <v>0</v>
      </c>
      <c r="N558" s="564">
        <v>0</v>
      </c>
      <c r="O558" s="564">
        <v>0</v>
      </c>
      <c r="P558" s="564">
        <v>0</v>
      </c>
      <c r="Q558" s="566">
        <v>0</v>
      </c>
    </row>
    <row r="559" spans="1:17" x14ac:dyDescent="0.25">
      <c r="A559" s="567">
        <f t="shared" si="25"/>
        <v>61087</v>
      </c>
      <c r="B559" s="577" t="str">
        <f t="shared" si="26"/>
        <v>AMCo</v>
      </c>
      <c r="C559" s="568">
        <v>0</v>
      </c>
      <c r="D559" s="569">
        <v>0</v>
      </c>
      <c r="E559" s="569">
        <v>0</v>
      </c>
      <c r="F559" s="569">
        <v>0</v>
      </c>
      <c r="G559" s="569">
        <v>0</v>
      </c>
      <c r="H559" s="569">
        <v>0</v>
      </c>
      <c r="I559" s="569">
        <v>0</v>
      </c>
      <c r="J559" s="569">
        <v>0</v>
      </c>
      <c r="K559" s="570">
        <v>0</v>
      </c>
      <c r="L559" s="571">
        <f t="shared" si="24"/>
        <v>0</v>
      </c>
      <c r="M559" s="573">
        <v>0</v>
      </c>
      <c r="N559" s="573">
        <v>0</v>
      </c>
      <c r="O559" s="573">
        <v>0</v>
      </c>
      <c r="P559" s="573">
        <v>0</v>
      </c>
      <c r="Q559" s="574">
        <v>0</v>
      </c>
    </row>
    <row r="560" spans="1:17" x14ac:dyDescent="0.25">
      <c r="A560" s="575">
        <f t="shared" si="25"/>
        <v>61117</v>
      </c>
      <c r="B560" s="83" t="str">
        <f t="shared" si="26"/>
        <v>AMCo</v>
      </c>
      <c r="C560" s="562">
        <v>0</v>
      </c>
      <c r="D560" s="563">
        <v>0</v>
      </c>
      <c r="E560" s="563">
        <v>0</v>
      </c>
      <c r="F560" s="563">
        <v>0</v>
      </c>
      <c r="G560" s="563">
        <v>0</v>
      </c>
      <c r="H560" s="563">
        <v>0</v>
      </c>
      <c r="I560" s="563">
        <v>0</v>
      </c>
      <c r="J560" s="563">
        <v>0</v>
      </c>
      <c r="K560" s="564">
        <v>0</v>
      </c>
      <c r="L560" s="563">
        <f t="shared" si="24"/>
        <v>0</v>
      </c>
      <c r="M560" s="564">
        <v>0</v>
      </c>
      <c r="N560" s="564">
        <v>0</v>
      </c>
      <c r="O560" s="564">
        <v>0</v>
      </c>
      <c r="P560" s="564">
        <v>0</v>
      </c>
      <c r="Q560" s="566">
        <v>0</v>
      </c>
    </row>
    <row r="561" spans="1:17" x14ac:dyDescent="0.25">
      <c r="A561" s="567">
        <f t="shared" si="25"/>
        <v>61148</v>
      </c>
      <c r="B561" s="577" t="str">
        <f t="shared" si="26"/>
        <v>AMCo</v>
      </c>
      <c r="C561" s="568">
        <v>0</v>
      </c>
      <c r="D561" s="569">
        <v>0</v>
      </c>
      <c r="E561" s="569">
        <v>0</v>
      </c>
      <c r="F561" s="569">
        <v>0</v>
      </c>
      <c r="G561" s="569">
        <v>0</v>
      </c>
      <c r="H561" s="569">
        <v>0</v>
      </c>
      <c r="I561" s="569">
        <v>0</v>
      </c>
      <c r="J561" s="569">
        <v>0</v>
      </c>
      <c r="K561" s="570">
        <v>0</v>
      </c>
      <c r="L561" s="571">
        <f t="shared" si="24"/>
        <v>0</v>
      </c>
      <c r="M561" s="573">
        <v>0</v>
      </c>
      <c r="N561" s="573">
        <v>0</v>
      </c>
      <c r="O561" s="573">
        <v>0</v>
      </c>
      <c r="P561" s="573">
        <v>0</v>
      </c>
      <c r="Q561" s="574">
        <v>0</v>
      </c>
    </row>
    <row r="562" spans="1:17" x14ac:dyDescent="0.25">
      <c r="A562" s="575">
        <f t="shared" si="25"/>
        <v>61178</v>
      </c>
      <c r="B562" s="83" t="str">
        <f t="shared" si="26"/>
        <v>AMCo</v>
      </c>
      <c r="C562" s="562">
        <v>0</v>
      </c>
      <c r="D562" s="563">
        <v>0</v>
      </c>
      <c r="E562" s="563">
        <v>0</v>
      </c>
      <c r="F562" s="563">
        <v>0</v>
      </c>
      <c r="G562" s="563">
        <v>0</v>
      </c>
      <c r="H562" s="563">
        <v>0</v>
      </c>
      <c r="I562" s="563">
        <v>0</v>
      </c>
      <c r="J562" s="563">
        <v>0</v>
      </c>
      <c r="K562" s="564">
        <v>0</v>
      </c>
      <c r="L562" s="563">
        <f t="shared" si="24"/>
        <v>0</v>
      </c>
      <c r="M562" s="564">
        <v>0</v>
      </c>
      <c r="N562" s="564">
        <v>0</v>
      </c>
      <c r="O562" s="564">
        <v>0</v>
      </c>
      <c r="P562" s="564">
        <v>0</v>
      </c>
      <c r="Q562" s="566">
        <v>0</v>
      </c>
    </row>
    <row r="563" spans="1:17" x14ac:dyDescent="0.25">
      <c r="A563" s="567">
        <f t="shared" si="25"/>
        <v>61209</v>
      </c>
      <c r="B563" s="577" t="str">
        <f t="shared" si="26"/>
        <v>AMCo</v>
      </c>
      <c r="C563" s="568">
        <v>0</v>
      </c>
      <c r="D563" s="569">
        <v>0</v>
      </c>
      <c r="E563" s="569">
        <v>0</v>
      </c>
      <c r="F563" s="569">
        <v>0</v>
      </c>
      <c r="G563" s="569">
        <v>0</v>
      </c>
      <c r="H563" s="569">
        <v>0</v>
      </c>
      <c r="I563" s="569">
        <v>0</v>
      </c>
      <c r="J563" s="569">
        <v>0</v>
      </c>
      <c r="K563" s="570">
        <v>0</v>
      </c>
      <c r="L563" s="571">
        <f t="shared" si="24"/>
        <v>0</v>
      </c>
      <c r="M563" s="573">
        <v>0</v>
      </c>
      <c r="N563" s="573">
        <v>0</v>
      </c>
      <c r="O563" s="573">
        <v>0</v>
      </c>
      <c r="P563" s="573">
        <v>0</v>
      </c>
      <c r="Q563" s="574">
        <v>0</v>
      </c>
    </row>
    <row r="564" spans="1:17" x14ac:dyDescent="0.25">
      <c r="A564" s="575">
        <f t="shared" si="25"/>
        <v>61240</v>
      </c>
      <c r="B564" s="83" t="str">
        <f t="shared" si="26"/>
        <v>AMCo</v>
      </c>
      <c r="C564" s="562">
        <v>0</v>
      </c>
      <c r="D564" s="563">
        <v>0</v>
      </c>
      <c r="E564" s="563">
        <v>0</v>
      </c>
      <c r="F564" s="563">
        <v>0</v>
      </c>
      <c r="G564" s="563">
        <v>0</v>
      </c>
      <c r="H564" s="563">
        <v>0</v>
      </c>
      <c r="I564" s="563">
        <v>0</v>
      </c>
      <c r="J564" s="563">
        <v>0</v>
      </c>
      <c r="K564" s="564">
        <v>0</v>
      </c>
      <c r="L564" s="563">
        <f t="shared" si="24"/>
        <v>0</v>
      </c>
      <c r="M564" s="564">
        <v>0</v>
      </c>
      <c r="N564" s="564">
        <v>0</v>
      </c>
      <c r="O564" s="564">
        <v>0</v>
      </c>
      <c r="P564" s="564">
        <v>0</v>
      </c>
      <c r="Q564" s="566">
        <v>0</v>
      </c>
    </row>
    <row r="565" spans="1:17" x14ac:dyDescent="0.25">
      <c r="A565" s="567">
        <f t="shared" si="25"/>
        <v>61270</v>
      </c>
      <c r="B565" s="577" t="str">
        <f t="shared" si="26"/>
        <v>AMCo</v>
      </c>
      <c r="C565" s="568">
        <v>0</v>
      </c>
      <c r="D565" s="569">
        <v>0</v>
      </c>
      <c r="E565" s="569">
        <v>0</v>
      </c>
      <c r="F565" s="569">
        <v>0</v>
      </c>
      <c r="G565" s="569">
        <v>0</v>
      </c>
      <c r="H565" s="569">
        <v>0</v>
      </c>
      <c r="I565" s="569">
        <v>0</v>
      </c>
      <c r="J565" s="569">
        <v>0</v>
      </c>
      <c r="K565" s="570">
        <v>0</v>
      </c>
      <c r="L565" s="571">
        <f t="shared" si="24"/>
        <v>0</v>
      </c>
      <c r="M565" s="573">
        <v>0</v>
      </c>
      <c r="N565" s="573">
        <v>0</v>
      </c>
      <c r="O565" s="573">
        <v>0</v>
      </c>
      <c r="P565" s="573">
        <v>0</v>
      </c>
      <c r="Q565" s="574">
        <v>0</v>
      </c>
    </row>
    <row r="566" spans="1:17" x14ac:dyDescent="0.25">
      <c r="A566" s="575">
        <f t="shared" si="25"/>
        <v>61301</v>
      </c>
      <c r="B566" s="83" t="str">
        <f t="shared" si="26"/>
        <v>AMCo</v>
      </c>
      <c r="C566" s="562">
        <v>0</v>
      </c>
      <c r="D566" s="563">
        <v>0</v>
      </c>
      <c r="E566" s="563">
        <v>0</v>
      </c>
      <c r="F566" s="563">
        <v>0</v>
      </c>
      <c r="G566" s="563">
        <v>0</v>
      </c>
      <c r="H566" s="563">
        <v>0</v>
      </c>
      <c r="I566" s="563">
        <v>0</v>
      </c>
      <c r="J566" s="563">
        <v>0</v>
      </c>
      <c r="K566" s="564">
        <v>0</v>
      </c>
      <c r="L566" s="563">
        <f t="shared" si="24"/>
        <v>0</v>
      </c>
      <c r="M566" s="564">
        <v>0</v>
      </c>
      <c r="N566" s="564">
        <v>0</v>
      </c>
      <c r="O566" s="564">
        <v>0</v>
      </c>
      <c r="P566" s="564">
        <v>0</v>
      </c>
      <c r="Q566" s="566">
        <v>0</v>
      </c>
    </row>
    <row r="567" spans="1:17" x14ac:dyDescent="0.25">
      <c r="A567" s="567">
        <f t="shared" si="25"/>
        <v>61331</v>
      </c>
      <c r="B567" s="577" t="str">
        <f t="shared" si="26"/>
        <v>AMCo</v>
      </c>
      <c r="C567" s="568">
        <v>0</v>
      </c>
      <c r="D567" s="569">
        <v>0</v>
      </c>
      <c r="E567" s="569">
        <v>0</v>
      </c>
      <c r="F567" s="569">
        <v>0</v>
      </c>
      <c r="G567" s="569">
        <v>0</v>
      </c>
      <c r="H567" s="569">
        <v>0</v>
      </c>
      <c r="I567" s="569">
        <v>0</v>
      </c>
      <c r="J567" s="569">
        <v>0</v>
      </c>
      <c r="K567" s="570">
        <v>0</v>
      </c>
      <c r="L567" s="571">
        <f t="shared" si="24"/>
        <v>0</v>
      </c>
      <c r="M567" s="573">
        <v>0</v>
      </c>
      <c r="N567" s="573">
        <v>0</v>
      </c>
      <c r="O567" s="573">
        <v>0</v>
      </c>
      <c r="P567" s="573">
        <v>0</v>
      </c>
      <c r="Q567" s="574">
        <v>0</v>
      </c>
    </row>
    <row r="568" spans="1:17" x14ac:dyDescent="0.25">
      <c r="A568" s="575">
        <f t="shared" si="25"/>
        <v>61362</v>
      </c>
      <c r="B568" s="83" t="str">
        <f t="shared" si="26"/>
        <v>AMCo</v>
      </c>
      <c r="C568" s="562">
        <v>0</v>
      </c>
      <c r="D568" s="563">
        <v>0</v>
      </c>
      <c r="E568" s="563">
        <v>0</v>
      </c>
      <c r="F568" s="563">
        <v>0</v>
      </c>
      <c r="G568" s="563">
        <v>0</v>
      </c>
      <c r="H568" s="563">
        <v>0</v>
      </c>
      <c r="I568" s="563">
        <v>0</v>
      </c>
      <c r="J568" s="563">
        <v>0</v>
      </c>
      <c r="K568" s="564">
        <v>0</v>
      </c>
      <c r="L568" s="563">
        <f t="shared" si="24"/>
        <v>0</v>
      </c>
      <c r="M568" s="564">
        <v>0</v>
      </c>
      <c r="N568" s="564">
        <v>0</v>
      </c>
      <c r="O568" s="564">
        <v>0</v>
      </c>
      <c r="P568" s="564">
        <v>0</v>
      </c>
      <c r="Q568" s="566">
        <v>0</v>
      </c>
    </row>
    <row r="569" spans="1:17" x14ac:dyDescent="0.25">
      <c r="A569" s="567">
        <f t="shared" si="25"/>
        <v>61393</v>
      </c>
      <c r="B569" s="577" t="str">
        <f t="shared" si="26"/>
        <v>AMCo</v>
      </c>
      <c r="C569" s="568">
        <v>0</v>
      </c>
      <c r="D569" s="569">
        <v>0</v>
      </c>
      <c r="E569" s="569">
        <v>0</v>
      </c>
      <c r="F569" s="569">
        <v>0</v>
      </c>
      <c r="G569" s="569">
        <v>0</v>
      </c>
      <c r="H569" s="569">
        <v>0</v>
      </c>
      <c r="I569" s="569">
        <v>0</v>
      </c>
      <c r="J569" s="569">
        <v>0</v>
      </c>
      <c r="K569" s="570">
        <v>0</v>
      </c>
      <c r="L569" s="571">
        <f t="shared" si="24"/>
        <v>0</v>
      </c>
      <c r="M569" s="573">
        <v>0</v>
      </c>
      <c r="N569" s="573">
        <v>0</v>
      </c>
      <c r="O569" s="573">
        <v>0</v>
      </c>
      <c r="P569" s="573">
        <v>0</v>
      </c>
      <c r="Q569" s="574">
        <v>0</v>
      </c>
    </row>
    <row r="570" spans="1:17" x14ac:dyDescent="0.25">
      <c r="A570" s="575">
        <f t="shared" si="25"/>
        <v>61422</v>
      </c>
      <c r="B570" s="83" t="str">
        <f t="shared" si="26"/>
        <v>AMCo</v>
      </c>
      <c r="C570" s="562">
        <v>0</v>
      </c>
      <c r="D570" s="563">
        <v>0</v>
      </c>
      <c r="E570" s="563">
        <v>0</v>
      </c>
      <c r="F570" s="563">
        <v>0</v>
      </c>
      <c r="G570" s="563">
        <v>0</v>
      </c>
      <c r="H570" s="563">
        <v>0</v>
      </c>
      <c r="I570" s="563">
        <v>0</v>
      </c>
      <c r="J570" s="563">
        <v>0</v>
      </c>
      <c r="K570" s="564">
        <v>0</v>
      </c>
      <c r="L570" s="563">
        <f t="shared" si="24"/>
        <v>0</v>
      </c>
      <c r="M570" s="564">
        <v>0</v>
      </c>
      <c r="N570" s="564">
        <v>0</v>
      </c>
      <c r="O570" s="564">
        <v>0</v>
      </c>
      <c r="P570" s="564">
        <v>0</v>
      </c>
      <c r="Q570" s="566">
        <v>0</v>
      </c>
    </row>
    <row r="571" spans="1:17" x14ac:dyDescent="0.25">
      <c r="A571" s="567">
        <f t="shared" si="25"/>
        <v>61453</v>
      </c>
      <c r="B571" s="577" t="str">
        <f t="shared" si="26"/>
        <v>AMCo</v>
      </c>
      <c r="C571" s="568">
        <v>0</v>
      </c>
      <c r="D571" s="569">
        <v>0</v>
      </c>
      <c r="E571" s="569">
        <v>0</v>
      </c>
      <c r="F571" s="569">
        <v>0</v>
      </c>
      <c r="G571" s="569">
        <v>0</v>
      </c>
      <c r="H571" s="569">
        <v>0</v>
      </c>
      <c r="I571" s="569">
        <v>0</v>
      </c>
      <c r="J571" s="569">
        <v>0</v>
      </c>
      <c r="K571" s="570">
        <v>0</v>
      </c>
      <c r="L571" s="571">
        <f t="shared" si="24"/>
        <v>0</v>
      </c>
      <c r="M571" s="573">
        <v>0</v>
      </c>
      <c r="N571" s="573">
        <v>0</v>
      </c>
      <c r="O571" s="573">
        <v>0</v>
      </c>
      <c r="P571" s="573">
        <v>0</v>
      </c>
      <c r="Q571" s="574">
        <v>0</v>
      </c>
    </row>
    <row r="572" spans="1:17" x14ac:dyDescent="0.25">
      <c r="A572" s="575">
        <f t="shared" si="25"/>
        <v>61483</v>
      </c>
      <c r="B572" s="83" t="str">
        <f t="shared" si="26"/>
        <v>AMCo</v>
      </c>
      <c r="C572" s="562">
        <v>0</v>
      </c>
      <c r="D572" s="563">
        <v>0</v>
      </c>
      <c r="E572" s="563">
        <v>0</v>
      </c>
      <c r="F572" s="563">
        <v>0</v>
      </c>
      <c r="G572" s="563">
        <v>0</v>
      </c>
      <c r="H572" s="563">
        <v>0</v>
      </c>
      <c r="I572" s="563">
        <v>0</v>
      </c>
      <c r="J572" s="563">
        <v>0</v>
      </c>
      <c r="K572" s="564">
        <v>0</v>
      </c>
      <c r="L572" s="563">
        <f t="shared" si="24"/>
        <v>0</v>
      </c>
      <c r="M572" s="564">
        <v>0</v>
      </c>
      <c r="N572" s="564">
        <v>0</v>
      </c>
      <c r="O572" s="564">
        <v>0</v>
      </c>
      <c r="P572" s="564">
        <v>0</v>
      </c>
      <c r="Q572" s="566">
        <v>0</v>
      </c>
    </row>
    <row r="573" spans="1:17" x14ac:dyDescent="0.25">
      <c r="A573" s="567">
        <f t="shared" si="25"/>
        <v>61514</v>
      </c>
      <c r="B573" s="577" t="str">
        <f t="shared" si="26"/>
        <v>AMCo</v>
      </c>
      <c r="C573" s="568">
        <v>0</v>
      </c>
      <c r="D573" s="569">
        <v>0</v>
      </c>
      <c r="E573" s="569">
        <v>0</v>
      </c>
      <c r="F573" s="569">
        <v>0</v>
      </c>
      <c r="G573" s="569">
        <v>0</v>
      </c>
      <c r="H573" s="569">
        <v>0</v>
      </c>
      <c r="I573" s="569">
        <v>0</v>
      </c>
      <c r="J573" s="569">
        <v>0</v>
      </c>
      <c r="K573" s="570">
        <v>0</v>
      </c>
      <c r="L573" s="571">
        <f t="shared" si="24"/>
        <v>0</v>
      </c>
      <c r="M573" s="573">
        <v>0</v>
      </c>
      <c r="N573" s="573">
        <v>0</v>
      </c>
      <c r="O573" s="573">
        <v>0</v>
      </c>
      <c r="P573" s="573">
        <v>0</v>
      </c>
      <c r="Q573" s="574">
        <v>0</v>
      </c>
    </row>
    <row r="574" spans="1:17" x14ac:dyDescent="0.25">
      <c r="A574" s="575">
        <f t="shared" si="25"/>
        <v>61544</v>
      </c>
      <c r="B574" s="83" t="str">
        <f t="shared" si="26"/>
        <v>AMCo</v>
      </c>
      <c r="C574" s="562">
        <v>0</v>
      </c>
      <c r="D574" s="563">
        <v>0</v>
      </c>
      <c r="E574" s="563">
        <v>0</v>
      </c>
      <c r="F574" s="563">
        <v>0</v>
      </c>
      <c r="G574" s="563">
        <v>0</v>
      </c>
      <c r="H574" s="563">
        <v>0</v>
      </c>
      <c r="I574" s="563">
        <v>0</v>
      </c>
      <c r="J574" s="563">
        <v>0</v>
      </c>
      <c r="K574" s="564">
        <v>0</v>
      </c>
      <c r="L574" s="563">
        <f t="shared" si="24"/>
        <v>0</v>
      </c>
      <c r="M574" s="564">
        <v>0</v>
      </c>
      <c r="N574" s="564">
        <v>0</v>
      </c>
      <c r="O574" s="564">
        <v>0</v>
      </c>
      <c r="P574" s="564">
        <v>0</v>
      </c>
      <c r="Q574" s="566">
        <v>0</v>
      </c>
    </row>
    <row r="575" spans="1:17" x14ac:dyDescent="0.25">
      <c r="A575" s="567">
        <f t="shared" si="25"/>
        <v>61575</v>
      </c>
      <c r="B575" s="577" t="str">
        <f t="shared" si="26"/>
        <v>AMCo</v>
      </c>
      <c r="C575" s="568">
        <v>0</v>
      </c>
      <c r="D575" s="569">
        <v>0</v>
      </c>
      <c r="E575" s="569">
        <v>0</v>
      </c>
      <c r="F575" s="569">
        <v>0</v>
      </c>
      <c r="G575" s="569">
        <v>0</v>
      </c>
      <c r="H575" s="569">
        <v>0</v>
      </c>
      <c r="I575" s="569">
        <v>0</v>
      </c>
      <c r="J575" s="569">
        <v>0</v>
      </c>
      <c r="K575" s="570">
        <v>0</v>
      </c>
      <c r="L575" s="571">
        <f t="shared" si="24"/>
        <v>0</v>
      </c>
      <c r="M575" s="573">
        <v>0</v>
      </c>
      <c r="N575" s="573">
        <v>0</v>
      </c>
      <c r="O575" s="573">
        <v>0</v>
      </c>
      <c r="P575" s="573">
        <v>0</v>
      </c>
      <c r="Q575" s="574">
        <v>0</v>
      </c>
    </row>
    <row r="576" spans="1:17" x14ac:dyDescent="0.25">
      <c r="A576" s="575">
        <f t="shared" si="25"/>
        <v>61606</v>
      </c>
      <c r="B576" s="83" t="str">
        <f t="shared" si="26"/>
        <v>AMCo</v>
      </c>
      <c r="C576" s="562">
        <v>0</v>
      </c>
      <c r="D576" s="563">
        <v>0</v>
      </c>
      <c r="E576" s="563">
        <v>0</v>
      </c>
      <c r="F576" s="563">
        <v>0</v>
      </c>
      <c r="G576" s="563">
        <v>0</v>
      </c>
      <c r="H576" s="563">
        <v>0</v>
      </c>
      <c r="I576" s="563">
        <v>0</v>
      </c>
      <c r="J576" s="563">
        <v>0</v>
      </c>
      <c r="K576" s="564">
        <v>0</v>
      </c>
      <c r="L576" s="563">
        <f t="shared" si="24"/>
        <v>0</v>
      </c>
      <c r="M576" s="564">
        <v>0</v>
      </c>
      <c r="N576" s="564">
        <v>0</v>
      </c>
      <c r="O576" s="564">
        <v>0</v>
      </c>
      <c r="P576" s="564">
        <v>0</v>
      </c>
      <c r="Q576" s="566">
        <v>0</v>
      </c>
    </row>
    <row r="577" spans="1:17" x14ac:dyDescent="0.25">
      <c r="A577" s="567">
        <f t="shared" si="25"/>
        <v>61636</v>
      </c>
      <c r="B577" s="577" t="str">
        <f t="shared" si="26"/>
        <v>AMCo</v>
      </c>
      <c r="C577" s="568">
        <v>0</v>
      </c>
      <c r="D577" s="569">
        <v>0</v>
      </c>
      <c r="E577" s="569">
        <v>0</v>
      </c>
      <c r="F577" s="569">
        <v>0</v>
      </c>
      <c r="G577" s="569">
        <v>0</v>
      </c>
      <c r="H577" s="569">
        <v>0</v>
      </c>
      <c r="I577" s="569">
        <v>0</v>
      </c>
      <c r="J577" s="569">
        <v>0</v>
      </c>
      <c r="K577" s="570">
        <v>0</v>
      </c>
      <c r="L577" s="571">
        <f t="shared" si="24"/>
        <v>0</v>
      </c>
      <c r="M577" s="573">
        <v>0</v>
      </c>
      <c r="N577" s="573">
        <v>0</v>
      </c>
      <c r="O577" s="573">
        <v>0</v>
      </c>
      <c r="P577" s="573">
        <v>0</v>
      </c>
      <c r="Q577" s="574">
        <v>0</v>
      </c>
    </row>
    <row r="578" spans="1:17" x14ac:dyDescent="0.25">
      <c r="A578" s="575">
        <f t="shared" si="25"/>
        <v>61667</v>
      </c>
      <c r="B578" s="83" t="str">
        <f t="shared" si="26"/>
        <v>AMCo</v>
      </c>
      <c r="C578" s="562">
        <v>0</v>
      </c>
      <c r="D578" s="563">
        <v>0</v>
      </c>
      <c r="E578" s="563">
        <v>0</v>
      </c>
      <c r="F578" s="563">
        <v>0</v>
      </c>
      <c r="G578" s="563">
        <v>0</v>
      </c>
      <c r="H578" s="563">
        <v>0</v>
      </c>
      <c r="I578" s="563">
        <v>0</v>
      </c>
      <c r="J578" s="563">
        <v>0</v>
      </c>
      <c r="K578" s="564">
        <v>0</v>
      </c>
      <c r="L578" s="563">
        <f t="shared" ref="L578:L641" si="27">+O578+P578</f>
        <v>0</v>
      </c>
      <c r="M578" s="564">
        <v>0</v>
      </c>
      <c r="N578" s="564">
        <v>0</v>
      </c>
      <c r="O578" s="564">
        <v>0</v>
      </c>
      <c r="P578" s="564">
        <v>0</v>
      </c>
      <c r="Q578" s="566">
        <v>0</v>
      </c>
    </row>
    <row r="579" spans="1:17" x14ac:dyDescent="0.25">
      <c r="A579" s="567">
        <f t="shared" ref="A579:A642" si="28">+EOMONTH(A578,1)</f>
        <v>61697</v>
      </c>
      <c r="B579" s="577" t="str">
        <f t="shared" ref="B579:B642" si="29">+B578</f>
        <v>AMCo</v>
      </c>
      <c r="C579" s="568">
        <v>0</v>
      </c>
      <c r="D579" s="569">
        <v>0</v>
      </c>
      <c r="E579" s="569">
        <v>0</v>
      </c>
      <c r="F579" s="569">
        <v>0</v>
      </c>
      <c r="G579" s="569">
        <v>0</v>
      </c>
      <c r="H579" s="569">
        <v>0</v>
      </c>
      <c r="I579" s="569">
        <v>0</v>
      </c>
      <c r="J579" s="569">
        <v>0</v>
      </c>
      <c r="K579" s="570">
        <v>0</v>
      </c>
      <c r="L579" s="571">
        <f t="shared" si="27"/>
        <v>0</v>
      </c>
      <c r="M579" s="573">
        <v>0</v>
      </c>
      <c r="N579" s="573">
        <v>0</v>
      </c>
      <c r="O579" s="573">
        <v>0</v>
      </c>
      <c r="P579" s="573">
        <v>0</v>
      </c>
      <c r="Q579" s="574">
        <v>0</v>
      </c>
    </row>
    <row r="580" spans="1:17" x14ac:dyDescent="0.25">
      <c r="A580" s="575">
        <f t="shared" si="28"/>
        <v>61728</v>
      </c>
      <c r="B580" s="83" t="str">
        <f t="shared" si="29"/>
        <v>AMCo</v>
      </c>
      <c r="C580" s="562">
        <v>0</v>
      </c>
      <c r="D580" s="563">
        <v>0</v>
      </c>
      <c r="E580" s="563">
        <v>0</v>
      </c>
      <c r="F580" s="563">
        <v>0</v>
      </c>
      <c r="G580" s="563">
        <v>0</v>
      </c>
      <c r="H580" s="563">
        <v>0</v>
      </c>
      <c r="I580" s="563">
        <v>0</v>
      </c>
      <c r="J580" s="563">
        <v>0</v>
      </c>
      <c r="K580" s="564">
        <v>0</v>
      </c>
      <c r="L580" s="563">
        <f t="shared" si="27"/>
        <v>0</v>
      </c>
      <c r="M580" s="564">
        <v>0</v>
      </c>
      <c r="N580" s="564">
        <v>0</v>
      </c>
      <c r="O580" s="564">
        <v>0</v>
      </c>
      <c r="P580" s="564">
        <v>0</v>
      </c>
      <c r="Q580" s="566">
        <v>0</v>
      </c>
    </row>
    <row r="581" spans="1:17" x14ac:dyDescent="0.25">
      <c r="A581" s="567">
        <f t="shared" si="28"/>
        <v>61759</v>
      </c>
      <c r="B581" s="577" t="str">
        <f t="shared" si="29"/>
        <v>AMCo</v>
      </c>
      <c r="C581" s="568">
        <v>0</v>
      </c>
      <c r="D581" s="569">
        <v>0</v>
      </c>
      <c r="E581" s="569">
        <v>0</v>
      </c>
      <c r="F581" s="569">
        <v>0</v>
      </c>
      <c r="G581" s="569">
        <v>0</v>
      </c>
      <c r="H581" s="569">
        <v>0</v>
      </c>
      <c r="I581" s="569">
        <v>0</v>
      </c>
      <c r="J581" s="569">
        <v>0</v>
      </c>
      <c r="K581" s="570">
        <v>0</v>
      </c>
      <c r="L581" s="571">
        <f t="shared" si="27"/>
        <v>0</v>
      </c>
      <c r="M581" s="573">
        <v>0</v>
      </c>
      <c r="N581" s="573">
        <v>0</v>
      </c>
      <c r="O581" s="573">
        <v>0</v>
      </c>
      <c r="P581" s="573">
        <v>0</v>
      </c>
      <c r="Q581" s="574">
        <v>0</v>
      </c>
    </row>
    <row r="582" spans="1:17" x14ac:dyDescent="0.25">
      <c r="A582" s="575">
        <f t="shared" si="28"/>
        <v>61787</v>
      </c>
      <c r="B582" s="83" t="str">
        <f t="shared" si="29"/>
        <v>AMCo</v>
      </c>
      <c r="C582" s="562">
        <v>0</v>
      </c>
      <c r="D582" s="563">
        <v>0</v>
      </c>
      <c r="E582" s="563">
        <v>0</v>
      </c>
      <c r="F582" s="563">
        <v>0</v>
      </c>
      <c r="G582" s="563">
        <v>0</v>
      </c>
      <c r="H582" s="563">
        <v>0</v>
      </c>
      <c r="I582" s="563">
        <v>0</v>
      </c>
      <c r="J582" s="563">
        <v>0</v>
      </c>
      <c r="K582" s="564">
        <v>0</v>
      </c>
      <c r="L582" s="563">
        <f t="shared" si="27"/>
        <v>0</v>
      </c>
      <c r="M582" s="564">
        <v>0</v>
      </c>
      <c r="N582" s="564">
        <v>0</v>
      </c>
      <c r="O582" s="564">
        <v>0</v>
      </c>
      <c r="P582" s="564">
        <v>0</v>
      </c>
      <c r="Q582" s="566">
        <v>0</v>
      </c>
    </row>
    <row r="583" spans="1:17" x14ac:dyDescent="0.25">
      <c r="A583" s="567">
        <f t="shared" si="28"/>
        <v>61818</v>
      </c>
      <c r="B583" s="577" t="str">
        <f t="shared" si="29"/>
        <v>AMCo</v>
      </c>
      <c r="C583" s="568">
        <v>0</v>
      </c>
      <c r="D583" s="569">
        <v>0</v>
      </c>
      <c r="E583" s="569">
        <v>0</v>
      </c>
      <c r="F583" s="569">
        <v>0</v>
      </c>
      <c r="G583" s="569">
        <v>0</v>
      </c>
      <c r="H583" s="569">
        <v>0</v>
      </c>
      <c r="I583" s="569">
        <v>0</v>
      </c>
      <c r="J583" s="569">
        <v>0</v>
      </c>
      <c r="K583" s="570">
        <v>0</v>
      </c>
      <c r="L583" s="571">
        <f t="shared" si="27"/>
        <v>0</v>
      </c>
      <c r="M583" s="573">
        <v>0</v>
      </c>
      <c r="N583" s="573">
        <v>0</v>
      </c>
      <c r="O583" s="573">
        <v>0</v>
      </c>
      <c r="P583" s="573">
        <v>0</v>
      </c>
      <c r="Q583" s="574">
        <v>0</v>
      </c>
    </row>
    <row r="584" spans="1:17" x14ac:dyDescent="0.25">
      <c r="A584" s="575">
        <f t="shared" si="28"/>
        <v>61848</v>
      </c>
      <c r="B584" s="83" t="str">
        <f t="shared" si="29"/>
        <v>AMCo</v>
      </c>
      <c r="C584" s="562">
        <v>0</v>
      </c>
      <c r="D584" s="563">
        <v>0</v>
      </c>
      <c r="E584" s="563">
        <v>0</v>
      </c>
      <c r="F584" s="563">
        <v>0</v>
      </c>
      <c r="G584" s="563">
        <v>0</v>
      </c>
      <c r="H584" s="563">
        <v>0</v>
      </c>
      <c r="I584" s="563">
        <v>0</v>
      </c>
      <c r="J584" s="563">
        <v>0</v>
      </c>
      <c r="K584" s="564">
        <v>0</v>
      </c>
      <c r="L584" s="563">
        <f t="shared" si="27"/>
        <v>0</v>
      </c>
      <c r="M584" s="564">
        <v>0</v>
      </c>
      <c r="N584" s="564">
        <v>0</v>
      </c>
      <c r="O584" s="564">
        <v>0</v>
      </c>
      <c r="P584" s="564">
        <v>0</v>
      </c>
      <c r="Q584" s="566">
        <v>0</v>
      </c>
    </row>
    <row r="585" spans="1:17" x14ac:dyDescent="0.25">
      <c r="A585" s="567">
        <f t="shared" si="28"/>
        <v>61879</v>
      </c>
      <c r="B585" s="577" t="str">
        <f t="shared" si="29"/>
        <v>AMCo</v>
      </c>
      <c r="C585" s="568">
        <v>0</v>
      </c>
      <c r="D585" s="569">
        <v>0</v>
      </c>
      <c r="E585" s="569">
        <v>0</v>
      </c>
      <c r="F585" s="569">
        <v>0</v>
      </c>
      <c r="G585" s="569">
        <v>0</v>
      </c>
      <c r="H585" s="569">
        <v>0</v>
      </c>
      <c r="I585" s="569">
        <v>0</v>
      </c>
      <c r="J585" s="569">
        <v>0</v>
      </c>
      <c r="K585" s="570">
        <v>0</v>
      </c>
      <c r="L585" s="571">
        <f t="shared" si="27"/>
        <v>0</v>
      </c>
      <c r="M585" s="573">
        <v>0</v>
      </c>
      <c r="N585" s="573">
        <v>0</v>
      </c>
      <c r="O585" s="573">
        <v>0</v>
      </c>
      <c r="P585" s="573">
        <v>0</v>
      </c>
      <c r="Q585" s="574">
        <v>0</v>
      </c>
    </row>
    <row r="586" spans="1:17" x14ac:dyDescent="0.25">
      <c r="A586" s="575">
        <f t="shared" si="28"/>
        <v>61909</v>
      </c>
      <c r="B586" s="83" t="str">
        <f t="shared" si="29"/>
        <v>AMCo</v>
      </c>
      <c r="C586" s="562">
        <v>0</v>
      </c>
      <c r="D586" s="563">
        <v>0</v>
      </c>
      <c r="E586" s="563">
        <v>0</v>
      </c>
      <c r="F586" s="563">
        <v>0</v>
      </c>
      <c r="G586" s="563">
        <v>0</v>
      </c>
      <c r="H586" s="563">
        <v>0</v>
      </c>
      <c r="I586" s="563">
        <v>0</v>
      </c>
      <c r="J586" s="563">
        <v>0</v>
      </c>
      <c r="K586" s="564">
        <v>0</v>
      </c>
      <c r="L586" s="563">
        <f t="shared" si="27"/>
        <v>0</v>
      </c>
      <c r="M586" s="564">
        <v>0</v>
      </c>
      <c r="N586" s="564">
        <v>0</v>
      </c>
      <c r="O586" s="564">
        <v>0</v>
      </c>
      <c r="P586" s="564">
        <v>0</v>
      </c>
      <c r="Q586" s="566">
        <v>0</v>
      </c>
    </row>
    <row r="587" spans="1:17" x14ac:dyDescent="0.25">
      <c r="A587" s="567">
        <f t="shared" si="28"/>
        <v>61940</v>
      </c>
      <c r="B587" s="577" t="str">
        <f t="shared" si="29"/>
        <v>AMCo</v>
      </c>
      <c r="C587" s="568">
        <v>0</v>
      </c>
      <c r="D587" s="569">
        <v>0</v>
      </c>
      <c r="E587" s="569">
        <v>0</v>
      </c>
      <c r="F587" s="569">
        <v>0</v>
      </c>
      <c r="G587" s="569">
        <v>0</v>
      </c>
      <c r="H587" s="569">
        <v>0</v>
      </c>
      <c r="I587" s="569">
        <v>0</v>
      </c>
      <c r="J587" s="569">
        <v>0</v>
      </c>
      <c r="K587" s="570">
        <v>0</v>
      </c>
      <c r="L587" s="571">
        <f t="shared" si="27"/>
        <v>0</v>
      </c>
      <c r="M587" s="573">
        <v>0</v>
      </c>
      <c r="N587" s="573">
        <v>0</v>
      </c>
      <c r="O587" s="573">
        <v>0</v>
      </c>
      <c r="P587" s="573">
        <v>0</v>
      </c>
      <c r="Q587" s="574">
        <v>0</v>
      </c>
    </row>
    <row r="588" spans="1:17" x14ac:dyDescent="0.25">
      <c r="A588" s="575">
        <f t="shared" si="28"/>
        <v>61971</v>
      </c>
      <c r="B588" s="83" t="str">
        <f t="shared" si="29"/>
        <v>AMCo</v>
      </c>
      <c r="C588" s="562">
        <v>0</v>
      </c>
      <c r="D588" s="563">
        <v>0</v>
      </c>
      <c r="E588" s="563">
        <v>0</v>
      </c>
      <c r="F588" s="563">
        <v>0</v>
      </c>
      <c r="G588" s="563">
        <v>0</v>
      </c>
      <c r="H588" s="563">
        <v>0</v>
      </c>
      <c r="I588" s="563">
        <v>0</v>
      </c>
      <c r="J588" s="563">
        <v>0</v>
      </c>
      <c r="K588" s="564">
        <v>0</v>
      </c>
      <c r="L588" s="563">
        <f t="shared" si="27"/>
        <v>0</v>
      </c>
      <c r="M588" s="564">
        <v>0</v>
      </c>
      <c r="N588" s="564">
        <v>0</v>
      </c>
      <c r="O588" s="564">
        <v>0</v>
      </c>
      <c r="P588" s="564">
        <v>0</v>
      </c>
      <c r="Q588" s="566">
        <v>0</v>
      </c>
    </row>
    <row r="589" spans="1:17" x14ac:dyDescent="0.25">
      <c r="A589" s="567">
        <f t="shared" si="28"/>
        <v>62001</v>
      </c>
      <c r="B589" s="577" t="str">
        <f t="shared" si="29"/>
        <v>AMCo</v>
      </c>
      <c r="C589" s="568">
        <v>0</v>
      </c>
      <c r="D589" s="569">
        <v>0</v>
      </c>
      <c r="E589" s="569">
        <v>0</v>
      </c>
      <c r="F589" s="569">
        <v>0</v>
      </c>
      <c r="G589" s="569">
        <v>0</v>
      </c>
      <c r="H589" s="569">
        <v>0</v>
      </c>
      <c r="I589" s="569">
        <v>0</v>
      </c>
      <c r="J589" s="569">
        <v>0</v>
      </c>
      <c r="K589" s="570">
        <v>0</v>
      </c>
      <c r="L589" s="571">
        <f t="shared" si="27"/>
        <v>0</v>
      </c>
      <c r="M589" s="573">
        <v>0</v>
      </c>
      <c r="N589" s="573">
        <v>0</v>
      </c>
      <c r="O589" s="573">
        <v>0</v>
      </c>
      <c r="P589" s="573">
        <v>0</v>
      </c>
      <c r="Q589" s="574">
        <v>0</v>
      </c>
    </row>
    <row r="590" spans="1:17" x14ac:dyDescent="0.25">
      <c r="A590" s="575">
        <f t="shared" si="28"/>
        <v>62032</v>
      </c>
      <c r="B590" s="83" t="str">
        <f t="shared" si="29"/>
        <v>AMCo</v>
      </c>
      <c r="C590" s="562">
        <v>0</v>
      </c>
      <c r="D590" s="563">
        <v>0</v>
      </c>
      <c r="E590" s="563">
        <v>0</v>
      </c>
      <c r="F590" s="563">
        <v>0</v>
      </c>
      <c r="G590" s="563">
        <v>0</v>
      </c>
      <c r="H590" s="563">
        <v>0</v>
      </c>
      <c r="I590" s="563">
        <v>0</v>
      </c>
      <c r="J590" s="563">
        <v>0</v>
      </c>
      <c r="K590" s="564">
        <v>0</v>
      </c>
      <c r="L590" s="563">
        <f t="shared" si="27"/>
        <v>0</v>
      </c>
      <c r="M590" s="564">
        <v>0</v>
      </c>
      <c r="N590" s="564">
        <v>0</v>
      </c>
      <c r="O590" s="564">
        <v>0</v>
      </c>
      <c r="P590" s="564">
        <v>0</v>
      </c>
      <c r="Q590" s="566">
        <v>0</v>
      </c>
    </row>
    <row r="591" spans="1:17" x14ac:dyDescent="0.25">
      <c r="A591" s="567">
        <f t="shared" si="28"/>
        <v>62062</v>
      </c>
      <c r="B591" s="577" t="str">
        <f t="shared" si="29"/>
        <v>AMCo</v>
      </c>
      <c r="C591" s="568">
        <v>0</v>
      </c>
      <c r="D591" s="569">
        <v>0</v>
      </c>
      <c r="E591" s="569">
        <v>0</v>
      </c>
      <c r="F591" s="569">
        <v>0</v>
      </c>
      <c r="G591" s="569">
        <v>0</v>
      </c>
      <c r="H591" s="569">
        <v>0</v>
      </c>
      <c r="I591" s="569">
        <v>0</v>
      </c>
      <c r="J591" s="569">
        <v>0</v>
      </c>
      <c r="K591" s="570">
        <v>0</v>
      </c>
      <c r="L591" s="571">
        <f t="shared" si="27"/>
        <v>0</v>
      </c>
      <c r="M591" s="573">
        <v>0</v>
      </c>
      <c r="N591" s="573">
        <v>0</v>
      </c>
      <c r="O591" s="573">
        <v>0</v>
      </c>
      <c r="P591" s="573">
        <v>0</v>
      </c>
      <c r="Q591" s="574">
        <v>0</v>
      </c>
    </row>
    <row r="592" spans="1:17" x14ac:dyDescent="0.25">
      <c r="A592" s="575">
        <f t="shared" si="28"/>
        <v>62093</v>
      </c>
      <c r="B592" s="83" t="str">
        <f t="shared" si="29"/>
        <v>AMCo</v>
      </c>
      <c r="C592" s="562">
        <v>0</v>
      </c>
      <c r="D592" s="563">
        <v>0</v>
      </c>
      <c r="E592" s="563">
        <v>0</v>
      </c>
      <c r="F592" s="563">
        <v>0</v>
      </c>
      <c r="G592" s="563">
        <v>0</v>
      </c>
      <c r="H592" s="563">
        <v>0</v>
      </c>
      <c r="I592" s="563">
        <v>0</v>
      </c>
      <c r="J592" s="563">
        <v>0</v>
      </c>
      <c r="K592" s="564">
        <v>0</v>
      </c>
      <c r="L592" s="563">
        <f t="shared" si="27"/>
        <v>0</v>
      </c>
      <c r="M592" s="564">
        <v>0</v>
      </c>
      <c r="N592" s="564">
        <v>0</v>
      </c>
      <c r="O592" s="564">
        <v>0</v>
      </c>
      <c r="P592" s="564">
        <v>0</v>
      </c>
      <c r="Q592" s="566">
        <v>0</v>
      </c>
    </row>
    <row r="593" spans="1:17" x14ac:dyDescent="0.25">
      <c r="A593" s="567">
        <f t="shared" si="28"/>
        <v>62124</v>
      </c>
      <c r="B593" s="577" t="str">
        <f t="shared" si="29"/>
        <v>AMCo</v>
      </c>
      <c r="C593" s="568">
        <v>0</v>
      </c>
      <c r="D593" s="569">
        <v>0</v>
      </c>
      <c r="E593" s="569">
        <v>0</v>
      </c>
      <c r="F593" s="569">
        <v>0</v>
      </c>
      <c r="G593" s="569">
        <v>0</v>
      </c>
      <c r="H593" s="569">
        <v>0</v>
      </c>
      <c r="I593" s="569">
        <v>0</v>
      </c>
      <c r="J593" s="569">
        <v>0</v>
      </c>
      <c r="K593" s="570">
        <v>0</v>
      </c>
      <c r="L593" s="571">
        <f t="shared" si="27"/>
        <v>0</v>
      </c>
      <c r="M593" s="573">
        <v>0</v>
      </c>
      <c r="N593" s="573">
        <v>0</v>
      </c>
      <c r="O593" s="573">
        <v>0</v>
      </c>
      <c r="P593" s="573">
        <v>0</v>
      </c>
      <c r="Q593" s="574">
        <v>0</v>
      </c>
    </row>
    <row r="594" spans="1:17" x14ac:dyDescent="0.25">
      <c r="A594" s="575">
        <f t="shared" si="28"/>
        <v>62152</v>
      </c>
      <c r="B594" s="83" t="str">
        <f t="shared" si="29"/>
        <v>AMCo</v>
      </c>
      <c r="C594" s="562">
        <v>0</v>
      </c>
      <c r="D594" s="563">
        <v>0</v>
      </c>
      <c r="E594" s="563">
        <v>0</v>
      </c>
      <c r="F594" s="563">
        <v>0</v>
      </c>
      <c r="G594" s="563">
        <v>0</v>
      </c>
      <c r="H594" s="563">
        <v>0</v>
      </c>
      <c r="I594" s="563">
        <v>0</v>
      </c>
      <c r="J594" s="563">
        <v>0</v>
      </c>
      <c r="K594" s="564">
        <v>0</v>
      </c>
      <c r="L594" s="563">
        <f t="shared" si="27"/>
        <v>0</v>
      </c>
      <c r="M594" s="564">
        <v>0</v>
      </c>
      <c r="N594" s="564">
        <v>0</v>
      </c>
      <c r="O594" s="564">
        <v>0</v>
      </c>
      <c r="P594" s="564">
        <v>0</v>
      </c>
      <c r="Q594" s="566">
        <v>0</v>
      </c>
    </row>
    <row r="595" spans="1:17" x14ac:dyDescent="0.25">
      <c r="A595" s="567">
        <f t="shared" si="28"/>
        <v>62183</v>
      </c>
      <c r="B595" s="577" t="str">
        <f t="shared" si="29"/>
        <v>AMCo</v>
      </c>
      <c r="C595" s="568">
        <v>0</v>
      </c>
      <c r="D595" s="569">
        <v>0</v>
      </c>
      <c r="E595" s="569">
        <v>0</v>
      </c>
      <c r="F595" s="569">
        <v>0</v>
      </c>
      <c r="G595" s="569">
        <v>0</v>
      </c>
      <c r="H595" s="569">
        <v>0</v>
      </c>
      <c r="I595" s="569">
        <v>0</v>
      </c>
      <c r="J595" s="569">
        <v>0</v>
      </c>
      <c r="K595" s="570">
        <v>0</v>
      </c>
      <c r="L595" s="571">
        <f t="shared" si="27"/>
        <v>0</v>
      </c>
      <c r="M595" s="573">
        <v>0</v>
      </c>
      <c r="N595" s="573">
        <v>0</v>
      </c>
      <c r="O595" s="573">
        <v>0</v>
      </c>
      <c r="P595" s="573">
        <v>0</v>
      </c>
      <c r="Q595" s="574">
        <v>0</v>
      </c>
    </row>
    <row r="596" spans="1:17" x14ac:dyDescent="0.25">
      <c r="A596" s="575">
        <f t="shared" si="28"/>
        <v>62213</v>
      </c>
      <c r="B596" s="83" t="str">
        <f t="shared" si="29"/>
        <v>AMCo</v>
      </c>
      <c r="C596" s="562">
        <v>0</v>
      </c>
      <c r="D596" s="563">
        <v>0</v>
      </c>
      <c r="E596" s="563">
        <v>0</v>
      </c>
      <c r="F596" s="563">
        <v>0</v>
      </c>
      <c r="G596" s="563">
        <v>0</v>
      </c>
      <c r="H596" s="563">
        <v>0</v>
      </c>
      <c r="I596" s="563">
        <v>0</v>
      </c>
      <c r="J596" s="563">
        <v>0</v>
      </c>
      <c r="K596" s="564">
        <v>0</v>
      </c>
      <c r="L596" s="563">
        <f t="shared" si="27"/>
        <v>0</v>
      </c>
      <c r="M596" s="564">
        <v>0</v>
      </c>
      <c r="N596" s="564">
        <v>0</v>
      </c>
      <c r="O596" s="564">
        <v>0</v>
      </c>
      <c r="P596" s="564">
        <v>0</v>
      </c>
      <c r="Q596" s="566">
        <v>0</v>
      </c>
    </row>
    <row r="597" spans="1:17" x14ac:dyDescent="0.25">
      <c r="A597" s="567">
        <f t="shared" si="28"/>
        <v>62244</v>
      </c>
      <c r="B597" s="577" t="str">
        <f t="shared" si="29"/>
        <v>AMCo</v>
      </c>
      <c r="C597" s="568">
        <v>0</v>
      </c>
      <c r="D597" s="569">
        <v>0</v>
      </c>
      <c r="E597" s="569">
        <v>0</v>
      </c>
      <c r="F597" s="569">
        <v>0</v>
      </c>
      <c r="G597" s="569">
        <v>0</v>
      </c>
      <c r="H597" s="569">
        <v>0</v>
      </c>
      <c r="I597" s="569">
        <v>0</v>
      </c>
      <c r="J597" s="569">
        <v>0</v>
      </c>
      <c r="K597" s="570">
        <v>0</v>
      </c>
      <c r="L597" s="571">
        <f t="shared" si="27"/>
        <v>0</v>
      </c>
      <c r="M597" s="573">
        <v>0</v>
      </c>
      <c r="N597" s="573">
        <v>0</v>
      </c>
      <c r="O597" s="573">
        <v>0</v>
      </c>
      <c r="P597" s="573">
        <v>0</v>
      </c>
      <c r="Q597" s="574">
        <v>0</v>
      </c>
    </row>
    <row r="598" spans="1:17" x14ac:dyDescent="0.25">
      <c r="A598" s="575">
        <f t="shared" si="28"/>
        <v>62274</v>
      </c>
      <c r="B598" s="83" t="str">
        <f t="shared" si="29"/>
        <v>AMCo</v>
      </c>
      <c r="C598" s="562">
        <v>0</v>
      </c>
      <c r="D598" s="563">
        <v>0</v>
      </c>
      <c r="E598" s="563">
        <v>0</v>
      </c>
      <c r="F598" s="563">
        <v>0</v>
      </c>
      <c r="G598" s="563">
        <v>0</v>
      </c>
      <c r="H598" s="563">
        <v>0</v>
      </c>
      <c r="I598" s="563">
        <v>0</v>
      </c>
      <c r="J598" s="563">
        <v>0</v>
      </c>
      <c r="K598" s="564">
        <v>0</v>
      </c>
      <c r="L598" s="563">
        <f t="shared" si="27"/>
        <v>0</v>
      </c>
      <c r="M598" s="564">
        <v>0</v>
      </c>
      <c r="N598" s="564">
        <v>0</v>
      </c>
      <c r="O598" s="564">
        <v>0</v>
      </c>
      <c r="P598" s="564">
        <v>0</v>
      </c>
      <c r="Q598" s="566">
        <v>0</v>
      </c>
    </row>
    <row r="599" spans="1:17" x14ac:dyDescent="0.25">
      <c r="A599" s="567">
        <f t="shared" si="28"/>
        <v>62305</v>
      </c>
      <c r="B599" s="577" t="str">
        <f t="shared" si="29"/>
        <v>AMCo</v>
      </c>
      <c r="C599" s="568">
        <v>0</v>
      </c>
      <c r="D599" s="569">
        <v>0</v>
      </c>
      <c r="E599" s="569">
        <v>0</v>
      </c>
      <c r="F599" s="569">
        <v>0</v>
      </c>
      <c r="G599" s="569">
        <v>0</v>
      </c>
      <c r="H599" s="569">
        <v>0</v>
      </c>
      <c r="I599" s="569">
        <v>0</v>
      </c>
      <c r="J599" s="569">
        <v>0</v>
      </c>
      <c r="K599" s="570">
        <v>0</v>
      </c>
      <c r="L599" s="571">
        <f t="shared" si="27"/>
        <v>0</v>
      </c>
      <c r="M599" s="573">
        <v>0</v>
      </c>
      <c r="N599" s="573">
        <v>0</v>
      </c>
      <c r="O599" s="573">
        <v>0</v>
      </c>
      <c r="P599" s="573">
        <v>0</v>
      </c>
      <c r="Q599" s="574">
        <v>0</v>
      </c>
    </row>
    <row r="600" spans="1:17" x14ac:dyDescent="0.25">
      <c r="A600" s="575">
        <f t="shared" si="28"/>
        <v>62336</v>
      </c>
      <c r="B600" s="83" t="str">
        <f t="shared" si="29"/>
        <v>AMCo</v>
      </c>
      <c r="C600" s="562">
        <v>0</v>
      </c>
      <c r="D600" s="563">
        <v>0</v>
      </c>
      <c r="E600" s="563">
        <v>0</v>
      </c>
      <c r="F600" s="563">
        <v>0</v>
      </c>
      <c r="G600" s="563">
        <v>0</v>
      </c>
      <c r="H600" s="563">
        <v>0</v>
      </c>
      <c r="I600" s="563">
        <v>0</v>
      </c>
      <c r="J600" s="563">
        <v>0</v>
      </c>
      <c r="K600" s="564">
        <v>0</v>
      </c>
      <c r="L600" s="563">
        <f t="shared" si="27"/>
        <v>0</v>
      </c>
      <c r="M600" s="564">
        <v>0</v>
      </c>
      <c r="N600" s="564">
        <v>0</v>
      </c>
      <c r="O600" s="564">
        <v>0</v>
      </c>
      <c r="P600" s="564">
        <v>0</v>
      </c>
      <c r="Q600" s="566">
        <v>0</v>
      </c>
    </row>
    <row r="601" spans="1:17" x14ac:dyDescent="0.25">
      <c r="A601" s="567">
        <f t="shared" si="28"/>
        <v>62366</v>
      </c>
      <c r="B601" s="577" t="str">
        <f t="shared" si="29"/>
        <v>AMCo</v>
      </c>
      <c r="C601" s="568">
        <v>0</v>
      </c>
      <c r="D601" s="569">
        <v>0</v>
      </c>
      <c r="E601" s="569">
        <v>0</v>
      </c>
      <c r="F601" s="569">
        <v>0</v>
      </c>
      <c r="G601" s="569">
        <v>0</v>
      </c>
      <c r="H601" s="569">
        <v>0</v>
      </c>
      <c r="I601" s="569">
        <v>0</v>
      </c>
      <c r="J601" s="569">
        <v>0</v>
      </c>
      <c r="K601" s="570">
        <v>0</v>
      </c>
      <c r="L601" s="571">
        <f t="shared" si="27"/>
        <v>0</v>
      </c>
      <c r="M601" s="573">
        <v>0</v>
      </c>
      <c r="N601" s="573">
        <v>0</v>
      </c>
      <c r="O601" s="573">
        <v>0</v>
      </c>
      <c r="P601" s="573">
        <v>0</v>
      </c>
      <c r="Q601" s="574">
        <v>0</v>
      </c>
    </row>
    <row r="602" spans="1:17" x14ac:dyDescent="0.25">
      <c r="A602" s="575">
        <f t="shared" si="28"/>
        <v>62397</v>
      </c>
      <c r="B602" s="83" t="str">
        <f t="shared" si="29"/>
        <v>AMCo</v>
      </c>
      <c r="C602" s="562">
        <v>0</v>
      </c>
      <c r="D602" s="563">
        <v>0</v>
      </c>
      <c r="E602" s="563">
        <v>0</v>
      </c>
      <c r="F602" s="563">
        <v>0</v>
      </c>
      <c r="G602" s="563">
        <v>0</v>
      </c>
      <c r="H602" s="563">
        <v>0</v>
      </c>
      <c r="I602" s="563">
        <v>0</v>
      </c>
      <c r="J602" s="563">
        <v>0</v>
      </c>
      <c r="K602" s="564">
        <v>0</v>
      </c>
      <c r="L602" s="563">
        <f t="shared" si="27"/>
        <v>0</v>
      </c>
      <c r="M602" s="564">
        <v>0</v>
      </c>
      <c r="N602" s="564">
        <v>0</v>
      </c>
      <c r="O602" s="564">
        <v>0</v>
      </c>
      <c r="P602" s="564">
        <v>0</v>
      </c>
      <c r="Q602" s="566">
        <v>0</v>
      </c>
    </row>
    <row r="603" spans="1:17" x14ac:dyDescent="0.25">
      <c r="A603" s="567">
        <f t="shared" si="28"/>
        <v>62427</v>
      </c>
      <c r="B603" s="577" t="str">
        <f t="shared" si="29"/>
        <v>AMCo</v>
      </c>
      <c r="C603" s="568">
        <v>0</v>
      </c>
      <c r="D603" s="569">
        <v>0</v>
      </c>
      <c r="E603" s="569">
        <v>0</v>
      </c>
      <c r="F603" s="569">
        <v>0</v>
      </c>
      <c r="G603" s="569">
        <v>0</v>
      </c>
      <c r="H603" s="569">
        <v>0</v>
      </c>
      <c r="I603" s="569">
        <v>0</v>
      </c>
      <c r="J603" s="569">
        <v>0</v>
      </c>
      <c r="K603" s="570">
        <v>0</v>
      </c>
      <c r="L603" s="571">
        <f t="shared" si="27"/>
        <v>0</v>
      </c>
      <c r="M603" s="573">
        <v>0</v>
      </c>
      <c r="N603" s="573">
        <v>0</v>
      </c>
      <c r="O603" s="573">
        <v>0</v>
      </c>
      <c r="P603" s="573">
        <v>0</v>
      </c>
      <c r="Q603" s="574">
        <v>0</v>
      </c>
    </row>
    <row r="604" spans="1:17" x14ac:dyDescent="0.25">
      <c r="A604" s="575">
        <f t="shared" si="28"/>
        <v>62458</v>
      </c>
      <c r="B604" s="83" t="str">
        <f t="shared" si="29"/>
        <v>AMCo</v>
      </c>
      <c r="C604" s="562">
        <v>0</v>
      </c>
      <c r="D604" s="563">
        <v>0</v>
      </c>
      <c r="E604" s="563">
        <v>0</v>
      </c>
      <c r="F604" s="563">
        <v>0</v>
      </c>
      <c r="G604" s="563">
        <v>0</v>
      </c>
      <c r="H604" s="563">
        <v>0</v>
      </c>
      <c r="I604" s="563">
        <v>0</v>
      </c>
      <c r="J604" s="563">
        <v>0</v>
      </c>
      <c r="K604" s="564">
        <v>0</v>
      </c>
      <c r="L604" s="563">
        <f t="shared" si="27"/>
        <v>0</v>
      </c>
      <c r="M604" s="564">
        <v>0</v>
      </c>
      <c r="N604" s="564">
        <v>0</v>
      </c>
      <c r="O604" s="564">
        <v>0</v>
      </c>
      <c r="P604" s="564">
        <v>0</v>
      </c>
      <c r="Q604" s="566">
        <v>0</v>
      </c>
    </row>
    <row r="605" spans="1:17" x14ac:dyDescent="0.25">
      <c r="A605" s="567">
        <f t="shared" si="28"/>
        <v>62489</v>
      </c>
      <c r="B605" s="577" t="str">
        <f t="shared" si="29"/>
        <v>AMCo</v>
      </c>
      <c r="C605" s="568">
        <v>0</v>
      </c>
      <c r="D605" s="569">
        <v>0</v>
      </c>
      <c r="E605" s="569">
        <v>0</v>
      </c>
      <c r="F605" s="569">
        <v>0</v>
      </c>
      <c r="G605" s="569">
        <v>0</v>
      </c>
      <c r="H605" s="569">
        <v>0</v>
      </c>
      <c r="I605" s="569">
        <v>0</v>
      </c>
      <c r="J605" s="569">
        <v>0</v>
      </c>
      <c r="K605" s="570">
        <v>0</v>
      </c>
      <c r="L605" s="571">
        <f t="shared" si="27"/>
        <v>0</v>
      </c>
      <c r="M605" s="573">
        <v>0</v>
      </c>
      <c r="N605" s="573">
        <v>0</v>
      </c>
      <c r="O605" s="573">
        <v>0</v>
      </c>
      <c r="P605" s="573">
        <v>0</v>
      </c>
      <c r="Q605" s="574">
        <v>0</v>
      </c>
    </row>
    <row r="606" spans="1:17" x14ac:dyDescent="0.25">
      <c r="A606" s="575">
        <f t="shared" si="28"/>
        <v>62517</v>
      </c>
      <c r="B606" s="83" t="str">
        <f t="shared" si="29"/>
        <v>AMCo</v>
      </c>
      <c r="C606" s="562">
        <v>0</v>
      </c>
      <c r="D606" s="563">
        <v>0</v>
      </c>
      <c r="E606" s="563">
        <v>0</v>
      </c>
      <c r="F606" s="563">
        <v>0</v>
      </c>
      <c r="G606" s="563">
        <v>0</v>
      </c>
      <c r="H606" s="563">
        <v>0</v>
      </c>
      <c r="I606" s="563">
        <v>0</v>
      </c>
      <c r="J606" s="563">
        <v>0</v>
      </c>
      <c r="K606" s="564">
        <v>0</v>
      </c>
      <c r="L606" s="563">
        <f t="shared" si="27"/>
        <v>0</v>
      </c>
      <c r="M606" s="564">
        <v>0</v>
      </c>
      <c r="N606" s="564">
        <v>0</v>
      </c>
      <c r="O606" s="564">
        <v>0</v>
      </c>
      <c r="P606" s="564">
        <v>0</v>
      </c>
      <c r="Q606" s="566">
        <v>0</v>
      </c>
    </row>
    <row r="607" spans="1:17" x14ac:dyDescent="0.25">
      <c r="A607" s="567">
        <f t="shared" si="28"/>
        <v>62548</v>
      </c>
      <c r="B607" s="577" t="str">
        <f t="shared" si="29"/>
        <v>AMCo</v>
      </c>
      <c r="C607" s="568">
        <v>0</v>
      </c>
      <c r="D607" s="569">
        <v>0</v>
      </c>
      <c r="E607" s="569">
        <v>0</v>
      </c>
      <c r="F607" s="569">
        <v>0</v>
      </c>
      <c r="G607" s="569">
        <v>0</v>
      </c>
      <c r="H607" s="569">
        <v>0</v>
      </c>
      <c r="I607" s="569">
        <v>0</v>
      </c>
      <c r="J607" s="569">
        <v>0</v>
      </c>
      <c r="K607" s="570">
        <v>0</v>
      </c>
      <c r="L607" s="571">
        <f t="shared" si="27"/>
        <v>0</v>
      </c>
      <c r="M607" s="573">
        <v>0</v>
      </c>
      <c r="N607" s="573">
        <v>0</v>
      </c>
      <c r="O607" s="573">
        <v>0</v>
      </c>
      <c r="P607" s="573">
        <v>0</v>
      </c>
      <c r="Q607" s="574">
        <v>0</v>
      </c>
    </row>
    <row r="608" spans="1:17" x14ac:dyDescent="0.25">
      <c r="A608" s="575">
        <f t="shared" si="28"/>
        <v>62578</v>
      </c>
      <c r="B608" s="83" t="str">
        <f t="shared" si="29"/>
        <v>AMCo</v>
      </c>
      <c r="C608" s="562">
        <v>0</v>
      </c>
      <c r="D608" s="563">
        <v>0</v>
      </c>
      <c r="E608" s="563">
        <v>0</v>
      </c>
      <c r="F608" s="563">
        <v>0</v>
      </c>
      <c r="G608" s="563">
        <v>0</v>
      </c>
      <c r="H608" s="563">
        <v>0</v>
      </c>
      <c r="I608" s="563">
        <v>0</v>
      </c>
      <c r="J608" s="563">
        <v>0</v>
      </c>
      <c r="K608" s="564">
        <v>0</v>
      </c>
      <c r="L608" s="563">
        <f t="shared" si="27"/>
        <v>0</v>
      </c>
      <c r="M608" s="564">
        <v>0</v>
      </c>
      <c r="N608" s="564">
        <v>0</v>
      </c>
      <c r="O608" s="564">
        <v>0</v>
      </c>
      <c r="P608" s="564">
        <v>0</v>
      </c>
      <c r="Q608" s="566">
        <v>0</v>
      </c>
    </row>
    <row r="609" spans="1:17" x14ac:dyDescent="0.25">
      <c r="A609" s="567">
        <f t="shared" si="28"/>
        <v>62609</v>
      </c>
      <c r="B609" s="577" t="str">
        <f t="shared" si="29"/>
        <v>AMCo</v>
      </c>
      <c r="C609" s="568">
        <v>0</v>
      </c>
      <c r="D609" s="569">
        <v>0</v>
      </c>
      <c r="E609" s="569">
        <v>0</v>
      </c>
      <c r="F609" s="569">
        <v>0</v>
      </c>
      <c r="G609" s="569">
        <v>0</v>
      </c>
      <c r="H609" s="569">
        <v>0</v>
      </c>
      <c r="I609" s="569">
        <v>0</v>
      </c>
      <c r="J609" s="569">
        <v>0</v>
      </c>
      <c r="K609" s="570">
        <v>0</v>
      </c>
      <c r="L609" s="571">
        <f t="shared" si="27"/>
        <v>0</v>
      </c>
      <c r="M609" s="573">
        <v>0</v>
      </c>
      <c r="N609" s="573">
        <v>0</v>
      </c>
      <c r="O609" s="573">
        <v>0</v>
      </c>
      <c r="P609" s="573">
        <v>0</v>
      </c>
      <c r="Q609" s="574">
        <v>0</v>
      </c>
    </row>
    <row r="610" spans="1:17" x14ac:dyDescent="0.25">
      <c r="A610" s="575">
        <f t="shared" si="28"/>
        <v>62639</v>
      </c>
      <c r="B610" s="83" t="str">
        <f t="shared" si="29"/>
        <v>AMCo</v>
      </c>
      <c r="C610" s="562">
        <v>0</v>
      </c>
      <c r="D610" s="563">
        <v>0</v>
      </c>
      <c r="E610" s="563">
        <v>0</v>
      </c>
      <c r="F610" s="563">
        <v>0</v>
      </c>
      <c r="G610" s="563">
        <v>0</v>
      </c>
      <c r="H610" s="563">
        <v>0</v>
      </c>
      <c r="I610" s="563">
        <v>0</v>
      </c>
      <c r="J610" s="563">
        <v>0</v>
      </c>
      <c r="K610" s="564">
        <v>0</v>
      </c>
      <c r="L610" s="563">
        <f t="shared" si="27"/>
        <v>0</v>
      </c>
      <c r="M610" s="564">
        <v>0</v>
      </c>
      <c r="N610" s="564">
        <v>0</v>
      </c>
      <c r="O610" s="564">
        <v>0</v>
      </c>
      <c r="P610" s="564">
        <v>0</v>
      </c>
      <c r="Q610" s="566">
        <v>0</v>
      </c>
    </row>
    <row r="611" spans="1:17" x14ac:dyDescent="0.25">
      <c r="A611" s="567">
        <f t="shared" si="28"/>
        <v>62670</v>
      </c>
      <c r="B611" s="577" t="str">
        <f t="shared" si="29"/>
        <v>AMCo</v>
      </c>
      <c r="C611" s="568">
        <v>0</v>
      </c>
      <c r="D611" s="569">
        <v>0</v>
      </c>
      <c r="E611" s="569">
        <v>0</v>
      </c>
      <c r="F611" s="569">
        <v>0</v>
      </c>
      <c r="G611" s="569">
        <v>0</v>
      </c>
      <c r="H611" s="569">
        <v>0</v>
      </c>
      <c r="I611" s="569">
        <v>0</v>
      </c>
      <c r="J611" s="569">
        <v>0</v>
      </c>
      <c r="K611" s="570">
        <v>0</v>
      </c>
      <c r="L611" s="571">
        <f t="shared" si="27"/>
        <v>0</v>
      </c>
      <c r="M611" s="573">
        <v>0</v>
      </c>
      <c r="N611" s="573">
        <v>0</v>
      </c>
      <c r="O611" s="573">
        <v>0</v>
      </c>
      <c r="P611" s="573">
        <v>0</v>
      </c>
      <c r="Q611" s="574">
        <v>0</v>
      </c>
    </row>
    <row r="612" spans="1:17" x14ac:dyDescent="0.25">
      <c r="A612" s="575">
        <f t="shared" si="28"/>
        <v>62701</v>
      </c>
      <c r="B612" s="83" t="str">
        <f t="shared" si="29"/>
        <v>AMCo</v>
      </c>
      <c r="C612" s="562">
        <v>0</v>
      </c>
      <c r="D612" s="563">
        <v>0</v>
      </c>
      <c r="E612" s="563">
        <v>0</v>
      </c>
      <c r="F612" s="563">
        <v>0</v>
      </c>
      <c r="G612" s="563">
        <v>0</v>
      </c>
      <c r="H612" s="563">
        <v>0</v>
      </c>
      <c r="I612" s="563">
        <v>0</v>
      </c>
      <c r="J612" s="563">
        <v>0</v>
      </c>
      <c r="K612" s="564">
        <v>0</v>
      </c>
      <c r="L612" s="563">
        <f t="shared" si="27"/>
        <v>0</v>
      </c>
      <c r="M612" s="564">
        <v>0</v>
      </c>
      <c r="N612" s="564">
        <v>0</v>
      </c>
      <c r="O612" s="564">
        <v>0</v>
      </c>
      <c r="P612" s="564">
        <v>0</v>
      </c>
      <c r="Q612" s="566">
        <v>0</v>
      </c>
    </row>
    <row r="613" spans="1:17" x14ac:dyDescent="0.25">
      <c r="A613" s="567">
        <f t="shared" si="28"/>
        <v>62731</v>
      </c>
      <c r="B613" s="577" t="str">
        <f t="shared" si="29"/>
        <v>AMCo</v>
      </c>
      <c r="C613" s="568">
        <v>0</v>
      </c>
      <c r="D613" s="569">
        <v>0</v>
      </c>
      <c r="E613" s="569">
        <v>0</v>
      </c>
      <c r="F613" s="569">
        <v>0</v>
      </c>
      <c r="G613" s="569">
        <v>0</v>
      </c>
      <c r="H613" s="569">
        <v>0</v>
      </c>
      <c r="I613" s="569">
        <v>0</v>
      </c>
      <c r="J613" s="569">
        <v>0</v>
      </c>
      <c r="K613" s="570">
        <v>0</v>
      </c>
      <c r="L613" s="571">
        <f t="shared" si="27"/>
        <v>0</v>
      </c>
      <c r="M613" s="573">
        <v>0</v>
      </c>
      <c r="N613" s="573">
        <v>0</v>
      </c>
      <c r="O613" s="573">
        <v>0</v>
      </c>
      <c r="P613" s="573">
        <v>0</v>
      </c>
      <c r="Q613" s="574">
        <v>0</v>
      </c>
    </row>
    <row r="614" spans="1:17" x14ac:dyDescent="0.25">
      <c r="A614" s="575">
        <f t="shared" si="28"/>
        <v>62762</v>
      </c>
      <c r="B614" s="83" t="str">
        <f t="shared" si="29"/>
        <v>AMCo</v>
      </c>
      <c r="C614" s="562">
        <v>0</v>
      </c>
      <c r="D614" s="563">
        <v>0</v>
      </c>
      <c r="E614" s="563">
        <v>0</v>
      </c>
      <c r="F614" s="563">
        <v>0</v>
      </c>
      <c r="G614" s="563">
        <v>0</v>
      </c>
      <c r="H614" s="563">
        <v>0</v>
      </c>
      <c r="I614" s="563">
        <v>0</v>
      </c>
      <c r="J614" s="563">
        <v>0</v>
      </c>
      <c r="K614" s="564">
        <v>0</v>
      </c>
      <c r="L614" s="563">
        <f t="shared" si="27"/>
        <v>0</v>
      </c>
      <c r="M614" s="564">
        <v>0</v>
      </c>
      <c r="N614" s="564">
        <v>0</v>
      </c>
      <c r="O614" s="564">
        <v>0</v>
      </c>
      <c r="P614" s="564">
        <v>0</v>
      </c>
      <c r="Q614" s="566">
        <v>0</v>
      </c>
    </row>
    <row r="615" spans="1:17" x14ac:dyDescent="0.25">
      <c r="A615" s="567">
        <f t="shared" si="28"/>
        <v>62792</v>
      </c>
      <c r="B615" s="577" t="str">
        <f t="shared" si="29"/>
        <v>AMCo</v>
      </c>
      <c r="C615" s="568">
        <v>0</v>
      </c>
      <c r="D615" s="569">
        <v>0</v>
      </c>
      <c r="E615" s="569">
        <v>0</v>
      </c>
      <c r="F615" s="569">
        <v>0</v>
      </c>
      <c r="G615" s="569">
        <v>0</v>
      </c>
      <c r="H615" s="569">
        <v>0</v>
      </c>
      <c r="I615" s="569">
        <v>0</v>
      </c>
      <c r="J615" s="569">
        <v>0</v>
      </c>
      <c r="K615" s="570">
        <v>0</v>
      </c>
      <c r="L615" s="571">
        <f t="shared" si="27"/>
        <v>0</v>
      </c>
      <c r="M615" s="573">
        <v>0</v>
      </c>
      <c r="N615" s="573">
        <v>0</v>
      </c>
      <c r="O615" s="573">
        <v>0</v>
      </c>
      <c r="P615" s="573">
        <v>0</v>
      </c>
      <c r="Q615" s="574">
        <v>0</v>
      </c>
    </row>
    <row r="616" spans="1:17" x14ac:dyDescent="0.25">
      <c r="A616" s="575">
        <f t="shared" si="28"/>
        <v>62823</v>
      </c>
      <c r="B616" s="83" t="str">
        <f t="shared" si="29"/>
        <v>AMCo</v>
      </c>
      <c r="C616" s="562">
        <v>0</v>
      </c>
      <c r="D616" s="563">
        <v>0</v>
      </c>
      <c r="E616" s="563">
        <v>0</v>
      </c>
      <c r="F616" s="563">
        <v>0</v>
      </c>
      <c r="G616" s="563">
        <v>0</v>
      </c>
      <c r="H616" s="563">
        <v>0</v>
      </c>
      <c r="I616" s="563">
        <v>0</v>
      </c>
      <c r="J616" s="563">
        <v>0</v>
      </c>
      <c r="K616" s="564">
        <v>0</v>
      </c>
      <c r="L616" s="563">
        <f t="shared" si="27"/>
        <v>0</v>
      </c>
      <c r="M616" s="564">
        <v>0</v>
      </c>
      <c r="N616" s="564">
        <v>0</v>
      </c>
      <c r="O616" s="564">
        <v>0</v>
      </c>
      <c r="P616" s="564">
        <v>0</v>
      </c>
      <c r="Q616" s="566">
        <v>0</v>
      </c>
    </row>
    <row r="617" spans="1:17" x14ac:dyDescent="0.25">
      <c r="A617" s="567">
        <f t="shared" si="28"/>
        <v>62854</v>
      </c>
      <c r="B617" s="577" t="str">
        <f t="shared" si="29"/>
        <v>AMCo</v>
      </c>
      <c r="C617" s="568">
        <v>0</v>
      </c>
      <c r="D617" s="569">
        <v>0</v>
      </c>
      <c r="E617" s="569">
        <v>0</v>
      </c>
      <c r="F617" s="569">
        <v>0</v>
      </c>
      <c r="G617" s="569">
        <v>0</v>
      </c>
      <c r="H617" s="569">
        <v>0</v>
      </c>
      <c r="I617" s="569">
        <v>0</v>
      </c>
      <c r="J617" s="569">
        <v>0</v>
      </c>
      <c r="K617" s="570">
        <v>0</v>
      </c>
      <c r="L617" s="571">
        <f t="shared" si="27"/>
        <v>0</v>
      </c>
      <c r="M617" s="573">
        <v>0</v>
      </c>
      <c r="N617" s="573">
        <v>0</v>
      </c>
      <c r="O617" s="573">
        <v>0</v>
      </c>
      <c r="P617" s="573">
        <v>0</v>
      </c>
      <c r="Q617" s="574">
        <v>0</v>
      </c>
    </row>
    <row r="618" spans="1:17" x14ac:dyDescent="0.25">
      <c r="A618" s="575">
        <f t="shared" si="28"/>
        <v>62883</v>
      </c>
      <c r="B618" s="83" t="str">
        <f t="shared" si="29"/>
        <v>AMCo</v>
      </c>
      <c r="C618" s="562">
        <v>0</v>
      </c>
      <c r="D618" s="563">
        <v>0</v>
      </c>
      <c r="E618" s="563">
        <v>0</v>
      </c>
      <c r="F618" s="563">
        <v>0</v>
      </c>
      <c r="G618" s="563">
        <v>0</v>
      </c>
      <c r="H618" s="563">
        <v>0</v>
      </c>
      <c r="I618" s="563">
        <v>0</v>
      </c>
      <c r="J618" s="563">
        <v>0</v>
      </c>
      <c r="K618" s="564">
        <v>0</v>
      </c>
      <c r="L618" s="563">
        <f t="shared" si="27"/>
        <v>0</v>
      </c>
      <c r="M618" s="564">
        <v>0</v>
      </c>
      <c r="N618" s="564">
        <v>0</v>
      </c>
      <c r="O618" s="564">
        <v>0</v>
      </c>
      <c r="P618" s="564">
        <v>0</v>
      </c>
      <c r="Q618" s="566">
        <v>0</v>
      </c>
    </row>
    <row r="619" spans="1:17" x14ac:dyDescent="0.25">
      <c r="A619" s="567">
        <f t="shared" si="28"/>
        <v>62914</v>
      </c>
      <c r="B619" s="577" t="str">
        <f t="shared" si="29"/>
        <v>AMCo</v>
      </c>
      <c r="C619" s="568">
        <v>0</v>
      </c>
      <c r="D619" s="569">
        <v>0</v>
      </c>
      <c r="E619" s="569">
        <v>0</v>
      </c>
      <c r="F619" s="569">
        <v>0</v>
      </c>
      <c r="G619" s="569">
        <v>0</v>
      </c>
      <c r="H619" s="569">
        <v>0</v>
      </c>
      <c r="I619" s="569">
        <v>0</v>
      </c>
      <c r="J619" s="569">
        <v>0</v>
      </c>
      <c r="K619" s="570">
        <v>0</v>
      </c>
      <c r="L619" s="571">
        <f t="shared" si="27"/>
        <v>0</v>
      </c>
      <c r="M619" s="573">
        <v>0</v>
      </c>
      <c r="N619" s="573">
        <v>0</v>
      </c>
      <c r="O619" s="573">
        <v>0</v>
      </c>
      <c r="P619" s="573">
        <v>0</v>
      </c>
      <c r="Q619" s="574">
        <v>0</v>
      </c>
    </row>
    <row r="620" spans="1:17" x14ac:dyDescent="0.25">
      <c r="A620" s="575">
        <f t="shared" si="28"/>
        <v>62944</v>
      </c>
      <c r="B620" s="83" t="str">
        <f t="shared" si="29"/>
        <v>AMCo</v>
      </c>
      <c r="C620" s="562">
        <v>0</v>
      </c>
      <c r="D620" s="563">
        <v>0</v>
      </c>
      <c r="E620" s="563">
        <v>0</v>
      </c>
      <c r="F620" s="563">
        <v>0</v>
      </c>
      <c r="G620" s="563">
        <v>0</v>
      </c>
      <c r="H620" s="563">
        <v>0</v>
      </c>
      <c r="I620" s="563">
        <v>0</v>
      </c>
      <c r="J620" s="563">
        <v>0</v>
      </c>
      <c r="K620" s="564">
        <v>0</v>
      </c>
      <c r="L620" s="563">
        <f t="shared" si="27"/>
        <v>0</v>
      </c>
      <c r="M620" s="564">
        <v>0</v>
      </c>
      <c r="N620" s="564">
        <v>0</v>
      </c>
      <c r="O620" s="564">
        <v>0</v>
      </c>
      <c r="P620" s="564">
        <v>0</v>
      </c>
      <c r="Q620" s="566">
        <v>0</v>
      </c>
    </row>
    <row r="621" spans="1:17" x14ac:dyDescent="0.25">
      <c r="A621" s="567">
        <f t="shared" si="28"/>
        <v>62975</v>
      </c>
      <c r="B621" s="577" t="str">
        <f t="shared" si="29"/>
        <v>AMCo</v>
      </c>
      <c r="C621" s="568">
        <v>0</v>
      </c>
      <c r="D621" s="569">
        <v>0</v>
      </c>
      <c r="E621" s="569">
        <v>0</v>
      </c>
      <c r="F621" s="569">
        <v>0</v>
      </c>
      <c r="G621" s="569">
        <v>0</v>
      </c>
      <c r="H621" s="569">
        <v>0</v>
      </c>
      <c r="I621" s="569">
        <v>0</v>
      </c>
      <c r="J621" s="569">
        <v>0</v>
      </c>
      <c r="K621" s="570">
        <v>0</v>
      </c>
      <c r="L621" s="571">
        <f t="shared" si="27"/>
        <v>0</v>
      </c>
      <c r="M621" s="573">
        <v>0</v>
      </c>
      <c r="N621" s="573">
        <v>0</v>
      </c>
      <c r="O621" s="573">
        <v>0</v>
      </c>
      <c r="P621" s="573">
        <v>0</v>
      </c>
      <c r="Q621" s="574">
        <v>0</v>
      </c>
    </row>
    <row r="622" spans="1:17" x14ac:dyDescent="0.25">
      <c r="A622" s="575">
        <f t="shared" si="28"/>
        <v>63005</v>
      </c>
      <c r="B622" s="83" t="str">
        <f t="shared" si="29"/>
        <v>AMCo</v>
      </c>
      <c r="C622" s="562">
        <v>0</v>
      </c>
      <c r="D622" s="563">
        <v>0</v>
      </c>
      <c r="E622" s="563">
        <v>0</v>
      </c>
      <c r="F622" s="563">
        <v>0</v>
      </c>
      <c r="G622" s="563">
        <v>0</v>
      </c>
      <c r="H622" s="563">
        <v>0</v>
      </c>
      <c r="I622" s="563">
        <v>0</v>
      </c>
      <c r="J622" s="563">
        <v>0</v>
      </c>
      <c r="K622" s="564">
        <v>0</v>
      </c>
      <c r="L622" s="563">
        <f t="shared" si="27"/>
        <v>0</v>
      </c>
      <c r="M622" s="564">
        <v>0</v>
      </c>
      <c r="N622" s="564">
        <v>0</v>
      </c>
      <c r="O622" s="564">
        <v>0</v>
      </c>
      <c r="P622" s="564">
        <v>0</v>
      </c>
      <c r="Q622" s="566">
        <v>0</v>
      </c>
    </row>
    <row r="623" spans="1:17" x14ac:dyDescent="0.25">
      <c r="A623" s="567">
        <f t="shared" si="28"/>
        <v>63036</v>
      </c>
      <c r="B623" s="577" t="str">
        <f t="shared" si="29"/>
        <v>AMCo</v>
      </c>
      <c r="C623" s="568">
        <v>0</v>
      </c>
      <c r="D623" s="569">
        <v>0</v>
      </c>
      <c r="E623" s="569">
        <v>0</v>
      </c>
      <c r="F623" s="569">
        <v>0</v>
      </c>
      <c r="G623" s="569">
        <v>0</v>
      </c>
      <c r="H623" s="569">
        <v>0</v>
      </c>
      <c r="I623" s="569">
        <v>0</v>
      </c>
      <c r="J623" s="569">
        <v>0</v>
      </c>
      <c r="K623" s="570">
        <v>0</v>
      </c>
      <c r="L623" s="571">
        <f t="shared" si="27"/>
        <v>0</v>
      </c>
      <c r="M623" s="573">
        <v>0</v>
      </c>
      <c r="N623" s="573">
        <v>0</v>
      </c>
      <c r="O623" s="573">
        <v>0</v>
      </c>
      <c r="P623" s="573">
        <v>0</v>
      </c>
      <c r="Q623" s="574">
        <v>0</v>
      </c>
    </row>
    <row r="624" spans="1:17" x14ac:dyDescent="0.25">
      <c r="A624" s="575">
        <f t="shared" si="28"/>
        <v>63067</v>
      </c>
      <c r="B624" s="83" t="str">
        <f t="shared" si="29"/>
        <v>AMCo</v>
      </c>
      <c r="C624" s="562">
        <v>0</v>
      </c>
      <c r="D624" s="563">
        <v>0</v>
      </c>
      <c r="E624" s="563">
        <v>0</v>
      </c>
      <c r="F624" s="563">
        <v>0</v>
      </c>
      <c r="G624" s="563">
        <v>0</v>
      </c>
      <c r="H624" s="563">
        <v>0</v>
      </c>
      <c r="I624" s="563">
        <v>0</v>
      </c>
      <c r="J624" s="563">
        <v>0</v>
      </c>
      <c r="K624" s="564">
        <v>0</v>
      </c>
      <c r="L624" s="563">
        <f t="shared" si="27"/>
        <v>0</v>
      </c>
      <c r="M624" s="564">
        <v>0</v>
      </c>
      <c r="N624" s="564">
        <v>0</v>
      </c>
      <c r="O624" s="564">
        <v>0</v>
      </c>
      <c r="P624" s="564">
        <v>0</v>
      </c>
      <c r="Q624" s="566">
        <v>0</v>
      </c>
    </row>
    <row r="625" spans="1:17" x14ac:dyDescent="0.25">
      <c r="A625" s="567">
        <f t="shared" si="28"/>
        <v>63097</v>
      </c>
      <c r="B625" s="577" t="str">
        <f t="shared" si="29"/>
        <v>AMCo</v>
      </c>
      <c r="C625" s="568">
        <v>0</v>
      </c>
      <c r="D625" s="569">
        <v>0</v>
      </c>
      <c r="E625" s="569">
        <v>0</v>
      </c>
      <c r="F625" s="569">
        <v>0</v>
      </c>
      <c r="G625" s="569">
        <v>0</v>
      </c>
      <c r="H625" s="569">
        <v>0</v>
      </c>
      <c r="I625" s="569">
        <v>0</v>
      </c>
      <c r="J625" s="569">
        <v>0</v>
      </c>
      <c r="K625" s="570">
        <v>0</v>
      </c>
      <c r="L625" s="571">
        <f t="shared" si="27"/>
        <v>0</v>
      </c>
      <c r="M625" s="573">
        <v>0</v>
      </c>
      <c r="N625" s="573">
        <v>0</v>
      </c>
      <c r="O625" s="573">
        <v>0</v>
      </c>
      <c r="P625" s="573">
        <v>0</v>
      </c>
      <c r="Q625" s="574">
        <v>0</v>
      </c>
    </row>
    <row r="626" spans="1:17" x14ac:dyDescent="0.25">
      <c r="A626" s="575">
        <f t="shared" si="28"/>
        <v>63128</v>
      </c>
      <c r="B626" s="83" t="str">
        <f t="shared" si="29"/>
        <v>AMCo</v>
      </c>
      <c r="C626" s="562">
        <v>0</v>
      </c>
      <c r="D626" s="563">
        <v>0</v>
      </c>
      <c r="E626" s="563">
        <v>0</v>
      </c>
      <c r="F626" s="563">
        <v>0</v>
      </c>
      <c r="G626" s="563">
        <v>0</v>
      </c>
      <c r="H626" s="563">
        <v>0</v>
      </c>
      <c r="I626" s="563">
        <v>0</v>
      </c>
      <c r="J626" s="563">
        <v>0</v>
      </c>
      <c r="K626" s="564">
        <v>0</v>
      </c>
      <c r="L626" s="563">
        <f t="shared" si="27"/>
        <v>0</v>
      </c>
      <c r="M626" s="564">
        <v>0</v>
      </c>
      <c r="N626" s="564">
        <v>0</v>
      </c>
      <c r="O626" s="564">
        <v>0</v>
      </c>
      <c r="P626" s="564">
        <v>0</v>
      </c>
      <c r="Q626" s="566">
        <v>0</v>
      </c>
    </row>
    <row r="627" spans="1:17" x14ac:dyDescent="0.25">
      <c r="A627" s="567">
        <f t="shared" si="28"/>
        <v>63158</v>
      </c>
      <c r="B627" s="577" t="str">
        <f t="shared" si="29"/>
        <v>AMCo</v>
      </c>
      <c r="C627" s="568">
        <v>0</v>
      </c>
      <c r="D627" s="569">
        <v>0</v>
      </c>
      <c r="E627" s="569">
        <v>0</v>
      </c>
      <c r="F627" s="569">
        <v>0</v>
      </c>
      <c r="G627" s="569">
        <v>0</v>
      </c>
      <c r="H627" s="569">
        <v>0</v>
      </c>
      <c r="I627" s="569">
        <v>0</v>
      </c>
      <c r="J627" s="569">
        <v>0</v>
      </c>
      <c r="K627" s="570">
        <v>0</v>
      </c>
      <c r="L627" s="571">
        <f t="shared" si="27"/>
        <v>0</v>
      </c>
      <c r="M627" s="573">
        <v>0</v>
      </c>
      <c r="N627" s="573">
        <v>0</v>
      </c>
      <c r="O627" s="573">
        <v>0</v>
      </c>
      <c r="P627" s="573">
        <v>0</v>
      </c>
      <c r="Q627" s="574">
        <v>0</v>
      </c>
    </row>
    <row r="628" spans="1:17" x14ac:dyDescent="0.25">
      <c r="A628" s="575">
        <f t="shared" si="28"/>
        <v>63189</v>
      </c>
      <c r="B628" s="83" t="str">
        <f t="shared" si="29"/>
        <v>AMCo</v>
      </c>
      <c r="C628" s="562">
        <v>0</v>
      </c>
      <c r="D628" s="563">
        <v>0</v>
      </c>
      <c r="E628" s="563">
        <v>0</v>
      </c>
      <c r="F628" s="563">
        <v>0</v>
      </c>
      <c r="G628" s="563">
        <v>0</v>
      </c>
      <c r="H628" s="563">
        <v>0</v>
      </c>
      <c r="I628" s="563">
        <v>0</v>
      </c>
      <c r="J628" s="563">
        <v>0</v>
      </c>
      <c r="K628" s="564">
        <v>0</v>
      </c>
      <c r="L628" s="563">
        <f t="shared" si="27"/>
        <v>0</v>
      </c>
      <c r="M628" s="564">
        <v>0</v>
      </c>
      <c r="N628" s="564">
        <v>0</v>
      </c>
      <c r="O628" s="564">
        <v>0</v>
      </c>
      <c r="P628" s="564">
        <v>0</v>
      </c>
      <c r="Q628" s="566">
        <v>0</v>
      </c>
    </row>
    <row r="629" spans="1:17" x14ac:dyDescent="0.25">
      <c r="A629" s="567">
        <f t="shared" si="28"/>
        <v>63220</v>
      </c>
      <c r="B629" s="577" t="str">
        <f t="shared" si="29"/>
        <v>AMCo</v>
      </c>
      <c r="C629" s="568">
        <v>0</v>
      </c>
      <c r="D629" s="569">
        <v>0</v>
      </c>
      <c r="E629" s="569">
        <v>0</v>
      </c>
      <c r="F629" s="569">
        <v>0</v>
      </c>
      <c r="G629" s="569">
        <v>0</v>
      </c>
      <c r="H629" s="569">
        <v>0</v>
      </c>
      <c r="I629" s="569">
        <v>0</v>
      </c>
      <c r="J629" s="569">
        <v>0</v>
      </c>
      <c r="K629" s="570">
        <v>0</v>
      </c>
      <c r="L629" s="571">
        <f t="shared" si="27"/>
        <v>0</v>
      </c>
      <c r="M629" s="573">
        <v>0</v>
      </c>
      <c r="N629" s="573">
        <v>0</v>
      </c>
      <c r="O629" s="573">
        <v>0</v>
      </c>
      <c r="P629" s="573">
        <v>0</v>
      </c>
      <c r="Q629" s="574">
        <v>0</v>
      </c>
    </row>
    <row r="630" spans="1:17" x14ac:dyDescent="0.25">
      <c r="A630" s="575">
        <f t="shared" si="28"/>
        <v>63248</v>
      </c>
      <c r="B630" s="83" t="str">
        <f t="shared" si="29"/>
        <v>AMCo</v>
      </c>
      <c r="C630" s="562">
        <v>0</v>
      </c>
      <c r="D630" s="563">
        <v>0</v>
      </c>
      <c r="E630" s="563">
        <v>0</v>
      </c>
      <c r="F630" s="563">
        <v>0</v>
      </c>
      <c r="G630" s="563">
        <v>0</v>
      </c>
      <c r="H630" s="563">
        <v>0</v>
      </c>
      <c r="I630" s="563">
        <v>0</v>
      </c>
      <c r="J630" s="563">
        <v>0</v>
      </c>
      <c r="K630" s="564">
        <v>0</v>
      </c>
      <c r="L630" s="563">
        <f t="shared" si="27"/>
        <v>0</v>
      </c>
      <c r="M630" s="564">
        <v>0</v>
      </c>
      <c r="N630" s="564">
        <v>0</v>
      </c>
      <c r="O630" s="564">
        <v>0</v>
      </c>
      <c r="P630" s="564">
        <v>0</v>
      </c>
      <c r="Q630" s="566">
        <v>0</v>
      </c>
    </row>
    <row r="631" spans="1:17" x14ac:dyDescent="0.25">
      <c r="A631" s="567">
        <f t="shared" si="28"/>
        <v>63279</v>
      </c>
      <c r="B631" s="577" t="str">
        <f t="shared" si="29"/>
        <v>AMCo</v>
      </c>
      <c r="C631" s="568">
        <v>0</v>
      </c>
      <c r="D631" s="569">
        <v>0</v>
      </c>
      <c r="E631" s="569">
        <v>0</v>
      </c>
      <c r="F631" s="569">
        <v>0</v>
      </c>
      <c r="G631" s="569">
        <v>0</v>
      </c>
      <c r="H631" s="569">
        <v>0</v>
      </c>
      <c r="I631" s="569">
        <v>0</v>
      </c>
      <c r="J631" s="569">
        <v>0</v>
      </c>
      <c r="K631" s="570">
        <v>0</v>
      </c>
      <c r="L631" s="571">
        <f t="shared" si="27"/>
        <v>0</v>
      </c>
      <c r="M631" s="573">
        <v>0</v>
      </c>
      <c r="N631" s="573">
        <v>0</v>
      </c>
      <c r="O631" s="573">
        <v>0</v>
      </c>
      <c r="P631" s="573">
        <v>0</v>
      </c>
      <c r="Q631" s="574">
        <v>0</v>
      </c>
    </row>
    <row r="632" spans="1:17" x14ac:dyDescent="0.25">
      <c r="A632" s="575">
        <f t="shared" si="28"/>
        <v>63309</v>
      </c>
      <c r="B632" s="83" t="str">
        <f t="shared" si="29"/>
        <v>AMCo</v>
      </c>
      <c r="C632" s="562">
        <v>0</v>
      </c>
      <c r="D632" s="563">
        <v>0</v>
      </c>
      <c r="E632" s="563">
        <v>0</v>
      </c>
      <c r="F632" s="563">
        <v>0</v>
      </c>
      <c r="G632" s="563">
        <v>0</v>
      </c>
      <c r="H632" s="563">
        <v>0</v>
      </c>
      <c r="I632" s="563">
        <v>0</v>
      </c>
      <c r="J632" s="563">
        <v>0</v>
      </c>
      <c r="K632" s="564">
        <v>0</v>
      </c>
      <c r="L632" s="563">
        <f t="shared" si="27"/>
        <v>0</v>
      </c>
      <c r="M632" s="564">
        <v>0</v>
      </c>
      <c r="N632" s="564">
        <v>0</v>
      </c>
      <c r="O632" s="564">
        <v>0</v>
      </c>
      <c r="P632" s="564">
        <v>0</v>
      </c>
      <c r="Q632" s="566">
        <v>0</v>
      </c>
    </row>
    <row r="633" spans="1:17" x14ac:dyDescent="0.25">
      <c r="A633" s="567">
        <f t="shared" si="28"/>
        <v>63340</v>
      </c>
      <c r="B633" s="577" t="str">
        <f t="shared" si="29"/>
        <v>AMCo</v>
      </c>
      <c r="C633" s="568">
        <v>0</v>
      </c>
      <c r="D633" s="569">
        <v>0</v>
      </c>
      <c r="E633" s="569">
        <v>0</v>
      </c>
      <c r="F633" s="569">
        <v>0</v>
      </c>
      <c r="G633" s="569">
        <v>0</v>
      </c>
      <c r="H633" s="569">
        <v>0</v>
      </c>
      <c r="I633" s="569">
        <v>0</v>
      </c>
      <c r="J633" s="569">
        <v>0</v>
      </c>
      <c r="K633" s="570">
        <v>0</v>
      </c>
      <c r="L633" s="571">
        <f t="shared" si="27"/>
        <v>0</v>
      </c>
      <c r="M633" s="573">
        <v>0</v>
      </c>
      <c r="N633" s="573">
        <v>0</v>
      </c>
      <c r="O633" s="573">
        <v>0</v>
      </c>
      <c r="P633" s="573">
        <v>0</v>
      </c>
      <c r="Q633" s="574">
        <v>0</v>
      </c>
    </row>
    <row r="634" spans="1:17" x14ac:dyDescent="0.25">
      <c r="A634" s="575">
        <f t="shared" si="28"/>
        <v>63370</v>
      </c>
      <c r="B634" s="83" t="str">
        <f t="shared" si="29"/>
        <v>AMCo</v>
      </c>
      <c r="C634" s="562">
        <v>0</v>
      </c>
      <c r="D634" s="563">
        <v>0</v>
      </c>
      <c r="E634" s="563">
        <v>0</v>
      </c>
      <c r="F634" s="563">
        <v>0</v>
      </c>
      <c r="G634" s="563">
        <v>0</v>
      </c>
      <c r="H634" s="563">
        <v>0</v>
      </c>
      <c r="I634" s="563">
        <v>0</v>
      </c>
      <c r="J634" s="563">
        <v>0</v>
      </c>
      <c r="K634" s="564">
        <v>0</v>
      </c>
      <c r="L634" s="563">
        <f t="shared" si="27"/>
        <v>0</v>
      </c>
      <c r="M634" s="564">
        <v>0</v>
      </c>
      <c r="N634" s="564">
        <v>0</v>
      </c>
      <c r="O634" s="564">
        <v>0</v>
      </c>
      <c r="P634" s="564">
        <v>0</v>
      </c>
      <c r="Q634" s="566">
        <v>0</v>
      </c>
    </row>
    <row r="635" spans="1:17" x14ac:dyDescent="0.25">
      <c r="A635" s="567">
        <f t="shared" si="28"/>
        <v>63401</v>
      </c>
      <c r="B635" s="577" t="str">
        <f t="shared" si="29"/>
        <v>AMCo</v>
      </c>
      <c r="C635" s="568">
        <v>0</v>
      </c>
      <c r="D635" s="569">
        <v>0</v>
      </c>
      <c r="E635" s="569">
        <v>0</v>
      </c>
      <c r="F635" s="569">
        <v>0</v>
      </c>
      <c r="G635" s="569">
        <v>0</v>
      </c>
      <c r="H635" s="569">
        <v>0</v>
      </c>
      <c r="I635" s="569">
        <v>0</v>
      </c>
      <c r="J635" s="569">
        <v>0</v>
      </c>
      <c r="K635" s="570">
        <v>0</v>
      </c>
      <c r="L635" s="571">
        <f t="shared" si="27"/>
        <v>0</v>
      </c>
      <c r="M635" s="573">
        <v>0</v>
      </c>
      <c r="N635" s="573">
        <v>0</v>
      </c>
      <c r="O635" s="573">
        <v>0</v>
      </c>
      <c r="P635" s="573">
        <v>0</v>
      </c>
      <c r="Q635" s="574">
        <v>0</v>
      </c>
    </row>
    <row r="636" spans="1:17" x14ac:dyDescent="0.25">
      <c r="A636" s="575">
        <f t="shared" si="28"/>
        <v>63432</v>
      </c>
      <c r="B636" s="83" t="str">
        <f t="shared" si="29"/>
        <v>AMCo</v>
      </c>
      <c r="C636" s="562">
        <v>0</v>
      </c>
      <c r="D636" s="563">
        <v>0</v>
      </c>
      <c r="E636" s="563">
        <v>0</v>
      </c>
      <c r="F636" s="563">
        <v>0</v>
      </c>
      <c r="G636" s="563">
        <v>0</v>
      </c>
      <c r="H636" s="563">
        <v>0</v>
      </c>
      <c r="I636" s="563">
        <v>0</v>
      </c>
      <c r="J636" s="563">
        <v>0</v>
      </c>
      <c r="K636" s="564">
        <v>0</v>
      </c>
      <c r="L636" s="563">
        <f t="shared" si="27"/>
        <v>0</v>
      </c>
      <c r="M636" s="564">
        <v>0</v>
      </c>
      <c r="N636" s="564">
        <v>0</v>
      </c>
      <c r="O636" s="564">
        <v>0</v>
      </c>
      <c r="P636" s="564">
        <v>0</v>
      </c>
      <c r="Q636" s="566">
        <v>0</v>
      </c>
    </row>
    <row r="637" spans="1:17" x14ac:dyDescent="0.25">
      <c r="A637" s="567">
        <f t="shared" si="28"/>
        <v>63462</v>
      </c>
      <c r="B637" s="577" t="str">
        <f t="shared" si="29"/>
        <v>AMCo</v>
      </c>
      <c r="C637" s="568">
        <v>0</v>
      </c>
      <c r="D637" s="569">
        <v>0</v>
      </c>
      <c r="E637" s="569">
        <v>0</v>
      </c>
      <c r="F637" s="569">
        <v>0</v>
      </c>
      <c r="G637" s="569">
        <v>0</v>
      </c>
      <c r="H637" s="569">
        <v>0</v>
      </c>
      <c r="I637" s="569">
        <v>0</v>
      </c>
      <c r="J637" s="569">
        <v>0</v>
      </c>
      <c r="K637" s="570">
        <v>0</v>
      </c>
      <c r="L637" s="571">
        <f t="shared" si="27"/>
        <v>0</v>
      </c>
      <c r="M637" s="573">
        <v>0</v>
      </c>
      <c r="N637" s="573">
        <v>0</v>
      </c>
      <c r="O637" s="573">
        <v>0</v>
      </c>
      <c r="P637" s="573">
        <v>0</v>
      </c>
      <c r="Q637" s="574">
        <v>0</v>
      </c>
    </row>
    <row r="638" spans="1:17" x14ac:dyDescent="0.25">
      <c r="A638" s="575">
        <f t="shared" si="28"/>
        <v>63493</v>
      </c>
      <c r="B638" s="83" t="str">
        <f t="shared" si="29"/>
        <v>AMCo</v>
      </c>
      <c r="C638" s="562">
        <v>0</v>
      </c>
      <c r="D638" s="563">
        <v>0</v>
      </c>
      <c r="E638" s="563">
        <v>0</v>
      </c>
      <c r="F638" s="563">
        <v>0</v>
      </c>
      <c r="G638" s="563">
        <v>0</v>
      </c>
      <c r="H638" s="563">
        <v>0</v>
      </c>
      <c r="I638" s="563">
        <v>0</v>
      </c>
      <c r="J638" s="563">
        <v>0</v>
      </c>
      <c r="K638" s="564">
        <v>0</v>
      </c>
      <c r="L638" s="563">
        <f t="shared" si="27"/>
        <v>0</v>
      </c>
      <c r="M638" s="564">
        <v>0</v>
      </c>
      <c r="N638" s="564">
        <v>0</v>
      </c>
      <c r="O638" s="564">
        <v>0</v>
      </c>
      <c r="P638" s="564">
        <v>0</v>
      </c>
      <c r="Q638" s="566">
        <v>0</v>
      </c>
    </row>
    <row r="639" spans="1:17" x14ac:dyDescent="0.25">
      <c r="A639" s="567">
        <f t="shared" si="28"/>
        <v>63523</v>
      </c>
      <c r="B639" s="577" t="str">
        <f t="shared" si="29"/>
        <v>AMCo</v>
      </c>
      <c r="C639" s="568">
        <v>0</v>
      </c>
      <c r="D639" s="569">
        <v>0</v>
      </c>
      <c r="E639" s="569">
        <v>0</v>
      </c>
      <c r="F639" s="569">
        <v>0</v>
      </c>
      <c r="G639" s="569">
        <v>0</v>
      </c>
      <c r="H639" s="569">
        <v>0</v>
      </c>
      <c r="I639" s="569">
        <v>0</v>
      </c>
      <c r="J639" s="569">
        <v>0</v>
      </c>
      <c r="K639" s="570">
        <v>0</v>
      </c>
      <c r="L639" s="571">
        <f t="shared" si="27"/>
        <v>0</v>
      </c>
      <c r="M639" s="573">
        <v>0</v>
      </c>
      <c r="N639" s="573">
        <v>0</v>
      </c>
      <c r="O639" s="573">
        <v>0</v>
      </c>
      <c r="P639" s="573">
        <v>0</v>
      </c>
      <c r="Q639" s="574">
        <v>0</v>
      </c>
    </row>
    <row r="640" spans="1:17" x14ac:dyDescent="0.25">
      <c r="A640" s="575">
        <f t="shared" si="28"/>
        <v>63554</v>
      </c>
      <c r="B640" s="83" t="str">
        <f t="shared" si="29"/>
        <v>AMCo</v>
      </c>
      <c r="C640" s="562">
        <v>0</v>
      </c>
      <c r="D640" s="563">
        <v>0</v>
      </c>
      <c r="E640" s="563">
        <v>0</v>
      </c>
      <c r="F640" s="563">
        <v>0</v>
      </c>
      <c r="G640" s="563">
        <v>0</v>
      </c>
      <c r="H640" s="563">
        <v>0</v>
      </c>
      <c r="I640" s="563">
        <v>0</v>
      </c>
      <c r="J640" s="563">
        <v>0</v>
      </c>
      <c r="K640" s="564">
        <v>0</v>
      </c>
      <c r="L640" s="563">
        <f t="shared" si="27"/>
        <v>0</v>
      </c>
      <c r="M640" s="564">
        <v>0</v>
      </c>
      <c r="N640" s="564">
        <v>0</v>
      </c>
      <c r="O640" s="564">
        <v>0</v>
      </c>
      <c r="P640" s="564">
        <v>0</v>
      </c>
      <c r="Q640" s="566">
        <v>0</v>
      </c>
    </row>
    <row r="641" spans="1:17" x14ac:dyDescent="0.25">
      <c r="A641" s="567">
        <f t="shared" si="28"/>
        <v>63585</v>
      </c>
      <c r="B641" s="577" t="str">
        <f t="shared" si="29"/>
        <v>AMCo</v>
      </c>
      <c r="C641" s="568">
        <v>0</v>
      </c>
      <c r="D641" s="569">
        <v>0</v>
      </c>
      <c r="E641" s="569">
        <v>0</v>
      </c>
      <c r="F641" s="569">
        <v>0</v>
      </c>
      <c r="G641" s="569">
        <v>0</v>
      </c>
      <c r="H641" s="569">
        <v>0</v>
      </c>
      <c r="I641" s="569">
        <v>0</v>
      </c>
      <c r="J641" s="569">
        <v>0</v>
      </c>
      <c r="K641" s="570">
        <v>0</v>
      </c>
      <c r="L641" s="571">
        <f t="shared" si="27"/>
        <v>0</v>
      </c>
      <c r="M641" s="573">
        <v>0</v>
      </c>
      <c r="N641" s="573">
        <v>0</v>
      </c>
      <c r="O641" s="573">
        <v>0</v>
      </c>
      <c r="P641" s="573">
        <v>0</v>
      </c>
      <c r="Q641" s="574">
        <v>0</v>
      </c>
    </row>
    <row r="642" spans="1:17" x14ac:dyDescent="0.25">
      <c r="A642" s="575">
        <f t="shared" si="28"/>
        <v>63613</v>
      </c>
      <c r="B642" s="83" t="str">
        <f t="shared" si="29"/>
        <v>AMCo</v>
      </c>
      <c r="C642" s="562">
        <v>0</v>
      </c>
      <c r="D642" s="563">
        <v>0</v>
      </c>
      <c r="E642" s="563">
        <v>0</v>
      </c>
      <c r="F642" s="563">
        <v>0</v>
      </c>
      <c r="G642" s="563">
        <v>0</v>
      </c>
      <c r="H642" s="563">
        <v>0</v>
      </c>
      <c r="I642" s="563">
        <v>0</v>
      </c>
      <c r="J642" s="563">
        <v>0</v>
      </c>
      <c r="K642" s="564">
        <v>0</v>
      </c>
      <c r="L642" s="563">
        <f t="shared" ref="L642:L705" si="30">+O642+P642</f>
        <v>0</v>
      </c>
      <c r="M642" s="564">
        <v>0</v>
      </c>
      <c r="N642" s="564">
        <v>0</v>
      </c>
      <c r="O642" s="564">
        <v>0</v>
      </c>
      <c r="P642" s="564">
        <v>0</v>
      </c>
      <c r="Q642" s="566">
        <v>0</v>
      </c>
    </row>
    <row r="643" spans="1:17" x14ac:dyDescent="0.25">
      <c r="A643" s="567">
        <f t="shared" ref="A643:A706" si="31">+EOMONTH(A642,1)</f>
        <v>63644</v>
      </c>
      <c r="B643" s="577" t="str">
        <f t="shared" ref="B643:B706" si="32">+B642</f>
        <v>AMCo</v>
      </c>
      <c r="C643" s="568">
        <v>0</v>
      </c>
      <c r="D643" s="569">
        <v>0</v>
      </c>
      <c r="E643" s="569">
        <v>0</v>
      </c>
      <c r="F643" s="569">
        <v>0</v>
      </c>
      <c r="G643" s="569">
        <v>0</v>
      </c>
      <c r="H643" s="569">
        <v>0</v>
      </c>
      <c r="I643" s="569">
        <v>0</v>
      </c>
      <c r="J643" s="569">
        <v>0</v>
      </c>
      <c r="K643" s="570">
        <v>0</v>
      </c>
      <c r="L643" s="571">
        <f t="shared" si="30"/>
        <v>0</v>
      </c>
      <c r="M643" s="573">
        <v>0</v>
      </c>
      <c r="N643" s="573">
        <v>0</v>
      </c>
      <c r="O643" s="573">
        <v>0</v>
      </c>
      <c r="P643" s="573">
        <v>0</v>
      </c>
      <c r="Q643" s="574">
        <v>0</v>
      </c>
    </row>
    <row r="644" spans="1:17" x14ac:dyDescent="0.25">
      <c r="A644" s="575">
        <f t="shared" si="31"/>
        <v>63674</v>
      </c>
      <c r="B644" s="83" t="str">
        <f t="shared" si="32"/>
        <v>AMCo</v>
      </c>
      <c r="C644" s="562">
        <v>0</v>
      </c>
      <c r="D644" s="563">
        <v>0</v>
      </c>
      <c r="E644" s="563">
        <v>0</v>
      </c>
      <c r="F644" s="563">
        <v>0</v>
      </c>
      <c r="G644" s="563">
        <v>0</v>
      </c>
      <c r="H644" s="563">
        <v>0</v>
      </c>
      <c r="I644" s="563">
        <v>0</v>
      </c>
      <c r="J644" s="563">
        <v>0</v>
      </c>
      <c r="K644" s="564">
        <v>0</v>
      </c>
      <c r="L644" s="563">
        <f t="shared" si="30"/>
        <v>0</v>
      </c>
      <c r="M644" s="564">
        <v>0</v>
      </c>
      <c r="N644" s="564">
        <v>0</v>
      </c>
      <c r="O644" s="564">
        <v>0</v>
      </c>
      <c r="P644" s="564">
        <v>0</v>
      </c>
      <c r="Q644" s="566">
        <v>0</v>
      </c>
    </row>
    <row r="645" spans="1:17" x14ac:dyDescent="0.25">
      <c r="A645" s="567">
        <f t="shared" si="31"/>
        <v>63705</v>
      </c>
      <c r="B645" s="577" t="str">
        <f t="shared" si="32"/>
        <v>AMCo</v>
      </c>
      <c r="C645" s="568">
        <v>0</v>
      </c>
      <c r="D645" s="569">
        <v>0</v>
      </c>
      <c r="E645" s="569">
        <v>0</v>
      </c>
      <c r="F645" s="569">
        <v>0</v>
      </c>
      <c r="G645" s="569">
        <v>0</v>
      </c>
      <c r="H645" s="569">
        <v>0</v>
      </c>
      <c r="I645" s="569">
        <v>0</v>
      </c>
      <c r="J645" s="569">
        <v>0</v>
      </c>
      <c r="K645" s="570">
        <v>0</v>
      </c>
      <c r="L645" s="571">
        <f t="shared" si="30"/>
        <v>0</v>
      </c>
      <c r="M645" s="573">
        <v>0</v>
      </c>
      <c r="N645" s="573">
        <v>0</v>
      </c>
      <c r="O645" s="573">
        <v>0</v>
      </c>
      <c r="P645" s="573">
        <v>0</v>
      </c>
      <c r="Q645" s="574">
        <v>0</v>
      </c>
    </row>
    <row r="646" spans="1:17" x14ac:dyDescent="0.25">
      <c r="A646" s="575">
        <f t="shared" si="31"/>
        <v>63735</v>
      </c>
      <c r="B646" s="83" t="str">
        <f t="shared" si="32"/>
        <v>AMCo</v>
      </c>
      <c r="C646" s="562">
        <v>0</v>
      </c>
      <c r="D646" s="563">
        <v>0</v>
      </c>
      <c r="E646" s="563">
        <v>0</v>
      </c>
      <c r="F646" s="563">
        <v>0</v>
      </c>
      <c r="G646" s="563">
        <v>0</v>
      </c>
      <c r="H646" s="563">
        <v>0</v>
      </c>
      <c r="I646" s="563">
        <v>0</v>
      </c>
      <c r="J646" s="563">
        <v>0</v>
      </c>
      <c r="K646" s="564">
        <v>0</v>
      </c>
      <c r="L646" s="563">
        <f t="shared" si="30"/>
        <v>0</v>
      </c>
      <c r="M646" s="564">
        <v>0</v>
      </c>
      <c r="N646" s="564">
        <v>0</v>
      </c>
      <c r="O646" s="564">
        <v>0</v>
      </c>
      <c r="P646" s="564">
        <v>0</v>
      </c>
      <c r="Q646" s="566">
        <v>0</v>
      </c>
    </row>
    <row r="647" spans="1:17" x14ac:dyDescent="0.25">
      <c r="A647" s="567">
        <f t="shared" si="31"/>
        <v>63766</v>
      </c>
      <c r="B647" s="577" t="str">
        <f t="shared" si="32"/>
        <v>AMCo</v>
      </c>
      <c r="C647" s="568">
        <v>0</v>
      </c>
      <c r="D647" s="569">
        <v>0</v>
      </c>
      <c r="E647" s="569">
        <v>0</v>
      </c>
      <c r="F647" s="569">
        <v>0</v>
      </c>
      <c r="G647" s="569">
        <v>0</v>
      </c>
      <c r="H647" s="569">
        <v>0</v>
      </c>
      <c r="I647" s="569">
        <v>0</v>
      </c>
      <c r="J647" s="569">
        <v>0</v>
      </c>
      <c r="K647" s="570">
        <v>0</v>
      </c>
      <c r="L647" s="571">
        <f t="shared" si="30"/>
        <v>0</v>
      </c>
      <c r="M647" s="573">
        <v>0</v>
      </c>
      <c r="N647" s="573">
        <v>0</v>
      </c>
      <c r="O647" s="573">
        <v>0</v>
      </c>
      <c r="P647" s="573">
        <v>0</v>
      </c>
      <c r="Q647" s="574">
        <v>0</v>
      </c>
    </row>
    <row r="648" spans="1:17" x14ac:dyDescent="0.25">
      <c r="A648" s="575">
        <f t="shared" si="31"/>
        <v>63797</v>
      </c>
      <c r="B648" s="83" t="str">
        <f t="shared" si="32"/>
        <v>AMCo</v>
      </c>
      <c r="C648" s="562">
        <v>0</v>
      </c>
      <c r="D648" s="563">
        <v>0</v>
      </c>
      <c r="E648" s="563">
        <v>0</v>
      </c>
      <c r="F648" s="563">
        <v>0</v>
      </c>
      <c r="G648" s="563">
        <v>0</v>
      </c>
      <c r="H648" s="563">
        <v>0</v>
      </c>
      <c r="I648" s="563">
        <v>0</v>
      </c>
      <c r="J648" s="563">
        <v>0</v>
      </c>
      <c r="K648" s="564">
        <v>0</v>
      </c>
      <c r="L648" s="563">
        <f t="shared" si="30"/>
        <v>0</v>
      </c>
      <c r="M648" s="564">
        <v>0</v>
      </c>
      <c r="N648" s="564">
        <v>0</v>
      </c>
      <c r="O648" s="564">
        <v>0</v>
      </c>
      <c r="P648" s="564">
        <v>0</v>
      </c>
      <c r="Q648" s="566">
        <v>0</v>
      </c>
    </row>
    <row r="649" spans="1:17" x14ac:dyDescent="0.25">
      <c r="A649" s="567">
        <f t="shared" si="31"/>
        <v>63827</v>
      </c>
      <c r="B649" s="577" t="str">
        <f t="shared" si="32"/>
        <v>AMCo</v>
      </c>
      <c r="C649" s="568">
        <v>0</v>
      </c>
      <c r="D649" s="569">
        <v>0</v>
      </c>
      <c r="E649" s="569">
        <v>0</v>
      </c>
      <c r="F649" s="569">
        <v>0</v>
      </c>
      <c r="G649" s="569">
        <v>0</v>
      </c>
      <c r="H649" s="569">
        <v>0</v>
      </c>
      <c r="I649" s="569">
        <v>0</v>
      </c>
      <c r="J649" s="569">
        <v>0</v>
      </c>
      <c r="K649" s="570">
        <v>0</v>
      </c>
      <c r="L649" s="571">
        <f t="shared" si="30"/>
        <v>0</v>
      </c>
      <c r="M649" s="573">
        <v>0</v>
      </c>
      <c r="N649" s="573">
        <v>0</v>
      </c>
      <c r="O649" s="573">
        <v>0</v>
      </c>
      <c r="P649" s="573">
        <v>0</v>
      </c>
      <c r="Q649" s="574">
        <v>0</v>
      </c>
    </row>
    <row r="650" spans="1:17" x14ac:dyDescent="0.25">
      <c r="A650" s="575">
        <f t="shared" si="31"/>
        <v>63858</v>
      </c>
      <c r="B650" s="83" t="str">
        <f t="shared" si="32"/>
        <v>AMCo</v>
      </c>
      <c r="C650" s="562">
        <v>0</v>
      </c>
      <c r="D650" s="563">
        <v>0</v>
      </c>
      <c r="E650" s="563">
        <v>0</v>
      </c>
      <c r="F650" s="563">
        <v>0</v>
      </c>
      <c r="G650" s="563">
        <v>0</v>
      </c>
      <c r="H650" s="563">
        <v>0</v>
      </c>
      <c r="I650" s="563">
        <v>0</v>
      </c>
      <c r="J650" s="563">
        <v>0</v>
      </c>
      <c r="K650" s="564">
        <v>0</v>
      </c>
      <c r="L650" s="563">
        <f t="shared" si="30"/>
        <v>0</v>
      </c>
      <c r="M650" s="564">
        <v>0</v>
      </c>
      <c r="N650" s="564">
        <v>0</v>
      </c>
      <c r="O650" s="564">
        <v>0</v>
      </c>
      <c r="P650" s="564">
        <v>0</v>
      </c>
      <c r="Q650" s="566">
        <v>0</v>
      </c>
    </row>
    <row r="651" spans="1:17" x14ac:dyDescent="0.25">
      <c r="A651" s="567">
        <f t="shared" si="31"/>
        <v>63888</v>
      </c>
      <c r="B651" s="577" t="str">
        <f t="shared" si="32"/>
        <v>AMCo</v>
      </c>
      <c r="C651" s="568">
        <v>0</v>
      </c>
      <c r="D651" s="569">
        <v>0</v>
      </c>
      <c r="E651" s="569">
        <v>0</v>
      </c>
      <c r="F651" s="569">
        <v>0</v>
      </c>
      <c r="G651" s="569">
        <v>0</v>
      </c>
      <c r="H651" s="569">
        <v>0</v>
      </c>
      <c r="I651" s="569">
        <v>0</v>
      </c>
      <c r="J651" s="569">
        <v>0</v>
      </c>
      <c r="K651" s="570">
        <v>0</v>
      </c>
      <c r="L651" s="571">
        <f t="shared" si="30"/>
        <v>0</v>
      </c>
      <c r="M651" s="573">
        <v>0</v>
      </c>
      <c r="N651" s="573">
        <v>0</v>
      </c>
      <c r="O651" s="573">
        <v>0</v>
      </c>
      <c r="P651" s="573">
        <v>0</v>
      </c>
      <c r="Q651" s="574">
        <v>0</v>
      </c>
    </row>
    <row r="652" spans="1:17" x14ac:dyDescent="0.25">
      <c r="A652" s="575">
        <f t="shared" si="31"/>
        <v>63919</v>
      </c>
      <c r="B652" s="83" t="str">
        <f t="shared" si="32"/>
        <v>AMCo</v>
      </c>
      <c r="C652" s="562">
        <v>0</v>
      </c>
      <c r="D652" s="563">
        <v>0</v>
      </c>
      <c r="E652" s="563">
        <v>0</v>
      </c>
      <c r="F652" s="563">
        <v>0</v>
      </c>
      <c r="G652" s="563">
        <v>0</v>
      </c>
      <c r="H652" s="563">
        <v>0</v>
      </c>
      <c r="I652" s="563">
        <v>0</v>
      </c>
      <c r="J652" s="563">
        <v>0</v>
      </c>
      <c r="K652" s="564">
        <v>0</v>
      </c>
      <c r="L652" s="563">
        <f t="shared" si="30"/>
        <v>0</v>
      </c>
      <c r="M652" s="564">
        <v>0</v>
      </c>
      <c r="N652" s="564">
        <v>0</v>
      </c>
      <c r="O652" s="564">
        <v>0</v>
      </c>
      <c r="P652" s="564">
        <v>0</v>
      </c>
      <c r="Q652" s="566">
        <v>0</v>
      </c>
    </row>
    <row r="653" spans="1:17" x14ac:dyDescent="0.25">
      <c r="A653" s="567">
        <f t="shared" si="31"/>
        <v>63950</v>
      </c>
      <c r="B653" s="577" t="str">
        <f t="shared" si="32"/>
        <v>AMCo</v>
      </c>
      <c r="C653" s="568">
        <v>0</v>
      </c>
      <c r="D653" s="569">
        <v>0</v>
      </c>
      <c r="E653" s="569">
        <v>0</v>
      </c>
      <c r="F653" s="569">
        <v>0</v>
      </c>
      <c r="G653" s="569">
        <v>0</v>
      </c>
      <c r="H653" s="569">
        <v>0</v>
      </c>
      <c r="I653" s="569">
        <v>0</v>
      </c>
      <c r="J653" s="569">
        <v>0</v>
      </c>
      <c r="K653" s="570">
        <v>0</v>
      </c>
      <c r="L653" s="571">
        <f t="shared" si="30"/>
        <v>0</v>
      </c>
      <c r="M653" s="573">
        <v>0</v>
      </c>
      <c r="N653" s="573">
        <v>0</v>
      </c>
      <c r="O653" s="573">
        <v>0</v>
      </c>
      <c r="P653" s="573">
        <v>0</v>
      </c>
      <c r="Q653" s="574">
        <v>0</v>
      </c>
    </row>
    <row r="654" spans="1:17" x14ac:dyDescent="0.25">
      <c r="A654" s="575">
        <f t="shared" si="31"/>
        <v>63978</v>
      </c>
      <c r="B654" s="83" t="str">
        <f t="shared" si="32"/>
        <v>AMCo</v>
      </c>
      <c r="C654" s="562">
        <v>0</v>
      </c>
      <c r="D654" s="563">
        <v>0</v>
      </c>
      <c r="E654" s="563">
        <v>0</v>
      </c>
      <c r="F654" s="563">
        <v>0</v>
      </c>
      <c r="G654" s="563">
        <v>0</v>
      </c>
      <c r="H654" s="563">
        <v>0</v>
      </c>
      <c r="I654" s="563">
        <v>0</v>
      </c>
      <c r="J654" s="563">
        <v>0</v>
      </c>
      <c r="K654" s="564">
        <v>0</v>
      </c>
      <c r="L654" s="563">
        <f t="shared" si="30"/>
        <v>0</v>
      </c>
      <c r="M654" s="564">
        <v>0</v>
      </c>
      <c r="N654" s="564">
        <v>0</v>
      </c>
      <c r="O654" s="564">
        <v>0</v>
      </c>
      <c r="P654" s="564">
        <v>0</v>
      </c>
      <c r="Q654" s="566">
        <v>0</v>
      </c>
    </row>
    <row r="655" spans="1:17" x14ac:dyDescent="0.25">
      <c r="A655" s="567">
        <f t="shared" si="31"/>
        <v>64009</v>
      </c>
      <c r="B655" s="577" t="str">
        <f t="shared" si="32"/>
        <v>AMCo</v>
      </c>
      <c r="C655" s="568">
        <v>0</v>
      </c>
      <c r="D655" s="569">
        <v>0</v>
      </c>
      <c r="E655" s="569">
        <v>0</v>
      </c>
      <c r="F655" s="569">
        <v>0</v>
      </c>
      <c r="G655" s="569">
        <v>0</v>
      </c>
      <c r="H655" s="569">
        <v>0</v>
      </c>
      <c r="I655" s="569">
        <v>0</v>
      </c>
      <c r="J655" s="569">
        <v>0</v>
      </c>
      <c r="K655" s="570">
        <v>0</v>
      </c>
      <c r="L655" s="571">
        <f t="shared" si="30"/>
        <v>0</v>
      </c>
      <c r="M655" s="573">
        <v>0</v>
      </c>
      <c r="N655" s="573">
        <v>0</v>
      </c>
      <c r="O655" s="573">
        <v>0</v>
      </c>
      <c r="P655" s="573">
        <v>0</v>
      </c>
      <c r="Q655" s="574">
        <v>0</v>
      </c>
    </row>
    <row r="656" spans="1:17" x14ac:dyDescent="0.25">
      <c r="A656" s="575">
        <f t="shared" si="31"/>
        <v>64039</v>
      </c>
      <c r="B656" s="83" t="str">
        <f t="shared" si="32"/>
        <v>AMCo</v>
      </c>
      <c r="C656" s="562">
        <v>0</v>
      </c>
      <c r="D656" s="563">
        <v>0</v>
      </c>
      <c r="E656" s="563">
        <v>0</v>
      </c>
      <c r="F656" s="563">
        <v>0</v>
      </c>
      <c r="G656" s="563">
        <v>0</v>
      </c>
      <c r="H656" s="563">
        <v>0</v>
      </c>
      <c r="I656" s="563">
        <v>0</v>
      </c>
      <c r="J656" s="563">
        <v>0</v>
      </c>
      <c r="K656" s="564">
        <v>0</v>
      </c>
      <c r="L656" s="563">
        <f t="shared" si="30"/>
        <v>0</v>
      </c>
      <c r="M656" s="564">
        <v>0</v>
      </c>
      <c r="N656" s="564">
        <v>0</v>
      </c>
      <c r="O656" s="564">
        <v>0</v>
      </c>
      <c r="P656" s="564">
        <v>0</v>
      </c>
      <c r="Q656" s="566">
        <v>0</v>
      </c>
    </row>
    <row r="657" spans="1:17" x14ac:dyDescent="0.25">
      <c r="A657" s="567">
        <f t="shared" si="31"/>
        <v>64070</v>
      </c>
      <c r="B657" s="577" t="str">
        <f t="shared" si="32"/>
        <v>AMCo</v>
      </c>
      <c r="C657" s="568">
        <v>0</v>
      </c>
      <c r="D657" s="569">
        <v>0</v>
      </c>
      <c r="E657" s="569">
        <v>0</v>
      </c>
      <c r="F657" s="569">
        <v>0</v>
      </c>
      <c r="G657" s="569">
        <v>0</v>
      </c>
      <c r="H657" s="569">
        <v>0</v>
      </c>
      <c r="I657" s="569">
        <v>0</v>
      </c>
      <c r="J657" s="569">
        <v>0</v>
      </c>
      <c r="K657" s="570">
        <v>0</v>
      </c>
      <c r="L657" s="571">
        <f t="shared" si="30"/>
        <v>0</v>
      </c>
      <c r="M657" s="573">
        <v>0</v>
      </c>
      <c r="N657" s="573">
        <v>0</v>
      </c>
      <c r="O657" s="573">
        <v>0</v>
      </c>
      <c r="P657" s="573">
        <v>0</v>
      </c>
      <c r="Q657" s="574">
        <v>0</v>
      </c>
    </row>
    <row r="658" spans="1:17" x14ac:dyDescent="0.25">
      <c r="A658" s="575">
        <f t="shared" si="31"/>
        <v>64100</v>
      </c>
      <c r="B658" s="83" t="str">
        <f t="shared" si="32"/>
        <v>AMCo</v>
      </c>
      <c r="C658" s="562">
        <v>0</v>
      </c>
      <c r="D658" s="563">
        <v>0</v>
      </c>
      <c r="E658" s="563">
        <v>0</v>
      </c>
      <c r="F658" s="563">
        <v>0</v>
      </c>
      <c r="G658" s="563">
        <v>0</v>
      </c>
      <c r="H658" s="563">
        <v>0</v>
      </c>
      <c r="I658" s="563">
        <v>0</v>
      </c>
      <c r="J658" s="563">
        <v>0</v>
      </c>
      <c r="K658" s="564">
        <v>0</v>
      </c>
      <c r="L658" s="563">
        <f t="shared" si="30"/>
        <v>0</v>
      </c>
      <c r="M658" s="564">
        <v>0</v>
      </c>
      <c r="N658" s="564">
        <v>0</v>
      </c>
      <c r="O658" s="564">
        <v>0</v>
      </c>
      <c r="P658" s="564">
        <v>0</v>
      </c>
      <c r="Q658" s="566">
        <v>0</v>
      </c>
    </row>
    <row r="659" spans="1:17" x14ac:dyDescent="0.25">
      <c r="A659" s="567">
        <f t="shared" si="31"/>
        <v>64131</v>
      </c>
      <c r="B659" s="577" t="str">
        <f t="shared" si="32"/>
        <v>AMCo</v>
      </c>
      <c r="C659" s="568">
        <v>0</v>
      </c>
      <c r="D659" s="569">
        <v>0</v>
      </c>
      <c r="E659" s="569">
        <v>0</v>
      </c>
      <c r="F659" s="569">
        <v>0</v>
      </c>
      <c r="G659" s="569">
        <v>0</v>
      </c>
      <c r="H659" s="569">
        <v>0</v>
      </c>
      <c r="I659" s="569">
        <v>0</v>
      </c>
      <c r="J659" s="569">
        <v>0</v>
      </c>
      <c r="K659" s="570">
        <v>0</v>
      </c>
      <c r="L659" s="571">
        <f t="shared" si="30"/>
        <v>0</v>
      </c>
      <c r="M659" s="573">
        <v>0</v>
      </c>
      <c r="N659" s="573">
        <v>0</v>
      </c>
      <c r="O659" s="573">
        <v>0</v>
      </c>
      <c r="P659" s="573">
        <v>0</v>
      </c>
      <c r="Q659" s="574">
        <v>0</v>
      </c>
    </row>
    <row r="660" spans="1:17" x14ac:dyDescent="0.25">
      <c r="A660" s="575">
        <f t="shared" si="31"/>
        <v>64162</v>
      </c>
      <c r="B660" s="83" t="str">
        <f t="shared" si="32"/>
        <v>AMCo</v>
      </c>
      <c r="C660" s="562">
        <v>0</v>
      </c>
      <c r="D660" s="563">
        <v>0</v>
      </c>
      <c r="E660" s="563">
        <v>0</v>
      </c>
      <c r="F660" s="563">
        <v>0</v>
      </c>
      <c r="G660" s="563">
        <v>0</v>
      </c>
      <c r="H660" s="563">
        <v>0</v>
      </c>
      <c r="I660" s="563">
        <v>0</v>
      </c>
      <c r="J660" s="563">
        <v>0</v>
      </c>
      <c r="K660" s="564">
        <v>0</v>
      </c>
      <c r="L660" s="563">
        <f t="shared" si="30"/>
        <v>0</v>
      </c>
      <c r="M660" s="564">
        <v>0</v>
      </c>
      <c r="N660" s="564">
        <v>0</v>
      </c>
      <c r="O660" s="564">
        <v>0</v>
      </c>
      <c r="P660" s="564">
        <v>0</v>
      </c>
      <c r="Q660" s="566">
        <v>0</v>
      </c>
    </row>
    <row r="661" spans="1:17" x14ac:dyDescent="0.25">
      <c r="A661" s="567">
        <f t="shared" si="31"/>
        <v>64192</v>
      </c>
      <c r="B661" s="577" t="str">
        <f t="shared" si="32"/>
        <v>AMCo</v>
      </c>
      <c r="C661" s="568">
        <v>0</v>
      </c>
      <c r="D661" s="569">
        <v>0</v>
      </c>
      <c r="E661" s="569">
        <v>0</v>
      </c>
      <c r="F661" s="569">
        <v>0</v>
      </c>
      <c r="G661" s="569">
        <v>0</v>
      </c>
      <c r="H661" s="569">
        <v>0</v>
      </c>
      <c r="I661" s="569">
        <v>0</v>
      </c>
      <c r="J661" s="569">
        <v>0</v>
      </c>
      <c r="K661" s="570">
        <v>0</v>
      </c>
      <c r="L661" s="571">
        <f t="shared" si="30"/>
        <v>0</v>
      </c>
      <c r="M661" s="573">
        <v>0</v>
      </c>
      <c r="N661" s="573">
        <v>0</v>
      </c>
      <c r="O661" s="573">
        <v>0</v>
      </c>
      <c r="P661" s="573">
        <v>0</v>
      </c>
      <c r="Q661" s="574">
        <v>0</v>
      </c>
    </row>
    <row r="662" spans="1:17" x14ac:dyDescent="0.25">
      <c r="A662" s="575">
        <f t="shared" si="31"/>
        <v>64223</v>
      </c>
      <c r="B662" s="83" t="str">
        <f t="shared" si="32"/>
        <v>AMCo</v>
      </c>
      <c r="C662" s="562">
        <v>0</v>
      </c>
      <c r="D662" s="563">
        <v>0</v>
      </c>
      <c r="E662" s="563">
        <v>0</v>
      </c>
      <c r="F662" s="563">
        <v>0</v>
      </c>
      <c r="G662" s="563">
        <v>0</v>
      </c>
      <c r="H662" s="563">
        <v>0</v>
      </c>
      <c r="I662" s="563">
        <v>0</v>
      </c>
      <c r="J662" s="563">
        <v>0</v>
      </c>
      <c r="K662" s="564">
        <v>0</v>
      </c>
      <c r="L662" s="563">
        <f t="shared" si="30"/>
        <v>0</v>
      </c>
      <c r="M662" s="564">
        <v>0</v>
      </c>
      <c r="N662" s="564">
        <v>0</v>
      </c>
      <c r="O662" s="564">
        <v>0</v>
      </c>
      <c r="P662" s="564">
        <v>0</v>
      </c>
      <c r="Q662" s="566">
        <v>0</v>
      </c>
    </row>
    <row r="663" spans="1:17" x14ac:dyDescent="0.25">
      <c r="A663" s="567">
        <f t="shared" si="31"/>
        <v>64253</v>
      </c>
      <c r="B663" s="577" t="str">
        <f t="shared" si="32"/>
        <v>AMCo</v>
      </c>
      <c r="C663" s="568">
        <v>0</v>
      </c>
      <c r="D663" s="569">
        <v>0</v>
      </c>
      <c r="E663" s="569">
        <v>0</v>
      </c>
      <c r="F663" s="569">
        <v>0</v>
      </c>
      <c r="G663" s="569">
        <v>0</v>
      </c>
      <c r="H663" s="569">
        <v>0</v>
      </c>
      <c r="I663" s="569">
        <v>0</v>
      </c>
      <c r="J663" s="569">
        <v>0</v>
      </c>
      <c r="K663" s="570">
        <v>0</v>
      </c>
      <c r="L663" s="571">
        <f t="shared" si="30"/>
        <v>0</v>
      </c>
      <c r="M663" s="573">
        <v>0</v>
      </c>
      <c r="N663" s="573">
        <v>0</v>
      </c>
      <c r="O663" s="573">
        <v>0</v>
      </c>
      <c r="P663" s="573">
        <v>0</v>
      </c>
      <c r="Q663" s="574">
        <v>0</v>
      </c>
    </row>
    <row r="664" spans="1:17" x14ac:dyDescent="0.25">
      <c r="A664" s="575">
        <f t="shared" si="31"/>
        <v>64284</v>
      </c>
      <c r="B664" s="83" t="str">
        <f t="shared" si="32"/>
        <v>AMCo</v>
      </c>
      <c r="C664" s="562">
        <v>0</v>
      </c>
      <c r="D664" s="563">
        <v>0</v>
      </c>
      <c r="E664" s="563">
        <v>0</v>
      </c>
      <c r="F664" s="563">
        <v>0</v>
      </c>
      <c r="G664" s="563">
        <v>0</v>
      </c>
      <c r="H664" s="563">
        <v>0</v>
      </c>
      <c r="I664" s="563">
        <v>0</v>
      </c>
      <c r="J664" s="563">
        <v>0</v>
      </c>
      <c r="K664" s="564">
        <v>0</v>
      </c>
      <c r="L664" s="563">
        <f t="shared" si="30"/>
        <v>0</v>
      </c>
      <c r="M664" s="564">
        <v>0</v>
      </c>
      <c r="N664" s="564">
        <v>0</v>
      </c>
      <c r="O664" s="564">
        <v>0</v>
      </c>
      <c r="P664" s="564">
        <v>0</v>
      </c>
      <c r="Q664" s="566">
        <v>0</v>
      </c>
    </row>
    <row r="665" spans="1:17" x14ac:dyDescent="0.25">
      <c r="A665" s="567">
        <f t="shared" si="31"/>
        <v>64315</v>
      </c>
      <c r="B665" s="577" t="str">
        <f t="shared" si="32"/>
        <v>AMCo</v>
      </c>
      <c r="C665" s="568">
        <v>0</v>
      </c>
      <c r="D665" s="569">
        <v>0</v>
      </c>
      <c r="E665" s="569">
        <v>0</v>
      </c>
      <c r="F665" s="569">
        <v>0</v>
      </c>
      <c r="G665" s="569">
        <v>0</v>
      </c>
      <c r="H665" s="569">
        <v>0</v>
      </c>
      <c r="I665" s="569">
        <v>0</v>
      </c>
      <c r="J665" s="569">
        <v>0</v>
      </c>
      <c r="K665" s="570">
        <v>0</v>
      </c>
      <c r="L665" s="571">
        <f t="shared" si="30"/>
        <v>0</v>
      </c>
      <c r="M665" s="573">
        <v>0</v>
      </c>
      <c r="N665" s="573">
        <v>0</v>
      </c>
      <c r="O665" s="573">
        <v>0</v>
      </c>
      <c r="P665" s="573">
        <v>0</v>
      </c>
      <c r="Q665" s="574">
        <v>0</v>
      </c>
    </row>
    <row r="666" spans="1:17" x14ac:dyDescent="0.25">
      <c r="A666" s="575">
        <f t="shared" si="31"/>
        <v>64344</v>
      </c>
      <c r="B666" s="83" t="str">
        <f t="shared" si="32"/>
        <v>AMCo</v>
      </c>
      <c r="C666" s="562">
        <v>0</v>
      </c>
      <c r="D666" s="563">
        <v>0</v>
      </c>
      <c r="E666" s="563">
        <v>0</v>
      </c>
      <c r="F666" s="563">
        <v>0</v>
      </c>
      <c r="G666" s="563">
        <v>0</v>
      </c>
      <c r="H666" s="563">
        <v>0</v>
      </c>
      <c r="I666" s="563">
        <v>0</v>
      </c>
      <c r="J666" s="563">
        <v>0</v>
      </c>
      <c r="K666" s="564">
        <v>0</v>
      </c>
      <c r="L666" s="563">
        <f t="shared" si="30"/>
        <v>0</v>
      </c>
      <c r="M666" s="564">
        <v>0</v>
      </c>
      <c r="N666" s="564">
        <v>0</v>
      </c>
      <c r="O666" s="564">
        <v>0</v>
      </c>
      <c r="P666" s="564">
        <v>0</v>
      </c>
      <c r="Q666" s="566">
        <v>0</v>
      </c>
    </row>
    <row r="667" spans="1:17" x14ac:dyDescent="0.25">
      <c r="A667" s="567">
        <f t="shared" si="31"/>
        <v>64375</v>
      </c>
      <c r="B667" s="577" t="str">
        <f t="shared" si="32"/>
        <v>AMCo</v>
      </c>
      <c r="C667" s="568">
        <v>0</v>
      </c>
      <c r="D667" s="569">
        <v>0</v>
      </c>
      <c r="E667" s="569">
        <v>0</v>
      </c>
      <c r="F667" s="569">
        <v>0</v>
      </c>
      <c r="G667" s="569">
        <v>0</v>
      </c>
      <c r="H667" s="569">
        <v>0</v>
      </c>
      <c r="I667" s="569">
        <v>0</v>
      </c>
      <c r="J667" s="569">
        <v>0</v>
      </c>
      <c r="K667" s="570">
        <v>0</v>
      </c>
      <c r="L667" s="571">
        <f t="shared" si="30"/>
        <v>0</v>
      </c>
      <c r="M667" s="573">
        <v>0</v>
      </c>
      <c r="N667" s="573">
        <v>0</v>
      </c>
      <c r="O667" s="573">
        <v>0</v>
      </c>
      <c r="P667" s="573">
        <v>0</v>
      </c>
      <c r="Q667" s="574">
        <v>0</v>
      </c>
    </row>
    <row r="668" spans="1:17" x14ac:dyDescent="0.25">
      <c r="A668" s="575">
        <f t="shared" si="31"/>
        <v>64405</v>
      </c>
      <c r="B668" s="83" t="str">
        <f t="shared" si="32"/>
        <v>AMCo</v>
      </c>
      <c r="C668" s="562">
        <v>0</v>
      </c>
      <c r="D668" s="563">
        <v>0</v>
      </c>
      <c r="E668" s="563">
        <v>0</v>
      </c>
      <c r="F668" s="563">
        <v>0</v>
      </c>
      <c r="G668" s="563">
        <v>0</v>
      </c>
      <c r="H668" s="563">
        <v>0</v>
      </c>
      <c r="I668" s="563">
        <v>0</v>
      </c>
      <c r="J668" s="563">
        <v>0</v>
      </c>
      <c r="K668" s="564">
        <v>0</v>
      </c>
      <c r="L668" s="563">
        <f t="shared" si="30"/>
        <v>0</v>
      </c>
      <c r="M668" s="564">
        <v>0</v>
      </c>
      <c r="N668" s="564">
        <v>0</v>
      </c>
      <c r="O668" s="564">
        <v>0</v>
      </c>
      <c r="P668" s="564">
        <v>0</v>
      </c>
      <c r="Q668" s="566">
        <v>0</v>
      </c>
    </row>
    <row r="669" spans="1:17" x14ac:dyDescent="0.25">
      <c r="A669" s="567">
        <f t="shared" si="31"/>
        <v>64436</v>
      </c>
      <c r="B669" s="577" t="str">
        <f t="shared" si="32"/>
        <v>AMCo</v>
      </c>
      <c r="C669" s="568">
        <v>0</v>
      </c>
      <c r="D669" s="569">
        <v>0</v>
      </c>
      <c r="E669" s="569">
        <v>0</v>
      </c>
      <c r="F669" s="569">
        <v>0</v>
      </c>
      <c r="G669" s="569">
        <v>0</v>
      </c>
      <c r="H669" s="569">
        <v>0</v>
      </c>
      <c r="I669" s="569">
        <v>0</v>
      </c>
      <c r="J669" s="569">
        <v>0</v>
      </c>
      <c r="K669" s="570">
        <v>0</v>
      </c>
      <c r="L669" s="571">
        <f t="shared" si="30"/>
        <v>0</v>
      </c>
      <c r="M669" s="573">
        <v>0</v>
      </c>
      <c r="N669" s="573">
        <v>0</v>
      </c>
      <c r="O669" s="573">
        <v>0</v>
      </c>
      <c r="P669" s="573">
        <v>0</v>
      </c>
      <c r="Q669" s="574">
        <v>0</v>
      </c>
    </row>
    <row r="670" spans="1:17" x14ac:dyDescent="0.25">
      <c r="A670" s="575">
        <f t="shared" si="31"/>
        <v>64466</v>
      </c>
      <c r="B670" s="83" t="str">
        <f t="shared" si="32"/>
        <v>AMCo</v>
      </c>
      <c r="C670" s="562">
        <v>0</v>
      </c>
      <c r="D670" s="563">
        <v>0</v>
      </c>
      <c r="E670" s="563">
        <v>0</v>
      </c>
      <c r="F670" s="563">
        <v>0</v>
      </c>
      <c r="G670" s="563">
        <v>0</v>
      </c>
      <c r="H670" s="563">
        <v>0</v>
      </c>
      <c r="I670" s="563">
        <v>0</v>
      </c>
      <c r="J670" s="563">
        <v>0</v>
      </c>
      <c r="K670" s="564">
        <v>0</v>
      </c>
      <c r="L670" s="563">
        <f t="shared" si="30"/>
        <v>0</v>
      </c>
      <c r="M670" s="564">
        <v>0</v>
      </c>
      <c r="N670" s="564">
        <v>0</v>
      </c>
      <c r="O670" s="564">
        <v>0</v>
      </c>
      <c r="P670" s="564">
        <v>0</v>
      </c>
      <c r="Q670" s="566">
        <v>0</v>
      </c>
    </row>
    <row r="671" spans="1:17" x14ac:dyDescent="0.25">
      <c r="A671" s="567">
        <f t="shared" si="31"/>
        <v>64497</v>
      </c>
      <c r="B671" s="577" t="str">
        <f t="shared" si="32"/>
        <v>AMCo</v>
      </c>
      <c r="C671" s="568">
        <v>0</v>
      </c>
      <c r="D671" s="569">
        <v>0</v>
      </c>
      <c r="E671" s="569">
        <v>0</v>
      </c>
      <c r="F671" s="569">
        <v>0</v>
      </c>
      <c r="G671" s="569">
        <v>0</v>
      </c>
      <c r="H671" s="569">
        <v>0</v>
      </c>
      <c r="I671" s="569">
        <v>0</v>
      </c>
      <c r="J671" s="569">
        <v>0</v>
      </c>
      <c r="K671" s="570">
        <v>0</v>
      </c>
      <c r="L671" s="571">
        <f t="shared" si="30"/>
        <v>0</v>
      </c>
      <c r="M671" s="573">
        <v>0</v>
      </c>
      <c r="N671" s="573">
        <v>0</v>
      </c>
      <c r="O671" s="573">
        <v>0</v>
      </c>
      <c r="P671" s="573">
        <v>0</v>
      </c>
      <c r="Q671" s="574">
        <v>0</v>
      </c>
    </row>
    <row r="672" spans="1:17" x14ac:dyDescent="0.25">
      <c r="A672" s="575">
        <f t="shared" si="31"/>
        <v>64528</v>
      </c>
      <c r="B672" s="83" t="str">
        <f t="shared" si="32"/>
        <v>AMCo</v>
      </c>
      <c r="C672" s="562">
        <v>0</v>
      </c>
      <c r="D672" s="563">
        <v>0</v>
      </c>
      <c r="E672" s="563">
        <v>0</v>
      </c>
      <c r="F672" s="563">
        <v>0</v>
      </c>
      <c r="G672" s="563">
        <v>0</v>
      </c>
      <c r="H672" s="563">
        <v>0</v>
      </c>
      <c r="I672" s="563">
        <v>0</v>
      </c>
      <c r="J672" s="563">
        <v>0</v>
      </c>
      <c r="K672" s="564">
        <v>0</v>
      </c>
      <c r="L672" s="563">
        <f t="shared" si="30"/>
        <v>0</v>
      </c>
      <c r="M672" s="564">
        <v>0</v>
      </c>
      <c r="N672" s="564">
        <v>0</v>
      </c>
      <c r="O672" s="564">
        <v>0</v>
      </c>
      <c r="P672" s="564">
        <v>0</v>
      </c>
      <c r="Q672" s="566">
        <v>0</v>
      </c>
    </row>
    <row r="673" spans="1:17" x14ac:dyDescent="0.25">
      <c r="A673" s="567">
        <f t="shared" si="31"/>
        <v>64558</v>
      </c>
      <c r="B673" s="577" t="str">
        <f t="shared" si="32"/>
        <v>AMCo</v>
      </c>
      <c r="C673" s="568">
        <v>0</v>
      </c>
      <c r="D673" s="569">
        <v>0</v>
      </c>
      <c r="E673" s="569">
        <v>0</v>
      </c>
      <c r="F673" s="569">
        <v>0</v>
      </c>
      <c r="G673" s="569">
        <v>0</v>
      </c>
      <c r="H673" s="569">
        <v>0</v>
      </c>
      <c r="I673" s="569">
        <v>0</v>
      </c>
      <c r="J673" s="569">
        <v>0</v>
      </c>
      <c r="K673" s="570">
        <v>0</v>
      </c>
      <c r="L673" s="571">
        <f t="shared" si="30"/>
        <v>0</v>
      </c>
      <c r="M673" s="573">
        <v>0</v>
      </c>
      <c r="N673" s="573">
        <v>0</v>
      </c>
      <c r="O673" s="573">
        <v>0</v>
      </c>
      <c r="P673" s="573">
        <v>0</v>
      </c>
      <c r="Q673" s="574">
        <v>0</v>
      </c>
    </row>
    <row r="674" spans="1:17" x14ac:dyDescent="0.25">
      <c r="A674" s="575">
        <f t="shared" si="31"/>
        <v>64589</v>
      </c>
      <c r="B674" s="83" t="str">
        <f t="shared" si="32"/>
        <v>AMCo</v>
      </c>
      <c r="C674" s="562">
        <v>0</v>
      </c>
      <c r="D674" s="563">
        <v>0</v>
      </c>
      <c r="E674" s="563">
        <v>0</v>
      </c>
      <c r="F674" s="563">
        <v>0</v>
      </c>
      <c r="G674" s="563">
        <v>0</v>
      </c>
      <c r="H674" s="563">
        <v>0</v>
      </c>
      <c r="I674" s="563">
        <v>0</v>
      </c>
      <c r="J674" s="563">
        <v>0</v>
      </c>
      <c r="K674" s="564">
        <v>0</v>
      </c>
      <c r="L674" s="563">
        <f t="shared" si="30"/>
        <v>0</v>
      </c>
      <c r="M674" s="564">
        <v>0</v>
      </c>
      <c r="N674" s="564">
        <v>0</v>
      </c>
      <c r="O674" s="564">
        <v>0</v>
      </c>
      <c r="P674" s="564">
        <v>0</v>
      </c>
      <c r="Q674" s="566">
        <v>0</v>
      </c>
    </row>
    <row r="675" spans="1:17" x14ac:dyDescent="0.25">
      <c r="A675" s="567">
        <f t="shared" si="31"/>
        <v>64619</v>
      </c>
      <c r="B675" s="577" t="str">
        <f t="shared" si="32"/>
        <v>AMCo</v>
      </c>
      <c r="C675" s="568">
        <v>0</v>
      </c>
      <c r="D675" s="569">
        <v>0</v>
      </c>
      <c r="E675" s="569">
        <v>0</v>
      </c>
      <c r="F675" s="569">
        <v>0</v>
      </c>
      <c r="G675" s="569">
        <v>0</v>
      </c>
      <c r="H675" s="569">
        <v>0</v>
      </c>
      <c r="I675" s="569">
        <v>0</v>
      </c>
      <c r="J675" s="569">
        <v>0</v>
      </c>
      <c r="K675" s="570">
        <v>0</v>
      </c>
      <c r="L675" s="571">
        <f t="shared" si="30"/>
        <v>0</v>
      </c>
      <c r="M675" s="573">
        <v>0</v>
      </c>
      <c r="N675" s="573">
        <v>0</v>
      </c>
      <c r="O675" s="573">
        <v>0</v>
      </c>
      <c r="P675" s="573">
        <v>0</v>
      </c>
      <c r="Q675" s="574">
        <v>0</v>
      </c>
    </row>
    <row r="676" spans="1:17" x14ac:dyDescent="0.25">
      <c r="A676" s="575">
        <f t="shared" si="31"/>
        <v>64650</v>
      </c>
      <c r="B676" s="83" t="str">
        <f t="shared" si="32"/>
        <v>AMCo</v>
      </c>
      <c r="C676" s="562">
        <v>0</v>
      </c>
      <c r="D676" s="563">
        <v>0</v>
      </c>
      <c r="E676" s="563">
        <v>0</v>
      </c>
      <c r="F676" s="563">
        <v>0</v>
      </c>
      <c r="G676" s="563">
        <v>0</v>
      </c>
      <c r="H676" s="563">
        <v>0</v>
      </c>
      <c r="I676" s="563">
        <v>0</v>
      </c>
      <c r="J676" s="563">
        <v>0</v>
      </c>
      <c r="K676" s="564">
        <v>0</v>
      </c>
      <c r="L676" s="563">
        <f t="shared" si="30"/>
        <v>0</v>
      </c>
      <c r="M676" s="564">
        <v>0</v>
      </c>
      <c r="N676" s="564">
        <v>0</v>
      </c>
      <c r="O676" s="564">
        <v>0</v>
      </c>
      <c r="P676" s="564">
        <v>0</v>
      </c>
      <c r="Q676" s="566">
        <v>0</v>
      </c>
    </row>
    <row r="677" spans="1:17" x14ac:dyDescent="0.25">
      <c r="A677" s="567">
        <f t="shared" si="31"/>
        <v>64681</v>
      </c>
      <c r="B677" s="577" t="str">
        <f t="shared" si="32"/>
        <v>AMCo</v>
      </c>
      <c r="C677" s="568">
        <v>0</v>
      </c>
      <c r="D677" s="569">
        <v>0</v>
      </c>
      <c r="E677" s="569">
        <v>0</v>
      </c>
      <c r="F677" s="569">
        <v>0</v>
      </c>
      <c r="G677" s="569">
        <v>0</v>
      </c>
      <c r="H677" s="569">
        <v>0</v>
      </c>
      <c r="I677" s="569">
        <v>0</v>
      </c>
      <c r="J677" s="569">
        <v>0</v>
      </c>
      <c r="K677" s="570">
        <v>0</v>
      </c>
      <c r="L677" s="571">
        <f t="shared" si="30"/>
        <v>0</v>
      </c>
      <c r="M677" s="573">
        <v>0</v>
      </c>
      <c r="N677" s="573">
        <v>0</v>
      </c>
      <c r="O677" s="573">
        <v>0</v>
      </c>
      <c r="P677" s="573">
        <v>0</v>
      </c>
      <c r="Q677" s="574">
        <v>0</v>
      </c>
    </row>
    <row r="678" spans="1:17" x14ac:dyDescent="0.25">
      <c r="A678" s="575">
        <f t="shared" si="31"/>
        <v>64709</v>
      </c>
      <c r="B678" s="83" t="str">
        <f t="shared" si="32"/>
        <v>AMCo</v>
      </c>
      <c r="C678" s="562">
        <v>0</v>
      </c>
      <c r="D678" s="563">
        <v>0</v>
      </c>
      <c r="E678" s="563">
        <v>0</v>
      </c>
      <c r="F678" s="563">
        <v>0</v>
      </c>
      <c r="G678" s="563">
        <v>0</v>
      </c>
      <c r="H678" s="563">
        <v>0</v>
      </c>
      <c r="I678" s="563">
        <v>0</v>
      </c>
      <c r="J678" s="563">
        <v>0</v>
      </c>
      <c r="K678" s="564">
        <v>0</v>
      </c>
      <c r="L678" s="563">
        <f t="shared" si="30"/>
        <v>0</v>
      </c>
      <c r="M678" s="564">
        <v>0</v>
      </c>
      <c r="N678" s="564">
        <v>0</v>
      </c>
      <c r="O678" s="564">
        <v>0</v>
      </c>
      <c r="P678" s="564">
        <v>0</v>
      </c>
      <c r="Q678" s="566">
        <v>0</v>
      </c>
    </row>
    <row r="679" spans="1:17" x14ac:dyDescent="0.25">
      <c r="A679" s="567">
        <f t="shared" si="31"/>
        <v>64740</v>
      </c>
      <c r="B679" s="577" t="str">
        <f t="shared" si="32"/>
        <v>AMCo</v>
      </c>
      <c r="C679" s="568">
        <v>0</v>
      </c>
      <c r="D679" s="569">
        <v>0</v>
      </c>
      <c r="E679" s="569">
        <v>0</v>
      </c>
      <c r="F679" s="569">
        <v>0</v>
      </c>
      <c r="G679" s="569">
        <v>0</v>
      </c>
      <c r="H679" s="569">
        <v>0</v>
      </c>
      <c r="I679" s="569">
        <v>0</v>
      </c>
      <c r="J679" s="569">
        <v>0</v>
      </c>
      <c r="K679" s="570">
        <v>0</v>
      </c>
      <c r="L679" s="571">
        <f t="shared" si="30"/>
        <v>0</v>
      </c>
      <c r="M679" s="573">
        <v>0</v>
      </c>
      <c r="N679" s="573">
        <v>0</v>
      </c>
      <c r="O679" s="573">
        <v>0</v>
      </c>
      <c r="P679" s="573">
        <v>0</v>
      </c>
      <c r="Q679" s="574">
        <v>0</v>
      </c>
    </row>
    <row r="680" spans="1:17" x14ac:dyDescent="0.25">
      <c r="A680" s="575">
        <f t="shared" si="31"/>
        <v>64770</v>
      </c>
      <c r="B680" s="83" t="str">
        <f t="shared" si="32"/>
        <v>AMCo</v>
      </c>
      <c r="C680" s="562">
        <v>0</v>
      </c>
      <c r="D680" s="563">
        <v>0</v>
      </c>
      <c r="E680" s="563">
        <v>0</v>
      </c>
      <c r="F680" s="563">
        <v>0</v>
      </c>
      <c r="G680" s="563">
        <v>0</v>
      </c>
      <c r="H680" s="563">
        <v>0</v>
      </c>
      <c r="I680" s="563">
        <v>0</v>
      </c>
      <c r="J680" s="563">
        <v>0</v>
      </c>
      <c r="K680" s="564">
        <v>0</v>
      </c>
      <c r="L680" s="563">
        <f t="shared" si="30"/>
        <v>0</v>
      </c>
      <c r="M680" s="564">
        <v>0</v>
      </c>
      <c r="N680" s="564">
        <v>0</v>
      </c>
      <c r="O680" s="564">
        <v>0</v>
      </c>
      <c r="P680" s="564">
        <v>0</v>
      </c>
      <c r="Q680" s="566">
        <v>0</v>
      </c>
    </row>
    <row r="681" spans="1:17" x14ac:dyDescent="0.25">
      <c r="A681" s="567">
        <f t="shared" si="31"/>
        <v>64801</v>
      </c>
      <c r="B681" s="577" t="str">
        <f t="shared" si="32"/>
        <v>AMCo</v>
      </c>
      <c r="C681" s="568">
        <v>0</v>
      </c>
      <c r="D681" s="569">
        <v>0</v>
      </c>
      <c r="E681" s="569">
        <v>0</v>
      </c>
      <c r="F681" s="569">
        <v>0</v>
      </c>
      <c r="G681" s="569">
        <v>0</v>
      </c>
      <c r="H681" s="569">
        <v>0</v>
      </c>
      <c r="I681" s="569">
        <v>0</v>
      </c>
      <c r="J681" s="569">
        <v>0</v>
      </c>
      <c r="K681" s="570">
        <v>0</v>
      </c>
      <c r="L681" s="571">
        <f t="shared" si="30"/>
        <v>0</v>
      </c>
      <c r="M681" s="573">
        <v>0</v>
      </c>
      <c r="N681" s="573">
        <v>0</v>
      </c>
      <c r="O681" s="573">
        <v>0</v>
      </c>
      <c r="P681" s="573">
        <v>0</v>
      </c>
      <c r="Q681" s="574">
        <v>0</v>
      </c>
    </row>
    <row r="682" spans="1:17" x14ac:dyDescent="0.25">
      <c r="A682" s="575">
        <f t="shared" si="31"/>
        <v>64831</v>
      </c>
      <c r="B682" s="83" t="str">
        <f t="shared" si="32"/>
        <v>AMCo</v>
      </c>
      <c r="C682" s="562">
        <v>0</v>
      </c>
      <c r="D682" s="563">
        <v>0</v>
      </c>
      <c r="E682" s="563">
        <v>0</v>
      </c>
      <c r="F682" s="563">
        <v>0</v>
      </c>
      <c r="G682" s="563">
        <v>0</v>
      </c>
      <c r="H682" s="563">
        <v>0</v>
      </c>
      <c r="I682" s="563">
        <v>0</v>
      </c>
      <c r="J682" s="563">
        <v>0</v>
      </c>
      <c r="K682" s="564">
        <v>0</v>
      </c>
      <c r="L682" s="563">
        <f t="shared" si="30"/>
        <v>0</v>
      </c>
      <c r="M682" s="564">
        <v>0</v>
      </c>
      <c r="N682" s="564">
        <v>0</v>
      </c>
      <c r="O682" s="564">
        <v>0</v>
      </c>
      <c r="P682" s="564">
        <v>0</v>
      </c>
      <c r="Q682" s="566">
        <v>0</v>
      </c>
    </row>
    <row r="683" spans="1:17" x14ac:dyDescent="0.25">
      <c r="A683" s="567">
        <f t="shared" si="31"/>
        <v>64862</v>
      </c>
      <c r="B683" s="577" t="str">
        <f t="shared" si="32"/>
        <v>AMCo</v>
      </c>
      <c r="C683" s="568">
        <v>0</v>
      </c>
      <c r="D683" s="569">
        <v>0</v>
      </c>
      <c r="E683" s="569">
        <v>0</v>
      </c>
      <c r="F683" s="569">
        <v>0</v>
      </c>
      <c r="G683" s="569">
        <v>0</v>
      </c>
      <c r="H683" s="569">
        <v>0</v>
      </c>
      <c r="I683" s="569">
        <v>0</v>
      </c>
      <c r="J683" s="569">
        <v>0</v>
      </c>
      <c r="K683" s="570">
        <v>0</v>
      </c>
      <c r="L683" s="571">
        <f t="shared" si="30"/>
        <v>0</v>
      </c>
      <c r="M683" s="573">
        <v>0</v>
      </c>
      <c r="N683" s="573">
        <v>0</v>
      </c>
      <c r="O683" s="573">
        <v>0</v>
      </c>
      <c r="P683" s="573">
        <v>0</v>
      </c>
      <c r="Q683" s="574">
        <v>0</v>
      </c>
    </row>
    <row r="684" spans="1:17" x14ac:dyDescent="0.25">
      <c r="A684" s="575">
        <f t="shared" si="31"/>
        <v>64893</v>
      </c>
      <c r="B684" s="83" t="str">
        <f t="shared" si="32"/>
        <v>AMCo</v>
      </c>
      <c r="C684" s="562">
        <v>0</v>
      </c>
      <c r="D684" s="563">
        <v>0</v>
      </c>
      <c r="E684" s="563">
        <v>0</v>
      </c>
      <c r="F684" s="563">
        <v>0</v>
      </c>
      <c r="G684" s="563">
        <v>0</v>
      </c>
      <c r="H684" s="563">
        <v>0</v>
      </c>
      <c r="I684" s="563">
        <v>0</v>
      </c>
      <c r="J684" s="563">
        <v>0</v>
      </c>
      <c r="K684" s="564">
        <v>0</v>
      </c>
      <c r="L684" s="563">
        <f t="shared" si="30"/>
        <v>0</v>
      </c>
      <c r="M684" s="564">
        <v>0</v>
      </c>
      <c r="N684" s="564">
        <v>0</v>
      </c>
      <c r="O684" s="564">
        <v>0</v>
      </c>
      <c r="P684" s="564">
        <v>0</v>
      </c>
      <c r="Q684" s="566">
        <v>0</v>
      </c>
    </row>
    <row r="685" spans="1:17" x14ac:dyDescent="0.25">
      <c r="A685" s="567">
        <f t="shared" si="31"/>
        <v>64923</v>
      </c>
      <c r="B685" s="577" t="str">
        <f t="shared" si="32"/>
        <v>AMCo</v>
      </c>
      <c r="C685" s="568">
        <v>0</v>
      </c>
      <c r="D685" s="569">
        <v>0</v>
      </c>
      <c r="E685" s="569">
        <v>0</v>
      </c>
      <c r="F685" s="569">
        <v>0</v>
      </c>
      <c r="G685" s="569">
        <v>0</v>
      </c>
      <c r="H685" s="569">
        <v>0</v>
      </c>
      <c r="I685" s="569">
        <v>0</v>
      </c>
      <c r="J685" s="569">
        <v>0</v>
      </c>
      <c r="K685" s="570">
        <v>0</v>
      </c>
      <c r="L685" s="571">
        <f t="shared" si="30"/>
        <v>0</v>
      </c>
      <c r="M685" s="573">
        <v>0</v>
      </c>
      <c r="N685" s="573">
        <v>0</v>
      </c>
      <c r="O685" s="573">
        <v>0</v>
      </c>
      <c r="P685" s="573">
        <v>0</v>
      </c>
      <c r="Q685" s="574">
        <v>0</v>
      </c>
    </row>
    <row r="686" spans="1:17" x14ac:dyDescent="0.25">
      <c r="A686" s="575">
        <f t="shared" si="31"/>
        <v>64954</v>
      </c>
      <c r="B686" s="83" t="str">
        <f t="shared" si="32"/>
        <v>AMCo</v>
      </c>
      <c r="C686" s="562">
        <v>0</v>
      </c>
      <c r="D686" s="563">
        <v>0</v>
      </c>
      <c r="E686" s="563">
        <v>0</v>
      </c>
      <c r="F686" s="563">
        <v>0</v>
      </c>
      <c r="G686" s="563">
        <v>0</v>
      </c>
      <c r="H686" s="563">
        <v>0</v>
      </c>
      <c r="I686" s="563">
        <v>0</v>
      </c>
      <c r="J686" s="563">
        <v>0</v>
      </c>
      <c r="K686" s="564">
        <v>0</v>
      </c>
      <c r="L686" s="563">
        <f t="shared" si="30"/>
        <v>0</v>
      </c>
      <c r="M686" s="564">
        <v>0</v>
      </c>
      <c r="N686" s="564">
        <v>0</v>
      </c>
      <c r="O686" s="564">
        <v>0</v>
      </c>
      <c r="P686" s="564">
        <v>0</v>
      </c>
      <c r="Q686" s="566">
        <v>0</v>
      </c>
    </row>
    <row r="687" spans="1:17" x14ac:dyDescent="0.25">
      <c r="A687" s="567">
        <f t="shared" si="31"/>
        <v>64984</v>
      </c>
      <c r="B687" s="577" t="str">
        <f t="shared" si="32"/>
        <v>AMCo</v>
      </c>
      <c r="C687" s="568">
        <v>0</v>
      </c>
      <c r="D687" s="569">
        <v>0</v>
      </c>
      <c r="E687" s="569">
        <v>0</v>
      </c>
      <c r="F687" s="569">
        <v>0</v>
      </c>
      <c r="G687" s="569">
        <v>0</v>
      </c>
      <c r="H687" s="569">
        <v>0</v>
      </c>
      <c r="I687" s="569">
        <v>0</v>
      </c>
      <c r="J687" s="569">
        <v>0</v>
      </c>
      <c r="K687" s="570">
        <v>0</v>
      </c>
      <c r="L687" s="571">
        <f t="shared" si="30"/>
        <v>0</v>
      </c>
      <c r="M687" s="573">
        <v>0</v>
      </c>
      <c r="N687" s="573">
        <v>0</v>
      </c>
      <c r="O687" s="573">
        <v>0</v>
      </c>
      <c r="P687" s="573">
        <v>0</v>
      </c>
      <c r="Q687" s="574">
        <v>0</v>
      </c>
    </row>
    <row r="688" spans="1:17" x14ac:dyDescent="0.25">
      <c r="A688" s="575">
        <f t="shared" si="31"/>
        <v>65015</v>
      </c>
      <c r="B688" s="83" t="str">
        <f t="shared" si="32"/>
        <v>AMCo</v>
      </c>
      <c r="C688" s="562">
        <v>0</v>
      </c>
      <c r="D688" s="563">
        <v>0</v>
      </c>
      <c r="E688" s="563">
        <v>0</v>
      </c>
      <c r="F688" s="563">
        <v>0</v>
      </c>
      <c r="G688" s="563">
        <v>0</v>
      </c>
      <c r="H688" s="563">
        <v>0</v>
      </c>
      <c r="I688" s="563">
        <v>0</v>
      </c>
      <c r="J688" s="563">
        <v>0</v>
      </c>
      <c r="K688" s="564">
        <v>0</v>
      </c>
      <c r="L688" s="563">
        <f t="shared" si="30"/>
        <v>0</v>
      </c>
      <c r="M688" s="564">
        <v>0</v>
      </c>
      <c r="N688" s="564">
        <v>0</v>
      </c>
      <c r="O688" s="564">
        <v>0</v>
      </c>
      <c r="P688" s="564">
        <v>0</v>
      </c>
      <c r="Q688" s="566">
        <v>0</v>
      </c>
    </row>
    <row r="689" spans="1:17" x14ac:dyDescent="0.25">
      <c r="A689" s="567">
        <f t="shared" si="31"/>
        <v>65046</v>
      </c>
      <c r="B689" s="577" t="str">
        <f t="shared" si="32"/>
        <v>AMCo</v>
      </c>
      <c r="C689" s="568">
        <v>0</v>
      </c>
      <c r="D689" s="569">
        <v>0</v>
      </c>
      <c r="E689" s="569">
        <v>0</v>
      </c>
      <c r="F689" s="569">
        <v>0</v>
      </c>
      <c r="G689" s="569">
        <v>0</v>
      </c>
      <c r="H689" s="569">
        <v>0</v>
      </c>
      <c r="I689" s="569">
        <v>0</v>
      </c>
      <c r="J689" s="569">
        <v>0</v>
      </c>
      <c r="K689" s="570">
        <v>0</v>
      </c>
      <c r="L689" s="571">
        <f t="shared" si="30"/>
        <v>0</v>
      </c>
      <c r="M689" s="573">
        <v>0</v>
      </c>
      <c r="N689" s="573">
        <v>0</v>
      </c>
      <c r="O689" s="573">
        <v>0</v>
      </c>
      <c r="P689" s="573">
        <v>0</v>
      </c>
      <c r="Q689" s="574">
        <v>0</v>
      </c>
    </row>
    <row r="690" spans="1:17" x14ac:dyDescent="0.25">
      <c r="A690" s="575">
        <f t="shared" si="31"/>
        <v>65074</v>
      </c>
      <c r="B690" s="83" t="str">
        <f t="shared" si="32"/>
        <v>AMCo</v>
      </c>
      <c r="C690" s="562">
        <v>0</v>
      </c>
      <c r="D690" s="563">
        <v>0</v>
      </c>
      <c r="E690" s="563">
        <v>0</v>
      </c>
      <c r="F690" s="563">
        <v>0</v>
      </c>
      <c r="G690" s="563">
        <v>0</v>
      </c>
      <c r="H690" s="563">
        <v>0</v>
      </c>
      <c r="I690" s="563">
        <v>0</v>
      </c>
      <c r="J690" s="563">
        <v>0</v>
      </c>
      <c r="K690" s="564">
        <v>0</v>
      </c>
      <c r="L690" s="563">
        <f t="shared" si="30"/>
        <v>0</v>
      </c>
      <c r="M690" s="564">
        <v>0</v>
      </c>
      <c r="N690" s="564">
        <v>0</v>
      </c>
      <c r="O690" s="564">
        <v>0</v>
      </c>
      <c r="P690" s="564">
        <v>0</v>
      </c>
      <c r="Q690" s="566">
        <v>0</v>
      </c>
    </row>
    <row r="691" spans="1:17" x14ac:dyDescent="0.25">
      <c r="A691" s="567">
        <f t="shared" si="31"/>
        <v>65105</v>
      </c>
      <c r="B691" s="577" t="str">
        <f t="shared" si="32"/>
        <v>AMCo</v>
      </c>
      <c r="C691" s="568">
        <v>0</v>
      </c>
      <c r="D691" s="569">
        <v>0</v>
      </c>
      <c r="E691" s="569">
        <v>0</v>
      </c>
      <c r="F691" s="569">
        <v>0</v>
      </c>
      <c r="G691" s="569">
        <v>0</v>
      </c>
      <c r="H691" s="569">
        <v>0</v>
      </c>
      <c r="I691" s="569">
        <v>0</v>
      </c>
      <c r="J691" s="569">
        <v>0</v>
      </c>
      <c r="K691" s="570">
        <v>0</v>
      </c>
      <c r="L691" s="571">
        <f t="shared" si="30"/>
        <v>0</v>
      </c>
      <c r="M691" s="573">
        <v>0</v>
      </c>
      <c r="N691" s="573">
        <v>0</v>
      </c>
      <c r="O691" s="573">
        <v>0</v>
      </c>
      <c r="P691" s="573">
        <v>0</v>
      </c>
      <c r="Q691" s="574">
        <v>0</v>
      </c>
    </row>
    <row r="692" spans="1:17" x14ac:dyDescent="0.25">
      <c r="A692" s="575">
        <f t="shared" si="31"/>
        <v>65135</v>
      </c>
      <c r="B692" s="83" t="str">
        <f t="shared" si="32"/>
        <v>AMCo</v>
      </c>
      <c r="C692" s="562">
        <v>0</v>
      </c>
      <c r="D692" s="563">
        <v>0</v>
      </c>
      <c r="E692" s="563">
        <v>0</v>
      </c>
      <c r="F692" s="563">
        <v>0</v>
      </c>
      <c r="G692" s="563">
        <v>0</v>
      </c>
      <c r="H692" s="563">
        <v>0</v>
      </c>
      <c r="I692" s="563">
        <v>0</v>
      </c>
      <c r="J692" s="563">
        <v>0</v>
      </c>
      <c r="K692" s="564">
        <v>0</v>
      </c>
      <c r="L692" s="563">
        <f t="shared" si="30"/>
        <v>0</v>
      </c>
      <c r="M692" s="564">
        <v>0</v>
      </c>
      <c r="N692" s="564">
        <v>0</v>
      </c>
      <c r="O692" s="564">
        <v>0</v>
      </c>
      <c r="P692" s="564">
        <v>0</v>
      </c>
      <c r="Q692" s="566">
        <v>0</v>
      </c>
    </row>
    <row r="693" spans="1:17" x14ac:dyDescent="0.25">
      <c r="A693" s="567">
        <f t="shared" si="31"/>
        <v>65166</v>
      </c>
      <c r="B693" s="577" t="str">
        <f t="shared" si="32"/>
        <v>AMCo</v>
      </c>
      <c r="C693" s="568">
        <v>0</v>
      </c>
      <c r="D693" s="569">
        <v>0</v>
      </c>
      <c r="E693" s="569">
        <v>0</v>
      </c>
      <c r="F693" s="569">
        <v>0</v>
      </c>
      <c r="G693" s="569">
        <v>0</v>
      </c>
      <c r="H693" s="569">
        <v>0</v>
      </c>
      <c r="I693" s="569">
        <v>0</v>
      </c>
      <c r="J693" s="569">
        <v>0</v>
      </c>
      <c r="K693" s="570">
        <v>0</v>
      </c>
      <c r="L693" s="571">
        <f t="shared" si="30"/>
        <v>0</v>
      </c>
      <c r="M693" s="573">
        <v>0</v>
      </c>
      <c r="N693" s="573">
        <v>0</v>
      </c>
      <c r="O693" s="573">
        <v>0</v>
      </c>
      <c r="P693" s="573">
        <v>0</v>
      </c>
      <c r="Q693" s="574">
        <v>0</v>
      </c>
    </row>
    <row r="694" spans="1:17" x14ac:dyDescent="0.25">
      <c r="A694" s="575">
        <f t="shared" si="31"/>
        <v>65196</v>
      </c>
      <c r="B694" s="83" t="str">
        <f t="shared" si="32"/>
        <v>AMCo</v>
      </c>
      <c r="C694" s="562">
        <v>0</v>
      </c>
      <c r="D694" s="563">
        <v>0</v>
      </c>
      <c r="E694" s="563">
        <v>0</v>
      </c>
      <c r="F694" s="563">
        <v>0</v>
      </c>
      <c r="G694" s="563">
        <v>0</v>
      </c>
      <c r="H694" s="563">
        <v>0</v>
      </c>
      <c r="I694" s="563">
        <v>0</v>
      </c>
      <c r="J694" s="563">
        <v>0</v>
      </c>
      <c r="K694" s="564">
        <v>0</v>
      </c>
      <c r="L694" s="563">
        <f t="shared" si="30"/>
        <v>0</v>
      </c>
      <c r="M694" s="564">
        <v>0</v>
      </c>
      <c r="N694" s="564">
        <v>0</v>
      </c>
      <c r="O694" s="564">
        <v>0</v>
      </c>
      <c r="P694" s="564">
        <v>0</v>
      </c>
      <c r="Q694" s="566">
        <v>0</v>
      </c>
    </row>
    <row r="695" spans="1:17" x14ac:dyDescent="0.25">
      <c r="A695" s="567">
        <f t="shared" si="31"/>
        <v>65227</v>
      </c>
      <c r="B695" s="577" t="str">
        <f t="shared" si="32"/>
        <v>AMCo</v>
      </c>
      <c r="C695" s="568">
        <v>0</v>
      </c>
      <c r="D695" s="569">
        <v>0</v>
      </c>
      <c r="E695" s="569">
        <v>0</v>
      </c>
      <c r="F695" s="569">
        <v>0</v>
      </c>
      <c r="G695" s="569">
        <v>0</v>
      </c>
      <c r="H695" s="569">
        <v>0</v>
      </c>
      <c r="I695" s="569">
        <v>0</v>
      </c>
      <c r="J695" s="569">
        <v>0</v>
      </c>
      <c r="K695" s="570">
        <v>0</v>
      </c>
      <c r="L695" s="571">
        <f t="shared" si="30"/>
        <v>0</v>
      </c>
      <c r="M695" s="573">
        <v>0</v>
      </c>
      <c r="N695" s="573">
        <v>0</v>
      </c>
      <c r="O695" s="573">
        <v>0</v>
      </c>
      <c r="P695" s="573">
        <v>0</v>
      </c>
      <c r="Q695" s="574">
        <v>0</v>
      </c>
    </row>
    <row r="696" spans="1:17" x14ac:dyDescent="0.25">
      <c r="A696" s="575">
        <f t="shared" si="31"/>
        <v>65258</v>
      </c>
      <c r="B696" s="83" t="str">
        <f t="shared" si="32"/>
        <v>AMCo</v>
      </c>
      <c r="C696" s="562">
        <v>0</v>
      </c>
      <c r="D696" s="563">
        <v>0</v>
      </c>
      <c r="E696" s="563">
        <v>0</v>
      </c>
      <c r="F696" s="563">
        <v>0</v>
      </c>
      <c r="G696" s="563">
        <v>0</v>
      </c>
      <c r="H696" s="563">
        <v>0</v>
      </c>
      <c r="I696" s="563">
        <v>0</v>
      </c>
      <c r="J696" s="563">
        <v>0</v>
      </c>
      <c r="K696" s="564">
        <v>0</v>
      </c>
      <c r="L696" s="563">
        <f t="shared" si="30"/>
        <v>0</v>
      </c>
      <c r="M696" s="564">
        <v>0</v>
      </c>
      <c r="N696" s="564">
        <v>0</v>
      </c>
      <c r="O696" s="564">
        <v>0</v>
      </c>
      <c r="P696" s="564">
        <v>0</v>
      </c>
      <c r="Q696" s="566">
        <v>0</v>
      </c>
    </row>
    <row r="697" spans="1:17" x14ac:dyDescent="0.25">
      <c r="A697" s="567">
        <f t="shared" si="31"/>
        <v>65288</v>
      </c>
      <c r="B697" s="577" t="str">
        <f t="shared" si="32"/>
        <v>AMCo</v>
      </c>
      <c r="C697" s="568">
        <v>0</v>
      </c>
      <c r="D697" s="569">
        <v>0</v>
      </c>
      <c r="E697" s="569">
        <v>0</v>
      </c>
      <c r="F697" s="569">
        <v>0</v>
      </c>
      <c r="G697" s="569">
        <v>0</v>
      </c>
      <c r="H697" s="569">
        <v>0</v>
      </c>
      <c r="I697" s="569">
        <v>0</v>
      </c>
      <c r="J697" s="569">
        <v>0</v>
      </c>
      <c r="K697" s="570">
        <v>0</v>
      </c>
      <c r="L697" s="571">
        <f t="shared" si="30"/>
        <v>0</v>
      </c>
      <c r="M697" s="573">
        <v>0</v>
      </c>
      <c r="N697" s="573">
        <v>0</v>
      </c>
      <c r="O697" s="573">
        <v>0</v>
      </c>
      <c r="P697" s="573">
        <v>0</v>
      </c>
      <c r="Q697" s="574">
        <v>0</v>
      </c>
    </row>
    <row r="698" spans="1:17" x14ac:dyDescent="0.25">
      <c r="A698" s="575">
        <f t="shared" si="31"/>
        <v>65319</v>
      </c>
      <c r="B698" s="83" t="str">
        <f t="shared" si="32"/>
        <v>AMCo</v>
      </c>
      <c r="C698" s="562">
        <v>0</v>
      </c>
      <c r="D698" s="563">
        <v>0</v>
      </c>
      <c r="E698" s="563">
        <v>0</v>
      </c>
      <c r="F698" s="563">
        <v>0</v>
      </c>
      <c r="G698" s="563">
        <v>0</v>
      </c>
      <c r="H698" s="563">
        <v>0</v>
      </c>
      <c r="I698" s="563">
        <v>0</v>
      </c>
      <c r="J698" s="563">
        <v>0</v>
      </c>
      <c r="K698" s="564">
        <v>0</v>
      </c>
      <c r="L698" s="563">
        <f t="shared" si="30"/>
        <v>0</v>
      </c>
      <c r="M698" s="564">
        <v>0</v>
      </c>
      <c r="N698" s="564">
        <v>0</v>
      </c>
      <c r="O698" s="564">
        <v>0</v>
      </c>
      <c r="P698" s="564">
        <v>0</v>
      </c>
      <c r="Q698" s="566">
        <v>0</v>
      </c>
    </row>
    <row r="699" spans="1:17" x14ac:dyDescent="0.25">
      <c r="A699" s="567">
        <f t="shared" si="31"/>
        <v>65349</v>
      </c>
      <c r="B699" s="577" t="str">
        <f t="shared" si="32"/>
        <v>AMCo</v>
      </c>
      <c r="C699" s="568">
        <v>0</v>
      </c>
      <c r="D699" s="569">
        <v>0</v>
      </c>
      <c r="E699" s="569">
        <v>0</v>
      </c>
      <c r="F699" s="569">
        <v>0</v>
      </c>
      <c r="G699" s="569">
        <v>0</v>
      </c>
      <c r="H699" s="569">
        <v>0</v>
      </c>
      <c r="I699" s="569">
        <v>0</v>
      </c>
      <c r="J699" s="569">
        <v>0</v>
      </c>
      <c r="K699" s="570">
        <v>0</v>
      </c>
      <c r="L699" s="571">
        <f t="shared" si="30"/>
        <v>0</v>
      </c>
      <c r="M699" s="573">
        <v>0</v>
      </c>
      <c r="N699" s="573">
        <v>0</v>
      </c>
      <c r="O699" s="573">
        <v>0</v>
      </c>
      <c r="P699" s="573">
        <v>0</v>
      </c>
      <c r="Q699" s="574">
        <v>0</v>
      </c>
    </row>
    <row r="700" spans="1:17" x14ac:dyDescent="0.25">
      <c r="A700" s="575">
        <f t="shared" si="31"/>
        <v>65380</v>
      </c>
      <c r="B700" s="83" t="str">
        <f t="shared" si="32"/>
        <v>AMCo</v>
      </c>
      <c r="C700" s="562">
        <v>0</v>
      </c>
      <c r="D700" s="563">
        <v>0</v>
      </c>
      <c r="E700" s="563">
        <v>0</v>
      </c>
      <c r="F700" s="563">
        <v>0</v>
      </c>
      <c r="G700" s="563">
        <v>0</v>
      </c>
      <c r="H700" s="563">
        <v>0</v>
      </c>
      <c r="I700" s="563">
        <v>0</v>
      </c>
      <c r="J700" s="563">
        <v>0</v>
      </c>
      <c r="K700" s="564">
        <v>0</v>
      </c>
      <c r="L700" s="563">
        <f t="shared" si="30"/>
        <v>0</v>
      </c>
      <c r="M700" s="564">
        <v>0</v>
      </c>
      <c r="N700" s="564">
        <v>0</v>
      </c>
      <c r="O700" s="564">
        <v>0</v>
      </c>
      <c r="P700" s="564">
        <v>0</v>
      </c>
      <c r="Q700" s="566">
        <v>0</v>
      </c>
    </row>
    <row r="701" spans="1:17" x14ac:dyDescent="0.25">
      <c r="A701" s="567">
        <f t="shared" si="31"/>
        <v>65411</v>
      </c>
      <c r="B701" s="577" t="str">
        <f t="shared" si="32"/>
        <v>AMCo</v>
      </c>
      <c r="C701" s="568">
        <v>0</v>
      </c>
      <c r="D701" s="569">
        <v>0</v>
      </c>
      <c r="E701" s="569">
        <v>0</v>
      </c>
      <c r="F701" s="569">
        <v>0</v>
      </c>
      <c r="G701" s="569">
        <v>0</v>
      </c>
      <c r="H701" s="569">
        <v>0</v>
      </c>
      <c r="I701" s="569">
        <v>0</v>
      </c>
      <c r="J701" s="569">
        <v>0</v>
      </c>
      <c r="K701" s="570">
        <v>0</v>
      </c>
      <c r="L701" s="571">
        <f t="shared" si="30"/>
        <v>0</v>
      </c>
      <c r="M701" s="573">
        <v>0</v>
      </c>
      <c r="N701" s="573">
        <v>0</v>
      </c>
      <c r="O701" s="573">
        <v>0</v>
      </c>
      <c r="P701" s="573">
        <v>0</v>
      </c>
      <c r="Q701" s="574">
        <v>0</v>
      </c>
    </row>
    <row r="702" spans="1:17" x14ac:dyDescent="0.25">
      <c r="A702" s="575">
        <f t="shared" si="31"/>
        <v>65439</v>
      </c>
      <c r="B702" s="83" t="str">
        <f t="shared" si="32"/>
        <v>AMCo</v>
      </c>
      <c r="C702" s="562">
        <v>0</v>
      </c>
      <c r="D702" s="563">
        <v>0</v>
      </c>
      <c r="E702" s="563">
        <v>0</v>
      </c>
      <c r="F702" s="563">
        <v>0</v>
      </c>
      <c r="G702" s="563">
        <v>0</v>
      </c>
      <c r="H702" s="563">
        <v>0</v>
      </c>
      <c r="I702" s="563">
        <v>0</v>
      </c>
      <c r="J702" s="563">
        <v>0</v>
      </c>
      <c r="K702" s="564">
        <v>0</v>
      </c>
      <c r="L702" s="563">
        <f t="shared" si="30"/>
        <v>0</v>
      </c>
      <c r="M702" s="564">
        <v>0</v>
      </c>
      <c r="N702" s="564">
        <v>0</v>
      </c>
      <c r="O702" s="564">
        <v>0</v>
      </c>
      <c r="P702" s="564">
        <v>0</v>
      </c>
      <c r="Q702" s="566">
        <v>0</v>
      </c>
    </row>
    <row r="703" spans="1:17" x14ac:dyDescent="0.25">
      <c r="A703" s="567">
        <f t="shared" si="31"/>
        <v>65470</v>
      </c>
      <c r="B703" s="577" t="str">
        <f t="shared" si="32"/>
        <v>AMCo</v>
      </c>
      <c r="C703" s="568">
        <v>0</v>
      </c>
      <c r="D703" s="569">
        <v>0</v>
      </c>
      <c r="E703" s="569">
        <v>0</v>
      </c>
      <c r="F703" s="569">
        <v>0</v>
      </c>
      <c r="G703" s="569">
        <v>0</v>
      </c>
      <c r="H703" s="569">
        <v>0</v>
      </c>
      <c r="I703" s="569">
        <v>0</v>
      </c>
      <c r="J703" s="569">
        <v>0</v>
      </c>
      <c r="K703" s="570">
        <v>0</v>
      </c>
      <c r="L703" s="571">
        <f t="shared" si="30"/>
        <v>0</v>
      </c>
      <c r="M703" s="573">
        <v>0</v>
      </c>
      <c r="N703" s="573">
        <v>0</v>
      </c>
      <c r="O703" s="573">
        <v>0</v>
      </c>
      <c r="P703" s="573">
        <v>0</v>
      </c>
      <c r="Q703" s="574">
        <v>0</v>
      </c>
    </row>
    <row r="704" spans="1:17" x14ac:dyDescent="0.25">
      <c r="A704" s="575">
        <f t="shared" si="31"/>
        <v>65500</v>
      </c>
      <c r="B704" s="83" t="str">
        <f t="shared" si="32"/>
        <v>AMCo</v>
      </c>
      <c r="C704" s="562">
        <v>0</v>
      </c>
      <c r="D704" s="563">
        <v>0</v>
      </c>
      <c r="E704" s="563">
        <v>0</v>
      </c>
      <c r="F704" s="563">
        <v>0</v>
      </c>
      <c r="G704" s="563">
        <v>0</v>
      </c>
      <c r="H704" s="563">
        <v>0</v>
      </c>
      <c r="I704" s="563">
        <v>0</v>
      </c>
      <c r="J704" s="563">
        <v>0</v>
      </c>
      <c r="K704" s="564">
        <v>0</v>
      </c>
      <c r="L704" s="563">
        <f t="shared" si="30"/>
        <v>0</v>
      </c>
      <c r="M704" s="564">
        <v>0</v>
      </c>
      <c r="N704" s="564">
        <v>0</v>
      </c>
      <c r="O704" s="564">
        <v>0</v>
      </c>
      <c r="P704" s="564">
        <v>0</v>
      </c>
      <c r="Q704" s="566">
        <v>0</v>
      </c>
    </row>
    <row r="705" spans="1:17" x14ac:dyDescent="0.25">
      <c r="A705" s="567">
        <f t="shared" si="31"/>
        <v>65531</v>
      </c>
      <c r="B705" s="577" t="str">
        <f t="shared" si="32"/>
        <v>AMCo</v>
      </c>
      <c r="C705" s="568">
        <v>0</v>
      </c>
      <c r="D705" s="569">
        <v>0</v>
      </c>
      <c r="E705" s="569">
        <v>0</v>
      </c>
      <c r="F705" s="569">
        <v>0</v>
      </c>
      <c r="G705" s="569">
        <v>0</v>
      </c>
      <c r="H705" s="569">
        <v>0</v>
      </c>
      <c r="I705" s="569">
        <v>0</v>
      </c>
      <c r="J705" s="569">
        <v>0</v>
      </c>
      <c r="K705" s="570">
        <v>0</v>
      </c>
      <c r="L705" s="571">
        <f t="shared" si="30"/>
        <v>0</v>
      </c>
      <c r="M705" s="573">
        <v>0</v>
      </c>
      <c r="N705" s="573">
        <v>0</v>
      </c>
      <c r="O705" s="573">
        <v>0</v>
      </c>
      <c r="P705" s="573">
        <v>0</v>
      </c>
      <c r="Q705" s="574">
        <v>0</v>
      </c>
    </row>
    <row r="706" spans="1:17" x14ac:dyDescent="0.25">
      <c r="A706" s="575">
        <f t="shared" si="31"/>
        <v>65561</v>
      </c>
      <c r="B706" s="83" t="str">
        <f t="shared" si="32"/>
        <v>AMCo</v>
      </c>
      <c r="C706" s="562">
        <v>0</v>
      </c>
      <c r="D706" s="563">
        <v>0</v>
      </c>
      <c r="E706" s="563">
        <v>0</v>
      </c>
      <c r="F706" s="563">
        <v>0</v>
      </c>
      <c r="G706" s="563">
        <v>0</v>
      </c>
      <c r="H706" s="563">
        <v>0</v>
      </c>
      <c r="I706" s="563">
        <v>0</v>
      </c>
      <c r="J706" s="563">
        <v>0</v>
      </c>
      <c r="K706" s="564">
        <v>0</v>
      </c>
      <c r="L706" s="563">
        <f t="shared" ref="L706:L721" si="33">+O706+P706</f>
        <v>0</v>
      </c>
      <c r="M706" s="564">
        <v>0</v>
      </c>
      <c r="N706" s="564">
        <v>0</v>
      </c>
      <c r="O706" s="564">
        <v>0</v>
      </c>
      <c r="P706" s="564">
        <v>0</v>
      </c>
      <c r="Q706" s="566">
        <v>0</v>
      </c>
    </row>
    <row r="707" spans="1:17" x14ac:dyDescent="0.25">
      <c r="A707" s="567">
        <f t="shared" ref="A707:A721" si="34">+EOMONTH(A706,1)</f>
        <v>65592</v>
      </c>
      <c r="B707" s="577" t="str">
        <f t="shared" ref="B707:B721" si="35">+B706</f>
        <v>AMCo</v>
      </c>
      <c r="C707" s="568">
        <v>0</v>
      </c>
      <c r="D707" s="569">
        <v>0</v>
      </c>
      <c r="E707" s="569">
        <v>0</v>
      </c>
      <c r="F707" s="569">
        <v>0</v>
      </c>
      <c r="G707" s="569">
        <v>0</v>
      </c>
      <c r="H707" s="569">
        <v>0</v>
      </c>
      <c r="I707" s="569">
        <v>0</v>
      </c>
      <c r="J707" s="569">
        <v>0</v>
      </c>
      <c r="K707" s="570">
        <v>0</v>
      </c>
      <c r="L707" s="571">
        <f t="shared" si="33"/>
        <v>0</v>
      </c>
      <c r="M707" s="573">
        <v>0</v>
      </c>
      <c r="N707" s="573">
        <v>0</v>
      </c>
      <c r="O707" s="573">
        <v>0</v>
      </c>
      <c r="P707" s="573">
        <v>0</v>
      </c>
      <c r="Q707" s="574">
        <v>0</v>
      </c>
    </row>
    <row r="708" spans="1:17" x14ac:dyDescent="0.25">
      <c r="A708" s="575">
        <f t="shared" si="34"/>
        <v>65623</v>
      </c>
      <c r="B708" s="83" t="str">
        <f t="shared" si="35"/>
        <v>AMCo</v>
      </c>
      <c r="C708" s="562">
        <v>0</v>
      </c>
      <c r="D708" s="563">
        <v>0</v>
      </c>
      <c r="E708" s="563">
        <v>0</v>
      </c>
      <c r="F708" s="563">
        <v>0</v>
      </c>
      <c r="G708" s="563">
        <v>0</v>
      </c>
      <c r="H708" s="563">
        <v>0</v>
      </c>
      <c r="I708" s="563">
        <v>0</v>
      </c>
      <c r="J708" s="563">
        <v>0</v>
      </c>
      <c r="K708" s="564">
        <v>0</v>
      </c>
      <c r="L708" s="563">
        <f t="shared" si="33"/>
        <v>0</v>
      </c>
      <c r="M708" s="564">
        <v>0</v>
      </c>
      <c r="N708" s="564">
        <v>0</v>
      </c>
      <c r="O708" s="564">
        <v>0</v>
      </c>
      <c r="P708" s="564">
        <v>0</v>
      </c>
      <c r="Q708" s="566">
        <v>0</v>
      </c>
    </row>
    <row r="709" spans="1:17" x14ac:dyDescent="0.25">
      <c r="A709" s="567">
        <f t="shared" si="34"/>
        <v>65653</v>
      </c>
      <c r="B709" s="577" t="str">
        <f t="shared" si="35"/>
        <v>AMCo</v>
      </c>
      <c r="C709" s="568">
        <v>0</v>
      </c>
      <c r="D709" s="569">
        <v>0</v>
      </c>
      <c r="E709" s="569">
        <v>0</v>
      </c>
      <c r="F709" s="569">
        <v>0</v>
      </c>
      <c r="G709" s="569">
        <v>0</v>
      </c>
      <c r="H709" s="569">
        <v>0</v>
      </c>
      <c r="I709" s="569">
        <v>0</v>
      </c>
      <c r="J709" s="569">
        <v>0</v>
      </c>
      <c r="K709" s="570">
        <v>0</v>
      </c>
      <c r="L709" s="571">
        <f t="shared" si="33"/>
        <v>0</v>
      </c>
      <c r="M709" s="573">
        <v>0</v>
      </c>
      <c r="N709" s="573">
        <v>0</v>
      </c>
      <c r="O709" s="573">
        <v>0</v>
      </c>
      <c r="P709" s="573">
        <v>0</v>
      </c>
      <c r="Q709" s="574">
        <v>0</v>
      </c>
    </row>
    <row r="710" spans="1:17" x14ac:dyDescent="0.25">
      <c r="A710" s="575">
        <f t="shared" si="34"/>
        <v>65684</v>
      </c>
      <c r="B710" s="83" t="str">
        <f t="shared" si="35"/>
        <v>AMCo</v>
      </c>
      <c r="C710" s="562">
        <v>0</v>
      </c>
      <c r="D710" s="563">
        <v>0</v>
      </c>
      <c r="E710" s="563">
        <v>0</v>
      </c>
      <c r="F710" s="563">
        <v>0</v>
      </c>
      <c r="G710" s="563">
        <v>0</v>
      </c>
      <c r="H710" s="563">
        <v>0</v>
      </c>
      <c r="I710" s="563">
        <v>0</v>
      </c>
      <c r="J710" s="563">
        <v>0</v>
      </c>
      <c r="K710" s="564">
        <v>0</v>
      </c>
      <c r="L710" s="563">
        <f t="shared" si="33"/>
        <v>0</v>
      </c>
      <c r="M710" s="564">
        <v>0</v>
      </c>
      <c r="N710" s="564">
        <v>0</v>
      </c>
      <c r="O710" s="564">
        <v>0</v>
      </c>
      <c r="P710" s="564">
        <v>0</v>
      </c>
      <c r="Q710" s="566">
        <v>0</v>
      </c>
    </row>
    <row r="711" spans="1:17" x14ac:dyDescent="0.25">
      <c r="A711" s="567">
        <f t="shared" si="34"/>
        <v>65714</v>
      </c>
      <c r="B711" s="577" t="str">
        <f t="shared" si="35"/>
        <v>AMCo</v>
      </c>
      <c r="C711" s="568">
        <v>0</v>
      </c>
      <c r="D711" s="569">
        <v>0</v>
      </c>
      <c r="E711" s="569">
        <v>0</v>
      </c>
      <c r="F711" s="569">
        <v>0</v>
      </c>
      <c r="G711" s="569">
        <v>0</v>
      </c>
      <c r="H711" s="569">
        <v>0</v>
      </c>
      <c r="I711" s="569">
        <v>0</v>
      </c>
      <c r="J711" s="569">
        <v>0</v>
      </c>
      <c r="K711" s="570">
        <v>0</v>
      </c>
      <c r="L711" s="571">
        <f t="shared" si="33"/>
        <v>0</v>
      </c>
      <c r="M711" s="573">
        <v>0</v>
      </c>
      <c r="N711" s="573">
        <v>0</v>
      </c>
      <c r="O711" s="573">
        <v>0</v>
      </c>
      <c r="P711" s="573">
        <v>0</v>
      </c>
      <c r="Q711" s="574">
        <v>0</v>
      </c>
    </row>
    <row r="712" spans="1:17" x14ac:dyDescent="0.25">
      <c r="A712" s="575">
        <f t="shared" si="34"/>
        <v>65745</v>
      </c>
      <c r="B712" s="83" t="str">
        <f t="shared" si="35"/>
        <v>AMCo</v>
      </c>
      <c r="C712" s="562">
        <v>0</v>
      </c>
      <c r="D712" s="563">
        <v>0</v>
      </c>
      <c r="E712" s="563">
        <v>0</v>
      </c>
      <c r="F712" s="563">
        <v>0</v>
      </c>
      <c r="G712" s="563">
        <v>0</v>
      </c>
      <c r="H712" s="563">
        <v>0</v>
      </c>
      <c r="I712" s="563">
        <v>0</v>
      </c>
      <c r="J712" s="563">
        <v>0</v>
      </c>
      <c r="K712" s="564">
        <v>0</v>
      </c>
      <c r="L712" s="563">
        <f t="shared" si="33"/>
        <v>0</v>
      </c>
      <c r="M712" s="564">
        <v>0</v>
      </c>
      <c r="N712" s="564">
        <v>0</v>
      </c>
      <c r="O712" s="564">
        <v>0</v>
      </c>
      <c r="P712" s="564">
        <v>0</v>
      </c>
      <c r="Q712" s="566">
        <v>0</v>
      </c>
    </row>
    <row r="713" spans="1:17" x14ac:dyDescent="0.25">
      <c r="A713" s="567">
        <f t="shared" si="34"/>
        <v>65776</v>
      </c>
      <c r="B713" s="577" t="str">
        <f t="shared" si="35"/>
        <v>AMCo</v>
      </c>
      <c r="C713" s="568">
        <v>0</v>
      </c>
      <c r="D713" s="569">
        <v>0</v>
      </c>
      <c r="E713" s="569">
        <v>0</v>
      </c>
      <c r="F713" s="569">
        <v>0</v>
      </c>
      <c r="G713" s="569">
        <v>0</v>
      </c>
      <c r="H713" s="569">
        <v>0</v>
      </c>
      <c r="I713" s="569">
        <v>0</v>
      </c>
      <c r="J713" s="569">
        <v>0</v>
      </c>
      <c r="K713" s="570">
        <v>0</v>
      </c>
      <c r="L713" s="571">
        <f t="shared" si="33"/>
        <v>0</v>
      </c>
      <c r="M713" s="573">
        <v>0</v>
      </c>
      <c r="N713" s="573">
        <v>0</v>
      </c>
      <c r="O713" s="573">
        <v>0</v>
      </c>
      <c r="P713" s="573">
        <v>0</v>
      </c>
      <c r="Q713" s="574">
        <v>0</v>
      </c>
    </row>
    <row r="714" spans="1:17" x14ac:dyDescent="0.25">
      <c r="A714" s="575">
        <f t="shared" si="34"/>
        <v>65805</v>
      </c>
      <c r="B714" s="83" t="str">
        <f t="shared" si="35"/>
        <v>AMCo</v>
      </c>
      <c r="C714" s="562">
        <v>0</v>
      </c>
      <c r="D714" s="563">
        <v>0</v>
      </c>
      <c r="E714" s="563">
        <v>0</v>
      </c>
      <c r="F714" s="563">
        <v>0</v>
      </c>
      <c r="G714" s="563">
        <v>0</v>
      </c>
      <c r="H714" s="563">
        <v>0</v>
      </c>
      <c r="I714" s="563">
        <v>0</v>
      </c>
      <c r="J714" s="563">
        <v>0</v>
      </c>
      <c r="K714" s="564">
        <v>0</v>
      </c>
      <c r="L714" s="563">
        <f t="shared" si="33"/>
        <v>0</v>
      </c>
      <c r="M714" s="564">
        <v>0</v>
      </c>
      <c r="N714" s="564">
        <v>0</v>
      </c>
      <c r="O714" s="564">
        <v>0</v>
      </c>
      <c r="P714" s="564">
        <v>0</v>
      </c>
      <c r="Q714" s="566">
        <v>0</v>
      </c>
    </row>
    <row r="715" spans="1:17" x14ac:dyDescent="0.25">
      <c r="A715" s="567">
        <f t="shared" si="34"/>
        <v>65836</v>
      </c>
      <c r="B715" s="577" t="str">
        <f t="shared" si="35"/>
        <v>AMCo</v>
      </c>
      <c r="C715" s="568">
        <v>0</v>
      </c>
      <c r="D715" s="569">
        <v>0</v>
      </c>
      <c r="E715" s="569">
        <v>0</v>
      </c>
      <c r="F715" s="569">
        <v>0</v>
      </c>
      <c r="G715" s="569">
        <v>0</v>
      </c>
      <c r="H715" s="569">
        <v>0</v>
      </c>
      <c r="I715" s="569">
        <v>0</v>
      </c>
      <c r="J715" s="569">
        <v>0</v>
      </c>
      <c r="K715" s="570">
        <v>0</v>
      </c>
      <c r="L715" s="571">
        <f t="shared" si="33"/>
        <v>0</v>
      </c>
      <c r="M715" s="573">
        <v>0</v>
      </c>
      <c r="N715" s="573">
        <v>0</v>
      </c>
      <c r="O715" s="573">
        <v>0</v>
      </c>
      <c r="P715" s="573">
        <v>0</v>
      </c>
      <c r="Q715" s="574">
        <v>0</v>
      </c>
    </row>
    <row r="716" spans="1:17" x14ac:dyDescent="0.25">
      <c r="A716" s="575">
        <f t="shared" si="34"/>
        <v>65866</v>
      </c>
      <c r="B716" s="83" t="str">
        <f t="shared" si="35"/>
        <v>AMCo</v>
      </c>
      <c r="C716" s="562">
        <v>0</v>
      </c>
      <c r="D716" s="563">
        <v>0</v>
      </c>
      <c r="E716" s="563">
        <v>0</v>
      </c>
      <c r="F716" s="563">
        <v>0</v>
      </c>
      <c r="G716" s="563">
        <v>0</v>
      </c>
      <c r="H716" s="563">
        <v>0</v>
      </c>
      <c r="I716" s="563">
        <v>0</v>
      </c>
      <c r="J716" s="563">
        <v>0</v>
      </c>
      <c r="K716" s="564">
        <v>0</v>
      </c>
      <c r="L716" s="563">
        <f t="shared" si="33"/>
        <v>0</v>
      </c>
      <c r="M716" s="564">
        <v>0</v>
      </c>
      <c r="N716" s="564">
        <v>0</v>
      </c>
      <c r="O716" s="564">
        <v>0</v>
      </c>
      <c r="P716" s="564">
        <v>0</v>
      </c>
      <c r="Q716" s="566">
        <v>0</v>
      </c>
    </row>
    <row r="717" spans="1:17" x14ac:dyDescent="0.25">
      <c r="A717" s="567">
        <f t="shared" si="34"/>
        <v>65897</v>
      </c>
      <c r="B717" s="577" t="str">
        <f t="shared" si="35"/>
        <v>AMCo</v>
      </c>
      <c r="C717" s="568">
        <v>0</v>
      </c>
      <c r="D717" s="569">
        <v>0</v>
      </c>
      <c r="E717" s="569">
        <v>0</v>
      </c>
      <c r="F717" s="569">
        <v>0</v>
      </c>
      <c r="G717" s="569">
        <v>0</v>
      </c>
      <c r="H717" s="569">
        <v>0</v>
      </c>
      <c r="I717" s="569">
        <v>0</v>
      </c>
      <c r="J717" s="569">
        <v>0</v>
      </c>
      <c r="K717" s="570">
        <v>0</v>
      </c>
      <c r="L717" s="571">
        <f t="shared" si="33"/>
        <v>0</v>
      </c>
      <c r="M717" s="573">
        <v>0</v>
      </c>
      <c r="N717" s="573">
        <v>0</v>
      </c>
      <c r="O717" s="573">
        <v>0</v>
      </c>
      <c r="P717" s="573">
        <v>0</v>
      </c>
      <c r="Q717" s="574">
        <v>0</v>
      </c>
    </row>
    <row r="718" spans="1:17" x14ac:dyDescent="0.25">
      <c r="A718" s="575">
        <f t="shared" si="34"/>
        <v>65927</v>
      </c>
      <c r="B718" s="83" t="str">
        <f t="shared" si="35"/>
        <v>AMCo</v>
      </c>
      <c r="C718" s="562">
        <v>0</v>
      </c>
      <c r="D718" s="563">
        <v>0</v>
      </c>
      <c r="E718" s="563">
        <v>0</v>
      </c>
      <c r="F718" s="563">
        <v>0</v>
      </c>
      <c r="G718" s="563">
        <v>0</v>
      </c>
      <c r="H718" s="563">
        <v>0</v>
      </c>
      <c r="I718" s="563">
        <v>0</v>
      </c>
      <c r="J718" s="563">
        <v>0</v>
      </c>
      <c r="K718" s="564">
        <v>0</v>
      </c>
      <c r="L718" s="563">
        <f t="shared" si="33"/>
        <v>0</v>
      </c>
      <c r="M718" s="564">
        <v>0</v>
      </c>
      <c r="N718" s="564">
        <v>0</v>
      </c>
      <c r="O718" s="564">
        <v>0</v>
      </c>
      <c r="P718" s="564">
        <v>0</v>
      </c>
      <c r="Q718" s="566">
        <v>0</v>
      </c>
    </row>
    <row r="719" spans="1:17" x14ac:dyDescent="0.25">
      <c r="A719" s="567">
        <f t="shared" si="34"/>
        <v>65958</v>
      </c>
      <c r="B719" s="577" t="str">
        <f t="shared" si="35"/>
        <v>AMCo</v>
      </c>
      <c r="C719" s="568">
        <v>0</v>
      </c>
      <c r="D719" s="569">
        <v>0</v>
      </c>
      <c r="E719" s="569">
        <v>0</v>
      </c>
      <c r="F719" s="569">
        <v>0</v>
      </c>
      <c r="G719" s="569">
        <v>0</v>
      </c>
      <c r="H719" s="569">
        <v>0</v>
      </c>
      <c r="I719" s="569">
        <v>0</v>
      </c>
      <c r="J719" s="569">
        <v>0</v>
      </c>
      <c r="K719" s="570">
        <v>0</v>
      </c>
      <c r="L719" s="571">
        <f t="shared" si="33"/>
        <v>0</v>
      </c>
      <c r="M719" s="573">
        <v>0</v>
      </c>
      <c r="N719" s="573">
        <v>0</v>
      </c>
      <c r="O719" s="573">
        <v>0</v>
      </c>
      <c r="P719" s="573">
        <v>0</v>
      </c>
      <c r="Q719" s="574">
        <v>0</v>
      </c>
    </row>
    <row r="720" spans="1:17" x14ac:dyDescent="0.25">
      <c r="A720" s="575">
        <f t="shared" si="34"/>
        <v>65989</v>
      </c>
      <c r="B720" s="83" t="str">
        <f t="shared" si="35"/>
        <v>AMCo</v>
      </c>
      <c r="C720" s="562">
        <v>0</v>
      </c>
      <c r="D720" s="563">
        <v>0</v>
      </c>
      <c r="E720" s="563">
        <v>0</v>
      </c>
      <c r="F720" s="563">
        <v>0</v>
      </c>
      <c r="G720" s="563">
        <v>0</v>
      </c>
      <c r="H720" s="563">
        <v>0</v>
      </c>
      <c r="I720" s="563">
        <v>0</v>
      </c>
      <c r="J720" s="563">
        <v>0</v>
      </c>
      <c r="K720" s="564">
        <v>0</v>
      </c>
      <c r="L720" s="563">
        <f t="shared" si="33"/>
        <v>0</v>
      </c>
      <c r="M720" s="564">
        <v>0</v>
      </c>
      <c r="N720" s="564">
        <v>0</v>
      </c>
      <c r="O720" s="564">
        <v>0</v>
      </c>
      <c r="P720" s="564">
        <v>0</v>
      </c>
      <c r="Q720" s="566">
        <v>0</v>
      </c>
    </row>
    <row r="721" spans="1:17" x14ac:dyDescent="0.25">
      <c r="A721" s="567">
        <f t="shared" si="34"/>
        <v>66019</v>
      </c>
      <c r="B721" s="577" t="str">
        <f t="shared" si="35"/>
        <v>AMCo</v>
      </c>
      <c r="C721" s="568">
        <v>0</v>
      </c>
      <c r="D721" s="569">
        <v>0</v>
      </c>
      <c r="E721" s="569">
        <v>0</v>
      </c>
      <c r="F721" s="569">
        <v>0</v>
      </c>
      <c r="G721" s="569">
        <v>0</v>
      </c>
      <c r="H721" s="569">
        <v>0</v>
      </c>
      <c r="I721" s="569">
        <v>0</v>
      </c>
      <c r="J721" s="569">
        <v>0</v>
      </c>
      <c r="K721" s="570">
        <v>0</v>
      </c>
      <c r="L721" s="571">
        <f t="shared" si="33"/>
        <v>0</v>
      </c>
      <c r="M721" s="573">
        <v>0</v>
      </c>
      <c r="N721" s="573">
        <v>0</v>
      </c>
      <c r="O721" s="573">
        <v>0</v>
      </c>
      <c r="P721" s="573">
        <v>0</v>
      </c>
      <c r="Q721" s="574">
        <v>0</v>
      </c>
    </row>
  </sheetData>
  <conditionalFormatting sqref="C2:P721">
    <cfRule type="expression" dxfId="21" priority="6">
      <formula>_xlfn.ISFORMULA(C2)</formula>
    </cfRule>
  </conditionalFormatting>
  <conditionalFormatting sqref="O2:O721">
    <cfRule type="expression" dxfId="20" priority="5">
      <formula>_xlfn.ISFORMULA(O2)</formula>
    </cfRule>
  </conditionalFormatting>
  <conditionalFormatting sqref="M2:P721">
    <cfRule type="expression" dxfId="19" priority="4">
      <formula>_xlfn.ISFORMULA(M2)</formula>
    </cfRule>
  </conditionalFormatting>
  <conditionalFormatting sqref="M2:M601">
    <cfRule type="expression" dxfId="18" priority="2">
      <formula>YEAR($A2)&lt;&gt;YEAR($A1)</formula>
    </cfRule>
    <cfRule type="expression" dxfId="17" priority="3">
      <formula>_xlfn.ISFORMULA(M2)</formula>
    </cfRule>
  </conditionalFormatting>
  <conditionalFormatting sqref="Q2:Q721">
    <cfRule type="expression" dxfId="16" priority="1">
      <formula>_xlfn.ISFORMULA(Q2)</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A5BC6-943A-4309-B8DB-99472005AE86}">
  <sheetPr codeName="Sheet22">
    <tabColor rgb="FFCC3300"/>
  </sheetPr>
  <dimension ref="A1:Q721"/>
  <sheetViews>
    <sheetView workbookViewId="0">
      <pane xSplit="1" ySplit="1" topLeftCell="B2" activePane="bottomRight" state="frozen"/>
      <selection activeCell="B2" sqref="B2"/>
      <selection pane="topRight" activeCell="B2" sqref="B2"/>
      <selection pane="bottomLeft" activeCell="B2" sqref="B2"/>
      <selection pane="bottomRight" activeCell="B2" sqref="B2"/>
    </sheetView>
  </sheetViews>
  <sheetFormatPr defaultRowHeight="15" x14ac:dyDescent="0.25"/>
  <cols>
    <col min="1" max="1" width="8.140625" bestFit="1" customWidth="1"/>
    <col min="2" max="2" width="7.85546875" bestFit="1" customWidth="1"/>
    <col min="3" max="3" width="7.7109375" bestFit="1" customWidth="1"/>
    <col min="4" max="5" width="7.42578125" bestFit="1" customWidth="1"/>
    <col min="6" max="6" width="8.5703125" bestFit="1" customWidth="1"/>
    <col min="7" max="7" width="7.42578125" bestFit="1" customWidth="1"/>
    <col min="8" max="8" width="7" bestFit="1" customWidth="1"/>
    <col min="10" max="10" width="8.5703125" bestFit="1" customWidth="1"/>
    <col min="11" max="11" width="7.42578125" bestFit="1" customWidth="1"/>
    <col min="12" max="13" width="8.7109375" bestFit="1" customWidth="1"/>
    <col min="14" max="14" width="6.5703125" bestFit="1" customWidth="1"/>
    <col min="15" max="15" width="7.42578125" bestFit="1" customWidth="1"/>
    <col min="16" max="16" width="7.85546875" bestFit="1" customWidth="1"/>
    <col min="17" max="17" width="8.42578125" bestFit="1" customWidth="1"/>
  </cols>
  <sheetData>
    <row r="1" spans="1:17" ht="57" x14ac:dyDescent="0.25">
      <c r="A1" s="557" t="s">
        <v>827</v>
      </c>
      <c r="B1" s="557" t="s">
        <v>0</v>
      </c>
      <c r="C1" s="557" t="s">
        <v>853</v>
      </c>
      <c r="D1" s="557" t="s">
        <v>854</v>
      </c>
      <c r="E1" s="557" t="s">
        <v>855</v>
      </c>
      <c r="F1" s="557" t="s">
        <v>856</v>
      </c>
      <c r="G1" s="557" t="s">
        <v>857</v>
      </c>
      <c r="H1" s="557" t="s">
        <v>858</v>
      </c>
      <c r="I1" s="557" t="s">
        <v>859</v>
      </c>
      <c r="J1" s="557" t="s">
        <v>860</v>
      </c>
      <c r="K1" s="558" t="s">
        <v>861</v>
      </c>
      <c r="L1" s="557" t="s">
        <v>862</v>
      </c>
      <c r="M1" s="557" t="s">
        <v>863</v>
      </c>
      <c r="N1" s="557" t="s">
        <v>864</v>
      </c>
      <c r="O1" s="559" t="s">
        <v>865</v>
      </c>
      <c r="P1" s="557" t="s">
        <v>866</v>
      </c>
      <c r="Q1" s="557" t="s">
        <v>867</v>
      </c>
    </row>
    <row r="2" spans="1:17" x14ac:dyDescent="0.25">
      <c r="A2" s="560">
        <v>44165</v>
      </c>
      <c r="B2" s="561" t="str">
        <f>+asset_level_drivers!$I$1</f>
        <v>Tracker</v>
      </c>
      <c r="C2" s="562">
        <v>30</v>
      </c>
      <c r="D2" s="563">
        <v>74.324601020574605</v>
      </c>
      <c r="E2" s="563">
        <v>1071.4691785430909</v>
      </c>
      <c r="F2" s="563">
        <v>142.63044555664061</v>
      </c>
      <c r="G2" s="563">
        <v>131.66354622936248</v>
      </c>
      <c r="H2" s="563">
        <v>57.646636140584953</v>
      </c>
      <c r="I2" s="563">
        <v>615.22392932510365</v>
      </c>
      <c r="J2" s="563">
        <v>111.8335073299408</v>
      </c>
      <c r="K2" s="564">
        <v>890.41522277992965</v>
      </c>
      <c r="L2" s="563">
        <f t="shared" ref="L2:L65" si="0">+O2+P2</f>
        <v>0</v>
      </c>
      <c r="M2" s="563">
        <v>0</v>
      </c>
      <c r="N2" s="563">
        <v>0</v>
      </c>
      <c r="O2" s="565">
        <v>0</v>
      </c>
      <c r="P2" s="564">
        <v>0</v>
      </c>
      <c r="Q2" s="566">
        <f>+monthly_drivers_0!Q2*1.25</f>
        <v>14.524999999999999</v>
      </c>
    </row>
    <row r="3" spans="1:17" x14ac:dyDescent="0.25">
      <c r="A3" s="567">
        <f t="shared" ref="A3:A66" si="1">+EOMONTH(A2,1)</f>
        <v>44196</v>
      </c>
      <c r="B3" s="567" t="str">
        <f t="shared" ref="B3:B66" si="2">+B2</f>
        <v>Tracker</v>
      </c>
      <c r="C3" s="568">
        <v>30</v>
      </c>
      <c r="D3" s="569">
        <v>70.351764066457747</v>
      </c>
      <c r="E3" s="569">
        <v>1036.7828800506593</v>
      </c>
      <c r="F3" s="569">
        <v>138.00463073730467</v>
      </c>
      <c r="G3" s="569">
        <v>123.84373353195191</v>
      </c>
      <c r="H3" s="569">
        <v>54.593266348838824</v>
      </c>
      <c r="I3" s="569">
        <v>595.44010112762453</v>
      </c>
      <c r="J3" s="569">
        <v>108.2257407517433</v>
      </c>
      <c r="K3" s="570">
        <v>873.40566289258004</v>
      </c>
      <c r="L3" s="571">
        <f t="shared" si="0"/>
        <v>0</v>
      </c>
      <c r="M3" s="571">
        <v>0</v>
      </c>
      <c r="N3" s="571">
        <v>0</v>
      </c>
      <c r="O3" s="572">
        <v>0</v>
      </c>
      <c r="P3" s="573">
        <v>0</v>
      </c>
      <c r="Q3" s="574">
        <f>+monthly_drivers_0!Q3*1.25</f>
        <v>14.524999999999999</v>
      </c>
    </row>
    <row r="4" spans="1:17" x14ac:dyDescent="0.25">
      <c r="A4" s="575">
        <f t="shared" si="1"/>
        <v>44227</v>
      </c>
      <c r="B4" s="575" t="str">
        <f t="shared" si="2"/>
        <v>Tracker</v>
      </c>
      <c r="C4" s="562">
        <v>30</v>
      </c>
      <c r="D4" s="563">
        <v>66.874121451139445</v>
      </c>
      <c r="E4" s="563">
        <v>1004.6512006225586</v>
      </c>
      <c r="F4" s="563">
        <v>128.59557934570313</v>
      </c>
      <c r="G4" s="563">
        <v>117.04549415302276</v>
      </c>
      <c r="H4" s="563">
        <v>51.917840893507005</v>
      </c>
      <c r="I4" s="563">
        <v>577.10690758895885</v>
      </c>
      <c r="J4" s="563">
        <v>100.86362778520582</v>
      </c>
      <c r="K4" s="564">
        <v>852.73271001744274</v>
      </c>
      <c r="L4" s="563">
        <f t="shared" si="0"/>
        <v>0</v>
      </c>
      <c r="M4" s="563">
        <v>0</v>
      </c>
      <c r="N4" s="563">
        <v>0</v>
      </c>
      <c r="O4" s="565">
        <v>0</v>
      </c>
      <c r="P4" s="564">
        <v>0</v>
      </c>
      <c r="Q4" s="566">
        <f>+monthly_drivers_0!Q4*1.25</f>
        <v>14.524999999999999</v>
      </c>
    </row>
    <row r="5" spans="1:17" x14ac:dyDescent="0.25">
      <c r="A5" s="567">
        <f t="shared" si="1"/>
        <v>44255</v>
      </c>
      <c r="B5" s="567" t="str">
        <f t="shared" si="2"/>
        <v>Tracker</v>
      </c>
      <c r="C5" s="568">
        <v>30</v>
      </c>
      <c r="D5" s="569">
        <v>63.794284758329383</v>
      </c>
      <c r="E5" s="569">
        <v>974.77765463256856</v>
      </c>
      <c r="F5" s="569">
        <v>121.25489025878903</v>
      </c>
      <c r="G5" s="569">
        <v>111.06591028308864</v>
      </c>
      <c r="H5" s="569">
        <v>49.546346637487403</v>
      </c>
      <c r="I5" s="569">
        <v>560.05643585205087</v>
      </c>
      <c r="J5" s="569">
        <v>95.120571219444287</v>
      </c>
      <c r="K5" s="570">
        <v>823.11531785696752</v>
      </c>
      <c r="L5" s="571">
        <f t="shared" si="0"/>
        <v>0</v>
      </c>
      <c r="M5" s="571">
        <v>0</v>
      </c>
      <c r="N5" s="571">
        <v>0</v>
      </c>
      <c r="O5" s="572">
        <v>0</v>
      </c>
      <c r="P5" s="573">
        <v>0</v>
      </c>
      <c r="Q5" s="574">
        <f>+monthly_drivers_0!Q5*1.25</f>
        <v>9.0625</v>
      </c>
    </row>
    <row r="6" spans="1:17" x14ac:dyDescent="0.25">
      <c r="A6" s="575">
        <f t="shared" si="1"/>
        <v>44286</v>
      </c>
      <c r="B6" s="575" t="str">
        <f t="shared" si="2"/>
        <v>Tracker</v>
      </c>
      <c r="C6" s="562">
        <v>30</v>
      </c>
      <c r="D6" s="563">
        <v>61.040259737730018</v>
      </c>
      <c r="E6" s="563">
        <v>946.91206967163089</v>
      </c>
      <c r="F6" s="563">
        <v>117.78112988281248</v>
      </c>
      <c r="G6" s="563">
        <v>105.75457901287081</v>
      </c>
      <c r="H6" s="563">
        <v>47.424025746107105</v>
      </c>
      <c r="I6" s="563">
        <v>544.14698632812497</v>
      </c>
      <c r="J6" s="563">
        <v>92.408738670349123</v>
      </c>
      <c r="K6" s="564">
        <v>810.28995686256872</v>
      </c>
      <c r="L6" s="563">
        <f t="shared" si="0"/>
        <v>1410</v>
      </c>
      <c r="M6" s="563">
        <v>0</v>
      </c>
      <c r="N6" s="563">
        <v>0</v>
      </c>
      <c r="O6" s="565">
        <v>0</v>
      </c>
      <c r="P6" s="564">
        <f>160+1250</f>
        <v>1410</v>
      </c>
      <c r="Q6" s="566">
        <f>+monthly_drivers_0!Q6*1.25</f>
        <v>9.0625</v>
      </c>
    </row>
    <row r="7" spans="1:17" x14ac:dyDescent="0.25">
      <c r="A7" s="567">
        <f t="shared" si="1"/>
        <v>44316</v>
      </c>
      <c r="B7" s="567" t="str">
        <f t="shared" si="2"/>
        <v>Tracker</v>
      </c>
      <c r="C7" s="568">
        <v>30</v>
      </c>
      <c r="D7" s="569">
        <v>58.557436991214757</v>
      </c>
      <c r="E7" s="569">
        <v>925.33759907531737</v>
      </c>
      <c r="F7" s="569">
        <v>114.53103405761719</v>
      </c>
      <c r="G7" s="569">
        <v>100.9972824459076</v>
      </c>
      <c r="H7" s="569">
        <v>45.509305843830106</v>
      </c>
      <c r="I7" s="569">
        <v>531.77489567184455</v>
      </c>
      <c r="J7" s="569">
        <v>89.870794454097748</v>
      </c>
      <c r="K7" s="570">
        <v>795.65129193651671</v>
      </c>
      <c r="L7" s="571">
        <f t="shared" si="0"/>
        <v>0</v>
      </c>
      <c r="M7" s="571">
        <v>0</v>
      </c>
      <c r="N7" s="571">
        <v>0</v>
      </c>
      <c r="O7" s="572">
        <v>0</v>
      </c>
      <c r="P7" s="573">
        <v>0</v>
      </c>
      <c r="Q7" s="574">
        <f>+monthly_drivers_0!Q7*1.25</f>
        <v>9.0625</v>
      </c>
    </row>
    <row r="8" spans="1:17" x14ac:dyDescent="0.25">
      <c r="A8" s="575">
        <f t="shared" si="1"/>
        <v>44347</v>
      </c>
      <c r="B8" s="575" t="str">
        <f t="shared" si="2"/>
        <v>Tracker</v>
      </c>
      <c r="C8" s="562">
        <v>30</v>
      </c>
      <c r="D8" s="563">
        <v>56.303479994535429</v>
      </c>
      <c r="E8" s="563">
        <v>900.80485252380356</v>
      </c>
      <c r="F8" s="563">
        <v>111.481892578125</v>
      </c>
      <c r="G8" s="563">
        <v>96.705483595848079</v>
      </c>
      <c r="H8" s="563">
        <v>43.769931073188786</v>
      </c>
      <c r="I8" s="563">
        <v>517.76096919631959</v>
      </c>
      <c r="J8" s="563">
        <v>87.489132695198052</v>
      </c>
      <c r="K8" s="564">
        <v>781.19426302027705</v>
      </c>
      <c r="L8" s="563">
        <f t="shared" si="0"/>
        <v>160</v>
      </c>
      <c r="M8" s="563">
        <v>0</v>
      </c>
      <c r="N8" s="563">
        <v>0</v>
      </c>
      <c r="O8" s="565">
        <v>0</v>
      </c>
      <c r="P8" s="564">
        <v>160</v>
      </c>
      <c r="Q8" s="566">
        <f>+monthly_drivers_0!Q8*1.25</f>
        <v>9.0625</v>
      </c>
    </row>
    <row r="9" spans="1:17" x14ac:dyDescent="0.25">
      <c r="A9" s="567">
        <f t="shared" si="1"/>
        <v>44377</v>
      </c>
      <c r="B9" s="567" t="str">
        <f t="shared" si="2"/>
        <v>Tracker</v>
      </c>
      <c r="C9" s="568">
        <v>30</v>
      </c>
      <c r="D9" s="569">
        <v>54.244943532228469</v>
      </c>
      <c r="E9" s="569">
        <v>877.73026095581042</v>
      </c>
      <c r="F9" s="569">
        <v>108.61411987304689</v>
      </c>
      <c r="G9" s="569">
        <v>92.809316781044018</v>
      </c>
      <c r="H9" s="569">
        <v>42.180400345444667</v>
      </c>
      <c r="I9" s="569">
        <v>504.57644173812878</v>
      </c>
      <c r="J9" s="569">
        <v>85.248566360950463</v>
      </c>
      <c r="K9" s="570">
        <v>759.24414085108037</v>
      </c>
      <c r="L9" s="571">
        <f t="shared" si="0"/>
        <v>1250</v>
      </c>
      <c r="M9" s="571">
        <v>0</v>
      </c>
      <c r="N9" s="571">
        <v>0</v>
      </c>
      <c r="O9" s="572">
        <v>0</v>
      </c>
      <c r="P9" s="573">
        <f>0+1250</f>
        <v>1250</v>
      </c>
      <c r="Q9" s="574">
        <f>+monthly_drivers_0!Q9*1.25</f>
        <v>9.0625</v>
      </c>
    </row>
    <row r="10" spans="1:17" x14ac:dyDescent="0.25">
      <c r="A10" s="575">
        <f t="shared" si="1"/>
        <v>44408</v>
      </c>
      <c r="B10" s="575" t="str">
        <f t="shared" si="2"/>
        <v>Tracker</v>
      </c>
      <c r="C10" s="562">
        <v>30</v>
      </c>
      <c r="D10" s="563">
        <v>52.354985831737508</v>
      </c>
      <c r="E10" s="563">
        <v>855.97714024353013</v>
      </c>
      <c r="F10" s="563">
        <v>105.9107108154297</v>
      </c>
      <c r="G10" s="563">
        <v>89.252799922943112</v>
      </c>
      <c r="H10" s="563">
        <v>40.720230287909509</v>
      </c>
      <c r="I10" s="563">
        <v>492.14379484939576</v>
      </c>
      <c r="J10" s="563">
        <v>83.135903819084177</v>
      </c>
      <c r="K10" s="564">
        <v>742.26746496087299</v>
      </c>
      <c r="L10" s="563">
        <f t="shared" si="0"/>
        <v>0</v>
      </c>
      <c r="M10" s="563">
        <v>0</v>
      </c>
      <c r="N10" s="563">
        <v>0</v>
      </c>
      <c r="O10" s="565">
        <v>0</v>
      </c>
      <c r="P10" s="564">
        <v>0</v>
      </c>
      <c r="Q10" s="566">
        <f>+monthly_drivers_0!Q10*1.25</f>
        <v>9.0625</v>
      </c>
    </row>
    <row r="11" spans="1:17" x14ac:dyDescent="0.25">
      <c r="A11" s="567">
        <f t="shared" si="1"/>
        <v>44439</v>
      </c>
      <c r="B11" s="567" t="str">
        <f t="shared" si="2"/>
        <v>Tracker</v>
      </c>
      <c r="C11" s="568">
        <v>30</v>
      </c>
      <c r="D11" s="569">
        <v>50.611749528408048</v>
      </c>
      <c r="E11" s="569">
        <v>835.42613160705559</v>
      </c>
      <c r="F11" s="569">
        <v>103.35681542968749</v>
      </c>
      <c r="G11" s="569">
        <v>85.990464502334603</v>
      </c>
      <c r="H11" s="569">
        <v>39.372729517102243</v>
      </c>
      <c r="I11" s="569">
        <v>480.39532112503059</v>
      </c>
      <c r="J11" s="569">
        <v>81.139626986980446</v>
      </c>
      <c r="K11" s="570">
        <v>729.06317647123319</v>
      </c>
      <c r="L11" s="571">
        <f t="shared" si="0"/>
        <v>0</v>
      </c>
      <c r="M11" s="571">
        <v>0</v>
      </c>
      <c r="N11" s="571">
        <v>0</v>
      </c>
      <c r="O11" s="572">
        <v>0</v>
      </c>
      <c r="P11" s="573">
        <v>0</v>
      </c>
      <c r="Q11" s="574">
        <f>+monthly_drivers_0!Q11*1.25</f>
        <v>9.0625</v>
      </c>
    </row>
    <row r="12" spans="1:17" x14ac:dyDescent="0.25">
      <c r="A12" s="575">
        <f t="shared" si="1"/>
        <v>44469</v>
      </c>
      <c r="B12" s="575" t="str">
        <f t="shared" si="2"/>
        <v>Tracker</v>
      </c>
      <c r="C12" s="562">
        <v>30</v>
      </c>
      <c r="D12" s="563">
        <v>48.997225429296499</v>
      </c>
      <c r="E12" s="563">
        <v>815.97250679016133</v>
      </c>
      <c r="F12" s="563">
        <v>100.93940893554687</v>
      </c>
      <c r="G12" s="563">
        <v>82.98493576908109</v>
      </c>
      <c r="H12" s="563">
        <v>38.124134521722794</v>
      </c>
      <c r="I12" s="563">
        <v>469.27160573196409</v>
      </c>
      <c r="J12" s="563">
        <v>79.249622929096205</v>
      </c>
      <c r="K12" s="564">
        <v>701.71325720953939</v>
      </c>
      <c r="L12" s="563">
        <f t="shared" si="0"/>
        <v>1818</v>
      </c>
      <c r="M12" s="563">
        <v>0</v>
      </c>
      <c r="N12" s="563">
        <v>0</v>
      </c>
      <c r="O12" s="565">
        <v>0</v>
      </c>
      <c r="P12" s="564">
        <f>568+1250</f>
        <v>1818</v>
      </c>
      <c r="Q12" s="566">
        <f>+monthly_drivers_0!Q12*1.25</f>
        <v>9.0625</v>
      </c>
    </row>
    <row r="13" spans="1:17" x14ac:dyDescent="0.25">
      <c r="A13" s="567">
        <f t="shared" si="1"/>
        <v>44500</v>
      </c>
      <c r="B13" s="567" t="str">
        <f t="shared" si="2"/>
        <v>Tracker</v>
      </c>
      <c r="C13" s="568">
        <v>30</v>
      </c>
      <c r="D13" s="569">
        <v>47.496401734113697</v>
      </c>
      <c r="E13" s="569">
        <v>797.52394258117658</v>
      </c>
      <c r="F13" s="569">
        <v>98.647005859375014</v>
      </c>
      <c r="G13" s="569">
        <v>80.205162654876702</v>
      </c>
      <c r="H13" s="569">
        <v>36.962965988397599</v>
      </c>
      <c r="I13" s="569">
        <v>458.72022278976453</v>
      </c>
      <c r="J13" s="569">
        <v>77.456978334426879</v>
      </c>
      <c r="K13" s="570">
        <v>677.51425591677435</v>
      </c>
      <c r="L13" s="571">
        <f t="shared" si="0"/>
        <v>44</v>
      </c>
      <c r="M13" s="571">
        <v>0</v>
      </c>
      <c r="N13" s="571">
        <v>0</v>
      </c>
      <c r="O13" s="572">
        <v>0</v>
      </c>
      <c r="P13" s="573">
        <v>44</v>
      </c>
      <c r="Q13" s="574">
        <f>+monthly_drivers_0!Q13*1.25</f>
        <v>9.0625</v>
      </c>
    </row>
    <row r="14" spans="1:17" x14ac:dyDescent="0.25">
      <c r="A14" s="575">
        <f t="shared" si="1"/>
        <v>44530</v>
      </c>
      <c r="B14" s="575" t="str">
        <f t="shared" si="2"/>
        <v>Tracker</v>
      </c>
      <c r="C14" s="562">
        <v>30</v>
      </c>
      <c r="D14" s="563">
        <v>46.096651465892784</v>
      </c>
      <c r="E14" s="563">
        <v>779.99862199401855</v>
      </c>
      <c r="F14" s="563">
        <v>96.469427856445321</v>
      </c>
      <c r="G14" s="563">
        <v>77.625105620384232</v>
      </c>
      <c r="H14" s="563">
        <v>35.879560245513915</v>
      </c>
      <c r="I14" s="563">
        <v>448.69474370574949</v>
      </c>
      <c r="J14" s="563">
        <v>75.753787963390351</v>
      </c>
      <c r="K14" s="564">
        <v>644.93219189828642</v>
      </c>
      <c r="L14" s="563">
        <f t="shared" si="0"/>
        <v>480</v>
      </c>
      <c r="M14" s="563">
        <v>0</v>
      </c>
      <c r="N14" s="563">
        <v>0</v>
      </c>
      <c r="O14" s="565">
        <v>0</v>
      </c>
      <c r="P14" s="564">
        <v>480</v>
      </c>
      <c r="Q14" s="566">
        <f>+monthly_drivers_0!Q14*1.25</f>
        <v>9.0625</v>
      </c>
    </row>
    <row r="15" spans="1:17" x14ac:dyDescent="0.25">
      <c r="A15" s="567">
        <f t="shared" si="1"/>
        <v>44561</v>
      </c>
      <c r="B15" s="567" t="str">
        <f t="shared" si="2"/>
        <v>Tracker</v>
      </c>
      <c r="C15" s="568">
        <v>30</v>
      </c>
      <c r="D15" s="569">
        <v>44.787250558137906</v>
      </c>
      <c r="E15" s="569">
        <v>763.32380920410151</v>
      </c>
      <c r="F15" s="569">
        <v>94.397628906250006</v>
      </c>
      <c r="G15" s="569">
        <v>75.22273363494871</v>
      </c>
      <c r="H15" s="569">
        <v>34.865705967187878</v>
      </c>
      <c r="I15" s="569">
        <v>439.15384157562261</v>
      </c>
      <c r="J15" s="569">
        <v>74.133026698112474</v>
      </c>
      <c r="K15" s="570">
        <v>635.50909737583993</v>
      </c>
      <c r="L15" s="571">
        <f t="shared" si="0"/>
        <v>1250</v>
      </c>
      <c r="M15" s="571">
        <v>0</v>
      </c>
      <c r="N15" s="571">
        <v>0</v>
      </c>
      <c r="O15" s="572">
        <v>0</v>
      </c>
      <c r="P15" s="573">
        <f>0+1250</f>
        <v>1250</v>
      </c>
      <c r="Q15" s="574">
        <f>+monthly_drivers_0!Q15*1.25</f>
        <v>9.0625</v>
      </c>
    </row>
    <row r="16" spans="1:17" x14ac:dyDescent="0.25">
      <c r="A16" s="575">
        <f t="shared" si="1"/>
        <v>44592</v>
      </c>
      <c r="B16" s="575" t="str">
        <f t="shared" si="2"/>
        <v>Tracker</v>
      </c>
      <c r="C16" s="562">
        <v>30</v>
      </c>
      <c r="D16" s="563">
        <v>43.559022231340386</v>
      </c>
      <c r="E16" s="563">
        <v>747.43452145385743</v>
      </c>
      <c r="F16" s="563">
        <v>92.423524658203121</v>
      </c>
      <c r="G16" s="563">
        <v>72.979265336990352</v>
      </c>
      <c r="H16" s="563">
        <v>33.914371593952175</v>
      </c>
      <c r="I16" s="563">
        <v>430.06062199401856</v>
      </c>
      <c r="J16" s="563">
        <v>72.588411561965927</v>
      </c>
      <c r="K16" s="564">
        <v>626.59454953032741</v>
      </c>
      <c r="L16" s="563">
        <f t="shared" si="0"/>
        <v>0</v>
      </c>
      <c r="M16" s="563">
        <v>0</v>
      </c>
      <c r="N16" s="563">
        <v>0</v>
      </c>
      <c r="O16" s="565">
        <v>0</v>
      </c>
      <c r="P16" s="564">
        <v>0</v>
      </c>
      <c r="Q16" s="566">
        <f>+monthly_drivers_0!Q16*1.25</f>
        <v>9.0625</v>
      </c>
    </row>
    <row r="17" spans="1:17" x14ac:dyDescent="0.25">
      <c r="A17" s="567">
        <f t="shared" si="1"/>
        <v>44620</v>
      </c>
      <c r="B17" s="567" t="str">
        <f t="shared" si="2"/>
        <v>Tracker</v>
      </c>
      <c r="C17" s="568">
        <v>30</v>
      </c>
      <c r="D17" s="569">
        <v>42.404064208745957</v>
      </c>
      <c r="E17" s="569">
        <v>732.27255783081023</v>
      </c>
      <c r="F17" s="569">
        <v>90.53987585449218</v>
      </c>
      <c r="G17" s="569">
        <v>70.878576894760116</v>
      </c>
      <c r="H17" s="569">
        <v>33.019498439669611</v>
      </c>
      <c r="I17" s="569">
        <v>421.38199967956552</v>
      </c>
      <c r="J17" s="569">
        <v>71.114317262172705</v>
      </c>
      <c r="K17" s="570">
        <v>618.14447407534726</v>
      </c>
      <c r="L17" s="571">
        <f t="shared" si="0"/>
        <v>0</v>
      </c>
      <c r="M17" s="571">
        <v>0</v>
      </c>
      <c r="N17" s="571">
        <v>0</v>
      </c>
      <c r="O17" s="572">
        <v>0</v>
      </c>
      <c r="P17" s="573">
        <v>0</v>
      </c>
      <c r="Q17" s="574">
        <f>+monthly_drivers_0!Q17*1.25</f>
        <v>9.0625</v>
      </c>
    </row>
    <row r="18" spans="1:17" x14ac:dyDescent="0.25">
      <c r="A18" s="575">
        <f t="shared" si="1"/>
        <v>44651</v>
      </c>
      <c r="B18" s="575" t="str">
        <f t="shared" si="2"/>
        <v>Tracker</v>
      </c>
      <c r="C18" s="562">
        <v>30</v>
      </c>
      <c r="D18" s="563">
        <v>41.315520529270174</v>
      </c>
      <c r="E18" s="563">
        <v>717.78555812072761</v>
      </c>
      <c r="F18" s="563">
        <v>88.740167968750015</v>
      </c>
      <c r="G18" s="563">
        <v>68.906734348297121</v>
      </c>
      <c r="H18" s="563">
        <v>32.175827982902526</v>
      </c>
      <c r="I18" s="563">
        <v>413.08823218536372</v>
      </c>
      <c r="J18" s="563">
        <v>69.705680428504962</v>
      </c>
      <c r="K18" s="564">
        <v>610.12007491144539</v>
      </c>
      <c r="L18" s="563">
        <f t="shared" si="0"/>
        <v>1250</v>
      </c>
      <c r="M18" s="563">
        <v>0</v>
      </c>
      <c r="N18" s="563">
        <v>0</v>
      </c>
      <c r="O18" s="565">
        <v>0</v>
      </c>
      <c r="P18" s="564">
        <f>0+1250</f>
        <v>1250</v>
      </c>
      <c r="Q18" s="566">
        <f>+monthly_drivers_0!Q18*1.25</f>
        <v>9.0625</v>
      </c>
    </row>
    <row r="19" spans="1:17" x14ac:dyDescent="0.25">
      <c r="A19" s="567">
        <f t="shared" si="1"/>
        <v>44681</v>
      </c>
      <c r="B19" s="567" t="str">
        <f t="shared" si="2"/>
        <v>Tracker</v>
      </c>
      <c r="C19" s="568">
        <v>30</v>
      </c>
      <c r="D19" s="569">
        <v>40.287409913301474</v>
      </c>
      <c r="E19" s="569">
        <v>703.92630377197258</v>
      </c>
      <c r="F19" s="569">
        <v>87.0185305175781</v>
      </c>
      <c r="G19" s="569">
        <v>67.051623434066798</v>
      </c>
      <c r="H19" s="569">
        <v>31.378769104242323</v>
      </c>
      <c r="I19" s="569">
        <v>405.15245839118961</v>
      </c>
      <c r="J19" s="569">
        <v>68.357936003208167</v>
      </c>
      <c r="K19" s="570">
        <v>602.48704351443052</v>
      </c>
      <c r="L19" s="571">
        <f t="shared" si="0"/>
        <v>0</v>
      </c>
      <c r="M19" s="571">
        <v>0</v>
      </c>
      <c r="N19" s="571">
        <v>0</v>
      </c>
      <c r="O19" s="572">
        <v>0</v>
      </c>
      <c r="P19" s="573">
        <v>0</v>
      </c>
      <c r="Q19" s="574">
        <f>+monthly_drivers_0!Q19*1.25</f>
        <v>9.0625</v>
      </c>
    </row>
    <row r="20" spans="1:17" x14ac:dyDescent="0.25">
      <c r="A20" s="575">
        <f t="shared" si="1"/>
        <v>44712</v>
      </c>
      <c r="B20" s="575" t="str">
        <f t="shared" si="2"/>
        <v>Tracker</v>
      </c>
      <c r="C20" s="562">
        <v>30</v>
      </c>
      <c r="D20" s="563">
        <v>39.314484731912614</v>
      </c>
      <c r="E20" s="563">
        <v>690.65206088256843</v>
      </c>
      <c r="F20" s="563">
        <v>85.369645019531262</v>
      </c>
      <c r="G20" s="563">
        <v>65.302658410072311</v>
      </c>
      <c r="H20" s="563">
        <v>30.624292518258095</v>
      </c>
      <c r="I20" s="563">
        <v>397.55039338493339</v>
      </c>
      <c r="J20" s="563">
        <v>67.066948390007028</v>
      </c>
      <c r="K20" s="564">
        <v>558.34569554334882</v>
      </c>
      <c r="L20" s="563">
        <f t="shared" si="0"/>
        <v>1280</v>
      </c>
      <c r="M20" s="563">
        <v>0</v>
      </c>
      <c r="N20" s="563">
        <v>0</v>
      </c>
      <c r="O20" s="565">
        <v>0</v>
      </c>
      <c r="P20" s="564">
        <v>1280</v>
      </c>
      <c r="Q20" s="566">
        <f>+monthly_drivers_0!Q20*1.25</f>
        <v>9.0625</v>
      </c>
    </row>
    <row r="21" spans="1:17" x14ac:dyDescent="0.25">
      <c r="A21" s="567">
        <f t="shared" si="1"/>
        <v>44742</v>
      </c>
      <c r="B21" s="567" t="str">
        <f t="shared" si="2"/>
        <v>Tracker</v>
      </c>
      <c r="C21" s="568">
        <v>30</v>
      </c>
      <c r="D21" s="569">
        <v>38.392118380546577</v>
      </c>
      <c r="E21" s="569">
        <v>677.92406668090814</v>
      </c>
      <c r="F21" s="569">
        <v>83.788690307617173</v>
      </c>
      <c r="G21" s="569">
        <v>63.650539854049676</v>
      </c>
      <c r="H21" s="569">
        <v>29.908842860817913</v>
      </c>
      <c r="I21" s="569">
        <v>390.25998625564569</v>
      </c>
      <c r="J21" s="569">
        <v>65.828966258049022</v>
      </c>
      <c r="K21" s="570">
        <v>551.57205736720562</v>
      </c>
      <c r="L21" s="571">
        <f t="shared" si="0"/>
        <v>1250</v>
      </c>
      <c r="M21" s="571">
        <v>0</v>
      </c>
      <c r="N21" s="571">
        <v>0</v>
      </c>
      <c r="O21" s="572">
        <v>0</v>
      </c>
      <c r="P21" s="573">
        <f>0+1250</f>
        <v>1250</v>
      </c>
      <c r="Q21" s="574">
        <f>+monthly_drivers_0!Q21*1.25</f>
        <v>9.0625</v>
      </c>
    </row>
    <row r="22" spans="1:17" x14ac:dyDescent="0.25">
      <c r="A22" s="575">
        <f t="shared" si="1"/>
        <v>44773</v>
      </c>
      <c r="B22" s="575" t="str">
        <f t="shared" si="2"/>
        <v>Tracker</v>
      </c>
      <c r="C22" s="562">
        <v>30</v>
      </c>
      <c r="D22" s="563">
        <v>37.516212132930761</v>
      </c>
      <c r="E22" s="563">
        <v>665.70702655029288</v>
      </c>
      <c r="F22" s="563">
        <v>82.271275878906238</v>
      </c>
      <c r="G22" s="563">
        <v>62.087059968948367</v>
      </c>
      <c r="H22" s="563">
        <v>29.229270488739019</v>
      </c>
      <c r="I22" s="563">
        <v>383.26115922737125</v>
      </c>
      <c r="J22" s="563">
        <v>64.640574155807514</v>
      </c>
      <c r="K22" s="564">
        <v>545.09890517652036</v>
      </c>
      <c r="L22" s="563">
        <f t="shared" si="0"/>
        <v>0</v>
      </c>
      <c r="M22" s="563">
        <v>0</v>
      </c>
      <c r="N22" s="563">
        <v>0</v>
      </c>
      <c r="O22" s="565">
        <v>0</v>
      </c>
      <c r="P22" s="564">
        <v>0</v>
      </c>
      <c r="Q22" s="566">
        <f>+monthly_drivers_0!Q22*1.25</f>
        <v>9.0625</v>
      </c>
    </row>
    <row r="23" spans="1:17" x14ac:dyDescent="0.25">
      <c r="A23" s="567">
        <f t="shared" si="1"/>
        <v>44804</v>
      </c>
      <c r="B23" s="567" t="str">
        <f t="shared" si="2"/>
        <v>Tracker</v>
      </c>
      <c r="C23" s="568">
        <v>30</v>
      </c>
      <c r="D23" s="569">
        <v>36.683119200468063</v>
      </c>
      <c r="E23" s="569">
        <v>653.96877633667009</v>
      </c>
      <c r="F23" s="569">
        <v>80.813401123046845</v>
      </c>
      <c r="G23" s="569">
        <v>60.604945872306821</v>
      </c>
      <c r="H23" s="569">
        <v>28.582770879745482</v>
      </c>
      <c r="I23" s="569">
        <v>376.53560835456852</v>
      </c>
      <c r="J23" s="569">
        <v>63.498658211708069</v>
      </c>
      <c r="K23" s="570">
        <v>538.90506189829102</v>
      </c>
      <c r="L23" s="571">
        <f t="shared" si="0"/>
        <v>0</v>
      </c>
      <c r="M23" s="571">
        <v>0</v>
      </c>
      <c r="N23" s="571">
        <v>0</v>
      </c>
      <c r="O23" s="572">
        <v>0</v>
      </c>
      <c r="P23" s="573">
        <v>0</v>
      </c>
      <c r="Q23" s="574">
        <f>+monthly_drivers_0!Q23*1.25</f>
        <v>9.0625</v>
      </c>
    </row>
    <row r="24" spans="1:17" x14ac:dyDescent="0.25">
      <c r="A24" s="575">
        <f t="shared" si="1"/>
        <v>44834</v>
      </c>
      <c r="B24" s="575" t="str">
        <f t="shared" si="2"/>
        <v>Tracker</v>
      </c>
      <c r="C24" s="562">
        <v>30</v>
      </c>
      <c r="D24" s="563">
        <v>35.889583810329427</v>
      </c>
      <c r="E24" s="563">
        <v>646.32789866638188</v>
      </c>
      <c r="F24" s="563">
        <v>79.865219238281242</v>
      </c>
      <c r="G24" s="563">
        <v>59.197722125053403</v>
      </c>
      <c r="H24" s="563">
        <v>27.966839359045029</v>
      </c>
      <c r="I24" s="563">
        <v>372.08064190292362</v>
      </c>
      <c r="J24" s="563">
        <v>62.743061536312112</v>
      </c>
      <c r="K24" s="564">
        <v>534.26280962142346</v>
      </c>
      <c r="L24" s="563">
        <f t="shared" si="0"/>
        <v>1250</v>
      </c>
      <c r="M24" s="563">
        <v>0</v>
      </c>
      <c r="N24" s="563">
        <v>0</v>
      </c>
      <c r="O24" s="565">
        <v>0</v>
      </c>
      <c r="P24" s="564">
        <f>0+1250</f>
        <v>1250</v>
      </c>
      <c r="Q24" s="566">
        <f>+monthly_drivers_0!Q24*1.25</f>
        <v>9.0625</v>
      </c>
    </row>
    <row r="25" spans="1:17" x14ac:dyDescent="0.25">
      <c r="A25" s="567">
        <f t="shared" si="1"/>
        <v>44865</v>
      </c>
      <c r="B25" s="567" t="str">
        <f t="shared" si="2"/>
        <v>Tracker</v>
      </c>
      <c r="C25" s="568">
        <v>30</v>
      </c>
      <c r="D25" s="569">
        <v>35.132686151027691</v>
      </c>
      <c r="E25" s="569">
        <v>635.46142622375498</v>
      </c>
      <c r="F25" s="569">
        <v>78.515750976562487</v>
      </c>
      <c r="G25" s="569">
        <v>57.859619997978214</v>
      </c>
      <c r="H25" s="569">
        <v>27.379228236556052</v>
      </c>
      <c r="I25" s="569">
        <v>365.85282106018064</v>
      </c>
      <c r="J25" s="569">
        <v>61.685789902687077</v>
      </c>
      <c r="K25" s="570">
        <v>528.5720512945652</v>
      </c>
      <c r="L25" s="571">
        <f t="shared" si="0"/>
        <v>0</v>
      </c>
      <c r="M25" s="571">
        <v>0</v>
      </c>
      <c r="N25" s="571">
        <v>0</v>
      </c>
      <c r="O25" s="572">
        <v>0</v>
      </c>
      <c r="P25" s="573">
        <v>0</v>
      </c>
      <c r="Q25" s="574">
        <f>+monthly_drivers_0!Q25*1.25</f>
        <v>9.0625</v>
      </c>
    </row>
    <row r="26" spans="1:17" x14ac:dyDescent="0.25">
      <c r="A26" s="575">
        <f t="shared" si="1"/>
        <v>44895</v>
      </c>
      <c r="B26" s="575" t="str">
        <f t="shared" si="2"/>
        <v>Tracker</v>
      </c>
      <c r="C26" s="562">
        <v>30</v>
      </c>
      <c r="D26" s="563">
        <v>34.409799361228956</v>
      </c>
      <c r="E26" s="563">
        <v>624.99260963439929</v>
      </c>
      <c r="F26" s="563">
        <v>77.215731079101559</v>
      </c>
      <c r="G26" s="563">
        <v>56.585350122451786</v>
      </c>
      <c r="H26" s="563">
        <v>26.817915603756902</v>
      </c>
      <c r="I26" s="563">
        <v>359.85208685493473</v>
      </c>
      <c r="J26" s="563">
        <v>60.667138456344617</v>
      </c>
      <c r="K26" s="564">
        <v>523.10835834971067</v>
      </c>
      <c r="L26" s="563">
        <f t="shared" si="0"/>
        <v>0</v>
      </c>
      <c r="M26" s="563">
        <v>0</v>
      </c>
      <c r="N26" s="563">
        <v>0</v>
      </c>
      <c r="O26" s="565">
        <v>0</v>
      </c>
      <c r="P26" s="564">
        <v>0</v>
      </c>
      <c r="Q26" s="566">
        <f>+monthly_drivers_0!Q26*1.25</f>
        <v>6.875</v>
      </c>
    </row>
    <row r="27" spans="1:17" x14ac:dyDescent="0.25">
      <c r="A27" s="567">
        <f t="shared" si="1"/>
        <v>44926</v>
      </c>
      <c r="B27" s="567" t="str">
        <f t="shared" si="2"/>
        <v>Tracker</v>
      </c>
      <c r="C27" s="568">
        <v>30</v>
      </c>
      <c r="D27" s="569">
        <v>33.718552740573898</v>
      </c>
      <c r="E27" s="569">
        <v>614.89865644836436</v>
      </c>
      <c r="F27" s="569">
        <v>75.96232312011719</v>
      </c>
      <c r="G27" s="569">
        <v>55.370192119598386</v>
      </c>
      <c r="H27" s="569">
        <v>26.281075338602069</v>
      </c>
      <c r="I27" s="569">
        <v>354.06547028160094</v>
      </c>
      <c r="J27" s="569">
        <v>59.684897563934328</v>
      </c>
      <c r="K27" s="570">
        <v>517.85734239611031</v>
      </c>
      <c r="L27" s="571">
        <f t="shared" si="0"/>
        <v>1250</v>
      </c>
      <c r="M27" s="571">
        <v>0</v>
      </c>
      <c r="N27" s="571">
        <v>0</v>
      </c>
      <c r="O27" s="572">
        <v>0</v>
      </c>
      <c r="P27" s="573">
        <f>0+1250</f>
        <v>1250</v>
      </c>
      <c r="Q27" s="574">
        <f>+monthly_drivers_0!Q27*1.25</f>
        <v>6.875</v>
      </c>
    </row>
    <row r="28" spans="1:17" x14ac:dyDescent="0.25">
      <c r="A28" s="575">
        <f t="shared" si="1"/>
        <v>44957</v>
      </c>
      <c r="B28" s="575" t="str">
        <f t="shared" si="2"/>
        <v>Tracker</v>
      </c>
      <c r="C28" s="562">
        <v>30</v>
      </c>
      <c r="D28" s="563">
        <v>33.056800718545922</v>
      </c>
      <c r="E28" s="563">
        <v>605.15856025695791</v>
      </c>
      <c r="F28" s="563">
        <v>74.752914550781256</v>
      </c>
      <c r="G28" s="563">
        <v>54.209947218894953</v>
      </c>
      <c r="H28" s="563">
        <v>25.76705389034748</v>
      </c>
      <c r="I28" s="563">
        <v>348.48100174522403</v>
      </c>
      <c r="J28" s="563">
        <v>58.73703167819977</v>
      </c>
      <c r="K28" s="564">
        <v>512.80593347424269</v>
      </c>
      <c r="L28" s="563">
        <f t="shared" si="0"/>
        <v>0</v>
      </c>
      <c r="M28" s="563">
        <v>0</v>
      </c>
      <c r="N28" s="563">
        <v>0</v>
      </c>
      <c r="O28" s="565">
        <v>0</v>
      </c>
      <c r="P28" s="564">
        <v>0</v>
      </c>
      <c r="Q28" s="566">
        <f>+monthly_drivers_0!Q28*1.25</f>
        <v>6.875</v>
      </c>
    </row>
    <row r="29" spans="1:17" x14ac:dyDescent="0.25">
      <c r="A29" s="567">
        <f t="shared" si="1"/>
        <v>44985</v>
      </c>
      <c r="B29" s="567" t="str">
        <f t="shared" si="2"/>
        <v>Tracker</v>
      </c>
      <c r="C29" s="568">
        <v>30</v>
      </c>
      <c r="D29" s="569">
        <v>32.422594929218299</v>
      </c>
      <c r="E29" s="569">
        <v>595.75291932678226</v>
      </c>
      <c r="F29" s="569">
        <v>73.585092529296858</v>
      </c>
      <c r="G29" s="569">
        <v>53.100818932533272</v>
      </c>
      <c r="H29" s="569">
        <v>25.274349917531012</v>
      </c>
      <c r="I29" s="569">
        <v>343.08763286399835</v>
      </c>
      <c r="J29" s="569">
        <v>57.821661406040192</v>
      </c>
      <c r="K29" s="570">
        <v>507.94215953442449</v>
      </c>
      <c r="L29" s="571">
        <f t="shared" si="0"/>
        <v>0</v>
      </c>
      <c r="M29" s="571">
        <v>0</v>
      </c>
      <c r="N29" s="571">
        <v>0</v>
      </c>
      <c r="O29" s="572">
        <v>0</v>
      </c>
      <c r="P29" s="573">
        <v>0</v>
      </c>
      <c r="Q29" s="574">
        <f>+monthly_drivers_0!Q29*1.25</f>
        <v>6.875</v>
      </c>
    </row>
    <row r="30" spans="1:17" x14ac:dyDescent="0.25">
      <c r="A30" s="575">
        <f t="shared" si="1"/>
        <v>45016</v>
      </c>
      <c r="B30" s="575" t="str">
        <f t="shared" si="2"/>
        <v>Tracker</v>
      </c>
      <c r="C30" s="562">
        <v>30</v>
      </c>
      <c r="D30" s="563">
        <v>31.814162066459662</v>
      </c>
      <c r="E30" s="563">
        <v>586.66376960754371</v>
      </c>
      <c r="F30" s="563">
        <v>72.456622680664054</v>
      </c>
      <c r="G30" s="563">
        <v>52.039360926628113</v>
      </c>
      <c r="H30" s="563">
        <v>24.801595835566516</v>
      </c>
      <c r="I30" s="563">
        <v>337.87513066864005</v>
      </c>
      <c r="J30" s="563">
        <v>56.937043745994572</v>
      </c>
      <c r="K30" s="564">
        <v>503.25503941094877</v>
      </c>
      <c r="L30" s="563">
        <f t="shared" si="0"/>
        <v>0</v>
      </c>
      <c r="M30" s="563">
        <v>0</v>
      </c>
      <c r="N30" s="563">
        <v>0</v>
      </c>
      <c r="O30" s="565">
        <v>0</v>
      </c>
      <c r="P30" s="564">
        <v>0</v>
      </c>
      <c r="Q30" s="566">
        <f>+monthly_drivers_0!Q30*1.25</f>
        <v>6.875</v>
      </c>
    </row>
    <row r="31" spans="1:17" x14ac:dyDescent="0.25">
      <c r="A31" s="567">
        <f t="shared" si="1"/>
        <v>45046</v>
      </c>
      <c r="B31" s="567" t="str">
        <f t="shared" si="2"/>
        <v>Tracker</v>
      </c>
      <c r="C31" s="568">
        <v>30</v>
      </c>
      <c r="D31" s="569">
        <v>31.229883386850354</v>
      </c>
      <c r="E31" s="569">
        <v>577.87448221588124</v>
      </c>
      <c r="F31" s="569">
        <v>71.365436035156236</v>
      </c>
      <c r="G31" s="569">
        <v>51.022439133644106</v>
      </c>
      <c r="H31" s="569">
        <v>24.347543361425402</v>
      </c>
      <c r="I31" s="569">
        <v>332.83400808906561</v>
      </c>
      <c r="J31" s="569">
        <v>56.081568753242493</v>
      </c>
      <c r="K31" s="570">
        <v>498.73447639206046</v>
      </c>
      <c r="L31" s="571">
        <f t="shared" si="0"/>
        <v>0</v>
      </c>
      <c r="M31" s="571">
        <v>0</v>
      </c>
      <c r="N31" s="571">
        <v>0</v>
      </c>
      <c r="O31" s="572">
        <v>0</v>
      </c>
      <c r="P31" s="573">
        <v>0</v>
      </c>
      <c r="Q31" s="574">
        <f>+monthly_drivers_0!Q31*1.25</f>
        <v>6.875</v>
      </c>
    </row>
    <row r="32" spans="1:17" x14ac:dyDescent="0.25">
      <c r="A32" s="575">
        <f t="shared" si="1"/>
        <v>45077</v>
      </c>
      <c r="B32" s="575" t="str">
        <f t="shared" si="2"/>
        <v>Tracker</v>
      </c>
      <c r="C32" s="562">
        <v>30</v>
      </c>
      <c r="D32" s="563">
        <v>30.668277538061144</v>
      </c>
      <c r="E32" s="563">
        <v>569.36958695220949</v>
      </c>
      <c r="F32" s="563">
        <v>70.30960839843749</v>
      </c>
      <c r="G32" s="563">
        <v>50.047196151733395</v>
      </c>
      <c r="H32" s="563">
        <v>23.911049154281613</v>
      </c>
      <c r="I32" s="563">
        <v>327.95544454956053</v>
      </c>
      <c r="J32" s="563">
        <v>55.253733815670024</v>
      </c>
      <c r="K32" s="564">
        <v>496.1711557692289</v>
      </c>
      <c r="L32" s="563">
        <f t="shared" si="0"/>
        <v>480</v>
      </c>
      <c r="M32" s="563">
        <v>0</v>
      </c>
      <c r="N32" s="563">
        <v>0</v>
      </c>
      <c r="O32" s="565">
        <v>0</v>
      </c>
      <c r="P32" s="564">
        <v>480</v>
      </c>
      <c r="Q32" s="566">
        <f>+monthly_drivers_0!Q32*1.25</f>
        <v>6.875</v>
      </c>
    </row>
    <row r="33" spans="1:17" x14ac:dyDescent="0.25">
      <c r="A33" s="567">
        <f t="shared" si="1"/>
        <v>45107</v>
      </c>
      <c r="B33" s="567" t="str">
        <f t="shared" si="2"/>
        <v>Tracker</v>
      </c>
      <c r="C33" s="568">
        <v>30</v>
      </c>
      <c r="D33" s="569">
        <v>30.127988126754762</v>
      </c>
      <c r="E33" s="569">
        <v>561.13471250152588</v>
      </c>
      <c r="F33" s="569">
        <v>69.287352905273437</v>
      </c>
      <c r="G33" s="569">
        <v>49.111021376609806</v>
      </c>
      <c r="H33" s="569">
        <v>23.491066665649413</v>
      </c>
      <c r="I33" s="569">
        <v>323.23126820182796</v>
      </c>
      <c r="J33" s="569">
        <v>54.452147338867185</v>
      </c>
      <c r="K33" s="570">
        <v>480.55648104286189</v>
      </c>
      <c r="L33" s="571">
        <f t="shared" si="0"/>
        <v>480</v>
      </c>
      <c r="M33" s="571">
        <v>0</v>
      </c>
      <c r="N33" s="571">
        <v>0</v>
      </c>
      <c r="O33" s="572">
        <v>0</v>
      </c>
      <c r="P33" s="573">
        <v>480</v>
      </c>
      <c r="Q33" s="574">
        <f>+monthly_drivers_0!Q33*1.25</f>
        <v>6.875</v>
      </c>
    </row>
    <row r="34" spans="1:17" x14ac:dyDescent="0.25">
      <c r="A34" s="575">
        <f t="shared" si="1"/>
        <v>45138</v>
      </c>
      <c r="B34" s="575" t="str">
        <f t="shared" si="2"/>
        <v>Tracker</v>
      </c>
      <c r="C34" s="562">
        <v>30</v>
      </c>
      <c r="D34" s="563">
        <v>29.607767451524733</v>
      </c>
      <c r="E34" s="563">
        <v>553.15649097442622</v>
      </c>
      <c r="F34" s="563">
        <v>68.297005615234383</v>
      </c>
      <c r="G34" s="563">
        <v>48.211520622253417</v>
      </c>
      <c r="H34" s="563">
        <v>23.086633063673972</v>
      </c>
      <c r="I34" s="563">
        <v>318.65383487129208</v>
      </c>
      <c r="J34" s="563">
        <v>53.675510476589203</v>
      </c>
      <c r="K34" s="564">
        <v>463.28250924327972</v>
      </c>
      <c r="L34" s="563">
        <f t="shared" si="0"/>
        <v>0</v>
      </c>
      <c r="M34" s="563">
        <v>0</v>
      </c>
      <c r="N34" s="563">
        <v>0</v>
      </c>
      <c r="O34" s="565">
        <v>0</v>
      </c>
      <c r="P34" s="564">
        <v>0</v>
      </c>
      <c r="Q34" s="566">
        <f>+monthly_drivers_0!Q34*1.25</f>
        <v>6.875</v>
      </c>
    </row>
    <row r="35" spans="1:17" x14ac:dyDescent="0.25">
      <c r="A35" s="567">
        <f t="shared" si="1"/>
        <v>45169</v>
      </c>
      <c r="B35" s="567" t="str">
        <f t="shared" si="2"/>
        <v>Tracker</v>
      </c>
      <c r="C35" s="568">
        <v>30</v>
      </c>
      <c r="D35" s="569">
        <v>29.106466933250427</v>
      </c>
      <c r="E35" s="569">
        <v>545.42242456817633</v>
      </c>
      <c r="F35" s="569">
        <v>67.337013549804709</v>
      </c>
      <c r="G35" s="569">
        <v>47.346499971389775</v>
      </c>
      <c r="H35" s="569">
        <v>22.696860783934589</v>
      </c>
      <c r="I35" s="569">
        <v>314.21602665901185</v>
      </c>
      <c r="J35" s="569">
        <v>52.922613336563103</v>
      </c>
      <c r="K35" s="570">
        <v>459.34186658379434</v>
      </c>
      <c r="L35" s="571">
        <f t="shared" si="0"/>
        <v>0</v>
      </c>
      <c r="M35" s="571">
        <v>0</v>
      </c>
      <c r="N35" s="571">
        <v>0</v>
      </c>
      <c r="O35" s="572">
        <v>0</v>
      </c>
      <c r="P35" s="573">
        <v>0</v>
      </c>
      <c r="Q35" s="574">
        <f>+monthly_drivers_0!Q35*1.25</f>
        <v>6.875</v>
      </c>
    </row>
    <row r="36" spans="1:17" x14ac:dyDescent="0.25">
      <c r="A36" s="575">
        <f t="shared" si="1"/>
        <v>45199</v>
      </c>
      <c r="B36" s="575" t="str">
        <f t="shared" si="2"/>
        <v>Tracker</v>
      </c>
      <c r="C36" s="562">
        <v>30</v>
      </c>
      <c r="D36" s="563">
        <v>28.623026947736747</v>
      </c>
      <c r="E36" s="563">
        <v>537.92085852050798</v>
      </c>
      <c r="F36" s="563">
        <v>66.405927001953131</v>
      </c>
      <c r="G36" s="563">
        <v>46.513938729286188</v>
      </c>
      <c r="H36" s="563">
        <v>22.32093199455738</v>
      </c>
      <c r="I36" s="563">
        <v>309.91119773674006</v>
      </c>
      <c r="J36" s="563">
        <v>52.192323650360109</v>
      </c>
      <c r="K36" s="564">
        <v>455.52770652809738</v>
      </c>
      <c r="L36" s="563">
        <f t="shared" si="0"/>
        <v>0</v>
      </c>
      <c r="M36" s="563">
        <v>0</v>
      </c>
      <c r="N36" s="563">
        <v>0</v>
      </c>
      <c r="O36" s="565">
        <v>0</v>
      </c>
      <c r="P36" s="564">
        <v>0</v>
      </c>
      <c r="Q36" s="566">
        <f>+monthly_drivers_0!Q36*1.25</f>
        <v>6.875</v>
      </c>
    </row>
    <row r="37" spans="1:17" x14ac:dyDescent="0.25">
      <c r="A37" s="567">
        <f t="shared" si="1"/>
        <v>45230</v>
      </c>
      <c r="B37" s="567" t="str">
        <f t="shared" si="2"/>
        <v>Tracker</v>
      </c>
      <c r="C37" s="568">
        <v>30</v>
      </c>
      <c r="D37" s="569">
        <v>28.15646854352951</v>
      </c>
      <c r="E37" s="569">
        <v>530.64090612030054</v>
      </c>
      <c r="F37" s="569">
        <v>65.502390258789077</v>
      </c>
      <c r="G37" s="569">
        <v>45.711977352142334</v>
      </c>
      <c r="H37" s="569">
        <v>21.958089629530907</v>
      </c>
      <c r="I37" s="569">
        <v>305.73313393974303</v>
      </c>
      <c r="J37" s="569">
        <v>51.483585038661943</v>
      </c>
      <c r="K37" s="570">
        <v>451.83368238845469</v>
      </c>
      <c r="L37" s="571">
        <f t="shared" si="0"/>
        <v>0</v>
      </c>
      <c r="M37" s="571">
        <v>0</v>
      </c>
      <c r="N37" s="571">
        <v>0</v>
      </c>
      <c r="O37" s="572">
        <v>0</v>
      </c>
      <c r="P37" s="573">
        <v>0</v>
      </c>
      <c r="Q37" s="574">
        <f>+monthly_drivers_0!Q37*1.25</f>
        <v>6.875</v>
      </c>
    </row>
    <row r="38" spans="1:17" x14ac:dyDescent="0.25">
      <c r="A38" s="575">
        <f t="shared" si="1"/>
        <v>45260</v>
      </c>
      <c r="B38" s="575" t="str">
        <f t="shared" si="2"/>
        <v>Tracker</v>
      </c>
      <c r="C38" s="562">
        <v>30</v>
      </c>
      <c r="D38" s="563">
        <v>27.705885609149945</v>
      </c>
      <c r="E38" s="563">
        <v>523.57235524749751</v>
      </c>
      <c r="F38" s="563">
        <v>64.62513488769531</v>
      </c>
      <c r="G38" s="563">
        <v>44.938896873474107</v>
      </c>
      <c r="H38" s="563">
        <v>21.607634207844733</v>
      </c>
      <c r="I38" s="563">
        <v>301.67600920867915</v>
      </c>
      <c r="J38" s="563">
        <v>50.795405800342564</v>
      </c>
      <c r="K38" s="564">
        <v>450.65386345550417</v>
      </c>
      <c r="L38" s="563">
        <f t="shared" si="0"/>
        <v>640</v>
      </c>
      <c r="M38" s="563">
        <v>0</v>
      </c>
      <c r="N38" s="563">
        <v>0</v>
      </c>
      <c r="O38" s="565">
        <v>0</v>
      </c>
      <c r="P38" s="564">
        <v>640</v>
      </c>
      <c r="Q38" s="566">
        <f>+monthly_drivers_0!Q38*1.25</f>
        <v>3.125</v>
      </c>
    </row>
    <row r="39" spans="1:17" x14ac:dyDescent="0.25">
      <c r="A39" s="567">
        <f t="shared" si="1"/>
        <v>45291</v>
      </c>
      <c r="B39" s="567" t="str">
        <f t="shared" si="2"/>
        <v>Tracker</v>
      </c>
      <c r="C39" s="568">
        <v>30</v>
      </c>
      <c r="D39" s="569">
        <v>27.270436480522154</v>
      </c>
      <c r="E39" s="569">
        <v>516.70563558959964</v>
      </c>
      <c r="F39" s="569">
        <v>63.772969238281235</v>
      </c>
      <c r="G39" s="569">
        <v>44.193108340263372</v>
      </c>
      <c r="H39" s="569">
        <v>21.268914496302607</v>
      </c>
      <c r="I39" s="569">
        <v>297.73436063003544</v>
      </c>
      <c r="J39" s="569">
        <v>50.126858264923101</v>
      </c>
      <c r="K39" s="570">
        <v>430.78272574740652</v>
      </c>
      <c r="L39" s="571">
        <f t="shared" si="0"/>
        <v>320</v>
      </c>
      <c r="M39" s="571">
        <v>0</v>
      </c>
      <c r="N39" s="571">
        <v>0</v>
      </c>
      <c r="O39" s="572">
        <v>0</v>
      </c>
      <c r="P39" s="573">
        <v>320</v>
      </c>
      <c r="Q39" s="574">
        <f>+monthly_drivers_0!Q39*1.25</f>
        <v>3.125</v>
      </c>
    </row>
    <row r="40" spans="1:17" x14ac:dyDescent="0.25">
      <c r="A40" s="575">
        <f t="shared" si="1"/>
        <v>45322</v>
      </c>
      <c r="B40" s="575" t="str">
        <f t="shared" si="2"/>
        <v>Tracker</v>
      </c>
      <c r="C40" s="562">
        <v>30</v>
      </c>
      <c r="D40" s="563">
        <v>26.849341668367384</v>
      </c>
      <c r="E40" s="563">
        <v>510.03178859710692</v>
      </c>
      <c r="F40" s="563">
        <v>62.944779968261713</v>
      </c>
      <c r="G40" s="563">
        <v>43.473141261100764</v>
      </c>
      <c r="H40" s="563">
        <v>20.941328369140628</v>
      </c>
      <c r="I40" s="563">
        <v>293.90308249282839</v>
      </c>
      <c r="J40" s="563">
        <v>49.477071191310884</v>
      </c>
      <c r="K40" s="564">
        <v>418.61512137985233</v>
      </c>
      <c r="L40" s="563">
        <f t="shared" si="0"/>
        <v>0</v>
      </c>
      <c r="M40" s="563">
        <v>0</v>
      </c>
      <c r="N40" s="563">
        <v>0</v>
      </c>
      <c r="O40" s="565">
        <v>0</v>
      </c>
      <c r="P40" s="564">
        <v>0</v>
      </c>
      <c r="Q40" s="566">
        <f>+monthly_drivers_0!Q40*1.25</f>
        <v>3.125</v>
      </c>
    </row>
    <row r="41" spans="1:17" x14ac:dyDescent="0.25">
      <c r="A41" s="567">
        <f t="shared" si="1"/>
        <v>45351</v>
      </c>
      <c r="B41" s="567" t="str">
        <f t="shared" si="2"/>
        <v>Tracker</v>
      </c>
      <c r="C41" s="568">
        <v>30</v>
      </c>
      <c r="D41" s="569">
        <v>26.441874175071721</v>
      </c>
      <c r="E41" s="569">
        <v>503.54235467529304</v>
      </c>
      <c r="F41" s="569">
        <v>62.139514648437512</v>
      </c>
      <c r="G41" s="569">
        <v>42.777630092620853</v>
      </c>
      <c r="H41" s="569">
        <v>20.624313503980638</v>
      </c>
      <c r="I41" s="569">
        <v>290.1773407459259</v>
      </c>
      <c r="J41" s="569">
        <v>48.845224383831031</v>
      </c>
      <c r="K41" s="570">
        <v>415.34621417754886</v>
      </c>
      <c r="L41" s="571">
        <f t="shared" si="0"/>
        <v>0</v>
      </c>
      <c r="M41" s="571">
        <v>0</v>
      </c>
      <c r="N41" s="571">
        <v>0</v>
      </c>
      <c r="O41" s="572">
        <v>0</v>
      </c>
      <c r="P41" s="573">
        <v>0</v>
      </c>
      <c r="Q41" s="574">
        <f>+monthly_drivers_0!Q41*1.25</f>
        <v>3.125</v>
      </c>
    </row>
    <row r="42" spans="1:17" x14ac:dyDescent="0.25">
      <c r="A42" s="575">
        <f t="shared" si="1"/>
        <v>45382</v>
      </c>
      <c r="B42" s="575" t="str">
        <f t="shared" si="2"/>
        <v>Tracker</v>
      </c>
      <c r="C42" s="562">
        <v>30</v>
      </c>
      <c r="D42" s="563">
        <v>26.047357127666466</v>
      </c>
      <c r="E42" s="563">
        <v>497.22942249298109</v>
      </c>
      <c r="F42" s="563">
        <v>61.356189758300793</v>
      </c>
      <c r="G42" s="563">
        <v>42.105306962966921</v>
      </c>
      <c r="H42" s="563">
        <v>20.317346116542815</v>
      </c>
      <c r="I42" s="563">
        <v>286.55261602783196</v>
      </c>
      <c r="J42" s="563">
        <v>48.230549699306479</v>
      </c>
      <c r="K42" s="564">
        <v>412.17149230569601</v>
      </c>
      <c r="L42" s="563">
        <f t="shared" si="0"/>
        <v>0</v>
      </c>
      <c r="M42" s="563">
        <v>0</v>
      </c>
      <c r="N42" s="563">
        <v>0</v>
      </c>
      <c r="O42" s="565">
        <v>0</v>
      </c>
      <c r="P42" s="564">
        <v>0</v>
      </c>
      <c r="Q42" s="566">
        <f>+monthly_drivers_0!Q42*1.25</f>
        <v>3.125</v>
      </c>
    </row>
    <row r="43" spans="1:17" x14ac:dyDescent="0.25">
      <c r="A43" s="567">
        <f t="shared" si="1"/>
        <v>45412</v>
      </c>
      <c r="B43" s="567" t="str">
        <f t="shared" si="2"/>
        <v>Tracker</v>
      </c>
      <c r="C43" s="568">
        <v>30</v>
      </c>
      <c r="D43" s="569">
        <v>25.665160017967217</v>
      </c>
      <c r="E43" s="569">
        <v>491.08550928497311</v>
      </c>
      <c r="F43" s="569">
        <v>60.593873901367196</v>
      </c>
      <c r="G43" s="569">
        <v>41.454991784095782</v>
      </c>
      <c r="H43" s="569">
        <v>20.019938840746875</v>
      </c>
      <c r="I43" s="569">
        <v>283.02464115905764</v>
      </c>
      <c r="J43" s="569">
        <v>47.632319751262656</v>
      </c>
      <c r="K43" s="570">
        <v>409.08672134333847</v>
      </c>
      <c r="L43" s="571">
        <f t="shared" si="0"/>
        <v>0</v>
      </c>
      <c r="M43" s="571">
        <v>0</v>
      </c>
      <c r="N43" s="571">
        <v>0</v>
      </c>
      <c r="O43" s="572">
        <v>0</v>
      </c>
      <c r="P43" s="573">
        <v>0</v>
      </c>
      <c r="Q43" s="574">
        <f>+monthly_drivers_0!Q43*1.25</f>
        <v>3.125</v>
      </c>
    </row>
    <row r="44" spans="1:17" x14ac:dyDescent="0.25">
      <c r="A44" s="575">
        <f t="shared" si="1"/>
        <v>45443</v>
      </c>
      <c r="B44" s="575" t="str">
        <f t="shared" si="2"/>
        <v>Tracker</v>
      </c>
      <c r="C44" s="562">
        <v>30</v>
      </c>
      <c r="D44" s="563">
        <v>25.29469181442261</v>
      </c>
      <c r="E44" s="563">
        <v>485.10358660125735</v>
      </c>
      <c r="F44" s="563">
        <v>59.851694030761735</v>
      </c>
      <c r="G44" s="563">
        <v>40.825584684371954</v>
      </c>
      <c r="H44" s="563">
        <v>19.731634063839913</v>
      </c>
      <c r="I44" s="563">
        <v>279.58940392303469</v>
      </c>
      <c r="J44" s="563">
        <v>47.049852585792536</v>
      </c>
      <c r="K44" s="564">
        <v>406.08792754381892</v>
      </c>
      <c r="L44" s="563">
        <f t="shared" si="0"/>
        <v>0</v>
      </c>
      <c r="M44" s="563">
        <v>0</v>
      </c>
      <c r="N44" s="563">
        <v>0</v>
      </c>
      <c r="O44" s="565">
        <v>0</v>
      </c>
      <c r="P44" s="564">
        <v>0</v>
      </c>
      <c r="Q44" s="566">
        <f>+monthly_drivers_0!Q44*1.25</f>
        <v>3.125</v>
      </c>
    </row>
    <row r="45" spans="1:17" x14ac:dyDescent="0.25">
      <c r="A45" s="567">
        <f t="shared" si="1"/>
        <v>45473</v>
      </c>
      <c r="B45" s="567" t="str">
        <f t="shared" si="2"/>
        <v>Tracker</v>
      </c>
      <c r="C45" s="568">
        <v>30</v>
      </c>
      <c r="D45" s="569">
        <v>24.935402431726452</v>
      </c>
      <c r="E45" s="569">
        <v>479.27700379180908</v>
      </c>
      <c r="F45" s="569">
        <v>59.128821960449208</v>
      </c>
      <c r="G45" s="569">
        <v>40.216058987617487</v>
      </c>
      <c r="H45" s="569">
        <v>19.452006067872052</v>
      </c>
      <c r="I45" s="569">
        <v>276.24310643768308</v>
      </c>
      <c r="J45" s="569">
        <v>46.482501317501075</v>
      </c>
      <c r="K45" s="570">
        <v>403.17136947751044</v>
      </c>
      <c r="L45" s="571">
        <f t="shared" si="0"/>
        <v>0</v>
      </c>
      <c r="M45" s="571">
        <v>0</v>
      </c>
      <c r="N45" s="571">
        <v>0</v>
      </c>
      <c r="O45" s="572">
        <v>0</v>
      </c>
      <c r="P45" s="573">
        <v>0</v>
      </c>
      <c r="Q45" s="574">
        <f>+monthly_drivers_0!Q45*1.25</f>
        <v>3.125</v>
      </c>
    </row>
    <row r="46" spans="1:17" x14ac:dyDescent="0.25">
      <c r="A46" s="575">
        <f t="shared" si="1"/>
        <v>45504</v>
      </c>
      <c r="B46" s="575" t="str">
        <f t="shared" si="2"/>
        <v>Tracker</v>
      </c>
      <c r="C46" s="562">
        <v>30</v>
      </c>
      <c r="D46" s="563">
        <v>24.586774325847632</v>
      </c>
      <c r="E46" s="563">
        <v>473.59949309539797</v>
      </c>
      <c r="F46" s="563">
        <v>58.424478881835931</v>
      </c>
      <c r="G46" s="563">
        <v>39.625457598686211</v>
      </c>
      <c r="H46" s="563">
        <v>19.18065418589115</v>
      </c>
      <c r="I46" s="563">
        <v>272.98215929985048</v>
      </c>
      <c r="J46" s="563">
        <v>45.929657859325417</v>
      </c>
      <c r="K46" s="564">
        <v>400.33354088506098</v>
      </c>
      <c r="L46" s="563">
        <f t="shared" si="0"/>
        <v>0</v>
      </c>
      <c r="M46" s="563">
        <v>0</v>
      </c>
      <c r="N46" s="563">
        <v>0</v>
      </c>
      <c r="O46" s="565">
        <v>0</v>
      </c>
      <c r="P46" s="564">
        <v>0</v>
      </c>
      <c r="Q46" s="566">
        <f>+monthly_drivers_0!Q46*1.25</f>
        <v>3.125</v>
      </c>
    </row>
    <row r="47" spans="1:17" x14ac:dyDescent="0.25">
      <c r="A47" s="567">
        <f t="shared" si="1"/>
        <v>45535</v>
      </c>
      <c r="B47" s="567" t="str">
        <f t="shared" si="2"/>
        <v>Tracker</v>
      </c>
      <c r="C47" s="568">
        <v>30</v>
      </c>
      <c r="D47" s="569">
        <v>24.248323358058933</v>
      </c>
      <c r="E47" s="569">
        <v>468.06513286590575</v>
      </c>
      <c r="F47" s="569">
        <v>57.737927185058602</v>
      </c>
      <c r="G47" s="569">
        <v>39.052883311271664</v>
      </c>
      <c r="H47" s="569">
        <v>18.91720354819298</v>
      </c>
      <c r="I47" s="569">
        <v>269.80319632148741</v>
      </c>
      <c r="J47" s="569">
        <v>45.390745872020716</v>
      </c>
      <c r="K47" s="570">
        <v>397.57112944155932</v>
      </c>
      <c r="L47" s="571">
        <f t="shared" si="0"/>
        <v>0</v>
      </c>
      <c r="M47" s="571">
        <v>0</v>
      </c>
      <c r="N47" s="571">
        <v>0</v>
      </c>
      <c r="O47" s="572">
        <v>0</v>
      </c>
      <c r="P47" s="573">
        <v>0</v>
      </c>
      <c r="Q47" s="574">
        <f>+monthly_drivers_0!Q47*1.25</f>
        <v>3.125</v>
      </c>
    </row>
    <row r="48" spans="1:17" x14ac:dyDescent="0.25">
      <c r="A48" s="575">
        <f t="shared" si="1"/>
        <v>45565</v>
      </c>
      <c r="B48" s="575" t="str">
        <f t="shared" si="2"/>
        <v>Tracker</v>
      </c>
      <c r="C48" s="562">
        <v>30</v>
      </c>
      <c r="D48" s="563">
        <v>23.919594894886014</v>
      </c>
      <c r="E48" s="563">
        <v>462.66830787658694</v>
      </c>
      <c r="F48" s="563">
        <v>57.068470092773445</v>
      </c>
      <c r="G48" s="563">
        <v>38.497495837211602</v>
      </c>
      <c r="H48" s="563">
        <v>18.6613024469614</v>
      </c>
      <c r="I48" s="563">
        <v>266.70299536705016</v>
      </c>
      <c r="J48" s="563">
        <v>44.865220529317845</v>
      </c>
      <c r="K48" s="564">
        <v>394.88101491546627</v>
      </c>
      <c r="L48" s="563">
        <f t="shared" si="0"/>
        <v>0</v>
      </c>
      <c r="M48" s="563">
        <v>0</v>
      </c>
      <c r="N48" s="563">
        <v>0</v>
      </c>
      <c r="O48" s="565">
        <v>0</v>
      </c>
      <c r="P48" s="564">
        <v>0</v>
      </c>
      <c r="Q48" s="566">
        <f>+monthly_drivers_0!Q48*1.25</f>
        <v>3.125</v>
      </c>
    </row>
    <row r="49" spans="1:17" x14ac:dyDescent="0.25">
      <c r="A49" s="567">
        <f t="shared" si="1"/>
        <v>45596</v>
      </c>
      <c r="B49" s="567" t="str">
        <f t="shared" si="2"/>
        <v>Tracker</v>
      </c>
      <c r="C49" s="568">
        <v>30</v>
      </c>
      <c r="D49" s="569">
        <v>23.600162056207655</v>
      </c>
      <c r="E49" s="569">
        <v>457.40371572875989</v>
      </c>
      <c r="F49" s="569">
        <v>56.415447631835939</v>
      </c>
      <c r="G49" s="569">
        <v>37.958509390831004</v>
      </c>
      <c r="H49" s="569">
        <v>18.412620001077656</v>
      </c>
      <c r="I49" s="569">
        <v>263.67853033256529</v>
      </c>
      <c r="J49" s="569">
        <v>44.3525670595169</v>
      </c>
      <c r="K49" s="570">
        <v>392.26025751608609</v>
      </c>
      <c r="L49" s="571">
        <f t="shared" si="0"/>
        <v>0</v>
      </c>
      <c r="M49" s="571">
        <v>0</v>
      </c>
      <c r="N49" s="571">
        <v>0</v>
      </c>
      <c r="O49" s="572">
        <v>0</v>
      </c>
      <c r="P49" s="573">
        <v>0</v>
      </c>
      <c r="Q49" s="574">
        <f>+monthly_drivers_0!Q49*1.25</f>
        <v>3.125</v>
      </c>
    </row>
    <row r="50" spans="1:17" x14ac:dyDescent="0.25">
      <c r="A50" s="575">
        <f t="shared" si="1"/>
        <v>45626</v>
      </c>
      <c r="B50" s="575" t="str">
        <f t="shared" si="2"/>
        <v>Tracker</v>
      </c>
      <c r="C50" s="562">
        <v>30</v>
      </c>
      <c r="D50" s="563">
        <v>23.289621964216231</v>
      </c>
      <c r="E50" s="563">
        <v>452.26632260131834</v>
      </c>
      <c r="F50" s="563">
        <v>55.778232727050785</v>
      </c>
      <c r="G50" s="563">
        <v>37.435183520317082</v>
      </c>
      <c r="H50" s="563">
        <v>18.170844159722328</v>
      </c>
      <c r="I50" s="563">
        <v>260.72692876243593</v>
      </c>
      <c r="J50" s="563">
        <v>43.852294646024703</v>
      </c>
      <c r="K50" s="564">
        <v>389.70606993505356</v>
      </c>
      <c r="L50" s="563">
        <f t="shared" si="0"/>
        <v>0</v>
      </c>
      <c r="M50" s="563">
        <v>0</v>
      </c>
      <c r="N50" s="563">
        <v>0</v>
      </c>
      <c r="O50" s="565">
        <v>0</v>
      </c>
      <c r="P50" s="564">
        <v>0</v>
      </c>
      <c r="Q50" s="566">
        <f>+monthly_drivers_0!Q50*1.25</f>
        <v>3.125</v>
      </c>
    </row>
    <row r="51" spans="1:17" x14ac:dyDescent="0.25">
      <c r="A51" s="567">
        <f t="shared" si="1"/>
        <v>45657</v>
      </c>
      <c r="B51" s="567" t="str">
        <f t="shared" si="2"/>
        <v>Tracker</v>
      </c>
      <c r="C51" s="568">
        <v>30</v>
      </c>
      <c r="D51" s="569">
        <v>22.987596531629567</v>
      </c>
      <c r="E51" s="569">
        <v>447.25136196899405</v>
      </c>
      <c r="F51" s="569">
        <v>55.156234374999997</v>
      </c>
      <c r="G51" s="569">
        <v>36.926824816703807</v>
      </c>
      <c r="H51" s="569">
        <v>17.935682006478309</v>
      </c>
      <c r="I51" s="569">
        <v>257.84546581077575</v>
      </c>
      <c r="J51" s="569">
        <v>43.363941393852237</v>
      </c>
      <c r="K51" s="570">
        <v>387.21582778662446</v>
      </c>
      <c r="L51" s="571">
        <f t="shared" si="0"/>
        <v>0</v>
      </c>
      <c r="M51" s="571">
        <v>0</v>
      </c>
      <c r="N51" s="571">
        <v>0</v>
      </c>
      <c r="O51" s="572">
        <v>0</v>
      </c>
      <c r="P51" s="573">
        <v>0</v>
      </c>
      <c r="Q51" s="574">
        <f>+monthly_drivers_0!Q51*1.25</f>
        <v>3.125</v>
      </c>
    </row>
    <row r="52" spans="1:17" x14ac:dyDescent="0.25">
      <c r="A52" s="575">
        <f t="shared" si="1"/>
        <v>45688</v>
      </c>
      <c r="B52" s="575" t="str">
        <f t="shared" si="2"/>
        <v>Tracker</v>
      </c>
      <c r="C52" s="562">
        <v>30</v>
      </c>
      <c r="D52" s="563">
        <v>22.693729367256164</v>
      </c>
      <c r="E52" s="563">
        <v>442.3543068618776</v>
      </c>
      <c r="F52" s="563">
        <v>54.548888305664072</v>
      </c>
      <c r="G52" s="563">
        <v>36.432779713630673</v>
      </c>
      <c r="H52" s="563">
        <v>17.706857668042176</v>
      </c>
      <c r="I52" s="563">
        <v>255.03155051994332</v>
      </c>
      <c r="J52" s="563">
        <v>42.887066594839091</v>
      </c>
      <c r="K52" s="564">
        <v>384.78704261919859</v>
      </c>
      <c r="L52" s="563">
        <f t="shared" si="0"/>
        <v>0</v>
      </c>
      <c r="M52" s="563">
        <v>0</v>
      </c>
      <c r="N52" s="563">
        <v>0</v>
      </c>
      <c r="O52" s="565">
        <v>0</v>
      </c>
      <c r="P52" s="564">
        <v>0</v>
      </c>
      <c r="Q52" s="566">
        <f>+monthly_drivers_0!Q52*1.25</f>
        <v>3.125</v>
      </c>
    </row>
    <row r="53" spans="1:17" x14ac:dyDescent="0.25">
      <c r="A53" s="567">
        <f t="shared" si="1"/>
        <v>45716</v>
      </c>
      <c r="B53" s="567" t="str">
        <f t="shared" si="2"/>
        <v>Tracker</v>
      </c>
      <c r="C53" s="568">
        <v>30</v>
      </c>
      <c r="D53" s="569">
        <v>22.407683077573775</v>
      </c>
      <c r="E53" s="569">
        <v>437.57084525299075</v>
      </c>
      <c r="F53" s="569">
        <v>53.955659118652349</v>
      </c>
      <c r="G53" s="569">
        <v>35.952433903694157</v>
      </c>
      <c r="H53" s="569">
        <v>17.484109341263768</v>
      </c>
      <c r="I53" s="569">
        <v>252.28272199249267</v>
      </c>
      <c r="J53" s="569">
        <v>42.421251646041881</v>
      </c>
      <c r="K53" s="570">
        <v>382.41735854014752</v>
      </c>
      <c r="L53" s="571">
        <f t="shared" si="0"/>
        <v>0</v>
      </c>
      <c r="M53" s="571">
        <v>0</v>
      </c>
      <c r="N53" s="571">
        <v>0</v>
      </c>
      <c r="O53" s="572">
        <v>0</v>
      </c>
      <c r="P53" s="573">
        <v>0</v>
      </c>
      <c r="Q53" s="574">
        <f>+monthly_drivers_0!Q53*1.25</f>
        <v>3.125</v>
      </c>
    </row>
    <row r="54" spans="1:17" x14ac:dyDescent="0.25">
      <c r="A54" s="575">
        <f t="shared" si="1"/>
        <v>45747</v>
      </c>
      <c r="B54" s="575" t="str">
        <f t="shared" si="2"/>
        <v>Tracker</v>
      </c>
      <c r="C54" s="562">
        <v>30</v>
      </c>
      <c r="D54" s="563">
        <v>22.12914037489891</v>
      </c>
      <c r="E54" s="563">
        <v>432.89690698242191</v>
      </c>
      <c r="F54" s="563">
        <v>53.376039855957039</v>
      </c>
      <c r="G54" s="563">
        <v>35.485207136154173</v>
      </c>
      <c r="H54" s="563">
        <v>17.26719138717651</v>
      </c>
      <c r="I54" s="563">
        <v>249.59664989471435</v>
      </c>
      <c r="J54" s="563">
        <v>41.966099844217297</v>
      </c>
      <c r="K54" s="564">
        <v>380.10454618525506</v>
      </c>
      <c r="L54" s="563">
        <f t="shared" si="0"/>
        <v>0</v>
      </c>
      <c r="M54" s="563">
        <v>0</v>
      </c>
      <c r="N54" s="563">
        <v>0</v>
      </c>
      <c r="O54" s="565">
        <v>0</v>
      </c>
      <c r="P54" s="564">
        <v>0</v>
      </c>
      <c r="Q54" s="566">
        <f>+monthly_drivers_0!Q54*1.25</f>
        <v>3.125</v>
      </c>
    </row>
    <row r="55" spans="1:17" x14ac:dyDescent="0.25">
      <c r="A55" s="567">
        <f t="shared" si="1"/>
        <v>45777</v>
      </c>
      <c r="B55" s="567" t="str">
        <f t="shared" si="2"/>
        <v>Tracker</v>
      </c>
      <c r="C55" s="568">
        <v>30</v>
      </c>
      <c r="D55" s="569">
        <v>21.857800282478337</v>
      </c>
      <c r="E55" s="569">
        <v>428.32859262847904</v>
      </c>
      <c r="F55" s="569">
        <v>52.809545593261717</v>
      </c>
      <c r="G55" s="569">
        <v>35.030552688598625</v>
      </c>
      <c r="H55" s="569">
        <v>17.055870196342468</v>
      </c>
      <c r="I55" s="569">
        <v>246.97110804939271</v>
      </c>
      <c r="J55" s="569">
        <v>41.521232738256458</v>
      </c>
      <c r="K55" s="570">
        <v>377.84647898921367</v>
      </c>
      <c r="L55" s="571">
        <f t="shared" si="0"/>
        <v>0</v>
      </c>
      <c r="M55" s="571">
        <v>0</v>
      </c>
      <c r="N55" s="571">
        <v>0</v>
      </c>
      <c r="O55" s="572">
        <v>0</v>
      </c>
      <c r="P55" s="573">
        <v>0</v>
      </c>
      <c r="Q55" s="574">
        <f>+monthly_drivers_0!Q55*1.25</f>
        <v>3.125</v>
      </c>
    </row>
    <row r="56" spans="1:17" x14ac:dyDescent="0.25">
      <c r="A56" s="575">
        <f t="shared" si="1"/>
        <v>45808</v>
      </c>
      <c r="B56" s="575" t="str">
        <f t="shared" si="2"/>
        <v>Tracker</v>
      </c>
      <c r="C56" s="562">
        <v>30</v>
      </c>
      <c r="D56" s="563">
        <v>21.593378226518638</v>
      </c>
      <c r="E56" s="563">
        <v>423.86221125793469</v>
      </c>
      <c r="F56" s="563">
        <v>52.255718811035145</v>
      </c>
      <c r="G56" s="563">
        <v>34.587955220222469</v>
      </c>
      <c r="H56" s="563">
        <v>16.84992511034012</v>
      </c>
      <c r="I56" s="563">
        <v>244.40398765373226</v>
      </c>
      <c r="J56" s="563">
        <v>41.086291436433783</v>
      </c>
      <c r="K56" s="564">
        <v>375.64115625050664</v>
      </c>
      <c r="L56" s="563">
        <f t="shared" si="0"/>
        <v>0</v>
      </c>
      <c r="M56" s="563">
        <v>0</v>
      </c>
      <c r="N56" s="563">
        <v>0</v>
      </c>
      <c r="O56" s="565">
        <v>0</v>
      </c>
      <c r="P56" s="564">
        <v>0</v>
      </c>
      <c r="Q56" s="566">
        <f>+monthly_drivers_0!Q56*1.25</f>
        <v>3.125</v>
      </c>
    </row>
    <row r="57" spans="1:17" x14ac:dyDescent="0.25">
      <c r="A57" s="567">
        <f t="shared" si="1"/>
        <v>45838</v>
      </c>
      <c r="B57" s="567" t="str">
        <f t="shared" si="2"/>
        <v>Tracker</v>
      </c>
      <c r="C57" s="568">
        <v>30</v>
      </c>
      <c r="D57" s="569">
        <v>21.335605695247647</v>
      </c>
      <c r="E57" s="569">
        <v>419.4942298889161</v>
      </c>
      <c r="F57" s="569">
        <v>51.714118347167961</v>
      </c>
      <c r="G57" s="569">
        <v>34.156926538467403</v>
      </c>
      <c r="H57" s="569">
        <v>16.649148329675196</v>
      </c>
      <c r="I57" s="569">
        <v>241.89326162528988</v>
      </c>
      <c r="J57" s="569">
        <v>40.660932111024849</v>
      </c>
      <c r="K57" s="570">
        <v>373.48665814158323</v>
      </c>
      <c r="L57" s="571">
        <f t="shared" si="0"/>
        <v>0</v>
      </c>
      <c r="M57" s="571">
        <v>0</v>
      </c>
      <c r="N57" s="571">
        <v>0</v>
      </c>
      <c r="O57" s="572">
        <v>0</v>
      </c>
      <c r="P57" s="573">
        <v>0</v>
      </c>
      <c r="Q57" s="574">
        <f>+monthly_drivers_0!Q57*1.25</f>
        <v>3.125</v>
      </c>
    </row>
    <row r="58" spans="1:17" x14ac:dyDescent="0.25">
      <c r="A58" s="575">
        <f t="shared" si="1"/>
        <v>45869</v>
      </c>
      <c r="B58" s="575" t="str">
        <f t="shared" si="2"/>
        <v>Tracker</v>
      </c>
      <c r="C58" s="562">
        <v>30</v>
      </c>
      <c r="D58" s="563">
        <v>21.084226654529573</v>
      </c>
      <c r="E58" s="563">
        <v>415.2212994003296</v>
      </c>
      <c r="F58" s="563">
        <v>51.184328735351556</v>
      </c>
      <c r="G58" s="563">
        <v>33.737004756927497</v>
      </c>
      <c r="H58" s="563">
        <v>16.453341081202034</v>
      </c>
      <c r="I58" s="563">
        <v>239.43702049446105</v>
      </c>
      <c r="J58" s="563">
        <v>40.244829105615622</v>
      </c>
      <c r="K58" s="564">
        <v>371.38117754507061</v>
      </c>
      <c r="L58" s="563">
        <f t="shared" si="0"/>
        <v>0</v>
      </c>
      <c r="M58" s="563">
        <v>0</v>
      </c>
      <c r="N58" s="563">
        <v>0</v>
      </c>
      <c r="O58" s="565">
        <v>0</v>
      </c>
      <c r="P58" s="564">
        <v>0</v>
      </c>
      <c r="Q58" s="566">
        <f>+monthly_drivers_0!Q58*1.25</f>
        <v>3.125</v>
      </c>
    </row>
    <row r="59" spans="1:17" x14ac:dyDescent="0.25">
      <c r="A59" s="567">
        <f t="shared" si="1"/>
        <v>45900</v>
      </c>
      <c r="B59" s="567" t="str">
        <f t="shared" si="2"/>
        <v>Tracker</v>
      </c>
      <c r="C59" s="568">
        <v>30</v>
      </c>
      <c r="D59" s="569">
        <v>20.838999930620187</v>
      </c>
      <c r="E59" s="569">
        <v>411.04020732116703</v>
      </c>
      <c r="F59" s="569">
        <v>50.665950378417953</v>
      </c>
      <c r="G59" s="569">
        <v>33.327754172325129</v>
      </c>
      <c r="H59" s="569">
        <v>16.262316196501253</v>
      </c>
      <c r="I59" s="569">
        <v>237.03342596626283</v>
      </c>
      <c r="J59" s="569">
        <v>39.837669869899756</v>
      </c>
      <c r="K59" s="570">
        <v>369.32298178747294</v>
      </c>
      <c r="L59" s="571">
        <f t="shared" si="0"/>
        <v>0</v>
      </c>
      <c r="M59" s="571">
        <v>0</v>
      </c>
      <c r="N59" s="571">
        <v>0</v>
      </c>
      <c r="O59" s="572">
        <v>0</v>
      </c>
      <c r="P59" s="573">
        <v>0</v>
      </c>
      <c r="Q59" s="574">
        <f>+monthly_drivers_0!Q59*1.25</f>
        <v>3.125</v>
      </c>
    </row>
    <row r="60" spans="1:17" x14ac:dyDescent="0.25">
      <c r="A60" s="575">
        <f t="shared" si="1"/>
        <v>45930</v>
      </c>
      <c r="B60" s="575" t="str">
        <f t="shared" si="2"/>
        <v>Tracker</v>
      </c>
      <c r="C60" s="562">
        <v>30</v>
      </c>
      <c r="D60" s="563">
        <v>20.59969557452202</v>
      </c>
      <c r="E60" s="563">
        <v>406.94790072631838</v>
      </c>
      <c r="F60" s="563">
        <v>50.158603576660141</v>
      </c>
      <c r="G60" s="563">
        <v>32.928760399818408</v>
      </c>
      <c r="H60" s="563">
        <v>16.075895585298536</v>
      </c>
      <c r="I60" s="563">
        <v>234.68072962188722</v>
      </c>
      <c r="J60" s="563">
        <v>39.43915743350982</v>
      </c>
      <c r="K60" s="564">
        <v>367.31042164874077</v>
      </c>
      <c r="L60" s="563">
        <f t="shared" si="0"/>
        <v>0</v>
      </c>
      <c r="M60" s="563">
        <v>0</v>
      </c>
      <c r="N60" s="563">
        <v>0</v>
      </c>
      <c r="O60" s="565">
        <v>0</v>
      </c>
      <c r="P60" s="564">
        <v>0</v>
      </c>
      <c r="Q60" s="566">
        <f>+monthly_drivers_0!Q60*1.25</f>
        <v>3.125</v>
      </c>
    </row>
    <row r="61" spans="1:17" x14ac:dyDescent="0.25">
      <c r="A61" s="567">
        <f t="shared" si="1"/>
        <v>45961</v>
      </c>
      <c r="B61" s="567" t="str">
        <f t="shared" si="2"/>
        <v>Tracker</v>
      </c>
      <c r="C61" s="568">
        <v>30</v>
      </c>
      <c r="D61" s="569">
        <v>20.366095585823061</v>
      </c>
      <c r="E61" s="569">
        <v>402.94146556091312</v>
      </c>
      <c r="F61" s="569">
        <v>49.661926269531243</v>
      </c>
      <c r="G61" s="569">
        <v>32.53963149738312</v>
      </c>
      <c r="H61" s="569">
        <v>15.89390994465351</v>
      </c>
      <c r="I61" s="569">
        <v>232.37726694107059</v>
      </c>
      <c r="J61" s="569">
        <v>39.049008865594864</v>
      </c>
      <c r="K61" s="570">
        <v>365.34193877193331</v>
      </c>
      <c r="L61" s="571">
        <f t="shared" si="0"/>
        <v>0</v>
      </c>
      <c r="M61" s="571">
        <v>0</v>
      </c>
      <c r="N61" s="571">
        <v>0</v>
      </c>
      <c r="O61" s="572">
        <v>0</v>
      </c>
      <c r="P61" s="573">
        <v>0</v>
      </c>
      <c r="Q61" s="574">
        <f>+monthly_drivers_0!Q61*1.25</f>
        <v>3.125</v>
      </c>
    </row>
    <row r="62" spans="1:17" x14ac:dyDescent="0.25">
      <c r="A62" s="575">
        <f t="shared" si="1"/>
        <v>45991</v>
      </c>
      <c r="B62" s="575" t="str">
        <f t="shared" si="2"/>
        <v>Tracker</v>
      </c>
      <c r="C62" s="562">
        <v>30</v>
      </c>
      <c r="D62" s="563">
        <v>20.137992462635037</v>
      </c>
      <c r="E62" s="563">
        <v>399.01811375427241</v>
      </c>
      <c r="F62" s="563">
        <v>49.17557049560547</v>
      </c>
      <c r="G62" s="563">
        <v>32.159995330810546</v>
      </c>
      <c r="H62" s="563">
        <v>15.716198416352272</v>
      </c>
      <c r="I62" s="563">
        <v>230.12144098663333</v>
      </c>
      <c r="J62" s="563">
        <v>38.666952116489412</v>
      </c>
      <c r="K62" s="564">
        <v>363.41603498753909</v>
      </c>
      <c r="L62" s="563">
        <f t="shared" si="0"/>
        <v>0</v>
      </c>
      <c r="M62" s="563">
        <v>0</v>
      </c>
      <c r="N62" s="563">
        <v>0</v>
      </c>
      <c r="O62" s="565">
        <v>0</v>
      </c>
      <c r="P62" s="564">
        <v>0</v>
      </c>
      <c r="Q62" s="566">
        <f>+monthly_drivers_0!Q62*1.25</f>
        <v>3.125</v>
      </c>
    </row>
    <row r="63" spans="1:17" x14ac:dyDescent="0.25">
      <c r="A63" s="567">
        <f t="shared" si="1"/>
        <v>46022</v>
      </c>
      <c r="B63" s="567" t="str">
        <f t="shared" si="2"/>
        <v>Tracker</v>
      </c>
      <c r="C63" s="568">
        <v>30</v>
      </c>
      <c r="D63" s="569">
        <v>19.915189185619361</v>
      </c>
      <c r="E63" s="569">
        <v>395.17516934204087</v>
      </c>
      <c r="F63" s="569">
        <v>48.699205810546879</v>
      </c>
      <c r="G63" s="569">
        <v>31.789498748779291</v>
      </c>
      <c r="H63" s="569">
        <v>15.542607799351217</v>
      </c>
      <c r="I63" s="569">
        <v>227.91172530746462</v>
      </c>
      <c r="J63" s="569">
        <v>38.292728077173237</v>
      </c>
      <c r="K63" s="570">
        <v>361.53127996820206</v>
      </c>
      <c r="L63" s="571">
        <f t="shared" si="0"/>
        <v>0</v>
      </c>
      <c r="M63" s="571">
        <v>0</v>
      </c>
      <c r="N63" s="571">
        <v>0</v>
      </c>
      <c r="O63" s="572">
        <v>0</v>
      </c>
      <c r="P63" s="573">
        <v>0</v>
      </c>
      <c r="Q63" s="574">
        <f>+monthly_drivers_0!Q63*1.25</f>
        <v>3.125</v>
      </c>
    </row>
    <row r="64" spans="1:17" x14ac:dyDescent="0.25">
      <c r="A64" s="575">
        <f t="shared" si="1"/>
        <v>46053</v>
      </c>
      <c r="B64" s="575" t="str">
        <f t="shared" si="2"/>
        <v>Tracker</v>
      </c>
      <c r="C64" s="562">
        <v>30</v>
      </c>
      <c r="D64" s="563">
        <v>19.697497588872906</v>
      </c>
      <c r="E64" s="563">
        <v>391.41009468078619</v>
      </c>
      <c r="F64" s="563">
        <v>48.232514282226568</v>
      </c>
      <c r="G64" s="563">
        <v>31.427804909706115</v>
      </c>
      <c r="H64" s="563">
        <v>15.372992530107499</v>
      </c>
      <c r="I64" s="563">
        <v>225.74666105461122</v>
      </c>
      <c r="J64" s="563">
        <v>37.926088065147404</v>
      </c>
      <c r="K64" s="564">
        <v>359.6863185215592</v>
      </c>
      <c r="L64" s="563">
        <f t="shared" si="0"/>
        <v>0</v>
      </c>
      <c r="M64" s="563">
        <v>0</v>
      </c>
      <c r="N64" s="563">
        <v>0</v>
      </c>
      <c r="O64" s="565">
        <v>0</v>
      </c>
      <c r="P64" s="564">
        <v>0</v>
      </c>
      <c r="Q64" s="566">
        <f>+monthly_drivers_0!Q64*1.25</f>
        <v>3.125</v>
      </c>
    </row>
    <row r="65" spans="1:17" x14ac:dyDescent="0.25">
      <c r="A65" s="567">
        <f t="shared" si="1"/>
        <v>46081</v>
      </c>
      <c r="B65" s="567" t="str">
        <f t="shared" si="2"/>
        <v>Tracker</v>
      </c>
      <c r="C65" s="568">
        <v>30</v>
      </c>
      <c r="D65" s="569">
        <v>19.484738820314416</v>
      </c>
      <c r="E65" s="569">
        <v>387.72043402862556</v>
      </c>
      <c r="F65" s="569">
        <v>47.775193237304691</v>
      </c>
      <c r="G65" s="569">
        <v>31.074589438438416</v>
      </c>
      <c r="H65" s="569">
        <v>15.207213267564775</v>
      </c>
      <c r="I65" s="569">
        <v>223.62484465217597</v>
      </c>
      <c r="J65" s="569">
        <v>37.566795514106751</v>
      </c>
      <c r="K65" s="570">
        <v>357.87983658036592</v>
      </c>
      <c r="L65" s="571">
        <f t="shared" si="0"/>
        <v>65</v>
      </c>
      <c r="M65" s="571">
        <v>0</v>
      </c>
      <c r="N65" s="571">
        <v>0</v>
      </c>
      <c r="O65" s="572">
        <v>0</v>
      </c>
      <c r="P65" s="573">
        <v>65</v>
      </c>
      <c r="Q65" s="574">
        <f>+monthly_drivers_0!Q65*1.25</f>
        <v>3.125</v>
      </c>
    </row>
    <row r="66" spans="1:17" x14ac:dyDescent="0.25">
      <c r="A66" s="575">
        <f t="shared" si="1"/>
        <v>46112</v>
      </c>
      <c r="B66" s="575" t="str">
        <f t="shared" si="2"/>
        <v>Tracker</v>
      </c>
      <c r="C66" s="562">
        <v>30</v>
      </c>
      <c r="D66" s="563">
        <v>19.264593057632442</v>
      </c>
      <c r="E66" s="563">
        <v>383.99452285003667</v>
      </c>
      <c r="F66" s="563">
        <v>47.326951721191399</v>
      </c>
      <c r="G66" s="563">
        <v>30.72954616546631</v>
      </c>
      <c r="H66" s="563">
        <v>15.035646406173704</v>
      </c>
      <c r="I66" s="563">
        <v>221.45952380752561</v>
      </c>
      <c r="J66" s="563">
        <v>37.214622502088545</v>
      </c>
      <c r="K66" s="564">
        <v>355.60059216561922</v>
      </c>
      <c r="L66" s="563">
        <f t="shared" ref="L66:L129" si="3">+O66+P66</f>
        <v>0</v>
      </c>
      <c r="M66" s="563">
        <v>0</v>
      </c>
      <c r="N66" s="563">
        <v>0</v>
      </c>
      <c r="O66" s="565">
        <v>0</v>
      </c>
      <c r="P66" s="564">
        <v>0</v>
      </c>
      <c r="Q66" s="566">
        <f>+monthly_drivers_0!Q66*1.25</f>
        <v>3.125</v>
      </c>
    </row>
    <row r="67" spans="1:17" x14ac:dyDescent="0.25">
      <c r="A67" s="567">
        <f t="shared" ref="A67:A130" si="4">+EOMONTH(A66,1)</f>
        <v>46142</v>
      </c>
      <c r="B67" s="567" t="str">
        <f t="shared" ref="B67:B130" si="5">+B66</f>
        <v>Tracker</v>
      </c>
      <c r="C67" s="568">
        <v>30</v>
      </c>
      <c r="D67" s="569">
        <v>19.061275346517562</v>
      </c>
      <c r="E67" s="569">
        <v>380.44951468658439</v>
      </c>
      <c r="F67" s="569">
        <v>46.887513427734369</v>
      </c>
      <c r="G67" s="569">
        <v>30.392386237144461</v>
      </c>
      <c r="H67" s="569">
        <v>14.877210654914379</v>
      </c>
      <c r="I67" s="569">
        <v>219.42081982803342</v>
      </c>
      <c r="J67" s="569">
        <v>36.869352756500248</v>
      </c>
      <c r="K67" s="570">
        <v>353.86739436292652</v>
      </c>
      <c r="L67" s="571">
        <f t="shared" si="3"/>
        <v>0</v>
      </c>
      <c r="M67" s="571">
        <v>0</v>
      </c>
      <c r="N67" s="571">
        <v>0</v>
      </c>
      <c r="O67" s="572">
        <v>0</v>
      </c>
      <c r="P67" s="573">
        <v>0</v>
      </c>
      <c r="Q67" s="574">
        <f>+monthly_drivers_0!Q67*1.25</f>
        <v>3.125</v>
      </c>
    </row>
    <row r="68" spans="1:17" x14ac:dyDescent="0.25">
      <c r="A68" s="575">
        <f t="shared" si="4"/>
        <v>46173</v>
      </c>
      <c r="B68" s="575" t="str">
        <f t="shared" si="5"/>
        <v>Tracker</v>
      </c>
      <c r="C68" s="562">
        <v>30</v>
      </c>
      <c r="D68" s="563">
        <v>18.862400914669038</v>
      </c>
      <c r="E68" s="563">
        <v>376.97319363403318</v>
      </c>
      <c r="F68" s="563">
        <v>46.456608764648429</v>
      </c>
      <c r="G68" s="563">
        <v>30.062834338188171</v>
      </c>
      <c r="H68" s="563">
        <v>14.722230967044833</v>
      </c>
      <c r="I68" s="563">
        <v>217.42151121711726</v>
      </c>
      <c r="J68" s="563">
        <v>36.530775359630596</v>
      </c>
      <c r="K68" s="564">
        <v>352.16910733586553</v>
      </c>
      <c r="L68" s="563">
        <f t="shared" si="3"/>
        <v>0</v>
      </c>
      <c r="M68" s="563">
        <v>0</v>
      </c>
      <c r="N68" s="563">
        <v>0</v>
      </c>
      <c r="O68" s="565">
        <v>0</v>
      </c>
      <c r="P68" s="564">
        <v>0</v>
      </c>
      <c r="Q68" s="566">
        <f>+monthly_drivers_0!Q68*1.25</f>
        <v>3.125</v>
      </c>
    </row>
    <row r="69" spans="1:17" x14ac:dyDescent="0.25">
      <c r="A69" s="567">
        <f t="shared" si="4"/>
        <v>46203</v>
      </c>
      <c r="B69" s="567" t="str">
        <f t="shared" si="5"/>
        <v>Tracker</v>
      </c>
      <c r="C69" s="568">
        <v>30</v>
      </c>
      <c r="D69" s="569">
        <v>18.667822664260864</v>
      </c>
      <c r="E69" s="569">
        <v>373.56351227569581</v>
      </c>
      <c r="F69" s="569">
        <v>46.033983642578129</v>
      </c>
      <c r="G69" s="569">
        <v>29.740628227233888</v>
      </c>
      <c r="H69" s="569">
        <v>14.570593446195126</v>
      </c>
      <c r="I69" s="569">
        <v>215.46042930984498</v>
      </c>
      <c r="J69" s="569">
        <v>36.198691237688067</v>
      </c>
      <c r="K69" s="570">
        <v>350.50464518669247</v>
      </c>
      <c r="L69" s="571">
        <f t="shared" si="3"/>
        <v>0</v>
      </c>
      <c r="M69" s="571">
        <v>0</v>
      </c>
      <c r="N69" s="571">
        <v>0</v>
      </c>
      <c r="O69" s="572">
        <v>0</v>
      </c>
      <c r="P69" s="573">
        <v>0</v>
      </c>
      <c r="Q69" s="574">
        <f>+monthly_drivers_0!Q69*1.25</f>
        <v>3.125</v>
      </c>
    </row>
    <row r="70" spans="1:17" x14ac:dyDescent="0.25">
      <c r="A70" s="575">
        <f t="shared" si="4"/>
        <v>46234</v>
      </c>
      <c r="B70" s="575" t="str">
        <f t="shared" si="5"/>
        <v>Tracker</v>
      </c>
      <c r="C70" s="562">
        <v>30</v>
      </c>
      <c r="D70" s="563">
        <v>18.477398614168152</v>
      </c>
      <c r="E70" s="563">
        <v>370.21849515533449</v>
      </c>
      <c r="F70" s="563">
        <v>45.61939245605469</v>
      </c>
      <c r="G70" s="563">
        <v>29.425517396926882</v>
      </c>
      <c r="H70" s="563">
        <v>14.422187685966492</v>
      </c>
      <c r="I70" s="563">
        <v>213.53643703842161</v>
      </c>
      <c r="J70" s="563">
        <v>35.872908135175706</v>
      </c>
      <c r="K70" s="564">
        <v>348.87296497355408</v>
      </c>
      <c r="L70" s="563">
        <f t="shared" si="3"/>
        <v>0</v>
      </c>
      <c r="M70" s="563">
        <v>0</v>
      </c>
      <c r="N70" s="563">
        <v>0</v>
      </c>
      <c r="O70" s="565">
        <v>0</v>
      </c>
      <c r="P70" s="564">
        <v>0</v>
      </c>
      <c r="Q70" s="566">
        <f>+monthly_drivers_0!Q70*1.25</f>
        <v>3.125</v>
      </c>
    </row>
    <row r="71" spans="1:17" x14ac:dyDescent="0.25">
      <c r="A71" s="567">
        <f t="shared" si="4"/>
        <v>46265</v>
      </c>
      <c r="B71" s="567" t="str">
        <f t="shared" si="5"/>
        <v>Tracker</v>
      </c>
      <c r="C71" s="568">
        <v>30</v>
      </c>
      <c r="D71" s="569">
        <v>18.290994001626977</v>
      </c>
      <c r="E71" s="569">
        <v>366.93625330352779</v>
      </c>
      <c r="F71" s="569">
        <v>45.212600708007805</v>
      </c>
      <c r="G71" s="569">
        <v>29.117263654708871</v>
      </c>
      <c r="H71" s="569">
        <v>14.276909027159215</v>
      </c>
      <c r="I71" s="569">
        <v>211.64846154022212</v>
      </c>
      <c r="J71" s="569">
        <v>35.553242977380755</v>
      </c>
      <c r="K71" s="570">
        <v>347.27307526402171</v>
      </c>
      <c r="L71" s="571">
        <f t="shared" si="3"/>
        <v>0</v>
      </c>
      <c r="M71" s="571">
        <v>0</v>
      </c>
      <c r="N71" s="571">
        <v>0</v>
      </c>
      <c r="O71" s="572">
        <v>0</v>
      </c>
      <c r="P71" s="573">
        <v>0</v>
      </c>
      <c r="Q71" s="574">
        <f>+monthly_drivers_0!Q71*1.25</f>
        <v>3.125</v>
      </c>
    </row>
    <row r="72" spans="1:17" x14ac:dyDescent="0.25">
      <c r="A72" s="575">
        <f t="shared" si="4"/>
        <v>46295</v>
      </c>
      <c r="B72" s="575" t="str">
        <f t="shared" si="5"/>
        <v>Tracker</v>
      </c>
      <c r="C72" s="562">
        <v>30</v>
      </c>
      <c r="D72" s="563">
        <v>18.108479797124868</v>
      </c>
      <c r="E72" s="563">
        <v>363.71496035766609</v>
      </c>
      <c r="F72" s="563">
        <v>44.813380737304698</v>
      </c>
      <c r="G72" s="563">
        <v>28.815638192176817</v>
      </c>
      <c r="H72" s="563">
        <v>14.134657256305218</v>
      </c>
      <c r="I72" s="563">
        <v>209.79544964790347</v>
      </c>
      <c r="J72" s="563">
        <v>35.239516951322557</v>
      </c>
      <c r="K72" s="564">
        <v>345.70401006589827</v>
      </c>
      <c r="L72" s="563">
        <f t="shared" si="3"/>
        <v>0</v>
      </c>
      <c r="M72" s="563">
        <v>0</v>
      </c>
      <c r="N72" s="563">
        <v>0</v>
      </c>
      <c r="O72" s="565">
        <v>0</v>
      </c>
      <c r="P72" s="564">
        <v>0</v>
      </c>
      <c r="Q72" s="566">
        <f>+monthly_drivers_0!Q72*1.25</f>
        <v>3.125</v>
      </c>
    </row>
    <row r="73" spans="1:17" x14ac:dyDescent="0.25">
      <c r="A73" s="567">
        <f t="shared" si="4"/>
        <v>46326</v>
      </c>
      <c r="B73" s="567" t="str">
        <f t="shared" si="5"/>
        <v>Tracker</v>
      </c>
      <c r="C73" s="568">
        <v>30</v>
      </c>
      <c r="D73" s="569">
        <v>17.929732293128968</v>
      </c>
      <c r="E73" s="569">
        <v>360.55287501525868</v>
      </c>
      <c r="F73" s="569">
        <v>44.421516235351561</v>
      </c>
      <c r="G73" s="569">
        <v>28.520424210548402</v>
      </c>
      <c r="H73" s="569">
        <v>13.995336296737193</v>
      </c>
      <c r="I73" s="569">
        <v>207.9764056129456</v>
      </c>
      <c r="J73" s="569">
        <v>34.931560586690907</v>
      </c>
      <c r="K73" s="570">
        <v>344.16486045414217</v>
      </c>
      <c r="L73" s="571">
        <f t="shared" si="3"/>
        <v>0</v>
      </c>
      <c r="M73" s="571">
        <v>0</v>
      </c>
      <c r="N73" s="571">
        <v>0</v>
      </c>
      <c r="O73" s="572">
        <v>0</v>
      </c>
      <c r="P73" s="573">
        <v>0</v>
      </c>
      <c r="Q73" s="574">
        <f>+monthly_drivers_0!Q73*1.25</f>
        <v>3.125</v>
      </c>
    </row>
    <row r="74" spans="1:17" x14ac:dyDescent="0.25">
      <c r="A74" s="575">
        <f t="shared" si="4"/>
        <v>46356</v>
      </c>
      <c r="B74" s="575" t="str">
        <f t="shared" si="5"/>
        <v>Tracker</v>
      </c>
      <c r="C74" s="562">
        <v>30</v>
      </c>
      <c r="D74" s="563">
        <v>17.754632929325101</v>
      </c>
      <c r="E74" s="563">
        <v>357.44831484985355</v>
      </c>
      <c r="F74" s="563">
        <v>44.036797363281252</v>
      </c>
      <c r="G74" s="563">
        <v>28.231412630081177</v>
      </c>
      <c r="H74" s="563">
        <v>13.858854151666163</v>
      </c>
      <c r="I74" s="563">
        <v>206.19037234878539</v>
      </c>
      <c r="J74" s="563">
        <v>34.629210066556936</v>
      </c>
      <c r="K74" s="564">
        <v>342.65474131952226</v>
      </c>
      <c r="L74" s="563">
        <f t="shared" si="3"/>
        <v>0</v>
      </c>
      <c r="M74" s="563">
        <v>0</v>
      </c>
      <c r="N74" s="563">
        <v>0</v>
      </c>
      <c r="O74" s="565">
        <v>0</v>
      </c>
      <c r="P74" s="564">
        <v>0</v>
      </c>
      <c r="Q74" s="566">
        <f>+monthly_drivers_0!Q74*1.25</f>
        <v>3.125</v>
      </c>
    </row>
    <row r="75" spans="1:17" x14ac:dyDescent="0.25">
      <c r="A75" s="567">
        <f t="shared" si="4"/>
        <v>46387</v>
      </c>
      <c r="B75" s="567" t="str">
        <f t="shared" si="5"/>
        <v>Tracker</v>
      </c>
      <c r="C75" s="568">
        <v>30</v>
      </c>
      <c r="D75" s="569">
        <v>17.583068860292432</v>
      </c>
      <c r="E75" s="569">
        <v>354.39966739654557</v>
      </c>
      <c r="F75" s="569">
        <v>43.659025146484375</v>
      </c>
      <c r="G75" s="569">
        <v>27.948404213905338</v>
      </c>
      <c r="H75" s="569">
        <v>13.725123134136197</v>
      </c>
      <c r="I75" s="569">
        <v>204.43641897201539</v>
      </c>
      <c r="J75" s="569">
        <v>34.332309562921523</v>
      </c>
      <c r="K75" s="570">
        <v>341.17280888018007</v>
      </c>
      <c r="L75" s="571">
        <f t="shared" si="3"/>
        <v>0</v>
      </c>
      <c r="M75" s="571">
        <v>0</v>
      </c>
      <c r="N75" s="571">
        <v>0</v>
      </c>
      <c r="O75" s="572">
        <v>0</v>
      </c>
      <c r="P75" s="573">
        <v>0</v>
      </c>
      <c r="Q75" s="574">
        <f>+monthly_drivers_0!Q75*1.25</f>
        <v>3.125</v>
      </c>
    </row>
    <row r="76" spans="1:17" x14ac:dyDescent="0.25">
      <c r="A76" s="575">
        <f t="shared" si="4"/>
        <v>46418</v>
      </c>
      <c r="B76" s="575" t="str">
        <f t="shared" si="5"/>
        <v>Tracker</v>
      </c>
      <c r="C76" s="562">
        <v>30</v>
      </c>
      <c r="D76" s="563">
        <v>17.41493109607697</v>
      </c>
      <c r="E76" s="563">
        <v>351.40538201141356</v>
      </c>
      <c r="F76" s="563">
        <v>43.288005371093753</v>
      </c>
      <c r="G76" s="563">
        <v>27.671208803176878</v>
      </c>
      <c r="H76" s="563">
        <v>13.594058667182921</v>
      </c>
      <c r="I76" s="563">
        <v>202.71366172027589</v>
      </c>
      <c r="J76" s="563">
        <v>34.040706186294557</v>
      </c>
      <c r="K76" s="564">
        <v>339.71825280226767</v>
      </c>
      <c r="L76" s="563">
        <f t="shared" si="3"/>
        <v>0</v>
      </c>
      <c r="M76" s="563">
        <v>0</v>
      </c>
      <c r="N76" s="563">
        <v>0</v>
      </c>
      <c r="O76" s="565">
        <v>0</v>
      </c>
      <c r="P76" s="564">
        <v>0</v>
      </c>
      <c r="Q76" s="566">
        <f>+monthly_drivers_0!Q76*1.25</f>
        <v>3.125</v>
      </c>
    </row>
    <row r="77" spans="1:17" x14ac:dyDescent="0.25">
      <c r="A77" s="567">
        <f t="shared" si="4"/>
        <v>46446</v>
      </c>
      <c r="B77" s="567" t="str">
        <f t="shared" si="5"/>
        <v>Tracker</v>
      </c>
      <c r="C77" s="568">
        <v>30</v>
      </c>
      <c r="D77" s="569">
        <v>17.250115707635878</v>
      </c>
      <c r="E77" s="569">
        <v>348.46395503234851</v>
      </c>
      <c r="F77" s="569">
        <v>42.923551696777331</v>
      </c>
      <c r="G77" s="569">
        <v>27.399643610954282</v>
      </c>
      <c r="H77" s="569">
        <v>13.465579698562621</v>
      </c>
      <c r="I77" s="569">
        <v>201.02124234199528</v>
      </c>
      <c r="J77" s="569">
        <v>33.754254952192305</v>
      </c>
      <c r="K77" s="570">
        <v>338.29028794057672</v>
      </c>
      <c r="L77" s="571">
        <f t="shared" si="3"/>
        <v>0</v>
      </c>
      <c r="M77" s="571">
        <v>0</v>
      </c>
      <c r="N77" s="571">
        <v>0</v>
      </c>
      <c r="O77" s="572">
        <v>0</v>
      </c>
      <c r="P77" s="573">
        <v>0</v>
      </c>
      <c r="Q77" s="574">
        <f>+monthly_drivers_0!Q77*1.25</f>
        <v>3.125</v>
      </c>
    </row>
    <row r="78" spans="1:17" x14ac:dyDescent="0.25">
      <c r="A78" s="575">
        <f t="shared" si="4"/>
        <v>46477</v>
      </c>
      <c r="B78" s="575" t="str">
        <f t="shared" si="5"/>
        <v>Tracker</v>
      </c>
      <c r="C78" s="562">
        <v>30</v>
      </c>
      <c r="D78" s="563">
        <v>17.088522680521017</v>
      </c>
      <c r="E78" s="563">
        <v>345.57396134185797</v>
      </c>
      <c r="F78" s="563">
        <v>42.56548699951172</v>
      </c>
      <c r="G78" s="563">
        <v>27.133534027099611</v>
      </c>
      <c r="H78" s="563">
        <v>13.339608953356741</v>
      </c>
      <c r="I78" s="563">
        <v>199.35833514213559</v>
      </c>
      <c r="J78" s="563">
        <v>33.47281672263145</v>
      </c>
      <c r="K78" s="564">
        <v>336.88817130552229</v>
      </c>
      <c r="L78" s="563">
        <f t="shared" si="3"/>
        <v>0</v>
      </c>
      <c r="M78" s="563">
        <v>0</v>
      </c>
      <c r="N78" s="563">
        <v>0</v>
      </c>
      <c r="O78" s="565">
        <v>0</v>
      </c>
      <c r="P78" s="564">
        <v>0</v>
      </c>
      <c r="Q78" s="566">
        <f>+monthly_drivers_0!Q78*1.25</f>
        <v>3.125</v>
      </c>
    </row>
    <row r="79" spans="1:17" x14ac:dyDescent="0.25">
      <c r="A79" s="567">
        <f t="shared" si="4"/>
        <v>46507</v>
      </c>
      <c r="B79" s="567" t="str">
        <f t="shared" si="5"/>
        <v>Tracker</v>
      </c>
      <c r="C79" s="568">
        <v>30</v>
      </c>
      <c r="D79" s="569">
        <v>16.930056156635281</v>
      </c>
      <c r="E79" s="569">
        <v>342.73400127410889</v>
      </c>
      <c r="F79" s="569">
        <v>42.213636840820321</v>
      </c>
      <c r="G79" s="569">
        <v>26.872712417602543</v>
      </c>
      <c r="H79" s="569">
        <v>13.216071395874025</v>
      </c>
      <c r="I79" s="569">
        <v>197.72415210723875</v>
      </c>
      <c r="J79" s="569">
        <v>33.19625506520272</v>
      </c>
      <c r="K79" s="570">
        <v>335.51117639499898</v>
      </c>
      <c r="L79" s="571">
        <f t="shared" si="3"/>
        <v>0</v>
      </c>
      <c r="M79" s="571">
        <v>0</v>
      </c>
      <c r="N79" s="571">
        <v>0</v>
      </c>
      <c r="O79" s="572">
        <v>0</v>
      </c>
      <c r="P79" s="573">
        <v>0</v>
      </c>
      <c r="Q79" s="574">
        <f>+monthly_drivers_0!Q79*1.25</f>
        <v>3.125</v>
      </c>
    </row>
    <row r="80" spans="1:17" x14ac:dyDescent="0.25">
      <c r="A80" s="575">
        <f t="shared" si="4"/>
        <v>46538</v>
      </c>
      <c r="B80" s="575" t="str">
        <f t="shared" si="5"/>
        <v>Tracker</v>
      </c>
      <c r="C80" s="562">
        <v>30</v>
      </c>
      <c r="D80" s="563">
        <v>16.774624239921575</v>
      </c>
      <c r="E80" s="563">
        <v>339.94275172805783</v>
      </c>
      <c r="F80" s="563">
        <v>41.867836730957031</v>
      </c>
      <c r="G80" s="563">
        <v>26.61701796436309</v>
      </c>
      <c r="H80" s="563">
        <v>13.094896028041839</v>
      </c>
      <c r="I80" s="563">
        <v>196.11792222595216</v>
      </c>
      <c r="J80" s="563">
        <v>32.924440778493882</v>
      </c>
      <c r="K80" s="564">
        <v>334.15861116002503</v>
      </c>
      <c r="L80" s="563">
        <f t="shared" si="3"/>
        <v>0</v>
      </c>
      <c r="M80" s="563">
        <v>0</v>
      </c>
      <c r="N80" s="563">
        <v>0</v>
      </c>
      <c r="O80" s="565">
        <v>0</v>
      </c>
      <c r="P80" s="564">
        <v>0</v>
      </c>
      <c r="Q80" s="566">
        <f>+monthly_drivers_0!Q80*1.25</f>
        <v>3.125</v>
      </c>
    </row>
    <row r="81" spans="1:17" x14ac:dyDescent="0.25">
      <c r="A81" s="567">
        <f t="shared" si="4"/>
        <v>46568</v>
      </c>
      <c r="B81" s="567" t="str">
        <f t="shared" si="5"/>
        <v>Tracker</v>
      </c>
      <c r="C81" s="568">
        <v>30</v>
      </c>
      <c r="D81" s="569">
        <v>16.622138547897343</v>
      </c>
      <c r="E81" s="569">
        <v>337.19892012786863</v>
      </c>
      <c r="F81" s="569">
        <v>41.527926574707031</v>
      </c>
      <c r="G81" s="569">
        <v>26.366296675682065</v>
      </c>
      <c r="H81" s="569">
        <v>12.976014394044874</v>
      </c>
      <c r="I81" s="569">
        <v>194.53890929412842</v>
      </c>
      <c r="J81" s="569">
        <v>32.657248277425765</v>
      </c>
      <c r="K81" s="570">
        <v>332.82980973091719</v>
      </c>
      <c r="L81" s="571">
        <f t="shared" si="3"/>
        <v>0</v>
      </c>
      <c r="M81" s="571">
        <v>0</v>
      </c>
      <c r="N81" s="571">
        <v>0</v>
      </c>
      <c r="O81" s="572">
        <v>0</v>
      </c>
      <c r="P81" s="573">
        <v>0</v>
      </c>
      <c r="Q81" s="574">
        <f>+monthly_drivers_0!Q81*1.25</f>
        <v>3.125</v>
      </c>
    </row>
    <row r="82" spans="1:17" x14ac:dyDescent="0.25">
      <c r="A82" s="575">
        <f t="shared" si="4"/>
        <v>46599</v>
      </c>
      <c r="B82" s="575" t="str">
        <f t="shared" si="5"/>
        <v>Tracker</v>
      </c>
      <c r="C82" s="562">
        <v>30</v>
      </c>
      <c r="D82" s="563">
        <v>16.472514000177384</v>
      </c>
      <c r="E82" s="563">
        <v>334.5012629203797</v>
      </c>
      <c r="F82" s="563">
        <v>41.193751159667968</v>
      </c>
      <c r="G82" s="563">
        <v>26.120400628089904</v>
      </c>
      <c r="H82" s="563">
        <v>12.859359825432296</v>
      </c>
      <c r="I82" s="563">
        <v>192.9864024848938</v>
      </c>
      <c r="J82" s="563">
        <v>32.394556772947311</v>
      </c>
      <c r="K82" s="564">
        <v>331.52412310165164</v>
      </c>
      <c r="L82" s="563">
        <f t="shared" si="3"/>
        <v>0</v>
      </c>
      <c r="M82" s="563">
        <v>0</v>
      </c>
      <c r="N82" s="563">
        <v>0</v>
      </c>
      <c r="O82" s="565">
        <v>0</v>
      </c>
      <c r="P82" s="564">
        <v>0</v>
      </c>
      <c r="Q82" s="566">
        <f>+monthly_drivers_0!Q82*1.25</f>
        <v>3.125</v>
      </c>
    </row>
    <row r="83" spans="1:17" x14ac:dyDescent="0.25">
      <c r="A83" s="567">
        <f t="shared" si="4"/>
        <v>46630</v>
      </c>
      <c r="B83" s="567" t="str">
        <f t="shared" si="5"/>
        <v>Tracker</v>
      </c>
      <c r="C83" s="568">
        <v>30</v>
      </c>
      <c r="D83" s="569">
        <v>16.325669203519826</v>
      </c>
      <c r="E83" s="569">
        <v>331.84858967590327</v>
      </c>
      <c r="F83" s="569">
        <v>40.865162597656251</v>
      </c>
      <c r="G83" s="569">
        <v>25.879188065528865</v>
      </c>
      <c r="H83" s="569">
        <v>12.744869318246838</v>
      </c>
      <c r="I83" s="569">
        <v>191.45972234535216</v>
      </c>
      <c r="J83" s="569">
        <v>32.136249579906462</v>
      </c>
      <c r="K83" s="570">
        <v>330.01594904541969</v>
      </c>
      <c r="L83" s="571">
        <f t="shared" si="3"/>
        <v>0</v>
      </c>
      <c r="M83" s="571">
        <v>0</v>
      </c>
      <c r="N83" s="571">
        <v>0</v>
      </c>
      <c r="O83" s="572">
        <v>0</v>
      </c>
      <c r="P83" s="573">
        <v>0</v>
      </c>
      <c r="Q83" s="574">
        <f>+monthly_drivers_0!Q83*1.25</f>
        <v>3.125</v>
      </c>
    </row>
    <row r="84" spans="1:17" x14ac:dyDescent="0.25">
      <c r="A84" s="575">
        <f t="shared" si="4"/>
        <v>46660</v>
      </c>
      <c r="B84" s="575" t="str">
        <f t="shared" si="5"/>
        <v>Tracker</v>
      </c>
      <c r="C84" s="562">
        <v>30</v>
      </c>
      <c r="D84" s="563">
        <v>16.181525162220002</v>
      </c>
      <c r="E84" s="563">
        <v>329.23974470138558</v>
      </c>
      <c r="F84" s="563">
        <v>40.542017639160164</v>
      </c>
      <c r="G84" s="563">
        <v>25.642521945953369</v>
      </c>
      <c r="H84" s="563">
        <v>12.632481423616412</v>
      </c>
      <c r="I84" s="563">
        <v>189.9581997375488</v>
      </c>
      <c r="J84" s="563">
        <v>31.882214977502819</v>
      </c>
      <c r="K84" s="564">
        <v>320.92450531941654</v>
      </c>
      <c r="L84" s="563">
        <f t="shared" si="3"/>
        <v>0</v>
      </c>
      <c r="M84" s="563">
        <v>0</v>
      </c>
      <c r="N84" s="563">
        <v>0</v>
      </c>
      <c r="O84" s="565">
        <v>0</v>
      </c>
      <c r="P84" s="564">
        <v>0</v>
      </c>
      <c r="Q84" s="566">
        <f>+monthly_drivers_0!Q84*1.25</f>
        <v>3.125</v>
      </c>
    </row>
    <row r="85" spans="1:17" x14ac:dyDescent="0.25">
      <c r="A85" s="567">
        <f t="shared" si="4"/>
        <v>46691</v>
      </c>
      <c r="B85" s="567" t="str">
        <f t="shared" si="5"/>
        <v>Tracker</v>
      </c>
      <c r="C85" s="568">
        <v>30</v>
      </c>
      <c r="D85" s="569">
        <v>16.040007097005848</v>
      </c>
      <c r="E85" s="569">
        <v>326.67360958480839</v>
      </c>
      <c r="F85" s="569">
        <v>40.224176757812494</v>
      </c>
      <c r="G85" s="569">
        <v>25.410272062301637</v>
      </c>
      <c r="H85" s="569">
        <v>12.522137988984584</v>
      </c>
      <c r="I85" s="569">
        <v>188.48120228004456</v>
      </c>
      <c r="J85" s="569">
        <v>31.632343341588971</v>
      </c>
      <c r="K85" s="570">
        <v>319.34213599388301</v>
      </c>
      <c r="L85" s="571">
        <f t="shared" si="3"/>
        <v>0</v>
      </c>
      <c r="M85" s="571">
        <v>0</v>
      </c>
      <c r="N85" s="571">
        <v>0</v>
      </c>
      <c r="O85" s="572">
        <v>0</v>
      </c>
      <c r="P85" s="573">
        <v>0</v>
      </c>
      <c r="Q85" s="574">
        <f>+monthly_drivers_0!Q85*1.25</f>
        <v>3.125</v>
      </c>
    </row>
    <row r="86" spans="1:17" x14ac:dyDescent="0.25">
      <c r="A86" s="575">
        <f t="shared" si="4"/>
        <v>46721</v>
      </c>
      <c r="B86" s="575" t="str">
        <f t="shared" si="5"/>
        <v>Tracker</v>
      </c>
      <c r="C86" s="562">
        <v>30</v>
      </c>
      <c r="D86" s="563">
        <v>15.901041498661042</v>
      </c>
      <c r="E86" s="563">
        <v>324.14911064910888</v>
      </c>
      <c r="F86" s="563">
        <v>39.911507019042972</v>
      </c>
      <c r="G86" s="563">
        <v>25.182311506271365</v>
      </c>
      <c r="H86" s="563">
        <v>12.41378203511238</v>
      </c>
      <c r="I86" s="563">
        <v>187.02810489845274</v>
      </c>
      <c r="J86" s="563">
        <v>31.3865302619934</v>
      </c>
      <c r="K86" s="564">
        <v>310.29537749741223</v>
      </c>
      <c r="L86" s="563">
        <f t="shared" si="3"/>
        <v>0</v>
      </c>
      <c r="M86" s="563">
        <v>0</v>
      </c>
      <c r="N86" s="563">
        <v>0</v>
      </c>
      <c r="O86" s="565">
        <v>0</v>
      </c>
      <c r="P86" s="564">
        <v>0</v>
      </c>
      <c r="Q86" s="566">
        <f>+monthly_drivers_0!Q86*1.25</f>
        <v>3.125</v>
      </c>
    </row>
    <row r="87" spans="1:17" x14ac:dyDescent="0.25">
      <c r="A87" s="567">
        <f t="shared" si="4"/>
        <v>46752</v>
      </c>
      <c r="B87" s="567" t="str">
        <f t="shared" si="5"/>
        <v>Tracker</v>
      </c>
      <c r="C87" s="568">
        <v>30</v>
      </c>
      <c r="D87" s="569">
        <v>15.764559100627897</v>
      </c>
      <c r="E87" s="569">
        <v>321.66521187973024</v>
      </c>
      <c r="F87" s="569">
        <v>39.603879028320314</v>
      </c>
      <c r="G87" s="569">
        <v>24.958520400047302</v>
      </c>
      <c r="H87" s="569">
        <v>12.307359427750111</v>
      </c>
      <c r="I87" s="569">
        <v>185.59831991767885</v>
      </c>
      <c r="J87" s="569">
        <v>31.144675534248353</v>
      </c>
      <c r="K87" s="570">
        <v>309.10078860838712</v>
      </c>
      <c r="L87" s="571">
        <f t="shared" si="3"/>
        <v>0</v>
      </c>
      <c r="M87" s="571">
        <v>0</v>
      </c>
      <c r="N87" s="571">
        <v>0</v>
      </c>
      <c r="O87" s="572">
        <v>0</v>
      </c>
      <c r="P87" s="573">
        <v>0</v>
      </c>
      <c r="Q87" s="574">
        <f>+monthly_drivers_0!Q87*1.25</f>
        <v>3.125</v>
      </c>
    </row>
    <row r="88" spans="1:17" x14ac:dyDescent="0.25">
      <c r="A88" s="575">
        <f t="shared" si="4"/>
        <v>46783</v>
      </c>
      <c r="B88" s="575" t="str">
        <f t="shared" si="5"/>
        <v>Tracker</v>
      </c>
      <c r="C88" s="562">
        <v>30</v>
      </c>
      <c r="D88" s="563">
        <v>15.630491856575009</v>
      </c>
      <c r="E88" s="563">
        <v>319.22090190124516</v>
      </c>
      <c r="F88" s="563">
        <v>39.301167236328126</v>
      </c>
      <c r="G88" s="563">
        <v>24.738780698776239</v>
      </c>
      <c r="H88" s="563">
        <v>12.202817550897599</v>
      </c>
      <c r="I88" s="563">
        <v>184.19127363777162</v>
      </c>
      <c r="J88" s="563">
        <v>30.906679404258728</v>
      </c>
      <c r="K88" s="564">
        <v>307.92584445244444</v>
      </c>
      <c r="L88" s="563">
        <f t="shared" si="3"/>
        <v>0</v>
      </c>
      <c r="M88" s="563">
        <v>0</v>
      </c>
      <c r="N88" s="563">
        <v>0</v>
      </c>
      <c r="O88" s="565">
        <v>0</v>
      </c>
      <c r="P88" s="564">
        <v>0</v>
      </c>
      <c r="Q88" s="566">
        <f>+monthly_drivers_0!Q88*1.25</f>
        <v>3.125</v>
      </c>
    </row>
    <row r="89" spans="1:17" x14ac:dyDescent="0.25">
      <c r="A89" s="567">
        <f t="shared" si="4"/>
        <v>46812</v>
      </c>
      <c r="B89" s="567" t="str">
        <f t="shared" si="5"/>
        <v>Tracker</v>
      </c>
      <c r="C89" s="568">
        <v>30</v>
      </c>
      <c r="D89" s="569">
        <v>15.498774935483935</v>
      </c>
      <c r="E89" s="569">
        <v>316.81521780776967</v>
      </c>
      <c r="F89" s="569">
        <v>39.003251525878902</v>
      </c>
      <c r="G89" s="569">
        <v>24.522980813980102</v>
      </c>
      <c r="H89" s="569">
        <v>12.100105886518955</v>
      </c>
      <c r="I89" s="569">
        <v>182.80640449333191</v>
      </c>
      <c r="J89" s="569">
        <v>30.672448402643205</v>
      </c>
      <c r="K89" s="570">
        <v>306.7700532673299</v>
      </c>
      <c r="L89" s="571">
        <f t="shared" si="3"/>
        <v>0</v>
      </c>
      <c r="M89" s="571">
        <v>0</v>
      </c>
      <c r="N89" s="571">
        <v>0</v>
      </c>
      <c r="O89" s="572">
        <v>0</v>
      </c>
      <c r="P89" s="573">
        <v>0</v>
      </c>
      <c r="Q89" s="574">
        <f>+monthly_drivers_0!Q89*1.25</f>
        <v>3.125</v>
      </c>
    </row>
    <row r="90" spans="1:17" x14ac:dyDescent="0.25">
      <c r="A90" s="575">
        <f t="shared" si="4"/>
        <v>46843</v>
      </c>
      <c r="B90" s="575" t="str">
        <f t="shared" si="5"/>
        <v>Tracker</v>
      </c>
      <c r="C90" s="562">
        <v>30</v>
      </c>
      <c r="D90" s="563">
        <v>15.369345823049544</v>
      </c>
      <c r="E90" s="563">
        <v>314.44721326828005</v>
      </c>
      <c r="F90" s="563">
        <v>38.710014892578123</v>
      </c>
      <c r="G90" s="563">
        <v>24.311013030052184</v>
      </c>
      <c r="H90" s="563">
        <v>11.999175777614116</v>
      </c>
      <c r="I90" s="563">
        <v>181.44316878318784</v>
      </c>
      <c r="J90" s="563">
        <v>30.441890591621402</v>
      </c>
      <c r="K90" s="564">
        <v>305.63293311979623</v>
      </c>
      <c r="L90" s="563">
        <f t="shared" si="3"/>
        <v>0</v>
      </c>
      <c r="M90" s="563">
        <v>0</v>
      </c>
      <c r="N90" s="563">
        <v>0</v>
      </c>
      <c r="O90" s="565">
        <v>0</v>
      </c>
      <c r="P90" s="564">
        <v>0</v>
      </c>
      <c r="Q90" s="566">
        <f>+monthly_drivers_0!Q90*1.25</f>
        <v>3.125</v>
      </c>
    </row>
    <row r="91" spans="1:17" x14ac:dyDescent="0.25">
      <c r="A91" s="567">
        <f t="shared" si="4"/>
        <v>46873</v>
      </c>
      <c r="B91" s="567" t="str">
        <f t="shared" si="5"/>
        <v>Tracker</v>
      </c>
      <c r="C91" s="568">
        <v>30</v>
      </c>
      <c r="D91" s="569">
        <v>15.242144207000731</v>
      </c>
      <c r="E91" s="569">
        <v>312.11589918136605</v>
      </c>
      <c r="F91" s="569">
        <v>38.421334655761719</v>
      </c>
      <c r="G91" s="569">
        <v>24.102773064613341</v>
      </c>
      <c r="H91" s="569">
        <v>11.899980397582056</v>
      </c>
      <c r="I91" s="569">
        <v>180.10100705337521</v>
      </c>
      <c r="J91" s="569">
        <v>30.214909384250639</v>
      </c>
      <c r="K91" s="570">
        <v>303.72605917968599</v>
      </c>
      <c r="L91" s="571">
        <f t="shared" si="3"/>
        <v>0</v>
      </c>
      <c r="M91" s="571">
        <v>0</v>
      </c>
      <c r="N91" s="571">
        <v>0</v>
      </c>
      <c r="O91" s="572">
        <v>0</v>
      </c>
      <c r="P91" s="573">
        <v>0</v>
      </c>
      <c r="Q91" s="574">
        <f>+monthly_drivers_0!Q91*1.25</f>
        <v>3.125</v>
      </c>
    </row>
    <row r="92" spans="1:17" x14ac:dyDescent="0.25">
      <c r="A92" s="575">
        <f t="shared" si="4"/>
        <v>46904</v>
      </c>
      <c r="B92" s="575" t="str">
        <f t="shared" si="5"/>
        <v>Tracker</v>
      </c>
      <c r="C92" s="562">
        <v>30</v>
      </c>
      <c r="D92" s="563">
        <v>15.117111689090729</v>
      </c>
      <c r="E92" s="563">
        <v>309.8202461280822</v>
      </c>
      <c r="F92" s="563">
        <v>38.137082397460944</v>
      </c>
      <c r="G92" s="563">
        <v>23.898160194396979</v>
      </c>
      <c r="H92" s="563">
        <v>11.802474268019202</v>
      </c>
      <c r="I92" s="563">
        <v>178.77932003211976</v>
      </c>
      <c r="J92" s="563">
        <v>29.991403978347769</v>
      </c>
      <c r="K92" s="564">
        <v>286.96724423768745</v>
      </c>
      <c r="L92" s="563">
        <f t="shared" si="3"/>
        <v>0</v>
      </c>
      <c r="M92" s="563">
        <v>0</v>
      </c>
      <c r="N92" s="563">
        <v>0</v>
      </c>
      <c r="O92" s="565">
        <v>0</v>
      </c>
      <c r="P92" s="564">
        <v>0</v>
      </c>
      <c r="Q92" s="566">
        <f>+monthly_drivers_0!Q92*1.25</f>
        <v>3.125</v>
      </c>
    </row>
    <row r="93" spans="1:17" x14ac:dyDescent="0.25">
      <c r="A93" s="567">
        <f t="shared" si="4"/>
        <v>46934</v>
      </c>
      <c r="B93" s="567" t="str">
        <f t="shared" si="5"/>
        <v>Tracker</v>
      </c>
      <c r="C93" s="568">
        <v>30</v>
      </c>
      <c r="D93" s="569">
        <v>14.994192147493361</v>
      </c>
      <c r="E93" s="569">
        <v>307.55942613220219</v>
      </c>
      <c r="F93" s="569">
        <v>37.857154541015632</v>
      </c>
      <c r="G93" s="569">
        <v>23.697078284263611</v>
      </c>
      <c r="H93" s="569">
        <v>11.706613772690295</v>
      </c>
      <c r="I93" s="569">
        <v>177.47762982559203</v>
      </c>
      <c r="J93" s="569">
        <v>29.771292200088499</v>
      </c>
      <c r="K93" s="570">
        <v>285.88957546020669</v>
      </c>
      <c r="L93" s="571">
        <f t="shared" si="3"/>
        <v>0</v>
      </c>
      <c r="M93" s="571">
        <v>0</v>
      </c>
      <c r="N93" s="571">
        <v>0</v>
      </c>
      <c r="O93" s="572">
        <v>0</v>
      </c>
      <c r="P93" s="573">
        <v>0</v>
      </c>
      <c r="Q93" s="574">
        <f>+monthly_drivers_0!Q93*1.25</f>
        <v>3.125</v>
      </c>
    </row>
    <row r="94" spans="1:17" x14ac:dyDescent="0.25">
      <c r="A94" s="575">
        <f t="shared" si="4"/>
        <v>46965</v>
      </c>
      <c r="B94" s="575" t="str">
        <f t="shared" si="5"/>
        <v>Tracker</v>
      </c>
      <c r="C94" s="562">
        <v>30</v>
      </c>
      <c r="D94" s="563">
        <v>14.873331186532974</v>
      </c>
      <c r="E94" s="563">
        <v>305.33262817382808</v>
      </c>
      <c r="F94" s="563">
        <v>37.581450927734366</v>
      </c>
      <c r="G94" s="563">
        <v>23.499433521270749</v>
      </c>
      <c r="H94" s="563">
        <v>11.612356579720974</v>
      </c>
      <c r="I94" s="563">
        <v>176.19547522735598</v>
      </c>
      <c r="J94" s="563">
        <v>29.554496498107905</v>
      </c>
      <c r="K94" s="564">
        <v>284.82863382897898</v>
      </c>
      <c r="L94" s="563">
        <f t="shared" si="3"/>
        <v>0</v>
      </c>
      <c r="M94" s="563">
        <v>0</v>
      </c>
      <c r="N94" s="563">
        <v>0</v>
      </c>
      <c r="O94" s="565">
        <v>0</v>
      </c>
      <c r="P94" s="564">
        <v>0</v>
      </c>
      <c r="Q94" s="566">
        <f>+monthly_drivers_0!Q94*1.25</f>
        <v>3.125</v>
      </c>
    </row>
    <row r="95" spans="1:17" x14ac:dyDescent="0.25">
      <c r="A95" s="567">
        <f t="shared" si="4"/>
        <v>46996</v>
      </c>
      <c r="B95" s="567" t="str">
        <f t="shared" si="5"/>
        <v>Tracker</v>
      </c>
      <c r="C95" s="568">
        <v>30</v>
      </c>
      <c r="D95" s="569">
        <v>14.754476483345032</v>
      </c>
      <c r="E95" s="569">
        <v>303.13905704879755</v>
      </c>
      <c r="F95" s="569">
        <v>37.309873138427733</v>
      </c>
      <c r="G95" s="569">
        <v>23.305134059906003</v>
      </c>
      <c r="H95" s="569">
        <v>11.519662119328974</v>
      </c>
      <c r="I95" s="569">
        <v>174.93240393447871</v>
      </c>
      <c r="J95" s="569">
        <v>29.340939571142194</v>
      </c>
      <c r="K95" s="570">
        <v>283.78401933795215</v>
      </c>
      <c r="L95" s="571">
        <f t="shared" si="3"/>
        <v>0</v>
      </c>
      <c r="M95" s="571">
        <v>0</v>
      </c>
      <c r="N95" s="571">
        <v>0</v>
      </c>
      <c r="O95" s="572">
        <v>0</v>
      </c>
      <c r="P95" s="573">
        <v>0</v>
      </c>
      <c r="Q95" s="574">
        <f>+monthly_drivers_0!Q95*1.25</f>
        <v>3.125</v>
      </c>
    </row>
    <row r="96" spans="1:17" x14ac:dyDescent="0.25">
      <c r="A96" s="575">
        <f t="shared" si="4"/>
        <v>47026</v>
      </c>
      <c r="B96" s="575" t="str">
        <f t="shared" si="5"/>
        <v>Tracker</v>
      </c>
      <c r="C96" s="562">
        <v>30</v>
      </c>
      <c r="D96" s="563">
        <v>14.637577588319775</v>
      </c>
      <c r="E96" s="563">
        <v>300.97794813537604</v>
      </c>
      <c r="F96" s="563">
        <v>37.042325378417971</v>
      </c>
      <c r="G96" s="563">
        <v>23.114092113494866</v>
      </c>
      <c r="H96" s="563">
        <v>11.428491094291211</v>
      </c>
      <c r="I96" s="563">
        <v>173.68796977615358</v>
      </c>
      <c r="J96" s="563">
        <v>29.130545798778527</v>
      </c>
      <c r="K96" s="564">
        <v>282.75533836901934</v>
      </c>
      <c r="L96" s="563">
        <f t="shared" si="3"/>
        <v>0</v>
      </c>
      <c r="M96" s="563">
        <v>0</v>
      </c>
      <c r="N96" s="563">
        <v>0</v>
      </c>
      <c r="O96" s="565">
        <v>0</v>
      </c>
      <c r="P96" s="564">
        <v>0</v>
      </c>
      <c r="Q96" s="566">
        <f>+monthly_drivers_0!Q96*1.25</f>
        <v>3.125</v>
      </c>
    </row>
    <row r="97" spans="1:17" x14ac:dyDescent="0.25">
      <c r="A97" s="567">
        <f t="shared" si="4"/>
        <v>47057</v>
      </c>
      <c r="B97" s="567" t="str">
        <f t="shared" si="5"/>
        <v>Tracker</v>
      </c>
      <c r="C97" s="568">
        <v>30</v>
      </c>
      <c r="D97" s="569">
        <v>14.522585524082185</v>
      </c>
      <c r="E97" s="569">
        <v>298.84856022262579</v>
      </c>
      <c r="F97" s="569">
        <v>36.778715850830089</v>
      </c>
      <c r="G97" s="569">
        <v>22.926225206375129</v>
      </c>
      <c r="H97" s="569">
        <v>11.338805139899254</v>
      </c>
      <c r="I97" s="569">
        <v>172.46175565052033</v>
      </c>
      <c r="J97" s="569">
        <v>28.923243902683254</v>
      </c>
      <c r="K97" s="570">
        <v>281.74221985102446</v>
      </c>
      <c r="L97" s="571">
        <f t="shared" si="3"/>
        <v>0</v>
      </c>
      <c r="M97" s="571">
        <v>0</v>
      </c>
      <c r="N97" s="571">
        <v>0</v>
      </c>
      <c r="O97" s="572">
        <v>0</v>
      </c>
      <c r="P97" s="573">
        <v>0</v>
      </c>
      <c r="Q97" s="574">
        <f>+monthly_drivers_0!Q97*1.25</f>
        <v>3.125</v>
      </c>
    </row>
    <row r="98" spans="1:17" x14ac:dyDescent="0.25">
      <c r="A98" s="575">
        <f t="shared" si="4"/>
        <v>47087</v>
      </c>
      <c r="B98" s="575" t="str">
        <f t="shared" si="5"/>
        <v>Tracker</v>
      </c>
      <c r="C98" s="562">
        <v>30</v>
      </c>
      <c r="D98" s="563">
        <v>14.409452789068224</v>
      </c>
      <c r="E98" s="563">
        <v>296.7501751785278</v>
      </c>
      <c r="F98" s="563">
        <v>36.518954925537109</v>
      </c>
      <c r="G98" s="563">
        <v>22.741451547622681</v>
      </c>
      <c r="H98" s="563">
        <v>11.250567801952357</v>
      </c>
      <c r="I98" s="563">
        <v>171.2533452425003</v>
      </c>
      <c r="J98" s="563">
        <v>28.718963245391848</v>
      </c>
      <c r="K98" s="564">
        <v>280.74429637147489</v>
      </c>
      <c r="L98" s="563">
        <f t="shared" si="3"/>
        <v>0</v>
      </c>
      <c r="M98" s="563">
        <v>0</v>
      </c>
      <c r="N98" s="563">
        <v>0</v>
      </c>
      <c r="O98" s="565">
        <v>0</v>
      </c>
      <c r="P98" s="564">
        <v>0</v>
      </c>
      <c r="Q98" s="566">
        <f>+monthly_drivers_0!Q98*1.25</f>
        <v>3.125</v>
      </c>
    </row>
    <row r="99" spans="1:17" x14ac:dyDescent="0.25">
      <c r="A99" s="567">
        <f t="shared" si="4"/>
        <v>47118</v>
      </c>
      <c r="B99" s="567" t="str">
        <f t="shared" si="5"/>
        <v>Tracker</v>
      </c>
      <c r="C99" s="568">
        <v>30</v>
      </c>
      <c r="D99" s="569">
        <v>14.298134212732313</v>
      </c>
      <c r="E99" s="569">
        <v>294.68209342956544</v>
      </c>
      <c r="F99" s="569">
        <v>36.262956420898433</v>
      </c>
      <c r="G99" s="569">
        <v>22.559693376541134</v>
      </c>
      <c r="H99" s="569">
        <v>11.163743427336218</v>
      </c>
      <c r="I99" s="569">
        <v>170.06233643245699</v>
      </c>
      <c r="J99" s="569">
        <v>28.517636169910428</v>
      </c>
      <c r="K99" s="570">
        <v>279.76122066716852</v>
      </c>
      <c r="L99" s="571">
        <f t="shared" si="3"/>
        <v>0</v>
      </c>
      <c r="M99" s="571">
        <v>0</v>
      </c>
      <c r="N99" s="571">
        <v>0</v>
      </c>
      <c r="O99" s="572">
        <v>0</v>
      </c>
      <c r="P99" s="573">
        <v>0</v>
      </c>
      <c r="Q99" s="574">
        <f>+monthly_drivers_0!Q99*1.25</f>
        <v>3.125</v>
      </c>
    </row>
    <row r="100" spans="1:17" x14ac:dyDescent="0.25">
      <c r="A100" s="575">
        <f t="shared" si="4"/>
        <v>47149</v>
      </c>
      <c r="B100" s="575" t="str">
        <f t="shared" si="5"/>
        <v>Tracker</v>
      </c>
      <c r="C100" s="562">
        <v>30</v>
      </c>
      <c r="D100" s="563">
        <v>14.188585070848461</v>
      </c>
      <c r="E100" s="563">
        <v>292.64364614868157</v>
      </c>
      <c r="F100" s="563">
        <v>36.010636718750007</v>
      </c>
      <c r="G100" s="563">
        <v>22.380875572204591</v>
      </c>
      <c r="H100" s="563">
        <v>11.078297688901426</v>
      </c>
      <c r="I100" s="563">
        <v>168.88835506820681</v>
      </c>
      <c r="J100" s="563">
        <v>28.319197617769241</v>
      </c>
      <c r="K100" s="564">
        <v>278.54176324813812</v>
      </c>
      <c r="L100" s="563">
        <f t="shared" si="3"/>
        <v>0</v>
      </c>
      <c r="M100" s="563">
        <v>0</v>
      </c>
      <c r="N100" s="563">
        <v>0</v>
      </c>
      <c r="O100" s="565">
        <v>0</v>
      </c>
      <c r="P100" s="564">
        <v>0</v>
      </c>
      <c r="Q100" s="566">
        <f>+monthly_drivers_0!Q100*1.25</f>
        <v>3.125</v>
      </c>
    </row>
    <row r="101" spans="1:17" x14ac:dyDescent="0.25">
      <c r="A101" s="567">
        <f t="shared" si="4"/>
        <v>47177</v>
      </c>
      <c r="B101" s="567" t="str">
        <f t="shared" si="5"/>
        <v>Tracker</v>
      </c>
      <c r="C101" s="568">
        <v>30</v>
      </c>
      <c r="D101" s="569">
        <v>14.080763149261475</v>
      </c>
      <c r="E101" s="569">
        <v>290.6341739768983</v>
      </c>
      <c r="F101" s="569">
        <v>35.761913665771473</v>
      </c>
      <c r="G101" s="569">
        <v>22.204925315380098</v>
      </c>
      <c r="H101" s="569">
        <v>10.994197412192822</v>
      </c>
      <c r="I101" s="569">
        <v>167.73100865364074</v>
      </c>
      <c r="J101" s="569">
        <v>28.123582991600042</v>
      </c>
      <c r="K101" s="570">
        <v>277.58917185829949</v>
      </c>
      <c r="L101" s="571">
        <f t="shared" si="3"/>
        <v>0</v>
      </c>
      <c r="M101" s="571">
        <v>0</v>
      </c>
      <c r="N101" s="571">
        <v>0</v>
      </c>
      <c r="O101" s="572">
        <v>0</v>
      </c>
      <c r="P101" s="573">
        <v>0</v>
      </c>
      <c r="Q101" s="574">
        <f>+monthly_drivers_0!Q101*1.25</f>
        <v>3.125</v>
      </c>
    </row>
    <row r="102" spans="1:17" x14ac:dyDescent="0.25">
      <c r="A102" s="575">
        <f t="shared" si="4"/>
        <v>47208</v>
      </c>
      <c r="B102" s="575" t="str">
        <f t="shared" si="5"/>
        <v>Tracker</v>
      </c>
      <c r="C102" s="562">
        <v>30</v>
      </c>
      <c r="D102" s="563">
        <v>13.974626663446426</v>
      </c>
      <c r="E102" s="563">
        <v>288.65303738403327</v>
      </c>
      <c r="F102" s="563">
        <v>35.51670803833008</v>
      </c>
      <c r="G102" s="563">
        <v>22.031771804332731</v>
      </c>
      <c r="H102" s="563">
        <v>10.911410243511202</v>
      </c>
      <c r="I102" s="563">
        <v>166.58994690704347</v>
      </c>
      <c r="J102" s="563">
        <v>27.930729593992233</v>
      </c>
      <c r="K102" s="564">
        <v>276.35040647531673</v>
      </c>
      <c r="L102" s="563">
        <f t="shared" si="3"/>
        <v>0</v>
      </c>
      <c r="M102" s="563">
        <v>0</v>
      </c>
      <c r="N102" s="563">
        <v>0</v>
      </c>
      <c r="O102" s="565">
        <v>0</v>
      </c>
      <c r="P102" s="564">
        <v>0</v>
      </c>
      <c r="Q102" s="566">
        <f>+monthly_drivers_0!Q102*1.25</f>
        <v>3.125</v>
      </c>
    </row>
    <row r="103" spans="1:17" x14ac:dyDescent="0.25">
      <c r="A103" s="567">
        <f t="shared" si="4"/>
        <v>47238</v>
      </c>
      <c r="B103" s="567" t="str">
        <f t="shared" si="5"/>
        <v>Tracker</v>
      </c>
      <c r="C103" s="568">
        <v>30</v>
      </c>
      <c r="D103" s="569">
        <v>13.870135809421539</v>
      </c>
      <c r="E103" s="569">
        <v>286.6996290626526</v>
      </c>
      <c r="F103" s="569">
        <v>35.274944122314452</v>
      </c>
      <c r="G103" s="569">
        <v>21.861347057819362</v>
      </c>
      <c r="H103" s="569">
        <v>10.829905077993871</v>
      </c>
      <c r="I103" s="569">
        <v>165.46480825901034</v>
      </c>
      <c r="J103" s="569">
        <v>27.740579000711442</v>
      </c>
      <c r="K103" s="570">
        <v>275.4251590032689</v>
      </c>
      <c r="L103" s="571">
        <f t="shared" si="3"/>
        <v>0</v>
      </c>
      <c r="M103" s="571">
        <v>0</v>
      </c>
      <c r="N103" s="571">
        <v>0</v>
      </c>
      <c r="O103" s="572">
        <v>0</v>
      </c>
      <c r="P103" s="573">
        <v>0</v>
      </c>
      <c r="Q103" s="574">
        <f>+monthly_drivers_0!Q103*1.25</f>
        <v>3.125</v>
      </c>
    </row>
    <row r="104" spans="1:17" x14ac:dyDescent="0.25">
      <c r="A104" s="575">
        <f t="shared" si="4"/>
        <v>47269</v>
      </c>
      <c r="B104" s="575" t="str">
        <f t="shared" si="5"/>
        <v>Tracker</v>
      </c>
      <c r="C104" s="562">
        <v>30</v>
      </c>
      <c r="D104" s="563">
        <v>13.76725180888176</v>
      </c>
      <c r="E104" s="563">
        <v>284.77334632492062</v>
      </c>
      <c r="F104" s="563">
        <v>35.036547698974609</v>
      </c>
      <c r="G104" s="563">
        <v>21.693585475444792</v>
      </c>
      <c r="H104" s="563">
        <v>10.74965182441473</v>
      </c>
      <c r="I104" s="563">
        <v>164.35525083351138</v>
      </c>
      <c r="J104" s="563">
        <v>27.55307249593735</v>
      </c>
      <c r="K104" s="564">
        <v>268.33912951925026</v>
      </c>
      <c r="L104" s="563">
        <f t="shared" si="3"/>
        <v>0</v>
      </c>
      <c r="M104" s="563">
        <v>0</v>
      </c>
      <c r="N104" s="563">
        <v>0</v>
      </c>
      <c r="O104" s="565">
        <v>0</v>
      </c>
      <c r="P104" s="564">
        <v>0</v>
      </c>
      <c r="Q104" s="566">
        <f>+monthly_drivers_0!Q104*1.25</f>
        <v>3.125</v>
      </c>
    </row>
    <row r="105" spans="1:17" x14ac:dyDescent="0.25">
      <c r="A105" s="567">
        <f t="shared" si="4"/>
        <v>47299</v>
      </c>
      <c r="B105" s="567" t="str">
        <f t="shared" si="5"/>
        <v>Tracker</v>
      </c>
      <c r="C105" s="568">
        <v>30</v>
      </c>
      <c r="D105" s="569">
        <v>13.665936980962755</v>
      </c>
      <c r="E105" s="569">
        <v>282.8736085815429</v>
      </c>
      <c r="F105" s="569">
        <v>34.801446014404291</v>
      </c>
      <c r="G105" s="569">
        <v>21.528423121452334</v>
      </c>
      <c r="H105" s="569">
        <v>10.670621257722376</v>
      </c>
      <c r="I105" s="569">
        <v>163.2609469165802</v>
      </c>
      <c r="J105" s="569">
        <v>27.368153256654743</v>
      </c>
      <c r="K105" s="570">
        <v>261.56602637466415</v>
      </c>
      <c r="L105" s="571">
        <f t="shared" si="3"/>
        <v>0</v>
      </c>
      <c r="M105" s="571">
        <v>0</v>
      </c>
      <c r="N105" s="571">
        <v>0</v>
      </c>
      <c r="O105" s="572">
        <v>0</v>
      </c>
      <c r="P105" s="573">
        <v>0</v>
      </c>
      <c r="Q105" s="574">
        <f>+monthly_drivers_0!Q105*1.25</f>
        <v>3.125</v>
      </c>
    </row>
    <row r="106" spans="1:17" x14ac:dyDescent="0.25">
      <c r="A106" s="575">
        <f t="shared" si="4"/>
        <v>47330</v>
      </c>
      <c r="B106" s="575" t="str">
        <f t="shared" si="5"/>
        <v>Tracker</v>
      </c>
      <c r="C106" s="562">
        <v>30</v>
      </c>
      <c r="D106" s="563">
        <v>13.5661552670002</v>
      </c>
      <c r="E106" s="563">
        <v>280.99985856246946</v>
      </c>
      <c r="F106" s="563">
        <v>34.569569885253912</v>
      </c>
      <c r="G106" s="563">
        <v>21.365798635959624</v>
      </c>
      <c r="H106" s="563">
        <v>10.592785243332386</v>
      </c>
      <c r="I106" s="563">
        <v>162.18157154083255</v>
      </c>
      <c r="J106" s="563">
        <v>27.185766655206681</v>
      </c>
      <c r="K106" s="564">
        <v>260.67956900475548</v>
      </c>
      <c r="L106" s="563">
        <f t="shared" si="3"/>
        <v>0</v>
      </c>
      <c r="M106" s="563">
        <v>0</v>
      </c>
      <c r="N106" s="563">
        <v>0</v>
      </c>
      <c r="O106" s="565">
        <v>0</v>
      </c>
      <c r="P106" s="564">
        <v>0</v>
      </c>
      <c r="Q106" s="566">
        <f>+monthly_drivers_0!Q106*1.25</f>
        <v>3.125</v>
      </c>
    </row>
    <row r="107" spans="1:17" x14ac:dyDescent="0.25">
      <c r="A107" s="567">
        <f t="shared" si="4"/>
        <v>47361</v>
      </c>
      <c r="B107" s="567" t="str">
        <f t="shared" si="5"/>
        <v>Tracker</v>
      </c>
      <c r="C107" s="568">
        <v>30</v>
      </c>
      <c r="D107" s="569">
        <v>13.46787131547927</v>
      </c>
      <c r="E107" s="569">
        <v>279.15153559112548</v>
      </c>
      <c r="F107" s="569">
        <v>34.340849273681648</v>
      </c>
      <c r="G107" s="569">
        <v>21.20565173101425</v>
      </c>
      <c r="H107" s="569">
        <v>10.516116253376008</v>
      </c>
      <c r="I107" s="569">
        <v>161.11680435371397</v>
      </c>
      <c r="J107" s="569">
        <v>27.005858286380764</v>
      </c>
      <c r="K107" s="570">
        <v>259.57971167289094</v>
      </c>
      <c r="L107" s="571">
        <f t="shared" si="3"/>
        <v>0</v>
      </c>
      <c r="M107" s="571">
        <v>0</v>
      </c>
      <c r="N107" s="571">
        <v>0</v>
      </c>
      <c r="O107" s="572">
        <v>0</v>
      </c>
      <c r="P107" s="573">
        <v>0</v>
      </c>
      <c r="Q107" s="574">
        <f>+monthly_drivers_0!Q107*1.25</f>
        <v>3.125</v>
      </c>
    </row>
    <row r="108" spans="1:17" x14ac:dyDescent="0.25">
      <c r="A108" s="575">
        <f t="shared" si="4"/>
        <v>47391</v>
      </c>
      <c r="B108" s="575" t="str">
        <f t="shared" si="5"/>
        <v>Tracker</v>
      </c>
      <c r="C108" s="562">
        <v>30</v>
      </c>
      <c r="D108" s="563">
        <v>13.371050933122634</v>
      </c>
      <c r="E108" s="563">
        <v>277.32803466415402</v>
      </c>
      <c r="F108" s="563">
        <v>34.115209655761717</v>
      </c>
      <c r="G108" s="563">
        <v>21.04792511367798</v>
      </c>
      <c r="H108" s="563">
        <v>10.440587800443172</v>
      </c>
      <c r="I108" s="563">
        <v>160.06630286502838</v>
      </c>
      <c r="J108" s="563">
        <v>26.828369929313659</v>
      </c>
      <c r="K108" s="564">
        <v>257.81955164327474</v>
      </c>
      <c r="L108" s="563">
        <f t="shared" si="3"/>
        <v>0</v>
      </c>
      <c r="M108" s="563">
        <v>0</v>
      </c>
      <c r="N108" s="563">
        <v>0</v>
      </c>
      <c r="O108" s="565">
        <v>0</v>
      </c>
      <c r="P108" s="564">
        <v>0</v>
      </c>
      <c r="Q108" s="566">
        <f>+monthly_drivers_0!Q108*1.25</f>
        <v>3.125</v>
      </c>
    </row>
    <row r="109" spans="1:17" x14ac:dyDescent="0.25">
      <c r="A109" s="567">
        <f t="shared" si="4"/>
        <v>47422</v>
      </c>
      <c r="B109" s="567" t="str">
        <f t="shared" si="5"/>
        <v>Tracker</v>
      </c>
      <c r="C109" s="568">
        <v>30</v>
      </c>
      <c r="D109" s="569">
        <v>13.275660964488981</v>
      </c>
      <c r="E109" s="569">
        <v>275.528557170868</v>
      </c>
      <c r="F109" s="569">
        <v>33.892551086425783</v>
      </c>
      <c r="G109" s="569">
        <v>20.892562866210938</v>
      </c>
      <c r="H109" s="569">
        <v>10.366173577487466</v>
      </c>
      <c r="I109" s="569">
        <v>159.0296128797531</v>
      </c>
      <c r="J109" s="569">
        <v>26.653224366903302</v>
      </c>
      <c r="K109" s="570">
        <v>256.97107443840059</v>
      </c>
      <c r="L109" s="571">
        <f t="shared" si="3"/>
        <v>0</v>
      </c>
      <c r="M109" s="571">
        <v>0</v>
      </c>
      <c r="N109" s="571">
        <v>0</v>
      </c>
      <c r="O109" s="572">
        <v>0</v>
      </c>
      <c r="P109" s="573">
        <v>0</v>
      </c>
      <c r="Q109" s="574">
        <f>+monthly_drivers_0!Q109*1.25</f>
        <v>3.125</v>
      </c>
    </row>
    <row r="110" spans="1:17" x14ac:dyDescent="0.25">
      <c r="A110" s="575">
        <f t="shared" si="4"/>
        <v>47452</v>
      </c>
      <c r="B110" s="575" t="str">
        <f t="shared" si="5"/>
        <v>Tracker</v>
      </c>
      <c r="C110" s="562">
        <v>30</v>
      </c>
      <c r="D110" s="563">
        <v>13.181669924974443</v>
      </c>
      <c r="E110" s="563">
        <v>273.752553806305</v>
      </c>
      <c r="F110" s="563">
        <v>33.672806121826177</v>
      </c>
      <c r="G110" s="563">
        <v>20.739510107517244</v>
      </c>
      <c r="H110" s="563">
        <v>10.292849774539473</v>
      </c>
      <c r="I110" s="563">
        <v>158.00642143058781</v>
      </c>
      <c r="J110" s="563">
        <v>26.480368685007093</v>
      </c>
      <c r="K110" s="564">
        <v>247.40201071314888</v>
      </c>
      <c r="L110" s="563">
        <f t="shared" si="3"/>
        <v>0</v>
      </c>
      <c r="M110" s="563">
        <v>0</v>
      </c>
      <c r="N110" s="563">
        <v>0</v>
      </c>
      <c r="O110" s="565">
        <v>0</v>
      </c>
      <c r="P110" s="564">
        <v>0</v>
      </c>
      <c r="Q110" s="566">
        <f>+monthly_drivers_0!Q110*1.25</f>
        <v>3.125</v>
      </c>
    </row>
    <row r="111" spans="1:17" x14ac:dyDescent="0.25">
      <c r="A111" s="567">
        <f t="shared" si="4"/>
        <v>47483</v>
      </c>
      <c r="B111" s="567" t="str">
        <f t="shared" si="5"/>
        <v>Tracker</v>
      </c>
      <c r="C111" s="568">
        <v>30</v>
      </c>
      <c r="D111" s="569">
        <v>13.089045634269711</v>
      </c>
      <c r="E111" s="569">
        <v>271.99954257965095</v>
      </c>
      <c r="F111" s="569">
        <v>33.455914276123053</v>
      </c>
      <c r="G111" s="569">
        <v>20.588714443683621</v>
      </c>
      <c r="H111" s="569">
        <v>10.220590929865839</v>
      </c>
      <c r="I111" s="569">
        <v>156.99645372772213</v>
      </c>
      <c r="J111" s="569">
        <v>26.309755600929257</v>
      </c>
      <c r="K111" s="570">
        <v>242.33087768423559</v>
      </c>
      <c r="L111" s="571">
        <f t="shared" si="3"/>
        <v>0</v>
      </c>
      <c r="M111" s="571">
        <v>0</v>
      </c>
      <c r="N111" s="571">
        <v>0</v>
      </c>
      <c r="O111" s="572">
        <v>0</v>
      </c>
      <c r="P111" s="573">
        <v>0</v>
      </c>
      <c r="Q111" s="574">
        <f>+monthly_drivers_0!Q111*1.25</f>
        <v>3.125</v>
      </c>
    </row>
    <row r="112" spans="1:17" x14ac:dyDescent="0.25">
      <c r="A112" s="575">
        <f t="shared" si="4"/>
        <v>47514</v>
      </c>
      <c r="B112" s="575" t="str">
        <f t="shared" si="5"/>
        <v>Tracker</v>
      </c>
      <c r="C112" s="562">
        <v>30</v>
      </c>
      <c r="D112" s="563">
        <v>12.997758749485017</v>
      </c>
      <c r="E112" s="563">
        <v>270.26906175231915</v>
      </c>
      <c r="F112" s="563">
        <v>33.241818481445314</v>
      </c>
      <c r="G112" s="563">
        <v>20.44012539625168</v>
      </c>
      <c r="H112" s="563">
        <v>10.149374425232411</v>
      </c>
      <c r="I112" s="563">
        <v>155.99944348716735</v>
      </c>
      <c r="J112" s="563">
        <v>26.141340450048446</v>
      </c>
      <c r="K112" s="564">
        <v>241.44020508835092</v>
      </c>
      <c r="L112" s="563">
        <f t="shared" si="3"/>
        <v>0</v>
      </c>
      <c r="M112" s="563">
        <v>0</v>
      </c>
      <c r="N112" s="563">
        <v>0</v>
      </c>
      <c r="O112" s="565">
        <v>0</v>
      </c>
      <c r="P112" s="564">
        <v>0</v>
      </c>
      <c r="Q112" s="566">
        <f>+monthly_drivers_0!Q112*1.25</f>
        <v>3.125</v>
      </c>
    </row>
    <row r="113" spans="1:17" x14ac:dyDescent="0.25">
      <c r="A113" s="567">
        <f t="shared" si="4"/>
        <v>47542</v>
      </c>
      <c r="B113" s="567" t="str">
        <f t="shared" si="5"/>
        <v>Tracker</v>
      </c>
      <c r="C113" s="568">
        <v>30</v>
      </c>
      <c r="D113" s="569">
        <v>12.907779567480086</v>
      </c>
      <c r="E113" s="569">
        <v>268.56066006469723</v>
      </c>
      <c r="F113" s="569">
        <v>33.030462249755871</v>
      </c>
      <c r="G113" s="569">
        <v>20.293693089962012</v>
      </c>
      <c r="H113" s="569">
        <v>10.079176966309548</v>
      </c>
      <c r="I113" s="569">
        <v>155.01513057136538</v>
      </c>
      <c r="J113" s="569">
        <v>25.975078857183458</v>
      </c>
      <c r="K113" s="570">
        <v>240.63902329358086</v>
      </c>
      <c r="L113" s="571">
        <f t="shared" si="3"/>
        <v>0</v>
      </c>
      <c r="M113" s="571">
        <v>0</v>
      </c>
      <c r="N113" s="571">
        <v>0</v>
      </c>
      <c r="O113" s="572">
        <v>0</v>
      </c>
      <c r="P113" s="573">
        <v>0</v>
      </c>
      <c r="Q113" s="574">
        <f>+monthly_drivers_0!Q113*1.25</f>
        <v>3.125</v>
      </c>
    </row>
    <row r="114" spans="1:17" x14ac:dyDescent="0.25">
      <c r="A114" s="575">
        <f t="shared" si="4"/>
        <v>47573</v>
      </c>
      <c r="B114" s="575" t="str">
        <f t="shared" si="5"/>
        <v>Tracker</v>
      </c>
      <c r="C114" s="562">
        <v>30</v>
      </c>
      <c r="D114" s="563">
        <v>12.819079775333401</v>
      </c>
      <c r="E114" s="563">
        <v>266.87393033599858</v>
      </c>
      <c r="F114" s="563">
        <v>32.821795227050785</v>
      </c>
      <c r="G114" s="563">
        <v>20.149369450569154</v>
      </c>
      <c r="H114" s="563">
        <v>10.009976489245894</v>
      </c>
      <c r="I114" s="563">
        <v>154.04328302001954</v>
      </c>
      <c r="J114" s="563">
        <v>25.810930984973908</v>
      </c>
      <c r="K114" s="564">
        <v>239.84830536616965</v>
      </c>
      <c r="L114" s="563">
        <f t="shared" si="3"/>
        <v>0</v>
      </c>
      <c r="M114" s="563">
        <v>0</v>
      </c>
      <c r="N114" s="563">
        <v>0</v>
      </c>
      <c r="O114" s="565">
        <v>0</v>
      </c>
      <c r="P114" s="564">
        <v>0</v>
      </c>
      <c r="Q114" s="566">
        <f>+monthly_drivers_0!Q114*1.25</f>
        <v>3.125</v>
      </c>
    </row>
    <row r="115" spans="1:17" x14ac:dyDescent="0.25">
      <c r="A115" s="567">
        <f t="shared" si="4"/>
        <v>47603</v>
      </c>
      <c r="B115" s="567" t="str">
        <f t="shared" si="5"/>
        <v>Tracker</v>
      </c>
      <c r="C115" s="568">
        <v>30</v>
      </c>
      <c r="D115" s="569">
        <v>12.731631659507752</v>
      </c>
      <c r="E115" s="569">
        <v>265.20812672424307</v>
      </c>
      <c r="F115" s="569">
        <v>32.615724456787106</v>
      </c>
      <c r="G115" s="569">
        <v>20.007108551979069</v>
      </c>
      <c r="H115" s="569">
        <v>9.9417515017986275</v>
      </c>
      <c r="I115" s="569">
        <v>153.08347481632234</v>
      </c>
      <c r="J115" s="569">
        <v>25.648824308872218</v>
      </c>
      <c r="K115" s="570">
        <v>239.06772008156034</v>
      </c>
      <c r="L115" s="571">
        <f t="shared" si="3"/>
        <v>0</v>
      </c>
      <c r="M115" s="571">
        <v>0</v>
      </c>
      <c r="N115" s="571">
        <v>0</v>
      </c>
      <c r="O115" s="572">
        <v>0</v>
      </c>
      <c r="P115" s="573">
        <v>0</v>
      </c>
      <c r="Q115" s="574">
        <f>+monthly_drivers_0!Q115*1.25</f>
        <v>3.125</v>
      </c>
    </row>
    <row r="116" spans="1:17" x14ac:dyDescent="0.25">
      <c r="A116" s="575">
        <f t="shared" si="4"/>
        <v>47634</v>
      </c>
      <c r="B116" s="575" t="str">
        <f t="shared" si="5"/>
        <v>Tracker</v>
      </c>
      <c r="C116" s="562">
        <v>30</v>
      </c>
      <c r="D116" s="563">
        <v>12.64540859889984</v>
      </c>
      <c r="E116" s="563">
        <v>263.56244543457029</v>
      </c>
      <c r="F116" s="563">
        <v>32.41215042114257</v>
      </c>
      <c r="G116" s="563">
        <v>19.866864830493927</v>
      </c>
      <c r="H116" s="563">
        <v>9.8744814301133168</v>
      </c>
      <c r="I116" s="563">
        <v>152.13524755477908</v>
      </c>
      <c r="J116" s="563">
        <v>25.488681533575061</v>
      </c>
      <c r="K116" s="564">
        <v>235.89691905661675</v>
      </c>
      <c r="L116" s="563">
        <f t="shared" si="3"/>
        <v>0</v>
      </c>
      <c r="M116" s="563">
        <v>0</v>
      </c>
      <c r="N116" s="563">
        <v>0</v>
      </c>
      <c r="O116" s="565">
        <v>0</v>
      </c>
      <c r="P116" s="564">
        <v>0</v>
      </c>
      <c r="Q116" s="566">
        <f>+monthly_drivers_0!Q116*1.25</f>
        <v>3.125</v>
      </c>
    </row>
    <row r="117" spans="1:17" x14ac:dyDescent="0.25">
      <c r="A117" s="567">
        <f t="shared" si="4"/>
        <v>47664</v>
      </c>
      <c r="B117" s="567" t="str">
        <f t="shared" si="5"/>
        <v>Tracker</v>
      </c>
      <c r="C117" s="568">
        <v>30</v>
      </c>
      <c r="D117" s="569">
        <v>12.560384385824202</v>
      </c>
      <c r="E117" s="569">
        <v>261.93638452529905</v>
      </c>
      <c r="F117" s="569">
        <v>32.211010681152345</v>
      </c>
      <c r="G117" s="569">
        <v>19.728594491481783</v>
      </c>
      <c r="H117" s="569">
        <v>9.8081456268429754</v>
      </c>
      <c r="I117" s="569">
        <v>151.19831344413763</v>
      </c>
      <c r="J117" s="569">
        <v>25.33045432305336</v>
      </c>
      <c r="K117" s="570">
        <v>235.13566515937816</v>
      </c>
      <c r="L117" s="571">
        <f t="shared" si="3"/>
        <v>0</v>
      </c>
      <c r="M117" s="571">
        <v>0</v>
      </c>
      <c r="N117" s="571">
        <v>0</v>
      </c>
      <c r="O117" s="572">
        <v>0</v>
      </c>
      <c r="P117" s="573">
        <v>0</v>
      </c>
      <c r="Q117" s="574">
        <f>+monthly_drivers_0!Q117*1.25</f>
        <v>3.125</v>
      </c>
    </row>
    <row r="118" spans="1:17" x14ac:dyDescent="0.25">
      <c r="A118" s="575">
        <f t="shared" si="4"/>
        <v>47695</v>
      </c>
      <c r="B118" s="575" t="str">
        <f t="shared" si="5"/>
        <v>Tracker</v>
      </c>
      <c r="C118" s="562">
        <v>30</v>
      </c>
      <c r="D118" s="563">
        <v>12.476533768415452</v>
      </c>
      <c r="E118" s="563">
        <v>260.3293795700074</v>
      </c>
      <c r="F118" s="563">
        <v>32.012235168457032</v>
      </c>
      <c r="G118" s="563">
        <v>19.592255172252649</v>
      </c>
      <c r="H118" s="563">
        <v>9.7427245844006514</v>
      </c>
      <c r="I118" s="563">
        <v>150.27235223007199</v>
      </c>
      <c r="J118" s="563">
        <v>25.17408730316162</v>
      </c>
      <c r="K118" s="564">
        <v>234.38370324005933</v>
      </c>
      <c r="L118" s="563">
        <f t="shared" si="3"/>
        <v>0</v>
      </c>
      <c r="M118" s="563">
        <v>0</v>
      </c>
      <c r="N118" s="563">
        <v>0</v>
      </c>
      <c r="O118" s="565">
        <v>0</v>
      </c>
      <c r="P118" s="564">
        <v>0</v>
      </c>
      <c r="Q118" s="566">
        <f>+monthly_drivers_0!Q118*1.25</f>
        <v>3.125</v>
      </c>
    </row>
    <row r="119" spans="1:17" x14ac:dyDescent="0.25">
      <c r="A119" s="567">
        <f t="shared" si="4"/>
        <v>47726</v>
      </c>
      <c r="B119" s="567" t="str">
        <f t="shared" si="5"/>
        <v>Tracker</v>
      </c>
      <c r="C119" s="568">
        <v>30</v>
      </c>
      <c r="D119" s="569">
        <v>12.393832325696945</v>
      </c>
      <c r="E119" s="569">
        <v>258.74099693298342</v>
      </c>
      <c r="F119" s="569">
        <v>31.815769470214846</v>
      </c>
      <c r="G119" s="569">
        <v>19.457805849552152</v>
      </c>
      <c r="H119" s="569">
        <v>9.6781992370486254</v>
      </c>
      <c r="I119" s="569">
        <v>149.35711680793764</v>
      </c>
      <c r="J119" s="569">
        <v>25.01953800749779</v>
      </c>
      <c r="K119" s="570">
        <v>230.5833693838045</v>
      </c>
      <c r="L119" s="571">
        <f t="shared" si="3"/>
        <v>0</v>
      </c>
      <c r="M119" s="571">
        <v>0</v>
      </c>
      <c r="N119" s="571">
        <v>0</v>
      </c>
      <c r="O119" s="572">
        <v>0</v>
      </c>
      <c r="P119" s="573">
        <v>0</v>
      </c>
      <c r="Q119" s="574">
        <f>+monthly_drivers_0!Q119*1.25</f>
        <v>3.125</v>
      </c>
    </row>
    <row r="120" spans="1:17" x14ac:dyDescent="0.25">
      <c r="A120" s="575">
        <f t="shared" si="4"/>
        <v>47756</v>
      </c>
      <c r="B120" s="575" t="str">
        <f t="shared" si="5"/>
        <v>Tracker</v>
      </c>
      <c r="C120" s="562">
        <v>30</v>
      </c>
      <c r="D120" s="563">
        <v>12.312255758523941</v>
      </c>
      <c r="E120" s="563">
        <v>257.17089529800415</v>
      </c>
      <c r="F120" s="563">
        <v>31.621571350097653</v>
      </c>
      <c r="G120" s="563">
        <v>19.325205603122711</v>
      </c>
      <c r="H120" s="563">
        <v>9.6145505495071397</v>
      </c>
      <c r="I120" s="563">
        <v>148.45240642547606</v>
      </c>
      <c r="J120" s="563">
        <v>24.866773253440854</v>
      </c>
      <c r="K120" s="564">
        <v>229.87032599723341</v>
      </c>
      <c r="L120" s="563">
        <f t="shared" si="3"/>
        <v>0</v>
      </c>
      <c r="M120" s="563">
        <v>0</v>
      </c>
      <c r="N120" s="563">
        <v>0</v>
      </c>
      <c r="O120" s="565">
        <v>0</v>
      </c>
      <c r="P120" s="564">
        <v>0</v>
      </c>
      <c r="Q120" s="566">
        <f>+monthly_drivers_0!Q120*1.25</f>
        <v>3.125</v>
      </c>
    </row>
    <row r="121" spans="1:17" x14ac:dyDescent="0.25">
      <c r="A121" s="567">
        <f t="shared" si="4"/>
        <v>47787</v>
      </c>
      <c r="B121" s="567" t="str">
        <f t="shared" si="5"/>
        <v>Tracker</v>
      </c>
      <c r="C121" s="568">
        <v>30</v>
      </c>
      <c r="D121" s="569">
        <v>12.231781219363212</v>
      </c>
      <c r="E121" s="569">
        <v>255.61873821640012</v>
      </c>
      <c r="F121" s="569">
        <v>31.429599395751953</v>
      </c>
      <c r="G121" s="569">
        <v>19.194416306495661</v>
      </c>
      <c r="H121" s="569">
        <v>9.5517610037922864</v>
      </c>
      <c r="I121" s="569">
        <v>147.55802675056455</v>
      </c>
      <c r="J121" s="569">
        <v>24.715760295152663</v>
      </c>
      <c r="K121" s="570">
        <v>229.16573424153773</v>
      </c>
      <c r="L121" s="571">
        <f t="shared" si="3"/>
        <v>0</v>
      </c>
      <c r="M121" s="571">
        <v>0</v>
      </c>
      <c r="N121" s="571">
        <v>0</v>
      </c>
      <c r="O121" s="572">
        <v>0</v>
      </c>
      <c r="P121" s="573">
        <v>0</v>
      </c>
      <c r="Q121" s="574">
        <f>+monthly_drivers_0!Q121*1.25</f>
        <v>3.125</v>
      </c>
    </row>
    <row r="122" spans="1:17" x14ac:dyDescent="0.25">
      <c r="A122" s="575">
        <f t="shared" si="4"/>
        <v>47817</v>
      </c>
      <c r="B122" s="575" t="str">
        <f t="shared" si="5"/>
        <v>Tracker</v>
      </c>
      <c r="C122" s="562">
        <v>30</v>
      </c>
      <c r="D122" s="563">
        <v>12.152384862542144</v>
      </c>
      <c r="E122" s="563">
        <v>254.08419906616211</v>
      </c>
      <c r="F122" s="563">
        <v>31.239812744140632</v>
      </c>
      <c r="G122" s="563">
        <v>19.06539981031418</v>
      </c>
      <c r="H122" s="563">
        <v>9.4898117005228997</v>
      </c>
      <c r="I122" s="563">
        <v>146.67379721546178</v>
      </c>
      <c r="J122" s="563">
        <v>24.566467036247253</v>
      </c>
      <c r="K122" s="564">
        <v>228.4694336946234</v>
      </c>
      <c r="L122" s="563">
        <f t="shared" si="3"/>
        <v>0</v>
      </c>
      <c r="M122" s="563">
        <v>0</v>
      </c>
      <c r="N122" s="563">
        <v>0</v>
      </c>
      <c r="O122" s="565">
        <v>0</v>
      </c>
      <c r="P122" s="564">
        <v>0</v>
      </c>
      <c r="Q122" s="566">
        <f>+monthly_drivers_0!Q122*1.25</f>
        <v>3.125</v>
      </c>
    </row>
    <row r="123" spans="1:17" x14ac:dyDescent="0.25">
      <c r="A123" s="567">
        <f t="shared" si="4"/>
        <v>47848</v>
      </c>
      <c r="B123" s="567" t="str">
        <f t="shared" si="5"/>
        <v>Tracker</v>
      </c>
      <c r="C123" s="568">
        <v>30</v>
      </c>
      <c r="D123" s="569">
        <v>12.074041500210759</v>
      </c>
      <c r="E123" s="569">
        <v>252.5669538002015</v>
      </c>
      <c r="F123" s="569">
        <v>31.052170989990234</v>
      </c>
      <c r="G123" s="569">
        <v>18.938119339466098</v>
      </c>
      <c r="H123" s="569">
        <v>9.4286830858588218</v>
      </c>
      <c r="I123" s="569">
        <v>145.79952493572239</v>
      </c>
      <c r="J123" s="569">
        <v>24.418861628770831</v>
      </c>
      <c r="K123" s="570">
        <v>227.78126185731963</v>
      </c>
      <c r="L123" s="571">
        <f t="shared" si="3"/>
        <v>0</v>
      </c>
      <c r="M123" s="571">
        <v>0</v>
      </c>
      <c r="N123" s="571">
        <v>0</v>
      </c>
      <c r="O123" s="572">
        <v>0</v>
      </c>
      <c r="P123" s="573">
        <v>0</v>
      </c>
      <c r="Q123" s="574">
        <f>+monthly_drivers_0!Q123*1.25</f>
        <v>3.125</v>
      </c>
    </row>
    <row r="124" spans="1:17" x14ac:dyDescent="0.25">
      <c r="A124" s="575">
        <f t="shared" si="4"/>
        <v>47879</v>
      </c>
      <c r="B124" s="575" t="str">
        <f t="shared" si="5"/>
        <v>Tracker</v>
      </c>
      <c r="C124" s="562">
        <v>30</v>
      </c>
      <c r="D124" s="563">
        <v>11.996729035615916</v>
      </c>
      <c r="E124" s="563">
        <v>251.06666632080078</v>
      </c>
      <c r="F124" s="563">
        <v>30.866632537841799</v>
      </c>
      <c r="G124" s="563">
        <v>18.812539124488829</v>
      </c>
      <c r="H124" s="563">
        <v>9.3683577911853817</v>
      </c>
      <c r="I124" s="563">
        <v>144.93501610279083</v>
      </c>
      <c r="J124" s="563">
        <v>24.272911763906478</v>
      </c>
      <c r="K124" s="564">
        <v>227.10105642002821</v>
      </c>
      <c r="L124" s="563">
        <f t="shared" si="3"/>
        <v>0</v>
      </c>
      <c r="M124" s="563">
        <v>0</v>
      </c>
      <c r="N124" s="563">
        <v>0</v>
      </c>
      <c r="O124" s="565">
        <v>0</v>
      </c>
      <c r="P124" s="564">
        <v>0</v>
      </c>
      <c r="Q124" s="566">
        <f>+monthly_drivers_0!Q124*1.25</f>
        <v>3.125</v>
      </c>
    </row>
    <row r="125" spans="1:17" x14ac:dyDescent="0.25">
      <c r="A125" s="567">
        <f t="shared" si="4"/>
        <v>47907</v>
      </c>
      <c r="B125" s="567" t="str">
        <f t="shared" si="5"/>
        <v>Tracker</v>
      </c>
      <c r="C125" s="568">
        <v>30</v>
      </c>
      <c r="D125" s="569">
        <v>11.920426777958868</v>
      </c>
      <c r="E125" s="569">
        <v>249.58292536163333</v>
      </c>
      <c r="F125" s="569">
        <v>30.683146728515631</v>
      </c>
      <c r="G125" s="569">
        <v>18.68862434244156</v>
      </c>
      <c r="H125" s="569">
        <v>9.3088198745250672</v>
      </c>
      <c r="I125" s="569">
        <v>144.08004154205321</v>
      </c>
      <c r="J125" s="569">
        <v>24.128577081680298</v>
      </c>
      <c r="K125" s="570">
        <v>226.42863351329416</v>
      </c>
      <c r="L125" s="571">
        <f t="shared" si="3"/>
        <v>0</v>
      </c>
      <c r="M125" s="571">
        <v>0</v>
      </c>
      <c r="N125" s="571">
        <v>0</v>
      </c>
      <c r="O125" s="572">
        <v>0</v>
      </c>
      <c r="P125" s="573">
        <v>0</v>
      </c>
      <c r="Q125" s="574">
        <f>+monthly_drivers_0!Q125*1.25</f>
        <v>3.125</v>
      </c>
    </row>
    <row r="126" spans="1:17" x14ac:dyDescent="0.25">
      <c r="A126" s="575">
        <f t="shared" si="4"/>
        <v>47938</v>
      </c>
      <c r="B126" s="575" t="str">
        <f t="shared" si="5"/>
        <v>Tracker</v>
      </c>
      <c r="C126" s="562">
        <v>30</v>
      </c>
      <c r="D126" s="563">
        <v>11.845114347577093</v>
      </c>
      <c r="E126" s="563">
        <v>248.11542822265628</v>
      </c>
      <c r="F126" s="563">
        <v>30.501674926757808</v>
      </c>
      <c r="G126" s="563">
        <v>18.566341254234317</v>
      </c>
      <c r="H126" s="563">
        <v>9.2500532761812195</v>
      </c>
      <c r="I126" s="563">
        <v>143.23441937828065</v>
      </c>
      <c r="J126" s="563">
        <v>23.985827921390538</v>
      </c>
      <c r="K126" s="564">
        <v>225.76384711431712</v>
      </c>
      <c r="L126" s="563">
        <f t="shared" si="3"/>
        <v>0</v>
      </c>
      <c r="M126" s="563">
        <v>0</v>
      </c>
      <c r="N126" s="563">
        <v>0</v>
      </c>
      <c r="O126" s="565">
        <v>0</v>
      </c>
      <c r="P126" s="564">
        <v>0</v>
      </c>
      <c r="Q126" s="566">
        <f>+monthly_drivers_0!Q126*1.25</f>
        <v>3.125</v>
      </c>
    </row>
    <row r="127" spans="1:17" x14ac:dyDescent="0.25">
      <c r="A127" s="567">
        <f t="shared" si="4"/>
        <v>47968</v>
      </c>
      <c r="B127" s="567" t="str">
        <f t="shared" si="5"/>
        <v>Tracker</v>
      </c>
      <c r="C127" s="568">
        <v>30</v>
      </c>
      <c r="D127" s="569">
        <v>11.770772639632222</v>
      </c>
      <c r="E127" s="569">
        <v>246.66381280517584</v>
      </c>
      <c r="F127" s="569">
        <v>30.32217300415039</v>
      </c>
      <c r="G127" s="569">
        <v>18.445657058715824</v>
      </c>
      <c r="H127" s="569">
        <v>9.1920431195497514</v>
      </c>
      <c r="I127" s="569">
        <v>142.39794759273525</v>
      </c>
      <c r="J127" s="569">
        <v>23.844629194736477</v>
      </c>
      <c r="K127" s="570">
        <v>225.10652784578872</v>
      </c>
      <c r="L127" s="571">
        <f t="shared" si="3"/>
        <v>0</v>
      </c>
      <c r="M127" s="571">
        <v>0</v>
      </c>
      <c r="N127" s="571">
        <v>0</v>
      </c>
      <c r="O127" s="572">
        <v>0</v>
      </c>
      <c r="P127" s="573">
        <v>0</v>
      </c>
      <c r="Q127" s="574">
        <f>+monthly_drivers_0!Q127*1.25</f>
        <v>3.125</v>
      </c>
    </row>
    <row r="128" spans="1:17" x14ac:dyDescent="0.25">
      <c r="A128" s="575">
        <f t="shared" si="4"/>
        <v>47999</v>
      </c>
      <c r="B128" s="575" t="str">
        <f t="shared" si="5"/>
        <v>Tracker</v>
      </c>
      <c r="C128" s="562">
        <v>30</v>
      </c>
      <c r="D128" s="563">
        <v>11.697382423996924</v>
      </c>
      <c r="E128" s="563">
        <v>245.22756147766106</v>
      </c>
      <c r="F128" s="563">
        <v>30.144576446533197</v>
      </c>
      <c r="G128" s="563">
        <v>18.326539748191834</v>
      </c>
      <c r="H128" s="563">
        <v>9.134774666607381</v>
      </c>
      <c r="I128" s="563">
        <v>141.57033067417149</v>
      </c>
      <c r="J128" s="563">
        <v>23.704931521654132</v>
      </c>
      <c r="K128" s="564">
        <v>223.55645414990934</v>
      </c>
      <c r="L128" s="563">
        <f t="shared" si="3"/>
        <v>0</v>
      </c>
      <c r="M128" s="563">
        <v>0</v>
      </c>
      <c r="N128" s="563">
        <v>0</v>
      </c>
      <c r="O128" s="565">
        <v>0</v>
      </c>
      <c r="P128" s="564">
        <v>0</v>
      </c>
      <c r="Q128" s="566">
        <f>+monthly_drivers_0!Q128*1.25</f>
        <v>3.125</v>
      </c>
    </row>
    <row r="129" spans="1:17" x14ac:dyDescent="0.25">
      <c r="A129" s="567">
        <f t="shared" si="4"/>
        <v>48029</v>
      </c>
      <c r="B129" s="567" t="str">
        <f t="shared" si="5"/>
        <v>Tracker</v>
      </c>
      <c r="C129" s="568">
        <v>30</v>
      </c>
      <c r="D129" s="569">
        <v>11.62492516207695</v>
      </c>
      <c r="E129" s="569">
        <v>243.8063689899445</v>
      </c>
      <c r="F129" s="569">
        <v>29.968847137451167</v>
      </c>
      <c r="G129" s="569">
        <v>18.208957864284514</v>
      </c>
      <c r="H129" s="569">
        <v>9.0782332777977004</v>
      </c>
      <c r="I129" s="569">
        <v>140.75140219688416</v>
      </c>
      <c r="J129" s="569">
        <v>23.566705289125441</v>
      </c>
      <c r="K129" s="570">
        <v>222.01348378720138</v>
      </c>
      <c r="L129" s="571">
        <f t="shared" si="3"/>
        <v>0</v>
      </c>
      <c r="M129" s="571">
        <v>0</v>
      </c>
      <c r="N129" s="571">
        <v>0</v>
      </c>
      <c r="O129" s="572">
        <v>0</v>
      </c>
      <c r="P129" s="573">
        <v>0</v>
      </c>
      <c r="Q129" s="574">
        <f>+monthly_drivers_0!Q129*1.25</f>
        <v>3.125</v>
      </c>
    </row>
    <row r="130" spans="1:17" x14ac:dyDescent="0.25">
      <c r="A130" s="575">
        <f t="shared" si="4"/>
        <v>48060</v>
      </c>
      <c r="B130" s="575" t="str">
        <f t="shared" si="5"/>
        <v>Tracker</v>
      </c>
      <c r="C130" s="562">
        <v>30</v>
      </c>
      <c r="D130" s="563">
        <v>11.55338283455372</v>
      </c>
      <c r="E130" s="563">
        <v>242.39998356437678</v>
      </c>
      <c r="F130" s="563">
        <v>29.794954071044931</v>
      </c>
      <c r="G130" s="563">
        <v>18.092881947517395</v>
      </c>
      <c r="H130" s="563">
        <v>9.0224049911499016</v>
      </c>
      <c r="I130" s="563">
        <v>139.94100815010069</v>
      </c>
      <c r="J130" s="563">
        <v>23.429925948858262</v>
      </c>
      <c r="K130" s="564">
        <v>221.37749196371067</v>
      </c>
      <c r="L130" s="563">
        <f t="shared" ref="L130:L193" si="6">+O130+P130</f>
        <v>65</v>
      </c>
      <c r="M130" s="563">
        <v>0</v>
      </c>
      <c r="N130" s="563">
        <v>0</v>
      </c>
      <c r="O130" s="565">
        <v>0</v>
      </c>
      <c r="P130" s="564">
        <v>65</v>
      </c>
      <c r="Q130" s="566">
        <f>+monthly_drivers_0!Q130*1.25</f>
        <v>3.125</v>
      </c>
    </row>
    <row r="131" spans="1:17" x14ac:dyDescent="0.25">
      <c r="A131" s="567">
        <f t="shared" ref="A131:A194" si="7">+EOMONTH(A130,1)</f>
        <v>48091</v>
      </c>
      <c r="B131" s="567" t="str">
        <f t="shared" ref="B131:B194" si="8">+B130</f>
        <v>Tracker</v>
      </c>
      <c r="C131" s="568">
        <v>30</v>
      </c>
      <c r="D131" s="569">
        <v>11.443883245468141</v>
      </c>
      <c r="E131" s="569">
        <v>240.97726604461673</v>
      </c>
      <c r="F131" s="569">
        <v>29.622848327636724</v>
      </c>
      <c r="G131" s="569">
        <v>17.978281348228453</v>
      </c>
      <c r="H131" s="569">
        <v>8.9381351536512383</v>
      </c>
      <c r="I131" s="569">
        <v>139.11587044525143</v>
      </c>
      <c r="J131" s="569">
        <v>23.294555205821986</v>
      </c>
      <c r="K131" s="570">
        <v>219.52330356137458</v>
      </c>
      <c r="L131" s="571">
        <f t="shared" si="6"/>
        <v>0</v>
      </c>
      <c r="M131" s="571">
        <v>0</v>
      </c>
      <c r="N131" s="571">
        <v>0</v>
      </c>
      <c r="O131" s="572">
        <v>0</v>
      </c>
      <c r="P131" s="573">
        <v>0</v>
      </c>
      <c r="Q131" s="574">
        <f>+monthly_drivers_0!Q131*1.25</f>
        <v>3.125</v>
      </c>
    </row>
    <row r="132" spans="1:17" x14ac:dyDescent="0.25">
      <c r="A132" s="575">
        <f t="shared" si="7"/>
        <v>48121</v>
      </c>
      <c r="B132" s="575" t="str">
        <f t="shared" si="8"/>
        <v>Tracker</v>
      </c>
      <c r="C132" s="562">
        <v>30</v>
      </c>
      <c r="D132" s="563">
        <v>11.37431825387478</v>
      </c>
      <c r="E132" s="563">
        <v>239.59967346191405</v>
      </c>
      <c r="F132" s="563">
        <v>29.452471405029293</v>
      </c>
      <c r="G132" s="563">
        <v>17.865128271102904</v>
      </c>
      <c r="H132" s="563">
        <v>8.8838421691656109</v>
      </c>
      <c r="I132" s="563">
        <v>138.322159362793</v>
      </c>
      <c r="J132" s="563">
        <v>23.160546792268754</v>
      </c>
      <c r="K132" s="564">
        <v>218.9007191052176</v>
      </c>
      <c r="L132" s="563">
        <f t="shared" si="6"/>
        <v>0</v>
      </c>
      <c r="M132" s="563">
        <v>0</v>
      </c>
      <c r="N132" s="563">
        <v>0</v>
      </c>
      <c r="O132" s="565">
        <v>0</v>
      </c>
      <c r="P132" s="564">
        <v>0</v>
      </c>
      <c r="Q132" s="566">
        <f>+monthly_drivers_0!Q132*1.25</f>
        <v>3.125</v>
      </c>
    </row>
    <row r="133" spans="1:17" x14ac:dyDescent="0.25">
      <c r="A133" s="567">
        <f t="shared" si="7"/>
        <v>48152</v>
      </c>
      <c r="B133" s="567" t="str">
        <f t="shared" si="8"/>
        <v>Tracker</v>
      </c>
      <c r="C133" s="568">
        <v>30</v>
      </c>
      <c r="D133" s="569">
        <v>11.305615543961524</v>
      </c>
      <c r="E133" s="569">
        <v>238.23576782226556</v>
      </c>
      <c r="F133" s="569">
        <v>29.283791870117192</v>
      </c>
      <c r="G133" s="569">
        <v>17.753394614696504</v>
      </c>
      <c r="H133" s="569">
        <v>8.8302212586998934</v>
      </c>
      <c r="I133" s="569">
        <v>137.53634103202819</v>
      </c>
      <c r="J133" s="569">
        <v>23.0278763589859</v>
      </c>
      <c r="K133" s="570">
        <v>218.28461386872084</v>
      </c>
      <c r="L133" s="571">
        <f t="shared" si="6"/>
        <v>0</v>
      </c>
      <c r="M133" s="571">
        <v>0</v>
      </c>
      <c r="N133" s="571">
        <v>0</v>
      </c>
      <c r="O133" s="572">
        <v>0</v>
      </c>
      <c r="P133" s="573">
        <v>0</v>
      </c>
      <c r="Q133" s="574">
        <f>+monthly_drivers_0!Q133*1.25</f>
        <v>3.125</v>
      </c>
    </row>
    <row r="134" spans="1:17" x14ac:dyDescent="0.25">
      <c r="A134" s="575">
        <f t="shared" si="7"/>
        <v>48182</v>
      </c>
      <c r="B134" s="575" t="str">
        <f t="shared" si="8"/>
        <v>Tracker</v>
      </c>
      <c r="C134" s="562">
        <v>30</v>
      </c>
      <c r="D134" s="563">
        <v>11.237759141087535</v>
      </c>
      <c r="E134" s="563">
        <v>236.88522689819334</v>
      </c>
      <c r="F134" s="563">
        <v>29.116769897460937</v>
      </c>
      <c r="G134" s="563">
        <v>17.643052712917328</v>
      </c>
      <c r="H134" s="563">
        <v>8.7772600962519647</v>
      </c>
      <c r="I134" s="563">
        <v>136.75823670482637</v>
      </c>
      <c r="J134" s="563">
        <v>22.896512639045714</v>
      </c>
      <c r="K134" s="564">
        <v>216.47484686044979</v>
      </c>
      <c r="L134" s="563">
        <f t="shared" si="6"/>
        <v>0</v>
      </c>
      <c r="M134" s="563">
        <v>0</v>
      </c>
      <c r="N134" s="563">
        <v>0</v>
      </c>
      <c r="O134" s="565">
        <v>0</v>
      </c>
      <c r="P134" s="564">
        <v>0</v>
      </c>
      <c r="Q134" s="566">
        <f>+monthly_drivers_0!Q134*1.25</f>
        <v>3.125</v>
      </c>
    </row>
    <row r="135" spans="1:17" x14ac:dyDescent="0.25">
      <c r="A135" s="567">
        <f t="shared" si="7"/>
        <v>48213</v>
      </c>
      <c r="B135" s="567" t="str">
        <f t="shared" si="8"/>
        <v>Tracker</v>
      </c>
      <c r="C135" s="568">
        <v>30</v>
      </c>
      <c r="D135" s="569">
        <v>11.170733030796052</v>
      </c>
      <c r="E135" s="569">
        <v>235.54781340026861</v>
      </c>
      <c r="F135" s="569">
        <v>28.951376037597655</v>
      </c>
      <c r="G135" s="569">
        <v>17.534076599597935</v>
      </c>
      <c r="H135" s="569">
        <v>8.7249461321234687</v>
      </c>
      <c r="I135" s="569">
        <v>135.98770643138886</v>
      </c>
      <c r="J135" s="569">
        <v>22.766432915806774</v>
      </c>
      <c r="K135" s="570">
        <v>215.27130270145091</v>
      </c>
      <c r="L135" s="571">
        <f t="shared" si="6"/>
        <v>0</v>
      </c>
      <c r="M135" s="571">
        <v>0</v>
      </c>
      <c r="N135" s="571">
        <v>0</v>
      </c>
      <c r="O135" s="572">
        <v>0</v>
      </c>
      <c r="P135" s="573">
        <v>0</v>
      </c>
      <c r="Q135" s="574">
        <f>+monthly_drivers_0!Q135*1.25</f>
        <v>3.125</v>
      </c>
    </row>
    <row r="136" spans="1:17" x14ac:dyDescent="0.25">
      <c r="A136" s="575">
        <f t="shared" si="7"/>
        <v>48244</v>
      </c>
      <c r="B136" s="575" t="str">
        <f t="shared" si="8"/>
        <v>Tracker</v>
      </c>
      <c r="C136" s="562">
        <v>30</v>
      </c>
      <c r="D136" s="563">
        <v>11.104518866300578</v>
      </c>
      <c r="E136" s="563">
        <v>234.22321131896965</v>
      </c>
      <c r="F136" s="563">
        <v>28.787571319580081</v>
      </c>
      <c r="G136" s="563">
        <v>17.426440127372739</v>
      </c>
      <c r="H136" s="563">
        <v>8.6732651778459555</v>
      </c>
      <c r="I136" s="563">
        <v>135.22456172657013</v>
      </c>
      <c r="J136" s="563">
        <v>22.637604933381084</v>
      </c>
      <c r="K136" s="564">
        <v>214.67383720131221</v>
      </c>
      <c r="L136" s="563">
        <f t="shared" si="6"/>
        <v>0</v>
      </c>
      <c r="M136" s="563">
        <v>0</v>
      </c>
      <c r="N136" s="563">
        <v>0</v>
      </c>
      <c r="O136" s="565">
        <v>0</v>
      </c>
      <c r="P136" s="564">
        <v>0</v>
      </c>
      <c r="Q136" s="566">
        <f>+monthly_drivers_0!Q136*1.25</f>
        <v>3.125</v>
      </c>
    </row>
    <row r="137" spans="1:17" x14ac:dyDescent="0.25">
      <c r="A137" s="567">
        <f t="shared" si="7"/>
        <v>48273</v>
      </c>
      <c r="B137" s="567" t="str">
        <f t="shared" si="8"/>
        <v>Tracker</v>
      </c>
      <c r="C137" s="568">
        <v>30</v>
      </c>
      <c r="D137" s="569">
        <v>11.039094687223436</v>
      </c>
      <c r="E137" s="569">
        <v>232.91100940704345</v>
      </c>
      <c r="F137" s="569">
        <v>28.625304199218746</v>
      </c>
      <c r="G137" s="569">
        <v>17.320117971420288</v>
      </c>
      <c r="H137" s="569">
        <v>8.6221994736790677</v>
      </c>
      <c r="I137" s="569">
        <v>134.46855310440066</v>
      </c>
      <c r="J137" s="569">
        <v>22.509985950469968</v>
      </c>
      <c r="K137" s="570">
        <v>214.08226978700611</v>
      </c>
      <c r="L137" s="571">
        <f t="shared" si="6"/>
        <v>0</v>
      </c>
      <c r="M137" s="571">
        <v>0</v>
      </c>
      <c r="N137" s="571">
        <v>0</v>
      </c>
      <c r="O137" s="572">
        <v>0</v>
      </c>
      <c r="P137" s="573">
        <v>0</v>
      </c>
      <c r="Q137" s="574">
        <f>+monthly_drivers_0!Q137*1.25</f>
        <v>3.125</v>
      </c>
    </row>
    <row r="138" spans="1:17" x14ac:dyDescent="0.25">
      <c r="A138" s="575">
        <f t="shared" si="7"/>
        <v>48304</v>
      </c>
      <c r="B138" s="575" t="str">
        <f t="shared" si="8"/>
        <v>Tracker</v>
      </c>
      <c r="C138" s="562">
        <v>30</v>
      </c>
      <c r="D138" s="563">
        <v>10.974445273876192</v>
      </c>
      <c r="E138" s="563">
        <v>231.61102867889406</v>
      </c>
      <c r="F138" s="563">
        <v>28.464552551269531</v>
      </c>
      <c r="G138" s="563">
        <v>17.215085998535155</v>
      </c>
      <c r="H138" s="563">
        <v>8.5717375906109812</v>
      </c>
      <c r="I138" s="563">
        <v>133.71957517051698</v>
      </c>
      <c r="J138" s="563">
        <v>22.383559150576591</v>
      </c>
      <c r="K138" s="564">
        <v>213.49650792866203</v>
      </c>
      <c r="L138" s="563">
        <f t="shared" si="6"/>
        <v>0</v>
      </c>
      <c r="M138" s="563">
        <v>0</v>
      </c>
      <c r="N138" s="563">
        <v>0</v>
      </c>
      <c r="O138" s="565">
        <v>0</v>
      </c>
      <c r="P138" s="564">
        <v>0</v>
      </c>
      <c r="Q138" s="566">
        <f>+monthly_drivers_0!Q138*1.25</f>
        <v>3.125</v>
      </c>
    </row>
    <row r="139" spans="1:17" x14ac:dyDescent="0.25">
      <c r="A139" s="567">
        <f t="shared" si="7"/>
        <v>48334</v>
      </c>
      <c r="B139" s="567" t="str">
        <f t="shared" si="8"/>
        <v>Tracker</v>
      </c>
      <c r="C139" s="568">
        <v>30</v>
      </c>
      <c r="D139" s="569">
        <v>10.910556462287905</v>
      </c>
      <c r="E139" s="569">
        <v>230.32308887481685</v>
      </c>
      <c r="F139" s="569">
        <v>28.305293365478516</v>
      </c>
      <c r="G139" s="569">
        <v>17.111320075035092</v>
      </c>
      <c r="H139" s="569">
        <v>8.521868257343769</v>
      </c>
      <c r="I139" s="569">
        <v>132.97752891731267</v>
      </c>
      <c r="J139" s="569">
        <v>22.258305513262751</v>
      </c>
      <c r="K139" s="570">
        <v>212.9164621321969</v>
      </c>
      <c r="L139" s="571">
        <f t="shared" si="6"/>
        <v>0</v>
      </c>
      <c r="M139" s="571">
        <v>0</v>
      </c>
      <c r="N139" s="571">
        <v>0</v>
      </c>
      <c r="O139" s="572">
        <v>0</v>
      </c>
      <c r="P139" s="573">
        <v>0</v>
      </c>
      <c r="Q139" s="574">
        <f>+monthly_drivers_0!Q139*1.25</f>
        <v>3.125</v>
      </c>
    </row>
    <row r="140" spans="1:17" x14ac:dyDescent="0.25">
      <c r="A140" s="575">
        <f t="shared" si="7"/>
        <v>48365</v>
      </c>
      <c r="B140" s="575" t="str">
        <f t="shared" si="8"/>
        <v>Tracker</v>
      </c>
      <c r="C140" s="562">
        <v>30</v>
      </c>
      <c r="D140" s="563">
        <v>10.847414581656452</v>
      </c>
      <c r="E140" s="563">
        <v>229.04700375366207</v>
      </c>
      <c r="F140" s="563">
        <v>28.147504852294919</v>
      </c>
      <c r="G140" s="563">
        <v>17.008796768665309</v>
      </c>
      <c r="H140" s="563">
        <v>8.4725808424353612</v>
      </c>
      <c r="I140" s="563">
        <v>132.24230429267885</v>
      </c>
      <c r="J140" s="563">
        <v>22.134208477973939</v>
      </c>
      <c r="K140" s="564">
        <v>212.34203965244075</v>
      </c>
      <c r="L140" s="563">
        <f t="shared" si="6"/>
        <v>0</v>
      </c>
      <c r="M140" s="563">
        <v>0</v>
      </c>
      <c r="N140" s="563">
        <v>0</v>
      </c>
      <c r="O140" s="565">
        <v>0</v>
      </c>
      <c r="P140" s="564">
        <v>0</v>
      </c>
      <c r="Q140" s="566">
        <f>+monthly_drivers_0!Q140*1.25</f>
        <v>3.125</v>
      </c>
    </row>
    <row r="141" spans="1:17" x14ac:dyDescent="0.25">
      <c r="A141" s="567">
        <f t="shared" si="7"/>
        <v>48395</v>
      </c>
      <c r="B141" s="567" t="str">
        <f t="shared" si="8"/>
        <v>Tracker</v>
      </c>
      <c r="C141" s="568">
        <v>30</v>
      </c>
      <c r="D141" s="569">
        <v>10.785006865143776</v>
      </c>
      <c r="E141" s="569">
        <v>227.78260183715824</v>
      </c>
      <c r="F141" s="569">
        <v>27.991164886474607</v>
      </c>
      <c r="G141" s="569">
        <v>16.907493501663208</v>
      </c>
      <c r="H141" s="569">
        <v>8.4238655105233189</v>
      </c>
      <c r="I141" s="569">
        <v>131.5138049554825</v>
      </c>
      <c r="J141" s="569">
        <v>22.01125075280666</v>
      </c>
      <c r="K141" s="570">
        <v>211.77315502148869</v>
      </c>
      <c r="L141" s="571">
        <f t="shared" si="6"/>
        <v>0</v>
      </c>
      <c r="M141" s="571">
        <v>0</v>
      </c>
      <c r="N141" s="571">
        <v>0</v>
      </c>
      <c r="O141" s="572">
        <v>0</v>
      </c>
      <c r="P141" s="573">
        <v>0</v>
      </c>
      <c r="Q141" s="574">
        <f>+monthly_drivers_0!Q141*1.25</f>
        <v>3.125</v>
      </c>
    </row>
    <row r="142" spans="1:17" x14ac:dyDescent="0.25">
      <c r="A142" s="575">
        <f t="shared" si="7"/>
        <v>48426</v>
      </c>
      <c r="B142" s="575" t="str">
        <f t="shared" si="8"/>
        <v>Tracker</v>
      </c>
      <c r="C142" s="562">
        <v>30</v>
      </c>
      <c r="D142" s="563">
        <v>10.723310351967809</v>
      </c>
      <c r="E142" s="563">
        <v>226.52970850372319</v>
      </c>
      <c r="F142" s="563">
        <v>27.836252014160156</v>
      </c>
      <c r="G142" s="563">
        <v>16.807387917995452</v>
      </c>
      <c r="H142" s="563">
        <v>8.3757045702338218</v>
      </c>
      <c r="I142" s="563">
        <v>130.79193024730682</v>
      </c>
      <c r="J142" s="563">
        <v>21.889415218114852</v>
      </c>
      <c r="K142" s="564">
        <v>211.20971192249658</v>
      </c>
      <c r="L142" s="563">
        <f t="shared" si="6"/>
        <v>0</v>
      </c>
      <c r="M142" s="563">
        <v>0</v>
      </c>
      <c r="N142" s="563">
        <v>0</v>
      </c>
      <c r="O142" s="565">
        <v>0</v>
      </c>
      <c r="P142" s="564">
        <v>0</v>
      </c>
      <c r="Q142" s="566">
        <f>+monthly_drivers_0!Q142*1.25</f>
        <v>3.125</v>
      </c>
    </row>
    <row r="143" spans="1:17" x14ac:dyDescent="0.25">
      <c r="A143" s="567">
        <f t="shared" si="7"/>
        <v>48457</v>
      </c>
      <c r="B143" s="567" t="str">
        <f t="shared" si="8"/>
        <v>Tracker</v>
      </c>
      <c r="C143" s="568">
        <v>30</v>
      </c>
      <c r="D143" s="569">
        <v>10.662299803614619</v>
      </c>
      <c r="E143" s="569">
        <v>225.28804604339601</v>
      </c>
      <c r="F143" s="569">
        <v>27.682731445312502</v>
      </c>
      <c r="G143" s="569">
        <v>16.708458554267885</v>
      </c>
      <c r="H143" s="569">
        <v>8.3280783756971353</v>
      </c>
      <c r="I143" s="569">
        <v>130.07651402854921</v>
      </c>
      <c r="J143" s="569">
        <v>21.768674185991287</v>
      </c>
      <c r="K143" s="570">
        <v>210.65157367005946</v>
      </c>
      <c r="L143" s="571">
        <f t="shared" si="6"/>
        <v>0</v>
      </c>
      <c r="M143" s="571">
        <v>0</v>
      </c>
      <c r="N143" s="571">
        <v>0</v>
      </c>
      <c r="O143" s="572">
        <v>0</v>
      </c>
      <c r="P143" s="573">
        <v>0</v>
      </c>
      <c r="Q143" s="574">
        <f>+monthly_drivers_0!Q143*1.25</f>
        <v>3.125</v>
      </c>
    </row>
    <row r="144" spans="1:17" x14ac:dyDescent="0.25">
      <c r="A144" s="575">
        <f t="shared" si="7"/>
        <v>48487</v>
      </c>
      <c r="B144" s="575" t="str">
        <f t="shared" si="8"/>
        <v>Tracker</v>
      </c>
      <c r="C144" s="562">
        <v>30</v>
      </c>
      <c r="D144" s="563">
        <v>10.601960731625557</v>
      </c>
      <c r="E144" s="563">
        <v>224.05718038940432</v>
      </c>
      <c r="F144" s="563">
        <v>27.530549133300777</v>
      </c>
      <c r="G144" s="563">
        <v>16.610684099197385</v>
      </c>
      <c r="H144" s="563">
        <v>8.2809756391048452</v>
      </c>
      <c r="I144" s="563">
        <v>129.36730209922789</v>
      </c>
      <c r="J144" s="563">
        <v>21.648983507752412</v>
      </c>
      <c r="K144" s="564">
        <v>210.09856190162157</v>
      </c>
      <c r="L144" s="563">
        <f t="shared" si="6"/>
        <v>0</v>
      </c>
      <c r="M144" s="563">
        <v>0</v>
      </c>
      <c r="N144" s="563">
        <v>0</v>
      </c>
      <c r="O144" s="565">
        <v>0</v>
      </c>
      <c r="P144" s="564">
        <v>0</v>
      </c>
      <c r="Q144" s="566">
        <f>+monthly_drivers_0!Q144*1.25</f>
        <v>3.125</v>
      </c>
    </row>
    <row r="145" spans="1:17" x14ac:dyDescent="0.25">
      <c r="A145" s="567">
        <f t="shared" si="7"/>
        <v>48518</v>
      </c>
      <c r="B145" s="567" t="str">
        <f t="shared" si="8"/>
        <v>Tracker</v>
      </c>
      <c r="C145" s="568">
        <v>30</v>
      </c>
      <c r="D145" s="569">
        <v>10.542270486950873</v>
      </c>
      <c r="E145" s="569">
        <v>222.83692658996583</v>
      </c>
      <c r="F145" s="569">
        <v>27.379682830810548</v>
      </c>
      <c r="G145" s="569">
        <v>16.514044073104856</v>
      </c>
      <c r="H145" s="569">
        <v>8.2343787555694554</v>
      </c>
      <c r="I145" s="569">
        <v>128.66418897724151</v>
      </c>
      <c r="J145" s="569">
        <v>21.53032596957684</v>
      </c>
      <c r="K145" s="570">
        <v>209.55057529809699</v>
      </c>
      <c r="L145" s="571">
        <f t="shared" si="6"/>
        <v>0</v>
      </c>
      <c r="M145" s="571">
        <v>0</v>
      </c>
      <c r="N145" s="571">
        <v>0</v>
      </c>
      <c r="O145" s="572">
        <v>0</v>
      </c>
      <c r="P145" s="573">
        <v>0</v>
      </c>
      <c r="Q145" s="574">
        <f>+monthly_drivers_0!Q145*1.25</f>
        <v>3.125</v>
      </c>
    </row>
    <row r="146" spans="1:17" x14ac:dyDescent="0.25">
      <c r="A146" s="575">
        <f t="shared" si="7"/>
        <v>48548</v>
      </c>
      <c r="B146" s="575" t="str">
        <f t="shared" si="8"/>
        <v>Tracker</v>
      </c>
      <c r="C146" s="562">
        <v>30</v>
      </c>
      <c r="D146" s="563">
        <v>10.483213017106053</v>
      </c>
      <c r="E146" s="563">
        <v>221.62713800048823</v>
      </c>
      <c r="F146" s="563">
        <v>27.230113494873045</v>
      </c>
      <c r="G146" s="563">
        <v>16.41851866102218</v>
      </c>
      <c r="H146" s="563">
        <v>8.1882750831842408</v>
      </c>
      <c r="I146" s="563">
        <v>127.96708591079712</v>
      </c>
      <c r="J146" s="563">
        <v>21.41268667590618</v>
      </c>
      <c r="K146" s="564">
        <v>209.00753615421806</v>
      </c>
      <c r="L146" s="563">
        <f t="shared" si="6"/>
        <v>0</v>
      </c>
      <c r="M146" s="563">
        <v>0</v>
      </c>
      <c r="N146" s="563">
        <v>0</v>
      </c>
      <c r="O146" s="565">
        <v>0</v>
      </c>
      <c r="P146" s="564">
        <v>0</v>
      </c>
      <c r="Q146" s="566">
        <f>+monthly_drivers_0!Q146*1.25</f>
        <v>3.125</v>
      </c>
    </row>
    <row r="147" spans="1:17" x14ac:dyDescent="0.25">
      <c r="A147" s="567">
        <f t="shared" si="7"/>
        <v>48579</v>
      </c>
      <c r="B147" s="567" t="str">
        <f t="shared" si="8"/>
        <v>Tracker</v>
      </c>
      <c r="C147" s="568">
        <v>30</v>
      </c>
      <c r="D147" s="569">
        <v>10.424778933644294</v>
      </c>
      <c r="E147" s="569">
        <v>220.42763906097414</v>
      </c>
      <c r="F147" s="569">
        <v>27.081820007324215</v>
      </c>
      <c r="G147" s="569">
        <v>16.324087764739993</v>
      </c>
      <c r="H147" s="569">
        <v>8.1426575961709009</v>
      </c>
      <c r="I147" s="569">
        <v>127.27589795684813</v>
      </c>
      <c r="J147" s="569">
        <v>21.296049295067789</v>
      </c>
      <c r="K147" s="570">
        <v>208.469361613974</v>
      </c>
      <c r="L147" s="571">
        <f t="shared" si="6"/>
        <v>0</v>
      </c>
      <c r="M147" s="571">
        <v>0</v>
      </c>
      <c r="N147" s="571">
        <v>0</v>
      </c>
      <c r="O147" s="572">
        <v>0</v>
      </c>
      <c r="P147" s="573">
        <v>0</v>
      </c>
      <c r="Q147" s="574">
        <f>+monthly_drivers_0!Q147*1.25</f>
        <v>3.125</v>
      </c>
    </row>
    <row r="148" spans="1:17" x14ac:dyDescent="0.25">
      <c r="A148" s="575">
        <f t="shared" si="7"/>
        <v>48610</v>
      </c>
      <c r="B148" s="575" t="str">
        <f t="shared" si="8"/>
        <v>Tracker</v>
      </c>
      <c r="C148" s="562">
        <v>30</v>
      </c>
      <c r="D148" s="563">
        <v>10.366948085188866</v>
      </c>
      <c r="E148" s="563">
        <v>219.23811550903321</v>
      </c>
      <c r="F148" s="563">
        <v>26.934762847900391</v>
      </c>
      <c r="G148" s="563">
        <v>16.23073231697083</v>
      </c>
      <c r="H148" s="563">
        <v>8.0975100590586653</v>
      </c>
      <c r="I148" s="563">
        <v>126.59044615364076</v>
      </c>
      <c r="J148" s="563">
        <v>21.180383304238319</v>
      </c>
      <c r="K148" s="564">
        <v>207.93591156296807</v>
      </c>
      <c r="L148" s="563">
        <f t="shared" si="6"/>
        <v>0</v>
      </c>
      <c r="M148" s="563">
        <v>0</v>
      </c>
      <c r="N148" s="563">
        <v>0</v>
      </c>
      <c r="O148" s="565">
        <v>0</v>
      </c>
      <c r="P148" s="564">
        <v>0</v>
      </c>
      <c r="Q148" s="566">
        <f>+monthly_drivers_0!Q148*1.25</f>
        <v>3.125</v>
      </c>
    </row>
    <row r="149" spans="1:17" x14ac:dyDescent="0.25">
      <c r="A149" s="567">
        <f t="shared" si="7"/>
        <v>48638</v>
      </c>
      <c r="B149" s="567" t="str">
        <f t="shared" si="8"/>
        <v>Tracker</v>
      </c>
      <c r="C149" s="568">
        <v>30</v>
      </c>
      <c r="D149" s="569">
        <v>10.30970482003689</v>
      </c>
      <c r="E149" s="569">
        <v>218.05836586761473</v>
      </c>
      <c r="F149" s="569">
        <v>26.78891674804688</v>
      </c>
      <c r="G149" s="569">
        <v>16.138421201705931</v>
      </c>
      <c r="H149" s="569">
        <v>8.0528200788497912</v>
      </c>
      <c r="I149" s="569">
        <v>125.91061888408662</v>
      </c>
      <c r="J149" s="569">
        <v>21.065669189214706</v>
      </c>
      <c r="K149" s="570">
        <v>207.40708627320458</v>
      </c>
      <c r="L149" s="571">
        <f t="shared" si="6"/>
        <v>0</v>
      </c>
      <c r="M149" s="571">
        <v>0</v>
      </c>
      <c r="N149" s="571">
        <v>0</v>
      </c>
      <c r="O149" s="572">
        <v>0</v>
      </c>
      <c r="P149" s="573">
        <v>0</v>
      </c>
      <c r="Q149" s="574">
        <f>+monthly_drivers_0!Q149*1.25</f>
        <v>3.125</v>
      </c>
    </row>
    <row r="150" spans="1:17" x14ac:dyDescent="0.25">
      <c r="A150" s="575">
        <f t="shared" si="7"/>
        <v>48669</v>
      </c>
      <c r="B150" s="575" t="str">
        <f t="shared" si="8"/>
        <v>Tracker</v>
      </c>
      <c r="C150" s="562">
        <v>30</v>
      </c>
      <c r="D150" s="563">
        <v>10.253039492964747</v>
      </c>
      <c r="E150" s="563">
        <v>216.88826525115965</v>
      </c>
      <c r="F150" s="563">
        <v>26.644266510009764</v>
      </c>
      <c r="G150" s="563">
        <v>16.047130064487455</v>
      </c>
      <c r="H150" s="563">
        <v>8.0085803239941598</v>
      </c>
      <c r="I150" s="563">
        <v>125.23634213447573</v>
      </c>
      <c r="J150" s="563">
        <v>20.951895390152934</v>
      </c>
      <c r="K150" s="564">
        <v>206.88282271277538</v>
      </c>
      <c r="L150" s="563">
        <f t="shared" si="6"/>
        <v>0</v>
      </c>
      <c r="M150" s="563">
        <v>0</v>
      </c>
      <c r="N150" s="563">
        <v>0</v>
      </c>
      <c r="O150" s="565">
        <v>0</v>
      </c>
      <c r="P150" s="564">
        <v>0</v>
      </c>
      <c r="Q150" s="566">
        <f>+monthly_drivers_0!Q150*1.25</f>
        <v>3.125</v>
      </c>
    </row>
    <row r="151" spans="1:17" x14ac:dyDescent="0.25">
      <c r="A151" s="567">
        <f t="shared" si="7"/>
        <v>48699</v>
      </c>
      <c r="B151" s="567" t="str">
        <f t="shared" si="8"/>
        <v>Tracker</v>
      </c>
      <c r="C151" s="568">
        <v>30</v>
      </c>
      <c r="D151" s="569">
        <v>10.196943384289742</v>
      </c>
      <c r="E151" s="569">
        <v>215.72768618011469</v>
      </c>
      <c r="F151" s="569">
        <v>26.500796661376956</v>
      </c>
      <c r="G151" s="569">
        <v>15.956839075088501</v>
      </c>
      <c r="H151" s="569">
        <v>7.9647838286757455</v>
      </c>
      <c r="I151" s="569">
        <v>124.56754571342466</v>
      </c>
      <c r="J151" s="569">
        <v>20.839048987984661</v>
      </c>
      <c r="K151" s="570">
        <v>206.36305243663119</v>
      </c>
      <c r="L151" s="571">
        <f t="shared" si="6"/>
        <v>0</v>
      </c>
      <c r="M151" s="571">
        <v>0</v>
      </c>
      <c r="N151" s="571">
        <v>0</v>
      </c>
      <c r="O151" s="572">
        <v>0</v>
      </c>
      <c r="P151" s="573">
        <v>0</v>
      </c>
      <c r="Q151" s="574">
        <f>+monthly_drivers_0!Q151*1.25</f>
        <v>3.125</v>
      </c>
    </row>
    <row r="152" spans="1:17" x14ac:dyDescent="0.25">
      <c r="A152" s="575">
        <f t="shared" si="7"/>
        <v>48730</v>
      </c>
      <c r="B152" s="575" t="str">
        <f t="shared" si="8"/>
        <v>Tracker</v>
      </c>
      <c r="C152" s="562">
        <v>30</v>
      </c>
      <c r="D152" s="563">
        <v>10.141391665816306</v>
      </c>
      <c r="E152" s="563">
        <v>214.57650447845455</v>
      </c>
      <c r="F152" s="563">
        <v>26.358491699218746</v>
      </c>
      <c r="G152" s="563">
        <v>15.867524587154389</v>
      </c>
      <c r="H152" s="563">
        <v>7.9214115500450113</v>
      </c>
      <c r="I152" s="563">
        <v>123.90415401935579</v>
      </c>
      <c r="J152" s="563">
        <v>20.727118639111517</v>
      </c>
      <c r="K152" s="564">
        <v>205.84769454533608</v>
      </c>
      <c r="L152" s="563">
        <f t="shared" si="6"/>
        <v>65</v>
      </c>
      <c r="M152" s="563">
        <v>0</v>
      </c>
      <c r="N152" s="563">
        <v>0</v>
      </c>
      <c r="O152" s="565">
        <v>0</v>
      </c>
      <c r="P152" s="564">
        <v>65</v>
      </c>
      <c r="Q152" s="566">
        <f>+monthly_drivers_0!Q152*1.25</f>
        <v>3.125</v>
      </c>
    </row>
    <row r="153" spans="1:17" x14ac:dyDescent="0.25">
      <c r="A153" s="567">
        <f t="shared" si="7"/>
        <v>48760</v>
      </c>
      <c r="B153" s="567" t="str">
        <f t="shared" si="8"/>
        <v>Tracker</v>
      </c>
      <c r="C153" s="568">
        <v>30</v>
      </c>
      <c r="D153" s="569">
        <v>10.058312656521796</v>
      </c>
      <c r="E153" s="569">
        <v>213.35046428680417</v>
      </c>
      <c r="F153" s="569">
        <v>26.217337768554692</v>
      </c>
      <c r="G153" s="569">
        <v>15.779170654296875</v>
      </c>
      <c r="H153" s="569">
        <v>7.8569655057191863</v>
      </c>
      <c r="I153" s="569">
        <v>123.18166820240023</v>
      </c>
      <c r="J153" s="569">
        <v>20.616093436241151</v>
      </c>
      <c r="K153" s="570">
        <v>204.34667550293358</v>
      </c>
      <c r="L153" s="571">
        <f t="shared" si="6"/>
        <v>0</v>
      </c>
      <c r="M153" s="571">
        <v>0</v>
      </c>
      <c r="N153" s="571">
        <v>0</v>
      </c>
      <c r="O153" s="572">
        <v>0</v>
      </c>
      <c r="P153" s="573">
        <v>0</v>
      </c>
      <c r="Q153" s="574">
        <f>+monthly_drivers_0!Q153*1.25</f>
        <v>3.125</v>
      </c>
    </row>
    <row r="154" spans="1:17" x14ac:dyDescent="0.25">
      <c r="A154" s="575">
        <f t="shared" si="7"/>
        <v>48791</v>
      </c>
      <c r="B154" s="575" t="str">
        <f t="shared" si="8"/>
        <v>Tracker</v>
      </c>
      <c r="C154" s="562">
        <v>30</v>
      </c>
      <c r="D154" s="563">
        <v>10.003879644393921</v>
      </c>
      <c r="E154" s="563">
        <v>212.21782921600342</v>
      </c>
      <c r="F154" s="563">
        <v>26.07729974365234</v>
      </c>
      <c r="G154" s="563">
        <v>15.691761488437653</v>
      </c>
      <c r="H154" s="563">
        <v>7.8144642651677145</v>
      </c>
      <c r="I154" s="563">
        <v>122.52898830604553</v>
      </c>
      <c r="J154" s="563">
        <v>20.505943225502968</v>
      </c>
      <c r="K154" s="564">
        <v>203.83988034680488</v>
      </c>
      <c r="L154" s="563">
        <f t="shared" si="6"/>
        <v>0</v>
      </c>
      <c r="M154" s="563">
        <v>0</v>
      </c>
      <c r="N154" s="563">
        <v>0</v>
      </c>
      <c r="O154" s="565">
        <v>0</v>
      </c>
      <c r="P154" s="564">
        <v>0</v>
      </c>
      <c r="Q154" s="566">
        <f>+monthly_drivers_0!Q154*1.25</f>
        <v>3.125</v>
      </c>
    </row>
    <row r="155" spans="1:17" x14ac:dyDescent="0.25">
      <c r="A155" s="567">
        <f t="shared" si="7"/>
        <v>48822</v>
      </c>
      <c r="B155" s="567" t="str">
        <f t="shared" si="8"/>
        <v>Tracker</v>
      </c>
      <c r="C155" s="568">
        <v>30</v>
      </c>
      <c r="D155" s="569">
        <v>9.9499442696571414</v>
      </c>
      <c r="E155" s="569">
        <v>211.09400220489502</v>
      </c>
      <c r="F155" s="569">
        <v>25.938353210449218</v>
      </c>
      <c r="G155" s="569">
        <v>15.60527954006195</v>
      </c>
      <c r="H155" s="569">
        <v>7.7723508598804463</v>
      </c>
      <c r="I155" s="569">
        <v>121.88136226272584</v>
      </c>
      <c r="J155" s="569">
        <v>20.39664914214611</v>
      </c>
      <c r="K155" s="570">
        <v>203.33721384944027</v>
      </c>
      <c r="L155" s="571">
        <f t="shared" si="6"/>
        <v>65</v>
      </c>
      <c r="M155" s="571">
        <v>0</v>
      </c>
      <c r="N155" s="571">
        <v>0</v>
      </c>
      <c r="O155" s="572">
        <v>0</v>
      </c>
      <c r="P155" s="573">
        <v>65</v>
      </c>
      <c r="Q155" s="574">
        <f>+monthly_drivers_0!Q155*1.25</f>
        <v>3.125</v>
      </c>
    </row>
    <row r="156" spans="1:17" x14ac:dyDescent="0.25">
      <c r="A156" s="575">
        <f t="shared" si="7"/>
        <v>48852</v>
      </c>
      <c r="B156" s="575" t="str">
        <f t="shared" si="8"/>
        <v>Tracker</v>
      </c>
      <c r="C156" s="562">
        <v>30</v>
      </c>
      <c r="D156" s="563">
        <v>9.8474678038358689</v>
      </c>
      <c r="E156" s="563">
        <v>209.97885108947759</v>
      </c>
      <c r="F156" s="563">
        <v>25.800482299804685</v>
      </c>
      <c r="G156" s="563">
        <v>15.510494413375859</v>
      </c>
      <c r="H156" s="563">
        <v>7.6938456354141236</v>
      </c>
      <c r="I156" s="563">
        <v>121.23871415424344</v>
      </c>
      <c r="J156" s="563">
        <v>20.288197855114937</v>
      </c>
      <c r="K156" s="564">
        <v>201.34360866175598</v>
      </c>
      <c r="L156" s="563">
        <f t="shared" si="6"/>
        <v>0</v>
      </c>
      <c r="M156" s="563">
        <v>0</v>
      </c>
      <c r="N156" s="563">
        <v>0</v>
      </c>
      <c r="O156" s="565">
        <v>0</v>
      </c>
      <c r="P156" s="564">
        <v>0</v>
      </c>
      <c r="Q156" s="566">
        <f>+monthly_drivers_0!Q156*1.25</f>
        <v>3.125</v>
      </c>
    </row>
    <row r="157" spans="1:17" x14ac:dyDescent="0.25">
      <c r="A157" s="567">
        <f t="shared" si="7"/>
        <v>48883</v>
      </c>
      <c r="B157" s="567" t="str">
        <f t="shared" si="8"/>
        <v>Tracker</v>
      </c>
      <c r="C157" s="568">
        <v>30</v>
      </c>
      <c r="D157" s="569">
        <v>9.7947488969564453</v>
      </c>
      <c r="E157" s="569">
        <v>208.87182237243653</v>
      </c>
      <c r="F157" s="569">
        <v>25.663617431640624</v>
      </c>
      <c r="G157" s="569">
        <v>15.425843247890473</v>
      </c>
      <c r="H157" s="569">
        <v>7.6526724026203157</v>
      </c>
      <c r="I157" s="569">
        <v>120.60073697853088</v>
      </c>
      <c r="J157" s="569">
        <v>20.180536993145942</v>
      </c>
      <c r="K157" s="570">
        <v>200.84885285114871</v>
      </c>
      <c r="L157" s="571">
        <f t="shared" si="6"/>
        <v>0</v>
      </c>
      <c r="M157" s="571">
        <v>0</v>
      </c>
      <c r="N157" s="571">
        <v>0</v>
      </c>
      <c r="O157" s="572">
        <v>0</v>
      </c>
      <c r="P157" s="573">
        <v>0</v>
      </c>
      <c r="Q157" s="574">
        <f>+monthly_drivers_0!Q157*1.25</f>
        <v>3.125</v>
      </c>
    </row>
    <row r="158" spans="1:17" x14ac:dyDescent="0.25">
      <c r="A158" s="575">
        <f t="shared" si="7"/>
        <v>48913</v>
      </c>
      <c r="B158" s="575" t="str">
        <f t="shared" si="8"/>
        <v>Tracker</v>
      </c>
      <c r="C158" s="562">
        <v>30</v>
      </c>
      <c r="D158" s="563">
        <v>9.7425003197193103</v>
      </c>
      <c r="E158" s="563">
        <v>207.77236660003658</v>
      </c>
      <c r="F158" s="563">
        <v>25.527690887451172</v>
      </c>
      <c r="G158" s="563">
        <v>15.342060227870945</v>
      </c>
      <c r="H158" s="563">
        <v>7.6118656827807429</v>
      </c>
      <c r="I158" s="563">
        <v>119.96711979389191</v>
      </c>
      <c r="J158" s="563">
        <v>20.073613684058188</v>
      </c>
      <c r="K158" s="564">
        <v>200.35773667745667</v>
      </c>
      <c r="L158" s="563">
        <f t="shared" si="6"/>
        <v>0</v>
      </c>
      <c r="M158" s="563">
        <v>0</v>
      </c>
      <c r="N158" s="563">
        <v>0</v>
      </c>
      <c r="O158" s="565">
        <v>0</v>
      </c>
      <c r="P158" s="564">
        <v>0</v>
      </c>
      <c r="Q158" s="566">
        <f>+monthly_drivers_0!Q158*1.25</f>
        <v>3.125</v>
      </c>
    </row>
    <row r="159" spans="1:17" x14ac:dyDescent="0.25">
      <c r="A159" s="567">
        <f t="shared" si="7"/>
        <v>48944</v>
      </c>
      <c r="B159" s="567" t="str">
        <f t="shared" si="8"/>
        <v>Tracker</v>
      </c>
      <c r="C159" s="568">
        <v>30</v>
      </c>
      <c r="D159" s="569">
        <v>9.6907156224250777</v>
      </c>
      <c r="E159" s="569">
        <v>206.68036192321782</v>
      </c>
      <c r="F159" s="569">
        <v>25.392686950683593</v>
      </c>
      <c r="G159" s="569">
        <v>15.259126622676851</v>
      </c>
      <c r="H159" s="569">
        <v>7.571420385420323</v>
      </c>
      <c r="I159" s="569">
        <v>119.33778959178926</v>
      </c>
      <c r="J159" s="569">
        <v>19.967415839076043</v>
      </c>
      <c r="K159" s="570">
        <v>199.87020082603027</v>
      </c>
      <c r="L159" s="571">
        <f t="shared" si="6"/>
        <v>0</v>
      </c>
      <c r="M159" s="571">
        <v>0</v>
      </c>
      <c r="N159" s="571">
        <v>0</v>
      </c>
      <c r="O159" s="572">
        <v>0</v>
      </c>
      <c r="P159" s="573">
        <v>0</v>
      </c>
      <c r="Q159" s="574">
        <f>+monthly_drivers_0!Q159*1.25</f>
        <v>3.125</v>
      </c>
    </row>
    <row r="160" spans="1:17" x14ac:dyDescent="0.25">
      <c r="A160" s="575">
        <f t="shared" si="7"/>
        <v>48975</v>
      </c>
      <c r="B160" s="575" t="str">
        <f t="shared" si="8"/>
        <v>Tracker</v>
      </c>
      <c r="C160" s="562">
        <v>30</v>
      </c>
      <c r="D160" s="563">
        <v>9.6393872592449164</v>
      </c>
      <c r="E160" s="563">
        <v>205.59552311706543</v>
      </c>
      <c r="F160" s="563">
        <v>25.258570861816409</v>
      </c>
      <c r="G160" s="563">
        <v>15.177015011787411</v>
      </c>
      <c r="H160" s="563">
        <v>7.5313305028080944</v>
      </c>
      <c r="I160" s="563">
        <v>118.71258376121523</v>
      </c>
      <c r="J160" s="563">
        <v>19.861915997505189</v>
      </c>
      <c r="K160" s="564">
        <v>199.38611780193452</v>
      </c>
      <c r="L160" s="563">
        <f t="shared" si="6"/>
        <v>0</v>
      </c>
      <c r="M160" s="563">
        <v>0</v>
      </c>
      <c r="N160" s="563">
        <v>0</v>
      </c>
      <c r="O160" s="565">
        <v>0</v>
      </c>
      <c r="P160" s="564">
        <v>0</v>
      </c>
      <c r="Q160" s="566">
        <f>+monthly_drivers_0!Q160*1.25</f>
        <v>3.125</v>
      </c>
    </row>
    <row r="161" spans="1:17" x14ac:dyDescent="0.25">
      <c r="A161" s="567">
        <f t="shared" si="7"/>
        <v>49003</v>
      </c>
      <c r="B161" s="567" t="str">
        <f t="shared" si="8"/>
        <v>Tracker</v>
      </c>
      <c r="C161" s="568">
        <v>30</v>
      </c>
      <c r="D161" s="569">
        <v>9.5885054386854183</v>
      </c>
      <c r="E161" s="569">
        <v>204.51717327117916</v>
      </c>
      <c r="F161" s="569">
        <v>25.125257751464847</v>
      </c>
      <c r="G161" s="569">
        <v>15.095699103355409</v>
      </c>
      <c r="H161" s="569">
        <v>7.4915881798565369</v>
      </c>
      <c r="I161" s="569">
        <v>118.09111791515349</v>
      </c>
      <c r="J161" s="569">
        <v>19.757047674417496</v>
      </c>
      <c r="K161" s="570">
        <v>198.90521998865535</v>
      </c>
      <c r="L161" s="571">
        <f t="shared" si="6"/>
        <v>0</v>
      </c>
      <c r="M161" s="571">
        <v>0</v>
      </c>
      <c r="N161" s="571">
        <v>0</v>
      </c>
      <c r="O161" s="572">
        <v>0</v>
      </c>
      <c r="P161" s="573">
        <v>0</v>
      </c>
      <c r="Q161" s="574">
        <f>+monthly_drivers_0!Q161*1.25</f>
        <v>3.125</v>
      </c>
    </row>
    <row r="162" spans="1:17" x14ac:dyDescent="0.25">
      <c r="A162" s="575">
        <f t="shared" si="7"/>
        <v>49034</v>
      </c>
      <c r="B162" s="575" t="str">
        <f t="shared" si="8"/>
        <v>Tracker</v>
      </c>
      <c r="C162" s="562">
        <v>30</v>
      </c>
      <c r="D162" s="563">
        <v>9.5380631537437406</v>
      </c>
      <c r="E162" s="563">
        <v>203.4449457244873</v>
      </c>
      <c r="F162" s="563">
        <v>24.99270223999023</v>
      </c>
      <c r="G162" s="563">
        <v>15.015158617973329</v>
      </c>
      <c r="H162" s="563">
        <v>7.452187862455844</v>
      </c>
      <c r="I162" s="563">
        <v>117.47317841243743</v>
      </c>
      <c r="J162" s="563">
        <v>19.652776028156278</v>
      </c>
      <c r="K162" s="564">
        <v>198.42735353808106</v>
      </c>
      <c r="L162" s="563">
        <f t="shared" si="6"/>
        <v>0</v>
      </c>
      <c r="M162" s="563">
        <v>0</v>
      </c>
      <c r="N162" s="563">
        <v>0</v>
      </c>
      <c r="O162" s="565">
        <v>0</v>
      </c>
      <c r="P162" s="564">
        <v>0</v>
      </c>
      <c r="Q162" s="566">
        <f>+monthly_drivers_0!Q162*1.25</f>
        <v>3.125</v>
      </c>
    </row>
    <row r="163" spans="1:17" x14ac:dyDescent="0.25">
      <c r="A163" s="567">
        <f t="shared" si="7"/>
        <v>49064</v>
      </c>
      <c r="B163" s="567" t="str">
        <f t="shared" si="8"/>
        <v>Tracker</v>
      </c>
      <c r="C163" s="568">
        <v>30</v>
      </c>
      <c r="D163" s="569">
        <v>9.4880545384883863</v>
      </c>
      <c r="E163" s="569">
        <v>202.37864709472657</v>
      </c>
      <c r="F163" s="569">
        <v>24.860880493164064</v>
      </c>
      <c r="G163" s="569">
        <v>14.935371459960937</v>
      </c>
      <c r="H163" s="569">
        <v>7.4131248975694177</v>
      </c>
      <c r="I163" s="569">
        <v>116.85865274810791</v>
      </c>
      <c r="J163" s="569">
        <v>19.549081017732618</v>
      </c>
      <c r="K163" s="570">
        <v>197.95243973737956</v>
      </c>
      <c r="L163" s="571">
        <f t="shared" si="6"/>
        <v>0</v>
      </c>
      <c r="M163" s="571">
        <v>0</v>
      </c>
      <c r="N163" s="571">
        <v>0</v>
      </c>
      <c r="O163" s="572">
        <v>0</v>
      </c>
      <c r="P163" s="573">
        <v>0</v>
      </c>
      <c r="Q163" s="574">
        <f>+monthly_drivers_0!Q163*1.25</f>
        <v>3.125</v>
      </c>
    </row>
    <row r="164" spans="1:17" x14ac:dyDescent="0.25">
      <c r="A164" s="575">
        <f t="shared" si="7"/>
        <v>49095</v>
      </c>
      <c r="B164" s="575" t="str">
        <f t="shared" si="8"/>
        <v>Tracker</v>
      </c>
      <c r="C164" s="562">
        <v>30</v>
      </c>
      <c r="D164" s="563">
        <v>9.4384715114831916</v>
      </c>
      <c r="E164" s="563">
        <v>201.31823504638675</v>
      </c>
      <c r="F164" s="563">
        <v>24.729787048339844</v>
      </c>
      <c r="G164" s="563">
        <v>14.85631410741806</v>
      </c>
      <c r="H164" s="563">
        <v>7.3743932859599575</v>
      </c>
      <c r="I164" s="563">
        <v>116.24751339912414</v>
      </c>
      <c r="J164" s="563">
        <v>19.445957960009572</v>
      </c>
      <c r="K164" s="564">
        <v>197.48043916207183</v>
      </c>
      <c r="L164" s="563">
        <f t="shared" si="6"/>
        <v>0</v>
      </c>
      <c r="M164" s="563">
        <v>0</v>
      </c>
      <c r="N164" s="563">
        <v>0</v>
      </c>
      <c r="O164" s="565">
        <v>0</v>
      </c>
      <c r="P164" s="564">
        <v>0</v>
      </c>
      <c r="Q164" s="566">
        <f>+monthly_drivers_0!Q164*1.25</f>
        <v>3.125</v>
      </c>
    </row>
    <row r="165" spans="1:17" x14ac:dyDescent="0.25">
      <c r="A165" s="567">
        <f t="shared" si="7"/>
        <v>49125</v>
      </c>
      <c r="B165" s="567" t="str">
        <f t="shared" si="8"/>
        <v>Tracker</v>
      </c>
      <c r="C165" s="568">
        <v>30</v>
      </c>
      <c r="D165" s="569">
        <v>9.3892955746650699</v>
      </c>
      <c r="E165" s="569">
        <v>200.26366967773441</v>
      </c>
      <c r="F165" s="569">
        <v>24.599417358398448</v>
      </c>
      <c r="G165" s="569">
        <v>14.777974612236024</v>
      </c>
      <c r="H165" s="569">
        <v>7.3359785788059231</v>
      </c>
      <c r="I165" s="569">
        <v>115.63973702907563</v>
      </c>
      <c r="J165" s="569">
        <v>19.343403421282765</v>
      </c>
      <c r="K165" s="570">
        <v>197.01131135621299</v>
      </c>
      <c r="L165" s="571">
        <f t="shared" si="6"/>
        <v>0</v>
      </c>
      <c r="M165" s="571">
        <v>0</v>
      </c>
      <c r="N165" s="571">
        <v>0</v>
      </c>
      <c r="O165" s="572">
        <v>0</v>
      </c>
      <c r="P165" s="573">
        <v>0</v>
      </c>
      <c r="Q165" s="574">
        <f>+monthly_drivers_0!Q165*1.25</f>
        <v>3.125</v>
      </c>
    </row>
    <row r="166" spans="1:17" x14ac:dyDescent="0.25">
      <c r="A166" s="575">
        <f t="shared" si="7"/>
        <v>49156</v>
      </c>
      <c r="B166" s="575" t="str">
        <f t="shared" si="8"/>
        <v>Tracker</v>
      </c>
      <c r="C166" s="562">
        <v>30</v>
      </c>
      <c r="D166" s="563">
        <v>9.3404899501800553</v>
      </c>
      <c r="E166" s="563">
        <v>199.21491580963132</v>
      </c>
      <c r="F166" s="563">
        <v>24.469766754150392</v>
      </c>
      <c r="G166" s="563">
        <v>14.700340331554411</v>
      </c>
      <c r="H166" s="563">
        <v>7.2978520752787599</v>
      </c>
      <c r="I166" s="563">
        <v>115.03530504703519</v>
      </c>
      <c r="J166" s="563">
        <v>19.241414164543151</v>
      </c>
      <c r="K166" s="564">
        <v>196.54500178551302</v>
      </c>
      <c r="L166" s="563">
        <f t="shared" si="6"/>
        <v>0</v>
      </c>
      <c r="M166" s="563">
        <v>0</v>
      </c>
      <c r="N166" s="563">
        <v>0</v>
      </c>
      <c r="O166" s="565">
        <v>0</v>
      </c>
      <c r="P166" s="564">
        <v>0</v>
      </c>
      <c r="Q166" s="566">
        <f>+monthly_drivers_0!Q166*1.25</f>
        <v>3.125</v>
      </c>
    </row>
    <row r="167" spans="1:17" x14ac:dyDescent="0.25">
      <c r="A167" s="567">
        <f t="shared" si="7"/>
        <v>49187</v>
      </c>
      <c r="B167" s="567" t="str">
        <f t="shared" si="8"/>
        <v>Tracker</v>
      </c>
      <c r="C167" s="568">
        <v>30</v>
      </c>
      <c r="D167" s="569">
        <v>9.2920315264463405</v>
      </c>
      <c r="E167" s="569">
        <v>198.17193484497068</v>
      </c>
      <c r="F167" s="569">
        <v>24.340830200195313</v>
      </c>
      <c r="G167" s="569">
        <v>14.623381456851957</v>
      </c>
      <c r="H167" s="569">
        <v>7.2599951738715172</v>
      </c>
      <c r="I167" s="569">
        <v>114.43419857120514</v>
      </c>
      <c r="J167" s="569">
        <v>19.139985754489899</v>
      </c>
      <c r="K167" s="570">
        <v>196.08146407970042</v>
      </c>
      <c r="L167" s="571">
        <f t="shared" si="6"/>
        <v>0</v>
      </c>
      <c r="M167" s="571">
        <v>0</v>
      </c>
      <c r="N167" s="571">
        <v>0</v>
      </c>
      <c r="O167" s="572">
        <v>0</v>
      </c>
      <c r="P167" s="573">
        <v>0</v>
      </c>
      <c r="Q167" s="574">
        <f>+monthly_drivers_0!Q167*1.25</f>
        <v>3.125</v>
      </c>
    </row>
    <row r="168" spans="1:17" x14ac:dyDescent="0.25">
      <c r="A168" s="575">
        <f t="shared" si="7"/>
        <v>49217</v>
      </c>
      <c r="B168" s="575" t="str">
        <f t="shared" si="8"/>
        <v>Tracker</v>
      </c>
      <c r="C168" s="562">
        <v>30</v>
      </c>
      <c r="D168" s="563">
        <v>9.2439128292799015</v>
      </c>
      <c r="E168" s="563">
        <v>197.13469090270999</v>
      </c>
      <c r="F168" s="563">
        <v>24.212603607177737</v>
      </c>
      <c r="G168" s="563">
        <v>14.547042643547057</v>
      </c>
      <c r="H168" s="563">
        <v>7.22240185701847</v>
      </c>
      <c r="I168" s="563">
        <v>113.83638905048372</v>
      </c>
      <c r="J168" s="563">
        <v>19.039115289926528</v>
      </c>
      <c r="K168" s="564">
        <v>195.6206583876461</v>
      </c>
      <c r="L168" s="563">
        <f t="shared" si="6"/>
        <v>0</v>
      </c>
      <c r="M168" s="563">
        <v>0</v>
      </c>
      <c r="N168" s="563">
        <v>0</v>
      </c>
      <c r="O168" s="565">
        <v>0</v>
      </c>
      <c r="P168" s="564">
        <v>0</v>
      </c>
      <c r="Q168" s="566">
        <f>+monthly_drivers_0!Q168*1.25</f>
        <v>3.125</v>
      </c>
    </row>
    <row r="169" spans="1:17" x14ac:dyDescent="0.25">
      <c r="A169" s="567">
        <f t="shared" si="7"/>
        <v>49248</v>
      </c>
      <c r="B169" s="567" t="str">
        <f t="shared" si="8"/>
        <v>Tracker</v>
      </c>
      <c r="C169" s="568">
        <v>30</v>
      </c>
      <c r="D169" s="569">
        <v>9.1961132254600528</v>
      </c>
      <c r="E169" s="569">
        <v>196.1031515426636</v>
      </c>
      <c r="F169" s="569">
        <v>24.08508319091797</v>
      </c>
      <c r="G169" s="569">
        <v>14.471241981983185</v>
      </c>
      <c r="H169" s="569">
        <v>7.1850562849640838</v>
      </c>
      <c r="I169" s="569">
        <v>113.24186185550691</v>
      </c>
      <c r="J169" s="569">
        <v>18.938799771666531</v>
      </c>
      <c r="K169" s="570">
        <v>195.16249686270208</v>
      </c>
      <c r="L169" s="571">
        <f t="shared" si="6"/>
        <v>0</v>
      </c>
      <c r="M169" s="571">
        <v>0</v>
      </c>
      <c r="N169" s="571">
        <v>0</v>
      </c>
      <c r="O169" s="572">
        <v>0</v>
      </c>
      <c r="P169" s="573">
        <v>0</v>
      </c>
      <c r="Q169" s="574">
        <f>+monthly_drivers_0!Q169*1.25</f>
        <v>3.125</v>
      </c>
    </row>
    <row r="170" spans="1:17" x14ac:dyDescent="0.25">
      <c r="A170" s="575">
        <f t="shared" si="7"/>
        <v>49278</v>
      </c>
      <c r="B170" s="575" t="str">
        <f t="shared" si="8"/>
        <v>Tracker</v>
      </c>
      <c r="C170" s="562">
        <v>30</v>
      </c>
      <c r="D170" s="563">
        <v>9.148596707582481</v>
      </c>
      <c r="E170" s="563">
        <v>195.07721637725831</v>
      </c>
      <c r="F170" s="563">
        <v>23.958256042480464</v>
      </c>
      <c r="G170" s="563">
        <v>14.395913767337797</v>
      </c>
      <c r="H170" s="563">
        <v>7.1479307772815233</v>
      </c>
      <c r="I170" s="563">
        <v>112.65056282043456</v>
      </c>
      <c r="J170" s="563">
        <v>18.839029243588449</v>
      </c>
      <c r="K170" s="564">
        <v>194.70685938096796</v>
      </c>
      <c r="L170" s="563">
        <f t="shared" si="6"/>
        <v>0</v>
      </c>
      <c r="M170" s="563">
        <v>0</v>
      </c>
      <c r="N170" s="563">
        <v>0</v>
      </c>
      <c r="O170" s="565">
        <v>0</v>
      </c>
      <c r="P170" s="564">
        <v>0</v>
      </c>
      <c r="Q170" s="566">
        <f>+monthly_drivers_0!Q170*1.25</f>
        <v>3.125</v>
      </c>
    </row>
    <row r="171" spans="1:17" x14ac:dyDescent="0.25">
      <c r="A171" s="567">
        <f t="shared" si="7"/>
        <v>49309</v>
      </c>
      <c r="B171" s="567" t="str">
        <f t="shared" si="8"/>
        <v>Tracker</v>
      </c>
      <c r="C171" s="568">
        <v>30</v>
      </c>
      <c r="D171" s="569">
        <v>9.1013534942865331</v>
      </c>
      <c r="E171" s="569">
        <v>194.05681803894049</v>
      </c>
      <c r="F171" s="569">
        <v>23.83211383056641</v>
      </c>
      <c r="G171" s="569">
        <v>14.32104724931717</v>
      </c>
      <c r="H171" s="569">
        <v>7.1110179764330379</v>
      </c>
      <c r="I171" s="569">
        <v>112.06245289611817</v>
      </c>
      <c r="J171" s="569">
        <v>18.739797216176989</v>
      </c>
      <c r="K171" s="570">
        <v>194.25370477811248</v>
      </c>
      <c r="L171" s="571">
        <f t="shared" si="6"/>
        <v>0</v>
      </c>
      <c r="M171" s="571">
        <v>0</v>
      </c>
      <c r="N171" s="571">
        <v>0</v>
      </c>
      <c r="O171" s="572">
        <v>0</v>
      </c>
      <c r="P171" s="573">
        <v>0</v>
      </c>
      <c r="Q171" s="574">
        <f>+monthly_drivers_0!Q171*1.25</f>
        <v>3.125</v>
      </c>
    </row>
    <row r="172" spans="1:17" x14ac:dyDescent="0.25">
      <c r="A172" s="575">
        <f t="shared" si="7"/>
        <v>49340</v>
      </c>
      <c r="B172" s="575" t="str">
        <f t="shared" si="8"/>
        <v>Tracker</v>
      </c>
      <c r="C172" s="562">
        <v>30</v>
      </c>
      <c r="D172" s="563">
        <v>9.0543815516233437</v>
      </c>
      <c r="E172" s="563">
        <v>193.04192654418949</v>
      </c>
      <c r="F172" s="563">
        <v>23.706653167724607</v>
      </c>
      <c r="G172" s="563">
        <v>14.246638504981998</v>
      </c>
      <c r="H172" s="563">
        <v>7.0743161488771431</v>
      </c>
      <c r="I172" s="563">
        <v>111.47751295948026</v>
      </c>
      <c r="J172" s="563">
        <v>18.6411011737585</v>
      </c>
      <c r="K172" s="564">
        <v>193.80301846928151</v>
      </c>
      <c r="L172" s="563">
        <f t="shared" si="6"/>
        <v>0</v>
      </c>
      <c r="M172" s="563">
        <v>0</v>
      </c>
      <c r="N172" s="563">
        <v>0</v>
      </c>
      <c r="O172" s="565">
        <v>0</v>
      </c>
      <c r="P172" s="564">
        <v>0</v>
      </c>
      <c r="Q172" s="566">
        <f>+monthly_drivers_0!Q172*1.25</f>
        <v>3.125</v>
      </c>
    </row>
    <row r="173" spans="1:17" x14ac:dyDescent="0.25">
      <c r="A173" s="567">
        <f t="shared" si="7"/>
        <v>49368</v>
      </c>
      <c r="B173" s="567" t="str">
        <f t="shared" si="8"/>
        <v>Tracker</v>
      </c>
      <c r="C173" s="568">
        <v>30</v>
      </c>
      <c r="D173" s="569">
        <v>9.0076790896654124</v>
      </c>
      <c r="E173" s="569">
        <v>192.03250629425054</v>
      </c>
      <c r="F173" s="569">
        <v>23.581869445800784</v>
      </c>
      <c r="G173" s="569">
        <v>14.172683444976805</v>
      </c>
      <c r="H173" s="569">
        <v>7.0378241843581204</v>
      </c>
      <c r="I173" s="569">
        <v>110.89572469997404</v>
      </c>
      <c r="J173" s="569">
        <v>18.54293750631809</v>
      </c>
      <c r="K173" s="570">
        <v>193.35478434307316</v>
      </c>
      <c r="L173" s="571">
        <f t="shared" si="6"/>
        <v>0</v>
      </c>
      <c r="M173" s="571">
        <v>0</v>
      </c>
      <c r="N173" s="571">
        <v>0</v>
      </c>
      <c r="O173" s="572">
        <v>0</v>
      </c>
      <c r="P173" s="573">
        <v>0</v>
      </c>
      <c r="Q173" s="574">
        <f>+monthly_drivers_0!Q173*1.25</f>
        <v>3.125</v>
      </c>
    </row>
    <row r="174" spans="1:17" x14ac:dyDescent="0.25">
      <c r="A174" s="575">
        <f t="shared" si="7"/>
        <v>49399</v>
      </c>
      <c r="B174" s="575" t="str">
        <f t="shared" si="8"/>
        <v>Tracker</v>
      </c>
      <c r="C174" s="562">
        <v>30</v>
      </c>
      <c r="D174" s="563">
        <v>8.9612439509630217</v>
      </c>
      <c r="E174" s="563">
        <v>191.02852557373043</v>
      </c>
      <c r="F174" s="563">
        <v>23.457759002685545</v>
      </c>
      <c r="G174" s="563">
        <v>14.099178483009339</v>
      </c>
      <c r="H174" s="563">
        <v>7.0015402698218807</v>
      </c>
      <c r="I174" s="563">
        <v>110.3170683670044</v>
      </c>
      <c r="J174" s="563">
        <v>18.445303262829775</v>
      </c>
      <c r="K174" s="564">
        <v>192.90898783135975</v>
      </c>
      <c r="L174" s="563">
        <f t="shared" si="6"/>
        <v>0</v>
      </c>
      <c r="M174" s="563">
        <v>0</v>
      </c>
      <c r="N174" s="563">
        <v>0</v>
      </c>
      <c r="O174" s="565">
        <v>0</v>
      </c>
      <c r="P174" s="564">
        <v>0</v>
      </c>
      <c r="Q174" s="566">
        <f>+monthly_drivers_0!Q174*1.25</f>
        <v>3.125</v>
      </c>
    </row>
    <row r="175" spans="1:17" x14ac:dyDescent="0.25">
      <c r="A175" s="567">
        <f t="shared" si="7"/>
        <v>49429</v>
      </c>
      <c r="B175" s="567" t="str">
        <f t="shared" si="8"/>
        <v>Tracker</v>
      </c>
      <c r="C175" s="568">
        <v>30</v>
      </c>
      <c r="D175" s="569">
        <v>8.9150742833614363</v>
      </c>
      <c r="E175" s="569">
        <v>190.02995314788822</v>
      </c>
      <c r="F175" s="569">
        <v>23.334317352294928</v>
      </c>
      <c r="G175" s="569">
        <v>14.026119947910306</v>
      </c>
      <c r="H175" s="569">
        <v>6.9654629657268536</v>
      </c>
      <c r="I175" s="569">
        <v>109.74152702999115</v>
      </c>
      <c r="J175" s="569">
        <v>18.348194792985918</v>
      </c>
      <c r="K175" s="570">
        <v>192.4656158108339</v>
      </c>
      <c r="L175" s="571">
        <f t="shared" si="6"/>
        <v>0</v>
      </c>
      <c r="M175" s="571">
        <v>0</v>
      </c>
      <c r="N175" s="571">
        <v>0</v>
      </c>
      <c r="O175" s="572">
        <v>0</v>
      </c>
      <c r="P175" s="573">
        <v>0</v>
      </c>
      <c r="Q175" s="574">
        <f>+monthly_drivers_0!Q175*1.25</f>
        <v>3.125</v>
      </c>
    </row>
    <row r="176" spans="1:17" x14ac:dyDescent="0.25">
      <c r="A176" s="575">
        <f t="shared" si="7"/>
        <v>49460</v>
      </c>
      <c r="B176" s="575" t="str">
        <f t="shared" si="8"/>
        <v>Tracker</v>
      </c>
      <c r="C176" s="562">
        <v>30</v>
      </c>
      <c r="D176" s="563">
        <v>8.8691681241989127</v>
      </c>
      <c r="E176" s="563">
        <v>189.03675668334961</v>
      </c>
      <c r="F176" s="563">
        <v>23.211541046142582</v>
      </c>
      <c r="G176" s="563">
        <v>13.953504002094267</v>
      </c>
      <c r="H176" s="563">
        <v>6.9295908183157451</v>
      </c>
      <c r="I176" s="563">
        <v>109.16908344650267</v>
      </c>
      <c r="J176" s="563">
        <v>18.251609741449357</v>
      </c>
      <c r="K176" s="564">
        <v>192.0246508307122</v>
      </c>
      <c r="L176" s="563">
        <f t="shared" si="6"/>
        <v>0</v>
      </c>
      <c r="M176" s="563">
        <v>0</v>
      </c>
      <c r="N176" s="563">
        <v>0</v>
      </c>
      <c r="O176" s="565">
        <v>0</v>
      </c>
      <c r="P176" s="564">
        <v>0</v>
      </c>
      <c r="Q176" s="566">
        <f>+monthly_drivers_0!Q176*1.25</f>
        <v>3.125</v>
      </c>
    </row>
    <row r="177" spans="1:17" x14ac:dyDescent="0.25">
      <c r="A177" s="567">
        <f t="shared" si="7"/>
        <v>49490</v>
      </c>
      <c r="B177" s="567" t="str">
        <f t="shared" si="8"/>
        <v>Tracker</v>
      </c>
      <c r="C177" s="568">
        <v>30</v>
      </c>
      <c r="D177" s="569">
        <v>8.823523579239847</v>
      </c>
      <c r="E177" s="569">
        <v>188.0488798294067</v>
      </c>
      <c r="F177" s="569">
        <v>23.089423034667973</v>
      </c>
      <c r="G177" s="569">
        <v>13.881327127933503</v>
      </c>
      <c r="H177" s="569">
        <v>6.8939223703145984</v>
      </c>
      <c r="I177" s="569">
        <v>108.59970298767092</v>
      </c>
      <c r="J177" s="569">
        <v>18.155542583107945</v>
      </c>
      <c r="K177" s="570">
        <v>191.58607118723734</v>
      </c>
      <c r="L177" s="571">
        <f t="shared" si="6"/>
        <v>0</v>
      </c>
      <c r="M177" s="571">
        <v>0</v>
      </c>
      <c r="N177" s="571">
        <v>0</v>
      </c>
      <c r="O177" s="572">
        <v>0</v>
      </c>
      <c r="P177" s="573">
        <v>0</v>
      </c>
      <c r="Q177" s="574">
        <f>+monthly_drivers_0!Q177*1.25</f>
        <v>3.125</v>
      </c>
    </row>
    <row r="178" spans="1:17" x14ac:dyDescent="0.25">
      <c r="A178" s="575">
        <f t="shared" si="7"/>
        <v>49521</v>
      </c>
      <c r="B178" s="575" t="str">
        <f t="shared" si="8"/>
        <v>Tracker</v>
      </c>
      <c r="C178" s="562">
        <v>30</v>
      </c>
      <c r="D178" s="563">
        <v>8.7781387822628041</v>
      </c>
      <c r="E178" s="563">
        <v>187.0661975708008</v>
      </c>
      <c r="F178" s="563">
        <v>22.967947662353513</v>
      </c>
      <c r="G178" s="563">
        <v>13.809585532665254</v>
      </c>
      <c r="H178" s="563">
        <v>6.8584561445116989</v>
      </c>
      <c r="I178" s="563">
        <v>108.03331574058532</v>
      </c>
      <c r="J178" s="563">
        <v>18.059981194734576</v>
      </c>
      <c r="K178" s="564">
        <v>191.14982920143569</v>
      </c>
      <c r="L178" s="563">
        <f t="shared" si="6"/>
        <v>48.75</v>
      </c>
      <c r="M178" s="563">
        <v>0</v>
      </c>
      <c r="N178" s="563">
        <v>0</v>
      </c>
      <c r="O178" s="565">
        <v>0</v>
      </c>
      <c r="P178" s="564">
        <v>48.75</v>
      </c>
      <c r="Q178" s="566">
        <f>+monthly_drivers_0!Q178*1.25</f>
        <v>3.125</v>
      </c>
    </row>
    <row r="179" spans="1:17" x14ac:dyDescent="0.25">
      <c r="A179" s="567">
        <f t="shared" si="7"/>
        <v>49552</v>
      </c>
      <c r="B179" s="567" t="str">
        <f t="shared" si="8"/>
        <v>Tracker</v>
      </c>
      <c r="C179" s="568">
        <v>30</v>
      </c>
      <c r="D179" s="569">
        <v>8.725357477545737</v>
      </c>
      <c r="E179" s="569">
        <v>185.93557504272459</v>
      </c>
      <c r="F179" s="569">
        <v>22.847109039306645</v>
      </c>
      <c r="G179" s="569">
        <v>13.738276148319247</v>
      </c>
      <c r="H179" s="569">
        <v>6.8188851231038576</v>
      </c>
      <c r="I179" s="569">
        <v>107.38378676986692</v>
      </c>
      <c r="J179" s="569">
        <v>17.964921235084532</v>
      </c>
      <c r="K179" s="570">
        <v>190.38590434370008</v>
      </c>
      <c r="L179" s="571">
        <f t="shared" si="6"/>
        <v>0</v>
      </c>
      <c r="M179" s="571">
        <v>0</v>
      </c>
      <c r="N179" s="571">
        <v>0</v>
      </c>
      <c r="O179" s="572">
        <v>0</v>
      </c>
      <c r="P179" s="573">
        <v>0</v>
      </c>
      <c r="Q179" s="574">
        <f>+monthly_drivers_0!Q179*1.25</f>
        <v>3.125</v>
      </c>
    </row>
    <row r="180" spans="1:17" x14ac:dyDescent="0.25">
      <c r="A180" s="575">
        <f t="shared" si="7"/>
        <v>49582</v>
      </c>
      <c r="B180" s="575" t="str">
        <f t="shared" si="8"/>
        <v>Tracker</v>
      </c>
      <c r="C180" s="562">
        <v>30</v>
      </c>
      <c r="D180" s="563">
        <v>8.6805053582191434</v>
      </c>
      <c r="E180" s="563">
        <v>184.96356572723394</v>
      </c>
      <c r="F180" s="563">
        <v>22.726903839111333</v>
      </c>
      <c r="G180" s="563">
        <v>13.667380671977996</v>
      </c>
      <c r="H180" s="563">
        <v>6.7838293373882772</v>
      </c>
      <c r="I180" s="563">
        <v>106.82355035591127</v>
      </c>
      <c r="J180" s="563">
        <v>17.870359978199005</v>
      </c>
      <c r="K180" s="564">
        <v>189.95427829280871</v>
      </c>
      <c r="L180" s="563">
        <f t="shared" si="6"/>
        <v>0</v>
      </c>
      <c r="M180" s="563">
        <v>0</v>
      </c>
      <c r="N180" s="563">
        <v>0</v>
      </c>
      <c r="O180" s="565">
        <v>0</v>
      </c>
      <c r="P180" s="564">
        <v>0</v>
      </c>
      <c r="Q180" s="566">
        <f>+monthly_drivers_0!Q180*1.25</f>
        <v>3.125</v>
      </c>
    </row>
    <row r="181" spans="1:17" x14ac:dyDescent="0.25">
      <c r="A181" s="567">
        <f t="shared" si="7"/>
        <v>49613</v>
      </c>
      <c r="B181" s="567" t="str">
        <f t="shared" si="8"/>
        <v>Tracker</v>
      </c>
      <c r="C181" s="568">
        <v>30</v>
      </c>
      <c r="D181" s="569">
        <v>8.6358932387828826</v>
      </c>
      <c r="E181" s="569">
        <v>183.99664596557616</v>
      </c>
      <c r="F181" s="569">
        <v>22.607328094482419</v>
      </c>
      <c r="G181" s="569">
        <v>13.596872163295748</v>
      </c>
      <c r="H181" s="569">
        <v>6.7489606700241556</v>
      </c>
      <c r="I181" s="569">
        <v>106.26624858283998</v>
      </c>
      <c r="J181" s="569">
        <v>17.776294473409653</v>
      </c>
      <c r="K181" s="570">
        <v>189.52492249285993</v>
      </c>
      <c r="L181" s="571">
        <f t="shared" si="6"/>
        <v>0</v>
      </c>
      <c r="M181" s="571">
        <v>0</v>
      </c>
      <c r="N181" s="571">
        <v>0</v>
      </c>
      <c r="O181" s="572">
        <v>0</v>
      </c>
      <c r="P181" s="573">
        <v>0</v>
      </c>
      <c r="Q181" s="574">
        <f>+monthly_drivers_0!Q181*1.25</f>
        <v>3.125</v>
      </c>
    </row>
    <row r="182" spans="1:17" x14ac:dyDescent="0.25">
      <c r="A182" s="575">
        <f t="shared" si="7"/>
        <v>49643</v>
      </c>
      <c r="B182" s="575" t="str">
        <f t="shared" si="8"/>
        <v>Tracker</v>
      </c>
      <c r="C182" s="562">
        <v>30</v>
      </c>
      <c r="D182" s="563">
        <v>8.5915153398513802</v>
      </c>
      <c r="E182" s="563">
        <v>183.03479149627685</v>
      </c>
      <c r="F182" s="563">
        <v>22.488379669189456</v>
      </c>
      <c r="G182" s="563">
        <v>13.526736881256102</v>
      </c>
      <c r="H182" s="563">
        <v>6.7142750770747659</v>
      </c>
      <c r="I182" s="563">
        <v>105.71186647510531</v>
      </c>
      <c r="J182" s="563">
        <v>17.682722709178925</v>
      </c>
      <c r="K182" s="564">
        <v>189.09781712792631</v>
      </c>
      <c r="L182" s="563">
        <f t="shared" si="6"/>
        <v>0</v>
      </c>
      <c r="M182" s="563">
        <v>0</v>
      </c>
      <c r="N182" s="563">
        <v>0</v>
      </c>
      <c r="O182" s="565">
        <v>0</v>
      </c>
      <c r="P182" s="564">
        <v>0</v>
      </c>
      <c r="Q182" s="566">
        <f>+monthly_drivers_0!Q182*1.25</f>
        <v>3.125</v>
      </c>
    </row>
    <row r="183" spans="1:17" x14ac:dyDescent="0.25">
      <c r="A183" s="567">
        <f t="shared" si="7"/>
        <v>49674</v>
      </c>
      <c r="B183" s="567" t="str">
        <f t="shared" si="8"/>
        <v>Tracker</v>
      </c>
      <c r="C183" s="568">
        <v>30</v>
      </c>
      <c r="D183" s="569">
        <v>8.5473697562217712</v>
      </c>
      <c r="E183" s="569">
        <v>182.07797109222412</v>
      </c>
      <c r="F183" s="569">
        <v>22.3700539855957</v>
      </c>
      <c r="G183" s="569">
        <v>13.456972269058229</v>
      </c>
      <c r="H183" s="569">
        <v>6.6797709280252446</v>
      </c>
      <c r="I183" s="569">
        <v>105.16038910388947</v>
      </c>
      <c r="J183" s="569">
        <v>17.589641206264496</v>
      </c>
      <c r="K183" s="570">
        <v>188.67294780089151</v>
      </c>
      <c r="L183" s="571">
        <f t="shared" si="6"/>
        <v>0</v>
      </c>
      <c r="M183" s="571">
        <v>0</v>
      </c>
      <c r="N183" s="571">
        <v>0</v>
      </c>
      <c r="O183" s="572">
        <v>0</v>
      </c>
      <c r="P183" s="573">
        <v>0</v>
      </c>
      <c r="Q183" s="574">
        <f>+monthly_drivers_0!Q183*1.25</f>
        <v>3.125</v>
      </c>
    </row>
    <row r="184" spans="1:17" x14ac:dyDescent="0.25">
      <c r="A184" s="575">
        <f t="shared" si="7"/>
        <v>49705</v>
      </c>
      <c r="B184" s="575" t="str">
        <f t="shared" si="8"/>
        <v>Tracker</v>
      </c>
      <c r="C184" s="562">
        <v>30</v>
      </c>
      <c r="D184" s="563">
        <v>8.5034521985054017</v>
      </c>
      <c r="E184" s="563">
        <v>181.1261599960327</v>
      </c>
      <c r="F184" s="563">
        <v>22.252348693847658</v>
      </c>
      <c r="G184" s="563">
        <v>13.387576045513155</v>
      </c>
      <c r="H184" s="563">
        <v>6.645444916307925</v>
      </c>
      <c r="I184" s="563">
        <v>104.61180006980896</v>
      </c>
      <c r="J184" s="563">
        <v>17.49704836189747</v>
      </c>
      <c r="K184" s="564">
        <v>188.250299080167</v>
      </c>
      <c r="L184" s="563">
        <f t="shared" si="6"/>
        <v>0</v>
      </c>
      <c r="M184" s="563">
        <v>0</v>
      </c>
      <c r="N184" s="563">
        <v>0</v>
      </c>
      <c r="O184" s="565">
        <v>0</v>
      </c>
      <c r="P184" s="564">
        <v>0</v>
      </c>
      <c r="Q184" s="566">
        <f>+monthly_drivers_0!Q184*1.25</f>
        <v>3.125</v>
      </c>
    </row>
    <row r="185" spans="1:17" x14ac:dyDescent="0.25">
      <c r="A185" s="567">
        <f t="shared" si="7"/>
        <v>49734</v>
      </c>
      <c r="B185" s="567" t="str">
        <f t="shared" si="8"/>
        <v>Tracker</v>
      </c>
      <c r="C185" s="568">
        <v>30</v>
      </c>
      <c r="D185" s="569">
        <v>8.4597605885267253</v>
      </c>
      <c r="E185" s="569">
        <v>180.17933332061764</v>
      </c>
      <c r="F185" s="569">
        <v>22.135259918212885</v>
      </c>
      <c r="G185" s="569">
        <v>13.318546279430391</v>
      </c>
      <c r="H185" s="569">
        <v>6.6112955256402497</v>
      </c>
      <c r="I185" s="569">
        <v>104.06608362865448</v>
      </c>
      <c r="J185" s="569">
        <v>17.404940702199937</v>
      </c>
      <c r="K185" s="570">
        <v>187.82986059552434</v>
      </c>
      <c r="L185" s="571">
        <f t="shared" si="6"/>
        <v>0</v>
      </c>
      <c r="M185" s="571">
        <v>0</v>
      </c>
      <c r="N185" s="571">
        <v>0</v>
      </c>
      <c r="O185" s="572">
        <v>0</v>
      </c>
      <c r="P185" s="573">
        <v>0</v>
      </c>
      <c r="Q185" s="574">
        <f>+monthly_drivers_0!Q185*1.25</f>
        <v>3.125</v>
      </c>
    </row>
    <row r="186" spans="1:17" x14ac:dyDescent="0.25">
      <c r="A186" s="575">
        <f t="shared" si="7"/>
        <v>49765</v>
      </c>
      <c r="B186" s="575" t="str">
        <f t="shared" si="8"/>
        <v>Tracker</v>
      </c>
      <c r="C186" s="562">
        <v>30</v>
      </c>
      <c r="D186" s="563">
        <v>8.4162936757802971</v>
      </c>
      <c r="E186" s="563">
        <v>179.23746204376221</v>
      </c>
      <c r="F186" s="563">
        <v>22.01878457641601</v>
      </c>
      <c r="G186" s="563">
        <v>13.249881017208104</v>
      </c>
      <c r="H186" s="563">
        <v>6.5773216327130797</v>
      </c>
      <c r="I186" s="563">
        <v>103.52322434139252</v>
      </c>
      <c r="J186" s="563">
        <v>17.31331615436077</v>
      </c>
      <c r="K186" s="564">
        <v>187.41161788353327</v>
      </c>
      <c r="L186" s="563">
        <f t="shared" si="6"/>
        <v>0</v>
      </c>
      <c r="M186" s="563">
        <v>0</v>
      </c>
      <c r="N186" s="563">
        <v>0</v>
      </c>
      <c r="O186" s="565">
        <v>0</v>
      </c>
      <c r="P186" s="564">
        <v>0</v>
      </c>
      <c r="Q186" s="566">
        <f>+monthly_drivers_0!Q186*1.25</f>
        <v>3.125</v>
      </c>
    </row>
    <row r="187" spans="1:17" x14ac:dyDescent="0.25">
      <c r="A187" s="567">
        <f t="shared" si="7"/>
        <v>49795</v>
      </c>
      <c r="B187" s="567" t="str">
        <f t="shared" si="8"/>
        <v>Tracker</v>
      </c>
      <c r="C187" s="568">
        <v>30</v>
      </c>
      <c r="D187" s="569">
        <v>8.3730505374670017</v>
      </c>
      <c r="E187" s="569">
        <v>178.3005182723999</v>
      </c>
      <c r="F187" s="569">
        <v>21.902919250488285</v>
      </c>
      <c r="G187" s="569">
        <v>13.18157806825638</v>
      </c>
      <c r="H187" s="569">
        <v>6.5435226846039285</v>
      </c>
      <c r="I187" s="569">
        <v>102.98320783901215</v>
      </c>
      <c r="J187" s="569">
        <v>17.222171847701077</v>
      </c>
      <c r="K187" s="570">
        <v>186.99556106558634</v>
      </c>
      <c r="L187" s="571">
        <f t="shared" si="6"/>
        <v>0</v>
      </c>
      <c r="M187" s="571">
        <v>0</v>
      </c>
      <c r="N187" s="571">
        <v>0</v>
      </c>
      <c r="O187" s="572">
        <v>0</v>
      </c>
      <c r="P187" s="573">
        <v>0</v>
      </c>
      <c r="Q187" s="574">
        <f>+monthly_drivers_0!Q187*1.25</f>
        <v>3.125</v>
      </c>
    </row>
    <row r="188" spans="1:17" x14ac:dyDescent="0.25">
      <c r="A188" s="575">
        <f t="shared" si="7"/>
        <v>49826</v>
      </c>
      <c r="B188" s="575" t="str">
        <f t="shared" si="8"/>
        <v>Tracker</v>
      </c>
      <c r="C188" s="562">
        <v>30</v>
      </c>
      <c r="D188" s="563">
        <v>8.3300298198461533</v>
      </c>
      <c r="E188" s="563">
        <v>177.3684776382446</v>
      </c>
      <c r="F188" s="563">
        <v>21.78766064453125</v>
      </c>
      <c r="G188" s="563">
        <v>13.11363543367386</v>
      </c>
      <c r="H188" s="563">
        <v>6.5098975862264634</v>
      </c>
      <c r="I188" s="563">
        <v>102.44601743602752</v>
      </c>
      <c r="J188" s="563">
        <v>17.131505271077156</v>
      </c>
      <c r="K188" s="564">
        <v>186.58167766931655</v>
      </c>
      <c r="L188" s="563">
        <f t="shared" si="6"/>
        <v>0</v>
      </c>
      <c r="M188" s="563">
        <v>0</v>
      </c>
      <c r="N188" s="563">
        <v>0</v>
      </c>
      <c r="O188" s="565">
        <v>0</v>
      </c>
      <c r="P188" s="564">
        <v>0</v>
      </c>
      <c r="Q188" s="566">
        <f>+monthly_drivers_0!Q188*1.25</f>
        <v>3.125</v>
      </c>
    </row>
    <row r="189" spans="1:17" x14ac:dyDescent="0.25">
      <c r="A189" s="567">
        <f t="shared" si="7"/>
        <v>49856</v>
      </c>
      <c r="B189" s="567" t="str">
        <f t="shared" si="8"/>
        <v>Tracker</v>
      </c>
      <c r="C189" s="568">
        <v>30</v>
      </c>
      <c r="D189" s="569">
        <v>8.2872304862737671</v>
      </c>
      <c r="E189" s="569">
        <v>176.44131427001952</v>
      </c>
      <c r="F189" s="569">
        <v>21.673005737304685</v>
      </c>
      <c r="G189" s="569">
        <v>13.04605094575882</v>
      </c>
      <c r="H189" s="569">
        <v>6.4764453862309459</v>
      </c>
      <c r="I189" s="569">
        <v>101.91164062404633</v>
      </c>
      <c r="J189" s="569">
        <v>17.041314042806626</v>
      </c>
      <c r="K189" s="570">
        <v>186.16995589601251</v>
      </c>
      <c r="L189" s="571">
        <f t="shared" si="6"/>
        <v>0</v>
      </c>
      <c r="M189" s="571">
        <v>0</v>
      </c>
      <c r="N189" s="571">
        <v>0</v>
      </c>
      <c r="O189" s="572">
        <v>0</v>
      </c>
      <c r="P189" s="573">
        <v>0</v>
      </c>
      <c r="Q189" s="574">
        <f>+monthly_drivers_0!Q189*1.25</f>
        <v>3.125</v>
      </c>
    </row>
    <row r="190" spans="1:17" x14ac:dyDescent="0.25">
      <c r="A190" s="575">
        <f t="shared" si="7"/>
        <v>49887</v>
      </c>
      <c r="B190" s="575" t="str">
        <f t="shared" si="8"/>
        <v>Tracker</v>
      </c>
      <c r="C190" s="562">
        <v>30</v>
      </c>
      <c r="D190" s="563">
        <v>8.2446514039039602</v>
      </c>
      <c r="E190" s="563">
        <v>175.51900399780274</v>
      </c>
      <c r="F190" s="563">
        <v>21.558951690673833</v>
      </c>
      <c r="G190" s="563">
        <v>12.978822711467743</v>
      </c>
      <c r="H190" s="563">
        <v>6.4431653820276269</v>
      </c>
      <c r="I190" s="563">
        <v>101.38006129932404</v>
      </c>
      <c r="J190" s="563">
        <v>16.951595661520958</v>
      </c>
      <c r="K190" s="564">
        <v>185.76038614905258</v>
      </c>
      <c r="L190" s="563">
        <f t="shared" si="6"/>
        <v>0</v>
      </c>
      <c r="M190" s="563">
        <v>0</v>
      </c>
      <c r="N190" s="563">
        <v>0</v>
      </c>
      <c r="O190" s="565">
        <v>0</v>
      </c>
      <c r="P190" s="564">
        <v>0</v>
      </c>
      <c r="Q190" s="566">
        <f>+monthly_drivers_0!Q190*1.25</f>
        <v>3.125</v>
      </c>
    </row>
    <row r="191" spans="1:17" x14ac:dyDescent="0.25">
      <c r="A191" s="567">
        <f t="shared" si="7"/>
        <v>49918</v>
      </c>
      <c r="B191" s="567" t="str">
        <f t="shared" si="8"/>
        <v>Tracker</v>
      </c>
      <c r="C191" s="568">
        <v>30</v>
      </c>
      <c r="D191" s="569">
        <v>8.2022913535833322</v>
      </c>
      <c r="E191" s="569">
        <v>174.60152033996579</v>
      </c>
      <c r="F191" s="569">
        <v>21.44549481201172</v>
      </c>
      <c r="G191" s="569">
        <v>12.911948716640477</v>
      </c>
      <c r="H191" s="569">
        <v>6.4100565604269502</v>
      </c>
      <c r="I191" s="569">
        <v>100.85126421928405</v>
      </c>
      <c r="J191" s="569">
        <v>16.862347525954249</v>
      </c>
      <c r="K191" s="570">
        <v>185.35295531264137</v>
      </c>
      <c r="L191" s="571">
        <f t="shared" si="6"/>
        <v>0</v>
      </c>
      <c r="M191" s="571">
        <v>0</v>
      </c>
      <c r="N191" s="571">
        <v>0</v>
      </c>
      <c r="O191" s="572">
        <v>0</v>
      </c>
      <c r="P191" s="573">
        <v>0</v>
      </c>
      <c r="Q191" s="574">
        <f>+monthly_drivers_0!Q191*1.25</f>
        <v>3.125</v>
      </c>
    </row>
    <row r="192" spans="1:17" x14ac:dyDescent="0.25">
      <c r="A192" s="575">
        <f t="shared" si="7"/>
        <v>49948</v>
      </c>
      <c r="B192" s="575" t="str">
        <f t="shared" si="8"/>
        <v>Tracker</v>
      </c>
      <c r="C192" s="562">
        <v>30</v>
      </c>
      <c r="D192" s="563">
        <v>8.1601492450237263</v>
      </c>
      <c r="E192" s="563">
        <v>173.68883490753171</v>
      </c>
      <c r="F192" s="563">
        <v>21.332631927490233</v>
      </c>
      <c r="G192" s="563">
        <v>12.845426977157596</v>
      </c>
      <c r="H192" s="563">
        <v>6.3771180605292326</v>
      </c>
      <c r="I192" s="563">
        <v>100.32523383808136</v>
      </c>
      <c r="J192" s="563">
        <v>16.773567037940026</v>
      </c>
      <c r="K192" s="564">
        <v>184.94765278832057</v>
      </c>
      <c r="L192" s="563">
        <f t="shared" si="6"/>
        <v>0</v>
      </c>
      <c r="M192" s="563">
        <v>0</v>
      </c>
      <c r="N192" s="563">
        <v>0</v>
      </c>
      <c r="O192" s="565">
        <v>0</v>
      </c>
      <c r="P192" s="564">
        <v>0</v>
      </c>
      <c r="Q192" s="566">
        <f>+monthly_drivers_0!Q192*1.25</f>
        <v>3.125</v>
      </c>
    </row>
    <row r="193" spans="1:17" x14ac:dyDescent="0.25">
      <c r="A193" s="567">
        <f t="shared" si="7"/>
        <v>49979</v>
      </c>
      <c r="B193" s="567" t="str">
        <f t="shared" si="8"/>
        <v>Tracker</v>
      </c>
      <c r="C193" s="568">
        <v>30</v>
      </c>
      <c r="D193" s="569">
        <v>8.1182239027023311</v>
      </c>
      <c r="E193" s="569">
        <v>172.78092515563972</v>
      </c>
      <c r="F193" s="569">
        <v>21.220360321044922</v>
      </c>
      <c r="G193" s="569">
        <v>12.779255454540252</v>
      </c>
      <c r="H193" s="569">
        <v>6.3443490073084821</v>
      </c>
      <c r="I193" s="569">
        <v>99.801959259986887</v>
      </c>
      <c r="J193" s="569">
        <v>16.685252091765406</v>
      </c>
      <c r="K193" s="570">
        <v>184.54446695392954</v>
      </c>
      <c r="L193" s="571">
        <f t="shared" si="6"/>
        <v>0</v>
      </c>
      <c r="M193" s="571">
        <v>0</v>
      </c>
      <c r="N193" s="571">
        <v>0</v>
      </c>
      <c r="O193" s="572">
        <v>0</v>
      </c>
      <c r="P193" s="573">
        <v>0</v>
      </c>
      <c r="Q193" s="574">
        <f>+monthly_drivers_0!Q193*1.25</f>
        <v>3.125</v>
      </c>
    </row>
    <row r="194" spans="1:17" x14ac:dyDescent="0.25">
      <c r="A194" s="575">
        <f t="shared" si="7"/>
        <v>50009</v>
      </c>
      <c r="B194" s="575" t="str">
        <f t="shared" si="8"/>
        <v>Tracker</v>
      </c>
      <c r="C194" s="562">
        <v>30</v>
      </c>
      <c r="D194" s="563">
        <v>8.0765143175125118</v>
      </c>
      <c r="E194" s="563">
        <v>171.87776406097413</v>
      </c>
      <c r="F194" s="563">
        <v>21.108676422119139</v>
      </c>
      <c r="G194" s="563">
        <v>12.713432402133943</v>
      </c>
      <c r="H194" s="563">
        <v>6.3117484523057934</v>
      </c>
      <c r="I194" s="563">
        <v>99.281419615745534</v>
      </c>
      <c r="J194" s="563">
        <v>16.597399770140647</v>
      </c>
      <c r="K194" s="564">
        <v>184.14338733737173</v>
      </c>
      <c r="L194" s="563">
        <f t="shared" ref="L194:L257" si="9">+O194+P194</f>
        <v>0</v>
      </c>
      <c r="M194" s="563">
        <v>0</v>
      </c>
      <c r="N194" s="563">
        <v>0</v>
      </c>
      <c r="O194" s="565">
        <v>0</v>
      </c>
      <c r="P194" s="564">
        <v>0</v>
      </c>
      <c r="Q194" s="566">
        <f>+monthly_drivers_0!Q194*1.25</f>
        <v>3.125</v>
      </c>
    </row>
    <row r="195" spans="1:17" x14ac:dyDescent="0.25">
      <c r="A195" s="567">
        <f t="shared" ref="A195:A258" si="10">+EOMONTH(A194,1)</f>
        <v>50040</v>
      </c>
      <c r="B195" s="567" t="str">
        <f t="shared" ref="B195:B258" si="11">+B194</f>
        <v>Tracker</v>
      </c>
      <c r="C195" s="568">
        <v>30</v>
      </c>
      <c r="D195" s="569">
        <v>8.0350193673372257</v>
      </c>
      <c r="E195" s="569">
        <v>170.97932730102542</v>
      </c>
      <c r="F195" s="569">
        <v>20.997577178955076</v>
      </c>
      <c r="G195" s="569">
        <v>12.647955796718598</v>
      </c>
      <c r="H195" s="569">
        <v>6.2793156867921356</v>
      </c>
      <c r="I195" s="569">
        <v>98.76360706710814</v>
      </c>
      <c r="J195" s="569">
        <v>16.510007799506184</v>
      </c>
      <c r="K195" s="570">
        <v>183.7444017453231</v>
      </c>
      <c r="L195" s="571">
        <f t="shared" si="9"/>
        <v>0</v>
      </c>
      <c r="M195" s="571">
        <v>0</v>
      </c>
      <c r="N195" s="571">
        <v>0</v>
      </c>
      <c r="O195" s="572">
        <v>0</v>
      </c>
      <c r="P195" s="573">
        <v>0</v>
      </c>
      <c r="Q195" s="574">
        <f>+monthly_drivers_0!Q195*1.25</f>
        <v>3.125</v>
      </c>
    </row>
    <row r="196" spans="1:17" x14ac:dyDescent="0.25">
      <c r="A196" s="575">
        <f t="shared" si="10"/>
        <v>50071</v>
      </c>
      <c r="B196" s="575" t="str">
        <f t="shared" si="11"/>
        <v>Tracker</v>
      </c>
      <c r="C196" s="562">
        <v>30</v>
      </c>
      <c r="D196" s="563">
        <v>7.9937378342151648</v>
      </c>
      <c r="E196" s="563">
        <v>170.08559029388434</v>
      </c>
      <c r="F196" s="563">
        <v>20.88705969238281</v>
      </c>
      <c r="G196" s="563">
        <v>12.582823502063754</v>
      </c>
      <c r="H196" s="563">
        <v>6.2470497981905941</v>
      </c>
      <c r="I196" s="563">
        <v>98.24850025463104</v>
      </c>
      <c r="J196" s="563">
        <v>16.423073792934417</v>
      </c>
      <c r="K196" s="564">
        <v>183.34749970625529</v>
      </c>
      <c r="L196" s="563">
        <f t="shared" si="9"/>
        <v>0</v>
      </c>
      <c r="M196" s="563">
        <v>0</v>
      </c>
      <c r="N196" s="563">
        <v>0</v>
      </c>
      <c r="O196" s="565">
        <v>0</v>
      </c>
      <c r="P196" s="564">
        <v>0</v>
      </c>
      <c r="Q196" s="566">
        <f>+monthly_drivers_0!Q196*1.25</f>
        <v>3.125</v>
      </c>
    </row>
    <row r="197" spans="1:17" x14ac:dyDescent="0.25">
      <c r="A197" s="567">
        <f t="shared" si="10"/>
        <v>50099</v>
      </c>
      <c r="B197" s="567" t="str">
        <f t="shared" si="11"/>
        <v>Tracker</v>
      </c>
      <c r="C197" s="568">
        <v>30</v>
      </c>
      <c r="D197" s="569">
        <v>7.9526687225103396</v>
      </c>
      <c r="E197" s="569">
        <v>169.19652803039554</v>
      </c>
      <c r="F197" s="569">
        <v>20.777120697021484</v>
      </c>
      <c r="G197" s="569">
        <v>12.518033389091489</v>
      </c>
      <c r="H197" s="569">
        <v>6.2149498457014563</v>
      </c>
      <c r="I197" s="569">
        <v>97.736091996192926</v>
      </c>
      <c r="J197" s="569">
        <v>16.336595289945603</v>
      </c>
      <c r="K197" s="570">
        <v>182.95267153483076</v>
      </c>
      <c r="L197" s="571">
        <f t="shared" si="9"/>
        <v>0</v>
      </c>
      <c r="M197" s="571">
        <v>0</v>
      </c>
      <c r="N197" s="571">
        <v>0</v>
      </c>
      <c r="O197" s="572">
        <v>0</v>
      </c>
      <c r="P197" s="573">
        <v>0</v>
      </c>
      <c r="Q197" s="574">
        <f>+monthly_drivers_0!Q197*1.25</f>
        <v>3.125</v>
      </c>
    </row>
    <row r="198" spans="1:17" x14ac:dyDescent="0.25">
      <c r="A198" s="575">
        <f t="shared" si="10"/>
        <v>50130</v>
      </c>
      <c r="B198" s="575" t="str">
        <f t="shared" si="11"/>
        <v>Tracker</v>
      </c>
      <c r="C198" s="562">
        <v>30</v>
      </c>
      <c r="D198" s="563">
        <v>7.9118109055757531</v>
      </c>
      <c r="E198" s="563">
        <v>168.31211621093752</v>
      </c>
      <c r="F198" s="563">
        <v>20.667757629394529</v>
      </c>
      <c r="G198" s="563">
        <v>12.453582137584684</v>
      </c>
      <c r="H198" s="563">
        <v>6.1830149826109411</v>
      </c>
      <c r="I198" s="563">
        <v>97.226363516807567</v>
      </c>
      <c r="J198" s="563">
        <v>16.250570076346396</v>
      </c>
      <c r="K198" s="564">
        <v>182.55990122975783</v>
      </c>
      <c r="L198" s="563">
        <f t="shared" si="9"/>
        <v>0</v>
      </c>
      <c r="M198" s="563">
        <v>0</v>
      </c>
      <c r="N198" s="563">
        <v>0</v>
      </c>
      <c r="O198" s="565">
        <v>0</v>
      </c>
      <c r="P198" s="564">
        <v>0</v>
      </c>
      <c r="Q198" s="566">
        <f>+monthly_drivers_0!Q198*1.25</f>
        <v>3.125</v>
      </c>
    </row>
    <row r="199" spans="1:17" x14ac:dyDescent="0.25">
      <c r="A199" s="567">
        <f t="shared" si="10"/>
        <v>50160</v>
      </c>
      <c r="B199" s="567" t="str">
        <f t="shared" si="11"/>
        <v>Tracker</v>
      </c>
      <c r="C199" s="568">
        <v>30</v>
      </c>
      <c r="D199" s="569">
        <v>7.871163283348082</v>
      </c>
      <c r="E199" s="569">
        <v>167.43232890319828</v>
      </c>
      <c r="F199" s="569">
        <v>20.558966766357422</v>
      </c>
      <c r="G199" s="569">
        <v>12.389467527866364</v>
      </c>
      <c r="H199" s="569">
        <v>6.1512444287538539</v>
      </c>
      <c r="I199" s="569">
        <v>96.719301950454707</v>
      </c>
      <c r="J199" s="569">
        <v>16.164995255589485</v>
      </c>
      <c r="K199" s="570">
        <v>182.16918216436733</v>
      </c>
      <c r="L199" s="571">
        <f t="shared" si="9"/>
        <v>0</v>
      </c>
      <c r="M199" s="571">
        <v>0</v>
      </c>
      <c r="N199" s="571">
        <v>0</v>
      </c>
      <c r="O199" s="572">
        <v>0</v>
      </c>
      <c r="P199" s="573">
        <v>0</v>
      </c>
      <c r="Q199" s="574">
        <f>+monthly_drivers_0!Q199*1.25</f>
        <v>3.125</v>
      </c>
    </row>
    <row r="200" spans="1:17" x14ac:dyDescent="0.25">
      <c r="A200" s="575">
        <f t="shared" si="10"/>
        <v>50191</v>
      </c>
      <c r="B200" s="575" t="str">
        <f t="shared" si="11"/>
        <v>Tracker</v>
      </c>
      <c r="C200" s="562">
        <v>30</v>
      </c>
      <c r="D200" s="563">
        <v>7.8307248349189731</v>
      </c>
      <c r="E200" s="563">
        <v>166.55714129638667</v>
      </c>
      <c r="F200" s="563">
        <v>20.45074542236328</v>
      </c>
      <c r="G200" s="563">
        <v>12.325687872409821</v>
      </c>
      <c r="H200" s="563">
        <v>6.1196373922526845</v>
      </c>
      <c r="I200" s="563">
        <v>96.214892858505252</v>
      </c>
      <c r="J200" s="563">
        <v>16.079869190335273</v>
      </c>
      <c r="K200" s="564">
        <v>181.78050017808567</v>
      </c>
      <c r="L200" s="563">
        <f t="shared" si="9"/>
        <v>0</v>
      </c>
      <c r="M200" s="563">
        <v>0</v>
      </c>
      <c r="N200" s="563">
        <v>0</v>
      </c>
      <c r="O200" s="565">
        <v>0</v>
      </c>
      <c r="P200" s="564">
        <v>0</v>
      </c>
      <c r="Q200" s="566">
        <f>+monthly_drivers_0!Q200*1.25</f>
        <v>3.125</v>
      </c>
    </row>
    <row r="201" spans="1:17" x14ac:dyDescent="0.25">
      <c r="A201" s="567">
        <f t="shared" si="10"/>
        <v>50221</v>
      </c>
      <c r="B201" s="567" t="str">
        <f t="shared" si="11"/>
        <v>Tracker</v>
      </c>
      <c r="C201" s="568">
        <v>30</v>
      </c>
      <c r="D201" s="569">
        <v>7.7904943451881401</v>
      </c>
      <c r="E201" s="569">
        <v>165.68652911376958</v>
      </c>
      <c r="F201" s="569">
        <v>20.343090362548825</v>
      </c>
      <c r="G201" s="569">
        <v>12.262241141796114</v>
      </c>
      <c r="H201" s="569">
        <v>6.088192833930254</v>
      </c>
      <c r="I201" s="569">
        <v>95.713121278762827</v>
      </c>
      <c r="J201" s="569">
        <v>15.995188426256179</v>
      </c>
      <c r="K201" s="570">
        <v>181.39384515119906</v>
      </c>
      <c r="L201" s="571">
        <f t="shared" si="9"/>
        <v>0</v>
      </c>
      <c r="M201" s="571">
        <v>0</v>
      </c>
      <c r="N201" s="571">
        <v>0</v>
      </c>
      <c r="O201" s="572">
        <v>0</v>
      </c>
      <c r="P201" s="573">
        <v>0</v>
      </c>
      <c r="Q201" s="574">
        <f>+monthly_drivers_0!Q201*1.25</f>
        <v>3.125</v>
      </c>
    </row>
    <row r="202" spans="1:17" x14ac:dyDescent="0.25">
      <c r="A202" s="575">
        <f t="shared" si="10"/>
        <v>50252</v>
      </c>
      <c r="B202" s="575" t="str">
        <f t="shared" si="11"/>
        <v>Tracker</v>
      </c>
      <c r="C202" s="562">
        <v>30</v>
      </c>
      <c r="D202" s="563">
        <v>7.7504709180593494</v>
      </c>
      <c r="E202" s="563">
        <v>164.82047109985351</v>
      </c>
      <c r="F202" s="563">
        <v>20.235998947143553</v>
      </c>
      <c r="G202" s="563">
        <v>12.199125687122345</v>
      </c>
      <c r="H202" s="563">
        <v>6.056910119742156</v>
      </c>
      <c r="I202" s="563">
        <v>95.213975015640244</v>
      </c>
      <c r="J202" s="563">
        <v>15.910951599955562</v>
      </c>
      <c r="K202" s="564">
        <v>181.00920885534401</v>
      </c>
      <c r="L202" s="563">
        <f t="shared" si="9"/>
        <v>0</v>
      </c>
      <c r="M202" s="563">
        <v>0</v>
      </c>
      <c r="N202" s="563">
        <v>0</v>
      </c>
      <c r="O202" s="565">
        <v>0</v>
      </c>
      <c r="P202" s="564">
        <v>0</v>
      </c>
      <c r="Q202" s="566">
        <f>+monthly_drivers_0!Q202*1.25</f>
        <v>3.125</v>
      </c>
    </row>
    <row r="203" spans="1:17" x14ac:dyDescent="0.25">
      <c r="A203" s="567">
        <f t="shared" si="10"/>
        <v>50283</v>
      </c>
      <c r="B203" s="567" t="str">
        <f t="shared" si="11"/>
        <v>Tracker</v>
      </c>
      <c r="C203" s="568">
        <v>30</v>
      </c>
      <c r="D203" s="569">
        <v>7.7106533443927763</v>
      </c>
      <c r="E203" s="569">
        <v>163.95893851470947</v>
      </c>
      <c r="F203" s="569">
        <v>20.129467758178709</v>
      </c>
      <c r="G203" s="569">
        <v>12.136339623928073</v>
      </c>
      <c r="H203" s="569">
        <v>6.025788239300252</v>
      </c>
      <c r="I203" s="569">
        <v>94.717437788009676</v>
      </c>
      <c r="J203" s="569">
        <v>15.827155884027482</v>
      </c>
      <c r="K203" s="570">
        <v>180.62657675267201</v>
      </c>
      <c r="L203" s="571">
        <f t="shared" si="9"/>
        <v>0</v>
      </c>
      <c r="M203" s="571">
        <v>0</v>
      </c>
      <c r="N203" s="571">
        <v>0</v>
      </c>
      <c r="O203" s="572">
        <v>0</v>
      </c>
      <c r="P203" s="573">
        <v>0</v>
      </c>
      <c r="Q203" s="574">
        <f>+monthly_drivers_0!Q203*1.25</f>
        <v>3.125</v>
      </c>
    </row>
    <row r="204" spans="1:17" x14ac:dyDescent="0.25">
      <c r="A204" s="575">
        <f t="shared" si="10"/>
        <v>50313</v>
      </c>
      <c r="B204" s="575" t="str">
        <f t="shared" si="11"/>
        <v>Tracker</v>
      </c>
      <c r="C204" s="562">
        <v>30</v>
      </c>
      <c r="D204" s="563">
        <v>7.6710406948328025</v>
      </c>
      <c r="E204" s="563">
        <v>163.10190960693359</v>
      </c>
      <c r="F204" s="563">
        <v>20.02349388122559</v>
      </c>
      <c r="G204" s="563">
        <v>12.073881279945372</v>
      </c>
      <c r="H204" s="563">
        <v>5.9948265869319437</v>
      </c>
      <c r="I204" s="563">
        <v>94.223498423576359</v>
      </c>
      <c r="J204" s="563">
        <v>15.743798775553703</v>
      </c>
      <c r="K204" s="564">
        <v>180.24594047555703</v>
      </c>
      <c r="L204" s="563">
        <f t="shared" si="9"/>
        <v>0</v>
      </c>
      <c r="M204" s="563">
        <v>0</v>
      </c>
      <c r="N204" s="563">
        <v>0</v>
      </c>
      <c r="O204" s="565">
        <v>0</v>
      </c>
      <c r="P204" s="564">
        <v>0</v>
      </c>
      <c r="Q204" s="566">
        <f>+monthly_drivers_0!Q204*1.25</f>
        <v>3.125</v>
      </c>
    </row>
    <row r="205" spans="1:17" x14ac:dyDescent="0.25">
      <c r="A205" s="567">
        <f t="shared" si="10"/>
        <v>50344</v>
      </c>
      <c r="B205" s="567" t="str">
        <f t="shared" si="11"/>
        <v>Tracker</v>
      </c>
      <c r="C205" s="568">
        <v>30</v>
      </c>
      <c r="D205" s="569">
        <v>7.6316317889690399</v>
      </c>
      <c r="E205" s="569">
        <v>162.24936000061038</v>
      </c>
      <c r="F205" s="569">
        <v>19.918074798583984</v>
      </c>
      <c r="G205" s="569">
        <v>12.011748733043669</v>
      </c>
      <c r="H205" s="569">
        <v>5.9640241230726261</v>
      </c>
      <c r="I205" s="569">
        <v>93.732138627052308</v>
      </c>
      <c r="J205" s="569">
        <v>15.660878396868707</v>
      </c>
      <c r="K205" s="570">
        <v>179.86729019771892</v>
      </c>
      <c r="L205" s="571">
        <f t="shared" si="9"/>
        <v>0</v>
      </c>
      <c r="M205" s="571">
        <v>0</v>
      </c>
      <c r="N205" s="571">
        <v>0</v>
      </c>
      <c r="O205" s="572">
        <v>0</v>
      </c>
      <c r="P205" s="573">
        <v>0</v>
      </c>
      <c r="Q205" s="574">
        <f>+monthly_drivers_0!Q205*1.25</f>
        <v>3.125</v>
      </c>
    </row>
    <row r="206" spans="1:17" x14ac:dyDescent="0.25">
      <c r="A206" s="575">
        <f t="shared" si="10"/>
        <v>50374</v>
      </c>
      <c r="B206" s="575" t="str">
        <f t="shared" si="11"/>
        <v>Tracker</v>
      </c>
      <c r="C206" s="562">
        <v>30</v>
      </c>
      <c r="D206" s="563">
        <v>7.5924256709814077</v>
      </c>
      <c r="E206" s="563">
        <v>161.40126918029787</v>
      </c>
      <c r="F206" s="563">
        <v>19.813207534790045</v>
      </c>
      <c r="G206" s="563">
        <v>11.949940326690674</v>
      </c>
      <c r="H206" s="563">
        <v>5.933380025535822</v>
      </c>
      <c r="I206" s="563">
        <v>93.243352498531351</v>
      </c>
      <c r="J206" s="563">
        <v>15.578392388463023</v>
      </c>
      <c r="K206" s="564">
        <v>179.49061427232067</v>
      </c>
      <c r="L206" s="563">
        <f t="shared" si="9"/>
        <v>0</v>
      </c>
      <c r="M206" s="563">
        <v>0</v>
      </c>
      <c r="N206" s="563">
        <v>0</v>
      </c>
      <c r="O206" s="565">
        <v>0</v>
      </c>
      <c r="P206" s="564">
        <v>0</v>
      </c>
      <c r="Q206" s="566">
        <f>+monthly_drivers_0!Q206*1.25</f>
        <v>3.125</v>
      </c>
    </row>
    <row r="207" spans="1:17" x14ac:dyDescent="0.25">
      <c r="A207" s="567">
        <f t="shared" si="10"/>
        <v>50405</v>
      </c>
      <c r="B207" s="567" t="str">
        <f t="shared" si="11"/>
        <v>Tracker</v>
      </c>
      <c r="C207" s="568">
        <v>30</v>
      </c>
      <c r="D207" s="569">
        <v>7.5534211993217442</v>
      </c>
      <c r="E207" s="569">
        <v>160.55760943603519</v>
      </c>
      <c r="F207" s="569">
        <v>19.70888858032227</v>
      </c>
      <c r="G207" s="569">
        <v>11.888454259395601</v>
      </c>
      <c r="H207" s="569">
        <v>5.9028936881422993</v>
      </c>
      <c r="I207" s="569">
        <v>92.75711994647979</v>
      </c>
      <c r="J207" s="569">
        <v>15.496338230967524</v>
      </c>
      <c r="K207" s="570">
        <v>179.11590294144864</v>
      </c>
      <c r="L207" s="571">
        <f t="shared" si="9"/>
        <v>0</v>
      </c>
      <c r="M207" s="571">
        <v>0</v>
      </c>
      <c r="N207" s="571">
        <v>0</v>
      </c>
      <c r="O207" s="572">
        <v>0</v>
      </c>
      <c r="P207" s="573">
        <v>0</v>
      </c>
      <c r="Q207" s="574">
        <f>+monthly_drivers_0!Q207*1.25</f>
        <v>3.125</v>
      </c>
    </row>
    <row r="208" spans="1:17" x14ac:dyDescent="0.25">
      <c r="A208" s="575">
        <f t="shared" si="10"/>
        <v>50436</v>
      </c>
      <c r="B208" s="575" t="str">
        <f t="shared" si="11"/>
        <v>Tracker</v>
      </c>
      <c r="C208" s="562">
        <v>30</v>
      </c>
      <c r="D208" s="563">
        <v>7.5146174265146257</v>
      </c>
      <c r="E208" s="563">
        <v>159.71835733032228</v>
      </c>
      <c r="F208" s="563">
        <v>19.605115341186526</v>
      </c>
      <c r="G208" s="563">
        <v>11.827288829803464</v>
      </c>
      <c r="H208" s="563">
        <v>5.8725641344785693</v>
      </c>
      <c r="I208" s="563">
        <v>92.27342733335496</v>
      </c>
      <c r="J208" s="563">
        <v>15.414713515877727</v>
      </c>
      <c r="K208" s="564">
        <v>178.74314456941005</v>
      </c>
      <c r="L208" s="563">
        <f t="shared" si="9"/>
        <v>0</v>
      </c>
      <c r="M208" s="563">
        <v>0</v>
      </c>
      <c r="N208" s="563">
        <v>0</v>
      </c>
      <c r="O208" s="565">
        <v>0</v>
      </c>
      <c r="P208" s="564">
        <v>0</v>
      </c>
      <c r="Q208" s="566">
        <f>+monthly_drivers_0!Q208*1.25</f>
        <v>3.125</v>
      </c>
    </row>
    <row r="209" spans="1:17" x14ac:dyDescent="0.25">
      <c r="A209" s="567">
        <f t="shared" si="10"/>
        <v>50464</v>
      </c>
      <c r="B209" s="567" t="str">
        <f t="shared" si="11"/>
        <v>Tracker</v>
      </c>
      <c r="C209" s="568">
        <v>30</v>
      </c>
      <c r="D209" s="569">
        <v>7.4760132708549492</v>
      </c>
      <c r="E209" s="569">
        <v>158.88349283599857</v>
      </c>
      <c r="F209" s="569">
        <v>19.501885345458987</v>
      </c>
      <c r="G209" s="569">
        <v>11.766442221641539</v>
      </c>
      <c r="H209" s="569">
        <v>5.8423906338512896</v>
      </c>
      <c r="I209" s="569">
        <v>91.79226523208618</v>
      </c>
      <c r="J209" s="569">
        <v>15.333516327023505</v>
      </c>
      <c r="K209" s="570">
        <v>178.37233062781957</v>
      </c>
      <c r="L209" s="571">
        <f t="shared" si="9"/>
        <v>0</v>
      </c>
      <c r="M209" s="571">
        <v>0</v>
      </c>
      <c r="N209" s="571">
        <v>0</v>
      </c>
      <c r="O209" s="572">
        <v>0</v>
      </c>
      <c r="P209" s="573">
        <v>0</v>
      </c>
      <c r="Q209" s="574">
        <f>+monthly_drivers_0!Q209*1.25</f>
        <v>3.125</v>
      </c>
    </row>
    <row r="210" spans="1:17" x14ac:dyDescent="0.25">
      <c r="A210" s="575">
        <f t="shared" si="10"/>
        <v>50495</v>
      </c>
      <c r="B210" s="575" t="str">
        <f t="shared" si="11"/>
        <v>Tracker</v>
      </c>
      <c r="C210" s="562">
        <v>30</v>
      </c>
      <c r="D210" s="563">
        <v>7.437607666730881</v>
      </c>
      <c r="E210" s="563">
        <v>158.05298833465582</v>
      </c>
      <c r="F210" s="563">
        <v>19.399194763183594</v>
      </c>
      <c r="G210" s="563">
        <v>11.705912877082824</v>
      </c>
      <c r="H210" s="563">
        <v>5.8123722606599326</v>
      </c>
      <c r="I210" s="563">
        <v>91.31361743402482</v>
      </c>
      <c r="J210" s="563">
        <v>15.252743928790093</v>
      </c>
      <c r="K210" s="564">
        <v>178.00344995725158</v>
      </c>
      <c r="L210" s="563">
        <f t="shared" si="9"/>
        <v>0</v>
      </c>
      <c r="M210" s="563">
        <v>0</v>
      </c>
      <c r="N210" s="563">
        <v>0</v>
      </c>
      <c r="O210" s="565">
        <v>0</v>
      </c>
      <c r="P210" s="564">
        <v>0</v>
      </c>
      <c r="Q210" s="566">
        <f>+monthly_drivers_0!Q210*1.25</f>
        <v>3.125</v>
      </c>
    </row>
    <row r="211" spans="1:17" x14ac:dyDescent="0.25">
      <c r="A211" s="567">
        <f t="shared" si="10"/>
        <v>50525</v>
      </c>
      <c r="B211" s="567" t="str">
        <f t="shared" si="11"/>
        <v>Tracker</v>
      </c>
      <c r="C211" s="568">
        <v>30</v>
      </c>
      <c r="D211" s="569">
        <v>7.3993996819257735</v>
      </c>
      <c r="E211" s="569">
        <v>157.22682424926757</v>
      </c>
      <c r="F211" s="569">
        <v>19.297041793823244</v>
      </c>
      <c r="G211" s="569">
        <v>11.645698996067043</v>
      </c>
      <c r="H211" s="569">
        <v>5.7825083573758604</v>
      </c>
      <c r="I211" s="569">
        <v>90.837469767570497</v>
      </c>
      <c r="J211" s="569">
        <v>15.172394762992859</v>
      </c>
      <c r="K211" s="570">
        <v>177.63649140776511</v>
      </c>
      <c r="L211" s="571">
        <f t="shared" si="9"/>
        <v>0</v>
      </c>
      <c r="M211" s="571">
        <v>0</v>
      </c>
      <c r="N211" s="571">
        <v>0</v>
      </c>
      <c r="O211" s="572">
        <v>0</v>
      </c>
      <c r="P211" s="573">
        <v>0</v>
      </c>
      <c r="Q211" s="574">
        <f>+monthly_drivers_0!Q211*1.25</f>
        <v>3.125</v>
      </c>
    </row>
    <row r="212" spans="1:17" x14ac:dyDescent="0.25">
      <c r="A212" s="575">
        <f t="shared" si="10"/>
        <v>50556</v>
      </c>
      <c r="B212" s="575" t="str">
        <f t="shared" si="11"/>
        <v>Tracker</v>
      </c>
      <c r="C212" s="562">
        <v>30</v>
      </c>
      <c r="D212" s="563">
        <v>7.3613881965875629</v>
      </c>
      <c r="E212" s="563">
        <v>156.4049765625</v>
      </c>
      <c r="F212" s="563">
        <v>19.195422897338865</v>
      </c>
      <c r="G212" s="563">
        <v>11.585798807621003</v>
      </c>
      <c r="H212" s="563">
        <v>5.7527980093061926</v>
      </c>
      <c r="I212" s="563">
        <v>90.363812562942485</v>
      </c>
      <c r="J212" s="563">
        <v>15.092466034173967</v>
      </c>
      <c r="K212" s="564">
        <v>177.27144708960319</v>
      </c>
      <c r="L212" s="563">
        <f t="shared" si="9"/>
        <v>0</v>
      </c>
      <c r="M212" s="563">
        <v>0</v>
      </c>
      <c r="N212" s="563">
        <v>0</v>
      </c>
      <c r="O212" s="565">
        <v>0</v>
      </c>
      <c r="P212" s="564">
        <v>0</v>
      </c>
      <c r="Q212" s="566">
        <f>+monthly_drivers_0!Q212*1.25</f>
        <v>3.125</v>
      </c>
    </row>
    <row r="213" spans="1:17" x14ac:dyDescent="0.25">
      <c r="A213" s="567">
        <f t="shared" si="10"/>
        <v>50586</v>
      </c>
      <c r="B213" s="567" t="str">
        <f t="shared" si="11"/>
        <v>Tracker</v>
      </c>
      <c r="C213" s="568">
        <v>30</v>
      </c>
      <c r="D213" s="569">
        <v>7.3235722883939758</v>
      </c>
      <c r="E213" s="569">
        <v>155.58742272949226</v>
      </c>
      <c r="F213" s="569">
        <v>19.094335464477545</v>
      </c>
      <c r="G213" s="569">
        <v>11.526210762500762</v>
      </c>
      <c r="H213" s="569">
        <v>5.7232405349314206</v>
      </c>
      <c r="I213" s="569">
        <v>89.892630194187177</v>
      </c>
      <c r="J213" s="569">
        <v>15.012955357432364</v>
      </c>
      <c r="K213" s="570">
        <v>176.90830528863336</v>
      </c>
      <c r="L213" s="571">
        <f t="shared" si="9"/>
        <v>0</v>
      </c>
      <c r="M213" s="571">
        <v>0</v>
      </c>
      <c r="N213" s="571">
        <v>0</v>
      </c>
      <c r="O213" s="572">
        <v>0</v>
      </c>
      <c r="P213" s="573">
        <v>0</v>
      </c>
      <c r="Q213" s="574">
        <f>+monthly_drivers_0!Q213*1.25</f>
        <v>3.125</v>
      </c>
    </row>
    <row r="214" spans="1:17" x14ac:dyDescent="0.25">
      <c r="A214" s="575">
        <f t="shared" si="10"/>
        <v>50617</v>
      </c>
      <c r="B214" s="575" t="str">
        <f t="shared" si="11"/>
        <v>Tracker</v>
      </c>
      <c r="C214" s="562">
        <v>30</v>
      </c>
      <c r="D214" s="563">
        <v>7.2859509427547442</v>
      </c>
      <c r="E214" s="563">
        <v>154.77413957214358</v>
      </c>
      <c r="F214" s="563">
        <v>18.993776855468749</v>
      </c>
      <c r="G214" s="563">
        <v>11.466932312011721</v>
      </c>
      <c r="H214" s="563">
        <v>5.6938350625634193</v>
      </c>
      <c r="I214" s="563">
        <v>89.423908859252933</v>
      </c>
      <c r="J214" s="563">
        <v>14.93386123013496</v>
      </c>
      <c r="K214" s="564">
        <v>176.54705694846439</v>
      </c>
      <c r="L214" s="563">
        <f t="shared" si="9"/>
        <v>0</v>
      </c>
      <c r="M214" s="563">
        <v>0</v>
      </c>
      <c r="N214" s="563">
        <v>0</v>
      </c>
      <c r="O214" s="565">
        <v>0</v>
      </c>
      <c r="P214" s="564">
        <v>0</v>
      </c>
      <c r="Q214" s="566">
        <f>+monthly_drivers_0!Q214*1.25</f>
        <v>3.125</v>
      </c>
    </row>
    <row r="215" spans="1:17" x14ac:dyDescent="0.25">
      <c r="A215" s="567">
        <f t="shared" si="10"/>
        <v>50648</v>
      </c>
      <c r="B215" s="567" t="str">
        <f t="shared" si="11"/>
        <v>Tracker</v>
      </c>
      <c r="C215" s="568">
        <v>30</v>
      </c>
      <c r="D215" s="569">
        <v>7.2485230479240421</v>
      </c>
      <c r="E215" s="569">
        <v>153.96510411834714</v>
      </c>
      <c r="F215" s="569">
        <v>18.893744064331056</v>
      </c>
      <c r="G215" s="569">
        <v>11.407959122180939</v>
      </c>
      <c r="H215" s="569">
        <v>5.664580905973911</v>
      </c>
      <c r="I215" s="569">
        <v>88.957637295246116</v>
      </c>
      <c r="J215" s="569">
        <v>14.855181021809578</v>
      </c>
      <c r="K215" s="570">
        <v>176.18769098066167</v>
      </c>
      <c r="L215" s="571">
        <f t="shared" si="9"/>
        <v>0</v>
      </c>
      <c r="M215" s="571">
        <v>0</v>
      </c>
      <c r="N215" s="571">
        <v>0</v>
      </c>
      <c r="O215" s="572">
        <v>0</v>
      </c>
      <c r="P215" s="573">
        <v>0</v>
      </c>
      <c r="Q215" s="574">
        <f>+monthly_drivers_0!Q215*1.25</f>
        <v>3.125</v>
      </c>
    </row>
    <row r="216" spans="1:17" x14ac:dyDescent="0.25">
      <c r="A216" s="575">
        <f t="shared" si="10"/>
        <v>50678</v>
      </c>
      <c r="B216" s="575" t="str">
        <f t="shared" si="11"/>
        <v>Tracker</v>
      </c>
      <c r="C216" s="562">
        <v>30</v>
      </c>
      <c r="D216" s="563">
        <v>7.2112877414226526</v>
      </c>
      <c r="E216" s="563">
        <v>153.16029387664793</v>
      </c>
      <c r="F216" s="563">
        <v>18.794234161376952</v>
      </c>
      <c r="G216" s="563">
        <v>11.349289323329927</v>
      </c>
      <c r="H216" s="563">
        <v>5.6354771906435488</v>
      </c>
      <c r="I216" s="563">
        <v>88.493801795005808</v>
      </c>
      <c r="J216" s="563">
        <v>14.77691222834587</v>
      </c>
      <c r="K216" s="564">
        <v>175.83019754204904</v>
      </c>
      <c r="L216" s="563">
        <f t="shared" si="9"/>
        <v>0</v>
      </c>
      <c r="M216" s="563">
        <v>0</v>
      </c>
      <c r="N216" s="563">
        <v>0</v>
      </c>
      <c r="O216" s="565">
        <v>0</v>
      </c>
      <c r="P216" s="564">
        <v>0</v>
      </c>
      <c r="Q216" s="566">
        <f>+monthly_drivers_0!Q216*1.25</f>
        <v>3.125</v>
      </c>
    </row>
    <row r="217" spans="1:17" x14ac:dyDescent="0.25">
      <c r="A217" s="567">
        <f t="shared" si="10"/>
        <v>50709</v>
      </c>
      <c r="B217" s="567" t="str">
        <f t="shared" si="11"/>
        <v>Tracker</v>
      </c>
      <c r="C217" s="568">
        <v>30</v>
      </c>
      <c r="D217" s="569">
        <v>7.1742440271377559</v>
      </c>
      <c r="E217" s="569">
        <v>152.35968635559084</v>
      </c>
      <c r="F217" s="569">
        <v>18.695244812011715</v>
      </c>
      <c r="G217" s="569">
        <v>11.290921327590942</v>
      </c>
      <c r="H217" s="569">
        <v>5.6065231232941155</v>
      </c>
      <c r="I217" s="569">
        <v>88.032388524532308</v>
      </c>
      <c r="J217" s="569">
        <v>14.699053388357164</v>
      </c>
      <c r="K217" s="570">
        <v>175.47456658510123</v>
      </c>
      <c r="L217" s="571">
        <f t="shared" si="9"/>
        <v>0</v>
      </c>
      <c r="M217" s="571">
        <v>0</v>
      </c>
      <c r="N217" s="571">
        <v>0</v>
      </c>
      <c r="O217" s="572">
        <v>0</v>
      </c>
      <c r="P217" s="573">
        <v>0</v>
      </c>
      <c r="Q217" s="574">
        <f>+monthly_drivers_0!Q217*1.25</f>
        <v>3.125</v>
      </c>
    </row>
    <row r="218" spans="1:17" x14ac:dyDescent="0.25">
      <c r="A218" s="575">
        <f t="shared" si="10"/>
        <v>50739</v>
      </c>
      <c r="B218" s="575" t="str">
        <f t="shared" si="11"/>
        <v>Tracker</v>
      </c>
      <c r="C218" s="562">
        <v>30</v>
      </c>
      <c r="D218" s="563">
        <v>7.1373908058404938</v>
      </c>
      <c r="E218" s="563">
        <v>151.56326097106933</v>
      </c>
      <c r="F218" s="563">
        <v>18.596772903442378</v>
      </c>
      <c r="G218" s="563">
        <v>11.232853281021118</v>
      </c>
      <c r="H218" s="563">
        <v>5.5777180408239371</v>
      </c>
      <c r="I218" s="563">
        <v>87.573387195110342</v>
      </c>
      <c r="J218" s="563">
        <v>14.621601590394972</v>
      </c>
      <c r="K218" s="564">
        <v>175.12079000602105</v>
      </c>
      <c r="L218" s="563">
        <f t="shared" si="9"/>
        <v>0</v>
      </c>
      <c r="M218" s="563">
        <v>0</v>
      </c>
      <c r="N218" s="563">
        <v>0</v>
      </c>
      <c r="O218" s="565">
        <v>0</v>
      </c>
      <c r="P218" s="564">
        <v>0</v>
      </c>
      <c r="Q218" s="566">
        <f>+monthly_drivers_0!Q218*1.25</f>
        <v>3.125</v>
      </c>
    </row>
    <row r="219" spans="1:17" x14ac:dyDescent="0.25">
      <c r="A219" s="567">
        <f t="shared" si="10"/>
        <v>50770</v>
      </c>
      <c r="B219" s="567" t="str">
        <f t="shared" si="11"/>
        <v>Tracker</v>
      </c>
      <c r="C219" s="568">
        <v>30</v>
      </c>
      <c r="D219" s="569">
        <v>7.100727186560631</v>
      </c>
      <c r="E219" s="569">
        <v>150.77099433898923</v>
      </c>
      <c r="F219" s="569">
        <v>18.498815734863282</v>
      </c>
      <c r="G219" s="569">
        <v>11.17508405351639</v>
      </c>
      <c r="H219" s="569">
        <v>5.54906113883853</v>
      </c>
      <c r="I219" s="569">
        <v>87.116780183315271</v>
      </c>
      <c r="J219" s="569">
        <v>14.544555123686791</v>
      </c>
      <c r="K219" s="570">
        <v>174.76885537363776</v>
      </c>
      <c r="L219" s="571">
        <f t="shared" si="9"/>
        <v>0</v>
      </c>
      <c r="M219" s="571">
        <v>0</v>
      </c>
      <c r="N219" s="571">
        <v>0</v>
      </c>
      <c r="O219" s="572">
        <v>0</v>
      </c>
      <c r="P219" s="573">
        <v>0</v>
      </c>
      <c r="Q219" s="574">
        <f>+monthly_drivers_0!Q219*1.25</f>
        <v>3.125</v>
      </c>
    </row>
    <row r="220" spans="1:17" x14ac:dyDescent="0.25">
      <c r="A220" s="575">
        <f t="shared" si="10"/>
        <v>50801</v>
      </c>
      <c r="B220" s="575" t="str">
        <f t="shared" si="11"/>
        <v>Tracker</v>
      </c>
      <c r="C220" s="562">
        <v>30</v>
      </c>
      <c r="D220" s="563">
        <v>7.0642521559000011</v>
      </c>
      <c r="E220" s="563">
        <v>149.98286485290527</v>
      </c>
      <c r="F220" s="563">
        <v>18.401370773315431</v>
      </c>
      <c r="G220" s="563">
        <v>11.117611905097961</v>
      </c>
      <c r="H220" s="563">
        <v>5.5205515894889841</v>
      </c>
      <c r="I220" s="563">
        <v>86.662561132907896</v>
      </c>
      <c r="J220" s="563">
        <v>14.467911836028101</v>
      </c>
      <c r="K220" s="564">
        <v>174.41875502874706</v>
      </c>
      <c r="L220" s="563">
        <f t="shared" si="9"/>
        <v>0</v>
      </c>
      <c r="M220" s="563">
        <v>0</v>
      </c>
      <c r="N220" s="563">
        <v>0</v>
      </c>
      <c r="O220" s="565">
        <v>0</v>
      </c>
      <c r="P220" s="564">
        <v>0</v>
      </c>
      <c r="Q220" s="566">
        <f>+monthly_drivers_0!Q220*1.25</f>
        <v>3.125</v>
      </c>
    </row>
    <row r="221" spans="1:17" x14ac:dyDescent="0.25">
      <c r="A221" s="567">
        <f t="shared" si="10"/>
        <v>50829</v>
      </c>
      <c r="B221" s="567" t="str">
        <f t="shared" si="11"/>
        <v>Tracker</v>
      </c>
      <c r="C221" s="568">
        <v>30</v>
      </c>
      <c r="D221" s="569">
        <v>7.0279647629261026</v>
      </c>
      <c r="E221" s="569">
        <v>149.19885057830805</v>
      </c>
      <c r="F221" s="569">
        <v>18.304435317993168</v>
      </c>
      <c r="G221" s="569">
        <v>11.060435279369354</v>
      </c>
      <c r="H221" s="569">
        <v>5.4921887599825858</v>
      </c>
      <c r="I221" s="569">
        <v>86.210713981628416</v>
      </c>
      <c r="J221" s="569">
        <v>14.391669591903685</v>
      </c>
      <c r="K221" s="570">
        <v>174.07047910755318</v>
      </c>
      <c r="L221" s="571">
        <f t="shared" si="9"/>
        <v>0</v>
      </c>
      <c r="M221" s="571">
        <v>0</v>
      </c>
      <c r="N221" s="571">
        <v>0</v>
      </c>
      <c r="O221" s="572">
        <v>0</v>
      </c>
      <c r="P221" s="573">
        <v>0</v>
      </c>
      <c r="Q221" s="574">
        <f>+monthly_drivers_0!Q221*1.25</f>
        <v>3.125</v>
      </c>
    </row>
    <row r="222" spans="1:17" x14ac:dyDescent="0.25">
      <c r="A222" s="575">
        <f t="shared" si="10"/>
        <v>50860</v>
      </c>
      <c r="B222" s="575" t="str">
        <f t="shared" si="11"/>
        <v>Tracker</v>
      </c>
      <c r="C222" s="562">
        <v>30</v>
      </c>
      <c r="D222" s="563">
        <v>6.9918639907836928</v>
      </c>
      <c r="E222" s="563">
        <v>148.41893051910398</v>
      </c>
      <c r="F222" s="563">
        <v>18.208006713867182</v>
      </c>
      <c r="G222" s="563">
        <v>11.00355284833908</v>
      </c>
      <c r="H222" s="563">
        <v>5.4639717120826248</v>
      </c>
      <c r="I222" s="563">
        <v>85.761225877761831</v>
      </c>
      <c r="J222" s="563">
        <v>14.315826410293578</v>
      </c>
      <c r="K222" s="564">
        <v>173.72401758231226</v>
      </c>
      <c r="L222" s="563">
        <f t="shared" si="9"/>
        <v>0</v>
      </c>
      <c r="M222" s="563">
        <v>0</v>
      </c>
      <c r="N222" s="563">
        <v>0</v>
      </c>
      <c r="O222" s="565">
        <v>0</v>
      </c>
      <c r="P222" s="564">
        <v>0</v>
      </c>
      <c r="Q222" s="566">
        <f>+monthly_drivers_0!Q222*1.25</f>
        <v>3.125</v>
      </c>
    </row>
    <row r="223" spans="1:17" x14ac:dyDescent="0.25">
      <c r="A223" s="567">
        <f t="shared" si="10"/>
        <v>50890</v>
      </c>
      <c r="B223" s="567" t="str">
        <f t="shared" si="11"/>
        <v>Tracker</v>
      </c>
      <c r="C223" s="568">
        <v>30</v>
      </c>
      <c r="D223" s="569">
        <v>6.9559490443468084</v>
      </c>
      <c r="E223" s="569">
        <v>147.64308168029785</v>
      </c>
      <c r="F223" s="569">
        <v>18.112082092285153</v>
      </c>
      <c r="G223" s="569">
        <v>10.946962825298309</v>
      </c>
      <c r="H223" s="569">
        <v>5.435899887681007</v>
      </c>
      <c r="I223" s="569">
        <v>85.314084962368014</v>
      </c>
      <c r="J223" s="569">
        <v>14.240379721164704</v>
      </c>
      <c r="K223" s="570">
        <v>173.37936157276857</v>
      </c>
      <c r="L223" s="571">
        <f t="shared" si="9"/>
        <v>0</v>
      </c>
      <c r="M223" s="571">
        <v>0</v>
      </c>
      <c r="N223" s="571">
        <v>0</v>
      </c>
      <c r="O223" s="572">
        <v>0</v>
      </c>
      <c r="P223" s="573">
        <v>0</v>
      </c>
      <c r="Q223" s="574">
        <f>+monthly_drivers_0!Q223*1.25</f>
        <v>3.125</v>
      </c>
    </row>
    <row r="224" spans="1:17" x14ac:dyDescent="0.25">
      <c r="A224" s="575">
        <f t="shared" si="10"/>
        <v>50921</v>
      </c>
      <c r="B224" s="575" t="str">
        <f t="shared" si="11"/>
        <v>Tracker</v>
      </c>
      <c r="C224" s="562">
        <v>30</v>
      </c>
      <c r="D224" s="563">
        <v>6.9202188833951954</v>
      </c>
      <c r="E224" s="563">
        <v>146.87128427124023</v>
      </c>
      <c r="F224" s="563">
        <v>18.016658889770508</v>
      </c>
      <c r="G224" s="563">
        <v>10.890663875579833</v>
      </c>
      <c r="H224" s="563">
        <v>5.4079725524783129</v>
      </c>
      <c r="I224" s="563">
        <v>84.869280621528617</v>
      </c>
      <c r="J224" s="563">
        <v>14.165327834486961</v>
      </c>
      <c r="K224" s="564">
        <v>173.03650088944477</v>
      </c>
      <c r="L224" s="563">
        <f t="shared" si="9"/>
        <v>0</v>
      </c>
      <c r="M224" s="563">
        <v>0</v>
      </c>
      <c r="N224" s="563">
        <v>0</v>
      </c>
      <c r="O224" s="565">
        <v>0</v>
      </c>
      <c r="P224" s="564">
        <v>0</v>
      </c>
      <c r="Q224" s="566">
        <f>+monthly_drivers_0!Q224*1.25</f>
        <v>3.125</v>
      </c>
    </row>
    <row r="225" spans="1:17" x14ac:dyDescent="0.25">
      <c r="A225" s="567">
        <f t="shared" si="10"/>
        <v>50951</v>
      </c>
      <c r="B225" s="567" t="str">
        <f t="shared" si="11"/>
        <v>Tracker</v>
      </c>
      <c r="C225" s="568">
        <v>30</v>
      </c>
      <c r="D225" s="569">
        <v>6.8846724516153328</v>
      </c>
      <c r="E225" s="569">
        <v>146.10351406097408</v>
      </c>
      <c r="F225" s="569">
        <v>17.921734344482424</v>
      </c>
      <c r="G225" s="569">
        <v>10.834654533386232</v>
      </c>
      <c r="H225" s="569">
        <v>5.3801887741982952</v>
      </c>
      <c r="I225" s="569">
        <v>84.426795692920678</v>
      </c>
      <c r="J225" s="569">
        <v>14.090668403983116</v>
      </c>
      <c r="K225" s="570">
        <v>172.6954249611255</v>
      </c>
      <c r="L225" s="571">
        <f t="shared" si="9"/>
        <v>0</v>
      </c>
      <c r="M225" s="571">
        <v>0</v>
      </c>
      <c r="N225" s="571">
        <v>0</v>
      </c>
      <c r="O225" s="572">
        <v>0</v>
      </c>
      <c r="P225" s="573">
        <v>0</v>
      </c>
      <c r="Q225" s="574">
        <f>+monthly_drivers_0!Q225*1.25</f>
        <v>3.125</v>
      </c>
    </row>
    <row r="226" spans="1:17" x14ac:dyDescent="0.25">
      <c r="A226" s="575">
        <f t="shared" si="10"/>
        <v>50982</v>
      </c>
      <c r="B226" s="575" t="str">
        <f t="shared" si="11"/>
        <v>Tracker</v>
      </c>
      <c r="C226" s="562">
        <v>30</v>
      </c>
      <c r="D226" s="563">
        <v>6.8493088356256484</v>
      </c>
      <c r="E226" s="563">
        <v>145.33975064086911</v>
      </c>
      <c r="F226" s="563">
        <v>17.827305709838868</v>
      </c>
      <c r="G226" s="563">
        <v>10.778933211326597</v>
      </c>
      <c r="H226" s="563">
        <v>5.3525478730499749</v>
      </c>
      <c r="I226" s="563">
        <v>83.98662115097045</v>
      </c>
      <c r="J226" s="563">
        <v>14.016399195194243</v>
      </c>
      <c r="K226" s="564">
        <v>172.35612659662405</v>
      </c>
      <c r="L226" s="563">
        <f t="shared" si="9"/>
        <v>0</v>
      </c>
      <c r="M226" s="563">
        <v>0</v>
      </c>
      <c r="N226" s="563">
        <v>0</v>
      </c>
      <c r="O226" s="565">
        <v>0</v>
      </c>
      <c r="P226" s="564">
        <v>0</v>
      </c>
      <c r="Q226" s="566">
        <f>+monthly_drivers_0!Q226*1.25</f>
        <v>3.125</v>
      </c>
    </row>
    <row r="227" spans="1:17" x14ac:dyDescent="0.25">
      <c r="A227" s="567">
        <f t="shared" si="10"/>
        <v>51013</v>
      </c>
      <c r="B227" s="567" t="str">
        <f t="shared" si="11"/>
        <v>Tracker</v>
      </c>
      <c r="C227" s="568">
        <v>30</v>
      </c>
      <c r="D227" s="569">
        <v>6.8141271133422876</v>
      </c>
      <c r="E227" s="569">
        <v>144.57997352600097</v>
      </c>
      <c r="F227" s="569">
        <v>17.733370513916014</v>
      </c>
      <c r="G227" s="569">
        <v>10.723498306751251</v>
      </c>
      <c r="H227" s="569">
        <v>5.3250490953624245</v>
      </c>
      <c r="I227" s="569">
        <v>83.548746392726883</v>
      </c>
      <c r="J227" s="569">
        <v>13.942518416643143</v>
      </c>
      <c r="K227" s="570">
        <v>172.01859480994011</v>
      </c>
      <c r="L227" s="571">
        <f t="shared" si="9"/>
        <v>0</v>
      </c>
      <c r="M227" s="571">
        <v>0</v>
      </c>
      <c r="N227" s="571">
        <v>0</v>
      </c>
      <c r="O227" s="572">
        <v>0</v>
      </c>
      <c r="P227" s="573">
        <v>0</v>
      </c>
      <c r="Q227" s="574">
        <f>+monthly_drivers_0!Q227*1.25</f>
        <v>3.125</v>
      </c>
    </row>
    <row r="228" spans="1:17" x14ac:dyDescent="0.25">
      <c r="A228" s="575">
        <f t="shared" si="10"/>
        <v>51043</v>
      </c>
      <c r="B228" s="575" t="str">
        <f t="shared" si="11"/>
        <v>Tracker</v>
      </c>
      <c r="C228" s="562">
        <v>30</v>
      </c>
      <c r="D228" s="563">
        <v>6.7791264307498933</v>
      </c>
      <c r="E228" s="563">
        <v>143.82416321563716</v>
      </c>
      <c r="F228" s="563">
        <v>17.639926498413086</v>
      </c>
      <c r="G228" s="563">
        <v>10.668348644256593</v>
      </c>
      <c r="H228" s="563">
        <v>5.2976918729841715</v>
      </c>
      <c r="I228" s="563">
        <v>83.113156681060786</v>
      </c>
      <c r="J228" s="563">
        <v>13.869024530649185</v>
      </c>
      <c r="K228" s="564">
        <v>171.68282188140046</v>
      </c>
      <c r="L228" s="563">
        <f t="shared" si="9"/>
        <v>0</v>
      </c>
      <c r="M228" s="563">
        <v>0</v>
      </c>
      <c r="N228" s="563">
        <v>0</v>
      </c>
      <c r="O228" s="565">
        <v>0</v>
      </c>
      <c r="P228" s="564">
        <v>0</v>
      </c>
      <c r="Q228" s="566">
        <f>+monthly_drivers_0!Q228*1.25</f>
        <v>3.125</v>
      </c>
    </row>
    <row r="229" spans="1:17" x14ac:dyDescent="0.25">
      <c r="A229" s="567">
        <f t="shared" si="10"/>
        <v>51074</v>
      </c>
      <c r="B229" s="567" t="str">
        <f t="shared" si="11"/>
        <v>Tracker</v>
      </c>
      <c r="C229" s="568">
        <v>30</v>
      </c>
      <c r="D229" s="569">
        <v>6.7443057211637498</v>
      </c>
      <c r="E229" s="569">
        <v>143.07229654693603</v>
      </c>
      <c r="F229" s="569">
        <v>17.546970703124995</v>
      </c>
      <c r="G229" s="569">
        <v>10.613482491493222</v>
      </c>
      <c r="H229" s="569">
        <v>5.2704752717018115</v>
      </c>
      <c r="I229" s="569">
        <v>82.679839370727535</v>
      </c>
      <c r="J229" s="569">
        <v>13.795914565920828</v>
      </c>
      <c r="K229" s="570">
        <v>171.34879710717126</v>
      </c>
      <c r="L229" s="571">
        <f t="shared" si="9"/>
        <v>0</v>
      </c>
      <c r="M229" s="571">
        <v>0</v>
      </c>
      <c r="N229" s="571">
        <v>0</v>
      </c>
      <c r="O229" s="572">
        <v>0</v>
      </c>
      <c r="P229" s="573">
        <v>0</v>
      </c>
      <c r="Q229" s="574">
        <f>+monthly_drivers_0!Q229*1.25</f>
        <v>3.125</v>
      </c>
    </row>
    <row r="230" spans="1:17" x14ac:dyDescent="0.25">
      <c r="A230" s="575">
        <f t="shared" si="10"/>
        <v>51104</v>
      </c>
      <c r="B230" s="575" t="str">
        <f t="shared" si="11"/>
        <v>Tracker</v>
      </c>
      <c r="C230" s="562">
        <v>30</v>
      </c>
      <c r="D230" s="563">
        <v>6.7096641248464586</v>
      </c>
      <c r="E230" s="563">
        <v>142.3243540267944</v>
      </c>
      <c r="F230" s="563">
        <v>17.454500839233397</v>
      </c>
      <c r="G230" s="563">
        <v>10.558898589134214</v>
      </c>
      <c r="H230" s="563">
        <v>5.2433987459242344</v>
      </c>
      <c r="I230" s="563">
        <v>82.248785669326764</v>
      </c>
      <c r="J230" s="563">
        <v>13.723187113404276</v>
      </c>
      <c r="K230" s="564">
        <v>171.01651322880764</v>
      </c>
      <c r="L230" s="563">
        <f t="shared" si="9"/>
        <v>0</v>
      </c>
      <c r="M230" s="563">
        <v>0</v>
      </c>
      <c r="N230" s="563">
        <v>0</v>
      </c>
      <c r="O230" s="565">
        <v>0</v>
      </c>
      <c r="P230" s="564">
        <v>0</v>
      </c>
      <c r="Q230" s="566">
        <f>+monthly_drivers_0!Q230*1.25</f>
        <v>3.125</v>
      </c>
    </row>
    <row r="231" spans="1:17" x14ac:dyDescent="0.25">
      <c r="A231" s="567">
        <f t="shared" si="10"/>
        <v>51135</v>
      </c>
      <c r="B231" s="567" t="str">
        <f t="shared" si="11"/>
        <v>Tracker</v>
      </c>
      <c r="C231" s="568">
        <v>30</v>
      </c>
      <c r="D231" s="569">
        <v>6.675200730323791</v>
      </c>
      <c r="E231" s="569">
        <v>141.58031219482419</v>
      </c>
      <c r="F231" s="569">
        <v>17.362513427734378</v>
      </c>
      <c r="G231" s="569">
        <v>10.504595319271086</v>
      </c>
      <c r="H231" s="569">
        <v>5.2164613769054409</v>
      </c>
      <c r="I231" s="569">
        <v>81.819979816436785</v>
      </c>
      <c r="J231" s="569">
        <v>13.650839643120765</v>
      </c>
      <c r="K231" s="570">
        <v>170.6859574335702</v>
      </c>
      <c r="L231" s="571">
        <f t="shared" si="9"/>
        <v>0</v>
      </c>
      <c r="M231" s="571">
        <v>0</v>
      </c>
      <c r="N231" s="571">
        <v>0</v>
      </c>
      <c r="O231" s="572">
        <v>0</v>
      </c>
      <c r="P231" s="573">
        <v>0</v>
      </c>
      <c r="Q231" s="574">
        <f>+monthly_drivers_0!Q231*1.25</f>
        <v>3.125</v>
      </c>
    </row>
    <row r="232" spans="1:17" x14ac:dyDescent="0.25">
      <c r="A232" s="575">
        <f t="shared" si="10"/>
        <v>51166</v>
      </c>
      <c r="B232" s="575" t="str">
        <f t="shared" si="11"/>
        <v>Tracker</v>
      </c>
      <c r="C232" s="562">
        <v>30</v>
      </c>
      <c r="D232" s="563">
        <v>6.640914599299431</v>
      </c>
      <c r="E232" s="563">
        <v>140.84015302276612</v>
      </c>
      <c r="F232" s="563">
        <v>17.271006988525389</v>
      </c>
      <c r="G232" s="563">
        <v>10.450571376800536</v>
      </c>
      <c r="H232" s="563">
        <v>5.1896626081168655</v>
      </c>
      <c r="I232" s="563">
        <v>81.393412367820744</v>
      </c>
      <c r="J232" s="563">
        <v>13.578870585322379</v>
      </c>
      <c r="K232" s="564">
        <v>170.35712390303055</v>
      </c>
      <c r="L232" s="563">
        <f t="shared" si="9"/>
        <v>0</v>
      </c>
      <c r="M232" s="563">
        <v>0</v>
      </c>
      <c r="N232" s="563">
        <v>0</v>
      </c>
      <c r="O232" s="565">
        <v>0</v>
      </c>
      <c r="P232" s="564">
        <v>0</v>
      </c>
      <c r="Q232" s="566">
        <f>+monthly_drivers_0!Q232*1.25</f>
        <v>3.125</v>
      </c>
    </row>
    <row r="233" spans="1:17" x14ac:dyDescent="0.25">
      <c r="A233" s="567">
        <f t="shared" si="10"/>
        <v>51195</v>
      </c>
      <c r="B233" s="567" t="str">
        <f t="shared" si="11"/>
        <v>Tracker</v>
      </c>
      <c r="C233" s="568">
        <v>30</v>
      </c>
      <c r="D233" s="569">
        <v>6.6068048026561748</v>
      </c>
      <c r="E233" s="569">
        <v>140.10385602569582</v>
      </c>
      <c r="F233" s="569">
        <v>17.179978378295896</v>
      </c>
      <c r="G233" s="569">
        <v>10.396825258255005</v>
      </c>
      <c r="H233" s="569">
        <v>5.1630016660690305</v>
      </c>
      <c r="I233" s="569">
        <v>80.969070343017577</v>
      </c>
      <c r="J233" s="569">
        <v>13.507277505040172</v>
      </c>
      <c r="K233" s="570">
        <v>170.03000325335378</v>
      </c>
      <c r="L233" s="571">
        <f t="shared" si="9"/>
        <v>0</v>
      </c>
      <c r="M233" s="571">
        <v>0</v>
      </c>
      <c r="N233" s="571">
        <v>0</v>
      </c>
      <c r="O233" s="572">
        <v>0</v>
      </c>
      <c r="P233" s="573">
        <v>0</v>
      </c>
      <c r="Q233" s="574">
        <f>+monthly_drivers_0!Q233*1.25</f>
        <v>3.125</v>
      </c>
    </row>
    <row r="234" spans="1:17" x14ac:dyDescent="0.25">
      <c r="A234" s="575">
        <f t="shared" si="10"/>
        <v>51226</v>
      </c>
      <c r="B234" s="575" t="str">
        <f t="shared" si="11"/>
        <v>Tracker</v>
      </c>
      <c r="C234" s="562">
        <v>30</v>
      </c>
      <c r="D234" s="563">
        <v>6.5728704508543032</v>
      </c>
      <c r="E234" s="563">
        <v>139.37140092468263</v>
      </c>
      <c r="F234" s="563">
        <v>17.089425765991209</v>
      </c>
      <c r="G234" s="563">
        <v>10.343355566978456</v>
      </c>
      <c r="H234" s="563">
        <v>5.136477827429772</v>
      </c>
      <c r="I234" s="563">
        <v>80.546943775653858</v>
      </c>
      <c r="J234" s="563">
        <v>13.436059316515923</v>
      </c>
      <c r="K234" s="564">
        <v>169.70458571858893</v>
      </c>
      <c r="L234" s="563">
        <f t="shared" si="9"/>
        <v>0</v>
      </c>
      <c r="M234" s="563">
        <v>0</v>
      </c>
      <c r="N234" s="563">
        <v>0</v>
      </c>
      <c r="O234" s="565">
        <v>0</v>
      </c>
      <c r="P234" s="564">
        <v>0</v>
      </c>
      <c r="Q234" s="566">
        <f>+monthly_drivers_0!Q234*1.25</f>
        <v>3.125</v>
      </c>
    </row>
    <row r="235" spans="1:17" x14ac:dyDescent="0.25">
      <c r="A235" s="567">
        <f t="shared" si="10"/>
        <v>51256</v>
      </c>
      <c r="B235" s="567" t="str">
        <f t="shared" si="11"/>
        <v>Tracker</v>
      </c>
      <c r="C235" s="568">
        <v>30</v>
      </c>
      <c r="D235" s="569">
        <v>6.5391107124090206</v>
      </c>
      <c r="E235" s="569">
        <v>138.64276485443116</v>
      </c>
      <c r="F235" s="569">
        <v>16.999345779418949</v>
      </c>
      <c r="G235" s="569">
        <v>10.29016082239151</v>
      </c>
      <c r="H235" s="569">
        <v>5.1100904844999313</v>
      </c>
      <c r="I235" s="569">
        <v>80.127018495559696</v>
      </c>
      <c r="J235" s="569">
        <v>13.365212942600252</v>
      </c>
      <c r="K235" s="570">
        <v>169.38086230751503</v>
      </c>
      <c r="L235" s="571">
        <f t="shared" si="9"/>
        <v>0</v>
      </c>
      <c r="M235" s="571">
        <v>0</v>
      </c>
      <c r="N235" s="571">
        <v>0</v>
      </c>
      <c r="O235" s="572">
        <v>0</v>
      </c>
      <c r="P235" s="573">
        <v>0</v>
      </c>
      <c r="Q235" s="574">
        <f>+monthly_drivers_0!Q235*1.25</f>
        <v>3.125</v>
      </c>
    </row>
    <row r="236" spans="1:17" x14ac:dyDescent="0.25">
      <c r="A236" s="575">
        <f t="shared" si="10"/>
        <v>51287</v>
      </c>
      <c r="B236" s="575" t="str">
        <f t="shared" si="11"/>
        <v>Tracker</v>
      </c>
      <c r="C236" s="562">
        <v>30</v>
      </c>
      <c r="D236" s="563">
        <v>6.5055245348215101</v>
      </c>
      <c r="E236" s="563">
        <v>137.91793143844606</v>
      </c>
      <c r="F236" s="563">
        <v>16.909736419677735</v>
      </c>
      <c r="G236" s="563">
        <v>10.237239665985108</v>
      </c>
      <c r="H236" s="563">
        <v>5.0838387198448185</v>
      </c>
      <c r="I236" s="563">
        <v>79.709284806251532</v>
      </c>
      <c r="J236" s="563">
        <v>13.294736867427826</v>
      </c>
      <c r="K236" s="564">
        <v>169.05882526855359</v>
      </c>
      <c r="L236" s="563">
        <f t="shared" si="9"/>
        <v>0</v>
      </c>
      <c r="M236" s="563">
        <v>0</v>
      </c>
      <c r="N236" s="563">
        <v>0</v>
      </c>
      <c r="O236" s="565">
        <v>0</v>
      </c>
      <c r="P236" s="564">
        <v>0</v>
      </c>
      <c r="Q236" s="566">
        <f>+monthly_drivers_0!Q236*1.25</f>
        <v>3.125</v>
      </c>
    </row>
    <row r="237" spans="1:17" x14ac:dyDescent="0.25">
      <c r="A237" s="567">
        <f t="shared" si="10"/>
        <v>51317</v>
      </c>
      <c r="B237" s="567" t="str">
        <f t="shared" si="11"/>
        <v>Tracker</v>
      </c>
      <c r="C237" s="568">
        <v>30</v>
      </c>
      <c r="D237" s="569">
        <v>6.4721111857891094</v>
      </c>
      <c r="E237" s="569">
        <v>137.19687751007081</v>
      </c>
      <c r="F237" s="569">
        <v>16.820595092773438</v>
      </c>
      <c r="G237" s="569">
        <v>10.184590754508973</v>
      </c>
      <c r="H237" s="569">
        <v>5.0577221232354646</v>
      </c>
      <c r="I237" s="569">
        <v>79.293728382587432</v>
      </c>
      <c r="J237" s="569">
        <v>13.224629391908648</v>
      </c>
      <c r="K237" s="570">
        <v>168.73846394218322</v>
      </c>
      <c r="L237" s="571">
        <f t="shared" si="9"/>
        <v>0</v>
      </c>
      <c r="M237" s="571">
        <v>0</v>
      </c>
      <c r="N237" s="571">
        <v>0</v>
      </c>
      <c r="O237" s="572">
        <v>0</v>
      </c>
      <c r="P237" s="573">
        <v>0</v>
      </c>
      <c r="Q237" s="574">
        <f>+monthly_drivers_0!Q237*1.25</f>
        <v>3.125</v>
      </c>
    </row>
    <row r="238" spans="1:17" x14ac:dyDescent="0.25">
      <c r="A238" s="575">
        <f t="shared" si="10"/>
        <v>51348</v>
      </c>
      <c r="B238" s="575" t="str">
        <f t="shared" si="11"/>
        <v>Tracker</v>
      </c>
      <c r="C238" s="562">
        <v>30</v>
      </c>
      <c r="D238" s="563">
        <v>6.4388696707487121</v>
      </c>
      <c r="E238" s="563">
        <v>136.4795851211548</v>
      </c>
      <c r="F238" s="563">
        <v>16.731919342041017</v>
      </c>
      <c r="G238" s="563">
        <v>10.132212546348573</v>
      </c>
      <c r="H238" s="563">
        <v>5.0317397910654549</v>
      </c>
      <c r="I238" s="563">
        <v>78.880341084480293</v>
      </c>
      <c r="J238" s="563">
        <v>13.154888203859327</v>
      </c>
      <c r="K238" s="564">
        <v>168.419771055555</v>
      </c>
      <c r="L238" s="563">
        <f t="shared" si="9"/>
        <v>0</v>
      </c>
      <c r="M238" s="563">
        <v>0</v>
      </c>
      <c r="N238" s="563">
        <v>0</v>
      </c>
      <c r="O238" s="565">
        <v>0</v>
      </c>
      <c r="P238" s="564">
        <v>0</v>
      </c>
      <c r="Q238" s="566">
        <f>+monthly_drivers_0!Q238*1.25</f>
        <v>3.125</v>
      </c>
    </row>
    <row r="239" spans="1:17" x14ac:dyDescent="0.25">
      <c r="A239" s="567">
        <f t="shared" si="10"/>
        <v>51379</v>
      </c>
      <c r="B239" s="567" t="str">
        <f t="shared" si="11"/>
        <v>Tracker</v>
      </c>
      <c r="C239" s="568">
        <v>30</v>
      </c>
      <c r="D239" s="569">
        <v>6.4057991465330124</v>
      </c>
      <c r="E239" s="569">
        <v>135.76603298950195</v>
      </c>
      <c r="F239" s="569">
        <v>16.643706604003906</v>
      </c>
      <c r="G239" s="569">
        <v>10.080103797435758</v>
      </c>
      <c r="H239" s="569">
        <v>5.0058910940289509</v>
      </c>
      <c r="I239" s="569">
        <v>78.469109860897063</v>
      </c>
      <c r="J239" s="569">
        <v>13.085511430978775</v>
      </c>
      <c r="K239" s="570">
        <v>168.10273704615051</v>
      </c>
      <c r="L239" s="571">
        <f t="shared" si="9"/>
        <v>0</v>
      </c>
      <c r="M239" s="571">
        <v>0</v>
      </c>
      <c r="N239" s="571">
        <v>0</v>
      </c>
      <c r="O239" s="572">
        <v>0</v>
      </c>
      <c r="P239" s="573">
        <v>0</v>
      </c>
      <c r="Q239" s="574">
        <f>+monthly_drivers_0!Q239*1.25</f>
        <v>3.125</v>
      </c>
    </row>
    <row r="240" spans="1:17" x14ac:dyDescent="0.25">
      <c r="A240" s="575">
        <f t="shared" si="10"/>
        <v>51409</v>
      </c>
      <c r="B240" s="575" t="str">
        <f t="shared" si="11"/>
        <v>Tracker</v>
      </c>
      <c r="C240" s="562">
        <v>30</v>
      </c>
      <c r="D240" s="563">
        <v>6.3728987326622013</v>
      </c>
      <c r="E240" s="563">
        <v>135.05620272064212</v>
      </c>
      <c r="F240" s="563">
        <v>16.555954772949221</v>
      </c>
      <c r="G240" s="563">
        <v>10.028262996673588</v>
      </c>
      <c r="H240" s="563">
        <v>4.9801753139197826</v>
      </c>
      <c r="I240" s="563">
        <v>78.06002453565597</v>
      </c>
      <c r="J240" s="563">
        <v>13.016497402787209</v>
      </c>
      <c r="K240" s="564">
        <v>167.78735363877939</v>
      </c>
      <c r="L240" s="563">
        <f t="shared" si="9"/>
        <v>0</v>
      </c>
      <c r="M240" s="563">
        <v>0</v>
      </c>
      <c r="N240" s="563">
        <v>0</v>
      </c>
      <c r="O240" s="565">
        <v>0</v>
      </c>
      <c r="P240" s="564">
        <v>0</v>
      </c>
      <c r="Q240" s="566">
        <f>+monthly_drivers_0!Q240*1.25</f>
        <v>3.125</v>
      </c>
    </row>
    <row r="241" spans="1:17" x14ac:dyDescent="0.25">
      <c r="A241" s="567">
        <f t="shared" si="10"/>
        <v>51440</v>
      </c>
      <c r="B241" s="567" t="str">
        <f t="shared" si="11"/>
        <v>Tracker</v>
      </c>
      <c r="C241" s="568">
        <v>30</v>
      </c>
      <c r="D241" s="569">
        <v>6.3401676238775257</v>
      </c>
      <c r="E241" s="569">
        <v>134.35007268524171</v>
      </c>
      <c r="F241" s="569">
        <v>16.468661010742188</v>
      </c>
      <c r="G241" s="569">
        <v>9.9766887593269331</v>
      </c>
      <c r="H241" s="569">
        <v>4.9545919742584221</v>
      </c>
      <c r="I241" s="569">
        <v>77.653071146011342</v>
      </c>
      <c r="J241" s="569">
        <v>12.947844044566155</v>
      </c>
      <c r="K241" s="570">
        <v>167.47361193327794</v>
      </c>
      <c r="L241" s="571">
        <f t="shared" si="9"/>
        <v>0</v>
      </c>
      <c r="M241" s="571">
        <v>0</v>
      </c>
      <c r="N241" s="571">
        <v>0</v>
      </c>
      <c r="O241" s="572">
        <v>0</v>
      </c>
      <c r="P241" s="573">
        <v>0</v>
      </c>
      <c r="Q241" s="574">
        <f>+monthly_drivers_0!Q241*1.25</f>
        <v>3.125</v>
      </c>
    </row>
    <row r="242" spans="1:17" x14ac:dyDescent="0.25">
      <c r="A242" s="575">
        <f t="shared" si="10"/>
        <v>51470</v>
      </c>
      <c r="B242" s="575" t="str">
        <f t="shared" si="11"/>
        <v>Tracker</v>
      </c>
      <c r="C242" s="562">
        <v>30</v>
      </c>
      <c r="D242" s="563">
        <v>6.3076048398017877</v>
      </c>
      <c r="E242" s="563">
        <v>133.64762526702881</v>
      </c>
      <c r="F242" s="563">
        <v>16.381823028564455</v>
      </c>
      <c r="G242" s="563">
        <v>9.9253796839714052</v>
      </c>
      <c r="H242" s="563">
        <v>4.9291401111185547</v>
      </c>
      <c r="I242" s="563">
        <v>77.248240587711337</v>
      </c>
      <c r="J242" s="563">
        <v>12.879549263596534</v>
      </c>
      <c r="K242" s="564">
        <v>167.16150290886873</v>
      </c>
      <c r="L242" s="563">
        <f t="shared" si="9"/>
        <v>0</v>
      </c>
      <c r="M242" s="563">
        <v>0</v>
      </c>
      <c r="N242" s="563">
        <v>0</v>
      </c>
      <c r="O242" s="565">
        <v>0</v>
      </c>
      <c r="P242" s="564">
        <v>0</v>
      </c>
      <c r="Q242" s="566">
        <f>+monthly_drivers_0!Q242*1.25</f>
        <v>3.125</v>
      </c>
    </row>
    <row r="243" spans="1:17" x14ac:dyDescent="0.25">
      <c r="A243" s="567">
        <f t="shared" si="10"/>
        <v>51501</v>
      </c>
      <c r="B243" s="567" t="str">
        <f t="shared" si="11"/>
        <v>Tracker</v>
      </c>
      <c r="C243" s="568">
        <v>30</v>
      </c>
      <c r="D243" s="569">
        <v>6.2752095174789417</v>
      </c>
      <c r="E243" s="569">
        <v>132.9488403930664</v>
      </c>
      <c r="F243" s="569">
        <v>16.295438400268555</v>
      </c>
      <c r="G243" s="569">
        <v>9.8743346190452588</v>
      </c>
      <c r="H243" s="569">
        <v>4.9038191285133355</v>
      </c>
      <c r="I243" s="569">
        <v>76.84552031850815</v>
      </c>
      <c r="J243" s="569">
        <v>12.811611275911332</v>
      </c>
      <c r="K243" s="570">
        <v>166.85101873486678</v>
      </c>
      <c r="L243" s="571">
        <f t="shared" si="9"/>
        <v>0</v>
      </c>
      <c r="M243" s="571">
        <v>0</v>
      </c>
      <c r="N243" s="571">
        <v>0</v>
      </c>
      <c r="O243" s="572">
        <v>0</v>
      </c>
      <c r="P243" s="573">
        <v>0</v>
      </c>
      <c r="Q243" s="574">
        <f>+monthly_drivers_0!Q243*1.25</f>
        <v>3.125</v>
      </c>
    </row>
    <row r="244" spans="1:17" x14ac:dyDescent="0.25">
      <c r="A244" s="575">
        <f t="shared" si="10"/>
        <v>51532</v>
      </c>
      <c r="B244" s="575" t="str">
        <f t="shared" si="11"/>
        <v>Tracker</v>
      </c>
      <c r="C244" s="562">
        <v>30</v>
      </c>
      <c r="D244" s="563">
        <v>6.2429808682203287</v>
      </c>
      <c r="E244" s="563">
        <v>132.2536985397339</v>
      </c>
      <c r="F244" s="563">
        <v>16.209504776000973</v>
      </c>
      <c r="G244" s="563">
        <v>9.8235519576072701</v>
      </c>
      <c r="H244" s="563">
        <v>4.8786284085810188</v>
      </c>
      <c r="I244" s="563">
        <v>76.444900907039624</v>
      </c>
      <c r="J244" s="563">
        <v>12.744028336644172</v>
      </c>
      <c r="K244" s="564">
        <v>166.54215027146228</v>
      </c>
      <c r="L244" s="563">
        <f t="shared" si="9"/>
        <v>0</v>
      </c>
      <c r="M244" s="563">
        <v>0</v>
      </c>
      <c r="N244" s="563">
        <v>0</v>
      </c>
      <c r="O244" s="565">
        <v>0</v>
      </c>
      <c r="P244" s="564">
        <v>0</v>
      </c>
      <c r="Q244" s="566">
        <f>+monthly_drivers_0!Q244*1.25</f>
        <v>3.125</v>
      </c>
    </row>
    <row r="245" spans="1:17" x14ac:dyDescent="0.25">
      <c r="A245" s="567">
        <f t="shared" si="10"/>
        <v>51560</v>
      </c>
      <c r="B245" s="567" t="str">
        <f t="shared" si="11"/>
        <v>Tracker</v>
      </c>
      <c r="C245" s="568">
        <v>30</v>
      </c>
      <c r="D245" s="569">
        <v>6.2109178683757778</v>
      </c>
      <c r="E245" s="569">
        <v>131.56217960357665</v>
      </c>
      <c r="F245" s="569">
        <v>16.12401989746094</v>
      </c>
      <c r="G245" s="569">
        <v>9.7730305585861217</v>
      </c>
      <c r="H245" s="569">
        <v>4.8535672051906591</v>
      </c>
      <c r="I245" s="569">
        <v>76.046368977546692</v>
      </c>
      <c r="J245" s="569">
        <v>12.676798420667648</v>
      </c>
      <c r="K245" s="570">
        <v>166.23488904722598</v>
      </c>
      <c r="L245" s="571">
        <f t="shared" si="9"/>
        <v>0</v>
      </c>
      <c r="M245" s="571">
        <v>0</v>
      </c>
      <c r="N245" s="571">
        <v>0</v>
      </c>
      <c r="O245" s="572">
        <v>0</v>
      </c>
      <c r="P245" s="573">
        <v>0</v>
      </c>
      <c r="Q245" s="574">
        <f>+monthly_drivers_0!Q245*1.25</f>
        <v>3.125</v>
      </c>
    </row>
    <row r="246" spans="1:17" x14ac:dyDescent="0.25">
      <c r="A246" s="575">
        <f t="shared" si="10"/>
        <v>51591</v>
      </c>
      <c r="B246" s="575" t="str">
        <f t="shared" si="11"/>
        <v>Tracker</v>
      </c>
      <c r="C246" s="562">
        <v>30</v>
      </c>
      <c r="D246" s="563">
        <v>6.1790198619365713</v>
      </c>
      <c r="E246" s="563">
        <v>130.87426660919189</v>
      </c>
      <c r="F246" s="563">
        <v>16.038981155395508</v>
      </c>
      <c r="G246" s="563">
        <v>9.7227690372467066</v>
      </c>
      <c r="H246" s="563">
        <v>4.8286349494755267</v>
      </c>
      <c r="I246" s="563">
        <v>75.649915650844576</v>
      </c>
      <c r="J246" s="563">
        <v>12.609919683098791</v>
      </c>
      <c r="K246" s="564">
        <v>165.92922742629054</v>
      </c>
      <c r="L246" s="563">
        <f t="shared" si="9"/>
        <v>0</v>
      </c>
      <c r="M246" s="563">
        <v>0</v>
      </c>
      <c r="N246" s="563">
        <v>0</v>
      </c>
      <c r="O246" s="565">
        <v>0</v>
      </c>
      <c r="P246" s="564">
        <v>0</v>
      </c>
      <c r="Q246" s="566">
        <f>+monthly_drivers_0!Q246*1.25</f>
        <v>3.125</v>
      </c>
    </row>
    <row r="247" spans="1:17" x14ac:dyDescent="0.25">
      <c r="A247" s="567">
        <f t="shared" si="10"/>
        <v>51621</v>
      </c>
      <c r="B247" s="567" t="str">
        <f t="shared" si="11"/>
        <v>Tracker</v>
      </c>
      <c r="C247" s="568">
        <v>30</v>
      </c>
      <c r="D247" s="569">
        <v>6.1472858576774589</v>
      </c>
      <c r="E247" s="569">
        <v>130.18993930816649</v>
      </c>
      <c r="F247" s="569">
        <v>15.954386535644529</v>
      </c>
      <c r="G247" s="569">
        <v>9.6727659392356866</v>
      </c>
      <c r="H247" s="569">
        <v>4.8038307959437372</v>
      </c>
      <c r="I247" s="569">
        <v>75.255529120922091</v>
      </c>
      <c r="J247" s="569">
        <v>12.543390527009965</v>
      </c>
      <c r="K247" s="570">
        <v>165.62515690107273</v>
      </c>
      <c r="L247" s="571">
        <f t="shared" si="9"/>
        <v>0</v>
      </c>
      <c r="M247" s="571">
        <v>0</v>
      </c>
      <c r="N247" s="571">
        <v>0</v>
      </c>
      <c r="O247" s="572">
        <v>0</v>
      </c>
      <c r="P247" s="573">
        <v>0</v>
      </c>
      <c r="Q247" s="574">
        <f>+monthly_drivers_0!Q247*1.25</f>
        <v>3.125</v>
      </c>
    </row>
    <row r="248" spans="1:17" x14ac:dyDescent="0.25">
      <c r="A248" s="575">
        <f t="shared" si="10"/>
        <v>51652</v>
      </c>
      <c r="B248" s="575" t="str">
        <f t="shared" si="11"/>
        <v>Tracker</v>
      </c>
      <c r="C248" s="562">
        <v>30</v>
      </c>
      <c r="D248" s="563">
        <v>6.1157151157855996</v>
      </c>
      <c r="E248" s="563">
        <v>129.50917895889285</v>
      </c>
      <c r="F248" s="563">
        <v>15.870233352661135</v>
      </c>
      <c r="G248" s="563">
        <v>9.6230199863910642</v>
      </c>
      <c r="H248" s="563">
        <v>4.7791543340086946</v>
      </c>
      <c r="I248" s="563">
        <v>74.863197840213786</v>
      </c>
      <c r="J248" s="563">
        <v>12.477208707451819</v>
      </c>
      <c r="K248" s="564">
        <v>165.32266796170737</v>
      </c>
      <c r="L248" s="563">
        <f t="shared" si="9"/>
        <v>0</v>
      </c>
      <c r="M248" s="563">
        <v>0</v>
      </c>
      <c r="N248" s="563">
        <v>0</v>
      </c>
      <c r="O248" s="565">
        <v>0</v>
      </c>
      <c r="P248" s="564">
        <v>0</v>
      </c>
      <c r="Q248" s="566">
        <f>+monthly_drivers_0!Q248*1.25</f>
        <v>3.125</v>
      </c>
    </row>
    <row r="249" spans="1:17" x14ac:dyDescent="0.25">
      <c r="A249" s="567">
        <f t="shared" si="10"/>
        <v>51682</v>
      </c>
      <c r="B249" s="567" t="str">
        <f t="shared" si="11"/>
        <v>Tracker</v>
      </c>
      <c r="C249" s="568">
        <v>30</v>
      </c>
      <c r="D249" s="569">
        <v>6.0843067517280582</v>
      </c>
      <c r="E249" s="569">
        <v>128.83196692275996</v>
      </c>
      <c r="F249" s="569">
        <v>15.786519515991209</v>
      </c>
      <c r="G249" s="569">
        <v>9.5735299308300004</v>
      </c>
      <c r="H249" s="569">
        <v>4.7546047579944135</v>
      </c>
      <c r="I249" s="569">
        <v>74.472912706851957</v>
      </c>
      <c r="J249" s="569">
        <v>12.411372572064398</v>
      </c>
      <c r="K249" s="570">
        <v>165.02175283202533</v>
      </c>
      <c r="L249" s="571">
        <f t="shared" si="9"/>
        <v>0</v>
      </c>
      <c r="M249" s="571">
        <v>0</v>
      </c>
      <c r="N249" s="571">
        <v>0</v>
      </c>
      <c r="O249" s="572">
        <v>0</v>
      </c>
      <c r="P249" s="573">
        <v>0</v>
      </c>
      <c r="Q249" s="574">
        <f>+monthly_drivers_0!Q249*1.25</f>
        <v>3.125</v>
      </c>
    </row>
    <row r="250" spans="1:17" x14ac:dyDescent="0.25">
      <c r="A250" s="575">
        <f t="shared" si="10"/>
        <v>51713</v>
      </c>
      <c r="B250" s="575" t="str">
        <f t="shared" si="11"/>
        <v>Tracker</v>
      </c>
      <c r="C250" s="562">
        <v>30</v>
      </c>
      <c r="D250" s="563">
        <v>6.053059925556183</v>
      </c>
      <c r="E250" s="563">
        <v>128.15828412628173</v>
      </c>
      <c r="F250" s="563">
        <v>15.703242568969729</v>
      </c>
      <c r="G250" s="563">
        <v>9.5242943456172959</v>
      </c>
      <c r="H250" s="563">
        <v>4.7301814274787901</v>
      </c>
      <c r="I250" s="563">
        <v>74.084660292625429</v>
      </c>
      <c r="J250" s="563">
        <v>12.345880530357363</v>
      </c>
      <c r="K250" s="564">
        <v>164.7224048006274</v>
      </c>
      <c r="L250" s="563">
        <f t="shared" si="9"/>
        <v>0</v>
      </c>
      <c r="M250" s="563">
        <v>0</v>
      </c>
      <c r="N250" s="563">
        <v>0</v>
      </c>
      <c r="O250" s="565">
        <v>0</v>
      </c>
      <c r="P250" s="564">
        <v>0</v>
      </c>
      <c r="Q250" s="566">
        <f>+monthly_drivers_0!Q250*1.25</f>
        <v>3.125</v>
      </c>
    </row>
    <row r="251" spans="1:17" x14ac:dyDescent="0.25">
      <c r="A251" s="567">
        <f t="shared" si="10"/>
        <v>51744</v>
      </c>
      <c r="B251" s="567" t="str">
        <f t="shared" si="11"/>
        <v>Tracker</v>
      </c>
      <c r="C251" s="568">
        <v>30</v>
      </c>
      <c r="D251" s="569">
        <v>6.0219737761020644</v>
      </c>
      <c r="E251" s="569">
        <v>127.48811180877682</v>
      </c>
      <c r="F251" s="569">
        <v>15.62040022277832</v>
      </c>
      <c r="G251" s="569">
        <v>9.4753119864463802</v>
      </c>
      <c r="H251" s="569">
        <v>4.7058836672902107</v>
      </c>
      <c r="I251" s="569">
        <v>73.698432490825667</v>
      </c>
      <c r="J251" s="569">
        <v>12.280730337023735</v>
      </c>
      <c r="K251" s="570">
        <v>164.42461305951701</v>
      </c>
      <c r="L251" s="571">
        <f t="shared" si="9"/>
        <v>0</v>
      </c>
      <c r="M251" s="571">
        <v>0</v>
      </c>
      <c r="N251" s="571">
        <v>0</v>
      </c>
      <c r="O251" s="572">
        <v>0</v>
      </c>
      <c r="P251" s="573">
        <v>0</v>
      </c>
      <c r="Q251" s="574">
        <f>+monthly_drivers_0!Q251*1.25</f>
        <v>3.125</v>
      </c>
    </row>
    <row r="252" spans="1:17" x14ac:dyDescent="0.25">
      <c r="A252" s="575">
        <f t="shared" si="10"/>
        <v>51774</v>
      </c>
      <c r="B252" s="575" t="str">
        <f t="shared" si="11"/>
        <v>Tracker</v>
      </c>
      <c r="C252" s="562">
        <v>30</v>
      </c>
      <c r="D252" s="563">
        <v>5.9910475349426262</v>
      </c>
      <c r="E252" s="563">
        <v>126.82143151855468</v>
      </c>
      <c r="F252" s="563">
        <v>15.537990341186525</v>
      </c>
      <c r="G252" s="563">
        <v>9.4265815672874425</v>
      </c>
      <c r="H252" s="563">
        <v>4.6817109321653847</v>
      </c>
      <c r="I252" s="563">
        <v>73.314217370510107</v>
      </c>
      <c r="J252" s="563">
        <v>12.215920381307601</v>
      </c>
      <c r="K252" s="564">
        <v>164.12837179843712</v>
      </c>
      <c r="L252" s="563">
        <f t="shared" si="9"/>
        <v>0</v>
      </c>
      <c r="M252" s="563">
        <v>0</v>
      </c>
      <c r="N252" s="563">
        <v>0</v>
      </c>
      <c r="O252" s="565">
        <v>0</v>
      </c>
      <c r="P252" s="564">
        <v>0</v>
      </c>
      <c r="Q252" s="566">
        <f>+monthly_drivers_0!Q252*1.25</f>
        <v>3.125</v>
      </c>
    </row>
    <row r="253" spans="1:17" x14ac:dyDescent="0.25">
      <c r="A253" s="567">
        <f t="shared" si="10"/>
        <v>51805</v>
      </c>
      <c r="B253" s="567" t="str">
        <f t="shared" si="11"/>
        <v>Tracker</v>
      </c>
      <c r="C253" s="568">
        <v>30</v>
      </c>
      <c r="D253" s="569">
        <v>5.9602803575992578</v>
      </c>
      <c r="E253" s="569">
        <v>126.15822484970091</v>
      </c>
      <c r="F253" s="569">
        <v>15.456010330200195</v>
      </c>
      <c r="G253" s="569">
        <v>9.3781018331050863</v>
      </c>
      <c r="H253" s="569">
        <v>4.657662476658821</v>
      </c>
      <c r="I253" s="569">
        <v>72.932001978397381</v>
      </c>
      <c r="J253" s="569">
        <v>12.151448814988136</v>
      </c>
      <c r="K253" s="570">
        <v>163.83367078892516</v>
      </c>
      <c r="L253" s="571">
        <f t="shared" si="9"/>
        <v>0</v>
      </c>
      <c r="M253" s="571">
        <v>0</v>
      </c>
      <c r="N253" s="571">
        <v>0</v>
      </c>
      <c r="O253" s="572">
        <v>0</v>
      </c>
      <c r="P253" s="573">
        <v>0</v>
      </c>
      <c r="Q253" s="574">
        <f>+monthly_drivers_0!Q253*1.25</f>
        <v>3.125</v>
      </c>
    </row>
    <row r="254" spans="1:17" x14ac:dyDescent="0.25">
      <c r="A254" s="575">
        <f t="shared" si="10"/>
        <v>51835</v>
      </c>
      <c r="B254" s="575" t="str">
        <f t="shared" si="11"/>
        <v>Tracker</v>
      </c>
      <c r="C254" s="562">
        <v>30</v>
      </c>
      <c r="D254" s="563">
        <v>5.9296714895963651</v>
      </c>
      <c r="E254" s="563">
        <v>125.49847397613527</v>
      </c>
      <c r="F254" s="563">
        <v>15.374458251953129</v>
      </c>
      <c r="G254" s="563">
        <v>9.329871367692947</v>
      </c>
      <c r="H254" s="563">
        <v>4.6337378048300746</v>
      </c>
      <c r="I254" s="563">
        <v>72.551781013488778</v>
      </c>
      <c r="J254" s="563">
        <v>12.087314070343973</v>
      </c>
      <c r="K254" s="564">
        <v>163.54050390687027</v>
      </c>
      <c r="L254" s="563">
        <f t="shared" si="9"/>
        <v>0</v>
      </c>
      <c r="M254" s="563">
        <v>0</v>
      </c>
      <c r="N254" s="563">
        <v>0</v>
      </c>
      <c r="O254" s="565">
        <v>0</v>
      </c>
      <c r="P254" s="564">
        <v>0</v>
      </c>
      <c r="Q254" s="566">
        <f>+monthly_drivers_0!Q254*1.25</f>
        <v>3.125</v>
      </c>
    </row>
    <row r="255" spans="1:17" x14ac:dyDescent="0.25">
      <c r="A255" s="567">
        <f t="shared" si="10"/>
        <v>51866</v>
      </c>
      <c r="B255" s="567" t="str">
        <f t="shared" si="11"/>
        <v>Tracker</v>
      </c>
      <c r="C255" s="568">
        <v>30</v>
      </c>
      <c r="D255" s="569">
        <v>5.8992199447154992</v>
      </c>
      <c r="E255" s="569">
        <v>124.84215975189205</v>
      </c>
      <c r="F255" s="569">
        <v>15.293331558227539</v>
      </c>
      <c r="G255" s="569">
        <v>9.2818889579772961</v>
      </c>
      <c r="H255" s="569">
        <v>4.6099361007213595</v>
      </c>
      <c r="I255" s="569">
        <v>72.173539698123932</v>
      </c>
      <c r="J255" s="569">
        <v>12.023514007091523</v>
      </c>
      <c r="K255" s="570">
        <v>163.24886161156189</v>
      </c>
      <c r="L255" s="571">
        <f t="shared" si="9"/>
        <v>0</v>
      </c>
      <c r="M255" s="571">
        <v>0</v>
      </c>
      <c r="N255" s="571">
        <v>0</v>
      </c>
      <c r="O255" s="572">
        <v>0</v>
      </c>
      <c r="P255" s="573">
        <v>0</v>
      </c>
      <c r="Q255" s="574">
        <f>+monthly_drivers_0!Q255*1.25</f>
        <v>3.125</v>
      </c>
    </row>
    <row r="256" spans="1:17" x14ac:dyDescent="0.25">
      <c r="A256" s="575">
        <f t="shared" si="10"/>
        <v>51897</v>
      </c>
      <c r="B256" s="575" t="str">
        <f t="shared" si="11"/>
        <v>Tracker</v>
      </c>
      <c r="C256" s="562">
        <v>30</v>
      </c>
      <c r="D256" s="563">
        <v>5.8689250160455684</v>
      </c>
      <c r="E256" s="563">
        <v>124.18926637268068</v>
      </c>
      <c r="F256" s="563">
        <v>15.212628463745121</v>
      </c>
      <c r="G256" s="563">
        <v>9.2341532528400414</v>
      </c>
      <c r="H256" s="563">
        <v>4.5862567441165458</v>
      </c>
      <c r="I256" s="563">
        <v>71.797269880294778</v>
      </c>
      <c r="J256" s="563">
        <v>11.960047426462175</v>
      </c>
      <c r="K256" s="564">
        <v>162.95873680986466</v>
      </c>
      <c r="L256" s="563">
        <f t="shared" si="9"/>
        <v>0</v>
      </c>
      <c r="M256" s="563">
        <v>0</v>
      </c>
      <c r="N256" s="563">
        <v>0</v>
      </c>
      <c r="O256" s="565">
        <v>0</v>
      </c>
      <c r="P256" s="564">
        <v>0</v>
      </c>
      <c r="Q256" s="566">
        <f>+monthly_drivers_0!Q256*1.25</f>
        <v>3.125</v>
      </c>
    </row>
    <row r="257" spans="1:17" x14ac:dyDescent="0.25">
      <c r="A257" s="567">
        <f t="shared" si="10"/>
        <v>51925</v>
      </c>
      <c r="B257" s="567" t="str">
        <f t="shared" si="11"/>
        <v>Tracker</v>
      </c>
      <c r="C257" s="568">
        <v>30</v>
      </c>
      <c r="D257" s="569">
        <v>5.8387859424352646</v>
      </c>
      <c r="E257" s="569">
        <v>123.53977328109742</v>
      </c>
      <c r="F257" s="569">
        <v>15.132346023559572</v>
      </c>
      <c r="G257" s="569">
        <v>9.1866630921363832</v>
      </c>
      <c r="H257" s="569">
        <v>4.5626992371678359</v>
      </c>
      <c r="I257" s="569">
        <v>71.422959538459764</v>
      </c>
      <c r="J257" s="569">
        <v>11.896911659359933</v>
      </c>
      <c r="K257" s="570">
        <v>162.67012088822392</v>
      </c>
      <c r="L257" s="571">
        <f t="shared" si="9"/>
        <v>0</v>
      </c>
      <c r="M257" s="571">
        <v>0</v>
      </c>
      <c r="N257" s="571">
        <v>0</v>
      </c>
      <c r="O257" s="572">
        <v>0</v>
      </c>
      <c r="P257" s="573">
        <v>0</v>
      </c>
      <c r="Q257" s="574">
        <f>+monthly_drivers_0!Q257*1.25</f>
        <v>3.125</v>
      </c>
    </row>
    <row r="258" spans="1:17" x14ac:dyDescent="0.25">
      <c r="A258" s="575">
        <f t="shared" si="10"/>
        <v>51956</v>
      </c>
      <c r="B258" s="575" t="str">
        <f t="shared" si="11"/>
        <v>Tracker</v>
      </c>
      <c r="C258" s="562">
        <v>30</v>
      </c>
      <c r="D258" s="563">
        <v>5.8088019658327106</v>
      </c>
      <c r="E258" s="563">
        <v>122.89366288375857</v>
      </c>
      <c r="F258" s="563">
        <v>15.05248275756836</v>
      </c>
      <c r="G258" s="563">
        <v>9.1394172091484069</v>
      </c>
      <c r="H258" s="563">
        <v>4.5392629055976865</v>
      </c>
      <c r="I258" s="563">
        <v>71.050599258899695</v>
      </c>
      <c r="J258" s="563">
        <v>11.834105909943585</v>
      </c>
      <c r="K258" s="564">
        <v>162.38300646379221</v>
      </c>
      <c r="L258" s="563">
        <f t="shared" ref="L258:L321" si="12">+O258+P258</f>
        <v>0</v>
      </c>
      <c r="M258" s="563">
        <v>0</v>
      </c>
      <c r="N258" s="563">
        <v>0</v>
      </c>
      <c r="O258" s="565">
        <v>0</v>
      </c>
      <c r="P258" s="564">
        <v>0</v>
      </c>
      <c r="Q258" s="566">
        <f>+monthly_drivers_0!Q258*1.25</f>
        <v>3.125</v>
      </c>
    </row>
    <row r="259" spans="1:17" x14ac:dyDescent="0.25">
      <c r="A259" s="567">
        <f t="shared" ref="A259:A322" si="13">+EOMONTH(A258,1)</f>
        <v>51986</v>
      </c>
      <c r="B259" s="567" t="str">
        <f t="shared" ref="B259:B322" si="14">+B258</f>
        <v>Tracker</v>
      </c>
      <c r="C259" s="568">
        <v>30</v>
      </c>
      <c r="D259" s="569">
        <v>5.7789721540212646</v>
      </c>
      <c r="E259" s="569">
        <v>122.25091893768308</v>
      </c>
      <c r="F259" s="569">
        <v>14.973036071777347</v>
      </c>
      <c r="G259" s="569">
        <v>9.092414268493652</v>
      </c>
      <c r="H259" s="569">
        <v>4.5159471912384035</v>
      </c>
      <c r="I259" s="569">
        <v>70.680178881168359</v>
      </c>
      <c r="J259" s="569">
        <v>11.771628194451331</v>
      </c>
      <c r="K259" s="570">
        <v>162.09738570797447</v>
      </c>
      <c r="L259" s="571">
        <f t="shared" si="12"/>
        <v>0</v>
      </c>
      <c r="M259" s="571">
        <v>0</v>
      </c>
      <c r="N259" s="571">
        <v>0</v>
      </c>
      <c r="O259" s="572">
        <v>0</v>
      </c>
      <c r="P259" s="573">
        <v>0</v>
      </c>
      <c r="Q259" s="574">
        <f>+monthly_drivers_0!Q259*1.25</f>
        <v>3.125</v>
      </c>
    </row>
    <row r="260" spans="1:17" x14ac:dyDescent="0.25">
      <c r="A260" s="575">
        <f t="shared" si="13"/>
        <v>52017</v>
      </c>
      <c r="B260" s="575" t="str">
        <f t="shared" si="14"/>
        <v>Tracker</v>
      </c>
      <c r="C260" s="562">
        <v>30</v>
      </c>
      <c r="D260" s="563">
        <v>5.7492957041263599</v>
      </c>
      <c r="E260" s="563">
        <v>121.61152187728879</v>
      </c>
      <c r="F260" s="563">
        <v>14.894003738403322</v>
      </c>
      <c r="G260" s="563">
        <v>9.045653014183042</v>
      </c>
      <c r="H260" s="563">
        <v>4.4927512024939062</v>
      </c>
      <c r="I260" s="563">
        <v>70.311687259674073</v>
      </c>
      <c r="J260" s="563">
        <v>11.70947614300251</v>
      </c>
      <c r="K260" s="564">
        <v>161.81324993461746</v>
      </c>
      <c r="L260" s="563">
        <f t="shared" si="12"/>
        <v>0</v>
      </c>
      <c r="M260" s="563">
        <v>0</v>
      </c>
      <c r="N260" s="563">
        <v>0</v>
      </c>
      <c r="O260" s="565">
        <v>0</v>
      </c>
      <c r="P260" s="564">
        <v>0</v>
      </c>
      <c r="Q260" s="566">
        <f>+monthly_drivers_0!Q260*1.25</f>
        <v>3.125</v>
      </c>
    </row>
    <row r="261" spans="1:17" x14ac:dyDescent="0.25">
      <c r="A261" s="567">
        <f t="shared" si="13"/>
        <v>52047</v>
      </c>
      <c r="B261" s="567" t="str">
        <f t="shared" si="14"/>
        <v>Tracker</v>
      </c>
      <c r="C261" s="568">
        <v>30</v>
      </c>
      <c r="D261" s="569">
        <v>5.719771843075752</v>
      </c>
      <c r="E261" s="569">
        <v>120.97545581054689</v>
      </c>
      <c r="F261" s="569">
        <v>14.815383758544924</v>
      </c>
      <c r="G261" s="569">
        <v>8.9991321914195996</v>
      </c>
      <c r="H261" s="569">
        <v>4.4696745229065424</v>
      </c>
      <c r="I261" s="569">
        <v>69.945114496231085</v>
      </c>
      <c r="J261" s="569">
        <v>11.64764883738756</v>
      </c>
      <c r="K261" s="570">
        <v>161.53059299006688</v>
      </c>
      <c r="L261" s="571">
        <f t="shared" si="12"/>
        <v>0</v>
      </c>
      <c r="M261" s="571">
        <v>0</v>
      </c>
      <c r="N261" s="571">
        <v>0</v>
      </c>
      <c r="O261" s="572">
        <v>0</v>
      </c>
      <c r="P261" s="573">
        <v>0</v>
      </c>
      <c r="Q261" s="574">
        <f>+monthly_drivers_0!Q261*1.25</f>
        <v>3.125</v>
      </c>
    </row>
    <row r="262" spans="1:17" x14ac:dyDescent="0.25">
      <c r="A262" s="575">
        <f t="shared" si="13"/>
        <v>52078</v>
      </c>
      <c r="B262" s="575" t="str">
        <f t="shared" si="14"/>
        <v>Tracker</v>
      </c>
      <c r="C262" s="562">
        <v>30</v>
      </c>
      <c r="D262" s="563">
        <v>5.6903998482227331</v>
      </c>
      <c r="E262" s="563">
        <v>120.34270223999023</v>
      </c>
      <c r="F262" s="563">
        <v>14.737173995971677</v>
      </c>
      <c r="G262" s="563">
        <v>8.9528507807254769</v>
      </c>
      <c r="H262" s="563">
        <v>4.4467166127562523</v>
      </c>
      <c r="I262" s="563">
        <v>69.580453130722049</v>
      </c>
      <c r="J262" s="563">
        <v>11.586144317626953</v>
      </c>
      <c r="K262" s="564">
        <v>161.24940620972035</v>
      </c>
      <c r="L262" s="563">
        <f t="shared" si="12"/>
        <v>0</v>
      </c>
      <c r="M262" s="563">
        <v>0</v>
      </c>
      <c r="N262" s="563">
        <v>0</v>
      </c>
      <c r="O262" s="565">
        <v>0</v>
      </c>
      <c r="P262" s="564">
        <v>0</v>
      </c>
      <c r="Q262" s="566">
        <f>+monthly_drivers_0!Q262*1.25</f>
        <v>3.125</v>
      </c>
    </row>
    <row r="263" spans="1:17" x14ac:dyDescent="0.25">
      <c r="A263" s="567">
        <f t="shared" si="13"/>
        <v>52109</v>
      </c>
      <c r="B263" s="567" t="str">
        <f t="shared" si="14"/>
        <v>Tracker</v>
      </c>
      <c r="C263" s="568">
        <v>30</v>
      </c>
      <c r="D263" s="569">
        <v>5.6611789585351948</v>
      </c>
      <c r="E263" s="569">
        <v>119.71324408721922</v>
      </c>
      <c r="F263" s="569">
        <v>14.659372177124022</v>
      </c>
      <c r="G263" s="569">
        <v>8.9068073055744197</v>
      </c>
      <c r="H263" s="569">
        <v>4.4238767191171648</v>
      </c>
      <c r="I263" s="569">
        <v>69.217689641475673</v>
      </c>
      <c r="J263" s="569">
        <v>11.524960648000238</v>
      </c>
      <c r="K263" s="570">
        <v>160.96968105004731</v>
      </c>
      <c r="L263" s="571">
        <f t="shared" si="12"/>
        <v>0</v>
      </c>
      <c r="M263" s="571">
        <v>0</v>
      </c>
      <c r="N263" s="571">
        <v>0</v>
      </c>
      <c r="O263" s="572">
        <v>0</v>
      </c>
      <c r="P263" s="573">
        <v>0</v>
      </c>
      <c r="Q263" s="574">
        <f>+monthly_drivers_0!Q263*1.25</f>
        <v>3.125</v>
      </c>
    </row>
    <row r="264" spans="1:17" x14ac:dyDescent="0.25">
      <c r="A264" s="575">
        <f t="shared" si="13"/>
        <v>52139</v>
      </c>
      <c r="B264" s="575" t="str">
        <f t="shared" si="14"/>
        <v>Tracker</v>
      </c>
      <c r="C264" s="562">
        <v>30</v>
      </c>
      <c r="D264" s="563">
        <v>5.6321083092689515</v>
      </c>
      <c r="E264" s="563">
        <v>119.087061706543</v>
      </c>
      <c r="F264" s="563">
        <v>14.581975769042968</v>
      </c>
      <c r="G264" s="563">
        <v>8.8610007011890435</v>
      </c>
      <c r="H264" s="563">
        <v>4.4011542606353764</v>
      </c>
      <c r="I264" s="563">
        <v>68.856813797473905</v>
      </c>
      <c r="J264" s="563">
        <v>11.464096173405645</v>
      </c>
      <c r="K264" s="564">
        <v>160.69141001510997</v>
      </c>
      <c r="L264" s="563">
        <f t="shared" si="12"/>
        <v>0</v>
      </c>
      <c r="M264" s="563">
        <v>0</v>
      </c>
      <c r="N264" s="563">
        <v>0</v>
      </c>
      <c r="O264" s="565">
        <v>0</v>
      </c>
      <c r="P264" s="564">
        <v>0</v>
      </c>
      <c r="Q264" s="566">
        <f>+monthly_drivers_0!Q264*1.25</f>
        <v>3.125</v>
      </c>
    </row>
    <row r="265" spans="1:17" x14ac:dyDescent="0.25">
      <c r="A265" s="567">
        <f t="shared" si="13"/>
        <v>52170</v>
      </c>
      <c r="B265" s="567" t="str">
        <f t="shared" si="14"/>
        <v>Tracker</v>
      </c>
      <c r="C265" s="568">
        <v>30</v>
      </c>
      <c r="D265" s="569">
        <v>5.6031872323751459</v>
      </c>
      <c r="E265" s="569">
        <v>118.46414163970945</v>
      </c>
      <c r="F265" s="569">
        <v>14.504983337402344</v>
      </c>
      <c r="G265" s="569">
        <v>8.8154296321868895</v>
      </c>
      <c r="H265" s="569">
        <v>4.3785488123893739</v>
      </c>
      <c r="I265" s="569">
        <v>68.497817993164063</v>
      </c>
      <c r="J265" s="569">
        <v>11.403549633502962</v>
      </c>
      <c r="K265" s="570">
        <v>160.41458674643005</v>
      </c>
      <c r="L265" s="571">
        <f t="shared" si="12"/>
        <v>0</v>
      </c>
      <c r="M265" s="571">
        <v>0</v>
      </c>
      <c r="N265" s="571">
        <v>0</v>
      </c>
      <c r="O265" s="572">
        <v>0</v>
      </c>
      <c r="P265" s="573">
        <v>0</v>
      </c>
      <c r="Q265" s="574">
        <f>+monthly_drivers_0!Q265*1.25</f>
        <v>3.125</v>
      </c>
    </row>
    <row r="266" spans="1:17" x14ac:dyDescent="0.25">
      <c r="A266" s="575">
        <f t="shared" si="13"/>
        <v>52200</v>
      </c>
      <c r="B266" s="575" t="str">
        <f t="shared" si="14"/>
        <v>Tracker</v>
      </c>
      <c r="C266" s="562">
        <v>30</v>
      </c>
      <c r="D266" s="563">
        <v>5.5744148211479203</v>
      </c>
      <c r="E266" s="563">
        <v>117.84446433258059</v>
      </c>
      <c r="F266" s="563">
        <v>14.428392303466795</v>
      </c>
      <c r="G266" s="563">
        <v>8.7700928926467867</v>
      </c>
      <c r="H266" s="563">
        <v>4.3560594222247602</v>
      </c>
      <c r="I266" s="563">
        <v>68.140692015647886</v>
      </c>
      <c r="J266" s="563">
        <v>11.343318984210491</v>
      </c>
      <c r="K266" s="564">
        <v>160.13920347173701</v>
      </c>
      <c r="L266" s="563">
        <f t="shared" si="12"/>
        <v>0</v>
      </c>
      <c r="M266" s="563">
        <v>0</v>
      </c>
      <c r="N266" s="563">
        <v>0</v>
      </c>
      <c r="O266" s="565">
        <v>0</v>
      </c>
      <c r="P266" s="564">
        <v>0</v>
      </c>
      <c r="Q266" s="566">
        <f>+monthly_drivers_0!Q266*1.25</f>
        <v>3.125</v>
      </c>
    </row>
    <row r="267" spans="1:17" x14ac:dyDescent="0.25">
      <c r="A267" s="567">
        <f t="shared" si="13"/>
        <v>52231</v>
      </c>
      <c r="B267" s="567" t="str">
        <f t="shared" si="14"/>
        <v>Tracker</v>
      </c>
      <c r="C267" s="568">
        <v>30</v>
      </c>
      <c r="D267" s="569">
        <v>5.5457904158830651</v>
      </c>
      <c r="E267" s="569">
        <v>117.22801375961305</v>
      </c>
      <c r="F267" s="569">
        <v>14.352200866699217</v>
      </c>
      <c r="G267" s="569">
        <v>8.7249893186092375</v>
      </c>
      <c r="H267" s="569">
        <v>4.3336858397126194</v>
      </c>
      <c r="I267" s="569">
        <v>67.785423815250397</v>
      </c>
      <c r="J267" s="569">
        <v>11.283402549624441</v>
      </c>
      <c r="K267" s="570">
        <v>159.86525195974673</v>
      </c>
      <c r="L267" s="571">
        <f t="shared" si="12"/>
        <v>0</v>
      </c>
      <c r="M267" s="571">
        <v>0</v>
      </c>
      <c r="N267" s="571">
        <v>0</v>
      </c>
      <c r="O267" s="572">
        <v>0</v>
      </c>
      <c r="P267" s="573">
        <v>0</v>
      </c>
      <c r="Q267" s="574">
        <f>+monthly_drivers_0!Q267*1.25</f>
        <v>3.125</v>
      </c>
    </row>
    <row r="268" spans="1:17" x14ac:dyDescent="0.25">
      <c r="A268" s="575">
        <f t="shared" si="13"/>
        <v>52262</v>
      </c>
      <c r="B268" s="575" t="str">
        <f t="shared" si="14"/>
        <v>Tracker</v>
      </c>
      <c r="C268" s="562">
        <v>30</v>
      </c>
      <c r="D268" s="563">
        <v>5.5173132276535037</v>
      </c>
      <c r="E268" s="563">
        <v>116.61477137374877</v>
      </c>
      <c r="F268" s="563">
        <v>14.276406555175782</v>
      </c>
      <c r="G268" s="563">
        <v>8.6801177232265481</v>
      </c>
      <c r="H268" s="563">
        <v>4.3114272184967994</v>
      </c>
      <c r="I268" s="563">
        <v>67.432006613254543</v>
      </c>
      <c r="J268" s="563">
        <v>11.223798767328262</v>
      </c>
      <c r="K268" s="564">
        <v>159.59272453459727</v>
      </c>
      <c r="L268" s="563">
        <f t="shared" si="12"/>
        <v>0</v>
      </c>
      <c r="M268" s="563">
        <v>0</v>
      </c>
      <c r="N268" s="563">
        <v>0</v>
      </c>
      <c r="O268" s="565">
        <v>0</v>
      </c>
      <c r="P268" s="564">
        <v>0</v>
      </c>
      <c r="Q268" s="566">
        <f>+monthly_drivers_0!Q268*1.25</f>
        <v>3.125</v>
      </c>
    </row>
    <row r="269" spans="1:17" x14ac:dyDescent="0.25">
      <c r="A269" s="567">
        <f t="shared" si="13"/>
        <v>52290</v>
      </c>
      <c r="B269" s="567" t="str">
        <f t="shared" si="14"/>
        <v>Tracker</v>
      </c>
      <c r="C269" s="568">
        <v>30</v>
      </c>
      <c r="D269" s="569">
        <v>5.4889825332164772</v>
      </c>
      <c r="E269" s="569">
        <v>116.00472230148314</v>
      </c>
      <c r="F269" s="569">
        <v>14.201007659912106</v>
      </c>
      <c r="G269" s="569">
        <v>8.6354768092632277</v>
      </c>
      <c r="H269" s="569">
        <v>4.2892831248342986</v>
      </c>
      <c r="I269" s="569">
        <v>67.080428426265712</v>
      </c>
      <c r="J269" s="569">
        <v>11.164506109356878</v>
      </c>
      <c r="K269" s="570">
        <v>159.32161463617348</v>
      </c>
      <c r="L269" s="571">
        <f t="shared" si="12"/>
        <v>0</v>
      </c>
      <c r="M269" s="571">
        <v>0</v>
      </c>
      <c r="N269" s="571">
        <v>0</v>
      </c>
      <c r="O269" s="572">
        <v>0</v>
      </c>
      <c r="P269" s="573">
        <v>0</v>
      </c>
      <c r="Q269" s="574">
        <f>+monthly_drivers_0!Q269*1.25</f>
        <v>3.125</v>
      </c>
    </row>
    <row r="270" spans="1:17" x14ac:dyDescent="0.25">
      <c r="A270" s="575">
        <f t="shared" si="13"/>
        <v>52321</v>
      </c>
      <c r="B270" s="575" t="str">
        <f t="shared" si="14"/>
        <v>Tracker</v>
      </c>
      <c r="C270" s="562">
        <v>30</v>
      </c>
      <c r="D270" s="563">
        <v>5.4607975318431876</v>
      </c>
      <c r="E270" s="563">
        <v>115.39784815216065</v>
      </c>
      <c r="F270" s="563">
        <v>14.126001770019531</v>
      </c>
      <c r="G270" s="563">
        <v>8.5910655541419985</v>
      </c>
      <c r="H270" s="563">
        <v>4.2672529098391543</v>
      </c>
      <c r="I270" s="563">
        <v>66.730679403781892</v>
      </c>
      <c r="J270" s="563">
        <v>11.105522772073748</v>
      </c>
      <c r="K270" s="564">
        <v>159.05191388295594</v>
      </c>
      <c r="L270" s="563">
        <f t="shared" si="12"/>
        <v>0</v>
      </c>
      <c r="M270" s="563">
        <v>0</v>
      </c>
      <c r="N270" s="563">
        <v>0</v>
      </c>
      <c r="O270" s="565">
        <v>0</v>
      </c>
      <c r="P270" s="564">
        <v>0</v>
      </c>
      <c r="Q270" s="566">
        <f>+monthly_drivers_0!Q270*1.25</f>
        <v>3.125</v>
      </c>
    </row>
    <row r="271" spans="1:17" x14ac:dyDescent="0.25">
      <c r="A271" s="567">
        <f t="shared" si="13"/>
        <v>52351</v>
      </c>
      <c r="B271" s="567" t="str">
        <f t="shared" si="14"/>
        <v>Tracker</v>
      </c>
      <c r="C271" s="568">
        <v>30</v>
      </c>
      <c r="D271" s="569">
        <v>5.4327574605941757</v>
      </c>
      <c r="E271" s="569">
        <v>114.79413330078125</v>
      </c>
      <c r="F271" s="569">
        <v>14.051386978149413</v>
      </c>
      <c r="G271" s="569">
        <v>8.5468827555179594</v>
      </c>
      <c r="H271" s="569">
        <v>4.2453359689414505</v>
      </c>
      <c r="I271" s="569">
        <v>66.38275171136857</v>
      </c>
      <c r="J271" s="569">
        <v>11.046847059607504</v>
      </c>
      <c r="K271" s="570">
        <v>158.78361545876228</v>
      </c>
      <c r="L271" s="571">
        <f t="shared" si="12"/>
        <v>0</v>
      </c>
      <c r="M271" s="571">
        <v>0</v>
      </c>
      <c r="N271" s="571">
        <v>0</v>
      </c>
      <c r="O271" s="572">
        <v>0</v>
      </c>
      <c r="P271" s="573">
        <v>0</v>
      </c>
      <c r="Q271" s="574">
        <f>+monthly_drivers_0!Q271*1.25</f>
        <v>3.125</v>
      </c>
    </row>
    <row r="272" spans="1:17" x14ac:dyDescent="0.25">
      <c r="A272" s="575">
        <f t="shared" si="13"/>
        <v>52382</v>
      </c>
      <c r="B272" s="575" t="str">
        <f t="shared" si="14"/>
        <v>Tracker</v>
      </c>
      <c r="C272" s="562">
        <v>30</v>
      </c>
      <c r="D272" s="563">
        <v>5.4048616023063651</v>
      </c>
      <c r="E272" s="563">
        <v>114.19356141662597</v>
      </c>
      <c r="F272" s="563">
        <v>13.97716128540039</v>
      </c>
      <c r="G272" s="563">
        <v>8.5029271273612981</v>
      </c>
      <c r="H272" s="563">
        <v>4.2235317912697781</v>
      </c>
      <c r="I272" s="563">
        <v>66.0366356124878</v>
      </c>
      <c r="J272" s="563">
        <v>10.988477524638176</v>
      </c>
      <c r="K272" s="564">
        <v>158.51671260025168</v>
      </c>
      <c r="L272" s="563">
        <f t="shared" si="12"/>
        <v>0</v>
      </c>
      <c r="M272" s="563">
        <v>0</v>
      </c>
      <c r="N272" s="563">
        <v>0</v>
      </c>
      <c r="O272" s="565">
        <v>0</v>
      </c>
      <c r="P272" s="564">
        <v>0</v>
      </c>
      <c r="Q272" s="566">
        <f>+monthly_drivers_0!Q272*1.25</f>
        <v>3.125</v>
      </c>
    </row>
    <row r="273" spans="1:17" x14ac:dyDescent="0.25">
      <c r="A273" s="567">
        <f t="shared" si="13"/>
        <v>52412</v>
      </c>
      <c r="B273" s="567" t="str">
        <f t="shared" si="14"/>
        <v>Tracker</v>
      </c>
      <c r="C273" s="568">
        <v>30</v>
      </c>
      <c r="D273" s="569">
        <v>5.3771092072725297</v>
      </c>
      <c r="E273" s="569">
        <v>113.59611477661132</v>
      </c>
      <c r="F273" s="569">
        <v>13.903322616577148</v>
      </c>
      <c r="G273" s="569">
        <v>8.4591975595951077</v>
      </c>
      <c r="H273" s="569">
        <v>4.2018396999239922</v>
      </c>
      <c r="I273" s="569">
        <v>65.69232058238984</v>
      </c>
      <c r="J273" s="569">
        <v>10.930412794232371</v>
      </c>
      <c r="K273" s="570">
        <v>158.25119691392223</v>
      </c>
      <c r="L273" s="571">
        <f t="shared" si="12"/>
        <v>0</v>
      </c>
      <c r="M273" s="571">
        <v>0</v>
      </c>
      <c r="N273" s="571">
        <v>0</v>
      </c>
      <c r="O273" s="572">
        <v>0</v>
      </c>
      <c r="P273" s="573">
        <v>0</v>
      </c>
      <c r="Q273" s="574">
        <f>+monthly_drivers_0!Q273*1.25</f>
        <v>3.125</v>
      </c>
    </row>
    <row r="274" spans="1:17" x14ac:dyDescent="0.25">
      <c r="A274" s="575">
        <f t="shared" si="13"/>
        <v>52443</v>
      </c>
      <c r="B274" s="575" t="str">
        <f t="shared" si="14"/>
        <v>Tracker</v>
      </c>
      <c r="C274" s="562">
        <v>30</v>
      </c>
      <c r="D274" s="563">
        <v>5.3494995210170764</v>
      </c>
      <c r="E274" s="563">
        <v>113.00177773666381</v>
      </c>
      <c r="F274" s="563">
        <v>13.829868911743164</v>
      </c>
      <c r="G274" s="563">
        <v>8.415692861318588</v>
      </c>
      <c r="H274" s="563">
        <v>4.1802592043578626</v>
      </c>
      <c r="I274" s="563">
        <v>65.349797703266148</v>
      </c>
      <c r="J274" s="563">
        <v>10.872650687277314</v>
      </c>
      <c r="K274" s="564">
        <v>157.98706154369194</v>
      </c>
      <c r="L274" s="563">
        <f t="shared" si="12"/>
        <v>0</v>
      </c>
      <c r="M274" s="563">
        <v>0</v>
      </c>
      <c r="N274" s="563">
        <v>0</v>
      </c>
      <c r="O274" s="565">
        <v>0</v>
      </c>
      <c r="P274" s="564">
        <v>0</v>
      </c>
      <c r="Q274" s="566">
        <f>+monthly_drivers_0!Q274*1.25</f>
        <v>3.125</v>
      </c>
    </row>
    <row r="275" spans="1:17" x14ac:dyDescent="0.25">
      <c r="A275" s="567">
        <f t="shared" si="13"/>
        <v>52474</v>
      </c>
      <c r="B275" s="567" t="str">
        <f t="shared" si="14"/>
        <v>Tracker</v>
      </c>
      <c r="C275" s="568">
        <v>30</v>
      </c>
      <c r="D275" s="569">
        <v>5.3220317994356146</v>
      </c>
      <c r="E275" s="569">
        <v>112.41053216934202</v>
      </c>
      <c r="F275" s="569">
        <v>13.756797882080075</v>
      </c>
      <c r="G275" s="569">
        <v>8.3724119262695318</v>
      </c>
      <c r="H275" s="569">
        <v>4.1587896023690707</v>
      </c>
      <c r="I275" s="569">
        <v>65.009054726600652</v>
      </c>
      <c r="J275" s="569">
        <v>10.815189854085444</v>
      </c>
      <c r="K275" s="570">
        <v>157.72429857125695</v>
      </c>
      <c r="L275" s="571">
        <f t="shared" si="12"/>
        <v>0</v>
      </c>
      <c r="M275" s="571">
        <v>0</v>
      </c>
      <c r="N275" s="571">
        <v>0</v>
      </c>
      <c r="O275" s="572">
        <v>0</v>
      </c>
      <c r="P275" s="573">
        <v>0</v>
      </c>
      <c r="Q275" s="574">
        <f>+monthly_drivers_0!Q275*1.25</f>
        <v>3.125</v>
      </c>
    </row>
    <row r="276" spans="1:17" x14ac:dyDescent="0.25">
      <c r="A276" s="575">
        <f t="shared" si="13"/>
        <v>52504</v>
      </c>
      <c r="B276" s="575" t="str">
        <f t="shared" si="14"/>
        <v>Tracker</v>
      </c>
      <c r="C276" s="562">
        <v>30</v>
      </c>
      <c r="D276" s="563">
        <v>5.2947053450345996</v>
      </c>
      <c r="E276" s="563">
        <v>111.82236381149295</v>
      </c>
      <c r="F276" s="563">
        <v>13.684107757568357</v>
      </c>
      <c r="G276" s="563">
        <v>8.3293535861969001</v>
      </c>
      <c r="H276" s="563">
        <v>4.1374304355680946</v>
      </c>
      <c r="I276" s="563">
        <v>64.670086822032928</v>
      </c>
      <c r="J276" s="563">
        <v>10.758028655052188</v>
      </c>
      <c r="K276" s="564">
        <v>157.46290165691642</v>
      </c>
      <c r="L276" s="563">
        <f t="shared" si="12"/>
        <v>0</v>
      </c>
      <c r="M276" s="563">
        <v>0</v>
      </c>
      <c r="N276" s="563">
        <v>0</v>
      </c>
      <c r="O276" s="565">
        <v>0</v>
      </c>
      <c r="P276" s="564">
        <v>0</v>
      </c>
      <c r="Q276" s="566">
        <f>+monthly_drivers_0!Q276*1.25</f>
        <v>3.125</v>
      </c>
    </row>
    <row r="277" spans="1:17" x14ac:dyDescent="0.25">
      <c r="A277" s="567">
        <f t="shared" si="13"/>
        <v>52535</v>
      </c>
      <c r="B277" s="567" t="str">
        <f t="shared" si="14"/>
        <v>Tracker</v>
      </c>
      <c r="C277" s="568">
        <v>30</v>
      </c>
      <c r="D277" s="569">
        <v>5.2675194269418713</v>
      </c>
      <c r="E277" s="569">
        <v>111.23725574874877</v>
      </c>
      <c r="F277" s="569">
        <v>13.611796554565425</v>
      </c>
      <c r="G277" s="569">
        <v>8.2865166547298426</v>
      </c>
      <c r="H277" s="569">
        <v>4.1161811505854136</v>
      </c>
      <c r="I277" s="569">
        <v>64.332881268978127</v>
      </c>
      <c r="J277" s="569">
        <v>10.70116566300392</v>
      </c>
      <c r="K277" s="570">
        <v>157.20286381052065</v>
      </c>
      <c r="L277" s="571">
        <f t="shared" si="12"/>
        <v>0</v>
      </c>
      <c r="M277" s="571">
        <v>0</v>
      </c>
      <c r="N277" s="571">
        <v>0</v>
      </c>
      <c r="O277" s="572">
        <v>0</v>
      </c>
      <c r="P277" s="573">
        <v>0</v>
      </c>
      <c r="Q277" s="574">
        <f>+monthly_drivers_0!Q277*1.25</f>
        <v>3.125</v>
      </c>
    </row>
    <row r="278" spans="1:17" x14ac:dyDescent="0.25">
      <c r="A278" s="575">
        <f t="shared" si="13"/>
        <v>52565</v>
      </c>
      <c r="B278" s="575" t="str">
        <f t="shared" si="14"/>
        <v>Tracker</v>
      </c>
      <c r="C278" s="562">
        <v>30</v>
      </c>
      <c r="D278" s="563">
        <v>5.240473325252534</v>
      </c>
      <c r="E278" s="563">
        <v>110.65519221115112</v>
      </c>
      <c r="F278" s="563">
        <v>13.539862365722659</v>
      </c>
      <c r="G278" s="563">
        <v>8.2439001014232645</v>
      </c>
      <c r="H278" s="563">
        <v>4.0950411179363737</v>
      </c>
      <c r="I278" s="563">
        <v>63.997431220531467</v>
      </c>
      <c r="J278" s="563">
        <v>10.64459935951233</v>
      </c>
      <c r="K278" s="564">
        <v>156.94417766795684</v>
      </c>
      <c r="L278" s="563">
        <f t="shared" si="12"/>
        <v>0</v>
      </c>
      <c r="M278" s="563">
        <v>0</v>
      </c>
      <c r="N278" s="563">
        <v>0</v>
      </c>
      <c r="O278" s="565">
        <v>0</v>
      </c>
      <c r="P278" s="564">
        <v>0</v>
      </c>
      <c r="Q278" s="566">
        <f>+monthly_drivers_0!Q278*1.25</f>
        <v>3.125</v>
      </c>
    </row>
    <row r="279" spans="1:17" x14ac:dyDescent="0.25">
      <c r="A279" s="567">
        <f t="shared" si="13"/>
        <v>52596</v>
      </c>
      <c r="B279" s="567" t="str">
        <f t="shared" si="14"/>
        <v>Tracker</v>
      </c>
      <c r="C279" s="568">
        <v>30</v>
      </c>
      <c r="D279" s="569">
        <v>5.2135663146972657</v>
      </c>
      <c r="E279" s="569">
        <v>110.07615761947635</v>
      </c>
      <c r="F279" s="569">
        <v>13.468303100585938</v>
      </c>
      <c r="G279" s="569">
        <v>8.2015027127265956</v>
      </c>
      <c r="H279" s="569">
        <v>4.0740098185837264</v>
      </c>
      <c r="I279" s="569">
        <v>63.663725872516636</v>
      </c>
      <c r="J279" s="569">
        <v>10.588327968955042</v>
      </c>
      <c r="K279" s="570">
        <v>156.68683603267374</v>
      </c>
      <c r="L279" s="571">
        <f t="shared" si="12"/>
        <v>0</v>
      </c>
      <c r="M279" s="571">
        <v>0</v>
      </c>
      <c r="N279" s="571">
        <v>0</v>
      </c>
      <c r="O279" s="572">
        <v>0</v>
      </c>
      <c r="P279" s="573">
        <v>0</v>
      </c>
      <c r="Q279" s="574">
        <f>+monthly_drivers_0!Q279*1.25</f>
        <v>3.125</v>
      </c>
    </row>
    <row r="280" spans="1:17" x14ac:dyDescent="0.25">
      <c r="A280" s="575">
        <f t="shared" si="13"/>
        <v>52627</v>
      </c>
      <c r="B280" s="575" t="str">
        <f t="shared" si="14"/>
        <v>Tracker</v>
      </c>
      <c r="C280" s="562">
        <v>30</v>
      </c>
      <c r="D280" s="563">
        <v>5.1867976855039597</v>
      </c>
      <c r="E280" s="563">
        <v>109.50013516998288</v>
      </c>
      <c r="F280" s="563">
        <v>13.397116836547848</v>
      </c>
      <c r="G280" s="563">
        <v>8.1593233859539023</v>
      </c>
      <c r="H280" s="563">
        <v>4.0530866190493118</v>
      </c>
      <c r="I280" s="563">
        <v>63.331756687641132</v>
      </c>
      <c r="J280" s="563">
        <v>10.532350215196608</v>
      </c>
      <c r="K280" s="564">
        <v>156.43083173971812</v>
      </c>
      <c r="L280" s="563">
        <f t="shared" si="12"/>
        <v>0</v>
      </c>
      <c r="M280" s="563">
        <v>0</v>
      </c>
      <c r="N280" s="563">
        <v>0</v>
      </c>
      <c r="O280" s="565">
        <v>0</v>
      </c>
      <c r="P280" s="564">
        <v>0</v>
      </c>
      <c r="Q280" s="566">
        <f>+monthly_drivers_0!Q280*1.25</f>
        <v>3.125</v>
      </c>
    </row>
    <row r="281" spans="1:17" x14ac:dyDescent="0.25">
      <c r="A281" s="567">
        <f t="shared" si="13"/>
        <v>52656</v>
      </c>
      <c r="B281" s="567" t="str">
        <f t="shared" si="14"/>
        <v>Tracker</v>
      </c>
      <c r="C281" s="568">
        <v>30</v>
      </c>
      <c r="D281" s="569">
        <v>5.160166798472404</v>
      </c>
      <c r="E281" s="569">
        <v>108.92710964965821</v>
      </c>
      <c r="F281" s="569">
        <v>13.326301498413084</v>
      </c>
      <c r="G281" s="569">
        <v>8.1173609421253214</v>
      </c>
      <c r="H281" s="569">
        <v>4.0322711624801162</v>
      </c>
      <c r="I281" s="569">
        <v>63.00151469993591</v>
      </c>
      <c r="J281" s="569">
        <v>10.476664211153984</v>
      </c>
      <c r="K281" s="570">
        <v>156.17615858267436</v>
      </c>
      <c r="L281" s="571">
        <f t="shared" si="12"/>
        <v>0</v>
      </c>
      <c r="M281" s="571">
        <v>0</v>
      </c>
      <c r="N281" s="571">
        <v>0</v>
      </c>
      <c r="O281" s="572">
        <v>0</v>
      </c>
      <c r="P281" s="573">
        <v>0</v>
      </c>
      <c r="Q281" s="574">
        <f>+monthly_drivers_0!Q281*1.25</f>
        <v>3.125</v>
      </c>
    </row>
    <row r="282" spans="1:17" x14ac:dyDescent="0.25">
      <c r="A282" s="575">
        <f t="shared" si="13"/>
        <v>52687</v>
      </c>
      <c r="B282" s="575" t="str">
        <f t="shared" si="14"/>
        <v>Tracker</v>
      </c>
      <c r="C282" s="562">
        <v>30</v>
      </c>
      <c r="D282" s="563">
        <v>5.133672777771948</v>
      </c>
      <c r="E282" s="563">
        <v>108.35706376266478</v>
      </c>
      <c r="F282" s="563">
        <v>13.255854980468749</v>
      </c>
      <c r="G282" s="563">
        <v>8.0756142551898957</v>
      </c>
      <c r="H282" s="563">
        <v>4.0115626258552073</v>
      </c>
      <c r="I282" s="563">
        <v>62.672989476680755</v>
      </c>
      <c r="J282" s="563">
        <v>10.421268522381784</v>
      </c>
      <c r="K282" s="564">
        <v>155.92280800678958</v>
      </c>
      <c r="L282" s="563">
        <f t="shared" si="12"/>
        <v>0</v>
      </c>
      <c r="M282" s="563">
        <v>0</v>
      </c>
      <c r="N282" s="563">
        <v>0</v>
      </c>
      <c r="O282" s="565">
        <v>0</v>
      </c>
      <c r="P282" s="564">
        <v>0</v>
      </c>
      <c r="Q282" s="566">
        <f>+monthly_drivers_0!Q282*1.25</f>
        <v>3.125</v>
      </c>
    </row>
    <row r="283" spans="1:17" x14ac:dyDescent="0.25">
      <c r="A283" s="567">
        <f t="shared" si="13"/>
        <v>52717</v>
      </c>
      <c r="B283" s="567" t="str">
        <f t="shared" si="14"/>
        <v>Tracker</v>
      </c>
      <c r="C283" s="568">
        <v>30</v>
      </c>
      <c r="D283" s="569">
        <v>5.1073149796724326</v>
      </c>
      <c r="E283" s="569">
        <v>107.78998351287844</v>
      </c>
      <c r="F283" s="569">
        <v>13.18577568054199</v>
      </c>
      <c r="G283" s="569">
        <v>8.0340823559761052</v>
      </c>
      <c r="H283" s="569">
        <v>3.9909605807363984</v>
      </c>
      <c r="I283" s="569">
        <v>62.346172870635982</v>
      </c>
      <c r="J283" s="569">
        <v>10.366161673367024</v>
      </c>
      <c r="K283" s="570">
        <v>155.67077465549301</v>
      </c>
      <c r="L283" s="571">
        <f t="shared" si="12"/>
        <v>0</v>
      </c>
      <c r="M283" s="571">
        <v>0</v>
      </c>
      <c r="N283" s="571">
        <v>0</v>
      </c>
      <c r="O283" s="572">
        <v>0</v>
      </c>
      <c r="P283" s="573">
        <v>0</v>
      </c>
      <c r="Q283" s="574">
        <f>+monthly_drivers_0!Q283*1.25</f>
        <v>3.125</v>
      </c>
    </row>
    <row r="284" spans="1:17" x14ac:dyDescent="0.25">
      <c r="A284" s="575">
        <f t="shared" si="13"/>
        <v>52748</v>
      </c>
      <c r="B284" s="575" t="str">
        <f t="shared" si="14"/>
        <v>Tracker</v>
      </c>
      <c r="C284" s="562">
        <v>30</v>
      </c>
      <c r="D284" s="563">
        <v>5.0810927351713175</v>
      </c>
      <c r="E284" s="563">
        <v>107.22585343933103</v>
      </c>
      <c r="F284" s="563">
        <v>13.116061752319334</v>
      </c>
      <c r="G284" s="563">
        <v>7.9927639546394342</v>
      </c>
      <c r="H284" s="563">
        <v>3.9704644886851312</v>
      </c>
      <c r="I284" s="563">
        <v>62.021057988166817</v>
      </c>
      <c r="J284" s="563">
        <v>10.311342269957064</v>
      </c>
      <c r="K284" s="564">
        <v>155.420050754888</v>
      </c>
      <c r="L284" s="563">
        <f t="shared" si="12"/>
        <v>0</v>
      </c>
      <c r="M284" s="563">
        <v>0</v>
      </c>
      <c r="N284" s="563">
        <v>0</v>
      </c>
      <c r="O284" s="565">
        <v>0</v>
      </c>
      <c r="P284" s="564">
        <v>0</v>
      </c>
      <c r="Q284" s="566">
        <f>+monthly_drivers_0!Q284*1.25</f>
        <v>3.125</v>
      </c>
    </row>
    <row r="285" spans="1:17" x14ac:dyDescent="0.25">
      <c r="A285" s="567">
        <f t="shared" si="13"/>
        <v>52778</v>
      </c>
      <c r="B285" s="567" t="str">
        <f t="shared" si="14"/>
        <v>Tracker</v>
      </c>
      <c r="C285" s="568">
        <v>30</v>
      </c>
      <c r="D285" s="569">
        <v>5.055005333542824</v>
      </c>
      <c r="E285" s="569">
        <v>106.6646568069458</v>
      </c>
      <c r="F285" s="569">
        <v>13.046710800170896</v>
      </c>
      <c r="G285" s="569">
        <v>7.951658112764358</v>
      </c>
      <c r="H285" s="569">
        <v>3.9500737888514985</v>
      </c>
      <c r="I285" s="569">
        <v>61.697631154537184</v>
      </c>
      <c r="J285" s="569">
        <v>10.256808564186095</v>
      </c>
      <c r="K285" s="570">
        <v>155.170629740838</v>
      </c>
      <c r="L285" s="571">
        <f t="shared" si="12"/>
        <v>0</v>
      </c>
      <c r="M285" s="571">
        <v>0</v>
      </c>
      <c r="N285" s="571">
        <v>0</v>
      </c>
      <c r="O285" s="572">
        <v>0</v>
      </c>
      <c r="P285" s="573">
        <v>0</v>
      </c>
      <c r="Q285" s="574">
        <f>+monthly_drivers_0!Q285*1.25</f>
        <v>3.125</v>
      </c>
    </row>
    <row r="286" spans="1:17" x14ac:dyDescent="0.25">
      <c r="A286" s="575">
        <f t="shared" si="13"/>
        <v>52809</v>
      </c>
      <c r="B286" s="575" t="str">
        <f t="shared" si="14"/>
        <v>Tracker</v>
      </c>
      <c r="C286" s="562">
        <v>30</v>
      </c>
      <c r="D286" s="563">
        <v>5.0290521031618107</v>
      </c>
      <c r="E286" s="563">
        <v>106.10637771606446</v>
      </c>
      <c r="F286" s="563">
        <v>12.97772119140625</v>
      </c>
      <c r="G286" s="563">
        <v>7.9107637116909038</v>
      </c>
      <c r="H286" s="563">
        <v>3.9297879663705824</v>
      </c>
      <c r="I286" s="563">
        <v>61.375887063503257</v>
      </c>
      <c r="J286" s="563">
        <v>10.202559152185916</v>
      </c>
      <c r="K286" s="564">
        <v>154.9225042795353</v>
      </c>
      <c r="L286" s="563">
        <f t="shared" si="12"/>
        <v>0</v>
      </c>
      <c r="M286" s="563">
        <v>0</v>
      </c>
      <c r="N286" s="563">
        <v>0</v>
      </c>
      <c r="O286" s="565">
        <v>0</v>
      </c>
      <c r="P286" s="564">
        <v>0</v>
      </c>
      <c r="Q286" s="566">
        <f>+monthly_drivers_0!Q286*1.25</f>
        <v>3.125</v>
      </c>
    </row>
    <row r="287" spans="1:17" x14ac:dyDescent="0.25">
      <c r="A287" s="567">
        <f t="shared" si="13"/>
        <v>52840</v>
      </c>
      <c r="B287" s="567" t="str">
        <f t="shared" si="14"/>
        <v>Tracker</v>
      </c>
      <c r="C287" s="568">
        <v>30</v>
      </c>
      <c r="D287" s="569">
        <v>5.0032323523759841</v>
      </c>
      <c r="E287" s="569">
        <v>105.55100248718261</v>
      </c>
      <c r="F287" s="569">
        <v>12.909091186523435</v>
      </c>
      <c r="G287" s="569">
        <v>7.8700796148776995</v>
      </c>
      <c r="H287" s="569">
        <v>3.9096064552366729</v>
      </c>
      <c r="I287" s="569">
        <v>61.05581560277939</v>
      </c>
      <c r="J287" s="569">
        <v>10.148592753887176</v>
      </c>
      <c r="K287" s="570">
        <v>154.67566843422318</v>
      </c>
      <c r="L287" s="571">
        <f t="shared" si="12"/>
        <v>0</v>
      </c>
      <c r="M287" s="571">
        <v>0</v>
      </c>
      <c r="N287" s="571">
        <v>0</v>
      </c>
      <c r="O287" s="572">
        <v>0</v>
      </c>
      <c r="P287" s="573">
        <v>0</v>
      </c>
      <c r="Q287" s="574">
        <f>+monthly_drivers_0!Q287*1.25</f>
        <v>3.125</v>
      </c>
    </row>
    <row r="288" spans="1:17" x14ac:dyDescent="0.25">
      <c r="A288" s="575">
        <f t="shared" si="13"/>
        <v>52870</v>
      </c>
      <c r="B288" s="575" t="str">
        <f t="shared" si="14"/>
        <v>Tracker</v>
      </c>
      <c r="C288" s="562">
        <v>30</v>
      </c>
      <c r="D288" s="563">
        <v>4.9775454114675508</v>
      </c>
      <c r="E288" s="563">
        <v>104.99851469421387</v>
      </c>
      <c r="F288" s="563">
        <v>12.840818420410153</v>
      </c>
      <c r="G288" s="563">
        <v>7.8296047039031995</v>
      </c>
      <c r="H288" s="563">
        <v>3.8895288225710387</v>
      </c>
      <c r="I288" s="563">
        <v>60.737407770156864</v>
      </c>
      <c r="J288" s="563">
        <v>10.094907231986522</v>
      </c>
      <c r="K288" s="564">
        <v>154.43011516292395</v>
      </c>
      <c r="L288" s="563">
        <f t="shared" si="12"/>
        <v>0</v>
      </c>
      <c r="M288" s="563">
        <v>0</v>
      </c>
      <c r="N288" s="563">
        <v>0</v>
      </c>
      <c r="O288" s="565">
        <v>0</v>
      </c>
      <c r="P288" s="564">
        <v>0</v>
      </c>
      <c r="Q288" s="566">
        <f>+monthly_drivers_0!Q288*1.25</f>
        <v>3.125</v>
      </c>
    </row>
    <row r="289" spans="1:17" x14ac:dyDescent="0.25">
      <c r="A289" s="567">
        <f t="shared" si="13"/>
        <v>52901</v>
      </c>
      <c r="B289" s="567" t="str">
        <f t="shared" si="14"/>
        <v>Tracker</v>
      </c>
      <c r="C289" s="568">
        <v>30</v>
      </c>
      <c r="D289" s="569">
        <v>4.9519905532598489</v>
      </c>
      <c r="E289" s="569">
        <v>104.4489012374878</v>
      </c>
      <c r="F289" s="569">
        <v>12.772901504516598</v>
      </c>
      <c r="G289" s="569">
        <v>7.7893379979133606</v>
      </c>
      <c r="H289" s="569">
        <v>3.8695543551445009</v>
      </c>
      <c r="I289" s="569">
        <v>60.420657111644751</v>
      </c>
      <c r="J289" s="569">
        <v>10.041501826465129</v>
      </c>
      <c r="K289" s="570">
        <v>154.18583774315383</v>
      </c>
      <c r="L289" s="571">
        <f t="shared" si="12"/>
        <v>0</v>
      </c>
      <c r="M289" s="571">
        <v>0</v>
      </c>
      <c r="N289" s="571">
        <v>0</v>
      </c>
      <c r="O289" s="572">
        <v>0</v>
      </c>
      <c r="P289" s="573">
        <v>0</v>
      </c>
      <c r="Q289" s="574">
        <f>+monthly_drivers_0!Q289*1.25</f>
        <v>3.125</v>
      </c>
    </row>
    <row r="290" spans="1:17" x14ac:dyDescent="0.25">
      <c r="A290" s="575">
        <f t="shared" si="13"/>
        <v>52931</v>
      </c>
      <c r="B290" s="575" t="str">
        <f t="shared" si="14"/>
        <v>Tracker</v>
      </c>
      <c r="C290" s="562">
        <v>30</v>
      </c>
      <c r="D290" s="563">
        <v>4.9265670764446252</v>
      </c>
      <c r="E290" s="563">
        <v>103.90214398193361</v>
      </c>
      <c r="F290" s="563">
        <v>12.705338394165041</v>
      </c>
      <c r="G290" s="563">
        <v>7.7492783715724958</v>
      </c>
      <c r="H290" s="563">
        <v>3.8496826146543026</v>
      </c>
      <c r="I290" s="563">
        <v>60.105552146911613</v>
      </c>
      <c r="J290" s="563">
        <v>9.9883749098777752</v>
      </c>
      <c r="K290" s="564">
        <v>153.94282945274193</v>
      </c>
      <c r="L290" s="563">
        <f t="shared" si="12"/>
        <v>0</v>
      </c>
      <c r="M290" s="563">
        <v>0</v>
      </c>
      <c r="N290" s="563">
        <v>0</v>
      </c>
      <c r="O290" s="565">
        <v>0</v>
      </c>
      <c r="P290" s="564">
        <v>0</v>
      </c>
      <c r="Q290" s="566">
        <f>+monthly_drivers_0!Q290*1.25</f>
        <v>3.125</v>
      </c>
    </row>
    <row r="291" spans="1:17" x14ac:dyDescent="0.25">
      <c r="A291" s="567">
        <f t="shared" si="13"/>
        <v>52962</v>
      </c>
      <c r="B291" s="567" t="str">
        <f t="shared" si="14"/>
        <v>Tracker</v>
      </c>
      <c r="C291" s="568">
        <v>30</v>
      </c>
      <c r="D291" s="569">
        <v>4.9012744106054296</v>
      </c>
      <c r="E291" s="569">
        <v>103.35823004531863</v>
      </c>
      <c r="F291" s="569">
        <v>12.63812730407715</v>
      </c>
      <c r="G291" s="569">
        <v>7.7094247140884393</v>
      </c>
      <c r="H291" s="569">
        <v>3.8299130893945699</v>
      </c>
      <c r="I291" s="569">
        <v>59.792085272789009</v>
      </c>
      <c r="J291" s="569">
        <v>9.9355248473286633</v>
      </c>
      <c r="K291" s="570">
        <v>153.70108330016774</v>
      </c>
      <c r="L291" s="571">
        <f t="shared" si="12"/>
        <v>0</v>
      </c>
      <c r="M291" s="571">
        <v>0</v>
      </c>
      <c r="N291" s="571">
        <v>0</v>
      </c>
      <c r="O291" s="572">
        <v>0</v>
      </c>
      <c r="P291" s="573">
        <v>0</v>
      </c>
      <c r="Q291" s="574">
        <f>+monthly_drivers_0!Q291*1.25</f>
        <v>3.125</v>
      </c>
    </row>
    <row r="292" spans="1:17" x14ac:dyDescent="0.25">
      <c r="A292" s="575">
        <f t="shared" si="13"/>
        <v>52993</v>
      </c>
      <c r="B292" s="575" t="str">
        <f t="shared" si="14"/>
        <v>Tracker</v>
      </c>
      <c r="C292" s="562">
        <v>30</v>
      </c>
      <c r="D292" s="563">
        <v>4.8761117368936535</v>
      </c>
      <c r="E292" s="563">
        <v>102.81714308166507</v>
      </c>
      <c r="F292" s="563">
        <v>12.57126625061035</v>
      </c>
      <c r="G292" s="563">
        <v>7.6697760756015789</v>
      </c>
      <c r="H292" s="563">
        <v>3.8102452117800718</v>
      </c>
      <c r="I292" s="563">
        <v>59.480246710300442</v>
      </c>
      <c r="J292" s="563">
        <v>9.8829501841068286</v>
      </c>
      <c r="K292" s="564">
        <v>153.46059326573277</v>
      </c>
      <c r="L292" s="563">
        <f t="shared" si="12"/>
        <v>0</v>
      </c>
      <c r="M292" s="563">
        <v>0</v>
      </c>
      <c r="N292" s="563">
        <v>0</v>
      </c>
      <c r="O292" s="565">
        <v>0</v>
      </c>
      <c r="P292" s="564">
        <v>0</v>
      </c>
      <c r="Q292" s="566">
        <f>+monthly_drivers_0!Q292*1.25</f>
        <v>3.125</v>
      </c>
    </row>
    <row r="293" spans="1:17" x14ac:dyDescent="0.25">
      <c r="A293" s="567">
        <f t="shared" si="13"/>
        <v>53021</v>
      </c>
      <c r="B293" s="567" t="str">
        <f t="shared" si="14"/>
        <v>Tracker</v>
      </c>
      <c r="C293" s="568">
        <v>30</v>
      </c>
      <c r="D293" s="569">
        <v>4.8510784733295447</v>
      </c>
      <c r="E293" s="569">
        <v>102.27886943054199</v>
      </c>
      <c r="F293" s="569">
        <v>12.504753311157224</v>
      </c>
      <c r="G293" s="569">
        <v>7.6303313300609608</v>
      </c>
      <c r="H293" s="569">
        <v>3.7906783853769301</v>
      </c>
      <c r="I293" s="569">
        <v>59.170030248165126</v>
      </c>
      <c r="J293" s="569">
        <v>9.8306493713259684</v>
      </c>
      <c r="K293" s="570">
        <v>153.22135232490862</v>
      </c>
      <c r="L293" s="571">
        <f t="shared" si="12"/>
        <v>0</v>
      </c>
      <c r="M293" s="571">
        <v>0</v>
      </c>
      <c r="N293" s="571">
        <v>0</v>
      </c>
      <c r="O293" s="572">
        <v>0</v>
      </c>
      <c r="P293" s="573">
        <v>0</v>
      </c>
      <c r="Q293" s="574">
        <f>+monthly_drivers_0!Q293*1.25</f>
        <v>3.125</v>
      </c>
    </row>
    <row r="294" spans="1:17" x14ac:dyDescent="0.25">
      <c r="A294" s="575">
        <f t="shared" si="13"/>
        <v>53052</v>
      </c>
      <c r="B294" s="575" t="str">
        <f t="shared" si="14"/>
        <v>Tracker</v>
      </c>
      <c r="C294" s="562">
        <v>30</v>
      </c>
      <c r="D294" s="563">
        <v>4.8261739562749852</v>
      </c>
      <c r="E294" s="563">
        <v>101.7433950920105</v>
      </c>
      <c r="F294" s="563">
        <v>12.438587020874023</v>
      </c>
      <c r="G294" s="563">
        <v>7.5910894207954396</v>
      </c>
      <c r="H294" s="563">
        <v>3.771212293773889</v>
      </c>
      <c r="I294" s="563">
        <v>58.861425930500026</v>
      </c>
      <c r="J294" s="563">
        <v>9.7786213758587834</v>
      </c>
      <c r="K294" s="564">
        <v>152.98335496379809</v>
      </c>
      <c r="L294" s="563">
        <f t="shared" si="12"/>
        <v>0</v>
      </c>
      <c r="M294" s="563">
        <v>0</v>
      </c>
      <c r="N294" s="563">
        <v>0</v>
      </c>
      <c r="O294" s="565">
        <v>0</v>
      </c>
      <c r="P294" s="564">
        <v>0</v>
      </c>
      <c r="Q294" s="566">
        <f>+monthly_drivers_0!Q294*1.25</f>
        <v>3.125</v>
      </c>
    </row>
    <row r="295" spans="1:17" x14ac:dyDescent="0.25">
      <c r="A295" s="567">
        <f t="shared" si="13"/>
        <v>53082</v>
      </c>
      <c r="B295" s="567" t="str">
        <f t="shared" si="14"/>
        <v>Tracker</v>
      </c>
      <c r="C295" s="568">
        <v>30</v>
      </c>
      <c r="D295" s="569">
        <v>4.8013975063562402</v>
      </c>
      <c r="E295" s="569">
        <v>101.21070416259766</v>
      </c>
      <c r="F295" s="569">
        <v>12.372765396118162</v>
      </c>
      <c r="G295" s="569">
        <v>7.5520493819713597</v>
      </c>
      <c r="H295" s="569">
        <v>3.7518462685644627</v>
      </c>
      <c r="I295" s="569">
        <v>58.554427060127253</v>
      </c>
      <c r="J295" s="569">
        <v>9.7268645423650746</v>
      </c>
      <c r="K295" s="570">
        <v>152.74659342646416</v>
      </c>
      <c r="L295" s="571">
        <f t="shared" si="12"/>
        <v>0</v>
      </c>
      <c r="M295" s="571">
        <v>0</v>
      </c>
      <c r="N295" s="571">
        <v>0</v>
      </c>
      <c r="O295" s="572">
        <v>0</v>
      </c>
      <c r="P295" s="573">
        <v>0</v>
      </c>
      <c r="Q295" s="574">
        <f>+monthly_drivers_0!Q295*1.25</f>
        <v>3.125</v>
      </c>
    </row>
    <row r="296" spans="1:17" x14ac:dyDescent="0.25">
      <c r="A296" s="575">
        <f t="shared" si="13"/>
        <v>53113</v>
      </c>
      <c r="B296" s="575" t="str">
        <f t="shared" si="14"/>
        <v>Tracker</v>
      </c>
      <c r="C296" s="562">
        <v>30</v>
      </c>
      <c r="D296" s="563">
        <v>4.7767484470605845</v>
      </c>
      <c r="E296" s="563">
        <v>100.68078145980834</v>
      </c>
      <c r="F296" s="563">
        <v>12.307286300659182</v>
      </c>
      <c r="G296" s="563">
        <v>7.5132101643085472</v>
      </c>
      <c r="H296" s="563">
        <v>3.7325798468142741</v>
      </c>
      <c r="I296" s="563">
        <v>58.249021263122557</v>
      </c>
      <c r="J296" s="563">
        <v>9.6753772603869432</v>
      </c>
      <c r="K296" s="564">
        <v>152.51106207690205</v>
      </c>
      <c r="L296" s="563">
        <f t="shared" si="12"/>
        <v>65</v>
      </c>
      <c r="M296" s="563">
        <v>0</v>
      </c>
      <c r="N296" s="563">
        <v>0</v>
      </c>
      <c r="O296" s="565">
        <v>0</v>
      </c>
      <c r="P296" s="564">
        <v>65</v>
      </c>
      <c r="Q296" s="566">
        <f>+monthly_drivers_0!Q296*1.25</f>
        <v>3.125</v>
      </c>
    </row>
    <row r="297" spans="1:17" x14ac:dyDescent="0.25">
      <c r="A297" s="567">
        <f t="shared" si="13"/>
        <v>53143</v>
      </c>
      <c r="B297" s="567" t="str">
        <f t="shared" si="14"/>
        <v>Tracker</v>
      </c>
      <c r="C297" s="568">
        <v>30</v>
      </c>
      <c r="D297" s="569">
        <v>4.7368151715993889</v>
      </c>
      <c r="E297" s="569">
        <v>100.07655866241454</v>
      </c>
      <c r="F297" s="569">
        <v>12.242148483276369</v>
      </c>
      <c r="G297" s="569">
        <v>7.4745705697536486</v>
      </c>
      <c r="H297" s="569">
        <v>3.6999278325736524</v>
      </c>
      <c r="I297" s="569">
        <v>57.877781050205229</v>
      </c>
      <c r="J297" s="569">
        <v>9.6241583826541905</v>
      </c>
      <c r="K297" s="570">
        <v>151.60675342967178</v>
      </c>
      <c r="L297" s="571">
        <f t="shared" si="12"/>
        <v>0</v>
      </c>
      <c r="M297" s="571">
        <v>0</v>
      </c>
      <c r="N297" s="571">
        <v>0</v>
      </c>
      <c r="O297" s="572">
        <v>0</v>
      </c>
      <c r="P297" s="573">
        <v>0</v>
      </c>
      <c r="Q297" s="574">
        <f>+monthly_drivers_0!Q297*1.25</f>
        <v>3.125</v>
      </c>
    </row>
    <row r="298" spans="1:17" x14ac:dyDescent="0.25">
      <c r="A298" s="575">
        <f t="shared" si="13"/>
        <v>53174</v>
      </c>
      <c r="B298" s="575" t="str">
        <f t="shared" si="14"/>
        <v>Tracker</v>
      </c>
      <c r="C298" s="562">
        <v>30</v>
      </c>
      <c r="D298" s="563">
        <v>4.7124982261657715</v>
      </c>
      <c r="E298" s="563">
        <v>99.552526504516621</v>
      </c>
      <c r="F298" s="563">
        <v>12.177349807739258</v>
      </c>
      <c r="G298" s="563">
        <v>7.4361298122405994</v>
      </c>
      <c r="H298" s="563">
        <v>3.680928377270698</v>
      </c>
      <c r="I298" s="563">
        <v>57.575888759136205</v>
      </c>
      <c r="J298" s="563">
        <v>9.5732063907980915</v>
      </c>
      <c r="K298" s="564">
        <v>151.37366244963746</v>
      </c>
      <c r="L298" s="563">
        <f t="shared" si="12"/>
        <v>0</v>
      </c>
      <c r="M298" s="563">
        <v>0</v>
      </c>
      <c r="N298" s="563">
        <v>0</v>
      </c>
      <c r="O298" s="565">
        <v>0</v>
      </c>
      <c r="P298" s="564">
        <v>0</v>
      </c>
      <c r="Q298" s="566">
        <f>+monthly_drivers_0!Q298*1.25</f>
        <v>3.125</v>
      </c>
    </row>
    <row r="299" spans="1:17" x14ac:dyDescent="0.25">
      <c r="A299" s="567">
        <f t="shared" si="13"/>
        <v>53205</v>
      </c>
      <c r="B299" s="567" t="str">
        <f t="shared" si="14"/>
        <v>Tracker</v>
      </c>
      <c r="C299" s="568">
        <v>30</v>
      </c>
      <c r="D299" s="569">
        <v>4.6883062870502465</v>
      </c>
      <c r="E299" s="569">
        <v>99.031218166351337</v>
      </c>
      <c r="F299" s="569">
        <v>12.112888320922856</v>
      </c>
      <c r="G299" s="569">
        <v>7.3978866970539103</v>
      </c>
      <c r="H299" s="569">
        <v>3.6620265746712688</v>
      </c>
      <c r="I299" s="569">
        <v>57.275566602706888</v>
      </c>
      <c r="J299" s="569">
        <v>9.5225196756124504</v>
      </c>
      <c r="K299" s="570">
        <v>151.1417818724085</v>
      </c>
      <c r="L299" s="571">
        <f t="shared" si="12"/>
        <v>48.75</v>
      </c>
      <c r="M299" s="571">
        <v>0</v>
      </c>
      <c r="N299" s="571">
        <v>0</v>
      </c>
      <c r="O299" s="572">
        <v>0</v>
      </c>
      <c r="P299" s="573">
        <v>48.75</v>
      </c>
      <c r="Q299" s="574">
        <f>+monthly_drivers_0!Q299*1.25</f>
        <v>3.125</v>
      </c>
    </row>
    <row r="300" spans="1:17" x14ac:dyDescent="0.25">
      <c r="A300" s="575">
        <f t="shared" si="13"/>
        <v>53235</v>
      </c>
      <c r="B300" s="575" t="str">
        <f t="shared" si="14"/>
        <v>Tracker</v>
      </c>
      <c r="C300" s="562">
        <v>30</v>
      </c>
      <c r="D300" s="563">
        <v>4.6537698665857308</v>
      </c>
      <c r="E300" s="563">
        <v>98.460274047851556</v>
      </c>
      <c r="F300" s="563">
        <v>12.048762649536132</v>
      </c>
      <c r="G300" s="563">
        <v>7.35984030485153</v>
      </c>
      <c r="H300" s="563">
        <v>3.6373332579433915</v>
      </c>
      <c r="I300" s="563">
        <v>56.947359721183773</v>
      </c>
      <c r="J300" s="563">
        <v>9.4720971528291713</v>
      </c>
      <c r="K300" s="564">
        <v>150.61860548046047</v>
      </c>
      <c r="L300" s="563">
        <f t="shared" si="12"/>
        <v>0</v>
      </c>
      <c r="M300" s="563">
        <v>0</v>
      </c>
      <c r="N300" s="563">
        <v>0</v>
      </c>
      <c r="O300" s="565">
        <v>0</v>
      </c>
      <c r="P300" s="564">
        <v>0</v>
      </c>
      <c r="Q300" s="566">
        <f>+monthly_drivers_0!Q300*1.25</f>
        <v>3.125</v>
      </c>
    </row>
    <row r="301" spans="1:17" x14ac:dyDescent="0.25">
      <c r="A301" s="567">
        <f t="shared" si="13"/>
        <v>53266</v>
      </c>
      <c r="B301" s="567" t="str">
        <f t="shared" si="14"/>
        <v>Tracker</v>
      </c>
      <c r="C301" s="568">
        <v>30</v>
      </c>
      <c r="D301" s="569">
        <v>4.6298544172048572</v>
      </c>
      <c r="E301" s="569">
        <v>97.94451080322267</v>
      </c>
      <c r="F301" s="569">
        <v>11.984970809936527</v>
      </c>
      <c r="G301" s="569">
        <v>7.3219894638061538</v>
      </c>
      <c r="H301" s="569">
        <v>3.6186412995606663</v>
      </c>
      <c r="I301" s="569">
        <v>56.650227148056047</v>
      </c>
      <c r="J301" s="569">
        <v>9.4219373014569285</v>
      </c>
      <c r="K301" s="570">
        <v>150.38912692215109</v>
      </c>
      <c r="L301" s="571">
        <f t="shared" si="12"/>
        <v>0</v>
      </c>
      <c r="M301" s="571">
        <v>0</v>
      </c>
      <c r="N301" s="571">
        <v>0</v>
      </c>
      <c r="O301" s="572">
        <v>0</v>
      </c>
      <c r="P301" s="573">
        <v>0</v>
      </c>
      <c r="Q301" s="574">
        <f>+monthly_drivers_0!Q301*1.25</f>
        <v>3.125</v>
      </c>
    </row>
    <row r="302" spans="1:17" x14ac:dyDescent="0.25">
      <c r="A302" s="575">
        <f t="shared" si="13"/>
        <v>53296</v>
      </c>
      <c r="B302" s="575" t="str">
        <f t="shared" si="14"/>
        <v>Tracker</v>
      </c>
      <c r="C302" s="562">
        <v>30</v>
      </c>
      <c r="D302" s="563">
        <v>4.6060619713067998</v>
      </c>
      <c r="E302" s="563">
        <v>97.43142767333984</v>
      </c>
      <c r="F302" s="563">
        <v>11.921511215209964</v>
      </c>
      <c r="G302" s="563">
        <v>7.2843332850933065</v>
      </c>
      <c r="H302" s="563">
        <v>3.6000454577356575</v>
      </c>
      <c r="I302" s="563">
        <v>56.354639453887941</v>
      </c>
      <c r="J302" s="563">
        <v>9.3720389612317092</v>
      </c>
      <c r="K302" s="564">
        <v>150.16084047615345</v>
      </c>
      <c r="L302" s="563">
        <f t="shared" si="12"/>
        <v>0</v>
      </c>
      <c r="M302" s="563">
        <v>0</v>
      </c>
      <c r="N302" s="563">
        <v>0</v>
      </c>
      <c r="O302" s="565">
        <v>0</v>
      </c>
      <c r="P302" s="564">
        <v>0</v>
      </c>
      <c r="Q302" s="566">
        <f>+monthly_drivers_0!Q302*1.25</f>
        <v>3.125</v>
      </c>
    </row>
    <row r="303" spans="1:17" x14ac:dyDescent="0.25">
      <c r="A303" s="567">
        <f t="shared" si="13"/>
        <v>53327</v>
      </c>
      <c r="B303" s="567" t="str">
        <f t="shared" si="14"/>
        <v>Tracker</v>
      </c>
      <c r="C303" s="568">
        <v>30</v>
      </c>
      <c r="D303" s="569">
        <v>4.5823918768167493</v>
      </c>
      <c r="E303" s="569">
        <v>96.921010253906246</v>
      </c>
      <c r="F303" s="569">
        <v>11.858381790161133</v>
      </c>
      <c r="G303" s="569">
        <v>7.2468708794117003</v>
      </c>
      <c r="H303" s="569">
        <v>3.5815452714562417</v>
      </c>
      <c r="I303" s="569">
        <v>56.060588217735294</v>
      </c>
      <c r="J303" s="569">
        <v>9.3224002487063409</v>
      </c>
      <c r="K303" s="570">
        <v>149.93373967562434</v>
      </c>
      <c r="L303" s="571">
        <f t="shared" si="12"/>
        <v>0</v>
      </c>
      <c r="M303" s="571">
        <v>0</v>
      </c>
      <c r="N303" s="571">
        <v>0</v>
      </c>
      <c r="O303" s="572">
        <v>0</v>
      </c>
      <c r="P303" s="573">
        <v>0</v>
      </c>
      <c r="Q303" s="574">
        <f>+monthly_drivers_0!Q303*1.25</f>
        <v>3.125</v>
      </c>
    </row>
    <row r="304" spans="1:17" x14ac:dyDescent="0.25">
      <c r="A304" s="575">
        <f t="shared" si="13"/>
        <v>53358</v>
      </c>
      <c r="B304" s="575" t="str">
        <f t="shared" si="14"/>
        <v>Tracker</v>
      </c>
      <c r="C304" s="562">
        <v>30</v>
      </c>
      <c r="D304" s="563">
        <v>4.5588434684276553</v>
      </c>
      <c r="E304" s="563">
        <v>96.41324407958983</v>
      </c>
      <c r="F304" s="563">
        <v>11.795581268310547</v>
      </c>
      <c r="G304" s="563">
        <v>7.2096011059284217</v>
      </c>
      <c r="H304" s="563">
        <v>3.5631402300894259</v>
      </c>
      <c r="I304" s="563">
        <v>55.768062470436107</v>
      </c>
      <c r="J304" s="563">
        <v>9.2730202599167804</v>
      </c>
      <c r="K304" s="564">
        <v>149.70781743048508</v>
      </c>
      <c r="L304" s="563">
        <f t="shared" si="12"/>
        <v>0</v>
      </c>
      <c r="M304" s="563">
        <v>0</v>
      </c>
      <c r="N304" s="563">
        <v>0</v>
      </c>
      <c r="O304" s="565">
        <v>0</v>
      </c>
      <c r="P304" s="564">
        <v>0</v>
      </c>
      <c r="Q304" s="566">
        <f>+monthly_drivers_0!Q304*1.25</f>
        <v>3.125</v>
      </c>
    </row>
    <row r="305" spans="1:17" x14ac:dyDescent="0.25">
      <c r="A305" s="567">
        <f t="shared" si="13"/>
        <v>53386</v>
      </c>
      <c r="B305" s="567" t="str">
        <f t="shared" si="14"/>
        <v>Tracker</v>
      </c>
      <c r="C305" s="568">
        <v>30</v>
      </c>
      <c r="D305" s="569">
        <v>4.535416194438934</v>
      </c>
      <c r="E305" s="569">
        <v>95.908117126464887</v>
      </c>
      <c r="F305" s="569">
        <v>11.733107521057129</v>
      </c>
      <c r="G305" s="569">
        <v>7.1725229990482333</v>
      </c>
      <c r="H305" s="569">
        <v>3.5448298007547852</v>
      </c>
      <c r="I305" s="569">
        <v>55.47705811452866</v>
      </c>
      <c r="J305" s="569">
        <v>9.2238974996209144</v>
      </c>
      <c r="K305" s="570">
        <v>149.4830689380635</v>
      </c>
      <c r="L305" s="571">
        <f t="shared" si="12"/>
        <v>0</v>
      </c>
      <c r="M305" s="571">
        <v>0</v>
      </c>
      <c r="N305" s="571">
        <v>0</v>
      </c>
      <c r="O305" s="572">
        <v>0</v>
      </c>
      <c r="P305" s="573">
        <v>0</v>
      </c>
      <c r="Q305" s="574">
        <f>+monthly_drivers_0!Q305*1.25</f>
        <v>3.125</v>
      </c>
    </row>
    <row r="306" spans="1:17" x14ac:dyDescent="0.25">
      <c r="A306" s="575">
        <f t="shared" si="13"/>
        <v>53417</v>
      </c>
      <c r="B306" s="575" t="str">
        <f t="shared" si="14"/>
        <v>Tracker</v>
      </c>
      <c r="C306" s="562">
        <v>30</v>
      </c>
      <c r="D306" s="563">
        <v>4.5121093783378603</v>
      </c>
      <c r="E306" s="563">
        <v>95.405613403320302</v>
      </c>
      <c r="F306" s="563">
        <v>11.67095896911621</v>
      </c>
      <c r="G306" s="563">
        <v>7.1356355972290029</v>
      </c>
      <c r="H306" s="563">
        <v>3.5266135348379613</v>
      </c>
      <c r="I306" s="563">
        <v>55.187563139438637</v>
      </c>
      <c r="J306" s="563">
        <v>9.1750305217504522</v>
      </c>
      <c r="K306" s="564">
        <v>149.25948723970544</v>
      </c>
      <c r="L306" s="563">
        <f t="shared" si="12"/>
        <v>0</v>
      </c>
      <c r="M306" s="563">
        <v>0</v>
      </c>
      <c r="N306" s="563">
        <v>0</v>
      </c>
      <c r="O306" s="565">
        <v>0</v>
      </c>
      <c r="P306" s="564">
        <v>0</v>
      </c>
      <c r="Q306" s="566">
        <f>+monthly_drivers_0!Q306*1.25</f>
        <v>3.125</v>
      </c>
    </row>
    <row r="307" spans="1:17" x14ac:dyDescent="0.25">
      <c r="A307" s="567">
        <f t="shared" si="13"/>
        <v>53447</v>
      </c>
      <c r="B307" s="567" t="str">
        <f t="shared" si="14"/>
        <v>Tracker</v>
      </c>
      <c r="C307" s="568">
        <v>30</v>
      </c>
      <c r="D307" s="569">
        <v>4.4889223680496215</v>
      </c>
      <c r="E307" s="569">
        <v>94.905720275878934</v>
      </c>
      <c r="F307" s="569">
        <v>11.609133949279787</v>
      </c>
      <c r="G307" s="569">
        <v>7.0989378623962391</v>
      </c>
      <c r="H307" s="569">
        <v>3.5084908974617726</v>
      </c>
      <c r="I307" s="569">
        <v>54.899573523998257</v>
      </c>
      <c r="J307" s="569">
        <v>9.1264179793596263</v>
      </c>
      <c r="K307" s="570">
        <v>149.03706640139598</v>
      </c>
      <c r="L307" s="571">
        <f t="shared" si="12"/>
        <v>0</v>
      </c>
      <c r="M307" s="571">
        <v>0</v>
      </c>
      <c r="N307" s="571">
        <v>0</v>
      </c>
      <c r="O307" s="572">
        <v>0</v>
      </c>
      <c r="P307" s="573">
        <v>0</v>
      </c>
      <c r="Q307" s="574">
        <f>+monthly_drivers_0!Q307*1.25</f>
        <v>3.125</v>
      </c>
    </row>
    <row r="308" spans="1:17" x14ac:dyDescent="0.25">
      <c r="A308" s="575">
        <f t="shared" si="13"/>
        <v>53478</v>
      </c>
      <c r="B308" s="575" t="str">
        <f t="shared" si="14"/>
        <v>Tracker</v>
      </c>
      <c r="C308" s="562">
        <v>30</v>
      </c>
      <c r="D308" s="563">
        <v>4.4658546292781836</v>
      </c>
      <c r="E308" s="563">
        <v>94.408423950195314</v>
      </c>
      <c r="F308" s="563">
        <v>11.547630706787107</v>
      </c>
      <c r="G308" s="563">
        <v>7.0624288291931148</v>
      </c>
      <c r="H308" s="563">
        <v>3.4904615239053971</v>
      </c>
      <c r="I308" s="563">
        <v>54.613078625679023</v>
      </c>
      <c r="J308" s="563">
        <v>9.0780587663054462</v>
      </c>
      <c r="K308" s="564">
        <v>148.81580078639371</v>
      </c>
      <c r="L308" s="563">
        <f t="shared" si="12"/>
        <v>0</v>
      </c>
      <c r="M308" s="563">
        <v>0</v>
      </c>
      <c r="N308" s="563">
        <v>0</v>
      </c>
      <c r="O308" s="565">
        <v>0</v>
      </c>
      <c r="P308" s="564">
        <v>0</v>
      </c>
      <c r="Q308" s="566">
        <f>+monthly_drivers_0!Q308*1.25</f>
        <v>3.125</v>
      </c>
    </row>
    <row r="309" spans="1:17" x14ac:dyDescent="0.25">
      <c r="A309" s="567">
        <f t="shared" si="13"/>
        <v>53508</v>
      </c>
      <c r="B309" s="567" t="str">
        <f t="shared" si="14"/>
        <v>Tracker</v>
      </c>
      <c r="C309" s="568">
        <v>30</v>
      </c>
      <c r="D309" s="569">
        <v>4.4429054861068717</v>
      </c>
      <c r="E309" s="569">
        <v>93.913710937500014</v>
      </c>
      <c r="F309" s="569">
        <v>11.486447715759278</v>
      </c>
      <c r="G309" s="569">
        <v>7.0261076009273538</v>
      </c>
      <c r="H309" s="569">
        <v>3.4725247990787032</v>
      </c>
      <c r="I309" s="569">
        <v>54.328071056365971</v>
      </c>
      <c r="J309" s="569">
        <v>9.0299514174461351</v>
      </c>
      <c r="K309" s="570">
        <v>148.59568332390492</v>
      </c>
      <c r="L309" s="571">
        <f t="shared" si="12"/>
        <v>0</v>
      </c>
      <c r="M309" s="571">
        <v>0</v>
      </c>
      <c r="N309" s="571">
        <v>0</v>
      </c>
      <c r="O309" s="572">
        <v>0</v>
      </c>
      <c r="P309" s="573">
        <v>0</v>
      </c>
      <c r="Q309" s="574">
        <f>+monthly_drivers_0!Q309*1.25</f>
        <v>3.125</v>
      </c>
    </row>
    <row r="310" spans="1:17" x14ac:dyDescent="0.25">
      <c r="A310" s="575">
        <f t="shared" si="13"/>
        <v>53539</v>
      </c>
      <c r="B310" s="575" t="str">
        <f t="shared" si="14"/>
        <v>Tracker</v>
      </c>
      <c r="C310" s="562">
        <v>30</v>
      </c>
      <c r="D310" s="563">
        <v>4.4200743899345394</v>
      </c>
      <c r="E310" s="563">
        <v>93.42156713867189</v>
      </c>
      <c r="F310" s="563">
        <v>11.425583114624022</v>
      </c>
      <c r="G310" s="563">
        <v>6.9899731547832493</v>
      </c>
      <c r="H310" s="563">
        <v>3.4546803582608696</v>
      </c>
      <c r="I310" s="563">
        <v>54.044544184207922</v>
      </c>
      <c r="J310" s="563">
        <v>8.9820945705771429</v>
      </c>
      <c r="K310" s="564">
        <v>148.37670918000214</v>
      </c>
      <c r="L310" s="563">
        <f t="shared" si="12"/>
        <v>0</v>
      </c>
      <c r="M310" s="563">
        <v>0</v>
      </c>
      <c r="N310" s="563">
        <v>0</v>
      </c>
      <c r="O310" s="565">
        <v>0</v>
      </c>
      <c r="P310" s="564">
        <v>0</v>
      </c>
      <c r="Q310" s="566">
        <f>+monthly_drivers_0!Q310*1.25</f>
        <v>3.125</v>
      </c>
    </row>
    <row r="311" spans="1:17" x14ac:dyDescent="0.25">
      <c r="A311" s="567">
        <f t="shared" si="13"/>
        <v>53570</v>
      </c>
      <c r="B311" s="567" t="str">
        <f t="shared" si="14"/>
        <v>Tracker</v>
      </c>
      <c r="C311" s="568">
        <v>30</v>
      </c>
      <c r="D311" s="569">
        <v>4.3973606760501855</v>
      </c>
      <c r="E311" s="569">
        <v>92.931979858398421</v>
      </c>
      <c r="F311" s="569">
        <v>11.365035224914552</v>
      </c>
      <c r="G311" s="569">
        <v>6.954024525403975</v>
      </c>
      <c r="H311" s="569">
        <v>3.4369276802688842</v>
      </c>
      <c r="I311" s="569">
        <v>53.762488900184636</v>
      </c>
      <c r="J311" s="569">
        <v>8.9344869661331181</v>
      </c>
      <c r="K311" s="570">
        <v>148.1588716181098</v>
      </c>
      <c r="L311" s="571">
        <f t="shared" si="12"/>
        <v>0</v>
      </c>
      <c r="M311" s="571">
        <v>0</v>
      </c>
      <c r="N311" s="571">
        <v>0</v>
      </c>
      <c r="O311" s="572">
        <v>0</v>
      </c>
      <c r="P311" s="573">
        <v>0</v>
      </c>
      <c r="Q311" s="574">
        <f>+monthly_drivers_0!Q311*1.25</f>
        <v>3.125</v>
      </c>
    </row>
    <row r="312" spans="1:17" x14ac:dyDescent="0.25">
      <c r="A312" s="575">
        <f t="shared" si="13"/>
        <v>53600</v>
      </c>
      <c r="B312" s="575" t="str">
        <f t="shared" si="14"/>
        <v>Tracker</v>
      </c>
      <c r="C312" s="562">
        <v>30</v>
      </c>
      <c r="D312" s="563">
        <v>4.3747637761831299</v>
      </c>
      <c r="E312" s="563">
        <v>92.44493511962888</v>
      </c>
      <c r="F312" s="563">
        <v>11.304802581787111</v>
      </c>
      <c r="G312" s="563">
        <v>6.9182607588768033</v>
      </c>
      <c r="H312" s="563">
        <v>3.4192662466764454</v>
      </c>
      <c r="I312" s="563">
        <v>53.481899568557743</v>
      </c>
      <c r="J312" s="563">
        <v>8.8871272690892233</v>
      </c>
      <c r="K312" s="564">
        <v>147.94216539587643</v>
      </c>
      <c r="L312" s="563">
        <f t="shared" si="12"/>
        <v>0</v>
      </c>
      <c r="M312" s="563">
        <v>0</v>
      </c>
      <c r="N312" s="563">
        <v>0</v>
      </c>
      <c r="O312" s="565">
        <v>0</v>
      </c>
      <c r="P312" s="564">
        <v>0</v>
      </c>
      <c r="Q312" s="566">
        <f>+monthly_drivers_0!Q312*1.25</f>
        <v>3.125</v>
      </c>
    </row>
    <row r="313" spans="1:17" x14ac:dyDescent="0.25">
      <c r="A313" s="567">
        <f t="shared" si="13"/>
        <v>53631</v>
      </c>
      <c r="B313" s="567" t="str">
        <f t="shared" si="14"/>
        <v>Tracker</v>
      </c>
      <c r="C313" s="568">
        <v>30</v>
      </c>
      <c r="D313" s="569">
        <v>4.3522830682992941</v>
      </c>
      <c r="E313" s="569">
        <v>91.960419433593728</v>
      </c>
      <c r="F313" s="569">
        <v>11.244883300781249</v>
      </c>
      <c r="G313" s="569">
        <v>6.8826809809207932</v>
      </c>
      <c r="H313" s="569">
        <v>3.4016956693083049</v>
      </c>
      <c r="I313" s="569">
        <v>53.202766057968141</v>
      </c>
      <c r="J313" s="569">
        <v>8.8400140894651429</v>
      </c>
      <c r="K313" s="570">
        <v>147.72658335914932</v>
      </c>
      <c r="L313" s="571">
        <f t="shared" si="12"/>
        <v>0</v>
      </c>
      <c r="M313" s="571">
        <v>0</v>
      </c>
      <c r="N313" s="571">
        <v>0</v>
      </c>
      <c r="O313" s="572">
        <v>0</v>
      </c>
      <c r="P313" s="573">
        <v>0</v>
      </c>
      <c r="Q313" s="574">
        <f>+monthly_drivers_0!Q313*1.25</f>
        <v>3.125</v>
      </c>
    </row>
    <row r="314" spans="1:17" x14ac:dyDescent="0.25">
      <c r="A314" s="575">
        <f t="shared" si="13"/>
        <v>53661</v>
      </c>
      <c r="B314" s="575" t="str">
        <f t="shared" si="14"/>
        <v>Tracker</v>
      </c>
      <c r="C314" s="562">
        <v>30</v>
      </c>
      <c r="D314" s="563">
        <v>4.2877907372713091</v>
      </c>
      <c r="E314" s="563">
        <v>90.562312194824216</v>
      </c>
      <c r="F314" s="563">
        <v>11.071311996459963</v>
      </c>
      <c r="G314" s="563">
        <v>6.8035677387714388</v>
      </c>
      <c r="H314" s="563">
        <v>3.3526200592070818</v>
      </c>
      <c r="I314" s="563">
        <v>52.422743313789368</v>
      </c>
      <c r="J314" s="563">
        <v>8.7076734102368363</v>
      </c>
      <c r="K314" s="564">
        <v>143.84905540783987</v>
      </c>
      <c r="L314" s="563">
        <f t="shared" si="12"/>
        <v>0</v>
      </c>
      <c r="M314" s="563">
        <v>0</v>
      </c>
      <c r="N314" s="563">
        <v>0</v>
      </c>
      <c r="O314" s="565">
        <v>0</v>
      </c>
      <c r="P314" s="564">
        <v>0</v>
      </c>
      <c r="Q314" s="566">
        <f>+monthly_drivers_0!Q314*1.25</f>
        <v>3.125</v>
      </c>
    </row>
    <row r="315" spans="1:17" x14ac:dyDescent="0.25">
      <c r="A315" s="567">
        <f t="shared" si="13"/>
        <v>53692</v>
      </c>
      <c r="B315" s="567" t="str">
        <f t="shared" si="14"/>
        <v>Tracker</v>
      </c>
      <c r="C315" s="568">
        <v>30</v>
      </c>
      <c r="D315" s="569">
        <v>4.2657572907209396</v>
      </c>
      <c r="E315" s="569">
        <v>90.090821350097684</v>
      </c>
      <c r="F315" s="569">
        <v>11.013010620117187</v>
      </c>
      <c r="G315" s="569">
        <v>6.7685778460502606</v>
      </c>
      <c r="H315" s="569">
        <v>3.3353921820372339</v>
      </c>
      <c r="I315" s="569">
        <v>52.150891323566441</v>
      </c>
      <c r="J315" s="569">
        <v>8.6617965249419218</v>
      </c>
      <c r="K315" s="570">
        <v>143.63930517054354</v>
      </c>
      <c r="L315" s="571">
        <f t="shared" si="12"/>
        <v>0</v>
      </c>
      <c r="M315" s="571">
        <v>0</v>
      </c>
      <c r="N315" s="571">
        <v>0</v>
      </c>
      <c r="O315" s="572">
        <v>0</v>
      </c>
      <c r="P315" s="573">
        <v>0</v>
      </c>
      <c r="Q315" s="574">
        <f>+monthly_drivers_0!Q315*1.25</f>
        <v>3.125</v>
      </c>
    </row>
    <row r="316" spans="1:17" x14ac:dyDescent="0.25">
      <c r="A316" s="575">
        <f t="shared" si="13"/>
        <v>53723</v>
      </c>
      <c r="B316" s="575" t="str">
        <f t="shared" si="14"/>
        <v>Tracker</v>
      </c>
      <c r="C316" s="562">
        <v>30</v>
      </c>
      <c r="D316" s="563">
        <v>4.2438371250629414</v>
      </c>
      <c r="E316" s="563">
        <v>89.621751159667951</v>
      </c>
      <c r="F316" s="563">
        <v>10.955009231567386</v>
      </c>
      <c r="G316" s="563">
        <v>6.7337679398059844</v>
      </c>
      <c r="H316" s="563">
        <v>3.3182528842091559</v>
      </c>
      <c r="I316" s="563">
        <v>51.880433165073391</v>
      </c>
      <c r="J316" s="563">
        <v>8.6161559833288202</v>
      </c>
      <c r="K316" s="564">
        <v>143.43063459778861</v>
      </c>
      <c r="L316" s="563">
        <f t="shared" si="12"/>
        <v>0</v>
      </c>
      <c r="M316" s="563">
        <v>0</v>
      </c>
      <c r="N316" s="563">
        <v>0</v>
      </c>
      <c r="O316" s="565">
        <v>0</v>
      </c>
      <c r="P316" s="564">
        <v>0</v>
      </c>
      <c r="Q316" s="566">
        <f>+monthly_drivers_0!Q316*1.25</f>
        <v>3.125</v>
      </c>
    </row>
    <row r="317" spans="1:17" x14ac:dyDescent="0.25">
      <c r="A317" s="567">
        <f t="shared" si="13"/>
        <v>53751</v>
      </c>
      <c r="B317" s="567" t="str">
        <f t="shared" si="14"/>
        <v>Tracker</v>
      </c>
      <c r="C317" s="568">
        <v>30</v>
      </c>
      <c r="D317" s="569">
        <v>4.2220296945571896</v>
      </c>
      <c r="E317" s="569">
        <v>89.155087524414043</v>
      </c>
      <c r="F317" s="569">
        <v>10.897305999755861</v>
      </c>
      <c r="G317" s="569">
        <v>6.699137004852294</v>
      </c>
      <c r="H317" s="569">
        <v>3.3012017614245419</v>
      </c>
      <c r="I317" s="569">
        <v>51.611364767551422</v>
      </c>
      <c r="J317" s="569">
        <v>8.5707502833604821</v>
      </c>
      <c r="K317" s="570">
        <v>143.22303631710076</v>
      </c>
      <c r="L317" s="571">
        <f t="shared" si="12"/>
        <v>0</v>
      </c>
      <c r="M317" s="571">
        <v>0</v>
      </c>
      <c r="N317" s="571">
        <v>0</v>
      </c>
      <c r="O317" s="572">
        <v>0</v>
      </c>
      <c r="P317" s="573">
        <v>0</v>
      </c>
      <c r="Q317" s="574">
        <f>+monthly_drivers_0!Q317*1.25</f>
        <v>3.125</v>
      </c>
    </row>
    <row r="318" spans="1:17" x14ac:dyDescent="0.25">
      <c r="A318" s="575">
        <f t="shared" si="13"/>
        <v>53782</v>
      </c>
      <c r="B318" s="575" t="str">
        <f t="shared" si="14"/>
        <v>Tracker</v>
      </c>
      <c r="C318" s="562">
        <v>30</v>
      </c>
      <c r="D318" s="563">
        <v>4.2003344265222555</v>
      </c>
      <c r="E318" s="563">
        <v>88.690818115234379</v>
      </c>
      <c r="F318" s="563">
        <v>10.839899597167967</v>
      </c>
      <c r="G318" s="563">
        <v>6.6646841747760774</v>
      </c>
      <c r="H318" s="563">
        <v>3.2842383319884534</v>
      </c>
      <c r="I318" s="563">
        <v>51.343676431655894</v>
      </c>
      <c r="J318" s="563">
        <v>8.5255784135460857</v>
      </c>
      <c r="K318" s="564">
        <v>143.01650579356686</v>
      </c>
      <c r="L318" s="563">
        <f t="shared" si="12"/>
        <v>0</v>
      </c>
      <c r="M318" s="563">
        <v>0</v>
      </c>
      <c r="N318" s="563">
        <v>0</v>
      </c>
      <c r="O318" s="565">
        <v>0</v>
      </c>
      <c r="P318" s="564">
        <v>0</v>
      </c>
      <c r="Q318" s="566">
        <f>+monthly_drivers_0!Q318*1.25</f>
        <v>3.125</v>
      </c>
    </row>
    <row r="319" spans="1:17" x14ac:dyDescent="0.25">
      <c r="A319" s="567">
        <f t="shared" si="13"/>
        <v>53812</v>
      </c>
      <c r="B319" s="567" t="str">
        <f t="shared" si="14"/>
        <v>Tracker</v>
      </c>
      <c r="C319" s="568">
        <v>30</v>
      </c>
      <c r="D319" s="569">
        <v>4.1787506995201102</v>
      </c>
      <c r="E319" s="569">
        <v>88.228931518554674</v>
      </c>
      <c r="F319" s="569">
        <v>10.782788314819337</v>
      </c>
      <c r="G319" s="569">
        <v>6.6304085376262663</v>
      </c>
      <c r="H319" s="569">
        <v>3.2673621051013475</v>
      </c>
      <c r="I319" s="569">
        <v>51.077362643241884</v>
      </c>
      <c r="J319" s="569">
        <v>8.4806390149593334</v>
      </c>
      <c r="K319" s="570">
        <v>142.81103782575303</v>
      </c>
      <c r="L319" s="571">
        <f t="shared" si="12"/>
        <v>0</v>
      </c>
      <c r="M319" s="571">
        <v>0</v>
      </c>
      <c r="N319" s="571">
        <v>0</v>
      </c>
      <c r="O319" s="572">
        <v>0</v>
      </c>
      <c r="P319" s="573">
        <v>0</v>
      </c>
      <c r="Q319" s="574">
        <f>+monthly_drivers_0!Q319*1.25</f>
        <v>3.125</v>
      </c>
    </row>
    <row r="320" spans="1:17" x14ac:dyDescent="0.25">
      <c r="A320" s="575">
        <f t="shared" si="13"/>
        <v>53843</v>
      </c>
      <c r="B320" s="575" t="str">
        <f t="shared" si="14"/>
        <v>Tracker</v>
      </c>
      <c r="C320" s="562">
        <v>30</v>
      </c>
      <c r="D320" s="563">
        <v>4.1572779406309124</v>
      </c>
      <c r="E320" s="563">
        <v>87.769415588378919</v>
      </c>
      <c r="F320" s="563">
        <v>10.725970703125002</v>
      </c>
      <c r="G320" s="563">
        <v>6.5963091509342204</v>
      </c>
      <c r="H320" s="563">
        <v>3.2505726563483472</v>
      </c>
      <c r="I320" s="563">
        <v>50.812415483474737</v>
      </c>
      <c r="J320" s="563">
        <v>8.4359309471845627</v>
      </c>
      <c r="K320" s="564">
        <v>142.6066260863571</v>
      </c>
      <c r="L320" s="563">
        <f t="shared" si="12"/>
        <v>0</v>
      </c>
      <c r="M320" s="563">
        <v>0</v>
      </c>
      <c r="N320" s="563">
        <v>0</v>
      </c>
      <c r="O320" s="565">
        <v>0</v>
      </c>
      <c r="P320" s="564">
        <v>0</v>
      </c>
      <c r="Q320" s="566">
        <f>+monthly_drivers_0!Q320*1.25</f>
        <v>3.125</v>
      </c>
    </row>
    <row r="321" spans="1:17" x14ac:dyDescent="0.25">
      <c r="A321" s="567">
        <f t="shared" si="13"/>
        <v>53873</v>
      </c>
      <c r="B321" s="567" t="str">
        <f t="shared" si="14"/>
        <v>Tracker</v>
      </c>
      <c r="C321" s="568">
        <v>30</v>
      </c>
      <c r="D321" s="569">
        <v>4.1359156084060675</v>
      </c>
      <c r="E321" s="569">
        <v>87.312258361816433</v>
      </c>
      <c r="F321" s="569">
        <v>10.669445449829105</v>
      </c>
      <c r="G321" s="569">
        <v>6.5623850872516654</v>
      </c>
      <c r="H321" s="569">
        <v>3.2338695323467253</v>
      </c>
      <c r="I321" s="569">
        <v>50.548828978061664</v>
      </c>
      <c r="J321" s="569">
        <v>8.3914532587528239</v>
      </c>
      <c r="K321" s="570">
        <v>142.40326608710183</v>
      </c>
      <c r="L321" s="571">
        <f t="shared" si="12"/>
        <v>0</v>
      </c>
      <c r="M321" s="571">
        <v>0</v>
      </c>
      <c r="N321" s="571">
        <v>0</v>
      </c>
      <c r="O321" s="572">
        <v>0</v>
      </c>
      <c r="P321" s="573">
        <v>0</v>
      </c>
      <c r="Q321" s="574">
        <f>+monthly_drivers_0!Q321*1.25</f>
        <v>3.125</v>
      </c>
    </row>
    <row r="322" spans="1:17" x14ac:dyDescent="0.25">
      <c r="A322" s="575">
        <f t="shared" si="13"/>
        <v>53904</v>
      </c>
      <c r="B322" s="575" t="str">
        <f t="shared" si="14"/>
        <v>Tracker</v>
      </c>
      <c r="C322" s="562">
        <v>30</v>
      </c>
      <c r="D322" s="563">
        <v>4.11466314136982</v>
      </c>
      <c r="E322" s="563">
        <v>86.857445495605489</v>
      </c>
      <c r="F322" s="563">
        <v>10.61321075439453</v>
      </c>
      <c r="G322" s="563">
        <v>6.5286355378627796</v>
      </c>
      <c r="H322" s="563">
        <v>3.2172523372620336</v>
      </c>
      <c r="I322" s="563">
        <v>50.286594663143163</v>
      </c>
      <c r="J322" s="563">
        <v>8.3472044026851666</v>
      </c>
      <c r="K322" s="564">
        <v>142.20095161083344</v>
      </c>
      <c r="L322" s="563">
        <f t="shared" ref="L322:L385" si="15">+O322+P322</f>
        <v>0</v>
      </c>
      <c r="M322" s="563">
        <v>0</v>
      </c>
      <c r="N322" s="563">
        <v>0</v>
      </c>
      <c r="O322" s="565">
        <v>0</v>
      </c>
      <c r="P322" s="564">
        <v>0</v>
      </c>
      <c r="Q322" s="566">
        <f>+monthly_drivers_0!Q322*1.25</f>
        <v>3.125</v>
      </c>
    </row>
    <row r="323" spans="1:17" x14ac:dyDescent="0.25">
      <c r="A323" s="567">
        <f t="shared" ref="A323:A386" si="16">+EOMONTH(A322,1)</f>
        <v>53935</v>
      </c>
      <c r="B323" s="567" t="str">
        <f t="shared" ref="B323:B386" si="17">+B322</f>
        <v>Tracker</v>
      </c>
      <c r="C323" s="568">
        <v>30</v>
      </c>
      <c r="D323" s="569">
        <v>4.0935199482440954</v>
      </c>
      <c r="E323" s="569">
        <v>86.404967529296869</v>
      </c>
      <c r="F323" s="569">
        <v>10.557265304565428</v>
      </c>
      <c r="G323" s="569">
        <v>6.4950595521926884</v>
      </c>
      <c r="H323" s="569">
        <v>3.2007205384522672</v>
      </c>
      <c r="I323" s="569">
        <v>50.025706988811493</v>
      </c>
      <c r="J323" s="569">
        <v>8.3031834362149226</v>
      </c>
      <c r="K323" s="570">
        <v>141.99967738911047</v>
      </c>
      <c r="L323" s="571">
        <f t="shared" si="15"/>
        <v>0</v>
      </c>
      <c r="M323" s="571">
        <v>0</v>
      </c>
      <c r="N323" s="571">
        <v>0</v>
      </c>
      <c r="O323" s="572">
        <v>0</v>
      </c>
      <c r="P323" s="573">
        <v>0</v>
      </c>
      <c r="Q323" s="574">
        <f>+monthly_drivers_0!Q323*1.25</f>
        <v>3.125</v>
      </c>
    </row>
    <row r="324" spans="1:17" x14ac:dyDescent="0.25">
      <c r="A324" s="575">
        <f t="shared" si="16"/>
        <v>53965</v>
      </c>
      <c r="B324" s="575" t="str">
        <f t="shared" si="17"/>
        <v>Tracker</v>
      </c>
      <c r="C324" s="562">
        <v>30</v>
      </c>
      <c r="D324" s="563">
        <v>4.0724854912757875</v>
      </c>
      <c r="E324" s="563">
        <v>85.954812683105487</v>
      </c>
      <c r="F324" s="563">
        <v>10.501607894897461</v>
      </c>
      <c r="G324" s="563">
        <v>6.4616562604904182</v>
      </c>
      <c r="H324" s="563">
        <v>3.1842738156616681</v>
      </c>
      <c r="I324" s="563">
        <v>49.766158919334416</v>
      </c>
      <c r="J324" s="563">
        <v>8.2593892323374742</v>
      </c>
      <c r="K324" s="564">
        <v>141.79943923334969</v>
      </c>
      <c r="L324" s="563">
        <f t="shared" si="15"/>
        <v>0</v>
      </c>
      <c r="M324" s="563">
        <v>0</v>
      </c>
      <c r="N324" s="563">
        <v>0</v>
      </c>
      <c r="O324" s="565">
        <v>0</v>
      </c>
      <c r="P324" s="564">
        <v>0</v>
      </c>
      <c r="Q324" s="566">
        <f>+monthly_drivers_0!Q324*1.25</f>
        <v>3.125</v>
      </c>
    </row>
    <row r="325" spans="1:17" x14ac:dyDescent="0.25">
      <c r="A325" s="567">
        <f t="shared" si="16"/>
        <v>53996</v>
      </c>
      <c r="B325" s="567" t="str">
        <f t="shared" si="17"/>
        <v>Tracker</v>
      </c>
      <c r="C325" s="568">
        <v>30</v>
      </c>
      <c r="D325" s="569">
        <v>4.051559178948402</v>
      </c>
      <c r="E325" s="569">
        <v>85.506967285156264</v>
      </c>
      <c r="F325" s="569">
        <v>10.446236511230467</v>
      </c>
      <c r="G325" s="569">
        <v>6.4284247429370875</v>
      </c>
      <c r="H325" s="569">
        <v>3.1679116185754541</v>
      </c>
      <c r="I325" s="569">
        <v>49.507942101478577</v>
      </c>
      <c r="J325" s="569">
        <v>8.2158203741312033</v>
      </c>
      <c r="K325" s="570">
        <v>141.6002306262134</v>
      </c>
      <c r="L325" s="571">
        <f t="shared" si="15"/>
        <v>0</v>
      </c>
      <c r="M325" s="571">
        <v>0</v>
      </c>
      <c r="N325" s="571">
        <v>0</v>
      </c>
      <c r="O325" s="572">
        <v>0</v>
      </c>
      <c r="P325" s="573">
        <v>0</v>
      </c>
      <c r="Q325" s="574">
        <f>+monthly_drivers_0!Q325*1.25</f>
        <v>3.125</v>
      </c>
    </row>
    <row r="326" spans="1:17" x14ac:dyDescent="0.25">
      <c r="A326" s="575">
        <f t="shared" si="16"/>
        <v>54026</v>
      </c>
      <c r="B326" s="575" t="str">
        <f t="shared" si="17"/>
        <v>Tracker</v>
      </c>
      <c r="C326" s="562">
        <v>30</v>
      </c>
      <c r="D326" s="563">
        <v>4.0307404801845541</v>
      </c>
      <c r="E326" s="563">
        <v>85.061420349121079</v>
      </c>
      <c r="F326" s="563">
        <v>10.391150024414063</v>
      </c>
      <c r="G326" s="563">
        <v>6.3953641486167907</v>
      </c>
      <c r="H326" s="563">
        <v>3.1516335693895816</v>
      </c>
      <c r="I326" s="563">
        <v>49.251051960945134</v>
      </c>
      <c r="J326" s="563">
        <v>8.1724760206937788</v>
      </c>
      <c r="K326" s="564">
        <v>141.40204637471683</v>
      </c>
      <c r="L326" s="563">
        <f t="shared" si="15"/>
        <v>0</v>
      </c>
      <c r="M326" s="563">
        <v>0</v>
      </c>
      <c r="N326" s="563">
        <v>0</v>
      </c>
      <c r="O326" s="565">
        <v>0</v>
      </c>
      <c r="P326" s="564">
        <v>0</v>
      </c>
      <c r="Q326" s="566">
        <f>+monthly_drivers_0!Q326*1.25</f>
        <v>3.125</v>
      </c>
    </row>
    <row r="327" spans="1:17" x14ac:dyDescent="0.25">
      <c r="A327" s="567">
        <f t="shared" si="16"/>
        <v>54057</v>
      </c>
      <c r="B327" s="567" t="str">
        <f t="shared" si="17"/>
        <v>Tracker</v>
      </c>
      <c r="C327" s="568">
        <v>30</v>
      </c>
      <c r="D327" s="569">
        <v>4.0100288391113281</v>
      </c>
      <c r="E327" s="569">
        <v>84.618159057617206</v>
      </c>
      <c r="F327" s="569">
        <v>10.336346572875977</v>
      </c>
      <c r="G327" s="569">
        <v>6.3624735884666439</v>
      </c>
      <c r="H327" s="569">
        <v>3.1354392161369322</v>
      </c>
      <c r="I327" s="569">
        <v>48.995479741096503</v>
      </c>
      <c r="J327" s="569">
        <v>8.1293545793294903</v>
      </c>
      <c r="K327" s="570">
        <v>141.20488161781901</v>
      </c>
      <c r="L327" s="571">
        <f t="shared" si="15"/>
        <v>0</v>
      </c>
      <c r="M327" s="571">
        <v>0</v>
      </c>
      <c r="N327" s="571">
        <v>0</v>
      </c>
      <c r="O327" s="572">
        <v>0</v>
      </c>
      <c r="P327" s="573">
        <v>0</v>
      </c>
      <c r="Q327" s="574">
        <f>+monthly_drivers_0!Q327*1.25</f>
        <v>3.125</v>
      </c>
    </row>
    <row r="328" spans="1:17" x14ac:dyDescent="0.25">
      <c r="A328" s="575">
        <f t="shared" si="16"/>
        <v>54088</v>
      </c>
      <c r="B328" s="575" t="str">
        <f t="shared" si="17"/>
        <v>Tracker</v>
      </c>
      <c r="C328" s="562">
        <v>30</v>
      </c>
      <c r="D328" s="563">
        <v>3.9894236860275276</v>
      </c>
      <c r="E328" s="563">
        <v>84.177172912597655</v>
      </c>
      <c r="F328" s="563">
        <v>10.281825164794924</v>
      </c>
      <c r="G328" s="563">
        <v>6.3297521543502802</v>
      </c>
      <c r="H328" s="563">
        <v>3.1193281349092716</v>
      </c>
      <c r="I328" s="563">
        <v>48.741217851161949</v>
      </c>
      <c r="J328" s="563">
        <v>8.0864553122520437</v>
      </c>
      <c r="K328" s="564">
        <v>141.00873033510527</v>
      </c>
      <c r="L328" s="563">
        <f t="shared" si="15"/>
        <v>0</v>
      </c>
      <c r="M328" s="563">
        <v>0</v>
      </c>
      <c r="N328" s="563">
        <v>0</v>
      </c>
      <c r="O328" s="565">
        <v>0</v>
      </c>
      <c r="P328" s="564">
        <v>0</v>
      </c>
      <c r="Q328" s="566">
        <f>+monthly_drivers_0!Q328*1.25</f>
        <v>3.125</v>
      </c>
    </row>
    <row r="329" spans="1:17" x14ac:dyDescent="0.25">
      <c r="A329" s="567">
        <f t="shared" si="16"/>
        <v>54117</v>
      </c>
      <c r="B329" s="567" t="str">
        <f t="shared" si="17"/>
        <v>Tracker</v>
      </c>
      <c r="C329" s="568">
        <v>30</v>
      </c>
      <c r="D329" s="569">
        <v>3.9689245098829269</v>
      </c>
      <c r="E329" s="569">
        <v>83.738449279785129</v>
      </c>
      <c r="F329" s="569">
        <v>10.227584220886232</v>
      </c>
      <c r="G329" s="569">
        <v>6.2971990139484406</v>
      </c>
      <c r="H329" s="569">
        <v>3.1032999504208556</v>
      </c>
      <c r="I329" s="569">
        <v>48.488262694358824</v>
      </c>
      <c r="J329" s="569">
        <v>8.0437768445014957</v>
      </c>
      <c r="K329" s="570">
        <v>140.81358828950118</v>
      </c>
      <c r="L329" s="571">
        <f t="shared" si="15"/>
        <v>0</v>
      </c>
      <c r="M329" s="571">
        <v>0</v>
      </c>
      <c r="N329" s="571">
        <v>0</v>
      </c>
      <c r="O329" s="572">
        <v>0</v>
      </c>
      <c r="P329" s="573">
        <v>0</v>
      </c>
      <c r="Q329" s="574">
        <f>+monthly_drivers_0!Q329*1.25</f>
        <v>3.125</v>
      </c>
    </row>
    <row r="330" spans="1:17" x14ac:dyDescent="0.25">
      <c r="A330" s="575">
        <f t="shared" si="16"/>
        <v>54148</v>
      </c>
      <c r="B330" s="575" t="str">
        <f t="shared" si="17"/>
        <v>Tracker</v>
      </c>
      <c r="C330" s="562">
        <v>30</v>
      </c>
      <c r="D330" s="563">
        <v>3.9485307077169405</v>
      </c>
      <c r="E330" s="563">
        <v>83.301976562499988</v>
      </c>
      <c r="F330" s="563">
        <v>10.173622001647947</v>
      </c>
      <c r="G330" s="563">
        <v>6.2648132634162916</v>
      </c>
      <c r="H330" s="563">
        <v>3.0873540981262924</v>
      </c>
      <c r="I330" s="563">
        <v>48.236605029582989</v>
      </c>
      <c r="J330" s="563">
        <v>8.0013180022835737</v>
      </c>
      <c r="K330" s="564">
        <v>140.61944954083864</v>
      </c>
      <c r="L330" s="563">
        <f t="shared" si="15"/>
        <v>0</v>
      </c>
      <c r="M330" s="563">
        <v>0</v>
      </c>
      <c r="N330" s="563">
        <v>0</v>
      </c>
      <c r="O330" s="565">
        <v>0</v>
      </c>
      <c r="P330" s="564">
        <v>0</v>
      </c>
      <c r="Q330" s="566">
        <f>+monthly_drivers_0!Q330*1.25</f>
        <v>3.125</v>
      </c>
    </row>
    <row r="331" spans="1:17" x14ac:dyDescent="0.25">
      <c r="A331" s="567">
        <f t="shared" si="16"/>
        <v>54178</v>
      </c>
      <c r="B331" s="567" t="str">
        <f t="shared" si="17"/>
        <v>Tracker</v>
      </c>
      <c r="C331" s="568">
        <v>30</v>
      </c>
      <c r="D331" s="569">
        <v>3.9282417840957646</v>
      </c>
      <c r="E331" s="569">
        <v>82.867743103027337</v>
      </c>
      <c r="F331" s="569">
        <v>10.119937347412108</v>
      </c>
      <c r="G331" s="569">
        <v>6.232594039916993</v>
      </c>
      <c r="H331" s="569">
        <v>3.0714902881681923</v>
      </c>
      <c r="I331" s="569">
        <v>47.986237815856938</v>
      </c>
      <c r="J331" s="569">
        <v>7.9590778142809864</v>
      </c>
      <c r="K331" s="570">
        <v>140.42630915250913</v>
      </c>
      <c r="L331" s="571">
        <f t="shared" si="15"/>
        <v>0</v>
      </c>
      <c r="M331" s="571">
        <v>0</v>
      </c>
      <c r="N331" s="571">
        <v>0</v>
      </c>
      <c r="O331" s="572">
        <v>0</v>
      </c>
      <c r="P331" s="573">
        <v>0</v>
      </c>
      <c r="Q331" s="574">
        <f>+monthly_drivers_0!Q331*1.25</f>
        <v>3.125</v>
      </c>
    </row>
    <row r="332" spans="1:17" x14ac:dyDescent="0.25">
      <c r="A332" s="575">
        <f t="shared" si="16"/>
        <v>54209</v>
      </c>
      <c r="B332" s="575" t="str">
        <f t="shared" si="17"/>
        <v>Tracker</v>
      </c>
      <c r="C332" s="562">
        <v>30</v>
      </c>
      <c r="D332" s="563">
        <v>3.9080571849346164</v>
      </c>
      <c r="E332" s="563">
        <v>82.435738586425785</v>
      </c>
      <c r="F332" s="563">
        <v>10.066528854370121</v>
      </c>
      <c r="G332" s="563">
        <v>6.2005405728816996</v>
      </c>
      <c r="H332" s="563">
        <v>3.0557080457657575</v>
      </c>
      <c r="I332" s="563">
        <v>47.737156723499297</v>
      </c>
      <c r="J332" s="563">
        <v>7.9170551223754888</v>
      </c>
      <c r="K332" s="564">
        <v>140.23416232670849</v>
      </c>
      <c r="L332" s="563">
        <f t="shared" si="15"/>
        <v>0</v>
      </c>
      <c r="M332" s="563">
        <v>0</v>
      </c>
      <c r="N332" s="563">
        <v>0</v>
      </c>
      <c r="O332" s="565">
        <v>0</v>
      </c>
      <c r="P332" s="564">
        <v>0</v>
      </c>
      <c r="Q332" s="566">
        <f>+monthly_drivers_0!Q332*1.25</f>
        <v>3.125</v>
      </c>
    </row>
    <row r="333" spans="1:17" x14ac:dyDescent="0.25">
      <c r="A333" s="567">
        <f t="shared" si="16"/>
        <v>54239</v>
      </c>
      <c r="B333" s="567" t="str">
        <f t="shared" si="17"/>
        <v>Tracker</v>
      </c>
      <c r="C333" s="568">
        <v>30</v>
      </c>
      <c r="D333" s="569">
        <v>3.8879763723611833</v>
      </c>
      <c r="E333" s="569">
        <v>82.005951171874997</v>
      </c>
      <c r="F333" s="569">
        <v>10.013395179748535</v>
      </c>
      <c r="G333" s="569">
        <v>6.1686519727706912</v>
      </c>
      <c r="H333" s="569">
        <v>3.040006925791503</v>
      </c>
      <c r="I333" s="569">
        <v>47.489354536056524</v>
      </c>
      <c r="J333" s="569">
        <v>7.8752488745450968</v>
      </c>
      <c r="K333" s="570">
        <v>140.04300361327552</v>
      </c>
      <c r="L333" s="571">
        <f t="shared" si="15"/>
        <v>0</v>
      </c>
      <c r="M333" s="571">
        <v>0</v>
      </c>
      <c r="N333" s="571">
        <v>0</v>
      </c>
      <c r="O333" s="572">
        <v>0</v>
      </c>
      <c r="P333" s="573">
        <v>0</v>
      </c>
      <c r="Q333" s="574">
        <f>+monthly_drivers_0!Q333*1.25</f>
        <v>3.125</v>
      </c>
    </row>
    <row r="334" spans="1:17" x14ac:dyDescent="0.25">
      <c r="A334" s="575">
        <f t="shared" si="16"/>
        <v>54270</v>
      </c>
      <c r="B334" s="575" t="str">
        <f t="shared" si="17"/>
        <v>Tracker</v>
      </c>
      <c r="C334" s="562">
        <v>30</v>
      </c>
      <c r="D334" s="563">
        <v>3.8679988012313835</v>
      </c>
      <c r="E334" s="563">
        <v>81.578369567871093</v>
      </c>
      <c r="F334" s="563">
        <v>9.9605348129272464</v>
      </c>
      <c r="G334" s="563">
        <v>6.1369273319244391</v>
      </c>
      <c r="H334" s="563">
        <v>3.0243865661323071</v>
      </c>
      <c r="I334" s="563">
        <v>47.242823864698408</v>
      </c>
      <c r="J334" s="563">
        <v>7.8336578633189209</v>
      </c>
      <c r="K334" s="564">
        <v>139.8528284009416</v>
      </c>
      <c r="L334" s="563">
        <f t="shared" si="15"/>
        <v>0</v>
      </c>
      <c r="M334" s="563">
        <v>0</v>
      </c>
      <c r="N334" s="563">
        <v>0</v>
      </c>
      <c r="O334" s="565">
        <v>0</v>
      </c>
      <c r="P334" s="564">
        <v>0</v>
      </c>
      <c r="Q334" s="566">
        <f>+monthly_drivers_0!Q334*1.25</f>
        <v>3.125</v>
      </c>
    </row>
    <row r="335" spans="1:17" x14ac:dyDescent="0.25">
      <c r="A335" s="567">
        <f t="shared" si="16"/>
        <v>54301</v>
      </c>
      <c r="B335" s="567" t="str">
        <f t="shared" si="17"/>
        <v>Tracker</v>
      </c>
      <c r="C335" s="568">
        <v>30</v>
      </c>
      <c r="D335" s="569">
        <v>3.8481240015029905</v>
      </c>
      <c r="E335" s="569">
        <v>81.152980651855458</v>
      </c>
      <c r="F335" s="569">
        <v>9.9079460754394511</v>
      </c>
      <c r="G335" s="569">
        <v>6.1053659021854392</v>
      </c>
      <c r="H335" s="569">
        <v>3.0088465338647365</v>
      </c>
      <c r="I335" s="569">
        <v>46.997557542562475</v>
      </c>
      <c r="J335" s="569">
        <v>7.7922808698415755</v>
      </c>
      <c r="K335" s="570">
        <v>139.66363070570776</v>
      </c>
      <c r="L335" s="571">
        <f t="shared" si="15"/>
        <v>0</v>
      </c>
      <c r="M335" s="571">
        <v>0</v>
      </c>
      <c r="N335" s="571">
        <v>0</v>
      </c>
      <c r="O335" s="572">
        <v>0</v>
      </c>
      <c r="P335" s="573">
        <v>0</v>
      </c>
      <c r="Q335" s="574">
        <f>+monthly_drivers_0!Q335*1.25</f>
        <v>3.125</v>
      </c>
    </row>
    <row r="336" spans="1:17" x14ac:dyDescent="0.25">
      <c r="A336" s="575">
        <f t="shared" si="16"/>
        <v>54331</v>
      </c>
      <c r="B336" s="575" t="str">
        <f t="shared" si="17"/>
        <v>Tracker</v>
      </c>
      <c r="C336" s="562">
        <v>30</v>
      </c>
      <c r="D336" s="563">
        <v>3.8283513587713247</v>
      </c>
      <c r="E336" s="563">
        <v>80.729775207519552</v>
      </c>
      <c r="F336" s="563">
        <v>9.8556280288696296</v>
      </c>
      <c r="G336" s="563">
        <v>6.0739667294025415</v>
      </c>
      <c r="H336" s="563">
        <v>2.9933863934576515</v>
      </c>
      <c r="I336" s="563">
        <v>46.753550780296322</v>
      </c>
      <c r="J336" s="563">
        <v>7.7511171385645863</v>
      </c>
      <c r="K336" s="564">
        <v>139.47540687585254</v>
      </c>
      <c r="L336" s="563">
        <f t="shared" si="15"/>
        <v>0</v>
      </c>
      <c r="M336" s="563">
        <v>0</v>
      </c>
      <c r="N336" s="563">
        <v>0</v>
      </c>
      <c r="O336" s="565">
        <v>0</v>
      </c>
      <c r="P336" s="564">
        <v>0</v>
      </c>
      <c r="Q336" s="566">
        <f>+monthly_drivers_0!Q336*1.25</f>
        <v>3.125</v>
      </c>
    </row>
    <row r="337" spans="1:17" x14ac:dyDescent="0.25">
      <c r="A337" s="567">
        <f t="shared" si="16"/>
        <v>54362</v>
      </c>
      <c r="B337" s="567" t="str">
        <f t="shared" si="17"/>
        <v>Tracker</v>
      </c>
      <c r="C337" s="568">
        <v>30</v>
      </c>
      <c r="D337" s="569">
        <v>3.8086804080009462</v>
      </c>
      <c r="E337" s="569">
        <v>80.308741516113287</v>
      </c>
      <c r="F337" s="569">
        <v>9.8035789031982397</v>
      </c>
      <c r="G337" s="569">
        <v>6.0427290694713589</v>
      </c>
      <c r="H337" s="569">
        <v>2.9780057498663668</v>
      </c>
      <c r="I337" s="569">
        <v>46.510796313524239</v>
      </c>
      <c r="J337" s="569">
        <v>7.710165058076381</v>
      </c>
      <c r="K337" s="570">
        <v>139.28815063416775</v>
      </c>
      <c r="L337" s="571">
        <f t="shared" si="15"/>
        <v>0</v>
      </c>
      <c r="M337" s="571">
        <v>0</v>
      </c>
      <c r="N337" s="571">
        <v>0</v>
      </c>
      <c r="O337" s="572">
        <v>0</v>
      </c>
      <c r="P337" s="573">
        <v>0</v>
      </c>
      <c r="Q337" s="574">
        <f>+monthly_drivers_0!Q337*1.25</f>
        <v>3.125</v>
      </c>
    </row>
    <row r="338" spans="1:17" x14ac:dyDescent="0.25">
      <c r="A338" s="575">
        <f t="shared" si="16"/>
        <v>54392</v>
      </c>
      <c r="B338" s="575" t="str">
        <f t="shared" si="17"/>
        <v>Tracker</v>
      </c>
      <c r="C338" s="562">
        <v>30</v>
      </c>
      <c r="D338" s="563">
        <v>3.7891106190681465</v>
      </c>
      <c r="E338" s="563">
        <v>79.889868530273432</v>
      </c>
      <c r="F338" s="563">
        <v>9.7517976074218744</v>
      </c>
      <c r="G338" s="563">
        <v>6.0116520678997043</v>
      </c>
      <c r="H338" s="563">
        <v>2.9627042034417386</v>
      </c>
      <c r="I338" s="563">
        <v>46.269286406517026</v>
      </c>
      <c r="J338" s="563">
        <v>7.6694240120649351</v>
      </c>
      <c r="K338" s="564">
        <v>139.10185755594915</v>
      </c>
      <c r="L338" s="563">
        <f t="shared" si="15"/>
        <v>0</v>
      </c>
      <c r="M338" s="563">
        <v>0</v>
      </c>
      <c r="N338" s="563">
        <v>0</v>
      </c>
      <c r="O338" s="565">
        <v>0</v>
      </c>
      <c r="P338" s="564">
        <v>0</v>
      </c>
      <c r="Q338" s="566">
        <f>+monthly_drivers_0!Q338*1.25</f>
        <v>3.125</v>
      </c>
    </row>
    <row r="339" spans="1:17" x14ac:dyDescent="0.25">
      <c r="A339" s="567">
        <f t="shared" si="16"/>
        <v>54423</v>
      </c>
      <c r="B339" s="567" t="str">
        <f t="shared" si="17"/>
        <v>Tracker</v>
      </c>
      <c r="C339" s="568">
        <v>30</v>
      </c>
      <c r="D339" s="569">
        <v>3.7696414566040044</v>
      </c>
      <c r="E339" s="569">
        <v>79.473144531249986</v>
      </c>
      <c r="F339" s="569">
        <v>9.7002826156616226</v>
      </c>
      <c r="G339" s="569">
        <v>5.9807348961830131</v>
      </c>
      <c r="H339" s="569">
        <v>2.9474813801050184</v>
      </c>
      <c r="I339" s="569">
        <v>46.029016573190695</v>
      </c>
      <c r="J339" s="569">
        <v>7.6288926867246634</v>
      </c>
      <c r="K339" s="570">
        <v>138.91652291040032</v>
      </c>
      <c r="L339" s="571">
        <f t="shared" si="15"/>
        <v>0</v>
      </c>
      <c r="M339" s="571">
        <v>0</v>
      </c>
      <c r="N339" s="571">
        <v>0</v>
      </c>
      <c r="O339" s="572">
        <v>0</v>
      </c>
      <c r="P339" s="573">
        <v>0</v>
      </c>
      <c r="Q339" s="574">
        <f>+monthly_drivers_0!Q339*1.25</f>
        <v>3.125</v>
      </c>
    </row>
    <row r="340" spans="1:17" x14ac:dyDescent="0.25">
      <c r="A340" s="575">
        <f t="shared" si="16"/>
        <v>54454</v>
      </c>
      <c r="B340" s="575" t="str">
        <f t="shared" si="17"/>
        <v>Tracker</v>
      </c>
      <c r="C340" s="562">
        <v>30</v>
      </c>
      <c r="D340" s="563">
        <v>3.7502723987102495</v>
      </c>
      <c r="E340" s="563">
        <v>79.058557556152351</v>
      </c>
      <c r="F340" s="563">
        <v>9.6490323410034176</v>
      </c>
      <c r="G340" s="563">
        <v>5.9499767382144917</v>
      </c>
      <c r="H340" s="563">
        <v>2.9323367952406416</v>
      </c>
      <c r="I340" s="563">
        <v>45.789979384422303</v>
      </c>
      <c r="J340" s="563">
        <v>7.5885698338150984</v>
      </c>
      <c r="K340" s="564">
        <v>138.73214069670442</v>
      </c>
      <c r="L340" s="563">
        <f t="shared" si="15"/>
        <v>0</v>
      </c>
      <c r="M340" s="563">
        <v>0</v>
      </c>
      <c r="N340" s="563">
        <v>0</v>
      </c>
      <c r="O340" s="565">
        <v>0</v>
      </c>
      <c r="P340" s="564">
        <v>0</v>
      </c>
      <c r="Q340" s="566">
        <f>+monthly_drivers_0!Q340*1.25</f>
        <v>3.125</v>
      </c>
    </row>
    <row r="341" spans="1:17" x14ac:dyDescent="0.25">
      <c r="A341" s="567">
        <f t="shared" si="16"/>
        <v>54482</v>
      </c>
      <c r="B341" s="567" t="str">
        <f t="shared" si="17"/>
        <v>Tracker</v>
      </c>
      <c r="C341" s="568">
        <v>30</v>
      </c>
      <c r="D341" s="569">
        <v>3.7310029528141024</v>
      </c>
      <c r="E341" s="569">
        <v>78.64609826660157</v>
      </c>
      <c r="F341" s="569">
        <v>9.5980457992553738</v>
      </c>
      <c r="G341" s="569">
        <v>5.9193767232894894</v>
      </c>
      <c r="H341" s="569">
        <v>2.9172700610756874</v>
      </c>
      <c r="I341" s="569">
        <v>45.552169253110904</v>
      </c>
      <c r="J341" s="569">
        <v>7.5484547638893131</v>
      </c>
      <c r="K341" s="570">
        <v>138.54870714654965</v>
      </c>
      <c r="L341" s="571">
        <f t="shared" si="15"/>
        <v>0</v>
      </c>
      <c r="M341" s="571">
        <v>0</v>
      </c>
      <c r="N341" s="571">
        <v>0</v>
      </c>
      <c r="O341" s="572">
        <v>0</v>
      </c>
      <c r="P341" s="573">
        <v>0</v>
      </c>
      <c r="Q341" s="574">
        <f>+monthly_drivers_0!Q341*1.25</f>
        <v>3.125</v>
      </c>
    </row>
    <row r="342" spans="1:17" x14ac:dyDescent="0.25">
      <c r="A342" s="575">
        <f t="shared" si="16"/>
        <v>54513</v>
      </c>
      <c r="B342" s="575" t="str">
        <f t="shared" si="17"/>
        <v>Tracker</v>
      </c>
      <c r="C342" s="562">
        <v>30</v>
      </c>
      <c r="D342" s="563">
        <v>3.7118325734138495</v>
      </c>
      <c r="E342" s="563">
        <v>78.235754699707016</v>
      </c>
      <c r="F342" s="563">
        <v>9.5473212661743165</v>
      </c>
      <c r="G342" s="563">
        <v>5.8889341230392453</v>
      </c>
      <c r="H342" s="563">
        <v>2.9022808749973779</v>
      </c>
      <c r="I342" s="563">
        <v>45.315578750371927</v>
      </c>
      <c r="J342" s="563">
        <v>7.5085459679365156</v>
      </c>
      <c r="K342" s="564">
        <v>138.36621676499587</v>
      </c>
      <c r="L342" s="563">
        <f t="shared" si="15"/>
        <v>0</v>
      </c>
      <c r="M342" s="563">
        <v>0</v>
      </c>
      <c r="N342" s="563">
        <v>0</v>
      </c>
      <c r="O342" s="565">
        <v>0</v>
      </c>
      <c r="P342" s="564">
        <v>0</v>
      </c>
      <c r="Q342" s="566">
        <f>+monthly_drivers_0!Q342*1.25</f>
        <v>3.125</v>
      </c>
    </row>
    <row r="343" spans="1:17" x14ac:dyDescent="0.25">
      <c r="A343" s="567">
        <f t="shared" si="16"/>
        <v>54543</v>
      </c>
      <c r="B343" s="567" t="str">
        <f t="shared" si="17"/>
        <v>Tracker</v>
      </c>
      <c r="C343" s="568">
        <v>30</v>
      </c>
      <c r="D343" s="569">
        <v>3.6927607676982874</v>
      </c>
      <c r="E343" s="569">
        <v>77.827516479492203</v>
      </c>
      <c r="F343" s="569">
        <v>9.496857849121092</v>
      </c>
      <c r="G343" s="569">
        <v>5.8586480290889753</v>
      </c>
      <c r="H343" s="569">
        <v>2.8873686600178479</v>
      </c>
      <c r="I343" s="569">
        <v>45.080201194524761</v>
      </c>
      <c r="J343" s="569">
        <v>7.468842766702176</v>
      </c>
      <c r="K343" s="570">
        <v>138.18466446219202</v>
      </c>
      <c r="L343" s="571">
        <f t="shared" si="15"/>
        <v>0</v>
      </c>
      <c r="M343" s="571">
        <v>0</v>
      </c>
      <c r="N343" s="571">
        <v>0</v>
      </c>
      <c r="O343" s="572">
        <v>0</v>
      </c>
      <c r="P343" s="573">
        <v>0</v>
      </c>
      <c r="Q343" s="574">
        <f>+monthly_drivers_0!Q343*1.25</f>
        <v>3.125</v>
      </c>
    </row>
    <row r="344" spans="1:17" x14ac:dyDescent="0.25">
      <c r="A344" s="575">
        <f t="shared" si="16"/>
        <v>54574</v>
      </c>
      <c r="B344" s="575" t="str">
        <f t="shared" si="17"/>
        <v>Tracker</v>
      </c>
      <c r="C344" s="562">
        <v>30</v>
      </c>
      <c r="D344" s="563">
        <v>3.6737870638370516</v>
      </c>
      <c r="E344" s="563">
        <v>77.42137274169923</v>
      </c>
      <c r="F344" s="563">
        <v>9.4466538238525377</v>
      </c>
      <c r="G344" s="563">
        <v>5.8285176899433138</v>
      </c>
      <c r="H344" s="563">
        <v>2.8725332138240338</v>
      </c>
      <c r="I344" s="563">
        <v>44.846032426118853</v>
      </c>
      <c r="J344" s="563">
        <v>7.4293439412116999</v>
      </c>
      <c r="K344" s="564">
        <v>138.00404628137318</v>
      </c>
      <c r="L344" s="563">
        <f t="shared" si="15"/>
        <v>0</v>
      </c>
      <c r="M344" s="563">
        <v>0</v>
      </c>
      <c r="N344" s="563">
        <v>0</v>
      </c>
      <c r="O344" s="565">
        <v>0</v>
      </c>
      <c r="P344" s="564">
        <v>0</v>
      </c>
      <c r="Q344" s="566">
        <f>+monthly_drivers_0!Q344*1.25</f>
        <v>3.125</v>
      </c>
    </row>
    <row r="345" spans="1:17" x14ac:dyDescent="0.25">
      <c r="A345" s="567">
        <f t="shared" si="16"/>
        <v>54604</v>
      </c>
      <c r="B345" s="567" t="str">
        <f t="shared" si="17"/>
        <v>Tracker</v>
      </c>
      <c r="C345" s="568">
        <v>30</v>
      </c>
      <c r="D345" s="569">
        <v>3.6549109338521957</v>
      </c>
      <c r="E345" s="569">
        <v>77.017313415527354</v>
      </c>
      <c r="F345" s="569">
        <v>9.3967081146240261</v>
      </c>
      <c r="G345" s="569">
        <v>5.7985422809123994</v>
      </c>
      <c r="H345" s="569">
        <v>2.85777404627204</v>
      </c>
      <c r="I345" s="569">
        <v>44.613065512180327</v>
      </c>
      <c r="J345" s="569">
        <v>7.390048571109773</v>
      </c>
      <c r="K345" s="570">
        <v>137.82435730612096</v>
      </c>
      <c r="L345" s="571">
        <f t="shared" si="15"/>
        <v>0</v>
      </c>
      <c r="M345" s="571">
        <v>0</v>
      </c>
      <c r="N345" s="571">
        <v>0</v>
      </c>
      <c r="O345" s="572">
        <v>0</v>
      </c>
      <c r="P345" s="573">
        <v>0</v>
      </c>
      <c r="Q345" s="574">
        <f>+monthly_drivers_0!Q345*1.25</f>
        <v>3.125</v>
      </c>
    </row>
    <row r="346" spans="1:17" x14ac:dyDescent="0.25">
      <c r="A346" s="575">
        <f t="shared" si="16"/>
        <v>54635</v>
      </c>
      <c r="B346" s="575" t="str">
        <f t="shared" si="17"/>
        <v>Tracker</v>
      </c>
      <c r="C346" s="562">
        <v>30</v>
      </c>
      <c r="D346" s="563">
        <v>3.6361318591833114</v>
      </c>
      <c r="E346" s="563">
        <v>76.615326965332017</v>
      </c>
      <c r="F346" s="563">
        <v>9.347019294738768</v>
      </c>
      <c r="G346" s="563">
        <v>5.7687211151123048</v>
      </c>
      <c r="H346" s="563">
        <v>2.843090795248747</v>
      </c>
      <c r="I346" s="563">
        <v>44.381293703556068</v>
      </c>
      <c r="J346" s="563">
        <v>7.3509554898738863</v>
      </c>
      <c r="K346" s="564">
        <v>137.64559261449338</v>
      </c>
      <c r="L346" s="563">
        <f t="shared" si="15"/>
        <v>0</v>
      </c>
      <c r="M346" s="563">
        <v>0</v>
      </c>
      <c r="N346" s="563">
        <v>0</v>
      </c>
      <c r="O346" s="565">
        <v>0</v>
      </c>
      <c r="P346" s="564">
        <v>0</v>
      </c>
      <c r="Q346" s="566">
        <f>+monthly_drivers_0!Q346*1.25</f>
        <v>3.125</v>
      </c>
    </row>
    <row r="347" spans="1:17" x14ac:dyDescent="0.25">
      <c r="A347" s="567">
        <f t="shared" si="16"/>
        <v>54666</v>
      </c>
      <c r="B347" s="567" t="str">
        <f t="shared" si="17"/>
        <v>Tracker</v>
      </c>
      <c r="C347" s="568">
        <v>30</v>
      </c>
      <c r="D347" s="569">
        <v>3.6174493591785426</v>
      </c>
      <c r="E347" s="569">
        <v>76.21540234375</v>
      </c>
      <c r="F347" s="569">
        <v>9.2975858917236316</v>
      </c>
      <c r="G347" s="569">
        <v>5.7390533418655396</v>
      </c>
      <c r="H347" s="569">
        <v>2.8284830009192223</v>
      </c>
      <c r="I347" s="569">
        <v>44.150710643768299</v>
      </c>
      <c r="J347" s="569">
        <v>7.3120635803937919</v>
      </c>
      <c r="K347" s="570">
        <v>137.46774662586679</v>
      </c>
      <c r="L347" s="571">
        <f t="shared" si="15"/>
        <v>0</v>
      </c>
      <c r="M347" s="571">
        <v>0</v>
      </c>
      <c r="N347" s="571">
        <v>0</v>
      </c>
      <c r="O347" s="572">
        <v>0</v>
      </c>
      <c r="P347" s="573">
        <v>0</v>
      </c>
      <c r="Q347" s="574">
        <f>+monthly_drivers_0!Q347*1.25</f>
        <v>3.125</v>
      </c>
    </row>
    <row r="348" spans="1:17" x14ac:dyDescent="0.25">
      <c r="A348" s="575">
        <f t="shared" si="16"/>
        <v>54696</v>
      </c>
      <c r="B348" s="575" t="str">
        <f t="shared" si="17"/>
        <v>Tracker</v>
      </c>
      <c r="C348" s="562">
        <v>30</v>
      </c>
      <c r="D348" s="563">
        <v>3.598862888336182</v>
      </c>
      <c r="E348" s="563">
        <v>75.81753033447265</v>
      </c>
      <c r="F348" s="563">
        <v>9.2484066925048829</v>
      </c>
      <c r="G348" s="563">
        <v>5.7095381064414985</v>
      </c>
      <c r="H348" s="563">
        <v>2.8139503454118966</v>
      </c>
      <c r="I348" s="563">
        <v>43.921310761451721</v>
      </c>
      <c r="J348" s="563">
        <v>7.2733717926740642</v>
      </c>
      <c r="K348" s="564">
        <v>137.29081588400533</v>
      </c>
      <c r="L348" s="563">
        <f t="shared" si="15"/>
        <v>0</v>
      </c>
      <c r="M348" s="563">
        <v>0</v>
      </c>
      <c r="N348" s="563">
        <v>0</v>
      </c>
      <c r="O348" s="565">
        <v>0</v>
      </c>
      <c r="P348" s="564">
        <v>0</v>
      </c>
      <c r="Q348" s="566">
        <f>+monthly_drivers_0!Q348*1.25</f>
        <v>3.125</v>
      </c>
    </row>
    <row r="349" spans="1:17" x14ac:dyDescent="0.25">
      <c r="A349" s="567">
        <f t="shared" si="16"/>
        <v>54727</v>
      </c>
      <c r="B349" s="567" t="str">
        <f t="shared" si="17"/>
        <v>Tracker</v>
      </c>
      <c r="C349" s="568">
        <v>30</v>
      </c>
      <c r="D349" s="569">
        <v>3.5803720071315763</v>
      </c>
      <c r="E349" s="569">
        <v>75.421699829101556</v>
      </c>
      <c r="F349" s="569">
        <v>9.1994807586669918</v>
      </c>
      <c r="G349" s="569">
        <v>5.6801746492385856</v>
      </c>
      <c r="H349" s="569">
        <v>2.7994923875778914</v>
      </c>
      <c r="I349" s="569">
        <v>43.693088630676286</v>
      </c>
      <c r="J349" s="569">
        <v>7.2348795526027683</v>
      </c>
      <c r="K349" s="570">
        <v>137.11479554872685</v>
      </c>
      <c r="L349" s="571">
        <f t="shared" si="15"/>
        <v>0</v>
      </c>
      <c r="M349" s="571">
        <v>0</v>
      </c>
      <c r="N349" s="571">
        <v>0</v>
      </c>
      <c r="O349" s="572">
        <v>0</v>
      </c>
      <c r="P349" s="573">
        <v>0</v>
      </c>
      <c r="Q349" s="574">
        <f>+monthly_drivers_0!Q349*1.25</f>
        <v>3.125</v>
      </c>
    </row>
    <row r="350" spans="1:17" x14ac:dyDescent="0.25">
      <c r="A350" s="575">
        <f t="shared" si="16"/>
        <v>54757</v>
      </c>
      <c r="B350" s="575" t="str">
        <f t="shared" si="17"/>
        <v>Tracker</v>
      </c>
      <c r="C350" s="562">
        <v>30</v>
      </c>
      <c r="D350" s="563">
        <v>3.5619762166738513</v>
      </c>
      <c r="E350" s="563">
        <v>75.027899108886714</v>
      </c>
      <c r="F350" s="563">
        <v>9.1508060607910142</v>
      </c>
      <c r="G350" s="563">
        <v>5.6509622068405143</v>
      </c>
      <c r="H350" s="563">
        <v>2.7851088099926704</v>
      </c>
      <c r="I350" s="563">
        <v>43.466036725997924</v>
      </c>
      <c r="J350" s="563">
        <v>7.1965851434469208</v>
      </c>
      <c r="K350" s="564">
        <v>136.93967970969251</v>
      </c>
      <c r="L350" s="563">
        <f t="shared" si="15"/>
        <v>0</v>
      </c>
      <c r="M350" s="563">
        <v>0</v>
      </c>
      <c r="N350" s="563">
        <v>0</v>
      </c>
      <c r="O350" s="565">
        <v>0</v>
      </c>
      <c r="P350" s="564">
        <v>0</v>
      </c>
      <c r="Q350" s="566">
        <f>+monthly_drivers_0!Q350*1.25</f>
        <v>3.125</v>
      </c>
    </row>
    <row r="351" spans="1:17" x14ac:dyDescent="0.25">
      <c r="A351" s="567">
        <f t="shared" si="16"/>
        <v>54788</v>
      </c>
      <c r="B351" s="567" t="str">
        <f t="shared" si="17"/>
        <v>Tracker</v>
      </c>
      <c r="C351" s="568">
        <v>30</v>
      </c>
      <c r="D351" s="569">
        <v>3.5436749435663226</v>
      </c>
      <c r="E351" s="569">
        <v>74.636119567871106</v>
      </c>
      <c r="F351" s="569">
        <v>9.1023819961547847</v>
      </c>
      <c r="G351" s="569">
        <v>5.621899997472763</v>
      </c>
      <c r="H351" s="569">
        <v>2.770799121692777</v>
      </c>
      <c r="I351" s="569">
        <v>43.240149960756298</v>
      </c>
      <c r="J351" s="569">
        <v>7.1584880602359764</v>
      </c>
      <c r="K351" s="570">
        <v>136.76546473586285</v>
      </c>
      <c r="L351" s="571">
        <f t="shared" si="15"/>
        <v>0</v>
      </c>
      <c r="M351" s="571">
        <v>0</v>
      </c>
      <c r="N351" s="571">
        <v>0</v>
      </c>
      <c r="O351" s="572">
        <v>0</v>
      </c>
      <c r="P351" s="573">
        <v>0</v>
      </c>
      <c r="Q351" s="574">
        <f>+monthly_drivers_0!Q351*1.25</f>
        <v>3.125</v>
      </c>
    </row>
    <row r="352" spans="1:17" x14ac:dyDescent="0.25">
      <c r="A352" s="575">
        <f t="shared" si="16"/>
        <v>54819</v>
      </c>
      <c r="B352" s="575" t="str">
        <f t="shared" si="17"/>
        <v>Tracker</v>
      </c>
      <c r="C352" s="562">
        <v>30</v>
      </c>
      <c r="D352" s="563">
        <v>3.525467826247215</v>
      </c>
      <c r="E352" s="563">
        <v>74.246349609375002</v>
      </c>
      <c r="F352" s="563">
        <v>9.054206863403321</v>
      </c>
      <c r="G352" s="563">
        <v>5.5929872539043419</v>
      </c>
      <c r="H352" s="563">
        <v>2.7565630672127011</v>
      </c>
      <c r="I352" s="563">
        <v>43.015421138286584</v>
      </c>
      <c r="J352" s="563">
        <v>7.1205870312452308</v>
      </c>
      <c r="K352" s="564">
        <v>136.59214564486504</v>
      </c>
      <c r="L352" s="563">
        <f t="shared" si="15"/>
        <v>0</v>
      </c>
      <c r="M352" s="563">
        <v>0</v>
      </c>
      <c r="N352" s="563">
        <v>0</v>
      </c>
      <c r="O352" s="565">
        <v>0</v>
      </c>
      <c r="P352" s="564">
        <v>0</v>
      </c>
      <c r="Q352" s="566">
        <f>+monthly_drivers_0!Q352*1.25</f>
        <v>3.125</v>
      </c>
    </row>
    <row r="353" spans="1:17" x14ac:dyDescent="0.25">
      <c r="A353" s="567">
        <f t="shared" si="16"/>
        <v>54847</v>
      </c>
      <c r="B353" s="567" t="str">
        <f t="shared" si="17"/>
        <v>Tracker</v>
      </c>
      <c r="C353" s="568">
        <v>30</v>
      </c>
      <c r="D353" s="569">
        <v>3.5073543375730516</v>
      </c>
      <c r="E353" s="569">
        <v>73.858578735351557</v>
      </c>
      <c r="F353" s="569">
        <v>9.0062793502807601</v>
      </c>
      <c r="G353" s="569">
        <v>5.5642231326103229</v>
      </c>
      <c r="H353" s="569">
        <v>2.7424001938402651</v>
      </c>
      <c r="I353" s="569">
        <v>42.791845447301867</v>
      </c>
      <c r="J353" s="569">
        <v>7.0828810266852376</v>
      </c>
      <c r="K353" s="570">
        <v>136.41971795624966</v>
      </c>
      <c r="L353" s="571">
        <f t="shared" si="15"/>
        <v>0</v>
      </c>
      <c r="M353" s="571">
        <v>0</v>
      </c>
      <c r="N353" s="571">
        <v>0</v>
      </c>
      <c r="O353" s="572">
        <v>0</v>
      </c>
      <c r="P353" s="573">
        <v>0</v>
      </c>
      <c r="Q353" s="574">
        <f>+monthly_drivers_0!Q353*1.25</f>
        <v>3.125</v>
      </c>
    </row>
    <row r="354" spans="1:17" x14ac:dyDescent="0.25">
      <c r="A354" s="575">
        <f t="shared" si="16"/>
        <v>54878</v>
      </c>
      <c r="B354" s="575" t="str">
        <f t="shared" si="17"/>
        <v>Tracker</v>
      </c>
      <c r="C354" s="562">
        <v>30</v>
      </c>
      <c r="D354" s="563">
        <v>3.489333966016769</v>
      </c>
      <c r="E354" s="563">
        <v>73.47279754638673</v>
      </c>
      <c r="F354" s="563">
        <v>8.958598464965819</v>
      </c>
      <c r="G354" s="563">
        <v>5.5356070191860196</v>
      </c>
      <c r="H354" s="563">
        <v>2.728310121878982</v>
      </c>
      <c r="I354" s="563">
        <v>42.569417408466336</v>
      </c>
      <c r="J354" s="563">
        <v>7.0453693295121198</v>
      </c>
      <c r="K354" s="564">
        <v>136.24817709984075</v>
      </c>
      <c r="L354" s="563">
        <f t="shared" si="15"/>
        <v>0</v>
      </c>
      <c r="M354" s="563">
        <v>0</v>
      </c>
      <c r="N354" s="563">
        <v>0</v>
      </c>
      <c r="O354" s="565">
        <v>0</v>
      </c>
      <c r="P354" s="564">
        <v>0</v>
      </c>
      <c r="Q354" s="566">
        <f>+monthly_drivers_0!Q354*1.25</f>
        <v>3.125</v>
      </c>
    </row>
    <row r="355" spans="1:17" x14ac:dyDescent="0.25">
      <c r="A355" s="567">
        <f t="shared" si="16"/>
        <v>54908</v>
      </c>
      <c r="B355" s="567" t="str">
        <f t="shared" si="17"/>
        <v>Tracker</v>
      </c>
      <c r="C355" s="568">
        <v>30</v>
      </c>
      <c r="D355" s="569">
        <v>3.4714062886238102</v>
      </c>
      <c r="E355" s="569">
        <v>73.088996032714832</v>
      </c>
      <c r="F355" s="569">
        <v>8.9111627578735373</v>
      </c>
      <c r="G355" s="569">
        <v>5.5071380822658531</v>
      </c>
      <c r="H355" s="569">
        <v>2.7142925568670035</v>
      </c>
      <c r="I355" s="569">
        <v>42.348130423784269</v>
      </c>
      <c r="J355" s="569">
        <v>7.0080505825877184</v>
      </c>
      <c r="K355" s="570">
        <v>136.07751844985506</v>
      </c>
      <c r="L355" s="571">
        <f t="shared" si="15"/>
        <v>0</v>
      </c>
      <c r="M355" s="571">
        <v>0</v>
      </c>
      <c r="N355" s="571">
        <v>0</v>
      </c>
      <c r="O355" s="572">
        <v>0</v>
      </c>
      <c r="P355" s="573">
        <v>0</v>
      </c>
      <c r="Q355" s="574">
        <f>+monthly_drivers_0!Q355*1.25</f>
        <v>3.125</v>
      </c>
    </row>
    <row r="356" spans="1:17" x14ac:dyDescent="0.25">
      <c r="A356" s="575">
        <f t="shared" si="16"/>
        <v>54939</v>
      </c>
      <c r="B356" s="575" t="str">
        <f t="shared" si="17"/>
        <v>Tracker</v>
      </c>
      <c r="C356" s="562">
        <v>30</v>
      </c>
      <c r="D356" s="563">
        <v>3.4535707784891114</v>
      </c>
      <c r="E356" s="563">
        <v>72.707162658691416</v>
      </c>
      <c r="F356" s="563">
        <v>8.8639710159301739</v>
      </c>
      <c r="G356" s="563">
        <v>5.4788155503273019</v>
      </c>
      <c r="H356" s="563">
        <v>2.7003470759540802</v>
      </c>
      <c r="I356" s="563">
        <v>42.127978258132941</v>
      </c>
      <c r="J356" s="563">
        <v>6.9709239647388461</v>
      </c>
      <c r="K356" s="564">
        <v>135.90773766667027</v>
      </c>
      <c r="L356" s="563">
        <f t="shared" si="15"/>
        <v>0</v>
      </c>
      <c r="M356" s="563">
        <v>0</v>
      </c>
      <c r="N356" s="563">
        <v>0</v>
      </c>
      <c r="O356" s="565">
        <v>0</v>
      </c>
      <c r="P356" s="564">
        <v>0</v>
      </c>
      <c r="Q356" s="566">
        <f>+monthly_drivers_0!Q356*1.25</f>
        <v>3.125</v>
      </c>
    </row>
    <row r="357" spans="1:17" x14ac:dyDescent="0.25">
      <c r="A357" s="567">
        <f t="shared" si="16"/>
        <v>54969</v>
      </c>
      <c r="B357" s="567" t="str">
        <f t="shared" si="17"/>
        <v>Tracker</v>
      </c>
      <c r="C357" s="568">
        <v>30</v>
      </c>
      <c r="D357" s="569">
        <v>3.4358269890546795</v>
      </c>
      <c r="E357" s="569">
        <v>72.327288146972677</v>
      </c>
      <c r="F357" s="569">
        <v>8.8170221405029281</v>
      </c>
      <c r="G357" s="569">
        <v>5.450638653039932</v>
      </c>
      <c r="H357" s="569">
        <v>2.686473276510835</v>
      </c>
      <c r="I357" s="569">
        <v>41.908955350637441</v>
      </c>
      <c r="J357" s="569">
        <v>6.9339885700941082</v>
      </c>
      <c r="K357" s="570">
        <v>135.73882966577173</v>
      </c>
      <c r="L357" s="571">
        <f t="shared" si="15"/>
        <v>0</v>
      </c>
      <c r="M357" s="571">
        <v>0</v>
      </c>
      <c r="N357" s="571">
        <v>0</v>
      </c>
      <c r="O357" s="572">
        <v>0</v>
      </c>
      <c r="P357" s="573">
        <v>0</v>
      </c>
      <c r="Q357" s="574">
        <f>+monthly_drivers_0!Q357*1.25</f>
        <v>3.125</v>
      </c>
    </row>
    <row r="358" spans="1:17" x14ac:dyDescent="0.25">
      <c r="A358" s="575">
        <f t="shared" si="16"/>
        <v>55000</v>
      </c>
      <c r="B358" s="575" t="str">
        <f t="shared" si="17"/>
        <v>Tracker</v>
      </c>
      <c r="C358" s="562">
        <v>30</v>
      </c>
      <c r="D358" s="563">
        <v>3.4181744698286058</v>
      </c>
      <c r="E358" s="563">
        <v>71.94936254882812</v>
      </c>
      <c r="F358" s="563">
        <v>8.7703146667480443</v>
      </c>
      <c r="G358" s="563">
        <v>5.4226066842079179</v>
      </c>
      <c r="H358" s="563">
        <v>2.6726708354055884</v>
      </c>
      <c r="I358" s="563">
        <v>41.691056131124505</v>
      </c>
      <c r="J358" s="563">
        <v>6.8972433777451512</v>
      </c>
      <c r="K358" s="564">
        <v>135.57079074040337</v>
      </c>
      <c r="L358" s="563">
        <f t="shared" si="15"/>
        <v>0</v>
      </c>
      <c r="M358" s="563">
        <v>0</v>
      </c>
      <c r="N358" s="563">
        <v>0</v>
      </c>
      <c r="O358" s="565">
        <v>0</v>
      </c>
      <c r="P358" s="564">
        <v>0</v>
      </c>
      <c r="Q358" s="566">
        <f>+monthly_drivers_0!Q358*1.25</f>
        <v>3.125</v>
      </c>
    </row>
    <row r="359" spans="1:17" x14ac:dyDescent="0.25">
      <c r="A359" s="567">
        <f t="shared" si="16"/>
        <v>55031</v>
      </c>
      <c r="B359" s="567" t="str">
        <f t="shared" si="17"/>
        <v>Tracker</v>
      </c>
      <c r="C359" s="568">
        <v>30</v>
      </c>
      <c r="D359" s="569">
        <v>3.4006126720905305</v>
      </c>
      <c r="E359" s="569">
        <v>71.573375305175773</v>
      </c>
      <c r="F359" s="569">
        <v>8.7238471603393517</v>
      </c>
      <c r="G359" s="569">
        <v>5.3947188997268674</v>
      </c>
      <c r="H359" s="569">
        <v>2.6589393654167655</v>
      </c>
      <c r="I359" s="569">
        <v>41.474274611234677</v>
      </c>
      <c r="J359" s="569">
        <v>6.8606870396733282</v>
      </c>
      <c r="K359" s="570">
        <v>135.40361581039897</v>
      </c>
      <c r="L359" s="571">
        <f t="shared" si="15"/>
        <v>0</v>
      </c>
      <c r="M359" s="571">
        <v>0</v>
      </c>
      <c r="N359" s="571">
        <v>0</v>
      </c>
      <c r="O359" s="572">
        <v>0</v>
      </c>
      <c r="P359" s="573">
        <v>0</v>
      </c>
      <c r="Q359" s="574">
        <f>+monthly_drivers_0!Q359*1.25</f>
        <v>3.125</v>
      </c>
    </row>
    <row r="360" spans="1:17" x14ac:dyDescent="0.25">
      <c r="A360" s="575">
        <f t="shared" si="16"/>
        <v>55061</v>
      </c>
      <c r="B360" s="575" t="str">
        <f t="shared" si="17"/>
        <v>Tracker</v>
      </c>
      <c r="C360" s="562">
        <v>30</v>
      </c>
      <c r="D360" s="563">
        <v>3.3831411943435667</v>
      </c>
      <c r="E360" s="563">
        <v>71.199317138671887</v>
      </c>
      <c r="F360" s="563">
        <v>8.6776188735961899</v>
      </c>
      <c r="G360" s="563">
        <v>5.3669745478630064</v>
      </c>
      <c r="H360" s="563">
        <v>2.6452784622311585</v>
      </c>
      <c r="I360" s="563">
        <v>41.258605525970452</v>
      </c>
      <c r="J360" s="563">
        <v>6.8243192099928853</v>
      </c>
      <c r="K360" s="564">
        <v>135.23730084687381</v>
      </c>
      <c r="L360" s="563">
        <f t="shared" si="15"/>
        <v>0</v>
      </c>
      <c r="M360" s="563">
        <v>0</v>
      </c>
      <c r="N360" s="563">
        <v>0</v>
      </c>
      <c r="O360" s="565">
        <v>0</v>
      </c>
      <c r="P360" s="564">
        <v>0</v>
      </c>
      <c r="Q360" s="566">
        <f>+monthly_drivers_0!Q360*1.25</f>
        <v>3.125</v>
      </c>
    </row>
    <row r="361" spans="1:17" x14ac:dyDescent="0.25">
      <c r="A361" s="567">
        <f t="shared" si="16"/>
        <v>55092</v>
      </c>
      <c r="B361" s="567" t="str">
        <f t="shared" si="17"/>
        <v>Tracker</v>
      </c>
      <c r="C361" s="568">
        <v>30</v>
      </c>
      <c r="D361" s="569">
        <v>3.3657595220804217</v>
      </c>
      <c r="E361" s="569">
        <v>70.827179016113277</v>
      </c>
      <c r="F361" s="569">
        <v>8.631628494262694</v>
      </c>
      <c r="G361" s="569">
        <v>5.3393728692531583</v>
      </c>
      <c r="H361" s="569">
        <v>2.6316878184080119</v>
      </c>
      <c r="I361" s="569">
        <v>41.044042956352243</v>
      </c>
      <c r="J361" s="569">
        <v>6.7881386073231695</v>
      </c>
      <c r="K361" s="570">
        <v>135.07184170771671</v>
      </c>
      <c r="L361" s="571">
        <f t="shared" si="15"/>
        <v>0</v>
      </c>
      <c r="M361" s="571">
        <v>0</v>
      </c>
      <c r="N361" s="571">
        <v>0</v>
      </c>
      <c r="O361" s="572">
        <v>0</v>
      </c>
      <c r="P361" s="573">
        <v>0</v>
      </c>
      <c r="Q361" s="574">
        <f>+monthly_drivers_0!Q361*1.25</f>
        <v>3.125</v>
      </c>
    </row>
    <row r="362" spans="1:17" x14ac:dyDescent="0.25">
      <c r="A362" s="575">
        <f t="shared" si="16"/>
        <v>55122</v>
      </c>
      <c r="B362" s="575" t="str">
        <f t="shared" si="17"/>
        <v>Tracker</v>
      </c>
      <c r="C362" s="562">
        <v>30</v>
      </c>
      <c r="D362" s="563">
        <v>3.3484672428369522</v>
      </c>
      <c r="E362" s="563">
        <v>70.456948608398463</v>
      </c>
      <c r="F362" s="563">
        <v>8.5858743743896468</v>
      </c>
      <c r="G362" s="563">
        <v>5.3119131538867954</v>
      </c>
      <c r="H362" s="563">
        <v>2.6181670439243314</v>
      </c>
      <c r="I362" s="563">
        <v>40.830579649448396</v>
      </c>
      <c r="J362" s="563">
        <v>6.7521440802812585</v>
      </c>
      <c r="K362" s="564">
        <v>134.90723303467877</v>
      </c>
      <c r="L362" s="563">
        <f t="shared" si="15"/>
        <v>0</v>
      </c>
      <c r="M362" s="563">
        <v>0</v>
      </c>
      <c r="N362" s="563">
        <v>0</v>
      </c>
      <c r="O362" s="565">
        <v>0</v>
      </c>
      <c r="P362" s="564">
        <v>0</v>
      </c>
      <c r="Q362" s="566">
        <f>+monthly_drivers_0!Q362*1.25</f>
        <v>3.125</v>
      </c>
    </row>
    <row r="363" spans="1:17" x14ac:dyDescent="0.25">
      <c r="A363" s="567">
        <f t="shared" si="16"/>
        <v>55153</v>
      </c>
      <c r="B363" s="567" t="str">
        <f t="shared" si="17"/>
        <v>Tracker</v>
      </c>
      <c r="C363" s="568">
        <v>30</v>
      </c>
      <c r="D363" s="569">
        <v>3.331263917803764</v>
      </c>
      <c r="E363" s="569">
        <v>70.088617065429688</v>
      </c>
      <c r="F363" s="569">
        <v>8.5403556137084955</v>
      </c>
      <c r="G363" s="569">
        <v>5.2845946693420416</v>
      </c>
      <c r="H363" s="569">
        <v>2.6047158635854712</v>
      </c>
      <c r="I363" s="569">
        <v>40.618212019443511</v>
      </c>
      <c r="J363" s="569">
        <v>6.7163348670601843</v>
      </c>
      <c r="K363" s="570">
        <v>134.743470586679</v>
      </c>
      <c r="L363" s="571">
        <f t="shared" si="15"/>
        <v>0</v>
      </c>
      <c r="M363" s="571">
        <v>0</v>
      </c>
      <c r="N363" s="571">
        <v>0</v>
      </c>
      <c r="O363" s="572">
        <v>0</v>
      </c>
      <c r="P363" s="573">
        <v>0</v>
      </c>
      <c r="Q363" s="574">
        <f>+monthly_drivers_0!Q363*1.25</f>
        <v>3.125</v>
      </c>
    </row>
    <row r="364" spans="1:17" x14ac:dyDescent="0.25">
      <c r="A364" s="575">
        <f t="shared" si="16"/>
        <v>55184</v>
      </c>
      <c r="B364" s="575" t="str">
        <f t="shared" si="17"/>
        <v>Tracker</v>
      </c>
      <c r="C364" s="562">
        <v>30</v>
      </c>
      <c r="D364" s="563">
        <v>3.3141490472555164</v>
      </c>
      <c r="E364" s="563">
        <v>69.722174926757802</v>
      </c>
      <c r="F364" s="563">
        <v>8.4950708999633804</v>
      </c>
      <c r="G364" s="563">
        <v>5.2574166488647469</v>
      </c>
      <c r="H364" s="563">
        <v>2.5913338013142342</v>
      </c>
      <c r="I364" s="563">
        <v>40.406933666229257</v>
      </c>
      <c r="J364" s="563">
        <v>6.680709988236428</v>
      </c>
      <c r="K364" s="564">
        <v>134.58055125809187</v>
      </c>
      <c r="L364" s="563">
        <f t="shared" si="15"/>
        <v>0</v>
      </c>
      <c r="M364" s="563">
        <v>0</v>
      </c>
      <c r="N364" s="563">
        <v>0</v>
      </c>
      <c r="O364" s="565">
        <v>0</v>
      </c>
      <c r="P364" s="564">
        <v>0</v>
      </c>
      <c r="Q364" s="566">
        <f>+monthly_drivers_0!Q364*1.25</f>
        <v>3.125</v>
      </c>
    </row>
    <row r="365" spans="1:17" x14ac:dyDescent="0.25">
      <c r="A365" s="567">
        <f t="shared" si="16"/>
        <v>55212</v>
      </c>
      <c r="B365" s="567" t="str">
        <f t="shared" si="17"/>
        <v>Tracker</v>
      </c>
      <c r="C365" s="568">
        <v>30</v>
      </c>
      <c r="D365" s="569">
        <v>3.2971221463680265</v>
      </c>
      <c r="E365" s="569">
        <v>69.357612854003918</v>
      </c>
      <c r="F365" s="569">
        <v>8.4500192565917995</v>
      </c>
      <c r="G365" s="569">
        <v>5.2303784277439114</v>
      </c>
      <c r="H365" s="569">
        <v>2.578020517870784</v>
      </c>
      <c r="I365" s="569">
        <v>40.196738756418227</v>
      </c>
      <c r="J365" s="569">
        <v>6.6452686016559595</v>
      </c>
      <c r="K365" s="570">
        <v>134.41846893556328</v>
      </c>
      <c r="L365" s="571">
        <f t="shared" si="15"/>
        <v>0</v>
      </c>
      <c r="M365" s="571">
        <v>0</v>
      </c>
      <c r="N365" s="571">
        <v>0</v>
      </c>
      <c r="O365" s="572">
        <v>0</v>
      </c>
      <c r="P365" s="573">
        <v>0</v>
      </c>
      <c r="Q365" s="574">
        <f>+monthly_drivers_0!Q365*1.25</f>
        <v>3.125</v>
      </c>
    </row>
    <row r="366" spans="1:17" x14ac:dyDescent="0.25">
      <c r="A366" s="575">
        <f t="shared" si="16"/>
        <v>55243</v>
      </c>
      <c r="B366" s="575" t="str">
        <f t="shared" si="17"/>
        <v>Tracker</v>
      </c>
      <c r="C366" s="562">
        <v>30</v>
      </c>
      <c r="D366" s="563">
        <v>3.2801828148365018</v>
      </c>
      <c r="E366" s="563">
        <v>68.994920227050784</v>
      </c>
      <c r="F366" s="563">
        <v>8.4051992416381811</v>
      </c>
      <c r="G366" s="563">
        <v>5.2034792547225956</v>
      </c>
      <c r="H366" s="563">
        <v>2.5647757367044686</v>
      </c>
      <c r="I366" s="563">
        <v>39.987621682405475</v>
      </c>
      <c r="J366" s="563">
        <v>6.610009580075741</v>
      </c>
      <c r="K366" s="564">
        <v>134.25722028616539</v>
      </c>
      <c r="L366" s="563">
        <f t="shared" si="15"/>
        <v>0</v>
      </c>
      <c r="M366" s="563">
        <v>0</v>
      </c>
      <c r="N366" s="563">
        <v>0</v>
      </c>
      <c r="O366" s="565">
        <v>0</v>
      </c>
      <c r="P366" s="564">
        <v>0</v>
      </c>
      <c r="Q366" s="566">
        <f>+monthly_drivers_0!Q366*1.25</f>
        <v>3.125</v>
      </c>
    </row>
    <row r="367" spans="1:17" x14ac:dyDescent="0.25">
      <c r="A367" s="567">
        <f t="shared" si="16"/>
        <v>55273</v>
      </c>
      <c r="B367" s="567" t="str">
        <f t="shared" si="17"/>
        <v>Tracker</v>
      </c>
      <c r="C367" s="568">
        <v>30</v>
      </c>
      <c r="D367" s="569">
        <v>3.2633305789232252</v>
      </c>
      <c r="E367" s="569">
        <v>68.634087524414056</v>
      </c>
      <c r="F367" s="569">
        <v>8.3606095733642576</v>
      </c>
      <c r="G367" s="569">
        <v>5.1767184123992926</v>
      </c>
      <c r="H367" s="569">
        <v>2.5515990454107524</v>
      </c>
      <c r="I367" s="569">
        <v>39.779576918363567</v>
      </c>
      <c r="J367" s="569">
        <v>6.574932027637959</v>
      </c>
      <c r="K367" s="570">
        <v>134.09680081391525</v>
      </c>
      <c r="L367" s="571">
        <f t="shared" si="15"/>
        <v>0</v>
      </c>
      <c r="M367" s="571">
        <v>0</v>
      </c>
      <c r="N367" s="571">
        <v>0</v>
      </c>
      <c r="O367" s="572">
        <v>0</v>
      </c>
      <c r="P367" s="573">
        <v>0</v>
      </c>
      <c r="Q367" s="574">
        <f>+monthly_drivers_0!Q367*1.25</f>
        <v>3.125</v>
      </c>
    </row>
    <row r="368" spans="1:17" x14ac:dyDescent="0.25">
      <c r="A368" s="575">
        <f t="shared" si="16"/>
        <v>55304</v>
      </c>
      <c r="B368" s="575" t="str">
        <f t="shared" si="17"/>
        <v>Tracker</v>
      </c>
      <c r="C368" s="562">
        <v>30</v>
      </c>
      <c r="D368" s="563">
        <v>3.2465649887323385</v>
      </c>
      <c r="E368" s="563">
        <v>68.275106506347669</v>
      </c>
      <c r="F368" s="563">
        <v>8.3162493057250995</v>
      </c>
      <c r="G368" s="563">
        <v>5.1500951869487759</v>
      </c>
      <c r="H368" s="563">
        <v>2.5384900617450477</v>
      </c>
      <c r="I368" s="563">
        <v>39.572599509954458</v>
      </c>
      <c r="J368" s="563">
        <v>6.5400350602865203</v>
      </c>
      <c r="K368" s="564">
        <v>133.9372069485849</v>
      </c>
      <c r="L368" s="563">
        <f t="shared" si="15"/>
        <v>0</v>
      </c>
      <c r="M368" s="563">
        <v>0</v>
      </c>
      <c r="N368" s="563">
        <v>0</v>
      </c>
      <c r="O368" s="565">
        <v>0</v>
      </c>
      <c r="P368" s="564">
        <v>0</v>
      </c>
      <c r="Q368" s="566">
        <f>+monthly_drivers_0!Q368*1.25</f>
        <v>3.125</v>
      </c>
    </row>
    <row r="369" spans="1:17" x14ac:dyDescent="0.25">
      <c r="A369" s="567">
        <f t="shared" si="16"/>
        <v>55334</v>
      </c>
      <c r="B369" s="567" t="str">
        <f t="shared" si="17"/>
        <v>Tracker</v>
      </c>
      <c r="C369" s="568">
        <v>30</v>
      </c>
      <c r="D369" s="569">
        <v>3.2298856323957446</v>
      </c>
      <c r="E369" s="569">
        <v>67.917967224121099</v>
      </c>
      <c r="F369" s="569">
        <v>8.2721173095703122</v>
      </c>
      <c r="G369" s="569">
        <v>5.1236089222431183</v>
      </c>
      <c r="H369" s="569">
        <v>2.5254485892802476</v>
      </c>
      <c r="I369" s="569">
        <v>39.366684652328502</v>
      </c>
      <c r="J369" s="569">
        <v>6.505317800343037</v>
      </c>
      <c r="K369" s="570">
        <v>133.77843406525631</v>
      </c>
      <c r="L369" s="571">
        <f t="shared" si="15"/>
        <v>0</v>
      </c>
      <c r="M369" s="571">
        <v>0</v>
      </c>
      <c r="N369" s="571">
        <v>0</v>
      </c>
      <c r="O369" s="572">
        <v>0</v>
      </c>
      <c r="P369" s="573">
        <v>0</v>
      </c>
      <c r="Q369" s="574">
        <f>+monthly_drivers_0!Q369*1.25</f>
        <v>3.125</v>
      </c>
    </row>
    <row r="370" spans="1:17" x14ac:dyDescent="0.25">
      <c r="A370" s="575">
        <f t="shared" si="16"/>
        <v>55365</v>
      </c>
      <c r="B370" s="575" t="str">
        <f t="shared" si="17"/>
        <v>Tracker</v>
      </c>
      <c r="C370" s="562">
        <v>30</v>
      </c>
      <c r="D370" s="563">
        <v>3.2132920435667036</v>
      </c>
      <c r="E370" s="563">
        <v>67.562659667968745</v>
      </c>
      <c r="F370" s="563">
        <v>8.2282123260498068</v>
      </c>
      <c r="G370" s="563">
        <v>5.097258812904359</v>
      </c>
      <c r="H370" s="563">
        <v>2.5124741348773245</v>
      </c>
      <c r="I370" s="563">
        <v>39.161824798107148</v>
      </c>
      <c r="J370" s="563">
        <v>6.4707793331146242</v>
      </c>
      <c r="K370" s="564">
        <v>133.62047767951063</v>
      </c>
      <c r="L370" s="563">
        <f t="shared" si="15"/>
        <v>0</v>
      </c>
      <c r="M370" s="563">
        <v>0</v>
      </c>
      <c r="N370" s="563">
        <v>0</v>
      </c>
      <c r="O370" s="565">
        <v>0</v>
      </c>
      <c r="P370" s="564">
        <v>0</v>
      </c>
      <c r="Q370" s="566">
        <f>+monthly_drivers_0!Q370*1.25</f>
        <v>3.125</v>
      </c>
    </row>
    <row r="371" spans="1:17" x14ac:dyDescent="0.25">
      <c r="A371" s="567">
        <f t="shared" si="16"/>
        <v>55396</v>
      </c>
      <c r="B371" s="567" t="str">
        <f t="shared" si="17"/>
        <v>Tracker</v>
      </c>
      <c r="C371" s="568">
        <v>30</v>
      </c>
      <c r="D371" s="569">
        <v>3.1967837843894964</v>
      </c>
      <c r="E371" s="569">
        <v>67.209174743652326</v>
      </c>
      <c r="F371" s="569">
        <v>8.1845331115722644</v>
      </c>
      <c r="G371" s="569">
        <v>5.0710442559719091</v>
      </c>
      <c r="H371" s="569">
        <v>2.4995663754194979</v>
      </c>
      <c r="I371" s="569">
        <v>38.958015834808336</v>
      </c>
      <c r="J371" s="569">
        <v>6.4364185688495636</v>
      </c>
      <c r="K371" s="570">
        <v>133.46333344744895</v>
      </c>
      <c r="L371" s="571">
        <f t="shared" si="15"/>
        <v>0</v>
      </c>
      <c r="M371" s="571">
        <v>0</v>
      </c>
      <c r="N371" s="571">
        <v>0</v>
      </c>
      <c r="O371" s="572">
        <v>0</v>
      </c>
      <c r="P371" s="573">
        <v>0</v>
      </c>
      <c r="Q371" s="574">
        <f>+monthly_drivers_0!Q371*1.25</f>
        <v>3.125</v>
      </c>
    </row>
    <row r="372" spans="1:17" x14ac:dyDescent="0.25">
      <c r="A372" s="575">
        <f t="shared" si="16"/>
        <v>55426</v>
      </c>
      <c r="B372" s="575" t="str">
        <f t="shared" si="17"/>
        <v>Tracker</v>
      </c>
      <c r="C372" s="562">
        <v>30</v>
      </c>
      <c r="D372" s="563">
        <v>3.1803603808879859</v>
      </c>
      <c r="E372" s="563">
        <v>66.857502990722665</v>
      </c>
      <c r="F372" s="563">
        <v>8.1410785064697269</v>
      </c>
      <c r="G372" s="563">
        <v>5.0449644351005549</v>
      </c>
      <c r="H372" s="563">
        <v>2.4867249836474654</v>
      </c>
      <c r="I372" s="563">
        <v>38.755252577304844</v>
      </c>
      <c r="J372" s="563">
        <v>6.4022347012162193</v>
      </c>
      <c r="K372" s="564">
        <v>133.30699757582977</v>
      </c>
      <c r="L372" s="563">
        <f t="shared" si="15"/>
        <v>0</v>
      </c>
      <c r="M372" s="563">
        <v>0</v>
      </c>
      <c r="N372" s="563">
        <v>0</v>
      </c>
      <c r="O372" s="565">
        <v>0</v>
      </c>
      <c r="P372" s="564">
        <v>0</v>
      </c>
      <c r="Q372" s="566">
        <f>+monthly_drivers_0!Q372*1.25</f>
        <v>3.125</v>
      </c>
    </row>
    <row r="373" spans="1:17" x14ac:dyDescent="0.25">
      <c r="A373" s="567">
        <f t="shared" si="16"/>
        <v>55457</v>
      </c>
      <c r="B373" s="567" t="str">
        <f t="shared" si="17"/>
        <v>Tracker</v>
      </c>
      <c r="C373" s="568">
        <v>30</v>
      </c>
      <c r="D373" s="569">
        <v>3.1640214139223102</v>
      </c>
      <c r="E373" s="569">
        <v>66.507634643554681</v>
      </c>
      <c r="F373" s="569">
        <v>8.09784740447998</v>
      </c>
      <c r="G373" s="569">
        <v>5.0190188233852391</v>
      </c>
      <c r="H373" s="569">
        <v>2.4739496117234223</v>
      </c>
      <c r="I373" s="569">
        <v>38.553528946161279</v>
      </c>
      <c r="J373" s="569">
        <v>6.3682268367409716</v>
      </c>
      <c r="K373" s="570">
        <v>133.15146532332716</v>
      </c>
      <c r="L373" s="571">
        <f t="shared" si="15"/>
        <v>0</v>
      </c>
      <c r="M373" s="571">
        <v>0</v>
      </c>
      <c r="N373" s="571">
        <v>0</v>
      </c>
      <c r="O373" s="572">
        <v>0</v>
      </c>
      <c r="P373" s="573">
        <v>0</v>
      </c>
      <c r="Q373" s="574">
        <f>+monthly_drivers_0!Q373*1.25</f>
        <v>3.125</v>
      </c>
    </row>
    <row r="374" spans="1:17" x14ac:dyDescent="0.25">
      <c r="A374" s="575">
        <f t="shared" si="16"/>
        <v>55487</v>
      </c>
      <c r="B374" s="575" t="str">
        <f t="shared" si="17"/>
        <v>Tracker</v>
      </c>
      <c r="C374" s="562">
        <v>30</v>
      </c>
      <c r="D374" s="563">
        <v>3.1477664557695384</v>
      </c>
      <c r="E374" s="563">
        <v>66.15956091308594</v>
      </c>
      <c r="F374" s="563">
        <v>8.0548386840820321</v>
      </c>
      <c r="G374" s="563">
        <v>4.9932065775394427</v>
      </c>
      <c r="H374" s="563">
        <v>2.4612399486750371</v>
      </c>
      <c r="I374" s="563">
        <v>38.352839308738716</v>
      </c>
      <c r="J374" s="563">
        <v>6.3343940202593805</v>
      </c>
      <c r="K374" s="564">
        <v>132.99673352822572</v>
      </c>
      <c r="L374" s="563">
        <f t="shared" si="15"/>
        <v>0</v>
      </c>
      <c r="M374" s="563">
        <v>0</v>
      </c>
      <c r="N374" s="563">
        <v>0</v>
      </c>
      <c r="O374" s="565">
        <v>0</v>
      </c>
      <c r="P374" s="564">
        <v>0</v>
      </c>
      <c r="Q374" s="566">
        <f>+monthly_drivers_0!Q374*1.25</f>
        <v>3.125</v>
      </c>
    </row>
    <row r="375" spans="1:17" x14ac:dyDescent="0.25">
      <c r="A375" s="567">
        <f t="shared" si="16"/>
        <v>55518</v>
      </c>
      <c r="B375" s="567" t="str">
        <f t="shared" si="17"/>
        <v>Tracker</v>
      </c>
      <c r="C375" s="568">
        <v>30</v>
      </c>
      <c r="D375" s="569">
        <v>3.1315950945615771</v>
      </c>
      <c r="E375" s="569">
        <v>65.813272216796889</v>
      </c>
      <c r="F375" s="569">
        <v>8.0120511093139655</v>
      </c>
      <c r="G375" s="569">
        <v>4.967527110099792</v>
      </c>
      <c r="H375" s="569">
        <v>2.448595605418086</v>
      </c>
      <c r="I375" s="569">
        <v>38.153179005146022</v>
      </c>
      <c r="J375" s="569">
        <v>6.3007354097962383</v>
      </c>
      <c r="K375" s="570">
        <v>132.84279743951191</v>
      </c>
      <c r="L375" s="571">
        <f t="shared" si="15"/>
        <v>0</v>
      </c>
      <c r="M375" s="571">
        <v>0</v>
      </c>
      <c r="N375" s="571">
        <v>0</v>
      </c>
      <c r="O375" s="572">
        <v>0</v>
      </c>
      <c r="P375" s="573">
        <v>0</v>
      </c>
      <c r="Q375" s="574">
        <f>+monthly_drivers_0!Q375*1.25</f>
        <v>3.125</v>
      </c>
    </row>
    <row r="376" spans="1:17" x14ac:dyDescent="0.25">
      <c r="A376" s="575">
        <f t="shared" si="16"/>
        <v>55549</v>
      </c>
      <c r="B376" s="575" t="str">
        <f t="shared" si="17"/>
        <v>Tracker</v>
      </c>
      <c r="C376" s="562">
        <v>30</v>
      </c>
      <c r="D376" s="563">
        <v>3.115506864190102</v>
      </c>
      <c r="E376" s="563">
        <v>65.468759399414054</v>
      </c>
      <c r="F376" s="563">
        <v>7.9694835662841799</v>
      </c>
      <c r="G376" s="563">
        <v>4.9419797797203069</v>
      </c>
      <c r="H376" s="563">
        <v>2.4360162830054763</v>
      </c>
      <c r="I376" s="563">
        <v>37.954542247295379</v>
      </c>
      <c r="J376" s="563">
        <v>6.2672499125599863</v>
      </c>
      <c r="K376" s="564">
        <v>132.68965264836331</v>
      </c>
      <c r="L376" s="563">
        <f t="shared" si="15"/>
        <v>0</v>
      </c>
      <c r="M376" s="563">
        <v>0</v>
      </c>
      <c r="N376" s="563">
        <v>0</v>
      </c>
      <c r="O376" s="565">
        <v>0</v>
      </c>
      <c r="P376" s="564">
        <v>0</v>
      </c>
      <c r="Q376" s="566">
        <f>+monthly_drivers_0!Q376*1.25</f>
        <v>3.125</v>
      </c>
    </row>
    <row r="377" spans="1:17" x14ac:dyDescent="0.25">
      <c r="A377" s="567">
        <f t="shared" si="16"/>
        <v>55578</v>
      </c>
      <c r="B377" s="567" t="str">
        <f t="shared" si="17"/>
        <v>Tracker</v>
      </c>
      <c r="C377" s="568">
        <v>30</v>
      </c>
      <c r="D377" s="569">
        <v>3.0995013875961299</v>
      </c>
      <c r="E377" s="569">
        <v>65.126013366699226</v>
      </c>
      <c r="F377" s="569">
        <v>7.927134941101075</v>
      </c>
      <c r="G377" s="569">
        <v>4.9165637507438653</v>
      </c>
      <c r="H377" s="569">
        <v>2.4235016814619312</v>
      </c>
      <c r="I377" s="569">
        <v>37.756924935102454</v>
      </c>
      <c r="J377" s="569">
        <v>6.2339368641376494</v>
      </c>
      <c r="K377" s="570">
        <v>132.53729555015641</v>
      </c>
      <c r="L377" s="571">
        <f t="shared" si="15"/>
        <v>0</v>
      </c>
      <c r="M377" s="571">
        <v>0</v>
      </c>
      <c r="N377" s="571">
        <v>0</v>
      </c>
      <c r="O377" s="572">
        <v>0</v>
      </c>
      <c r="P377" s="573">
        <v>0</v>
      </c>
      <c r="Q377" s="574">
        <f>+monthly_drivers_0!Q377*1.25</f>
        <v>3.125</v>
      </c>
    </row>
    <row r="378" spans="1:17" x14ac:dyDescent="0.25">
      <c r="A378" s="575">
        <f t="shared" si="16"/>
        <v>55609</v>
      </c>
      <c r="B378" s="575" t="str">
        <f t="shared" si="17"/>
        <v>Tracker</v>
      </c>
      <c r="C378" s="562">
        <v>30</v>
      </c>
      <c r="D378" s="563">
        <v>3.0835782067775721</v>
      </c>
      <c r="E378" s="563">
        <v>64.785025207519539</v>
      </c>
      <c r="F378" s="563">
        <v>7.885004096984864</v>
      </c>
      <c r="G378" s="563">
        <v>4.8912784659862512</v>
      </c>
      <c r="H378" s="563">
        <v>2.411051430031657</v>
      </c>
      <c r="I378" s="563">
        <v>37.560320089340209</v>
      </c>
      <c r="J378" s="563">
        <v>6.2007953118681911</v>
      </c>
      <c r="K378" s="564">
        <v>132.38572205699518</v>
      </c>
      <c r="L378" s="563">
        <f t="shared" si="15"/>
        <v>0</v>
      </c>
      <c r="M378" s="563">
        <v>0</v>
      </c>
      <c r="N378" s="563">
        <v>0</v>
      </c>
      <c r="O378" s="565">
        <v>0</v>
      </c>
      <c r="P378" s="564">
        <v>0</v>
      </c>
      <c r="Q378" s="566">
        <f>+monthly_drivers_0!Q378*1.25</f>
        <v>3.125</v>
      </c>
    </row>
    <row r="379" spans="1:17" x14ac:dyDescent="0.25">
      <c r="A379" s="567">
        <f t="shared" si="16"/>
        <v>55639</v>
      </c>
      <c r="B379" s="567" t="str">
        <f t="shared" si="17"/>
        <v>Tracker</v>
      </c>
      <c r="C379" s="568">
        <v>30</v>
      </c>
      <c r="D379" s="569">
        <v>3.0677368861436851</v>
      </c>
      <c r="E379" s="569">
        <v>64.44578607177732</v>
      </c>
      <c r="F379" s="569">
        <v>7.8430898971557603</v>
      </c>
      <c r="G379" s="569">
        <v>4.8661232388019551</v>
      </c>
      <c r="H379" s="569">
        <v>2.3986651446521288</v>
      </c>
      <c r="I379" s="569">
        <v>37.364723582744595</v>
      </c>
      <c r="J379" s="569">
        <v>6.1678242663145078</v>
      </c>
      <c r="K379" s="570">
        <v>132.23492823856236</v>
      </c>
      <c r="L379" s="571">
        <f t="shared" si="15"/>
        <v>0</v>
      </c>
      <c r="M379" s="571">
        <v>0</v>
      </c>
      <c r="N379" s="571">
        <v>0</v>
      </c>
      <c r="O379" s="572">
        <v>0</v>
      </c>
      <c r="P379" s="573">
        <v>0</v>
      </c>
      <c r="Q379" s="574">
        <f>+monthly_drivers_0!Q379*1.25</f>
        <v>3.125</v>
      </c>
    </row>
    <row r="380" spans="1:17" x14ac:dyDescent="0.25">
      <c r="A380" s="575">
        <f t="shared" si="16"/>
        <v>55670</v>
      </c>
      <c r="B380" s="575" t="str">
        <f t="shared" si="17"/>
        <v>Tracker</v>
      </c>
      <c r="C380" s="562">
        <v>30</v>
      </c>
      <c r="D380" s="563">
        <v>3.0519770141839975</v>
      </c>
      <c r="E380" s="563">
        <v>64.108286071777357</v>
      </c>
      <c r="F380" s="563">
        <v>7.8013913497924801</v>
      </c>
      <c r="G380" s="563">
        <v>4.8410973782539379</v>
      </c>
      <c r="H380" s="563">
        <v>2.3863425638824705</v>
      </c>
      <c r="I380" s="563">
        <v>37.170129052639012</v>
      </c>
      <c r="J380" s="563">
        <v>6.1350230161547668</v>
      </c>
      <c r="K380" s="564">
        <v>132.08490953139312</v>
      </c>
      <c r="L380" s="563">
        <f t="shared" si="15"/>
        <v>0</v>
      </c>
      <c r="M380" s="563">
        <v>0</v>
      </c>
      <c r="N380" s="563">
        <v>0</v>
      </c>
      <c r="O380" s="565">
        <v>0</v>
      </c>
      <c r="P380" s="564">
        <v>0</v>
      </c>
      <c r="Q380" s="566">
        <f>+monthly_drivers_0!Q380*1.25</f>
        <v>3.125</v>
      </c>
    </row>
    <row r="381" spans="1:17" x14ac:dyDescent="0.25">
      <c r="A381" s="567">
        <f t="shared" si="16"/>
        <v>55700</v>
      </c>
      <c r="B381" s="567" t="str">
        <f t="shared" si="17"/>
        <v>Tracker</v>
      </c>
      <c r="C381" s="568">
        <v>30</v>
      </c>
      <c r="D381" s="569">
        <v>3.0362982205152504</v>
      </c>
      <c r="E381" s="569">
        <v>63.772517456054672</v>
      </c>
      <c r="F381" s="569">
        <v>7.759907150268555</v>
      </c>
      <c r="G381" s="569">
        <v>4.8162001671791081</v>
      </c>
      <c r="H381" s="569">
        <v>2.3718840667754413</v>
      </c>
      <c r="I381" s="569">
        <v>36.949099113941202</v>
      </c>
      <c r="J381" s="569">
        <v>6.0977226033806797</v>
      </c>
      <c r="K381" s="570">
        <v>131.93566275219342</v>
      </c>
      <c r="L381" s="571">
        <f t="shared" si="15"/>
        <v>0</v>
      </c>
      <c r="M381" s="571">
        <v>0</v>
      </c>
      <c r="N381" s="571">
        <v>0</v>
      </c>
      <c r="O381" s="572">
        <v>0</v>
      </c>
      <c r="P381" s="573">
        <v>0</v>
      </c>
      <c r="Q381" s="574">
        <f>+monthly_drivers_0!Q381*1.25</f>
        <v>3.125</v>
      </c>
    </row>
    <row r="382" spans="1:17" x14ac:dyDescent="0.25">
      <c r="A382" s="575">
        <f t="shared" si="16"/>
        <v>55731</v>
      </c>
      <c r="B382" s="575" t="str">
        <f t="shared" si="17"/>
        <v>Tracker</v>
      </c>
      <c r="C382" s="562">
        <v>30</v>
      </c>
      <c r="D382" s="563">
        <v>3.0207000126838683</v>
      </c>
      <c r="E382" s="563">
        <v>63.438470703125013</v>
      </c>
      <c r="F382" s="563">
        <v>7.7186363830566407</v>
      </c>
      <c r="G382" s="563">
        <v>4.7914310364723223</v>
      </c>
      <c r="H382" s="563">
        <v>2.3596991921514272</v>
      </c>
      <c r="I382" s="563">
        <v>36.756735296010973</v>
      </c>
      <c r="J382" s="563">
        <v>6.0652989466190341</v>
      </c>
      <c r="K382" s="564">
        <v>131.78718329922953</v>
      </c>
      <c r="L382" s="563">
        <f t="shared" si="15"/>
        <v>0</v>
      </c>
      <c r="M382" s="563">
        <v>0</v>
      </c>
      <c r="N382" s="563">
        <v>0</v>
      </c>
      <c r="O382" s="565">
        <v>0</v>
      </c>
      <c r="P382" s="564">
        <v>0</v>
      </c>
      <c r="Q382" s="566">
        <f>+monthly_drivers_0!Q382*1.25</f>
        <v>3.125</v>
      </c>
    </row>
    <row r="383" spans="1:17" x14ac:dyDescent="0.25">
      <c r="A383" s="567">
        <f t="shared" si="16"/>
        <v>55762</v>
      </c>
      <c r="B383" s="567" t="str">
        <f t="shared" si="17"/>
        <v>Tracker</v>
      </c>
      <c r="C383" s="568">
        <v>30</v>
      </c>
      <c r="D383" s="569">
        <v>3.0051820210218425</v>
      </c>
      <c r="E383" s="569">
        <v>63.106137451171882</v>
      </c>
      <c r="F383" s="569">
        <v>7.6775779113769511</v>
      </c>
      <c r="G383" s="569">
        <v>4.7667892961502067</v>
      </c>
      <c r="H383" s="569">
        <v>2.3475770011544226</v>
      </c>
      <c r="I383" s="569">
        <v>36.565357977390285</v>
      </c>
      <c r="J383" s="569">
        <v>6.0330420608520505</v>
      </c>
      <c r="K383" s="570">
        <v>131.63946771595258</v>
      </c>
      <c r="L383" s="571">
        <f t="shared" si="15"/>
        <v>0</v>
      </c>
      <c r="M383" s="571">
        <v>0</v>
      </c>
      <c r="N383" s="571">
        <v>0</v>
      </c>
      <c r="O383" s="572">
        <v>0</v>
      </c>
      <c r="P383" s="573">
        <v>0</v>
      </c>
      <c r="Q383" s="574">
        <f>+monthly_drivers_0!Q383*1.25</f>
        <v>3.125</v>
      </c>
    </row>
    <row r="384" spans="1:17" x14ac:dyDescent="0.25">
      <c r="A384" s="575">
        <f t="shared" si="16"/>
        <v>55792</v>
      </c>
      <c r="B384" s="575" t="str">
        <f t="shared" si="17"/>
        <v>Tracker</v>
      </c>
      <c r="C384" s="562">
        <v>30</v>
      </c>
      <c r="D384" s="563">
        <v>2.9897438292503358</v>
      </c>
      <c r="E384" s="563">
        <v>62.775508422851573</v>
      </c>
      <c r="F384" s="563">
        <v>7.6367305374145511</v>
      </c>
      <c r="G384" s="563">
        <v>4.7422742891311636</v>
      </c>
      <c r="H384" s="563">
        <v>2.3355171167701485</v>
      </c>
      <c r="I384" s="563">
        <v>36.374959489583972</v>
      </c>
      <c r="J384" s="563">
        <v>6.0009510729908939</v>
      </c>
      <c r="K384" s="564">
        <v>131.4925120869633</v>
      </c>
      <c r="L384" s="563">
        <f t="shared" si="15"/>
        <v>0</v>
      </c>
      <c r="M384" s="563">
        <v>0</v>
      </c>
      <c r="N384" s="563">
        <v>0</v>
      </c>
      <c r="O384" s="565">
        <v>0</v>
      </c>
      <c r="P384" s="564">
        <v>0</v>
      </c>
      <c r="Q384" s="566">
        <f>+monthly_drivers_0!Q384*1.25</f>
        <v>3.125</v>
      </c>
    </row>
    <row r="385" spans="1:17" x14ac:dyDescent="0.25">
      <c r="A385" s="567">
        <f t="shared" si="16"/>
        <v>55823</v>
      </c>
      <c r="B385" s="567" t="str">
        <f t="shared" si="17"/>
        <v>Tracker</v>
      </c>
      <c r="C385" s="568">
        <v>30</v>
      </c>
      <c r="D385" s="569">
        <v>2.9743849759101866</v>
      </c>
      <c r="E385" s="569">
        <v>62.446575378417975</v>
      </c>
      <c r="F385" s="569">
        <v>7.5960933151245129</v>
      </c>
      <c r="G385" s="569">
        <v>4.7178853862285619</v>
      </c>
      <c r="H385" s="569">
        <v>2.3235192247778182</v>
      </c>
      <c r="I385" s="569">
        <v>36.18553797054291</v>
      </c>
      <c r="J385" s="569">
        <v>5.9690251827239997</v>
      </c>
      <c r="K385" s="570">
        <v>131.3463120753039</v>
      </c>
      <c r="L385" s="571">
        <f t="shared" si="15"/>
        <v>0</v>
      </c>
      <c r="M385" s="571">
        <v>0</v>
      </c>
      <c r="N385" s="571">
        <v>0</v>
      </c>
      <c r="O385" s="572">
        <v>0</v>
      </c>
      <c r="P385" s="573">
        <v>0</v>
      </c>
      <c r="Q385" s="574">
        <f>+monthly_drivers_0!Q385*1.25</f>
        <v>3.125</v>
      </c>
    </row>
    <row r="386" spans="1:17" x14ac:dyDescent="0.25">
      <c r="A386" s="575">
        <f t="shared" si="16"/>
        <v>55853</v>
      </c>
      <c r="B386" s="575" t="str">
        <f t="shared" si="17"/>
        <v>Tracker</v>
      </c>
      <c r="C386" s="562">
        <v>30</v>
      </c>
      <c r="D386" s="563">
        <v>2.9591051288843153</v>
      </c>
      <c r="E386" s="563">
        <v>62.119328552246088</v>
      </c>
      <c r="F386" s="563">
        <v>7.5556649932861326</v>
      </c>
      <c r="G386" s="563">
        <v>4.6936218509674079</v>
      </c>
      <c r="H386" s="563">
        <v>2.3115830782353877</v>
      </c>
      <c r="I386" s="563">
        <v>35.997085619688029</v>
      </c>
      <c r="J386" s="563">
        <v>5.9372633785009388</v>
      </c>
      <c r="K386" s="564">
        <v>131.20086365049616</v>
      </c>
      <c r="L386" s="563">
        <f t="shared" ref="L386:L449" si="18">+O386+P386</f>
        <v>0</v>
      </c>
      <c r="M386" s="563">
        <v>0</v>
      </c>
      <c r="N386" s="563">
        <v>0</v>
      </c>
      <c r="O386" s="565">
        <v>0</v>
      </c>
      <c r="P386" s="564">
        <v>0</v>
      </c>
      <c r="Q386" s="566">
        <f>+monthly_drivers_0!Q386*1.25</f>
        <v>3.125</v>
      </c>
    </row>
    <row r="387" spans="1:17" x14ac:dyDescent="0.25">
      <c r="A387" s="567">
        <f t="shared" ref="A387:A450" si="19">+EOMONTH(A386,1)</f>
        <v>55884</v>
      </c>
      <c r="B387" s="567" t="str">
        <f t="shared" ref="B387:B450" si="20">+B386</f>
        <v>Tracker</v>
      </c>
      <c r="C387" s="568">
        <v>30</v>
      </c>
      <c r="D387" s="569">
        <v>2.9439038455486295</v>
      </c>
      <c r="E387" s="569">
        <v>61.793760803222661</v>
      </c>
      <c r="F387" s="569">
        <v>7.5154447937011728</v>
      </c>
      <c r="G387" s="569">
        <v>4.6694831182956698</v>
      </c>
      <c r="H387" s="569">
        <v>2.2997082922607657</v>
      </c>
      <c r="I387" s="569">
        <v>35.809599332094194</v>
      </c>
      <c r="J387" s="569">
        <v>5.9056651331484318</v>
      </c>
      <c r="K387" s="570">
        <v>131.05616372716059</v>
      </c>
      <c r="L387" s="571">
        <f t="shared" si="18"/>
        <v>0</v>
      </c>
      <c r="M387" s="571">
        <v>0</v>
      </c>
      <c r="N387" s="571">
        <v>0</v>
      </c>
      <c r="O387" s="572">
        <v>0</v>
      </c>
      <c r="P387" s="573">
        <v>0</v>
      </c>
      <c r="Q387" s="574">
        <f>+monthly_drivers_0!Q387*1.25</f>
        <v>3.125</v>
      </c>
    </row>
    <row r="388" spans="1:17" x14ac:dyDescent="0.25">
      <c r="A388" s="575">
        <f t="shared" si="19"/>
        <v>55915</v>
      </c>
      <c r="B388" s="575" t="str">
        <f t="shared" si="20"/>
        <v>Tracker</v>
      </c>
      <c r="C388" s="562">
        <v>30</v>
      </c>
      <c r="D388" s="563">
        <v>2.9287807210683821</v>
      </c>
      <c r="E388" s="563">
        <v>61.469861999511714</v>
      </c>
      <c r="F388" s="563">
        <v>7.4754312973022463</v>
      </c>
      <c r="G388" s="563">
        <v>4.6454685205221171</v>
      </c>
      <c r="H388" s="563">
        <v>2.2878945298939941</v>
      </c>
      <c r="I388" s="563">
        <v>35.623072835683828</v>
      </c>
      <c r="J388" s="563">
        <v>5.8742292052805425</v>
      </c>
      <c r="K388" s="564">
        <v>130.91220777500146</v>
      </c>
      <c r="L388" s="563">
        <f t="shared" si="18"/>
        <v>0</v>
      </c>
      <c r="M388" s="563">
        <v>0</v>
      </c>
      <c r="N388" s="563">
        <v>0</v>
      </c>
      <c r="O388" s="565">
        <v>0</v>
      </c>
      <c r="P388" s="564">
        <v>0</v>
      </c>
      <c r="Q388" s="566">
        <f>+monthly_drivers_0!Q388*1.25</f>
        <v>3.125</v>
      </c>
    </row>
    <row r="389" spans="1:17" x14ac:dyDescent="0.25">
      <c r="A389" s="567">
        <f t="shared" si="19"/>
        <v>55943</v>
      </c>
      <c r="B389" s="567" t="str">
        <f t="shared" si="20"/>
        <v>Tracker</v>
      </c>
      <c r="C389" s="568">
        <v>30</v>
      </c>
      <c r="D389" s="569">
        <v>2.9137353706359859</v>
      </c>
      <c r="E389" s="569">
        <v>61.147623657226568</v>
      </c>
      <c r="F389" s="569">
        <v>7.4356235351562487</v>
      </c>
      <c r="G389" s="569">
        <v>4.621577450990678</v>
      </c>
      <c r="H389" s="569">
        <v>2.2761415430754424</v>
      </c>
      <c r="I389" s="569">
        <v>35.437502701282497</v>
      </c>
      <c r="J389" s="569">
        <v>5.8429549468755724</v>
      </c>
      <c r="K389" s="570">
        <v>130.76899207309265</v>
      </c>
      <c r="L389" s="571">
        <f t="shared" si="18"/>
        <v>0</v>
      </c>
      <c r="M389" s="571">
        <v>0</v>
      </c>
      <c r="N389" s="571">
        <v>0</v>
      </c>
      <c r="O389" s="572">
        <v>0</v>
      </c>
      <c r="P389" s="573">
        <v>0</v>
      </c>
      <c r="Q389" s="574">
        <f>+monthly_drivers_0!Q389*1.25</f>
        <v>3.125</v>
      </c>
    </row>
    <row r="390" spans="1:17" x14ac:dyDescent="0.25">
      <c r="A390" s="575">
        <f t="shared" si="19"/>
        <v>55974</v>
      </c>
      <c r="B390" s="575" t="str">
        <f t="shared" si="20"/>
        <v>Tracker</v>
      </c>
      <c r="C390" s="562">
        <v>30</v>
      </c>
      <c r="D390" s="563">
        <v>2.8987673971652992</v>
      </c>
      <c r="E390" s="563">
        <v>60.827037475585925</v>
      </c>
      <c r="F390" s="563">
        <v>7.3960205230712894</v>
      </c>
      <c r="G390" s="563">
        <v>4.5978092303276066</v>
      </c>
      <c r="H390" s="563">
        <v>2.2644489772766825</v>
      </c>
      <c r="I390" s="563">
        <v>35.252881711244584</v>
      </c>
      <c r="J390" s="563">
        <v>5.8118415697813042</v>
      </c>
      <c r="K390" s="564">
        <v>130.62651255781114</v>
      </c>
      <c r="L390" s="563">
        <f t="shared" si="18"/>
        <v>0</v>
      </c>
      <c r="M390" s="563">
        <v>0</v>
      </c>
      <c r="N390" s="563">
        <v>0</v>
      </c>
      <c r="O390" s="565">
        <v>0</v>
      </c>
      <c r="P390" s="564">
        <v>0</v>
      </c>
      <c r="Q390" s="566">
        <f>+monthly_drivers_0!Q390*1.25</f>
        <v>3.125</v>
      </c>
    </row>
    <row r="391" spans="1:17" x14ac:dyDescent="0.25">
      <c r="A391" s="567">
        <f t="shared" si="19"/>
        <v>56004</v>
      </c>
      <c r="B391" s="567" t="str">
        <f t="shared" si="20"/>
        <v>Tracker</v>
      </c>
      <c r="C391" s="568">
        <v>30</v>
      </c>
      <c r="D391" s="569">
        <v>2.8838763693571088</v>
      </c>
      <c r="E391" s="569">
        <v>60.508096191406246</v>
      </c>
      <c r="F391" s="569">
        <v>7.3566212387084953</v>
      </c>
      <c r="G391" s="569">
        <v>4.5741632860898962</v>
      </c>
      <c r="H391" s="569">
        <v>2.2528165688067672</v>
      </c>
      <c r="I391" s="569">
        <v>35.069206929922103</v>
      </c>
      <c r="J391" s="569">
        <v>5.7808881924748405</v>
      </c>
      <c r="K391" s="570">
        <v>130.48476649303552</v>
      </c>
      <c r="L391" s="571">
        <f t="shared" si="18"/>
        <v>0</v>
      </c>
      <c r="M391" s="571">
        <v>0</v>
      </c>
      <c r="N391" s="571">
        <v>0</v>
      </c>
      <c r="O391" s="572">
        <v>0</v>
      </c>
      <c r="P391" s="573">
        <v>0</v>
      </c>
      <c r="Q391" s="574">
        <f>+monthly_drivers_0!Q391*1.25</f>
        <v>3.125</v>
      </c>
    </row>
    <row r="392" spans="1:17" x14ac:dyDescent="0.25">
      <c r="A392" s="575">
        <f t="shared" si="19"/>
        <v>56035</v>
      </c>
      <c r="B392" s="575" t="str">
        <f t="shared" si="20"/>
        <v>Tracker</v>
      </c>
      <c r="C392" s="562">
        <v>30</v>
      </c>
      <c r="D392" s="563">
        <v>2.8690619210004793</v>
      </c>
      <c r="E392" s="563">
        <v>60.190790039062492</v>
      </c>
      <c r="F392" s="563">
        <v>7.3174245300292968</v>
      </c>
      <c r="G392" s="563">
        <v>4.5506388934850683</v>
      </c>
      <c r="H392" s="563">
        <v>2.241243967741728</v>
      </c>
      <c r="I392" s="563">
        <v>34.886473173141482</v>
      </c>
      <c r="J392" s="563">
        <v>5.7500940513610841</v>
      </c>
      <c r="K392" s="564">
        <v>130.34374932756185</v>
      </c>
      <c r="L392" s="563">
        <f t="shared" si="18"/>
        <v>0</v>
      </c>
      <c r="M392" s="563">
        <v>0</v>
      </c>
      <c r="N392" s="563">
        <v>0</v>
      </c>
      <c r="O392" s="565">
        <v>0</v>
      </c>
      <c r="P392" s="564">
        <v>0</v>
      </c>
      <c r="Q392" s="566">
        <f>+monthly_drivers_0!Q392*1.25</f>
        <v>3.125</v>
      </c>
    </row>
    <row r="393" spans="1:17" x14ac:dyDescent="0.25">
      <c r="A393" s="567">
        <f t="shared" si="19"/>
        <v>56065</v>
      </c>
      <c r="B393" s="567" t="str">
        <f t="shared" si="20"/>
        <v>Tracker</v>
      </c>
      <c r="C393" s="568">
        <v>30</v>
      </c>
      <c r="D393" s="569">
        <v>2.854323651432991</v>
      </c>
      <c r="E393" s="569">
        <v>59.875111755371101</v>
      </c>
      <c r="F393" s="569">
        <v>7.2784296340942385</v>
      </c>
      <c r="G393" s="569">
        <v>4.5272355103492732</v>
      </c>
      <c r="H393" s="569">
        <v>2.2297308348119262</v>
      </c>
      <c r="I393" s="569">
        <v>34.704675318956376</v>
      </c>
      <c r="J393" s="569">
        <v>5.7194583818912497</v>
      </c>
      <c r="K393" s="570">
        <v>130.20345747862572</v>
      </c>
      <c r="L393" s="571">
        <f t="shared" si="18"/>
        <v>0</v>
      </c>
      <c r="M393" s="571">
        <v>0</v>
      </c>
      <c r="N393" s="571">
        <v>0</v>
      </c>
      <c r="O393" s="572">
        <v>0</v>
      </c>
      <c r="P393" s="573">
        <v>0</v>
      </c>
      <c r="Q393" s="574">
        <f>+monthly_drivers_0!Q393*1.25</f>
        <v>3.125</v>
      </c>
    </row>
    <row r="394" spans="1:17" x14ac:dyDescent="0.25">
      <c r="A394" s="575">
        <f t="shared" si="19"/>
        <v>56096</v>
      </c>
      <c r="B394" s="575" t="str">
        <f t="shared" si="20"/>
        <v>Tracker</v>
      </c>
      <c r="C394" s="562">
        <v>30</v>
      </c>
      <c r="D394" s="563">
        <v>2.8396611713171005</v>
      </c>
      <c r="E394" s="563">
        <v>59.561051269531241</v>
      </c>
      <c r="F394" s="563">
        <v>7.2396349945068339</v>
      </c>
      <c r="G394" s="563">
        <v>4.5039525147676462</v>
      </c>
      <c r="H394" s="563">
        <v>2.2182769691348074</v>
      </c>
      <c r="I394" s="563">
        <v>34.523808474779131</v>
      </c>
      <c r="J394" s="563">
        <v>5.6889801055789011</v>
      </c>
      <c r="K394" s="564">
        <v>130.06388685498109</v>
      </c>
      <c r="L394" s="563">
        <f t="shared" si="18"/>
        <v>0</v>
      </c>
      <c r="M394" s="563">
        <v>0</v>
      </c>
      <c r="N394" s="563">
        <v>0</v>
      </c>
      <c r="O394" s="565">
        <v>0</v>
      </c>
      <c r="P394" s="564">
        <v>0</v>
      </c>
      <c r="Q394" s="566">
        <f>+monthly_drivers_0!Q394*1.25</f>
        <v>3.125</v>
      </c>
    </row>
    <row r="395" spans="1:17" x14ac:dyDescent="0.25">
      <c r="A395" s="567">
        <f t="shared" si="19"/>
        <v>56127</v>
      </c>
      <c r="B395" s="567" t="str">
        <f t="shared" si="20"/>
        <v>Tracker</v>
      </c>
      <c r="C395" s="568">
        <v>30</v>
      </c>
      <c r="D395" s="569">
        <v>2.8250740687847133</v>
      </c>
      <c r="E395" s="569">
        <v>59.248601257324225</v>
      </c>
      <c r="F395" s="569">
        <v>7.2010399627685535</v>
      </c>
      <c r="G395" s="569">
        <v>4.4807892733812329</v>
      </c>
      <c r="H395" s="569">
        <v>2.2068819299638269</v>
      </c>
      <c r="I395" s="569">
        <v>34.343868069887158</v>
      </c>
      <c r="J395" s="569">
        <v>5.6586585670411589</v>
      </c>
      <c r="K395" s="570">
        <v>129.92503410802132</v>
      </c>
      <c r="L395" s="571">
        <f t="shared" si="18"/>
        <v>0</v>
      </c>
      <c r="M395" s="571">
        <v>0</v>
      </c>
      <c r="N395" s="571">
        <v>0</v>
      </c>
      <c r="O395" s="572">
        <v>0</v>
      </c>
      <c r="P395" s="573">
        <v>0</v>
      </c>
      <c r="Q395" s="574">
        <f>+monthly_drivers_0!Q395*1.25</f>
        <v>3.125</v>
      </c>
    </row>
    <row r="396" spans="1:17" x14ac:dyDescent="0.25">
      <c r="A396" s="575">
        <f t="shared" si="19"/>
        <v>56157</v>
      </c>
      <c r="B396" s="575" t="str">
        <f t="shared" si="20"/>
        <v>Tracker</v>
      </c>
      <c r="C396" s="562">
        <v>30</v>
      </c>
      <c r="D396" s="563">
        <v>2.8105619658231724</v>
      </c>
      <c r="E396" s="563">
        <v>58.937753234863273</v>
      </c>
      <c r="F396" s="563">
        <v>7.1626434478759764</v>
      </c>
      <c r="G396" s="563">
        <v>4.4577451335191709</v>
      </c>
      <c r="H396" s="563">
        <v>2.1955454888045787</v>
      </c>
      <c r="I396" s="563">
        <v>34.164849227428434</v>
      </c>
      <c r="J396" s="563">
        <v>5.628493011891841</v>
      </c>
      <c r="K396" s="564">
        <v>129.78689567444383</v>
      </c>
      <c r="L396" s="563">
        <f t="shared" si="18"/>
        <v>0</v>
      </c>
      <c r="M396" s="563">
        <v>0</v>
      </c>
      <c r="N396" s="563">
        <v>0</v>
      </c>
      <c r="O396" s="565">
        <v>0</v>
      </c>
      <c r="P396" s="564">
        <v>0</v>
      </c>
      <c r="Q396" s="566">
        <f>+monthly_drivers_0!Q396*1.25</f>
        <v>3.125</v>
      </c>
    </row>
    <row r="397" spans="1:17" x14ac:dyDescent="0.25">
      <c r="A397" s="567">
        <f t="shared" si="19"/>
        <v>56188</v>
      </c>
      <c r="B397" s="567" t="str">
        <f t="shared" si="20"/>
        <v>Tracker</v>
      </c>
      <c r="C397" s="568">
        <v>30</v>
      </c>
      <c r="D397" s="569">
        <v>2.7961244695186616</v>
      </c>
      <c r="E397" s="569">
        <v>58.628499450683584</v>
      </c>
      <c r="F397" s="569">
        <v>7.1244444274902339</v>
      </c>
      <c r="G397" s="569">
        <v>4.4348195036649711</v>
      </c>
      <c r="H397" s="569">
        <v>2.1842673413455485</v>
      </c>
      <c r="I397" s="569">
        <v>33.986746784687043</v>
      </c>
      <c r="J397" s="569">
        <v>5.5984826881587493</v>
      </c>
      <c r="K397" s="570">
        <v>129.64946744302011</v>
      </c>
      <c r="L397" s="571">
        <f t="shared" si="18"/>
        <v>0</v>
      </c>
      <c r="M397" s="571">
        <v>0</v>
      </c>
      <c r="N397" s="571">
        <v>0</v>
      </c>
      <c r="O397" s="572">
        <v>0</v>
      </c>
      <c r="P397" s="573">
        <v>0</v>
      </c>
      <c r="Q397" s="574">
        <f>+monthly_drivers_0!Q397*1.25</f>
        <v>3.125</v>
      </c>
    </row>
    <row r="398" spans="1:17" x14ac:dyDescent="0.25">
      <c r="A398" s="575">
        <f t="shared" si="19"/>
        <v>56218</v>
      </c>
      <c r="B398" s="575" t="str">
        <f t="shared" si="20"/>
        <v>Tracker</v>
      </c>
      <c r="C398" s="562">
        <v>30</v>
      </c>
      <c r="D398" s="563">
        <v>2.7817612098455422</v>
      </c>
      <c r="E398" s="563">
        <v>58.320830810546873</v>
      </c>
      <c r="F398" s="563">
        <v>7.0864417114257812</v>
      </c>
      <c r="G398" s="563">
        <v>4.4120117886066437</v>
      </c>
      <c r="H398" s="563">
        <v>2.1730471881777049</v>
      </c>
      <c r="I398" s="563">
        <v>33.809556716680525</v>
      </c>
      <c r="J398" s="563">
        <v>5.5686264807581889</v>
      </c>
      <c r="K398" s="564">
        <v>129.51274586119135</v>
      </c>
      <c r="L398" s="563">
        <f t="shared" si="18"/>
        <v>0</v>
      </c>
      <c r="M398" s="563">
        <v>0</v>
      </c>
      <c r="N398" s="563">
        <v>0</v>
      </c>
      <c r="O398" s="565">
        <v>0</v>
      </c>
      <c r="P398" s="564">
        <v>0</v>
      </c>
      <c r="Q398" s="566">
        <f>+monthly_drivers_0!Q398*1.25</f>
        <v>3.125</v>
      </c>
    </row>
    <row r="399" spans="1:17" x14ac:dyDescent="0.25">
      <c r="A399" s="567">
        <f t="shared" si="19"/>
        <v>56249</v>
      </c>
      <c r="B399" s="567" t="str">
        <f t="shared" si="20"/>
        <v>Tracker</v>
      </c>
      <c r="C399" s="568">
        <v>30</v>
      </c>
      <c r="D399" s="569">
        <v>2.7674718238115315</v>
      </c>
      <c r="E399" s="569">
        <v>58.014740417480468</v>
      </c>
      <c r="F399" s="569">
        <v>7.0486346359252927</v>
      </c>
      <c r="G399" s="569">
        <v>4.3893213663101198</v>
      </c>
      <c r="H399" s="569">
        <v>2.1618847406506538</v>
      </c>
      <c r="I399" s="569">
        <v>33.633274198055275</v>
      </c>
      <c r="J399" s="569">
        <v>5.5389240808784947</v>
      </c>
      <c r="K399" s="570">
        <v>129.3767279248359</v>
      </c>
      <c r="L399" s="571">
        <f t="shared" si="18"/>
        <v>0</v>
      </c>
      <c r="M399" s="571">
        <v>0</v>
      </c>
      <c r="N399" s="571">
        <v>0</v>
      </c>
      <c r="O399" s="572">
        <v>0</v>
      </c>
      <c r="P399" s="573">
        <v>0</v>
      </c>
      <c r="Q399" s="574">
        <f>+monthly_drivers_0!Q399*1.25</f>
        <v>3.125</v>
      </c>
    </row>
    <row r="400" spans="1:17" x14ac:dyDescent="0.25">
      <c r="A400" s="575">
        <f t="shared" si="19"/>
        <v>56280</v>
      </c>
      <c r="B400" s="575" t="str">
        <f t="shared" si="20"/>
        <v>Tracker</v>
      </c>
      <c r="C400" s="562">
        <v>30</v>
      </c>
      <c r="D400" s="563">
        <v>2.6973696732521057</v>
      </c>
      <c r="E400" s="563">
        <v>56.869624999999999</v>
      </c>
      <c r="F400" s="563">
        <v>6.9064520187377934</v>
      </c>
      <c r="G400" s="563">
        <v>4.2131549595594402</v>
      </c>
      <c r="H400" s="563">
        <v>2.1088650136589999</v>
      </c>
      <c r="I400" s="563">
        <v>32.996964637994765</v>
      </c>
      <c r="J400" s="563">
        <v>5.4309468879401681</v>
      </c>
      <c r="K400" s="564">
        <v>125.32713332757078</v>
      </c>
      <c r="L400" s="563">
        <f t="shared" si="18"/>
        <v>0</v>
      </c>
      <c r="M400" s="563">
        <v>0</v>
      </c>
      <c r="N400" s="563">
        <v>0</v>
      </c>
      <c r="O400" s="565">
        <v>0</v>
      </c>
      <c r="P400" s="564">
        <v>0</v>
      </c>
      <c r="Q400" s="566">
        <f>+monthly_drivers_0!Q400*1.25</f>
        <v>3.125</v>
      </c>
    </row>
    <row r="401" spans="1:17" x14ac:dyDescent="0.25">
      <c r="A401" s="567">
        <f t="shared" si="19"/>
        <v>56308</v>
      </c>
      <c r="B401" s="567" t="str">
        <f t="shared" si="20"/>
        <v>Tracker</v>
      </c>
      <c r="C401" s="568">
        <v>30</v>
      </c>
      <c r="D401" s="569">
        <v>2.6835142747163769</v>
      </c>
      <c r="E401" s="569">
        <v>56.571378906250004</v>
      </c>
      <c r="F401" s="569">
        <v>6.8696191406250007</v>
      </c>
      <c r="G401" s="569">
        <v>4.1914872499704359</v>
      </c>
      <c r="H401" s="569">
        <v>2.0980325996428726</v>
      </c>
      <c r="I401" s="569">
        <v>32.825067636728292</v>
      </c>
      <c r="J401" s="569">
        <v>5.4019889382123951</v>
      </c>
      <c r="K401" s="570">
        <v>125.19456324101986</v>
      </c>
      <c r="L401" s="571">
        <f t="shared" si="18"/>
        <v>0</v>
      </c>
      <c r="M401" s="571">
        <v>0</v>
      </c>
      <c r="N401" s="571">
        <v>0</v>
      </c>
      <c r="O401" s="572">
        <v>0</v>
      </c>
      <c r="P401" s="573">
        <v>0</v>
      </c>
      <c r="Q401" s="574">
        <f>+monthly_drivers_0!Q401*1.25</f>
        <v>3.125</v>
      </c>
    </row>
    <row r="402" spans="1:17" x14ac:dyDescent="0.25">
      <c r="A402" s="575">
        <f t="shared" si="19"/>
        <v>56339</v>
      </c>
      <c r="B402" s="575" t="str">
        <f t="shared" si="20"/>
        <v>Tracker</v>
      </c>
      <c r="C402" s="562">
        <v>30</v>
      </c>
      <c r="D402" s="563">
        <v>2.6697300832271575</v>
      </c>
      <c r="E402" s="563">
        <v>56.27466192626953</v>
      </c>
      <c r="F402" s="563">
        <v>6.8329758071899409</v>
      </c>
      <c r="G402" s="563">
        <v>4.1699309464693073</v>
      </c>
      <c r="H402" s="563">
        <v>2.0872558764368296</v>
      </c>
      <c r="I402" s="563">
        <v>32.654051368951798</v>
      </c>
      <c r="J402" s="563">
        <v>5.3731799592077731</v>
      </c>
      <c r="K402" s="564">
        <v>125.06267559804677</v>
      </c>
      <c r="L402" s="563">
        <f t="shared" si="18"/>
        <v>0</v>
      </c>
      <c r="M402" s="563">
        <v>0</v>
      </c>
      <c r="N402" s="563">
        <v>0</v>
      </c>
      <c r="O402" s="565">
        <v>0</v>
      </c>
      <c r="P402" s="564">
        <v>0</v>
      </c>
      <c r="Q402" s="566">
        <f>+monthly_drivers_0!Q402*1.25</f>
        <v>3.125</v>
      </c>
    </row>
    <row r="403" spans="1:17" x14ac:dyDescent="0.25">
      <c r="A403" s="567">
        <f t="shared" si="19"/>
        <v>56369</v>
      </c>
      <c r="B403" s="567" t="str">
        <f t="shared" si="20"/>
        <v>Tracker</v>
      </c>
      <c r="C403" s="568">
        <v>30</v>
      </c>
      <c r="D403" s="569">
        <v>2.6560167859792703</v>
      </c>
      <c r="E403" s="569">
        <v>55.979466308593736</v>
      </c>
      <c r="F403" s="569">
        <v>6.7965208435058591</v>
      </c>
      <c r="G403" s="569">
        <v>4.1484855262041096</v>
      </c>
      <c r="H403" s="569">
        <v>2.0765345894843339</v>
      </c>
      <c r="I403" s="569">
        <v>32.483910499811174</v>
      </c>
      <c r="J403" s="569">
        <v>5.344519071102142</v>
      </c>
      <c r="K403" s="570">
        <v>124.93146574079992</v>
      </c>
      <c r="L403" s="571">
        <f t="shared" si="18"/>
        <v>0</v>
      </c>
      <c r="M403" s="571">
        <v>0</v>
      </c>
      <c r="N403" s="571">
        <v>0</v>
      </c>
      <c r="O403" s="572">
        <v>0</v>
      </c>
      <c r="P403" s="573">
        <v>0</v>
      </c>
      <c r="Q403" s="574">
        <f>+monthly_drivers_0!Q403*1.25</f>
        <v>3.125</v>
      </c>
    </row>
    <row r="404" spans="1:17" x14ac:dyDescent="0.25">
      <c r="A404" s="575">
        <f t="shared" si="19"/>
        <v>56400</v>
      </c>
      <c r="B404" s="575" t="str">
        <f t="shared" si="20"/>
        <v>Tracker</v>
      </c>
      <c r="C404" s="562">
        <v>30</v>
      </c>
      <c r="D404" s="563">
        <v>2.6423740054368969</v>
      </c>
      <c r="E404" s="563">
        <v>55.68578436279298</v>
      </c>
      <c r="F404" s="563">
        <v>6.7602533493041994</v>
      </c>
      <c r="G404" s="563">
        <v>4.1271503671407697</v>
      </c>
      <c r="H404" s="563">
        <v>2.0658684333860879</v>
      </c>
      <c r="I404" s="563">
        <v>32.31464136981964</v>
      </c>
      <c r="J404" s="563">
        <v>5.3160055863559244</v>
      </c>
      <c r="K404" s="564">
        <v>124.80093100196777</v>
      </c>
      <c r="L404" s="563">
        <f t="shared" si="18"/>
        <v>0</v>
      </c>
      <c r="M404" s="563">
        <v>0</v>
      </c>
      <c r="N404" s="563">
        <v>0</v>
      </c>
      <c r="O404" s="565">
        <v>0</v>
      </c>
      <c r="P404" s="564">
        <v>0</v>
      </c>
      <c r="Q404" s="566">
        <f>+monthly_drivers_0!Q404*1.25</f>
        <v>3.125</v>
      </c>
    </row>
    <row r="405" spans="1:17" x14ac:dyDescent="0.25">
      <c r="A405" s="567">
        <f t="shared" si="19"/>
        <v>56430</v>
      </c>
      <c r="B405" s="567" t="str">
        <f t="shared" si="20"/>
        <v>Tracker</v>
      </c>
      <c r="C405" s="568">
        <v>30</v>
      </c>
      <c r="D405" s="569">
        <v>2.6288013788461679</v>
      </c>
      <c r="E405" s="569">
        <v>55.393608398437493</v>
      </c>
      <c r="F405" s="569">
        <v>6.7241724853515628</v>
      </c>
      <c r="G405" s="569">
        <v>4.1059249578714372</v>
      </c>
      <c r="H405" s="569">
        <v>2.055257109507918</v>
      </c>
      <c r="I405" s="569">
        <v>32.146239107847215</v>
      </c>
      <c r="J405" s="569">
        <v>5.2876388239562502</v>
      </c>
      <c r="K405" s="570">
        <v>124.6710675882986</v>
      </c>
      <c r="L405" s="571">
        <f t="shared" si="18"/>
        <v>0</v>
      </c>
      <c r="M405" s="571">
        <v>0</v>
      </c>
      <c r="N405" s="571">
        <v>0</v>
      </c>
      <c r="O405" s="572">
        <v>0</v>
      </c>
      <c r="P405" s="573">
        <v>0</v>
      </c>
      <c r="Q405" s="574">
        <f>+monthly_drivers_0!Q405*1.25</f>
        <v>3.125</v>
      </c>
    </row>
    <row r="406" spans="1:17" x14ac:dyDescent="0.25">
      <c r="A406" s="575">
        <f t="shared" si="19"/>
        <v>56461</v>
      </c>
      <c r="B406" s="575" t="str">
        <f t="shared" si="20"/>
        <v>Tracker</v>
      </c>
      <c r="C406" s="562">
        <v>30</v>
      </c>
      <c r="D406" s="563">
        <v>2.5777492119073862</v>
      </c>
      <c r="E406" s="563">
        <v>54.002645812988284</v>
      </c>
      <c r="F406" s="563">
        <v>6.5514016876220724</v>
      </c>
      <c r="G406" s="563">
        <v>4.0528190715312959</v>
      </c>
      <c r="H406" s="563">
        <v>2.0165383680909876</v>
      </c>
      <c r="I406" s="563">
        <v>31.375370402812955</v>
      </c>
      <c r="J406" s="563">
        <v>5.1567613045871248</v>
      </c>
      <c r="K406" s="564">
        <v>120.52840143710378</v>
      </c>
      <c r="L406" s="563">
        <f t="shared" si="18"/>
        <v>0</v>
      </c>
      <c r="M406" s="563">
        <v>0</v>
      </c>
      <c r="N406" s="563">
        <v>0</v>
      </c>
      <c r="O406" s="565">
        <v>0</v>
      </c>
      <c r="P406" s="564">
        <v>0</v>
      </c>
      <c r="Q406" s="566">
        <f>+monthly_drivers_0!Q406*1.25</f>
        <v>3.125</v>
      </c>
    </row>
    <row r="407" spans="1:17" x14ac:dyDescent="0.25">
      <c r="A407" s="567">
        <f t="shared" si="19"/>
        <v>56492</v>
      </c>
      <c r="B407" s="567" t="str">
        <f t="shared" si="20"/>
        <v>Tracker</v>
      </c>
      <c r="C407" s="568">
        <v>30</v>
      </c>
      <c r="D407" s="569">
        <v>2.5645088981390001</v>
      </c>
      <c r="E407" s="569">
        <v>53.71950634765625</v>
      </c>
      <c r="F407" s="569">
        <v>6.5164435119628914</v>
      </c>
      <c r="G407" s="569">
        <v>4.0319759840965261</v>
      </c>
      <c r="H407" s="569">
        <v>2.006180700287223</v>
      </c>
      <c r="I407" s="569">
        <v>31.212004355430601</v>
      </c>
      <c r="J407" s="569">
        <v>5.1292500143647191</v>
      </c>
      <c r="K407" s="570">
        <v>120.4024390407801</v>
      </c>
      <c r="L407" s="571">
        <f t="shared" si="18"/>
        <v>0</v>
      </c>
      <c r="M407" s="571">
        <v>0</v>
      </c>
      <c r="N407" s="571">
        <v>0</v>
      </c>
      <c r="O407" s="572">
        <v>0</v>
      </c>
      <c r="P407" s="573">
        <v>0</v>
      </c>
      <c r="Q407" s="574">
        <f>+monthly_drivers_0!Q407*1.25</f>
        <v>3.125</v>
      </c>
    </row>
    <row r="408" spans="1:17" x14ac:dyDescent="0.25">
      <c r="A408" s="575">
        <f t="shared" si="19"/>
        <v>56522</v>
      </c>
      <c r="B408" s="575" t="str">
        <f t="shared" si="20"/>
        <v>Tracker</v>
      </c>
      <c r="C408" s="562">
        <v>30</v>
      </c>
      <c r="D408" s="563">
        <v>2.5513366705179208</v>
      </c>
      <c r="E408" s="563">
        <v>53.437819824218771</v>
      </c>
      <c r="F408" s="563">
        <v>6.4816651840209971</v>
      </c>
      <c r="G408" s="563">
        <v>4.0112400480508805</v>
      </c>
      <c r="H408" s="563">
        <v>1.9958763105869297</v>
      </c>
      <c r="I408" s="563">
        <v>31.049475655794147</v>
      </c>
      <c r="J408" s="563">
        <v>5.1018801789879795</v>
      </c>
      <c r="K408" s="564">
        <v>120.27712483668331</v>
      </c>
      <c r="L408" s="563">
        <f t="shared" si="18"/>
        <v>0</v>
      </c>
      <c r="M408" s="563">
        <v>0</v>
      </c>
      <c r="N408" s="563">
        <v>0</v>
      </c>
      <c r="O408" s="565">
        <v>0</v>
      </c>
      <c r="P408" s="564">
        <v>0</v>
      </c>
      <c r="Q408" s="566">
        <f>+monthly_drivers_0!Q408*1.25</f>
        <v>3.125</v>
      </c>
    </row>
    <row r="409" spans="1:17" x14ac:dyDescent="0.25">
      <c r="A409" s="567">
        <f t="shared" si="19"/>
        <v>56553</v>
      </c>
      <c r="B409" s="567" t="str">
        <f t="shared" si="20"/>
        <v>Tracker</v>
      </c>
      <c r="C409" s="568">
        <v>30</v>
      </c>
      <c r="D409" s="569">
        <v>2.5382321623563771</v>
      </c>
      <c r="E409" s="569">
        <v>53.157576721191411</v>
      </c>
      <c r="F409" s="569">
        <v>6.4470656814575191</v>
      </c>
      <c r="G409" s="569">
        <v>3.990610759615898</v>
      </c>
      <c r="H409" s="569">
        <v>1.9856249176263809</v>
      </c>
      <c r="I409" s="569">
        <v>30.887779265642173</v>
      </c>
      <c r="J409" s="569">
        <v>5.0746511359214779</v>
      </c>
      <c r="K409" s="570">
        <v>120.15245507073406</v>
      </c>
      <c r="L409" s="571">
        <f t="shared" si="18"/>
        <v>0</v>
      </c>
      <c r="M409" s="571">
        <v>0</v>
      </c>
      <c r="N409" s="571">
        <v>0</v>
      </c>
      <c r="O409" s="572">
        <v>0</v>
      </c>
      <c r="P409" s="573">
        <v>0</v>
      </c>
      <c r="Q409" s="574">
        <f>+monthly_drivers_0!Q409*1.25</f>
        <v>3.125</v>
      </c>
    </row>
    <row r="410" spans="1:17" x14ac:dyDescent="0.25">
      <c r="A410" s="575">
        <f t="shared" si="19"/>
        <v>56583</v>
      </c>
      <c r="B410" s="575" t="str">
        <f t="shared" si="20"/>
        <v>Tracker</v>
      </c>
      <c r="C410" s="562">
        <v>30</v>
      </c>
      <c r="D410" s="563">
        <v>2.5251950308084488</v>
      </c>
      <c r="E410" s="563">
        <v>52.878770294189465</v>
      </c>
      <c r="F410" s="563">
        <v>6.4126441116333019</v>
      </c>
      <c r="G410" s="563">
        <v>3.9700875579118722</v>
      </c>
      <c r="H410" s="563">
        <v>1.9754261840283871</v>
      </c>
      <c r="I410" s="563">
        <v>30.726910821199414</v>
      </c>
      <c r="J410" s="563">
        <v>5.0475621121823782</v>
      </c>
      <c r="K410" s="564">
        <v>120.02842651903633</v>
      </c>
      <c r="L410" s="563">
        <f t="shared" si="18"/>
        <v>0</v>
      </c>
      <c r="M410" s="563">
        <v>0</v>
      </c>
      <c r="N410" s="563">
        <v>0</v>
      </c>
      <c r="O410" s="565">
        <v>0</v>
      </c>
      <c r="P410" s="564">
        <v>0</v>
      </c>
      <c r="Q410" s="566">
        <f>+monthly_drivers_0!Q410*1.25</f>
        <v>3.125</v>
      </c>
    </row>
    <row r="411" spans="1:17" x14ac:dyDescent="0.25">
      <c r="A411" s="567">
        <f t="shared" si="19"/>
        <v>56614</v>
      </c>
      <c r="B411" s="567" t="str">
        <f t="shared" si="20"/>
        <v>Tracker</v>
      </c>
      <c r="C411" s="568">
        <v>30</v>
      </c>
      <c r="D411" s="569">
        <v>2.5122249206304557</v>
      </c>
      <c r="E411" s="569">
        <v>52.601392761230464</v>
      </c>
      <c r="F411" s="569">
        <v>6.3783995513916008</v>
      </c>
      <c r="G411" s="569">
        <v>3.9496698895692823</v>
      </c>
      <c r="H411" s="569">
        <v>1.9652799125015736</v>
      </c>
      <c r="I411" s="569">
        <v>30.566865172624588</v>
      </c>
      <c r="J411" s="569">
        <v>5.0206123138368133</v>
      </c>
      <c r="K411" s="570">
        <v>119.90503584283593</v>
      </c>
      <c r="L411" s="571">
        <f t="shared" si="18"/>
        <v>0</v>
      </c>
      <c r="M411" s="571">
        <v>0</v>
      </c>
      <c r="N411" s="571">
        <v>0</v>
      </c>
      <c r="O411" s="572">
        <v>0</v>
      </c>
      <c r="P411" s="573">
        <v>0</v>
      </c>
      <c r="Q411" s="574">
        <f>+monthly_drivers_0!Q411*1.25</f>
        <v>3.125</v>
      </c>
    </row>
    <row r="412" spans="1:17" x14ac:dyDescent="0.25">
      <c r="A412" s="575">
        <f t="shared" si="19"/>
        <v>56645</v>
      </c>
      <c r="B412" s="575" t="str">
        <f t="shared" si="20"/>
        <v>Tracker</v>
      </c>
      <c r="C412" s="562">
        <v>30</v>
      </c>
      <c r="D412" s="563">
        <v>2.499321522831917</v>
      </c>
      <c r="E412" s="563">
        <v>52.325436859130861</v>
      </c>
      <c r="F412" s="563">
        <v>6.3443311386108405</v>
      </c>
      <c r="G412" s="563">
        <v>3.9293572508096699</v>
      </c>
      <c r="H412" s="563">
        <v>1.9551858395785091</v>
      </c>
      <c r="I412" s="563">
        <v>30.407639150619502</v>
      </c>
      <c r="J412" s="563">
        <v>4.9938011926114569</v>
      </c>
      <c r="K412" s="564">
        <v>119.78227945601944</v>
      </c>
      <c r="L412" s="563">
        <f t="shared" si="18"/>
        <v>0</v>
      </c>
      <c r="M412" s="563">
        <v>0</v>
      </c>
      <c r="N412" s="563">
        <v>0</v>
      </c>
      <c r="O412" s="565">
        <v>0</v>
      </c>
      <c r="P412" s="564">
        <v>0</v>
      </c>
      <c r="Q412" s="566">
        <f>+monthly_drivers_0!Q412*1.25</f>
        <v>3.125</v>
      </c>
    </row>
    <row r="413" spans="1:17" x14ac:dyDescent="0.25">
      <c r="A413" s="567">
        <f t="shared" si="19"/>
        <v>56673</v>
      </c>
      <c r="B413" s="567" t="str">
        <f t="shared" si="20"/>
        <v>Tracker</v>
      </c>
      <c r="C413" s="568">
        <v>30</v>
      </c>
      <c r="D413" s="569">
        <v>2.486484451889992</v>
      </c>
      <c r="E413" s="569">
        <v>52.050895660400386</v>
      </c>
      <c r="F413" s="569">
        <v>6.3104379043579097</v>
      </c>
      <c r="G413" s="569">
        <v>3.9091490540504452</v>
      </c>
      <c r="H413" s="569">
        <v>1.9451436326950788</v>
      </c>
      <c r="I413" s="569">
        <v>30.249228061437606</v>
      </c>
      <c r="J413" s="569">
        <v>4.967127998501061</v>
      </c>
      <c r="K413" s="570">
        <v>119.66015449678903</v>
      </c>
      <c r="L413" s="571">
        <f t="shared" si="18"/>
        <v>0</v>
      </c>
      <c r="M413" s="571">
        <v>0</v>
      </c>
      <c r="N413" s="571">
        <v>0</v>
      </c>
      <c r="O413" s="572">
        <v>0</v>
      </c>
      <c r="P413" s="573">
        <v>0</v>
      </c>
      <c r="Q413" s="574">
        <f>+monthly_drivers_0!Q413*1.25</f>
        <v>3.125</v>
      </c>
    </row>
    <row r="414" spans="1:17" x14ac:dyDescent="0.25">
      <c r="A414" s="575">
        <f t="shared" si="19"/>
        <v>56704</v>
      </c>
      <c r="B414" s="575" t="str">
        <f t="shared" si="20"/>
        <v>Tracker</v>
      </c>
      <c r="C414" s="562">
        <v>30</v>
      </c>
      <c r="D414" s="563">
        <v>2.4737134065628053</v>
      </c>
      <c r="E414" s="563">
        <v>51.777761993408205</v>
      </c>
      <c r="F414" s="563">
        <v>6.2767189788818367</v>
      </c>
      <c r="G414" s="563">
        <v>3.8890447993278503</v>
      </c>
      <c r="H414" s="563">
        <v>1.9351530759781599</v>
      </c>
      <c r="I414" s="563">
        <v>30.091628366231916</v>
      </c>
      <c r="J414" s="563">
        <v>4.9405919002890579</v>
      </c>
      <c r="K414" s="564">
        <v>119.53865799087289</v>
      </c>
      <c r="L414" s="563">
        <f t="shared" si="18"/>
        <v>0</v>
      </c>
      <c r="M414" s="563">
        <v>0</v>
      </c>
      <c r="N414" s="563">
        <v>0</v>
      </c>
      <c r="O414" s="565">
        <v>0</v>
      </c>
      <c r="P414" s="564">
        <v>0</v>
      </c>
      <c r="Q414" s="566">
        <f>+monthly_drivers_0!Q414*1.25</f>
        <v>3.125</v>
      </c>
    </row>
    <row r="415" spans="1:17" x14ac:dyDescent="0.25">
      <c r="A415" s="567">
        <f t="shared" si="19"/>
        <v>56734</v>
      </c>
      <c r="B415" s="567" t="str">
        <f t="shared" si="20"/>
        <v>Tracker</v>
      </c>
      <c r="C415" s="568">
        <v>30</v>
      </c>
      <c r="D415" s="569">
        <v>2.4610080071687697</v>
      </c>
      <c r="E415" s="569">
        <v>51.506028198242177</v>
      </c>
      <c r="F415" s="569">
        <v>6.2431735153198247</v>
      </c>
      <c r="G415" s="569">
        <v>3.8690439370870586</v>
      </c>
      <c r="H415" s="569">
        <v>1.9252138756811621</v>
      </c>
      <c r="I415" s="569">
        <v>29.934835144519802</v>
      </c>
      <c r="J415" s="569">
        <v>4.9141922830939286</v>
      </c>
      <c r="K415" s="570">
        <v>119.41778594234589</v>
      </c>
      <c r="L415" s="571">
        <f t="shared" si="18"/>
        <v>0</v>
      </c>
      <c r="M415" s="571">
        <v>0</v>
      </c>
      <c r="N415" s="571">
        <v>0</v>
      </c>
      <c r="O415" s="572">
        <v>0</v>
      </c>
      <c r="P415" s="573">
        <v>0</v>
      </c>
      <c r="Q415" s="574">
        <f>+monthly_drivers_0!Q415*1.25</f>
        <v>3.125</v>
      </c>
    </row>
    <row r="416" spans="1:17" x14ac:dyDescent="0.25">
      <c r="A416" s="575">
        <f t="shared" si="19"/>
        <v>56765</v>
      </c>
      <c r="B416" s="575" t="str">
        <f t="shared" si="20"/>
        <v>Tracker</v>
      </c>
      <c r="C416" s="562">
        <v>30</v>
      </c>
      <c r="D416" s="563">
        <v>2.4483679484128951</v>
      </c>
      <c r="E416" s="563">
        <v>51.235687194824223</v>
      </c>
      <c r="F416" s="563">
        <v>6.2098005447387701</v>
      </c>
      <c r="G416" s="563">
        <v>3.8491459178924559</v>
      </c>
      <c r="H416" s="563">
        <v>1.9153257990330457</v>
      </c>
      <c r="I416" s="563">
        <v>29.778844555616381</v>
      </c>
      <c r="J416" s="563">
        <v>4.8879284923076636</v>
      </c>
      <c r="K416" s="564">
        <v>119.2975359564424</v>
      </c>
      <c r="L416" s="563">
        <f t="shared" si="18"/>
        <v>0</v>
      </c>
      <c r="M416" s="563">
        <v>0</v>
      </c>
      <c r="N416" s="563">
        <v>0</v>
      </c>
      <c r="O416" s="565">
        <v>0</v>
      </c>
      <c r="P416" s="564">
        <v>0</v>
      </c>
      <c r="Q416" s="566">
        <f>+monthly_drivers_0!Q416*1.25</f>
        <v>3.125</v>
      </c>
    </row>
    <row r="417" spans="1:17" x14ac:dyDescent="0.25">
      <c r="A417" s="567">
        <f t="shared" si="19"/>
        <v>56795</v>
      </c>
      <c r="B417" s="567" t="str">
        <f t="shared" si="20"/>
        <v>Tracker</v>
      </c>
      <c r="C417" s="568">
        <v>30</v>
      </c>
      <c r="D417" s="569">
        <v>2.435792905807495</v>
      </c>
      <c r="E417" s="569">
        <v>50.966731933593742</v>
      </c>
      <c r="F417" s="569">
        <v>6.1765992965698242</v>
      </c>
      <c r="G417" s="569">
        <v>3.829350287556649</v>
      </c>
      <c r="H417" s="569">
        <v>1.9054885512888435</v>
      </c>
      <c r="I417" s="569">
        <v>29.623652144670483</v>
      </c>
      <c r="J417" s="569">
        <v>4.8617998662590978</v>
      </c>
      <c r="K417" s="570">
        <v>119.17790407329802</v>
      </c>
      <c r="L417" s="571">
        <f t="shared" si="18"/>
        <v>0</v>
      </c>
      <c r="M417" s="571">
        <v>0</v>
      </c>
      <c r="N417" s="571">
        <v>0</v>
      </c>
      <c r="O417" s="572">
        <v>0</v>
      </c>
      <c r="P417" s="573">
        <v>0</v>
      </c>
      <c r="Q417" s="574">
        <f>+monthly_drivers_0!Q417*1.25</f>
        <v>3.125</v>
      </c>
    </row>
    <row r="418" spans="1:17" x14ac:dyDescent="0.25">
      <c r="A418" s="575">
        <f t="shared" si="19"/>
        <v>56826</v>
      </c>
      <c r="B418" s="575" t="str">
        <f t="shared" si="20"/>
        <v>Tracker</v>
      </c>
      <c r="C418" s="562">
        <v>30</v>
      </c>
      <c r="D418" s="563">
        <v>2.4232825033664698</v>
      </c>
      <c r="E418" s="563">
        <v>50.699154937744133</v>
      </c>
      <c r="F418" s="563">
        <v>6.1435686416625988</v>
      </c>
      <c r="G418" s="563">
        <v>3.8096564278602596</v>
      </c>
      <c r="H418" s="563">
        <v>1.8957019306868315</v>
      </c>
      <c r="I418" s="563">
        <v>29.469254612207411</v>
      </c>
      <c r="J418" s="563">
        <v>4.8358053863942629</v>
      </c>
      <c r="K418" s="564">
        <v>119.0588876576722</v>
      </c>
      <c r="L418" s="563">
        <f t="shared" si="18"/>
        <v>0</v>
      </c>
      <c r="M418" s="563">
        <v>0</v>
      </c>
      <c r="N418" s="563">
        <v>0</v>
      </c>
      <c r="O418" s="565">
        <v>0</v>
      </c>
      <c r="P418" s="564">
        <v>0</v>
      </c>
      <c r="Q418" s="566">
        <f>+monthly_drivers_0!Q418*1.25</f>
        <v>3.125</v>
      </c>
    </row>
    <row r="419" spans="1:17" x14ac:dyDescent="0.25">
      <c r="A419" s="567">
        <f t="shared" si="19"/>
        <v>56857</v>
      </c>
      <c r="B419" s="567" t="str">
        <f t="shared" si="20"/>
        <v>Tracker</v>
      </c>
      <c r="C419" s="568">
        <v>30</v>
      </c>
      <c r="D419" s="569">
        <v>2.4108364475965507</v>
      </c>
      <c r="E419" s="569">
        <v>50.43294940185546</v>
      </c>
      <c r="F419" s="569">
        <v>6.1107079696655262</v>
      </c>
      <c r="G419" s="569">
        <v>3.7900638351440432</v>
      </c>
      <c r="H419" s="569">
        <v>1.8859655974656344</v>
      </c>
      <c r="I419" s="569">
        <v>29.31564741039276</v>
      </c>
      <c r="J419" s="569">
        <v>4.8099447519779215</v>
      </c>
      <c r="K419" s="570">
        <v>118.94048305389288</v>
      </c>
      <c r="L419" s="571">
        <f t="shared" si="18"/>
        <v>65</v>
      </c>
      <c r="M419" s="571">
        <v>0</v>
      </c>
      <c r="N419" s="571">
        <v>0</v>
      </c>
      <c r="O419" s="572">
        <v>0</v>
      </c>
      <c r="P419" s="573">
        <v>65</v>
      </c>
      <c r="Q419" s="574">
        <f>+monthly_drivers_0!Q419*1.25</f>
        <v>3.125</v>
      </c>
    </row>
    <row r="420" spans="1:17" x14ac:dyDescent="0.25">
      <c r="A420" s="575">
        <f t="shared" si="19"/>
        <v>56887</v>
      </c>
      <c r="B420" s="575" t="str">
        <f t="shared" si="20"/>
        <v>Tracker</v>
      </c>
      <c r="C420" s="562">
        <v>30</v>
      </c>
      <c r="D420" s="563">
        <v>2.3949445568323138</v>
      </c>
      <c r="E420" s="563">
        <v>49.363866882324224</v>
      </c>
      <c r="F420" s="563">
        <v>6.0780162353515612</v>
      </c>
      <c r="G420" s="563">
        <v>3.7688720779418943</v>
      </c>
      <c r="H420" s="563">
        <v>1.8736469570100307</v>
      </c>
      <c r="I420" s="563">
        <v>28.559644942283629</v>
      </c>
      <c r="J420" s="563">
        <v>4.7842170674800855</v>
      </c>
      <c r="K420" s="564">
        <v>117.63168763908746</v>
      </c>
      <c r="L420" s="563">
        <f t="shared" si="18"/>
        <v>0</v>
      </c>
      <c r="M420" s="563">
        <v>0</v>
      </c>
      <c r="N420" s="563">
        <v>0</v>
      </c>
      <c r="O420" s="565">
        <v>0</v>
      </c>
      <c r="P420" s="564">
        <v>0</v>
      </c>
      <c r="Q420" s="566">
        <f>+monthly_drivers_0!Q420*1.25</f>
        <v>3.125</v>
      </c>
    </row>
    <row r="421" spans="1:17" x14ac:dyDescent="0.25">
      <c r="A421" s="567">
        <f t="shared" si="19"/>
        <v>56918</v>
      </c>
      <c r="B421" s="567" t="str">
        <f t="shared" si="20"/>
        <v>Tracker</v>
      </c>
      <c r="C421" s="568">
        <v>30</v>
      </c>
      <c r="D421" s="569">
        <v>2.38263220012188</v>
      </c>
      <c r="E421" s="569">
        <v>49.101776092529313</v>
      </c>
      <c r="F421" s="569">
        <v>6.0454926834106448</v>
      </c>
      <c r="G421" s="569">
        <v>3.7494887466430664</v>
      </c>
      <c r="H421" s="569">
        <v>1.864015038654208</v>
      </c>
      <c r="I421" s="569">
        <v>28.408650368213657</v>
      </c>
      <c r="J421" s="569">
        <v>4.7586217607259744</v>
      </c>
      <c r="K421" s="570">
        <v>117.51449792203312</v>
      </c>
      <c r="L421" s="571">
        <f t="shared" si="18"/>
        <v>0</v>
      </c>
      <c r="M421" s="571">
        <v>0</v>
      </c>
      <c r="N421" s="571">
        <v>0</v>
      </c>
      <c r="O421" s="572">
        <v>0</v>
      </c>
      <c r="P421" s="573">
        <v>0</v>
      </c>
      <c r="Q421" s="574">
        <f>+monthly_drivers_0!Q421*1.25</f>
        <v>3.125</v>
      </c>
    </row>
    <row r="422" spans="1:17" x14ac:dyDescent="0.25">
      <c r="A422" s="575">
        <f t="shared" si="19"/>
        <v>56948</v>
      </c>
      <c r="B422" s="575" t="str">
        <f t="shared" si="20"/>
        <v>Tracker</v>
      </c>
      <c r="C422" s="562">
        <v>30</v>
      </c>
      <c r="D422" s="563">
        <v>2.3703831692934032</v>
      </c>
      <c r="E422" s="563">
        <v>48.841031524658206</v>
      </c>
      <c r="F422" s="563">
        <v>6.0131364059448238</v>
      </c>
      <c r="G422" s="563">
        <v>3.7302050971984864</v>
      </c>
      <c r="H422" s="563">
        <v>1.8544326484650369</v>
      </c>
      <c r="I422" s="563">
        <v>28.258431702375411</v>
      </c>
      <c r="J422" s="563">
        <v>4.7331580008864407</v>
      </c>
      <c r="K422" s="564">
        <v>117.39791120067243</v>
      </c>
      <c r="L422" s="563">
        <f t="shared" si="18"/>
        <v>0</v>
      </c>
      <c r="M422" s="563">
        <v>0</v>
      </c>
      <c r="N422" s="563">
        <v>0</v>
      </c>
      <c r="O422" s="565">
        <v>0</v>
      </c>
      <c r="P422" s="564">
        <v>0</v>
      </c>
      <c r="Q422" s="566">
        <f>+monthly_drivers_0!Q422*1.25</f>
        <v>3.125</v>
      </c>
    </row>
    <row r="423" spans="1:17" x14ac:dyDescent="0.25">
      <c r="A423" s="567">
        <f t="shared" si="19"/>
        <v>56979</v>
      </c>
      <c r="B423" s="567" t="str">
        <f t="shared" si="20"/>
        <v>Tracker</v>
      </c>
      <c r="C423" s="568">
        <v>30</v>
      </c>
      <c r="D423" s="569">
        <v>2.3581971476078039</v>
      </c>
      <c r="E423" s="569">
        <v>48.581626403808599</v>
      </c>
      <c r="F423" s="569">
        <v>5.9809465866088871</v>
      </c>
      <c r="G423" s="569">
        <v>3.711020576477051</v>
      </c>
      <c r="H423" s="569">
        <v>1.8448995571881532</v>
      </c>
      <c r="I423" s="569">
        <v>28.108982602834701</v>
      </c>
      <c r="J423" s="569">
        <v>4.7078253346085557</v>
      </c>
      <c r="K423" s="570">
        <v>117.28192422214154</v>
      </c>
      <c r="L423" s="571">
        <f t="shared" si="18"/>
        <v>0</v>
      </c>
      <c r="M423" s="571">
        <v>0</v>
      </c>
      <c r="N423" s="571">
        <v>0</v>
      </c>
      <c r="O423" s="572">
        <v>0</v>
      </c>
      <c r="P423" s="573">
        <v>0</v>
      </c>
      <c r="Q423" s="574">
        <f>+monthly_drivers_0!Q423*1.25</f>
        <v>3.125</v>
      </c>
    </row>
    <row r="424" spans="1:17" x14ac:dyDescent="0.25">
      <c r="A424" s="575">
        <f t="shared" si="19"/>
        <v>57010</v>
      </c>
      <c r="B424" s="575" t="str">
        <f t="shared" si="20"/>
        <v>Tracker</v>
      </c>
      <c r="C424" s="562">
        <v>30</v>
      </c>
      <c r="D424" s="563">
        <v>2.3460737708806993</v>
      </c>
      <c r="E424" s="563">
        <v>48.323552917480455</v>
      </c>
      <c r="F424" s="563">
        <v>5.9489222335815422</v>
      </c>
      <c r="G424" s="563">
        <v>3.6919347572326653</v>
      </c>
      <c r="H424" s="563">
        <v>1.8354154705852268</v>
      </c>
      <c r="I424" s="563">
        <v>27.960301481962205</v>
      </c>
      <c r="J424" s="563">
        <v>4.6826228158175951</v>
      </c>
      <c r="K424" s="564">
        <v>117.16653334805373</v>
      </c>
      <c r="L424" s="563">
        <f t="shared" si="18"/>
        <v>0</v>
      </c>
      <c r="M424" s="563">
        <v>0</v>
      </c>
      <c r="N424" s="563">
        <v>0</v>
      </c>
      <c r="O424" s="565">
        <v>0</v>
      </c>
      <c r="P424" s="564">
        <v>0</v>
      </c>
      <c r="Q424" s="566">
        <f>+monthly_drivers_0!Q424*1.25</f>
        <v>3.125</v>
      </c>
    </row>
    <row r="425" spans="1:17" x14ac:dyDescent="0.25">
      <c r="A425" s="567">
        <f t="shared" si="19"/>
        <v>57039</v>
      </c>
      <c r="B425" s="567" t="str">
        <f t="shared" si="20"/>
        <v>Tracker</v>
      </c>
      <c r="C425" s="568">
        <v>30</v>
      </c>
      <c r="D425" s="569">
        <v>2.3340127298831934</v>
      </c>
      <c r="E425" s="569">
        <v>48.066805450439453</v>
      </c>
      <c r="F425" s="569">
        <v>5.9170626831054687</v>
      </c>
      <c r="G425" s="569">
        <v>3.6729470672607425</v>
      </c>
      <c r="H425" s="569">
        <v>1.8259801489859819</v>
      </c>
      <c r="I425" s="569">
        <v>27.812383081197737</v>
      </c>
      <c r="J425" s="569">
        <v>4.6575500346720222</v>
      </c>
      <c r="K425" s="570">
        <v>117.05173603168134</v>
      </c>
      <c r="L425" s="571">
        <f t="shared" si="18"/>
        <v>0</v>
      </c>
      <c r="M425" s="571">
        <v>0</v>
      </c>
      <c r="N425" s="571">
        <v>0</v>
      </c>
      <c r="O425" s="572">
        <v>0</v>
      </c>
      <c r="P425" s="573">
        <v>0</v>
      </c>
      <c r="Q425" s="574">
        <f>+monthly_drivers_0!Q425*1.25</f>
        <v>3.125</v>
      </c>
    </row>
    <row r="426" spans="1:17" x14ac:dyDescent="0.25">
      <c r="A426" s="575">
        <f t="shared" si="19"/>
        <v>57070</v>
      </c>
      <c r="B426" s="575" t="str">
        <f t="shared" si="20"/>
        <v>Tracker</v>
      </c>
      <c r="C426" s="562">
        <v>30</v>
      </c>
      <c r="D426" s="563">
        <v>2.3220137195587158</v>
      </c>
      <c r="E426" s="563">
        <v>47.811376831054687</v>
      </c>
      <c r="F426" s="563">
        <v>5.885367042541505</v>
      </c>
      <c r="G426" s="563">
        <v>3.6540570640563974</v>
      </c>
      <c r="H426" s="563">
        <v>1.8165933479815721</v>
      </c>
      <c r="I426" s="563">
        <v>27.66522443747521</v>
      </c>
      <c r="J426" s="563">
        <v>4.6326062501668943</v>
      </c>
      <c r="K426" s="564">
        <v>116.93752954384688</v>
      </c>
      <c r="L426" s="563">
        <f t="shared" si="18"/>
        <v>0</v>
      </c>
      <c r="M426" s="563">
        <v>0</v>
      </c>
      <c r="N426" s="563">
        <v>0</v>
      </c>
      <c r="O426" s="565">
        <v>0</v>
      </c>
      <c r="P426" s="564">
        <v>0</v>
      </c>
      <c r="Q426" s="566">
        <f>+monthly_drivers_0!Q426*1.25</f>
        <v>3.125</v>
      </c>
    </row>
    <row r="427" spans="1:17" x14ac:dyDescent="0.25">
      <c r="A427" s="567">
        <f t="shared" si="19"/>
        <v>57100</v>
      </c>
      <c r="B427" s="567" t="str">
        <f t="shared" si="20"/>
        <v>Tracker</v>
      </c>
      <c r="C427" s="568">
        <v>30</v>
      </c>
      <c r="D427" s="569">
        <v>2.310076409935951</v>
      </c>
      <c r="E427" s="569">
        <v>47.557259643554694</v>
      </c>
      <c r="F427" s="569">
        <v>5.8538343200683602</v>
      </c>
      <c r="G427" s="569">
        <v>3.6352641868591311</v>
      </c>
      <c r="H427" s="569">
        <v>1.8072548222690821</v>
      </c>
      <c r="I427" s="569">
        <v>27.518820612668993</v>
      </c>
      <c r="J427" s="569">
        <v>4.6077906921505924</v>
      </c>
      <c r="K427" s="570">
        <v>116.82391005870704</v>
      </c>
      <c r="L427" s="571">
        <f t="shared" si="18"/>
        <v>0</v>
      </c>
      <c r="M427" s="571">
        <v>0</v>
      </c>
      <c r="N427" s="571">
        <v>0</v>
      </c>
      <c r="O427" s="572">
        <v>0</v>
      </c>
      <c r="P427" s="573">
        <v>0</v>
      </c>
      <c r="Q427" s="574">
        <f>+monthly_drivers_0!Q427*1.25</f>
        <v>3.125</v>
      </c>
    </row>
    <row r="428" spans="1:17" x14ac:dyDescent="0.25">
      <c r="A428" s="575">
        <f t="shared" si="19"/>
        <v>57131</v>
      </c>
      <c r="B428" s="575" t="str">
        <f t="shared" si="20"/>
        <v>Tracker</v>
      </c>
      <c r="C428" s="562">
        <v>30</v>
      </c>
      <c r="D428" s="563">
        <v>2.2683555346727369</v>
      </c>
      <c r="E428" s="563">
        <v>44.789542480468754</v>
      </c>
      <c r="F428" s="563">
        <v>5.5096096038818354</v>
      </c>
      <c r="G428" s="563">
        <v>3.538625381469727</v>
      </c>
      <c r="H428" s="563">
        <v>1.7755805834531784</v>
      </c>
      <c r="I428" s="563">
        <v>25.994148566961286</v>
      </c>
      <c r="J428" s="563">
        <v>4.3484621025621895</v>
      </c>
      <c r="K428" s="564">
        <v>112.14682802003625</v>
      </c>
      <c r="L428" s="563">
        <f t="shared" si="18"/>
        <v>0</v>
      </c>
      <c r="M428" s="563">
        <v>0</v>
      </c>
      <c r="N428" s="563">
        <v>0</v>
      </c>
      <c r="O428" s="565">
        <v>0</v>
      </c>
      <c r="P428" s="564">
        <v>0</v>
      </c>
      <c r="Q428" s="566">
        <f>+monthly_drivers_0!Q428*1.25</f>
        <v>3.125</v>
      </c>
    </row>
    <row r="429" spans="1:17" x14ac:dyDescent="0.25">
      <c r="A429" s="567">
        <f t="shared" si="19"/>
        <v>57161</v>
      </c>
      <c r="B429" s="567" t="str">
        <f t="shared" si="20"/>
        <v>Tracker</v>
      </c>
      <c r="C429" s="568">
        <v>30</v>
      </c>
      <c r="D429" s="569">
        <v>2.2566941913366323</v>
      </c>
      <c r="E429" s="569">
        <v>44.551353454589837</v>
      </c>
      <c r="F429" s="569">
        <v>5.4800579376220702</v>
      </c>
      <c r="G429" s="569">
        <v>3.5204261779785155</v>
      </c>
      <c r="H429" s="569">
        <v>1.7664529897570609</v>
      </c>
      <c r="I429" s="569">
        <v>25.856550393104555</v>
      </c>
      <c r="J429" s="569">
        <v>4.3251442399919036</v>
      </c>
      <c r="K429" s="570">
        <v>112.03977481690052</v>
      </c>
      <c r="L429" s="571">
        <f t="shared" si="18"/>
        <v>0</v>
      </c>
      <c r="M429" s="571">
        <v>0</v>
      </c>
      <c r="N429" s="571">
        <v>0</v>
      </c>
      <c r="O429" s="572">
        <v>0</v>
      </c>
      <c r="P429" s="573">
        <v>0</v>
      </c>
      <c r="Q429" s="574">
        <f>+monthly_drivers_0!Q429*1.25</f>
        <v>3.125</v>
      </c>
    </row>
    <row r="430" spans="1:17" x14ac:dyDescent="0.25">
      <c r="A430" s="575">
        <f t="shared" si="19"/>
        <v>57192</v>
      </c>
      <c r="B430" s="575" t="str">
        <f t="shared" si="20"/>
        <v>Tracker</v>
      </c>
      <c r="C430" s="562">
        <v>30</v>
      </c>
      <c r="D430" s="563">
        <v>2.2450928416252136</v>
      </c>
      <c r="E430" s="563">
        <v>44.314387756347664</v>
      </c>
      <c r="F430" s="563">
        <v>5.4506582946777344</v>
      </c>
      <c r="G430" s="563">
        <v>3.502320526123047</v>
      </c>
      <c r="H430" s="563">
        <v>1.7573723515272142</v>
      </c>
      <c r="I430" s="563">
        <v>25.71965789604187</v>
      </c>
      <c r="J430" s="563">
        <v>4.301946417719126</v>
      </c>
      <c r="K430" s="564">
        <v>111.93327233132723</v>
      </c>
      <c r="L430" s="563">
        <f t="shared" si="18"/>
        <v>0</v>
      </c>
      <c r="M430" s="563">
        <v>0</v>
      </c>
      <c r="N430" s="563">
        <v>0</v>
      </c>
      <c r="O430" s="565">
        <v>0</v>
      </c>
      <c r="P430" s="564">
        <v>0</v>
      </c>
      <c r="Q430" s="566">
        <f>+monthly_drivers_0!Q430*1.25</f>
        <v>3.125</v>
      </c>
    </row>
    <row r="431" spans="1:17" x14ac:dyDescent="0.25">
      <c r="A431" s="567">
        <f t="shared" si="19"/>
        <v>57223</v>
      </c>
      <c r="B431" s="567" t="str">
        <f t="shared" si="20"/>
        <v>Tracker</v>
      </c>
      <c r="C431" s="568">
        <v>30</v>
      </c>
      <c r="D431" s="569">
        <v>2.2335511382818227</v>
      </c>
      <c r="E431" s="569">
        <v>44.078639007568363</v>
      </c>
      <c r="F431" s="569">
        <v>5.4214099044799795</v>
      </c>
      <c r="G431" s="569">
        <v>3.4843080711364744</v>
      </c>
      <c r="H431" s="569">
        <v>1.7483384116739034</v>
      </c>
      <c r="I431" s="569">
        <v>25.583467839002608</v>
      </c>
      <c r="J431" s="569">
        <v>4.2788678742051118</v>
      </c>
      <c r="K431" s="570">
        <v>111.82731714844708</v>
      </c>
      <c r="L431" s="571">
        <f t="shared" si="18"/>
        <v>0</v>
      </c>
      <c r="M431" s="571">
        <v>0</v>
      </c>
      <c r="N431" s="571">
        <v>0</v>
      </c>
      <c r="O431" s="572">
        <v>0</v>
      </c>
      <c r="P431" s="573">
        <v>0</v>
      </c>
      <c r="Q431" s="574">
        <f>+monthly_drivers_0!Q431*1.25</f>
        <v>3.125</v>
      </c>
    </row>
    <row r="432" spans="1:17" x14ac:dyDescent="0.25">
      <c r="A432" s="575">
        <f t="shared" si="19"/>
        <v>57253</v>
      </c>
      <c r="B432" s="575" t="str">
        <f t="shared" si="20"/>
        <v>Tracker</v>
      </c>
      <c r="C432" s="562">
        <v>30</v>
      </c>
      <c r="D432" s="563">
        <v>2.2220687799453733</v>
      </c>
      <c r="E432" s="563">
        <v>43.84410079956055</v>
      </c>
      <c r="F432" s="563">
        <v>5.3923119430542004</v>
      </c>
      <c r="G432" s="563">
        <v>3.4663882446289063</v>
      </c>
      <c r="H432" s="563">
        <v>1.7393508977442984</v>
      </c>
      <c r="I432" s="563">
        <v>25.447976562500003</v>
      </c>
      <c r="J432" s="563">
        <v>4.2559080046117295</v>
      </c>
      <c r="K432" s="564">
        <v>111.72190727552774</v>
      </c>
      <c r="L432" s="563">
        <f t="shared" si="18"/>
        <v>0</v>
      </c>
      <c r="M432" s="563">
        <v>0</v>
      </c>
      <c r="N432" s="563">
        <v>0</v>
      </c>
      <c r="O432" s="565">
        <v>0</v>
      </c>
      <c r="P432" s="564">
        <v>0</v>
      </c>
      <c r="Q432" s="566">
        <f>+monthly_drivers_0!Q432*1.25</f>
        <v>3.125</v>
      </c>
    </row>
    <row r="433" spans="1:17" x14ac:dyDescent="0.25">
      <c r="A433" s="567">
        <f t="shared" si="19"/>
        <v>57284</v>
      </c>
      <c r="B433" s="567" t="str">
        <f t="shared" si="20"/>
        <v>Tracker</v>
      </c>
      <c r="C433" s="568">
        <v>30</v>
      </c>
      <c r="D433" s="569">
        <v>2.210645476818085</v>
      </c>
      <c r="E433" s="569">
        <v>43.610767242431628</v>
      </c>
      <c r="F433" s="569">
        <v>5.3633635482788078</v>
      </c>
      <c r="G433" s="569">
        <v>3.4485605659484873</v>
      </c>
      <c r="H433" s="569">
        <v>1.7304096145927907</v>
      </c>
      <c r="I433" s="569">
        <v>25.313181029796603</v>
      </c>
      <c r="J433" s="569">
        <v>4.2330662030577662</v>
      </c>
      <c r="K433" s="570">
        <v>111.61703942856195</v>
      </c>
      <c r="L433" s="571">
        <f t="shared" si="18"/>
        <v>0</v>
      </c>
      <c r="M433" s="571">
        <v>0</v>
      </c>
      <c r="N433" s="571">
        <v>0</v>
      </c>
      <c r="O433" s="572">
        <v>0</v>
      </c>
      <c r="P433" s="573">
        <v>0</v>
      </c>
      <c r="Q433" s="574">
        <f>+monthly_drivers_0!Q433*1.25</f>
        <v>3.125</v>
      </c>
    </row>
    <row r="434" spans="1:17" x14ac:dyDescent="0.25">
      <c r="A434" s="575">
        <f t="shared" si="19"/>
        <v>57314</v>
      </c>
      <c r="B434" s="575" t="str">
        <f t="shared" si="20"/>
        <v>Tracker</v>
      </c>
      <c r="C434" s="562">
        <v>30</v>
      </c>
      <c r="D434" s="563">
        <v>2.1992809177637103</v>
      </c>
      <c r="E434" s="563">
        <v>43.378631988525392</v>
      </c>
      <c r="F434" s="563">
        <v>5.3345641632080083</v>
      </c>
      <c r="G434" s="563">
        <v>3.4308245658874514</v>
      </c>
      <c r="H434" s="563">
        <v>1.7215143132805824</v>
      </c>
      <c r="I434" s="563">
        <v>25.179077011585235</v>
      </c>
      <c r="J434" s="563">
        <v>4.2103419636487969</v>
      </c>
      <c r="K434" s="564">
        <v>111.51271100831035</v>
      </c>
      <c r="L434" s="563">
        <f t="shared" si="18"/>
        <v>0</v>
      </c>
      <c r="M434" s="563">
        <v>0</v>
      </c>
      <c r="N434" s="563">
        <v>0</v>
      </c>
      <c r="O434" s="565">
        <v>0</v>
      </c>
      <c r="P434" s="564">
        <v>0</v>
      </c>
      <c r="Q434" s="566">
        <f>+monthly_drivers_0!Q434*1.25</f>
        <v>3.125</v>
      </c>
    </row>
    <row r="435" spans="1:17" x14ac:dyDescent="0.25">
      <c r="A435" s="567">
        <f t="shared" si="19"/>
        <v>57345</v>
      </c>
      <c r="B435" s="567" t="str">
        <f t="shared" si="20"/>
        <v>Tracker</v>
      </c>
      <c r="C435" s="568">
        <v>30</v>
      </c>
      <c r="D435" s="569">
        <v>2.1879747883081442</v>
      </c>
      <c r="E435" s="569">
        <v>43.147688323974606</v>
      </c>
      <c r="F435" s="569">
        <v>5.3059127731323246</v>
      </c>
      <c r="G435" s="569">
        <v>3.4131798057556142</v>
      </c>
      <c r="H435" s="569">
        <v>1.7126647370010613</v>
      </c>
      <c r="I435" s="569">
        <v>25.045660644531253</v>
      </c>
      <c r="J435" s="569">
        <v>4.1877345242202288</v>
      </c>
      <c r="K435" s="570">
        <v>111.40891899043325</v>
      </c>
      <c r="L435" s="571">
        <f t="shared" si="18"/>
        <v>0</v>
      </c>
      <c r="M435" s="571">
        <v>0</v>
      </c>
      <c r="N435" s="571">
        <v>0</v>
      </c>
      <c r="O435" s="572">
        <v>0</v>
      </c>
      <c r="P435" s="573">
        <v>0</v>
      </c>
      <c r="Q435" s="574">
        <f>+monthly_drivers_0!Q435*1.25</f>
        <v>3.125</v>
      </c>
    </row>
    <row r="436" spans="1:17" x14ac:dyDescent="0.25">
      <c r="A436" s="575">
        <f t="shared" si="19"/>
        <v>57376</v>
      </c>
      <c r="B436" s="575" t="str">
        <f t="shared" si="20"/>
        <v>Tracker</v>
      </c>
      <c r="C436" s="562">
        <v>30</v>
      </c>
      <c r="D436" s="563">
        <v>2.1469561094045635</v>
      </c>
      <c r="E436" s="563">
        <v>41.467671356201173</v>
      </c>
      <c r="F436" s="563">
        <v>5.0969964981079103</v>
      </c>
      <c r="G436" s="563">
        <v>3.2476484718322749</v>
      </c>
      <c r="H436" s="563">
        <v>1.6813800296485426</v>
      </c>
      <c r="I436" s="563">
        <v>24.112260152816766</v>
      </c>
      <c r="J436" s="563">
        <v>4.0290092258155337</v>
      </c>
      <c r="K436" s="564">
        <v>107.10027339518072</v>
      </c>
      <c r="L436" s="563">
        <f t="shared" si="18"/>
        <v>0</v>
      </c>
      <c r="M436" s="563">
        <v>0</v>
      </c>
      <c r="N436" s="563">
        <v>0</v>
      </c>
      <c r="O436" s="565">
        <v>0</v>
      </c>
      <c r="P436" s="564">
        <v>0</v>
      </c>
      <c r="Q436" s="566">
        <f>+monthly_drivers_0!Q436*1.25</f>
        <v>3.125</v>
      </c>
    </row>
    <row r="437" spans="1:17" x14ac:dyDescent="0.25">
      <c r="A437" s="567">
        <f t="shared" si="19"/>
        <v>57404</v>
      </c>
      <c r="B437" s="567" t="str">
        <f t="shared" si="20"/>
        <v>Tracker</v>
      </c>
      <c r="C437" s="568">
        <v>30</v>
      </c>
      <c r="D437" s="569">
        <v>2.1359190909862522</v>
      </c>
      <c r="E437" s="569">
        <v>41.246943389892579</v>
      </c>
      <c r="F437" s="569">
        <v>5.0696155700683603</v>
      </c>
      <c r="G437" s="569">
        <v>3.2309457397460939</v>
      </c>
      <c r="H437" s="569">
        <v>1.6727368827760221</v>
      </c>
      <c r="I437" s="569">
        <v>23.984543395996099</v>
      </c>
      <c r="J437" s="569">
        <v>4.0073710841834549</v>
      </c>
      <c r="K437" s="570">
        <v>107.00109636682274</v>
      </c>
      <c r="L437" s="571">
        <f t="shared" si="18"/>
        <v>0</v>
      </c>
      <c r="M437" s="571">
        <v>0</v>
      </c>
      <c r="N437" s="571">
        <v>0</v>
      </c>
      <c r="O437" s="572">
        <v>0</v>
      </c>
      <c r="P437" s="573">
        <v>0</v>
      </c>
      <c r="Q437" s="574">
        <f>+monthly_drivers_0!Q437*1.25</f>
        <v>3.125</v>
      </c>
    </row>
    <row r="438" spans="1:17" x14ac:dyDescent="0.25">
      <c r="A438" s="575">
        <f t="shared" si="19"/>
        <v>57435</v>
      </c>
      <c r="B438" s="575" t="str">
        <f t="shared" si="20"/>
        <v>Tracker</v>
      </c>
      <c r="C438" s="562">
        <v>30</v>
      </c>
      <c r="D438" s="563">
        <v>2.1249388120174406</v>
      </c>
      <c r="E438" s="563">
        <v>41.027348754882823</v>
      </c>
      <c r="F438" s="563">
        <v>5.0423755264282226</v>
      </c>
      <c r="G438" s="563">
        <v>3.2143289604187011</v>
      </c>
      <c r="H438" s="563">
        <v>1.6641381572932004</v>
      </c>
      <c r="I438" s="563">
        <v>23.857481441974642</v>
      </c>
      <c r="J438" s="563">
        <v>3.9858443087637427</v>
      </c>
      <c r="K438" s="564">
        <v>106.90242946863177</v>
      </c>
      <c r="L438" s="563">
        <f t="shared" si="18"/>
        <v>0</v>
      </c>
      <c r="M438" s="563">
        <v>0</v>
      </c>
      <c r="N438" s="563">
        <v>0</v>
      </c>
      <c r="O438" s="565">
        <v>0</v>
      </c>
      <c r="P438" s="564">
        <v>0</v>
      </c>
      <c r="Q438" s="566">
        <f>+monthly_drivers_0!Q438*1.25</f>
        <v>3.125</v>
      </c>
    </row>
    <row r="439" spans="1:17" x14ac:dyDescent="0.25">
      <c r="A439" s="567">
        <f t="shared" si="19"/>
        <v>57465</v>
      </c>
      <c r="B439" s="567" t="str">
        <f t="shared" si="20"/>
        <v>Tracker</v>
      </c>
      <c r="C439" s="568">
        <v>30</v>
      </c>
      <c r="D439" s="569">
        <v>2.1140150210857391</v>
      </c>
      <c r="E439" s="569">
        <v>40.808881652832028</v>
      </c>
      <c r="F439" s="569">
        <v>5.0152755432128915</v>
      </c>
      <c r="G439" s="569">
        <v>3.1977976303100579</v>
      </c>
      <c r="H439" s="569">
        <v>1.6555836759507656</v>
      </c>
      <c r="I439" s="569">
        <v>23.731072383642193</v>
      </c>
      <c r="J439" s="569">
        <v>3.9644281683564184</v>
      </c>
      <c r="K439" s="570">
        <v>106.80427016150954</v>
      </c>
      <c r="L439" s="571">
        <f t="shared" si="18"/>
        <v>0</v>
      </c>
      <c r="M439" s="571">
        <v>0</v>
      </c>
      <c r="N439" s="571">
        <v>0</v>
      </c>
      <c r="O439" s="572">
        <v>0</v>
      </c>
      <c r="P439" s="573">
        <v>0</v>
      </c>
      <c r="Q439" s="574">
        <f>+monthly_drivers_0!Q439*1.25</f>
        <v>3.125</v>
      </c>
    </row>
    <row r="440" spans="1:17" x14ac:dyDescent="0.25">
      <c r="A440" s="575">
        <f t="shared" si="19"/>
        <v>57496</v>
      </c>
      <c r="B440" s="575" t="str">
        <f t="shared" si="20"/>
        <v>Tracker</v>
      </c>
      <c r="C440" s="562">
        <v>30</v>
      </c>
      <c r="D440" s="563">
        <v>2.1031473933458331</v>
      </c>
      <c r="E440" s="563">
        <v>40.591536651611328</v>
      </c>
      <c r="F440" s="563">
        <v>4.9883148956298822</v>
      </c>
      <c r="G440" s="563">
        <v>3.1813513107299807</v>
      </c>
      <c r="H440" s="563">
        <v>1.6470731561183929</v>
      </c>
      <c r="I440" s="563">
        <v>23.605311526298529</v>
      </c>
      <c r="J440" s="563">
        <v>3.9431221926212312</v>
      </c>
      <c r="K440" s="564">
        <v>106.70661569672825</v>
      </c>
      <c r="L440" s="563">
        <f t="shared" si="18"/>
        <v>0</v>
      </c>
      <c r="M440" s="563">
        <v>0</v>
      </c>
      <c r="N440" s="563">
        <v>0</v>
      </c>
      <c r="O440" s="565">
        <v>0</v>
      </c>
      <c r="P440" s="564">
        <v>0</v>
      </c>
      <c r="Q440" s="566">
        <f>+monthly_drivers_0!Q440*1.25</f>
        <v>3.125</v>
      </c>
    </row>
    <row r="441" spans="1:17" x14ac:dyDescent="0.25">
      <c r="A441" s="567">
        <f t="shared" si="19"/>
        <v>57526</v>
      </c>
      <c r="B441" s="567" t="str">
        <f t="shared" si="20"/>
        <v>Tracker</v>
      </c>
      <c r="C441" s="568">
        <v>30</v>
      </c>
      <c r="D441" s="569">
        <v>2.092335673689842</v>
      </c>
      <c r="E441" s="569">
        <v>40.375307434082032</v>
      </c>
      <c r="F441" s="569">
        <v>4.9614929733276361</v>
      </c>
      <c r="G441" s="569">
        <v>3.1649895629882812</v>
      </c>
      <c r="H441" s="569">
        <v>1.6386064431965353</v>
      </c>
      <c r="I441" s="569">
        <v>23.480195529222492</v>
      </c>
      <c r="J441" s="569">
        <v>3.921925834566355</v>
      </c>
      <c r="K441" s="570">
        <v>106.60946338105205</v>
      </c>
      <c r="L441" s="571">
        <f t="shared" si="18"/>
        <v>0</v>
      </c>
      <c r="M441" s="571">
        <v>0</v>
      </c>
      <c r="N441" s="571">
        <v>0</v>
      </c>
      <c r="O441" s="572">
        <v>0</v>
      </c>
      <c r="P441" s="573">
        <v>0</v>
      </c>
      <c r="Q441" s="574">
        <f>+monthly_drivers_0!Q441*1.25</f>
        <v>3.125</v>
      </c>
    </row>
    <row r="442" spans="1:17" x14ac:dyDescent="0.25">
      <c r="A442" s="575">
        <f t="shared" si="19"/>
        <v>57557</v>
      </c>
      <c r="B442" s="575" t="str">
        <f t="shared" si="20"/>
        <v>Tracker</v>
      </c>
      <c r="C442" s="562">
        <v>30</v>
      </c>
      <c r="D442" s="563">
        <v>2.0815795527696608</v>
      </c>
      <c r="E442" s="563">
        <v>40.160188873291013</v>
      </c>
      <c r="F442" s="563">
        <v>4.9348089904785164</v>
      </c>
      <c r="G442" s="563">
        <v>3.1487119827270504</v>
      </c>
      <c r="H442" s="563">
        <v>1.6301832529157401</v>
      </c>
      <c r="I442" s="563">
        <v>23.355721861839292</v>
      </c>
      <c r="J442" s="563">
        <v>3.9008384396135805</v>
      </c>
      <c r="K442" s="564">
        <v>106.51281085139514</v>
      </c>
      <c r="L442" s="563">
        <f t="shared" si="18"/>
        <v>0</v>
      </c>
      <c r="M442" s="563">
        <v>0</v>
      </c>
      <c r="N442" s="563">
        <v>0</v>
      </c>
      <c r="O442" s="565">
        <v>0</v>
      </c>
      <c r="P442" s="564">
        <v>0</v>
      </c>
      <c r="Q442" s="566">
        <f>+monthly_drivers_0!Q442*1.25</f>
        <v>3.125</v>
      </c>
    </row>
    <row r="443" spans="1:17" x14ac:dyDescent="0.25">
      <c r="A443" s="567">
        <f t="shared" si="19"/>
        <v>57588</v>
      </c>
      <c r="B443" s="567" t="str">
        <f t="shared" si="20"/>
        <v>Tracker</v>
      </c>
      <c r="C443" s="568">
        <v>30</v>
      </c>
      <c r="D443" s="569">
        <v>2.0708787524700161</v>
      </c>
      <c r="E443" s="569">
        <v>39.946174621582031</v>
      </c>
      <c r="F443" s="569">
        <v>4.908262268066407</v>
      </c>
      <c r="G443" s="569">
        <v>3.1325181274414056</v>
      </c>
      <c r="H443" s="569">
        <v>1.6218033935129643</v>
      </c>
      <c r="I443" s="569">
        <v>23.231886702060699</v>
      </c>
      <c r="J443" s="569">
        <v>3.8798595893681052</v>
      </c>
      <c r="K443" s="570">
        <v>106.41665520298483</v>
      </c>
      <c r="L443" s="571">
        <f t="shared" si="18"/>
        <v>0</v>
      </c>
      <c r="M443" s="571">
        <v>0</v>
      </c>
      <c r="N443" s="571">
        <v>0</v>
      </c>
      <c r="O443" s="572">
        <v>0</v>
      </c>
      <c r="P443" s="573">
        <v>0</v>
      </c>
      <c r="Q443" s="574">
        <f>+monthly_drivers_0!Q443*1.25</f>
        <v>3.125</v>
      </c>
    </row>
    <row r="444" spans="1:17" x14ac:dyDescent="0.25">
      <c r="A444" s="575">
        <f t="shared" si="19"/>
        <v>57618</v>
      </c>
      <c r="B444" s="575" t="str">
        <f t="shared" si="20"/>
        <v>Tracker</v>
      </c>
      <c r="C444" s="562">
        <v>30</v>
      </c>
      <c r="D444" s="563">
        <v>2.0602329671382904</v>
      </c>
      <c r="E444" s="563">
        <v>39.733259216308596</v>
      </c>
      <c r="F444" s="563">
        <v>4.8818519973754881</v>
      </c>
      <c r="G444" s="563">
        <v>3.1164075584411628</v>
      </c>
      <c r="H444" s="563">
        <v>1.6134666199237109</v>
      </c>
      <c r="I444" s="563">
        <v>23.108686695098875</v>
      </c>
      <c r="J444" s="563">
        <v>3.858988485246897</v>
      </c>
      <c r="K444" s="564">
        <v>106.32099437421562</v>
      </c>
      <c r="L444" s="563">
        <f t="shared" si="18"/>
        <v>0</v>
      </c>
      <c r="M444" s="563">
        <v>0</v>
      </c>
      <c r="N444" s="563">
        <v>0</v>
      </c>
      <c r="O444" s="565">
        <v>0</v>
      </c>
      <c r="P444" s="564">
        <v>0</v>
      </c>
      <c r="Q444" s="566">
        <f>+monthly_drivers_0!Q444*1.25</f>
        <v>3.125</v>
      </c>
    </row>
    <row r="445" spans="1:17" x14ac:dyDescent="0.25">
      <c r="A445" s="567">
        <f t="shared" si="19"/>
        <v>57649</v>
      </c>
      <c r="B445" s="567" t="str">
        <f t="shared" si="20"/>
        <v>Tracker</v>
      </c>
      <c r="C445" s="568">
        <v>30</v>
      </c>
      <c r="D445" s="569">
        <v>2.0496419416666027</v>
      </c>
      <c r="E445" s="569">
        <v>39.521437622070302</v>
      </c>
      <c r="F445" s="569">
        <v>4.8555776977539065</v>
      </c>
      <c r="G445" s="569">
        <v>3.1003798446655275</v>
      </c>
      <c r="H445" s="569">
        <v>1.6051727252751591</v>
      </c>
      <c r="I445" s="569">
        <v>22.986119468927381</v>
      </c>
      <c r="J445" s="569">
        <v>3.8382249169945712</v>
      </c>
      <c r="K445" s="570">
        <v>106.22582551378014</v>
      </c>
      <c r="L445" s="571">
        <f t="shared" si="18"/>
        <v>0</v>
      </c>
      <c r="M445" s="571">
        <v>0</v>
      </c>
      <c r="N445" s="571">
        <v>0</v>
      </c>
      <c r="O445" s="572">
        <v>0</v>
      </c>
      <c r="P445" s="573">
        <v>0</v>
      </c>
      <c r="Q445" s="574">
        <f>+monthly_drivers_0!Q445*1.25</f>
        <v>3.125</v>
      </c>
    </row>
    <row r="446" spans="1:17" x14ac:dyDescent="0.25">
      <c r="A446" s="575">
        <f t="shared" si="19"/>
        <v>57679</v>
      </c>
      <c r="B446" s="575" t="str">
        <f t="shared" si="20"/>
        <v>Tracker</v>
      </c>
      <c r="C446" s="562">
        <v>30</v>
      </c>
      <c r="D446" s="563">
        <v>2.0391053705215452</v>
      </c>
      <c r="E446" s="563">
        <v>39.31070309448242</v>
      </c>
      <c r="F446" s="563">
        <v>4.8294383773803711</v>
      </c>
      <c r="G446" s="563">
        <v>3.0844345588684088</v>
      </c>
      <c r="H446" s="563">
        <v>1.5969214523285626</v>
      </c>
      <c r="I446" s="563">
        <v>22.864180151462556</v>
      </c>
      <c r="J446" s="563">
        <v>3.8175679526031017</v>
      </c>
      <c r="K446" s="564">
        <v>106.13114592391256</v>
      </c>
      <c r="L446" s="563">
        <f t="shared" si="18"/>
        <v>0</v>
      </c>
      <c r="M446" s="563">
        <v>0</v>
      </c>
      <c r="N446" s="563">
        <v>0</v>
      </c>
      <c r="O446" s="565">
        <v>0</v>
      </c>
      <c r="P446" s="564">
        <v>0</v>
      </c>
      <c r="Q446" s="566">
        <f>+monthly_drivers_0!Q446*1.25</f>
        <v>3.125</v>
      </c>
    </row>
    <row r="447" spans="1:17" x14ac:dyDescent="0.25">
      <c r="A447" s="567">
        <f t="shared" si="19"/>
        <v>57710</v>
      </c>
      <c r="B447" s="567" t="str">
        <f t="shared" si="20"/>
        <v>Tracker</v>
      </c>
      <c r="C447" s="568">
        <v>30</v>
      </c>
      <c r="D447" s="569">
        <v>2.0286229715347295</v>
      </c>
      <c r="E447" s="569">
        <v>39.101050506591783</v>
      </c>
      <c r="F447" s="569">
        <v>4.8034335632324225</v>
      </c>
      <c r="G447" s="569">
        <v>3.0685712814331061</v>
      </c>
      <c r="H447" s="569">
        <v>1.5887126141190528</v>
      </c>
      <c r="I447" s="569">
        <v>22.742866598129268</v>
      </c>
      <c r="J447" s="569">
        <v>3.7970173241198064</v>
      </c>
      <c r="K447" s="570">
        <v>106.03695305472614</v>
      </c>
      <c r="L447" s="571">
        <f t="shared" si="18"/>
        <v>0</v>
      </c>
      <c r="M447" s="571">
        <v>0</v>
      </c>
      <c r="N447" s="571">
        <v>0</v>
      </c>
      <c r="O447" s="572">
        <v>0</v>
      </c>
      <c r="P447" s="573">
        <v>0</v>
      </c>
      <c r="Q447" s="574">
        <f>+monthly_drivers_0!Q447*1.25</f>
        <v>3.125</v>
      </c>
    </row>
    <row r="448" spans="1:17" x14ac:dyDescent="0.25">
      <c r="A448" s="575">
        <f t="shared" si="19"/>
        <v>57741</v>
      </c>
      <c r="B448" s="575" t="str">
        <f t="shared" si="20"/>
        <v>Tracker</v>
      </c>
      <c r="C448" s="562">
        <v>30</v>
      </c>
      <c r="D448" s="563">
        <v>2.0181944813728334</v>
      </c>
      <c r="E448" s="563">
        <v>38.892474884033199</v>
      </c>
      <c r="F448" s="563">
        <v>4.7775624771118164</v>
      </c>
      <c r="G448" s="563">
        <v>3.0527896080017087</v>
      </c>
      <c r="H448" s="563">
        <v>1.5805460307151078</v>
      </c>
      <c r="I448" s="563">
        <v>22.622176000833509</v>
      </c>
      <c r="J448" s="563">
        <v>3.776572364598513</v>
      </c>
      <c r="K448" s="564">
        <v>105.94324501681331</v>
      </c>
      <c r="L448" s="563">
        <f t="shared" si="18"/>
        <v>0</v>
      </c>
      <c r="M448" s="563">
        <v>0</v>
      </c>
      <c r="N448" s="563">
        <v>0</v>
      </c>
      <c r="O448" s="565">
        <v>0</v>
      </c>
      <c r="P448" s="564">
        <v>0</v>
      </c>
      <c r="Q448" s="566">
        <f>+monthly_drivers_0!Q448*1.25</f>
        <v>3.125</v>
      </c>
    </row>
    <row r="449" spans="1:17" x14ac:dyDescent="0.25">
      <c r="A449" s="567">
        <f t="shared" si="19"/>
        <v>57769</v>
      </c>
      <c r="B449" s="567" t="str">
        <f t="shared" si="20"/>
        <v>Tracker</v>
      </c>
      <c r="C449" s="568">
        <v>30</v>
      </c>
      <c r="D449" s="569">
        <v>2.0078196256160741</v>
      </c>
      <c r="E449" s="569">
        <v>38.684969879150387</v>
      </c>
      <c r="F449" s="569">
        <v>4.7518244934082032</v>
      </c>
      <c r="G449" s="569">
        <v>3.0370890541076658</v>
      </c>
      <c r="H449" s="569">
        <v>1.5724213947802781</v>
      </c>
      <c r="I449" s="569">
        <v>22.502104005336761</v>
      </c>
      <c r="J449" s="569">
        <v>3.7562325754761696</v>
      </c>
      <c r="K449" s="570">
        <v>105.85001886534693</v>
      </c>
      <c r="L449" s="571">
        <f t="shared" si="18"/>
        <v>0</v>
      </c>
      <c r="M449" s="571">
        <v>0</v>
      </c>
      <c r="N449" s="571">
        <v>0</v>
      </c>
      <c r="O449" s="572">
        <v>0</v>
      </c>
      <c r="P449" s="573">
        <v>0</v>
      </c>
      <c r="Q449" s="574">
        <f>+monthly_drivers_0!Q449*1.25</f>
        <v>3.125</v>
      </c>
    </row>
    <row r="450" spans="1:17" x14ac:dyDescent="0.25">
      <c r="A450" s="575">
        <f t="shared" si="19"/>
        <v>57800</v>
      </c>
      <c r="B450" s="575" t="str">
        <f t="shared" si="20"/>
        <v>Tracker</v>
      </c>
      <c r="C450" s="562">
        <v>30</v>
      </c>
      <c r="D450" s="563">
        <v>1.9974981255531314</v>
      </c>
      <c r="E450" s="563">
        <v>38.478530364990235</v>
      </c>
      <c r="F450" s="563">
        <v>4.7262188415527344</v>
      </c>
      <c r="G450" s="563">
        <v>3.0214692459106449</v>
      </c>
      <c r="H450" s="563">
        <v>1.5643385531306264</v>
      </c>
      <c r="I450" s="563">
        <v>22.382648253202436</v>
      </c>
      <c r="J450" s="563">
        <v>3.7359974002540106</v>
      </c>
      <c r="K450" s="564">
        <v>105.75727202546598</v>
      </c>
      <c r="L450" s="563">
        <f t="shared" ref="L450:L513" si="21">+O450+P450</f>
        <v>0</v>
      </c>
      <c r="M450" s="563">
        <v>0</v>
      </c>
      <c r="N450" s="563">
        <v>0</v>
      </c>
      <c r="O450" s="565">
        <v>0</v>
      </c>
      <c r="P450" s="564">
        <v>0</v>
      </c>
      <c r="Q450" s="566">
        <f>+monthly_drivers_0!Q450*1.25</f>
        <v>3.125</v>
      </c>
    </row>
    <row r="451" spans="1:17" x14ac:dyDescent="0.25">
      <c r="A451" s="567">
        <f t="shared" ref="A451:A514" si="22">+EOMONTH(A450,1)</f>
        <v>57830</v>
      </c>
      <c r="B451" s="567" t="str">
        <f t="shared" ref="B451:B514" si="23">+B450</f>
        <v>Tracker</v>
      </c>
      <c r="C451" s="568">
        <v>30</v>
      </c>
      <c r="D451" s="569">
        <v>1.9872297027111048</v>
      </c>
      <c r="E451" s="569">
        <v>38.273150970458971</v>
      </c>
      <c r="F451" s="569">
        <v>4.7007448997497558</v>
      </c>
      <c r="G451" s="569">
        <v>3.0059297943115233</v>
      </c>
      <c r="H451" s="569">
        <v>1.5553587135225535</v>
      </c>
      <c r="I451" s="569">
        <v>22.244060364961626</v>
      </c>
      <c r="J451" s="569">
        <v>3.7125067050158971</v>
      </c>
      <c r="K451" s="570">
        <v>105.66500240886214</v>
      </c>
      <c r="L451" s="571">
        <f t="shared" si="21"/>
        <v>0</v>
      </c>
      <c r="M451" s="571">
        <v>0</v>
      </c>
      <c r="N451" s="571">
        <v>0</v>
      </c>
      <c r="O451" s="572">
        <v>0</v>
      </c>
      <c r="P451" s="573">
        <v>0</v>
      </c>
      <c r="Q451" s="574">
        <f>+monthly_drivers_0!Q451*1.25</f>
        <v>3.125</v>
      </c>
    </row>
    <row r="452" spans="1:17" x14ac:dyDescent="0.25">
      <c r="A452" s="575">
        <f t="shared" si="22"/>
        <v>57861</v>
      </c>
      <c r="B452" s="575" t="str">
        <f t="shared" si="23"/>
        <v>Tracker</v>
      </c>
      <c r="C452" s="562">
        <v>30</v>
      </c>
      <c r="D452" s="563">
        <v>1.97701408624649</v>
      </c>
      <c r="E452" s="563">
        <v>38.068826110839851</v>
      </c>
      <c r="F452" s="563">
        <v>4.6754019126892086</v>
      </c>
      <c r="G452" s="563">
        <v>2.9904702415466313</v>
      </c>
      <c r="H452" s="563">
        <v>1.547363632723689</v>
      </c>
      <c r="I452" s="563">
        <v>22.125937412261962</v>
      </c>
      <c r="J452" s="563">
        <v>3.6924979490637782</v>
      </c>
      <c r="K452" s="564">
        <v>105.57320718950035</v>
      </c>
      <c r="L452" s="563">
        <f t="shared" si="21"/>
        <v>0</v>
      </c>
      <c r="M452" s="563">
        <v>0</v>
      </c>
      <c r="N452" s="563">
        <v>0</v>
      </c>
      <c r="O452" s="565">
        <v>0</v>
      </c>
      <c r="P452" s="564">
        <v>0</v>
      </c>
      <c r="Q452" s="566">
        <f>+monthly_drivers_0!Q452*1.25</f>
        <v>3.125</v>
      </c>
    </row>
    <row r="453" spans="1:17" x14ac:dyDescent="0.25">
      <c r="A453" s="567">
        <f t="shared" si="22"/>
        <v>57891</v>
      </c>
      <c r="B453" s="567" t="str">
        <f t="shared" si="23"/>
        <v>Tracker</v>
      </c>
      <c r="C453" s="568">
        <v>30</v>
      </c>
      <c r="D453" s="569">
        <v>1.9668510130643841</v>
      </c>
      <c r="E453" s="569">
        <v>37.865550079345695</v>
      </c>
      <c r="F453" s="569">
        <v>4.6501893196105968</v>
      </c>
      <c r="G453" s="569">
        <v>2.975090187072754</v>
      </c>
      <c r="H453" s="569">
        <v>1.5394096694439652</v>
      </c>
      <c r="I453" s="569">
        <v>22.008421023607259</v>
      </c>
      <c r="J453" s="569">
        <v>3.6725920547842978</v>
      </c>
      <c r="K453" s="570">
        <v>105.48188395607474</v>
      </c>
      <c r="L453" s="571">
        <f t="shared" si="21"/>
        <v>0</v>
      </c>
      <c r="M453" s="571">
        <v>0</v>
      </c>
      <c r="N453" s="571">
        <v>0</v>
      </c>
      <c r="O453" s="572">
        <v>0</v>
      </c>
      <c r="P453" s="573">
        <v>0</v>
      </c>
      <c r="Q453" s="574">
        <f>+monthly_drivers_0!Q453*1.25</f>
        <v>3.125</v>
      </c>
    </row>
    <row r="454" spans="1:17" x14ac:dyDescent="0.25">
      <c r="A454" s="575">
        <f t="shared" si="22"/>
        <v>57922</v>
      </c>
      <c r="B454" s="575" t="str">
        <f t="shared" si="23"/>
        <v>Tracker</v>
      </c>
      <c r="C454" s="562">
        <v>30</v>
      </c>
      <c r="D454" s="563">
        <v>1.9567402123212811</v>
      </c>
      <c r="E454" s="563">
        <v>37.663317535400388</v>
      </c>
      <c r="F454" s="563">
        <v>4.6251063537597652</v>
      </c>
      <c r="G454" s="563">
        <v>2.9597892761230473</v>
      </c>
      <c r="H454" s="563">
        <v>1.5314966010004283</v>
      </c>
      <c r="I454" s="563">
        <v>21.891506739139558</v>
      </c>
      <c r="J454" s="563">
        <v>3.6527885580062858</v>
      </c>
      <c r="K454" s="564">
        <v>105.39103044098617</v>
      </c>
      <c r="L454" s="563">
        <f t="shared" si="21"/>
        <v>0</v>
      </c>
      <c r="M454" s="563">
        <v>0</v>
      </c>
      <c r="N454" s="563">
        <v>0</v>
      </c>
      <c r="O454" s="565">
        <v>0</v>
      </c>
      <c r="P454" s="564">
        <v>0</v>
      </c>
      <c r="Q454" s="566">
        <f>+monthly_drivers_0!Q454*1.25</f>
        <v>3.125</v>
      </c>
    </row>
    <row r="455" spans="1:17" x14ac:dyDescent="0.25">
      <c r="A455" s="567">
        <f t="shared" si="22"/>
        <v>57953</v>
      </c>
      <c r="B455" s="567" t="str">
        <f t="shared" si="23"/>
        <v>Tracker</v>
      </c>
      <c r="C455" s="568">
        <v>30</v>
      </c>
      <c r="D455" s="569">
        <v>1.9466813900470732</v>
      </c>
      <c r="E455" s="569">
        <v>37.462123657226563</v>
      </c>
      <c r="F455" s="569">
        <v>4.600152408599854</v>
      </c>
      <c r="G455" s="569">
        <v>2.9445670318603514</v>
      </c>
      <c r="H455" s="569">
        <v>1.5236242279261347</v>
      </c>
      <c r="I455" s="569">
        <v>21.775192507147793</v>
      </c>
      <c r="J455" s="569">
        <v>3.6330868904888627</v>
      </c>
      <c r="K455" s="570">
        <v>105.30064427876475</v>
      </c>
      <c r="L455" s="571">
        <f t="shared" si="21"/>
        <v>0</v>
      </c>
      <c r="M455" s="571">
        <v>0</v>
      </c>
      <c r="N455" s="571">
        <v>0</v>
      </c>
      <c r="O455" s="572">
        <v>0</v>
      </c>
      <c r="P455" s="573">
        <v>0</v>
      </c>
      <c r="Q455" s="574">
        <f>+monthly_drivers_0!Q455*1.25</f>
        <v>3.125</v>
      </c>
    </row>
    <row r="456" spans="1:17" x14ac:dyDescent="0.25">
      <c r="A456" s="575">
        <f t="shared" si="22"/>
        <v>57983</v>
      </c>
      <c r="B456" s="575" t="str">
        <f t="shared" si="23"/>
        <v>Tracker</v>
      </c>
      <c r="C456" s="562">
        <v>30</v>
      </c>
      <c r="D456" s="563">
        <v>1.936674309849739</v>
      </c>
      <c r="E456" s="563">
        <v>37.261962951660159</v>
      </c>
      <c r="F456" s="563">
        <v>4.5753268165588379</v>
      </c>
      <c r="G456" s="563">
        <v>2.9294230613708501</v>
      </c>
      <c r="H456" s="563">
        <v>1.5157923364341257</v>
      </c>
      <c r="I456" s="563">
        <v>21.659475170612335</v>
      </c>
      <c r="J456" s="563">
        <v>3.6134866084456441</v>
      </c>
      <c r="K456" s="564">
        <v>105.21072292912008</v>
      </c>
      <c r="L456" s="563">
        <f t="shared" si="21"/>
        <v>0</v>
      </c>
      <c r="M456" s="563">
        <v>0</v>
      </c>
      <c r="N456" s="563">
        <v>0</v>
      </c>
      <c r="O456" s="565">
        <v>0</v>
      </c>
      <c r="P456" s="564">
        <v>0</v>
      </c>
      <c r="Q456" s="566">
        <f>+monthly_drivers_0!Q456*1.25</f>
        <v>3.125</v>
      </c>
    </row>
    <row r="457" spans="1:17" x14ac:dyDescent="0.25">
      <c r="A457" s="567">
        <f t="shared" si="22"/>
        <v>58014</v>
      </c>
      <c r="B457" s="567" t="str">
        <f t="shared" si="23"/>
        <v>Tracker</v>
      </c>
      <c r="C457" s="568">
        <v>30</v>
      </c>
      <c r="D457" s="569">
        <v>1.9267187008857725</v>
      </c>
      <c r="E457" s="569">
        <v>37.062829559326175</v>
      </c>
      <c r="F457" s="569">
        <v>4.5506288490295406</v>
      </c>
      <c r="G457" s="569">
        <v>2.914357013702392</v>
      </c>
      <c r="H457" s="569">
        <v>1.5080007405728102</v>
      </c>
      <c r="I457" s="569">
        <v>21.544350885748862</v>
      </c>
      <c r="J457" s="569">
        <v>3.5939870382845402</v>
      </c>
      <c r="K457" s="570">
        <v>105.12126413971188</v>
      </c>
      <c r="L457" s="571">
        <f t="shared" si="21"/>
        <v>0</v>
      </c>
      <c r="M457" s="571">
        <v>0</v>
      </c>
      <c r="N457" s="571">
        <v>0</v>
      </c>
      <c r="O457" s="572">
        <v>0</v>
      </c>
      <c r="P457" s="573">
        <v>0</v>
      </c>
      <c r="Q457" s="574">
        <f>+monthly_drivers_0!Q457*1.25</f>
        <v>3.125</v>
      </c>
    </row>
    <row r="458" spans="1:17" x14ac:dyDescent="0.25">
      <c r="A458" s="575">
        <f t="shared" si="22"/>
        <v>58044</v>
      </c>
      <c r="B458" s="575" t="str">
        <f t="shared" si="23"/>
        <v>Tracker</v>
      </c>
      <c r="C458" s="562">
        <v>30</v>
      </c>
      <c r="D458" s="563">
        <v>1.9168142694234844</v>
      </c>
      <c r="E458" s="563">
        <v>36.864718536376955</v>
      </c>
      <c r="F458" s="563">
        <v>4.5260579185485845</v>
      </c>
      <c r="G458" s="563">
        <v>2.8993684463500977</v>
      </c>
      <c r="H458" s="563">
        <v>1.5000650565028186</v>
      </c>
      <c r="I458" s="563">
        <v>21.427856606960297</v>
      </c>
      <c r="J458" s="563">
        <v>3.5742540701329704</v>
      </c>
      <c r="K458" s="564">
        <v>105.0322652487159</v>
      </c>
      <c r="L458" s="563">
        <f t="shared" si="21"/>
        <v>0</v>
      </c>
      <c r="M458" s="563">
        <v>0</v>
      </c>
      <c r="N458" s="563">
        <v>0</v>
      </c>
      <c r="O458" s="565">
        <v>0</v>
      </c>
      <c r="P458" s="564">
        <v>0</v>
      </c>
      <c r="Q458" s="566">
        <f>+monthly_drivers_0!Q458*1.25</f>
        <v>3.125</v>
      </c>
    </row>
    <row r="459" spans="1:17" x14ac:dyDescent="0.25">
      <c r="A459" s="567">
        <f t="shared" si="22"/>
        <v>58075</v>
      </c>
      <c r="B459" s="567" t="str">
        <f t="shared" si="23"/>
        <v>Tracker</v>
      </c>
      <c r="C459" s="568">
        <v>30</v>
      </c>
      <c r="D459" s="569">
        <v>1.9069607560634612</v>
      </c>
      <c r="E459" s="569">
        <v>36.667624694824219</v>
      </c>
      <c r="F459" s="569">
        <v>4.5016133575439454</v>
      </c>
      <c r="G459" s="569">
        <v>2.8844569549560544</v>
      </c>
      <c r="H459" s="569">
        <v>1.4923543015122411</v>
      </c>
      <c r="I459" s="569">
        <v>21.313921999454497</v>
      </c>
      <c r="J459" s="569">
        <v>3.5549565270841121</v>
      </c>
      <c r="K459" s="570">
        <v>104.94372408276799</v>
      </c>
      <c r="L459" s="571">
        <f t="shared" si="21"/>
        <v>0</v>
      </c>
      <c r="M459" s="571">
        <v>0</v>
      </c>
      <c r="N459" s="571">
        <v>0</v>
      </c>
      <c r="O459" s="572">
        <v>0</v>
      </c>
      <c r="P459" s="573">
        <v>0</v>
      </c>
      <c r="Q459" s="574">
        <f>+monthly_drivers_0!Q459*1.25</f>
        <v>3.125</v>
      </c>
    </row>
    <row r="460" spans="1:17" x14ac:dyDescent="0.25">
      <c r="A460" s="575">
        <f t="shared" si="22"/>
        <v>58106</v>
      </c>
      <c r="B460" s="575" t="str">
        <f t="shared" si="23"/>
        <v>Tracker</v>
      </c>
      <c r="C460" s="562">
        <v>30</v>
      </c>
      <c r="D460" s="563">
        <v>1.8971579279899602</v>
      </c>
      <c r="E460" s="563">
        <v>36.471542541503908</v>
      </c>
      <c r="F460" s="563">
        <v>4.4772944831848145</v>
      </c>
      <c r="G460" s="563">
        <v>2.8696221466064458</v>
      </c>
      <c r="H460" s="563">
        <v>1.4846832219064234</v>
      </c>
      <c r="I460" s="563">
        <v>21.200571752309795</v>
      </c>
      <c r="J460" s="563">
        <v>3.535758193284273</v>
      </c>
      <c r="K460" s="564">
        <v>104.85563829463723</v>
      </c>
      <c r="L460" s="563">
        <f t="shared" si="21"/>
        <v>0</v>
      </c>
      <c r="M460" s="563">
        <v>0</v>
      </c>
      <c r="N460" s="563">
        <v>0</v>
      </c>
      <c r="O460" s="565">
        <v>0</v>
      </c>
      <c r="P460" s="564">
        <v>0</v>
      </c>
      <c r="Q460" s="566">
        <f>+monthly_drivers_0!Q460*1.25</f>
        <v>3.125</v>
      </c>
    </row>
    <row r="461" spans="1:17" x14ac:dyDescent="0.25">
      <c r="A461" s="567">
        <f t="shared" si="22"/>
        <v>58134</v>
      </c>
      <c r="B461" s="567" t="str">
        <f t="shared" si="23"/>
        <v>Tracker</v>
      </c>
      <c r="C461" s="568">
        <v>30</v>
      </c>
      <c r="D461" s="569">
        <v>1.88740553355217</v>
      </c>
      <c r="E461" s="569">
        <v>36.276467102050795</v>
      </c>
      <c r="F461" s="569">
        <v>4.4531007461547851</v>
      </c>
      <c r="G461" s="569">
        <v>2.8548636436462398</v>
      </c>
      <c r="H461" s="569">
        <v>1.4770516001284122</v>
      </c>
      <c r="I461" s="569">
        <v>21.087802845716475</v>
      </c>
      <c r="J461" s="569">
        <v>3.5166586361825467</v>
      </c>
      <c r="K461" s="570">
        <v>104.76800562679769</v>
      </c>
      <c r="L461" s="571">
        <f t="shared" si="21"/>
        <v>0</v>
      </c>
      <c r="M461" s="571">
        <v>0</v>
      </c>
      <c r="N461" s="571">
        <v>0</v>
      </c>
      <c r="O461" s="572">
        <v>0</v>
      </c>
      <c r="P461" s="573">
        <v>0</v>
      </c>
      <c r="Q461" s="574">
        <f>+monthly_drivers_0!Q461*1.25</f>
        <v>3.125</v>
      </c>
    </row>
    <row r="462" spans="1:17" x14ac:dyDescent="0.25">
      <c r="A462" s="575">
        <f t="shared" si="22"/>
        <v>58165</v>
      </c>
      <c r="B462" s="575" t="str">
        <f t="shared" si="23"/>
        <v>Tracker</v>
      </c>
      <c r="C462" s="562">
        <v>30</v>
      </c>
      <c r="D462" s="563">
        <v>1.8777032788991932</v>
      </c>
      <c r="E462" s="563">
        <v>36.082393493652347</v>
      </c>
      <c r="F462" s="563">
        <v>4.4290314331054681</v>
      </c>
      <c r="G462" s="563">
        <v>2.8401810379028318</v>
      </c>
      <c r="H462" s="563">
        <v>1.4694592189788818</v>
      </c>
      <c r="I462" s="563">
        <v>20.975612361669544</v>
      </c>
      <c r="J462" s="563">
        <v>3.4976573401689528</v>
      </c>
      <c r="K462" s="564">
        <v>104.68082362252476</v>
      </c>
      <c r="L462" s="563">
        <f t="shared" si="21"/>
        <v>0</v>
      </c>
      <c r="M462" s="563">
        <v>0</v>
      </c>
      <c r="N462" s="563">
        <v>0</v>
      </c>
      <c r="O462" s="565">
        <v>0</v>
      </c>
      <c r="P462" s="564">
        <v>0</v>
      </c>
      <c r="Q462" s="566">
        <f>+monthly_drivers_0!Q462*1.25</f>
        <v>3.125</v>
      </c>
    </row>
    <row r="463" spans="1:17" x14ac:dyDescent="0.25">
      <c r="A463" s="567">
        <f t="shared" si="22"/>
        <v>58195</v>
      </c>
      <c r="B463" s="567" t="str">
        <f t="shared" si="23"/>
        <v>Tracker</v>
      </c>
      <c r="C463" s="568">
        <v>30</v>
      </c>
      <c r="D463" s="569">
        <v>1.8680508933067319</v>
      </c>
      <c r="E463" s="569">
        <v>35.889316497802739</v>
      </c>
      <c r="F463" s="569">
        <v>4.4050859146118171</v>
      </c>
      <c r="G463" s="569">
        <v>2.8255739707946779</v>
      </c>
      <c r="H463" s="569">
        <v>1.4619058580398561</v>
      </c>
      <c r="I463" s="569">
        <v>20.863998166799547</v>
      </c>
      <c r="J463" s="569">
        <v>3.4787537627816203</v>
      </c>
      <c r="K463" s="570">
        <v>104.59409009480478</v>
      </c>
      <c r="L463" s="571">
        <f t="shared" si="21"/>
        <v>0</v>
      </c>
      <c r="M463" s="571">
        <v>0</v>
      </c>
      <c r="N463" s="571">
        <v>0</v>
      </c>
      <c r="O463" s="572">
        <v>0</v>
      </c>
      <c r="P463" s="573">
        <v>0</v>
      </c>
      <c r="Q463" s="574">
        <f>+monthly_drivers_0!Q463*1.25</f>
        <v>3.125</v>
      </c>
    </row>
    <row r="464" spans="1:17" x14ac:dyDescent="0.25">
      <c r="A464" s="575">
        <f t="shared" si="22"/>
        <v>58226</v>
      </c>
      <c r="B464" s="575" t="str">
        <f t="shared" si="23"/>
        <v>Tracker</v>
      </c>
      <c r="C464" s="562">
        <v>30</v>
      </c>
      <c r="D464" s="563">
        <v>1.8584481554031371</v>
      </c>
      <c r="E464" s="563">
        <v>35.697230255126946</v>
      </c>
      <c r="F464" s="563">
        <v>4.3812634315490717</v>
      </c>
      <c r="G464" s="563">
        <v>2.811042015075683</v>
      </c>
      <c r="H464" s="563">
        <v>1.4543913312852381</v>
      </c>
      <c r="I464" s="563">
        <v>20.752955387830738</v>
      </c>
      <c r="J464" s="563">
        <v>3.4599473136663441</v>
      </c>
      <c r="K464" s="564">
        <v>104.50780224883557</v>
      </c>
      <c r="L464" s="563">
        <f t="shared" si="21"/>
        <v>0</v>
      </c>
      <c r="M464" s="563">
        <v>0</v>
      </c>
      <c r="N464" s="563">
        <v>0</v>
      </c>
      <c r="O464" s="565">
        <v>0</v>
      </c>
      <c r="P464" s="564">
        <v>0</v>
      </c>
      <c r="Q464" s="566">
        <f>+monthly_drivers_0!Q464*1.25</f>
        <v>3.125</v>
      </c>
    </row>
    <row r="465" spans="1:17" x14ac:dyDescent="0.25">
      <c r="A465" s="567">
        <f t="shared" si="22"/>
        <v>58256</v>
      </c>
      <c r="B465" s="567" t="str">
        <f t="shared" si="23"/>
        <v>Tracker</v>
      </c>
      <c r="C465" s="568">
        <v>30</v>
      </c>
      <c r="D465" s="569">
        <v>1.7162333449125291</v>
      </c>
      <c r="E465" s="569">
        <v>34.134945220947273</v>
      </c>
      <c r="F465" s="569">
        <v>4.1869881362915029</v>
      </c>
      <c r="G465" s="569">
        <v>2.561379692077637</v>
      </c>
      <c r="H465" s="569">
        <v>1.3474193767309188</v>
      </c>
      <c r="I465" s="569">
        <v>19.890609492301941</v>
      </c>
      <c r="J465" s="569">
        <v>3.3133060609400271</v>
      </c>
      <c r="K465" s="570">
        <v>96.597515640854851</v>
      </c>
      <c r="L465" s="571">
        <f t="shared" si="21"/>
        <v>0</v>
      </c>
      <c r="M465" s="571">
        <v>0</v>
      </c>
      <c r="N465" s="571">
        <v>0</v>
      </c>
      <c r="O465" s="572">
        <v>0</v>
      </c>
      <c r="P465" s="573">
        <v>0</v>
      </c>
      <c r="Q465" s="574">
        <f>+monthly_drivers_0!Q465*1.25</f>
        <v>3.125</v>
      </c>
    </row>
    <row r="466" spans="1:17" x14ac:dyDescent="0.25">
      <c r="A466" s="575">
        <f t="shared" si="22"/>
        <v>58287</v>
      </c>
      <c r="B466" s="575" t="str">
        <f t="shared" si="23"/>
        <v>Tracker</v>
      </c>
      <c r="C466" s="562">
        <v>30</v>
      </c>
      <c r="D466" s="563">
        <v>1.7074114134311678</v>
      </c>
      <c r="E466" s="563">
        <v>33.952660095214846</v>
      </c>
      <c r="F466" s="563">
        <v>4.1643846206665049</v>
      </c>
      <c r="G466" s="563">
        <v>2.5482064666748045</v>
      </c>
      <c r="H466" s="563">
        <v>1.3404936845600606</v>
      </c>
      <c r="I466" s="563">
        <v>19.784999093294147</v>
      </c>
      <c r="J466" s="563">
        <v>3.2954234569370744</v>
      </c>
      <c r="K466" s="564">
        <v>96.51620396941901</v>
      </c>
      <c r="L466" s="563">
        <f t="shared" si="21"/>
        <v>0</v>
      </c>
      <c r="M466" s="563">
        <v>0</v>
      </c>
      <c r="N466" s="563">
        <v>0</v>
      </c>
      <c r="O466" s="565">
        <v>0</v>
      </c>
      <c r="P466" s="564">
        <v>0</v>
      </c>
      <c r="Q466" s="566">
        <f>+monthly_drivers_0!Q466*1.25</f>
        <v>3.125</v>
      </c>
    </row>
    <row r="467" spans="1:17" x14ac:dyDescent="0.25">
      <c r="A467" s="567">
        <f t="shared" si="22"/>
        <v>58318</v>
      </c>
      <c r="B467" s="567" t="str">
        <f t="shared" si="23"/>
        <v>Tracker</v>
      </c>
      <c r="C467" s="568">
        <v>30</v>
      </c>
      <c r="D467" s="569">
        <v>1.6986348379850389</v>
      </c>
      <c r="E467" s="569">
        <v>33.771310577392576</v>
      </c>
      <c r="F467" s="569">
        <v>4.1418973999023443</v>
      </c>
      <c r="G467" s="569">
        <v>2.5351010055541998</v>
      </c>
      <c r="H467" s="569">
        <v>1.3336035911440849</v>
      </c>
      <c r="I467" s="569">
        <v>19.679929968357087</v>
      </c>
      <c r="J467" s="569">
        <v>3.2776328790485856</v>
      </c>
      <c r="K467" s="570">
        <v>96.435310471594349</v>
      </c>
      <c r="L467" s="571">
        <f t="shared" si="21"/>
        <v>0</v>
      </c>
      <c r="M467" s="571">
        <v>0</v>
      </c>
      <c r="N467" s="571">
        <v>0</v>
      </c>
      <c r="O467" s="572">
        <v>0</v>
      </c>
      <c r="P467" s="573">
        <v>0</v>
      </c>
      <c r="Q467" s="574">
        <f>+monthly_drivers_0!Q467*1.25</f>
        <v>3.125</v>
      </c>
    </row>
    <row r="468" spans="1:17" x14ac:dyDescent="0.25">
      <c r="A468" s="575">
        <f t="shared" si="22"/>
        <v>58348</v>
      </c>
      <c r="B468" s="575" t="str">
        <f t="shared" si="23"/>
        <v>Tracker</v>
      </c>
      <c r="C468" s="562">
        <v>30</v>
      </c>
      <c r="D468" s="563">
        <v>1.6899033821821212</v>
      </c>
      <c r="E468" s="563">
        <v>33.590892333984378</v>
      </c>
      <c r="F468" s="563">
        <v>4.1195258331298827</v>
      </c>
      <c r="G468" s="563">
        <v>2.5220629348754877</v>
      </c>
      <c r="H468" s="563">
        <v>1.326748909622431</v>
      </c>
      <c r="I468" s="563">
        <v>19.57540001416206</v>
      </c>
      <c r="J468" s="563">
        <v>3.2599338107109075</v>
      </c>
      <c r="K468" s="564">
        <v>96.354833135902894</v>
      </c>
      <c r="L468" s="563">
        <f t="shared" si="21"/>
        <v>0</v>
      </c>
      <c r="M468" s="563">
        <v>0</v>
      </c>
      <c r="N468" s="563">
        <v>0</v>
      </c>
      <c r="O468" s="565">
        <v>0</v>
      </c>
      <c r="P468" s="564">
        <v>0</v>
      </c>
      <c r="Q468" s="566">
        <f>+monthly_drivers_0!Q468*1.25</f>
        <v>3.125</v>
      </c>
    </row>
    <row r="469" spans="1:17" x14ac:dyDescent="0.25">
      <c r="A469" s="567">
        <f t="shared" si="22"/>
        <v>58379</v>
      </c>
      <c r="B469" s="567" t="str">
        <f t="shared" si="23"/>
        <v>Tracker</v>
      </c>
      <c r="C469" s="568">
        <v>30</v>
      </c>
      <c r="D469" s="569">
        <v>1.6812168401479721</v>
      </c>
      <c r="E469" s="569">
        <v>33.411400299072262</v>
      </c>
      <c r="F469" s="569">
        <v>4.0972692871093752</v>
      </c>
      <c r="G469" s="569">
        <v>2.5090919189453125</v>
      </c>
      <c r="H469" s="569">
        <v>1.3199294956624512</v>
      </c>
      <c r="I469" s="569">
        <v>19.47140617227554</v>
      </c>
      <c r="J469" s="569">
        <v>3.2423257401883601</v>
      </c>
      <c r="K469" s="570">
        <v>96.274769545972362</v>
      </c>
      <c r="L469" s="571">
        <f t="shared" si="21"/>
        <v>0</v>
      </c>
      <c r="M469" s="571">
        <v>0</v>
      </c>
      <c r="N469" s="571">
        <v>0</v>
      </c>
      <c r="O469" s="572">
        <v>0</v>
      </c>
      <c r="P469" s="573">
        <v>0</v>
      </c>
      <c r="Q469" s="574">
        <f>+monthly_drivers_0!Q469*1.25</f>
        <v>3.125</v>
      </c>
    </row>
    <row r="470" spans="1:17" x14ac:dyDescent="0.25">
      <c r="A470" s="575">
        <f t="shared" si="22"/>
        <v>58409</v>
      </c>
      <c r="B470" s="575" t="str">
        <f t="shared" si="23"/>
        <v>Tracker</v>
      </c>
      <c r="C470" s="562">
        <v>30</v>
      </c>
      <c r="D470" s="563">
        <v>1.6725749942064285</v>
      </c>
      <c r="E470" s="563">
        <v>33.232829711914071</v>
      </c>
      <c r="F470" s="563">
        <v>4.0751272354125971</v>
      </c>
      <c r="G470" s="563">
        <v>2.4961876373291014</v>
      </c>
      <c r="H470" s="563">
        <v>1.3131451666504144</v>
      </c>
      <c r="I470" s="563">
        <v>19.367945510864256</v>
      </c>
      <c r="J470" s="563">
        <v>3.2248082329332819</v>
      </c>
      <c r="K470" s="564">
        <v>96.195117940306673</v>
      </c>
      <c r="L470" s="563">
        <f t="shared" si="21"/>
        <v>0</v>
      </c>
      <c r="M470" s="563">
        <v>0</v>
      </c>
      <c r="N470" s="563">
        <v>0</v>
      </c>
      <c r="O470" s="565">
        <v>0</v>
      </c>
      <c r="P470" s="564">
        <v>0</v>
      </c>
      <c r="Q470" s="566">
        <f>+monthly_drivers_0!Q470*1.25</f>
        <v>3.125</v>
      </c>
    </row>
    <row r="471" spans="1:17" x14ac:dyDescent="0.25">
      <c r="A471" s="567">
        <f t="shared" si="22"/>
        <v>58440</v>
      </c>
      <c r="B471" s="567" t="str">
        <f t="shared" si="23"/>
        <v>Tracker</v>
      </c>
      <c r="C471" s="568">
        <v>30</v>
      </c>
      <c r="D471" s="569">
        <v>1.6639775811433795</v>
      </c>
      <c r="E471" s="569">
        <v>33.055176025390622</v>
      </c>
      <c r="F471" s="569">
        <v>4.0530991516113284</v>
      </c>
      <c r="G471" s="569">
        <v>2.483349712371826</v>
      </c>
      <c r="H471" s="569">
        <v>1.3063957292437554</v>
      </c>
      <c r="I471" s="569">
        <v>19.265015659570693</v>
      </c>
      <c r="J471" s="569">
        <v>3.2073809142410754</v>
      </c>
      <c r="K471" s="570">
        <v>96.115876076459898</v>
      </c>
      <c r="L471" s="571">
        <f t="shared" si="21"/>
        <v>0</v>
      </c>
      <c r="M471" s="571">
        <v>0</v>
      </c>
      <c r="N471" s="571">
        <v>0</v>
      </c>
      <c r="O471" s="572">
        <v>0</v>
      </c>
      <c r="P471" s="573">
        <v>0</v>
      </c>
      <c r="Q471" s="574">
        <f>+monthly_drivers_0!Q471*1.25</f>
        <v>3.125</v>
      </c>
    </row>
    <row r="472" spans="1:17" x14ac:dyDescent="0.25">
      <c r="A472" s="575">
        <f t="shared" si="22"/>
        <v>58471</v>
      </c>
      <c r="B472" s="575" t="str">
        <f t="shared" si="23"/>
        <v>Tracker</v>
      </c>
      <c r="C472" s="562">
        <v>30</v>
      </c>
      <c r="D472" s="563">
        <v>1.655424379944801</v>
      </c>
      <c r="E472" s="563">
        <v>32.878434173583983</v>
      </c>
      <c r="F472" s="563">
        <v>4.0311842498779287</v>
      </c>
      <c r="G472" s="563">
        <v>2.4705778083801269</v>
      </c>
      <c r="H472" s="563">
        <v>1.2996809917390346</v>
      </c>
      <c r="I472" s="563">
        <v>19.162613931179045</v>
      </c>
      <c r="J472" s="563">
        <v>3.1900430581569674</v>
      </c>
      <c r="K472" s="564">
        <v>96.037041557431237</v>
      </c>
      <c r="L472" s="563">
        <f t="shared" si="21"/>
        <v>0</v>
      </c>
      <c r="M472" s="563">
        <v>0</v>
      </c>
      <c r="N472" s="563">
        <v>0</v>
      </c>
      <c r="O472" s="565">
        <v>0</v>
      </c>
      <c r="P472" s="564">
        <v>0</v>
      </c>
      <c r="Q472" s="566">
        <f>+monthly_drivers_0!Q472*1.25</f>
        <v>3.125</v>
      </c>
    </row>
    <row r="473" spans="1:17" x14ac:dyDescent="0.25">
      <c r="A473" s="567">
        <f t="shared" si="22"/>
        <v>58500</v>
      </c>
      <c r="B473" s="567" t="str">
        <f t="shared" si="23"/>
        <v>Tracker</v>
      </c>
      <c r="C473" s="568">
        <v>30</v>
      </c>
      <c r="D473" s="569">
        <v>1.6469151499271395</v>
      </c>
      <c r="E473" s="569">
        <v>32.702599670410159</v>
      </c>
      <c r="F473" s="569">
        <v>4.0093821105957028</v>
      </c>
      <c r="G473" s="569">
        <v>2.4578715934753421</v>
      </c>
      <c r="H473" s="569">
        <v>1.2930007816851141</v>
      </c>
      <c r="I473" s="569">
        <v>19.060737088441851</v>
      </c>
      <c r="J473" s="569">
        <v>3.1727944624423983</v>
      </c>
      <c r="K473" s="570">
        <v>95.95861246258022</v>
      </c>
      <c r="L473" s="571">
        <f t="shared" si="21"/>
        <v>0</v>
      </c>
      <c r="M473" s="571">
        <v>0</v>
      </c>
      <c r="N473" s="571">
        <v>0</v>
      </c>
      <c r="O473" s="572">
        <v>0</v>
      </c>
      <c r="P473" s="573">
        <v>0</v>
      </c>
      <c r="Q473" s="574">
        <f>+monthly_drivers_0!Q473*1.25</f>
        <v>3.125</v>
      </c>
    </row>
    <row r="474" spans="1:17" x14ac:dyDescent="0.25">
      <c r="A474" s="575">
        <f t="shared" si="22"/>
        <v>58531</v>
      </c>
      <c r="B474" s="575" t="str">
        <f t="shared" si="23"/>
        <v>Tracker</v>
      </c>
      <c r="C474" s="562">
        <v>30</v>
      </c>
      <c r="D474" s="563">
        <v>1.6384496854543684</v>
      </c>
      <c r="E474" s="563">
        <v>32.527667572021485</v>
      </c>
      <c r="F474" s="563">
        <v>3.987692070007324</v>
      </c>
      <c r="G474" s="563">
        <v>2.4452307319641111</v>
      </c>
      <c r="H474" s="563">
        <v>1.2863549239486458</v>
      </c>
      <c r="I474" s="563">
        <v>18.959382940292357</v>
      </c>
      <c r="J474" s="563">
        <v>3.1556345942616457</v>
      </c>
      <c r="K474" s="564">
        <v>95.880586828589458</v>
      </c>
      <c r="L474" s="563">
        <f t="shared" si="21"/>
        <v>0</v>
      </c>
      <c r="M474" s="563">
        <v>0</v>
      </c>
      <c r="N474" s="563">
        <v>0</v>
      </c>
      <c r="O474" s="565">
        <v>0</v>
      </c>
      <c r="P474" s="564">
        <v>0</v>
      </c>
      <c r="Q474" s="566">
        <f>+monthly_drivers_0!Q474*1.25</f>
        <v>3.125</v>
      </c>
    </row>
    <row r="475" spans="1:17" x14ac:dyDescent="0.25">
      <c r="A475" s="567">
        <f t="shared" si="22"/>
        <v>58561</v>
      </c>
      <c r="B475" s="567" t="str">
        <f t="shared" si="23"/>
        <v>Tracker</v>
      </c>
      <c r="C475" s="568">
        <v>30</v>
      </c>
      <c r="D475" s="569">
        <v>1.6300277534723284</v>
      </c>
      <c r="E475" s="569">
        <v>32.353633331298823</v>
      </c>
      <c r="F475" s="569">
        <v>3.9661136093139642</v>
      </c>
      <c r="G475" s="569">
        <v>2.4326548843383793</v>
      </c>
      <c r="H475" s="569">
        <v>1.2797432393431665</v>
      </c>
      <c r="I475" s="569">
        <v>18.858548151254652</v>
      </c>
      <c r="J475" s="569">
        <v>3.1385629456937316</v>
      </c>
      <c r="K475" s="570">
        <v>95.802962360203267</v>
      </c>
      <c r="L475" s="571">
        <f t="shared" si="21"/>
        <v>0</v>
      </c>
      <c r="M475" s="571">
        <v>0</v>
      </c>
      <c r="N475" s="571">
        <v>0</v>
      </c>
      <c r="O475" s="572">
        <v>0</v>
      </c>
      <c r="P475" s="573">
        <v>0</v>
      </c>
      <c r="Q475" s="574">
        <f>+monthly_drivers_0!Q475*1.25</f>
        <v>3.125</v>
      </c>
    </row>
    <row r="476" spans="1:17" x14ac:dyDescent="0.25">
      <c r="A476" s="575">
        <f t="shared" si="22"/>
        <v>58592</v>
      </c>
      <c r="B476" s="575" t="str">
        <f t="shared" si="23"/>
        <v>Tracker</v>
      </c>
      <c r="C476" s="562">
        <v>30</v>
      </c>
      <c r="D476" s="563">
        <v>1.6216491329669953</v>
      </c>
      <c r="E476" s="563">
        <v>32.180492614746086</v>
      </c>
      <c r="F476" s="563">
        <v>3.9446460647583006</v>
      </c>
      <c r="G476" s="563">
        <v>2.4201437301635744</v>
      </c>
      <c r="H476" s="563">
        <v>1.2731655460298064</v>
      </c>
      <c r="I476" s="563">
        <v>18.758230566501616</v>
      </c>
      <c r="J476" s="563">
        <v>3.1215790555179117</v>
      </c>
      <c r="K476" s="564">
        <v>95.725737127304086</v>
      </c>
      <c r="L476" s="563">
        <f t="shared" si="21"/>
        <v>0</v>
      </c>
      <c r="M476" s="563">
        <v>0</v>
      </c>
      <c r="N476" s="563">
        <v>0</v>
      </c>
      <c r="O476" s="565">
        <v>0</v>
      </c>
      <c r="P476" s="564">
        <v>0</v>
      </c>
      <c r="Q476" s="566">
        <f>+monthly_drivers_0!Q476*1.25</f>
        <v>3.125</v>
      </c>
    </row>
    <row r="477" spans="1:17" x14ac:dyDescent="0.25">
      <c r="A477" s="567">
        <f t="shared" si="22"/>
        <v>58622</v>
      </c>
      <c r="B477" s="567" t="str">
        <f t="shared" si="23"/>
        <v>Tracker</v>
      </c>
      <c r="C477" s="568">
        <v>30</v>
      </c>
      <c r="D477" s="569">
        <v>1.6133136140108106</v>
      </c>
      <c r="E477" s="569">
        <v>32.008240661621095</v>
      </c>
      <c r="F477" s="569">
        <v>3.9232889938354489</v>
      </c>
      <c r="G477" s="569">
        <v>2.407696899414062</v>
      </c>
      <c r="H477" s="569">
        <v>1.2666217119693757</v>
      </c>
      <c r="I477" s="569">
        <v>18.658427618026735</v>
      </c>
      <c r="J477" s="569">
        <v>3.1046825889647005</v>
      </c>
      <c r="K477" s="570">
        <v>95.648909126281737</v>
      </c>
      <c r="L477" s="571">
        <f t="shared" si="21"/>
        <v>0</v>
      </c>
      <c r="M477" s="571">
        <v>0</v>
      </c>
      <c r="N477" s="571">
        <v>0</v>
      </c>
      <c r="O477" s="572">
        <v>0</v>
      </c>
      <c r="P477" s="573">
        <v>0</v>
      </c>
      <c r="Q477" s="574">
        <f>+monthly_drivers_0!Q477*1.25</f>
        <v>3.125</v>
      </c>
    </row>
    <row r="478" spans="1:17" x14ac:dyDescent="0.25">
      <c r="A478" s="575">
        <f t="shared" si="22"/>
        <v>58653</v>
      </c>
      <c r="B478" s="575" t="str">
        <f t="shared" si="23"/>
        <v>Tracker</v>
      </c>
      <c r="C478" s="562">
        <v>30</v>
      </c>
      <c r="D478" s="563">
        <v>1.6050209715366364</v>
      </c>
      <c r="E478" s="563">
        <v>31.836873199462886</v>
      </c>
      <c r="F478" s="563">
        <v>3.9020417251586914</v>
      </c>
      <c r="G478" s="563">
        <v>2.3953140869140621</v>
      </c>
      <c r="H478" s="563">
        <v>1.2601115147173405</v>
      </c>
      <c r="I478" s="563">
        <v>18.559136479377745</v>
      </c>
      <c r="J478" s="563">
        <v>3.0878729895055295</v>
      </c>
      <c r="K478" s="564">
        <v>95.572476380646236</v>
      </c>
      <c r="L478" s="563">
        <f t="shared" si="21"/>
        <v>0</v>
      </c>
      <c r="M478" s="563">
        <v>0</v>
      </c>
      <c r="N478" s="563">
        <v>0</v>
      </c>
      <c r="O478" s="565">
        <v>0</v>
      </c>
      <c r="P478" s="564">
        <v>0</v>
      </c>
      <c r="Q478" s="566">
        <f>+monthly_drivers_0!Q478*1.25</f>
        <v>3.125</v>
      </c>
    </row>
    <row r="479" spans="1:17" x14ac:dyDescent="0.25">
      <c r="A479" s="567">
        <f t="shared" si="22"/>
        <v>58684</v>
      </c>
      <c r="B479" s="567" t="str">
        <f t="shared" si="23"/>
        <v>Tracker</v>
      </c>
      <c r="C479" s="568">
        <v>30</v>
      </c>
      <c r="D479" s="569">
        <v>1.5967709500789644</v>
      </c>
      <c r="E479" s="569">
        <v>31.666384979248043</v>
      </c>
      <c r="F479" s="569">
        <v>3.8809037475585946</v>
      </c>
      <c r="G479" s="569">
        <v>2.3829949684143061</v>
      </c>
      <c r="H479" s="569">
        <v>1.2536347970515491</v>
      </c>
      <c r="I479" s="569">
        <v>18.460354324102404</v>
      </c>
      <c r="J479" s="569">
        <v>3.07114984691143</v>
      </c>
      <c r="K479" s="570">
        <v>95.496436553478262</v>
      </c>
      <c r="L479" s="571">
        <f t="shared" si="21"/>
        <v>0</v>
      </c>
      <c r="M479" s="571">
        <v>0</v>
      </c>
      <c r="N479" s="571">
        <v>0</v>
      </c>
      <c r="O479" s="572">
        <v>0</v>
      </c>
      <c r="P479" s="573">
        <v>0</v>
      </c>
      <c r="Q479" s="574">
        <f>+monthly_drivers_0!Q479*1.25</f>
        <v>3.125</v>
      </c>
    </row>
    <row r="480" spans="1:17" x14ac:dyDescent="0.25">
      <c r="A480" s="575">
        <f t="shared" si="22"/>
        <v>58714</v>
      </c>
      <c r="B480" s="575" t="str">
        <f t="shared" si="23"/>
        <v>Tracker</v>
      </c>
      <c r="C480" s="562">
        <v>30</v>
      </c>
      <c r="D480" s="563">
        <v>1.588563370108605</v>
      </c>
      <c r="E480" s="563">
        <v>31.496772125244146</v>
      </c>
      <c r="F480" s="563">
        <v>3.8598745117187501</v>
      </c>
      <c r="G480" s="563">
        <v>2.370739212036133</v>
      </c>
      <c r="H480" s="563">
        <v>1.2471913920491935</v>
      </c>
      <c r="I480" s="563">
        <v>18.362078945875169</v>
      </c>
      <c r="J480" s="563">
        <v>3.054512726277113</v>
      </c>
      <c r="K480" s="564">
        <v>95.420787902057185</v>
      </c>
      <c r="L480" s="563">
        <f t="shared" si="21"/>
        <v>0</v>
      </c>
      <c r="M480" s="563">
        <v>0</v>
      </c>
      <c r="N480" s="563">
        <v>0</v>
      </c>
      <c r="O480" s="565">
        <v>0</v>
      </c>
      <c r="P480" s="564">
        <v>0</v>
      </c>
      <c r="Q480" s="566">
        <f>+monthly_drivers_0!Q480*1.25</f>
        <v>3.125</v>
      </c>
    </row>
    <row r="481" spans="1:17" x14ac:dyDescent="0.25">
      <c r="A481" s="567">
        <f t="shared" si="22"/>
        <v>58745</v>
      </c>
      <c r="B481" s="567" t="str">
        <f t="shared" si="23"/>
        <v>Tracker</v>
      </c>
      <c r="C481" s="568">
        <v>30</v>
      </c>
      <c r="D481" s="569">
        <v>1.5803979837894437</v>
      </c>
      <c r="E481" s="569">
        <v>31.3280299987793</v>
      </c>
      <c r="F481" s="569">
        <v>3.8389534454345711</v>
      </c>
      <c r="G481" s="569">
        <v>2.3585464515686034</v>
      </c>
      <c r="H481" s="569">
        <v>1.2407811056077482</v>
      </c>
      <c r="I481" s="569">
        <v>18.264307517528536</v>
      </c>
      <c r="J481" s="569">
        <v>3.0379612114727501</v>
      </c>
      <c r="K481" s="570">
        <v>95.345528392791763</v>
      </c>
      <c r="L481" s="571">
        <f t="shared" si="21"/>
        <v>0</v>
      </c>
      <c r="M481" s="571">
        <v>0</v>
      </c>
      <c r="N481" s="571">
        <v>0</v>
      </c>
      <c r="O481" s="572">
        <v>0</v>
      </c>
      <c r="P481" s="573">
        <v>0</v>
      </c>
      <c r="Q481" s="574">
        <f>+monthly_drivers_0!Q481*1.25</f>
        <v>3.125</v>
      </c>
    </row>
    <row r="482" spans="1:17" x14ac:dyDescent="0.25">
      <c r="A482" s="575">
        <f t="shared" si="22"/>
        <v>58775</v>
      </c>
      <c r="B482" s="575" t="str">
        <f t="shared" si="23"/>
        <v>Tracker</v>
      </c>
      <c r="C482" s="562">
        <v>30</v>
      </c>
      <c r="D482" s="563">
        <v>1.5722745774984364</v>
      </c>
      <c r="E482" s="563">
        <v>31.160153747558592</v>
      </c>
      <c r="F482" s="563">
        <v>3.8181398925781251</v>
      </c>
      <c r="G482" s="563">
        <v>2.3464164009094244</v>
      </c>
      <c r="H482" s="563">
        <v>1.2344037805348633</v>
      </c>
      <c r="I482" s="563">
        <v>18.16703747868538</v>
      </c>
      <c r="J482" s="563">
        <v>3.0214947713613514</v>
      </c>
      <c r="K482" s="564">
        <v>95.270655733644972</v>
      </c>
      <c r="L482" s="563">
        <f t="shared" si="21"/>
        <v>0</v>
      </c>
      <c r="M482" s="563">
        <v>0</v>
      </c>
      <c r="N482" s="563">
        <v>0</v>
      </c>
      <c r="O482" s="565">
        <v>0</v>
      </c>
      <c r="P482" s="564">
        <v>0</v>
      </c>
      <c r="Q482" s="566">
        <f>+monthly_drivers_0!Q482*1.25</f>
        <v>3.125</v>
      </c>
    </row>
    <row r="483" spans="1:17" x14ac:dyDescent="0.25">
      <c r="A483" s="567">
        <f t="shared" si="22"/>
        <v>58806</v>
      </c>
      <c r="B483" s="567" t="str">
        <f t="shared" si="23"/>
        <v>Tracker</v>
      </c>
      <c r="C483" s="568">
        <v>30</v>
      </c>
      <c r="D483" s="569">
        <v>1.5641929603815079</v>
      </c>
      <c r="E483" s="569">
        <v>30.993139617919919</v>
      </c>
      <c r="F483" s="569">
        <v>3.797433418273926</v>
      </c>
      <c r="G483" s="569">
        <v>2.3343487510681151</v>
      </c>
      <c r="H483" s="569">
        <v>1.2280592531710863</v>
      </c>
      <c r="I483" s="569">
        <v>18.070266214370733</v>
      </c>
      <c r="J483" s="569">
        <v>3.0051129627525803</v>
      </c>
      <c r="K483" s="570">
        <v>95.196168314278125</v>
      </c>
      <c r="L483" s="571">
        <f t="shared" si="21"/>
        <v>0</v>
      </c>
      <c r="M483" s="571">
        <v>0</v>
      </c>
      <c r="N483" s="571">
        <v>0</v>
      </c>
      <c r="O483" s="572">
        <v>0</v>
      </c>
      <c r="P483" s="573">
        <v>0</v>
      </c>
      <c r="Q483" s="574">
        <f>+monthly_drivers_0!Q483*1.25</f>
        <v>3.125</v>
      </c>
    </row>
    <row r="484" spans="1:17" x14ac:dyDescent="0.25">
      <c r="A484" s="575">
        <f t="shared" si="22"/>
        <v>58837</v>
      </c>
      <c r="B484" s="575" t="str">
        <f t="shared" si="23"/>
        <v>Tracker</v>
      </c>
      <c r="C484" s="562">
        <v>30</v>
      </c>
      <c r="D484" s="563">
        <v>1.5561528826951985</v>
      </c>
      <c r="E484" s="563">
        <v>30.826982299804694</v>
      </c>
      <c r="F484" s="563">
        <v>3.7768334503173828</v>
      </c>
      <c r="G484" s="563">
        <v>2.3223431663513185</v>
      </c>
      <c r="H484" s="563">
        <v>1.2217473497986795</v>
      </c>
      <c r="I484" s="563">
        <v>17.973990870952608</v>
      </c>
      <c r="J484" s="563">
        <v>2.9888154484927654</v>
      </c>
      <c r="K484" s="564">
        <v>95.122063727736474</v>
      </c>
      <c r="L484" s="563">
        <f t="shared" si="21"/>
        <v>0</v>
      </c>
      <c r="M484" s="563">
        <v>0</v>
      </c>
      <c r="N484" s="563">
        <v>0</v>
      </c>
      <c r="O484" s="565">
        <v>0</v>
      </c>
      <c r="P484" s="564">
        <v>0</v>
      </c>
      <c r="Q484" s="566">
        <f>+monthly_drivers_0!Q484*1.25</f>
        <v>3.125</v>
      </c>
    </row>
    <row r="485" spans="1:17" x14ac:dyDescent="0.25">
      <c r="A485" s="567">
        <f t="shared" si="22"/>
        <v>58865</v>
      </c>
      <c r="B485" s="567" t="str">
        <f t="shared" si="23"/>
        <v>Tracker</v>
      </c>
      <c r="C485" s="568">
        <v>30</v>
      </c>
      <c r="D485" s="569">
        <v>1.5481541556119915</v>
      </c>
      <c r="E485" s="569">
        <v>30.661677825927732</v>
      </c>
      <c r="F485" s="569">
        <v>3.7563393859863283</v>
      </c>
      <c r="G485" s="569">
        <v>2.3103993415832518</v>
      </c>
      <c r="H485" s="569">
        <v>1.215467906370759</v>
      </c>
      <c r="I485" s="569">
        <v>17.87820913052559</v>
      </c>
      <c r="J485" s="569">
        <v>2.9726017334163184</v>
      </c>
      <c r="K485" s="570">
        <v>95.048340535640733</v>
      </c>
      <c r="L485" s="571">
        <f t="shared" si="21"/>
        <v>0</v>
      </c>
      <c r="M485" s="571">
        <v>0</v>
      </c>
      <c r="N485" s="571">
        <v>0</v>
      </c>
      <c r="O485" s="572">
        <v>0</v>
      </c>
      <c r="P485" s="573">
        <v>0</v>
      </c>
      <c r="Q485" s="574">
        <f>+monthly_drivers_0!Q485*1.25</f>
        <v>3.125</v>
      </c>
    </row>
    <row r="486" spans="1:17" x14ac:dyDescent="0.25">
      <c r="A486" s="575">
        <f t="shared" si="22"/>
        <v>58896</v>
      </c>
      <c r="B486" s="575" t="str">
        <f t="shared" si="23"/>
        <v>Tracker</v>
      </c>
      <c r="C486" s="562">
        <v>30</v>
      </c>
      <c r="D486" s="563">
        <v>1.5401965901851657</v>
      </c>
      <c r="E486" s="563">
        <v>30.497221832275393</v>
      </c>
      <c r="F486" s="563">
        <v>3.7359507217407226</v>
      </c>
      <c r="G486" s="563">
        <v>2.2985169334411619</v>
      </c>
      <c r="H486" s="563">
        <v>1.2092207720428703</v>
      </c>
      <c r="I486" s="563">
        <v>17.782918954849244</v>
      </c>
      <c r="J486" s="563">
        <v>2.9564713857173919</v>
      </c>
      <c r="K486" s="564">
        <v>94.974996266841899</v>
      </c>
      <c r="L486" s="563">
        <f t="shared" si="21"/>
        <v>0</v>
      </c>
      <c r="M486" s="563">
        <v>0</v>
      </c>
      <c r="N486" s="563">
        <v>0</v>
      </c>
      <c r="O486" s="565">
        <v>0</v>
      </c>
      <c r="P486" s="564">
        <v>0</v>
      </c>
      <c r="Q486" s="566">
        <f>+monthly_drivers_0!Q486*1.25</f>
        <v>3.125</v>
      </c>
    </row>
    <row r="487" spans="1:17" x14ac:dyDescent="0.25">
      <c r="A487" s="567">
        <f t="shared" si="22"/>
        <v>58926</v>
      </c>
      <c r="B487" s="567" t="str">
        <f t="shared" si="23"/>
        <v>Tracker</v>
      </c>
      <c r="C487" s="568">
        <v>30</v>
      </c>
      <c r="D487" s="569">
        <v>1.5322799443006518</v>
      </c>
      <c r="E487" s="569">
        <v>30.333610046386717</v>
      </c>
      <c r="F487" s="569">
        <v>3.7156669158935545</v>
      </c>
      <c r="G487" s="569">
        <v>2.286695631027222</v>
      </c>
      <c r="H487" s="569">
        <v>1.2030057578980919</v>
      </c>
      <c r="I487" s="569">
        <v>17.688117239117624</v>
      </c>
      <c r="J487" s="569">
        <v>2.9404240869581697</v>
      </c>
      <c r="K487" s="570">
        <v>94.902029265284554</v>
      </c>
      <c r="L487" s="571">
        <f t="shared" si="21"/>
        <v>0</v>
      </c>
      <c r="M487" s="571">
        <v>0</v>
      </c>
      <c r="N487" s="571">
        <v>0</v>
      </c>
      <c r="O487" s="572">
        <v>0</v>
      </c>
      <c r="P487" s="573">
        <v>0</v>
      </c>
      <c r="Q487" s="574">
        <f>+monthly_drivers_0!Q487*1.25</f>
        <v>3.125</v>
      </c>
    </row>
    <row r="488" spans="1:17" x14ac:dyDescent="0.25">
      <c r="A488" s="575">
        <f t="shared" si="22"/>
        <v>58957</v>
      </c>
      <c r="B488" s="575" t="str">
        <f t="shared" si="23"/>
        <v>Tracker</v>
      </c>
      <c r="C488" s="562">
        <v>30</v>
      </c>
      <c r="D488" s="563">
        <v>1.5244039831161493</v>
      </c>
      <c r="E488" s="563">
        <v>30.170838287353519</v>
      </c>
      <c r="F488" s="563">
        <v>3.6954874954223627</v>
      </c>
      <c r="G488" s="563">
        <v>2.2749351463317873</v>
      </c>
      <c r="H488" s="563">
        <v>1.1968226851820947</v>
      </c>
      <c r="I488" s="563">
        <v>17.593801823973656</v>
      </c>
      <c r="J488" s="563">
        <v>2.9244592626094819</v>
      </c>
      <c r="K488" s="564">
        <v>94.829437577068816</v>
      </c>
      <c r="L488" s="563">
        <f t="shared" si="21"/>
        <v>0</v>
      </c>
      <c r="M488" s="563">
        <v>0</v>
      </c>
      <c r="N488" s="563">
        <v>0</v>
      </c>
      <c r="O488" s="565">
        <v>0</v>
      </c>
      <c r="P488" s="564">
        <v>0</v>
      </c>
      <c r="Q488" s="566">
        <f>+monthly_drivers_0!Q488*1.25</f>
        <v>3.125</v>
      </c>
    </row>
    <row r="489" spans="1:17" x14ac:dyDescent="0.25">
      <c r="A489" s="567">
        <f t="shared" si="22"/>
        <v>58987</v>
      </c>
      <c r="B489" s="567" t="str">
        <f t="shared" si="23"/>
        <v>Tracker</v>
      </c>
      <c r="C489" s="568">
        <v>30</v>
      </c>
      <c r="D489" s="569">
        <v>1.516568531513214</v>
      </c>
      <c r="E489" s="569">
        <v>30.008902374267574</v>
      </c>
      <c r="F489" s="569">
        <v>3.6754118804931641</v>
      </c>
      <c r="G489" s="569">
        <v>2.2632350997924808</v>
      </c>
      <c r="H489" s="569">
        <v>1.1906714148670434</v>
      </c>
      <c r="I489" s="569">
        <v>17.499969815731049</v>
      </c>
      <c r="J489" s="569">
        <v>2.908576588451862</v>
      </c>
      <c r="K489" s="570">
        <v>94.757219499230402</v>
      </c>
      <c r="L489" s="571">
        <f t="shared" si="21"/>
        <v>0</v>
      </c>
      <c r="M489" s="571">
        <v>0</v>
      </c>
      <c r="N489" s="571">
        <v>0</v>
      </c>
      <c r="O489" s="572">
        <v>0</v>
      </c>
      <c r="P489" s="573">
        <v>0</v>
      </c>
      <c r="Q489" s="574">
        <f>+monthly_drivers_0!Q489*1.25</f>
        <v>3.125</v>
      </c>
    </row>
    <row r="490" spans="1:17" x14ac:dyDescent="0.25">
      <c r="A490" s="575">
        <f t="shared" si="22"/>
        <v>59018</v>
      </c>
      <c r="B490" s="575" t="str">
        <f t="shared" si="23"/>
        <v>Tracker</v>
      </c>
      <c r="C490" s="562">
        <v>30</v>
      </c>
      <c r="D490" s="563">
        <v>1.5087733772993084</v>
      </c>
      <c r="E490" s="563">
        <v>29.847797149658202</v>
      </c>
      <c r="F490" s="563">
        <v>3.655439468383789</v>
      </c>
      <c r="G490" s="563">
        <v>2.2515952415466312</v>
      </c>
      <c r="H490" s="563">
        <v>1.1845517728477715</v>
      </c>
      <c r="I490" s="563">
        <v>17.406619055867196</v>
      </c>
      <c r="J490" s="563">
        <v>2.8927755603790284</v>
      </c>
      <c r="K490" s="564">
        <v>94.685372606992729</v>
      </c>
      <c r="L490" s="563">
        <f t="shared" si="21"/>
        <v>0</v>
      </c>
      <c r="M490" s="563">
        <v>0</v>
      </c>
      <c r="N490" s="563">
        <v>0</v>
      </c>
      <c r="O490" s="565">
        <v>0</v>
      </c>
      <c r="P490" s="564">
        <v>0</v>
      </c>
      <c r="Q490" s="566">
        <f>+monthly_drivers_0!Q490*1.25</f>
        <v>3.125</v>
      </c>
    </row>
    <row r="491" spans="1:17" x14ac:dyDescent="0.25">
      <c r="A491" s="567">
        <f t="shared" si="22"/>
        <v>59049</v>
      </c>
      <c r="B491" s="567" t="str">
        <f t="shared" si="23"/>
        <v>Tracker</v>
      </c>
      <c r="C491" s="568">
        <v>30</v>
      </c>
      <c r="D491" s="569">
        <v>1.5010183016061784</v>
      </c>
      <c r="E491" s="569">
        <v>29.687519012451173</v>
      </c>
      <c r="F491" s="569">
        <v>3.6355697860717773</v>
      </c>
      <c r="G491" s="569">
        <v>2.2400152549743648</v>
      </c>
      <c r="H491" s="569">
        <v>1.1784636057466269</v>
      </c>
      <c r="I491" s="569">
        <v>17.313747053265573</v>
      </c>
      <c r="J491" s="569">
        <v>2.8770558275878431</v>
      </c>
      <c r="K491" s="570">
        <v>94.613895163476471</v>
      </c>
      <c r="L491" s="571">
        <f t="shared" si="21"/>
        <v>0</v>
      </c>
      <c r="M491" s="571">
        <v>0</v>
      </c>
      <c r="N491" s="571">
        <v>0</v>
      </c>
      <c r="O491" s="572">
        <v>0</v>
      </c>
      <c r="P491" s="573">
        <v>0</v>
      </c>
      <c r="Q491" s="574">
        <f>+monthly_drivers_0!Q491*1.25</f>
        <v>3.125</v>
      </c>
    </row>
    <row r="492" spans="1:17" x14ac:dyDescent="0.25">
      <c r="A492" s="575">
        <f t="shared" si="22"/>
        <v>59079</v>
      </c>
      <c r="B492" s="575" t="str">
        <f t="shared" si="23"/>
        <v>Tracker</v>
      </c>
      <c r="C492" s="562">
        <v>30</v>
      </c>
      <c r="D492" s="563">
        <v>1.4933031038045883</v>
      </c>
      <c r="E492" s="563">
        <v>29.528063598632809</v>
      </c>
      <c r="F492" s="563">
        <v>3.6158022842407229</v>
      </c>
      <c r="G492" s="563">
        <v>2.2284948253631591</v>
      </c>
      <c r="H492" s="563">
        <v>1.1724067468643189</v>
      </c>
      <c r="I492" s="563">
        <v>17.221351140737532</v>
      </c>
      <c r="J492" s="563">
        <v>2.8614169339239597</v>
      </c>
      <c r="K492" s="564">
        <v>94.542785588383694</v>
      </c>
      <c r="L492" s="563">
        <f t="shared" si="21"/>
        <v>0</v>
      </c>
      <c r="M492" s="563">
        <v>0</v>
      </c>
      <c r="N492" s="563">
        <v>0</v>
      </c>
      <c r="O492" s="565">
        <v>0</v>
      </c>
      <c r="P492" s="564">
        <v>0</v>
      </c>
      <c r="Q492" s="566">
        <f>+monthly_drivers_0!Q492*1.25</f>
        <v>3.125</v>
      </c>
    </row>
    <row r="493" spans="1:17" x14ac:dyDescent="0.25">
      <c r="A493" s="567">
        <f t="shared" si="22"/>
        <v>59110</v>
      </c>
      <c r="B493" s="567" t="str">
        <f t="shared" si="23"/>
        <v>Tracker</v>
      </c>
      <c r="C493" s="568">
        <v>30</v>
      </c>
      <c r="D493" s="569">
        <v>1.4142086822986601</v>
      </c>
      <c r="E493" s="569">
        <v>28.771257110595702</v>
      </c>
      <c r="F493" s="569">
        <v>3.5217242126464847</v>
      </c>
      <c r="G493" s="569">
        <v>2.0915703430175783</v>
      </c>
      <c r="H493" s="569">
        <v>1.1128168672919272</v>
      </c>
      <c r="I493" s="569">
        <v>16.801429755449298</v>
      </c>
      <c r="J493" s="569">
        <v>2.790049295276404</v>
      </c>
      <c r="K493" s="570">
        <v>90.629902640163891</v>
      </c>
      <c r="L493" s="571">
        <f t="shared" si="21"/>
        <v>0</v>
      </c>
      <c r="M493" s="571">
        <v>0</v>
      </c>
      <c r="N493" s="571">
        <v>0</v>
      </c>
      <c r="O493" s="572">
        <v>0</v>
      </c>
      <c r="P493" s="573">
        <v>0</v>
      </c>
      <c r="Q493" s="574">
        <f>+monthly_drivers_0!Q493*1.25</f>
        <v>3.125</v>
      </c>
    </row>
    <row r="494" spans="1:17" x14ac:dyDescent="0.25">
      <c r="A494" s="575">
        <f t="shared" si="22"/>
        <v>59140</v>
      </c>
      <c r="B494" s="575" t="str">
        <f t="shared" si="23"/>
        <v>Tracker</v>
      </c>
      <c r="C494" s="562">
        <v>30</v>
      </c>
      <c r="D494" s="563">
        <v>1.4069399588108062</v>
      </c>
      <c r="E494" s="563">
        <v>28.616901550292972</v>
      </c>
      <c r="F494" s="563">
        <v>3.5025908584594725</v>
      </c>
      <c r="G494" s="563">
        <v>2.080813369750977</v>
      </c>
      <c r="H494" s="563">
        <v>1.1070976355224849</v>
      </c>
      <c r="I494" s="563">
        <v>16.711879958748817</v>
      </c>
      <c r="J494" s="563">
        <v>2.7748943292796611</v>
      </c>
      <c r="K494" s="564">
        <v>90.561204458951948</v>
      </c>
      <c r="L494" s="563">
        <f t="shared" si="21"/>
        <v>0</v>
      </c>
      <c r="M494" s="563">
        <v>0</v>
      </c>
      <c r="N494" s="563">
        <v>0</v>
      </c>
      <c r="O494" s="565">
        <v>0</v>
      </c>
      <c r="P494" s="564">
        <v>0</v>
      </c>
      <c r="Q494" s="566">
        <f>+monthly_drivers_0!Q494*1.25</f>
        <v>3.125</v>
      </c>
    </row>
    <row r="495" spans="1:17" x14ac:dyDescent="0.25">
      <c r="A495" s="567">
        <f t="shared" si="22"/>
        <v>59171</v>
      </c>
      <c r="B495" s="567" t="str">
        <f t="shared" si="23"/>
        <v>Tracker</v>
      </c>
      <c r="C495" s="568">
        <v>30</v>
      </c>
      <c r="D495" s="569">
        <v>1.3997085956335071</v>
      </c>
      <c r="E495" s="569">
        <v>28.463338043212893</v>
      </c>
      <c r="F495" s="569">
        <v>3.4835558929443358</v>
      </c>
      <c r="G495" s="569">
        <v>2.0701117038726808</v>
      </c>
      <c r="H495" s="569">
        <v>1.1014077827185391</v>
      </c>
      <c r="I495" s="569">
        <v>16.622789302587506</v>
      </c>
      <c r="J495" s="569">
        <v>2.7598173106312753</v>
      </c>
      <c r="K495" s="570">
        <v>90.492859512150289</v>
      </c>
      <c r="L495" s="571">
        <f t="shared" si="21"/>
        <v>0</v>
      </c>
      <c r="M495" s="571">
        <v>0</v>
      </c>
      <c r="N495" s="571">
        <v>0</v>
      </c>
      <c r="O495" s="572">
        <v>0</v>
      </c>
      <c r="P495" s="573">
        <v>0</v>
      </c>
      <c r="Q495" s="574">
        <f>+monthly_drivers_0!Q495*1.25</f>
        <v>3.125</v>
      </c>
    </row>
    <row r="496" spans="1:17" x14ac:dyDescent="0.25">
      <c r="A496" s="575">
        <f t="shared" si="22"/>
        <v>59202</v>
      </c>
      <c r="B496" s="575" t="str">
        <f t="shared" si="23"/>
        <v>Tracker</v>
      </c>
      <c r="C496" s="562">
        <v>30</v>
      </c>
      <c r="D496" s="563">
        <v>1.392514430642128</v>
      </c>
      <c r="E496" s="563">
        <v>28.310562713623046</v>
      </c>
      <c r="F496" s="563">
        <v>3.4646187744140629</v>
      </c>
      <c r="G496" s="563">
        <v>2.0594651012420653</v>
      </c>
      <c r="H496" s="563">
        <v>1.0957472201734784</v>
      </c>
      <c r="I496" s="563">
        <v>16.534155869722369</v>
      </c>
      <c r="J496" s="563">
        <v>2.7448178155720235</v>
      </c>
      <c r="K496" s="564">
        <v>90.424866093993188</v>
      </c>
      <c r="L496" s="563">
        <f t="shared" si="21"/>
        <v>0</v>
      </c>
      <c r="M496" s="563">
        <v>0</v>
      </c>
      <c r="N496" s="563">
        <v>0</v>
      </c>
      <c r="O496" s="565">
        <v>0</v>
      </c>
      <c r="P496" s="564">
        <v>0</v>
      </c>
      <c r="Q496" s="566">
        <f>+monthly_drivers_0!Q496*1.25</f>
        <v>3.125</v>
      </c>
    </row>
    <row r="497" spans="1:17" x14ac:dyDescent="0.25">
      <c r="A497" s="567">
        <f t="shared" si="22"/>
        <v>59230</v>
      </c>
      <c r="B497" s="567" t="str">
        <f t="shared" si="23"/>
        <v>Tracker</v>
      </c>
      <c r="C497" s="568">
        <v>30</v>
      </c>
      <c r="D497" s="569">
        <v>1.3555770109891891</v>
      </c>
      <c r="E497" s="569">
        <v>27.084254302978511</v>
      </c>
      <c r="F497" s="569">
        <v>3.3121340484619144</v>
      </c>
      <c r="G497" s="569">
        <v>2.0188514862060551</v>
      </c>
      <c r="H497" s="569">
        <v>1.0655842751562596</v>
      </c>
      <c r="I497" s="569">
        <v>15.798959710955621</v>
      </c>
      <c r="J497" s="569">
        <v>2.6198053812384607</v>
      </c>
      <c r="K497" s="570">
        <v>86.883418044030662</v>
      </c>
      <c r="L497" s="571">
        <f t="shared" si="21"/>
        <v>0</v>
      </c>
      <c r="M497" s="571">
        <v>0</v>
      </c>
      <c r="N497" s="571">
        <v>0</v>
      </c>
      <c r="O497" s="572">
        <v>0</v>
      </c>
      <c r="P497" s="573">
        <v>0</v>
      </c>
      <c r="Q497" s="574">
        <f>+monthly_drivers_0!Q497*1.25</f>
        <v>3.125</v>
      </c>
    </row>
    <row r="498" spans="1:17" x14ac:dyDescent="0.25">
      <c r="A498" s="575">
        <f t="shared" si="22"/>
        <v>59261</v>
      </c>
      <c r="B498" s="575" t="str">
        <f t="shared" si="23"/>
        <v>Tracker</v>
      </c>
      <c r="C498" s="562">
        <v>30</v>
      </c>
      <c r="D498" s="563">
        <v>1.3486097937822339</v>
      </c>
      <c r="E498" s="563">
        <v>26.938568267822269</v>
      </c>
      <c r="F498" s="563">
        <v>3.2940786132812501</v>
      </c>
      <c r="G498" s="563">
        <v>2.0084684944152831</v>
      </c>
      <c r="H498" s="563">
        <v>1.0601079157739879</v>
      </c>
      <c r="I498" s="563">
        <v>15.714559877395626</v>
      </c>
      <c r="J498" s="563">
        <v>2.6055259728729729</v>
      </c>
      <c r="K498" s="564">
        <v>86.818610313057903</v>
      </c>
      <c r="L498" s="563">
        <f t="shared" si="21"/>
        <v>0</v>
      </c>
      <c r="M498" s="563">
        <v>0</v>
      </c>
      <c r="N498" s="563">
        <v>0</v>
      </c>
      <c r="O498" s="565">
        <v>0</v>
      </c>
      <c r="P498" s="564">
        <v>0</v>
      </c>
      <c r="Q498" s="566">
        <f>+monthly_drivers_0!Q498*1.25</f>
        <v>3.125</v>
      </c>
    </row>
    <row r="499" spans="1:17" x14ac:dyDescent="0.25">
      <c r="A499" s="567">
        <f t="shared" si="22"/>
        <v>59291</v>
      </c>
      <c r="B499" s="567" t="str">
        <f t="shared" si="23"/>
        <v>Tracker</v>
      </c>
      <c r="C499" s="568">
        <v>30</v>
      </c>
      <c r="D499" s="569">
        <v>1.3416784110069273</v>
      </c>
      <c r="E499" s="569">
        <v>26.793630126953129</v>
      </c>
      <c r="F499" s="569">
        <v>3.2761160888671874</v>
      </c>
      <c r="G499" s="569">
        <v>1.9981389083862309</v>
      </c>
      <c r="H499" s="569">
        <v>1.054659746915102</v>
      </c>
      <c r="I499" s="569">
        <v>15.6305929415226</v>
      </c>
      <c r="J499" s="569">
        <v>2.5913200621902943</v>
      </c>
      <c r="K499" s="570">
        <v>86.754136027753361</v>
      </c>
      <c r="L499" s="571">
        <f t="shared" si="21"/>
        <v>0</v>
      </c>
      <c r="M499" s="571">
        <v>0</v>
      </c>
      <c r="N499" s="571">
        <v>0</v>
      </c>
      <c r="O499" s="572">
        <v>0</v>
      </c>
      <c r="P499" s="573">
        <v>0</v>
      </c>
      <c r="Q499" s="574">
        <f>+monthly_drivers_0!Q499*1.25</f>
        <v>3.125</v>
      </c>
    </row>
    <row r="500" spans="1:17" x14ac:dyDescent="0.25">
      <c r="A500" s="575">
        <f t="shared" si="22"/>
        <v>59322</v>
      </c>
      <c r="B500" s="575" t="str">
        <f t="shared" si="23"/>
        <v>Tracker</v>
      </c>
      <c r="C500" s="562">
        <v>30</v>
      </c>
      <c r="D500" s="563">
        <v>1.3347826737165449</v>
      </c>
      <c r="E500" s="563">
        <v>26.64943557739258</v>
      </c>
      <c r="F500" s="563">
        <v>3.2582458801269536</v>
      </c>
      <c r="G500" s="563">
        <v>1.9878624572753902</v>
      </c>
      <c r="H500" s="563">
        <v>1.0492395813912154</v>
      </c>
      <c r="I500" s="563">
        <v>15.547056203484535</v>
      </c>
      <c r="J500" s="563">
        <v>2.5771871874630445</v>
      </c>
      <c r="K500" s="564">
        <v>86.689993346989169</v>
      </c>
      <c r="L500" s="563">
        <f t="shared" si="21"/>
        <v>0</v>
      </c>
      <c r="M500" s="563">
        <v>0</v>
      </c>
      <c r="N500" s="563">
        <v>0</v>
      </c>
      <c r="O500" s="565">
        <v>0</v>
      </c>
      <c r="P500" s="564">
        <v>0</v>
      </c>
      <c r="Q500" s="566">
        <f>+monthly_drivers_0!Q500*1.25</f>
        <v>3.125</v>
      </c>
    </row>
    <row r="501" spans="1:17" x14ac:dyDescent="0.25">
      <c r="A501" s="567">
        <f t="shared" si="22"/>
        <v>59352</v>
      </c>
      <c r="B501" s="567" t="str">
        <f t="shared" si="23"/>
        <v>Tracker</v>
      </c>
      <c r="C501" s="568">
        <v>30</v>
      </c>
      <c r="D501" s="569">
        <v>1.3279224027395251</v>
      </c>
      <c r="E501" s="569">
        <v>26.505980682373046</v>
      </c>
      <c r="F501" s="569">
        <v>3.240467529296875</v>
      </c>
      <c r="G501" s="569">
        <v>1.9776388511657716</v>
      </c>
      <c r="H501" s="569">
        <v>1.0438472978621722</v>
      </c>
      <c r="I501" s="569">
        <v>15.463947683572769</v>
      </c>
      <c r="J501" s="569">
        <v>2.5631269274652002</v>
      </c>
      <c r="K501" s="570">
        <v>86.626180586457252</v>
      </c>
      <c r="L501" s="571">
        <f t="shared" si="21"/>
        <v>0</v>
      </c>
      <c r="M501" s="571">
        <v>0</v>
      </c>
      <c r="N501" s="571">
        <v>0</v>
      </c>
      <c r="O501" s="572">
        <v>0</v>
      </c>
      <c r="P501" s="573">
        <v>0</v>
      </c>
      <c r="Q501" s="574">
        <f>+monthly_drivers_0!Q501*1.25</f>
        <v>3.125</v>
      </c>
    </row>
    <row r="502" spans="1:17" x14ac:dyDescent="0.25">
      <c r="A502" s="575">
        <f t="shared" si="22"/>
        <v>59383</v>
      </c>
      <c r="B502" s="575" t="str">
        <f t="shared" si="23"/>
        <v>Tracker</v>
      </c>
      <c r="C502" s="562">
        <v>30</v>
      </c>
      <c r="D502" s="563">
        <v>1.3210973995923996</v>
      </c>
      <c r="E502" s="563">
        <v>26.363262145996092</v>
      </c>
      <c r="F502" s="563">
        <v>3.2227806549072269</v>
      </c>
      <c r="G502" s="563">
        <v>1.9674678306579592</v>
      </c>
      <c r="H502" s="563">
        <v>1.0384827333837747</v>
      </c>
      <c r="I502" s="563">
        <v>15.381265530824663</v>
      </c>
      <c r="J502" s="563">
        <v>2.5491390258967872</v>
      </c>
      <c r="K502" s="564">
        <v>86.562695777475838</v>
      </c>
      <c r="L502" s="563">
        <f t="shared" si="21"/>
        <v>0</v>
      </c>
      <c r="M502" s="563">
        <v>0</v>
      </c>
      <c r="N502" s="563">
        <v>0</v>
      </c>
      <c r="O502" s="565">
        <v>0</v>
      </c>
      <c r="P502" s="564">
        <v>0</v>
      </c>
      <c r="Q502" s="566">
        <f>+monthly_drivers_0!Q502*1.25</f>
        <v>3.125</v>
      </c>
    </row>
    <row r="503" spans="1:17" x14ac:dyDescent="0.25">
      <c r="A503" s="567">
        <f t="shared" si="22"/>
        <v>59414</v>
      </c>
      <c r="B503" s="567" t="str">
        <f t="shared" si="23"/>
        <v>Tracker</v>
      </c>
      <c r="C503" s="568">
        <v>30</v>
      </c>
      <c r="D503" s="569">
        <v>1.3143074983358383</v>
      </c>
      <c r="E503" s="569">
        <v>26.221275878906248</v>
      </c>
      <c r="F503" s="569">
        <v>3.2051847305297851</v>
      </c>
      <c r="G503" s="569">
        <v>1.9573491210937495</v>
      </c>
      <c r="H503" s="569">
        <v>1.0331457523554561</v>
      </c>
      <c r="I503" s="569">
        <v>15.299006159186366</v>
      </c>
      <c r="J503" s="569">
        <v>2.5352230628728867</v>
      </c>
      <c r="K503" s="570">
        <v>86.499537625849257</v>
      </c>
      <c r="L503" s="571">
        <f t="shared" si="21"/>
        <v>0</v>
      </c>
      <c r="M503" s="571">
        <v>0</v>
      </c>
      <c r="N503" s="571">
        <v>0</v>
      </c>
      <c r="O503" s="572">
        <v>0</v>
      </c>
      <c r="P503" s="573">
        <v>0</v>
      </c>
      <c r="Q503" s="574">
        <f>+monthly_drivers_0!Q503*1.25</f>
        <v>3.125</v>
      </c>
    </row>
    <row r="504" spans="1:17" x14ac:dyDescent="0.25">
      <c r="A504" s="575">
        <f t="shared" si="22"/>
        <v>59444</v>
      </c>
      <c r="B504" s="575" t="str">
        <f t="shared" si="23"/>
        <v>Tracker</v>
      </c>
      <c r="C504" s="562">
        <v>30</v>
      </c>
      <c r="D504" s="563">
        <v>1.3075525177717204</v>
      </c>
      <c r="E504" s="563">
        <v>26.080018432617187</v>
      </c>
      <c r="F504" s="563">
        <v>3.1876793365478515</v>
      </c>
      <c r="G504" s="563">
        <v>1.947282455444336</v>
      </c>
      <c r="H504" s="563">
        <v>1.0278362365067004</v>
      </c>
      <c r="I504" s="563">
        <v>15.217169328331947</v>
      </c>
      <c r="J504" s="563">
        <v>2.5213786838948726</v>
      </c>
      <c r="K504" s="564">
        <v>86.436704367280015</v>
      </c>
      <c r="L504" s="563">
        <f t="shared" si="21"/>
        <v>0</v>
      </c>
      <c r="M504" s="563">
        <v>0</v>
      </c>
      <c r="N504" s="563">
        <v>0</v>
      </c>
      <c r="O504" s="565">
        <v>0</v>
      </c>
      <c r="P504" s="564">
        <v>0</v>
      </c>
      <c r="Q504" s="566">
        <f>+monthly_drivers_0!Q504*1.25</f>
        <v>3.125</v>
      </c>
    </row>
    <row r="505" spans="1:17" x14ac:dyDescent="0.25">
      <c r="A505" s="567">
        <f t="shared" si="22"/>
        <v>59475</v>
      </c>
      <c r="B505" s="567" t="str">
        <f t="shared" si="23"/>
        <v>Tracker</v>
      </c>
      <c r="C505" s="568">
        <v>30</v>
      </c>
      <c r="D505" s="569">
        <v>1.3008322671651842</v>
      </c>
      <c r="E505" s="569">
        <v>25.939485900878907</v>
      </c>
      <c r="F505" s="569">
        <v>3.1702640151977537</v>
      </c>
      <c r="G505" s="569">
        <v>1.9372675743103027</v>
      </c>
      <c r="H505" s="569">
        <v>1.0225539912432433</v>
      </c>
      <c r="I505" s="569">
        <v>15.135751794934272</v>
      </c>
      <c r="J505" s="569">
        <v>2.5076055199801921</v>
      </c>
      <c r="K505" s="570">
        <v>86.37419426721334</v>
      </c>
      <c r="L505" s="571">
        <f t="shared" si="21"/>
        <v>0</v>
      </c>
      <c r="M505" s="571">
        <v>0</v>
      </c>
      <c r="N505" s="571">
        <v>0</v>
      </c>
      <c r="O505" s="572">
        <v>0</v>
      </c>
      <c r="P505" s="573">
        <v>0</v>
      </c>
      <c r="Q505" s="574">
        <f>+monthly_drivers_0!Q505*1.25</f>
        <v>3.125</v>
      </c>
    </row>
    <row r="506" spans="1:17" x14ac:dyDescent="0.25">
      <c r="A506" s="575">
        <f t="shared" si="22"/>
        <v>59505</v>
      </c>
      <c r="B506" s="575" t="str">
        <f t="shared" si="23"/>
        <v>Tracker</v>
      </c>
      <c r="C506" s="562">
        <v>30</v>
      </c>
      <c r="D506" s="563">
        <v>1.2941465748548504</v>
      </c>
      <c r="E506" s="563">
        <v>25.799674591064456</v>
      </c>
      <c r="F506" s="563">
        <v>3.1529382095336915</v>
      </c>
      <c r="G506" s="563">
        <v>1.9273041877746584</v>
      </c>
      <c r="H506" s="563">
        <v>1.0172989327162503</v>
      </c>
      <c r="I506" s="563">
        <v>15.054751799106597</v>
      </c>
      <c r="J506" s="563">
        <v>2.4939032033085824</v>
      </c>
      <c r="K506" s="564">
        <v>86.312005672156815</v>
      </c>
      <c r="L506" s="563">
        <f t="shared" si="21"/>
        <v>0</v>
      </c>
      <c r="M506" s="563">
        <v>0</v>
      </c>
      <c r="N506" s="563">
        <v>0</v>
      </c>
      <c r="O506" s="565">
        <v>0</v>
      </c>
      <c r="P506" s="564">
        <v>0</v>
      </c>
      <c r="Q506" s="566">
        <f>+monthly_drivers_0!Q506*1.25</f>
        <v>3.125</v>
      </c>
    </row>
    <row r="507" spans="1:17" x14ac:dyDescent="0.25">
      <c r="A507" s="567">
        <f t="shared" si="22"/>
        <v>59536</v>
      </c>
      <c r="B507" s="567" t="str">
        <f t="shared" si="23"/>
        <v>Tracker</v>
      </c>
      <c r="C507" s="568">
        <v>30</v>
      </c>
      <c r="D507" s="569">
        <v>1.2874952710866931</v>
      </c>
      <c r="E507" s="569">
        <v>25.660580474853511</v>
      </c>
      <c r="F507" s="569">
        <v>3.1357014694213867</v>
      </c>
      <c r="G507" s="569">
        <v>1.9173920402526854</v>
      </c>
      <c r="H507" s="569">
        <v>1.0120708954781295</v>
      </c>
      <c r="I507" s="569">
        <v>14.974166601061821</v>
      </c>
      <c r="J507" s="569">
        <v>2.4802712690234188</v>
      </c>
      <c r="K507" s="570">
        <v>86.250136762380606</v>
      </c>
      <c r="L507" s="571">
        <f t="shared" si="21"/>
        <v>0</v>
      </c>
      <c r="M507" s="571">
        <v>0</v>
      </c>
      <c r="N507" s="571">
        <v>0</v>
      </c>
      <c r="O507" s="572">
        <v>0</v>
      </c>
      <c r="P507" s="573">
        <v>0</v>
      </c>
      <c r="Q507" s="574">
        <f>+monthly_drivers_0!Q507*1.25</f>
        <v>3.125</v>
      </c>
    </row>
    <row r="508" spans="1:17" x14ac:dyDescent="0.25">
      <c r="A508" s="575">
        <f t="shared" si="22"/>
        <v>59567</v>
      </c>
      <c r="B508" s="575" t="str">
        <f t="shared" si="23"/>
        <v>Tracker</v>
      </c>
      <c r="C508" s="562">
        <v>30</v>
      </c>
      <c r="D508" s="563">
        <v>1.251066952586174</v>
      </c>
      <c r="E508" s="563">
        <v>23.837593444824215</v>
      </c>
      <c r="F508" s="563">
        <v>2.9089883804321293</v>
      </c>
      <c r="G508" s="563">
        <v>1.8258102874755857</v>
      </c>
      <c r="H508" s="563">
        <v>0.98451132760941973</v>
      </c>
      <c r="I508" s="563">
        <v>13.970259808182718</v>
      </c>
      <c r="J508" s="563">
        <v>2.3095357271134853</v>
      </c>
      <c r="K508" s="564">
        <v>81.927932919800284</v>
      </c>
      <c r="L508" s="563">
        <f t="shared" si="21"/>
        <v>0</v>
      </c>
      <c r="M508" s="563">
        <v>0</v>
      </c>
      <c r="N508" s="563">
        <v>0</v>
      </c>
      <c r="O508" s="565">
        <v>0</v>
      </c>
      <c r="P508" s="564">
        <v>0</v>
      </c>
      <c r="Q508" s="566">
        <f>+monthly_drivers_0!Q508*1.25</f>
        <v>3.125</v>
      </c>
    </row>
    <row r="509" spans="1:17" x14ac:dyDescent="0.25">
      <c r="A509" s="567">
        <f t="shared" si="22"/>
        <v>59595</v>
      </c>
      <c r="B509" s="567" t="str">
        <f t="shared" si="23"/>
        <v>Tracker</v>
      </c>
      <c r="C509" s="568">
        <v>30</v>
      </c>
      <c r="D509" s="569">
        <v>1.2446372120380405</v>
      </c>
      <c r="E509" s="569">
        <v>23.70897802734375</v>
      </c>
      <c r="F509" s="569">
        <v>2.8930549545288082</v>
      </c>
      <c r="G509" s="569">
        <v>1.8164201202392578</v>
      </c>
      <c r="H509" s="569">
        <v>0.97945192322134977</v>
      </c>
      <c r="I509" s="569">
        <v>13.895463548898698</v>
      </c>
      <c r="J509" s="569">
        <v>2.2968885542750357</v>
      </c>
      <c r="K509" s="570">
        <v>81.870539034307001</v>
      </c>
      <c r="L509" s="571">
        <f t="shared" si="21"/>
        <v>0</v>
      </c>
      <c r="M509" s="571">
        <v>0</v>
      </c>
      <c r="N509" s="571">
        <v>0</v>
      </c>
      <c r="O509" s="572">
        <v>0</v>
      </c>
      <c r="P509" s="573">
        <v>0</v>
      </c>
      <c r="Q509" s="574">
        <f>+monthly_drivers_0!Q509*1.25</f>
        <v>3.125</v>
      </c>
    </row>
    <row r="510" spans="1:17" x14ac:dyDescent="0.25">
      <c r="A510" s="575">
        <f t="shared" si="22"/>
        <v>59626</v>
      </c>
      <c r="B510" s="575" t="str">
        <f t="shared" si="23"/>
        <v>Tracker</v>
      </c>
      <c r="C510" s="562">
        <v>30</v>
      </c>
      <c r="D510" s="563">
        <v>1.1994669311046604</v>
      </c>
      <c r="E510" s="563">
        <v>22.435000671386721</v>
      </c>
      <c r="F510" s="563">
        <v>2.7346383056640624</v>
      </c>
      <c r="G510" s="563">
        <v>1.6705499725341801</v>
      </c>
      <c r="H510" s="563">
        <v>0.94533833663165567</v>
      </c>
      <c r="I510" s="563">
        <v>13.192643162608146</v>
      </c>
      <c r="J510" s="563">
        <v>2.1773825083673004</v>
      </c>
      <c r="K510" s="564">
        <v>77.71535200309755</v>
      </c>
      <c r="L510" s="563">
        <f t="shared" si="21"/>
        <v>0</v>
      </c>
      <c r="M510" s="563">
        <v>0</v>
      </c>
      <c r="N510" s="563">
        <v>0</v>
      </c>
      <c r="O510" s="565">
        <v>0</v>
      </c>
      <c r="P510" s="564">
        <v>0</v>
      </c>
      <c r="Q510" s="566">
        <f>+monthly_drivers_0!Q510*1.25</f>
        <v>3.125</v>
      </c>
    </row>
    <row r="511" spans="1:17" x14ac:dyDescent="0.25">
      <c r="A511" s="567">
        <f t="shared" si="22"/>
        <v>59656</v>
      </c>
      <c r="B511" s="567" t="str">
        <f t="shared" si="23"/>
        <v>Tracker</v>
      </c>
      <c r="C511" s="568">
        <v>30</v>
      </c>
      <c r="D511" s="569">
        <v>1.1634881620407107</v>
      </c>
      <c r="E511" s="569">
        <v>20.972783325195316</v>
      </c>
      <c r="F511" s="569">
        <v>2.552804512023926</v>
      </c>
      <c r="G511" s="569">
        <v>1.6223304977416995</v>
      </c>
      <c r="H511" s="569">
        <v>0.91439278708398342</v>
      </c>
      <c r="I511" s="569">
        <v>12.26405240046978</v>
      </c>
      <c r="J511" s="569">
        <v>2.0194614686071874</v>
      </c>
      <c r="K511" s="570">
        <v>73.609136361241355</v>
      </c>
      <c r="L511" s="571">
        <f t="shared" si="21"/>
        <v>0</v>
      </c>
      <c r="M511" s="571">
        <v>0</v>
      </c>
      <c r="N511" s="571">
        <v>0</v>
      </c>
      <c r="O511" s="572">
        <v>0</v>
      </c>
      <c r="P511" s="573">
        <v>0</v>
      </c>
      <c r="Q511" s="574">
        <f>+monthly_drivers_0!Q511*1.25</f>
        <v>3.125</v>
      </c>
    </row>
    <row r="512" spans="1:17" x14ac:dyDescent="0.25">
      <c r="A512" s="575">
        <f t="shared" si="22"/>
        <v>59687</v>
      </c>
      <c r="B512" s="575" t="str">
        <f t="shared" si="23"/>
        <v>Tracker</v>
      </c>
      <c r="C512" s="562">
        <v>30</v>
      </c>
      <c r="D512" s="563">
        <v>1.1575088140964509</v>
      </c>
      <c r="E512" s="563">
        <v>20.859678497314452</v>
      </c>
      <c r="F512" s="563">
        <v>2.5388001937866211</v>
      </c>
      <c r="G512" s="563">
        <v>1.6139868316650392</v>
      </c>
      <c r="H512" s="563">
        <v>0.90969397997856138</v>
      </c>
      <c r="I512" s="563">
        <v>12.198491536140441</v>
      </c>
      <c r="J512" s="563">
        <v>2.0083851694762709</v>
      </c>
      <c r="K512" s="564">
        <v>73.558369744956508</v>
      </c>
      <c r="L512" s="563">
        <f t="shared" si="21"/>
        <v>0</v>
      </c>
      <c r="M512" s="563">
        <v>0</v>
      </c>
      <c r="N512" s="563">
        <v>0</v>
      </c>
      <c r="O512" s="565">
        <v>0</v>
      </c>
      <c r="P512" s="564">
        <v>0</v>
      </c>
      <c r="Q512" s="566">
        <f>+monthly_drivers_0!Q512*1.25</f>
        <v>3.125</v>
      </c>
    </row>
    <row r="513" spans="1:17" x14ac:dyDescent="0.25">
      <c r="A513" s="567">
        <f t="shared" si="22"/>
        <v>59717</v>
      </c>
      <c r="B513" s="567" t="str">
        <f t="shared" si="23"/>
        <v>Tracker</v>
      </c>
      <c r="C513" s="568">
        <v>30</v>
      </c>
      <c r="D513" s="569">
        <v>1.0719753193855286</v>
      </c>
      <c r="E513" s="569">
        <v>18.586616882324218</v>
      </c>
      <c r="F513" s="569">
        <v>2.2560970535278324</v>
      </c>
      <c r="G513" s="569">
        <v>1.4745939636230467</v>
      </c>
      <c r="H513" s="569">
        <v>0.84533066901564613</v>
      </c>
      <c r="I513" s="569">
        <v>10.948560886144637</v>
      </c>
      <c r="J513" s="569">
        <v>1.7957877037227155</v>
      </c>
      <c r="K513" s="570">
        <v>65.561412833094607</v>
      </c>
      <c r="L513" s="571">
        <f t="shared" si="21"/>
        <v>0</v>
      </c>
      <c r="M513" s="571">
        <v>0</v>
      </c>
      <c r="N513" s="571">
        <v>0</v>
      </c>
      <c r="O513" s="572">
        <v>0</v>
      </c>
      <c r="P513" s="573">
        <v>0</v>
      </c>
      <c r="Q513" s="574">
        <f>+monthly_drivers_0!Q513*1.25</f>
        <v>3.125</v>
      </c>
    </row>
    <row r="514" spans="1:17" x14ac:dyDescent="0.25">
      <c r="A514" s="575">
        <f t="shared" si="22"/>
        <v>59748</v>
      </c>
      <c r="B514" s="575" t="str">
        <f t="shared" si="23"/>
        <v>Tracker</v>
      </c>
      <c r="C514" s="562">
        <v>30</v>
      </c>
      <c r="D514" s="563">
        <v>0.99460402071475995</v>
      </c>
      <c r="E514" s="563">
        <v>17.894763305664064</v>
      </c>
      <c r="F514" s="563">
        <v>2.1700960998535157</v>
      </c>
      <c r="G514" s="563">
        <v>1.4278331680297853</v>
      </c>
      <c r="H514" s="563">
        <v>0.78709008921682844</v>
      </c>
      <c r="I514" s="563">
        <v>10.565685078978538</v>
      </c>
      <c r="J514" s="563">
        <v>1.7307197616100312</v>
      </c>
      <c r="K514" s="564">
        <v>61.684152850985534</v>
      </c>
      <c r="L514" s="563">
        <f t="shared" ref="L514:L577" si="24">+O514+P514</f>
        <v>0</v>
      </c>
      <c r="M514" s="563">
        <v>0</v>
      </c>
      <c r="N514" s="563">
        <v>0</v>
      </c>
      <c r="O514" s="565">
        <v>0</v>
      </c>
      <c r="P514" s="564">
        <v>0</v>
      </c>
      <c r="Q514" s="566">
        <f>+monthly_drivers_0!Q514*1.25</f>
        <v>3.125</v>
      </c>
    </row>
    <row r="515" spans="1:17" x14ac:dyDescent="0.25">
      <c r="A515" s="567">
        <f t="shared" ref="A515:A578" si="25">+EOMONTH(A514,1)</f>
        <v>59779</v>
      </c>
      <c r="B515" s="567" t="str">
        <f t="shared" ref="B515:B578" si="26">+B514</f>
        <v>Tracker</v>
      </c>
      <c r="C515" s="568">
        <v>30</v>
      </c>
      <c r="D515" s="569">
        <v>0.98949323427677138</v>
      </c>
      <c r="E515" s="569">
        <v>17.798656677246097</v>
      </c>
      <c r="F515" s="569">
        <v>2.1582058868408205</v>
      </c>
      <c r="G515" s="569">
        <v>1.4204898071289063</v>
      </c>
      <c r="H515" s="569">
        <v>0.78304598811268811</v>
      </c>
      <c r="I515" s="569">
        <v>10.509497806072234</v>
      </c>
      <c r="J515" s="569">
        <v>1.7212378050386905</v>
      </c>
      <c r="K515" s="570">
        <v>61.640482138931759</v>
      </c>
      <c r="L515" s="571">
        <f t="shared" si="24"/>
        <v>0</v>
      </c>
      <c r="M515" s="571">
        <v>0</v>
      </c>
      <c r="N515" s="571">
        <v>0</v>
      </c>
      <c r="O515" s="572">
        <v>0</v>
      </c>
      <c r="P515" s="573">
        <v>0</v>
      </c>
      <c r="Q515" s="574">
        <f>+monthly_drivers_0!Q515*1.25</f>
        <v>3.125</v>
      </c>
    </row>
    <row r="516" spans="1:17" x14ac:dyDescent="0.25">
      <c r="A516" s="575">
        <f t="shared" si="25"/>
        <v>59809</v>
      </c>
      <c r="B516" s="575" t="str">
        <f t="shared" si="26"/>
        <v>Tracker</v>
      </c>
      <c r="C516" s="562">
        <v>30</v>
      </c>
      <c r="D516" s="563">
        <v>0.91907820177078248</v>
      </c>
      <c r="E516" s="563">
        <v>17.014851226806641</v>
      </c>
      <c r="F516" s="563">
        <v>2.0607658767700197</v>
      </c>
      <c r="G516" s="563">
        <v>1.3358341178894044</v>
      </c>
      <c r="H516" s="563">
        <v>0.73002479696273803</v>
      </c>
      <c r="I516" s="563">
        <v>10.076235966324806</v>
      </c>
      <c r="J516" s="563">
        <v>1.6475964105427265</v>
      </c>
      <c r="K516" s="564">
        <v>57.73430576342345</v>
      </c>
      <c r="L516" s="563">
        <f t="shared" si="24"/>
        <v>0</v>
      </c>
      <c r="M516" s="563">
        <v>0</v>
      </c>
      <c r="N516" s="563">
        <v>0</v>
      </c>
      <c r="O516" s="565">
        <v>0</v>
      </c>
      <c r="P516" s="564">
        <v>0</v>
      </c>
      <c r="Q516" s="566">
        <f>+monthly_drivers_0!Q516*1.25</f>
        <v>3.125</v>
      </c>
    </row>
    <row r="517" spans="1:17" x14ac:dyDescent="0.25">
      <c r="A517" s="567">
        <f t="shared" si="25"/>
        <v>59840</v>
      </c>
      <c r="B517" s="567" t="str">
        <f t="shared" si="26"/>
        <v>Tracker</v>
      </c>
      <c r="C517" s="568">
        <v>30</v>
      </c>
      <c r="D517" s="569">
        <v>0.91435583341121685</v>
      </c>
      <c r="E517" s="569">
        <v>16.923657714843749</v>
      </c>
      <c r="F517" s="569">
        <v>2.0494866180419922</v>
      </c>
      <c r="G517" s="569">
        <v>1.3289639053344726</v>
      </c>
      <c r="H517" s="569">
        <v>0.7262741724699735</v>
      </c>
      <c r="I517" s="569">
        <v>10.022777523875238</v>
      </c>
      <c r="J517" s="569">
        <v>1.63857845813036</v>
      </c>
      <c r="K517" s="570">
        <v>57.692871067821983</v>
      </c>
      <c r="L517" s="571">
        <f t="shared" si="24"/>
        <v>0</v>
      </c>
      <c r="M517" s="571">
        <v>0</v>
      </c>
      <c r="N517" s="571">
        <v>0</v>
      </c>
      <c r="O517" s="572">
        <v>0</v>
      </c>
      <c r="P517" s="573">
        <v>0</v>
      </c>
      <c r="Q517" s="574">
        <f>+monthly_drivers_0!Q517*1.25</f>
        <v>3.125</v>
      </c>
    </row>
    <row r="518" spans="1:17" x14ac:dyDescent="0.25">
      <c r="A518" s="575">
        <f t="shared" si="25"/>
        <v>59870</v>
      </c>
      <c r="B518" s="575" t="str">
        <f t="shared" si="26"/>
        <v>Tracker</v>
      </c>
      <c r="C518" s="562">
        <v>30</v>
      </c>
      <c r="D518" s="563">
        <v>0.9096577444076539</v>
      </c>
      <c r="E518" s="563">
        <v>16.832931335449221</v>
      </c>
      <c r="F518" s="563">
        <v>2.0382652893066404</v>
      </c>
      <c r="G518" s="563">
        <v>1.3221290321350099</v>
      </c>
      <c r="H518" s="563">
        <v>0.72254283264279362</v>
      </c>
      <c r="I518" s="563">
        <v>9.9695925248861315</v>
      </c>
      <c r="J518" s="563">
        <v>1.6296068290770054</v>
      </c>
      <c r="K518" s="564">
        <v>57.651649362623701</v>
      </c>
      <c r="L518" s="563">
        <f t="shared" si="24"/>
        <v>0</v>
      </c>
      <c r="M518" s="563">
        <v>0</v>
      </c>
      <c r="N518" s="563">
        <v>0</v>
      </c>
      <c r="O518" s="565">
        <v>0</v>
      </c>
      <c r="P518" s="564">
        <v>0</v>
      </c>
      <c r="Q518" s="566">
        <f>+monthly_drivers_0!Q518*1.25</f>
        <v>3.125</v>
      </c>
    </row>
    <row r="519" spans="1:17" x14ac:dyDescent="0.25">
      <c r="A519" s="567">
        <f t="shared" si="25"/>
        <v>59901</v>
      </c>
      <c r="B519" s="567" t="str">
        <f t="shared" si="26"/>
        <v>Tracker</v>
      </c>
      <c r="C519" s="568">
        <v>30</v>
      </c>
      <c r="D519" s="569">
        <v>0.90498382055759441</v>
      </c>
      <c r="E519" s="569">
        <v>16.742669891357423</v>
      </c>
      <c r="F519" s="569">
        <v>2.0271017227172852</v>
      </c>
      <c r="G519" s="569">
        <v>1.315329319000244</v>
      </c>
      <c r="H519" s="569">
        <v>0.71883068072795864</v>
      </c>
      <c r="I519" s="569">
        <v>9.9166792887449269</v>
      </c>
      <c r="J519" s="569">
        <v>1.6206813980638981</v>
      </c>
      <c r="K519" s="570">
        <v>57.610639609754088</v>
      </c>
      <c r="L519" s="571">
        <f t="shared" si="24"/>
        <v>0</v>
      </c>
      <c r="M519" s="571">
        <v>0</v>
      </c>
      <c r="N519" s="571">
        <v>0</v>
      </c>
      <c r="O519" s="572">
        <v>0</v>
      </c>
      <c r="P519" s="573">
        <v>0</v>
      </c>
      <c r="Q519" s="574">
        <f>+monthly_drivers_0!Q519*1.25</f>
        <v>3.125</v>
      </c>
    </row>
    <row r="520" spans="1:17" x14ac:dyDescent="0.25">
      <c r="A520" s="575">
        <f t="shared" si="25"/>
        <v>59932</v>
      </c>
      <c r="B520" s="575" t="str">
        <f t="shared" si="26"/>
        <v>Tracker</v>
      </c>
      <c r="C520" s="562">
        <v>30</v>
      </c>
      <c r="D520" s="563">
        <v>0.90033393204212187</v>
      </c>
      <c r="E520" s="563">
        <v>16.652871276855468</v>
      </c>
      <c r="F520" s="563">
        <v>2.0159955825805667</v>
      </c>
      <c r="G520" s="563">
        <v>1.3085645599365234</v>
      </c>
      <c r="H520" s="563">
        <v>0.7151376286000013</v>
      </c>
      <c r="I520" s="563">
        <v>9.8640371087789553</v>
      </c>
      <c r="J520" s="563">
        <v>1.6118018869459627</v>
      </c>
      <c r="K520" s="564">
        <v>57.569840795993812</v>
      </c>
      <c r="L520" s="563">
        <f t="shared" si="24"/>
        <v>0</v>
      </c>
      <c r="M520" s="563">
        <v>0</v>
      </c>
      <c r="N520" s="563">
        <v>0</v>
      </c>
      <c r="O520" s="565">
        <v>0</v>
      </c>
      <c r="P520" s="564">
        <v>0</v>
      </c>
      <c r="Q520" s="566">
        <f>+monthly_drivers_0!Q520*1.25</f>
        <v>3.125</v>
      </c>
    </row>
    <row r="521" spans="1:17" x14ac:dyDescent="0.25">
      <c r="A521" s="567">
        <f t="shared" si="25"/>
        <v>59961</v>
      </c>
      <c r="B521" s="567" t="str">
        <f t="shared" si="26"/>
        <v>Tracker</v>
      </c>
      <c r="C521" s="568">
        <v>30</v>
      </c>
      <c r="D521" s="569">
        <v>0.89570794522762309</v>
      </c>
      <c r="E521" s="569">
        <v>16.563532897949219</v>
      </c>
      <c r="F521" s="569">
        <v>2.0049465332031251</v>
      </c>
      <c r="G521" s="569">
        <v>1.3018345985412598</v>
      </c>
      <c r="H521" s="569">
        <v>0.71146355545520779</v>
      </c>
      <c r="I521" s="569">
        <v>9.8116644312143322</v>
      </c>
      <c r="J521" s="569">
        <v>1.6029679725170136</v>
      </c>
      <c r="K521" s="570">
        <v>57.529251829862602</v>
      </c>
      <c r="L521" s="571">
        <f t="shared" si="24"/>
        <v>0</v>
      </c>
      <c r="M521" s="571">
        <v>0</v>
      </c>
      <c r="N521" s="571">
        <v>0</v>
      </c>
      <c r="O521" s="572">
        <v>0</v>
      </c>
      <c r="P521" s="573">
        <v>0</v>
      </c>
      <c r="Q521" s="574">
        <f>+monthly_drivers_0!Q521*1.25</f>
        <v>3.125</v>
      </c>
    </row>
    <row r="522" spans="1:17" x14ac:dyDescent="0.25">
      <c r="A522" s="575">
        <f t="shared" si="25"/>
        <v>59992</v>
      </c>
      <c r="B522" s="575" t="str">
        <f t="shared" si="26"/>
        <v>Tracker</v>
      </c>
      <c r="C522" s="562">
        <v>30</v>
      </c>
      <c r="D522" s="563">
        <v>0.89110576105117822</v>
      </c>
      <c r="E522" s="563">
        <v>16.474652282714846</v>
      </c>
      <c r="F522" s="563">
        <v>1.9939543457031252</v>
      </c>
      <c r="G522" s="563">
        <v>1.2951392478942871</v>
      </c>
      <c r="H522" s="563">
        <v>0.7078083837777378</v>
      </c>
      <c r="I522" s="563">
        <v>9.7595593181848521</v>
      </c>
      <c r="J522" s="563">
        <v>1.5941795557439329</v>
      </c>
      <c r="K522" s="564">
        <v>57.488871645271786</v>
      </c>
      <c r="L522" s="563">
        <f t="shared" si="24"/>
        <v>0</v>
      </c>
      <c r="M522" s="563">
        <v>0</v>
      </c>
      <c r="N522" s="563">
        <v>0</v>
      </c>
      <c r="O522" s="565">
        <v>0</v>
      </c>
      <c r="P522" s="564">
        <v>0</v>
      </c>
      <c r="Q522" s="566">
        <f>+monthly_drivers_0!Q522*1.25</f>
        <v>3.125</v>
      </c>
    </row>
    <row r="523" spans="1:17" x14ac:dyDescent="0.25">
      <c r="A523" s="567">
        <f t="shared" si="25"/>
        <v>60022</v>
      </c>
      <c r="B523" s="567" t="str">
        <f t="shared" si="26"/>
        <v>Tracker</v>
      </c>
      <c r="C523" s="568">
        <v>30</v>
      </c>
      <c r="D523" s="569">
        <v>0.88652724218368528</v>
      </c>
      <c r="E523" s="569">
        <v>16.386227447509764</v>
      </c>
      <c r="F523" s="569">
        <v>1.9830186920166015</v>
      </c>
      <c r="G523" s="569">
        <v>1.2884783401489259</v>
      </c>
      <c r="H523" s="569">
        <v>0.70417200253903856</v>
      </c>
      <c r="I523" s="569">
        <v>9.7077212144136418</v>
      </c>
      <c r="J523" s="569">
        <v>1.585436330974102</v>
      </c>
      <c r="K523" s="570">
        <v>57.448699124813082</v>
      </c>
      <c r="L523" s="571">
        <f t="shared" si="24"/>
        <v>0</v>
      </c>
      <c r="M523" s="571">
        <v>0</v>
      </c>
      <c r="N523" s="571">
        <v>0</v>
      </c>
      <c r="O523" s="572">
        <v>0</v>
      </c>
      <c r="P523" s="573">
        <v>0</v>
      </c>
      <c r="Q523" s="574">
        <f>+monthly_drivers_0!Q523*1.25</f>
        <v>3.125</v>
      </c>
    </row>
    <row r="524" spans="1:17" x14ac:dyDescent="0.25">
      <c r="A524" s="575">
        <f t="shared" si="25"/>
        <v>60053</v>
      </c>
      <c r="B524" s="575" t="str">
        <f t="shared" si="26"/>
        <v>Tracker</v>
      </c>
      <c r="C524" s="562">
        <v>30</v>
      </c>
      <c r="D524" s="563">
        <v>0.88197226655483252</v>
      </c>
      <c r="E524" s="563">
        <v>16.298255615234371</v>
      </c>
      <c r="F524" s="563">
        <v>1.9721392745971675</v>
      </c>
      <c r="G524" s="563">
        <v>1.2818516807556151</v>
      </c>
      <c r="H524" s="563">
        <v>0.70055433593690397</v>
      </c>
      <c r="I524" s="563">
        <v>9.6561479833126072</v>
      </c>
      <c r="J524" s="563">
        <v>1.5767380660772323</v>
      </c>
      <c r="K524" s="564">
        <v>57.408733229458335</v>
      </c>
      <c r="L524" s="563">
        <f t="shared" si="24"/>
        <v>0</v>
      </c>
      <c r="M524" s="563">
        <v>0</v>
      </c>
      <c r="N524" s="563">
        <v>0</v>
      </c>
      <c r="O524" s="565">
        <v>0</v>
      </c>
      <c r="P524" s="564">
        <v>0</v>
      </c>
      <c r="Q524" s="566">
        <f>+monthly_drivers_0!Q524*1.25</f>
        <v>3.125</v>
      </c>
    </row>
    <row r="525" spans="1:17" x14ac:dyDescent="0.25">
      <c r="A525" s="567">
        <f t="shared" si="25"/>
        <v>60083</v>
      </c>
      <c r="B525" s="567" t="str">
        <f t="shared" si="26"/>
        <v>Tracker</v>
      </c>
      <c r="C525" s="568">
        <v>30</v>
      </c>
      <c r="D525" s="569">
        <v>0.87744070816040021</v>
      </c>
      <c r="E525" s="569">
        <v>16.210734741210935</v>
      </c>
      <c r="F525" s="569">
        <v>1.9613158035278322</v>
      </c>
      <c r="G525" s="569">
        <v>1.2752590942382811</v>
      </c>
      <c r="H525" s="569">
        <v>0.69695525808632386</v>
      </c>
      <c r="I525" s="569">
        <v>9.6048389855623242</v>
      </c>
      <c r="J525" s="569">
        <v>1.568084526747465</v>
      </c>
      <c r="K525" s="570">
        <v>57.368972847998144</v>
      </c>
      <c r="L525" s="571">
        <f t="shared" si="24"/>
        <v>0</v>
      </c>
      <c r="M525" s="571">
        <v>0</v>
      </c>
      <c r="N525" s="571">
        <v>0</v>
      </c>
      <c r="O525" s="572">
        <v>0</v>
      </c>
      <c r="P525" s="573">
        <v>0</v>
      </c>
      <c r="Q525" s="574">
        <f>+monthly_drivers_0!Q525*1.25</f>
        <v>3.125</v>
      </c>
    </row>
    <row r="526" spans="1:17" x14ac:dyDescent="0.25">
      <c r="A526" s="575">
        <f t="shared" si="25"/>
        <v>60114</v>
      </c>
      <c r="B526" s="575" t="str">
        <f t="shared" si="26"/>
        <v>Tracker</v>
      </c>
      <c r="C526" s="562">
        <v>30</v>
      </c>
      <c r="D526" s="563">
        <v>0.87293244874477383</v>
      </c>
      <c r="E526" s="563">
        <v>16.123662200927733</v>
      </c>
      <c r="F526" s="563">
        <v>1.9505479583740235</v>
      </c>
      <c r="G526" s="563">
        <v>1.2687004318237305</v>
      </c>
      <c r="H526" s="563">
        <v>0.69337468399107449</v>
      </c>
      <c r="I526" s="563">
        <v>9.5537920664548892</v>
      </c>
      <c r="J526" s="563">
        <v>1.5594754807353017</v>
      </c>
      <c r="K526" s="564">
        <v>57.329416893720634</v>
      </c>
      <c r="L526" s="563">
        <f t="shared" si="24"/>
        <v>0</v>
      </c>
      <c r="M526" s="563">
        <v>0</v>
      </c>
      <c r="N526" s="563">
        <v>0</v>
      </c>
      <c r="O526" s="565">
        <v>0</v>
      </c>
      <c r="P526" s="564">
        <v>0</v>
      </c>
      <c r="Q526" s="566">
        <f>+monthly_drivers_0!Q526*1.25</f>
        <v>3.125</v>
      </c>
    </row>
    <row r="527" spans="1:17" x14ac:dyDescent="0.25">
      <c r="A527" s="567">
        <f t="shared" si="25"/>
        <v>60145</v>
      </c>
      <c r="B527" s="567" t="str">
        <f t="shared" si="26"/>
        <v>Tracker</v>
      </c>
      <c r="C527" s="568">
        <v>30</v>
      </c>
      <c r="D527" s="569">
        <v>0.82389747011661529</v>
      </c>
      <c r="E527" s="569">
        <v>14.994037994384765</v>
      </c>
      <c r="F527" s="569">
        <v>1.810086540222168</v>
      </c>
      <c r="G527" s="569">
        <v>1.1512473411560058</v>
      </c>
      <c r="H527" s="569">
        <v>0.65640008412301531</v>
      </c>
      <c r="I527" s="569">
        <v>8.9310904633998867</v>
      </c>
      <c r="J527" s="569">
        <v>1.4535989862382412</v>
      </c>
      <c r="K527" s="570">
        <v>53.242792593479166</v>
      </c>
      <c r="L527" s="571">
        <f t="shared" si="24"/>
        <v>0</v>
      </c>
      <c r="M527" s="571">
        <v>0</v>
      </c>
      <c r="N527" s="571">
        <v>0</v>
      </c>
      <c r="O527" s="572">
        <v>0</v>
      </c>
      <c r="P527" s="573">
        <v>0</v>
      </c>
      <c r="Q527" s="574">
        <f>+monthly_drivers_0!Q527*1.25</f>
        <v>3.125</v>
      </c>
    </row>
    <row r="528" spans="1:17" x14ac:dyDescent="0.25">
      <c r="A528" s="575">
        <f t="shared" si="25"/>
        <v>60175</v>
      </c>
      <c r="B528" s="575" t="str">
        <f t="shared" si="26"/>
        <v>Tracker</v>
      </c>
      <c r="C528" s="562">
        <v>30</v>
      </c>
      <c r="D528" s="563">
        <v>0.81966458773612971</v>
      </c>
      <c r="E528" s="563">
        <v>14.913610870361328</v>
      </c>
      <c r="F528" s="563">
        <v>1.8001451416015626</v>
      </c>
      <c r="G528" s="563">
        <v>1.1453264503479006</v>
      </c>
      <c r="H528" s="563">
        <v>0.65302809908986093</v>
      </c>
      <c r="I528" s="563">
        <v>8.8837204676866541</v>
      </c>
      <c r="J528" s="563">
        <v>1.445615239918232</v>
      </c>
      <c r="K528" s="564">
        <v>53.206379580318938</v>
      </c>
      <c r="L528" s="563">
        <f t="shared" si="24"/>
        <v>0</v>
      </c>
      <c r="M528" s="563">
        <v>0</v>
      </c>
      <c r="N528" s="563">
        <v>0</v>
      </c>
      <c r="O528" s="565">
        <v>0</v>
      </c>
      <c r="P528" s="564">
        <v>0</v>
      </c>
      <c r="Q528" s="566">
        <f>+monthly_drivers_0!Q528*1.25</f>
        <v>3.125</v>
      </c>
    </row>
    <row r="529" spans="1:17" x14ac:dyDescent="0.25">
      <c r="A529" s="567">
        <f t="shared" si="25"/>
        <v>60206</v>
      </c>
      <c r="B529" s="567" t="str">
        <f t="shared" si="26"/>
        <v>Tracker</v>
      </c>
      <c r="C529" s="568">
        <v>30</v>
      </c>
      <c r="D529" s="569">
        <v>0.81545345175266259</v>
      </c>
      <c r="E529" s="569">
        <v>14.83359573364258</v>
      </c>
      <c r="F529" s="569">
        <v>1.7902548522949218</v>
      </c>
      <c r="G529" s="569">
        <v>1.13943603515625</v>
      </c>
      <c r="H529" s="569">
        <v>0.64967341400682921</v>
      </c>
      <c r="I529" s="569">
        <v>8.8365927901268009</v>
      </c>
      <c r="J529" s="569">
        <v>1.4376725301146505</v>
      </c>
      <c r="K529" s="570">
        <v>53.170153696179398</v>
      </c>
      <c r="L529" s="571">
        <f t="shared" si="24"/>
        <v>0</v>
      </c>
      <c r="M529" s="571">
        <v>0</v>
      </c>
      <c r="N529" s="571">
        <v>0</v>
      </c>
      <c r="O529" s="572">
        <v>0</v>
      </c>
      <c r="P529" s="573">
        <v>0</v>
      </c>
      <c r="Q529" s="574">
        <f>+monthly_drivers_0!Q529*1.25</f>
        <v>3.125</v>
      </c>
    </row>
    <row r="530" spans="1:17" x14ac:dyDescent="0.25">
      <c r="A530" s="575">
        <f t="shared" si="25"/>
        <v>60236</v>
      </c>
      <c r="B530" s="575" t="str">
        <f t="shared" si="26"/>
        <v>Tracker</v>
      </c>
      <c r="C530" s="562">
        <v>30</v>
      </c>
      <c r="D530" s="563">
        <v>0.811263978242874</v>
      </c>
      <c r="E530" s="563">
        <v>14.753990539550781</v>
      </c>
      <c r="F530" s="563">
        <v>1.7804154510498047</v>
      </c>
      <c r="G530" s="563">
        <v>1.1335758934020999</v>
      </c>
      <c r="H530" s="563">
        <v>0.64633600860834117</v>
      </c>
      <c r="I530" s="563">
        <v>8.789705887317659</v>
      </c>
      <c r="J530" s="563">
        <v>1.4297706792652609</v>
      </c>
      <c r="K530" s="564">
        <v>53.134114196360116</v>
      </c>
      <c r="L530" s="563">
        <f t="shared" si="24"/>
        <v>0</v>
      </c>
      <c r="M530" s="563">
        <v>0</v>
      </c>
      <c r="N530" s="563">
        <v>0</v>
      </c>
      <c r="O530" s="565">
        <v>0</v>
      </c>
      <c r="P530" s="564">
        <v>0</v>
      </c>
      <c r="Q530" s="566">
        <f>+monthly_drivers_0!Q530*1.25</f>
        <v>3.125</v>
      </c>
    </row>
    <row r="531" spans="1:17" x14ac:dyDescent="0.25">
      <c r="A531" s="567">
        <f t="shared" si="25"/>
        <v>60267</v>
      </c>
      <c r="B531" s="567" t="str">
        <f t="shared" si="26"/>
        <v>Tracker</v>
      </c>
      <c r="C531" s="568">
        <v>30</v>
      </c>
      <c r="D531" s="569">
        <v>0.8070960451364515</v>
      </c>
      <c r="E531" s="569">
        <v>14.67479293823242</v>
      </c>
      <c r="F531" s="569">
        <v>1.7706266174316407</v>
      </c>
      <c r="G531" s="569">
        <v>1.1277458992004394</v>
      </c>
      <c r="H531" s="569">
        <v>0.64301575455069537</v>
      </c>
      <c r="I531" s="569">
        <v>8.7430585261583325</v>
      </c>
      <c r="J531" s="569">
        <v>1.4219094625413418</v>
      </c>
      <c r="K531" s="570">
        <v>53.098259937345993</v>
      </c>
      <c r="L531" s="571">
        <f t="shared" si="24"/>
        <v>0</v>
      </c>
      <c r="M531" s="571">
        <v>0</v>
      </c>
      <c r="N531" s="571">
        <v>0</v>
      </c>
      <c r="O531" s="572">
        <v>0</v>
      </c>
      <c r="P531" s="573">
        <v>0</v>
      </c>
      <c r="Q531" s="574">
        <f>+monthly_drivers_0!Q531*1.25</f>
        <v>3.125</v>
      </c>
    </row>
    <row r="532" spans="1:17" x14ac:dyDescent="0.25">
      <c r="A532" s="575">
        <f t="shared" si="25"/>
        <v>60298</v>
      </c>
      <c r="B532" s="575" t="str">
        <f t="shared" si="26"/>
        <v>Tracker</v>
      </c>
      <c r="C532" s="562">
        <v>30</v>
      </c>
      <c r="D532" s="563">
        <v>0.80294955337047569</v>
      </c>
      <c r="E532" s="563">
        <v>14.596001464843752</v>
      </c>
      <c r="F532" s="563">
        <v>1.7608881607055664</v>
      </c>
      <c r="G532" s="563">
        <v>1.1219458961486815</v>
      </c>
      <c r="H532" s="563">
        <v>0.63971257421374317</v>
      </c>
      <c r="I532" s="563">
        <v>8.6966503243446347</v>
      </c>
      <c r="J532" s="563">
        <v>1.414088671982288</v>
      </c>
      <c r="K532" s="564">
        <v>53.062590324044237</v>
      </c>
      <c r="L532" s="563">
        <f t="shared" si="24"/>
        <v>0</v>
      </c>
      <c r="M532" s="563">
        <v>0</v>
      </c>
      <c r="N532" s="563">
        <v>0</v>
      </c>
      <c r="O532" s="565">
        <v>0</v>
      </c>
      <c r="P532" s="564">
        <v>0</v>
      </c>
      <c r="Q532" s="566">
        <f>+monthly_drivers_0!Q532*1.25</f>
        <v>3.125</v>
      </c>
    </row>
    <row r="533" spans="1:17" x14ac:dyDescent="0.25">
      <c r="A533" s="567">
        <f t="shared" si="25"/>
        <v>60326</v>
      </c>
      <c r="B533" s="567" t="str">
        <f t="shared" si="26"/>
        <v>Tracker</v>
      </c>
      <c r="C533" s="568">
        <v>30</v>
      </c>
      <c r="D533" s="569">
        <v>0.75383347487449648</v>
      </c>
      <c r="E533" s="569">
        <v>13.518319946289065</v>
      </c>
      <c r="F533" s="569">
        <v>1.6268876190185546</v>
      </c>
      <c r="G533" s="569">
        <v>1.0696226730346678</v>
      </c>
      <c r="H533" s="569">
        <v>0.60268320402503028</v>
      </c>
      <c r="I533" s="569">
        <v>8.1025278800725928</v>
      </c>
      <c r="J533" s="569">
        <v>1.3130740044414999</v>
      </c>
      <c r="K533" s="570">
        <v>49.031345673620706</v>
      </c>
      <c r="L533" s="571">
        <f t="shared" si="24"/>
        <v>0</v>
      </c>
      <c r="M533" s="571">
        <v>0</v>
      </c>
      <c r="N533" s="571">
        <v>0</v>
      </c>
      <c r="O533" s="572">
        <v>0</v>
      </c>
      <c r="P533" s="573">
        <v>0</v>
      </c>
      <c r="Q533" s="574">
        <f>+monthly_drivers_0!Q533*1.25</f>
        <v>3.125</v>
      </c>
    </row>
    <row r="534" spans="1:17" x14ac:dyDescent="0.25">
      <c r="A534" s="575">
        <f t="shared" si="25"/>
        <v>60357</v>
      </c>
      <c r="B534" s="575" t="str">
        <f t="shared" si="26"/>
        <v>Tracker</v>
      </c>
      <c r="C534" s="562">
        <v>30</v>
      </c>
      <c r="D534" s="563">
        <v>0.69380653703212725</v>
      </c>
      <c r="E534" s="563">
        <v>12.611826873779297</v>
      </c>
      <c r="F534" s="563">
        <v>1.5141828231811525</v>
      </c>
      <c r="G534" s="563">
        <v>0.98494056320190437</v>
      </c>
      <c r="H534" s="563">
        <v>0.55747167055308822</v>
      </c>
      <c r="I534" s="563">
        <v>7.6022906228303908</v>
      </c>
      <c r="J534" s="563">
        <v>1.2280337732136251</v>
      </c>
      <c r="K534" s="564">
        <v>45.093721477210522</v>
      </c>
      <c r="L534" s="563">
        <f t="shared" si="24"/>
        <v>0</v>
      </c>
      <c r="M534" s="563">
        <v>0</v>
      </c>
      <c r="N534" s="563">
        <v>0</v>
      </c>
      <c r="O534" s="565">
        <v>0</v>
      </c>
      <c r="P534" s="564">
        <v>0</v>
      </c>
      <c r="Q534" s="566">
        <f>+monthly_drivers_0!Q534*1.25</f>
        <v>3.125</v>
      </c>
    </row>
    <row r="535" spans="1:17" x14ac:dyDescent="0.25">
      <c r="A535" s="567">
        <f t="shared" si="25"/>
        <v>60387</v>
      </c>
      <c r="B535" s="567" t="str">
        <f t="shared" si="26"/>
        <v>Tracker</v>
      </c>
      <c r="C535" s="568">
        <v>30</v>
      </c>
      <c r="D535" s="569">
        <v>0.69024268710613257</v>
      </c>
      <c r="E535" s="569">
        <v>12.544422241210938</v>
      </c>
      <c r="F535" s="569">
        <v>1.5058604965209963</v>
      </c>
      <c r="G535" s="569">
        <v>0.97987501144409195</v>
      </c>
      <c r="H535" s="569">
        <v>0.55460844266414644</v>
      </c>
      <c r="I535" s="569">
        <v>7.562173748254776</v>
      </c>
      <c r="J535" s="569">
        <v>1.2212830389440059</v>
      </c>
      <c r="K535" s="570">
        <v>45.063068812251096</v>
      </c>
      <c r="L535" s="571">
        <f t="shared" si="24"/>
        <v>0</v>
      </c>
      <c r="M535" s="571">
        <v>0</v>
      </c>
      <c r="N535" s="571">
        <v>0</v>
      </c>
      <c r="O535" s="572">
        <v>0</v>
      </c>
      <c r="P535" s="573">
        <v>0</v>
      </c>
      <c r="Q535" s="574">
        <f>+monthly_drivers_0!Q535*1.25</f>
        <v>3.125</v>
      </c>
    </row>
    <row r="536" spans="1:17" x14ac:dyDescent="0.25">
      <c r="A536" s="575">
        <f t="shared" si="25"/>
        <v>60418</v>
      </c>
      <c r="B536" s="575" t="str">
        <f t="shared" si="26"/>
        <v>Tracker</v>
      </c>
      <c r="C536" s="562">
        <v>30</v>
      </c>
      <c r="D536" s="563">
        <v>0.68669715785980245</v>
      </c>
      <c r="E536" s="563">
        <v>12.477362976074222</v>
      </c>
      <c r="F536" s="563">
        <v>1.4975810089111328</v>
      </c>
      <c r="G536" s="563">
        <v>0.97483549880981446</v>
      </c>
      <c r="H536" s="563">
        <v>0.55175993275642377</v>
      </c>
      <c r="I536" s="563">
        <v>7.5222620412111283</v>
      </c>
      <c r="J536" s="563">
        <v>1.2145670450031758</v>
      </c>
      <c r="K536" s="564">
        <v>45.032573714256287</v>
      </c>
      <c r="L536" s="563">
        <f t="shared" si="24"/>
        <v>0</v>
      </c>
      <c r="M536" s="563">
        <v>0</v>
      </c>
      <c r="N536" s="563">
        <v>0</v>
      </c>
      <c r="O536" s="565">
        <v>0</v>
      </c>
      <c r="P536" s="564">
        <v>0</v>
      </c>
      <c r="Q536" s="566">
        <f>+monthly_drivers_0!Q536*1.25</f>
        <v>3.125</v>
      </c>
    </row>
    <row r="537" spans="1:17" x14ac:dyDescent="0.25">
      <c r="A537" s="567">
        <f t="shared" si="25"/>
        <v>60448</v>
      </c>
      <c r="B537" s="567" t="str">
        <f t="shared" si="26"/>
        <v>Tracker</v>
      </c>
      <c r="C537" s="568">
        <v>30</v>
      </c>
      <c r="D537" s="569">
        <v>0.63539480674266813</v>
      </c>
      <c r="E537" s="569">
        <v>11.435887542724611</v>
      </c>
      <c r="F537" s="569">
        <v>1.3680840148925781</v>
      </c>
      <c r="G537" s="569">
        <v>0.86247953033447255</v>
      </c>
      <c r="H537" s="569">
        <v>0.51309477829933159</v>
      </c>
      <c r="I537" s="569">
        <v>6.9480557817220685</v>
      </c>
      <c r="J537" s="569">
        <v>1.1169405197203159</v>
      </c>
      <c r="K537" s="570">
        <v>40.963942367196083</v>
      </c>
      <c r="L537" s="571">
        <f t="shared" si="24"/>
        <v>0</v>
      </c>
      <c r="M537" s="571">
        <v>0</v>
      </c>
      <c r="N537" s="571">
        <v>0</v>
      </c>
      <c r="O537" s="572">
        <v>0</v>
      </c>
      <c r="P537" s="573">
        <v>0</v>
      </c>
      <c r="Q537" s="574">
        <f>+monthly_drivers_0!Q537*1.25</f>
        <v>3.125</v>
      </c>
    </row>
    <row r="538" spans="1:17" x14ac:dyDescent="0.25">
      <c r="A538" s="575">
        <f t="shared" si="25"/>
        <v>60479</v>
      </c>
      <c r="B538" s="575" t="str">
        <f t="shared" si="26"/>
        <v>Tracker</v>
      </c>
      <c r="C538" s="562">
        <v>30</v>
      </c>
      <c r="D538" s="563">
        <v>0.63213133764266971</v>
      </c>
      <c r="E538" s="563">
        <v>11.374917205810547</v>
      </c>
      <c r="F538" s="563">
        <v>1.3605617294311523</v>
      </c>
      <c r="G538" s="563">
        <v>0.85804380035400407</v>
      </c>
      <c r="H538" s="563">
        <v>0.51045975832641122</v>
      </c>
      <c r="I538" s="563">
        <v>6.9115139652490614</v>
      </c>
      <c r="J538" s="563">
        <v>1.1107976404428483</v>
      </c>
      <c r="K538" s="564">
        <v>40.936456656336787</v>
      </c>
      <c r="L538" s="563">
        <f t="shared" si="24"/>
        <v>0</v>
      </c>
      <c r="M538" s="563">
        <v>0</v>
      </c>
      <c r="N538" s="563">
        <v>0</v>
      </c>
      <c r="O538" s="565">
        <v>0</v>
      </c>
      <c r="P538" s="564">
        <v>0</v>
      </c>
      <c r="Q538" s="566">
        <f>+monthly_drivers_0!Q538*1.25</f>
        <v>3.125</v>
      </c>
    </row>
    <row r="539" spans="1:17" x14ac:dyDescent="0.25">
      <c r="A539" s="567">
        <f t="shared" si="25"/>
        <v>60510</v>
      </c>
      <c r="B539" s="567" t="str">
        <f t="shared" si="26"/>
        <v>Tracker</v>
      </c>
      <c r="C539" s="568">
        <v>30</v>
      </c>
      <c r="D539" s="569">
        <v>0.62888465189933773</v>
      </c>
      <c r="E539" s="569">
        <v>11.314258605957031</v>
      </c>
      <c r="F539" s="569">
        <v>1.3530780868530274</v>
      </c>
      <c r="G539" s="569">
        <v>0.85363086318969716</v>
      </c>
      <c r="H539" s="569">
        <v>0.50783827695250516</v>
      </c>
      <c r="I539" s="569">
        <v>6.8751584925651548</v>
      </c>
      <c r="J539" s="569">
        <v>1.1046862848997114</v>
      </c>
      <c r="K539" s="570">
        <v>40.909112420976165</v>
      </c>
      <c r="L539" s="571">
        <f t="shared" si="24"/>
        <v>0</v>
      </c>
      <c r="M539" s="571">
        <v>0</v>
      </c>
      <c r="N539" s="571">
        <v>0</v>
      </c>
      <c r="O539" s="572">
        <v>0</v>
      </c>
      <c r="P539" s="573">
        <v>0</v>
      </c>
      <c r="Q539" s="574">
        <f>+monthly_drivers_0!Q539*1.25</f>
        <v>3.125</v>
      </c>
    </row>
    <row r="540" spans="1:17" x14ac:dyDescent="0.25">
      <c r="A540" s="575">
        <f t="shared" si="25"/>
        <v>60540</v>
      </c>
      <c r="B540" s="575" t="str">
        <f t="shared" si="26"/>
        <v>Tracker</v>
      </c>
      <c r="C540" s="562">
        <v>30</v>
      </c>
      <c r="D540" s="563">
        <v>0.62565466189384467</v>
      </c>
      <c r="E540" s="563">
        <v>11.25391049194336</v>
      </c>
      <c r="F540" s="563">
        <v>1.3456329421997071</v>
      </c>
      <c r="G540" s="563">
        <v>0.849240634918213</v>
      </c>
      <c r="H540" s="563">
        <v>0.50523027844727042</v>
      </c>
      <c r="I540" s="563">
        <v>6.8389888749122623</v>
      </c>
      <c r="J540" s="563">
        <v>1.0986063857227564</v>
      </c>
      <c r="K540" s="564">
        <v>40.881908826589587</v>
      </c>
      <c r="L540" s="563">
        <f t="shared" si="24"/>
        <v>0</v>
      </c>
      <c r="M540" s="563">
        <v>0</v>
      </c>
      <c r="N540" s="563">
        <v>0</v>
      </c>
      <c r="O540" s="565">
        <v>0</v>
      </c>
      <c r="P540" s="564">
        <v>0</v>
      </c>
      <c r="Q540" s="566">
        <f>+monthly_drivers_0!Q540*1.25</f>
        <v>3.125</v>
      </c>
    </row>
    <row r="541" spans="1:17" x14ac:dyDescent="0.25">
      <c r="A541" s="567">
        <f t="shared" si="25"/>
        <v>60571</v>
      </c>
      <c r="B541" s="567" t="str">
        <f t="shared" si="26"/>
        <v>Tracker</v>
      </c>
      <c r="C541" s="568">
        <v>30</v>
      </c>
      <c r="D541" s="569">
        <v>0.62244128739833837</v>
      </c>
      <c r="E541" s="569">
        <v>11.193871124267577</v>
      </c>
      <c r="F541" s="569">
        <v>1.3382260894775388</v>
      </c>
      <c r="G541" s="569">
        <v>0.84487297439575204</v>
      </c>
      <c r="H541" s="569">
        <v>0.49891177795827385</v>
      </c>
      <c r="I541" s="569">
        <v>6.711784218907356</v>
      </c>
      <c r="J541" s="569">
        <v>1.0770367502123119</v>
      </c>
      <c r="K541" s="570">
        <v>40.854845000267034</v>
      </c>
      <c r="L541" s="571">
        <f t="shared" si="24"/>
        <v>0</v>
      </c>
      <c r="M541" s="571">
        <v>0</v>
      </c>
      <c r="N541" s="571">
        <v>0</v>
      </c>
      <c r="O541" s="572">
        <v>0</v>
      </c>
      <c r="P541" s="573">
        <v>0</v>
      </c>
      <c r="Q541" s="574">
        <f>+monthly_drivers_0!Q541*1.25</f>
        <v>3.125</v>
      </c>
    </row>
    <row r="542" spans="1:17" x14ac:dyDescent="0.25">
      <c r="A542" s="575">
        <f t="shared" si="25"/>
        <v>60601</v>
      </c>
      <c r="B542" s="575" t="str">
        <f t="shared" si="26"/>
        <v>Tracker</v>
      </c>
      <c r="C542" s="562">
        <v>30</v>
      </c>
      <c r="D542" s="563">
        <v>0.61924442934989921</v>
      </c>
      <c r="E542" s="563">
        <v>11.134138885498047</v>
      </c>
      <c r="F542" s="563">
        <v>1.3308573379516602</v>
      </c>
      <c r="G542" s="563">
        <v>0.84052776718139655</v>
      </c>
      <c r="H542" s="563">
        <v>0.49634969525039191</v>
      </c>
      <c r="I542" s="563">
        <v>6.676487657904624</v>
      </c>
      <c r="J542" s="563">
        <v>1.0711051355153325</v>
      </c>
      <c r="K542" s="564">
        <v>40.82792049658299</v>
      </c>
      <c r="L542" s="563">
        <f t="shared" si="24"/>
        <v>0</v>
      </c>
      <c r="M542" s="563">
        <v>0</v>
      </c>
      <c r="N542" s="563">
        <v>0</v>
      </c>
      <c r="O542" s="565">
        <v>0</v>
      </c>
      <c r="P542" s="564">
        <v>0</v>
      </c>
      <c r="Q542" s="566">
        <f>+monthly_drivers_0!Q542*1.25</f>
        <v>3.125</v>
      </c>
    </row>
    <row r="543" spans="1:17" x14ac:dyDescent="0.25">
      <c r="A543" s="567">
        <f t="shared" si="25"/>
        <v>60632</v>
      </c>
      <c r="B543" s="567" t="str">
        <f t="shared" si="26"/>
        <v>Tracker</v>
      </c>
      <c r="C543" s="568">
        <v>30</v>
      </c>
      <c r="D543" s="569">
        <v>0.54240798652172095</v>
      </c>
      <c r="E543" s="569">
        <v>10.511628753662109</v>
      </c>
      <c r="F543" s="569">
        <v>1.2534788131713868</v>
      </c>
      <c r="G543" s="569">
        <v>0.76235007858276371</v>
      </c>
      <c r="H543" s="569">
        <v>0.43855875718593595</v>
      </c>
      <c r="I543" s="569">
        <v>6.3326108810901642</v>
      </c>
      <c r="J543" s="569">
        <v>1.0126682626605035</v>
      </c>
      <c r="K543" s="570">
        <v>36.974200912892819</v>
      </c>
      <c r="L543" s="571">
        <f t="shared" si="24"/>
        <v>0</v>
      </c>
      <c r="M543" s="571">
        <v>0</v>
      </c>
      <c r="N543" s="571">
        <v>0</v>
      </c>
      <c r="O543" s="572">
        <v>0</v>
      </c>
      <c r="P543" s="573">
        <v>0</v>
      </c>
      <c r="Q543" s="574">
        <f>+monthly_drivers_0!Q543*1.25</f>
        <v>3.125</v>
      </c>
    </row>
    <row r="544" spans="1:17" x14ac:dyDescent="0.25">
      <c r="A544" s="575">
        <f t="shared" si="25"/>
        <v>60663</v>
      </c>
      <c r="B544" s="575" t="str">
        <f t="shared" si="26"/>
        <v>Tracker</v>
      </c>
      <c r="C544" s="562">
        <v>30</v>
      </c>
      <c r="D544" s="563">
        <v>0.53962272417545309</v>
      </c>
      <c r="E544" s="563">
        <v>10.455793273925782</v>
      </c>
      <c r="F544" s="563">
        <v>1.2465945663452149</v>
      </c>
      <c r="G544" s="563">
        <v>0.75842930603027348</v>
      </c>
      <c r="H544" s="563">
        <v>0.43630705076456072</v>
      </c>
      <c r="I544" s="563">
        <v>6.2994762423038484</v>
      </c>
      <c r="J544" s="563">
        <v>1.0071041940748691</v>
      </c>
      <c r="K544" s="564">
        <v>36.94915642488003</v>
      </c>
      <c r="L544" s="563">
        <f t="shared" si="24"/>
        <v>0</v>
      </c>
      <c r="M544" s="563">
        <v>0</v>
      </c>
      <c r="N544" s="563">
        <v>0</v>
      </c>
      <c r="O544" s="565">
        <v>0</v>
      </c>
      <c r="P544" s="564">
        <v>0</v>
      </c>
      <c r="Q544" s="566">
        <f>+monthly_drivers_0!Q544*1.25</f>
        <v>3.125</v>
      </c>
    </row>
    <row r="545" spans="1:17" x14ac:dyDescent="0.25">
      <c r="A545" s="567">
        <f t="shared" si="25"/>
        <v>60691</v>
      </c>
      <c r="B545" s="567" t="str">
        <f t="shared" si="26"/>
        <v>Tracker</v>
      </c>
      <c r="C545" s="568">
        <v>30</v>
      </c>
      <c r="D545" s="569">
        <v>0.53685179984569542</v>
      </c>
      <c r="E545" s="569">
        <v>10.400243469238282</v>
      </c>
      <c r="F545" s="569">
        <v>1.2397456970214844</v>
      </c>
      <c r="G545" s="569">
        <v>0.75452870941162109</v>
      </c>
      <c r="H545" s="569">
        <v>0.43406693267822261</v>
      </c>
      <c r="I545" s="569">
        <v>6.2665105612277978</v>
      </c>
      <c r="J545" s="569">
        <v>1.0015687062740328</v>
      </c>
      <c r="K545" s="570">
        <v>36.924240699529655</v>
      </c>
      <c r="L545" s="571">
        <f t="shared" si="24"/>
        <v>0</v>
      </c>
      <c r="M545" s="571">
        <v>0</v>
      </c>
      <c r="N545" s="571">
        <v>0</v>
      </c>
      <c r="O545" s="572">
        <v>0</v>
      </c>
      <c r="P545" s="573">
        <v>0</v>
      </c>
      <c r="Q545" s="574">
        <f>+monthly_drivers_0!Q545*1.25</f>
        <v>3.125</v>
      </c>
    </row>
    <row r="546" spans="1:17" x14ac:dyDescent="0.25">
      <c r="A546" s="575">
        <f t="shared" si="25"/>
        <v>60722</v>
      </c>
      <c r="B546" s="575" t="str">
        <f t="shared" si="26"/>
        <v>Tracker</v>
      </c>
      <c r="C546" s="562">
        <v>30</v>
      </c>
      <c r="D546" s="563">
        <v>0.53409511077404015</v>
      </c>
      <c r="E546" s="563">
        <v>10.344977752685546</v>
      </c>
      <c r="F546" s="563">
        <v>1.2329320297241211</v>
      </c>
      <c r="G546" s="563">
        <v>0.75064816284179681</v>
      </c>
      <c r="H546" s="563">
        <v>0.43183832770586017</v>
      </c>
      <c r="I546" s="563">
        <v>6.2337128794193273</v>
      </c>
      <c r="J546" s="563">
        <v>0.99606168948113916</v>
      </c>
      <c r="K546" s="564">
        <v>36.899453077852733</v>
      </c>
      <c r="L546" s="563">
        <f t="shared" si="24"/>
        <v>0</v>
      </c>
      <c r="M546" s="563">
        <v>0</v>
      </c>
      <c r="N546" s="563">
        <v>0</v>
      </c>
      <c r="O546" s="565">
        <v>0</v>
      </c>
      <c r="P546" s="564">
        <v>0</v>
      </c>
      <c r="Q546" s="566">
        <f>+monthly_drivers_0!Q546*1.25</f>
        <v>3.125</v>
      </c>
    </row>
    <row r="547" spans="1:17" x14ac:dyDescent="0.25">
      <c r="A547" s="567">
        <f t="shared" si="25"/>
        <v>60752</v>
      </c>
      <c r="B547" s="567" t="str">
        <f t="shared" si="26"/>
        <v>Tracker</v>
      </c>
      <c r="C547" s="568">
        <v>30</v>
      </c>
      <c r="D547" s="569">
        <v>0.53135260355472558</v>
      </c>
      <c r="E547" s="569">
        <v>10.289994750976561</v>
      </c>
      <c r="F547" s="569">
        <v>1.2261534423828124</v>
      </c>
      <c r="G547" s="569">
        <v>0.74678757095336912</v>
      </c>
      <c r="H547" s="569">
        <v>0.42962117940187455</v>
      </c>
      <c r="I547" s="569">
        <v>6.2010829489231112</v>
      </c>
      <c r="J547" s="569">
        <v>0.99058299005031591</v>
      </c>
      <c r="K547" s="570">
        <v>36.874792986690998</v>
      </c>
      <c r="L547" s="571">
        <f t="shared" si="24"/>
        <v>0</v>
      </c>
      <c r="M547" s="571">
        <v>0</v>
      </c>
      <c r="N547" s="571">
        <v>0</v>
      </c>
      <c r="O547" s="572">
        <v>0</v>
      </c>
      <c r="P547" s="573">
        <v>0</v>
      </c>
      <c r="Q547" s="574">
        <f>+monthly_drivers_0!Q547*1.25</f>
        <v>3.125</v>
      </c>
    </row>
    <row r="548" spans="1:17" x14ac:dyDescent="0.25">
      <c r="A548" s="575">
        <f t="shared" si="25"/>
        <v>60783</v>
      </c>
      <c r="B548" s="575" t="str">
        <f t="shared" si="26"/>
        <v>Tracker</v>
      </c>
      <c r="C548" s="562">
        <v>30</v>
      </c>
      <c r="D548" s="563">
        <v>0.52862418639659881</v>
      </c>
      <c r="E548" s="563">
        <v>10.235292999267578</v>
      </c>
      <c r="F548" s="563">
        <v>1.2194096755981445</v>
      </c>
      <c r="G548" s="563">
        <v>0.7429468269348144</v>
      </c>
      <c r="H548" s="563">
        <v>0.4274154345095158</v>
      </c>
      <c r="I548" s="563">
        <v>6.1686190981864932</v>
      </c>
      <c r="J548" s="563">
        <v>0.9851324660629035</v>
      </c>
      <c r="K548" s="564">
        <v>36.850259749352936</v>
      </c>
      <c r="L548" s="563">
        <f t="shared" si="24"/>
        <v>0</v>
      </c>
      <c r="M548" s="563">
        <v>0</v>
      </c>
      <c r="N548" s="563">
        <v>0</v>
      </c>
      <c r="O548" s="565">
        <v>0</v>
      </c>
      <c r="P548" s="564">
        <v>0</v>
      </c>
      <c r="Q548" s="566">
        <f>+monthly_drivers_0!Q548*1.25</f>
        <v>3.125</v>
      </c>
    </row>
    <row r="549" spans="1:17" x14ac:dyDescent="0.25">
      <c r="A549" s="567">
        <f t="shared" si="25"/>
        <v>60813</v>
      </c>
      <c r="B549" s="567" t="str">
        <f t="shared" si="26"/>
        <v>Tracker</v>
      </c>
      <c r="C549" s="568">
        <v>30</v>
      </c>
      <c r="D549" s="569">
        <v>0.52590980994701386</v>
      </c>
      <c r="E549" s="569">
        <v>10.180870941162109</v>
      </c>
      <c r="F549" s="569">
        <v>1.2127005920410157</v>
      </c>
      <c r="G549" s="569">
        <v>0.73912584686279292</v>
      </c>
      <c r="H549" s="569">
        <v>0.4249832824319601</v>
      </c>
      <c r="I549" s="569">
        <v>6.1349271398782736</v>
      </c>
      <c r="J549" s="569">
        <v>0.97947278226912016</v>
      </c>
      <c r="K549" s="570">
        <v>36.825852614283569</v>
      </c>
      <c r="L549" s="571">
        <f t="shared" si="24"/>
        <v>0</v>
      </c>
      <c r="M549" s="571">
        <v>0</v>
      </c>
      <c r="N549" s="571">
        <v>0</v>
      </c>
      <c r="O549" s="572">
        <v>0</v>
      </c>
      <c r="P549" s="573">
        <v>0</v>
      </c>
      <c r="Q549" s="574">
        <f>+monthly_drivers_0!Q549*1.25</f>
        <v>3.125</v>
      </c>
    </row>
    <row r="550" spans="1:17" x14ac:dyDescent="0.25">
      <c r="A550" s="575">
        <f t="shared" si="25"/>
        <v>60844</v>
      </c>
      <c r="B550" s="575" t="str">
        <f t="shared" si="26"/>
        <v>Tracker</v>
      </c>
      <c r="C550" s="562">
        <v>30</v>
      </c>
      <c r="D550" s="563">
        <v>0.52320938241481796</v>
      </c>
      <c r="E550" s="563">
        <v>10.126727294921876</v>
      </c>
      <c r="F550" s="563">
        <v>1.2060260543823242</v>
      </c>
      <c r="G550" s="563">
        <v>0.73532452011108396</v>
      </c>
      <c r="H550" s="563">
        <v>0.42280138176679616</v>
      </c>
      <c r="I550" s="563">
        <v>6.102802296757698</v>
      </c>
      <c r="J550" s="563">
        <v>0.97407963503897188</v>
      </c>
      <c r="K550" s="564">
        <v>36.80157105278969</v>
      </c>
      <c r="L550" s="563">
        <f t="shared" si="24"/>
        <v>0</v>
      </c>
      <c r="M550" s="563">
        <v>0</v>
      </c>
      <c r="N550" s="563">
        <v>0</v>
      </c>
      <c r="O550" s="565">
        <v>0</v>
      </c>
      <c r="P550" s="564">
        <v>0</v>
      </c>
      <c r="Q550" s="566">
        <f>+monthly_drivers_0!Q550*1.25</f>
        <v>3.125</v>
      </c>
    </row>
    <row r="551" spans="1:17" x14ac:dyDescent="0.25">
      <c r="A551" s="567">
        <f t="shared" si="25"/>
        <v>60875</v>
      </c>
      <c r="B551" s="567" t="str">
        <f t="shared" si="26"/>
        <v>Tracker</v>
      </c>
      <c r="C551" s="568">
        <v>30</v>
      </c>
      <c r="D551" s="569">
        <v>0.45211421644687655</v>
      </c>
      <c r="E551" s="569">
        <v>9.4332393798828118</v>
      </c>
      <c r="F551" s="569">
        <v>1.1198169403076172</v>
      </c>
      <c r="G551" s="569">
        <v>0.69325551986694345</v>
      </c>
      <c r="H551" s="569">
        <v>0.36932422596216202</v>
      </c>
      <c r="I551" s="569">
        <v>5.7201122982501982</v>
      </c>
      <c r="J551" s="569">
        <v>0.90903753887116912</v>
      </c>
      <c r="K551" s="570">
        <v>32.932515597105031</v>
      </c>
      <c r="L551" s="571">
        <f t="shared" si="24"/>
        <v>0</v>
      </c>
      <c r="M551" s="571">
        <v>0</v>
      </c>
      <c r="N551" s="571">
        <v>0</v>
      </c>
      <c r="O551" s="572">
        <v>0</v>
      </c>
      <c r="P551" s="573">
        <v>0</v>
      </c>
      <c r="Q551" s="574">
        <f>+monthly_drivers_0!Q551*1.25</f>
        <v>3.125</v>
      </c>
    </row>
    <row r="552" spans="1:17" x14ac:dyDescent="0.25">
      <c r="A552" s="575">
        <f t="shared" si="25"/>
        <v>60905</v>
      </c>
      <c r="B552" s="575" t="str">
        <f t="shared" si="26"/>
        <v>Tracker</v>
      </c>
      <c r="C552" s="562">
        <v>30</v>
      </c>
      <c r="D552" s="563">
        <v>0.40379574429988863</v>
      </c>
      <c r="E552" s="563">
        <v>8.3575503540039069</v>
      </c>
      <c r="F552" s="563">
        <v>0.98606186676025398</v>
      </c>
      <c r="G552" s="563">
        <v>0.57659972381591795</v>
      </c>
      <c r="H552" s="563">
        <v>0.33293039791285989</v>
      </c>
      <c r="I552" s="563">
        <v>5.1278588324785233</v>
      </c>
      <c r="J552" s="563">
        <v>0.80833795866370206</v>
      </c>
      <c r="K552" s="564">
        <v>28.865736053645616</v>
      </c>
      <c r="L552" s="563">
        <f t="shared" si="24"/>
        <v>0</v>
      </c>
      <c r="M552" s="563">
        <v>0</v>
      </c>
      <c r="N552" s="563">
        <v>0</v>
      </c>
      <c r="O552" s="565">
        <v>0</v>
      </c>
      <c r="P552" s="564">
        <v>0</v>
      </c>
      <c r="Q552" s="566">
        <f>+monthly_drivers_0!Q552*1.25</f>
        <v>3.125</v>
      </c>
    </row>
    <row r="553" spans="1:17" x14ac:dyDescent="0.25">
      <c r="A553" s="567">
        <f t="shared" si="25"/>
        <v>60936</v>
      </c>
      <c r="B553" s="567" t="str">
        <f t="shared" si="26"/>
        <v>Tracker</v>
      </c>
      <c r="C553" s="568">
        <v>30</v>
      </c>
      <c r="D553" s="569">
        <v>0.40172334170341489</v>
      </c>
      <c r="E553" s="569">
        <v>8.3135611572265624</v>
      </c>
      <c r="F553" s="569">
        <v>0.98065016174316399</v>
      </c>
      <c r="G553" s="569">
        <v>0.57363427734375005</v>
      </c>
      <c r="H553" s="569">
        <v>0.33122191525995731</v>
      </c>
      <c r="I553" s="569">
        <v>5.1013380297422408</v>
      </c>
      <c r="J553" s="569">
        <v>0.80389788264036188</v>
      </c>
      <c r="K553" s="570">
        <v>28.846237087786204</v>
      </c>
      <c r="L553" s="571">
        <f t="shared" si="24"/>
        <v>0</v>
      </c>
      <c r="M553" s="571">
        <v>0</v>
      </c>
      <c r="N553" s="571">
        <v>0</v>
      </c>
      <c r="O553" s="572">
        <v>0</v>
      </c>
      <c r="P553" s="573">
        <v>0</v>
      </c>
      <c r="Q553" s="574">
        <f>+monthly_drivers_0!Q553*1.25</f>
        <v>3.125</v>
      </c>
    </row>
    <row r="554" spans="1:17" x14ac:dyDescent="0.25">
      <c r="A554" s="575">
        <f t="shared" si="25"/>
        <v>60966</v>
      </c>
      <c r="B554" s="575" t="str">
        <f t="shared" si="26"/>
        <v>Tracker</v>
      </c>
      <c r="C554" s="562">
        <v>30</v>
      </c>
      <c r="D554" s="563">
        <v>0.39966159975528714</v>
      </c>
      <c r="E554" s="563">
        <v>8.2697968444824212</v>
      </c>
      <c r="F554" s="563">
        <v>0.97526629638671869</v>
      </c>
      <c r="G554" s="563">
        <v>0.57068405914306641</v>
      </c>
      <c r="H554" s="563">
        <v>0.32952222765982153</v>
      </c>
      <c r="I554" s="563">
        <v>5.0749522266387945</v>
      </c>
      <c r="J554" s="563">
        <v>0.79948065370321264</v>
      </c>
      <c r="K554" s="564">
        <v>28.826838452756412</v>
      </c>
      <c r="L554" s="563">
        <f t="shared" si="24"/>
        <v>0</v>
      </c>
      <c r="M554" s="563">
        <v>0</v>
      </c>
      <c r="N554" s="563">
        <v>0</v>
      </c>
      <c r="O554" s="565">
        <v>0</v>
      </c>
      <c r="P554" s="564">
        <v>0</v>
      </c>
      <c r="Q554" s="566">
        <f>+monthly_drivers_0!Q554*1.25</f>
        <v>3.125</v>
      </c>
    </row>
    <row r="555" spans="1:17" x14ac:dyDescent="0.25">
      <c r="A555" s="567">
        <f t="shared" si="25"/>
        <v>60997</v>
      </c>
      <c r="B555" s="567" t="str">
        <f t="shared" si="26"/>
        <v>Tracker</v>
      </c>
      <c r="C555" s="568">
        <v>30</v>
      </c>
      <c r="D555" s="569">
        <v>0.39761045384407045</v>
      </c>
      <c r="E555" s="569">
        <v>8.2262562561035164</v>
      </c>
      <c r="F555" s="569">
        <v>0.96991011047363285</v>
      </c>
      <c r="G555" s="569">
        <v>0.56774902343750011</v>
      </c>
      <c r="H555" s="569">
        <v>0.32783125895261767</v>
      </c>
      <c r="I555" s="569">
        <v>5.0487009475231179</v>
      </c>
      <c r="J555" s="569">
        <v>0.79508611698448672</v>
      </c>
      <c r="K555" s="570">
        <v>28.807539603710179</v>
      </c>
      <c r="L555" s="571">
        <f t="shared" si="24"/>
        <v>0</v>
      </c>
      <c r="M555" s="571">
        <v>0</v>
      </c>
      <c r="N555" s="571">
        <v>0</v>
      </c>
      <c r="O555" s="572">
        <v>0</v>
      </c>
      <c r="P555" s="573">
        <v>0</v>
      </c>
      <c r="Q555" s="574">
        <f>+monthly_drivers_0!Q555*1.25</f>
        <v>3.125</v>
      </c>
    </row>
    <row r="556" spans="1:17" x14ac:dyDescent="0.25">
      <c r="A556" s="575">
        <f t="shared" si="25"/>
        <v>61028</v>
      </c>
      <c r="B556" s="575" t="str">
        <f t="shared" si="26"/>
        <v>Tracker</v>
      </c>
      <c r="C556" s="562">
        <v>30</v>
      </c>
      <c r="D556" s="563">
        <v>0.39556985414028162</v>
      </c>
      <c r="E556" s="563">
        <v>8.182937927246094</v>
      </c>
      <c r="F556" s="563">
        <v>0.96458148956298828</v>
      </c>
      <c r="G556" s="563">
        <v>0.56482907867431642</v>
      </c>
      <c r="H556" s="563">
        <v>0.32614899960160254</v>
      </c>
      <c r="I556" s="563">
        <v>5.0225832064151765</v>
      </c>
      <c r="J556" s="563">
        <v>0.79071419340372073</v>
      </c>
      <c r="K556" s="564">
        <v>28.7883400105238</v>
      </c>
      <c r="L556" s="563">
        <f t="shared" si="24"/>
        <v>0</v>
      </c>
      <c r="M556" s="563">
        <v>0</v>
      </c>
      <c r="N556" s="563">
        <v>0</v>
      </c>
      <c r="O556" s="565">
        <v>0</v>
      </c>
      <c r="P556" s="564">
        <v>0</v>
      </c>
      <c r="Q556" s="566">
        <f>+monthly_drivers_0!Q556*1.25</f>
        <v>3.125</v>
      </c>
    </row>
    <row r="557" spans="1:17" x14ac:dyDescent="0.25">
      <c r="A557" s="567">
        <f t="shared" si="25"/>
        <v>61056</v>
      </c>
      <c r="B557" s="567" t="str">
        <f t="shared" si="26"/>
        <v>Tracker</v>
      </c>
      <c r="C557" s="568">
        <v>30</v>
      </c>
      <c r="D557" s="569">
        <v>0.39353973960876465</v>
      </c>
      <c r="E557" s="569">
        <v>8.1398409423828131</v>
      </c>
      <c r="F557" s="569">
        <v>0.95928025817871099</v>
      </c>
      <c r="G557" s="569">
        <v>0.56192415237426763</v>
      </c>
      <c r="H557" s="569">
        <v>0.32447537665069104</v>
      </c>
      <c r="I557" s="569">
        <v>4.9965986614227296</v>
      </c>
      <c r="J557" s="569">
        <v>0.78636474865674977</v>
      </c>
      <c r="K557" s="570">
        <v>28.769239076435571</v>
      </c>
      <c r="L557" s="571">
        <f t="shared" si="24"/>
        <v>0</v>
      </c>
      <c r="M557" s="571">
        <v>0</v>
      </c>
      <c r="N557" s="571">
        <v>0</v>
      </c>
      <c r="O557" s="572">
        <v>0</v>
      </c>
      <c r="P557" s="573">
        <v>0</v>
      </c>
      <c r="Q557" s="574">
        <f>+monthly_drivers_0!Q557*1.25</f>
        <v>3.125</v>
      </c>
    </row>
    <row r="558" spans="1:17" x14ac:dyDescent="0.25">
      <c r="A558" s="575">
        <f t="shared" si="25"/>
        <v>61087</v>
      </c>
      <c r="B558" s="575" t="str">
        <f t="shared" si="26"/>
        <v>Tracker</v>
      </c>
      <c r="C558" s="562">
        <v>30</v>
      </c>
      <c r="D558" s="563">
        <v>0.39152006840705872</v>
      </c>
      <c r="E558" s="563">
        <v>8.09696401977539</v>
      </c>
      <c r="F558" s="563">
        <v>0.954006301879883</v>
      </c>
      <c r="G558" s="563">
        <v>0.55903416824340824</v>
      </c>
      <c r="H558" s="563">
        <v>0.32281037154793735</v>
      </c>
      <c r="I558" s="563">
        <v>4.9707464168071755</v>
      </c>
      <c r="J558" s="563">
        <v>0.78203770689666263</v>
      </c>
      <c r="K558" s="564">
        <v>28.750236384391787</v>
      </c>
      <c r="L558" s="563">
        <f t="shared" si="24"/>
        <v>0</v>
      </c>
      <c r="M558" s="563">
        <v>0</v>
      </c>
      <c r="N558" s="563">
        <v>0</v>
      </c>
      <c r="O558" s="565">
        <v>0</v>
      </c>
      <c r="P558" s="564">
        <v>0</v>
      </c>
      <c r="Q558" s="566">
        <f>+monthly_drivers_0!Q558*1.25</f>
        <v>3.125</v>
      </c>
    </row>
    <row r="559" spans="1:17" x14ac:dyDescent="0.25">
      <c r="A559" s="567">
        <f t="shared" si="25"/>
        <v>61117</v>
      </c>
      <c r="B559" s="567" t="str">
        <f t="shared" si="26"/>
        <v>Tracker</v>
      </c>
      <c r="C559" s="568">
        <v>30</v>
      </c>
      <c r="D559" s="569">
        <v>0.38951077950000756</v>
      </c>
      <c r="E559" s="569">
        <v>8.0543061218261709</v>
      </c>
      <c r="F559" s="569">
        <v>0.94875947570800778</v>
      </c>
      <c r="G559" s="569">
        <v>0.55615904235839841</v>
      </c>
      <c r="H559" s="569">
        <v>0.32115391896665096</v>
      </c>
      <c r="I559" s="569">
        <v>4.9450256669521337</v>
      </c>
      <c r="J559" s="569">
        <v>0.77773288878798486</v>
      </c>
      <c r="K559" s="570">
        <v>28.731331436693672</v>
      </c>
      <c r="L559" s="571">
        <f t="shared" si="24"/>
        <v>0</v>
      </c>
      <c r="M559" s="571">
        <v>0</v>
      </c>
      <c r="N559" s="571">
        <v>0</v>
      </c>
      <c r="O559" s="572">
        <v>0</v>
      </c>
      <c r="P559" s="573">
        <v>0</v>
      </c>
      <c r="Q559" s="574">
        <f>+monthly_drivers_0!Q559*1.25</f>
        <v>3.125</v>
      </c>
    </row>
    <row r="560" spans="1:17" x14ac:dyDescent="0.25">
      <c r="A560" s="575">
        <f t="shared" si="25"/>
        <v>61148</v>
      </c>
      <c r="B560" s="575" t="str">
        <f t="shared" si="26"/>
        <v>Tracker</v>
      </c>
      <c r="C560" s="562">
        <v>30</v>
      </c>
      <c r="D560" s="563">
        <v>0.38751181924343103</v>
      </c>
      <c r="E560" s="563">
        <v>8.0118660278320313</v>
      </c>
      <c r="F560" s="563">
        <v>0.94353958892822265</v>
      </c>
      <c r="G560" s="563">
        <v>0.55329870223999023</v>
      </c>
      <c r="H560" s="563">
        <v>0.31950598303973676</v>
      </c>
      <c r="I560" s="563">
        <v>4.9194359278678892</v>
      </c>
      <c r="J560" s="563">
        <v>0.77345019537210469</v>
      </c>
      <c r="K560" s="564">
        <v>28.712523748159413</v>
      </c>
      <c r="L560" s="563">
        <f t="shared" si="24"/>
        <v>0</v>
      </c>
      <c r="M560" s="563">
        <v>0</v>
      </c>
      <c r="N560" s="563">
        <v>0</v>
      </c>
      <c r="O560" s="565">
        <v>0</v>
      </c>
      <c r="P560" s="564">
        <v>0</v>
      </c>
      <c r="Q560" s="566">
        <f>+monthly_drivers_0!Q560*1.25</f>
        <v>3.125</v>
      </c>
    </row>
    <row r="561" spans="1:17" x14ac:dyDescent="0.25">
      <c r="A561" s="567">
        <f t="shared" si="25"/>
        <v>61178</v>
      </c>
      <c r="B561" s="567" t="str">
        <f t="shared" si="26"/>
        <v>Tracker</v>
      </c>
      <c r="C561" s="568">
        <v>30</v>
      </c>
      <c r="D561" s="569">
        <v>0.38552313828468326</v>
      </c>
      <c r="E561" s="569">
        <v>7.9696428527832035</v>
      </c>
      <c r="F561" s="569">
        <v>0.93834658813476568</v>
      </c>
      <c r="G561" s="569">
        <v>0.55045307159423817</v>
      </c>
      <c r="H561" s="569">
        <v>0.31771305201947692</v>
      </c>
      <c r="I561" s="569">
        <v>4.8907263212203977</v>
      </c>
      <c r="J561" s="569">
        <v>0.76863654787838465</v>
      </c>
      <c r="K561" s="570">
        <v>28.693812831580644</v>
      </c>
      <c r="L561" s="571">
        <f t="shared" si="24"/>
        <v>0</v>
      </c>
      <c r="M561" s="571">
        <v>0</v>
      </c>
      <c r="N561" s="571">
        <v>0</v>
      </c>
      <c r="O561" s="572">
        <v>0</v>
      </c>
      <c r="P561" s="573">
        <v>0</v>
      </c>
      <c r="Q561" s="574">
        <f>+monthly_drivers_0!Q561*1.25</f>
        <v>3.125</v>
      </c>
    </row>
    <row r="562" spans="1:17" x14ac:dyDescent="0.25">
      <c r="A562" s="575">
        <f t="shared" si="25"/>
        <v>61209</v>
      </c>
      <c r="B562" s="575" t="str">
        <f t="shared" si="26"/>
        <v>Tracker</v>
      </c>
      <c r="C562" s="562">
        <v>30</v>
      </c>
      <c r="D562" s="563">
        <v>0.38354468321800228</v>
      </c>
      <c r="E562" s="563">
        <v>7.9276353759765623</v>
      </c>
      <c r="F562" s="563">
        <v>0.93318030548095698</v>
      </c>
      <c r="G562" s="563">
        <v>0.54762207794189455</v>
      </c>
      <c r="H562" s="563">
        <v>0.31608280664682387</v>
      </c>
      <c r="I562" s="563">
        <v>4.8654147210121153</v>
      </c>
      <c r="J562" s="563">
        <v>0.76440090262889859</v>
      </c>
      <c r="K562" s="564">
        <v>28.675198088526731</v>
      </c>
      <c r="L562" s="563">
        <f t="shared" si="24"/>
        <v>0</v>
      </c>
      <c r="M562" s="563">
        <v>0</v>
      </c>
      <c r="N562" s="563">
        <v>0</v>
      </c>
      <c r="O562" s="565">
        <v>0</v>
      </c>
      <c r="P562" s="564">
        <v>0</v>
      </c>
      <c r="Q562" s="566">
        <f>+monthly_drivers_0!Q562*1.25</f>
        <v>3.125</v>
      </c>
    </row>
    <row r="563" spans="1:17" x14ac:dyDescent="0.25">
      <c r="A563" s="567">
        <f t="shared" si="25"/>
        <v>61240</v>
      </c>
      <c r="B563" s="567" t="str">
        <f t="shared" si="26"/>
        <v>Tracker</v>
      </c>
      <c r="C563" s="568">
        <v>30</v>
      </c>
      <c r="D563" s="569">
        <v>0.32697584497928617</v>
      </c>
      <c r="E563" s="569">
        <v>7.0348998413085937</v>
      </c>
      <c r="F563" s="569">
        <v>0.82218334197998055</v>
      </c>
      <c r="G563" s="569">
        <v>0.47486869430541989</v>
      </c>
      <c r="H563" s="569">
        <v>0.27351052848994728</v>
      </c>
      <c r="I563" s="569">
        <v>4.3736274361610414</v>
      </c>
      <c r="J563" s="569">
        <v>0.68079413531720645</v>
      </c>
      <c r="K563" s="570">
        <v>24.748470743894579</v>
      </c>
      <c r="L563" s="571">
        <f t="shared" si="24"/>
        <v>0</v>
      </c>
      <c r="M563" s="571">
        <v>0</v>
      </c>
      <c r="N563" s="571">
        <v>0</v>
      </c>
      <c r="O563" s="572">
        <v>0</v>
      </c>
      <c r="P563" s="573">
        <v>0</v>
      </c>
      <c r="Q563" s="574">
        <f>+monthly_drivers_0!Q563*1.25</f>
        <v>3.125</v>
      </c>
    </row>
    <row r="564" spans="1:17" x14ac:dyDescent="0.25">
      <c r="A564" s="575">
        <f t="shared" si="25"/>
        <v>61270</v>
      </c>
      <c r="B564" s="575" t="str">
        <f t="shared" si="26"/>
        <v>Tracker</v>
      </c>
      <c r="C564" s="562">
        <v>30</v>
      </c>
      <c r="D564" s="563">
        <v>0.26539165115356445</v>
      </c>
      <c r="E564" s="563">
        <v>6.220475677490235</v>
      </c>
      <c r="F564" s="563">
        <v>0.72092814636230473</v>
      </c>
      <c r="G564" s="563">
        <v>0.41618483352661134</v>
      </c>
      <c r="H564" s="563">
        <v>0.22717747659981252</v>
      </c>
      <c r="I564" s="563">
        <v>3.9247926044464112</v>
      </c>
      <c r="J564" s="563">
        <v>0.60449554036557684</v>
      </c>
      <c r="K564" s="564">
        <v>20.845554056286808</v>
      </c>
      <c r="L564" s="563">
        <f t="shared" si="24"/>
        <v>0</v>
      </c>
      <c r="M564" s="563">
        <v>0</v>
      </c>
      <c r="N564" s="563">
        <v>0</v>
      </c>
      <c r="O564" s="565">
        <v>0</v>
      </c>
      <c r="P564" s="564">
        <v>0</v>
      </c>
      <c r="Q564" s="566">
        <f>+monthly_drivers_0!Q564*1.25</f>
        <v>3.125</v>
      </c>
    </row>
    <row r="565" spans="1:17" x14ac:dyDescent="0.25">
      <c r="A565" s="567">
        <f t="shared" si="25"/>
        <v>61301</v>
      </c>
      <c r="B565" s="567" t="str">
        <f t="shared" si="26"/>
        <v>Tracker</v>
      </c>
      <c r="C565" s="568">
        <v>30</v>
      </c>
      <c r="D565" s="569">
        <v>0.26403102016448976</v>
      </c>
      <c r="E565" s="569">
        <v>6.188241333007813</v>
      </c>
      <c r="F565" s="569">
        <v>0.71697730255126957</v>
      </c>
      <c r="G565" s="569">
        <v>0.41404438781738279</v>
      </c>
      <c r="H565" s="569">
        <v>0.22601285409927369</v>
      </c>
      <c r="I565" s="569">
        <v>3.904873493075371</v>
      </c>
      <c r="J565" s="569">
        <v>0.60117702126502981</v>
      </c>
      <c r="K565" s="570">
        <v>20.831146618962286</v>
      </c>
      <c r="L565" s="571">
        <f t="shared" si="24"/>
        <v>0</v>
      </c>
      <c r="M565" s="571">
        <v>0</v>
      </c>
      <c r="N565" s="571">
        <v>0</v>
      </c>
      <c r="O565" s="572">
        <v>0</v>
      </c>
      <c r="P565" s="573">
        <v>0</v>
      </c>
      <c r="Q565" s="574">
        <f>+monthly_drivers_0!Q565*1.25</f>
        <v>3.125</v>
      </c>
    </row>
    <row r="566" spans="1:17" x14ac:dyDescent="0.25">
      <c r="A566" s="575">
        <f t="shared" si="25"/>
        <v>61331</v>
      </c>
      <c r="B566" s="575" t="str">
        <f t="shared" si="26"/>
        <v>Tracker</v>
      </c>
      <c r="C566" s="562">
        <v>30</v>
      </c>
      <c r="D566" s="563">
        <v>0.21491645097732545</v>
      </c>
      <c r="E566" s="563">
        <v>5.1468212890625002</v>
      </c>
      <c r="F566" s="563">
        <v>0.58748359680175777</v>
      </c>
      <c r="G566" s="563">
        <v>0.28018264389038089</v>
      </c>
      <c r="H566" s="563">
        <v>0.18903350763022897</v>
      </c>
      <c r="I566" s="563">
        <v>3.3315900756120689</v>
      </c>
      <c r="J566" s="563">
        <v>0.50370319131016728</v>
      </c>
      <c r="K566" s="564">
        <v>16.761399611592292</v>
      </c>
      <c r="L566" s="563">
        <f t="shared" si="24"/>
        <v>0</v>
      </c>
      <c r="M566" s="563">
        <v>0</v>
      </c>
      <c r="N566" s="563">
        <v>0</v>
      </c>
      <c r="O566" s="565">
        <v>0</v>
      </c>
      <c r="P566" s="564">
        <v>0</v>
      </c>
      <c r="Q566" s="566">
        <f>+monthly_drivers_0!Q566*1.25</f>
        <v>3.125</v>
      </c>
    </row>
    <row r="567" spans="1:17" x14ac:dyDescent="0.25">
      <c r="A567" s="567">
        <f t="shared" si="25"/>
        <v>61362</v>
      </c>
      <c r="B567" s="567" t="str">
        <f t="shared" si="26"/>
        <v>Tracker</v>
      </c>
      <c r="C567" s="568">
        <v>30</v>
      </c>
      <c r="D567" s="569">
        <v>0.21381540727615361</v>
      </c>
      <c r="E567" s="569">
        <v>5.120496704101563</v>
      </c>
      <c r="F567" s="569">
        <v>0.58426766204833991</v>
      </c>
      <c r="G567" s="569">
        <v>0.27874166107177734</v>
      </c>
      <c r="H567" s="569">
        <v>0.18806504601240154</v>
      </c>
      <c r="I567" s="569">
        <v>3.3149336063861847</v>
      </c>
      <c r="J567" s="569">
        <v>0.5009395087212325</v>
      </c>
      <c r="K567" s="570">
        <v>16.749918868541716</v>
      </c>
      <c r="L567" s="571">
        <f t="shared" si="24"/>
        <v>0</v>
      </c>
      <c r="M567" s="571">
        <v>0</v>
      </c>
      <c r="N567" s="571">
        <v>0</v>
      </c>
      <c r="O567" s="572">
        <v>0</v>
      </c>
      <c r="P567" s="573">
        <v>0</v>
      </c>
      <c r="Q567" s="574">
        <f>+monthly_drivers_0!Q567*1.25</f>
        <v>3.125</v>
      </c>
    </row>
    <row r="568" spans="1:17" x14ac:dyDescent="0.25">
      <c r="A568" s="575">
        <f t="shared" si="25"/>
        <v>61393</v>
      </c>
      <c r="B568" s="575" t="str">
        <f t="shared" si="26"/>
        <v>Tracker</v>
      </c>
      <c r="C568" s="562">
        <v>30</v>
      </c>
      <c r="D568" s="563">
        <v>0.2127200230360031</v>
      </c>
      <c r="E568" s="563">
        <v>5.094306091308594</v>
      </c>
      <c r="F568" s="563">
        <v>0.58106826782226562</v>
      </c>
      <c r="G568" s="563">
        <v>0.27730809402465822</v>
      </c>
      <c r="H568" s="563">
        <v>0.18710156390070914</v>
      </c>
      <c r="I568" s="563">
        <v>3.298361617684364</v>
      </c>
      <c r="J568" s="563">
        <v>0.49819004660844807</v>
      </c>
      <c r="K568" s="564">
        <v>16.738497273683546</v>
      </c>
      <c r="L568" s="563">
        <f t="shared" si="24"/>
        <v>0</v>
      </c>
      <c r="M568" s="563">
        <v>0</v>
      </c>
      <c r="N568" s="563">
        <v>0</v>
      </c>
      <c r="O568" s="565">
        <v>0</v>
      </c>
      <c r="P568" s="564">
        <v>0</v>
      </c>
      <c r="Q568" s="566">
        <f>+monthly_drivers_0!Q568*1.25</f>
        <v>3.125</v>
      </c>
    </row>
    <row r="569" spans="1:17" x14ac:dyDescent="0.25">
      <c r="A569" s="567">
        <f t="shared" si="25"/>
        <v>61422</v>
      </c>
      <c r="B569" s="567" t="str">
        <f t="shared" si="26"/>
        <v>Tracker</v>
      </c>
      <c r="C569" s="568">
        <v>30</v>
      </c>
      <c r="D569" s="569">
        <v>0.21163026797771456</v>
      </c>
      <c r="E569" s="569">
        <v>5.0682486572265626</v>
      </c>
      <c r="F569" s="569">
        <v>0.57788533020019528</v>
      </c>
      <c r="G569" s="569">
        <v>0.27588189315795897</v>
      </c>
      <c r="H569" s="569">
        <v>0.18614303170144558</v>
      </c>
      <c r="I569" s="569">
        <v>3.2818734421730045</v>
      </c>
      <c r="J569" s="569">
        <v>0.49545470894873145</v>
      </c>
      <c r="K569" s="570">
        <v>16.727134314477443</v>
      </c>
      <c r="L569" s="571">
        <f t="shared" si="24"/>
        <v>0</v>
      </c>
      <c r="M569" s="571">
        <v>0</v>
      </c>
      <c r="N569" s="571">
        <v>0</v>
      </c>
      <c r="O569" s="572">
        <v>0</v>
      </c>
      <c r="P569" s="573">
        <v>0</v>
      </c>
      <c r="Q569" s="574">
        <f>+monthly_drivers_0!Q569*1.25</f>
        <v>3.125</v>
      </c>
    </row>
    <row r="570" spans="1:17" x14ac:dyDescent="0.25">
      <c r="A570" s="575">
        <f t="shared" si="25"/>
        <v>61453</v>
      </c>
      <c r="B570" s="575" t="str">
        <f t="shared" si="26"/>
        <v>Tracker</v>
      </c>
      <c r="C570" s="562">
        <v>30</v>
      </c>
      <c r="D570" s="563">
        <v>0.21054611122608183</v>
      </c>
      <c r="E570" s="563">
        <v>5.0423236083984371</v>
      </c>
      <c r="F570" s="563">
        <v>0.57471876525878907</v>
      </c>
      <c r="G570" s="563">
        <v>0.27446303558349611</v>
      </c>
      <c r="H570" s="563">
        <v>0.18518942317366599</v>
      </c>
      <c r="I570" s="563">
        <v>3.2654686564207078</v>
      </c>
      <c r="J570" s="563">
        <v>0.49273345793783663</v>
      </c>
      <c r="K570" s="564">
        <v>16.715829802870751</v>
      </c>
      <c r="L570" s="563">
        <f t="shared" si="24"/>
        <v>0</v>
      </c>
      <c r="M570" s="563">
        <v>0</v>
      </c>
      <c r="N570" s="563">
        <v>0</v>
      </c>
      <c r="O570" s="565">
        <v>0</v>
      </c>
      <c r="P570" s="564">
        <v>0</v>
      </c>
      <c r="Q570" s="566">
        <f>+monthly_drivers_0!Q570*1.25</f>
        <v>3.125</v>
      </c>
    </row>
    <row r="571" spans="1:17" x14ac:dyDescent="0.25">
      <c r="A571" s="567">
        <f t="shared" si="25"/>
        <v>61483</v>
      </c>
      <c r="B571" s="567" t="str">
        <f t="shared" si="26"/>
        <v>Tracker</v>
      </c>
      <c r="C571" s="568">
        <v>30</v>
      </c>
      <c r="D571" s="569">
        <v>0.20946752643585204</v>
      </c>
      <c r="E571" s="569">
        <v>5.0165304870605469</v>
      </c>
      <c r="F571" s="569">
        <v>0.57156847381591802</v>
      </c>
      <c r="G571" s="569">
        <v>0.27305146408081055</v>
      </c>
      <c r="H571" s="569">
        <v>0.1819359565973282</v>
      </c>
      <c r="I571" s="569">
        <v>3.215093700885773</v>
      </c>
      <c r="J571" s="569">
        <v>0.48423201847076414</v>
      </c>
      <c r="K571" s="570">
        <v>16.70458344364166</v>
      </c>
      <c r="L571" s="571">
        <f t="shared" si="24"/>
        <v>0</v>
      </c>
      <c r="M571" s="571">
        <v>0</v>
      </c>
      <c r="N571" s="571">
        <v>0</v>
      </c>
      <c r="O571" s="572">
        <v>0</v>
      </c>
      <c r="P571" s="573">
        <v>0</v>
      </c>
      <c r="Q571" s="574">
        <f>+monthly_drivers_0!Q571*1.25</f>
        <v>3.125</v>
      </c>
    </row>
    <row r="572" spans="1:17" x14ac:dyDescent="0.25">
      <c r="A572" s="575">
        <f t="shared" si="25"/>
        <v>61514</v>
      </c>
      <c r="B572" s="575" t="str">
        <f t="shared" si="26"/>
        <v>Tracker</v>
      </c>
      <c r="C572" s="562">
        <v>30</v>
      </c>
      <c r="D572" s="563">
        <v>0.208394486784935</v>
      </c>
      <c r="E572" s="563">
        <v>4.9908685607910153</v>
      </c>
      <c r="F572" s="563">
        <v>0.56843438720703121</v>
      </c>
      <c r="G572" s="563">
        <v>0.27164716339111328</v>
      </c>
      <c r="H572" s="563">
        <v>0.18100397640466689</v>
      </c>
      <c r="I572" s="563">
        <v>3.1990489517450333</v>
      </c>
      <c r="J572" s="563">
        <v>0.48157170623540879</v>
      </c>
      <c r="K572" s="564">
        <v>16.69339487594366</v>
      </c>
      <c r="L572" s="563">
        <f t="shared" si="24"/>
        <v>0</v>
      </c>
      <c r="M572" s="563">
        <v>0</v>
      </c>
      <c r="N572" s="563">
        <v>0</v>
      </c>
      <c r="O572" s="565">
        <v>0</v>
      </c>
      <c r="P572" s="564">
        <v>0</v>
      </c>
      <c r="Q572" s="566">
        <f>+monthly_drivers_0!Q572*1.25</f>
        <v>3.125</v>
      </c>
    </row>
    <row r="573" spans="1:17" x14ac:dyDescent="0.25">
      <c r="A573" s="567">
        <f t="shared" si="25"/>
        <v>61544</v>
      </c>
      <c r="B573" s="567" t="str">
        <f t="shared" si="26"/>
        <v>Tracker</v>
      </c>
      <c r="C573" s="568">
        <v>30</v>
      </c>
      <c r="D573" s="569">
        <v>0.20732696545124055</v>
      </c>
      <c r="E573" s="569">
        <v>4.9653372192382816</v>
      </c>
      <c r="F573" s="569">
        <v>0.56531642913818358</v>
      </c>
      <c r="G573" s="569">
        <v>0.2702500801086426</v>
      </c>
      <c r="H573" s="569">
        <v>0.18007679550349714</v>
      </c>
      <c r="I573" s="569">
        <v>3.1830853204727179</v>
      </c>
      <c r="J573" s="569">
        <v>0.47892507424950603</v>
      </c>
      <c r="K573" s="570">
        <v>16.682263941049573</v>
      </c>
      <c r="L573" s="571">
        <f t="shared" si="24"/>
        <v>0</v>
      </c>
      <c r="M573" s="571">
        <v>0</v>
      </c>
      <c r="N573" s="571">
        <v>0</v>
      </c>
      <c r="O573" s="572">
        <v>0</v>
      </c>
      <c r="P573" s="573">
        <v>0</v>
      </c>
      <c r="Q573" s="574">
        <f>+monthly_drivers_0!Q573*1.25</f>
        <v>3.125</v>
      </c>
    </row>
    <row r="574" spans="1:17" x14ac:dyDescent="0.25">
      <c r="A574" s="575">
        <f t="shared" si="25"/>
        <v>61575</v>
      </c>
      <c r="B574" s="575" t="str">
        <f t="shared" si="26"/>
        <v>Tracker</v>
      </c>
      <c r="C574" s="562">
        <v>30</v>
      </c>
      <c r="D574" s="563">
        <v>0.20626492440700531</v>
      </c>
      <c r="E574" s="563">
        <v>4.9399355773925793</v>
      </c>
      <c r="F574" s="563">
        <v>0.56221450805664064</v>
      </c>
      <c r="G574" s="563">
        <v>0.26886017990112304</v>
      </c>
      <c r="H574" s="563">
        <v>0.17915437343716623</v>
      </c>
      <c r="I574" s="563">
        <v>3.1672025648355482</v>
      </c>
      <c r="J574" s="563">
        <v>0.47629207491874698</v>
      </c>
      <c r="K574" s="564">
        <v>16.671190159738064</v>
      </c>
      <c r="L574" s="563">
        <f t="shared" si="24"/>
        <v>0</v>
      </c>
      <c r="M574" s="563">
        <v>0</v>
      </c>
      <c r="N574" s="563">
        <v>0</v>
      </c>
      <c r="O574" s="565">
        <v>0</v>
      </c>
      <c r="P574" s="564">
        <v>0</v>
      </c>
      <c r="Q574" s="566">
        <f>+monthly_drivers_0!Q574*1.25</f>
        <v>3.125</v>
      </c>
    </row>
    <row r="575" spans="1:17" x14ac:dyDescent="0.25">
      <c r="A575" s="567">
        <f t="shared" si="25"/>
        <v>61606</v>
      </c>
      <c r="B575" s="567" t="str">
        <f t="shared" si="26"/>
        <v>Tracker</v>
      </c>
      <c r="C575" s="568">
        <v>30</v>
      </c>
      <c r="D575" s="569">
        <v>0.1623525742292404</v>
      </c>
      <c r="E575" s="569">
        <v>3.8778715820312502</v>
      </c>
      <c r="F575" s="569">
        <v>0.43015165710449221</v>
      </c>
      <c r="G575" s="569">
        <v>0.21261510467529299</v>
      </c>
      <c r="H575" s="569">
        <v>0.14609486353397369</v>
      </c>
      <c r="I575" s="569">
        <v>2.582887401938438</v>
      </c>
      <c r="J575" s="569">
        <v>0.37693994098901751</v>
      </c>
      <c r="K575" s="570">
        <v>12.700153774917126</v>
      </c>
      <c r="L575" s="571">
        <f t="shared" si="24"/>
        <v>0</v>
      </c>
      <c r="M575" s="571">
        <v>0</v>
      </c>
      <c r="N575" s="571">
        <v>0</v>
      </c>
      <c r="O575" s="572">
        <v>0</v>
      </c>
      <c r="P575" s="573">
        <v>0</v>
      </c>
      <c r="Q575" s="574">
        <f>+monthly_drivers_0!Q575*1.25</f>
        <v>3.125</v>
      </c>
    </row>
    <row r="576" spans="1:17" x14ac:dyDescent="0.25">
      <c r="A576" s="575">
        <f t="shared" si="25"/>
        <v>61636</v>
      </c>
      <c r="B576" s="575" t="str">
        <f t="shared" si="26"/>
        <v>Tracker</v>
      </c>
      <c r="C576" s="562">
        <v>30</v>
      </c>
      <c r="D576" s="563">
        <v>0.16152183437347412</v>
      </c>
      <c r="E576" s="563">
        <v>3.858450866699219</v>
      </c>
      <c r="F576" s="563">
        <v>0.42779349517822268</v>
      </c>
      <c r="G576" s="563">
        <v>0.21152162933349611</v>
      </c>
      <c r="H576" s="563">
        <v>0.14534720803797246</v>
      </c>
      <c r="I576" s="563">
        <v>2.5703032249212265</v>
      </c>
      <c r="J576" s="563">
        <v>0.37486788815259936</v>
      </c>
      <c r="K576" s="564">
        <v>12.691481890320777</v>
      </c>
      <c r="L576" s="563">
        <f t="shared" si="24"/>
        <v>0</v>
      </c>
      <c r="M576" s="563">
        <v>0</v>
      </c>
      <c r="N576" s="563">
        <v>0</v>
      </c>
      <c r="O576" s="565">
        <v>0</v>
      </c>
      <c r="P576" s="564">
        <v>0</v>
      </c>
      <c r="Q576" s="566">
        <f>+monthly_drivers_0!Q576*1.25</f>
        <v>3.125</v>
      </c>
    </row>
    <row r="577" spans="1:17" x14ac:dyDescent="0.25">
      <c r="A577" s="567">
        <f t="shared" si="25"/>
        <v>61667</v>
      </c>
      <c r="B577" s="567" t="str">
        <f t="shared" si="26"/>
        <v>Tracker</v>
      </c>
      <c r="C577" s="568">
        <v>30</v>
      </c>
      <c r="D577" s="569">
        <v>0.16069536161422729</v>
      </c>
      <c r="E577" s="569">
        <v>3.8391284790039064</v>
      </c>
      <c r="F577" s="569">
        <v>0.42544747161865237</v>
      </c>
      <c r="G577" s="569">
        <v>0.21043377304077149</v>
      </c>
      <c r="H577" s="569">
        <v>0.14460339143872261</v>
      </c>
      <c r="I577" s="569">
        <v>2.5577824963331222</v>
      </c>
      <c r="J577" s="569">
        <v>0.37280651837587353</v>
      </c>
      <c r="K577" s="570">
        <v>12.682854629874228</v>
      </c>
      <c r="L577" s="571">
        <f t="shared" si="24"/>
        <v>0</v>
      </c>
      <c r="M577" s="571">
        <v>0</v>
      </c>
      <c r="N577" s="571">
        <v>0</v>
      </c>
      <c r="O577" s="572">
        <v>0</v>
      </c>
      <c r="P577" s="573">
        <v>0</v>
      </c>
      <c r="Q577" s="574">
        <f>+monthly_drivers_0!Q577*1.25</f>
        <v>3.125</v>
      </c>
    </row>
    <row r="578" spans="1:17" x14ac:dyDescent="0.25">
      <c r="A578" s="575">
        <f t="shared" si="25"/>
        <v>61697</v>
      </c>
      <c r="B578" s="575" t="str">
        <f t="shared" si="26"/>
        <v>Tracker</v>
      </c>
      <c r="C578" s="562">
        <v>30</v>
      </c>
      <c r="D578" s="563">
        <v>0.15987313699722291</v>
      </c>
      <c r="E578" s="563">
        <v>3.8199040832519531</v>
      </c>
      <c r="F578" s="563">
        <v>0.42311352539062497</v>
      </c>
      <c r="G578" s="563">
        <v>0.20935150909423828</v>
      </c>
      <c r="H578" s="563">
        <v>0.14386339643597601</v>
      </c>
      <c r="I578" s="563">
        <v>2.5453248145580289</v>
      </c>
      <c r="J578" s="563">
        <v>0.37075574827194213</v>
      </c>
      <c r="K578" s="564">
        <v>12.674271771371364</v>
      </c>
      <c r="L578" s="563">
        <f t="shared" ref="L578:L641" si="27">+O578+P578</f>
        <v>0</v>
      </c>
      <c r="M578" s="563">
        <v>0</v>
      </c>
      <c r="N578" s="563">
        <v>0</v>
      </c>
      <c r="O578" s="565">
        <v>0</v>
      </c>
      <c r="P578" s="564">
        <v>0</v>
      </c>
      <c r="Q578" s="566">
        <f>+monthly_drivers_0!Q578*1.25</f>
        <v>3.125</v>
      </c>
    </row>
    <row r="579" spans="1:17" x14ac:dyDescent="0.25">
      <c r="A579" s="567">
        <f t="shared" ref="A579:A642" si="28">+EOMONTH(A578,1)</f>
        <v>61728</v>
      </c>
      <c r="B579" s="567" t="str">
        <f t="shared" ref="B579:B642" si="29">+B578</f>
        <v>Tracker</v>
      </c>
      <c r="C579" s="568">
        <v>30</v>
      </c>
      <c r="D579" s="569">
        <v>0.1590551335811615</v>
      </c>
      <c r="E579" s="569">
        <v>3.8007770690917968</v>
      </c>
      <c r="F579" s="569">
        <v>0.4207915802001953</v>
      </c>
      <c r="G579" s="569">
        <v>0.2082748146057129</v>
      </c>
      <c r="H579" s="569">
        <v>0.14312720292806624</v>
      </c>
      <c r="I579" s="569">
        <v>2.5329300761222839</v>
      </c>
      <c r="J579" s="569">
        <v>0.36871551761031152</v>
      </c>
      <c r="K579" s="570">
        <v>12.665732985198497</v>
      </c>
      <c r="L579" s="571">
        <f t="shared" si="27"/>
        <v>0</v>
      </c>
      <c r="M579" s="571">
        <v>0</v>
      </c>
      <c r="N579" s="571">
        <v>0</v>
      </c>
      <c r="O579" s="572">
        <v>0</v>
      </c>
      <c r="P579" s="573">
        <v>0</v>
      </c>
      <c r="Q579" s="574">
        <f>+monthly_drivers_0!Q579*1.25</f>
        <v>3.125</v>
      </c>
    </row>
    <row r="580" spans="1:17" x14ac:dyDescent="0.25">
      <c r="A580" s="575">
        <f t="shared" si="28"/>
        <v>61759</v>
      </c>
      <c r="B580" s="575" t="str">
        <f t="shared" si="29"/>
        <v>Tracker</v>
      </c>
      <c r="C580" s="562">
        <v>30</v>
      </c>
      <c r="D580" s="563">
        <v>0.15824133253097533</v>
      </c>
      <c r="E580" s="563">
        <v>3.7817470092773444</v>
      </c>
      <c r="F580" s="563">
        <v>0.41848157501220701</v>
      </c>
      <c r="G580" s="563">
        <v>0.20720365524291989</v>
      </c>
      <c r="H580" s="563">
        <v>0.14239479377865791</v>
      </c>
      <c r="I580" s="563">
        <v>2.5205977307558056</v>
      </c>
      <c r="J580" s="563">
        <v>0.36668578159809107</v>
      </c>
      <c r="K580" s="564">
        <v>12.657238151788711</v>
      </c>
      <c r="L580" s="563">
        <f t="shared" si="27"/>
        <v>0</v>
      </c>
      <c r="M580" s="563">
        <v>0</v>
      </c>
      <c r="N580" s="563">
        <v>0</v>
      </c>
      <c r="O580" s="565">
        <v>0</v>
      </c>
      <c r="P580" s="564">
        <v>0</v>
      </c>
      <c r="Q580" s="566">
        <f>+monthly_drivers_0!Q580*1.25</f>
        <v>3.125</v>
      </c>
    </row>
    <row r="581" spans="1:17" x14ac:dyDescent="0.25">
      <c r="A581" s="567">
        <f t="shared" si="28"/>
        <v>61787</v>
      </c>
      <c r="B581" s="567" t="str">
        <f t="shared" si="29"/>
        <v>Tracker</v>
      </c>
      <c r="C581" s="568">
        <v>30</v>
      </c>
      <c r="D581" s="569">
        <v>0.1574317146539688</v>
      </c>
      <c r="E581" s="569">
        <v>3.762813232421875</v>
      </c>
      <c r="F581" s="569">
        <v>0.41618343353271481</v>
      </c>
      <c r="G581" s="569">
        <v>0.20613800430297852</v>
      </c>
      <c r="H581" s="569">
        <v>0.14166614294052124</v>
      </c>
      <c r="I581" s="569">
        <v>2.5083273578882217</v>
      </c>
      <c r="J581" s="569">
        <v>0.36466647282242776</v>
      </c>
      <c r="K581" s="570">
        <v>12.648787017345427</v>
      </c>
      <c r="L581" s="571">
        <f t="shared" si="27"/>
        <v>0</v>
      </c>
      <c r="M581" s="571">
        <v>0</v>
      </c>
      <c r="N581" s="571">
        <v>0</v>
      </c>
      <c r="O581" s="572">
        <v>0</v>
      </c>
      <c r="P581" s="573">
        <v>0</v>
      </c>
      <c r="Q581" s="574">
        <f>+monthly_drivers_0!Q581*1.25</f>
        <v>3.125</v>
      </c>
    </row>
    <row r="582" spans="1:17" x14ac:dyDescent="0.25">
      <c r="A582" s="575">
        <f t="shared" si="28"/>
        <v>61818</v>
      </c>
      <c r="B582" s="575" t="str">
        <f t="shared" si="29"/>
        <v>Tracker</v>
      </c>
      <c r="C582" s="562">
        <v>30</v>
      </c>
      <c r="D582" s="563">
        <v>0.15662625694274901</v>
      </c>
      <c r="E582" s="563">
        <v>3.7439754028320316</v>
      </c>
      <c r="F582" s="563">
        <v>0.41389712524414063</v>
      </c>
      <c r="G582" s="563">
        <v>0.20507783508300781</v>
      </c>
      <c r="H582" s="563">
        <v>0.14094124871492386</v>
      </c>
      <c r="I582" s="563">
        <v>2.4961190036535266</v>
      </c>
      <c r="J582" s="563">
        <v>0.362657567679882</v>
      </c>
      <c r="K582" s="564">
        <v>12.640379280567167</v>
      </c>
      <c r="L582" s="563">
        <f t="shared" si="27"/>
        <v>0</v>
      </c>
      <c r="M582" s="563">
        <v>0</v>
      </c>
      <c r="N582" s="563">
        <v>0</v>
      </c>
      <c r="O582" s="565">
        <v>0</v>
      </c>
      <c r="P582" s="564">
        <v>0</v>
      </c>
      <c r="Q582" s="566">
        <f>+monthly_drivers_0!Q582*1.25</f>
        <v>3.125</v>
      </c>
    </row>
    <row r="583" spans="1:17" x14ac:dyDescent="0.25">
      <c r="A583" s="567">
        <f t="shared" si="28"/>
        <v>61848</v>
      </c>
      <c r="B583" s="567" t="str">
        <f t="shared" si="29"/>
        <v>Tracker</v>
      </c>
      <c r="C583" s="568">
        <v>30</v>
      </c>
      <c r="D583" s="569">
        <v>0.10249627768993377</v>
      </c>
      <c r="E583" s="569">
        <v>2.8224664306640621</v>
      </c>
      <c r="F583" s="569">
        <v>0.29931840515136721</v>
      </c>
      <c r="G583" s="569">
        <v>0.11481601715087891</v>
      </c>
      <c r="H583" s="569">
        <v>0.10022357572615147</v>
      </c>
      <c r="I583" s="569">
        <v>1.9889504029750824</v>
      </c>
      <c r="J583" s="569">
        <v>0.27643086290359498</v>
      </c>
      <c r="K583" s="570">
        <v>8.6424394135475158</v>
      </c>
      <c r="L583" s="571">
        <f t="shared" si="27"/>
        <v>0</v>
      </c>
      <c r="M583" s="571">
        <v>0</v>
      </c>
      <c r="N583" s="571">
        <v>0</v>
      </c>
      <c r="O583" s="572">
        <v>0</v>
      </c>
      <c r="P583" s="573">
        <v>0</v>
      </c>
      <c r="Q583" s="574">
        <f>+monthly_drivers_0!Q583*1.25</f>
        <v>3.125</v>
      </c>
    </row>
    <row r="584" spans="1:17" x14ac:dyDescent="0.25">
      <c r="A584" s="575">
        <f t="shared" si="28"/>
        <v>61879</v>
      </c>
      <c r="B584" s="575" t="str">
        <f t="shared" si="29"/>
        <v>Tracker</v>
      </c>
      <c r="C584" s="562">
        <v>30</v>
      </c>
      <c r="D584" s="563">
        <v>0.1019733488559723</v>
      </c>
      <c r="E584" s="563">
        <v>2.8088527832031249</v>
      </c>
      <c r="F584" s="563">
        <v>0.29768176269531249</v>
      </c>
      <c r="G584" s="563">
        <v>0.11422551727294922</v>
      </c>
      <c r="H584" s="563">
        <v>9.9711809441447266E-2</v>
      </c>
      <c r="I584" s="563">
        <v>1.979625002980232</v>
      </c>
      <c r="J584" s="563">
        <v>0.27491221469640725</v>
      </c>
      <c r="K584" s="564">
        <v>8.6365582141876214</v>
      </c>
      <c r="L584" s="563">
        <f t="shared" si="27"/>
        <v>0</v>
      </c>
      <c r="M584" s="563">
        <v>0</v>
      </c>
      <c r="N584" s="563">
        <v>0</v>
      </c>
      <c r="O584" s="565">
        <v>0</v>
      </c>
      <c r="P584" s="564">
        <v>0</v>
      </c>
      <c r="Q584" s="566">
        <f>+monthly_drivers_0!Q584*1.25</f>
        <v>3.125</v>
      </c>
    </row>
    <row r="585" spans="1:17" x14ac:dyDescent="0.25">
      <c r="A585" s="567">
        <f t="shared" si="28"/>
        <v>61909</v>
      </c>
      <c r="B585" s="567" t="str">
        <f t="shared" si="29"/>
        <v>Tracker</v>
      </c>
      <c r="C585" s="568">
        <v>30</v>
      </c>
      <c r="D585" s="569">
        <v>0.10145310389995575</v>
      </c>
      <c r="E585" s="569">
        <v>2.7953077697753903</v>
      </c>
      <c r="F585" s="569">
        <v>0.2960535278320312</v>
      </c>
      <c r="G585" s="569">
        <v>0.1136380500793457</v>
      </c>
      <c r="H585" s="569">
        <v>9.9202669933438306E-2</v>
      </c>
      <c r="I585" s="569">
        <v>1.9703462386131287</v>
      </c>
      <c r="J585" s="569">
        <v>0.27340137293934819</v>
      </c>
      <c r="K585" s="570">
        <v>8.630707284688949</v>
      </c>
      <c r="L585" s="571">
        <f t="shared" si="27"/>
        <v>0</v>
      </c>
      <c r="M585" s="571">
        <v>0</v>
      </c>
      <c r="N585" s="571">
        <v>0</v>
      </c>
      <c r="O585" s="572">
        <v>0</v>
      </c>
      <c r="P585" s="573">
        <v>0</v>
      </c>
      <c r="Q585" s="574">
        <f>+monthly_drivers_0!Q585*1.25</f>
        <v>3.125</v>
      </c>
    </row>
    <row r="586" spans="1:17" x14ac:dyDescent="0.25">
      <c r="A586" s="575">
        <f t="shared" si="28"/>
        <v>61940</v>
      </c>
      <c r="B586" s="575" t="str">
        <f t="shared" si="29"/>
        <v>Tracker</v>
      </c>
      <c r="C586" s="562">
        <v>30</v>
      </c>
      <c r="D586" s="563">
        <v>0.10093553149700166</v>
      </c>
      <c r="E586" s="563">
        <v>2.7818309326171873</v>
      </c>
      <c r="F586" s="563">
        <v>0.29443367004394527</v>
      </c>
      <c r="G586" s="563">
        <v>0.11305360794067383</v>
      </c>
      <c r="H586" s="563">
        <v>9.8526942685246463E-2</v>
      </c>
      <c r="I586" s="563">
        <v>1.9582927343845371</v>
      </c>
      <c r="J586" s="563">
        <v>0.27141828864812856</v>
      </c>
      <c r="K586" s="564">
        <v>8.6248864498138431</v>
      </c>
      <c r="L586" s="563">
        <f t="shared" si="27"/>
        <v>0</v>
      </c>
      <c r="M586" s="563">
        <v>0</v>
      </c>
      <c r="N586" s="563">
        <v>0</v>
      </c>
      <c r="O586" s="565">
        <v>0</v>
      </c>
      <c r="P586" s="564">
        <v>0</v>
      </c>
      <c r="Q586" s="566">
        <f>+monthly_drivers_0!Q586*1.25</f>
        <v>3.125</v>
      </c>
    </row>
    <row r="587" spans="1:17" x14ac:dyDescent="0.25">
      <c r="A587" s="567">
        <f t="shared" si="28"/>
        <v>61971</v>
      </c>
      <c r="B587" s="567" t="str">
        <f t="shared" si="29"/>
        <v>Tracker</v>
      </c>
      <c r="C587" s="568">
        <v>30</v>
      </c>
      <c r="D587" s="569">
        <v>0.10042061626911164</v>
      </c>
      <c r="E587" s="569">
        <v>2.768421875</v>
      </c>
      <c r="F587" s="569">
        <v>0.2928221435546875</v>
      </c>
      <c r="G587" s="569">
        <v>0.11247217178344726</v>
      </c>
      <c r="H587" s="569">
        <v>9.8023892343044289E-2</v>
      </c>
      <c r="I587" s="569">
        <v>1.9491225600242617</v>
      </c>
      <c r="J587" s="569">
        <v>0.26992566633224485</v>
      </c>
      <c r="K587" s="570">
        <v>8.6190955018997197</v>
      </c>
      <c r="L587" s="571">
        <f t="shared" si="27"/>
        <v>0</v>
      </c>
      <c r="M587" s="571">
        <v>0</v>
      </c>
      <c r="N587" s="571">
        <v>0</v>
      </c>
      <c r="O587" s="572">
        <v>0</v>
      </c>
      <c r="P587" s="573">
        <v>0</v>
      </c>
      <c r="Q587" s="574">
        <f>+monthly_drivers_0!Q587*1.25</f>
        <v>3.125</v>
      </c>
    </row>
    <row r="588" spans="1:17" x14ac:dyDescent="0.25">
      <c r="A588" s="575">
        <f t="shared" si="28"/>
        <v>62001</v>
      </c>
      <c r="B588" s="575" t="str">
        <f t="shared" si="29"/>
        <v>Tracker</v>
      </c>
      <c r="C588" s="562">
        <v>30</v>
      </c>
      <c r="D588" s="563">
        <v>9.9908347010612478E-2</v>
      </c>
      <c r="E588" s="563">
        <v>2.7550803833007813</v>
      </c>
      <c r="F588" s="563">
        <v>0.29121890258789063</v>
      </c>
      <c r="G588" s="563">
        <v>0.11189372634887695</v>
      </c>
      <c r="H588" s="563">
        <v>9.7523424059152611E-2</v>
      </c>
      <c r="I588" s="563">
        <v>1.9399984008073805</v>
      </c>
      <c r="J588" s="563">
        <v>0.26844072145223619</v>
      </c>
      <c r="K588" s="564">
        <v>8.6133343799114215</v>
      </c>
      <c r="L588" s="563">
        <f t="shared" si="27"/>
        <v>0</v>
      </c>
      <c r="M588" s="563">
        <v>0</v>
      </c>
      <c r="N588" s="563">
        <v>0</v>
      </c>
      <c r="O588" s="565">
        <v>0</v>
      </c>
      <c r="P588" s="564">
        <v>0</v>
      </c>
      <c r="Q588" s="566">
        <f>+monthly_drivers_0!Q588*1.25</f>
        <v>3.125</v>
      </c>
    </row>
    <row r="589" spans="1:17" x14ac:dyDescent="0.25">
      <c r="A589" s="567">
        <f t="shared" si="28"/>
        <v>62032</v>
      </c>
      <c r="B589" s="567" t="str">
        <f t="shared" si="29"/>
        <v>Tracker</v>
      </c>
      <c r="C589" s="568">
        <v>30</v>
      </c>
      <c r="D589" s="569">
        <v>9.9398690958474242E-2</v>
      </c>
      <c r="E589" s="569">
        <v>2.7418031864990877</v>
      </c>
      <c r="F589" s="569">
        <v>0.28962443958291867</v>
      </c>
      <c r="G589" s="569">
        <v>0.11131825586460296</v>
      </c>
      <c r="H589" s="569">
        <v>9.7025525018572797E-2</v>
      </c>
      <c r="I589" s="569">
        <v>1.9309198373556136</v>
      </c>
      <c r="J589" s="569">
        <v>0.26696340173482891</v>
      </c>
      <c r="K589" s="570">
        <v>8.6076028695106501</v>
      </c>
      <c r="L589" s="571">
        <f t="shared" si="27"/>
        <v>0</v>
      </c>
      <c r="M589" s="571">
        <v>0</v>
      </c>
      <c r="N589" s="571">
        <v>0</v>
      </c>
      <c r="O589" s="572">
        <v>0</v>
      </c>
      <c r="P589" s="573">
        <v>0</v>
      </c>
      <c r="Q589" s="574">
        <f>+monthly_drivers_0!Q589*1.25</f>
        <v>3.125</v>
      </c>
    </row>
    <row r="590" spans="1:17" x14ac:dyDescent="0.25">
      <c r="A590" s="575">
        <f t="shared" si="28"/>
        <v>62062</v>
      </c>
      <c r="B590" s="575" t="str">
        <f t="shared" si="29"/>
        <v>Tracker</v>
      </c>
      <c r="C590" s="562">
        <v>30</v>
      </c>
      <c r="D590" s="563">
        <v>9.8891634782114685E-2</v>
      </c>
      <c r="E590" s="563">
        <v>2.7285899747469697</v>
      </c>
      <c r="F590" s="563">
        <v>0.28803870647923963</v>
      </c>
      <c r="G590" s="563">
        <v>0.11074574503042801</v>
      </c>
      <c r="H590" s="563">
        <v>9.6530188545584678E-2</v>
      </c>
      <c r="I590" s="563">
        <v>1.9218866376876833</v>
      </c>
      <c r="J590" s="563">
        <v>0.26549368554353714</v>
      </c>
      <c r="K590" s="564">
        <v>8.6019007942676531</v>
      </c>
      <c r="L590" s="563">
        <f t="shared" si="27"/>
        <v>0</v>
      </c>
      <c r="M590" s="563">
        <v>0</v>
      </c>
      <c r="N590" s="563">
        <v>0</v>
      </c>
      <c r="O590" s="565">
        <v>0</v>
      </c>
      <c r="P590" s="564">
        <v>0</v>
      </c>
      <c r="Q590" s="566">
        <f>+monthly_drivers_0!Q590*1.25</f>
        <v>3.125</v>
      </c>
    </row>
    <row r="591" spans="1:17" x14ac:dyDescent="0.25">
      <c r="A591" s="567">
        <f t="shared" si="28"/>
        <v>62093</v>
      </c>
      <c r="B591" s="567" t="str">
        <f t="shared" si="29"/>
        <v>Tracker</v>
      </c>
      <c r="C591" s="568">
        <v>30</v>
      </c>
      <c r="D591" s="569">
        <v>9.8387165218954006E-2</v>
      </c>
      <c r="E591" s="569">
        <v>2.7154404396896874</v>
      </c>
      <c r="F591" s="569">
        <v>0.28646165547945945</v>
      </c>
      <c r="G591" s="569">
        <v>0.11017617862484388</v>
      </c>
      <c r="H591" s="569">
        <v>9.6037394583225258E-2</v>
      </c>
      <c r="I591" s="569">
        <v>1.9128986901044844</v>
      </c>
      <c r="J591" s="569">
        <v>0.26403154788911343</v>
      </c>
      <c r="K591" s="570">
        <v>8.5962281041145321</v>
      </c>
      <c r="L591" s="571">
        <f t="shared" si="27"/>
        <v>0</v>
      </c>
      <c r="M591" s="571">
        <v>0</v>
      </c>
      <c r="N591" s="571">
        <v>0</v>
      </c>
      <c r="O591" s="572">
        <v>0</v>
      </c>
      <c r="P591" s="573">
        <v>0</v>
      </c>
      <c r="Q591" s="574">
        <f>+monthly_drivers_0!Q591*1.25</f>
        <v>3.125</v>
      </c>
    </row>
    <row r="592" spans="1:17" x14ac:dyDescent="0.25">
      <c r="A592" s="575">
        <f t="shared" si="28"/>
        <v>62124</v>
      </c>
      <c r="B592" s="575" t="str">
        <f t="shared" si="29"/>
        <v>Tracker</v>
      </c>
      <c r="C592" s="562">
        <v>30</v>
      </c>
      <c r="D592" s="563">
        <v>9.7885269074067943E-2</v>
      </c>
      <c r="E592" s="563">
        <v>2.7023542744585138</v>
      </c>
      <c r="F592" s="563">
        <v>0.28489323904788127</v>
      </c>
      <c r="G592" s="563">
        <v>0.10960954150462671</v>
      </c>
      <c r="H592" s="563">
        <v>9.2944684088230145E-2</v>
      </c>
      <c r="I592" s="563">
        <v>1.8765935801267626</v>
      </c>
      <c r="J592" s="563">
        <v>0.25792120645940303</v>
      </c>
      <c r="K592" s="564">
        <v>8.5905845844745627</v>
      </c>
      <c r="L592" s="563">
        <f t="shared" si="27"/>
        <v>0</v>
      </c>
      <c r="M592" s="563">
        <v>0</v>
      </c>
      <c r="N592" s="563">
        <v>0</v>
      </c>
      <c r="O592" s="565">
        <v>0</v>
      </c>
      <c r="P592" s="564">
        <v>0</v>
      </c>
      <c r="Q592" s="566">
        <f>+monthly_drivers_0!Q592*1.25</f>
        <v>3.125</v>
      </c>
    </row>
    <row r="593" spans="1:17" x14ac:dyDescent="0.25">
      <c r="A593" s="567">
        <f t="shared" si="28"/>
        <v>62152</v>
      </c>
      <c r="B593" s="567" t="str">
        <f t="shared" si="29"/>
        <v>Tracker</v>
      </c>
      <c r="C593" s="568">
        <v>30</v>
      </c>
      <c r="D593" s="569">
        <v>9.7385933219842666E-2</v>
      </c>
      <c r="E593" s="569">
        <v>2.6893311736635748</v>
      </c>
      <c r="F593" s="569">
        <v>0.28333340990907263</v>
      </c>
      <c r="G593" s="569">
        <v>0.10904581860443437</v>
      </c>
      <c r="H593" s="569">
        <v>9.2470325320959085E-2</v>
      </c>
      <c r="I593" s="569">
        <v>1.8678538653850556</v>
      </c>
      <c r="J593" s="569">
        <v>0.25650104512274263</v>
      </c>
      <c r="K593" s="570">
        <v>8.5849700558185571</v>
      </c>
      <c r="L593" s="571">
        <f t="shared" si="27"/>
        <v>0</v>
      </c>
      <c r="M593" s="571">
        <v>0</v>
      </c>
      <c r="N593" s="571">
        <v>0</v>
      </c>
      <c r="O593" s="572">
        <v>0</v>
      </c>
      <c r="P593" s="573">
        <v>0</v>
      </c>
      <c r="Q593" s="574">
        <f>+monthly_drivers_0!Q593*1.25</f>
        <v>3.125</v>
      </c>
    </row>
    <row r="594" spans="1:17" x14ac:dyDescent="0.25">
      <c r="A594" s="575">
        <f t="shared" si="28"/>
        <v>62183</v>
      </c>
      <c r="B594" s="575" t="str">
        <f t="shared" si="29"/>
        <v>Tracker</v>
      </c>
      <c r="C594" s="562">
        <v>30</v>
      </c>
      <c r="D594" s="563">
        <v>9.6889144595631402E-2</v>
      </c>
      <c r="E594" s="563">
        <v>2.6763708333867209</v>
      </c>
      <c r="F594" s="563">
        <v>0.28178212104644046</v>
      </c>
      <c r="G594" s="563">
        <v>0.10848499493640593</v>
      </c>
      <c r="H594" s="563">
        <v>9.1998404711484905E-2</v>
      </c>
      <c r="I594" s="563">
        <v>1.8591580101251604</v>
      </c>
      <c r="J594" s="563">
        <v>0.25508818902075292</v>
      </c>
      <c r="K594" s="564">
        <v>8.5793844332694995</v>
      </c>
      <c r="L594" s="563">
        <f t="shared" si="27"/>
        <v>0</v>
      </c>
      <c r="M594" s="563">
        <v>0</v>
      </c>
      <c r="N594" s="563">
        <v>0</v>
      </c>
      <c r="O594" s="565">
        <v>0</v>
      </c>
      <c r="P594" s="564">
        <v>0</v>
      </c>
      <c r="Q594" s="566">
        <f>+monthly_drivers_0!Q594*1.25</f>
        <v>3.125</v>
      </c>
    </row>
    <row r="595" spans="1:17" x14ac:dyDescent="0.25">
      <c r="A595" s="567">
        <f t="shared" si="28"/>
        <v>62213</v>
      </c>
      <c r="B595" s="567" t="str">
        <f t="shared" si="29"/>
        <v>Tracker</v>
      </c>
      <c r="C595" s="568">
        <v>30</v>
      </c>
      <c r="D595" s="569">
        <v>9.639489020741282E-2</v>
      </c>
      <c r="E595" s="569">
        <v>2.6634729511744362</v>
      </c>
      <c r="F595" s="569">
        <v>0.28023932570081395</v>
      </c>
      <c r="G595" s="569">
        <v>0.10792705558976318</v>
      </c>
      <c r="H595" s="569">
        <v>9.1528903529047953E-2</v>
      </c>
      <c r="I595" s="569">
        <v>1.8505055660009384</v>
      </c>
      <c r="J595" s="569">
        <v>0.2536825910806656</v>
      </c>
      <c r="K595" s="570">
        <v>8.5738275369405752</v>
      </c>
      <c r="L595" s="571">
        <f t="shared" si="27"/>
        <v>0</v>
      </c>
      <c r="M595" s="571">
        <v>0</v>
      </c>
      <c r="N595" s="571">
        <v>0</v>
      </c>
      <c r="O595" s="572">
        <v>0</v>
      </c>
      <c r="P595" s="573">
        <v>0</v>
      </c>
      <c r="Q595" s="574">
        <f>+monthly_drivers_0!Q595*1.25</f>
        <v>3.125</v>
      </c>
    </row>
    <row r="596" spans="1:17" x14ac:dyDescent="0.25">
      <c r="A596" s="575">
        <f t="shared" si="28"/>
        <v>62244</v>
      </c>
      <c r="B596" s="575" t="str">
        <f t="shared" si="29"/>
        <v>Tracker</v>
      </c>
      <c r="C596" s="562">
        <v>30</v>
      </c>
      <c r="D596" s="563">
        <v>9.590315712745115E-2</v>
      </c>
      <c r="E596" s="563">
        <v>2.6506372260307787</v>
      </c>
      <c r="F596" s="563">
        <v>0.27870497736903505</v>
      </c>
      <c r="G596" s="563">
        <v>0.10737198573041418</v>
      </c>
      <c r="H596" s="563">
        <v>8.9950813770294194E-2</v>
      </c>
      <c r="I596" s="563">
        <v>1.8257829127311707</v>
      </c>
      <c r="J596" s="563">
        <v>0.24954252268373966</v>
      </c>
      <c r="K596" s="564">
        <v>8.5682992476224893</v>
      </c>
      <c r="L596" s="563">
        <f t="shared" si="27"/>
        <v>0</v>
      </c>
      <c r="M596" s="563">
        <v>0</v>
      </c>
      <c r="N596" s="563">
        <v>0</v>
      </c>
      <c r="O596" s="565">
        <v>0</v>
      </c>
      <c r="P596" s="564">
        <v>0</v>
      </c>
      <c r="Q596" s="566">
        <f>+monthly_drivers_0!Q596*1.25</f>
        <v>3.125</v>
      </c>
    </row>
    <row r="597" spans="1:17" x14ac:dyDescent="0.25">
      <c r="A597" s="567">
        <f t="shared" si="28"/>
        <v>62274</v>
      </c>
      <c r="B597" s="567" t="str">
        <f t="shared" si="29"/>
        <v>Tracker</v>
      </c>
      <c r="C597" s="568">
        <v>30</v>
      </c>
      <c r="D597" s="569">
        <v>9.5413932493958048E-2</v>
      </c>
      <c r="E597" s="569">
        <v>2.6378633584103564</v>
      </c>
      <c r="F597" s="569">
        <v>0.27717902980255682</v>
      </c>
      <c r="G597" s="569">
        <v>0.10681977060055885</v>
      </c>
      <c r="H597" s="569">
        <v>8.9491839215159408E-2</v>
      </c>
      <c r="I597" s="569">
        <v>1.8173086464405059</v>
      </c>
      <c r="J597" s="569">
        <v>0.24816698172688484</v>
      </c>
      <c r="K597" s="570">
        <v>8.5627993515729894</v>
      </c>
      <c r="L597" s="571">
        <f t="shared" si="27"/>
        <v>0</v>
      </c>
      <c r="M597" s="571">
        <v>0</v>
      </c>
      <c r="N597" s="571">
        <v>0</v>
      </c>
      <c r="O597" s="572">
        <v>0</v>
      </c>
      <c r="P597" s="573">
        <v>0</v>
      </c>
      <c r="Q597" s="574">
        <f>+monthly_drivers_0!Q597*1.25</f>
        <v>3.125</v>
      </c>
    </row>
    <row r="598" spans="1:17" x14ac:dyDescent="0.25">
      <c r="A598" s="575">
        <f t="shared" si="28"/>
        <v>62305</v>
      </c>
      <c r="B598" s="575" t="str">
        <f t="shared" si="29"/>
        <v>Tracker</v>
      </c>
      <c r="C598" s="562">
        <v>30</v>
      </c>
      <c r="D598" s="563">
        <v>9.4927203510756189E-2</v>
      </c>
      <c r="E598" s="563">
        <v>2.6251510502113371</v>
      </c>
      <c r="F598" s="563">
        <v>0.27566143700604945</v>
      </c>
      <c r="G598" s="563">
        <v>0.10627039551829663</v>
      </c>
      <c r="H598" s="563">
        <v>8.9035220324993142E-2</v>
      </c>
      <c r="I598" s="563">
        <v>1.8088767436742781</v>
      </c>
      <c r="J598" s="563">
        <v>0.24679851847887035</v>
      </c>
      <c r="K598" s="564">
        <v>8.5573277487754815</v>
      </c>
      <c r="L598" s="563">
        <f t="shared" si="27"/>
        <v>0</v>
      </c>
      <c r="M598" s="563">
        <v>0</v>
      </c>
      <c r="N598" s="563">
        <v>0</v>
      </c>
      <c r="O598" s="565">
        <v>0</v>
      </c>
      <c r="P598" s="564">
        <v>0</v>
      </c>
      <c r="Q598" s="566">
        <f>+monthly_drivers_0!Q598*1.25</f>
        <v>3.125</v>
      </c>
    </row>
    <row r="599" spans="1:17" x14ac:dyDescent="0.25">
      <c r="A599" s="567">
        <f t="shared" si="28"/>
        <v>62336</v>
      </c>
      <c r="B599" s="567" t="str">
        <f t="shared" si="29"/>
        <v>Tracker</v>
      </c>
      <c r="C599" s="568">
        <v>30</v>
      </c>
      <c r="D599" s="569">
        <v>9.4442957446944573E-2</v>
      </c>
      <c r="E599" s="569">
        <v>2.6125000047684916</v>
      </c>
      <c r="F599" s="569">
        <v>0.27415215323601372</v>
      </c>
      <c r="G599" s="569">
        <v>0.10572384587723611</v>
      </c>
      <c r="H599" s="569">
        <v>8.8580945625901228E-2</v>
      </c>
      <c r="I599" s="569">
        <v>1.8004868797063827</v>
      </c>
      <c r="J599" s="569">
        <v>0.24543709205090999</v>
      </c>
      <c r="K599" s="570">
        <v>8.5518843086957936</v>
      </c>
      <c r="L599" s="571">
        <f t="shared" si="27"/>
        <v>0</v>
      </c>
      <c r="M599" s="571">
        <v>0</v>
      </c>
      <c r="N599" s="571">
        <v>0</v>
      </c>
      <c r="O599" s="572">
        <v>0</v>
      </c>
      <c r="P599" s="573">
        <v>0</v>
      </c>
      <c r="Q599" s="574">
        <f>+monthly_drivers_0!Q599*1.25</f>
        <v>3.125</v>
      </c>
    </row>
    <row r="600" spans="1:17" x14ac:dyDescent="0.25">
      <c r="A600" s="575">
        <f t="shared" si="28"/>
        <v>62366</v>
      </c>
      <c r="B600" s="575" t="str">
        <f t="shared" si="29"/>
        <v>Tracker</v>
      </c>
      <c r="C600" s="562">
        <v>30</v>
      </c>
      <c r="D600" s="563">
        <v>9.3961181636565527E-2</v>
      </c>
      <c r="E600" s="563">
        <v>2.5999099268462711</v>
      </c>
      <c r="F600" s="563">
        <v>0.2726511329994023</v>
      </c>
      <c r="G600" s="563">
        <v>0.10518010714610669</v>
      </c>
      <c r="H600" s="563">
        <v>8.8129010424017898E-2</v>
      </c>
      <c r="I600" s="563">
        <v>1.7921389750242234</v>
      </c>
      <c r="J600" s="563">
        <v>0.24408266226947306</v>
      </c>
      <c r="K600" s="564">
        <v>8.5464688289165487</v>
      </c>
      <c r="L600" s="563">
        <f t="shared" si="27"/>
        <v>0</v>
      </c>
      <c r="M600" s="563">
        <v>0</v>
      </c>
      <c r="N600" s="563">
        <v>0</v>
      </c>
      <c r="O600" s="565">
        <v>0</v>
      </c>
      <c r="P600" s="564">
        <v>0</v>
      </c>
      <c r="Q600" s="566">
        <f>+monthly_drivers_0!Q600*1.25</f>
        <v>3.125</v>
      </c>
    </row>
    <row r="601" spans="1:17" x14ac:dyDescent="0.25">
      <c r="A601" s="567">
        <f t="shared" si="28"/>
        <v>62397</v>
      </c>
      <c r="B601" s="567" t="str">
        <f t="shared" si="29"/>
        <v>Tracker</v>
      </c>
      <c r="C601" s="568">
        <v>30</v>
      </c>
      <c r="D601" s="569">
        <v>9.3483414173126222E-2</v>
      </c>
      <c r="E601" s="569">
        <v>2.5876309814453125</v>
      </c>
      <c r="F601" s="569">
        <v>0.27111189270019531</v>
      </c>
      <c r="G601" s="569">
        <v>0.10463914871215821</v>
      </c>
      <c r="H601" s="569">
        <v>3.556662458181381E-2</v>
      </c>
      <c r="I601" s="569">
        <v>0.95475299072265618</v>
      </c>
      <c r="J601" s="569">
        <v>0.10166696166992187</v>
      </c>
      <c r="K601" s="570">
        <v>4.5060406255722043</v>
      </c>
      <c r="L601" s="571">
        <f t="shared" si="27"/>
        <v>0</v>
      </c>
      <c r="M601" s="571">
        <v>0</v>
      </c>
      <c r="N601" s="571">
        <v>0</v>
      </c>
      <c r="O601" s="572">
        <v>0</v>
      </c>
      <c r="P601" s="573">
        <v>0</v>
      </c>
      <c r="Q601" s="574">
        <f>+monthly_drivers_0!Q601*1.25</f>
        <v>3.125</v>
      </c>
    </row>
    <row r="602" spans="1:17" x14ac:dyDescent="0.25">
      <c r="A602" s="575">
        <f t="shared" si="28"/>
        <v>62427</v>
      </c>
      <c r="B602" s="575" t="str">
        <f t="shared" si="29"/>
        <v>Tracker</v>
      </c>
      <c r="C602" s="562">
        <v>30</v>
      </c>
      <c r="D602" s="563">
        <f t="shared" ref="D602:K617" si="30">+D601/D600*D601</f>
        <v>9.3008076029381992E-2</v>
      </c>
      <c r="E602" s="563">
        <f t="shared" si="30"/>
        <v>2.5754100274765195</v>
      </c>
      <c r="F602" s="563">
        <f t="shared" si="30"/>
        <v>0.26958134211620294</v>
      </c>
      <c r="G602" s="563">
        <f t="shared" si="30"/>
        <v>0.10410097251560424</v>
      </c>
      <c r="H602" s="563">
        <f t="shared" si="30"/>
        <v>1.4353784049740501E-2</v>
      </c>
      <c r="I602" s="563">
        <f t="shared" si="30"/>
        <v>0.50863983541317459</v>
      </c>
      <c r="J602" s="563">
        <f t="shared" si="30"/>
        <v>4.234701063601963E-2</v>
      </c>
      <c r="K602" s="564">
        <f t="shared" si="30"/>
        <v>2.3757650704356652</v>
      </c>
      <c r="L602" s="563">
        <f t="shared" si="27"/>
        <v>0</v>
      </c>
      <c r="M602" s="563">
        <v>0</v>
      </c>
      <c r="N602" s="563">
        <v>0</v>
      </c>
      <c r="O602" s="565">
        <v>0</v>
      </c>
      <c r="P602" s="564">
        <v>0</v>
      </c>
      <c r="Q602" s="566">
        <f>+monthly_drivers_0!Q602*1.25</f>
        <v>3.125</v>
      </c>
    </row>
    <row r="603" spans="1:17" x14ac:dyDescent="0.25">
      <c r="A603" s="567">
        <f t="shared" si="28"/>
        <v>62458</v>
      </c>
      <c r="B603" s="567" t="str">
        <f t="shared" si="29"/>
        <v>Tracker</v>
      </c>
      <c r="C603" s="568">
        <v>30</v>
      </c>
      <c r="D603" s="569">
        <f t="shared" si="30"/>
        <v>9.2535154852892293E-2</v>
      </c>
      <c r="E603" s="569">
        <f t="shared" si="30"/>
        <v>2.5632467910559313</v>
      </c>
      <c r="F603" s="569">
        <f t="shared" si="30"/>
        <v>0.26805943219000994</v>
      </c>
      <c r="G603" s="569">
        <f t="shared" si="30"/>
        <v>0.10356556424694438</v>
      </c>
      <c r="H603" s="569">
        <f t="shared" si="30"/>
        <v>5.7928217526701754E-3</v>
      </c>
      <c r="I603" s="569">
        <f t="shared" si="30"/>
        <v>0.27097530427563193</v>
      </c>
      <c r="J603" s="569">
        <f t="shared" si="30"/>
        <v>1.7638663341089083E-2</v>
      </c>
      <c r="K603" s="570">
        <f t="shared" si="30"/>
        <v>1.2525984869888827</v>
      </c>
      <c r="L603" s="571">
        <f t="shared" si="27"/>
        <v>0</v>
      </c>
      <c r="M603" s="571">
        <v>0</v>
      </c>
      <c r="N603" s="571">
        <v>0</v>
      </c>
      <c r="O603" s="572">
        <v>0</v>
      </c>
      <c r="P603" s="573">
        <v>0</v>
      </c>
      <c r="Q603" s="574">
        <f>+monthly_drivers_0!Q603*1.25</f>
        <v>3.125</v>
      </c>
    </row>
    <row r="604" spans="1:17" x14ac:dyDescent="0.25">
      <c r="A604" s="575">
        <f t="shared" si="28"/>
        <v>62489</v>
      </c>
      <c r="B604" s="575" t="str">
        <f t="shared" si="29"/>
        <v>Tracker</v>
      </c>
      <c r="C604" s="562">
        <v>30</v>
      </c>
      <c r="D604" s="563">
        <f t="shared" si="30"/>
        <v>9.2064638354025452E-2</v>
      </c>
      <c r="E604" s="563">
        <f t="shared" si="30"/>
        <v>2.5511409995930956</v>
      </c>
      <c r="F604" s="563">
        <f t="shared" si="30"/>
        <v>0.26654611414115259</v>
      </c>
      <c r="G604" s="563">
        <f t="shared" si="30"/>
        <v>0.10303290967027436</v>
      </c>
      <c r="H604" s="563">
        <f t="shared" si="30"/>
        <v>2.3378353569987998E-3</v>
      </c>
      <c r="I604" s="563">
        <f t="shared" si="30"/>
        <v>0.144360725242106</v>
      </c>
      <c r="J604" s="563">
        <f t="shared" si="30"/>
        <v>7.3469753776585246E-3</v>
      </c>
      <c r="K604" s="564">
        <f t="shared" si="30"/>
        <v>0.66042008493672988</v>
      </c>
      <c r="L604" s="563">
        <f t="shared" si="27"/>
        <v>0</v>
      </c>
      <c r="M604" s="563">
        <v>0</v>
      </c>
      <c r="N604" s="563">
        <v>0</v>
      </c>
      <c r="O604" s="565">
        <v>0</v>
      </c>
      <c r="P604" s="564">
        <v>0</v>
      </c>
      <c r="Q604" s="566">
        <f>+monthly_drivers_0!Q604*1.25</f>
        <v>3.125</v>
      </c>
    </row>
    <row r="605" spans="1:17" x14ac:dyDescent="0.25">
      <c r="A605" s="567">
        <f t="shared" si="28"/>
        <v>62517</v>
      </c>
      <c r="B605" s="567" t="str">
        <f t="shared" si="29"/>
        <v>Tracker</v>
      </c>
      <c r="C605" s="568">
        <v>30</v>
      </c>
      <c r="D605" s="569">
        <f t="shared" si="30"/>
        <v>9.1596514305639268E-2</v>
      </c>
      <c r="E605" s="569">
        <f t="shared" si="30"/>
        <v>2.5390923817849593</v>
      </c>
      <c r="F605" s="569">
        <f t="shared" si="30"/>
        <v>0.26504133946455521</v>
      </c>
      <c r="G605" s="569">
        <f t="shared" si="30"/>
        <v>0.10250299462290743</v>
      </c>
      <c r="H605" s="569">
        <f t="shared" si="30"/>
        <v>9.4349082188044538E-4</v>
      </c>
      <c r="I605" s="569">
        <f t="shared" si="30"/>
        <v>7.6907447518644242E-2</v>
      </c>
      <c r="J605" s="569">
        <f t="shared" si="30"/>
        <v>3.0602118854538892E-3</v>
      </c>
      <c r="K605" s="570">
        <f t="shared" si="30"/>
        <v>0.3481999165082087</v>
      </c>
      <c r="L605" s="571">
        <f t="shared" si="27"/>
        <v>0</v>
      </c>
      <c r="M605" s="571">
        <v>0</v>
      </c>
      <c r="N605" s="571">
        <v>0</v>
      </c>
      <c r="O605" s="572">
        <v>0</v>
      </c>
      <c r="P605" s="573">
        <v>0</v>
      </c>
      <c r="Q605" s="574">
        <f>+monthly_drivers_0!Q605*1.25</f>
        <v>3.125</v>
      </c>
    </row>
    <row r="606" spans="1:17" x14ac:dyDescent="0.25">
      <c r="A606" s="575">
        <f t="shared" si="28"/>
        <v>62548</v>
      </c>
      <c r="B606" s="575" t="str">
        <f t="shared" si="29"/>
        <v>Tracker</v>
      </c>
      <c r="C606" s="562">
        <v>30</v>
      </c>
      <c r="D606" s="563">
        <f t="shared" si="30"/>
        <v>9.1130770542763306E-2</v>
      </c>
      <c r="E606" s="563">
        <f t="shared" si="30"/>
        <v>2.5271006676097896</v>
      </c>
      <c r="F606" s="563">
        <f t="shared" si="30"/>
        <v>0.26354505992897548</v>
      </c>
      <c r="G606" s="563">
        <f t="shared" si="30"/>
        <v>0.10197580501499791</v>
      </c>
      <c r="H606" s="563">
        <f t="shared" si="30"/>
        <v>3.8076887164346847E-4</v>
      </c>
      <c r="I606" s="563">
        <f t="shared" si="30"/>
        <v>4.0972054372222351E-2</v>
      </c>
      <c r="J606" s="563">
        <f t="shared" si="30"/>
        <v>1.2746601563891225E-3</v>
      </c>
      <c r="K606" s="564">
        <f t="shared" si="30"/>
        <v>0.18358494028530184</v>
      </c>
      <c r="L606" s="563">
        <f t="shared" si="27"/>
        <v>0</v>
      </c>
      <c r="M606" s="563">
        <v>0</v>
      </c>
      <c r="N606" s="563">
        <v>0</v>
      </c>
      <c r="O606" s="565">
        <v>0</v>
      </c>
      <c r="P606" s="564">
        <v>0</v>
      </c>
      <c r="Q606" s="566">
        <f>+monthly_drivers_0!Q606*1.25</f>
        <v>3.125</v>
      </c>
    </row>
    <row r="607" spans="1:17" x14ac:dyDescent="0.25">
      <c r="A607" s="567">
        <f t="shared" si="28"/>
        <v>62578</v>
      </c>
      <c r="B607" s="567" t="str">
        <f t="shared" si="29"/>
        <v>Tracker</v>
      </c>
      <c r="C607" s="568">
        <v>30</v>
      </c>
      <c r="D607" s="569">
        <f t="shared" si="30"/>
        <v>9.0667394962282738E-2</v>
      </c>
      <c r="E607" s="569">
        <f t="shared" si="30"/>
        <v>2.5151655883211212</v>
      </c>
      <c r="F607" s="569">
        <f t="shared" si="30"/>
        <v>0.26205722757545841</v>
      </c>
      <c r="G607" s="569">
        <f t="shared" si="30"/>
        <v>0.10145132682916645</v>
      </c>
      <c r="H607" s="569">
        <f t="shared" si="30"/>
        <v>1.5366862109339306E-4</v>
      </c>
      <c r="I607" s="569">
        <f t="shared" si="30"/>
        <v>2.1827655105487471E-2</v>
      </c>
      <c r="J607" s="569">
        <f t="shared" si="30"/>
        <v>5.3093007121791469E-4</v>
      </c>
      <c r="K607" s="570">
        <f t="shared" si="30"/>
        <v>9.6793332512942434E-2</v>
      </c>
      <c r="L607" s="571">
        <f t="shared" si="27"/>
        <v>0</v>
      </c>
      <c r="M607" s="571">
        <v>0</v>
      </c>
      <c r="N607" s="571">
        <v>0</v>
      </c>
      <c r="O607" s="572">
        <v>0</v>
      </c>
      <c r="P607" s="573">
        <v>0</v>
      </c>
      <c r="Q607" s="574">
        <f>+monthly_drivers_0!Q607*1.25</f>
        <v>3.125</v>
      </c>
    </row>
    <row r="608" spans="1:17" x14ac:dyDescent="0.25">
      <c r="A608" s="575">
        <f t="shared" si="28"/>
        <v>62609</v>
      </c>
      <c r="B608" s="575" t="str">
        <f t="shared" si="29"/>
        <v>Tracker</v>
      </c>
      <c r="C608" s="562">
        <v>30</v>
      </c>
      <c r="D608" s="563">
        <f t="shared" si="30"/>
        <v>9.0206375522623838E-2</v>
      </c>
      <c r="E608" s="563">
        <f t="shared" si="30"/>
        <v>2.5032868764417344</v>
      </c>
      <c r="F608" s="563">
        <f t="shared" si="30"/>
        <v>0.26057779471579934</v>
      </c>
      <c r="G608" s="563">
        <f t="shared" si="30"/>
        <v>0.10092954612012738</v>
      </c>
      <c r="H608" s="563">
        <f t="shared" si="30"/>
        <v>6.2016742615598393E-5</v>
      </c>
      <c r="I608" s="563">
        <f t="shared" si="30"/>
        <v>1.1628573053127833E-2</v>
      </c>
      <c r="J608" s="563">
        <f t="shared" si="30"/>
        <v>2.2114658492346164E-4</v>
      </c>
      <c r="K608" s="564">
        <f t="shared" si="30"/>
        <v>5.103332116676422E-2</v>
      </c>
      <c r="L608" s="563">
        <f t="shared" si="27"/>
        <v>0</v>
      </c>
      <c r="M608" s="563">
        <v>0</v>
      </c>
      <c r="N608" s="563">
        <v>0</v>
      </c>
      <c r="O608" s="565">
        <v>0</v>
      </c>
      <c r="P608" s="564">
        <v>0</v>
      </c>
      <c r="Q608" s="566">
        <f>+monthly_drivers_0!Q608*1.25</f>
        <v>3.125</v>
      </c>
    </row>
    <row r="609" spans="1:17" x14ac:dyDescent="0.25">
      <c r="A609" s="567">
        <f t="shared" si="28"/>
        <v>62639</v>
      </c>
      <c r="B609" s="567" t="str">
        <f t="shared" si="29"/>
        <v>Tracker</v>
      </c>
      <c r="C609" s="568">
        <v>30</v>
      </c>
      <c r="D609" s="569">
        <f t="shared" si="30"/>
        <v>8.9747700243441059E-2</v>
      </c>
      <c r="E609" s="569">
        <f t="shared" si="30"/>
        <v>2.49146426575766</v>
      </c>
      <c r="F609" s="569">
        <f t="shared" si="30"/>
        <v>0.25910671393101525</v>
      </c>
      <c r="G609" s="569">
        <f t="shared" si="30"/>
        <v>0.10041044901431789</v>
      </c>
      <c r="H609" s="569">
        <f t="shared" si="30"/>
        <v>2.5028378189922726E-5</v>
      </c>
      <c r="I609" s="569">
        <f t="shared" si="30"/>
        <v>6.1950635832584483E-3</v>
      </c>
      <c r="J609" s="569">
        <f t="shared" si="30"/>
        <v>9.2113471574747083E-5</v>
      </c>
      <c r="K609" s="570">
        <f t="shared" si="30"/>
        <v>2.690681064175433E-2</v>
      </c>
      <c r="L609" s="571">
        <f t="shared" si="27"/>
        <v>0</v>
      </c>
      <c r="M609" s="571">
        <v>0</v>
      </c>
      <c r="N609" s="571">
        <v>0</v>
      </c>
      <c r="O609" s="572">
        <v>0</v>
      </c>
      <c r="P609" s="573">
        <v>0</v>
      </c>
      <c r="Q609" s="574">
        <f>+monthly_drivers_0!Q609*1.25</f>
        <v>3.125</v>
      </c>
    </row>
    <row r="610" spans="1:17" x14ac:dyDescent="0.25">
      <c r="A610" s="575">
        <f t="shared" si="28"/>
        <v>62670</v>
      </c>
      <c r="B610" s="575" t="str">
        <f t="shared" si="29"/>
        <v>Tracker</v>
      </c>
      <c r="C610" s="562">
        <v>30</v>
      </c>
      <c r="D610" s="563">
        <f t="shared" si="30"/>
        <v>8.9291357205305705E-2</v>
      </c>
      <c r="E610" s="563">
        <f t="shared" si="30"/>
        <v>2.4796974913122134</v>
      </c>
      <c r="F610" s="563">
        <f t="shared" si="30"/>
        <v>0.257643938069825</v>
      </c>
      <c r="G610" s="563">
        <f t="shared" si="30"/>
        <v>9.9894021709529213E-2</v>
      </c>
      <c r="H610" s="563">
        <f t="shared" si="30"/>
        <v>1.0100816140901974E-5</v>
      </c>
      <c r="I610" s="563">
        <f t="shared" si="30"/>
        <v>3.3003888461011076E-3</v>
      </c>
      <c r="J610" s="563">
        <f t="shared" si="30"/>
        <v>3.8367726313695243E-5</v>
      </c>
      <c r="K610" s="564">
        <f t="shared" si="30"/>
        <v>1.4186348102751314E-2</v>
      </c>
      <c r="L610" s="563">
        <f t="shared" si="27"/>
        <v>0</v>
      </c>
      <c r="M610" s="563">
        <v>0</v>
      </c>
      <c r="N610" s="563">
        <v>0</v>
      </c>
      <c r="O610" s="565">
        <v>0</v>
      </c>
      <c r="P610" s="564">
        <v>0</v>
      </c>
      <c r="Q610" s="566">
        <f>+monthly_drivers_0!Q610*1.25</f>
        <v>3.125</v>
      </c>
    </row>
    <row r="611" spans="1:17" x14ac:dyDescent="0.25">
      <c r="A611" s="567">
        <f t="shared" si="28"/>
        <v>62701</v>
      </c>
      <c r="B611" s="567" t="str">
        <f t="shared" si="29"/>
        <v>Tracker</v>
      </c>
      <c r="C611" s="568">
        <v>30</v>
      </c>
      <c r="D611" s="569">
        <f t="shared" si="30"/>
        <v>8.8837334549396185E-2</v>
      </c>
      <c r="E611" s="569">
        <f t="shared" si="30"/>
        <v>2.467986289400057</v>
      </c>
      <c r="F611" s="569">
        <f t="shared" si="30"/>
        <v>0.25618942024713792</v>
      </c>
      <c r="G611" s="569">
        <f t="shared" si="30"/>
        <v>9.9380250474539536E-2</v>
      </c>
      <c r="H611" s="569">
        <f t="shared" si="30"/>
        <v>4.0764321978075742E-6</v>
      </c>
      <c r="I611" s="569">
        <f t="shared" si="30"/>
        <v>1.7582654946278024E-3</v>
      </c>
      <c r="J611" s="569">
        <f t="shared" si="30"/>
        <v>1.5981184915911842E-5</v>
      </c>
      <c r="K611" s="570">
        <f t="shared" si="30"/>
        <v>7.479610838013245E-3</v>
      </c>
      <c r="L611" s="571">
        <f t="shared" si="27"/>
        <v>0</v>
      </c>
      <c r="M611" s="571">
        <v>0</v>
      </c>
      <c r="N611" s="571">
        <v>0</v>
      </c>
      <c r="O611" s="572">
        <v>0</v>
      </c>
      <c r="P611" s="573">
        <v>0</v>
      </c>
      <c r="Q611" s="574">
        <f>+monthly_drivers_0!Q611*1.25</f>
        <v>3.125</v>
      </c>
    </row>
    <row r="612" spans="1:17" x14ac:dyDescent="0.25">
      <c r="A612" s="575">
        <f t="shared" si="28"/>
        <v>62731</v>
      </c>
      <c r="B612" s="575" t="str">
        <f t="shared" si="29"/>
        <v>Tracker</v>
      </c>
      <c r="C612" s="562">
        <v>30</v>
      </c>
      <c r="D612" s="563">
        <f t="shared" si="30"/>
        <v>8.8385620477189841E-2</v>
      </c>
      <c r="E612" s="563">
        <f t="shared" si="30"/>
        <v>2.45633039756129</v>
      </c>
      <c r="F612" s="563">
        <f t="shared" si="30"/>
        <v>0.25474311384255122</v>
      </c>
      <c r="G612" s="563">
        <f t="shared" si="30"/>
        <v>9.8869121648748975E-2</v>
      </c>
      <c r="H612" s="563">
        <f t="shared" si="30"/>
        <v>1.645144237011962E-6</v>
      </c>
      <c r="I612" s="563">
        <f t="shared" si="30"/>
        <v>9.3670706506321843E-4</v>
      </c>
      <c r="J612" s="563">
        <f t="shared" si="30"/>
        <v>6.6565912514186321E-6</v>
      </c>
      <c r="K612" s="564">
        <f t="shared" si="30"/>
        <v>3.9435503684894955E-3</v>
      </c>
      <c r="L612" s="563">
        <f t="shared" si="27"/>
        <v>0</v>
      </c>
      <c r="M612" s="563">
        <v>0</v>
      </c>
      <c r="N612" s="563">
        <v>0</v>
      </c>
      <c r="O612" s="565">
        <v>0</v>
      </c>
      <c r="P612" s="564">
        <v>0</v>
      </c>
      <c r="Q612" s="566">
        <f>+monthly_drivers_0!Q612*1.25</f>
        <v>3.125</v>
      </c>
    </row>
    <row r="613" spans="1:17" x14ac:dyDescent="0.25">
      <c r="A613" s="567">
        <f t="shared" si="28"/>
        <v>62762</v>
      </c>
      <c r="B613" s="567" t="str">
        <f t="shared" si="29"/>
        <v>Tracker</v>
      </c>
      <c r="C613" s="568">
        <v>30</v>
      </c>
      <c r="D613" s="569">
        <f t="shared" si="30"/>
        <v>8.7936203250156358E-2</v>
      </c>
      <c r="E613" s="569">
        <f t="shared" si="30"/>
        <v>2.4447295545755656</v>
      </c>
      <c r="F613" s="569">
        <f t="shared" si="30"/>
        <v>0.25330497249885553</v>
      </c>
      <c r="G613" s="569">
        <f t="shared" si="30"/>
        <v>9.8360621641816359E-2</v>
      </c>
      <c r="H613" s="569">
        <f t="shared" si="30"/>
        <v>6.6393832381887917E-7</v>
      </c>
      <c r="I613" s="569">
        <f t="shared" si="30"/>
        <v>4.9902595962908588E-4</v>
      </c>
      <c r="J613" s="569">
        <f t="shared" si="30"/>
        <v>2.772648418850665E-6</v>
      </c>
      <c r="K613" s="570">
        <f t="shared" si="30"/>
        <v>2.0791976809510708E-3</v>
      </c>
      <c r="L613" s="571">
        <f t="shared" si="27"/>
        <v>0</v>
      </c>
      <c r="M613" s="571">
        <v>0</v>
      </c>
      <c r="N613" s="571">
        <v>0</v>
      </c>
      <c r="O613" s="572">
        <v>0</v>
      </c>
      <c r="P613" s="573">
        <v>0</v>
      </c>
      <c r="Q613" s="574">
        <f>+monthly_drivers_0!Q613*1.25</f>
        <v>3.125</v>
      </c>
    </row>
    <row r="614" spans="1:17" x14ac:dyDescent="0.25">
      <c r="A614" s="575">
        <f t="shared" si="28"/>
        <v>62792</v>
      </c>
      <c r="B614" s="575" t="str">
        <f t="shared" si="29"/>
        <v>Tracker</v>
      </c>
      <c r="C614" s="562">
        <v>30</v>
      </c>
      <c r="D614" s="563">
        <f t="shared" si="30"/>
        <v>8.7489071189452691E-2</v>
      </c>
      <c r="E614" s="563">
        <f t="shared" si="30"/>
        <v>2.4331835004562388</v>
      </c>
      <c r="F614" s="563">
        <f t="shared" si="30"/>
        <v>0.25187495012054911</v>
      </c>
      <c r="G614" s="563">
        <f t="shared" si="30"/>
        <v>9.7854736933297826E-2</v>
      </c>
      <c r="H614" s="563">
        <f t="shared" si="30"/>
        <v>2.6794860165942862E-7</v>
      </c>
      <c r="I614" s="563">
        <f t="shared" si="30"/>
        <v>2.6585356049057152E-4</v>
      </c>
      <c r="J614" s="563">
        <f t="shared" si="30"/>
        <v>1.1548822759571935E-6</v>
      </c>
      <c r="K614" s="564">
        <f t="shared" si="30"/>
        <v>1.0962362826693604E-3</v>
      </c>
      <c r="L614" s="563">
        <f t="shared" si="27"/>
        <v>0</v>
      </c>
      <c r="M614" s="563">
        <v>0</v>
      </c>
      <c r="N614" s="563">
        <v>0</v>
      </c>
      <c r="O614" s="565">
        <v>0</v>
      </c>
      <c r="P614" s="564">
        <v>0</v>
      </c>
      <c r="Q614" s="566">
        <f>+monthly_drivers_0!Q614*1.25</f>
        <v>3.125</v>
      </c>
    </row>
    <row r="615" spans="1:17" x14ac:dyDescent="0.25">
      <c r="A615" s="567">
        <f t="shared" si="28"/>
        <v>62823</v>
      </c>
      <c r="B615" s="567" t="str">
        <f t="shared" si="29"/>
        <v>Tracker</v>
      </c>
      <c r="C615" s="568">
        <v>30</v>
      </c>
      <c r="D615" s="569">
        <f t="shared" si="30"/>
        <v>8.7044212675619598E-2</v>
      </c>
      <c r="E615" s="569">
        <f t="shared" si="30"/>
        <v>2.4216919764445377</v>
      </c>
      <c r="F615" s="569">
        <f t="shared" si="30"/>
        <v>0.25045300087236044</v>
      </c>
      <c r="G615" s="569">
        <f t="shared" si="30"/>
        <v>9.7351454072287388E-2</v>
      </c>
      <c r="H615" s="569">
        <f t="shared" si="30"/>
        <v>1.0813723286566758E-7</v>
      </c>
      <c r="I615" s="569">
        <f t="shared" si="30"/>
        <v>1.4163214209947581E-4</v>
      </c>
      <c r="J615" s="569">
        <f t="shared" si="30"/>
        <v>4.8103937818158093E-7</v>
      </c>
      <c r="K615" s="570">
        <f t="shared" si="30"/>
        <v>5.7797966900917201E-4</v>
      </c>
      <c r="L615" s="571">
        <f t="shared" si="27"/>
        <v>0</v>
      </c>
      <c r="M615" s="571">
        <v>0</v>
      </c>
      <c r="N615" s="571">
        <v>0</v>
      </c>
      <c r="O615" s="572">
        <v>0</v>
      </c>
      <c r="P615" s="573">
        <v>0</v>
      </c>
      <c r="Q615" s="574">
        <f>+monthly_drivers_0!Q615*1.25</f>
        <v>3.125</v>
      </c>
    </row>
    <row r="616" spans="1:17" x14ac:dyDescent="0.25">
      <c r="A616" s="575">
        <f t="shared" si="28"/>
        <v>62854</v>
      </c>
      <c r="B616" s="575" t="str">
        <f t="shared" si="29"/>
        <v>Tracker</v>
      </c>
      <c r="C616" s="562">
        <v>30</v>
      </c>
      <c r="D616" s="563">
        <f t="shared" si="30"/>
        <v>8.6601616148279659E-2</v>
      </c>
      <c r="E616" s="563">
        <f t="shared" si="30"/>
        <v>2.4102547250037656</v>
      </c>
      <c r="F616" s="563">
        <f t="shared" si="30"/>
        <v>0.24903907917777907</v>
      </c>
      <c r="G616" s="563">
        <f t="shared" si="30"/>
        <v>9.6850759677059237E-2</v>
      </c>
      <c r="H616" s="563">
        <f t="shared" si="30"/>
        <v>4.3641433690729398E-8</v>
      </c>
      <c r="I616" s="563">
        <f t="shared" si="30"/>
        <v>7.5453808625585529E-5</v>
      </c>
      <c r="J616" s="563">
        <f t="shared" si="30"/>
        <v>2.003657759571496E-7</v>
      </c>
      <c r="K616" s="564">
        <f t="shared" si="30"/>
        <v>3.0473402775404139E-4</v>
      </c>
      <c r="L616" s="563">
        <f t="shared" si="27"/>
        <v>0</v>
      </c>
      <c r="M616" s="563">
        <v>0</v>
      </c>
      <c r="N616" s="563">
        <v>0</v>
      </c>
      <c r="O616" s="565">
        <v>0</v>
      </c>
      <c r="P616" s="564">
        <v>0</v>
      </c>
      <c r="Q616" s="566">
        <f>+monthly_drivers_0!Q616*1.25</f>
        <v>3.125</v>
      </c>
    </row>
    <row r="617" spans="1:17" x14ac:dyDescent="0.25">
      <c r="A617" s="567">
        <f t="shared" si="28"/>
        <v>62883</v>
      </c>
      <c r="B617" s="567" t="str">
        <f t="shared" si="29"/>
        <v>Tracker</v>
      </c>
      <c r="C617" s="568">
        <v>30</v>
      </c>
      <c r="D617" s="569">
        <f t="shared" si="30"/>
        <v>8.6161270105836907E-2</v>
      </c>
      <c r="E617" s="569">
        <f t="shared" si="30"/>
        <v>2.398871489813529</v>
      </c>
      <c r="F617" s="569">
        <f t="shared" si="30"/>
        <v>0.24763313971759474</v>
      </c>
      <c r="G617" s="569">
        <f t="shared" si="30"/>
        <v>9.6352640434711978E-2</v>
      </c>
      <c r="H617" s="569">
        <f t="shared" si="30"/>
        <v>1.7612571397570993E-8</v>
      </c>
      <c r="I617" s="569">
        <f t="shared" si="30"/>
        <v>4.0197635591134338E-5</v>
      </c>
      <c r="J617" s="569">
        <f t="shared" si="30"/>
        <v>8.3457708445141759E-8</v>
      </c>
      <c r="K617" s="570">
        <f t="shared" si="30"/>
        <v>1.6066798306313298E-4</v>
      </c>
      <c r="L617" s="571">
        <f t="shared" si="27"/>
        <v>0</v>
      </c>
      <c r="M617" s="571">
        <v>0</v>
      </c>
      <c r="N617" s="571">
        <v>0</v>
      </c>
      <c r="O617" s="572">
        <v>0</v>
      </c>
      <c r="P617" s="573">
        <v>0</v>
      </c>
      <c r="Q617" s="574">
        <f>+monthly_drivers_0!Q617*1.25</f>
        <v>3.125</v>
      </c>
    </row>
    <row r="618" spans="1:17" x14ac:dyDescent="0.25">
      <c r="A618" s="575">
        <f t="shared" si="28"/>
        <v>62914</v>
      </c>
      <c r="B618" s="575" t="str">
        <f t="shared" si="29"/>
        <v>Tracker</v>
      </c>
      <c r="C618" s="562">
        <v>30</v>
      </c>
      <c r="D618" s="563">
        <f t="shared" ref="D618:K633" si="31">+D617/D616*D617</f>
        <v>8.5723163105177885E-2</v>
      </c>
      <c r="E618" s="563">
        <f t="shared" si="31"/>
        <v>2.3875420157639935</v>
      </c>
      <c r="F618" s="563">
        <f t="shared" si="31"/>
        <v>0.24623513742844488</v>
      </c>
      <c r="G618" s="563">
        <f t="shared" si="31"/>
        <v>9.585708310081463E-2</v>
      </c>
      <c r="H618" s="563">
        <f t="shared" si="31"/>
        <v>7.107985347888127E-9</v>
      </c>
      <c r="I618" s="563">
        <f t="shared" si="31"/>
        <v>2.1415087409778726E-5</v>
      </c>
      <c r="J618" s="563">
        <f t="shared" si="31"/>
        <v>3.4762369300053857E-8</v>
      </c>
      <c r="K618" s="564">
        <f t="shared" si="31"/>
        <v>8.4710594913970321E-5</v>
      </c>
      <c r="L618" s="563">
        <f t="shared" si="27"/>
        <v>0</v>
      </c>
      <c r="M618" s="563">
        <v>0</v>
      </c>
      <c r="N618" s="563">
        <v>0</v>
      </c>
      <c r="O618" s="565">
        <v>0</v>
      </c>
      <c r="P618" s="564">
        <v>0</v>
      </c>
      <c r="Q618" s="566">
        <f>+monthly_drivers_0!Q618*1.25</f>
        <v>3.125</v>
      </c>
    </row>
    <row r="619" spans="1:17" x14ac:dyDescent="0.25">
      <c r="A619" s="567">
        <f t="shared" si="28"/>
        <v>62944</v>
      </c>
      <c r="B619" s="567" t="str">
        <f t="shared" si="29"/>
        <v>Tracker</v>
      </c>
      <c r="C619" s="568">
        <v>30</v>
      </c>
      <c r="D619" s="569">
        <f t="shared" si="31"/>
        <v>8.528728376137433E-2</v>
      </c>
      <c r="E619" s="569">
        <f t="shared" si="31"/>
        <v>2.3762660489501664</v>
      </c>
      <c r="F619" s="569">
        <f t="shared" si="31"/>
        <v>0.24484502750137022</v>
      </c>
      <c r="G619" s="569">
        <f t="shared" si="31"/>
        <v>9.5364074499054485E-2</v>
      </c>
      <c r="H619" s="569">
        <f t="shared" si="31"/>
        <v>2.8686018960729468E-9</v>
      </c>
      <c r="I619" s="569">
        <f t="shared" si="31"/>
        <v>1.1408779696226951E-5</v>
      </c>
      <c r="J619" s="569">
        <f t="shared" si="31"/>
        <v>1.4479457222907629E-8</v>
      </c>
      <c r="K619" s="570">
        <f t="shared" si="31"/>
        <v>4.4662818029271444E-5</v>
      </c>
      <c r="L619" s="571">
        <f t="shared" si="27"/>
        <v>0</v>
      </c>
      <c r="M619" s="571">
        <v>0</v>
      </c>
      <c r="N619" s="571">
        <v>0</v>
      </c>
      <c r="O619" s="572">
        <v>0</v>
      </c>
      <c r="P619" s="573">
        <v>0</v>
      </c>
      <c r="Q619" s="574">
        <f>+monthly_drivers_0!Q619*1.25</f>
        <v>3.125</v>
      </c>
    </row>
    <row r="620" spans="1:17" x14ac:dyDescent="0.25">
      <c r="A620" s="575">
        <f t="shared" si="28"/>
        <v>62975</v>
      </c>
      <c r="B620" s="575" t="str">
        <f t="shared" si="29"/>
        <v>Tracker</v>
      </c>
      <c r="C620" s="562">
        <v>30</v>
      </c>
      <c r="D620" s="563">
        <f t="shared" si="31"/>
        <v>8.4853620747387282E-2</v>
      </c>
      <c r="E620" s="563">
        <f t="shared" si="31"/>
        <v>2.365043336666206</v>
      </c>
      <c r="F620" s="563">
        <f t="shared" si="31"/>
        <v>0.2434627653803785</v>
      </c>
      <c r="G620" s="563">
        <f t="shared" si="31"/>
        <v>9.4873601520886738E-2</v>
      </c>
      <c r="H620" s="563">
        <f t="shared" si="31"/>
        <v>1.1576946821645051E-9</v>
      </c>
      <c r="I620" s="563">
        <f t="shared" si="31"/>
        <v>6.0779697820708187E-6</v>
      </c>
      <c r="J620" s="563">
        <f t="shared" si="31"/>
        <v>6.0310814737730516E-9</v>
      </c>
      <c r="K620" s="564">
        <f t="shared" si="31"/>
        <v>2.3548026269224567E-5</v>
      </c>
      <c r="L620" s="563">
        <f t="shared" si="27"/>
        <v>0</v>
      </c>
      <c r="M620" s="563">
        <v>0</v>
      </c>
      <c r="N620" s="563">
        <v>0</v>
      </c>
      <c r="O620" s="565">
        <v>0</v>
      </c>
      <c r="P620" s="564">
        <v>0</v>
      </c>
      <c r="Q620" s="566">
        <f>+monthly_drivers_0!Q620*1.25</f>
        <v>3.125</v>
      </c>
    </row>
    <row r="621" spans="1:17" x14ac:dyDescent="0.25">
      <c r="A621" s="567">
        <f t="shared" si="28"/>
        <v>63005</v>
      </c>
      <c r="B621" s="567" t="str">
        <f t="shared" si="29"/>
        <v>Tracker</v>
      </c>
      <c r="C621" s="568">
        <v>30</v>
      </c>
      <c r="D621" s="569">
        <f t="shared" si="31"/>
        <v>8.4422162793772723E-2</v>
      </c>
      <c r="E621" s="569">
        <f t="shared" si="31"/>
        <v>2.3538736273997589</v>
      </c>
      <c r="F621" s="569">
        <f t="shared" si="31"/>
        <v>0.24208830676101648</v>
      </c>
      <c r="G621" s="569">
        <f t="shared" si="31"/>
        <v>9.4385651125185988E-2</v>
      </c>
      <c r="H621" s="569">
        <f t="shared" si="31"/>
        <v>4.6721609539014712E-10</v>
      </c>
      <c r="I621" s="569">
        <f t="shared" si="31"/>
        <v>3.2380077147061709E-6</v>
      </c>
      <c r="J621" s="569">
        <f t="shared" si="31"/>
        <v>2.5121068547888738E-9</v>
      </c>
      <c r="K621" s="570">
        <f t="shared" si="31"/>
        <v>1.2415462472893488E-5</v>
      </c>
      <c r="L621" s="571">
        <f t="shared" si="27"/>
        <v>0</v>
      </c>
      <c r="M621" s="571">
        <v>0</v>
      </c>
      <c r="N621" s="571">
        <v>0</v>
      </c>
      <c r="O621" s="572">
        <v>0</v>
      </c>
      <c r="P621" s="573">
        <v>0</v>
      </c>
      <c r="Q621" s="574">
        <f>+monthly_drivers_0!Q621*1.25</f>
        <v>3.125</v>
      </c>
    </row>
    <row r="622" spans="1:17" x14ac:dyDescent="0.25">
      <c r="A622" s="575">
        <f t="shared" si="28"/>
        <v>63036</v>
      </c>
      <c r="B622" s="575" t="str">
        <f t="shared" si="29"/>
        <v>Tracker</v>
      </c>
      <c r="C622" s="562">
        <v>30</v>
      </c>
      <c r="D622" s="563">
        <f t="shared" si="31"/>
        <v>8.3992898688388773E-2</v>
      </c>
      <c r="E622" s="563">
        <f t="shared" si="31"/>
        <v>2.342756670826323</v>
      </c>
      <c r="F622" s="563">
        <f t="shared" si="31"/>
        <v>0.24072160758894975</v>
      </c>
      <c r="G622" s="563">
        <f t="shared" si="31"/>
        <v>9.3900210337899456E-2</v>
      </c>
      <c r="H622" s="563">
        <f t="shared" si="31"/>
        <v>1.8855651939549685E-10</v>
      </c>
      <c r="I622" s="563">
        <f t="shared" si="31"/>
        <v>1.7250322618294509E-6</v>
      </c>
      <c r="J622" s="563">
        <f t="shared" si="31"/>
        <v>1.0463597411708117E-9</v>
      </c>
      <c r="K622" s="564">
        <f t="shared" si="31"/>
        <v>6.5459290155999308E-6</v>
      </c>
      <c r="L622" s="563">
        <f t="shared" si="27"/>
        <v>0</v>
      </c>
      <c r="M622" s="563">
        <v>0</v>
      </c>
      <c r="N622" s="563">
        <v>0</v>
      </c>
      <c r="O622" s="565">
        <v>0</v>
      </c>
      <c r="P622" s="564">
        <v>0</v>
      </c>
      <c r="Q622" s="566">
        <f>+monthly_drivers_0!Q622*1.25</f>
        <v>3.125</v>
      </c>
    </row>
    <row r="623" spans="1:17" x14ac:dyDescent="0.25">
      <c r="A623" s="567">
        <f t="shared" si="28"/>
        <v>63067</v>
      </c>
      <c r="B623" s="567" t="str">
        <f t="shared" si="29"/>
        <v>Tracker</v>
      </c>
      <c r="C623" s="568">
        <v>30</v>
      </c>
      <c r="D623" s="569">
        <f t="shared" si="31"/>
        <v>8.3565817276104279E-2</v>
      </c>
      <c r="E623" s="569">
        <f t="shared" si="31"/>
        <v>2.3316922178036372</v>
      </c>
      <c r="F623" s="569">
        <f t="shared" si="31"/>
        <v>0.23936262405855083</v>
      </c>
      <c r="G623" s="569">
        <f t="shared" si="31"/>
        <v>9.3417266251702033E-2</v>
      </c>
      <c r="H623" s="569">
        <f t="shared" si="31"/>
        <v>7.6096610021226911E-11</v>
      </c>
      <c r="I623" s="569">
        <f t="shared" si="31"/>
        <v>9.19002228079145E-7</v>
      </c>
      <c r="J623" s="569">
        <f t="shared" si="31"/>
        <v>4.3583683785420209E-10</v>
      </c>
      <c r="K623" s="570">
        <f t="shared" si="31"/>
        <v>3.4512759207178255E-6</v>
      </c>
      <c r="L623" s="571">
        <f t="shared" si="27"/>
        <v>0</v>
      </c>
      <c r="M623" s="571">
        <v>0</v>
      </c>
      <c r="N623" s="571">
        <v>0</v>
      </c>
      <c r="O623" s="572">
        <v>0</v>
      </c>
      <c r="P623" s="573">
        <v>0</v>
      </c>
      <c r="Q623" s="574">
        <f>+monthly_drivers_0!Q623*1.25</f>
        <v>3.125</v>
      </c>
    </row>
    <row r="624" spans="1:17" x14ac:dyDescent="0.25">
      <c r="A624" s="575">
        <f t="shared" si="28"/>
        <v>63097</v>
      </c>
      <c r="B624" s="575" t="str">
        <f t="shared" si="29"/>
        <v>Tracker</v>
      </c>
      <c r="C624" s="562">
        <v>30</v>
      </c>
      <c r="D624" s="563">
        <f t="shared" si="31"/>
        <v>8.3140907458508953E-2</v>
      </c>
      <c r="E624" s="563">
        <f t="shared" si="31"/>
        <v>2.3206800203660984</v>
      </c>
      <c r="F624" s="563">
        <f t="shared" si="31"/>
        <v>0.23801131261149494</v>
      </c>
      <c r="G624" s="563">
        <f t="shared" si="31"/>
        <v>9.2936806025653101E-2</v>
      </c>
      <c r="H624" s="563">
        <f t="shared" si="31"/>
        <v>3.0710654159757398E-11</v>
      </c>
      <c r="I624" s="563">
        <f t="shared" si="31"/>
        <v>4.8959379711469566E-7</v>
      </c>
      <c r="J624" s="563">
        <f t="shared" si="31"/>
        <v>1.8153770807179907E-10</v>
      </c>
      <c r="K624" s="564">
        <f t="shared" si="31"/>
        <v>1.8196508780556963E-6</v>
      </c>
      <c r="L624" s="563">
        <f t="shared" si="27"/>
        <v>0</v>
      </c>
      <c r="M624" s="563">
        <v>0</v>
      </c>
      <c r="N624" s="563">
        <v>0</v>
      </c>
      <c r="O624" s="565">
        <v>0</v>
      </c>
      <c r="P624" s="564">
        <v>0</v>
      </c>
      <c r="Q624" s="566">
        <f>+monthly_drivers_0!Q624*1.25</f>
        <v>3.125</v>
      </c>
    </row>
    <row r="625" spans="1:17" x14ac:dyDescent="0.25">
      <c r="A625" s="567">
        <f t="shared" si="28"/>
        <v>63128</v>
      </c>
      <c r="B625" s="567" t="str">
        <f t="shared" si="29"/>
        <v>Tracker</v>
      </c>
      <c r="C625" s="568">
        <v>30</v>
      </c>
      <c r="D625" s="569">
        <f t="shared" si="31"/>
        <v>8.2718158193624935E-2</v>
      </c>
      <c r="E625" s="569">
        <f t="shared" si="31"/>
        <v>2.309719831719204</v>
      </c>
      <c r="F625" s="569">
        <f t="shared" si="31"/>
        <v>0.23666762993536403</v>
      </c>
      <c r="G625" s="569">
        <f t="shared" si="31"/>
        <v>9.2458816884855091E-2</v>
      </c>
      <c r="H625" s="569">
        <f t="shared" si="31"/>
        <v>1.2394038034771027E-11</v>
      </c>
      <c r="I625" s="569">
        <f t="shared" si="31"/>
        <v>2.6082862353250195E-7</v>
      </c>
      <c r="J625" s="569">
        <f t="shared" si="31"/>
        <v>7.5615314240569767E-11</v>
      </c>
      <c r="K625" s="570">
        <f t="shared" si="31"/>
        <v>9.5939281415673927E-7</v>
      </c>
      <c r="L625" s="571">
        <f t="shared" si="27"/>
        <v>0</v>
      </c>
      <c r="M625" s="571">
        <v>0</v>
      </c>
      <c r="N625" s="571">
        <v>0</v>
      </c>
      <c r="O625" s="572">
        <v>0</v>
      </c>
      <c r="P625" s="573">
        <v>0</v>
      </c>
      <c r="Q625" s="574">
        <f>+monthly_drivers_0!Q625*1.25</f>
        <v>3.125</v>
      </c>
    </row>
    <row r="626" spans="1:17" x14ac:dyDescent="0.25">
      <c r="A626" s="575">
        <f t="shared" si="28"/>
        <v>63158</v>
      </c>
      <c r="B626" s="575" t="str">
        <f t="shared" si="29"/>
        <v>Tracker</v>
      </c>
      <c r="C626" s="562">
        <v>30</v>
      </c>
      <c r="D626" s="563">
        <f t="shared" si="31"/>
        <v>8.2297558495619885E-2</v>
      </c>
      <c r="E626" s="563">
        <f t="shared" si="31"/>
        <v>2.2988114062340217</v>
      </c>
      <c r="F626" s="563">
        <f t="shared" si="31"/>
        <v>0.23533153296225842</v>
      </c>
      <c r="G626" s="563">
        <f t="shared" si="31"/>
        <v>9.1983286120113791E-2</v>
      </c>
      <c r="H626" s="563">
        <f t="shared" si="31"/>
        <v>5.0019181619596062E-12</v>
      </c>
      <c r="I626" s="563">
        <f t="shared" si="31"/>
        <v>1.3895513230516291E-7</v>
      </c>
      <c r="J626" s="563">
        <f t="shared" si="31"/>
        <v>3.1495802213382265E-11</v>
      </c>
      <c r="K626" s="564">
        <f t="shared" si="31"/>
        <v>5.0583031226246834E-7</v>
      </c>
      <c r="L626" s="563">
        <f t="shared" si="27"/>
        <v>0</v>
      </c>
      <c r="M626" s="563">
        <v>0</v>
      </c>
      <c r="N626" s="563">
        <v>0</v>
      </c>
      <c r="O626" s="565">
        <v>0</v>
      </c>
      <c r="P626" s="564">
        <v>0</v>
      </c>
      <c r="Q626" s="566">
        <f>+monthly_drivers_0!Q626*1.25</f>
        <v>3.125</v>
      </c>
    </row>
    <row r="627" spans="1:17" x14ac:dyDescent="0.25">
      <c r="A627" s="567">
        <f t="shared" si="28"/>
        <v>63189</v>
      </c>
      <c r="B627" s="567" t="str">
        <f t="shared" si="29"/>
        <v>Tracker</v>
      </c>
      <c r="C627" s="568">
        <v>30</v>
      </c>
      <c r="D627" s="569">
        <f t="shared" si="31"/>
        <v>8.1879097434521472E-2</v>
      </c>
      <c r="E627" s="569">
        <f t="shared" si="31"/>
        <v>2.2879544994416832</v>
      </c>
      <c r="F627" s="569">
        <f t="shared" si="31"/>
        <v>0.23400297886741644</v>
      </c>
      <c r="G627" s="569">
        <f t="shared" si="31"/>
        <v>9.1510201087600454E-2</v>
      </c>
      <c r="H627" s="569">
        <f t="shared" si="31"/>
        <v>2.018646806533185E-12</v>
      </c>
      <c r="I627" s="569">
        <f t="shared" si="31"/>
        <v>7.4027645173457302E-8</v>
      </c>
      <c r="J627" s="569">
        <f t="shared" si="31"/>
        <v>1.3118844602146304E-11</v>
      </c>
      <c r="K627" s="570">
        <f t="shared" si="31"/>
        <v>2.6669399752429752E-7</v>
      </c>
      <c r="L627" s="571">
        <f t="shared" si="27"/>
        <v>0</v>
      </c>
      <c r="M627" s="571">
        <v>0</v>
      </c>
      <c r="N627" s="571">
        <v>0</v>
      </c>
      <c r="O627" s="572">
        <v>0</v>
      </c>
      <c r="P627" s="573">
        <v>0</v>
      </c>
      <c r="Q627" s="574">
        <f>+monthly_drivers_0!Q627*1.25</f>
        <v>3.125</v>
      </c>
    </row>
    <row r="628" spans="1:17" x14ac:dyDescent="0.25">
      <c r="A628" s="575">
        <f t="shared" si="28"/>
        <v>63220</v>
      </c>
      <c r="B628" s="575" t="str">
        <f t="shared" si="29"/>
        <v>Tracker</v>
      </c>
      <c r="C628" s="562">
        <v>30</v>
      </c>
      <c r="D628" s="563">
        <f t="shared" si="31"/>
        <v>8.1462764135933355E-2</v>
      </c>
      <c r="E628" s="563">
        <f t="shared" si="31"/>
        <v>2.2771488680279068</v>
      </c>
      <c r="F628" s="563">
        <f t="shared" si="31"/>
        <v>0.23268192506784174</v>
      </c>
      <c r="G628" s="563">
        <f t="shared" si="31"/>
        <v>9.1039549208515619E-2</v>
      </c>
      <c r="H628" s="563">
        <f t="shared" si="31"/>
        <v>8.1467445039728211E-13</v>
      </c>
      <c r="I628" s="563">
        <f t="shared" si="31"/>
        <v>3.9437854212482965E-8</v>
      </c>
      <c r="J628" s="563">
        <f t="shared" si="31"/>
        <v>5.4643499006397056E-12</v>
      </c>
      <c r="K628" s="564">
        <f t="shared" si="31"/>
        <v>1.4061175574346337E-7</v>
      </c>
      <c r="L628" s="563">
        <f t="shared" si="27"/>
        <v>0</v>
      </c>
      <c r="M628" s="563">
        <v>0</v>
      </c>
      <c r="N628" s="563">
        <v>0</v>
      </c>
      <c r="O628" s="565">
        <v>0</v>
      </c>
      <c r="P628" s="564">
        <v>0</v>
      </c>
      <c r="Q628" s="566">
        <f>+monthly_drivers_0!Q628*1.25</f>
        <v>3.125</v>
      </c>
    </row>
    <row r="629" spans="1:17" x14ac:dyDescent="0.25">
      <c r="A629" s="567">
        <f t="shared" si="28"/>
        <v>63248</v>
      </c>
      <c r="B629" s="567" t="str">
        <f t="shared" si="29"/>
        <v>Tracker</v>
      </c>
      <c r="C629" s="568">
        <v>30</v>
      </c>
      <c r="D629" s="569">
        <f t="shared" si="31"/>
        <v>8.1048547780752572E-2</v>
      </c>
      <c r="E629" s="569">
        <f t="shared" si="31"/>
        <v>2.2663942698275439</v>
      </c>
      <c r="F629" s="569">
        <f t="shared" si="31"/>
        <v>0.23136832922093847</v>
      </c>
      <c r="G629" s="569">
        <f t="shared" si="31"/>
        <v>9.057131796875463E-2</v>
      </c>
      <c r="H629" s="569">
        <f t="shared" si="31"/>
        <v>3.2878186415876264E-13</v>
      </c>
      <c r="I629" s="569">
        <f t="shared" si="31"/>
        <v>2.1010317716316212E-8</v>
      </c>
      <c r="J629" s="569">
        <f t="shared" si="31"/>
        <v>2.2760479860959763E-12</v>
      </c>
      <c r="K629" s="570">
        <f t="shared" si="31"/>
        <v>7.413614868275422E-8</v>
      </c>
      <c r="L629" s="571">
        <f t="shared" si="27"/>
        <v>0</v>
      </c>
      <c r="M629" s="571">
        <v>0</v>
      </c>
      <c r="N629" s="571">
        <v>0</v>
      </c>
      <c r="O629" s="572">
        <v>0</v>
      </c>
      <c r="P629" s="573">
        <v>0</v>
      </c>
      <c r="Q629" s="574">
        <f>+monthly_drivers_0!Q629*1.25</f>
        <v>3.125</v>
      </c>
    </row>
    <row r="630" spans="1:17" x14ac:dyDescent="0.25">
      <c r="A630" s="575">
        <f t="shared" si="28"/>
        <v>63279</v>
      </c>
      <c r="B630" s="575" t="str">
        <f t="shared" si="29"/>
        <v>Tracker</v>
      </c>
      <c r="C630" s="562">
        <v>30</v>
      </c>
      <c r="D630" s="563">
        <f t="shared" si="31"/>
        <v>8.0636437604888422E-2</v>
      </c>
      <c r="E630" s="563">
        <f t="shared" si="31"/>
        <v>2.2556904638191519</v>
      </c>
      <c r="F630" s="563">
        <f t="shared" si="31"/>
        <v>0.23006214922315413</v>
      </c>
      <c r="G630" s="563">
        <f t="shared" si="31"/>
        <v>9.0105494918574919E-2</v>
      </c>
      <c r="H630" s="563">
        <f t="shared" si="31"/>
        <v>1.3268798861557091E-13</v>
      </c>
      <c r="I630" s="563">
        <f t="shared" si="31"/>
        <v>1.119314068565189E-8</v>
      </c>
      <c r="J630" s="563">
        <f t="shared" si="31"/>
        <v>9.4803490428112693E-13</v>
      </c>
      <c r="K630" s="564">
        <f t="shared" si="31"/>
        <v>3.9087546503144638E-8</v>
      </c>
      <c r="L630" s="563">
        <f t="shared" si="27"/>
        <v>0</v>
      </c>
      <c r="M630" s="563">
        <v>0</v>
      </c>
      <c r="N630" s="563">
        <v>0</v>
      </c>
      <c r="O630" s="565">
        <v>0</v>
      </c>
      <c r="P630" s="564">
        <v>0</v>
      </c>
      <c r="Q630" s="566">
        <f>+monthly_drivers_0!Q630*1.25</f>
        <v>3.125</v>
      </c>
    </row>
    <row r="631" spans="1:17" x14ac:dyDescent="0.25">
      <c r="A631" s="567">
        <f t="shared" si="28"/>
        <v>63309</v>
      </c>
      <c r="B631" s="567" t="str">
        <f t="shared" si="29"/>
        <v>Tracker</v>
      </c>
      <c r="C631" s="568">
        <v>30</v>
      </c>
      <c r="D631" s="569">
        <f t="shared" si="31"/>
        <v>8.0226422898982727E-2</v>
      </c>
      <c r="E631" s="569">
        <f t="shared" si="31"/>
        <v>2.2450372101195928</v>
      </c>
      <c r="F631" s="569">
        <f t="shared" si="31"/>
        <v>0.22876334320862995</v>
      </c>
      <c r="G631" s="569">
        <f t="shared" si="31"/>
        <v>8.9642067672264972E-2</v>
      </c>
      <c r="H631" s="569">
        <f t="shared" si="31"/>
        <v>5.3549493576519832E-14</v>
      </c>
      <c r="I631" s="569">
        <f t="shared" si="31"/>
        <v>5.9630891879136435E-9</v>
      </c>
      <c r="J631" s="569">
        <f t="shared" si="31"/>
        <v>3.948819116406038E-13</v>
      </c>
      <c r="K631" s="570">
        <f t="shared" si="31"/>
        <v>2.0608519848710521E-8</v>
      </c>
      <c r="L631" s="571">
        <f t="shared" si="27"/>
        <v>0</v>
      </c>
      <c r="M631" s="571">
        <v>0</v>
      </c>
      <c r="N631" s="571">
        <v>0</v>
      </c>
      <c r="O631" s="572">
        <v>0</v>
      </c>
      <c r="P631" s="573">
        <v>0</v>
      </c>
      <c r="Q631" s="574">
        <f>+monthly_drivers_0!Q631*1.25</f>
        <v>3.125</v>
      </c>
    </row>
    <row r="632" spans="1:17" x14ac:dyDescent="0.25">
      <c r="A632" s="575">
        <f t="shared" si="28"/>
        <v>63340</v>
      </c>
      <c r="B632" s="575" t="str">
        <f t="shared" si="29"/>
        <v>Tracker</v>
      </c>
      <c r="C632" s="562">
        <v>30</v>
      </c>
      <c r="D632" s="563">
        <f t="shared" si="31"/>
        <v>7.9818493008131514E-2</v>
      </c>
      <c r="E632" s="563">
        <f t="shared" si="31"/>
        <v>2.2344342699786566</v>
      </c>
      <c r="F632" s="563">
        <f t="shared" si="31"/>
        <v>0.22747186954785914</v>
      </c>
      <c r="G632" s="563">
        <f t="shared" si="31"/>
        <v>8.9181023907815002E-2</v>
      </c>
      <c r="H632" s="563">
        <f t="shared" si="31"/>
        <v>2.1611212078960043E-14</v>
      </c>
      <c r="I632" s="563">
        <f t="shared" si="31"/>
        <v>3.1768056581825825E-9</v>
      </c>
      <c r="J632" s="563">
        <f t="shared" si="31"/>
        <v>1.6447888515157263E-13</v>
      </c>
      <c r="K632" s="564">
        <f t="shared" si="31"/>
        <v>1.0865636970090384E-8</v>
      </c>
      <c r="L632" s="563">
        <f t="shared" si="27"/>
        <v>0</v>
      </c>
      <c r="M632" s="563">
        <v>0</v>
      </c>
      <c r="N632" s="563">
        <v>0</v>
      </c>
      <c r="O632" s="565">
        <v>0</v>
      </c>
      <c r="P632" s="564">
        <v>0</v>
      </c>
      <c r="Q632" s="566">
        <f>+monthly_drivers_0!Q632*1.25</f>
        <v>3.125</v>
      </c>
    </row>
    <row r="633" spans="1:17" x14ac:dyDescent="0.25">
      <c r="A633" s="567">
        <f t="shared" si="28"/>
        <v>63370</v>
      </c>
      <c r="B633" s="567" t="str">
        <f t="shared" si="29"/>
        <v>Tracker</v>
      </c>
      <c r="C633" s="568">
        <v>30</v>
      </c>
      <c r="D633" s="569">
        <f t="shared" si="31"/>
        <v>7.9412637331608152E-2</v>
      </c>
      <c r="E633" s="569">
        <f t="shared" si="31"/>
        <v>2.2238814057737115</v>
      </c>
      <c r="F633" s="569">
        <f t="shared" si="31"/>
        <v>0.22618768684635246</v>
      </c>
      <c r="G633" s="569">
        <f t="shared" si="31"/>
        <v>8.8722351366589333E-2</v>
      </c>
      <c r="H633" s="569">
        <f t="shared" si="31"/>
        <v>8.7217349096757148E-15</v>
      </c>
      <c r="I633" s="569">
        <f t="shared" si="31"/>
        <v>1.692427175215851E-9</v>
      </c>
      <c r="J633" s="569">
        <f t="shared" si="31"/>
        <v>6.8509857917539666E-14</v>
      </c>
      <c r="K633" s="570">
        <f t="shared" si="31"/>
        <v>5.7287989449267565E-9</v>
      </c>
      <c r="L633" s="571">
        <f t="shared" si="27"/>
        <v>0</v>
      </c>
      <c r="M633" s="571">
        <v>0</v>
      </c>
      <c r="N633" s="571">
        <v>0</v>
      </c>
      <c r="O633" s="572">
        <v>0</v>
      </c>
      <c r="P633" s="573">
        <v>0</v>
      </c>
      <c r="Q633" s="574">
        <f>+monthly_drivers_0!Q633*1.25</f>
        <v>3.125</v>
      </c>
    </row>
    <row r="634" spans="1:17" x14ac:dyDescent="0.25">
      <c r="A634" s="575">
        <f t="shared" si="28"/>
        <v>63401</v>
      </c>
      <c r="B634" s="575" t="str">
        <f t="shared" si="29"/>
        <v>Tracker</v>
      </c>
      <c r="C634" s="562">
        <v>30</v>
      </c>
      <c r="D634" s="563">
        <f t="shared" ref="D634:K649" si="32">+D633/D632*D633</f>
        <v>7.9008845322587881E-2</v>
      </c>
      <c r="E634" s="563">
        <f t="shared" si="32"/>
        <v>2.2133783810043783</v>
      </c>
      <c r="F634" s="563">
        <f t="shared" si="32"/>
        <v>0.22491075394331153</v>
      </c>
      <c r="G634" s="563">
        <f t="shared" si="32"/>
        <v>8.826603785300044E-2</v>
      </c>
      <c r="H634" s="563">
        <f t="shared" si="32"/>
        <v>3.5198701283725757E-15</v>
      </c>
      <c r="I634" s="563">
        <f t="shared" si="32"/>
        <v>9.0163203280358886E-10</v>
      </c>
      <c r="J634" s="563">
        <f t="shared" si="32"/>
        <v>2.853618947840124E-14</v>
      </c>
      <c r="K634" s="564">
        <f t="shared" si="32"/>
        <v>3.0204522239915139E-9</v>
      </c>
      <c r="L634" s="563">
        <f t="shared" si="27"/>
        <v>0</v>
      </c>
      <c r="M634" s="563">
        <v>0</v>
      </c>
      <c r="N634" s="563">
        <v>0</v>
      </c>
      <c r="O634" s="565">
        <v>0</v>
      </c>
      <c r="P634" s="564">
        <v>0</v>
      </c>
      <c r="Q634" s="566">
        <f>+monthly_drivers_0!Q634*1.25</f>
        <v>3.125</v>
      </c>
    </row>
    <row r="635" spans="1:17" x14ac:dyDescent="0.25">
      <c r="A635" s="567">
        <f t="shared" si="28"/>
        <v>63432</v>
      </c>
      <c r="B635" s="567" t="str">
        <f t="shared" si="29"/>
        <v>Tracker</v>
      </c>
      <c r="C635" s="568">
        <v>30</v>
      </c>
      <c r="D635" s="569">
        <f t="shared" si="32"/>
        <v>7.860710648787371E-2</v>
      </c>
      <c r="E635" s="569">
        <f t="shared" si="32"/>
        <v>2.2029249602872301</v>
      </c>
      <c r="F635" s="569">
        <f t="shared" si="32"/>
        <v>0.22364102991030949</v>
      </c>
      <c r="G635" s="569">
        <f t="shared" si="32"/>
        <v>8.7812071234184705E-2</v>
      </c>
      <c r="H635" s="569">
        <f t="shared" si="32"/>
        <v>1.420529957504777E-15</v>
      </c>
      <c r="I635" s="569">
        <f t="shared" si="32"/>
        <v>4.8033991328096592E-10</v>
      </c>
      <c r="J635" s="569">
        <f t="shared" si="32"/>
        <v>1.1886086684449824E-14</v>
      </c>
      <c r="K635" s="570">
        <f t="shared" si="32"/>
        <v>1.5925033720190932E-9</v>
      </c>
      <c r="L635" s="571">
        <f t="shared" si="27"/>
        <v>0</v>
      </c>
      <c r="M635" s="571">
        <v>0</v>
      </c>
      <c r="N635" s="571">
        <v>0</v>
      </c>
      <c r="O635" s="572">
        <v>0</v>
      </c>
      <c r="P635" s="573">
        <v>0</v>
      </c>
      <c r="Q635" s="574">
        <f>+monthly_drivers_0!Q635*1.25</f>
        <v>3.125</v>
      </c>
    </row>
    <row r="636" spans="1:17" x14ac:dyDescent="0.25">
      <c r="A636" s="575">
        <f t="shared" si="28"/>
        <v>63462</v>
      </c>
      <c r="B636" s="575" t="str">
        <f t="shared" si="29"/>
        <v>Tracker</v>
      </c>
      <c r="C636" s="562">
        <v>30</v>
      </c>
      <c r="D636" s="563">
        <f t="shared" si="32"/>
        <v>7.8207410387623744E-2</v>
      </c>
      <c r="E636" s="563">
        <f t="shared" si="32"/>
        <v>2.1925209093505167</v>
      </c>
      <c r="F636" s="563">
        <f t="shared" si="32"/>
        <v>0.2223784740499791</v>
      </c>
      <c r="G636" s="563">
        <f t="shared" si="32"/>
        <v>8.7360439439679791E-2</v>
      </c>
      <c r="H636" s="563">
        <f t="shared" si="32"/>
        <v>5.7328971995381806E-16</v>
      </c>
      <c r="I636" s="563">
        <f t="shared" si="32"/>
        <v>2.5589866364145383E-10</v>
      </c>
      <c r="J636" s="563">
        <f t="shared" si="32"/>
        <v>4.9508732333442111E-15</v>
      </c>
      <c r="K636" s="564">
        <f t="shared" si="32"/>
        <v>8.3963155243713186E-10</v>
      </c>
      <c r="L636" s="563">
        <f t="shared" si="27"/>
        <v>0</v>
      </c>
      <c r="M636" s="563">
        <v>0</v>
      </c>
      <c r="N636" s="563">
        <v>0</v>
      </c>
      <c r="O636" s="565">
        <v>0</v>
      </c>
      <c r="P636" s="564">
        <v>0</v>
      </c>
      <c r="Q636" s="566">
        <f>+monthly_drivers_0!Q636*1.25</f>
        <v>3.125</v>
      </c>
    </row>
    <row r="637" spans="1:17" x14ac:dyDescent="0.25">
      <c r="A637" s="567">
        <f t="shared" si="28"/>
        <v>63493</v>
      </c>
      <c r="B637" s="567" t="str">
        <f t="shared" si="29"/>
        <v>Tracker</v>
      </c>
      <c r="C637" s="568">
        <v>30</v>
      </c>
      <c r="D637" s="569">
        <f t="shared" si="32"/>
        <v>7.7809746635079904E-2</v>
      </c>
      <c r="E637" s="569">
        <f t="shared" si="32"/>
        <v>2.1821659950289152</v>
      </c>
      <c r="F637" s="569">
        <f t="shared" si="32"/>
        <v>0.22112304589470844</v>
      </c>
      <c r="G637" s="569">
        <f t="shared" si="32"/>
        <v>8.6911130461103728E-2</v>
      </c>
      <c r="H637" s="569">
        <f t="shared" si="32"/>
        <v>2.3136513332111259E-16</v>
      </c>
      <c r="I637" s="569">
        <f t="shared" si="32"/>
        <v>1.3632872106378177E-10</v>
      </c>
      <c r="J637" s="569">
        <f t="shared" si="32"/>
        <v>2.0621712110438577E-15</v>
      </c>
      <c r="K637" s="570">
        <f t="shared" si="32"/>
        <v>4.4268737902523937E-10</v>
      </c>
      <c r="L637" s="571">
        <f t="shared" si="27"/>
        <v>0</v>
      </c>
      <c r="M637" s="571">
        <v>0</v>
      </c>
      <c r="N637" s="571">
        <v>0</v>
      </c>
      <c r="O637" s="572">
        <v>0</v>
      </c>
      <c r="P637" s="573">
        <v>0</v>
      </c>
      <c r="Q637" s="574">
        <f>+monthly_drivers_0!Q637*1.25</f>
        <v>3.125</v>
      </c>
    </row>
    <row r="638" spans="1:17" x14ac:dyDescent="0.25">
      <c r="A638" s="575">
        <f t="shared" si="28"/>
        <v>63523</v>
      </c>
      <c r="B638" s="575" t="str">
        <f t="shared" si="29"/>
        <v>Tracker</v>
      </c>
      <c r="C638" s="562">
        <v>30</v>
      </c>
      <c r="D638" s="563">
        <f t="shared" si="32"/>
        <v>7.7414104896297978E-2</v>
      </c>
      <c r="E638" s="563">
        <f t="shared" si="32"/>
        <v>2.1718599852583034</v>
      </c>
      <c r="F638" s="563">
        <f t="shared" si="32"/>
        <v>0.21987470520534375</v>
      </c>
      <c r="G638" s="563">
        <f t="shared" si="32"/>
        <v>8.6464132351835601E-2</v>
      </c>
      <c r="H638" s="563">
        <f t="shared" si="32"/>
        <v>9.3373076567653002E-17</v>
      </c>
      <c r="I638" s="563">
        <f t="shared" si="32"/>
        <v>7.2628437844939516E-11</v>
      </c>
      <c r="J638" s="563">
        <f t="shared" si="32"/>
        <v>8.5894950309313059E-16</v>
      </c>
      <c r="K638" s="564">
        <f t="shared" si="32"/>
        <v>2.3340251444744214E-10</v>
      </c>
      <c r="L638" s="563">
        <f t="shared" si="27"/>
        <v>0</v>
      </c>
      <c r="M638" s="563">
        <v>0</v>
      </c>
      <c r="N638" s="563">
        <v>0</v>
      </c>
      <c r="O638" s="565">
        <v>0</v>
      </c>
      <c r="P638" s="564">
        <v>0</v>
      </c>
      <c r="Q638" s="566">
        <f>+monthly_drivers_0!Q638*1.25</f>
        <v>3.125</v>
      </c>
    </row>
    <row r="639" spans="1:17" x14ac:dyDescent="0.25">
      <c r="A639" s="567">
        <f t="shared" si="28"/>
        <v>63554</v>
      </c>
      <c r="B639" s="567" t="str">
        <f t="shared" si="29"/>
        <v>Tracker</v>
      </c>
      <c r="C639" s="568">
        <v>30</v>
      </c>
      <c r="D639" s="569">
        <f t="shared" si="32"/>
        <v>7.7020474889879106E-2</v>
      </c>
      <c r="E639" s="569">
        <f t="shared" si="32"/>
        <v>2.1616026490705602</v>
      </c>
      <c r="F639" s="569">
        <f t="shared" si="32"/>
        <v>0.21863341196989963</v>
      </c>
      <c r="G639" s="569">
        <f t="shared" si="32"/>
        <v>8.6019433226697917E-2</v>
      </c>
      <c r="H639" s="569">
        <f t="shared" si="32"/>
        <v>3.7682996147947264E-17</v>
      </c>
      <c r="I639" s="569">
        <f t="shared" si="32"/>
        <v>3.8692433572587913E-11</v>
      </c>
      <c r="J639" s="569">
        <f t="shared" si="32"/>
        <v>3.5777545768882559E-16</v>
      </c>
      <c r="K639" s="570">
        <f t="shared" si="32"/>
        <v>1.2305915264704781E-10</v>
      </c>
      <c r="L639" s="571">
        <f t="shared" si="27"/>
        <v>0</v>
      </c>
      <c r="M639" s="571">
        <v>0</v>
      </c>
      <c r="N639" s="571">
        <v>0</v>
      </c>
      <c r="O639" s="572">
        <v>0</v>
      </c>
      <c r="P639" s="573">
        <v>0</v>
      </c>
      <c r="Q639" s="574">
        <f>+monthly_drivers_0!Q639*1.25</f>
        <v>3.125</v>
      </c>
    </row>
    <row r="640" spans="1:17" x14ac:dyDescent="0.25">
      <c r="A640" s="575">
        <f t="shared" si="28"/>
        <v>63585</v>
      </c>
      <c r="B640" s="575" t="str">
        <f t="shared" si="29"/>
        <v>Tracker</v>
      </c>
      <c r="C640" s="562">
        <v>30</v>
      </c>
      <c r="D640" s="563">
        <f t="shared" si="32"/>
        <v>7.6628846386702587E-2</v>
      </c>
      <c r="E640" s="563">
        <f t="shared" si="32"/>
        <v>2.1513937565883885</v>
      </c>
      <c r="F640" s="563">
        <f t="shared" si="32"/>
        <v>0.21739912640227671</v>
      </c>
      <c r="G640" s="563">
        <f t="shared" si="32"/>
        <v>8.5577021261640587E-2</v>
      </c>
      <c r="H640" s="563">
        <f t="shared" si="32"/>
        <v>1.5207897724750972E-17</v>
      </c>
      <c r="I640" s="563">
        <f t="shared" si="32"/>
        <v>2.0613198633921066E-11</v>
      </c>
      <c r="J640" s="563">
        <f t="shared" si="32"/>
        <v>1.4902305393215883E-16</v>
      </c>
      <c r="K640" s="564">
        <f t="shared" si="32"/>
        <v>6.4881713404246358E-11</v>
      </c>
      <c r="L640" s="563">
        <f t="shared" si="27"/>
        <v>0</v>
      </c>
      <c r="M640" s="563">
        <v>0</v>
      </c>
      <c r="N640" s="563">
        <v>0</v>
      </c>
      <c r="O640" s="565">
        <v>0</v>
      </c>
      <c r="P640" s="564">
        <v>0</v>
      </c>
      <c r="Q640" s="566">
        <f>+monthly_drivers_0!Q640*1.25</f>
        <v>3.125</v>
      </c>
    </row>
    <row r="641" spans="1:17" x14ac:dyDescent="0.25">
      <c r="A641" s="567">
        <f t="shared" si="28"/>
        <v>63613</v>
      </c>
      <c r="B641" s="567" t="str">
        <f t="shared" si="29"/>
        <v>Tracker</v>
      </c>
      <c r="C641" s="568">
        <v>30</v>
      </c>
      <c r="D641" s="569">
        <f t="shared" si="32"/>
        <v>7.6239209209660055E-2</v>
      </c>
      <c r="E641" s="569">
        <f t="shared" si="32"/>
        <v>2.1412330790201639</v>
      </c>
      <c r="F641" s="569">
        <f t="shared" si="32"/>
        <v>0.21617180894098628</v>
      </c>
      <c r="G641" s="569">
        <f t="shared" si="32"/>
        <v>8.5136884693426548E-2</v>
      </c>
      <c r="H641" s="569">
        <f t="shared" si="32"/>
        <v>6.1375202836434882E-18</v>
      </c>
      <c r="I641" s="569">
        <f t="shared" si="32"/>
        <v>1.0981577499496265E-11</v>
      </c>
      <c r="J641" s="569">
        <f t="shared" si="32"/>
        <v>6.207209054172286E-17</v>
      </c>
      <c r="K641" s="570">
        <f t="shared" si="32"/>
        <v>3.4208237613537245E-11</v>
      </c>
      <c r="L641" s="571">
        <f t="shared" si="27"/>
        <v>0</v>
      </c>
      <c r="M641" s="571">
        <v>0</v>
      </c>
      <c r="N641" s="571">
        <v>0</v>
      </c>
      <c r="O641" s="572">
        <v>0</v>
      </c>
      <c r="P641" s="573">
        <v>0</v>
      </c>
      <c r="Q641" s="574">
        <f>+monthly_drivers_0!Q641*1.25</f>
        <v>3.125</v>
      </c>
    </row>
    <row r="642" spans="1:17" x14ac:dyDescent="0.25">
      <c r="A642" s="575">
        <f t="shared" si="28"/>
        <v>63644</v>
      </c>
      <c r="B642" s="575" t="str">
        <f t="shared" si="29"/>
        <v>Tracker</v>
      </c>
      <c r="C642" s="562">
        <v>30</v>
      </c>
      <c r="D642" s="563">
        <f t="shared" si="32"/>
        <v>7.5851553233391017E-2</v>
      </c>
      <c r="E642" s="563">
        <f t="shared" si="32"/>
        <v>2.1311203886548067</v>
      </c>
      <c r="F642" s="563">
        <f t="shared" si="32"/>
        <v>0.21495142024788236</v>
      </c>
      <c r="G642" s="563">
        <f t="shared" si="32"/>
        <v>8.4699011819318978E-2</v>
      </c>
      <c r="H642" s="563">
        <f t="shared" si="32"/>
        <v>2.4769469070552993E-18</v>
      </c>
      <c r="I642" s="563">
        <f t="shared" si="32"/>
        <v>5.8503799686377403E-12</v>
      </c>
      <c r="J642" s="563">
        <f t="shared" si="32"/>
        <v>2.5854687060525905E-17</v>
      </c>
      <c r="K642" s="564">
        <f t="shared" si="32"/>
        <v>1.8035952801265528E-11</v>
      </c>
      <c r="L642" s="563">
        <f t="shared" ref="L642:L705" si="33">+O642+P642</f>
        <v>0</v>
      </c>
      <c r="M642" s="563">
        <v>0</v>
      </c>
      <c r="N642" s="563">
        <v>0</v>
      </c>
      <c r="O642" s="565">
        <v>0</v>
      </c>
      <c r="P642" s="564">
        <v>0</v>
      </c>
      <c r="Q642" s="566">
        <f>+monthly_drivers_0!Q642*1.25</f>
        <v>3.125</v>
      </c>
    </row>
    <row r="643" spans="1:17" x14ac:dyDescent="0.25">
      <c r="A643" s="567">
        <f t="shared" ref="A643:A706" si="34">+EOMONTH(A642,1)</f>
        <v>63674</v>
      </c>
      <c r="B643" s="567" t="str">
        <f t="shared" ref="B643:B706" si="35">+B642</f>
        <v>Tracker</v>
      </c>
      <c r="C643" s="568">
        <v>30</v>
      </c>
      <c r="D643" s="569">
        <f t="shared" si="32"/>
        <v>7.5465868384019738E-2</v>
      </c>
      <c r="E643" s="569">
        <f t="shared" si="32"/>
        <v>2.1210554588566795</v>
      </c>
      <c r="F643" s="569">
        <f t="shared" si="32"/>
        <v>0.21373792120690077</v>
      </c>
      <c r="G643" s="569">
        <f t="shared" si="32"/>
        <v>8.4263390996770132E-2</v>
      </c>
      <c r="H643" s="569">
        <f t="shared" si="32"/>
        <v>9.9963270129164672E-19</v>
      </c>
      <c r="I643" s="569">
        <f t="shared" si="32"/>
        <v>3.1167603906640688E-12</v>
      </c>
      <c r="J643" s="569">
        <f t="shared" si="32"/>
        <v>1.0769169157407468E-17</v>
      </c>
      <c r="K643" s="570">
        <f t="shared" si="32"/>
        <v>9.5092765995272571E-12</v>
      </c>
      <c r="L643" s="571">
        <f t="shared" si="33"/>
        <v>0</v>
      </c>
      <c r="M643" s="571">
        <v>0</v>
      </c>
      <c r="N643" s="571">
        <v>0</v>
      </c>
      <c r="O643" s="572">
        <v>0</v>
      </c>
      <c r="P643" s="573">
        <v>0</v>
      </c>
      <c r="Q643" s="574">
        <f>+monthly_drivers_0!Q643*1.25</f>
        <v>3.125</v>
      </c>
    </row>
    <row r="644" spans="1:17" x14ac:dyDescent="0.25">
      <c r="A644" s="575">
        <f t="shared" si="34"/>
        <v>63705</v>
      </c>
      <c r="B644" s="575" t="str">
        <f t="shared" si="35"/>
        <v>Tracker</v>
      </c>
      <c r="C644" s="562">
        <v>30</v>
      </c>
      <c r="D644" s="563">
        <f t="shared" si="32"/>
        <v>7.5082144638893442E-2</v>
      </c>
      <c r="E644" s="563">
        <f t="shared" si="32"/>
        <v>2.1110380640605073</v>
      </c>
      <c r="F644" s="563">
        <f t="shared" si="32"/>
        <v>0.21253127292280538</v>
      </c>
      <c r="G644" s="563">
        <f t="shared" si="32"/>
        <v>8.3830010643111796E-2</v>
      </c>
      <c r="H644" s="563">
        <f t="shared" si="32"/>
        <v>4.034263046354935E-19</v>
      </c>
      <c r="I644" s="563">
        <f t="shared" si="32"/>
        <v>1.6604383621042629E-12</v>
      </c>
      <c r="J644" s="563">
        <f t="shared" si="32"/>
        <v>4.4856471892062902E-18</v>
      </c>
      <c r="K644" s="564">
        <f t="shared" si="32"/>
        <v>5.0136714396353781E-12</v>
      </c>
      <c r="L644" s="563">
        <f t="shared" si="33"/>
        <v>0</v>
      </c>
      <c r="M644" s="563">
        <v>0</v>
      </c>
      <c r="N644" s="563">
        <v>0</v>
      </c>
      <c r="O644" s="565">
        <v>0</v>
      </c>
      <c r="P644" s="564">
        <v>0</v>
      </c>
      <c r="Q644" s="566">
        <f>+monthly_drivers_0!Q644*1.25</f>
        <v>3.125</v>
      </c>
    </row>
    <row r="645" spans="1:17" x14ac:dyDescent="0.25">
      <c r="A645" s="567">
        <f t="shared" si="34"/>
        <v>63735</v>
      </c>
      <c r="B645" s="567" t="str">
        <f t="shared" si="35"/>
        <v>Tracker</v>
      </c>
      <c r="C645" s="568">
        <v>30</v>
      </c>
      <c r="D645" s="569">
        <f t="shared" si="32"/>
        <v>7.4700372026321862E-2</v>
      </c>
      <c r="E645" s="569">
        <f t="shared" si="32"/>
        <v>2.1010679797663232</v>
      </c>
      <c r="F645" s="569">
        <f t="shared" si="32"/>
        <v>0.21133143671994148</v>
      </c>
      <c r="G645" s="569">
        <f t="shared" si="32"/>
        <v>8.33988592352473E-2</v>
      </c>
      <c r="H645" s="569">
        <f t="shared" si="32"/>
        <v>1.6281258412370229E-19</v>
      </c>
      <c r="I645" s="569">
        <f t="shared" si="32"/>
        <v>8.8459015412476375E-13</v>
      </c>
      <c r="J645" s="569">
        <f t="shared" si="32"/>
        <v>1.8683921119573314E-18</v>
      </c>
      <c r="K645" s="570">
        <f t="shared" si="32"/>
        <v>2.6434083646136801E-12</v>
      </c>
      <c r="L645" s="571">
        <f t="shared" si="33"/>
        <v>0</v>
      </c>
      <c r="M645" s="571">
        <v>0</v>
      </c>
      <c r="N645" s="571">
        <v>0</v>
      </c>
      <c r="O645" s="572">
        <v>0</v>
      </c>
      <c r="P645" s="573">
        <v>0</v>
      </c>
      <c r="Q645" s="574">
        <f>+monthly_drivers_0!Q645*1.25</f>
        <v>3.125</v>
      </c>
    </row>
    <row r="646" spans="1:17" x14ac:dyDescent="0.25">
      <c r="A646" s="575">
        <f t="shared" si="34"/>
        <v>63766</v>
      </c>
      <c r="B646" s="575" t="str">
        <f t="shared" si="35"/>
        <v>Tracker</v>
      </c>
      <c r="C646" s="562">
        <v>30</v>
      </c>
      <c r="D646" s="563">
        <f t="shared" si="32"/>
        <v>7.4320540625318107E-2</v>
      </c>
      <c r="E646" s="563">
        <f t="shared" si="32"/>
        <v>2.0911449825344359</v>
      </c>
      <c r="F646" s="563">
        <f t="shared" si="32"/>
        <v>0.21013837414099609</v>
      </c>
      <c r="G646" s="563">
        <f t="shared" si="32"/>
        <v>8.2969925309345147E-2</v>
      </c>
      <c r="H646" s="563">
        <f t="shared" si="32"/>
        <v>6.5707013262281623E-20</v>
      </c>
      <c r="I646" s="563">
        <f t="shared" si="32"/>
        <v>4.7126093845652683E-13</v>
      </c>
      <c r="J646" s="563">
        <f t="shared" si="32"/>
        <v>7.782353218559908E-19</v>
      </c>
      <c r="K646" s="564">
        <f t="shared" si="32"/>
        <v>1.3937107499445053E-12</v>
      </c>
      <c r="L646" s="563">
        <f t="shared" si="33"/>
        <v>0</v>
      </c>
      <c r="M646" s="563">
        <v>0</v>
      </c>
      <c r="N646" s="563">
        <v>0</v>
      </c>
      <c r="O646" s="565">
        <v>0</v>
      </c>
      <c r="P646" s="564">
        <v>0</v>
      </c>
      <c r="Q646" s="566">
        <f>+monthly_drivers_0!Q646*1.25</f>
        <v>3.125</v>
      </c>
    </row>
    <row r="647" spans="1:17" x14ac:dyDescent="0.25">
      <c r="A647" s="567">
        <f t="shared" si="34"/>
        <v>63797</v>
      </c>
      <c r="B647" s="567" t="str">
        <f t="shared" si="35"/>
        <v>Tracker</v>
      </c>
      <c r="C647" s="568">
        <v>30</v>
      </c>
      <c r="D647" s="569">
        <f t="shared" si="32"/>
        <v>7.3942640565340848E-2</v>
      </c>
      <c r="E647" s="569">
        <f t="shared" si="32"/>
        <v>2.0812688499804231</v>
      </c>
      <c r="F647" s="569">
        <f t="shared" si="32"/>
        <v>0.20895204694576539</v>
      </c>
      <c r="G647" s="569">
        <f t="shared" si="32"/>
        <v>8.2543197460534179E-2</v>
      </c>
      <c r="H647" s="569">
        <f t="shared" si="32"/>
        <v>2.6517677457716387E-20</v>
      </c>
      <c r="I647" s="569">
        <f t="shared" si="32"/>
        <v>2.5106188564201782E-13</v>
      </c>
      <c r="J647" s="569">
        <f t="shared" si="32"/>
        <v>3.2415584090098581E-19</v>
      </c>
      <c r="K647" s="570">
        <f t="shared" si="32"/>
        <v>7.3482012106546055E-13</v>
      </c>
      <c r="L647" s="571">
        <f t="shared" si="33"/>
        <v>0</v>
      </c>
      <c r="M647" s="571">
        <v>0</v>
      </c>
      <c r="N647" s="571">
        <v>0</v>
      </c>
      <c r="O647" s="572">
        <v>0</v>
      </c>
      <c r="P647" s="573">
        <v>0</v>
      </c>
      <c r="Q647" s="574">
        <f>+monthly_drivers_0!Q647*1.25</f>
        <v>3.125</v>
      </c>
    </row>
    <row r="648" spans="1:17" x14ac:dyDescent="0.25">
      <c r="A648" s="575">
        <f t="shared" si="34"/>
        <v>63827</v>
      </c>
      <c r="B648" s="575" t="str">
        <f t="shared" si="35"/>
        <v>Tracker</v>
      </c>
      <c r="C648" s="562">
        <v>30</v>
      </c>
      <c r="D648" s="563">
        <f t="shared" si="32"/>
        <v>7.3566662026037802E-2</v>
      </c>
      <c r="E648" s="563">
        <f t="shared" si="32"/>
        <v>2.0714393607701473</v>
      </c>
      <c r="F648" s="563">
        <f t="shared" si="32"/>
        <v>0.20777241710992894</v>
      </c>
      <c r="G648" s="563">
        <f t="shared" si="32"/>
        <v>8.2118664342600359E-2</v>
      </c>
      <c r="H648" s="563">
        <f t="shared" si="32"/>
        <v>1.0701859403418304E-20</v>
      </c>
      <c r="I648" s="563">
        <f t="shared" si="32"/>
        <v>1.3375195200469655E-13</v>
      </c>
      <c r="J648" s="563">
        <f t="shared" si="32"/>
        <v>1.3501958371618256E-19</v>
      </c>
      <c r="K648" s="564">
        <f t="shared" si="32"/>
        <v>3.8742659504072724E-13</v>
      </c>
      <c r="L648" s="563">
        <f t="shared" si="33"/>
        <v>0</v>
      </c>
      <c r="M648" s="563">
        <v>0</v>
      </c>
      <c r="N648" s="563">
        <v>0</v>
      </c>
      <c r="O648" s="565">
        <v>0</v>
      </c>
      <c r="P648" s="564">
        <v>0</v>
      </c>
      <c r="Q648" s="566">
        <f>+monthly_drivers_0!Q648*1.25</f>
        <v>3.125</v>
      </c>
    </row>
    <row r="649" spans="1:17" x14ac:dyDescent="0.25">
      <c r="A649" s="567">
        <f t="shared" si="34"/>
        <v>63858</v>
      </c>
      <c r="B649" s="567" t="str">
        <f t="shared" si="35"/>
        <v>Tracker</v>
      </c>
      <c r="C649" s="568">
        <v>30</v>
      </c>
      <c r="D649" s="569">
        <f t="shared" si="32"/>
        <v>7.3192595236990579E-2</v>
      </c>
      <c r="E649" s="569">
        <f t="shared" si="32"/>
        <v>2.0616562946147963</v>
      </c>
      <c r="F649" s="569">
        <f t="shared" si="32"/>
        <v>0.20659944682383097</v>
      </c>
      <c r="G649" s="569">
        <f t="shared" si="32"/>
        <v>8.169631466768508E-2</v>
      </c>
      <c r="H649" s="569">
        <f t="shared" si="32"/>
        <v>4.318997954219619E-21</v>
      </c>
      <c r="I649" s="569">
        <f t="shared" si="32"/>
        <v>7.1255677138404491E-14</v>
      </c>
      <c r="J649" s="569">
        <f t="shared" si="32"/>
        <v>5.6239270396055328E-20</v>
      </c>
      <c r="K649" s="570">
        <f t="shared" si="32"/>
        <v>2.0426681611169469E-13</v>
      </c>
      <c r="L649" s="571">
        <f t="shared" si="33"/>
        <v>0</v>
      </c>
      <c r="M649" s="571">
        <v>0</v>
      </c>
      <c r="N649" s="571">
        <v>0</v>
      </c>
      <c r="O649" s="572">
        <v>0</v>
      </c>
      <c r="P649" s="573">
        <v>0</v>
      </c>
      <c r="Q649" s="574">
        <f>+monthly_drivers_0!Q649*1.25</f>
        <v>3.125</v>
      </c>
    </row>
    <row r="650" spans="1:17" x14ac:dyDescent="0.25">
      <c r="A650" s="575">
        <f t="shared" si="34"/>
        <v>63888</v>
      </c>
      <c r="B650" s="575" t="str">
        <f t="shared" si="35"/>
        <v>Tracker</v>
      </c>
      <c r="C650" s="562">
        <v>30</v>
      </c>
      <c r="D650" s="563">
        <f t="shared" ref="D650:K665" si="36">+D649/D648*D649</f>
        <v>7.2820430477460729E-2</v>
      </c>
      <c r="E650" s="563">
        <f t="shared" si="36"/>
        <v>2.0519194322659446</v>
      </c>
      <c r="F650" s="563">
        <f t="shared" si="36"/>
        <v>0.20543309849126853</v>
      </c>
      <c r="G650" s="563">
        <f t="shared" si="36"/>
        <v>8.1276137205985019E-2</v>
      </c>
      <c r="H650" s="563">
        <f t="shared" si="36"/>
        <v>1.7430375998581162E-21</v>
      </c>
      <c r="I650" s="563">
        <f t="shared" si="36"/>
        <v>3.796110223702944E-14</v>
      </c>
      <c r="J650" s="563">
        <f t="shared" si="36"/>
        <v>2.3425161355326753E-20</v>
      </c>
      <c r="K650" s="564">
        <f t="shared" si="36"/>
        <v>1.0769764569214116E-13</v>
      </c>
      <c r="L650" s="563">
        <f t="shared" si="33"/>
        <v>0</v>
      </c>
      <c r="M650" s="563">
        <v>0</v>
      </c>
      <c r="N650" s="563">
        <v>0</v>
      </c>
      <c r="O650" s="565">
        <v>0</v>
      </c>
      <c r="P650" s="564">
        <v>0</v>
      </c>
      <c r="Q650" s="566">
        <f>+monthly_drivers_0!Q650*1.25</f>
        <v>3.125</v>
      </c>
    </row>
    <row r="651" spans="1:17" x14ac:dyDescent="0.25">
      <c r="A651" s="567">
        <f t="shared" si="34"/>
        <v>63919</v>
      </c>
      <c r="B651" s="567" t="str">
        <f t="shared" si="35"/>
        <v>Tracker</v>
      </c>
      <c r="C651" s="568">
        <v>30</v>
      </c>
      <c r="D651" s="569">
        <f t="shared" si="36"/>
        <v>7.2450158076137153E-2</v>
      </c>
      <c r="E651" s="569">
        <f t="shared" si="36"/>
        <v>2.0422285555106412</v>
      </c>
      <c r="F651" s="569">
        <f t="shared" si="36"/>
        <v>0.20427333472828643</v>
      </c>
      <c r="G651" s="569">
        <f t="shared" si="36"/>
        <v>8.0858120785453569E-2</v>
      </c>
      <c r="H651" s="569">
        <f t="shared" si="36"/>
        <v>7.0344559240896848E-22</v>
      </c>
      <c r="I651" s="569">
        <f t="shared" si="36"/>
        <v>2.0223585557276599E-14</v>
      </c>
      <c r="J651" s="569">
        <f t="shared" si="36"/>
        <v>9.7572066753124678E-21</v>
      </c>
      <c r="K651" s="570">
        <f t="shared" si="36"/>
        <v>5.6782511757992375E-14</v>
      </c>
      <c r="L651" s="571">
        <f t="shared" si="33"/>
        <v>0</v>
      </c>
      <c r="M651" s="571">
        <v>0</v>
      </c>
      <c r="N651" s="571">
        <v>0</v>
      </c>
      <c r="O651" s="572">
        <v>0</v>
      </c>
      <c r="P651" s="573">
        <v>0</v>
      </c>
      <c r="Q651" s="574">
        <f>+monthly_drivers_0!Q651*1.25</f>
        <v>3.125</v>
      </c>
    </row>
    <row r="652" spans="1:17" x14ac:dyDescent="0.25">
      <c r="A652" s="575">
        <f t="shared" si="34"/>
        <v>63950</v>
      </c>
      <c r="B652" s="575" t="str">
        <f t="shared" si="35"/>
        <v>Tracker</v>
      </c>
      <c r="C652" s="562">
        <v>30</v>
      </c>
      <c r="D652" s="563">
        <f t="shared" si="36"/>
        <v>7.2081768410884803E-2</v>
      </c>
      <c r="E652" s="563">
        <f t="shared" si="36"/>
        <v>2.0325834471665187</v>
      </c>
      <c r="F652" s="563">
        <f t="shared" si="36"/>
        <v>0.20312011836197899</v>
      </c>
      <c r="G652" s="563">
        <f t="shared" si="36"/>
        <v>8.0442254291503784E-2</v>
      </c>
      <c r="H652" s="563">
        <f t="shared" si="36"/>
        <v>2.8389272929045496E-22</v>
      </c>
      <c r="I652" s="563">
        <f t="shared" si="36"/>
        <v>1.0774013100007697E-14</v>
      </c>
      <c r="J652" s="563">
        <f t="shared" si="36"/>
        <v>4.0641377303944812E-21</v>
      </c>
      <c r="K652" s="564">
        <f t="shared" si="36"/>
        <v>2.9938014158296686E-14</v>
      </c>
      <c r="L652" s="563">
        <f t="shared" si="33"/>
        <v>0</v>
      </c>
      <c r="M652" s="563">
        <v>0</v>
      </c>
      <c r="N652" s="563">
        <v>0</v>
      </c>
      <c r="O652" s="565">
        <v>0</v>
      </c>
      <c r="P652" s="564">
        <v>0</v>
      </c>
      <c r="Q652" s="566">
        <f>+monthly_drivers_0!Q652*1.25</f>
        <v>3.125</v>
      </c>
    </row>
    <row r="653" spans="1:17" x14ac:dyDescent="0.25">
      <c r="A653" s="567">
        <f t="shared" si="34"/>
        <v>63978</v>
      </c>
      <c r="B653" s="567" t="str">
        <f t="shared" si="35"/>
        <v>Tracker</v>
      </c>
      <c r="C653" s="568">
        <v>30</v>
      </c>
      <c r="D653" s="569">
        <f t="shared" si="36"/>
        <v>7.1715251908494607E-2</v>
      </c>
      <c r="E653" s="569">
        <f t="shared" si="36"/>
        <v>2.0229838910769264</v>
      </c>
      <c r="F653" s="569">
        <f t="shared" si="36"/>
        <v>0.20197341242929856</v>
      </c>
      <c r="G653" s="569">
        <f t="shared" si="36"/>
        <v>8.002852666671284E-2</v>
      </c>
      <c r="H653" s="569">
        <f t="shared" si="36"/>
        <v>1.1457187679289238E-22</v>
      </c>
      <c r="I653" s="569">
        <f t="shared" si="36"/>
        <v>5.7398010827694813E-15</v>
      </c>
      <c r="J653" s="569">
        <f t="shared" si="36"/>
        <v>1.6928221407267724E-21</v>
      </c>
      <c r="K653" s="570">
        <f t="shared" si="36"/>
        <v>1.5784519986758371E-14</v>
      </c>
      <c r="L653" s="571">
        <f t="shared" si="33"/>
        <v>0</v>
      </c>
      <c r="M653" s="571">
        <v>0</v>
      </c>
      <c r="N653" s="571">
        <v>0</v>
      </c>
      <c r="O653" s="572">
        <v>0</v>
      </c>
      <c r="P653" s="573">
        <v>0</v>
      </c>
      <c r="Q653" s="574">
        <f>+monthly_drivers_0!Q653*1.25</f>
        <v>3.125</v>
      </c>
    </row>
    <row r="654" spans="1:17" x14ac:dyDescent="0.25">
      <c r="A654" s="575">
        <f t="shared" si="34"/>
        <v>64009</v>
      </c>
      <c r="B654" s="575" t="str">
        <f t="shared" si="35"/>
        <v>Tracker</v>
      </c>
      <c r="C654" s="562">
        <v>30</v>
      </c>
      <c r="D654" s="563">
        <f t="shared" si="36"/>
        <v>7.1350599044434679E-2</v>
      </c>
      <c r="E654" s="563">
        <f t="shared" si="36"/>
        <v>2.0134296721060863</v>
      </c>
      <c r="F654" s="563">
        <f t="shared" si="36"/>
        <v>0.20083318017587082</v>
      </c>
      <c r="G654" s="563">
        <f t="shared" si="36"/>
        <v>7.961692691052806E-2</v>
      </c>
      <c r="H654" s="563">
        <f t="shared" si="36"/>
        <v>4.6238292134687151E-23</v>
      </c>
      <c r="I654" s="563">
        <f t="shared" si="36"/>
        <v>3.0578500475127667E-15</v>
      </c>
      <c r="J654" s="563">
        <f t="shared" si="36"/>
        <v>7.0510572973535068E-22</v>
      </c>
      <c r="K654" s="564">
        <f t="shared" si="36"/>
        <v>8.3222310569763547E-15</v>
      </c>
      <c r="L654" s="563">
        <f t="shared" si="33"/>
        <v>0</v>
      </c>
      <c r="M654" s="563">
        <v>0</v>
      </c>
      <c r="N654" s="563">
        <v>0</v>
      </c>
      <c r="O654" s="565">
        <v>0</v>
      </c>
      <c r="P654" s="564">
        <v>0</v>
      </c>
      <c r="Q654" s="566">
        <f>+monthly_drivers_0!Q654*1.25</f>
        <v>3.125</v>
      </c>
    </row>
    <row r="655" spans="1:17" x14ac:dyDescent="0.25">
      <c r="A655" s="567">
        <f t="shared" si="34"/>
        <v>64039</v>
      </c>
      <c r="B655" s="567" t="str">
        <f t="shared" si="35"/>
        <v>Tracker</v>
      </c>
      <c r="C655" s="568">
        <v>30</v>
      </c>
      <c r="D655" s="569">
        <f t="shared" si="36"/>
        <v>7.0987800342602839E-2</v>
      </c>
      <c r="E655" s="569">
        <f t="shared" si="36"/>
        <v>2.00392057613427</v>
      </c>
      <c r="F655" s="569">
        <f t="shared" si="36"/>
        <v>0.19969938505481669</v>
      </c>
      <c r="G655" s="569">
        <f t="shared" si="36"/>
        <v>7.9207444078974384E-2</v>
      </c>
      <c r="H655" s="569">
        <f t="shared" si="36"/>
        <v>1.8660597341854001E-23</v>
      </c>
      <c r="I655" s="569">
        <f t="shared" si="36"/>
        <v>1.6290541742192562E-15</v>
      </c>
      <c r="J655" s="569">
        <f t="shared" si="36"/>
        <v>2.9369540848052214E-22</v>
      </c>
      <c r="K655" s="570">
        <f t="shared" si="36"/>
        <v>4.3878134921938434E-15</v>
      </c>
      <c r="L655" s="571">
        <f t="shared" si="33"/>
        <v>0</v>
      </c>
      <c r="M655" s="571">
        <v>0</v>
      </c>
      <c r="N655" s="571">
        <v>0</v>
      </c>
      <c r="O655" s="572">
        <v>0</v>
      </c>
      <c r="P655" s="573">
        <v>0</v>
      </c>
      <c r="Q655" s="574">
        <f>+monthly_drivers_0!Q655*1.25</f>
        <v>3.125</v>
      </c>
    </row>
    <row r="656" spans="1:17" x14ac:dyDescent="0.25">
      <c r="A656" s="575">
        <f t="shared" si="34"/>
        <v>64070</v>
      </c>
      <c r="B656" s="575" t="str">
        <f t="shared" si="35"/>
        <v>Tracker</v>
      </c>
      <c r="C656" s="562">
        <v>30</v>
      </c>
      <c r="D656" s="563">
        <f t="shared" si="36"/>
        <v>7.0626846375080363E-2</v>
      </c>
      <c r="E656" s="563">
        <f t="shared" si="36"/>
        <v>1.9944563900530021</v>
      </c>
      <c r="F656" s="563">
        <f t="shared" si="36"/>
        <v>0.1985719907255809</v>
      </c>
      <c r="G656" s="563">
        <f t="shared" si="36"/>
        <v>7.8800067284363395E-2</v>
      </c>
      <c r="H656" s="563">
        <f t="shared" si="36"/>
        <v>7.5309419331598038E-24</v>
      </c>
      <c r="I656" s="563">
        <f t="shared" si="36"/>
        <v>8.6787038648274431E-16</v>
      </c>
      <c r="J656" s="563">
        <f t="shared" si="36"/>
        <v>1.2233199834429915E-22</v>
      </c>
      <c r="K656" s="564">
        <f t="shared" si="36"/>
        <v>2.3134309910969147E-15</v>
      </c>
      <c r="L656" s="563">
        <f t="shared" si="33"/>
        <v>0</v>
      </c>
      <c r="M656" s="563">
        <v>0</v>
      </c>
      <c r="N656" s="563">
        <v>0</v>
      </c>
      <c r="O656" s="565">
        <v>0</v>
      </c>
      <c r="P656" s="564">
        <v>0</v>
      </c>
      <c r="Q656" s="566">
        <f>+monthly_drivers_0!Q656*1.25</f>
        <v>3.125</v>
      </c>
    </row>
    <row r="657" spans="1:17" x14ac:dyDescent="0.25">
      <c r="A657" s="567">
        <f t="shared" si="34"/>
        <v>64100</v>
      </c>
      <c r="B657" s="567" t="str">
        <f t="shared" si="35"/>
        <v>Tracker</v>
      </c>
      <c r="C657" s="568">
        <v>30</v>
      </c>
      <c r="D657" s="569">
        <f t="shared" si="36"/>
        <v>7.0267727761886958E-2</v>
      </c>
      <c r="E657" s="569">
        <f t="shared" si="36"/>
        <v>1.9850369017602831</v>
      </c>
      <c r="F657" s="569">
        <f t="shared" si="36"/>
        <v>0.1974509610527673</v>
      </c>
      <c r="G657" s="569">
        <f t="shared" si="36"/>
        <v>7.8394785695003855E-2</v>
      </c>
      <c r="H657" s="569">
        <f t="shared" si="36"/>
        <v>3.0392964041626908E-24</v>
      </c>
      <c r="I657" s="569">
        <f t="shared" si="36"/>
        <v>4.6235356666065915E-16</v>
      </c>
      <c r="J657" s="569">
        <f t="shared" si="36"/>
        <v>5.095455150740668E-23</v>
      </c>
      <c r="K657" s="570">
        <f t="shared" si="36"/>
        <v>1.2197334640793378E-15</v>
      </c>
      <c r="L657" s="571">
        <f t="shared" si="33"/>
        <v>0</v>
      </c>
      <c r="M657" s="571">
        <v>0</v>
      </c>
      <c r="N657" s="571">
        <v>0</v>
      </c>
      <c r="O657" s="572">
        <v>0</v>
      </c>
      <c r="P657" s="573">
        <v>0</v>
      </c>
      <c r="Q657" s="574">
        <f>+monthly_drivers_0!Q657*1.25</f>
        <v>3.125</v>
      </c>
    </row>
    <row r="658" spans="1:17" x14ac:dyDescent="0.25">
      <c r="A658" s="575">
        <f t="shared" si="34"/>
        <v>64131</v>
      </c>
      <c r="B658" s="575" t="str">
        <f t="shared" si="35"/>
        <v>Tracker</v>
      </c>
      <c r="C658" s="562">
        <v>30</v>
      </c>
      <c r="D658" s="563">
        <f t="shared" si="36"/>
        <v>6.9910435170737029E-2</v>
      </c>
      <c r="E658" s="563">
        <f t="shared" si="36"/>
        <v>1.9756619001558364</v>
      </c>
      <c r="F658" s="563">
        <f t="shared" si="36"/>
        <v>0.19633626010498051</v>
      </c>
      <c r="G658" s="563">
        <f t="shared" si="36"/>
        <v>7.7991588534913656E-2</v>
      </c>
      <c r="H658" s="563">
        <f t="shared" si="36"/>
        <v>1.2265826392423798E-24</v>
      </c>
      <c r="I658" s="563">
        <f t="shared" si="36"/>
        <v>2.4631652828965717E-16</v>
      </c>
      <c r="J658" s="563">
        <f t="shared" si="36"/>
        <v>2.122393449352129E-23</v>
      </c>
      <c r="K658" s="564">
        <f t="shared" si="36"/>
        <v>6.4309232871889722E-16</v>
      </c>
      <c r="L658" s="563">
        <f t="shared" si="33"/>
        <v>0</v>
      </c>
      <c r="M658" s="563">
        <v>0</v>
      </c>
      <c r="N658" s="563">
        <v>0</v>
      </c>
      <c r="O658" s="565">
        <v>0</v>
      </c>
      <c r="P658" s="564">
        <v>0</v>
      </c>
      <c r="Q658" s="566">
        <f>+monthly_drivers_0!Q658*1.25</f>
        <v>3.125</v>
      </c>
    </row>
    <row r="659" spans="1:17" x14ac:dyDescent="0.25">
      <c r="A659" s="567">
        <f t="shared" si="34"/>
        <v>64162</v>
      </c>
      <c r="B659" s="567" t="str">
        <f t="shared" si="35"/>
        <v>Tracker</v>
      </c>
      <c r="C659" s="568">
        <v>30</v>
      </c>
      <c r="D659" s="569">
        <f t="shared" si="36"/>
        <v>6.9554959316797144E-2</v>
      </c>
      <c r="E659" s="569">
        <f t="shared" si="36"/>
        <v>1.9663311751363768</v>
      </c>
      <c r="F659" s="569">
        <f t="shared" si="36"/>
        <v>0.19522785215367433</v>
      </c>
      <c r="G659" s="569">
        <f t="shared" si="36"/>
        <v>7.759046508353333E-2</v>
      </c>
      <c r="H659" s="569">
        <f t="shared" si="36"/>
        <v>4.9501752077559698E-25</v>
      </c>
      <c r="I659" s="569">
        <f t="shared" si="36"/>
        <v>1.3122388683377261E-16</v>
      </c>
      <c r="J659" s="569">
        <f t="shared" si="36"/>
        <v>8.8403367718741539E-24</v>
      </c>
      <c r="K659" s="570">
        <f t="shared" si="36"/>
        <v>3.39064029508494E-16</v>
      </c>
      <c r="L659" s="571">
        <f t="shared" si="33"/>
        <v>0</v>
      </c>
      <c r="M659" s="571">
        <v>0</v>
      </c>
      <c r="N659" s="571">
        <v>0</v>
      </c>
      <c r="O659" s="572">
        <v>0</v>
      </c>
      <c r="P659" s="573">
        <v>0</v>
      </c>
      <c r="Q659" s="574">
        <f>+monthly_drivers_0!Q659*1.25</f>
        <v>3.125</v>
      </c>
    </row>
    <row r="660" spans="1:17" x14ac:dyDescent="0.25">
      <c r="A660" s="575">
        <f t="shared" si="34"/>
        <v>64192</v>
      </c>
      <c r="B660" s="575" t="str">
        <f t="shared" si="35"/>
        <v>Tracker</v>
      </c>
      <c r="C660" s="562">
        <v>30</v>
      </c>
      <c r="D660" s="563">
        <f t="shared" si="36"/>
        <v>6.9201290962444775E-2</v>
      </c>
      <c r="E660" s="563">
        <f t="shared" si="36"/>
        <v>1.9570445175909024</v>
      </c>
      <c r="F660" s="563">
        <f t="shared" si="36"/>
        <v>0.19412570167200655</v>
      </c>
      <c r="G660" s="563">
        <f t="shared" si="36"/>
        <v>7.7191404675441014E-2</v>
      </c>
      <c r="H660" s="563">
        <f t="shared" si="36"/>
        <v>1.9977646677452835E-25</v>
      </c>
      <c r="I660" s="563">
        <f t="shared" si="36"/>
        <v>6.9908863182389279E-17</v>
      </c>
      <c r="J660" s="563">
        <f t="shared" si="36"/>
        <v>3.6822368757313343E-24</v>
      </c>
      <c r="K660" s="564">
        <f t="shared" si="36"/>
        <v>1.7876813479575667E-16</v>
      </c>
      <c r="L660" s="563">
        <f t="shared" si="33"/>
        <v>0</v>
      </c>
      <c r="M660" s="563">
        <v>0</v>
      </c>
      <c r="N660" s="563">
        <v>0</v>
      </c>
      <c r="O660" s="565">
        <v>0</v>
      </c>
      <c r="P660" s="564">
        <v>0</v>
      </c>
      <c r="Q660" s="566">
        <f>+monthly_drivers_0!Q660*1.25</f>
        <v>3.125</v>
      </c>
    </row>
    <row r="661" spans="1:17" x14ac:dyDescent="0.25">
      <c r="A661" s="567">
        <f t="shared" si="34"/>
        <v>64223</v>
      </c>
      <c r="B661" s="567" t="str">
        <f t="shared" si="35"/>
        <v>Tracker</v>
      </c>
      <c r="C661" s="568">
        <v>30</v>
      </c>
      <c r="D661" s="569">
        <f t="shared" si="36"/>
        <v>6.8849420917028226E-2</v>
      </c>
      <c r="E661" s="569">
        <f t="shared" si="36"/>
        <v>1.947801719396008</v>
      </c>
      <c r="F661" s="569">
        <f t="shared" si="36"/>
        <v>0.19302977333370017</v>
      </c>
      <c r="G661" s="569">
        <f t="shared" si="36"/>
        <v>7.6794396700068823E-2</v>
      </c>
      <c r="H661" s="569">
        <f t="shared" si="36"/>
        <v>8.0624695090351472E-26</v>
      </c>
      <c r="I661" s="569">
        <f t="shared" si="36"/>
        <v>3.7243593901809424E-17</v>
      </c>
      <c r="J661" s="569">
        <f t="shared" si="36"/>
        <v>1.5337502132422919E-24</v>
      </c>
      <c r="K661" s="570">
        <f t="shared" si="36"/>
        <v>9.4253719761073148E-17</v>
      </c>
      <c r="L661" s="571">
        <f t="shared" si="33"/>
        <v>0</v>
      </c>
      <c r="M661" s="571">
        <v>0</v>
      </c>
      <c r="N661" s="571">
        <v>0</v>
      </c>
      <c r="O661" s="572">
        <v>0</v>
      </c>
      <c r="P661" s="573">
        <v>0</v>
      </c>
      <c r="Q661" s="574">
        <f>+monthly_drivers_0!Q661*1.25</f>
        <v>3.125</v>
      </c>
    </row>
    <row r="662" spans="1:17" x14ac:dyDescent="0.25">
      <c r="A662" s="575">
        <f t="shared" si="34"/>
        <v>64253</v>
      </c>
      <c r="B662" s="575" t="str">
        <f t="shared" si="35"/>
        <v>Tracker</v>
      </c>
      <c r="C662" s="562">
        <v>30</v>
      </c>
      <c r="D662" s="563">
        <f t="shared" si="36"/>
        <v>6.8499340036627818E-2</v>
      </c>
      <c r="E662" s="563">
        <f t="shared" si="36"/>
        <v>1.9386025734112211</v>
      </c>
      <c r="F662" s="563">
        <f t="shared" si="36"/>
        <v>0.1919400320119112</v>
      </c>
      <c r="G662" s="563">
        <f t="shared" si="36"/>
        <v>7.6399430601420751E-2</v>
      </c>
      <c r="H662" s="563">
        <f t="shared" si="36"/>
        <v>3.2538073995214649E-26</v>
      </c>
      <c r="I662" s="563">
        <f t="shared" si="36"/>
        <v>1.9841336614272342E-17</v>
      </c>
      <c r="J662" s="563">
        <f t="shared" si="36"/>
        <v>6.3884801440254018E-25</v>
      </c>
      <c r="K662" s="564">
        <f t="shared" si="36"/>
        <v>4.9694335620543597E-17</v>
      </c>
      <c r="L662" s="563">
        <f t="shared" si="33"/>
        <v>0</v>
      </c>
      <c r="M662" s="563">
        <v>0</v>
      </c>
      <c r="N662" s="563">
        <v>0</v>
      </c>
      <c r="O662" s="565">
        <v>0</v>
      </c>
      <c r="P662" s="564">
        <v>0</v>
      </c>
      <c r="Q662" s="566">
        <f>+monthly_drivers_0!Q662*1.25</f>
        <v>3.125</v>
      </c>
    </row>
    <row r="663" spans="1:17" x14ac:dyDescent="0.25">
      <c r="A663" s="567">
        <f t="shared" si="34"/>
        <v>64284</v>
      </c>
      <c r="B663" s="567" t="str">
        <f t="shared" si="35"/>
        <v>Tracker</v>
      </c>
      <c r="C663" s="568">
        <v>30</v>
      </c>
      <c r="D663" s="569">
        <f t="shared" si="36"/>
        <v>6.8151039223818238E-2</v>
      </c>
      <c r="E663" s="569">
        <f t="shared" si="36"/>
        <v>1.9294468734743593</v>
      </c>
      <c r="F663" s="569">
        <f t="shared" si="36"/>
        <v>0.19085644277810279</v>
      </c>
      <c r="G663" s="569">
        <f t="shared" si="36"/>
        <v>7.6006495877792013E-2</v>
      </c>
      <c r="H663" s="569">
        <f t="shared" si="36"/>
        <v>1.3131538148846455E-26</v>
      </c>
      <c r="I663" s="569">
        <f t="shared" si="36"/>
        <v>1.0570371905535625E-17</v>
      </c>
      <c r="J663" s="569">
        <f t="shared" si="36"/>
        <v>2.6609729666690843E-25</v>
      </c>
      <c r="K663" s="570">
        <f t="shared" si="36"/>
        <v>2.6200843839662918E-17</v>
      </c>
      <c r="L663" s="571">
        <f t="shared" si="33"/>
        <v>0</v>
      </c>
      <c r="M663" s="571">
        <v>0</v>
      </c>
      <c r="N663" s="571">
        <v>0</v>
      </c>
      <c r="O663" s="572">
        <v>0</v>
      </c>
      <c r="P663" s="573">
        <v>0</v>
      </c>
      <c r="Q663" s="574">
        <f>+monthly_drivers_0!Q663*1.25</f>
        <v>3.125</v>
      </c>
    </row>
    <row r="664" spans="1:17" x14ac:dyDescent="0.25">
      <c r="A664" s="575">
        <f t="shared" si="34"/>
        <v>64315</v>
      </c>
      <c r="B664" s="575" t="str">
        <f t="shared" si="35"/>
        <v>Tracker</v>
      </c>
      <c r="C664" s="562">
        <v>30</v>
      </c>
      <c r="D664" s="563">
        <f t="shared" si="36"/>
        <v>6.7804509427432158E-2</v>
      </c>
      <c r="E664" s="563">
        <f t="shared" si="36"/>
        <v>1.9203344143969101</v>
      </c>
      <c r="F664" s="563">
        <f t="shared" si="36"/>
        <v>0.1897789709009256</v>
      </c>
      <c r="G664" s="563">
        <f t="shared" si="36"/>
        <v>7.5615582081489802E-2</v>
      </c>
      <c r="H664" s="563">
        <f t="shared" si="36"/>
        <v>5.2995544290657775E-27</v>
      </c>
      <c r="I664" s="563">
        <f t="shared" si="36"/>
        <v>5.6313122645661287E-18</v>
      </c>
      <c r="J664" s="563">
        <f t="shared" si="36"/>
        <v>1.1083664611473687E-25</v>
      </c>
      <c r="K664" s="564">
        <f t="shared" si="36"/>
        <v>1.3814134132957604E-17</v>
      </c>
      <c r="L664" s="563">
        <f t="shared" si="33"/>
        <v>0</v>
      </c>
      <c r="M664" s="563">
        <v>0</v>
      </c>
      <c r="N664" s="563">
        <v>0</v>
      </c>
      <c r="O664" s="565">
        <v>0</v>
      </c>
      <c r="P664" s="564">
        <v>0</v>
      </c>
      <c r="Q664" s="566">
        <f>+monthly_drivers_0!Q664*1.25</f>
        <v>3.125</v>
      </c>
    </row>
    <row r="665" spans="1:17" x14ac:dyDescent="0.25">
      <c r="A665" s="567">
        <f t="shared" si="34"/>
        <v>64344</v>
      </c>
      <c r="B665" s="567" t="str">
        <f t="shared" si="35"/>
        <v>Tracker</v>
      </c>
      <c r="C665" s="568">
        <v>30</v>
      </c>
      <c r="D665" s="569">
        <f t="shared" si="36"/>
        <v>6.7459741642325016E-2</v>
      </c>
      <c r="E665" s="569">
        <f t="shared" si="36"/>
        <v>1.9112649919594327</v>
      </c>
      <c r="F665" s="569">
        <f t="shared" si="36"/>
        <v>0.18870758184510464</v>
      </c>
      <c r="G665" s="569">
        <f t="shared" si="36"/>
        <v>7.5226678818555479E-2</v>
      </c>
      <c r="H665" s="569">
        <f t="shared" si="36"/>
        <v>2.1387652252373696E-27</v>
      </c>
      <c r="I665" s="569">
        <f t="shared" si="36"/>
        <v>3.0000531773575282E-18</v>
      </c>
      <c r="J665" s="569">
        <f t="shared" si="36"/>
        <v>4.6166429632470359E-26</v>
      </c>
      <c r="K665" s="570">
        <f t="shared" si="36"/>
        <v>7.283364727149164E-18</v>
      </c>
      <c r="L665" s="571">
        <f t="shared" si="33"/>
        <v>0</v>
      </c>
      <c r="M665" s="571">
        <v>0</v>
      </c>
      <c r="N665" s="571">
        <v>0</v>
      </c>
      <c r="O665" s="572">
        <v>0</v>
      </c>
      <c r="P665" s="573">
        <v>0</v>
      </c>
      <c r="Q665" s="574">
        <f>+monthly_drivers_0!Q665*1.25</f>
        <v>3.125</v>
      </c>
    </row>
    <row r="666" spans="1:17" x14ac:dyDescent="0.25">
      <c r="A666" s="575">
        <f t="shared" si="34"/>
        <v>64375</v>
      </c>
      <c r="B666" s="575" t="str">
        <f t="shared" si="35"/>
        <v>Tracker</v>
      </c>
      <c r="C666" s="562">
        <v>30</v>
      </c>
      <c r="D666" s="563">
        <f t="shared" ref="D666:K681" si="37">+D665/D664*D665</f>
        <v>6.7116726909141E-2</v>
      </c>
      <c r="E666" s="563">
        <f t="shared" si="37"/>
        <v>1.9022384029069805</v>
      </c>
      <c r="F666" s="563">
        <f t="shared" si="37"/>
        <v>0.18764224127033236</v>
      </c>
      <c r="G666" s="563">
        <f t="shared" si="37"/>
        <v>7.4839775748488255E-2</v>
      </c>
      <c r="H666" s="563">
        <f t="shared" si="37"/>
        <v>8.6315118561600114E-28</v>
      </c>
      <c r="I666" s="563">
        <f t="shared" si="37"/>
        <v>1.5982631834511563E-18</v>
      </c>
      <c r="J666" s="563">
        <f t="shared" si="37"/>
        <v>1.9229553579269246E-26</v>
      </c>
      <c r="K666" s="564">
        <f t="shared" si="37"/>
        <v>3.8400815598076989E-18</v>
      </c>
      <c r="L666" s="563">
        <f t="shared" si="33"/>
        <v>0</v>
      </c>
      <c r="M666" s="563">
        <v>0</v>
      </c>
      <c r="N666" s="563">
        <v>0</v>
      </c>
      <c r="O666" s="565">
        <v>0</v>
      </c>
      <c r="P666" s="564">
        <v>0</v>
      </c>
      <c r="Q666" s="566">
        <f>+monthly_drivers_0!Q666*1.25</f>
        <v>3.125</v>
      </c>
    </row>
    <row r="667" spans="1:17" x14ac:dyDescent="0.25">
      <c r="A667" s="567">
        <f t="shared" si="34"/>
        <v>64405</v>
      </c>
      <c r="B667" s="567" t="str">
        <f t="shared" si="35"/>
        <v>Tracker</v>
      </c>
      <c r="C667" s="568">
        <v>30</v>
      </c>
      <c r="D667" s="569">
        <f t="shared" si="37"/>
        <v>6.6775456314080203E-2</v>
      </c>
      <c r="E667" s="569">
        <f t="shared" si="37"/>
        <v>1.8932544449445472</v>
      </c>
      <c r="F667" s="569">
        <f t="shared" si="37"/>
        <v>0.18658291503016791</v>
      </c>
      <c r="G667" s="569">
        <f t="shared" si="37"/>
        <v>7.4454862583970216E-2</v>
      </c>
      <c r="H667" s="569">
        <f t="shared" si="37"/>
        <v>3.4834584013194892E-28</v>
      </c>
      <c r="I667" s="569">
        <f t="shared" si="37"/>
        <v>8.514666416098001E-19</v>
      </c>
      <c r="J667" s="569">
        <f t="shared" si="37"/>
        <v>8.0096237417916185E-27</v>
      </c>
      <c r="K667" s="570">
        <f t="shared" si="37"/>
        <v>2.0246447814164404E-18</v>
      </c>
      <c r="L667" s="571">
        <f t="shared" si="33"/>
        <v>0</v>
      </c>
      <c r="M667" s="571">
        <v>0</v>
      </c>
      <c r="N667" s="571">
        <v>0</v>
      </c>
      <c r="O667" s="572">
        <v>0</v>
      </c>
      <c r="P667" s="573">
        <v>0</v>
      </c>
      <c r="Q667" s="574">
        <f>+monthly_drivers_0!Q667*1.25</f>
        <v>3.125</v>
      </c>
    </row>
    <row r="668" spans="1:17" x14ac:dyDescent="0.25">
      <c r="A668" s="575">
        <f t="shared" si="34"/>
        <v>64436</v>
      </c>
      <c r="B668" s="575" t="str">
        <f t="shared" si="35"/>
        <v>Tracker</v>
      </c>
      <c r="C668" s="562">
        <v>30</v>
      </c>
      <c r="D668" s="563">
        <f t="shared" si="37"/>
        <v>6.6435920988667033E-2</v>
      </c>
      <c r="E668" s="563">
        <f t="shared" si="37"/>
        <v>1.8843129167325319</v>
      </c>
      <c r="F668" s="563">
        <f t="shared" si="37"/>
        <v>0.18552956917094277</v>
      </c>
      <c r="G668" s="563">
        <f t="shared" si="37"/>
        <v>7.4071929090592792E-2</v>
      </c>
      <c r="H668" s="563">
        <f t="shared" si="37"/>
        <v>1.4058351116164397E-28</v>
      </c>
      <c r="I668" s="563">
        <f t="shared" si="37"/>
        <v>4.5361455439946822E-19</v>
      </c>
      <c r="J668" s="563">
        <f t="shared" si="37"/>
        <v>3.336222664796253E-27</v>
      </c>
      <c r="K668" s="564">
        <f t="shared" si="37"/>
        <v>1.0674738093641172E-18</v>
      </c>
      <c r="L668" s="563">
        <f t="shared" si="33"/>
        <v>0</v>
      </c>
      <c r="M668" s="563">
        <v>0</v>
      </c>
      <c r="N668" s="563">
        <v>0</v>
      </c>
      <c r="O668" s="565">
        <v>0</v>
      </c>
      <c r="P668" s="564">
        <v>0</v>
      </c>
      <c r="Q668" s="566">
        <f>+monthly_drivers_0!Q668*1.25</f>
        <v>3.125</v>
      </c>
    </row>
    <row r="669" spans="1:17" x14ac:dyDescent="0.25">
      <c r="A669" s="567">
        <f t="shared" si="34"/>
        <v>64466</v>
      </c>
      <c r="B669" s="567" t="str">
        <f t="shared" si="35"/>
        <v>Tracker</v>
      </c>
      <c r="C669" s="568">
        <v>30</v>
      </c>
      <c r="D669" s="569">
        <f t="shared" si="37"/>
        <v>6.6098112109519713E-2</v>
      </c>
      <c r="E669" s="569">
        <f t="shared" si="37"/>
        <v>1.8754136178822274</v>
      </c>
      <c r="F669" s="569">
        <f t="shared" si="37"/>
        <v>0.18448216993067235</v>
      </c>
      <c r="G669" s="569">
        <f t="shared" si="37"/>
        <v>7.3690965086584653E-2</v>
      </c>
      <c r="H669" s="569">
        <f t="shared" si="37"/>
        <v>5.6735925432753351E-29</v>
      </c>
      <c r="I669" s="569">
        <f t="shared" si="37"/>
        <v>2.416608636293753E-19</v>
      </c>
      <c r="J669" s="569">
        <f t="shared" si="37"/>
        <v>1.3896260333710172E-27</v>
      </c>
      <c r="K669" s="570">
        <f t="shared" si="37"/>
        <v>5.6281494123682566E-19</v>
      </c>
      <c r="L669" s="571">
        <f t="shared" si="33"/>
        <v>0</v>
      </c>
      <c r="M669" s="571">
        <v>0</v>
      </c>
      <c r="N669" s="571">
        <v>0</v>
      </c>
      <c r="O669" s="572">
        <v>0</v>
      </c>
      <c r="P669" s="573">
        <v>0</v>
      </c>
      <c r="Q669" s="574">
        <f>+monthly_drivers_0!Q669*1.25</f>
        <v>3.125</v>
      </c>
    </row>
    <row r="670" spans="1:17" x14ac:dyDescent="0.25">
      <c r="A670" s="575">
        <f t="shared" si="34"/>
        <v>64497</v>
      </c>
      <c r="B670" s="575" t="str">
        <f t="shared" si="35"/>
        <v>Tracker</v>
      </c>
      <c r="C670" s="562">
        <v>30</v>
      </c>
      <c r="D670" s="563">
        <f t="shared" si="37"/>
        <v>6.5762020898120999E-2</v>
      </c>
      <c r="E670" s="563">
        <f t="shared" si="37"/>
        <v>1.8665563489513295</v>
      </c>
      <c r="F670" s="563">
        <f t="shared" si="37"/>
        <v>0.18344068373797393</v>
      </c>
      <c r="G670" s="563">
        <f t="shared" si="37"/>
        <v>7.3311960442540972E-2</v>
      </c>
      <c r="H670" s="563">
        <f t="shared" si="37"/>
        <v>2.2897174840154322E-29</v>
      </c>
      <c r="I670" s="563">
        <f t="shared" si="37"/>
        <v>1.2874360499170967E-19</v>
      </c>
      <c r="J670" s="563">
        <f t="shared" si="37"/>
        <v>5.7881643602478187E-28</v>
      </c>
      <c r="K670" s="564">
        <f t="shared" si="37"/>
        <v>2.9673857597321519E-19</v>
      </c>
      <c r="L670" s="563">
        <f t="shared" si="33"/>
        <v>0</v>
      </c>
      <c r="M670" s="563">
        <v>0</v>
      </c>
      <c r="N670" s="563">
        <v>0</v>
      </c>
      <c r="O670" s="565">
        <v>0</v>
      </c>
      <c r="P670" s="564">
        <v>0</v>
      </c>
      <c r="Q670" s="566">
        <f>+monthly_drivers_0!Q670*1.25</f>
        <v>3.125</v>
      </c>
    </row>
    <row r="671" spans="1:17" x14ac:dyDescent="0.25">
      <c r="A671" s="567">
        <f t="shared" si="34"/>
        <v>64528</v>
      </c>
      <c r="B671" s="567" t="str">
        <f t="shared" si="35"/>
        <v>Tracker</v>
      </c>
      <c r="C671" s="568">
        <v>30</v>
      </c>
      <c r="D671" s="569">
        <f t="shared" si="37"/>
        <v>6.5427638620590048E-2</v>
      </c>
      <c r="E671" s="569">
        <f t="shared" si="37"/>
        <v>1.857740911439467</v>
      </c>
      <c r="F671" s="569">
        <f t="shared" si="37"/>
        <v>0.18240507721099058</v>
      </c>
      <c r="G671" s="569">
        <f t="shared" si="37"/>
        <v>7.2934905081154092E-2</v>
      </c>
      <c r="H671" s="569">
        <f t="shared" si="37"/>
        <v>9.2407167356775258E-30</v>
      </c>
      <c r="I671" s="569">
        <f t="shared" si="37"/>
        <v>6.8587505553574431E-20</v>
      </c>
      <c r="J671" s="569">
        <f t="shared" si="37"/>
        <v>2.4109253753666612E-28</v>
      </c>
      <c r="K671" s="570">
        <f t="shared" si="37"/>
        <v>1.5645246069179894E-19</v>
      </c>
      <c r="L671" s="571">
        <f t="shared" si="33"/>
        <v>0</v>
      </c>
      <c r="M671" s="571">
        <v>0</v>
      </c>
      <c r="N671" s="571">
        <v>0</v>
      </c>
      <c r="O671" s="572">
        <v>0</v>
      </c>
      <c r="P671" s="573">
        <v>0</v>
      </c>
      <c r="Q671" s="574">
        <f>+monthly_drivers_0!Q671*1.25</f>
        <v>3.125</v>
      </c>
    </row>
    <row r="672" spans="1:17" x14ac:dyDescent="0.25">
      <c r="A672" s="575">
        <f t="shared" si="34"/>
        <v>64558</v>
      </c>
      <c r="B672" s="575" t="str">
        <f t="shared" si="35"/>
        <v>Tracker</v>
      </c>
      <c r="C672" s="562">
        <v>30</v>
      </c>
      <c r="D672" s="563">
        <f t="shared" si="37"/>
        <v>6.5094956587455483E-2</v>
      </c>
      <c r="E672" s="563">
        <f t="shared" si="37"/>
        <v>1.8489671077837531</v>
      </c>
      <c r="F672" s="563">
        <f t="shared" si="37"/>
        <v>0.18137531715632121</v>
      </c>
      <c r="G672" s="563">
        <f t="shared" si="37"/>
        <v>7.2559788976945608E-2</v>
      </c>
      <c r="H672" s="563">
        <f t="shared" si="37"/>
        <v>3.7293179785342985E-30</v>
      </c>
      <c r="I672" s="563">
        <f t="shared" si="37"/>
        <v>3.6539647296380497E-20</v>
      </c>
      <c r="J672" s="563">
        <f t="shared" si="37"/>
        <v>1.0042149468848209E-28</v>
      </c>
      <c r="K672" s="564">
        <f t="shared" si="37"/>
        <v>8.2488002701503561E-20</v>
      </c>
      <c r="L672" s="563">
        <f t="shared" si="33"/>
        <v>0</v>
      </c>
      <c r="M672" s="563">
        <v>0</v>
      </c>
      <c r="N672" s="563">
        <v>0</v>
      </c>
      <c r="O672" s="565">
        <v>0</v>
      </c>
      <c r="P672" s="564">
        <v>0</v>
      </c>
      <c r="Q672" s="566">
        <f>+monthly_drivers_0!Q672*1.25</f>
        <v>3.125</v>
      </c>
    </row>
    <row r="673" spans="1:17" x14ac:dyDescent="0.25">
      <c r="A673" s="567">
        <f t="shared" si="34"/>
        <v>64589</v>
      </c>
      <c r="B673" s="567" t="str">
        <f t="shared" si="35"/>
        <v>Tracker</v>
      </c>
      <c r="C673" s="568">
        <v>30</v>
      </c>
      <c r="D673" s="569">
        <f t="shared" si="37"/>
        <v>6.4763966153429553E-2</v>
      </c>
      <c r="E673" s="569">
        <f t="shared" si="37"/>
        <v>1.8402347413543578</v>
      </c>
      <c r="F673" s="569">
        <f t="shared" si="37"/>
        <v>0.18035137056795664</v>
      </c>
      <c r="G673" s="569">
        <f t="shared" si="37"/>
        <v>7.2186602155999785E-2</v>
      </c>
      <c r="H673" s="569">
        <f t="shared" si="37"/>
        <v>1.5050577766681677E-30</v>
      </c>
      <c r="I673" s="569">
        <f t="shared" si="37"/>
        <v>1.9466312614343292E-20</v>
      </c>
      <c r="J673" s="569">
        <f t="shared" si="37"/>
        <v>4.1828240303518964E-29</v>
      </c>
      <c r="K673" s="570">
        <f t="shared" si="37"/>
        <v>4.3490978407090856E-20</v>
      </c>
      <c r="L673" s="571">
        <f t="shared" si="33"/>
        <v>0</v>
      </c>
      <c r="M673" s="571">
        <v>0</v>
      </c>
      <c r="N673" s="571">
        <v>0</v>
      </c>
      <c r="O673" s="572">
        <v>0</v>
      </c>
      <c r="P673" s="573">
        <v>0</v>
      </c>
      <c r="Q673" s="574">
        <f>+monthly_drivers_0!Q673*1.25</f>
        <v>3.125</v>
      </c>
    </row>
    <row r="674" spans="1:17" x14ac:dyDescent="0.25">
      <c r="A674" s="575">
        <f t="shared" si="34"/>
        <v>64619</v>
      </c>
      <c r="B674" s="575" t="str">
        <f t="shared" si="35"/>
        <v>Tracker</v>
      </c>
      <c r="C674" s="562">
        <v>30</v>
      </c>
      <c r="D674" s="563">
        <f t="shared" si="37"/>
        <v>6.4434658717183485E-2</v>
      </c>
      <c r="E674" s="563">
        <f t="shared" si="37"/>
        <v>1.831543616450102</v>
      </c>
      <c r="F674" s="563">
        <f t="shared" si="37"/>
        <v>0.17933320462622171</v>
      </c>
      <c r="G674" s="563">
        <f t="shared" si="37"/>
        <v>7.1815334695698355E-2</v>
      </c>
      <c r="H674" s="563">
        <f t="shared" si="37"/>
        <v>6.0740299543982568E-31</v>
      </c>
      <c r="I674" s="563">
        <f t="shared" si="37"/>
        <v>1.0370579763009293E-20</v>
      </c>
      <c r="J674" s="563">
        <f t="shared" si="37"/>
        <v>1.7422581612794896E-29</v>
      </c>
      <c r="K674" s="564">
        <f t="shared" si="37"/>
        <v>2.2930185491951136E-20</v>
      </c>
      <c r="L674" s="563">
        <f t="shared" si="33"/>
        <v>0</v>
      </c>
      <c r="M674" s="563">
        <v>0</v>
      </c>
      <c r="N674" s="563">
        <v>0</v>
      </c>
      <c r="O674" s="565">
        <v>0</v>
      </c>
      <c r="P674" s="564">
        <v>0</v>
      </c>
      <c r="Q674" s="566">
        <f>+monthly_drivers_0!Q674*1.25</f>
        <v>3.125</v>
      </c>
    </row>
    <row r="675" spans="1:17" x14ac:dyDescent="0.25">
      <c r="A675" s="567">
        <f t="shared" si="34"/>
        <v>64650</v>
      </c>
      <c r="B675" s="567" t="str">
        <f t="shared" si="35"/>
        <v>Tracker</v>
      </c>
      <c r="C675" s="568">
        <v>30</v>
      </c>
      <c r="D675" s="569">
        <f t="shared" si="37"/>
        <v>6.410702572112395E-2</v>
      </c>
      <c r="E675" s="569">
        <f t="shared" si="37"/>
        <v>1.8228935382940703</v>
      </c>
      <c r="F675" s="569">
        <f t="shared" si="37"/>
        <v>0.17832078669672338</v>
      </c>
      <c r="G675" s="569">
        <f t="shared" si="37"/>
        <v>7.1445976724456697E-2</v>
      </c>
      <c r="H675" s="569">
        <f t="shared" si="37"/>
        <v>2.4513238268235316E-31</v>
      </c>
      <c r="I675" s="569">
        <f t="shared" si="37"/>
        <v>5.5248740093536254E-21</v>
      </c>
      <c r="J675" s="569">
        <f t="shared" si="37"/>
        <v>7.2569715544299813E-30</v>
      </c>
      <c r="K675" s="570">
        <f t="shared" si="37"/>
        <v>1.208971207255158E-20</v>
      </c>
      <c r="L675" s="571">
        <f t="shared" si="33"/>
        <v>0</v>
      </c>
      <c r="M675" s="571">
        <v>0</v>
      </c>
      <c r="N675" s="571">
        <v>0</v>
      </c>
      <c r="O675" s="572">
        <v>0</v>
      </c>
      <c r="P675" s="573">
        <v>0</v>
      </c>
      <c r="Q675" s="574">
        <f>+monthly_drivers_0!Q675*1.25</f>
        <v>3.125</v>
      </c>
    </row>
    <row r="676" spans="1:17" x14ac:dyDescent="0.25">
      <c r="A676" s="575">
        <f t="shared" si="34"/>
        <v>64681</v>
      </c>
      <c r="B676" s="575" t="str">
        <f t="shared" si="35"/>
        <v>Tracker</v>
      </c>
      <c r="C676" s="562">
        <v>30</v>
      </c>
      <c r="D676" s="563">
        <f t="shared" si="37"/>
        <v>6.3781058651170702E-2</v>
      </c>
      <c r="E676" s="563">
        <f t="shared" si="37"/>
        <v>1.8142843130292465</v>
      </c>
      <c r="F676" s="563">
        <f t="shared" si="37"/>
        <v>0.17731408432930462</v>
      </c>
      <c r="G676" s="563">
        <f t="shared" si="37"/>
        <v>7.1078518421461359E-2</v>
      </c>
      <c r="H676" s="563">
        <f t="shared" si="37"/>
        <v>9.8929187854952925E-32</v>
      </c>
      <c r="I676" s="563">
        <f t="shared" si="37"/>
        <v>2.9433487342827017E-21</v>
      </c>
      <c r="J676" s="563">
        <f t="shared" si="37"/>
        <v>3.0227228841408022E-30</v>
      </c>
      <c r="K676" s="564">
        <f t="shared" si="37"/>
        <v>6.3741803592694146E-21</v>
      </c>
      <c r="L676" s="563">
        <f t="shared" si="33"/>
        <v>0</v>
      </c>
      <c r="M676" s="563">
        <v>0</v>
      </c>
      <c r="N676" s="563">
        <v>0</v>
      </c>
      <c r="O676" s="565">
        <v>0</v>
      </c>
      <c r="P676" s="564">
        <v>0</v>
      </c>
      <c r="Q676" s="566">
        <f>+monthly_drivers_0!Q676*1.25</f>
        <v>3.125</v>
      </c>
    </row>
    <row r="677" spans="1:17" x14ac:dyDescent="0.25">
      <c r="A677" s="567">
        <f t="shared" si="34"/>
        <v>64709</v>
      </c>
      <c r="B677" s="567" t="str">
        <f t="shared" si="35"/>
        <v>Tracker</v>
      </c>
      <c r="C677" s="568">
        <v>30</v>
      </c>
      <c r="D677" s="569">
        <f t="shared" si="37"/>
        <v>6.3456749036535323E-2</v>
      </c>
      <c r="E677" s="569">
        <f t="shared" si="37"/>
        <v>1.8057157477141694</v>
      </c>
      <c r="F677" s="569">
        <f t="shared" si="37"/>
        <v>0.17631306525700438</v>
      </c>
      <c r="G677" s="569">
        <f t="shared" si="37"/>
        <v>7.0712950016408926E-2</v>
      </c>
      <c r="H677" s="569">
        <f t="shared" si="37"/>
        <v>3.9925301188471338E-32</v>
      </c>
      <c r="I677" s="569">
        <f t="shared" si="37"/>
        <v>1.5680541776946572E-21</v>
      </c>
      <c r="J677" s="569">
        <f t="shared" si="37"/>
        <v>1.259044983954904E-30</v>
      </c>
      <c r="K677" s="570">
        <f t="shared" si="37"/>
        <v>3.3607231511114732E-21</v>
      </c>
      <c r="L677" s="571">
        <f t="shared" si="33"/>
        <v>0</v>
      </c>
      <c r="M677" s="571">
        <v>0</v>
      </c>
      <c r="N677" s="571">
        <v>0</v>
      </c>
      <c r="O677" s="572">
        <v>0</v>
      </c>
      <c r="P677" s="573">
        <v>0</v>
      </c>
      <c r="Q677" s="574">
        <f>+monthly_drivers_0!Q677*1.25</f>
        <v>3.125</v>
      </c>
    </row>
    <row r="678" spans="1:17" x14ac:dyDescent="0.25">
      <c r="A678" s="575">
        <f t="shared" si="34"/>
        <v>64740</v>
      </c>
      <c r="B678" s="575" t="str">
        <f t="shared" si="35"/>
        <v>Tracker</v>
      </c>
      <c r="C678" s="562">
        <v>30</v>
      </c>
      <c r="D678" s="563">
        <f t="shared" si="37"/>
        <v>6.3134088449501066E-2</v>
      </c>
      <c r="E678" s="563">
        <f t="shared" si="37"/>
        <v>1.7971876503186082</v>
      </c>
      <c r="F678" s="563">
        <f t="shared" si="37"/>
        <v>0.1753176973950234</v>
      </c>
      <c r="G678" s="563">
        <f t="shared" si="37"/>
        <v>7.0349261789246248E-2</v>
      </c>
      <c r="H678" s="563">
        <f t="shared" si="37"/>
        <v>1.6112834943386681E-32</v>
      </c>
      <c r="I678" s="563">
        <f t="shared" si="37"/>
        <v>8.3537294631343748E-22</v>
      </c>
      <c r="J678" s="563">
        <f t="shared" si="37"/>
        <v>5.2442593396138924E-31</v>
      </c>
      <c r="K678" s="564">
        <f t="shared" si="37"/>
        <v>1.7719078315680354E-21</v>
      </c>
      <c r="L678" s="563">
        <f t="shared" si="33"/>
        <v>0</v>
      </c>
      <c r="M678" s="563">
        <v>0</v>
      </c>
      <c r="N678" s="563">
        <v>0</v>
      </c>
      <c r="O678" s="565">
        <v>0</v>
      </c>
      <c r="P678" s="564">
        <v>0</v>
      </c>
      <c r="Q678" s="566">
        <f>+monthly_drivers_0!Q678*1.25</f>
        <v>3.125</v>
      </c>
    </row>
    <row r="679" spans="1:17" x14ac:dyDescent="0.25">
      <c r="A679" s="567">
        <f t="shared" si="34"/>
        <v>64770</v>
      </c>
      <c r="B679" s="567" t="str">
        <f t="shared" si="35"/>
        <v>Tracker</v>
      </c>
      <c r="C679" s="568">
        <v>30</v>
      </c>
      <c r="D679" s="569">
        <f t="shared" si="37"/>
        <v>6.2813068505203892E-2</v>
      </c>
      <c r="E679" s="569">
        <f t="shared" si="37"/>
        <v>1.7886998297192593</v>
      </c>
      <c r="F679" s="569">
        <f t="shared" si="37"/>
        <v>0.17432794883969571</v>
      </c>
      <c r="G679" s="569">
        <f t="shared" si="37"/>
        <v>6.9987444069912003E-2</v>
      </c>
      <c r="H679" s="569">
        <f t="shared" si="37"/>
        <v>6.5027299027061724E-33</v>
      </c>
      <c r="I679" s="569">
        <f t="shared" si="37"/>
        <v>4.450407194848106E-22</v>
      </c>
      <c r="J679" s="569">
        <f t="shared" si="37"/>
        <v>2.1843743767389176E-31</v>
      </c>
      <c r="K679" s="570">
        <f t="shared" si="37"/>
        <v>9.3422076809087239E-22</v>
      </c>
      <c r="L679" s="571">
        <f t="shared" si="33"/>
        <v>0</v>
      </c>
      <c r="M679" s="571">
        <v>0</v>
      </c>
      <c r="N679" s="571">
        <v>0</v>
      </c>
      <c r="O679" s="572">
        <v>0</v>
      </c>
      <c r="P679" s="573">
        <v>0</v>
      </c>
      <c r="Q679" s="574">
        <f>+monthly_drivers_0!Q679*1.25</f>
        <v>3.125</v>
      </c>
    </row>
    <row r="680" spans="1:17" x14ac:dyDescent="0.25">
      <c r="A680" s="575">
        <f t="shared" si="34"/>
        <v>64801</v>
      </c>
      <c r="B680" s="575" t="str">
        <f t="shared" si="35"/>
        <v>Tracker</v>
      </c>
      <c r="C680" s="562">
        <v>30</v>
      </c>
      <c r="D680" s="563">
        <f t="shared" si="37"/>
        <v>6.249368086141454E-2</v>
      </c>
      <c r="E680" s="563">
        <f t="shared" si="37"/>
        <v>1.7802520956954631</v>
      </c>
      <c r="F680" s="563">
        <f t="shared" si="37"/>
        <v>0.17334378786746618</v>
      </c>
      <c r="G680" s="563">
        <f t="shared" si="37"/>
        <v>6.9627487238079558E-2</v>
      </c>
      <c r="H680" s="563">
        <f t="shared" si="37"/>
        <v>2.6243362099916871E-33</v>
      </c>
      <c r="I680" s="563">
        <f t="shared" si="37"/>
        <v>2.3709319636650523E-22</v>
      </c>
      <c r="J680" s="563">
        <f t="shared" si="37"/>
        <v>9.098503923539439E-32</v>
      </c>
      <c r="K680" s="564">
        <f t="shared" si="37"/>
        <v>4.9255860151594352E-22</v>
      </c>
      <c r="L680" s="563">
        <f t="shared" si="33"/>
        <v>0</v>
      </c>
      <c r="M680" s="563">
        <v>0</v>
      </c>
      <c r="N680" s="563">
        <v>0</v>
      </c>
      <c r="O680" s="565">
        <v>0</v>
      </c>
      <c r="P680" s="564">
        <v>0</v>
      </c>
      <c r="Q680" s="566">
        <f>+monthly_drivers_0!Q680*1.25</f>
        <v>3.125</v>
      </c>
    </row>
    <row r="681" spans="1:17" x14ac:dyDescent="0.25">
      <c r="A681" s="567">
        <f t="shared" si="34"/>
        <v>64831</v>
      </c>
      <c r="B681" s="567" t="str">
        <f t="shared" si="35"/>
        <v>Tracker</v>
      </c>
      <c r="C681" s="568">
        <v>30</v>
      </c>
      <c r="D681" s="569">
        <f t="shared" si="37"/>
        <v>6.217591721832174E-2</v>
      </c>
      <c r="E681" s="569">
        <f t="shared" si="37"/>
        <v>1.7718442589249406</v>
      </c>
      <c r="F681" s="569">
        <f t="shared" si="37"/>
        <v>0.17236518293387362</v>
      </c>
      <c r="G681" s="569">
        <f t="shared" si="37"/>
        <v>6.9269381722901188E-2</v>
      </c>
      <c r="H681" s="569">
        <f t="shared" si="37"/>
        <v>1.0591152709890941E-33</v>
      </c>
      <c r="I681" s="569">
        <f t="shared" si="37"/>
        <v>1.2631020331883315E-22</v>
      </c>
      <c r="J681" s="569">
        <f t="shared" si="37"/>
        <v>3.7897704042037932E-32</v>
      </c>
      <c r="K681" s="570">
        <f t="shared" si="37"/>
        <v>2.5969662012881178E-22</v>
      </c>
      <c r="L681" s="571">
        <f t="shared" si="33"/>
        <v>0</v>
      </c>
      <c r="M681" s="571">
        <v>0</v>
      </c>
      <c r="N681" s="571">
        <v>0</v>
      </c>
      <c r="O681" s="572">
        <v>0</v>
      </c>
      <c r="P681" s="573">
        <v>0</v>
      </c>
      <c r="Q681" s="574">
        <f>+monthly_drivers_0!Q681*1.25</f>
        <v>3.125</v>
      </c>
    </row>
    <row r="682" spans="1:17" x14ac:dyDescent="0.25">
      <c r="A682" s="575">
        <f t="shared" si="34"/>
        <v>64862</v>
      </c>
      <c r="B682" s="575" t="str">
        <f t="shared" si="35"/>
        <v>Tracker</v>
      </c>
      <c r="C682" s="562">
        <v>30</v>
      </c>
      <c r="D682" s="563">
        <f t="shared" ref="D682:K697" si="38">+D681/D680*D681</f>
        <v>6.1859769318316556E-2</v>
      </c>
      <c r="E682" s="563">
        <f t="shared" si="38"/>
        <v>1.7634761309795506</v>
      </c>
      <c r="F682" s="563">
        <f t="shared" si="38"/>
        <v>0.17139210267253979</v>
      </c>
      <c r="G682" s="563">
        <f t="shared" si="38"/>
        <v>6.8913118002753598E-2</v>
      </c>
      <c r="H682" s="563">
        <f t="shared" si="38"/>
        <v>4.2743195516318982E-34</v>
      </c>
      <c r="I682" s="563">
        <f t="shared" si="38"/>
        <v>6.7291123098203204E-23</v>
      </c>
      <c r="J682" s="563">
        <f t="shared" si="38"/>
        <v>1.5785408059693217E-32</v>
      </c>
      <c r="K682" s="564">
        <f t="shared" si="38"/>
        <v>1.3692245815779412E-22</v>
      </c>
      <c r="L682" s="563">
        <f t="shared" si="33"/>
        <v>0</v>
      </c>
      <c r="M682" s="563">
        <v>0</v>
      </c>
      <c r="N682" s="563">
        <v>0</v>
      </c>
      <c r="O682" s="565">
        <v>0</v>
      </c>
      <c r="P682" s="564">
        <v>0</v>
      </c>
      <c r="Q682" s="566">
        <f>+monthly_drivers_0!Q682*1.25</f>
        <v>3.125</v>
      </c>
    </row>
    <row r="683" spans="1:17" x14ac:dyDescent="0.25">
      <c r="A683" s="567">
        <f t="shared" si="34"/>
        <v>64893</v>
      </c>
      <c r="B683" s="567" t="str">
        <f t="shared" si="35"/>
        <v>Tracker</v>
      </c>
      <c r="C683" s="568">
        <v>30</v>
      </c>
      <c r="D683" s="569">
        <f t="shared" si="38"/>
        <v>6.1545228945777783E-2</v>
      </c>
      <c r="E683" s="569">
        <f t="shared" si="38"/>
        <v>1.7551475243210668</v>
      </c>
      <c r="F683" s="569">
        <f t="shared" si="38"/>
        <v>0.17042451589416394</v>
      </c>
      <c r="G683" s="569">
        <f t="shared" si="38"/>
        <v>6.8558686604984764E-2</v>
      </c>
      <c r="H683" s="569">
        <f t="shared" si="38"/>
        <v>1.7250065342180151E-34</v>
      </c>
      <c r="I683" s="569">
        <f t="shared" si="38"/>
        <v>3.5849006088508029E-23</v>
      </c>
      <c r="J683" s="569">
        <f t="shared" si="38"/>
        <v>6.5750449508663181E-33</v>
      </c>
      <c r="K683" s="570">
        <f t="shared" si="38"/>
        <v>7.2191003250923442E-23</v>
      </c>
      <c r="L683" s="571">
        <f t="shared" si="33"/>
        <v>0</v>
      </c>
      <c r="M683" s="571">
        <v>0</v>
      </c>
      <c r="N683" s="571">
        <v>0</v>
      </c>
      <c r="O683" s="572">
        <v>0</v>
      </c>
      <c r="P683" s="573">
        <v>0</v>
      </c>
      <c r="Q683" s="574">
        <f>+monthly_drivers_0!Q683*1.25</f>
        <v>3.125</v>
      </c>
    </row>
    <row r="684" spans="1:17" x14ac:dyDescent="0.25">
      <c r="A684" s="575">
        <f t="shared" si="34"/>
        <v>64923</v>
      </c>
      <c r="B684" s="575" t="str">
        <f t="shared" si="35"/>
        <v>Tracker</v>
      </c>
      <c r="C684" s="562">
        <v>30</v>
      </c>
      <c r="D684" s="563">
        <f t="shared" si="38"/>
        <v>6.1232287926858447E-2</v>
      </c>
      <c r="E684" s="563">
        <f t="shared" si="38"/>
        <v>1.7468582522969756</v>
      </c>
      <c r="F684" s="563">
        <f t="shared" si="38"/>
        <v>0.1694623915855232</v>
      </c>
      <c r="G684" s="563">
        <f t="shared" si="38"/>
        <v>6.8206078105662038E-2</v>
      </c>
      <c r="H684" s="563">
        <f t="shared" si="38"/>
        <v>6.9616871344089653E-35</v>
      </c>
      <c r="I684" s="563">
        <f t="shared" si="38"/>
        <v>1.9098376997785636E-23</v>
      </c>
      <c r="J684" s="563">
        <f t="shared" si="38"/>
        <v>2.7386822020965126E-33</v>
      </c>
      <c r="K684" s="564">
        <f t="shared" si="38"/>
        <v>3.8061987934578865E-23</v>
      </c>
      <c r="L684" s="563">
        <f t="shared" si="33"/>
        <v>0</v>
      </c>
      <c r="M684" s="563">
        <v>0</v>
      </c>
      <c r="N684" s="563">
        <v>0</v>
      </c>
      <c r="O684" s="565">
        <v>0</v>
      </c>
      <c r="P684" s="564">
        <v>0</v>
      </c>
      <c r="Q684" s="566">
        <f>+monthly_drivers_0!Q684*1.25</f>
        <v>3.125</v>
      </c>
    </row>
    <row r="685" spans="1:17" x14ac:dyDescent="0.25">
      <c r="A685" s="567">
        <f t="shared" si="34"/>
        <v>64954</v>
      </c>
      <c r="B685" s="567" t="str">
        <f t="shared" si="35"/>
        <v>Tracker</v>
      </c>
      <c r="C685" s="568">
        <v>30</v>
      </c>
      <c r="D685" s="569">
        <f t="shared" si="38"/>
        <v>6.0920938129273405E-2</v>
      </c>
      <c r="E685" s="569">
        <f t="shared" si="38"/>
        <v>1.7386081291362916</v>
      </c>
      <c r="F685" s="569">
        <f t="shared" si="38"/>
        <v>0.16850569890847855</v>
      </c>
      <c r="G685" s="569">
        <f t="shared" si="38"/>
        <v>6.7855283129321611E-2</v>
      </c>
      <c r="H685" s="569">
        <f t="shared" si="38"/>
        <v>2.8095596622980702E-35</v>
      </c>
      <c r="I685" s="569">
        <f t="shared" si="38"/>
        <v>1.0174563920935962E-23</v>
      </c>
      <c r="J685" s="569">
        <f t="shared" si="38"/>
        <v>1.1407344375785545E-33</v>
      </c>
      <c r="K685" s="570">
        <f t="shared" si="38"/>
        <v>2.0067804300995022E-23</v>
      </c>
      <c r="L685" s="571">
        <f t="shared" si="33"/>
        <v>0</v>
      </c>
      <c r="M685" s="571">
        <v>0</v>
      </c>
      <c r="N685" s="571">
        <v>0</v>
      </c>
      <c r="O685" s="572">
        <v>0</v>
      </c>
      <c r="P685" s="573">
        <v>0</v>
      </c>
      <c r="Q685" s="574">
        <f>+monthly_drivers_0!Q685*1.25</f>
        <v>3.125</v>
      </c>
    </row>
    <row r="686" spans="1:17" x14ac:dyDescent="0.25">
      <c r="A686" s="575">
        <f t="shared" si="34"/>
        <v>64984</v>
      </c>
      <c r="B686" s="575" t="str">
        <f t="shared" si="35"/>
        <v>Tracker</v>
      </c>
      <c r="C686" s="562">
        <v>30</v>
      </c>
      <c r="D686" s="563">
        <f t="shared" si="38"/>
        <v>6.0611171462087998E-2</v>
      </c>
      <c r="E686" s="563">
        <f t="shared" si="38"/>
        <v>1.7303969699453956</v>
      </c>
      <c r="F686" s="563">
        <f t="shared" si="38"/>
        <v>0.16755440719898634</v>
      </c>
      <c r="G686" s="563">
        <f t="shared" si="38"/>
        <v>6.7506292348719216E-2</v>
      </c>
      <c r="H686" s="563">
        <f t="shared" si="38"/>
        <v>1.1338667400029031E-35</v>
      </c>
      <c r="I686" s="563">
        <f t="shared" si="38"/>
        <v>5.4204475591415244E-24</v>
      </c>
      <c r="J686" s="563">
        <f t="shared" si="38"/>
        <v>4.7514642483217308E-34</v>
      </c>
      <c r="K686" s="564">
        <f t="shared" si="38"/>
        <v>1.0580550079392224E-23</v>
      </c>
      <c r="L686" s="563">
        <f t="shared" si="33"/>
        <v>0</v>
      </c>
      <c r="M686" s="563">
        <v>0</v>
      </c>
      <c r="N686" s="563">
        <v>0</v>
      </c>
      <c r="O686" s="565">
        <v>0</v>
      </c>
      <c r="P686" s="564">
        <v>0</v>
      </c>
      <c r="Q686" s="566">
        <f>+monthly_drivers_0!Q686*1.25</f>
        <v>3.125</v>
      </c>
    </row>
    <row r="687" spans="1:17" x14ac:dyDescent="0.25">
      <c r="A687" s="567">
        <f t="shared" si="34"/>
        <v>65015</v>
      </c>
      <c r="B687" s="567" t="str">
        <f t="shared" si="35"/>
        <v>Tracker</v>
      </c>
      <c r="C687" s="568">
        <v>30</v>
      </c>
      <c r="D687" s="569">
        <f t="shared" si="38"/>
        <v>6.0302979875507812E-2</v>
      </c>
      <c r="E687" s="569">
        <f t="shared" si="38"/>
        <v>1.7222245907038904</v>
      </c>
      <c r="F687" s="569">
        <f t="shared" si="38"/>
        <v>0.16660848596611547</v>
      </c>
      <c r="G687" s="569">
        <f t="shared" si="38"/>
        <v>6.7159096484582098E-2</v>
      </c>
      <c r="H687" s="569">
        <f t="shared" si="38"/>
        <v>4.5759974466362278E-36</v>
      </c>
      <c r="I687" s="569">
        <f t="shared" si="38"/>
        <v>2.8877160701645599E-24</v>
      </c>
      <c r="J687" s="569">
        <f t="shared" si="38"/>
        <v>1.9791120316313682E-34</v>
      </c>
      <c r="K687" s="570">
        <f t="shared" si="38"/>
        <v>5.5784897193250032E-24</v>
      </c>
      <c r="L687" s="571">
        <f t="shared" si="33"/>
        <v>0</v>
      </c>
      <c r="M687" s="571">
        <v>0</v>
      </c>
      <c r="N687" s="571">
        <v>0</v>
      </c>
      <c r="O687" s="572">
        <v>0</v>
      </c>
      <c r="P687" s="573">
        <v>0</v>
      </c>
      <c r="Q687" s="574">
        <f>+monthly_drivers_0!Q687*1.25</f>
        <v>3.125</v>
      </c>
    </row>
    <row r="688" spans="1:17" x14ac:dyDescent="0.25">
      <c r="A688" s="575">
        <f t="shared" si="34"/>
        <v>65046</v>
      </c>
      <c r="B688" s="575" t="str">
        <f t="shared" si="35"/>
        <v>Tracker</v>
      </c>
      <c r="C688" s="562">
        <v>30</v>
      </c>
      <c r="D688" s="563">
        <f t="shared" si="38"/>
        <v>5.9996355360669475E-2</v>
      </c>
      <c r="E688" s="563">
        <f t="shared" si="38"/>
        <v>1.7140908082604767</v>
      </c>
      <c r="F688" s="563">
        <f t="shared" si="38"/>
        <v>0.16566790489107006</v>
      </c>
      <c r="G688" s="563">
        <f t="shared" si="38"/>
        <v>6.681368630536233E-2</v>
      </c>
      <c r="H688" s="563">
        <f t="shared" si="38"/>
        <v>1.846756051030094E-36</v>
      </c>
      <c r="I688" s="563">
        <f t="shared" si="38"/>
        <v>1.5384161567660922E-24</v>
      </c>
      <c r="J688" s="563">
        <f t="shared" si="38"/>
        <v>8.243531318017447E-35</v>
      </c>
      <c r="K688" s="564">
        <f t="shared" si="38"/>
        <v>2.9412031808465616E-24</v>
      </c>
      <c r="L688" s="563">
        <f t="shared" si="33"/>
        <v>0</v>
      </c>
      <c r="M688" s="563">
        <v>0</v>
      </c>
      <c r="N688" s="563">
        <v>0</v>
      </c>
      <c r="O688" s="565">
        <v>0</v>
      </c>
      <c r="P688" s="564">
        <v>0</v>
      </c>
      <c r="Q688" s="566">
        <f>+monthly_drivers_0!Q688*1.25</f>
        <v>3.125</v>
      </c>
    </row>
    <row r="689" spans="1:17" x14ac:dyDescent="0.25">
      <c r="A689" s="567">
        <f t="shared" si="34"/>
        <v>65074</v>
      </c>
      <c r="B689" s="567" t="str">
        <f t="shared" si="35"/>
        <v>Tracker</v>
      </c>
      <c r="C689" s="568">
        <v>30</v>
      </c>
      <c r="D689" s="569">
        <f t="shared" si="38"/>
        <v>5.9691289949432548E-2</v>
      </c>
      <c r="E689" s="569">
        <f t="shared" si="38"/>
        <v>1.7059954403288482</v>
      </c>
      <c r="F689" s="569">
        <f t="shared" si="38"/>
        <v>0.16473263382621772</v>
      </c>
      <c r="G689" s="569">
        <f t="shared" si="38"/>
        <v>6.6470052626991349E-2</v>
      </c>
      <c r="H689" s="569">
        <f t="shared" si="38"/>
        <v>7.4530371832337866E-37</v>
      </c>
      <c r="I689" s="569">
        <f t="shared" si="38"/>
        <v>8.1958344030134619E-25</v>
      </c>
      <c r="J689" s="569">
        <f t="shared" si="38"/>
        <v>3.4336514307943937E-35</v>
      </c>
      <c r="K689" s="570">
        <f t="shared" si="38"/>
        <v>1.5507201028002725E-24</v>
      </c>
      <c r="L689" s="571">
        <f t="shared" si="33"/>
        <v>0</v>
      </c>
      <c r="M689" s="571">
        <v>0</v>
      </c>
      <c r="N689" s="571">
        <v>0</v>
      </c>
      <c r="O689" s="572">
        <v>0</v>
      </c>
      <c r="P689" s="573">
        <v>0</v>
      </c>
      <c r="Q689" s="574">
        <f>+monthly_drivers_0!Q689*1.25</f>
        <v>3.125</v>
      </c>
    </row>
    <row r="690" spans="1:17" x14ac:dyDescent="0.25">
      <c r="A690" s="575">
        <f t="shared" si="34"/>
        <v>65105</v>
      </c>
      <c r="B690" s="575" t="str">
        <f t="shared" si="35"/>
        <v>Tracker</v>
      </c>
      <c r="C690" s="562">
        <v>30</v>
      </c>
      <c r="D690" s="563">
        <f t="shared" si="38"/>
        <v>5.9387775714172461E-2</v>
      </c>
      <c r="E690" s="563">
        <f t="shared" si="38"/>
        <v>1.6979383054836072</v>
      </c>
      <c r="F690" s="563">
        <f t="shared" si="38"/>
        <v>0.16380264279412324</v>
      </c>
      <c r="G690" s="563">
        <f t="shared" si="38"/>
        <v>6.6128186312635742E-2</v>
      </c>
      <c r="H690" s="563">
        <f t="shared" si="38"/>
        <v>3.0078560307779511E-37</v>
      </c>
      <c r="I690" s="563">
        <f t="shared" si="38"/>
        <v>4.3662893987554577E-25</v>
      </c>
      <c r="J690" s="563">
        <f t="shared" si="38"/>
        <v>1.4302077220750889E-35</v>
      </c>
      <c r="K690" s="564">
        <f t="shared" si="38"/>
        <v>8.176017396175729E-25</v>
      </c>
      <c r="L690" s="563">
        <f t="shared" si="33"/>
        <v>0</v>
      </c>
      <c r="M690" s="563">
        <v>0</v>
      </c>
      <c r="N690" s="563">
        <v>0</v>
      </c>
      <c r="O690" s="565">
        <v>0</v>
      </c>
      <c r="P690" s="564">
        <v>0</v>
      </c>
      <c r="Q690" s="566">
        <f>+monthly_drivers_0!Q690*1.25</f>
        <v>3.125</v>
      </c>
    </row>
    <row r="691" spans="1:17" x14ac:dyDescent="0.25">
      <c r="A691" s="567">
        <f t="shared" si="34"/>
        <v>65135</v>
      </c>
      <c r="B691" s="567" t="str">
        <f t="shared" si="35"/>
        <v>Tracker</v>
      </c>
      <c r="C691" s="568">
        <v>30</v>
      </c>
      <c r="D691" s="569">
        <f t="shared" si="38"/>
        <v>5.9085804767574482E-2</v>
      </c>
      <c r="E691" s="569">
        <f t="shared" si="38"/>
        <v>1.6899192231561984</v>
      </c>
      <c r="F691" s="569">
        <f t="shared" si="38"/>
        <v>0.16287790198658772</v>
      </c>
      <c r="G691" s="569">
        <f t="shared" si="38"/>
        <v>6.5788078272454323E-2</v>
      </c>
      <c r="H691" s="569">
        <f t="shared" si="38"/>
        <v>1.2138941051092162E-37</v>
      </c>
      <c r="I691" s="569">
        <f t="shared" si="38"/>
        <v>2.3261186324939199E-25</v>
      </c>
      <c r="J691" s="569">
        <f t="shared" si="38"/>
        <v>5.9571979553264636E-36</v>
      </c>
      <c r="K691" s="570">
        <f t="shared" si="38"/>
        <v>4.3107237948264254E-25</v>
      </c>
      <c r="L691" s="571">
        <f t="shared" si="33"/>
        <v>0</v>
      </c>
      <c r="M691" s="571">
        <v>0</v>
      </c>
      <c r="N691" s="571">
        <v>0</v>
      </c>
      <c r="O691" s="572">
        <v>0</v>
      </c>
      <c r="P691" s="573">
        <v>0</v>
      </c>
      <c r="Q691" s="574">
        <f>+monthly_drivers_0!Q691*1.25</f>
        <v>3.125</v>
      </c>
    </row>
    <row r="692" spans="1:17" x14ac:dyDescent="0.25">
      <c r="A692" s="575">
        <f t="shared" si="34"/>
        <v>65166</v>
      </c>
      <c r="B692" s="575" t="str">
        <f t="shared" si="35"/>
        <v>Tracker</v>
      </c>
      <c r="C692" s="562">
        <v>30</v>
      </c>
      <c r="D692" s="563">
        <f t="shared" si="38"/>
        <v>5.8785369262428763E-2</v>
      </c>
      <c r="E692" s="563">
        <f t="shared" si="38"/>
        <v>1.6819380136308613</v>
      </c>
      <c r="F692" s="563">
        <f t="shared" si="38"/>
        <v>0.16195838176369318</v>
      </c>
      <c r="G692" s="563">
        <f t="shared" si="38"/>
        <v>6.544971946335644E-2</v>
      </c>
      <c r="H692" s="563">
        <f t="shared" si="38"/>
        <v>4.8989675148706807E-38</v>
      </c>
      <c r="I692" s="563">
        <f t="shared" si="38"/>
        <v>1.2392279572622134E-25</v>
      </c>
      <c r="J692" s="563">
        <f t="shared" si="38"/>
        <v>2.4813323918749331E-36</v>
      </c>
      <c r="K692" s="564">
        <f t="shared" si="38"/>
        <v>2.2727862154469592E-25</v>
      </c>
      <c r="L692" s="563">
        <f t="shared" si="33"/>
        <v>0</v>
      </c>
      <c r="M692" s="563">
        <v>0</v>
      </c>
      <c r="N692" s="563">
        <v>0</v>
      </c>
      <c r="O692" s="565">
        <v>0</v>
      </c>
      <c r="P692" s="564">
        <v>0</v>
      </c>
      <c r="Q692" s="566">
        <f>+monthly_drivers_0!Q692*1.25</f>
        <v>3.125</v>
      </c>
    </row>
    <row r="693" spans="1:17" x14ac:dyDescent="0.25">
      <c r="A693" s="567">
        <f t="shared" si="34"/>
        <v>65196</v>
      </c>
      <c r="B693" s="567" t="str">
        <f t="shared" si="35"/>
        <v>Tracker</v>
      </c>
      <c r="C693" s="568">
        <v>30</v>
      </c>
      <c r="D693" s="569">
        <f t="shared" si="38"/>
        <v>5.8486461391426429E-2</v>
      </c>
      <c r="E693" s="569">
        <f t="shared" si="38"/>
        <v>1.6739944980406036</v>
      </c>
      <c r="F693" s="569">
        <f t="shared" si="38"/>
        <v>0.16104405265285252</v>
      </c>
      <c r="G693" s="569">
        <f t="shared" si="38"/>
        <v>6.511310088876153E-2</v>
      </c>
      <c r="H693" s="569">
        <f t="shared" si="38"/>
        <v>1.9770985467961312E-38</v>
      </c>
      <c r="I693" s="569">
        <f t="shared" si="38"/>
        <v>6.6019243756876279E-26</v>
      </c>
      <c r="J693" s="569">
        <f t="shared" si="38"/>
        <v>1.0335413536934183E-36</v>
      </c>
      <c r="K693" s="570">
        <f t="shared" si="38"/>
        <v>1.1983039106623408E-25</v>
      </c>
      <c r="L693" s="571">
        <f t="shared" si="33"/>
        <v>0</v>
      </c>
      <c r="M693" s="571">
        <v>0</v>
      </c>
      <c r="N693" s="571">
        <v>0</v>
      </c>
      <c r="O693" s="572">
        <v>0</v>
      </c>
      <c r="P693" s="573">
        <v>0</v>
      </c>
      <c r="Q693" s="574">
        <f>+monthly_drivers_0!Q693*1.25</f>
        <v>3.125</v>
      </c>
    </row>
    <row r="694" spans="1:17" x14ac:dyDescent="0.25">
      <c r="A694" s="575">
        <f t="shared" si="34"/>
        <v>65227</v>
      </c>
      <c r="B694" s="575" t="str">
        <f t="shared" si="35"/>
        <v>Tracker</v>
      </c>
      <c r="C694" s="562">
        <v>30</v>
      </c>
      <c r="D694" s="563">
        <f t="shared" si="38"/>
        <v>5.8189073386956669E-2</v>
      </c>
      <c r="E694" s="563">
        <f t="shared" si="38"/>
        <v>1.6660884983631925</v>
      </c>
      <c r="F694" s="563">
        <f t="shared" si="38"/>
        <v>0.16013488534786485</v>
      </c>
      <c r="G694" s="563">
        <f t="shared" si="38"/>
        <v>6.4778213598359918E-2</v>
      </c>
      <c r="H694" s="563">
        <f t="shared" si="38"/>
        <v>7.9790663070901344E-39</v>
      </c>
      <c r="I694" s="563">
        <f t="shared" si="38"/>
        <v>3.517141879093038E-26</v>
      </c>
      <c r="J694" s="563">
        <f t="shared" si="38"/>
        <v>4.3049763638771071E-37</v>
      </c>
      <c r="K694" s="564">
        <f t="shared" si="38"/>
        <v>6.3179380997181619E-26</v>
      </c>
      <c r="L694" s="563">
        <f t="shared" si="33"/>
        <v>0</v>
      </c>
      <c r="M694" s="563">
        <v>0</v>
      </c>
      <c r="N694" s="563">
        <v>0</v>
      </c>
      <c r="O694" s="565">
        <v>0</v>
      </c>
      <c r="P694" s="564">
        <v>0</v>
      </c>
      <c r="Q694" s="566">
        <f>+monthly_drivers_0!Q694*1.25</f>
        <v>3.125</v>
      </c>
    </row>
    <row r="695" spans="1:17" x14ac:dyDescent="0.25">
      <c r="A695" s="567">
        <f t="shared" si="34"/>
        <v>65258</v>
      </c>
      <c r="B695" s="567" t="str">
        <f t="shared" si="35"/>
        <v>Tracker</v>
      </c>
      <c r="C695" s="568">
        <v>30</v>
      </c>
      <c r="D695" s="569">
        <f t="shared" si="38"/>
        <v>5.7893197520904903E-2</v>
      </c>
      <c r="E695" s="569">
        <f t="shared" si="38"/>
        <v>1.6582198374171644</v>
      </c>
      <c r="F695" s="569">
        <f t="shared" si="38"/>
        <v>0.15923085070797624</v>
      </c>
      <c r="G695" s="569">
        <f t="shared" si="38"/>
        <v>6.4445048687874817E-2</v>
      </c>
      <c r="H695" s="569">
        <f t="shared" si="38"/>
        <v>3.220147990908714E-39</v>
      </c>
      <c r="I695" s="569">
        <f t="shared" si="38"/>
        <v>1.8737395786030449E-26</v>
      </c>
      <c r="J695" s="569">
        <f t="shared" si="38"/>
        <v>1.7931378775810448E-37</v>
      </c>
      <c r="K695" s="570">
        <f t="shared" si="38"/>
        <v>3.3310699795519566E-26</v>
      </c>
      <c r="L695" s="571">
        <f t="shared" si="33"/>
        <v>0</v>
      </c>
      <c r="M695" s="571">
        <v>0</v>
      </c>
      <c r="N695" s="571">
        <v>0</v>
      </c>
      <c r="O695" s="572">
        <v>0</v>
      </c>
      <c r="P695" s="573">
        <v>0</v>
      </c>
      <c r="Q695" s="574">
        <f>+monthly_drivers_0!Q695*1.25</f>
        <v>3.125</v>
      </c>
    </row>
    <row r="696" spans="1:17" x14ac:dyDescent="0.25">
      <c r="A696" s="575">
        <f t="shared" si="34"/>
        <v>65288</v>
      </c>
      <c r="B696" s="575" t="str">
        <f t="shared" si="35"/>
        <v>Tracker</v>
      </c>
      <c r="C696" s="562">
        <v>30</v>
      </c>
      <c r="D696" s="563">
        <f t="shared" si="38"/>
        <v>5.7598826104451946E-2</v>
      </c>
      <c r="E696" s="563">
        <f t="shared" si="38"/>
        <v>1.6503883388578549</v>
      </c>
      <c r="F696" s="563">
        <f t="shared" si="38"/>
        <v>0.15833191975694558</v>
      </c>
      <c r="G696" s="563">
        <f t="shared" si="38"/>
        <v>6.4113597298825598E-2</v>
      </c>
      <c r="H696" s="563">
        <f t="shared" si="38"/>
        <v>1.2995697346366583E-39</v>
      </c>
      <c r="I696" s="563">
        <f t="shared" si="38"/>
        <v>9.9822530029094775E-27</v>
      </c>
      <c r="J696" s="563">
        <f t="shared" si="38"/>
        <v>7.4688991907032944E-38</v>
      </c>
      <c r="K696" s="564">
        <f t="shared" si="38"/>
        <v>1.7562734920063964E-26</v>
      </c>
      <c r="L696" s="563">
        <f t="shared" si="33"/>
        <v>0</v>
      </c>
      <c r="M696" s="563">
        <v>0</v>
      </c>
      <c r="N696" s="563">
        <v>0</v>
      </c>
      <c r="O696" s="565">
        <v>0</v>
      </c>
      <c r="P696" s="564">
        <v>0</v>
      </c>
      <c r="Q696" s="566">
        <f>+monthly_drivers_0!Q696*1.25</f>
        <v>3.125</v>
      </c>
    </row>
    <row r="697" spans="1:17" x14ac:dyDescent="0.25">
      <c r="A697" s="567">
        <f t="shared" si="34"/>
        <v>65319</v>
      </c>
      <c r="B697" s="567" t="str">
        <f t="shared" si="35"/>
        <v>Tracker</v>
      </c>
      <c r="C697" s="568">
        <v>30</v>
      </c>
      <c r="D697" s="569">
        <f t="shared" si="38"/>
        <v>5.7305951487874193E-2</v>
      </c>
      <c r="E697" s="569">
        <f t="shared" si="38"/>
        <v>1.6425938271734462</v>
      </c>
      <c r="F697" s="569">
        <f t="shared" si="38"/>
        <v>0.15743806368211591</v>
      </c>
      <c r="G697" s="569">
        <f t="shared" si="38"/>
        <v>6.3783850618292226E-2</v>
      </c>
      <c r="H697" s="569">
        <f t="shared" si="38"/>
        <v>5.2447325400935944E-40</v>
      </c>
      <c r="I697" s="569">
        <f t="shared" si="38"/>
        <v>5.3179948885098155E-27</v>
      </c>
      <c r="J697" s="569">
        <f t="shared" si="38"/>
        <v>3.110996416859028E-38</v>
      </c>
      <c r="K697" s="570">
        <f t="shared" si="38"/>
        <v>9.2597771816826867E-27</v>
      </c>
      <c r="L697" s="571">
        <f t="shared" si="33"/>
        <v>0</v>
      </c>
      <c r="M697" s="571">
        <v>0</v>
      </c>
      <c r="N697" s="571">
        <v>0</v>
      </c>
      <c r="O697" s="572">
        <v>0</v>
      </c>
      <c r="P697" s="573">
        <v>0</v>
      </c>
      <c r="Q697" s="574">
        <f>+monthly_drivers_0!Q697*1.25</f>
        <v>3.125</v>
      </c>
    </row>
    <row r="698" spans="1:17" x14ac:dyDescent="0.25">
      <c r="A698" s="575">
        <f t="shared" si="34"/>
        <v>65349</v>
      </c>
      <c r="B698" s="575" t="str">
        <f t="shared" si="35"/>
        <v>Tracker</v>
      </c>
      <c r="C698" s="562">
        <v>30</v>
      </c>
      <c r="D698" s="563">
        <f t="shared" ref="D698:K713" si="39">+D697/D696*D697</f>
        <v>5.7014566060344843E-2</v>
      </c>
      <c r="E698" s="563">
        <f t="shared" si="39"/>
        <v>1.6348361276810337</v>
      </c>
      <c r="F698" s="563">
        <f t="shared" si="39"/>
        <v>0.15654925383349089</v>
      </c>
      <c r="G698" s="563">
        <f t="shared" si="39"/>
        <v>6.3455799878680968E-2</v>
      </c>
      <c r="H698" s="563">
        <f t="shared" si="39"/>
        <v>2.1166405067756707E-40</v>
      </c>
      <c r="I698" s="563">
        <f t="shared" si="39"/>
        <v>2.833134927152576E-27</v>
      </c>
      <c r="J698" s="563">
        <f t="shared" si="39"/>
        <v>1.2958132729594886E-38</v>
      </c>
      <c r="K698" s="564">
        <f t="shared" si="39"/>
        <v>4.882125354887442E-27</v>
      </c>
      <c r="L698" s="563">
        <f t="shared" si="33"/>
        <v>0</v>
      </c>
      <c r="M698" s="563">
        <v>0</v>
      </c>
      <c r="N698" s="563">
        <v>0</v>
      </c>
      <c r="O698" s="565">
        <v>0</v>
      </c>
      <c r="P698" s="564">
        <v>0</v>
      </c>
      <c r="Q698" s="566">
        <f>+monthly_drivers_0!Q698*1.25</f>
        <v>3.125</v>
      </c>
    </row>
    <row r="699" spans="1:17" x14ac:dyDescent="0.25">
      <c r="A699" s="567">
        <f t="shared" si="34"/>
        <v>65380</v>
      </c>
      <c r="B699" s="567" t="str">
        <f t="shared" si="35"/>
        <v>Tracker</v>
      </c>
      <c r="C699" s="568">
        <v>30</v>
      </c>
      <c r="D699" s="569">
        <f t="shared" si="39"/>
        <v>5.6724662249736109E-2</v>
      </c>
      <c r="E699" s="569">
        <f t="shared" si="39"/>
        <v>1.6271150665227114</v>
      </c>
      <c r="F699" s="569">
        <f t="shared" si="39"/>
        <v>0.15566546172281651</v>
      </c>
      <c r="G699" s="569">
        <f t="shared" si="39"/>
        <v>6.3129436357491242E-2</v>
      </c>
      <c r="H699" s="569">
        <f t="shared" si="39"/>
        <v>8.5422221260564366E-41</v>
      </c>
      <c r="I699" s="569">
        <f t="shared" si="39"/>
        <v>1.5093383283978718E-27</v>
      </c>
      <c r="J699" s="569">
        <f t="shared" si="39"/>
        <v>5.3974091042936436E-39</v>
      </c>
      <c r="K699" s="570">
        <f t="shared" si="39"/>
        <v>2.5740520007311352E-27</v>
      </c>
      <c r="L699" s="571">
        <f t="shared" si="33"/>
        <v>0</v>
      </c>
      <c r="M699" s="571">
        <v>0</v>
      </c>
      <c r="N699" s="571">
        <v>0</v>
      </c>
      <c r="O699" s="572">
        <v>0</v>
      </c>
      <c r="P699" s="573">
        <v>0</v>
      </c>
      <c r="Q699" s="574">
        <f>+monthly_drivers_0!Q699*1.25</f>
        <v>3.125</v>
      </c>
    </row>
    <row r="700" spans="1:17" x14ac:dyDescent="0.25">
      <c r="A700" s="575">
        <f t="shared" si="34"/>
        <v>65411</v>
      </c>
      <c r="B700" s="575" t="str">
        <f t="shared" si="35"/>
        <v>Tracker</v>
      </c>
      <c r="C700" s="562">
        <v>30</v>
      </c>
      <c r="D700" s="563">
        <f t="shared" si="39"/>
        <v>5.6436232522422448E-2</v>
      </c>
      <c r="E700" s="563">
        <f t="shared" si="39"/>
        <v>1.6194304706616756</v>
      </c>
      <c r="F700" s="563">
        <f t="shared" si="39"/>
        <v>0.15478665902266797</v>
      </c>
      <c r="G700" s="563">
        <f t="shared" si="39"/>
        <v>6.2804751377083717E-2</v>
      </c>
      <c r="H700" s="563">
        <f t="shared" si="39"/>
        <v>3.447423339830363E-41</v>
      </c>
      <c r="I700" s="563">
        <f t="shared" si="39"/>
        <v>8.0409237404745626E-28</v>
      </c>
      <c r="J700" s="563">
        <f t="shared" si="39"/>
        <v>2.2481653527577869E-39</v>
      </c>
      <c r="K700" s="564">
        <f t="shared" si="39"/>
        <v>1.357143297403251E-27</v>
      </c>
      <c r="L700" s="563">
        <f t="shared" si="33"/>
        <v>0</v>
      </c>
      <c r="M700" s="563">
        <v>0</v>
      </c>
      <c r="N700" s="563">
        <v>0</v>
      </c>
      <c r="O700" s="565">
        <v>0</v>
      </c>
      <c r="P700" s="564">
        <v>0</v>
      </c>
      <c r="Q700" s="566">
        <f>+monthly_drivers_0!Q700*1.25</f>
        <v>3.125</v>
      </c>
    </row>
    <row r="701" spans="1:17" x14ac:dyDescent="0.25">
      <c r="A701" s="567">
        <f t="shared" si="34"/>
        <v>65439</v>
      </c>
      <c r="B701" s="567" t="str">
        <f t="shared" si="35"/>
        <v>Tracker</v>
      </c>
      <c r="C701" s="568">
        <v>30</v>
      </c>
      <c r="D701" s="569">
        <f t="shared" si="39"/>
        <v>5.6149269383084788E-2</v>
      </c>
      <c r="E701" s="569">
        <f t="shared" si="39"/>
        <v>1.6117821678783466</v>
      </c>
      <c r="F701" s="569">
        <f t="shared" si="39"/>
        <v>0.15391281756554176</v>
      </c>
      <c r="G701" s="569">
        <f t="shared" si="39"/>
        <v>6.2481736304449573E-2</v>
      </c>
      <c r="H701" s="569">
        <f t="shared" si="39"/>
        <v>1.3912922783586972E-41</v>
      </c>
      <c r="I701" s="569">
        <f t="shared" si="39"/>
        <v>4.2837615254068837E-28</v>
      </c>
      <c r="J701" s="569">
        <f t="shared" si="39"/>
        <v>9.3642104122140509E-40</v>
      </c>
      <c r="K701" s="570">
        <f t="shared" si="39"/>
        <v>7.1554029567522812E-28</v>
      </c>
      <c r="L701" s="571">
        <f t="shared" si="33"/>
        <v>0</v>
      </c>
      <c r="M701" s="571">
        <v>0</v>
      </c>
      <c r="N701" s="571">
        <v>0</v>
      </c>
      <c r="O701" s="572">
        <v>0</v>
      </c>
      <c r="P701" s="573">
        <v>0</v>
      </c>
      <c r="Q701" s="574">
        <f>+monthly_drivers_0!Q701*1.25</f>
        <v>3.125</v>
      </c>
    </row>
    <row r="702" spans="1:17" x14ac:dyDescent="0.25">
      <c r="A702" s="575">
        <f t="shared" si="34"/>
        <v>65470</v>
      </c>
      <c r="B702" s="575" t="str">
        <f t="shared" si="35"/>
        <v>Tracker</v>
      </c>
      <c r="C702" s="562">
        <v>30</v>
      </c>
      <c r="D702" s="563">
        <f t="shared" si="39"/>
        <v>5.5863765374515748E-2</v>
      </c>
      <c r="E702" s="563">
        <f t="shared" si="39"/>
        <v>1.6041699867665096</v>
      </c>
      <c r="F702" s="563">
        <f t="shared" si="39"/>
        <v>0.15304390934295276</v>
      </c>
      <c r="G702" s="563">
        <f t="shared" si="39"/>
        <v>6.2160382550980949E-2</v>
      </c>
      <c r="H702" s="563">
        <f t="shared" si="39"/>
        <v>5.6149013712826583E-42</v>
      </c>
      <c r="I702" s="563">
        <f t="shared" si="39"/>
        <v>2.2821523246374288E-28</v>
      </c>
      <c r="J702" s="563">
        <f t="shared" si="39"/>
        <v>3.9004442683298233E-40</v>
      </c>
      <c r="K702" s="564">
        <f t="shared" si="39"/>
        <v>3.7726149899914498E-28</v>
      </c>
      <c r="L702" s="563">
        <f t="shared" si="33"/>
        <v>0</v>
      </c>
      <c r="M702" s="563">
        <v>0</v>
      </c>
      <c r="N702" s="563">
        <v>0</v>
      </c>
      <c r="O702" s="565">
        <v>0</v>
      </c>
      <c r="P702" s="564">
        <v>0</v>
      </c>
      <c r="Q702" s="566">
        <f>+monthly_drivers_0!Q702*1.25</f>
        <v>3.125</v>
      </c>
    </row>
    <row r="703" spans="1:17" x14ac:dyDescent="0.25">
      <c r="A703" s="567">
        <f t="shared" si="34"/>
        <v>65500</v>
      </c>
      <c r="B703" s="567" t="str">
        <f t="shared" si="35"/>
        <v>Tracker</v>
      </c>
      <c r="C703" s="568">
        <v>30</v>
      </c>
      <c r="D703" s="569">
        <f t="shared" si="39"/>
        <v>5.5579713077425853E-2</v>
      </c>
      <c r="E703" s="569">
        <f t="shared" si="39"/>
        <v>1.5965937567294728</v>
      </c>
      <c r="F703" s="569">
        <f t="shared" si="39"/>
        <v>0.15217990650453658</v>
      </c>
      <c r="G703" s="569">
        <f t="shared" si="39"/>
        <v>6.1840681572242609E-2</v>
      </c>
      <c r="H703" s="569">
        <f t="shared" si="39"/>
        <v>2.2660312214500543E-42</v>
      </c>
      <c r="I703" s="569">
        <f t="shared" si="39"/>
        <v>1.2158051287304861E-28</v>
      </c>
      <c r="J703" s="569">
        <f t="shared" si="39"/>
        <v>1.624639432546661E-40</v>
      </c>
      <c r="K703" s="570">
        <f t="shared" si="39"/>
        <v>1.989073703987195E-28</v>
      </c>
      <c r="L703" s="571">
        <f t="shared" si="33"/>
        <v>0</v>
      </c>
      <c r="M703" s="571">
        <v>0</v>
      </c>
      <c r="N703" s="571">
        <v>0</v>
      </c>
      <c r="O703" s="572">
        <v>0</v>
      </c>
      <c r="P703" s="573">
        <v>0</v>
      </c>
      <c r="Q703" s="574">
        <f>+monthly_drivers_0!Q703*1.25</f>
        <v>3.125</v>
      </c>
    </row>
    <row r="704" spans="1:17" x14ac:dyDescent="0.25">
      <c r="A704" s="575">
        <f t="shared" si="34"/>
        <v>65531</v>
      </c>
      <c r="B704" s="575" t="str">
        <f t="shared" si="35"/>
        <v>Tracker</v>
      </c>
      <c r="C704" s="562">
        <v>30</v>
      </c>
      <c r="D704" s="563">
        <f t="shared" si="39"/>
        <v>5.5297105110250731E-2</v>
      </c>
      <c r="E704" s="563">
        <f t="shared" si="39"/>
        <v>1.5890533079762448</v>
      </c>
      <c r="F704" s="563">
        <f t="shared" si="39"/>
        <v>0.1513207813571569</v>
      </c>
      <c r="G704" s="563">
        <f t="shared" si="39"/>
        <v>6.1522624867744742E-2</v>
      </c>
      <c r="H704" s="563">
        <f t="shared" si="39"/>
        <v>9.145125011186827E-43</v>
      </c>
      <c r="I704" s="563">
        <f t="shared" si="39"/>
        <v>6.4771404392657991E-29</v>
      </c>
      <c r="J704" s="563">
        <f t="shared" si="39"/>
        <v>6.7670580687870072E-41</v>
      </c>
      <c r="K704" s="564">
        <f t="shared" si="39"/>
        <v>1.0487193128345986E-28</v>
      </c>
      <c r="L704" s="563">
        <f t="shared" si="33"/>
        <v>0</v>
      </c>
      <c r="M704" s="563">
        <v>0</v>
      </c>
      <c r="N704" s="563">
        <v>0</v>
      </c>
      <c r="O704" s="565">
        <v>0</v>
      </c>
      <c r="P704" s="564">
        <v>0</v>
      </c>
      <c r="Q704" s="566">
        <f>+monthly_drivers_0!Q704*1.25</f>
        <v>3.125</v>
      </c>
    </row>
    <row r="705" spans="1:17" x14ac:dyDescent="0.25">
      <c r="A705" s="567">
        <f t="shared" si="34"/>
        <v>65561</v>
      </c>
      <c r="B705" s="567" t="str">
        <f t="shared" si="35"/>
        <v>Tracker</v>
      </c>
      <c r="C705" s="568">
        <v>30</v>
      </c>
      <c r="D705" s="569">
        <f t="shared" si="39"/>
        <v>5.5015934128959283E-2</v>
      </c>
      <c r="E705" s="569">
        <f t="shared" si="39"/>
        <v>1.5815484715177288</v>
      </c>
      <c r="F705" s="569">
        <f t="shared" si="39"/>
        <v>0.15046650636401776</v>
      </c>
      <c r="G705" s="569">
        <f t="shared" si="39"/>
        <v>6.1206203980716932E-2</v>
      </c>
      <c r="H705" s="569">
        <f t="shared" si="39"/>
        <v>3.690739592577949E-43</v>
      </c>
      <c r="I705" s="569">
        <f t="shared" si="39"/>
        <v>3.4506638669783376E-29</v>
      </c>
      <c r="J705" s="569">
        <f t="shared" si="39"/>
        <v>2.8186608049118694E-41</v>
      </c>
      <c r="K705" s="570">
        <f t="shared" si="39"/>
        <v>5.5292681960836629E-29</v>
      </c>
      <c r="L705" s="571">
        <f t="shared" si="33"/>
        <v>0</v>
      </c>
      <c r="M705" s="571">
        <v>0</v>
      </c>
      <c r="N705" s="571">
        <v>0</v>
      </c>
      <c r="O705" s="572">
        <v>0</v>
      </c>
      <c r="P705" s="573">
        <v>0</v>
      </c>
      <c r="Q705" s="574">
        <f>+monthly_drivers_0!Q705*1.25</f>
        <v>3.125</v>
      </c>
    </row>
    <row r="706" spans="1:17" x14ac:dyDescent="0.25">
      <c r="A706" s="575">
        <f t="shared" si="34"/>
        <v>65592</v>
      </c>
      <c r="B706" s="575" t="str">
        <f t="shared" si="35"/>
        <v>Tracker</v>
      </c>
      <c r="C706" s="562">
        <v>30</v>
      </c>
      <c r="D706" s="563">
        <f t="shared" si="39"/>
        <v>5.4736192826862845E-2</v>
      </c>
      <c r="E706" s="563">
        <f t="shared" si="39"/>
        <v>1.5740790791629358</v>
      </c>
      <c r="F706" s="563">
        <f t="shared" si="39"/>
        <v>0.14961705414378104</v>
      </c>
      <c r="G706" s="563">
        <f t="shared" si="39"/>
        <v>6.0891410497883311E-2</v>
      </c>
      <c r="H706" s="563">
        <f t="shared" si="39"/>
        <v>1.4894885224160189E-43</v>
      </c>
      <c r="I706" s="563">
        <f t="shared" si="39"/>
        <v>1.8383237532857314E-29</v>
      </c>
      <c r="J706" s="563">
        <f t="shared" si="39"/>
        <v>1.1740476662660791E-41</v>
      </c>
      <c r="K706" s="564">
        <f t="shared" si="39"/>
        <v>2.9152516226278507E-29</v>
      </c>
      <c r="L706" s="563">
        <f t="shared" ref="L706:L721" si="40">+O706+P706</f>
        <v>0</v>
      </c>
      <c r="M706" s="563">
        <v>0</v>
      </c>
      <c r="N706" s="563">
        <v>0</v>
      </c>
      <c r="O706" s="565">
        <v>0</v>
      </c>
      <c r="P706" s="564">
        <v>0</v>
      </c>
      <c r="Q706" s="566">
        <f>+monthly_drivers_0!Q706*1.25</f>
        <v>3.125</v>
      </c>
    </row>
    <row r="707" spans="1:17" x14ac:dyDescent="0.25">
      <c r="A707" s="567">
        <f t="shared" ref="A707:A721" si="41">+EOMONTH(A706,1)</f>
        <v>65623</v>
      </c>
      <c r="B707" s="567" t="str">
        <f t="shared" ref="B707:B721" si="42">+B706</f>
        <v>Tracker</v>
      </c>
      <c r="C707" s="568">
        <v>30</v>
      </c>
      <c r="D707" s="569">
        <f t="shared" si="39"/>
        <v>5.4457873934425305E-2</v>
      </c>
      <c r="E707" s="569">
        <f t="shared" si="39"/>
        <v>1.5666449635152147</v>
      </c>
      <c r="F707" s="569">
        <f t="shared" si="39"/>
        <v>0.14877239746968879</v>
      </c>
      <c r="G707" s="569">
        <f t="shared" si="39"/>
        <v>6.0578236049238871E-2</v>
      </c>
      <c r="H707" s="569">
        <f t="shared" si="39"/>
        <v>6.0111964086293051E-44</v>
      </c>
      <c r="I707" s="569">
        <f t="shared" si="39"/>
        <v>9.7935769816195601E-30</v>
      </c>
      <c r="J707" s="569">
        <f t="shared" si="39"/>
        <v>4.8902227620393814E-42</v>
      </c>
      <c r="K707" s="570">
        <f t="shared" si="39"/>
        <v>1.5370374020297792E-29</v>
      </c>
      <c r="L707" s="571">
        <f t="shared" si="40"/>
        <v>0</v>
      </c>
      <c r="M707" s="571">
        <v>0</v>
      </c>
      <c r="N707" s="571">
        <v>0</v>
      </c>
      <c r="O707" s="572">
        <v>0</v>
      </c>
      <c r="P707" s="573">
        <v>0</v>
      </c>
      <c r="Q707" s="574">
        <f>+monthly_drivers_0!Q707*1.25</f>
        <v>3.125</v>
      </c>
    </row>
    <row r="708" spans="1:17" x14ac:dyDescent="0.25">
      <c r="A708" s="575">
        <f t="shared" si="41"/>
        <v>65653</v>
      </c>
      <c r="B708" s="575" t="str">
        <f t="shared" si="42"/>
        <v>Tracker</v>
      </c>
      <c r="C708" s="562">
        <v>30</v>
      </c>
      <c r="D708" s="563">
        <f t="shared" si="39"/>
        <v>5.4180970219074212E-2</v>
      </c>
      <c r="E708" s="563">
        <f t="shared" si="39"/>
        <v>1.5592459579685014</v>
      </c>
      <c r="F708" s="563">
        <f t="shared" si="39"/>
        <v>0.14793250926869053</v>
      </c>
      <c r="G708" s="563">
        <f t="shared" si="39"/>
        <v>6.0266672307826889E-2</v>
      </c>
      <c r="H708" s="563">
        <f t="shared" si="39"/>
        <v>2.4259658076791396E-44</v>
      </c>
      <c r="I708" s="563">
        <f t="shared" si="39"/>
        <v>5.2174786907625032E-30</v>
      </c>
      <c r="J708" s="563">
        <f t="shared" si="39"/>
        <v>2.0369086664449179E-42</v>
      </c>
      <c r="K708" s="564">
        <f t="shared" si="39"/>
        <v>8.1038767182260416E-30</v>
      </c>
      <c r="L708" s="563">
        <f t="shared" si="40"/>
        <v>0</v>
      </c>
      <c r="M708" s="563">
        <v>0</v>
      </c>
      <c r="N708" s="563">
        <v>0</v>
      </c>
      <c r="O708" s="565">
        <v>0</v>
      </c>
      <c r="P708" s="564">
        <v>0</v>
      </c>
      <c r="Q708" s="566">
        <f>+monthly_drivers_0!Q708*1.25</f>
        <v>3.125</v>
      </c>
    </row>
    <row r="709" spans="1:17" x14ac:dyDescent="0.25">
      <c r="A709" s="567">
        <f t="shared" si="41"/>
        <v>65684</v>
      </c>
      <c r="B709" s="567" t="str">
        <f t="shared" si="42"/>
        <v>Tracker</v>
      </c>
      <c r="C709" s="568">
        <v>30</v>
      </c>
      <c r="D709" s="569">
        <f t="shared" si="39"/>
        <v>5.3905474485012796E-2</v>
      </c>
      <c r="E709" s="569">
        <f t="shared" si="39"/>
        <v>1.5518818967035848</v>
      </c>
      <c r="F709" s="569">
        <f t="shared" si="39"/>
        <v>0.14709736262057557</v>
      </c>
      <c r="G709" s="569">
        <f t="shared" si="39"/>
        <v>5.9956710989517548E-2</v>
      </c>
      <c r="H709" s="569">
        <f t="shared" si="39"/>
        <v>9.7905802771303726E-45</v>
      </c>
      <c r="I709" s="569">
        <f t="shared" si="39"/>
        <v>2.779585430292814E-30</v>
      </c>
      <c r="J709" s="569">
        <f t="shared" si="39"/>
        <v>8.4842697711957549E-43</v>
      </c>
      <c r="K709" s="570">
        <f t="shared" si="39"/>
        <v>4.2726883404060263E-30</v>
      </c>
      <c r="L709" s="571">
        <f t="shared" si="40"/>
        <v>0</v>
      </c>
      <c r="M709" s="571">
        <v>0</v>
      </c>
      <c r="N709" s="571">
        <v>0</v>
      </c>
      <c r="O709" s="572">
        <v>0</v>
      </c>
      <c r="P709" s="573">
        <v>0</v>
      </c>
      <c r="Q709" s="574">
        <f>+monthly_drivers_0!Q709*1.25</f>
        <v>3.125</v>
      </c>
    </row>
    <row r="710" spans="1:17" x14ac:dyDescent="0.25">
      <c r="A710" s="575">
        <f t="shared" si="41"/>
        <v>65714</v>
      </c>
      <c r="B710" s="575" t="str">
        <f t="shared" si="42"/>
        <v>Tracker</v>
      </c>
      <c r="C710" s="562">
        <v>30</v>
      </c>
      <c r="D710" s="563">
        <f t="shared" si="39"/>
        <v>5.3631379573032989E-2</v>
      </c>
      <c r="E710" s="563">
        <f t="shared" si="39"/>
        <v>1.5445526146843904</v>
      </c>
      <c r="F710" s="563">
        <f t="shared" si="39"/>
        <v>0.14626693075711009</v>
      </c>
      <c r="G710" s="563">
        <f t="shared" si="39"/>
        <v>5.9648343852787659E-2</v>
      </c>
      <c r="H710" s="563">
        <f t="shared" si="39"/>
        <v>3.951228902712225E-45</v>
      </c>
      <c r="I710" s="563">
        <f t="shared" si="39"/>
        <v>1.4808101043086321E-30</v>
      </c>
      <c r="J710" s="563">
        <f t="shared" si="39"/>
        <v>3.5339254398706064E-43</v>
      </c>
      <c r="K710" s="564">
        <f t="shared" si="39"/>
        <v>2.252732400677223E-30</v>
      </c>
      <c r="L710" s="563">
        <f t="shared" si="40"/>
        <v>0</v>
      </c>
      <c r="M710" s="563">
        <v>0</v>
      </c>
      <c r="N710" s="563">
        <v>0</v>
      </c>
      <c r="O710" s="565">
        <v>0</v>
      </c>
      <c r="P710" s="564">
        <v>0</v>
      </c>
      <c r="Q710" s="566">
        <f>+monthly_drivers_0!Q710*1.25</f>
        <v>3.125</v>
      </c>
    </row>
    <row r="711" spans="1:17" x14ac:dyDescent="0.25">
      <c r="A711" s="567">
        <f t="shared" si="41"/>
        <v>65745</v>
      </c>
      <c r="B711" s="567" t="str">
        <f t="shared" si="42"/>
        <v>Tracker</v>
      </c>
      <c r="C711" s="568">
        <v>30</v>
      </c>
      <c r="D711" s="569">
        <f t="shared" si="39"/>
        <v>5.3358678360329384E-2</v>
      </c>
      <c r="E711" s="569">
        <f t="shared" si="39"/>
        <v>1.5372579476542818</v>
      </c>
      <c r="F711" s="569">
        <f t="shared" si="39"/>
        <v>0.14544118706117917</v>
      </c>
      <c r="G711" s="569">
        <f t="shared" si="39"/>
        <v>5.9341562698501535E-2</v>
      </c>
      <c r="H711" s="569">
        <f t="shared" si="39"/>
        <v>1.5946153751577638E-45</v>
      </c>
      <c r="I711" s="569">
        <f t="shared" si="39"/>
        <v>7.8889410669832977E-31</v>
      </c>
      <c r="J711" s="569">
        <f t="shared" si="39"/>
        <v>1.471974530673668E-43</v>
      </c>
      <c r="K711" s="570">
        <f t="shared" si="39"/>
        <v>1.1877307364240646E-30</v>
      </c>
      <c r="L711" s="571">
        <f t="shared" si="40"/>
        <v>0</v>
      </c>
      <c r="M711" s="571">
        <v>0</v>
      </c>
      <c r="N711" s="571">
        <v>0</v>
      </c>
      <c r="O711" s="572">
        <v>0</v>
      </c>
      <c r="P711" s="573">
        <v>0</v>
      </c>
      <c r="Q711" s="574">
        <f>+monthly_drivers_0!Q711*1.25</f>
        <v>3.125</v>
      </c>
    </row>
    <row r="712" spans="1:17" x14ac:dyDescent="0.25">
      <c r="A712" s="575">
        <f t="shared" si="41"/>
        <v>65776</v>
      </c>
      <c r="B712" s="575" t="str">
        <f t="shared" si="42"/>
        <v>Tracker</v>
      </c>
      <c r="C712" s="562">
        <v>30</v>
      </c>
      <c r="D712" s="563">
        <f t="shared" si="39"/>
        <v>5.3087363760314137E-2</v>
      </c>
      <c r="E712" s="563">
        <f t="shared" si="39"/>
        <v>1.5299977321323797</v>
      </c>
      <c r="F712" s="563">
        <f t="shared" si="39"/>
        <v>0.14462010506593373</v>
      </c>
      <c r="G712" s="563">
        <f t="shared" si="39"/>
        <v>5.9036359369692967E-2</v>
      </c>
      <c r="H712" s="563">
        <f t="shared" si="39"/>
        <v>6.4354616178882823E-46</v>
      </c>
      <c r="I712" s="563">
        <f t="shared" si="39"/>
        <v>4.2027935234404911E-31</v>
      </c>
      <c r="J712" s="563">
        <f t="shared" si="39"/>
        <v>6.1311678919612365E-44</v>
      </c>
      <c r="K712" s="564">
        <f t="shared" si="39"/>
        <v>6.2621920909130649E-31</v>
      </c>
      <c r="L712" s="563">
        <f t="shared" si="40"/>
        <v>0</v>
      </c>
      <c r="M712" s="563">
        <v>0</v>
      </c>
      <c r="N712" s="563">
        <v>0</v>
      </c>
      <c r="O712" s="565">
        <v>0</v>
      </c>
      <c r="P712" s="564">
        <v>0</v>
      </c>
      <c r="Q712" s="566">
        <f>+monthly_drivers_0!Q712*1.25</f>
        <v>3.125</v>
      </c>
    </row>
    <row r="713" spans="1:17" x14ac:dyDescent="0.25">
      <c r="A713" s="567">
        <f t="shared" si="41"/>
        <v>65805</v>
      </c>
      <c r="B713" s="567" t="str">
        <f t="shared" si="42"/>
        <v>Tracker</v>
      </c>
      <c r="C713" s="568">
        <v>30</v>
      </c>
      <c r="D713" s="569">
        <f t="shared" si="39"/>
        <v>5.2817428722432801E-2</v>
      </c>
      <c r="E713" s="569">
        <f t="shared" si="39"/>
        <v>1.522771805409898</v>
      </c>
      <c r="F713" s="569">
        <f t="shared" si="39"/>
        <v>0.14380365845394208</v>
      </c>
      <c r="G713" s="569">
        <f t="shared" si="39"/>
        <v>5.8732725751348365E-2</v>
      </c>
      <c r="H713" s="569">
        <f t="shared" si="39"/>
        <v>2.5971884430887195E-46</v>
      </c>
      <c r="I713" s="569">
        <f t="shared" si="39"/>
        <v>2.2390170303842546E-31</v>
      </c>
      <c r="J713" s="569">
        <f t="shared" si="39"/>
        <v>2.5537955267617497E-44</v>
      </c>
      <c r="K713" s="570">
        <f t="shared" si="39"/>
        <v>3.301678451259082E-31</v>
      </c>
      <c r="L713" s="571">
        <f t="shared" si="40"/>
        <v>0</v>
      </c>
      <c r="M713" s="571">
        <v>0</v>
      </c>
      <c r="N713" s="571">
        <v>0</v>
      </c>
      <c r="O713" s="572">
        <v>0</v>
      </c>
      <c r="P713" s="573">
        <v>0</v>
      </c>
      <c r="Q713" s="574">
        <f>+monthly_drivers_0!Q713*1.25</f>
        <v>3.125</v>
      </c>
    </row>
    <row r="714" spans="1:17" x14ac:dyDescent="0.25">
      <c r="A714" s="575">
        <f t="shared" si="41"/>
        <v>65836</v>
      </c>
      <c r="B714" s="575" t="str">
        <f t="shared" si="42"/>
        <v>Tracker</v>
      </c>
      <c r="C714" s="562">
        <v>30</v>
      </c>
      <c r="D714" s="563">
        <f t="shared" ref="D714:K721" si="43">+D713/D712*D713</f>
        <v>5.2548866231981115E-2</v>
      </c>
      <c r="E714" s="563">
        <f t="shared" si="43"/>
        <v>1.5155800055464972</v>
      </c>
      <c r="F714" s="563">
        <f t="shared" si="43"/>
        <v>0.1429918210563465</v>
      </c>
      <c r="G714" s="563">
        <f t="shared" si="43"/>
        <v>5.8430653770190973E-2</v>
      </c>
      <c r="H714" s="563">
        <f t="shared" si="43"/>
        <v>1.0481591235295135E-46</v>
      </c>
      <c r="I714" s="563">
        <f t="shared" si="43"/>
        <v>1.1928250185002718E-31</v>
      </c>
      <c r="J714" s="563">
        <f t="shared" si="43"/>
        <v>1.0637241888383695E-44</v>
      </c>
      <c r="K714" s="564">
        <f t="shared" si="43"/>
        <v>1.7407771012529142E-31</v>
      </c>
      <c r="L714" s="563">
        <f t="shared" si="40"/>
        <v>0</v>
      </c>
      <c r="M714" s="563">
        <v>0</v>
      </c>
      <c r="N714" s="563">
        <v>0</v>
      </c>
      <c r="O714" s="565">
        <v>0</v>
      </c>
      <c r="P714" s="564">
        <v>0</v>
      </c>
      <c r="Q714" s="566">
        <f>+monthly_drivers_0!Q714*1.25</f>
        <v>3.125</v>
      </c>
    </row>
    <row r="715" spans="1:17" x14ac:dyDescent="0.25">
      <c r="A715" s="567">
        <f t="shared" si="41"/>
        <v>65866</v>
      </c>
      <c r="B715" s="567" t="str">
        <f t="shared" si="42"/>
        <v>Tracker</v>
      </c>
      <c r="C715" s="568">
        <v>30</v>
      </c>
      <c r="D715" s="569">
        <f t="shared" si="43"/>
        <v>5.2281669309922708E-2</v>
      </c>
      <c r="E715" s="569">
        <f t="shared" si="43"/>
        <v>1.5084221713666555</v>
      </c>
      <c r="F715" s="569">
        <f t="shared" si="43"/>
        <v>0.14218456685202446</v>
      </c>
      <c r="G715" s="569">
        <f t="shared" si="43"/>
        <v>5.8130135394466209E-2</v>
      </c>
      <c r="H715" s="569">
        <f t="shared" si="43"/>
        <v>4.2301033302442913E-47</v>
      </c>
      <c r="I715" s="569">
        <f t="shared" si="43"/>
        <v>6.354715062243144E-32</v>
      </c>
      <c r="J715" s="569">
        <f t="shared" si="43"/>
        <v>4.4306959506449502E-45</v>
      </c>
      <c r="K715" s="570">
        <f t="shared" si="43"/>
        <v>9.178074003817373E-32</v>
      </c>
      <c r="L715" s="571">
        <f t="shared" si="40"/>
        <v>0</v>
      </c>
      <c r="M715" s="571">
        <v>0</v>
      </c>
      <c r="N715" s="571">
        <v>0</v>
      </c>
      <c r="O715" s="572">
        <v>0</v>
      </c>
      <c r="P715" s="573">
        <v>0</v>
      </c>
      <c r="Q715" s="574">
        <f>+monthly_drivers_0!Q715*1.25</f>
        <v>3.125</v>
      </c>
    </row>
    <row r="716" spans="1:17" x14ac:dyDescent="0.25">
      <c r="A716" s="575">
        <f t="shared" si="41"/>
        <v>65897</v>
      </c>
      <c r="B716" s="575" t="str">
        <f t="shared" si="42"/>
        <v>Tracker</v>
      </c>
      <c r="C716" s="562">
        <v>30</v>
      </c>
      <c r="D716" s="563">
        <f t="shared" si="43"/>
        <v>5.201583101270775E-2</v>
      </c>
      <c r="E716" s="563">
        <f t="shared" si="43"/>
        <v>1.5012981424560563</v>
      </c>
      <c r="F716" s="563">
        <f t="shared" si="43"/>
        <v>0.14138186996675453</v>
      </c>
      <c r="G716" s="563">
        <f t="shared" si="43"/>
        <v>5.7831162633728117E-2</v>
      </c>
      <c r="H716" s="563">
        <f t="shared" si="43"/>
        <v>1.707161993141779E-47</v>
      </c>
      <c r="I716" s="563">
        <f t="shared" si="43"/>
        <v>3.38544236547556E-32</v>
      </c>
      <c r="J716" s="563">
        <f t="shared" si="43"/>
        <v>1.8455034503351372E-45</v>
      </c>
      <c r="K716" s="564">
        <f t="shared" si="43"/>
        <v>4.839048167563736E-32</v>
      </c>
      <c r="L716" s="563">
        <f t="shared" si="40"/>
        <v>0</v>
      </c>
      <c r="M716" s="563">
        <v>0</v>
      </c>
      <c r="N716" s="563">
        <v>0</v>
      </c>
      <c r="O716" s="565">
        <v>0</v>
      </c>
      <c r="P716" s="564">
        <v>0</v>
      </c>
      <c r="Q716" s="566">
        <f>+monthly_drivers_0!Q716*1.25</f>
        <v>3.125</v>
      </c>
    </row>
    <row r="717" spans="1:17" x14ac:dyDescent="0.25">
      <c r="A717" s="567">
        <f t="shared" si="41"/>
        <v>65927</v>
      </c>
      <c r="B717" s="567" t="str">
        <f t="shared" si="42"/>
        <v>Tracker</v>
      </c>
      <c r="C717" s="568">
        <v>30</v>
      </c>
      <c r="D717" s="569">
        <f t="shared" si="43"/>
        <v>5.1751344432092485E-2</v>
      </c>
      <c r="E717" s="569">
        <f t="shared" si="43"/>
        <v>1.4942077591579934</v>
      </c>
      <c r="F717" s="569">
        <f t="shared" si="43"/>
        <v>0.14058370467238709</v>
      </c>
      <c r="G717" s="569">
        <f t="shared" si="43"/>
        <v>5.7533727538626907E-2</v>
      </c>
      <c r="H717" s="569">
        <f t="shared" si="43"/>
        <v>6.8896711103733321E-48</v>
      </c>
      <c r="I717" s="569">
        <f t="shared" si="43"/>
        <v>1.8035773276529995E-32</v>
      </c>
      <c r="J717" s="569">
        <f t="shared" si="43"/>
        <v>7.6870158167886062E-46</v>
      </c>
      <c r="K717" s="570">
        <f t="shared" si="43"/>
        <v>2.5513399824693647E-32</v>
      </c>
      <c r="L717" s="571">
        <f t="shared" si="40"/>
        <v>0</v>
      </c>
      <c r="M717" s="571">
        <v>0</v>
      </c>
      <c r="N717" s="571">
        <v>0</v>
      </c>
      <c r="O717" s="572">
        <v>0</v>
      </c>
      <c r="P717" s="573">
        <v>0</v>
      </c>
      <c r="Q717" s="574">
        <f>+monthly_drivers_0!Q717*1.25</f>
        <v>3.125</v>
      </c>
    </row>
    <row r="718" spans="1:17" x14ac:dyDescent="0.25">
      <c r="A718" s="575">
        <f t="shared" si="41"/>
        <v>65958</v>
      </c>
      <c r="B718" s="575" t="str">
        <f t="shared" si="42"/>
        <v>Tracker</v>
      </c>
      <c r="C718" s="562">
        <v>30</v>
      </c>
      <c r="D718" s="563">
        <f t="shared" si="43"/>
        <v>5.1488202694959746E-2</v>
      </c>
      <c r="E718" s="563">
        <f t="shared" si="43"/>
        <v>1.4871508625697931</v>
      </c>
      <c r="F718" s="563">
        <f t="shared" si="43"/>
        <v>0.13979004538601969</v>
      </c>
      <c r="G718" s="563">
        <f t="shared" si="43"/>
        <v>5.7237822200697584E-2</v>
      </c>
      <c r="H718" s="563">
        <f t="shared" si="43"/>
        <v>2.7804958287383065E-48</v>
      </c>
      <c r="I718" s="563">
        <f t="shared" si="43"/>
        <v>9.6084671533523367E-33</v>
      </c>
      <c r="J718" s="563">
        <f t="shared" si="43"/>
        <v>3.2018478294813062E-46</v>
      </c>
      <c r="K718" s="564">
        <f t="shared" si="43"/>
        <v>1.3451686118313559E-32</v>
      </c>
      <c r="L718" s="563">
        <f t="shared" si="40"/>
        <v>0</v>
      </c>
      <c r="M718" s="563">
        <v>0</v>
      </c>
      <c r="N718" s="563">
        <v>0</v>
      </c>
      <c r="O718" s="565">
        <v>0</v>
      </c>
      <c r="P718" s="564">
        <v>0</v>
      </c>
      <c r="Q718" s="566">
        <f>+monthly_drivers_0!Q718*1.25</f>
        <v>3.125</v>
      </c>
    </row>
    <row r="719" spans="1:17" x14ac:dyDescent="0.25">
      <c r="A719" s="567">
        <f t="shared" si="41"/>
        <v>65989</v>
      </c>
      <c r="B719" s="567" t="str">
        <f t="shared" si="42"/>
        <v>Tracker</v>
      </c>
      <c r="C719" s="568">
        <v>30</v>
      </c>
      <c r="D719" s="569">
        <f t="shared" si="43"/>
        <v>5.1226398963140324E-2</v>
      </c>
      <c r="E719" s="569">
        <f t="shared" si="43"/>
        <v>1.4801272945392525</v>
      </c>
      <c r="F719" s="569">
        <f t="shared" si="43"/>
        <v>0.13900086666917708</v>
      </c>
      <c r="G719" s="569">
        <f t="shared" si="43"/>
        <v>5.6943438752149696E-2</v>
      </c>
      <c r="H719" s="569">
        <f t="shared" si="43"/>
        <v>1.1221373168293649E-48</v>
      </c>
      <c r="I719" s="569">
        <f t="shared" si="43"/>
        <v>5.1188623643428964E-33</v>
      </c>
      <c r="J719" s="569">
        <f t="shared" si="43"/>
        <v>1.3336553179406679E-46</v>
      </c>
      <c r="K719" s="570">
        <f t="shared" si="43"/>
        <v>7.0922676189355113E-33</v>
      </c>
      <c r="L719" s="571">
        <f t="shared" si="40"/>
        <v>0</v>
      </c>
      <c r="M719" s="571">
        <v>0</v>
      </c>
      <c r="N719" s="571">
        <v>0</v>
      </c>
      <c r="O719" s="572">
        <v>0</v>
      </c>
      <c r="P719" s="573">
        <v>0</v>
      </c>
      <c r="Q719" s="574">
        <f>+monthly_drivers_0!Q719*1.25</f>
        <v>3.125</v>
      </c>
    </row>
    <row r="720" spans="1:17" x14ac:dyDescent="0.25">
      <c r="A720" s="575">
        <f t="shared" si="41"/>
        <v>66019</v>
      </c>
      <c r="B720" s="575" t="str">
        <f t="shared" si="42"/>
        <v>Tracker</v>
      </c>
      <c r="C720" s="562">
        <v>30</v>
      </c>
      <c r="D720" s="563">
        <f t="shared" si="43"/>
        <v>5.0965926433235262E-2</v>
      </c>
      <c r="E720" s="563">
        <f t="shared" si="43"/>
        <v>1.4731368976610955</v>
      </c>
      <c r="F720" s="563">
        <f t="shared" si="43"/>
        <v>0.1382161432269958</v>
      </c>
      <c r="G720" s="563">
        <f t="shared" si="43"/>
        <v>5.6650569365658099E-2</v>
      </c>
      <c r="H720" s="563">
        <f t="shared" si="43"/>
        <v>4.5286604813659599E-49</v>
      </c>
      <c r="I720" s="563">
        <f t="shared" si="43"/>
        <v>2.7270480802907427E-33</v>
      </c>
      <c r="J720" s="563">
        <f t="shared" si="43"/>
        <v>5.5550313500050375E-47</v>
      </c>
      <c r="K720" s="564">
        <f t="shared" si="43"/>
        <v>3.7393275115244319E-33</v>
      </c>
      <c r="L720" s="563">
        <f t="shared" si="40"/>
        <v>0</v>
      </c>
      <c r="M720" s="563">
        <v>0</v>
      </c>
      <c r="N720" s="563">
        <v>0</v>
      </c>
      <c r="O720" s="565">
        <v>0</v>
      </c>
      <c r="P720" s="564">
        <v>0</v>
      </c>
      <c r="Q720" s="566">
        <f>+monthly_drivers_0!Q720*1.25</f>
        <v>3.125</v>
      </c>
    </row>
    <row r="721" spans="1:17" x14ac:dyDescent="0.25">
      <c r="A721" s="567">
        <f t="shared" si="41"/>
        <v>66050</v>
      </c>
      <c r="B721" s="567" t="str">
        <f t="shared" si="42"/>
        <v>Tracker</v>
      </c>
      <c r="C721" s="568">
        <v>30</v>
      </c>
      <c r="D721" s="569">
        <f t="shared" si="43"/>
        <v>5.0706778336439072E-2</v>
      </c>
      <c r="E721" s="569">
        <f t="shared" si="43"/>
        <v>1.4661795152734449</v>
      </c>
      <c r="F721" s="569">
        <f t="shared" si="43"/>
        <v>0.1374358499074135</v>
      </c>
      <c r="G721" s="569">
        <f t="shared" si="43"/>
        <v>5.6359206254154866E-2</v>
      </c>
      <c r="H721" s="569">
        <f t="shared" si="43"/>
        <v>1.827652057186187E-49</v>
      </c>
      <c r="I721" s="569">
        <f t="shared" si="43"/>
        <v>1.4528210963476605E-33</v>
      </c>
      <c r="J721" s="569">
        <f t="shared" si="43"/>
        <v>2.3138192368315986E-47</v>
      </c>
      <c r="K721" s="570">
        <f t="shared" si="43"/>
        <v>1.9715232122814572E-33</v>
      </c>
      <c r="L721" s="571">
        <f t="shared" si="40"/>
        <v>0</v>
      </c>
      <c r="M721" s="571">
        <v>0</v>
      </c>
      <c r="N721" s="571">
        <v>0</v>
      </c>
      <c r="O721" s="572">
        <v>0</v>
      </c>
      <c r="P721" s="573">
        <v>0</v>
      </c>
      <c r="Q721" s="574">
        <f>+monthly_drivers_0!Q721*1.25</f>
        <v>3.125</v>
      </c>
    </row>
  </sheetData>
  <conditionalFormatting sqref="C2:P721">
    <cfRule type="expression" dxfId="15" priority="4">
      <formula>_xlfn.ISFORMULA(C2)</formula>
    </cfRule>
  </conditionalFormatting>
  <conditionalFormatting sqref="O2:O721">
    <cfRule type="expression" dxfId="14" priority="3">
      <formula>_xlfn.ISFORMULA(O2)</formula>
    </cfRule>
  </conditionalFormatting>
  <conditionalFormatting sqref="P2:P721">
    <cfRule type="expression" dxfId="13" priority="2">
      <formula>_xlfn.ISFORMULA(P2)</formula>
    </cfRule>
  </conditionalFormatting>
  <conditionalFormatting sqref="Q2:Q721">
    <cfRule type="expression" dxfId="12" priority="1">
      <formula>_xlfn.ISFORMULA(Q2)</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CD5B9-0E1B-47D8-9140-5E905AF07DA3}">
  <sheetPr codeName="Sheet23">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7.140625" bestFit="1" customWidth="1"/>
    <col min="3" max="6" width="8.85546875" bestFit="1" customWidth="1"/>
    <col min="7" max="7" width="7.7109375" bestFit="1" customWidth="1"/>
    <col min="8" max="8" width="8.85546875" bestFit="1" customWidth="1"/>
    <col min="9" max="9" width="7.7109375" bestFit="1" customWidth="1"/>
    <col min="10" max="10" width="6.7109375" bestFit="1" customWidth="1"/>
    <col min="12" max="12" width="8.85546875" bestFit="1" customWidth="1"/>
    <col min="14" max="14" width="7.7109375" bestFit="1" customWidth="1"/>
    <col min="15" max="15" width="8.42578125" bestFit="1" customWidth="1"/>
    <col min="16" max="16" width="8" bestFit="1" customWidth="1"/>
    <col min="17" max="17" width="8.42578125" bestFit="1" customWidth="1"/>
    <col min="18" max="18" width="9" bestFit="1" customWidth="1"/>
    <col min="19" max="20" width="8" bestFit="1" customWidth="1"/>
    <col min="21" max="22" width="9" bestFit="1" customWidth="1"/>
    <col min="23" max="23" width="5.7109375" bestFit="1" customWidth="1"/>
    <col min="24"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+asset_level_drivers!$B$1</f>
        <v>Farmar</v>
      </c>
      <c r="C2" s="522"/>
      <c r="D2" s="502"/>
      <c r="E2" s="502"/>
      <c r="F2" s="523"/>
      <c r="G2" s="502"/>
      <c r="H2" s="502"/>
      <c r="I2" s="502"/>
      <c r="J2" s="502"/>
      <c r="K2" s="502"/>
      <c r="L2" s="502"/>
      <c r="M2" s="502"/>
      <c r="N2" s="502"/>
      <c r="O2" s="502">
        <v>8075.1124300000001</v>
      </c>
      <c r="P2" s="502"/>
      <c r="Q2" s="502"/>
      <c r="R2" s="502">
        <v>0</v>
      </c>
      <c r="S2" s="502">
        <v>0</v>
      </c>
      <c r="T2" s="502">
        <v>4170.5983100000003</v>
      </c>
      <c r="U2" s="503">
        <v>-4170.5983100000003</v>
      </c>
      <c r="V2" s="504" t="e">
        <v>#DIV/0!</v>
      </c>
      <c r="W2" s="502">
        <v>0</v>
      </c>
      <c r="X2" s="502">
        <v>0</v>
      </c>
      <c r="Y2" s="502">
        <v>0</v>
      </c>
      <c r="Z2" s="502"/>
    </row>
    <row r="3" spans="1:26" x14ac:dyDescent="0.25">
      <c r="A3" s="498">
        <v>43159</v>
      </c>
      <c r="B3" s="506" t="str">
        <f>+asset_level_drivers!$B$1</f>
        <v>Farmar</v>
      </c>
      <c r="C3" s="524"/>
      <c r="D3" s="509"/>
      <c r="E3" s="509"/>
      <c r="F3" s="525"/>
      <c r="G3" s="509"/>
      <c r="H3" s="509"/>
      <c r="I3" s="509"/>
      <c r="J3" s="509"/>
      <c r="K3" s="509"/>
      <c r="L3" s="509"/>
      <c r="M3" s="509"/>
      <c r="N3" s="509"/>
      <c r="O3" s="509">
        <v>6909.2092000000002</v>
      </c>
      <c r="P3" s="509"/>
      <c r="Q3" s="509"/>
      <c r="R3" s="509">
        <v>0</v>
      </c>
      <c r="S3" s="509">
        <v>0</v>
      </c>
      <c r="T3" s="509">
        <v>2074.93694</v>
      </c>
      <c r="U3" s="510">
        <v>-2074.93694</v>
      </c>
      <c r="V3" s="511" t="e">
        <v>#DIV/0!</v>
      </c>
      <c r="W3" s="509">
        <v>0</v>
      </c>
      <c r="X3" s="509">
        <v>0</v>
      </c>
      <c r="Y3" s="509">
        <v>0</v>
      </c>
      <c r="Z3" s="509"/>
    </row>
    <row r="4" spans="1:26" x14ac:dyDescent="0.25">
      <c r="A4" s="498">
        <v>43190</v>
      </c>
      <c r="B4" s="499" t="str">
        <f>+asset_level_drivers!$B$1</f>
        <v>Farmar</v>
      </c>
      <c r="C4" s="522"/>
      <c r="D4" s="502"/>
      <c r="E4" s="502"/>
      <c r="F4" s="523"/>
      <c r="G4" s="502"/>
      <c r="H4" s="502"/>
      <c r="I4" s="502"/>
      <c r="J4" s="502"/>
      <c r="K4" s="502"/>
      <c r="L4" s="502"/>
      <c r="M4" s="502"/>
      <c r="N4" s="502"/>
      <c r="O4" s="502">
        <v>6455.3338600000006</v>
      </c>
      <c r="P4" s="502"/>
      <c r="Q4" s="502">
        <v>85758.621959999989</v>
      </c>
      <c r="R4" s="502">
        <v>179250</v>
      </c>
      <c r="S4" s="502">
        <v>0</v>
      </c>
      <c r="T4" s="502">
        <v>16775.733210000002</v>
      </c>
      <c r="U4" s="503">
        <v>162474.26678999999</v>
      </c>
      <c r="V4" s="504">
        <v>1.8945531431904554</v>
      </c>
      <c r="W4" s="502">
        <v>0</v>
      </c>
      <c r="X4" s="502">
        <f t="shared" ref="X4:X36" si="0">240738.691+500</f>
        <v>241238.69099999999</v>
      </c>
      <c r="Y4" s="502">
        <v>0</v>
      </c>
      <c r="Z4" s="502"/>
    </row>
    <row r="5" spans="1:26" x14ac:dyDescent="0.25">
      <c r="A5" s="498">
        <v>43220</v>
      </c>
      <c r="B5" s="506" t="str">
        <f>+asset_level_drivers!$B$1</f>
        <v>Farmar</v>
      </c>
      <c r="C5" s="524">
        <v>6913.3880099999997</v>
      </c>
      <c r="D5" s="509">
        <v>365.80135999999999</v>
      </c>
      <c r="E5" s="509">
        <v>1845.2345800000001</v>
      </c>
      <c r="F5" s="525">
        <v>9124.4239499999985</v>
      </c>
      <c r="G5" s="509">
        <v>0</v>
      </c>
      <c r="H5" s="510">
        <f t="shared" ref="H5:H43" si="1">+G5+F5</f>
        <v>9124.4239499999985</v>
      </c>
      <c r="I5" s="509">
        <v>-447.32900000000001</v>
      </c>
      <c r="J5" s="509">
        <v>-72.900000000000006</v>
      </c>
      <c r="K5" s="510">
        <v>-520.22900000000004</v>
      </c>
      <c r="L5" s="509">
        <v>-721.45356000000004</v>
      </c>
      <c r="M5" s="509"/>
      <c r="N5" s="509">
        <v>-1114.9459199999999</v>
      </c>
      <c r="O5" s="509">
        <v>6767.79547</v>
      </c>
      <c r="P5" s="509">
        <v>-775.56709000000001</v>
      </c>
      <c r="Q5" s="509">
        <v>84622.352879999991</v>
      </c>
      <c r="R5" s="509">
        <v>179250</v>
      </c>
      <c r="S5" s="509">
        <v>0</v>
      </c>
      <c r="T5" s="509">
        <v>17070.50691</v>
      </c>
      <c r="U5" s="510">
        <v>162179.49309</v>
      </c>
      <c r="V5" s="511">
        <v>1.9165089077584629</v>
      </c>
      <c r="W5" s="509">
        <v>0</v>
      </c>
      <c r="X5" s="509">
        <f t="shared" si="0"/>
        <v>241238.69099999999</v>
      </c>
      <c r="Y5" s="509">
        <v>0</v>
      </c>
      <c r="Z5" s="509">
        <v>250000</v>
      </c>
    </row>
    <row r="6" spans="1:26" x14ac:dyDescent="0.25">
      <c r="A6" s="498">
        <v>43251</v>
      </c>
      <c r="B6" s="499" t="str">
        <f>+asset_level_drivers!$B$1</f>
        <v>Farmar</v>
      </c>
      <c r="C6" s="522">
        <v>6004.0616300000002</v>
      </c>
      <c r="D6" s="502">
        <v>388.18867</v>
      </c>
      <c r="E6" s="502">
        <v>1963.85844</v>
      </c>
      <c r="F6" s="523">
        <v>8356.1087399999997</v>
      </c>
      <c r="G6" s="502">
        <v>-693.92956000000004</v>
      </c>
      <c r="H6" s="503">
        <f t="shared" si="1"/>
        <v>7662.1791799999992</v>
      </c>
      <c r="I6" s="502">
        <v>-492.36665000000005</v>
      </c>
      <c r="J6" s="502">
        <v>-72.900000000000006</v>
      </c>
      <c r="K6" s="503">
        <v>-565.26665000000003</v>
      </c>
      <c r="L6" s="502">
        <v>-983.52962000000002</v>
      </c>
      <c r="M6" s="502"/>
      <c r="N6" s="502">
        <v>-3030.26323</v>
      </c>
      <c r="O6" s="502">
        <v>5437.985450000001</v>
      </c>
      <c r="P6" s="502">
        <v>-917.20582999999999</v>
      </c>
      <c r="Q6" s="502">
        <v>80749.047384000005</v>
      </c>
      <c r="R6" s="502">
        <v>179250</v>
      </c>
      <c r="S6" s="502">
        <v>0</v>
      </c>
      <c r="T6" s="502">
        <v>19604.61306</v>
      </c>
      <c r="U6" s="503">
        <v>159645.38694</v>
      </c>
      <c r="V6" s="504">
        <v>1.977055979135091</v>
      </c>
      <c r="W6" s="502">
        <v>0</v>
      </c>
      <c r="X6" s="502">
        <f t="shared" si="0"/>
        <v>241238.69099999999</v>
      </c>
      <c r="Y6" s="502">
        <v>0</v>
      </c>
      <c r="Z6" s="502">
        <v>250000</v>
      </c>
    </row>
    <row r="7" spans="1:26" x14ac:dyDescent="0.25">
      <c r="A7" s="498">
        <v>43281</v>
      </c>
      <c r="B7" s="506" t="str">
        <f>+asset_level_drivers!$B$1</f>
        <v>Farmar</v>
      </c>
      <c r="C7" s="524">
        <v>4986.0156799999995</v>
      </c>
      <c r="D7" s="509">
        <v>606.73904000000005</v>
      </c>
      <c r="E7" s="509">
        <v>1897.5942600000001</v>
      </c>
      <c r="F7" s="525">
        <v>7490.3489799999998</v>
      </c>
      <c r="G7" s="509">
        <v>-454.97689000000003</v>
      </c>
      <c r="H7" s="510">
        <f t="shared" si="1"/>
        <v>7035.3720899999998</v>
      </c>
      <c r="I7" s="509">
        <v>-418.78541999999999</v>
      </c>
      <c r="J7" s="509">
        <v>-424.56</v>
      </c>
      <c r="K7" s="510">
        <v>-843.34541999999999</v>
      </c>
      <c r="L7" s="509">
        <v>-936.03429000000006</v>
      </c>
      <c r="M7" s="509"/>
      <c r="N7" s="509">
        <v>-468.39044000000001</v>
      </c>
      <c r="O7" s="509">
        <v>4787.6019399999986</v>
      </c>
      <c r="P7" s="509">
        <v>-1130.6388899999999</v>
      </c>
      <c r="Q7" s="509">
        <v>76866.076699999991</v>
      </c>
      <c r="R7" s="509">
        <v>91550</v>
      </c>
      <c r="S7" s="509">
        <v>90000</v>
      </c>
      <c r="T7" s="509">
        <v>5133.4654500000006</v>
      </c>
      <c r="U7" s="510">
        <v>176416.53455000001</v>
      </c>
      <c r="V7" s="511">
        <v>2.2951156364924765</v>
      </c>
      <c r="W7" s="509">
        <v>0</v>
      </c>
      <c r="X7" s="509">
        <f t="shared" si="0"/>
        <v>241238.69099999999</v>
      </c>
      <c r="Y7" s="509">
        <v>0</v>
      </c>
      <c r="Z7" s="509">
        <v>250000</v>
      </c>
    </row>
    <row r="8" spans="1:26" x14ac:dyDescent="0.25">
      <c r="A8" s="498">
        <v>43312</v>
      </c>
      <c r="B8" s="499" t="str">
        <f>+asset_level_drivers!$B$1</f>
        <v>Farmar</v>
      </c>
      <c r="C8" s="522">
        <v>5121.4817800000001</v>
      </c>
      <c r="D8" s="502">
        <v>544.50518999999997</v>
      </c>
      <c r="E8" s="502">
        <v>2009.4653000000001</v>
      </c>
      <c r="F8" s="523">
        <v>7675.4522700000007</v>
      </c>
      <c r="G8" s="502">
        <v>-709.17081999999994</v>
      </c>
      <c r="H8" s="503">
        <f t="shared" si="1"/>
        <v>6966.2814500000004</v>
      </c>
      <c r="I8" s="502">
        <v>-428.74583999999999</v>
      </c>
      <c r="J8" s="502">
        <v>-131.51</v>
      </c>
      <c r="K8" s="503">
        <v>-560.25584000000003</v>
      </c>
      <c r="L8" s="502">
        <v>-879.43856000000005</v>
      </c>
      <c r="M8" s="502"/>
      <c r="N8" s="502">
        <v>-604.66370999999992</v>
      </c>
      <c r="O8" s="502">
        <v>4921.9233400000012</v>
      </c>
      <c r="P8" s="502">
        <v>-1323.75098</v>
      </c>
      <c r="Q8" s="502">
        <v>74322.79146857142</v>
      </c>
      <c r="R8" s="502">
        <v>91550</v>
      </c>
      <c r="S8" s="502">
        <v>90000</v>
      </c>
      <c r="T8" s="502">
        <v>4222.2850399999998</v>
      </c>
      <c r="U8" s="503">
        <v>177327.71496000001</v>
      </c>
      <c r="V8" s="504">
        <v>2.3859130080573721</v>
      </c>
      <c r="W8" s="502">
        <v>0</v>
      </c>
      <c r="X8" s="502">
        <f t="shared" si="0"/>
        <v>241238.69099999999</v>
      </c>
      <c r="Y8" s="502">
        <v>0</v>
      </c>
      <c r="Z8" s="502">
        <v>250000</v>
      </c>
    </row>
    <row r="9" spans="1:26" x14ac:dyDescent="0.25">
      <c r="A9" s="498">
        <v>43343</v>
      </c>
      <c r="B9" s="506" t="str">
        <f>+asset_level_drivers!$B$1</f>
        <v>Farmar</v>
      </c>
      <c r="C9" s="524">
        <v>4819.0473499999998</v>
      </c>
      <c r="D9" s="509">
        <v>525.26177000000007</v>
      </c>
      <c r="E9" s="509">
        <v>2069.6797700000002</v>
      </c>
      <c r="F9" s="525">
        <v>7413.9888899999987</v>
      </c>
      <c r="G9" s="509">
        <v>-434.11653999999999</v>
      </c>
      <c r="H9" s="510">
        <f t="shared" si="1"/>
        <v>6979.8723499999987</v>
      </c>
      <c r="I9" s="509">
        <v>-418.05853000000002</v>
      </c>
      <c r="J9" s="509">
        <v>-131.51</v>
      </c>
      <c r="K9" s="510">
        <v>-549.56853000000001</v>
      </c>
      <c r="L9" s="509">
        <v>-1647.72668</v>
      </c>
      <c r="M9" s="509"/>
      <c r="N9" s="509">
        <v>-519.63634999999999</v>
      </c>
      <c r="O9" s="509">
        <v>4262.9407899999978</v>
      </c>
      <c r="P9" s="509">
        <v>-1345.14751</v>
      </c>
      <c r="Q9" s="509">
        <v>71426.853719999999</v>
      </c>
      <c r="R9" s="509">
        <v>98150</v>
      </c>
      <c r="S9" s="509">
        <v>90000</v>
      </c>
      <c r="T9" s="509">
        <v>5069.9425999999994</v>
      </c>
      <c r="U9" s="510">
        <v>183080.05739999999</v>
      </c>
      <c r="V9" s="511">
        <v>2.5631824428063301</v>
      </c>
      <c r="W9" s="509">
        <v>0</v>
      </c>
      <c r="X9" s="509">
        <f t="shared" si="0"/>
        <v>241238.69099999999</v>
      </c>
      <c r="Y9" s="509">
        <v>0</v>
      </c>
      <c r="Z9" s="509">
        <v>250000</v>
      </c>
    </row>
    <row r="10" spans="1:26" x14ac:dyDescent="0.25">
      <c r="A10" s="498">
        <v>43373</v>
      </c>
      <c r="B10" s="499" t="str">
        <f>+asset_level_drivers!$B$1</f>
        <v>Farmar</v>
      </c>
      <c r="C10" s="522">
        <v>4271.55494</v>
      </c>
      <c r="D10" s="502">
        <v>327.63163000000003</v>
      </c>
      <c r="E10" s="502">
        <v>2044.5362399999999</v>
      </c>
      <c r="F10" s="523">
        <v>6643.7228099999993</v>
      </c>
      <c r="G10" s="502">
        <v>-592.70219999999995</v>
      </c>
      <c r="H10" s="503">
        <f t="shared" si="1"/>
        <v>6051.0206099999996</v>
      </c>
      <c r="I10" s="502">
        <v>-375.94104000000004</v>
      </c>
      <c r="J10" s="502">
        <v>-131.51</v>
      </c>
      <c r="K10" s="503">
        <v>-507.45104000000003</v>
      </c>
      <c r="L10" s="502">
        <v>195.89291</v>
      </c>
      <c r="M10" s="502"/>
      <c r="N10" s="502">
        <v>-462.23945000000003</v>
      </c>
      <c r="O10" s="502">
        <v>5277.2230300000001</v>
      </c>
      <c r="P10" s="502">
        <v>-1332.5037399999999</v>
      </c>
      <c r="Q10" s="502">
        <v>70526.834013333326</v>
      </c>
      <c r="R10" s="502">
        <v>108150</v>
      </c>
      <c r="S10" s="502">
        <v>90000</v>
      </c>
      <c r="T10" s="502">
        <v>4108.7439100000001</v>
      </c>
      <c r="U10" s="503">
        <v>194041.25609000001</v>
      </c>
      <c r="V10" s="504">
        <v>2.7513110265706224</v>
      </c>
      <c r="W10" s="502">
        <v>0</v>
      </c>
      <c r="X10" s="502">
        <f t="shared" si="0"/>
        <v>241238.69099999999</v>
      </c>
      <c r="Y10" s="502">
        <v>0</v>
      </c>
      <c r="Z10" s="502">
        <v>250000</v>
      </c>
    </row>
    <row r="11" spans="1:26" x14ac:dyDescent="0.25">
      <c r="A11" s="498">
        <v>43404</v>
      </c>
      <c r="B11" s="506" t="str">
        <f>+asset_level_drivers!$B$1</f>
        <v>Farmar</v>
      </c>
      <c r="C11" s="524">
        <v>4900.4796399999996</v>
      </c>
      <c r="D11" s="509">
        <v>241.21844000000002</v>
      </c>
      <c r="E11" s="509">
        <v>1800.1792800000001</v>
      </c>
      <c r="F11" s="525">
        <v>6941.8773600000004</v>
      </c>
      <c r="G11" s="509">
        <v>-657.93813999999998</v>
      </c>
      <c r="H11" s="510">
        <f t="shared" si="1"/>
        <v>6283.9392200000002</v>
      </c>
      <c r="I11" s="509">
        <v>-380.03603999999996</v>
      </c>
      <c r="J11" s="509">
        <v>-131.51</v>
      </c>
      <c r="K11" s="510">
        <v>-511.54603999999995</v>
      </c>
      <c r="L11" s="509">
        <v>-823.31833999999992</v>
      </c>
      <c r="M11" s="509"/>
      <c r="N11" s="509">
        <v>-567.44922999999994</v>
      </c>
      <c r="O11" s="509">
        <v>4381.6256099999991</v>
      </c>
      <c r="P11" s="509">
        <v>-1413.2926399999999</v>
      </c>
      <c r="Q11" s="509">
        <v>68732.101343999981</v>
      </c>
      <c r="R11" s="509">
        <v>116150</v>
      </c>
      <c r="S11" s="509">
        <v>90000</v>
      </c>
      <c r="T11" s="509">
        <v>5361.1675700000005</v>
      </c>
      <c r="U11" s="510">
        <v>200788.83243000001</v>
      </c>
      <c r="V11" s="511">
        <v>2.9213253851364755</v>
      </c>
      <c r="W11" s="509">
        <v>0</v>
      </c>
      <c r="X11" s="509">
        <f t="shared" si="0"/>
        <v>241238.69099999999</v>
      </c>
      <c r="Y11" s="509">
        <v>0</v>
      </c>
      <c r="Z11" s="509">
        <v>250000</v>
      </c>
    </row>
    <row r="12" spans="1:26" x14ac:dyDescent="0.25">
      <c r="A12" s="498">
        <v>43434</v>
      </c>
      <c r="B12" s="499" t="str">
        <f>+asset_level_drivers!$B$1</f>
        <v>Farmar</v>
      </c>
      <c r="C12" s="522">
        <v>4884.6102099999998</v>
      </c>
      <c r="D12" s="502">
        <v>289.38002</v>
      </c>
      <c r="E12" s="502">
        <v>1186.2809499999998</v>
      </c>
      <c r="F12" s="523">
        <v>6360.2711799999997</v>
      </c>
      <c r="G12" s="502">
        <v>196.07659000000001</v>
      </c>
      <c r="H12" s="503">
        <f t="shared" si="1"/>
        <v>6556.3477699999994</v>
      </c>
      <c r="I12" s="502">
        <v>-336.79142999999999</v>
      </c>
      <c r="J12" s="502">
        <v>-131.51</v>
      </c>
      <c r="K12" s="503">
        <v>-468.30142999999998</v>
      </c>
      <c r="L12" s="502">
        <v>-582.98205000000007</v>
      </c>
      <c r="M12" s="502"/>
      <c r="N12" s="502">
        <v>-491.79248999999999</v>
      </c>
      <c r="O12" s="502">
        <v>5018.7717999999995</v>
      </c>
      <c r="P12" s="502">
        <v>-1398.69174</v>
      </c>
      <c r="Q12" s="502">
        <v>67958.752276363623</v>
      </c>
      <c r="R12" s="502">
        <v>122150</v>
      </c>
      <c r="S12" s="502">
        <v>90000</v>
      </c>
      <c r="T12" s="502">
        <v>2892.8555099999999</v>
      </c>
      <c r="U12" s="503">
        <v>209257.14449000001</v>
      </c>
      <c r="V12" s="504">
        <v>3.0791787294597026</v>
      </c>
      <c r="W12" s="502">
        <v>0</v>
      </c>
      <c r="X12" s="502">
        <f t="shared" si="0"/>
        <v>241238.69099999999</v>
      </c>
      <c r="Y12" s="502">
        <v>0</v>
      </c>
      <c r="Z12" s="502">
        <v>250000</v>
      </c>
    </row>
    <row r="13" spans="1:26" x14ac:dyDescent="0.25">
      <c r="A13" s="498">
        <v>43465</v>
      </c>
      <c r="B13" s="506" t="str">
        <f>+asset_level_drivers!$B$1</f>
        <v>Farmar</v>
      </c>
      <c r="C13" s="524">
        <v>5641.6526599999997</v>
      </c>
      <c r="D13" s="509">
        <v>-57.06071</v>
      </c>
      <c r="E13" s="509">
        <v>1240.37131</v>
      </c>
      <c r="F13" s="525">
        <v>6824.9632599999995</v>
      </c>
      <c r="G13" s="509">
        <v>253.01191</v>
      </c>
      <c r="H13" s="510">
        <f t="shared" si="1"/>
        <v>7077.9751699999997</v>
      </c>
      <c r="I13" s="509">
        <v>-349.85138000000001</v>
      </c>
      <c r="J13" s="509">
        <v>-123.6358</v>
      </c>
      <c r="K13" s="510">
        <v>-473.48718000000002</v>
      </c>
      <c r="L13" s="509">
        <v>-1825.56042</v>
      </c>
      <c r="M13" s="509"/>
      <c r="N13" s="509">
        <v>-1369.8587600000001</v>
      </c>
      <c r="O13" s="509">
        <v>3403.5688099999984</v>
      </c>
      <c r="P13" s="509">
        <v>-1508.6011299999998</v>
      </c>
      <c r="Q13" s="509">
        <v>65886.051959999997</v>
      </c>
      <c r="R13" s="509">
        <v>128150</v>
      </c>
      <c r="S13" s="509">
        <v>90000</v>
      </c>
      <c r="T13" s="509">
        <v>1954.6768200000001</v>
      </c>
      <c r="U13" s="510">
        <v>216195.32318000001</v>
      </c>
      <c r="V13" s="511">
        <v>3.2813519212117019</v>
      </c>
      <c r="W13" s="509">
        <v>0</v>
      </c>
      <c r="X13" s="509">
        <f t="shared" si="0"/>
        <v>241238.69099999999</v>
      </c>
      <c r="Y13" s="509">
        <v>0</v>
      </c>
      <c r="Z13" s="509">
        <v>250000</v>
      </c>
    </row>
    <row r="14" spans="1:26" x14ac:dyDescent="0.25">
      <c r="A14" s="498">
        <v>43496</v>
      </c>
      <c r="B14" s="499" t="str">
        <f>+asset_level_drivers!$B$1</f>
        <v>Farmar</v>
      </c>
      <c r="C14" s="522">
        <v>5516.0353700000005</v>
      </c>
      <c r="D14" s="502">
        <v>400.92599000000001</v>
      </c>
      <c r="E14" s="502">
        <v>1276.3526499999998</v>
      </c>
      <c r="F14" s="523">
        <v>7193.3140100000001</v>
      </c>
      <c r="G14" s="502">
        <v>291.46571</v>
      </c>
      <c r="H14" s="503">
        <f t="shared" si="1"/>
        <v>7484.7797200000005</v>
      </c>
      <c r="I14" s="502">
        <v>-381.25925999999998</v>
      </c>
      <c r="J14" s="502">
        <v>-133.00595999999999</v>
      </c>
      <c r="K14" s="503">
        <v>-514.26522</v>
      </c>
      <c r="L14" s="502">
        <v>-728.37535000000003</v>
      </c>
      <c r="M14" s="502"/>
      <c r="N14" s="502">
        <v>-641.31091000000004</v>
      </c>
      <c r="O14" s="502">
        <v>5600.8282399999998</v>
      </c>
      <c r="P14" s="502">
        <v>-1632.2365500000001</v>
      </c>
      <c r="Q14" s="502">
        <v>63411.767769999999</v>
      </c>
      <c r="R14" s="502">
        <v>143150</v>
      </c>
      <c r="S14" s="502">
        <v>90000</v>
      </c>
      <c r="T14" s="502">
        <v>7160.8140800000001</v>
      </c>
      <c r="U14" s="503">
        <v>225989.18591999999</v>
      </c>
      <c r="V14" s="504">
        <v>3.5638367115025469</v>
      </c>
      <c r="W14" s="502">
        <v>0</v>
      </c>
      <c r="X14" s="502">
        <f t="shared" si="0"/>
        <v>241238.69099999999</v>
      </c>
      <c r="Y14" s="502">
        <v>0</v>
      </c>
      <c r="Z14" s="502">
        <v>250000</v>
      </c>
    </row>
    <row r="15" spans="1:26" x14ac:dyDescent="0.25">
      <c r="A15" s="498">
        <v>43524</v>
      </c>
      <c r="B15" s="506" t="str">
        <f>+asset_level_drivers!$B$1</f>
        <v>Farmar</v>
      </c>
      <c r="C15" s="524">
        <v>6018.5533099999993</v>
      </c>
      <c r="D15" s="509">
        <v>413.51859000000002</v>
      </c>
      <c r="E15" s="509">
        <v>1288.7710099999999</v>
      </c>
      <c r="F15" s="525">
        <v>7720.8429100000003</v>
      </c>
      <c r="G15" s="509">
        <v>226.25432000000001</v>
      </c>
      <c r="H15" s="510">
        <f t="shared" si="1"/>
        <v>7947.0972300000003</v>
      </c>
      <c r="I15" s="509">
        <v>-406.08382</v>
      </c>
      <c r="J15" s="509">
        <v>-133.00595999999999</v>
      </c>
      <c r="K15" s="510">
        <v>-539.08978000000002</v>
      </c>
      <c r="L15" s="509">
        <v>-1133.4863500000001</v>
      </c>
      <c r="M15" s="509"/>
      <c r="N15" s="509">
        <v>-585.38328000000001</v>
      </c>
      <c r="O15" s="509">
        <v>5689.1378199999981</v>
      </c>
      <c r="P15" s="509">
        <v>-1510.1569099999999</v>
      </c>
      <c r="Q15" s="509">
        <v>62191.69638999999</v>
      </c>
      <c r="R15" s="509">
        <v>153150</v>
      </c>
      <c r="S15" s="509">
        <v>90000</v>
      </c>
      <c r="T15" s="509">
        <v>10878.384810000001</v>
      </c>
      <c r="U15" s="510">
        <v>232271.61519000001</v>
      </c>
      <c r="V15" s="511">
        <v>3.7347689269229796</v>
      </c>
      <c r="W15" s="509">
        <v>0</v>
      </c>
      <c r="X15" s="509">
        <f t="shared" si="0"/>
        <v>241238.69099999999</v>
      </c>
      <c r="Y15" s="509">
        <v>0</v>
      </c>
      <c r="Z15" s="509">
        <v>250000</v>
      </c>
    </row>
    <row r="16" spans="1:26" x14ac:dyDescent="0.25">
      <c r="A16" s="498">
        <v>43555</v>
      </c>
      <c r="B16" s="499" t="str">
        <f>+asset_level_drivers!$B$1</f>
        <v>Farmar</v>
      </c>
      <c r="C16" s="522">
        <v>9070.2289000000001</v>
      </c>
      <c r="D16" s="502">
        <v>313.74220000000003</v>
      </c>
      <c r="E16" s="502">
        <v>1419.19733</v>
      </c>
      <c r="F16" s="523">
        <v>10803.16843</v>
      </c>
      <c r="G16" s="502">
        <v>10.813190000000001</v>
      </c>
      <c r="H16" s="503">
        <f t="shared" si="1"/>
        <v>10813.98162</v>
      </c>
      <c r="I16" s="502">
        <v>-549.16092000000003</v>
      </c>
      <c r="J16" s="502">
        <v>-133.00595999999999</v>
      </c>
      <c r="K16" s="503">
        <v>-682.16687999999999</v>
      </c>
      <c r="L16" s="502">
        <v>-966.80181999999991</v>
      </c>
      <c r="M16" s="502"/>
      <c r="N16" s="502">
        <v>-771.54686000000004</v>
      </c>
      <c r="O16" s="502">
        <v>8393.4660599999988</v>
      </c>
      <c r="P16" s="502">
        <v>-1689.6627599999999</v>
      </c>
      <c r="Q16" s="502">
        <v>64129.82858999999</v>
      </c>
      <c r="R16" s="502">
        <v>161150</v>
      </c>
      <c r="S16" s="502">
        <v>90000</v>
      </c>
      <c r="T16" s="502">
        <v>10860.59799</v>
      </c>
      <c r="U16" s="503">
        <v>240289.40200999999</v>
      </c>
      <c r="V16" s="504">
        <v>3.7469210084161872</v>
      </c>
      <c r="W16" s="502">
        <v>0</v>
      </c>
      <c r="X16" s="502">
        <f t="shared" si="0"/>
        <v>241238.69099999999</v>
      </c>
      <c r="Y16" s="502">
        <v>0</v>
      </c>
      <c r="Z16" s="502">
        <v>250000</v>
      </c>
    </row>
    <row r="17" spans="1:26" x14ac:dyDescent="0.25">
      <c r="A17" s="527">
        <v>43585</v>
      </c>
      <c r="B17" s="528" t="str">
        <f>+asset_level_drivers!$B$1</f>
        <v>Farmar</v>
      </c>
      <c r="C17" s="529">
        <v>10007.37962</v>
      </c>
      <c r="D17" s="530">
        <v>-179.99270999999999</v>
      </c>
      <c r="E17" s="530">
        <v>1306.99073</v>
      </c>
      <c r="F17" s="531">
        <v>11134.377639999999</v>
      </c>
      <c r="G17" s="530">
        <v>-392.98649</v>
      </c>
      <c r="H17" s="532">
        <f t="shared" si="1"/>
        <v>10741.391149999999</v>
      </c>
      <c r="I17" s="530">
        <v>-546.70343000000003</v>
      </c>
      <c r="J17" s="530">
        <v>-133.00595999999999</v>
      </c>
      <c r="K17" s="532">
        <v>-679.70938999999998</v>
      </c>
      <c r="L17" s="530">
        <v>-1148.2498599999999</v>
      </c>
      <c r="M17" s="530"/>
      <c r="N17" s="530">
        <v>-683.44779000000005</v>
      </c>
      <c r="O17" s="530">
        <v>8229.9841099999958</v>
      </c>
      <c r="P17" s="530">
        <v>-1658.63724</v>
      </c>
      <c r="Q17" s="530">
        <v>65592.017229999998</v>
      </c>
      <c r="R17" s="530">
        <v>171150</v>
      </c>
      <c r="S17" s="530">
        <v>90000</v>
      </c>
      <c r="T17" s="530">
        <v>7634.5875800000003</v>
      </c>
      <c r="U17" s="532">
        <v>253515.41242000001</v>
      </c>
      <c r="V17" s="534">
        <v>3.8650345442348888</v>
      </c>
      <c r="W17" s="530">
        <v>0</v>
      </c>
      <c r="X17" s="530">
        <f t="shared" si="0"/>
        <v>241238.69099999999</v>
      </c>
      <c r="Y17" s="530">
        <v>0</v>
      </c>
      <c r="Z17" s="530">
        <v>250000</v>
      </c>
    </row>
    <row r="18" spans="1:26" x14ac:dyDescent="0.25">
      <c r="A18" s="498">
        <v>43616</v>
      </c>
      <c r="B18" s="499" t="str">
        <f>+asset_level_drivers!$B$1</f>
        <v>Farmar</v>
      </c>
      <c r="C18" s="522">
        <v>9697.7742500000004</v>
      </c>
      <c r="D18" s="502">
        <v>-115.63723</v>
      </c>
      <c r="E18" s="502">
        <v>1338.4891299999999</v>
      </c>
      <c r="F18" s="523">
        <v>10920.62615</v>
      </c>
      <c r="G18" s="502">
        <v>-227.71823999999998</v>
      </c>
      <c r="H18" s="503">
        <f t="shared" si="1"/>
        <v>10692.90791</v>
      </c>
      <c r="I18" s="502">
        <v>-541.04297999999994</v>
      </c>
      <c r="J18" s="502">
        <v>-133.00595999999999</v>
      </c>
      <c r="K18" s="503">
        <v>-674.0489399999999</v>
      </c>
      <c r="L18" s="502">
        <v>-1154.19397</v>
      </c>
      <c r="M18" s="502"/>
      <c r="N18" s="502">
        <v>-653.92822999999999</v>
      </c>
      <c r="O18" s="502">
        <v>8210.7367699999977</v>
      </c>
      <c r="P18" s="502">
        <v>-1722.8683000000001</v>
      </c>
      <c r="Q18" s="502">
        <v>68364.768549999993</v>
      </c>
      <c r="R18" s="502">
        <v>171150</v>
      </c>
      <c r="S18" s="502">
        <v>90000</v>
      </c>
      <c r="T18" s="502">
        <v>7264.0241399999995</v>
      </c>
      <c r="U18" s="503">
        <v>253885.97586000001</v>
      </c>
      <c r="V18" s="504">
        <v>3.7136961222111826</v>
      </c>
      <c r="W18" s="502">
        <v>0</v>
      </c>
      <c r="X18" s="502">
        <f t="shared" si="0"/>
        <v>241238.69099999999</v>
      </c>
      <c r="Y18" s="502">
        <v>0</v>
      </c>
      <c r="Z18" s="502">
        <v>250000</v>
      </c>
    </row>
    <row r="19" spans="1:26" x14ac:dyDescent="0.25">
      <c r="A19" s="498">
        <v>43646</v>
      </c>
      <c r="B19" s="506" t="str">
        <f>+asset_level_drivers!$B$1</f>
        <v>Farmar</v>
      </c>
      <c r="C19" s="524">
        <v>7568.4271500000004</v>
      </c>
      <c r="D19" s="509">
        <v>-189.44623999999999</v>
      </c>
      <c r="E19" s="509">
        <v>787.73874000000001</v>
      </c>
      <c r="F19" s="525">
        <v>8166.71965</v>
      </c>
      <c r="G19" s="509">
        <v>-95.709620000000001</v>
      </c>
      <c r="H19" s="510">
        <f t="shared" si="1"/>
        <v>8071.0100300000004</v>
      </c>
      <c r="I19" s="509">
        <v>-395.85630000000003</v>
      </c>
      <c r="J19" s="509">
        <v>-133.00595999999999</v>
      </c>
      <c r="K19" s="510">
        <v>-528.86225999999999</v>
      </c>
      <c r="L19" s="509">
        <v>-845.303</v>
      </c>
      <c r="M19" s="509"/>
      <c r="N19" s="509">
        <v>-657.18786999999998</v>
      </c>
      <c r="O19" s="509">
        <v>6039.6569</v>
      </c>
      <c r="P19" s="509">
        <v>-1658.7661599999999</v>
      </c>
      <c r="Q19" s="509">
        <v>69616.823510000002</v>
      </c>
      <c r="R19" s="509">
        <v>171150</v>
      </c>
      <c r="S19" s="509">
        <v>90000</v>
      </c>
      <c r="T19" s="509">
        <v>6367.5268599999999</v>
      </c>
      <c r="U19" s="510">
        <v>254782.47313999999</v>
      </c>
      <c r="V19" s="511">
        <v>3.6517259616729487</v>
      </c>
      <c r="W19" s="509">
        <v>0</v>
      </c>
      <c r="X19" s="509">
        <f t="shared" si="0"/>
        <v>241238.69099999999</v>
      </c>
      <c r="Y19" s="509">
        <v>0</v>
      </c>
      <c r="Z19" s="509">
        <v>250000</v>
      </c>
    </row>
    <row r="20" spans="1:26" x14ac:dyDescent="0.25">
      <c r="A20" s="527">
        <f t="shared" ref="A20:A43" si="2">+EOMONTH(A19,1)</f>
        <v>43677</v>
      </c>
      <c r="B20" s="535" t="str">
        <f>+asset_level_drivers!$B$1</f>
        <v>Farmar</v>
      </c>
      <c r="C20" s="536">
        <v>7949.2832600000002</v>
      </c>
      <c r="D20" s="537">
        <v>416.15791999999999</v>
      </c>
      <c r="E20" s="537">
        <v>575.44943999999998</v>
      </c>
      <c r="F20" s="538">
        <v>8940.8906199999983</v>
      </c>
      <c r="G20" s="537">
        <v>135.32055</v>
      </c>
      <c r="H20" s="539">
        <f t="shared" si="1"/>
        <v>9076.2111699999987</v>
      </c>
      <c r="I20" s="537">
        <v>-442.89816000000002</v>
      </c>
      <c r="J20" s="537">
        <v>-133.00596000000002</v>
      </c>
      <c r="K20" s="539">
        <v>-575.90412000000003</v>
      </c>
      <c r="L20" s="537">
        <v>-930.98510999999996</v>
      </c>
      <c r="M20" s="537"/>
      <c r="N20" s="537">
        <v>-643.70634999999993</v>
      </c>
      <c r="O20" s="537">
        <v>6925.6155899999994</v>
      </c>
      <c r="P20" s="537">
        <v>-1573.84997</v>
      </c>
      <c r="Q20" s="537">
        <v>71433.555529999983</v>
      </c>
      <c r="R20" s="537">
        <v>181150</v>
      </c>
      <c r="S20" s="537">
        <v>90000</v>
      </c>
      <c r="T20" s="537">
        <v>3593.02333</v>
      </c>
      <c r="U20" s="539">
        <v>267556.97667</v>
      </c>
      <c r="V20" s="540">
        <v>3.7510382622277412</v>
      </c>
      <c r="W20" s="537">
        <v>0</v>
      </c>
      <c r="X20" s="537">
        <f t="shared" si="0"/>
        <v>241238.69099999999</v>
      </c>
      <c r="Y20" s="537">
        <v>0</v>
      </c>
      <c r="Z20" s="537">
        <v>250000</v>
      </c>
    </row>
    <row r="21" spans="1:26" x14ac:dyDescent="0.25">
      <c r="A21" s="498">
        <f t="shared" si="2"/>
        <v>43708</v>
      </c>
      <c r="B21" s="506" t="str">
        <f>+asset_level_drivers!$B$1</f>
        <v>Farmar</v>
      </c>
      <c r="C21" s="524">
        <v>7425.893</v>
      </c>
      <c r="D21" s="509">
        <v>539.96271999999999</v>
      </c>
      <c r="E21" s="509">
        <v>422.36750000000001</v>
      </c>
      <c r="F21" s="525">
        <v>8388.2232199999999</v>
      </c>
      <c r="G21" s="509">
        <v>268.30074999999999</v>
      </c>
      <c r="H21" s="510">
        <f t="shared" si="1"/>
        <v>8656.5239700000002</v>
      </c>
      <c r="I21" s="509">
        <v>-413.19122000000004</v>
      </c>
      <c r="J21" s="509">
        <v>-142.83634999999992</v>
      </c>
      <c r="K21" s="510">
        <v>-556.02756999999997</v>
      </c>
      <c r="L21" s="509">
        <v>-885.08481000000006</v>
      </c>
      <c r="M21" s="509"/>
      <c r="N21" s="509">
        <v>-679.84627</v>
      </c>
      <c r="O21" s="509">
        <v>6535.5653199999997</v>
      </c>
      <c r="P21" s="509">
        <v>-1585.9516899999999</v>
      </c>
      <c r="Q21" s="509">
        <v>73706.180059999984</v>
      </c>
      <c r="R21" s="509">
        <v>181150</v>
      </c>
      <c r="S21" s="509">
        <v>90000</v>
      </c>
      <c r="T21" s="509">
        <v>1518.0828700000002</v>
      </c>
      <c r="U21" s="510">
        <v>269631.91713000002</v>
      </c>
      <c r="V21" s="511">
        <v>3.6655652318444143</v>
      </c>
      <c r="W21" s="509">
        <v>0</v>
      </c>
      <c r="X21" s="509">
        <f t="shared" si="0"/>
        <v>241238.69099999999</v>
      </c>
      <c r="Y21" s="509">
        <v>0</v>
      </c>
      <c r="Z21" s="509">
        <v>250000</v>
      </c>
    </row>
    <row r="22" spans="1:26" x14ac:dyDescent="0.25">
      <c r="A22" s="498">
        <f t="shared" si="2"/>
        <v>43738</v>
      </c>
      <c r="B22" s="499" t="str">
        <f>+asset_level_drivers!$B$1</f>
        <v>Farmar</v>
      </c>
      <c r="C22" s="522">
        <v>8682.3339299999989</v>
      </c>
      <c r="D22" s="502">
        <v>276.65003999999999</v>
      </c>
      <c r="E22" s="502">
        <v>369.95828999999998</v>
      </c>
      <c r="F22" s="523">
        <v>9328.9422599999998</v>
      </c>
      <c r="G22" s="502">
        <v>-7.3630200000000006</v>
      </c>
      <c r="H22" s="503">
        <f t="shared" si="1"/>
        <v>9321.5792399999991</v>
      </c>
      <c r="I22" s="502">
        <v>-453.26080000000007</v>
      </c>
      <c r="J22" s="502">
        <v>-134.23475999999999</v>
      </c>
      <c r="K22" s="503">
        <v>-587.49556000000007</v>
      </c>
      <c r="L22" s="502">
        <v>-862.38400000000001</v>
      </c>
      <c r="M22" s="502"/>
      <c r="N22" s="502">
        <v>-632.92370999999991</v>
      </c>
      <c r="O22" s="502">
        <v>7238.7759700000006</v>
      </c>
      <c r="P22" s="502">
        <v>-1532.29475</v>
      </c>
      <c r="Q22" s="502">
        <v>75667.732999999993</v>
      </c>
      <c r="R22" s="502">
        <v>181150</v>
      </c>
      <c r="S22" s="502">
        <v>90000</v>
      </c>
      <c r="T22" s="502">
        <v>1247.8284199999998</v>
      </c>
      <c r="U22" s="503">
        <v>269902.17158000002</v>
      </c>
      <c r="V22" s="504">
        <v>3.55</v>
      </c>
      <c r="W22" s="502">
        <v>0</v>
      </c>
      <c r="X22" s="502">
        <f t="shared" si="0"/>
        <v>241238.69099999999</v>
      </c>
      <c r="Y22" s="502">
        <v>0</v>
      </c>
      <c r="Z22" s="502">
        <v>250000</v>
      </c>
    </row>
    <row r="23" spans="1:26" x14ac:dyDescent="0.25">
      <c r="A23" s="527">
        <f t="shared" si="2"/>
        <v>43769</v>
      </c>
      <c r="B23" s="528" t="str">
        <f>+asset_level_drivers!$B$1</f>
        <v>Farmar</v>
      </c>
      <c r="C23" s="529">
        <v>9574.2401499999996</v>
      </c>
      <c r="D23" s="530">
        <v>296.49680000000001</v>
      </c>
      <c r="E23" s="530">
        <v>721.44998999999996</v>
      </c>
      <c r="F23" s="531">
        <v>10592.18694</v>
      </c>
      <c r="G23" s="530">
        <v>173.72701999999998</v>
      </c>
      <c r="H23" s="532">
        <f t="shared" si="1"/>
        <v>10765.91396</v>
      </c>
      <c r="I23" s="530">
        <v>-520.22270000000003</v>
      </c>
      <c r="J23" s="530">
        <v>-134.23476000000002</v>
      </c>
      <c r="K23" s="532">
        <v>-654.45746000000008</v>
      </c>
      <c r="L23" s="530">
        <v>-703.54300000000001</v>
      </c>
      <c r="M23" s="530"/>
      <c r="N23" s="530">
        <v>-731.00903000000005</v>
      </c>
      <c r="O23" s="530">
        <v>8676.9044700000013</v>
      </c>
      <c r="P23" s="530">
        <v>-1647</v>
      </c>
      <c r="Q23" s="530">
        <v>79963.011859999999</v>
      </c>
      <c r="R23" s="530">
        <v>197150</v>
      </c>
      <c r="S23" s="530">
        <v>90000</v>
      </c>
      <c r="T23" s="530">
        <v>3732.7965899999999</v>
      </c>
      <c r="U23" s="532">
        <v>283417.20341000002</v>
      </c>
      <c r="V23" s="534">
        <v>3.5443537807981715</v>
      </c>
      <c r="W23" s="530">
        <v>0</v>
      </c>
      <c r="X23" s="530">
        <f t="shared" si="0"/>
        <v>241238.69099999999</v>
      </c>
      <c r="Y23" s="530">
        <v>0</v>
      </c>
      <c r="Z23" s="530">
        <v>250000</v>
      </c>
    </row>
    <row r="24" spans="1:26" x14ac:dyDescent="0.25">
      <c r="A24" s="498">
        <f t="shared" si="2"/>
        <v>43799</v>
      </c>
      <c r="B24" s="499" t="str">
        <f>+asset_level_drivers!$B$1</f>
        <v>Farmar</v>
      </c>
      <c r="C24" s="522">
        <v>9666.342630000001</v>
      </c>
      <c r="D24" s="502">
        <v>445.64971000000003</v>
      </c>
      <c r="E24" s="502">
        <v>741.01078000000007</v>
      </c>
      <c r="F24" s="523">
        <v>10853.003120000001</v>
      </c>
      <c r="G24" s="502">
        <v>-110.45213000000001</v>
      </c>
      <c r="H24" s="503">
        <f t="shared" si="1"/>
        <v>10742.550990000002</v>
      </c>
      <c r="I24" s="502">
        <v>-537.05255999999997</v>
      </c>
      <c r="J24" s="502">
        <v>-134.23476000000002</v>
      </c>
      <c r="K24" s="503">
        <v>-671.28732000000002</v>
      </c>
      <c r="L24" s="502">
        <v>-1271.3795299999999</v>
      </c>
      <c r="M24" s="502"/>
      <c r="N24" s="502">
        <v>-749.13960999999995</v>
      </c>
      <c r="O24" s="502">
        <v>8050.7445300000018</v>
      </c>
      <c r="P24" s="502">
        <v>-1589.0039999999999</v>
      </c>
      <c r="Q24" s="502">
        <v>82994.984589999978</v>
      </c>
      <c r="R24" s="502">
        <v>197150</v>
      </c>
      <c r="S24" s="502">
        <v>90000</v>
      </c>
      <c r="T24" s="502">
        <v>8231.6323099999991</v>
      </c>
      <c r="U24" s="503">
        <v>278918.36768999998</v>
      </c>
      <c r="V24" s="504">
        <v>3.3606653349943114</v>
      </c>
      <c r="W24" s="502">
        <v>0</v>
      </c>
      <c r="X24" s="502">
        <f t="shared" si="0"/>
        <v>241238.69099999999</v>
      </c>
      <c r="Y24" s="502">
        <v>0</v>
      </c>
      <c r="Z24" s="502">
        <v>250000</v>
      </c>
    </row>
    <row r="25" spans="1:26" x14ac:dyDescent="0.25">
      <c r="A25" s="498">
        <f t="shared" si="2"/>
        <v>43830</v>
      </c>
      <c r="B25" s="506" t="str">
        <f>+asset_level_drivers!$B$1</f>
        <v>Farmar</v>
      </c>
      <c r="C25" s="524">
        <v>9922.748880000001</v>
      </c>
      <c r="D25" s="509">
        <v>538.95826999999997</v>
      </c>
      <c r="E25" s="509">
        <v>-290.17877000000004</v>
      </c>
      <c r="F25" s="525">
        <v>10171.52838</v>
      </c>
      <c r="G25" s="509">
        <v>-327.78300000000002</v>
      </c>
      <c r="H25" s="510">
        <f t="shared" si="1"/>
        <v>9843.7453800000003</v>
      </c>
      <c r="I25" s="509">
        <v>-533</v>
      </c>
      <c r="J25" s="509">
        <v>-34.741999999999997</v>
      </c>
      <c r="K25" s="510">
        <v>-567.74199999999996</v>
      </c>
      <c r="L25" s="509">
        <v>-1667.3240000000001</v>
      </c>
      <c r="M25" s="509"/>
      <c r="N25" s="509">
        <v>-1165.098</v>
      </c>
      <c r="O25" s="509">
        <v>6443.5813799999987</v>
      </c>
      <c r="P25" s="509">
        <v>-1613.4770000000001</v>
      </c>
      <c r="Q25" s="509">
        <v>86034.997159999999</v>
      </c>
      <c r="R25" s="509">
        <v>192150</v>
      </c>
      <c r="S25" s="509">
        <v>90000</v>
      </c>
      <c r="T25" s="509">
        <v>1654.40041</v>
      </c>
      <c r="U25" s="510">
        <v>280495.59959</v>
      </c>
      <c r="V25" s="511">
        <v>3.2602500011519733</v>
      </c>
      <c r="W25" s="509">
        <v>0</v>
      </c>
      <c r="X25" s="509">
        <f t="shared" si="0"/>
        <v>241238.69099999999</v>
      </c>
      <c r="Y25" s="509">
        <v>0</v>
      </c>
      <c r="Z25" s="509">
        <v>250000</v>
      </c>
    </row>
    <row r="26" spans="1:26" x14ac:dyDescent="0.25">
      <c r="A26" s="527">
        <f t="shared" si="2"/>
        <v>43861</v>
      </c>
      <c r="B26" s="535" t="str">
        <f>+asset_level_drivers!$B$1</f>
        <v>Farmar</v>
      </c>
      <c r="C26" s="536">
        <v>9447.9965600000014</v>
      </c>
      <c r="D26" s="537">
        <v>201.07662999999999</v>
      </c>
      <c r="E26" s="537">
        <v>292.52627000000001</v>
      </c>
      <c r="F26" s="538">
        <f>SUM(C26:E26)</f>
        <v>9941.5994600000013</v>
      </c>
      <c r="G26" s="537">
        <v>41.551000000000002</v>
      </c>
      <c r="H26" s="539">
        <f t="shared" si="1"/>
        <v>9983.1504600000007</v>
      </c>
      <c r="I26" s="537">
        <v>-473.99340999999998</v>
      </c>
      <c r="J26" s="537">
        <v>-134.23400000000001</v>
      </c>
      <c r="K26" s="539">
        <f>SUM(I26:J26)</f>
        <v>-608.22740999999996</v>
      </c>
      <c r="L26" s="537">
        <v>-894.53</v>
      </c>
      <c r="M26" s="537"/>
      <c r="N26" s="537">
        <v>-619.66600000000005</v>
      </c>
      <c r="O26" s="537">
        <v>7860.7268100000019</v>
      </c>
      <c r="P26" s="537">
        <v>-1565.64</v>
      </c>
      <c r="Q26" s="537">
        <v>88294.895969999998</v>
      </c>
      <c r="R26" s="537">
        <v>200150</v>
      </c>
      <c r="S26" s="537">
        <v>90000</v>
      </c>
      <c r="T26" s="537">
        <v>6586.5702699999993</v>
      </c>
      <c r="U26" s="539">
        <f>R26+S26-T26</f>
        <v>283563.42972999997</v>
      </c>
      <c r="V26" s="540">
        <f>U26/Q26</f>
        <v>3.2115495082110574</v>
      </c>
      <c r="W26" s="537">
        <v>0</v>
      </c>
      <c r="X26" s="537">
        <f t="shared" si="0"/>
        <v>241238.69099999999</v>
      </c>
      <c r="Y26" s="537">
        <v>0</v>
      </c>
      <c r="Z26" s="537">
        <v>250000</v>
      </c>
    </row>
    <row r="27" spans="1:26" x14ac:dyDescent="0.25">
      <c r="A27" s="498">
        <f t="shared" si="2"/>
        <v>43890</v>
      </c>
      <c r="B27" s="506" t="str">
        <f>+asset_level_drivers!$B$1</f>
        <v>Farmar</v>
      </c>
      <c r="C27" s="524">
        <v>7874.5121300000001</v>
      </c>
      <c r="D27" s="509">
        <v>100.1784</v>
      </c>
      <c r="E27" s="509">
        <v>385.64129000000003</v>
      </c>
      <c r="F27" s="525">
        <f>SUM(C27:E27)</f>
        <v>8360.3318199999994</v>
      </c>
      <c r="G27" s="509">
        <v>746.90479000000005</v>
      </c>
      <c r="H27" s="510">
        <f t="shared" si="1"/>
        <v>9107.2366099999999</v>
      </c>
      <c r="I27" s="509">
        <v>-400.62400999999994</v>
      </c>
      <c r="J27" s="509">
        <v>-134.23476000000002</v>
      </c>
      <c r="K27" s="510">
        <f t="shared" ref="K27:K34" si="3">SUM(I27:J27)</f>
        <v>-534.85876999999994</v>
      </c>
      <c r="L27" s="509">
        <v>-1309.7464199999999</v>
      </c>
      <c r="M27" s="509"/>
      <c r="N27" s="509">
        <v>-641.85927000000004</v>
      </c>
      <c r="O27" s="509">
        <v>6620.7721500000016</v>
      </c>
      <c r="P27" s="509">
        <v>-1455.78</v>
      </c>
      <c r="Q27" s="509">
        <v>89226.435379999995</v>
      </c>
      <c r="R27" s="509">
        <v>200150</v>
      </c>
      <c r="S27" s="509">
        <v>90000</v>
      </c>
      <c r="T27" s="509">
        <v>6831.5094900000004</v>
      </c>
      <c r="U27" s="510">
        <f t="shared" ref="U27:U36" si="4">R27+S27-T27</f>
        <v>283318.49050999997</v>
      </c>
      <c r="V27" s="511">
        <f>U27/Q27</f>
        <v>3.1752752343338093</v>
      </c>
      <c r="W27" s="509">
        <v>0</v>
      </c>
      <c r="X27" s="509">
        <f t="shared" si="0"/>
        <v>241238.69099999999</v>
      </c>
      <c r="Y27" s="509">
        <v>0</v>
      </c>
      <c r="Z27" s="509">
        <v>250000</v>
      </c>
    </row>
    <row r="28" spans="1:26" x14ac:dyDescent="0.25">
      <c r="A28" s="498">
        <f t="shared" si="2"/>
        <v>43921</v>
      </c>
      <c r="B28" s="499" t="str">
        <f>+asset_level_drivers!$B$1</f>
        <v>Farmar</v>
      </c>
      <c r="C28" s="522">
        <v>5433.6157000000003</v>
      </c>
      <c r="D28" s="502">
        <v>-52.216650000000001</v>
      </c>
      <c r="E28" s="502">
        <v>80.456249999999997</v>
      </c>
      <c r="F28" s="523">
        <f>SUM(C28:E28)</f>
        <v>5461.8553000000002</v>
      </c>
      <c r="G28" s="502">
        <v>4406.0529999999999</v>
      </c>
      <c r="H28" s="503">
        <f t="shared" si="1"/>
        <v>9867.9082999999991</v>
      </c>
      <c r="I28" s="502">
        <v>-254.55266</v>
      </c>
      <c r="J28" s="502">
        <v>-143.32566</v>
      </c>
      <c r="K28" s="503">
        <f t="shared" si="3"/>
        <v>-397.87832000000003</v>
      </c>
      <c r="L28" s="502">
        <v>-1068.0264299999999</v>
      </c>
      <c r="M28" s="502"/>
      <c r="N28" s="502">
        <v>-695.57659999999998</v>
      </c>
      <c r="O28" s="502">
        <v>7706.4269499999955</v>
      </c>
      <c r="P28" s="502">
        <v>-1453.51</v>
      </c>
      <c r="Q28" s="502">
        <v>88539.396269999983</v>
      </c>
      <c r="R28" s="502">
        <v>200150</v>
      </c>
      <c r="S28" s="502">
        <v>90000</v>
      </c>
      <c r="T28" s="502">
        <v>1474.5326200000002</v>
      </c>
      <c r="U28" s="503">
        <f t="shared" si="4"/>
        <v>288675.46737999999</v>
      </c>
      <c r="V28" s="504">
        <f>U28/Q28</f>
        <v>3.2604182944695839</v>
      </c>
      <c r="W28" s="502">
        <v>0</v>
      </c>
      <c r="X28" s="502">
        <f t="shared" si="0"/>
        <v>241238.69099999999</v>
      </c>
      <c r="Y28" s="502">
        <v>0</v>
      </c>
      <c r="Z28" s="502">
        <v>250000</v>
      </c>
    </row>
    <row r="29" spans="1:26" x14ac:dyDescent="0.25">
      <c r="A29" s="527">
        <f t="shared" si="2"/>
        <v>43951</v>
      </c>
      <c r="B29" s="528" t="str">
        <f>+asset_level_drivers!$B$1</f>
        <v>Farmar</v>
      </c>
      <c r="C29" s="529">
        <v>2585.4637299999999</v>
      </c>
      <c r="D29" s="530">
        <v>36.658439999999999</v>
      </c>
      <c r="E29" s="530">
        <v>-0.34813</v>
      </c>
      <c r="F29" s="531">
        <f>SUM(C29:E29)</f>
        <v>2621.7740400000002</v>
      </c>
      <c r="G29" s="530">
        <v>5710.5581099999999</v>
      </c>
      <c r="H29" s="532">
        <f t="shared" si="1"/>
        <v>8332.3321500000002</v>
      </c>
      <c r="I29" s="530">
        <v>-123.1309</v>
      </c>
      <c r="J29" s="530">
        <v>-166.59806</v>
      </c>
      <c r="K29" s="532">
        <f t="shared" si="3"/>
        <v>-289.72896000000003</v>
      </c>
      <c r="L29" s="530">
        <v>-1009.75755</v>
      </c>
      <c r="M29" s="530"/>
      <c r="N29" s="530">
        <v>-586.71280999999999</v>
      </c>
      <c r="O29" s="530">
        <v>6446.1328300000023</v>
      </c>
      <c r="P29" s="530">
        <v>-1377.07</v>
      </c>
      <c r="Q29" s="530">
        <v>86755.544989999995</v>
      </c>
      <c r="R29" s="530">
        <v>208150</v>
      </c>
      <c r="S29" s="530">
        <v>90000</v>
      </c>
      <c r="T29" s="530">
        <v>7442.2261200000003</v>
      </c>
      <c r="U29" s="532">
        <f t="shared" si="4"/>
        <v>290707.77387999999</v>
      </c>
      <c r="V29" s="534">
        <f>U29/Q29</f>
        <v>3.350884072176699</v>
      </c>
      <c r="W29" s="530">
        <v>0</v>
      </c>
      <c r="X29" s="530">
        <f t="shared" si="0"/>
        <v>241238.69099999999</v>
      </c>
      <c r="Y29" s="530">
        <v>0</v>
      </c>
      <c r="Z29" s="530">
        <v>250000</v>
      </c>
    </row>
    <row r="30" spans="1:26" x14ac:dyDescent="0.25">
      <c r="A30" s="498">
        <f t="shared" si="2"/>
        <v>43982</v>
      </c>
      <c r="B30" s="499" t="str">
        <f>+asset_level_drivers!$B$1</f>
        <v>Farmar</v>
      </c>
      <c r="C30" s="522">
        <v>2974.7282799999998</v>
      </c>
      <c r="D30" s="502">
        <v>489.46686</v>
      </c>
      <c r="E30" s="502">
        <v>379.48232000000002</v>
      </c>
      <c r="F30" s="523">
        <f t="shared" ref="F30:F43" si="5">SUM(C30:E30)</f>
        <v>3843.6774599999999</v>
      </c>
      <c r="G30" s="502">
        <v>3783.2800499999998</v>
      </c>
      <c r="H30" s="503">
        <f t="shared" si="1"/>
        <v>7626.9575100000002</v>
      </c>
      <c r="I30" s="502">
        <v>-207.35525999999999</v>
      </c>
      <c r="J30" s="502">
        <v>-144.59839000000002</v>
      </c>
      <c r="K30" s="503">
        <f t="shared" si="3"/>
        <v>-351.95365000000004</v>
      </c>
      <c r="L30" s="502">
        <v>-844.07308999999998</v>
      </c>
      <c r="M30" s="502"/>
      <c r="N30" s="502">
        <v>-615.55402000000004</v>
      </c>
      <c r="O30" s="502">
        <v>5815.3767500000031</v>
      </c>
      <c r="P30" s="502">
        <v>-1333.4118700000001</v>
      </c>
      <c r="Q30" s="502">
        <v>84360.184969999988</v>
      </c>
      <c r="R30" s="502">
        <v>208150</v>
      </c>
      <c r="S30" s="502">
        <v>90000</v>
      </c>
      <c r="T30" s="502">
        <v>5808.64678</v>
      </c>
      <c r="U30" s="503">
        <f t="shared" si="4"/>
        <v>292341.35321999999</v>
      </c>
      <c r="V30" s="504">
        <f t="shared" ref="V30:V36" si="6">U30/Q30</f>
        <v>3.4653948817675291</v>
      </c>
      <c r="W30" s="502">
        <v>0</v>
      </c>
      <c r="X30" s="502">
        <f t="shared" si="0"/>
        <v>241238.69099999999</v>
      </c>
      <c r="Y30" s="502">
        <v>0</v>
      </c>
      <c r="Z30" s="502">
        <v>250000</v>
      </c>
    </row>
    <row r="31" spans="1:26" x14ac:dyDescent="0.25">
      <c r="A31" s="498">
        <f t="shared" si="2"/>
        <v>44012</v>
      </c>
      <c r="B31" s="506" t="str">
        <f>+asset_level_drivers!$B$1</f>
        <v>Farmar</v>
      </c>
      <c r="C31" s="524">
        <v>5827.0335500000001</v>
      </c>
      <c r="D31" s="509">
        <v>238.22598000000002</v>
      </c>
      <c r="E31" s="509">
        <v>709.64625999999998</v>
      </c>
      <c r="F31" s="525">
        <f t="shared" si="5"/>
        <v>6774.9057900000007</v>
      </c>
      <c r="G31" s="509">
        <v>2221.5259000000001</v>
      </c>
      <c r="H31" s="510">
        <f t="shared" si="1"/>
        <v>8996.4316900000013</v>
      </c>
      <c r="I31" s="509">
        <v>-342.41649000000001</v>
      </c>
      <c r="J31" s="509">
        <v>-144.59839000000002</v>
      </c>
      <c r="K31" s="510">
        <f t="shared" si="3"/>
        <v>-487.01488000000006</v>
      </c>
      <c r="L31" s="509">
        <v>-1049.89606</v>
      </c>
      <c r="M31" s="509"/>
      <c r="N31" s="509">
        <v>-614.83280000000002</v>
      </c>
      <c r="O31" s="509">
        <v>6844.6879500000005</v>
      </c>
      <c r="P31" s="509">
        <v>-1367.7244800000001</v>
      </c>
      <c r="Q31" s="509">
        <f t="shared" ref="Q31:Q33" si="7">SUM(O20:O31)</f>
        <v>85165.310700000016</v>
      </c>
      <c r="R31" s="509">
        <v>205150</v>
      </c>
      <c r="S31" s="509">
        <v>90000</v>
      </c>
      <c r="T31" s="509">
        <v>3909.7611499999998</v>
      </c>
      <c r="U31" s="510">
        <f t="shared" si="4"/>
        <v>291240.23885000002</v>
      </c>
      <c r="V31" s="511">
        <f t="shared" si="6"/>
        <v>3.4197050002660294</v>
      </c>
      <c r="W31" s="509">
        <v>0</v>
      </c>
      <c r="X31" s="509">
        <f t="shared" si="0"/>
        <v>241238.69099999999</v>
      </c>
      <c r="Y31" s="509">
        <v>0</v>
      </c>
      <c r="Z31" s="509">
        <v>215000</v>
      </c>
    </row>
    <row r="32" spans="1:26" x14ac:dyDescent="0.25">
      <c r="A32" s="527">
        <f t="shared" si="2"/>
        <v>44043</v>
      </c>
      <c r="B32" s="535" t="str">
        <f>+asset_level_drivers!$B$1</f>
        <v>Farmar</v>
      </c>
      <c r="C32" s="536">
        <v>5731.5181500000008</v>
      </c>
      <c r="D32" s="537">
        <v>285.38047999999998</v>
      </c>
      <c r="E32" s="537">
        <v>702.01350000000002</v>
      </c>
      <c r="F32" s="538">
        <f t="shared" si="5"/>
        <v>6718.9121300000006</v>
      </c>
      <c r="G32" s="537">
        <v>1737.70811</v>
      </c>
      <c r="H32" s="539">
        <f t="shared" si="1"/>
        <v>8456.6202400000002</v>
      </c>
      <c r="I32" s="537">
        <v>-340.28169000000003</v>
      </c>
      <c r="J32" s="537">
        <v>-144.5984</v>
      </c>
      <c r="K32" s="539">
        <f t="shared" si="3"/>
        <v>-484.88009</v>
      </c>
      <c r="L32" s="537">
        <v>-944.95093999999995</v>
      </c>
      <c r="M32" s="537"/>
      <c r="N32" s="537">
        <v>-641.5847</v>
      </c>
      <c r="O32" s="537">
        <v>6385.2045100000014</v>
      </c>
      <c r="P32" s="537">
        <v>-1503.72235</v>
      </c>
      <c r="Q32" s="537">
        <f t="shared" si="7"/>
        <v>84624.899620000011</v>
      </c>
      <c r="R32" s="537">
        <v>200000</v>
      </c>
      <c r="S32" s="537">
        <v>90000</v>
      </c>
      <c r="T32" s="537">
        <v>3932.5714800000001</v>
      </c>
      <c r="U32" s="539">
        <f t="shared" si="4"/>
        <v>286067.42852000002</v>
      </c>
      <c r="V32" s="540">
        <f t="shared" si="6"/>
        <v>3.3804167544606654</v>
      </c>
      <c r="W32" s="537">
        <v>0</v>
      </c>
      <c r="X32" s="537">
        <f t="shared" si="0"/>
        <v>241238.69099999999</v>
      </c>
      <c r="Y32" s="537">
        <v>0</v>
      </c>
      <c r="Z32" s="537">
        <v>215000</v>
      </c>
    </row>
    <row r="33" spans="1:26" x14ac:dyDescent="0.25">
      <c r="A33" s="498">
        <f t="shared" si="2"/>
        <v>44074</v>
      </c>
      <c r="B33" s="506" t="str">
        <f>+asset_level_drivers!$B$1</f>
        <v>Farmar</v>
      </c>
      <c r="C33" s="524">
        <v>4763.4412000000002</v>
      </c>
      <c r="D33" s="509">
        <v>438.89807999999999</v>
      </c>
      <c r="E33" s="509">
        <v>1170.03592</v>
      </c>
      <c r="F33" s="525">
        <f t="shared" si="5"/>
        <v>6372.3752000000004</v>
      </c>
      <c r="G33" s="509">
        <v>1368.4722899999999</v>
      </c>
      <c r="H33" s="510">
        <f t="shared" si="1"/>
        <v>7740.8474900000001</v>
      </c>
      <c r="I33" s="509">
        <v>-344.14474000000001</v>
      </c>
      <c r="J33" s="509">
        <v>-144.5984</v>
      </c>
      <c r="K33" s="510">
        <f t="shared" si="3"/>
        <v>-488.74314000000004</v>
      </c>
      <c r="L33" s="509">
        <v>-712.06098999999995</v>
      </c>
      <c r="M33" s="509"/>
      <c r="N33" s="509">
        <v>-580.33132000000001</v>
      </c>
      <c r="O33" s="509">
        <v>5959.7120399999994</v>
      </c>
      <c r="P33" s="509">
        <v>-1489.76061</v>
      </c>
      <c r="Q33" s="509">
        <f t="shared" si="7"/>
        <v>84049.046340000001</v>
      </c>
      <c r="R33" s="509">
        <v>197000</v>
      </c>
      <c r="S33" s="509">
        <v>90000</v>
      </c>
      <c r="T33" s="509">
        <v>6178.8332900000005</v>
      </c>
      <c r="U33" s="510">
        <f t="shared" si="4"/>
        <v>280821.16671000002</v>
      </c>
      <c r="V33" s="511">
        <f t="shared" si="6"/>
        <v>3.3411582753004265</v>
      </c>
      <c r="W33" s="509">
        <v>0</v>
      </c>
      <c r="X33" s="509">
        <f t="shared" si="0"/>
        <v>241238.69099999999</v>
      </c>
      <c r="Y33" s="509">
        <v>0</v>
      </c>
      <c r="Z33" s="509">
        <v>215000</v>
      </c>
    </row>
    <row r="34" spans="1:26" x14ac:dyDescent="0.25">
      <c r="A34" s="498">
        <f t="shared" si="2"/>
        <v>44104</v>
      </c>
      <c r="B34" s="499" t="str">
        <f>+asset_level_drivers!$B$1</f>
        <v>Farmar</v>
      </c>
      <c r="C34" s="522">
        <v>4873.7112500000003</v>
      </c>
      <c r="D34" s="502">
        <v>566.95826999999997</v>
      </c>
      <c r="E34" s="502">
        <v>903.63983999999994</v>
      </c>
      <c r="F34" s="523">
        <f t="shared" si="5"/>
        <v>6344.3093600000002</v>
      </c>
      <c r="G34" s="502">
        <v>1708.32554</v>
      </c>
      <c r="H34" s="503">
        <f t="shared" si="1"/>
        <v>8052.6349</v>
      </c>
      <c r="I34" s="502">
        <v>-334.37079999999997</v>
      </c>
      <c r="J34" s="502">
        <v>-105.64735</v>
      </c>
      <c r="K34" s="503">
        <f t="shared" si="3"/>
        <v>-440.01814999999999</v>
      </c>
      <c r="L34" s="502">
        <v>-1267.99278</v>
      </c>
      <c r="M34" s="502"/>
      <c r="N34" s="502">
        <f>-1525.88314+888.46286</f>
        <v>-637.42027999999993</v>
      </c>
      <c r="O34" s="502">
        <v>5657.068510000001</v>
      </c>
      <c r="P34" s="502">
        <v>-1420.6538600000001</v>
      </c>
      <c r="Q34" s="502">
        <f t="shared" ref="Q34" si="8">SUM(O23:O34)</f>
        <v>82467.33888000001</v>
      </c>
      <c r="R34" s="502">
        <v>198000</v>
      </c>
      <c r="S34" s="502">
        <v>90000</v>
      </c>
      <c r="T34" s="502">
        <v>3431.2500700000001</v>
      </c>
      <c r="U34" s="503">
        <f t="shared" si="4"/>
        <v>284568.74992999999</v>
      </c>
      <c r="V34" s="504">
        <f t="shared" si="6"/>
        <v>3.4506842805256768</v>
      </c>
      <c r="W34" s="502">
        <v>0</v>
      </c>
      <c r="X34" s="502">
        <f t="shared" si="0"/>
        <v>241238.69099999999</v>
      </c>
      <c r="Y34" s="502">
        <v>0</v>
      </c>
      <c r="Z34" s="502">
        <v>215000</v>
      </c>
    </row>
    <row r="35" spans="1:26" x14ac:dyDescent="0.25">
      <c r="A35" s="527">
        <f t="shared" si="2"/>
        <v>44135</v>
      </c>
      <c r="B35" s="535" t="str">
        <f>+asset_level_drivers!$B$1</f>
        <v>Farmar</v>
      </c>
      <c r="C35" s="536">
        <v>5709.8977800000002</v>
      </c>
      <c r="D35" s="537">
        <v>560.39486999999997</v>
      </c>
      <c r="E35" s="537">
        <v>1057.5056100000002</v>
      </c>
      <c r="F35" s="538">
        <f t="shared" si="5"/>
        <v>7327.7982600000005</v>
      </c>
      <c r="G35" s="537">
        <v>1616.9992199999999</v>
      </c>
      <c r="H35" s="539">
        <f t="shared" si="1"/>
        <v>8944.7974800000011</v>
      </c>
      <c r="I35" s="537">
        <v>-387.46444000000002</v>
      </c>
      <c r="J35" s="537">
        <v>-124.48227</v>
      </c>
      <c r="K35" s="539">
        <f t="shared" ref="K35:K37" si="9">SUM(I35:J35)</f>
        <v>-511.94671000000005</v>
      </c>
      <c r="L35" s="537">
        <v>-1031.13753</v>
      </c>
      <c r="M35" s="537"/>
      <c r="N35" s="537">
        <v>-706.98388</v>
      </c>
      <c r="O35" s="537">
        <v>6717.2293599999994</v>
      </c>
      <c r="P35" s="537">
        <v>-1470.6169499999999</v>
      </c>
      <c r="Q35" s="537">
        <v>80507.417880000023</v>
      </c>
      <c r="R35" s="537">
        <v>198000</v>
      </c>
      <c r="S35" s="537">
        <v>90000</v>
      </c>
      <c r="T35" s="537">
        <v>2903.7127</v>
      </c>
      <c r="U35" s="539">
        <f t="shared" si="4"/>
        <v>285096.28730000003</v>
      </c>
      <c r="V35" s="540">
        <f t="shared" si="6"/>
        <v>3.5412424694200109</v>
      </c>
      <c r="W35" s="537">
        <v>0</v>
      </c>
      <c r="X35" s="537">
        <f t="shared" si="0"/>
        <v>241238.69099999999</v>
      </c>
      <c r="Y35" s="537">
        <v>0</v>
      </c>
      <c r="Z35" s="537">
        <v>215000</v>
      </c>
    </row>
    <row r="36" spans="1:26" x14ac:dyDescent="0.25">
      <c r="A36" s="498">
        <f t="shared" si="2"/>
        <v>44165</v>
      </c>
      <c r="B36" s="506" t="str">
        <f>+asset_level_drivers!$B$1</f>
        <v>Farmar</v>
      </c>
      <c r="C36" s="524">
        <v>5891.7930299999998</v>
      </c>
      <c r="D36" s="509">
        <v>749.07408999999996</v>
      </c>
      <c r="E36" s="509">
        <v>1399.0913400000002</v>
      </c>
      <c r="F36" s="525">
        <f t="shared" si="5"/>
        <v>8039.9584599999998</v>
      </c>
      <c r="G36" s="509">
        <v>1065.08799</v>
      </c>
      <c r="H36" s="510">
        <f t="shared" si="1"/>
        <v>9105.0464499999998</v>
      </c>
      <c r="I36" s="509">
        <v>-417.03958</v>
      </c>
      <c r="J36" s="509">
        <v>-169.88154</v>
      </c>
      <c r="K36" s="510">
        <f t="shared" si="9"/>
        <v>-586.92111999999997</v>
      </c>
      <c r="L36" s="509">
        <v>-1190.04775</v>
      </c>
      <c r="M36" s="509"/>
      <c r="N36" s="509">
        <v>-693.45878000000005</v>
      </c>
      <c r="O36" s="509">
        <v>6657.1188000000011</v>
      </c>
      <c r="P36" s="509">
        <v>-1437.17454</v>
      </c>
      <c r="Q36" s="509">
        <v>79113.792150000008</v>
      </c>
      <c r="R36" s="509">
        <v>198000</v>
      </c>
      <c r="S36" s="509">
        <v>90000</v>
      </c>
      <c r="T36" s="509">
        <v>4041.4388799999997</v>
      </c>
      <c r="U36" s="510">
        <f t="shared" si="4"/>
        <v>283958.56112000003</v>
      </c>
      <c r="V36" s="511">
        <f t="shared" si="6"/>
        <v>3.5892421966275321</v>
      </c>
      <c r="W36" s="509">
        <v>0</v>
      </c>
      <c r="X36" s="509">
        <f t="shared" si="0"/>
        <v>241238.69099999999</v>
      </c>
      <c r="Y36" s="509">
        <v>0</v>
      </c>
      <c r="Z36" s="509">
        <v>215000</v>
      </c>
    </row>
    <row r="37" spans="1:26" x14ac:dyDescent="0.25">
      <c r="A37" s="498">
        <f t="shared" si="2"/>
        <v>44196</v>
      </c>
      <c r="B37" s="499" t="str">
        <f>+asset_level_drivers!$B$1</f>
        <v>Farmar</v>
      </c>
      <c r="C37" s="522">
        <v>6808.6824800000004</v>
      </c>
      <c r="D37" s="502">
        <v>1157.40551</v>
      </c>
      <c r="E37" s="502">
        <v>1110.5912900000001</v>
      </c>
      <c r="F37" s="523">
        <f t="shared" si="5"/>
        <v>9076.6792800000003</v>
      </c>
      <c r="G37" s="502">
        <v>-170.62995999999998</v>
      </c>
      <c r="H37" s="503">
        <f t="shared" si="1"/>
        <v>8906.0493200000001</v>
      </c>
      <c r="I37" s="502">
        <v>-412.11169000000001</v>
      </c>
      <c r="J37" s="502">
        <v>-115.48305999999999</v>
      </c>
      <c r="K37" s="503">
        <f t="shared" si="9"/>
        <v>-527.59474999999998</v>
      </c>
      <c r="L37" s="502">
        <v>-1185.1373500000002</v>
      </c>
      <c r="M37" s="502"/>
      <c r="N37" s="502">
        <v>-239.61367999999999</v>
      </c>
      <c r="O37" s="502">
        <v>6976.2035400000022</v>
      </c>
      <c r="P37" s="502">
        <v>-1479.0400900000002</v>
      </c>
      <c r="Q37" s="502">
        <v>79646.660199999998</v>
      </c>
      <c r="R37" s="502">
        <v>196000</v>
      </c>
      <c r="S37" s="502">
        <v>90000</v>
      </c>
      <c r="T37" s="502">
        <v>3790.02882</v>
      </c>
      <c r="U37" s="503">
        <f>R37+S37-T37</f>
        <v>282209.97117999999</v>
      </c>
      <c r="V37" s="504">
        <v>3.38</v>
      </c>
      <c r="W37" s="502">
        <v>0</v>
      </c>
      <c r="X37" s="502">
        <f>240738.691+500+45000</f>
        <v>286238.69099999999</v>
      </c>
      <c r="Y37" s="502">
        <v>0</v>
      </c>
      <c r="Z37" s="502">
        <v>215000</v>
      </c>
    </row>
    <row r="38" spans="1:26" x14ac:dyDescent="0.25">
      <c r="A38" s="527">
        <f t="shared" si="2"/>
        <v>44227</v>
      </c>
      <c r="B38" s="535" t="str">
        <f>+asset_level_drivers!$B$1</f>
        <v>Farmar</v>
      </c>
      <c r="C38" s="536">
        <v>8574.65942</v>
      </c>
      <c r="D38" s="537">
        <v>1177.4854499999999</v>
      </c>
      <c r="E38" s="537">
        <v>1686.47234</v>
      </c>
      <c r="F38" s="538">
        <f t="shared" si="5"/>
        <v>11438.61721</v>
      </c>
      <c r="G38" s="537">
        <v>-1503.21479</v>
      </c>
      <c r="H38" s="539">
        <f t="shared" si="1"/>
        <v>9935.4024200000003</v>
      </c>
      <c r="I38" s="537">
        <v>-586.44320999999991</v>
      </c>
      <c r="J38" s="537">
        <v>-146.71525</v>
      </c>
      <c r="K38" s="539">
        <f t="shared" ref="K38:K40" si="10">SUM(I38:J38)</f>
        <v>-733.15845999999988</v>
      </c>
      <c r="L38" s="537">
        <v>-1307.7773200000001</v>
      </c>
      <c r="M38" s="537"/>
      <c r="N38" s="537">
        <v>-593.88265999999999</v>
      </c>
      <c r="O38" s="537">
        <v>7324.1664799999999</v>
      </c>
      <c r="P38" s="537">
        <v>-1479.0768500000001</v>
      </c>
      <c r="Q38" s="537">
        <v>79110.099870000005</v>
      </c>
      <c r="R38" s="537">
        <v>199000</v>
      </c>
      <c r="S38" s="537">
        <v>90000</v>
      </c>
      <c r="T38" s="537">
        <v>4333.5005499999997</v>
      </c>
      <c r="U38" s="539">
        <f t="shared" ref="U38:U39" si="11">R38+S38-T38</f>
        <v>284666.49945</v>
      </c>
      <c r="V38" s="540">
        <f t="shared" ref="V38:V39" si="12">U38/Q38</f>
        <v>3.5983584892167571</v>
      </c>
      <c r="W38" s="537">
        <v>0</v>
      </c>
      <c r="X38" s="537">
        <f t="shared" ref="X38:X42" si="13">+X37</f>
        <v>286238.69099999999</v>
      </c>
      <c r="Y38" s="537">
        <v>0</v>
      </c>
      <c r="Z38" s="537">
        <v>215000</v>
      </c>
    </row>
    <row r="39" spans="1:26" x14ac:dyDescent="0.25">
      <c r="A39" s="498">
        <f t="shared" si="2"/>
        <v>44255</v>
      </c>
      <c r="B39" s="506" t="str">
        <f>+asset_level_drivers!$B$1</f>
        <v>Farmar</v>
      </c>
      <c r="C39" s="524">
        <v>7580.1498300000003</v>
      </c>
      <c r="D39" s="509">
        <v>862.87954999999999</v>
      </c>
      <c r="E39" s="509">
        <v>1647.0766699999999</v>
      </c>
      <c r="F39" s="525">
        <f t="shared" si="5"/>
        <v>10090.10605</v>
      </c>
      <c r="G39" s="509">
        <v>-2621.0056099999997</v>
      </c>
      <c r="H39" s="510">
        <f t="shared" si="1"/>
        <v>7469.1004400000002</v>
      </c>
      <c r="I39" s="509">
        <v>-516.73828000000003</v>
      </c>
      <c r="J39" s="509">
        <v>-146.71525</v>
      </c>
      <c r="K39" s="510">
        <f t="shared" si="10"/>
        <v>-663.45353</v>
      </c>
      <c r="L39" s="509">
        <v>-1030.9726600000001</v>
      </c>
      <c r="M39" s="509"/>
      <c r="N39" s="509">
        <v>-619.33020999999997</v>
      </c>
      <c r="O39" s="509">
        <v>5155.3440400000009</v>
      </c>
      <c r="P39" s="509">
        <v>-1359.2051200000001</v>
      </c>
      <c r="Q39" s="509">
        <v>77644.671760000012</v>
      </c>
      <c r="R39" s="509">
        <v>203000</v>
      </c>
      <c r="S39" s="509">
        <v>90000</v>
      </c>
      <c r="T39" s="509">
        <v>9003.3990299999987</v>
      </c>
      <c r="U39" s="510">
        <f t="shared" si="11"/>
        <v>283996.60097000003</v>
      </c>
      <c r="V39" s="511">
        <f t="shared" si="12"/>
        <v>3.6576444272677802</v>
      </c>
      <c r="W39" s="509">
        <v>0</v>
      </c>
      <c r="X39" s="509">
        <f t="shared" si="13"/>
        <v>286238.69099999999</v>
      </c>
      <c r="Y39" s="509">
        <v>0</v>
      </c>
      <c r="Z39" s="509">
        <v>215000</v>
      </c>
    </row>
    <row r="40" spans="1:26" x14ac:dyDescent="0.25">
      <c r="A40" s="498">
        <f t="shared" si="2"/>
        <v>44286</v>
      </c>
      <c r="B40" s="499" t="str">
        <f>+asset_level_drivers!$B$1</f>
        <v>Farmar</v>
      </c>
      <c r="C40" s="522">
        <v>10395.905500000001</v>
      </c>
      <c r="D40" s="502">
        <v>1405.11554</v>
      </c>
      <c r="E40" s="502">
        <v>2428.5643399999999</v>
      </c>
      <c r="F40" s="523">
        <f t="shared" si="5"/>
        <v>14229.58538</v>
      </c>
      <c r="G40" s="502">
        <v>-3180.5743399999997</v>
      </c>
      <c r="H40" s="503">
        <f t="shared" si="1"/>
        <v>11049.011040000001</v>
      </c>
      <c r="I40" s="502">
        <v>-777.82649000000004</v>
      </c>
      <c r="J40" s="502">
        <v>-146.71525</v>
      </c>
      <c r="K40" s="503">
        <f t="shared" si="10"/>
        <v>-924.54174</v>
      </c>
      <c r="L40" s="502">
        <v>-803.49421999999993</v>
      </c>
      <c r="M40" s="502"/>
      <c r="N40" s="502">
        <v>-674.75086999999996</v>
      </c>
      <c r="O40" s="502">
        <v>8646.2242100000003</v>
      </c>
      <c r="P40" s="502">
        <v>-1495.3248999999998</v>
      </c>
      <c r="Q40" s="502">
        <v>78584.469020000004</v>
      </c>
      <c r="R40" s="502">
        <v>203000</v>
      </c>
      <c r="S40" s="502">
        <v>90000</v>
      </c>
      <c r="T40" s="502">
        <v>13708.72229</v>
      </c>
      <c r="U40" s="503">
        <f>R40+S40-T40</f>
        <v>279291.27770999999</v>
      </c>
      <c r="V40" s="504">
        <v>3.47</v>
      </c>
      <c r="W40" s="502">
        <v>0</v>
      </c>
      <c r="X40" s="502">
        <f>+X39</f>
        <v>286238.69099999999</v>
      </c>
      <c r="Y40" s="502">
        <v>0</v>
      </c>
      <c r="Z40" s="502">
        <v>215000</v>
      </c>
    </row>
    <row r="41" spans="1:26" x14ac:dyDescent="0.25">
      <c r="A41" s="527">
        <f t="shared" si="2"/>
        <v>44316</v>
      </c>
      <c r="B41" s="535" t="str">
        <f>+asset_level_drivers!$B$1</f>
        <v>Farmar</v>
      </c>
      <c r="C41" s="536">
        <v>8932.4796700000006</v>
      </c>
      <c r="D41" s="537">
        <v>949.73168999999996</v>
      </c>
      <c r="E41" s="537">
        <v>2201.07636</v>
      </c>
      <c r="F41" s="538">
        <f t="shared" si="5"/>
        <v>12083.28772</v>
      </c>
      <c r="G41" s="537">
        <v>-2894.5657500000002</v>
      </c>
      <c r="H41" s="539">
        <f t="shared" si="1"/>
        <v>9188.7219700000005</v>
      </c>
      <c r="I41" s="537">
        <v>-672.88572999999997</v>
      </c>
      <c r="J41" s="537">
        <v>-146.71525</v>
      </c>
      <c r="K41" s="539">
        <f t="shared" ref="K41:K43" si="14">SUM(I41:J41)</f>
        <v>-819.60097999999994</v>
      </c>
      <c r="L41" s="537">
        <v>-989.39506000000006</v>
      </c>
      <c r="M41" s="537"/>
      <c r="N41" s="537">
        <v>-698.65508999999997</v>
      </c>
      <c r="O41" s="537">
        <v>6681.0708399999994</v>
      </c>
      <c r="P41" s="537">
        <v>-1453.0128400000001</v>
      </c>
      <c r="Q41" s="537">
        <v>78819.407030000002</v>
      </c>
      <c r="R41" s="537">
        <v>200000</v>
      </c>
      <c r="S41" s="537">
        <v>90000</v>
      </c>
      <c r="T41" s="537">
        <v>16112.12449</v>
      </c>
      <c r="U41" s="539">
        <f t="shared" ref="U41:U42" si="15">R41+S41-T41</f>
        <v>273887.87550999998</v>
      </c>
      <c r="V41" s="540">
        <f t="shared" ref="V41:V42" si="16">U41/Q41</f>
        <v>3.4748786603501549</v>
      </c>
      <c r="W41" s="537">
        <v>0</v>
      </c>
      <c r="X41" s="537">
        <f t="shared" si="13"/>
        <v>286238.69099999999</v>
      </c>
      <c r="Y41" s="537">
        <v>0</v>
      </c>
      <c r="Z41" s="537">
        <v>215000</v>
      </c>
    </row>
    <row r="42" spans="1:26" x14ac:dyDescent="0.25">
      <c r="A42" s="498">
        <f t="shared" si="2"/>
        <v>44347</v>
      </c>
      <c r="B42" s="506" t="str">
        <f>+asset_level_drivers!$B$1</f>
        <v>Farmar</v>
      </c>
      <c r="C42" s="524">
        <v>10762.616470000001</v>
      </c>
      <c r="D42" s="509">
        <v>2271.6056899999999</v>
      </c>
      <c r="E42" s="509">
        <v>4724.4683600000008</v>
      </c>
      <c r="F42" s="525">
        <f t="shared" si="5"/>
        <v>17758.690520000004</v>
      </c>
      <c r="G42" s="509">
        <v>-3612.7578900000003</v>
      </c>
      <c r="H42" s="510">
        <f t="shared" si="1"/>
        <v>14145.932630000003</v>
      </c>
      <c r="I42" s="509">
        <v>-1012.34633</v>
      </c>
      <c r="J42" s="509">
        <v>9.4283799999999989</v>
      </c>
      <c r="K42" s="510">
        <f t="shared" si="14"/>
        <v>-1002.91795</v>
      </c>
      <c r="L42" s="509">
        <v>-1284.5114599999999</v>
      </c>
      <c r="M42" s="509"/>
      <c r="N42" s="509">
        <v>-672.50242000000003</v>
      </c>
      <c r="O42" s="509">
        <v>11186.000800000002</v>
      </c>
      <c r="P42" s="509">
        <v>-1489.6903600000001</v>
      </c>
      <c r="Q42" s="509">
        <v>84190.031080000001</v>
      </c>
      <c r="R42" s="509">
        <v>200000</v>
      </c>
      <c r="S42" s="509">
        <v>90000</v>
      </c>
      <c r="T42" s="509">
        <v>13700.912960000001</v>
      </c>
      <c r="U42" s="510">
        <f t="shared" si="15"/>
        <v>276299.08704000001</v>
      </c>
      <c r="V42" s="511">
        <f t="shared" si="16"/>
        <v>3.2818503983856711</v>
      </c>
      <c r="W42" s="509">
        <v>0</v>
      </c>
      <c r="X42" s="509">
        <f t="shared" si="13"/>
        <v>286238.69099999999</v>
      </c>
      <c r="Y42" s="509">
        <v>0</v>
      </c>
      <c r="Z42" s="509">
        <v>215000</v>
      </c>
    </row>
    <row r="43" spans="1:26" x14ac:dyDescent="0.25">
      <c r="A43" s="498">
        <f t="shared" si="2"/>
        <v>44377</v>
      </c>
      <c r="B43" s="499" t="str">
        <f>+asset_level_drivers!$B$1</f>
        <v>Farmar</v>
      </c>
      <c r="C43" s="522">
        <v>10761.082390000001</v>
      </c>
      <c r="D43" s="502">
        <v>517.92863999999997</v>
      </c>
      <c r="E43" s="502">
        <v>973.69809999999995</v>
      </c>
      <c r="F43" s="523">
        <f t="shared" si="5"/>
        <v>12252.709130000001</v>
      </c>
      <c r="G43" s="502">
        <v>-4848.1245599999993</v>
      </c>
      <c r="H43" s="503">
        <f t="shared" si="1"/>
        <v>7404.5845700000018</v>
      </c>
      <c r="I43" s="502">
        <v>-574.13739999999996</v>
      </c>
      <c r="J43" s="502">
        <v>-115.78844000000001</v>
      </c>
      <c r="K43" s="503">
        <f t="shared" si="14"/>
        <v>-689.92583999999999</v>
      </c>
      <c r="L43" s="502">
        <v>-1247.15013</v>
      </c>
      <c r="M43" s="502"/>
      <c r="N43" s="502">
        <v>-533.22407999999996</v>
      </c>
      <c r="O43" s="502">
        <v>4934.2845199999992</v>
      </c>
      <c r="P43" s="502">
        <v>-1414.57448</v>
      </c>
      <c r="Q43" s="502">
        <v>82279.627649999995</v>
      </c>
      <c r="R43" s="502">
        <v>195000</v>
      </c>
      <c r="S43" s="502">
        <v>90000</v>
      </c>
      <c r="T43" s="502">
        <v>7282.9236799999999</v>
      </c>
      <c r="U43" s="503">
        <f>R43+S43-T43</f>
        <v>277717.07631999999</v>
      </c>
      <c r="V43" s="504">
        <v>3.47</v>
      </c>
      <c r="W43" s="502">
        <v>0</v>
      </c>
      <c r="X43" s="502">
        <f>+X42</f>
        <v>286238.69099999999</v>
      </c>
      <c r="Y43" s="502">
        <v>0</v>
      </c>
      <c r="Z43" s="502">
        <v>215000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B7B5D-E789-4FA9-8E26-EAE6965FA7F7}">
  <sheetPr codeName="Sheet24">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30"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
        <v>852</v>
      </c>
      <c r="C2" s="522"/>
      <c r="D2" s="502"/>
      <c r="E2" s="502"/>
      <c r="F2" s="523"/>
      <c r="G2" s="502"/>
      <c r="H2" s="502"/>
      <c r="I2" s="502"/>
      <c r="J2" s="502"/>
      <c r="K2" s="502"/>
      <c r="L2" s="502"/>
      <c r="M2" s="502"/>
      <c r="N2" s="502"/>
      <c r="O2" s="502">
        <v>0</v>
      </c>
      <c r="P2" s="502"/>
      <c r="Q2" s="502"/>
      <c r="R2" s="502">
        <v>0</v>
      </c>
      <c r="S2" s="502">
        <v>0</v>
      </c>
      <c r="T2" s="502">
        <v>0</v>
      </c>
      <c r="U2" s="503">
        <v>0</v>
      </c>
      <c r="V2" s="504">
        <v>0</v>
      </c>
      <c r="W2" s="502">
        <v>0</v>
      </c>
      <c r="X2" s="502">
        <v>0</v>
      </c>
      <c r="Y2" s="502">
        <v>0</v>
      </c>
      <c r="Z2" s="502"/>
    </row>
    <row r="3" spans="1:26" x14ac:dyDescent="0.25">
      <c r="A3" s="498">
        <f t="shared" ref="A3:A43" si="0">+EOMONTH(A2,1)</f>
        <v>43159</v>
      </c>
      <c r="B3" s="506" t="s">
        <v>852</v>
      </c>
      <c r="C3" s="524"/>
      <c r="D3" s="509"/>
      <c r="E3" s="509"/>
      <c r="F3" s="525"/>
      <c r="G3" s="509"/>
      <c r="H3" s="509"/>
      <c r="I3" s="509"/>
      <c r="J3" s="509"/>
      <c r="K3" s="509"/>
      <c r="L3" s="509"/>
      <c r="M3" s="509"/>
      <c r="N3" s="509"/>
      <c r="O3" s="509">
        <v>0</v>
      </c>
      <c r="P3" s="509"/>
      <c r="Q3" s="509"/>
      <c r="R3" s="509">
        <v>0</v>
      </c>
      <c r="S3" s="509">
        <v>0</v>
      </c>
      <c r="T3" s="509">
        <v>0</v>
      </c>
      <c r="U3" s="510">
        <v>0</v>
      </c>
      <c r="V3" s="511">
        <v>0</v>
      </c>
      <c r="W3" s="509">
        <v>0</v>
      </c>
      <c r="X3" s="509">
        <v>0</v>
      </c>
      <c r="Y3" s="509">
        <v>0</v>
      </c>
      <c r="Z3" s="509"/>
    </row>
    <row r="4" spans="1:26" x14ac:dyDescent="0.25">
      <c r="A4" s="498">
        <f t="shared" si="0"/>
        <v>43190</v>
      </c>
      <c r="B4" s="499" t="s">
        <v>852</v>
      </c>
      <c r="C4" s="522"/>
      <c r="D4" s="502"/>
      <c r="E4" s="502"/>
      <c r="F4" s="523"/>
      <c r="G4" s="502"/>
      <c r="H4" s="502"/>
      <c r="I4" s="502"/>
      <c r="J4" s="502"/>
      <c r="K4" s="502"/>
      <c r="L4" s="502"/>
      <c r="M4" s="502"/>
      <c r="N4" s="502"/>
      <c r="O4" s="502">
        <v>0</v>
      </c>
      <c r="P4" s="502"/>
      <c r="Q4" s="502">
        <v>0</v>
      </c>
      <c r="R4" s="502">
        <v>0</v>
      </c>
      <c r="S4" s="502">
        <v>0</v>
      </c>
      <c r="T4" s="502">
        <v>0</v>
      </c>
      <c r="U4" s="503">
        <v>0</v>
      </c>
      <c r="V4" s="504">
        <v>0</v>
      </c>
      <c r="W4" s="502">
        <v>0</v>
      </c>
      <c r="X4" s="502">
        <v>0</v>
      </c>
      <c r="Y4" s="502">
        <v>0</v>
      </c>
      <c r="Z4" s="502"/>
    </row>
    <row r="5" spans="1:26" x14ac:dyDescent="0.25">
      <c r="A5" s="498">
        <f t="shared" si="0"/>
        <v>43220</v>
      </c>
      <c r="B5" s="506" t="s">
        <v>852</v>
      </c>
      <c r="C5" s="524">
        <v>0</v>
      </c>
      <c r="D5" s="509">
        <v>0</v>
      </c>
      <c r="E5" s="509">
        <v>0</v>
      </c>
      <c r="F5" s="525">
        <v>0</v>
      </c>
      <c r="G5" s="509">
        <v>0</v>
      </c>
      <c r="H5" s="510">
        <f t="shared" ref="H5:H30" si="1">+G5+F5</f>
        <v>0</v>
      </c>
      <c r="I5" s="509">
        <v>0</v>
      </c>
      <c r="J5" s="509">
        <v>0</v>
      </c>
      <c r="K5" s="510">
        <v>0</v>
      </c>
      <c r="L5" s="509">
        <v>0</v>
      </c>
      <c r="M5" s="509"/>
      <c r="N5" s="509">
        <v>0</v>
      </c>
      <c r="O5" s="509">
        <v>0</v>
      </c>
      <c r="P5" s="509">
        <v>0</v>
      </c>
      <c r="Q5" s="509">
        <v>0</v>
      </c>
      <c r="R5" s="509">
        <v>0</v>
      </c>
      <c r="S5" s="509">
        <v>0</v>
      </c>
      <c r="T5" s="509">
        <v>0</v>
      </c>
      <c r="U5" s="510">
        <v>0</v>
      </c>
      <c r="V5" s="511">
        <v>0</v>
      </c>
      <c r="W5" s="509">
        <v>0</v>
      </c>
      <c r="X5" s="509">
        <v>0</v>
      </c>
      <c r="Y5" s="509">
        <v>0</v>
      </c>
      <c r="Z5" s="509">
        <v>0</v>
      </c>
    </row>
    <row r="6" spans="1:26" x14ac:dyDescent="0.25">
      <c r="A6" s="498">
        <f t="shared" si="0"/>
        <v>43251</v>
      </c>
      <c r="B6" s="499" t="s">
        <v>852</v>
      </c>
      <c r="C6" s="522">
        <v>0</v>
      </c>
      <c r="D6" s="502">
        <v>0</v>
      </c>
      <c r="E6" s="502">
        <v>0</v>
      </c>
      <c r="F6" s="523">
        <v>0</v>
      </c>
      <c r="G6" s="502">
        <v>0</v>
      </c>
      <c r="H6" s="503">
        <f t="shared" si="1"/>
        <v>0</v>
      </c>
      <c r="I6" s="502">
        <v>0</v>
      </c>
      <c r="J6" s="502">
        <v>0</v>
      </c>
      <c r="K6" s="503">
        <v>0</v>
      </c>
      <c r="L6" s="502">
        <v>0</v>
      </c>
      <c r="M6" s="502"/>
      <c r="N6" s="502">
        <v>0</v>
      </c>
      <c r="O6" s="502">
        <v>0</v>
      </c>
      <c r="P6" s="502">
        <v>0</v>
      </c>
      <c r="Q6" s="502">
        <v>0</v>
      </c>
      <c r="R6" s="502">
        <v>0</v>
      </c>
      <c r="S6" s="502">
        <v>0</v>
      </c>
      <c r="T6" s="502">
        <v>0</v>
      </c>
      <c r="U6" s="503">
        <v>0</v>
      </c>
      <c r="V6" s="504">
        <v>0</v>
      </c>
      <c r="W6" s="502">
        <v>0</v>
      </c>
      <c r="X6" s="502">
        <v>0</v>
      </c>
      <c r="Y6" s="502">
        <v>0</v>
      </c>
      <c r="Z6" s="502">
        <v>0</v>
      </c>
    </row>
    <row r="7" spans="1:26" x14ac:dyDescent="0.25">
      <c r="A7" s="498">
        <f t="shared" si="0"/>
        <v>43281</v>
      </c>
      <c r="B7" s="506" t="s">
        <v>852</v>
      </c>
      <c r="C7" s="524">
        <v>0</v>
      </c>
      <c r="D7" s="509">
        <v>0</v>
      </c>
      <c r="E7" s="509">
        <v>0</v>
      </c>
      <c r="F7" s="525">
        <v>0</v>
      </c>
      <c r="G7" s="509">
        <v>0</v>
      </c>
      <c r="H7" s="510">
        <f t="shared" si="1"/>
        <v>0</v>
      </c>
      <c r="I7" s="509">
        <v>0</v>
      </c>
      <c r="J7" s="509">
        <v>0</v>
      </c>
      <c r="K7" s="510">
        <v>0</v>
      </c>
      <c r="L7" s="509">
        <v>0</v>
      </c>
      <c r="M7" s="509"/>
      <c r="N7" s="509">
        <v>0</v>
      </c>
      <c r="O7" s="509">
        <v>0</v>
      </c>
      <c r="P7" s="509">
        <v>0</v>
      </c>
      <c r="Q7" s="509">
        <v>0</v>
      </c>
      <c r="R7" s="509">
        <v>0</v>
      </c>
      <c r="S7" s="509">
        <v>0</v>
      </c>
      <c r="T7" s="509">
        <v>0</v>
      </c>
      <c r="U7" s="510">
        <v>0</v>
      </c>
      <c r="V7" s="511">
        <v>0</v>
      </c>
      <c r="W7" s="509">
        <v>0</v>
      </c>
      <c r="X7" s="509">
        <v>0</v>
      </c>
      <c r="Y7" s="509">
        <v>0</v>
      </c>
      <c r="Z7" s="509">
        <v>0</v>
      </c>
    </row>
    <row r="8" spans="1:26" x14ac:dyDescent="0.25">
      <c r="A8" s="498">
        <f t="shared" si="0"/>
        <v>43312</v>
      </c>
      <c r="B8" s="499" t="s">
        <v>852</v>
      </c>
      <c r="C8" s="522">
        <v>0</v>
      </c>
      <c r="D8" s="502">
        <v>0</v>
      </c>
      <c r="E8" s="502">
        <v>0</v>
      </c>
      <c r="F8" s="523">
        <v>0</v>
      </c>
      <c r="G8" s="502">
        <v>0</v>
      </c>
      <c r="H8" s="503">
        <f t="shared" si="1"/>
        <v>0</v>
      </c>
      <c r="I8" s="502">
        <v>0</v>
      </c>
      <c r="J8" s="502">
        <v>0</v>
      </c>
      <c r="K8" s="503">
        <v>0</v>
      </c>
      <c r="L8" s="502">
        <v>0</v>
      </c>
      <c r="M8" s="502"/>
      <c r="N8" s="502">
        <v>0</v>
      </c>
      <c r="O8" s="502">
        <v>0</v>
      </c>
      <c r="P8" s="502">
        <v>0</v>
      </c>
      <c r="Q8" s="502">
        <v>0</v>
      </c>
      <c r="R8" s="502">
        <v>0</v>
      </c>
      <c r="S8" s="502">
        <v>0</v>
      </c>
      <c r="T8" s="502">
        <v>0</v>
      </c>
      <c r="U8" s="503">
        <v>0</v>
      </c>
      <c r="V8" s="504">
        <v>0</v>
      </c>
      <c r="W8" s="502">
        <v>0</v>
      </c>
      <c r="X8" s="502">
        <v>0</v>
      </c>
      <c r="Y8" s="502">
        <v>0</v>
      </c>
      <c r="Z8" s="502">
        <v>0</v>
      </c>
    </row>
    <row r="9" spans="1:26" x14ac:dyDescent="0.25">
      <c r="A9" s="498">
        <f t="shared" si="0"/>
        <v>43343</v>
      </c>
      <c r="B9" s="506" t="s">
        <v>852</v>
      </c>
      <c r="C9" s="524">
        <v>0</v>
      </c>
      <c r="D9" s="509">
        <v>0</v>
      </c>
      <c r="E9" s="509">
        <v>0</v>
      </c>
      <c r="F9" s="525">
        <v>0</v>
      </c>
      <c r="G9" s="509">
        <v>0</v>
      </c>
      <c r="H9" s="510">
        <f t="shared" si="1"/>
        <v>0</v>
      </c>
      <c r="I9" s="509">
        <v>0</v>
      </c>
      <c r="J9" s="509">
        <v>0</v>
      </c>
      <c r="K9" s="510">
        <v>0</v>
      </c>
      <c r="L9" s="509">
        <v>0</v>
      </c>
      <c r="M9" s="509"/>
      <c r="N9" s="509">
        <v>0</v>
      </c>
      <c r="O9" s="509">
        <v>0</v>
      </c>
      <c r="P9" s="509">
        <v>0</v>
      </c>
      <c r="Q9" s="509">
        <v>0</v>
      </c>
      <c r="R9" s="509">
        <v>0</v>
      </c>
      <c r="S9" s="509">
        <v>0</v>
      </c>
      <c r="T9" s="509">
        <v>0</v>
      </c>
      <c r="U9" s="510">
        <v>0</v>
      </c>
      <c r="V9" s="511">
        <v>0</v>
      </c>
      <c r="W9" s="509">
        <v>0</v>
      </c>
      <c r="X9" s="509">
        <v>0</v>
      </c>
      <c r="Y9" s="509">
        <v>0</v>
      </c>
      <c r="Z9" s="509">
        <v>0</v>
      </c>
    </row>
    <row r="10" spans="1:26" x14ac:dyDescent="0.25">
      <c r="A10" s="498">
        <f t="shared" si="0"/>
        <v>43373</v>
      </c>
      <c r="B10" s="499" t="s">
        <v>852</v>
      </c>
      <c r="C10" s="522">
        <v>0</v>
      </c>
      <c r="D10" s="502">
        <v>0</v>
      </c>
      <c r="E10" s="502">
        <v>0</v>
      </c>
      <c r="F10" s="523">
        <v>0</v>
      </c>
      <c r="G10" s="502">
        <v>0</v>
      </c>
      <c r="H10" s="503">
        <f t="shared" si="1"/>
        <v>0</v>
      </c>
      <c r="I10" s="502">
        <v>0</v>
      </c>
      <c r="J10" s="502">
        <v>0</v>
      </c>
      <c r="K10" s="503">
        <v>0</v>
      </c>
      <c r="L10" s="502">
        <v>0</v>
      </c>
      <c r="M10" s="502"/>
      <c r="N10" s="502">
        <v>0</v>
      </c>
      <c r="O10" s="502">
        <v>0</v>
      </c>
      <c r="P10" s="502">
        <v>0</v>
      </c>
      <c r="Q10" s="502">
        <v>0</v>
      </c>
      <c r="R10" s="502">
        <v>0</v>
      </c>
      <c r="S10" s="502">
        <v>0</v>
      </c>
      <c r="T10" s="502">
        <v>0</v>
      </c>
      <c r="U10" s="503">
        <v>0</v>
      </c>
      <c r="V10" s="504">
        <v>0</v>
      </c>
      <c r="W10" s="502">
        <v>0</v>
      </c>
      <c r="X10" s="502">
        <v>0</v>
      </c>
      <c r="Y10" s="502">
        <v>0</v>
      </c>
      <c r="Z10" s="502">
        <v>0</v>
      </c>
    </row>
    <row r="11" spans="1:26" x14ac:dyDescent="0.25">
      <c r="A11" s="498">
        <f t="shared" si="0"/>
        <v>43404</v>
      </c>
      <c r="B11" s="506" t="s">
        <v>852</v>
      </c>
      <c r="C11" s="524">
        <v>0</v>
      </c>
      <c r="D11" s="509">
        <v>0</v>
      </c>
      <c r="E11" s="509">
        <v>0</v>
      </c>
      <c r="F11" s="525">
        <v>0</v>
      </c>
      <c r="G11" s="509">
        <v>0</v>
      </c>
      <c r="H11" s="510">
        <f t="shared" si="1"/>
        <v>0</v>
      </c>
      <c r="I11" s="509">
        <v>0</v>
      </c>
      <c r="J11" s="509">
        <v>0</v>
      </c>
      <c r="K11" s="510">
        <v>0</v>
      </c>
      <c r="L11" s="509">
        <v>0</v>
      </c>
      <c r="M11" s="509"/>
      <c r="N11" s="509">
        <v>0</v>
      </c>
      <c r="O11" s="509">
        <v>0</v>
      </c>
      <c r="P11" s="509">
        <v>0</v>
      </c>
      <c r="Q11" s="509">
        <v>0</v>
      </c>
      <c r="R11" s="509">
        <v>0</v>
      </c>
      <c r="S11" s="509">
        <v>0</v>
      </c>
      <c r="T11" s="509">
        <v>0</v>
      </c>
      <c r="U11" s="510">
        <v>0</v>
      </c>
      <c r="V11" s="511">
        <v>0</v>
      </c>
      <c r="W11" s="509">
        <v>0</v>
      </c>
      <c r="X11" s="509">
        <v>0</v>
      </c>
      <c r="Y11" s="509">
        <v>0</v>
      </c>
      <c r="Z11" s="509">
        <v>0</v>
      </c>
    </row>
    <row r="12" spans="1:26" x14ac:dyDescent="0.25">
      <c r="A12" s="498">
        <f t="shared" si="0"/>
        <v>43434</v>
      </c>
      <c r="B12" s="499" t="s">
        <v>852</v>
      </c>
      <c r="C12" s="522">
        <v>0</v>
      </c>
      <c r="D12" s="502">
        <v>0</v>
      </c>
      <c r="E12" s="502">
        <v>0</v>
      </c>
      <c r="F12" s="523">
        <v>0</v>
      </c>
      <c r="G12" s="502">
        <v>0</v>
      </c>
      <c r="H12" s="503">
        <f t="shared" si="1"/>
        <v>0</v>
      </c>
      <c r="I12" s="502">
        <v>0</v>
      </c>
      <c r="J12" s="502">
        <v>0</v>
      </c>
      <c r="K12" s="503">
        <v>0</v>
      </c>
      <c r="L12" s="502">
        <v>0</v>
      </c>
      <c r="M12" s="502"/>
      <c r="N12" s="502">
        <v>0</v>
      </c>
      <c r="O12" s="502">
        <v>0</v>
      </c>
      <c r="P12" s="502">
        <v>0</v>
      </c>
      <c r="Q12" s="502">
        <v>0</v>
      </c>
      <c r="R12" s="502">
        <v>0</v>
      </c>
      <c r="S12" s="502">
        <v>0</v>
      </c>
      <c r="T12" s="502">
        <v>0</v>
      </c>
      <c r="U12" s="503">
        <v>0</v>
      </c>
      <c r="V12" s="504">
        <v>0</v>
      </c>
      <c r="W12" s="502">
        <v>0</v>
      </c>
      <c r="X12" s="502">
        <v>0</v>
      </c>
      <c r="Y12" s="502">
        <v>0</v>
      </c>
      <c r="Z12" s="502">
        <v>0</v>
      </c>
    </row>
    <row r="13" spans="1:26" x14ac:dyDescent="0.25">
      <c r="A13" s="498">
        <f t="shared" si="0"/>
        <v>43465</v>
      </c>
      <c r="B13" s="506" t="s">
        <v>852</v>
      </c>
      <c r="C13" s="524">
        <v>0</v>
      </c>
      <c r="D13" s="509">
        <v>0</v>
      </c>
      <c r="E13" s="509">
        <v>0</v>
      </c>
      <c r="F13" s="525">
        <v>0</v>
      </c>
      <c r="G13" s="509">
        <v>0</v>
      </c>
      <c r="H13" s="510">
        <f t="shared" si="1"/>
        <v>0</v>
      </c>
      <c r="I13" s="509">
        <v>0</v>
      </c>
      <c r="J13" s="509">
        <v>0</v>
      </c>
      <c r="K13" s="510">
        <v>0</v>
      </c>
      <c r="L13" s="509">
        <v>0</v>
      </c>
      <c r="M13" s="509"/>
      <c r="N13" s="509">
        <v>0</v>
      </c>
      <c r="O13" s="509">
        <v>0</v>
      </c>
      <c r="P13" s="509">
        <v>0</v>
      </c>
      <c r="Q13" s="509">
        <v>0</v>
      </c>
      <c r="R13" s="509">
        <v>0</v>
      </c>
      <c r="S13" s="509">
        <v>0</v>
      </c>
      <c r="T13" s="509">
        <v>0</v>
      </c>
      <c r="U13" s="510">
        <v>0</v>
      </c>
      <c r="V13" s="511">
        <v>0</v>
      </c>
      <c r="W13" s="509">
        <v>0</v>
      </c>
      <c r="X13" s="509">
        <v>0</v>
      </c>
      <c r="Y13" s="509">
        <v>0</v>
      </c>
      <c r="Z13" s="509">
        <v>0</v>
      </c>
    </row>
    <row r="14" spans="1:26" x14ac:dyDescent="0.25">
      <c r="A14" s="498">
        <f t="shared" si="0"/>
        <v>43496</v>
      </c>
      <c r="B14" s="499" t="s">
        <v>852</v>
      </c>
      <c r="C14" s="522">
        <v>0</v>
      </c>
      <c r="D14" s="502">
        <v>0</v>
      </c>
      <c r="E14" s="502">
        <v>0</v>
      </c>
      <c r="F14" s="523">
        <v>0</v>
      </c>
      <c r="G14" s="502">
        <v>0</v>
      </c>
      <c r="H14" s="503">
        <f t="shared" si="1"/>
        <v>0</v>
      </c>
      <c r="I14" s="502">
        <v>0</v>
      </c>
      <c r="J14" s="502">
        <v>0</v>
      </c>
      <c r="K14" s="503">
        <v>0</v>
      </c>
      <c r="L14" s="502">
        <v>0</v>
      </c>
      <c r="M14" s="502"/>
      <c r="N14" s="502">
        <v>0</v>
      </c>
      <c r="O14" s="502">
        <v>2916.6666666666665</v>
      </c>
      <c r="P14" s="502">
        <v>0</v>
      </c>
      <c r="Q14" s="502">
        <f t="shared" ref="Q14" si="2">SUM(O3:O14)</f>
        <v>2916.6666666666665</v>
      </c>
      <c r="R14" s="502">
        <v>0</v>
      </c>
      <c r="S14" s="502">
        <v>0</v>
      </c>
      <c r="T14" s="502">
        <v>0</v>
      </c>
      <c r="U14" s="503">
        <v>0</v>
      </c>
      <c r="V14" s="504">
        <v>0</v>
      </c>
      <c r="W14" s="502">
        <v>0</v>
      </c>
      <c r="X14" s="502">
        <v>0</v>
      </c>
      <c r="Y14" s="502">
        <v>0</v>
      </c>
      <c r="Z14" s="502">
        <v>0</v>
      </c>
    </row>
    <row r="15" spans="1:26" x14ac:dyDescent="0.25">
      <c r="A15" s="498">
        <f t="shared" si="0"/>
        <v>43524</v>
      </c>
      <c r="B15" s="506" t="s">
        <v>852</v>
      </c>
      <c r="C15" s="524">
        <v>0</v>
      </c>
      <c r="D15" s="509">
        <v>0</v>
      </c>
      <c r="E15" s="509">
        <v>0</v>
      </c>
      <c r="F15" s="525">
        <v>0</v>
      </c>
      <c r="G15" s="509">
        <v>0</v>
      </c>
      <c r="H15" s="510">
        <f t="shared" si="1"/>
        <v>0</v>
      </c>
      <c r="I15" s="509">
        <v>0</v>
      </c>
      <c r="J15" s="509">
        <v>0</v>
      </c>
      <c r="K15" s="510">
        <v>0</v>
      </c>
      <c r="L15" s="509">
        <v>0</v>
      </c>
      <c r="M15" s="509"/>
      <c r="N15" s="509">
        <v>0</v>
      </c>
      <c r="O15" s="509">
        <v>2916.6666666666665</v>
      </c>
      <c r="P15" s="509">
        <v>0</v>
      </c>
      <c r="Q15" s="509">
        <f t="shared" ref="Q15:Q43" si="3">SUM(O4:O15)</f>
        <v>5833.333333333333</v>
      </c>
      <c r="R15" s="509">
        <v>0</v>
      </c>
      <c r="S15" s="509">
        <v>0</v>
      </c>
      <c r="T15" s="509">
        <v>0</v>
      </c>
      <c r="U15" s="510">
        <v>0</v>
      </c>
      <c r="V15" s="511">
        <v>0</v>
      </c>
      <c r="W15" s="509">
        <v>0</v>
      </c>
      <c r="X15" s="509">
        <v>0</v>
      </c>
      <c r="Y15" s="509">
        <v>0</v>
      </c>
      <c r="Z15" s="509">
        <v>0</v>
      </c>
    </row>
    <row r="16" spans="1:26" x14ac:dyDescent="0.25">
      <c r="A16" s="498">
        <f t="shared" si="0"/>
        <v>43555</v>
      </c>
      <c r="B16" s="499" t="s">
        <v>852</v>
      </c>
      <c r="C16" s="522">
        <v>0</v>
      </c>
      <c r="D16" s="502">
        <v>0</v>
      </c>
      <c r="E16" s="502">
        <v>0</v>
      </c>
      <c r="F16" s="523">
        <v>0</v>
      </c>
      <c r="G16" s="502">
        <v>0</v>
      </c>
      <c r="H16" s="503">
        <f t="shared" si="1"/>
        <v>0</v>
      </c>
      <c r="I16" s="502">
        <v>0</v>
      </c>
      <c r="J16" s="502">
        <v>0</v>
      </c>
      <c r="K16" s="503">
        <v>0</v>
      </c>
      <c r="L16" s="502">
        <v>0</v>
      </c>
      <c r="M16" s="502"/>
      <c r="N16" s="502">
        <v>0</v>
      </c>
      <c r="O16" s="502">
        <v>1320</v>
      </c>
      <c r="P16" s="502">
        <v>0</v>
      </c>
      <c r="Q16" s="502">
        <f t="shared" si="3"/>
        <v>7153.333333333333</v>
      </c>
      <c r="R16" s="502">
        <v>0</v>
      </c>
      <c r="S16" s="502">
        <v>0</v>
      </c>
      <c r="T16" s="502">
        <v>0</v>
      </c>
      <c r="U16" s="503">
        <v>0</v>
      </c>
      <c r="V16" s="504">
        <v>0</v>
      </c>
      <c r="W16" s="502">
        <v>0</v>
      </c>
      <c r="X16" s="502">
        <v>0</v>
      </c>
      <c r="Y16" s="502">
        <v>0</v>
      </c>
      <c r="Z16" s="502">
        <v>0</v>
      </c>
    </row>
    <row r="17" spans="1:26" x14ac:dyDescent="0.25">
      <c r="A17" s="498">
        <f t="shared" si="0"/>
        <v>43585</v>
      </c>
      <c r="B17" s="506" t="s">
        <v>852</v>
      </c>
      <c r="C17" s="524">
        <v>0</v>
      </c>
      <c r="D17" s="509">
        <v>0</v>
      </c>
      <c r="E17" s="509">
        <v>0</v>
      </c>
      <c r="F17" s="525">
        <v>0</v>
      </c>
      <c r="G17" s="509">
        <v>0</v>
      </c>
      <c r="H17" s="510">
        <f t="shared" si="1"/>
        <v>0</v>
      </c>
      <c r="I17" s="509">
        <v>0</v>
      </c>
      <c r="J17" s="509">
        <v>0</v>
      </c>
      <c r="K17" s="510">
        <v>0</v>
      </c>
      <c r="L17" s="509">
        <v>0</v>
      </c>
      <c r="M17" s="509"/>
      <c r="N17" s="509">
        <v>0</v>
      </c>
      <c r="O17" s="509">
        <v>1319.9999999999991</v>
      </c>
      <c r="P17" s="509">
        <v>0</v>
      </c>
      <c r="Q17" s="509">
        <f t="shared" si="3"/>
        <v>8473.3333333333321</v>
      </c>
      <c r="R17" s="509">
        <v>0</v>
      </c>
      <c r="S17" s="509">
        <v>0</v>
      </c>
      <c r="T17" s="509">
        <v>0</v>
      </c>
      <c r="U17" s="510">
        <v>0</v>
      </c>
      <c r="V17" s="511">
        <v>0</v>
      </c>
      <c r="W17" s="509">
        <v>0</v>
      </c>
      <c r="X17" s="509">
        <v>0</v>
      </c>
      <c r="Y17" s="509">
        <v>0</v>
      </c>
      <c r="Z17" s="509">
        <v>0</v>
      </c>
    </row>
    <row r="18" spans="1:26" x14ac:dyDescent="0.25">
      <c r="A18" s="498">
        <f t="shared" si="0"/>
        <v>43616</v>
      </c>
      <c r="B18" s="499" t="s">
        <v>852</v>
      </c>
      <c r="C18" s="522">
        <v>0</v>
      </c>
      <c r="D18" s="502">
        <v>0</v>
      </c>
      <c r="E18" s="502">
        <v>0</v>
      </c>
      <c r="F18" s="523">
        <v>0</v>
      </c>
      <c r="G18" s="502">
        <v>0</v>
      </c>
      <c r="H18" s="503">
        <f t="shared" si="1"/>
        <v>0</v>
      </c>
      <c r="I18" s="502">
        <v>0</v>
      </c>
      <c r="J18" s="502">
        <v>0</v>
      </c>
      <c r="K18" s="503">
        <v>0</v>
      </c>
      <c r="L18" s="502">
        <v>0</v>
      </c>
      <c r="M18" s="502"/>
      <c r="N18" s="502">
        <v>0</v>
      </c>
      <c r="O18" s="502">
        <v>1320</v>
      </c>
      <c r="P18" s="502">
        <v>0</v>
      </c>
      <c r="Q18" s="502">
        <f t="shared" si="3"/>
        <v>9793.3333333333321</v>
      </c>
      <c r="R18" s="502">
        <v>0</v>
      </c>
      <c r="S18" s="502">
        <v>0</v>
      </c>
      <c r="T18" s="502">
        <v>0</v>
      </c>
      <c r="U18" s="503">
        <v>0</v>
      </c>
      <c r="V18" s="504">
        <v>0</v>
      </c>
      <c r="W18" s="502">
        <v>0</v>
      </c>
      <c r="X18" s="502">
        <v>0</v>
      </c>
      <c r="Y18" s="502">
        <v>0</v>
      </c>
      <c r="Z18" s="502">
        <v>0</v>
      </c>
    </row>
    <row r="19" spans="1:26" x14ac:dyDescent="0.25">
      <c r="A19" s="498">
        <f t="shared" si="0"/>
        <v>43646</v>
      </c>
      <c r="B19" s="506" t="s">
        <v>852</v>
      </c>
      <c r="C19" s="524">
        <v>0</v>
      </c>
      <c r="D19" s="509">
        <v>0</v>
      </c>
      <c r="E19" s="509">
        <v>0</v>
      </c>
      <c r="F19" s="525">
        <v>0</v>
      </c>
      <c r="G19" s="509">
        <v>0</v>
      </c>
      <c r="H19" s="510">
        <f t="shared" si="1"/>
        <v>0</v>
      </c>
      <c r="I19" s="509">
        <v>0</v>
      </c>
      <c r="J19" s="509">
        <v>0</v>
      </c>
      <c r="K19" s="510">
        <v>0</v>
      </c>
      <c r="L19" s="509">
        <v>0</v>
      </c>
      <c r="M19" s="509"/>
      <c r="N19" s="509">
        <v>0</v>
      </c>
      <c r="O19" s="509">
        <v>1320</v>
      </c>
      <c r="P19" s="509">
        <v>0</v>
      </c>
      <c r="Q19" s="509">
        <f t="shared" si="3"/>
        <v>11113.333333333332</v>
      </c>
      <c r="R19" s="509">
        <v>0</v>
      </c>
      <c r="S19" s="509">
        <v>0</v>
      </c>
      <c r="T19" s="509">
        <v>0</v>
      </c>
      <c r="U19" s="510">
        <v>0</v>
      </c>
      <c r="V19" s="511">
        <v>0</v>
      </c>
      <c r="W19" s="509">
        <v>0</v>
      </c>
      <c r="X19" s="509">
        <v>0</v>
      </c>
      <c r="Y19" s="509">
        <v>0</v>
      </c>
      <c r="Z19" s="509">
        <v>0</v>
      </c>
    </row>
    <row r="20" spans="1:26" x14ac:dyDescent="0.25">
      <c r="A20" s="498">
        <f t="shared" si="0"/>
        <v>43677</v>
      </c>
      <c r="B20" s="499" t="s">
        <v>852</v>
      </c>
      <c r="C20" s="522">
        <v>0</v>
      </c>
      <c r="D20" s="502">
        <v>0</v>
      </c>
      <c r="E20" s="502">
        <v>0</v>
      </c>
      <c r="F20" s="523">
        <v>0</v>
      </c>
      <c r="G20" s="502">
        <v>0</v>
      </c>
      <c r="H20" s="503">
        <f t="shared" si="1"/>
        <v>0</v>
      </c>
      <c r="I20" s="502">
        <v>0</v>
      </c>
      <c r="J20" s="502">
        <v>0</v>
      </c>
      <c r="K20" s="503">
        <v>0</v>
      </c>
      <c r="L20" s="502">
        <v>0</v>
      </c>
      <c r="M20" s="502"/>
      <c r="N20" s="502">
        <v>0</v>
      </c>
      <c r="O20" s="502">
        <v>910.9492555218676</v>
      </c>
      <c r="P20" s="502">
        <v>0</v>
      </c>
      <c r="Q20" s="502">
        <f t="shared" si="3"/>
        <v>12024.2825888552</v>
      </c>
      <c r="R20" s="502">
        <v>0</v>
      </c>
      <c r="S20" s="502">
        <v>0</v>
      </c>
      <c r="T20" s="502">
        <v>0</v>
      </c>
      <c r="U20" s="503">
        <v>0</v>
      </c>
      <c r="V20" s="504">
        <v>0</v>
      </c>
      <c r="W20" s="502">
        <v>0</v>
      </c>
      <c r="X20" s="502">
        <v>0</v>
      </c>
      <c r="Y20" s="502">
        <v>0</v>
      </c>
      <c r="Z20" s="502">
        <v>0</v>
      </c>
    </row>
    <row r="21" spans="1:26" x14ac:dyDescent="0.25">
      <c r="A21" s="498">
        <f t="shared" si="0"/>
        <v>43708</v>
      </c>
      <c r="B21" s="506" t="s">
        <v>852</v>
      </c>
      <c r="C21" s="524">
        <v>0</v>
      </c>
      <c r="D21" s="509">
        <v>0</v>
      </c>
      <c r="E21" s="509">
        <v>0</v>
      </c>
      <c r="F21" s="525">
        <v>0</v>
      </c>
      <c r="G21" s="509">
        <v>0</v>
      </c>
      <c r="H21" s="510">
        <f t="shared" si="1"/>
        <v>0</v>
      </c>
      <c r="I21" s="509">
        <v>0</v>
      </c>
      <c r="J21" s="509">
        <v>0</v>
      </c>
      <c r="K21" s="510">
        <v>0</v>
      </c>
      <c r="L21" s="509">
        <v>0</v>
      </c>
      <c r="M21" s="509"/>
      <c r="N21" s="509">
        <v>0</v>
      </c>
      <c r="O21" s="509">
        <v>469.07286101549653</v>
      </c>
      <c r="P21" s="509">
        <v>0</v>
      </c>
      <c r="Q21" s="509">
        <f t="shared" si="3"/>
        <v>12493.355449870696</v>
      </c>
      <c r="R21" s="509">
        <v>0</v>
      </c>
      <c r="S21" s="509">
        <v>0</v>
      </c>
      <c r="T21" s="509">
        <v>0</v>
      </c>
      <c r="U21" s="510">
        <v>0</v>
      </c>
      <c r="V21" s="511">
        <v>0</v>
      </c>
      <c r="W21" s="509">
        <v>0</v>
      </c>
      <c r="X21" s="509">
        <v>0</v>
      </c>
      <c r="Y21" s="509">
        <v>0</v>
      </c>
      <c r="Z21" s="509">
        <v>0</v>
      </c>
    </row>
    <row r="22" spans="1:26" x14ac:dyDescent="0.25">
      <c r="A22" s="498">
        <f t="shared" si="0"/>
        <v>43738</v>
      </c>
      <c r="B22" s="499" t="s">
        <v>852</v>
      </c>
      <c r="C22" s="522">
        <v>0</v>
      </c>
      <c r="D22" s="502">
        <v>0</v>
      </c>
      <c r="E22" s="502">
        <v>0</v>
      </c>
      <c r="F22" s="523">
        <v>0</v>
      </c>
      <c r="G22" s="502">
        <v>0</v>
      </c>
      <c r="H22" s="503">
        <f t="shared" si="1"/>
        <v>0</v>
      </c>
      <c r="I22" s="502">
        <v>0</v>
      </c>
      <c r="J22" s="502">
        <v>0</v>
      </c>
      <c r="K22" s="503">
        <v>0</v>
      </c>
      <c r="L22" s="502">
        <v>0</v>
      </c>
      <c r="M22" s="502"/>
      <c r="N22" s="502">
        <v>0</v>
      </c>
      <c r="O22" s="502">
        <v>872.64572599152416</v>
      </c>
      <c r="P22" s="502">
        <v>0</v>
      </c>
      <c r="Q22" s="502">
        <f t="shared" si="3"/>
        <v>13366.00117586222</v>
      </c>
      <c r="R22" s="502">
        <v>0</v>
      </c>
      <c r="S22" s="502">
        <v>0</v>
      </c>
      <c r="T22" s="502">
        <v>0</v>
      </c>
      <c r="U22" s="503">
        <v>0</v>
      </c>
      <c r="V22" s="504">
        <v>0</v>
      </c>
      <c r="W22" s="502">
        <v>0</v>
      </c>
      <c r="X22" s="502">
        <v>0</v>
      </c>
      <c r="Y22" s="502">
        <v>0</v>
      </c>
      <c r="Z22" s="502">
        <v>0</v>
      </c>
    </row>
    <row r="23" spans="1:26" x14ac:dyDescent="0.25">
      <c r="A23" s="498">
        <f t="shared" si="0"/>
        <v>43769</v>
      </c>
      <c r="B23" s="506" t="s">
        <v>852</v>
      </c>
      <c r="C23" s="524">
        <v>0</v>
      </c>
      <c r="D23" s="509">
        <v>0</v>
      </c>
      <c r="E23" s="509">
        <v>0</v>
      </c>
      <c r="F23" s="525">
        <v>0</v>
      </c>
      <c r="G23" s="509">
        <v>0</v>
      </c>
      <c r="H23" s="510">
        <f t="shared" si="1"/>
        <v>0</v>
      </c>
      <c r="I23" s="509">
        <v>0</v>
      </c>
      <c r="J23" s="509">
        <v>0</v>
      </c>
      <c r="K23" s="510">
        <v>0</v>
      </c>
      <c r="L23" s="509">
        <v>0</v>
      </c>
      <c r="M23" s="509"/>
      <c r="N23" s="509">
        <v>0</v>
      </c>
      <c r="O23" s="509">
        <v>1308.4817942518202</v>
      </c>
      <c r="P23" s="509">
        <v>0</v>
      </c>
      <c r="Q23" s="509">
        <f t="shared" si="3"/>
        <v>14674.482970114041</v>
      </c>
      <c r="R23" s="509">
        <v>0</v>
      </c>
      <c r="S23" s="509">
        <v>0</v>
      </c>
      <c r="T23" s="509">
        <v>0</v>
      </c>
      <c r="U23" s="510">
        <v>0</v>
      </c>
      <c r="V23" s="511">
        <v>0</v>
      </c>
      <c r="W23" s="509">
        <v>0</v>
      </c>
      <c r="X23" s="509">
        <v>0</v>
      </c>
      <c r="Y23" s="509">
        <v>0</v>
      </c>
      <c r="Z23" s="509">
        <v>0</v>
      </c>
    </row>
    <row r="24" spans="1:26" x14ac:dyDescent="0.25">
      <c r="A24" s="498">
        <f t="shared" si="0"/>
        <v>43799</v>
      </c>
      <c r="B24" s="499" t="s">
        <v>852</v>
      </c>
      <c r="C24" s="522">
        <v>0</v>
      </c>
      <c r="D24" s="502">
        <v>0</v>
      </c>
      <c r="E24" s="502">
        <v>0</v>
      </c>
      <c r="F24" s="523">
        <v>0</v>
      </c>
      <c r="G24" s="502">
        <v>0</v>
      </c>
      <c r="H24" s="503">
        <f t="shared" si="1"/>
        <v>0</v>
      </c>
      <c r="I24" s="502">
        <v>0</v>
      </c>
      <c r="J24" s="502">
        <v>0</v>
      </c>
      <c r="K24" s="503">
        <v>0</v>
      </c>
      <c r="L24" s="502">
        <v>0</v>
      </c>
      <c r="M24" s="502"/>
      <c r="N24" s="502">
        <v>0</v>
      </c>
      <c r="O24" s="502">
        <v>1410.2823042155069</v>
      </c>
      <c r="P24" s="502">
        <v>0</v>
      </c>
      <c r="Q24" s="502">
        <f t="shared" si="3"/>
        <v>16084.765274329548</v>
      </c>
      <c r="R24" s="502">
        <v>0</v>
      </c>
      <c r="S24" s="502">
        <v>0</v>
      </c>
      <c r="T24" s="502">
        <v>0</v>
      </c>
      <c r="U24" s="503">
        <v>0</v>
      </c>
      <c r="V24" s="504">
        <v>0</v>
      </c>
      <c r="W24" s="502">
        <v>0</v>
      </c>
      <c r="X24" s="502">
        <v>0</v>
      </c>
      <c r="Y24" s="502">
        <v>0</v>
      </c>
      <c r="Z24" s="502">
        <v>0</v>
      </c>
    </row>
    <row r="25" spans="1:26" x14ac:dyDescent="0.25">
      <c r="A25" s="498">
        <f t="shared" si="0"/>
        <v>43830</v>
      </c>
      <c r="B25" s="506" t="s">
        <v>852</v>
      </c>
      <c r="C25" s="524">
        <v>0</v>
      </c>
      <c r="D25" s="509">
        <v>0</v>
      </c>
      <c r="E25" s="509">
        <v>0</v>
      </c>
      <c r="F25" s="525">
        <v>0</v>
      </c>
      <c r="G25" s="509">
        <v>0</v>
      </c>
      <c r="H25" s="510">
        <f t="shared" si="1"/>
        <v>0</v>
      </c>
      <c r="I25" s="509">
        <v>0</v>
      </c>
      <c r="J25" s="509">
        <v>0</v>
      </c>
      <c r="K25" s="510">
        <v>0</v>
      </c>
      <c r="L25" s="509">
        <v>0</v>
      </c>
      <c r="M25" s="509"/>
      <c r="N25" s="509">
        <v>0</v>
      </c>
      <c r="O25" s="509">
        <v>1347.0041414542102</v>
      </c>
      <c r="P25" s="509">
        <v>0</v>
      </c>
      <c r="Q25" s="509">
        <f t="shared" si="3"/>
        <v>17431.769415783758</v>
      </c>
      <c r="R25" s="509">
        <v>0</v>
      </c>
      <c r="S25" s="509">
        <v>0</v>
      </c>
      <c r="T25" s="509">
        <v>0</v>
      </c>
      <c r="U25" s="510">
        <v>0</v>
      </c>
      <c r="V25" s="511">
        <v>0</v>
      </c>
      <c r="W25" s="509">
        <v>0</v>
      </c>
      <c r="X25" s="509">
        <v>0</v>
      </c>
      <c r="Y25" s="509">
        <v>0</v>
      </c>
      <c r="Z25" s="509">
        <v>0</v>
      </c>
    </row>
    <row r="26" spans="1:26" x14ac:dyDescent="0.25">
      <c r="A26" s="498">
        <f t="shared" si="0"/>
        <v>43861</v>
      </c>
      <c r="B26" s="499" t="s">
        <v>852</v>
      </c>
      <c r="C26" s="522">
        <v>0</v>
      </c>
      <c r="D26" s="502">
        <v>0</v>
      </c>
      <c r="E26" s="502">
        <v>0</v>
      </c>
      <c r="F26" s="523">
        <v>0</v>
      </c>
      <c r="G26" s="502">
        <v>0</v>
      </c>
      <c r="H26" s="503">
        <f t="shared" si="1"/>
        <v>0</v>
      </c>
      <c r="I26" s="502">
        <v>0</v>
      </c>
      <c r="J26" s="502">
        <v>0</v>
      </c>
      <c r="K26" s="503">
        <v>0</v>
      </c>
      <c r="L26" s="502">
        <v>0</v>
      </c>
      <c r="M26" s="502"/>
      <c r="N26" s="502">
        <v>0</v>
      </c>
      <c r="O26" s="502">
        <v>1019.6138437491868</v>
      </c>
      <c r="P26" s="502">
        <v>0</v>
      </c>
      <c r="Q26" s="502">
        <f t="shared" si="3"/>
        <v>15534.716592866276</v>
      </c>
      <c r="R26" s="502">
        <v>0</v>
      </c>
      <c r="S26" s="502">
        <v>0</v>
      </c>
      <c r="T26" s="502">
        <v>0</v>
      </c>
      <c r="U26" s="503">
        <v>0</v>
      </c>
      <c r="V26" s="504">
        <v>0</v>
      </c>
      <c r="W26" s="502">
        <v>0</v>
      </c>
      <c r="X26" s="502">
        <v>0</v>
      </c>
      <c r="Y26" s="502">
        <v>0</v>
      </c>
      <c r="Z26" s="502">
        <v>0</v>
      </c>
    </row>
    <row r="27" spans="1:26" x14ac:dyDescent="0.25">
      <c r="A27" s="498">
        <f t="shared" si="0"/>
        <v>43890</v>
      </c>
      <c r="B27" s="506" t="s">
        <v>852</v>
      </c>
      <c r="C27" s="524">
        <v>0</v>
      </c>
      <c r="D27" s="509">
        <v>0</v>
      </c>
      <c r="E27" s="509">
        <v>0</v>
      </c>
      <c r="F27" s="525">
        <v>0</v>
      </c>
      <c r="G27" s="509">
        <v>0</v>
      </c>
      <c r="H27" s="510">
        <f t="shared" si="1"/>
        <v>0</v>
      </c>
      <c r="I27" s="509">
        <v>0</v>
      </c>
      <c r="J27" s="509">
        <v>0</v>
      </c>
      <c r="K27" s="510">
        <v>0</v>
      </c>
      <c r="L27" s="509">
        <v>0</v>
      </c>
      <c r="M27" s="509"/>
      <c r="N27" s="509">
        <v>0</v>
      </c>
      <c r="O27" s="509">
        <v>716.75430246674159</v>
      </c>
      <c r="P27" s="509">
        <v>0</v>
      </c>
      <c r="Q27" s="509">
        <f t="shared" si="3"/>
        <v>13334.804228666353</v>
      </c>
      <c r="R27" s="509">
        <v>0</v>
      </c>
      <c r="S27" s="509">
        <v>0</v>
      </c>
      <c r="T27" s="509">
        <v>0</v>
      </c>
      <c r="U27" s="510">
        <v>0</v>
      </c>
      <c r="V27" s="511">
        <v>0</v>
      </c>
      <c r="W27" s="509">
        <v>0</v>
      </c>
      <c r="X27" s="509">
        <v>0</v>
      </c>
      <c r="Y27" s="509">
        <v>0</v>
      </c>
      <c r="Z27" s="509">
        <v>0</v>
      </c>
    </row>
    <row r="28" spans="1:26" x14ac:dyDescent="0.25">
      <c r="A28" s="498">
        <f t="shared" si="0"/>
        <v>43921</v>
      </c>
      <c r="B28" s="499" t="s">
        <v>852</v>
      </c>
      <c r="C28" s="522">
        <v>0</v>
      </c>
      <c r="D28" s="502">
        <v>0</v>
      </c>
      <c r="E28" s="502">
        <v>0</v>
      </c>
      <c r="F28" s="523">
        <v>0</v>
      </c>
      <c r="G28" s="502">
        <v>0</v>
      </c>
      <c r="H28" s="503">
        <f t="shared" si="1"/>
        <v>0</v>
      </c>
      <c r="I28" s="502">
        <v>0</v>
      </c>
      <c r="J28" s="502">
        <v>0</v>
      </c>
      <c r="K28" s="503">
        <v>0</v>
      </c>
      <c r="L28" s="502">
        <v>0</v>
      </c>
      <c r="M28" s="502"/>
      <c r="N28" s="502">
        <v>0</v>
      </c>
      <c r="O28" s="502">
        <v>236.32083708784739</v>
      </c>
      <c r="P28" s="502">
        <v>0</v>
      </c>
      <c r="Q28" s="502">
        <f t="shared" si="3"/>
        <v>12251.1250657542</v>
      </c>
      <c r="R28" s="502">
        <v>0</v>
      </c>
      <c r="S28" s="502">
        <v>0</v>
      </c>
      <c r="T28" s="502">
        <v>0</v>
      </c>
      <c r="U28" s="503">
        <v>0</v>
      </c>
      <c r="V28" s="504">
        <v>0</v>
      </c>
      <c r="W28" s="502">
        <v>0</v>
      </c>
      <c r="X28" s="502">
        <v>0</v>
      </c>
      <c r="Y28" s="502">
        <v>0</v>
      </c>
      <c r="Z28" s="502">
        <v>0</v>
      </c>
    </row>
    <row r="29" spans="1:26" x14ac:dyDescent="0.25">
      <c r="A29" s="527">
        <f t="shared" si="0"/>
        <v>43951</v>
      </c>
      <c r="B29" s="528" t="s">
        <v>852</v>
      </c>
      <c r="C29" s="529">
        <v>0</v>
      </c>
      <c r="D29" s="530">
        <v>0</v>
      </c>
      <c r="E29" s="530">
        <v>0</v>
      </c>
      <c r="F29" s="531">
        <v>0</v>
      </c>
      <c r="G29" s="530">
        <v>0</v>
      </c>
      <c r="H29" s="532">
        <f t="shared" si="1"/>
        <v>0</v>
      </c>
      <c r="I29" s="530">
        <v>0</v>
      </c>
      <c r="J29" s="530">
        <v>0</v>
      </c>
      <c r="K29" s="532">
        <v>0</v>
      </c>
      <c r="L29" s="530">
        <v>0</v>
      </c>
      <c r="M29" s="530"/>
      <c r="N29" s="530">
        <v>0</v>
      </c>
      <c r="O29" s="530">
        <v>60.737637092499426</v>
      </c>
      <c r="P29" s="530">
        <v>0</v>
      </c>
      <c r="Q29" s="530">
        <f t="shared" si="3"/>
        <v>10991.8627028467</v>
      </c>
      <c r="R29" s="530">
        <v>0</v>
      </c>
      <c r="S29" s="530">
        <v>0</v>
      </c>
      <c r="T29" s="530">
        <v>0</v>
      </c>
      <c r="U29" s="532">
        <v>0</v>
      </c>
      <c r="V29" s="534">
        <v>0</v>
      </c>
      <c r="W29" s="530">
        <v>0</v>
      </c>
      <c r="X29" s="530">
        <v>0</v>
      </c>
      <c r="Y29" s="530">
        <v>0</v>
      </c>
      <c r="Z29" s="530">
        <v>0</v>
      </c>
    </row>
    <row r="30" spans="1:26" x14ac:dyDescent="0.25">
      <c r="A30" s="498">
        <f t="shared" si="0"/>
        <v>43982</v>
      </c>
      <c r="B30" s="499" t="s">
        <v>852</v>
      </c>
      <c r="C30" s="522">
        <v>0</v>
      </c>
      <c r="D30" s="502">
        <v>0</v>
      </c>
      <c r="E30" s="502">
        <v>0</v>
      </c>
      <c r="F30" s="523">
        <v>0</v>
      </c>
      <c r="G30" s="502">
        <v>0</v>
      </c>
      <c r="H30" s="503">
        <f t="shared" si="1"/>
        <v>0</v>
      </c>
      <c r="I30" s="502">
        <v>0</v>
      </c>
      <c r="J30" s="502">
        <v>0</v>
      </c>
      <c r="K30" s="503">
        <v>0</v>
      </c>
      <c r="L30" s="502">
        <v>0</v>
      </c>
      <c r="M30" s="502"/>
      <c r="N30" s="502">
        <v>0</v>
      </c>
      <c r="O30" s="502">
        <v>99.399171358780222</v>
      </c>
      <c r="P30" s="502">
        <v>0</v>
      </c>
      <c r="Q30" s="502">
        <f t="shared" si="3"/>
        <v>9771.2618742054801</v>
      </c>
      <c r="R30" s="502">
        <v>0</v>
      </c>
      <c r="S30" s="502">
        <v>0</v>
      </c>
      <c r="T30" s="502">
        <v>0</v>
      </c>
      <c r="U30" s="503">
        <v>0</v>
      </c>
      <c r="V30" s="504">
        <v>0</v>
      </c>
      <c r="W30" s="502">
        <v>0</v>
      </c>
      <c r="X30" s="502">
        <v>0</v>
      </c>
      <c r="Y30" s="502">
        <v>0</v>
      </c>
      <c r="Z30" s="502">
        <v>0</v>
      </c>
    </row>
    <row r="31" spans="1:26" x14ac:dyDescent="0.25">
      <c r="A31" s="498">
        <f t="shared" si="0"/>
        <v>44012</v>
      </c>
      <c r="B31" s="506" t="s">
        <v>852</v>
      </c>
      <c r="C31" s="524">
        <v>0</v>
      </c>
      <c r="D31" s="509">
        <v>0</v>
      </c>
      <c r="E31" s="509">
        <v>0</v>
      </c>
      <c r="F31" s="525">
        <v>0</v>
      </c>
      <c r="G31" s="509">
        <v>0</v>
      </c>
      <c r="H31" s="510"/>
      <c r="I31" s="509">
        <v>0</v>
      </c>
      <c r="J31" s="509">
        <v>0</v>
      </c>
      <c r="K31" s="510">
        <v>0</v>
      </c>
      <c r="L31" s="509">
        <v>0</v>
      </c>
      <c r="M31" s="509"/>
      <c r="N31" s="509">
        <v>0</v>
      </c>
      <c r="O31" s="509">
        <v>519.76499425600377</v>
      </c>
      <c r="P31" s="509">
        <v>0</v>
      </c>
      <c r="Q31" s="509">
        <f t="shared" si="3"/>
        <v>8971.0268684614839</v>
      </c>
      <c r="R31" s="509">
        <v>0</v>
      </c>
      <c r="S31" s="509">
        <v>0</v>
      </c>
      <c r="T31" s="509">
        <v>0</v>
      </c>
      <c r="U31" s="510">
        <v>0</v>
      </c>
      <c r="V31" s="511">
        <v>0</v>
      </c>
      <c r="W31" s="509">
        <v>0</v>
      </c>
      <c r="X31" s="509">
        <v>0</v>
      </c>
      <c r="Y31" s="509">
        <v>0</v>
      </c>
      <c r="Z31" s="509">
        <v>0</v>
      </c>
    </row>
    <row r="32" spans="1:26" x14ac:dyDescent="0.25">
      <c r="A32" s="527">
        <f t="shared" si="0"/>
        <v>44043</v>
      </c>
      <c r="B32" s="535" t="s">
        <v>852</v>
      </c>
      <c r="C32" s="536">
        <v>0</v>
      </c>
      <c r="D32" s="537">
        <v>0</v>
      </c>
      <c r="E32" s="537">
        <v>0</v>
      </c>
      <c r="F32" s="538">
        <v>0</v>
      </c>
      <c r="G32" s="537">
        <v>0</v>
      </c>
      <c r="H32" s="539"/>
      <c r="I32" s="537">
        <v>0</v>
      </c>
      <c r="J32" s="537">
        <v>0</v>
      </c>
      <c r="K32" s="539">
        <v>0</v>
      </c>
      <c r="L32" s="537">
        <v>0</v>
      </c>
      <c r="M32" s="537"/>
      <c r="N32" s="537">
        <v>0</v>
      </c>
      <c r="O32" s="537">
        <v>467.78849483040005</v>
      </c>
      <c r="P32" s="537">
        <v>0</v>
      </c>
      <c r="Q32" s="537">
        <f t="shared" si="3"/>
        <v>8527.8661077700162</v>
      </c>
      <c r="R32" s="537">
        <v>0</v>
      </c>
      <c r="S32" s="537">
        <v>0</v>
      </c>
      <c r="T32" s="537">
        <v>0</v>
      </c>
      <c r="U32" s="539">
        <v>0</v>
      </c>
      <c r="V32" s="540">
        <v>0</v>
      </c>
      <c r="W32" s="537">
        <v>0</v>
      </c>
      <c r="X32" s="537">
        <v>0</v>
      </c>
      <c r="Y32" s="537">
        <v>0</v>
      </c>
      <c r="Z32" s="537">
        <v>0</v>
      </c>
    </row>
    <row r="33" spans="1:26" x14ac:dyDescent="0.25">
      <c r="A33" s="498">
        <f t="shared" si="0"/>
        <v>44074</v>
      </c>
      <c r="B33" s="506" t="s">
        <v>852</v>
      </c>
      <c r="C33" s="524">
        <v>0</v>
      </c>
      <c r="D33" s="509">
        <v>0</v>
      </c>
      <c r="E33" s="509">
        <v>0</v>
      </c>
      <c r="F33" s="525">
        <v>0</v>
      </c>
      <c r="G33" s="509">
        <v>0</v>
      </c>
      <c r="H33" s="510"/>
      <c r="I33" s="509">
        <v>0</v>
      </c>
      <c r="J33" s="509">
        <v>0</v>
      </c>
      <c r="K33" s="510">
        <v>0</v>
      </c>
      <c r="L33" s="509">
        <v>0</v>
      </c>
      <c r="M33" s="509"/>
      <c r="N33" s="509">
        <v>0</v>
      </c>
      <c r="O33" s="509">
        <v>421.00964534735908</v>
      </c>
      <c r="P33" s="509">
        <v>0</v>
      </c>
      <c r="Q33" s="509">
        <f t="shared" si="3"/>
        <v>8479.8028921018795</v>
      </c>
      <c r="R33" s="509">
        <v>0</v>
      </c>
      <c r="S33" s="509">
        <v>0</v>
      </c>
      <c r="T33" s="509">
        <v>0</v>
      </c>
      <c r="U33" s="510">
        <v>0</v>
      </c>
      <c r="V33" s="511">
        <v>0</v>
      </c>
      <c r="W33" s="509">
        <v>0</v>
      </c>
      <c r="X33" s="509">
        <v>0</v>
      </c>
      <c r="Y33" s="509">
        <v>0</v>
      </c>
      <c r="Z33" s="509">
        <v>0</v>
      </c>
    </row>
    <row r="34" spans="1:26" x14ac:dyDescent="0.25">
      <c r="A34" s="498">
        <f t="shared" si="0"/>
        <v>44104</v>
      </c>
      <c r="B34" s="499" t="s">
        <v>852</v>
      </c>
      <c r="C34" s="522">
        <v>0</v>
      </c>
      <c r="D34" s="502">
        <v>0</v>
      </c>
      <c r="E34" s="502">
        <v>0</v>
      </c>
      <c r="F34" s="523">
        <v>0</v>
      </c>
      <c r="G34" s="502">
        <v>0</v>
      </c>
      <c r="H34" s="503"/>
      <c r="I34" s="502">
        <v>0</v>
      </c>
      <c r="J34" s="502">
        <v>0</v>
      </c>
      <c r="K34" s="503">
        <v>0</v>
      </c>
      <c r="L34" s="502">
        <v>0</v>
      </c>
      <c r="M34" s="502"/>
      <c r="N34" s="502">
        <v>0</v>
      </c>
      <c r="O34" s="502">
        <v>324.20115045316834</v>
      </c>
      <c r="P34" s="502">
        <v>0</v>
      </c>
      <c r="Q34" s="502">
        <f t="shared" si="3"/>
        <v>7931.3583165635227</v>
      </c>
      <c r="R34" s="502">
        <v>0</v>
      </c>
      <c r="S34" s="502">
        <v>0</v>
      </c>
      <c r="T34" s="502">
        <v>0</v>
      </c>
      <c r="U34" s="503">
        <v>0</v>
      </c>
      <c r="V34" s="504">
        <v>0</v>
      </c>
      <c r="W34" s="502">
        <v>0</v>
      </c>
      <c r="X34" s="502">
        <v>0</v>
      </c>
      <c r="Y34" s="502">
        <v>0</v>
      </c>
      <c r="Z34" s="502">
        <v>0</v>
      </c>
    </row>
    <row r="35" spans="1:26" x14ac:dyDescent="0.25">
      <c r="A35" s="527">
        <f t="shared" si="0"/>
        <v>44135</v>
      </c>
      <c r="B35" s="535" t="s">
        <v>852</v>
      </c>
      <c r="C35" s="536">
        <v>0</v>
      </c>
      <c r="D35" s="537">
        <v>0</v>
      </c>
      <c r="E35" s="537">
        <v>0</v>
      </c>
      <c r="F35" s="538">
        <v>0</v>
      </c>
      <c r="G35" s="537">
        <v>0</v>
      </c>
      <c r="H35" s="539"/>
      <c r="I35" s="537">
        <v>0</v>
      </c>
      <c r="J35" s="537">
        <v>0</v>
      </c>
      <c r="K35" s="539">
        <v>0</v>
      </c>
      <c r="L35" s="537">
        <v>0</v>
      </c>
      <c r="M35" s="537"/>
      <c r="N35" s="537">
        <v>0</v>
      </c>
      <c r="O35" s="537">
        <v>0</v>
      </c>
      <c r="P35" s="537">
        <v>0</v>
      </c>
      <c r="Q35" s="537">
        <f t="shared" si="3"/>
        <v>6622.8765223117034</v>
      </c>
      <c r="R35" s="537">
        <v>0</v>
      </c>
      <c r="S35" s="537">
        <v>0</v>
      </c>
      <c r="T35" s="537">
        <v>0</v>
      </c>
      <c r="U35" s="539">
        <v>0</v>
      </c>
      <c r="V35" s="540">
        <v>0</v>
      </c>
      <c r="W35" s="537">
        <v>0</v>
      </c>
      <c r="X35" s="537">
        <v>0</v>
      </c>
      <c r="Y35" s="537">
        <v>0</v>
      </c>
      <c r="Z35" s="537">
        <v>0</v>
      </c>
    </row>
    <row r="36" spans="1:26" x14ac:dyDescent="0.25">
      <c r="A36" s="498">
        <f t="shared" si="0"/>
        <v>44165</v>
      </c>
      <c r="B36" s="506" t="s">
        <v>852</v>
      </c>
      <c r="C36" s="524">
        <v>0</v>
      </c>
      <c r="D36" s="509">
        <v>0</v>
      </c>
      <c r="E36" s="509">
        <v>0</v>
      </c>
      <c r="F36" s="525">
        <v>0</v>
      </c>
      <c r="G36" s="509">
        <v>0</v>
      </c>
      <c r="H36" s="510"/>
      <c r="I36" s="509">
        <v>0</v>
      </c>
      <c r="J36" s="509">
        <v>0</v>
      </c>
      <c r="K36" s="510">
        <v>0</v>
      </c>
      <c r="L36" s="509">
        <v>0</v>
      </c>
      <c r="M36" s="509"/>
      <c r="N36" s="509">
        <v>0</v>
      </c>
      <c r="O36" s="509">
        <v>0</v>
      </c>
      <c r="P36" s="509">
        <v>0</v>
      </c>
      <c r="Q36" s="509">
        <f t="shared" si="3"/>
        <v>5212.5942180961965</v>
      </c>
      <c r="R36" s="509">
        <v>0</v>
      </c>
      <c r="S36" s="509">
        <v>0</v>
      </c>
      <c r="T36" s="509">
        <v>0</v>
      </c>
      <c r="U36" s="510">
        <v>0</v>
      </c>
      <c r="V36" s="511">
        <v>0</v>
      </c>
      <c r="W36" s="509">
        <v>0</v>
      </c>
      <c r="X36" s="509">
        <v>0</v>
      </c>
      <c r="Y36" s="509">
        <v>0</v>
      </c>
      <c r="Z36" s="509">
        <v>0</v>
      </c>
    </row>
    <row r="37" spans="1:26" x14ac:dyDescent="0.25">
      <c r="A37" s="498">
        <f t="shared" si="0"/>
        <v>44196</v>
      </c>
      <c r="B37" s="499" t="s">
        <v>852</v>
      </c>
      <c r="C37" s="522">
        <v>0</v>
      </c>
      <c r="D37" s="502">
        <v>0</v>
      </c>
      <c r="E37" s="502">
        <v>0</v>
      </c>
      <c r="F37" s="523">
        <v>0</v>
      </c>
      <c r="G37" s="502">
        <v>0</v>
      </c>
      <c r="H37" s="503"/>
      <c r="I37" s="502">
        <v>0</v>
      </c>
      <c r="J37" s="502">
        <v>0</v>
      </c>
      <c r="K37" s="503">
        <v>0</v>
      </c>
      <c r="L37" s="502">
        <v>0</v>
      </c>
      <c r="M37" s="502"/>
      <c r="N37" s="502">
        <v>0</v>
      </c>
      <c r="O37" s="502">
        <v>0</v>
      </c>
      <c r="P37" s="502">
        <v>0</v>
      </c>
      <c r="Q37" s="502">
        <f t="shared" si="3"/>
        <v>3865.5900766419863</v>
      </c>
      <c r="R37" s="502">
        <v>0</v>
      </c>
      <c r="S37" s="502">
        <v>0</v>
      </c>
      <c r="T37" s="502">
        <v>0</v>
      </c>
      <c r="U37" s="503">
        <v>0</v>
      </c>
      <c r="V37" s="504">
        <v>0</v>
      </c>
      <c r="W37" s="502">
        <v>0</v>
      </c>
      <c r="X37" s="502">
        <v>0</v>
      </c>
      <c r="Y37" s="502">
        <v>0</v>
      </c>
      <c r="Z37" s="502">
        <v>0</v>
      </c>
    </row>
    <row r="38" spans="1:26" x14ac:dyDescent="0.25">
      <c r="A38" s="527">
        <f t="shared" si="0"/>
        <v>44227</v>
      </c>
      <c r="B38" s="535" t="s">
        <v>852</v>
      </c>
      <c r="C38" s="536">
        <v>0</v>
      </c>
      <c r="D38" s="537">
        <v>0</v>
      </c>
      <c r="E38" s="537">
        <v>0</v>
      </c>
      <c r="F38" s="538">
        <v>0</v>
      </c>
      <c r="G38" s="537">
        <v>0</v>
      </c>
      <c r="H38" s="539"/>
      <c r="I38" s="537">
        <v>0</v>
      </c>
      <c r="J38" s="537">
        <v>0</v>
      </c>
      <c r="K38" s="539">
        <v>0</v>
      </c>
      <c r="L38" s="537">
        <v>0</v>
      </c>
      <c r="M38" s="537"/>
      <c r="N38" s="537">
        <v>0</v>
      </c>
      <c r="O38" s="537">
        <v>0</v>
      </c>
      <c r="P38" s="537">
        <v>0</v>
      </c>
      <c r="Q38" s="537">
        <f t="shared" si="3"/>
        <v>2845.9762328928</v>
      </c>
      <c r="R38" s="537">
        <v>0</v>
      </c>
      <c r="S38" s="537">
        <v>0</v>
      </c>
      <c r="T38" s="537">
        <v>0</v>
      </c>
      <c r="U38" s="539">
        <v>0</v>
      </c>
      <c r="V38" s="540">
        <v>0</v>
      </c>
      <c r="W38" s="537">
        <v>0</v>
      </c>
      <c r="X38" s="537">
        <v>0</v>
      </c>
      <c r="Y38" s="537">
        <v>0</v>
      </c>
      <c r="Z38" s="537">
        <v>0</v>
      </c>
    </row>
    <row r="39" spans="1:26" x14ac:dyDescent="0.25">
      <c r="A39" s="498">
        <f t="shared" si="0"/>
        <v>44255</v>
      </c>
      <c r="B39" s="506" t="s">
        <v>852</v>
      </c>
      <c r="C39" s="524">
        <v>0</v>
      </c>
      <c r="D39" s="509">
        <v>0</v>
      </c>
      <c r="E39" s="509">
        <v>0</v>
      </c>
      <c r="F39" s="525">
        <v>0</v>
      </c>
      <c r="G39" s="509">
        <v>0</v>
      </c>
      <c r="H39" s="510"/>
      <c r="I39" s="509">
        <v>0</v>
      </c>
      <c r="J39" s="509">
        <v>0</v>
      </c>
      <c r="K39" s="510">
        <v>0</v>
      </c>
      <c r="L39" s="509">
        <v>0</v>
      </c>
      <c r="M39" s="509"/>
      <c r="N39" s="509">
        <v>0</v>
      </c>
      <c r="O39" s="509">
        <v>0</v>
      </c>
      <c r="P39" s="509">
        <v>0</v>
      </c>
      <c r="Q39" s="509">
        <f t="shared" si="3"/>
        <v>2129.221930426058</v>
      </c>
      <c r="R39" s="509">
        <v>0</v>
      </c>
      <c r="S39" s="509">
        <v>0</v>
      </c>
      <c r="T39" s="509">
        <v>0</v>
      </c>
      <c r="U39" s="510">
        <v>0</v>
      </c>
      <c r="V39" s="511">
        <v>0</v>
      </c>
      <c r="W39" s="509">
        <v>0</v>
      </c>
      <c r="X39" s="509">
        <v>0</v>
      </c>
      <c r="Y39" s="509">
        <v>0</v>
      </c>
      <c r="Z39" s="509">
        <v>0</v>
      </c>
    </row>
    <row r="40" spans="1:26" x14ac:dyDescent="0.25">
      <c r="A40" s="498">
        <f t="shared" si="0"/>
        <v>44286</v>
      </c>
      <c r="B40" s="499" t="s">
        <v>852</v>
      </c>
      <c r="C40" s="522">
        <v>0</v>
      </c>
      <c r="D40" s="502">
        <v>0</v>
      </c>
      <c r="E40" s="502">
        <v>0</v>
      </c>
      <c r="F40" s="523">
        <v>0</v>
      </c>
      <c r="G40" s="502">
        <v>0</v>
      </c>
      <c r="H40" s="503"/>
      <c r="I40" s="502">
        <v>0</v>
      </c>
      <c r="J40" s="502">
        <v>0</v>
      </c>
      <c r="K40" s="503">
        <v>0</v>
      </c>
      <c r="L40" s="502">
        <v>0</v>
      </c>
      <c r="M40" s="502"/>
      <c r="N40" s="502">
        <v>0</v>
      </c>
      <c r="O40" s="502">
        <v>0</v>
      </c>
      <c r="P40" s="502">
        <v>0</v>
      </c>
      <c r="Q40" s="502">
        <f t="shared" si="3"/>
        <v>1892.9010933382108</v>
      </c>
      <c r="R40" s="502">
        <v>0</v>
      </c>
      <c r="S40" s="502">
        <v>0</v>
      </c>
      <c r="T40" s="502">
        <v>0</v>
      </c>
      <c r="U40" s="503">
        <v>0</v>
      </c>
      <c r="V40" s="504">
        <v>0</v>
      </c>
      <c r="W40" s="502">
        <v>0</v>
      </c>
      <c r="X40" s="502">
        <v>0</v>
      </c>
      <c r="Y40" s="502">
        <v>0</v>
      </c>
      <c r="Z40" s="502">
        <v>0</v>
      </c>
    </row>
    <row r="41" spans="1:26" x14ac:dyDescent="0.25">
      <c r="A41" s="527">
        <f t="shared" si="0"/>
        <v>44316</v>
      </c>
      <c r="B41" s="535" t="s">
        <v>852</v>
      </c>
      <c r="C41" s="536">
        <v>0</v>
      </c>
      <c r="D41" s="537">
        <v>0</v>
      </c>
      <c r="E41" s="537">
        <v>0</v>
      </c>
      <c r="F41" s="538">
        <v>0</v>
      </c>
      <c r="G41" s="537">
        <v>0</v>
      </c>
      <c r="H41" s="539"/>
      <c r="I41" s="537">
        <v>0</v>
      </c>
      <c r="J41" s="537">
        <v>0</v>
      </c>
      <c r="K41" s="539">
        <v>0</v>
      </c>
      <c r="L41" s="537">
        <v>0</v>
      </c>
      <c r="M41" s="537"/>
      <c r="N41" s="537">
        <v>0</v>
      </c>
      <c r="O41" s="537">
        <v>0</v>
      </c>
      <c r="P41" s="537">
        <v>0</v>
      </c>
      <c r="Q41" s="537">
        <f t="shared" si="3"/>
        <v>1832.1634562457114</v>
      </c>
      <c r="R41" s="537">
        <v>0</v>
      </c>
      <c r="S41" s="537">
        <v>0</v>
      </c>
      <c r="T41" s="537">
        <v>0</v>
      </c>
      <c r="U41" s="539">
        <v>0</v>
      </c>
      <c r="V41" s="540">
        <v>0</v>
      </c>
      <c r="W41" s="537">
        <v>0</v>
      </c>
      <c r="X41" s="537">
        <v>0</v>
      </c>
      <c r="Y41" s="537">
        <v>0</v>
      </c>
      <c r="Z41" s="537">
        <v>0</v>
      </c>
    </row>
    <row r="42" spans="1:26" x14ac:dyDescent="0.25">
      <c r="A42" s="498">
        <f t="shared" si="0"/>
        <v>44347</v>
      </c>
      <c r="B42" s="506" t="s">
        <v>852</v>
      </c>
      <c r="C42" s="524">
        <v>0</v>
      </c>
      <c r="D42" s="509">
        <v>0</v>
      </c>
      <c r="E42" s="509">
        <v>0</v>
      </c>
      <c r="F42" s="525">
        <v>0</v>
      </c>
      <c r="G42" s="509">
        <v>0</v>
      </c>
      <c r="H42" s="510"/>
      <c r="I42" s="509">
        <v>0</v>
      </c>
      <c r="J42" s="509">
        <v>0</v>
      </c>
      <c r="K42" s="510">
        <v>0</v>
      </c>
      <c r="L42" s="509">
        <v>0</v>
      </c>
      <c r="M42" s="509"/>
      <c r="N42" s="509">
        <v>0</v>
      </c>
      <c r="O42" s="509">
        <v>0</v>
      </c>
      <c r="P42" s="509">
        <v>0</v>
      </c>
      <c r="Q42" s="509">
        <f t="shared" si="3"/>
        <v>1732.7642848869314</v>
      </c>
      <c r="R42" s="509">
        <v>0</v>
      </c>
      <c r="S42" s="509">
        <v>0</v>
      </c>
      <c r="T42" s="509">
        <v>0</v>
      </c>
      <c r="U42" s="510">
        <v>0</v>
      </c>
      <c r="V42" s="511">
        <v>0</v>
      </c>
      <c r="W42" s="509">
        <v>0</v>
      </c>
      <c r="X42" s="509">
        <v>0</v>
      </c>
      <c r="Y42" s="509">
        <v>0</v>
      </c>
      <c r="Z42" s="509">
        <v>0</v>
      </c>
    </row>
    <row r="43" spans="1:26" x14ac:dyDescent="0.25">
      <c r="A43" s="498">
        <f t="shared" si="0"/>
        <v>44377</v>
      </c>
      <c r="B43" s="499" t="s">
        <v>852</v>
      </c>
      <c r="C43" s="522">
        <v>0</v>
      </c>
      <c r="D43" s="502">
        <v>0</v>
      </c>
      <c r="E43" s="502">
        <v>0</v>
      </c>
      <c r="F43" s="523">
        <v>0</v>
      </c>
      <c r="G43" s="502">
        <v>0</v>
      </c>
      <c r="H43" s="503"/>
      <c r="I43" s="502">
        <v>0</v>
      </c>
      <c r="J43" s="502">
        <v>0</v>
      </c>
      <c r="K43" s="503">
        <v>0</v>
      </c>
      <c r="L43" s="502">
        <v>0</v>
      </c>
      <c r="M43" s="502"/>
      <c r="N43" s="502">
        <v>0</v>
      </c>
      <c r="O43" s="502">
        <v>0</v>
      </c>
      <c r="P43" s="502">
        <v>0</v>
      </c>
      <c r="Q43" s="502">
        <f t="shared" si="3"/>
        <v>1212.9992906309276</v>
      </c>
      <c r="R43" s="502">
        <v>0</v>
      </c>
      <c r="S43" s="502">
        <v>0</v>
      </c>
      <c r="T43" s="502">
        <v>0</v>
      </c>
      <c r="U43" s="503">
        <v>0</v>
      </c>
      <c r="V43" s="504">
        <v>0</v>
      </c>
      <c r="W43" s="502">
        <v>0</v>
      </c>
      <c r="X43" s="502">
        <v>0</v>
      </c>
      <c r="Y43" s="502">
        <v>0</v>
      </c>
      <c r="Z43" s="502">
        <v>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C626-9977-4A30-BA22-E3B5D3BBC6E9}">
  <sheetPr codeName="Sheet25">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6.285156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+asset_level_drivers!$O$1</f>
        <v>JV</v>
      </c>
      <c r="C2" s="522"/>
      <c r="D2" s="502"/>
      <c r="E2" s="502"/>
      <c r="F2" s="523"/>
      <c r="G2" s="502"/>
      <c r="H2" s="502"/>
      <c r="I2" s="502"/>
      <c r="J2" s="502"/>
      <c r="K2" s="502"/>
      <c r="L2" s="502"/>
      <c r="M2" s="502"/>
      <c r="N2" s="502"/>
      <c r="O2" s="502">
        <v>0</v>
      </c>
      <c r="P2" s="502"/>
      <c r="Q2" s="502"/>
      <c r="R2" s="502">
        <v>0</v>
      </c>
      <c r="S2" s="502">
        <v>0</v>
      </c>
      <c r="T2" s="502">
        <v>0</v>
      </c>
      <c r="U2" s="503">
        <v>0</v>
      </c>
      <c r="V2" s="504">
        <v>0</v>
      </c>
      <c r="W2" s="502">
        <v>0</v>
      </c>
      <c r="X2" s="502">
        <v>0</v>
      </c>
      <c r="Y2" s="502">
        <v>0</v>
      </c>
      <c r="Z2" s="502"/>
    </row>
    <row r="3" spans="1:26" x14ac:dyDescent="0.25">
      <c r="A3" s="498">
        <f t="shared" ref="A3:A43" si="0">+EOMONTH(A2,1)</f>
        <v>43159</v>
      </c>
      <c r="B3" s="506" t="str">
        <f>+asset_level_drivers!$O$1</f>
        <v>JV</v>
      </c>
      <c r="C3" s="524"/>
      <c r="D3" s="509"/>
      <c r="E3" s="509"/>
      <c r="F3" s="525"/>
      <c r="G3" s="509"/>
      <c r="H3" s="509"/>
      <c r="I3" s="509"/>
      <c r="J3" s="509"/>
      <c r="K3" s="509"/>
      <c r="L3" s="509"/>
      <c r="M3" s="509"/>
      <c r="N3" s="509"/>
      <c r="O3" s="509">
        <v>0</v>
      </c>
      <c r="P3" s="509"/>
      <c r="Q3" s="509"/>
      <c r="R3" s="509">
        <v>0</v>
      </c>
      <c r="S3" s="509">
        <v>0</v>
      </c>
      <c r="T3" s="509">
        <v>0</v>
      </c>
      <c r="U3" s="510">
        <v>0</v>
      </c>
      <c r="V3" s="511">
        <v>0</v>
      </c>
      <c r="W3" s="509">
        <v>0</v>
      </c>
      <c r="X3" s="509">
        <v>0</v>
      </c>
      <c r="Y3" s="509">
        <v>0</v>
      </c>
      <c r="Z3" s="509"/>
    </row>
    <row r="4" spans="1:26" x14ac:dyDescent="0.25">
      <c r="A4" s="498">
        <f t="shared" si="0"/>
        <v>43190</v>
      </c>
      <c r="B4" s="499" t="str">
        <f>+asset_level_drivers!$O$1</f>
        <v>JV</v>
      </c>
      <c r="C4" s="522"/>
      <c r="D4" s="502"/>
      <c r="E4" s="502"/>
      <c r="F4" s="523"/>
      <c r="G4" s="502"/>
      <c r="H4" s="502"/>
      <c r="I4" s="502"/>
      <c r="J4" s="502"/>
      <c r="K4" s="502"/>
      <c r="L4" s="502"/>
      <c r="M4" s="502"/>
      <c r="N4" s="502"/>
      <c r="O4" s="502">
        <v>0</v>
      </c>
      <c r="P4" s="502"/>
      <c r="Q4" s="502">
        <v>0</v>
      </c>
      <c r="R4" s="502">
        <v>0</v>
      </c>
      <c r="S4" s="502">
        <v>0</v>
      </c>
      <c r="T4" s="502">
        <v>0</v>
      </c>
      <c r="U4" s="503">
        <v>0</v>
      </c>
      <c r="V4" s="504">
        <v>0</v>
      </c>
      <c r="W4" s="502">
        <v>0</v>
      </c>
      <c r="X4" s="502">
        <v>0</v>
      </c>
      <c r="Y4" s="502">
        <v>0</v>
      </c>
      <c r="Z4" s="502"/>
    </row>
    <row r="5" spans="1:26" x14ac:dyDescent="0.25">
      <c r="A5" s="498">
        <f t="shared" si="0"/>
        <v>43220</v>
      </c>
      <c r="B5" s="506" t="str">
        <f>+asset_level_drivers!$O$1</f>
        <v>JV</v>
      </c>
      <c r="C5" s="524">
        <v>0</v>
      </c>
      <c r="D5" s="509">
        <v>0</v>
      </c>
      <c r="E5" s="509">
        <v>0</v>
      </c>
      <c r="F5" s="525">
        <v>0</v>
      </c>
      <c r="G5" s="509">
        <v>0</v>
      </c>
      <c r="H5" s="510">
        <f t="shared" ref="H5:H30" si="1">+G5+F5</f>
        <v>0</v>
      </c>
      <c r="I5" s="509">
        <v>0</v>
      </c>
      <c r="J5" s="509">
        <v>0</v>
      </c>
      <c r="K5" s="510">
        <v>0</v>
      </c>
      <c r="L5" s="509">
        <v>0</v>
      </c>
      <c r="M5" s="509"/>
      <c r="N5" s="509">
        <v>0</v>
      </c>
      <c r="O5" s="509">
        <v>0</v>
      </c>
      <c r="P5" s="509">
        <v>0</v>
      </c>
      <c r="Q5" s="509">
        <v>0</v>
      </c>
      <c r="R5" s="509">
        <v>0</v>
      </c>
      <c r="S5" s="509">
        <v>0</v>
      </c>
      <c r="T5" s="509">
        <v>0</v>
      </c>
      <c r="U5" s="510">
        <v>0</v>
      </c>
      <c r="V5" s="511">
        <v>0</v>
      </c>
      <c r="W5" s="509">
        <v>0</v>
      </c>
      <c r="X5" s="509">
        <v>0</v>
      </c>
      <c r="Y5" s="509">
        <v>0</v>
      </c>
      <c r="Z5" s="509">
        <v>0</v>
      </c>
    </row>
    <row r="6" spans="1:26" x14ac:dyDescent="0.25">
      <c r="A6" s="498">
        <f t="shared" si="0"/>
        <v>43251</v>
      </c>
      <c r="B6" s="499" t="str">
        <f>+asset_level_drivers!$O$1</f>
        <v>JV</v>
      </c>
      <c r="C6" s="522">
        <v>0</v>
      </c>
      <c r="D6" s="502">
        <v>0</v>
      </c>
      <c r="E6" s="502">
        <v>0</v>
      </c>
      <c r="F6" s="523">
        <v>0</v>
      </c>
      <c r="G6" s="502">
        <v>0</v>
      </c>
      <c r="H6" s="503">
        <f t="shared" si="1"/>
        <v>0</v>
      </c>
      <c r="I6" s="502">
        <v>0</v>
      </c>
      <c r="J6" s="502">
        <v>0</v>
      </c>
      <c r="K6" s="503">
        <v>0</v>
      </c>
      <c r="L6" s="502">
        <v>0</v>
      </c>
      <c r="M6" s="502"/>
      <c r="N6" s="502">
        <v>0</v>
      </c>
      <c r="O6" s="502">
        <v>0</v>
      </c>
      <c r="P6" s="502">
        <v>0</v>
      </c>
      <c r="Q6" s="502">
        <v>0</v>
      </c>
      <c r="R6" s="502">
        <v>0</v>
      </c>
      <c r="S6" s="502">
        <v>0</v>
      </c>
      <c r="T6" s="502">
        <v>0</v>
      </c>
      <c r="U6" s="503">
        <v>0</v>
      </c>
      <c r="V6" s="504">
        <v>0</v>
      </c>
      <c r="W6" s="502">
        <v>0</v>
      </c>
      <c r="X6" s="502">
        <v>0</v>
      </c>
      <c r="Y6" s="502">
        <v>0</v>
      </c>
      <c r="Z6" s="502">
        <v>0</v>
      </c>
    </row>
    <row r="7" spans="1:26" x14ac:dyDescent="0.25">
      <c r="A7" s="498">
        <f t="shared" si="0"/>
        <v>43281</v>
      </c>
      <c r="B7" s="506" t="str">
        <f>+asset_level_drivers!$O$1</f>
        <v>JV</v>
      </c>
      <c r="C7" s="524">
        <v>0</v>
      </c>
      <c r="D7" s="509">
        <v>0</v>
      </c>
      <c r="E7" s="509">
        <v>0</v>
      </c>
      <c r="F7" s="525">
        <v>0</v>
      </c>
      <c r="G7" s="509">
        <v>0</v>
      </c>
      <c r="H7" s="510">
        <f t="shared" si="1"/>
        <v>0</v>
      </c>
      <c r="I7" s="509">
        <v>0</v>
      </c>
      <c r="J7" s="509">
        <v>0</v>
      </c>
      <c r="K7" s="510">
        <v>0</v>
      </c>
      <c r="L7" s="509">
        <v>0</v>
      </c>
      <c r="M7" s="509"/>
      <c r="N7" s="509">
        <v>0</v>
      </c>
      <c r="O7" s="509">
        <v>0</v>
      </c>
      <c r="P7" s="509">
        <v>0</v>
      </c>
      <c r="Q7" s="509">
        <v>0</v>
      </c>
      <c r="R7" s="509">
        <v>0</v>
      </c>
      <c r="S7" s="509">
        <v>0</v>
      </c>
      <c r="T7" s="509">
        <v>0</v>
      </c>
      <c r="U7" s="510">
        <v>0</v>
      </c>
      <c r="V7" s="511">
        <v>0</v>
      </c>
      <c r="W7" s="509">
        <v>0</v>
      </c>
      <c r="X7" s="509">
        <v>0</v>
      </c>
      <c r="Y7" s="509">
        <v>0</v>
      </c>
      <c r="Z7" s="509">
        <v>0</v>
      </c>
    </row>
    <row r="8" spans="1:26" x14ac:dyDescent="0.25">
      <c r="A8" s="498">
        <f t="shared" si="0"/>
        <v>43312</v>
      </c>
      <c r="B8" s="499" t="str">
        <f>+asset_level_drivers!$O$1</f>
        <v>JV</v>
      </c>
      <c r="C8" s="522">
        <v>0</v>
      </c>
      <c r="D8" s="502">
        <v>0</v>
      </c>
      <c r="E8" s="502">
        <v>0</v>
      </c>
      <c r="F8" s="523">
        <v>0</v>
      </c>
      <c r="G8" s="502">
        <v>0</v>
      </c>
      <c r="H8" s="503">
        <f t="shared" si="1"/>
        <v>0</v>
      </c>
      <c r="I8" s="502">
        <v>0</v>
      </c>
      <c r="J8" s="502">
        <v>0</v>
      </c>
      <c r="K8" s="503">
        <v>0</v>
      </c>
      <c r="L8" s="502">
        <v>0</v>
      </c>
      <c r="M8" s="502"/>
      <c r="N8" s="502">
        <v>0</v>
      </c>
      <c r="O8" s="502">
        <v>0</v>
      </c>
      <c r="P8" s="502">
        <v>0</v>
      </c>
      <c r="Q8" s="502">
        <v>0</v>
      </c>
      <c r="R8" s="502">
        <v>0</v>
      </c>
      <c r="S8" s="502">
        <v>0</v>
      </c>
      <c r="T8" s="502">
        <v>0</v>
      </c>
      <c r="U8" s="503">
        <v>0</v>
      </c>
      <c r="V8" s="504">
        <v>0</v>
      </c>
      <c r="W8" s="502">
        <v>0</v>
      </c>
      <c r="X8" s="502">
        <v>0</v>
      </c>
      <c r="Y8" s="502">
        <v>0</v>
      </c>
      <c r="Z8" s="502">
        <v>0</v>
      </c>
    </row>
    <row r="9" spans="1:26" x14ac:dyDescent="0.25">
      <c r="A9" s="498">
        <f t="shared" si="0"/>
        <v>43343</v>
      </c>
      <c r="B9" s="506" t="str">
        <f>+asset_level_drivers!$O$1</f>
        <v>JV</v>
      </c>
      <c r="C9" s="524">
        <v>0</v>
      </c>
      <c r="D9" s="509">
        <v>0</v>
      </c>
      <c r="E9" s="509">
        <v>0</v>
      </c>
      <c r="F9" s="525">
        <v>0</v>
      </c>
      <c r="G9" s="509">
        <v>0</v>
      </c>
      <c r="H9" s="510">
        <f t="shared" si="1"/>
        <v>0</v>
      </c>
      <c r="I9" s="509">
        <v>0</v>
      </c>
      <c r="J9" s="509">
        <v>0</v>
      </c>
      <c r="K9" s="510">
        <v>0</v>
      </c>
      <c r="L9" s="509">
        <v>0</v>
      </c>
      <c r="M9" s="509"/>
      <c r="N9" s="509">
        <v>0</v>
      </c>
      <c r="O9" s="509">
        <v>0</v>
      </c>
      <c r="P9" s="509">
        <v>0</v>
      </c>
      <c r="Q9" s="509">
        <v>0</v>
      </c>
      <c r="R9" s="509">
        <v>0</v>
      </c>
      <c r="S9" s="509">
        <v>0</v>
      </c>
      <c r="T9" s="509">
        <v>0</v>
      </c>
      <c r="U9" s="510">
        <v>0</v>
      </c>
      <c r="V9" s="511">
        <v>0</v>
      </c>
      <c r="W9" s="509">
        <v>0</v>
      </c>
      <c r="X9" s="509">
        <v>0</v>
      </c>
      <c r="Y9" s="509">
        <v>0</v>
      </c>
      <c r="Z9" s="509">
        <v>0</v>
      </c>
    </row>
    <row r="10" spans="1:26" x14ac:dyDescent="0.25">
      <c r="A10" s="498">
        <f t="shared" si="0"/>
        <v>43373</v>
      </c>
      <c r="B10" s="499" t="str">
        <f>+asset_level_drivers!$O$1</f>
        <v>JV</v>
      </c>
      <c r="C10" s="522">
        <v>0</v>
      </c>
      <c r="D10" s="502">
        <v>0</v>
      </c>
      <c r="E10" s="502">
        <v>0</v>
      </c>
      <c r="F10" s="523">
        <v>0</v>
      </c>
      <c r="G10" s="502">
        <v>0</v>
      </c>
      <c r="H10" s="503">
        <f t="shared" si="1"/>
        <v>0</v>
      </c>
      <c r="I10" s="502">
        <v>0</v>
      </c>
      <c r="J10" s="502">
        <v>0</v>
      </c>
      <c r="K10" s="503">
        <v>0</v>
      </c>
      <c r="L10" s="502">
        <v>0</v>
      </c>
      <c r="M10" s="502"/>
      <c r="N10" s="502">
        <v>0</v>
      </c>
      <c r="O10" s="502">
        <v>0</v>
      </c>
      <c r="P10" s="502">
        <v>0</v>
      </c>
      <c r="Q10" s="502">
        <v>0</v>
      </c>
      <c r="R10" s="502">
        <v>0</v>
      </c>
      <c r="S10" s="502">
        <v>0</v>
      </c>
      <c r="T10" s="502">
        <v>0</v>
      </c>
      <c r="U10" s="503">
        <v>0</v>
      </c>
      <c r="V10" s="504">
        <v>0</v>
      </c>
      <c r="W10" s="502">
        <v>0</v>
      </c>
      <c r="X10" s="502">
        <v>0</v>
      </c>
      <c r="Y10" s="502">
        <v>0</v>
      </c>
      <c r="Z10" s="502">
        <v>0</v>
      </c>
    </row>
    <row r="11" spans="1:26" x14ac:dyDescent="0.25">
      <c r="A11" s="498">
        <f t="shared" si="0"/>
        <v>43404</v>
      </c>
      <c r="B11" s="506" t="str">
        <f>+asset_level_drivers!$O$1</f>
        <v>JV</v>
      </c>
      <c r="C11" s="524">
        <v>0</v>
      </c>
      <c r="D11" s="509">
        <v>0</v>
      </c>
      <c r="E11" s="509">
        <v>0</v>
      </c>
      <c r="F11" s="525">
        <v>0</v>
      </c>
      <c r="G11" s="509">
        <v>0</v>
      </c>
      <c r="H11" s="510">
        <f t="shared" si="1"/>
        <v>0</v>
      </c>
      <c r="I11" s="509">
        <v>0</v>
      </c>
      <c r="J11" s="509">
        <v>0</v>
      </c>
      <c r="K11" s="510">
        <v>0</v>
      </c>
      <c r="L11" s="509">
        <v>0</v>
      </c>
      <c r="M11" s="509"/>
      <c r="N11" s="509">
        <v>0</v>
      </c>
      <c r="O11" s="509">
        <v>0</v>
      </c>
      <c r="P11" s="509">
        <v>0</v>
      </c>
      <c r="Q11" s="509">
        <v>0</v>
      </c>
      <c r="R11" s="509">
        <v>0</v>
      </c>
      <c r="S11" s="509">
        <v>0</v>
      </c>
      <c r="T11" s="509">
        <v>0</v>
      </c>
      <c r="U11" s="510">
        <v>0</v>
      </c>
      <c r="V11" s="511">
        <v>0</v>
      </c>
      <c r="W11" s="509">
        <v>0</v>
      </c>
      <c r="X11" s="509">
        <v>0</v>
      </c>
      <c r="Y11" s="509">
        <v>0</v>
      </c>
      <c r="Z11" s="509">
        <v>0</v>
      </c>
    </row>
    <row r="12" spans="1:26" x14ac:dyDescent="0.25">
      <c r="A12" s="498">
        <f t="shared" si="0"/>
        <v>43434</v>
      </c>
      <c r="B12" s="499" t="str">
        <f>+asset_level_drivers!$O$1</f>
        <v>JV</v>
      </c>
      <c r="C12" s="522">
        <v>0</v>
      </c>
      <c r="D12" s="502">
        <v>0</v>
      </c>
      <c r="E12" s="502">
        <v>0</v>
      </c>
      <c r="F12" s="523">
        <v>0</v>
      </c>
      <c r="G12" s="502">
        <v>0</v>
      </c>
      <c r="H12" s="503">
        <f t="shared" si="1"/>
        <v>0</v>
      </c>
      <c r="I12" s="502">
        <v>0</v>
      </c>
      <c r="J12" s="502">
        <v>0</v>
      </c>
      <c r="K12" s="503">
        <v>0</v>
      </c>
      <c r="L12" s="502">
        <v>0</v>
      </c>
      <c r="M12" s="502"/>
      <c r="N12" s="502">
        <v>0</v>
      </c>
      <c r="O12" s="502">
        <v>0</v>
      </c>
      <c r="P12" s="502">
        <v>0</v>
      </c>
      <c r="Q12" s="502">
        <v>0</v>
      </c>
      <c r="R12" s="502">
        <v>0</v>
      </c>
      <c r="S12" s="502">
        <v>0</v>
      </c>
      <c r="T12" s="502">
        <v>0</v>
      </c>
      <c r="U12" s="503">
        <v>0</v>
      </c>
      <c r="V12" s="504">
        <v>0</v>
      </c>
      <c r="W12" s="502">
        <v>0</v>
      </c>
      <c r="X12" s="502">
        <v>0</v>
      </c>
      <c r="Y12" s="502">
        <v>0</v>
      </c>
      <c r="Z12" s="502">
        <v>0</v>
      </c>
    </row>
    <row r="13" spans="1:26" x14ac:dyDescent="0.25">
      <c r="A13" s="498">
        <f t="shared" si="0"/>
        <v>43465</v>
      </c>
      <c r="B13" s="506" t="str">
        <f>+asset_level_drivers!$O$1</f>
        <v>JV</v>
      </c>
      <c r="C13" s="524">
        <v>0</v>
      </c>
      <c r="D13" s="509">
        <v>0</v>
      </c>
      <c r="E13" s="509">
        <v>0</v>
      </c>
      <c r="F13" s="525">
        <v>0</v>
      </c>
      <c r="G13" s="509">
        <v>0</v>
      </c>
      <c r="H13" s="510">
        <f t="shared" si="1"/>
        <v>0</v>
      </c>
      <c r="I13" s="509">
        <v>0</v>
      </c>
      <c r="J13" s="509">
        <v>0</v>
      </c>
      <c r="K13" s="510">
        <v>0</v>
      </c>
      <c r="L13" s="509">
        <v>0</v>
      </c>
      <c r="M13" s="509"/>
      <c r="N13" s="509">
        <v>0</v>
      </c>
      <c r="O13" s="509">
        <v>0</v>
      </c>
      <c r="P13" s="509">
        <v>0</v>
      </c>
      <c r="Q13" s="509">
        <v>0</v>
      </c>
      <c r="R13" s="509">
        <v>0</v>
      </c>
      <c r="S13" s="509">
        <v>0</v>
      </c>
      <c r="T13" s="509">
        <v>0</v>
      </c>
      <c r="U13" s="510">
        <v>0</v>
      </c>
      <c r="V13" s="511">
        <v>0</v>
      </c>
      <c r="W13" s="509">
        <v>0</v>
      </c>
      <c r="X13" s="509">
        <v>0</v>
      </c>
      <c r="Y13" s="509">
        <v>0</v>
      </c>
      <c r="Z13" s="509">
        <v>0</v>
      </c>
    </row>
    <row r="14" spans="1:26" x14ac:dyDescent="0.25">
      <c r="A14" s="498">
        <f t="shared" si="0"/>
        <v>43496</v>
      </c>
      <c r="B14" s="499" t="str">
        <f>+asset_level_drivers!$O$1</f>
        <v>JV</v>
      </c>
      <c r="C14" s="522">
        <v>0</v>
      </c>
      <c r="D14" s="502">
        <v>0</v>
      </c>
      <c r="E14" s="502">
        <v>0</v>
      </c>
      <c r="F14" s="523">
        <v>0</v>
      </c>
      <c r="G14" s="502">
        <v>0</v>
      </c>
      <c r="H14" s="503">
        <f t="shared" si="1"/>
        <v>0</v>
      </c>
      <c r="I14" s="502">
        <v>0</v>
      </c>
      <c r="J14" s="502">
        <v>0</v>
      </c>
      <c r="K14" s="503">
        <v>0</v>
      </c>
      <c r="L14" s="502">
        <v>0</v>
      </c>
      <c r="M14" s="502"/>
      <c r="N14" s="502">
        <v>0</v>
      </c>
      <c r="O14" s="502">
        <v>0</v>
      </c>
      <c r="P14" s="502">
        <v>0</v>
      </c>
      <c r="Q14" s="502">
        <f t="shared" ref="Q14:Q43" si="2">SUM(O3:O14)</f>
        <v>0</v>
      </c>
      <c r="R14" s="502">
        <v>0</v>
      </c>
      <c r="S14" s="502">
        <v>0</v>
      </c>
      <c r="T14" s="502">
        <v>0</v>
      </c>
      <c r="U14" s="503">
        <v>0</v>
      </c>
      <c r="V14" s="504">
        <v>0</v>
      </c>
      <c r="W14" s="502">
        <v>0</v>
      </c>
      <c r="X14" s="502">
        <v>0</v>
      </c>
      <c r="Y14" s="502">
        <v>0</v>
      </c>
      <c r="Z14" s="502">
        <v>0</v>
      </c>
    </row>
    <row r="15" spans="1:26" x14ac:dyDescent="0.25">
      <c r="A15" s="498">
        <f t="shared" si="0"/>
        <v>43524</v>
      </c>
      <c r="B15" s="506" t="str">
        <f>+asset_level_drivers!$O$1</f>
        <v>JV</v>
      </c>
      <c r="C15" s="524">
        <v>0</v>
      </c>
      <c r="D15" s="509">
        <v>0</v>
      </c>
      <c r="E15" s="509">
        <v>0</v>
      </c>
      <c r="F15" s="525">
        <v>0</v>
      </c>
      <c r="G15" s="509">
        <v>0</v>
      </c>
      <c r="H15" s="510">
        <f t="shared" si="1"/>
        <v>0</v>
      </c>
      <c r="I15" s="509">
        <v>0</v>
      </c>
      <c r="J15" s="509">
        <v>0</v>
      </c>
      <c r="K15" s="510">
        <v>0</v>
      </c>
      <c r="L15" s="509">
        <v>0</v>
      </c>
      <c r="M15" s="509"/>
      <c r="N15" s="509">
        <v>0</v>
      </c>
      <c r="O15" s="509">
        <v>0</v>
      </c>
      <c r="P15" s="509">
        <v>0</v>
      </c>
      <c r="Q15" s="509">
        <f t="shared" si="2"/>
        <v>0</v>
      </c>
      <c r="R15" s="509">
        <v>0</v>
      </c>
      <c r="S15" s="509">
        <v>0</v>
      </c>
      <c r="T15" s="509">
        <v>0</v>
      </c>
      <c r="U15" s="510">
        <v>0</v>
      </c>
      <c r="V15" s="511">
        <v>0</v>
      </c>
      <c r="W15" s="509">
        <v>0</v>
      </c>
      <c r="X15" s="509">
        <v>0</v>
      </c>
      <c r="Y15" s="509">
        <v>0</v>
      </c>
      <c r="Z15" s="509">
        <v>0</v>
      </c>
    </row>
    <row r="16" spans="1:26" x14ac:dyDescent="0.25">
      <c r="A16" s="498">
        <f t="shared" si="0"/>
        <v>43555</v>
      </c>
      <c r="B16" s="499" t="str">
        <f>+asset_level_drivers!$O$1</f>
        <v>JV</v>
      </c>
      <c r="C16" s="522">
        <v>0</v>
      </c>
      <c r="D16" s="502">
        <v>0</v>
      </c>
      <c r="E16" s="502">
        <v>0</v>
      </c>
      <c r="F16" s="523">
        <v>0</v>
      </c>
      <c r="G16" s="502">
        <v>0</v>
      </c>
      <c r="H16" s="503">
        <f t="shared" si="1"/>
        <v>0</v>
      </c>
      <c r="I16" s="502">
        <v>0</v>
      </c>
      <c r="J16" s="502">
        <v>0</v>
      </c>
      <c r="K16" s="503">
        <v>0</v>
      </c>
      <c r="L16" s="502">
        <v>0</v>
      </c>
      <c r="M16" s="502"/>
      <c r="N16" s="502">
        <v>0</v>
      </c>
      <c r="O16" s="502">
        <v>0</v>
      </c>
      <c r="P16" s="502">
        <v>0</v>
      </c>
      <c r="Q16" s="502">
        <f t="shared" si="2"/>
        <v>0</v>
      </c>
      <c r="R16" s="502">
        <v>0</v>
      </c>
      <c r="S16" s="502">
        <v>0</v>
      </c>
      <c r="T16" s="502">
        <v>0</v>
      </c>
      <c r="U16" s="503">
        <v>0</v>
      </c>
      <c r="V16" s="504">
        <v>0</v>
      </c>
      <c r="W16" s="502">
        <v>0</v>
      </c>
      <c r="X16" s="502">
        <v>0</v>
      </c>
      <c r="Y16" s="502">
        <v>0</v>
      </c>
      <c r="Z16" s="502">
        <v>0</v>
      </c>
    </row>
    <row r="17" spans="1:26" x14ac:dyDescent="0.25">
      <c r="A17" s="498">
        <f t="shared" si="0"/>
        <v>43585</v>
      </c>
      <c r="B17" s="506" t="str">
        <f>+asset_level_drivers!$O$1</f>
        <v>JV</v>
      </c>
      <c r="C17" s="524">
        <v>0</v>
      </c>
      <c r="D17" s="509">
        <v>0</v>
      </c>
      <c r="E17" s="509">
        <v>0</v>
      </c>
      <c r="F17" s="525">
        <v>0</v>
      </c>
      <c r="G17" s="509">
        <v>0</v>
      </c>
      <c r="H17" s="510">
        <f t="shared" si="1"/>
        <v>0</v>
      </c>
      <c r="I17" s="509">
        <v>0</v>
      </c>
      <c r="J17" s="509">
        <v>0</v>
      </c>
      <c r="K17" s="510">
        <v>0</v>
      </c>
      <c r="L17" s="509">
        <v>0</v>
      </c>
      <c r="M17" s="509"/>
      <c r="N17" s="509">
        <v>0</v>
      </c>
      <c r="O17" s="509">
        <v>0</v>
      </c>
      <c r="P17" s="509">
        <v>0</v>
      </c>
      <c r="Q17" s="509">
        <f t="shared" si="2"/>
        <v>0</v>
      </c>
      <c r="R17" s="509">
        <v>0</v>
      </c>
      <c r="S17" s="509">
        <v>0</v>
      </c>
      <c r="T17" s="509">
        <v>0</v>
      </c>
      <c r="U17" s="510">
        <v>0</v>
      </c>
      <c r="V17" s="511">
        <v>0</v>
      </c>
      <c r="W17" s="509">
        <v>0</v>
      </c>
      <c r="X17" s="509">
        <v>0</v>
      </c>
      <c r="Y17" s="509">
        <v>0</v>
      </c>
      <c r="Z17" s="509">
        <v>0</v>
      </c>
    </row>
    <row r="18" spans="1:26" x14ac:dyDescent="0.25">
      <c r="A18" s="498">
        <f t="shared" si="0"/>
        <v>43616</v>
      </c>
      <c r="B18" s="499" t="str">
        <f>+asset_level_drivers!$O$1</f>
        <v>JV</v>
      </c>
      <c r="C18" s="522">
        <v>0</v>
      </c>
      <c r="D18" s="502">
        <v>0</v>
      </c>
      <c r="E18" s="502">
        <v>0</v>
      </c>
      <c r="F18" s="523">
        <v>0</v>
      </c>
      <c r="G18" s="502">
        <v>0</v>
      </c>
      <c r="H18" s="503">
        <f t="shared" si="1"/>
        <v>0</v>
      </c>
      <c r="I18" s="502">
        <v>0</v>
      </c>
      <c r="J18" s="502">
        <v>0</v>
      </c>
      <c r="K18" s="503">
        <v>0</v>
      </c>
      <c r="L18" s="502">
        <v>0</v>
      </c>
      <c r="M18" s="502"/>
      <c r="N18" s="502">
        <v>0</v>
      </c>
      <c r="O18" s="502">
        <v>0</v>
      </c>
      <c r="P18" s="502">
        <v>0</v>
      </c>
      <c r="Q18" s="502">
        <f t="shared" si="2"/>
        <v>0</v>
      </c>
      <c r="R18" s="502">
        <v>0</v>
      </c>
      <c r="S18" s="502">
        <v>0</v>
      </c>
      <c r="T18" s="502">
        <v>0</v>
      </c>
      <c r="U18" s="503">
        <v>0</v>
      </c>
      <c r="V18" s="504">
        <v>0</v>
      </c>
      <c r="W18" s="502">
        <v>0</v>
      </c>
      <c r="X18" s="502">
        <v>0</v>
      </c>
      <c r="Y18" s="502">
        <v>0</v>
      </c>
      <c r="Z18" s="502">
        <v>0</v>
      </c>
    </row>
    <row r="19" spans="1:26" x14ac:dyDescent="0.25">
      <c r="A19" s="498">
        <f t="shared" si="0"/>
        <v>43646</v>
      </c>
      <c r="B19" s="506" t="str">
        <f>+asset_level_drivers!$O$1</f>
        <v>JV</v>
      </c>
      <c r="C19" s="524">
        <v>0</v>
      </c>
      <c r="D19" s="509">
        <v>0</v>
      </c>
      <c r="E19" s="509">
        <v>0</v>
      </c>
      <c r="F19" s="525">
        <v>0</v>
      </c>
      <c r="G19" s="509">
        <v>0</v>
      </c>
      <c r="H19" s="510">
        <f t="shared" si="1"/>
        <v>0</v>
      </c>
      <c r="I19" s="509">
        <v>0</v>
      </c>
      <c r="J19" s="509">
        <v>0</v>
      </c>
      <c r="K19" s="510">
        <v>0</v>
      </c>
      <c r="L19" s="509">
        <v>0</v>
      </c>
      <c r="M19" s="509"/>
      <c r="N19" s="509">
        <v>0</v>
      </c>
      <c r="O19" s="509">
        <v>0</v>
      </c>
      <c r="P19" s="509">
        <v>0</v>
      </c>
      <c r="Q19" s="509">
        <f t="shared" si="2"/>
        <v>0</v>
      </c>
      <c r="R19" s="509">
        <v>0</v>
      </c>
      <c r="S19" s="509">
        <v>0</v>
      </c>
      <c r="T19" s="509">
        <v>0</v>
      </c>
      <c r="U19" s="510">
        <v>0</v>
      </c>
      <c r="V19" s="511">
        <v>0</v>
      </c>
      <c r="W19" s="509">
        <v>0</v>
      </c>
      <c r="X19" s="509">
        <v>0</v>
      </c>
      <c r="Y19" s="509">
        <v>0</v>
      </c>
      <c r="Z19" s="509">
        <v>0</v>
      </c>
    </row>
    <row r="20" spans="1:26" x14ac:dyDescent="0.25">
      <c r="A20" s="498">
        <f t="shared" si="0"/>
        <v>43677</v>
      </c>
      <c r="B20" s="499" t="str">
        <f>+asset_level_drivers!$O$1</f>
        <v>JV</v>
      </c>
      <c r="C20" s="522">
        <v>0</v>
      </c>
      <c r="D20" s="502">
        <v>0</v>
      </c>
      <c r="E20" s="502">
        <v>0</v>
      </c>
      <c r="F20" s="523">
        <v>0</v>
      </c>
      <c r="G20" s="502">
        <v>0</v>
      </c>
      <c r="H20" s="503">
        <f t="shared" si="1"/>
        <v>0</v>
      </c>
      <c r="I20" s="502">
        <v>0</v>
      </c>
      <c r="J20" s="502">
        <v>0</v>
      </c>
      <c r="K20" s="503">
        <v>0</v>
      </c>
      <c r="L20" s="502">
        <v>0</v>
      </c>
      <c r="M20" s="502"/>
      <c r="N20" s="502">
        <v>0</v>
      </c>
      <c r="O20" s="502">
        <v>0</v>
      </c>
      <c r="P20" s="502">
        <v>0</v>
      </c>
      <c r="Q20" s="502">
        <f t="shared" si="2"/>
        <v>0</v>
      </c>
      <c r="R20" s="502">
        <v>0</v>
      </c>
      <c r="S20" s="502">
        <v>0</v>
      </c>
      <c r="T20" s="502">
        <v>0</v>
      </c>
      <c r="U20" s="503">
        <v>0</v>
      </c>
      <c r="V20" s="504">
        <v>0</v>
      </c>
      <c r="W20" s="502">
        <v>0</v>
      </c>
      <c r="X20" s="502">
        <v>0</v>
      </c>
      <c r="Y20" s="502">
        <v>0</v>
      </c>
      <c r="Z20" s="502">
        <v>0</v>
      </c>
    </row>
    <row r="21" spans="1:26" x14ac:dyDescent="0.25">
      <c r="A21" s="498">
        <f t="shared" si="0"/>
        <v>43708</v>
      </c>
      <c r="B21" s="506" t="str">
        <f>+asset_level_drivers!$O$1</f>
        <v>JV</v>
      </c>
      <c r="C21" s="524">
        <v>0</v>
      </c>
      <c r="D21" s="509">
        <v>0</v>
      </c>
      <c r="E21" s="509">
        <v>0</v>
      </c>
      <c r="F21" s="525">
        <v>0</v>
      </c>
      <c r="G21" s="509">
        <v>0</v>
      </c>
      <c r="H21" s="510">
        <f t="shared" si="1"/>
        <v>0</v>
      </c>
      <c r="I21" s="509">
        <v>0</v>
      </c>
      <c r="J21" s="509">
        <v>0</v>
      </c>
      <c r="K21" s="510">
        <v>0</v>
      </c>
      <c r="L21" s="509">
        <v>0</v>
      </c>
      <c r="M21" s="509"/>
      <c r="N21" s="509">
        <v>0</v>
      </c>
      <c r="O21" s="509">
        <v>0</v>
      </c>
      <c r="P21" s="509">
        <v>0</v>
      </c>
      <c r="Q21" s="509">
        <f t="shared" si="2"/>
        <v>0</v>
      </c>
      <c r="R21" s="509">
        <v>0</v>
      </c>
      <c r="S21" s="509">
        <v>0</v>
      </c>
      <c r="T21" s="509">
        <v>0</v>
      </c>
      <c r="U21" s="510">
        <v>0</v>
      </c>
      <c r="V21" s="511">
        <v>0</v>
      </c>
      <c r="W21" s="509">
        <v>0</v>
      </c>
      <c r="X21" s="509">
        <v>0</v>
      </c>
      <c r="Y21" s="509">
        <v>0</v>
      </c>
      <c r="Z21" s="509">
        <v>0</v>
      </c>
    </row>
    <row r="22" spans="1:26" x14ac:dyDescent="0.25">
      <c r="A22" s="498">
        <f t="shared" si="0"/>
        <v>43738</v>
      </c>
      <c r="B22" s="499" t="str">
        <f>+asset_level_drivers!$O$1</f>
        <v>JV</v>
      </c>
      <c r="C22" s="522">
        <v>0</v>
      </c>
      <c r="D22" s="502">
        <v>0</v>
      </c>
      <c r="E22" s="502">
        <v>0</v>
      </c>
      <c r="F22" s="523">
        <v>0</v>
      </c>
      <c r="G22" s="502">
        <v>0</v>
      </c>
      <c r="H22" s="503">
        <f t="shared" si="1"/>
        <v>0</v>
      </c>
      <c r="I22" s="502">
        <v>0</v>
      </c>
      <c r="J22" s="502">
        <v>0</v>
      </c>
      <c r="K22" s="503">
        <v>0</v>
      </c>
      <c r="L22" s="502">
        <v>0</v>
      </c>
      <c r="M22" s="502"/>
      <c r="N22" s="502">
        <v>0</v>
      </c>
      <c r="O22" s="502">
        <v>0</v>
      </c>
      <c r="P22" s="502">
        <v>0</v>
      </c>
      <c r="Q22" s="502">
        <f t="shared" si="2"/>
        <v>0</v>
      </c>
      <c r="R22" s="502">
        <v>0</v>
      </c>
      <c r="S22" s="502">
        <v>0</v>
      </c>
      <c r="T22" s="502">
        <v>0</v>
      </c>
      <c r="U22" s="503">
        <v>0</v>
      </c>
      <c r="V22" s="504">
        <v>0</v>
      </c>
      <c r="W22" s="502">
        <v>0</v>
      </c>
      <c r="X22" s="502">
        <v>0</v>
      </c>
      <c r="Y22" s="502">
        <v>0</v>
      </c>
      <c r="Z22" s="502">
        <v>0</v>
      </c>
    </row>
    <row r="23" spans="1:26" x14ac:dyDescent="0.25">
      <c r="A23" s="498">
        <f t="shared" si="0"/>
        <v>43769</v>
      </c>
      <c r="B23" s="506" t="str">
        <f>+asset_level_drivers!$O$1</f>
        <v>JV</v>
      </c>
      <c r="C23" s="524">
        <v>0</v>
      </c>
      <c r="D23" s="509">
        <v>0</v>
      </c>
      <c r="E23" s="509">
        <v>0</v>
      </c>
      <c r="F23" s="525">
        <v>0</v>
      </c>
      <c r="G23" s="509">
        <v>0</v>
      </c>
      <c r="H23" s="510">
        <f t="shared" si="1"/>
        <v>0</v>
      </c>
      <c r="I23" s="509">
        <v>0</v>
      </c>
      <c r="J23" s="509">
        <v>0</v>
      </c>
      <c r="K23" s="510">
        <v>0</v>
      </c>
      <c r="L23" s="509">
        <v>0</v>
      </c>
      <c r="M23" s="509"/>
      <c r="N23" s="509">
        <v>0</v>
      </c>
      <c r="O23" s="509">
        <v>0</v>
      </c>
      <c r="P23" s="509">
        <v>0</v>
      </c>
      <c r="Q23" s="509">
        <f t="shared" si="2"/>
        <v>0</v>
      </c>
      <c r="R23" s="509">
        <v>0</v>
      </c>
      <c r="S23" s="509">
        <v>0</v>
      </c>
      <c r="T23" s="509">
        <v>0</v>
      </c>
      <c r="U23" s="510">
        <v>0</v>
      </c>
      <c r="V23" s="511">
        <v>0</v>
      </c>
      <c r="W23" s="509">
        <v>0</v>
      </c>
      <c r="X23" s="509">
        <v>0</v>
      </c>
      <c r="Y23" s="509">
        <v>0</v>
      </c>
      <c r="Z23" s="509">
        <v>0</v>
      </c>
    </row>
    <row r="24" spans="1:26" x14ac:dyDescent="0.25">
      <c r="A24" s="498">
        <f t="shared" si="0"/>
        <v>43799</v>
      </c>
      <c r="B24" s="499" t="str">
        <f>+asset_level_drivers!$O$1</f>
        <v>JV</v>
      </c>
      <c r="C24" s="522">
        <v>0</v>
      </c>
      <c r="D24" s="502">
        <v>0</v>
      </c>
      <c r="E24" s="502">
        <v>0</v>
      </c>
      <c r="F24" s="523">
        <v>0</v>
      </c>
      <c r="G24" s="502">
        <v>0</v>
      </c>
      <c r="H24" s="503">
        <f t="shared" si="1"/>
        <v>0</v>
      </c>
      <c r="I24" s="502">
        <v>0</v>
      </c>
      <c r="J24" s="502">
        <v>0</v>
      </c>
      <c r="K24" s="503">
        <v>0</v>
      </c>
      <c r="L24" s="502">
        <v>0</v>
      </c>
      <c r="M24" s="502"/>
      <c r="N24" s="502">
        <v>0</v>
      </c>
      <c r="O24" s="502">
        <v>0</v>
      </c>
      <c r="P24" s="502">
        <v>0</v>
      </c>
      <c r="Q24" s="502">
        <f t="shared" si="2"/>
        <v>0</v>
      </c>
      <c r="R24" s="502">
        <v>0</v>
      </c>
      <c r="S24" s="502">
        <v>0</v>
      </c>
      <c r="T24" s="502">
        <v>0</v>
      </c>
      <c r="U24" s="503">
        <v>0</v>
      </c>
      <c r="V24" s="504">
        <v>0</v>
      </c>
      <c r="W24" s="502">
        <v>0</v>
      </c>
      <c r="X24" s="502">
        <v>0</v>
      </c>
      <c r="Y24" s="502">
        <v>0</v>
      </c>
      <c r="Z24" s="502">
        <v>0</v>
      </c>
    </row>
    <row r="25" spans="1:26" x14ac:dyDescent="0.25">
      <c r="A25" s="498">
        <f t="shared" si="0"/>
        <v>43830</v>
      </c>
      <c r="B25" s="506" t="str">
        <f>+asset_level_drivers!$O$1</f>
        <v>JV</v>
      </c>
      <c r="C25" s="524">
        <v>0</v>
      </c>
      <c r="D25" s="509">
        <v>0</v>
      </c>
      <c r="E25" s="509">
        <v>0</v>
      </c>
      <c r="F25" s="525">
        <v>0</v>
      </c>
      <c r="G25" s="509">
        <v>0</v>
      </c>
      <c r="H25" s="510">
        <f t="shared" si="1"/>
        <v>0</v>
      </c>
      <c r="I25" s="509">
        <v>0</v>
      </c>
      <c r="J25" s="509">
        <v>0</v>
      </c>
      <c r="K25" s="510">
        <v>0</v>
      </c>
      <c r="L25" s="509">
        <v>0</v>
      </c>
      <c r="M25" s="509"/>
      <c r="N25" s="509">
        <v>0</v>
      </c>
      <c r="O25" s="509">
        <v>0</v>
      </c>
      <c r="P25" s="509">
        <v>0</v>
      </c>
      <c r="Q25" s="509">
        <f t="shared" si="2"/>
        <v>0</v>
      </c>
      <c r="R25" s="509">
        <v>0</v>
      </c>
      <c r="S25" s="509">
        <v>0</v>
      </c>
      <c r="T25" s="509">
        <v>0</v>
      </c>
      <c r="U25" s="510">
        <v>0</v>
      </c>
      <c r="V25" s="511">
        <v>0</v>
      </c>
      <c r="W25" s="509">
        <v>0</v>
      </c>
      <c r="X25" s="509">
        <v>0</v>
      </c>
      <c r="Y25" s="509">
        <v>0</v>
      </c>
      <c r="Z25" s="509">
        <v>0</v>
      </c>
    </row>
    <row r="26" spans="1:26" x14ac:dyDescent="0.25">
      <c r="A26" s="498">
        <f t="shared" si="0"/>
        <v>43861</v>
      </c>
      <c r="B26" s="499" t="str">
        <f>+asset_level_drivers!$O$1</f>
        <v>JV</v>
      </c>
      <c r="C26" s="522">
        <v>0</v>
      </c>
      <c r="D26" s="502">
        <v>0</v>
      </c>
      <c r="E26" s="502">
        <v>0</v>
      </c>
      <c r="F26" s="523">
        <v>0</v>
      </c>
      <c r="G26" s="502">
        <v>0</v>
      </c>
      <c r="H26" s="503">
        <f t="shared" si="1"/>
        <v>0</v>
      </c>
      <c r="I26" s="502">
        <v>0</v>
      </c>
      <c r="J26" s="502">
        <v>0</v>
      </c>
      <c r="K26" s="503">
        <v>0</v>
      </c>
      <c r="L26" s="502">
        <v>0</v>
      </c>
      <c r="M26" s="502"/>
      <c r="N26" s="502">
        <v>0</v>
      </c>
      <c r="O26" s="502">
        <v>0</v>
      </c>
      <c r="P26" s="502">
        <v>0</v>
      </c>
      <c r="Q26" s="502">
        <f t="shared" si="2"/>
        <v>0</v>
      </c>
      <c r="R26" s="502">
        <v>0</v>
      </c>
      <c r="S26" s="502">
        <v>0</v>
      </c>
      <c r="T26" s="502">
        <v>0</v>
      </c>
      <c r="U26" s="503">
        <v>0</v>
      </c>
      <c r="V26" s="504">
        <v>0</v>
      </c>
      <c r="W26" s="502">
        <v>0</v>
      </c>
      <c r="X26" s="502">
        <v>0</v>
      </c>
      <c r="Y26" s="502">
        <v>0</v>
      </c>
      <c r="Z26" s="502">
        <v>0</v>
      </c>
    </row>
    <row r="27" spans="1:26" x14ac:dyDescent="0.25">
      <c r="A27" s="498">
        <f t="shared" si="0"/>
        <v>43890</v>
      </c>
      <c r="B27" s="506" t="str">
        <f>+asset_level_drivers!$O$1</f>
        <v>JV</v>
      </c>
      <c r="C27" s="524">
        <v>0</v>
      </c>
      <c r="D27" s="509">
        <v>0</v>
      </c>
      <c r="E27" s="509">
        <v>0</v>
      </c>
      <c r="F27" s="525">
        <v>0</v>
      </c>
      <c r="G27" s="509">
        <v>0</v>
      </c>
      <c r="H27" s="510">
        <f t="shared" si="1"/>
        <v>0</v>
      </c>
      <c r="I27" s="509">
        <v>0</v>
      </c>
      <c r="J27" s="509">
        <v>0</v>
      </c>
      <c r="K27" s="510">
        <v>0</v>
      </c>
      <c r="L27" s="509">
        <v>0</v>
      </c>
      <c r="M27" s="509"/>
      <c r="N27" s="509">
        <v>0</v>
      </c>
      <c r="O27" s="509">
        <v>0</v>
      </c>
      <c r="P27" s="509">
        <v>0</v>
      </c>
      <c r="Q27" s="509">
        <f t="shared" si="2"/>
        <v>0</v>
      </c>
      <c r="R27" s="509">
        <v>0</v>
      </c>
      <c r="S27" s="509">
        <v>0</v>
      </c>
      <c r="T27" s="509">
        <v>0</v>
      </c>
      <c r="U27" s="510">
        <v>0</v>
      </c>
      <c r="V27" s="511">
        <v>0</v>
      </c>
      <c r="W27" s="509">
        <v>0</v>
      </c>
      <c r="X27" s="509">
        <v>0</v>
      </c>
      <c r="Y27" s="509">
        <v>0</v>
      </c>
      <c r="Z27" s="509">
        <v>0</v>
      </c>
    </row>
    <row r="28" spans="1:26" x14ac:dyDescent="0.25">
      <c r="A28" s="498">
        <f t="shared" si="0"/>
        <v>43921</v>
      </c>
      <c r="B28" s="499" t="str">
        <f>+asset_level_drivers!$O$1</f>
        <v>JV</v>
      </c>
      <c r="C28" s="522">
        <v>0</v>
      </c>
      <c r="D28" s="502">
        <v>0</v>
      </c>
      <c r="E28" s="502">
        <v>0</v>
      </c>
      <c r="F28" s="523">
        <v>0</v>
      </c>
      <c r="G28" s="502">
        <v>0</v>
      </c>
      <c r="H28" s="503">
        <f t="shared" si="1"/>
        <v>0</v>
      </c>
      <c r="I28" s="502">
        <v>0</v>
      </c>
      <c r="J28" s="502">
        <v>0</v>
      </c>
      <c r="K28" s="503">
        <v>0</v>
      </c>
      <c r="L28" s="502">
        <v>0</v>
      </c>
      <c r="M28" s="502"/>
      <c r="N28" s="502">
        <v>0</v>
      </c>
      <c r="O28" s="502">
        <v>0</v>
      </c>
      <c r="P28" s="502">
        <v>0</v>
      </c>
      <c r="Q28" s="502">
        <f t="shared" si="2"/>
        <v>0</v>
      </c>
      <c r="R28" s="502">
        <v>0</v>
      </c>
      <c r="S28" s="502">
        <v>0</v>
      </c>
      <c r="T28" s="502">
        <v>0</v>
      </c>
      <c r="U28" s="503">
        <v>0</v>
      </c>
      <c r="V28" s="504">
        <v>0</v>
      </c>
      <c r="W28" s="502">
        <v>0</v>
      </c>
      <c r="X28" s="502">
        <v>0</v>
      </c>
      <c r="Y28" s="502">
        <v>0</v>
      </c>
      <c r="Z28" s="502">
        <v>0</v>
      </c>
    </row>
    <row r="29" spans="1:26" x14ac:dyDescent="0.25">
      <c r="A29" s="527">
        <f t="shared" si="0"/>
        <v>43951</v>
      </c>
      <c r="B29" s="528" t="str">
        <f>+asset_level_drivers!$O$1</f>
        <v>JV</v>
      </c>
      <c r="C29" s="529">
        <v>0</v>
      </c>
      <c r="D29" s="530">
        <v>0</v>
      </c>
      <c r="E29" s="530">
        <v>0</v>
      </c>
      <c r="F29" s="531">
        <v>0</v>
      </c>
      <c r="G29" s="530">
        <v>0</v>
      </c>
      <c r="H29" s="532">
        <f t="shared" si="1"/>
        <v>0</v>
      </c>
      <c r="I29" s="530">
        <v>0</v>
      </c>
      <c r="J29" s="530">
        <v>0</v>
      </c>
      <c r="K29" s="532">
        <v>0</v>
      </c>
      <c r="L29" s="530">
        <v>0</v>
      </c>
      <c r="M29" s="530"/>
      <c r="N29" s="530">
        <v>0</v>
      </c>
      <c r="O29" s="530">
        <v>0</v>
      </c>
      <c r="P29" s="530">
        <v>0</v>
      </c>
      <c r="Q29" s="530">
        <f t="shared" si="2"/>
        <v>0</v>
      </c>
      <c r="R29" s="530">
        <v>0</v>
      </c>
      <c r="S29" s="530">
        <v>0</v>
      </c>
      <c r="T29" s="530">
        <v>0</v>
      </c>
      <c r="U29" s="532">
        <v>0</v>
      </c>
      <c r="V29" s="534">
        <v>0</v>
      </c>
      <c r="W29" s="530">
        <v>0</v>
      </c>
      <c r="X29" s="530">
        <v>0</v>
      </c>
      <c r="Y29" s="530">
        <v>0</v>
      </c>
      <c r="Z29" s="530">
        <v>0</v>
      </c>
    </row>
    <row r="30" spans="1:26" x14ac:dyDescent="0.25">
      <c r="A30" s="498">
        <f t="shared" si="0"/>
        <v>43982</v>
      </c>
      <c r="B30" s="499" t="str">
        <f>+asset_level_drivers!$O$1</f>
        <v>JV</v>
      </c>
      <c r="C30" s="522">
        <v>0</v>
      </c>
      <c r="D30" s="502">
        <v>0</v>
      </c>
      <c r="E30" s="502">
        <v>0</v>
      </c>
      <c r="F30" s="523">
        <v>0</v>
      </c>
      <c r="G30" s="502">
        <v>0</v>
      </c>
      <c r="H30" s="503">
        <f t="shared" si="1"/>
        <v>0</v>
      </c>
      <c r="I30" s="502">
        <v>0</v>
      </c>
      <c r="J30" s="502">
        <v>0</v>
      </c>
      <c r="K30" s="503">
        <v>0</v>
      </c>
      <c r="L30" s="502">
        <v>0</v>
      </c>
      <c r="M30" s="502"/>
      <c r="N30" s="502">
        <v>0</v>
      </c>
      <c r="O30" s="502">
        <v>0</v>
      </c>
      <c r="P30" s="502">
        <v>0</v>
      </c>
      <c r="Q30" s="502">
        <f t="shared" si="2"/>
        <v>0</v>
      </c>
      <c r="R30" s="502">
        <v>0</v>
      </c>
      <c r="S30" s="502">
        <v>0</v>
      </c>
      <c r="T30" s="502">
        <v>0</v>
      </c>
      <c r="U30" s="503">
        <v>0</v>
      </c>
      <c r="V30" s="504">
        <v>0</v>
      </c>
      <c r="W30" s="502">
        <v>0</v>
      </c>
      <c r="X30" s="502">
        <v>0</v>
      </c>
      <c r="Y30" s="502">
        <v>0</v>
      </c>
      <c r="Z30" s="502">
        <v>0</v>
      </c>
    </row>
    <row r="31" spans="1:26" x14ac:dyDescent="0.25">
      <c r="A31" s="498">
        <f t="shared" si="0"/>
        <v>44012</v>
      </c>
      <c r="B31" s="506" t="str">
        <f>+asset_level_drivers!$O$1</f>
        <v>JV</v>
      </c>
      <c r="C31" s="524">
        <v>0</v>
      </c>
      <c r="D31" s="509">
        <v>0</v>
      </c>
      <c r="E31" s="509">
        <v>0</v>
      </c>
      <c r="F31" s="525">
        <v>0</v>
      </c>
      <c r="G31" s="509">
        <v>0</v>
      </c>
      <c r="H31" s="510"/>
      <c r="I31" s="509">
        <v>0</v>
      </c>
      <c r="J31" s="509">
        <v>0</v>
      </c>
      <c r="K31" s="510">
        <v>0</v>
      </c>
      <c r="L31" s="509">
        <v>0</v>
      </c>
      <c r="M31" s="509"/>
      <c r="N31" s="509">
        <v>0</v>
      </c>
      <c r="O31" s="509">
        <v>0</v>
      </c>
      <c r="P31" s="509">
        <v>0</v>
      </c>
      <c r="Q31" s="509">
        <f t="shared" si="2"/>
        <v>0</v>
      </c>
      <c r="R31" s="509">
        <v>0</v>
      </c>
      <c r="S31" s="509">
        <v>0</v>
      </c>
      <c r="T31" s="509">
        <v>0</v>
      </c>
      <c r="U31" s="510">
        <v>0</v>
      </c>
      <c r="V31" s="511">
        <v>0</v>
      </c>
      <c r="W31" s="509">
        <v>0</v>
      </c>
      <c r="X31" s="509">
        <v>0</v>
      </c>
      <c r="Y31" s="509">
        <v>0</v>
      </c>
      <c r="Z31" s="509">
        <v>0</v>
      </c>
    </row>
    <row r="32" spans="1:26" x14ac:dyDescent="0.25">
      <c r="A32" s="527">
        <f t="shared" si="0"/>
        <v>44043</v>
      </c>
      <c r="B32" s="535" t="str">
        <f>+asset_level_drivers!$O$1</f>
        <v>JV</v>
      </c>
      <c r="C32" s="536">
        <v>0</v>
      </c>
      <c r="D32" s="537">
        <v>0</v>
      </c>
      <c r="E32" s="537">
        <v>0</v>
      </c>
      <c r="F32" s="538">
        <v>0</v>
      </c>
      <c r="G32" s="537">
        <v>0</v>
      </c>
      <c r="H32" s="539"/>
      <c r="I32" s="537">
        <v>0</v>
      </c>
      <c r="J32" s="537">
        <v>0</v>
      </c>
      <c r="K32" s="539">
        <v>0</v>
      </c>
      <c r="L32" s="537">
        <v>0</v>
      </c>
      <c r="M32" s="537"/>
      <c r="N32" s="537">
        <v>0</v>
      </c>
      <c r="O32" s="537">
        <v>0</v>
      </c>
      <c r="P32" s="537">
        <v>0</v>
      </c>
      <c r="Q32" s="537">
        <f t="shared" si="2"/>
        <v>0</v>
      </c>
      <c r="R32" s="537">
        <v>0</v>
      </c>
      <c r="S32" s="537">
        <v>0</v>
      </c>
      <c r="T32" s="537">
        <v>0</v>
      </c>
      <c r="U32" s="539">
        <v>0</v>
      </c>
      <c r="V32" s="540">
        <v>0</v>
      </c>
      <c r="W32" s="537">
        <v>0</v>
      </c>
      <c r="X32" s="537">
        <v>0</v>
      </c>
      <c r="Y32" s="537">
        <v>0</v>
      </c>
      <c r="Z32" s="537">
        <v>0</v>
      </c>
    </row>
    <row r="33" spans="1:26" x14ac:dyDescent="0.25">
      <c r="A33" s="498">
        <f t="shared" si="0"/>
        <v>44074</v>
      </c>
      <c r="B33" s="506" t="str">
        <f>+asset_level_drivers!$O$1</f>
        <v>JV</v>
      </c>
      <c r="C33" s="524">
        <v>0</v>
      </c>
      <c r="D33" s="509">
        <v>0</v>
      </c>
      <c r="E33" s="509">
        <v>0</v>
      </c>
      <c r="F33" s="525">
        <v>0</v>
      </c>
      <c r="G33" s="509">
        <v>0</v>
      </c>
      <c r="H33" s="510"/>
      <c r="I33" s="509">
        <v>0</v>
      </c>
      <c r="J33" s="509">
        <v>0</v>
      </c>
      <c r="K33" s="510">
        <v>0</v>
      </c>
      <c r="L33" s="509">
        <v>0</v>
      </c>
      <c r="M33" s="509"/>
      <c r="N33" s="509">
        <v>0</v>
      </c>
      <c r="O33" s="509">
        <v>0</v>
      </c>
      <c r="P33" s="509">
        <v>0</v>
      </c>
      <c r="Q33" s="509">
        <f t="shared" si="2"/>
        <v>0</v>
      </c>
      <c r="R33" s="509">
        <v>0</v>
      </c>
      <c r="S33" s="509">
        <v>0</v>
      </c>
      <c r="T33" s="509">
        <v>0</v>
      </c>
      <c r="U33" s="510">
        <v>0</v>
      </c>
      <c r="V33" s="511">
        <v>0</v>
      </c>
      <c r="W33" s="509">
        <v>0</v>
      </c>
      <c r="X33" s="509">
        <v>0</v>
      </c>
      <c r="Y33" s="509">
        <v>0</v>
      </c>
      <c r="Z33" s="509">
        <v>0</v>
      </c>
    </row>
    <row r="34" spans="1:26" x14ac:dyDescent="0.25">
      <c r="A34" s="498">
        <f t="shared" si="0"/>
        <v>44104</v>
      </c>
      <c r="B34" s="499" t="str">
        <f>+asset_level_drivers!$O$1</f>
        <v>JV</v>
      </c>
      <c r="C34" s="522">
        <v>0</v>
      </c>
      <c r="D34" s="502">
        <v>0</v>
      </c>
      <c r="E34" s="502">
        <v>0</v>
      </c>
      <c r="F34" s="523">
        <v>0</v>
      </c>
      <c r="G34" s="502">
        <v>0</v>
      </c>
      <c r="H34" s="503"/>
      <c r="I34" s="502">
        <v>0</v>
      </c>
      <c r="J34" s="502">
        <v>0</v>
      </c>
      <c r="K34" s="503">
        <v>0</v>
      </c>
      <c r="L34" s="502">
        <v>0</v>
      </c>
      <c r="M34" s="502"/>
      <c r="N34" s="502">
        <v>0</v>
      </c>
      <c r="O34" s="502">
        <v>0</v>
      </c>
      <c r="P34" s="502">
        <v>0</v>
      </c>
      <c r="Q34" s="502">
        <f t="shared" si="2"/>
        <v>0</v>
      </c>
      <c r="R34" s="502">
        <v>0</v>
      </c>
      <c r="S34" s="502">
        <v>0</v>
      </c>
      <c r="T34" s="502">
        <v>0</v>
      </c>
      <c r="U34" s="503">
        <v>0</v>
      </c>
      <c r="V34" s="504">
        <v>0</v>
      </c>
      <c r="W34" s="502">
        <v>0</v>
      </c>
      <c r="X34" s="502">
        <v>0</v>
      </c>
      <c r="Y34" s="502">
        <v>0</v>
      </c>
      <c r="Z34" s="502">
        <v>0</v>
      </c>
    </row>
    <row r="35" spans="1:26" x14ac:dyDescent="0.25">
      <c r="A35" s="527">
        <f t="shared" si="0"/>
        <v>44135</v>
      </c>
      <c r="B35" s="535" t="str">
        <f>+asset_level_drivers!$O$1</f>
        <v>JV</v>
      </c>
      <c r="C35" s="536">
        <v>0</v>
      </c>
      <c r="D35" s="537">
        <v>0</v>
      </c>
      <c r="E35" s="537">
        <v>0</v>
      </c>
      <c r="F35" s="538">
        <v>0</v>
      </c>
      <c r="G35" s="537">
        <v>0</v>
      </c>
      <c r="H35" s="539"/>
      <c r="I35" s="537">
        <v>0</v>
      </c>
      <c r="J35" s="537">
        <v>0</v>
      </c>
      <c r="K35" s="539">
        <v>0</v>
      </c>
      <c r="L35" s="537">
        <v>0</v>
      </c>
      <c r="M35" s="537"/>
      <c r="N35" s="537">
        <v>0</v>
      </c>
      <c r="O35" s="537">
        <v>0</v>
      </c>
      <c r="P35" s="537">
        <v>0</v>
      </c>
      <c r="Q35" s="537">
        <f t="shared" si="2"/>
        <v>0</v>
      </c>
      <c r="R35" s="537">
        <v>0</v>
      </c>
      <c r="S35" s="537">
        <v>0</v>
      </c>
      <c r="T35" s="537">
        <v>0</v>
      </c>
      <c r="U35" s="539">
        <v>0</v>
      </c>
      <c r="V35" s="540">
        <v>0</v>
      </c>
      <c r="W35" s="537">
        <v>0</v>
      </c>
      <c r="X35" s="537">
        <v>0</v>
      </c>
      <c r="Y35" s="537">
        <v>0</v>
      </c>
      <c r="Z35" s="537">
        <v>0</v>
      </c>
    </row>
    <row r="36" spans="1:26" x14ac:dyDescent="0.25">
      <c r="A36" s="498">
        <f t="shared" si="0"/>
        <v>44165</v>
      </c>
      <c r="B36" s="506" t="str">
        <f>+asset_level_drivers!$O$1</f>
        <v>JV</v>
      </c>
      <c r="C36" s="524">
        <v>0</v>
      </c>
      <c r="D36" s="509">
        <v>0</v>
      </c>
      <c r="E36" s="509">
        <v>0</v>
      </c>
      <c r="F36" s="525">
        <v>0</v>
      </c>
      <c r="G36" s="509">
        <v>0</v>
      </c>
      <c r="H36" s="510"/>
      <c r="I36" s="509">
        <v>0</v>
      </c>
      <c r="J36" s="509">
        <v>0</v>
      </c>
      <c r="K36" s="510">
        <v>0</v>
      </c>
      <c r="L36" s="509">
        <v>0</v>
      </c>
      <c r="M36" s="509"/>
      <c r="N36" s="509">
        <v>0</v>
      </c>
      <c r="O36" s="509">
        <v>0</v>
      </c>
      <c r="P36" s="509">
        <v>0</v>
      </c>
      <c r="Q36" s="509">
        <f t="shared" si="2"/>
        <v>0</v>
      </c>
      <c r="R36" s="509">
        <v>0</v>
      </c>
      <c r="S36" s="509">
        <v>0</v>
      </c>
      <c r="T36" s="509">
        <v>0</v>
      </c>
      <c r="U36" s="510">
        <v>0</v>
      </c>
      <c r="V36" s="511">
        <v>0</v>
      </c>
      <c r="W36" s="509">
        <v>0</v>
      </c>
      <c r="X36" s="509">
        <v>0</v>
      </c>
      <c r="Y36" s="509">
        <v>0</v>
      </c>
      <c r="Z36" s="509">
        <v>0</v>
      </c>
    </row>
    <row r="37" spans="1:26" x14ac:dyDescent="0.25">
      <c r="A37" s="498">
        <f t="shared" si="0"/>
        <v>44196</v>
      </c>
      <c r="B37" s="499" t="str">
        <f>+asset_level_drivers!$O$1</f>
        <v>JV</v>
      </c>
      <c r="C37" s="522">
        <v>0</v>
      </c>
      <c r="D37" s="502">
        <v>0</v>
      </c>
      <c r="E37" s="502">
        <v>0</v>
      </c>
      <c r="F37" s="523">
        <v>0</v>
      </c>
      <c r="G37" s="502">
        <v>0</v>
      </c>
      <c r="H37" s="503"/>
      <c r="I37" s="502">
        <v>0</v>
      </c>
      <c r="J37" s="502">
        <v>0</v>
      </c>
      <c r="K37" s="503">
        <v>0</v>
      </c>
      <c r="L37" s="502">
        <v>0</v>
      </c>
      <c r="M37" s="502"/>
      <c r="N37" s="502">
        <v>0</v>
      </c>
      <c r="O37" s="502">
        <v>0</v>
      </c>
      <c r="P37" s="502">
        <v>0</v>
      </c>
      <c r="Q37" s="502">
        <f t="shared" si="2"/>
        <v>0</v>
      </c>
      <c r="R37" s="502">
        <v>0</v>
      </c>
      <c r="S37" s="502">
        <v>0</v>
      </c>
      <c r="T37" s="502">
        <v>0</v>
      </c>
      <c r="U37" s="503">
        <v>0</v>
      </c>
      <c r="V37" s="504">
        <v>0</v>
      </c>
      <c r="W37" s="502">
        <v>0</v>
      </c>
      <c r="X37" s="502">
        <v>0</v>
      </c>
      <c r="Y37" s="502">
        <v>0</v>
      </c>
      <c r="Z37" s="502">
        <v>0</v>
      </c>
    </row>
    <row r="38" spans="1:26" x14ac:dyDescent="0.25">
      <c r="A38" s="527">
        <f t="shared" si="0"/>
        <v>44227</v>
      </c>
      <c r="B38" s="535" t="str">
        <f>+asset_level_drivers!$O$1</f>
        <v>JV</v>
      </c>
      <c r="C38" s="536">
        <v>0</v>
      </c>
      <c r="D38" s="537">
        <v>0</v>
      </c>
      <c r="E38" s="537">
        <v>0</v>
      </c>
      <c r="F38" s="538">
        <v>0</v>
      </c>
      <c r="G38" s="537">
        <v>0</v>
      </c>
      <c r="H38" s="539"/>
      <c r="I38" s="537">
        <v>0</v>
      </c>
      <c r="J38" s="537">
        <v>0</v>
      </c>
      <c r="K38" s="539">
        <v>0</v>
      </c>
      <c r="L38" s="537">
        <v>0</v>
      </c>
      <c r="M38" s="537"/>
      <c r="N38" s="537">
        <v>0</v>
      </c>
      <c r="O38" s="537">
        <v>0</v>
      </c>
      <c r="P38" s="537">
        <v>0</v>
      </c>
      <c r="Q38" s="537">
        <f t="shared" si="2"/>
        <v>0</v>
      </c>
      <c r="R38" s="537">
        <v>0</v>
      </c>
      <c r="S38" s="537">
        <v>0</v>
      </c>
      <c r="T38" s="537">
        <v>0</v>
      </c>
      <c r="U38" s="539">
        <v>0</v>
      </c>
      <c r="V38" s="540">
        <v>0</v>
      </c>
      <c r="W38" s="537">
        <v>0</v>
      </c>
      <c r="X38" s="537">
        <v>0</v>
      </c>
      <c r="Y38" s="537">
        <v>0</v>
      </c>
      <c r="Z38" s="537">
        <v>0</v>
      </c>
    </row>
    <row r="39" spans="1:26" x14ac:dyDescent="0.25">
      <c r="A39" s="498">
        <f t="shared" si="0"/>
        <v>44255</v>
      </c>
      <c r="B39" s="506" t="str">
        <f>+asset_level_drivers!$O$1</f>
        <v>JV</v>
      </c>
      <c r="C39" s="524">
        <v>0</v>
      </c>
      <c r="D39" s="509">
        <v>0</v>
      </c>
      <c r="E39" s="509">
        <v>0</v>
      </c>
      <c r="F39" s="525">
        <v>0</v>
      </c>
      <c r="G39" s="509">
        <v>0</v>
      </c>
      <c r="H39" s="510"/>
      <c r="I39" s="509">
        <v>0</v>
      </c>
      <c r="J39" s="509">
        <v>0</v>
      </c>
      <c r="K39" s="510">
        <v>0</v>
      </c>
      <c r="L39" s="509">
        <v>0</v>
      </c>
      <c r="M39" s="509"/>
      <c r="N39" s="509">
        <v>0</v>
      </c>
      <c r="O39" s="509">
        <v>0</v>
      </c>
      <c r="P39" s="509">
        <v>0</v>
      </c>
      <c r="Q39" s="509">
        <f t="shared" si="2"/>
        <v>0</v>
      </c>
      <c r="R39" s="509">
        <v>0</v>
      </c>
      <c r="S39" s="509">
        <v>0</v>
      </c>
      <c r="T39" s="509">
        <v>0</v>
      </c>
      <c r="U39" s="510">
        <v>0</v>
      </c>
      <c r="V39" s="511">
        <v>0</v>
      </c>
      <c r="W39" s="509">
        <v>0</v>
      </c>
      <c r="X39" s="509">
        <v>0</v>
      </c>
      <c r="Y39" s="509">
        <v>0</v>
      </c>
      <c r="Z39" s="509">
        <v>0</v>
      </c>
    </row>
    <row r="40" spans="1:26" x14ac:dyDescent="0.25">
      <c r="A40" s="498">
        <f t="shared" si="0"/>
        <v>44286</v>
      </c>
      <c r="B40" s="499" t="str">
        <f>+asset_level_drivers!$O$1</f>
        <v>JV</v>
      </c>
      <c r="C40" s="522">
        <v>0</v>
      </c>
      <c r="D40" s="502">
        <v>0</v>
      </c>
      <c r="E40" s="502">
        <v>0</v>
      </c>
      <c r="F40" s="523">
        <v>0</v>
      </c>
      <c r="G40" s="502">
        <v>0</v>
      </c>
      <c r="H40" s="503"/>
      <c r="I40" s="502">
        <v>0</v>
      </c>
      <c r="J40" s="502">
        <v>0</v>
      </c>
      <c r="K40" s="503">
        <v>0</v>
      </c>
      <c r="L40" s="502">
        <v>0</v>
      </c>
      <c r="M40" s="502"/>
      <c r="N40" s="502">
        <v>0</v>
      </c>
      <c r="O40" s="502">
        <v>0</v>
      </c>
      <c r="P40" s="502">
        <v>0</v>
      </c>
      <c r="Q40" s="502">
        <f t="shared" si="2"/>
        <v>0</v>
      </c>
      <c r="R40" s="502">
        <v>0</v>
      </c>
      <c r="S40" s="502">
        <v>0</v>
      </c>
      <c r="T40" s="502">
        <v>0</v>
      </c>
      <c r="U40" s="503">
        <v>0</v>
      </c>
      <c r="V40" s="504">
        <v>0</v>
      </c>
      <c r="W40" s="502">
        <v>0</v>
      </c>
      <c r="X40" s="502">
        <v>0</v>
      </c>
      <c r="Y40" s="502">
        <v>0</v>
      </c>
      <c r="Z40" s="502">
        <v>0</v>
      </c>
    </row>
    <row r="41" spans="1:26" x14ac:dyDescent="0.25">
      <c r="A41" s="527">
        <f t="shared" si="0"/>
        <v>44316</v>
      </c>
      <c r="B41" s="535" t="str">
        <f>+asset_level_drivers!$O$1</f>
        <v>JV</v>
      </c>
      <c r="C41" s="536">
        <v>0</v>
      </c>
      <c r="D41" s="537">
        <v>0</v>
      </c>
      <c r="E41" s="537">
        <v>0</v>
      </c>
      <c r="F41" s="538">
        <v>0</v>
      </c>
      <c r="G41" s="537">
        <v>0</v>
      </c>
      <c r="H41" s="539"/>
      <c r="I41" s="537">
        <v>0</v>
      </c>
      <c r="J41" s="537">
        <v>0</v>
      </c>
      <c r="K41" s="539">
        <v>0</v>
      </c>
      <c r="L41" s="537">
        <v>0</v>
      </c>
      <c r="M41" s="537"/>
      <c r="N41" s="537">
        <v>0</v>
      </c>
      <c r="O41" s="537">
        <v>0</v>
      </c>
      <c r="P41" s="537">
        <v>0</v>
      </c>
      <c r="Q41" s="537">
        <f t="shared" si="2"/>
        <v>0</v>
      </c>
      <c r="R41" s="537">
        <v>0</v>
      </c>
      <c r="S41" s="537">
        <v>0</v>
      </c>
      <c r="T41" s="537">
        <v>0</v>
      </c>
      <c r="U41" s="539">
        <v>0</v>
      </c>
      <c r="V41" s="540">
        <v>0</v>
      </c>
      <c r="W41" s="537">
        <v>0</v>
      </c>
      <c r="X41" s="537">
        <v>0</v>
      </c>
      <c r="Y41" s="537">
        <v>0</v>
      </c>
      <c r="Z41" s="537">
        <v>0</v>
      </c>
    </row>
    <row r="42" spans="1:26" x14ac:dyDescent="0.25">
      <c r="A42" s="498">
        <f t="shared" si="0"/>
        <v>44347</v>
      </c>
      <c r="B42" s="506" t="str">
        <f>+asset_level_drivers!$O$1</f>
        <v>JV</v>
      </c>
      <c r="C42" s="524">
        <v>0</v>
      </c>
      <c r="D42" s="509">
        <v>0</v>
      </c>
      <c r="E42" s="509">
        <v>0</v>
      </c>
      <c r="F42" s="525">
        <v>0</v>
      </c>
      <c r="G42" s="509">
        <v>0</v>
      </c>
      <c r="H42" s="510"/>
      <c r="I42" s="509">
        <v>0</v>
      </c>
      <c r="J42" s="509">
        <v>0</v>
      </c>
      <c r="K42" s="510">
        <v>0</v>
      </c>
      <c r="L42" s="509">
        <v>0</v>
      </c>
      <c r="M42" s="509"/>
      <c r="N42" s="509">
        <v>0</v>
      </c>
      <c r="O42" s="509">
        <v>0</v>
      </c>
      <c r="P42" s="509">
        <v>0</v>
      </c>
      <c r="Q42" s="509">
        <f t="shared" si="2"/>
        <v>0</v>
      </c>
      <c r="R42" s="509">
        <v>0</v>
      </c>
      <c r="S42" s="509">
        <v>0</v>
      </c>
      <c r="T42" s="509">
        <v>0</v>
      </c>
      <c r="U42" s="510">
        <v>0</v>
      </c>
      <c r="V42" s="511">
        <v>0</v>
      </c>
      <c r="W42" s="509">
        <v>0</v>
      </c>
      <c r="X42" s="509">
        <v>0</v>
      </c>
      <c r="Y42" s="509">
        <v>0</v>
      </c>
      <c r="Z42" s="509">
        <v>0</v>
      </c>
    </row>
    <row r="43" spans="1:26" x14ac:dyDescent="0.25">
      <c r="A43" s="498">
        <f t="shared" si="0"/>
        <v>44377</v>
      </c>
      <c r="B43" s="499" t="str">
        <f>+asset_level_drivers!$O$1</f>
        <v>JV</v>
      </c>
      <c r="C43" s="522">
        <v>0</v>
      </c>
      <c r="D43" s="502">
        <v>0</v>
      </c>
      <c r="E43" s="502">
        <v>0</v>
      </c>
      <c r="F43" s="523">
        <v>0</v>
      </c>
      <c r="G43" s="502">
        <v>0</v>
      </c>
      <c r="H43" s="503"/>
      <c r="I43" s="502">
        <v>0</v>
      </c>
      <c r="J43" s="502">
        <v>0</v>
      </c>
      <c r="K43" s="503">
        <v>0</v>
      </c>
      <c r="L43" s="502">
        <v>0</v>
      </c>
      <c r="M43" s="502"/>
      <c r="N43" s="502">
        <v>0</v>
      </c>
      <c r="O43" s="502">
        <v>0</v>
      </c>
      <c r="P43" s="502">
        <v>0</v>
      </c>
      <c r="Q43" s="502">
        <f t="shared" si="2"/>
        <v>0</v>
      </c>
      <c r="R43" s="502">
        <v>0</v>
      </c>
      <c r="S43" s="502">
        <v>0</v>
      </c>
      <c r="T43" s="502">
        <v>0</v>
      </c>
      <c r="U43" s="503">
        <v>0</v>
      </c>
      <c r="V43" s="504">
        <v>0</v>
      </c>
      <c r="W43" s="502">
        <v>0</v>
      </c>
      <c r="X43" s="502">
        <v>0</v>
      </c>
      <c r="Y43" s="502">
        <v>0</v>
      </c>
      <c r="Z43" s="502">
        <v>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A3DDE-BB12-4DB5-BD6D-C4E10DE79DBD}">
  <sheetPr codeName="Sheet26">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A3" sqref="A1:XFD1048576"/>
    </sheetView>
  </sheetViews>
  <sheetFormatPr defaultRowHeight="15" x14ac:dyDescent="0.25"/>
  <cols>
    <col min="1" max="1" width="10.28515625" bestFit="1" customWidth="1"/>
    <col min="2" max="2" width="1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
        <v>13</v>
      </c>
      <c r="C2" s="522"/>
      <c r="D2" s="502"/>
      <c r="E2" s="502"/>
      <c r="F2" s="523"/>
      <c r="G2" s="502"/>
      <c r="H2" s="502"/>
      <c r="I2" s="502"/>
      <c r="J2" s="502"/>
      <c r="K2" s="502"/>
      <c r="L2" s="502"/>
      <c r="M2" s="502"/>
      <c r="N2" s="502"/>
      <c r="O2" s="526">
        <v>0</v>
      </c>
      <c r="P2" s="502"/>
      <c r="Q2" s="526"/>
      <c r="R2" s="502">
        <v>0</v>
      </c>
      <c r="S2" s="502">
        <v>0</v>
      </c>
      <c r="T2" s="502">
        <v>0</v>
      </c>
      <c r="U2" s="503">
        <v>0</v>
      </c>
      <c r="V2" s="504">
        <v>0</v>
      </c>
      <c r="W2" s="502">
        <v>0</v>
      </c>
      <c r="X2" s="502">
        <v>0</v>
      </c>
      <c r="Y2" s="502">
        <v>0</v>
      </c>
      <c r="Z2" s="502"/>
    </row>
    <row r="3" spans="1:26" x14ac:dyDescent="0.25">
      <c r="A3" s="498">
        <f t="shared" ref="A3:A43" si="0">+EOMONTH(A2,1)</f>
        <v>43159</v>
      </c>
      <c r="B3" s="506" t="str">
        <f t="shared" ref="B3:B43" si="1">+B2</f>
        <v>MunsonLeasing</v>
      </c>
      <c r="C3" s="524"/>
      <c r="D3" s="509"/>
      <c r="E3" s="509"/>
      <c r="F3" s="525"/>
      <c r="G3" s="509"/>
      <c r="H3" s="509"/>
      <c r="I3" s="509"/>
      <c r="J3" s="509"/>
      <c r="K3" s="509"/>
      <c r="L3" s="509"/>
      <c r="M3" s="509"/>
      <c r="N3" s="509"/>
      <c r="O3" s="526">
        <v>0</v>
      </c>
      <c r="P3" s="509"/>
      <c r="Q3" s="526"/>
      <c r="R3" s="509">
        <v>0</v>
      </c>
      <c r="S3" s="509">
        <v>0</v>
      </c>
      <c r="T3" s="509">
        <v>0</v>
      </c>
      <c r="U3" s="510">
        <v>0</v>
      </c>
      <c r="V3" s="511">
        <v>0</v>
      </c>
      <c r="W3" s="509">
        <v>0</v>
      </c>
      <c r="X3" s="509">
        <v>0</v>
      </c>
      <c r="Y3" s="509">
        <v>0</v>
      </c>
      <c r="Z3" s="509"/>
    </row>
    <row r="4" spans="1:26" x14ac:dyDescent="0.25">
      <c r="A4" s="498">
        <f t="shared" si="0"/>
        <v>43190</v>
      </c>
      <c r="B4" s="499" t="str">
        <f t="shared" si="1"/>
        <v>MunsonLeasing</v>
      </c>
      <c r="C4" s="522"/>
      <c r="D4" s="502"/>
      <c r="E4" s="502"/>
      <c r="F4" s="523"/>
      <c r="G4" s="502"/>
      <c r="H4" s="502"/>
      <c r="I4" s="502"/>
      <c r="J4" s="502"/>
      <c r="K4" s="502"/>
      <c r="L4" s="502"/>
      <c r="M4" s="502"/>
      <c r="N4" s="502"/>
      <c r="O4" s="526">
        <v>0</v>
      </c>
      <c r="P4" s="502"/>
      <c r="Q4" s="526">
        <v>0</v>
      </c>
      <c r="R4" s="502">
        <v>0</v>
      </c>
      <c r="S4" s="502">
        <v>0</v>
      </c>
      <c r="T4" s="502">
        <v>0</v>
      </c>
      <c r="U4" s="503">
        <v>0</v>
      </c>
      <c r="V4" s="504">
        <v>0</v>
      </c>
      <c r="W4" s="502">
        <v>0</v>
      </c>
      <c r="X4" s="502">
        <v>0</v>
      </c>
      <c r="Y4" s="502">
        <v>0</v>
      </c>
      <c r="Z4" s="502"/>
    </row>
    <row r="5" spans="1:26" x14ac:dyDescent="0.25">
      <c r="A5" s="498">
        <f t="shared" si="0"/>
        <v>43220</v>
      </c>
      <c r="B5" s="506" t="str">
        <f t="shared" si="1"/>
        <v>MunsonLeasing</v>
      </c>
      <c r="C5" s="524">
        <v>0</v>
      </c>
      <c r="D5" s="509">
        <v>0</v>
      </c>
      <c r="E5" s="509">
        <v>0</v>
      </c>
      <c r="F5" s="525">
        <v>0</v>
      </c>
      <c r="G5" s="509">
        <v>0</v>
      </c>
      <c r="H5" s="510">
        <v>0</v>
      </c>
      <c r="I5" s="509">
        <v>0</v>
      </c>
      <c r="J5" s="509">
        <v>0</v>
      </c>
      <c r="K5" s="510">
        <v>0</v>
      </c>
      <c r="L5" s="509">
        <v>0</v>
      </c>
      <c r="M5" s="509">
        <v>0</v>
      </c>
      <c r="N5" s="509">
        <v>0</v>
      </c>
      <c r="O5" s="526">
        <v>0</v>
      </c>
      <c r="P5" s="509">
        <v>0</v>
      </c>
      <c r="Q5" s="526">
        <v>0</v>
      </c>
      <c r="R5" s="509">
        <v>0</v>
      </c>
      <c r="S5" s="509">
        <v>0</v>
      </c>
      <c r="T5" s="509">
        <v>0</v>
      </c>
      <c r="U5" s="510">
        <v>0</v>
      </c>
      <c r="V5" s="511">
        <v>0</v>
      </c>
      <c r="W5" s="509">
        <v>0</v>
      </c>
      <c r="X5" s="509">
        <v>0</v>
      </c>
      <c r="Y5" s="509">
        <v>0</v>
      </c>
      <c r="Z5" s="509">
        <v>0</v>
      </c>
    </row>
    <row r="6" spans="1:26" x14ac:dyDescent="0.25">
      <c r="A6" s="498">
        <f t="shared" si="0"/>
        <v>43251</v>
      </c>
      <c r="B6" s="499" t="str">
        <f t="shared" si="1"/>
        <v>MunsonLeasing</v>
      </c>
      <c r="C6" s="522">
        <v>0</v>
      </c>
      <c r="D6" s="502">
        <v>0</v>
      </c>
      <c r="E6" s="502">
        <v>0</v>
      </c>
      <c r="F6" s="523">
        <v>0</v>
      </c>
      <c r="G6" s="502">
        <v>0</v>
      </c>
      <c r="H6" s="503">
        <v>0</v>
      </c>
      <c r="I6" s="502">
        <v>0</v>
      </c>
      <c r="J6" s="502">
        <v>0</v>
      </c>
      <c r="K6" s="503">
        <v>0</v>
      </c>
      <c r="L6" s="502">
        <v>0</v>
      </c>
      <c r="M6" s="502">
        <v>0</v>
      </c>
      <c r="N6" s="502">
        <v>0</v>
      </c>
      <c r="O6" s="526">
        <v>0</v>
      </c>
      <c r="P6" s="502">
        <v>0</v>
      </c>
      <c r="Q6" s="526">
        <v>0</v>
      </c>
      <c r="R6" s="502">
        <v>0</v>
      </c>
      <c r="S6" s="502">
        <v>0</v>
      </c>
      <c r="T6" s="502">
        <v>0</v>
      </c>
      <c r="U6" s="503">
        <v>0</v>
      </c>
      <c r="V6" s="504">
        <v>0</v>
      </c>
      <c r="W6" s="502">
        <v>0</v>
      </c>
      <c r="X6" s="502">
        <v>0</v>
      </c>
      <c r="Y6" s="502">
        <v>0</v>
      </c>
      <c r="Z6" s="502">
        <v>0</v>
      </c>
    </row>
    <row r="7" spans="1:26" x14ac:dyDescent="0.25">
      <c r="A7" s="498">
        <f t="shared" si="0"/>
        <v>43281</v>
      </c>
      <c r="B7" s="506" t="str">
        <f t="shared" si="1"/>
        <v>MunsonLeasing</v>
      </c>
      <c r="C7" s="524">
        <v>0</v>
      </c>
      <c r="D7" s="509">
        <v>0</v>
      </c>
      <c r="E7" s="509">
        <v>0</v>
      </c>
      <c r="F7" s="525">
        <v>0</v>
      </c>
      <c r="G7" s="509">
        <v>0</v>
      </c>
      <c r="H7" s="510">
        <v>0</v>
      </c>
      <c r="I7" s="509">
        <v>0</v>
      </c>
      <c r="J7" s="509">
        <v>0</v>
      </c>
      <c r="K7" s="510">
        <v>0</v>
      </c>
      <c r="L7" s="509">
        <v>0</v>
      </c>
      <c r="M7" s="509">
        <v>0</v>
      </c>
      <c r="N7" s="509">
        <v>0</v>
      </c>
      <c r="O7" s="526">
        <v>0</v>
      </c>
      <c r="P7" s="509">
        <v>0</v>
      </c>
      <c r="Q7" s="526">
        <v>0</v>
      </c>
      <c r="R7" s="509">
        <v>0</v>
      </c>
      <c r="S7" s="509">
        <v>0</v>
      </c>
      <c r="T7" s="509">
        <v>0</v>
      </c>
      <c r="U7" s="510">
        <v>0</v>
      </c>
      <c r="V7" s="511">
        <v>0</v>
      </c>
      <c r="W7" s="509">
        <v>0</v>
      </c>
      <c r="X7" s="509">
        <v>0</v>
      </c>
      <c r="Y7" s="509">
        <v>0</v>
      </c>
      <c r="Z7" s="509">
        <v>0</v>
      </c>
    </row>
    <row r="8" spans="1:26" x14ac:dyDescent="0.25">
      <c r="A8" s="498">
        <f t="shared" si="0"/>
        <v>43312</v>
      </c>
      <c r="B8" s="499" t="str">
        <f t="shared" si="1"/>
        <v>MunsonLeasing</v>
      </c>
      <c r="C8" s="522">
        <v>0</v>
      </c>
      <c r="D8" s="502">
        <v>0</v>
      </c>
      <c r="E8" s="502">
        <v>0</v>
      </c>
      <c r="F8" s="523">
        <v>0</v>
      </c>
      <c r="G8" s="502">
        <v>0</v>
      </c>
      <c r="H8" s="503">
        <v>0</v>
      </c>
      <c r="I8" s="502">
        <v>0</v>
      </c>
      <c r="J8" s="502">
        <v>0</v>
      </c>
      <c r="K8" s="503">
        <v>0</v>
      </c>
      <c r="L8" s="502">
        <v>0</v>
      </c>
      <c r="M8" s="502">
        <v>0</v>
      </c>
      <c r="N8" s="502">
        <v>0</v>
      </c>
      <c r="O8" s="526">
        <v>0</v>
      </c>
      <c r="P8" s="502">
        <v>0</v>
      </c>
      <c r="Q8" s="526">
        <v>0</v>
      </c>
      <c r="R8" s="502">
        <v>0</v>
      </c>
      <c r="S8" s="502">
        <v>0</v>
      </c>
      <c r="T8" s="502">
        <v>0</v>
      </c>
      <c r="U8" s="503">
        <v>0</v>
      </c>
      <c r="V8" s="504">
        <v>0</v>
      </c>
      <c r="W8" s="502">
        <v>0</v>
      </c>
      <c r="X8" s="502">
        <v>0</v>
      </c>
      <c r="Y8" s="502">
        <v>0</v>
      </c>
      <c r="Z8" s="502">
        <v>0</v>
      </c>
    </row>
    <row r="9" spans="1:26" x14ac:dyDescent="0.25">
      <c r="A9" s="498">
        <f t="shared" si="0"/>
        <v>43343</v>
      </c>
      <c r="B9" s="506" t="str">
        <f t="shared" si="1"/>
        <v>MunsonLeasing</v>
      </c>
      <c r="C9" s="524">
        <v>0</v>
      </c>
      <c r="D9" s="509">
        <v>0</v>
      </c>
      <c r="E9" s="509">
        <v>0</v>
      </c>
      <c r="F9" s="525">
        <v>0</v>
      </c>
      <c r="G9" s="509">
        <v>0</v>
      </c>
      <c r="H9" s="510">
        <v>0</v>
      </c>
      <c r="I9" s="509">
        <v>0</v>
      </c>
      <c r="J9" s="509">
        <v>0</v>
      </c>
      <c r="K9" s="510">
        <v>0</v>
      </c>
      <c r="L9" s="509">
        <v>0</v>
      </c>
      <c r="M9" s="509">
        <v>0</v>
      </c>
      <c r="N9" s="509">
        <v>0</v>
      </c>
      <c r="O9" s="526">
        <v>0</v>
      </c>
      <c r="P9" s="509">
        <v>0</v>
      </c>
      <c r="Q9" s="526">
        <v>0</v>
      </c>
      <c r="R9" s="509">
        <v>0</v>
      </c>
      <c r="S9" s="509">
        <v>0</v>
      </c>
      <c r="T9" s="509">
        <v>0</v>
      </c>
      <c r="U9" s="510">
        <v>0</v>
      </c>
      <c r="V9" s="511">
        <v>0</v>
      </c>
      <c r="W9" s="509">
        <v>0</v>
      </c>
      <c r="X9" s="509">
        <v>0</v>
      </c>
      <c r="Y9" s="509">
        <v>0</v>
      </c>
      <c r="Z9" s="509">
        <v>0</v>
      </c>
    </row>
    <row r="10" spans="1:26" x14ac:dyDescent="0.25">
      <c r="A10" s="498">
        <f t="shared" si="0"/>
        <v>43373</v>
      </c>
      <c r="B10" s="499" t="str">
        <f t="shared" si="1"/>
        <v>MunsonLeasing</v>
      </c>
      <c r="C10" s="522">
        <v>0</v>
      </c>
      <c r="D10" s="502">
        <v>0</v>
      </c>
      <c r="E10" s="502">
        <v>0</v>
      </c>
      <c r="F10" s="523">
        <v>0</v>
      </c>
      <c r="G10" s="502">
        <v>0</v>
      </c>
      <c r="H10" s="503">
        <v>0</v>
      </c>
      <c r="I10" s="502">
        <v>0</v>
      </c>
      <c r="J10" s="502">
        <v>0</v>
      </c>
      <c r="K10" s="503">
        <v>0</v>
      </c>
      <c r="L10" s="502">
        <v>0</v>
      </c>
      <c r="M10" s="502">
        <v>0</v>
      </c>
      <c r="N10" s="502">
        <v>0</v>
      </c>
      <c r="O10" s="526">
        <v>0</v>
      </c>
      <c r="P10" s="502">
        <v>0</v>
      </c>
      <c r="Q10" s="526">
        <v>0</v>
      </c>
      <c r="R10" s="502">
        <v>0</v>
      </c>
      <c r="S10" s="502">
        <v>0</v>
      </c>
      <c r="T10" s="502">
        <v>0</v>
      </c>
      <c r="U10" s="503">
        <v>0</v>
      </c>
      <c r="V10" s="504">
        <v>0</v>
      </c>
      <c r="W10" s="502">
        <v>0</v>
      </c>
      <c r="X10" s="502">
        <v>0</v>
      </c>
      <c r="Y10" s="502">
        <v>0</v>
      </c>
      <c r="Z10" s="502">
        <v>0</v>
      </c>
    </row>
    <row r="11" spans="1:26" x14ac:dyDescent="0.25">
      <c r="A11" s="498">
        <f t="shared" si="0"/>
        <v>43404</v>
      </c>
      <c r="B11" s="506" t="str">
        <f t="shared" si="1"/>
        <v>MunsonLeasing</v>
      </c>
      <c r="C11" s="524">
        <v>0</v>
      </c>
      <c r="D11" s="509">
        <v>0</v>
      </c>
      <c r="E11" s="509">
        <v>0</v>
      </c>
      <c r="F11" s="525">
        <v>0</v>
      </c>
      <c r="G11" s="509">
        <v>0</v>
      </c>
      <c r="H11" s="510">
        <v>0</v>
      </c>
      <c r="I11" s="509">
        <v>0</v>
      </c>
      <c r="J11" s="509">
        <v>0</v>
      </c>
      <c r="K11" s="510">
        <v>0</v>
      </c>
      <c r="L11" s="509">
        <v>0</v>
      </c>
      <c r="M11" s="509">
        <v>0</v>
      </c>
      <c r="N11" s="509">
        <v>0</v>
      </c>
      <c r="O11" s="526">
        <v>0</v>
      </c>
      <c r="P11" s="509">
        <v>0</v>
      </c>
      <c r="Q11" s="526">
        <v>0</v>
      </c>
      <c r="R11" s="509">
        <v>0</v>
      </c>
      <c r="S11" s="509">
        <v>0</v>
      </c>
      <c r="T11" s="509">
        <v>0</v>
      </c>
      <c r="U11" s="510">
        <v>0</v>
      </c>
      <c r="V11" s="511">
        <v>0</v>
      </c>
      <c r="W11" s="509">
        <v>0</v>
      </c>
      <c r="X11" s="509">
        <v>0</v>
      </c>
      <c r="Y11" s="509">
        <v>0</v>
      </c>
      <c r="Z11" s="509">
        <v>0</v>
      </c>
    </row>
    <row r="12" spans="1:26" x14ac:dyDescent="0.25">
      <c r="A12" s="498">
        <f t="shared" si="0"/>
        <v>43434</v>
      </c>
      <c r="B12" s="499" t="str">
        <f t="shared" si="1"/>
        <v>MunsonLeasing</v>
      </c>
      <c r="C12" s="522">
        <v>0</v>
      </c>
      <c r="D12" s="502">
        <v>0</v>
      </c>
      <c r="E12" s="502">
        <v>0</v>
      </c>
      <c r="F12" s="523">
        <v>0</v>
      </c>
      <c r="G12" s="502">
        <v>0</v>
      </c>
      <c r="H12" s="503">
        <v>0</v>
      </c>
      <c r="I12" s="502">
        <v>0</v>
      </c>
      <c r="J12" s="502">
        <v>0</v>
      </c>
      <c r="K12" s="503">
        <v>0</v>
      </c>
      <c r="L12" s="502">
        <v>0</v>
      </c>
      <c r="M12" s="502">
        <v>0</v>
      </c>
      <c r="N12" s="502">
        <v>0</v>
      </c>
      <c r="O12" s="526">
        <v>0</v>
      </c>
      <c r="P12" s="502">
        <v>0</v>
      </c>
      <c r="Q12" s="526">
        <v>0</v>
      </c>
      <c r="R12" s="502">
        <v>0</v>
      </c>
      <c r="S12" s="502">
        <v>0</v>
      </c>
      <c r="T12" s="502">
        <v>0</v>
      </c>
      <c r="U12" s="503">
        <v>0</v>
      </c>
      <c r="V12" s="504">
        <v>0</v>
      </c>
      <c r="W12" s="502">
        <v>0</v>
      </c>
      <c r="X12" s="502">
        <v>0</v>
      </c>
      <c r="Y12" s="502">
        <v>0</v>
      </c>
      <c r="Z12" s="502">
        <v>0</v>
      </c>
    </row>
    <row r="13" spans="1:26" x14ac:dyDescent="0.25">
      <c r="A13" s="498">
        <f t="shared" si="0"/>
        <v>43465</v>
      </c>
      <c r="B13" s="506" t="str">
        <f t="shared" si="1"/>
        <v>MunsonLeasing</v>
      </c>
      <c r="C13" s="524">
        <v>0</v>
      </c>
      <c r="D13" s="509">
        <v>0</v>
      </c>
      <c r="E13" s="509">
        <v>0</v>
      </c>
      <c r="F13" s="525">
        <v>0</v>
      </c>
      <c r="G13" s="509">
        <v>0</v>
      </c>
      <c r="H13" s="510">
        <v>0</v>
      </c>
      <c r="I13" s="509">
        <v>0</v>
      </c>
      <c r="J13" s="509">
        <v>0</v>
      </c>
      <c r="K13" s="510">
        <v>0</v>
      </c>
      <c r="L13" s="509">
        <v>0</v>
      </c>
      <c r="M13" s="509">
        <v>0</v>
      </c>
      <c r="N13" s="509">
        <v>0</v>
      </c>
      <c r="O13" s="526">
        <v>0</v>
      </c>
      <c r="P13" s="509">
        <v>0</v>
      </c>
      <c r="Q13" s="526">
        <v>0</v>
      </c>
      <c r="R13" s="509">
        <v>0</v>
      </c>
      <c r="S13" s="509">
        <v>0</v>
      </c>
      <c r="T13" s="509">
        <v>0</v>
      </c>
      <c r="U13" s="510">
        <v>0</v>
      </c>
      <c r="V13" s="511">
        <v>0</v>
      </c>
      <c r="W13" s="509">
        <v>0</v>
      </c>
      <c r="X13" s="509">
        <v>0</v>
      </c>
      <c r="Y13" s="509">
        <v>0</v>
      </c>
      <c r="Z13" s="509">
        <v>0</v>
      </c>
    </row>
    <row r="14" spans="1:26" x14ac:dyDescent="0.25">
      <c r="A14" s="498">
        <f t="shared" si="0"/>
        <v>43496</v>
      </c>
      <c r="B14" s="499" t="str">
        <f t="shared" si="1"/>
        <v>MunsonLeasing</v>
      </c>
      <c r="C14" s="522">
        <v>0</v>
      </c>
      <c r="D14" s="502">
        <v>0</v>
      </c>
      <c r="E14" s="502">
        <v>0</v>
      </c>
      <c r="F14" s="523">
        <v>0</v>
      </c>
      <c r="G14" s="502">
        <v>0</v>
      </c>
      <c r="H14" s="503">
        <v>0</v>
      </c>
      <c r="I14" s="502">
        <v>0</v>
      </c>
      <c r="J14" s="502">
        <v>0</v>
      </c>
      <c r="K14" s="503">
        <v>0</v>
      </c>
      <c r="L14" s="502">
        <v>0</v>
      </c>
      <c r="M14" s="502">
        <v>0</v>
      </c>
      <c r="N14" s="502">
        <v>0</v>
      </c>
      <c r="O14" s="526">
        <v>0</v>
      </c>
      <c r="P14" s="502">
        <v>0</v>
      </c>
      <c r="Q14" s="526">
        <f t="shared" ref="Q14:Q43" si="2">SUM(O3:O14)</f>
        <v>0</v>
      </c>
      <c r="R14" s="502">
        <v>0</v>
      </c>
      <c r="S14" s="502">
        <v>0</v>
      </c>
      <c r="T14" s="502">
        <v>0</v>
      </c>
      <c r="U14" s="503">
        <v>0</v>
      </c>
      <c r="V14" s="504">
        <v>0</v>
      </c>
      <c r="W14" s="502">
        <v>0</v>
      </c>
      <c r="X14" s="502">
        <v>0</v>
      </c>
      <c r="Y14" s="502">
        <v>0</v>
      </c>
      <c r="Z14" s="502">
        <v>0</v>
      </c>
    </row>
    <row r="15" spans="1:26" x14ac:dyDescent="0.25">
      <c r="A15" s="498">
        <f t="shared" si="0"/>
        <v>43524</v>
      </c>
      <c r="B15" s="506" t="str">
        <f t="shared" si="1"/>
        <v>MunsonLeasing</v>
      </c>
      <c r="C15" s="524">
        <v>0</v>
      </c>
      <c r="D15" s="509">
        <v>0</v>
      </c>
      <c r="E15" s="509">
        <v>0</v>
      </c>
      <c r="F15" s="525">
        <v>0</v>
      </c>
      <c r="G15" s="509">
        <v>0</v>
      </c>
      <c r="H15" s="510">
        <v>0</v>
      </c>
      <c r="I15" s="509">
        <v>0</v>
      </c>
      <c r="J15" s="509">
        <v>0</v>
      </c>
      <c r="K15" s="510">
        <v>0</v>
      </c>
      <c r="L15" s="509">
        <v>0</v>
      </c>
      <c r="M15" s="509">
        <v>0</v>
      </c>
      <c r="N15" s="509">
        <v>0</v>
      </c>
      <c r="O15" s="526">
        <v>0</v>
      </c>
      <c r="P15" s="509">
        <v>0</v>
      </c>
      <c r="Q15" s="526">
        <f t="shared" si="2"/>
        <v>0</v>
      </c>
      <c r="R15" s="509">
        <v>0</v>
      </c>
      <c r="S15" s="509">
        <v>0</v>
      </c>
      <c r="T15" s="509">
        <v>0</v>
      </c>
      <c r="U15" s="510">
        <v>0</v>
      </c>
      <c r="V15" s="511">
        <v>0</v>
      </c>
      <c r="W15" s="509">
        <v>0</v>
      </c>
      <c r="X15" s="509">
        <v>0</v>
      </c>
      <c r="Y15" s="509">
        <v>0</v>
      </c>
      <c r="Z15" s="509">
        <v>0</v>
      </c>
    </row>
    <row r="16" spans="1:26" x14ac:dyDescent="0.25">
      <c r="A16" s="498">
        <f t="shared" si="0"/>
        <v>43555</v>
      </c>
      <c r="B16" s="499" t="str">
        <f t="shared" si="1"/>
        <v>MunsonLeasing</v>
      </c>
      <c r="C16" s="522">
        <v>0</v>
      </c>
      <c r="D16" s="502">
        <v>0</v>
      </c>
      <c r="E16" s="502">
        <v>0</v>
      </c>
      <c r="F16" s="523">
        <v>0</v>
      </c>
      <c r="G16" s="502">
        <v>0</v>
      </c>
      <c r="H16" s="503">
        <v>0</v>
      </c>
      <c r="I16" s="502">
        <v>0</v>
      </c>
      <c r="J16" s="502">
        <v>0</v>
      </c>
      <c r="K16" s="503">
        <v>0</v>
      </c>
      <c r="L16" s="502">
        <v>0</v>
      </c>
      <c r="M16" s="502">
        <v>0</v>
      </c>
      <c r="N16" s="502">
        <v>0</v>
      </c>
      <c r="O16" s="526">
        <v>0</v>
      </c>
      <c r="P16" s="502">
        <v>0</v>
      </c>
      <c r="Q16" s="526">
        <f t="shared" si="2"/>
        <v>0</v>
      </c>
      <c r="R16" s="502">
        <v>0</v>
      </c>
      <c r="S16" s="502">
        <v>0</v>
      </c>
      <c r="T16" s="502">
        <v>0</v>
      </c>
      <c r="U16" s="503">
        <v>0</v>
      </c>
      <c r="V16" s="504">
        <v>0</v>
      </c>
      <c r="W16" s="502">
        <v>0</v>
      </c>
      <c r="X16" s="502">
        <v>0</v>
      </c>
      <c r="Y16" s="502">
        <v>0</v>
      </c>
      <c r="Z16" s="502">
        <v>0</v>
      </c>
    </row>
    <row r="17" spans="1:26" x14ac:dyDescent="0.25">
      <c r="A17" s="498">
        <f t="shared" si="0"/>
        <v>43585</v>
      </c>
      <c r="B17" s="506" t="str">
        <f t="shared" si="1"/>
        <v>MunsonLeasing</v>
      </c>
      <c r="C17" s="524">
        <v>0</v>
      </c>
      <c r="D17" s="509">
        <v>0</v>
      </c>
      <c r="E17" s="509">
        <v>0</v>
      </c>
      <c r="F17" s="525">
        <v>0</v>
      </c>
      <c r="G17" s="509">
        <v>0</v>
      </c>
      <c r="H17" s="510">
        <v>0</v>
      </c>
      <c r="I17" s="509">
        <v>0</v>
      </c>
      <c r="J17" s="509">
        <v>0</v>
      </c>
      <c r="K17" s="510">
        <v>0</v>
      </c>
      <c r="L17" s="509">
        <v>0</v>
      </c>
      <c r="M17" s="509">
        <v>0</v>
      </c>
      <c r="N17" s="509">
        <v>0</v>
      </c>
      <c r="O17" s="526">
        <v>0</v>
      </c>
      <c r="P17" s="509">
        <v>0</v>
      </c>
      <c r="Q17" s="526">
        <f t="shared" si="2"/>
        <v>0</v>
      </c>
      <c r="R17" s="509">
        <v>0</v>
      </c>
      <c r="S17" s="509">
        <v>0</v>
      </c>
      <c r="T17" s="509">
        <v>0</v>
      </c>
      <c r="U17" s="510">
        <v>0</v>
      </c>
      <c r="V17" s="511">
        <v>0</v>
      </c>
      <c r="W17" s="509">
        <v>0</v>
      </c>
      <c r="X17" s="509">
        <v>0</v>
      </c>
      <c r="Y17" s="509">
        <v>0</v>
      </c>
      <c r="Z17" s="509">
        <v>0</v>
      </c>
    </row>
    <row r="18" spans="1:26" x14ac:dyDescent="0.25">
      <c r="A18" s="498">
        <f t="shared" si="0"/>
        <v>43616</v>
      </c>
      <c r="B18" s="499" t="str">
        <f t="shared" si="1"/>
        <v>MunsonLeasing</v>
      </c>
      <c r="C18" s="522">
        <v>0</v>
      </c>
      <c r="D18" s="502">
        <v>0</v>
      </c>
      <c r="E18" s="502">
        <v>0</v>
      </c>
      <c r="F18" s="523">
        <v>0</v>
      </c>
      <c r="G18" s="502">
        <v>0</v>
      </c>
      <c r="H18" s="503">
        <v>0</v>
      </c>
      <c r="I18" s="502">
        <v>0</v>
      </c>
      <c r="J18" s="502">
        <v>0</v>
      </c>
      <c r="K18" s="503">
        <v>0</v>
      </c>
      <c r="L18" s="502">
        <v>0</v>
      </c>
      <c r="M18" s="502">
        <v>0</v>
      </c>
      <c r="N18" s="502">
        <v>0</v>
      </c>
      <c r="O18" s="526">
        <v>0</v>
      </c>
      <c r="P18" s="502">
        <v>0</v>
      </c>
      <c r="Q18" s="526">
        <f t="shared" si="2"/>
        <v>0</v>
      </c>
      <c r="R18" s="502">
        <v>0</v>
      </c>
      <c r="S18" s="502">
        <v>0</v>
      </c>
      <c r="T18" s="502">
        <v>0</v>
      </c>
      <c r="U18" s="503">
        <v>0</v>
      </c>
      <c r="V18" s="504">
        <v>0</v>
      </c>
      <c r="W18" s="502">
        <v>0</v>
      </c>
      <c r="X18" s="502">
        <v>0</v>
      </c>
      <c r="Y18" s="502">
        <v>0</v>
      </c>
      <c r="Z18" s="502">
        <v>0</v>
      </c>
    </row>
    <row r="19" spans="1:26" x14ac:dyDescent="0.25">
      <c r="A19" s="498">
        <f t="shared" si="0"/>
        <v>43646</v>
      </c>
      <c r="B19" s="506" t="str">
        <f t="shared" si="1"/>
        <v>MunsonLeasing</v>
      </c>
      <c r="C19" s="524">
        <v>0</v>
      </c>
      <c r="D19" s="509">
        <v>0</v>
      </c>
      <c r="E19" s="509">
        <v>0</v>
      </c>
      <c r="F19" s="525">
        <v>0</v>
      </c>
      <c r="G19" s="509">
        <v>0</v>
      </c>
      <c r="H19" s="510">
        <v>0</v>
      </c>
      <c r="I19" s="509">
        <v>0</v>
      </c>
      <c r="J19" s="509">
        <v>0</v>
      </c>
      <c r="K19" s="510">
        <v>0</v>
      </c>
      <c r="L19" s="509">
        <v>0</v>
      </c>
      <c r="M19" s="509">
        <v>0</v>
      </c>
      <c r="N19" s="509">
        <v>0</v>
      </c>
      <c r="O19" s="526">
        <v>0</v>
      </c>
      <c r="P19" s="509">
        <v>0</v>
      </c>
      <c r="Q19" s="526">
        <f t="shared" si="2"/>
        <v>0</v>
      </c>
      <c r="R19" s="509">
        <v>0</v>
      </c>
      <c r="S19" s="509">
        <v>0</v>
      </c>
      <c r="T19" s="509">
        <v>0</v>
      </c>
      <c r="U19" s="510">
        <v>0</v>
      </c>
      <c r="V19" s="511">
        <v>0</v>
      </c>
      <c r="W19" s="509">
        <v>0</v>
      </c>
      <c r="X19" s="509">
        <v>0</v>
      </c>
      <c r="Y19" s="509">
        <v>0</v>
      </c>
      <c r="Z19" s="509">
        <v>0</v>
      </c>
    </row>
    <row r="20" spans="1:26" x14ac:dyDescent="0.25">
      <c r="A20" s="498">
        <f t="shared" si="0"/>
        <v>43677</v>
      </c>
      <c r="B20" s="499" t="str">
        <f t="shared" si="1"/>
        <v>MunsonLeasing</v>
      </c>
      <c r="C20" s="522">
        <v>0</v>
      </c>
      <c r="D20" s="502">
        <v>0</v>
      </c>
      <c r="E20" s="502">
        <v>0</v>
      </c>
      <c r="F20" s="523">
        <v>0</v>
      </c>
      <c r="G20" s="502">
        <v>0</v>
      </c>
      <c r="H20" s="503">
        <v>0</v>
      </c>
      <c r="I20" s="502">
        <v>0</v>
      </c>
      <c r="J20" s="502">
        <v>0</v>
      </c>
      <c r="K20" s="503">
        <v>0</v>
      </c>
      <c r="L20" s="502">
        <v>0</v>
      </c>
      <c r="M20" s="502">
        <v>0</v>
      </c>
      <c r="N20" s="502">
        <v>0</v>
      </c>
      <c r="O20" s="526">
        <v>0</v>
      </c>
      <c r="P20" s="502">
        <v>0</v>
      </c>
      <c r="Q20" s="526">
        <f t="shared" si="2"/>
        <v>0</v>
      </c>
      <c r="R20" s="502">
        <v>0</v>
      </c>
      <c r="S20" s="502">
        <v>0</v>
      </c>
      <c r="T20" s="502">
        <v>0</v>
      </c>
      <c r="U20" s="503">
        <v>0</v>
      </c>
      <c r="V20" s="504">
        <v>0</v>
      </c>
      <c r="W20" s="502">
        <v>0</v>
      </c>
      <c r="X20" s="502">
        <v>0</v>
      </c>
      <c r="Y20" s="502">
        <v>0</v>
      </c>
      <c r="Z20" s="502">
        <v>0</v>
      </c>
    </row>
    <row r="21" spans="1:26" x14ac:dyDescent="0.25">
      <c r="A21" s="498">
        <f t="shared" si="0"/>
        <v>43708</v>
      </c>
      <c r="B21" s="506" t="str">
        <f t="shared" si="1"/>
        <v>MunsonLeasing</v>
      </c>
      <c r="C21" s="524">
        <v>0</v>
      </c>
      <c r="D21" s="509">
        <v>0</v>
      </c>
      <c r="E21" s="509">
        <v>0</v>
      </c>
      <c r="F21" s="525">
        <v>0</v>
      </c>
      <c r="G21" s="509">
        <v>0</v>
      </c>
      <c r="H21" s="510">
        <v>0</v>
      </c>
      <c r="I21" s="509">
        <v>0</v>
      </c>
      <c r="J21" s="509">
        <v>0</v>
      </c>
      <c r="K21" s="510">
        <v>0</v>
      </c>
      <c r="L21" s="509">
        <v>0</v>
      </c>
      <c r="M21" s="509">
        <v>0</v>
      </c>
      <c r="N21" s="509">
        <v>0</v>
      </c>
      <c r="O21" s="526">
        <v>0</v>
      </c>
      <c r="P21" s="509">
        <v>0</v>
      </c>
      <c r="Q21" s="526">
        <f t="shared" si="2"/>
        <v>0</v>
      </c>
      <c r="R21" s="509">
        <v>0</v>
      </c>
      <c r="S21" s="509">
        <v>0</v>
      </c>
      <c r="T21" s="509">
        <v>0</v>
      </c>
      <c r="U21" s="510">
        <v>0</v>
      </c>
      <c r="V21" s="511">
        <v>0</v>
      </c>
      <c r="W21" s="509">
        <v>0</v>
      </c>
      <c r="X21" s="509">
        <v>0</v>
      </c>
      <c r="Y21" s="509">
        <v>0</v>
      </c>
      <c r="Z21" s="509">
        <v>0</v>
      </c>
    </row>
    <row r="22" spans="1:26" x14ac:dyDescent="0.25">
      <c r="A22" s="498">
        <f t="shared" si="0"/>
        <v>43738</v>
      </c>
      <c r="B22" s="499" t="str">
        <f t="shared" si="1"/>
        <v>MunsonLeasing</v>
      </c>
      <c r="C22" s="522">
        <v>0</v>
      </c>
      <c r="D22" s="502">
        <v>0</v>
      </c>
      <c r="E22" s="502">
        <v>0</v>
      </c>
      <c r="F22" s="523">
        <v>0</v>
      </c>
      <c r="G22" s="502">
        <v>0</v>
      </c>
      <c r="H22" s="503">
        <v>0</v>
      </c>
      <c r="I22" s="502">
        <v>0</v>
      </c>
      <c r="J22" s="502">
        <v>0</v>
      </c>
      <c r="K22" s="503">
        <v>0</v>
      </c>
      <c r="L22" s="502">
        <v>0</v>
      </c>
      <c r="M22" s="502">
        <v>0</v>
      </c>
      <c r="N22" s="502">
        <v>0</v>
      </c>
      <c r="O22" s="526">
        <v>0</v>
      </c>
      <c r="P22" s="502">
        <v>0</v>
      </c>
      <c r="Q22" s="526">
        <f t="shared" si="2"/>
        <v>0</v>
      </c>
      <c r="R22" s="502">
        <v>0</v>
      </c>
      <c r="S22" s="502">
        <v>0</v>
      </c>
      <c r="T22" s="502">
        <v>0</v>
      </c>
      <c r="U22" s="503">
        <v>0</v>
      </c>
      <c r="V22" s="504">
        <v>0</v>
      </c>
      <c r="W22" s="502">
        <v>0</v>
      </c>
      <c r="X22" s="502">
        <v>0</v>
      </c>
      <c r="Y22" s="502">
        <v>0</v>
      </c>
      <c r="Z22" s="502">
        <v>0</v>
      </c>
    </row>
    <row r="23" spans="1:26" x14ac:dyDescent="0.25">
      <c r="A23" s="498">
        <f t="shared" si="0"/>
        <v>43769</v>
      </c>
      <c r="B23" s="506" t="str">
        <f t="shared" si="1"/>
        <v>MunsonLeasing</v>
      </c>
      <c r="C23" s="524">
        <v>0</v>
      </c>
      <c r="D23" s="509">
        <v>0</v>
      </c>
      <c r="E23" s="509">
        <v>0</v>
      </c>
      <c r="F23" s="525">
        <v>0</v>
      </c>
      <c r="G23" s="509">
        <v>0</v>
      </c>
      <c r="H23" s="510">
        <v>0</v>
      </c>
      <c r="I23" s="509">
        <v>0</v>
      </c>
      <c r="J23" s="509">
        <v>0</v>
      </c>
      <c r="K23" s="510">
        <v>0</v>
      </c>
      <c r="L23" s="509">
        <v>0</v>
      </c>
      <c r="M23" s="509">
        <v>0</v>
      </c>
      <c r="N23" s="509">
        <v>0</v>
      </c>
      <c r="O23" s="526">
        <v>0</v>
      </c>
      <c r="P23" s="509">
        <v>0</v>
      </c>
      <c r="Q23" s="526">
        <f t="shared" si="2"/>
        <v>0</v>
      </c>
      <c r="R23" s="509">
        <v>0</v>
      </c>
      <c r="S23" s="509">
        <v>0</v>
      </c>
      <c r="T23" s="509">
        <v>0</v>
      </c>
      <c r="U23" s="510">
        <v>0</v>
      </c>
      <c r="V23" s="511">
        <v>0</v>
      </c>
      <c r="W23" s="509">
        <v>0</v>
      </c>
      <c r="X23" s="509">
        <v>0</v>
      </c>
      <c r="Y23" s="509">
        <v>0</v>
      </c>
      <c r="Z23" s="509">
        <v>0</v>
      </c>
    </row>
    <row r="24" spans="1:26" x14ac:dyDescent="0.25">
      <c r="A24" s="498">
        <f t="shared" si="0"/>
        <v>43799</v>
      </c>
      <c r="B24" s="499" t="str">
        <f t="shared" si="1"/>
        <v>MunsonLeasing</v>
      </c>
      <c r="C24" s="522">
        <v>0</v>
      </c>
      <c r="D24" s="502">
        <v>0</v>
      </c>
      <c r="E24" s="502">
        <v>0</v>
      </c>
      <c r="F24" s="523">
        <v>0</v>
      </c>
      <c r="G24" s="502">
        <v>0</v>
      </c>
      <c r="H24" s="503">
        <v>0</v>
      </c>
      <c r="I24" s="502">
        <v>0</v>
      </c>
      <c r="J24" s="502">
        <v>0</v>
      </c>
      <c r="K24" s="503">
        <v>0</v>
      </c>
      <c r="L24" s="502">
        <v>0</v>
      </c>
      <c r="M24" s="502">
        <v>0</v>
      </c>
      <c r="N24" s="502">
        <v>0</v>
      </c>
      <c r="O24" s="526">
        <v>0</v>
      </c>
      <c r="P24" s="502">
        <v>0</v>
      </c>
      <c r="Q24" s="526">
        <f t="shared" si="2"/>
        <v>0</v>
      </c>
      <c r="R24" s="502">
        <v>0</v>
      </c>
      <c r="S24" s="502">
        <v>0</v>
      </c>
      <c r="T24" s="502">
        <v>0</v>
      </c>
      <c r="U24" s="503">
        <v>0</v>
      </c>
      <c r="V24" s="504">
        <v>0</v>
      </c>
      <c r="W24" s="502">
        <v>0</v>
      </c>
      <c r="X24" s="502">
        <v>0</v>
      </c>
      <c r="Y24" s="502">
        <v>0</v>
      </c>
      <c r="Z24" s="502">
        <v>0</v>
      </c>
    </row>
    <row r="25" spans="1:26" x14ac:dyDescent="0.25">
      <c r="A25" s="498">
        <f t="shared" si="0"/>
        <v>43830</v>
      </c>
      <c r="B25" s="506" t="str">
        <f t="shared" si="1"/>
        <v>MunsonLeasing</v>
      </c>
      <c r="C25" s="524">
        <v>0</v>
      </c>
      <c r="D25" s="509">
        <v>0</v>
      </c>
      <c r="E25" s="509">
        <v>0</v>
      </c>
      <c r="F25" s="525">
        <v>0</v>
      </c>
      <c r="G25" s="509">
        <v>0</v>
      </c>
      <c r="H25" s="510">
        <v>0</v>
      </c>
      <c r="I25" s="509">
        <v>0</v>
      </c>
      <c r="J25" s="509">
        <v>0</v>
      </c>
      <c r="K25" s="510">
        <v>0</v>
      </c>
      <c r="L25" s="509">
        <v>0</v>
      </c>
      <c r="M25" s="509">
        <v>0</v>
      </c>
      <c r="N25" s="509">
        <v>0</v>
      </c>
      <c r="O25" s="526">
        <v>0</v>
      </c>
      <c r="P25" s="509">
        <v>0</v>
      </c>
      <c r="Q25" s="526">
        <f t="shared" si="2"/>
        <v>0</v>
      </c>
      <c r="R25" s="509">
        <v>0</v>
      </c>
      <c r="S25" s="509">
        <v>0</v>
      </c>
      <c r="T25" s="509">
        <v>0</v>
      </c>
      <c r="U25" s="510">
        <v>0</v>
      </c>
      <c r="V25" s="511">
        <v>0</v>
      </c>
      <c r="W25" s="509">
        <v>0</v>
      </c>
      <c r="X25" s="509">
        <v>0</v>
      </c>
      <c r="Y25" s="509">
        <v>0</v>
      </c>
      <c r="Z25" s="509">
        <v>0</v>
      </c>
    </row>
    <row r="26" spans="1:26" x14ac:dyDescent="0.25">
      <c r="A26" s="498">
        <f t="shared" si="0"/>
        <v>43861</v>
      </c>
      <c r="B26" s="499" t="str">
        <f t="shared" si="1"/>
        <v>MunsonLeasing</v>
      </c>
      <c r="C26" s="522">
        <v>0</v>
      </c>
      <c r="D26" s="502">
        <v>0</v>
      </c>
      <c r="E26" s="502">
        <v>0</v>
      </c>
      <c r="F26" s="523">
        <v>0</v>
      </c>
      <c r="G26" s="502">
        <v>0</v>
      </c>
      <c r="H26" s="503">
        <v>0</v>
      </c>
      <c r="I26" s="502">
        <v>0</v>
      </c>
      <c r="J26" s="502">
        <v>0</v>
      </c>
      <c r="K26" s="503">
        <v>0</v>
      </c>
      <c r="L26" s="502">
        <v>0</v>
      </c>
      <c r="M26" s="502">
        <v>0</v>
      </c>
      <c r="N26" s="502">
        <v>0</v>
      </c>
      <c r="O26" s="526">
        <v>0</v>
      </c>
      <c r="P26" s="502">
        <v>0</v>
      </c>
      <c r="Q26" s="526">
        <f t="shared" si="2"/>
        <v>0</v>
      </c>
      <c r="R26" s="502">
        <v>0</v>
      </c>
      <c r="S26" s="502">
        <v>0</v>
      </c>
      <c r="T26" s="502">
        <v>0</v>
      </c>
      <c r="U26" s="503">
        <v>0</v>
      </c>
      <c r="V26" s="504">
        <v>0</v>
      </c>
      <c r="W26" s="502">
        <v>0</v>
      </c>
      <c r="X26" s="502">
        <v>0</v>
      </c>
      <c r="Y26" s="502">
        <v>0</v>
      </c>
      <c r="Z26" s="502">
        <v>0</v>
      </c>
    </row>
    <row r="27" spans="1:26" x14ac:dyDescent="0.25">
      <c r="A27" s="498">
        <f t="shared" si="0"/>
        <v>43890</v>
      </c>
      <c r="B27" s="506" t="str">
        <f t="shared" si="1"/>
        <v>MunsonLeasing</v>
      </c>
      <c r="C27" s="524">
        <v>0</v>
      </c>
      <c r="D27" s="509">
        <v>0</v>
      </c>
      <c r="E27" s="509">
        <v>0</v>
      </c>
      <c r="F27" s="525">
        <v>0</v>
      </c>
      <c r="G27" s="509">
        <v>0</v>
      </c>
      <c r="H27" s="510">
        <v>0</v>
      </c>
      <c r="I27" s="509">
        <v>0</v>
      </c>
      <c r="J27" s="509">
        <v>0</v>
      </c>
      <c r="K27" s="510">
        <v>0</v>
      </c>
      <c r="L27" s="509">
        <v>0</v>
      </c>
      <c r="M27" s="509">
        <v>0</v>
      </c>
      <c r="N27" s="509">
        <v>0</v>
      </c>
      <c r="O27" s="526">
        <v>0</v>
      </c>
      <c r="P27" s="509">
        <v>0</v>
      </c>
      <c r="Q27" s="526">
        <f t="shared" si="2"/>
        <v>0</v>
      </c>
      <c r="R27" s="509">
        <v>0</v>
      </c>
      <c r="S27" s="509">
        <v>0</v>
      </c>
      <c r="T27" s="509">
        <v>0</v>
      </c>
      <c r="U27" s="510">
        <v>0</v>
      </c>
      <c r="V27" s="511">
        <v>0</v>
      </c>
      <c r="W27" s="509">
        <v>0</v>
      </c>
      <c r="X27" s="509">
        <v>0</v>
      </c>
      <c r="Y27" s="509">
        <v>0</v>
      </c>
      <c r="Z27" s="509">
        <v>0</v>
      </c>
    </row>
    <row r="28" spans="1:26" x14ac:dyDescent="0.25">
      <c r="A28" s="498">
        <f t="shared" si="0"/>
        <v>43921</v>
      </c>
      <c r="B28" s="499" t="str">
        <f t="shared" si="1"/>
        <v>MunsonLeasing</v>
      </c>
      <c r="C28" s="522">
        <v>0</v>
      </c>
      <c r="D28" s="502">
        <v>0</v>
      </c>
      <c r="E28" s="502">
        <v>0</v>
      </c>
      <c r="F28" s="523">
        <v>0</v>
      </c>
      <c r="G28" s="502">
        <v>0</v>
      </c>
      <c r="H28" s="503">
        <v>0</v>
      </c>
      <c r="I28" s="502">
        <v>0</v>
      </c>
      <c r="J28" s="502">
        <v>0</v>
      </c>
      <c r="K28" s="503">
        <v>0</v>
      </c>
      <c r="L28" s="502">
        <v>0</v>
      </c>
      <c r="M28" s="502">
        <v>0</v>
      </c>
      <c r="N28" s="502">
        <v>0</v>
      </c>
      <c r="O28" s="526">
        <v>0</v>
      </c>
      <c r="P28" s="502">
        <v>0</v>
      </c>
      <c r="Q28" s="526">
        <f t="shared" si="2"/>
        <v>0</v>
      </c>
      <c r="R28" s="502">
        <v>0</v>
      </c>
      <c r="S28" s="502">
        <v>0</v>
      </c>
      <c r="T28" s="502">
        <v>0</v>
      </c>
      <c r="U28" s="503">
        <v>0</v>
      </c>
      <c r="V28" s="504">
        <v>0</v>
      </c>
      <c r="W28" s="502">
        <v>0</v>
      </c>
      <c r="X28" s="502">
        <v>0</v>
      </c>
      <c r="Y28" s="502">
        <v>0</v>
      </c>
      <c r="Z28" s="502">
        <v>0</v>
      </c>
    </row>
    <row r="29" spans="1:26" x14ac:dyDescent="0.25">
      <c r="A29" s="527">
        <f t="shared" si="0"/>
        <v>43951</v>
      </c>
      <c r="B29" s="528" t="str">
        <f t="shared" si="1"/>
        <v>MunsonLeasing</v>
      </c>
      <c r="C29" s="529">
        <v>0</v>
      </c>
      <c r="D29" s="530">
        <v>0</v>
      </c>
      <c r="E29" s="530">
        <v>0</v>
      </c>
      <c r="F29" s="531">
        <v>0</v>
      </c>
      <c r="G29" s="530">
        <v>0</v>
      </c>
      <c r="H29" s="532">
        <v>0</v>
      </c>
      <c r="I29" s="530">
        <v>0</v>
      </c>
      <c r="J29" s="530">
        <v>0</v>
      </c>
      <c r="K29" s="532">
        <v>0</v>
      </c>
      <c r="L29" s="530">
        <v>0</v>
      </c>
      <c r="M29" s="530">
        <v>0</v>
      </c>
      <c r="N29" s="530">
        <v>0</v>
      </c>
      <c r="O29" s="533">
        <v>0</v>
      </c>
      <c r="P29" s="530">
        <v>0</v>
      </c>
      <c r="Q29" s="533">
        <f t="shared" si="2"/>
        <v>0</v>
      </c>
      <c r="R29" s="530">
        <v>0</v>
      </c>
      <c r="S29" s="530">
        <v>0</v>
      </c>
      <c r="T29" s="530">
        <v>0</v>
      </c>
      <c r="U29" s="532">
        <v>0</v>
      </c>
      <c r="V29" s="534">
        <v>0</v>
      </c>
      <c r="W29" s="530">
        <v>0</v>
      </c>
      <c r="X29" s="530">
        <v>0</v>
      </c>
      <c r="Y29" s="530">
        <v>0</v>
      </c>
      <c r="Z29" s="530">
        <v>0</v>
      </c>
    </row>
    <row r="30" spans="1:26" x14ac:dyDescent="0.25">
      <c r="A30" s="498">
        <f t="shared" si="0"/>
        <v>43982</v>
      </c>
      <c r="B30" s="499" t="str">
        <f t="shared" si="1"/>
        <v>MunsonLeasing</v>
      </c>
      <c r="C30" s="522">
        <v>0</v>
      </c>
      <c r="D30" s="502">
        <v>0</v>
      </c>
      <c r="E30" s="502">
        <v>0</v>
      </c>
      <c r="F30" s="523">
        <v>0</v>
      </c>
      <c r="G30" s="502">
        <v>0</v>
      </c>
      <c r="H30" s="503">
        <v>0</v>
      </c>
      <c r="I30" s="502">
        <v>0</v>
      </c>
      <c r="J30" s="502">
        <v>0</v>
      </c>
      <c r="K30" s="503">
        <v>0</v>
      </c>
      <c r="L30" s="502">
        <v>0</v>
      </c>
      <c r="M30" s="502">
        <v>0</v>
      </c>
      <c r="N30" s="502">
        <v>0</v>
      </c>
      <c r="O30" s="526">
        <v>0</v>
      </c>
      <c r="P30" s="502">
        <v>0</v>
      </c>
      <c r="Q30" s="526">
        <f t="shared" si="2"/>
        <v>0</v>
      </c>
      <c r="R30" s="502">
        <v>0</v>
      </c>
      <c r="S30" s="502">
        <v>0</v>
      </c>
      <c r="T30" s="502">
        <v>0</v>
      </c>
      <c r="U30" s="503">
        <v>0</v>
      </c>
      <c r="V30" s="504">
        <v>0</v>
      </c>
      <c r="W30" s="502">
        <v>0</v>
      </c>
      <c r="X30" s="502">
        <v>0</v>
      </c>
      <c r="Y30" s="502">
        <v>0</v>
      </c>
      <c r="Z30" s="502">
        <v>0</v>
      </c>
    </row>
    <row r="31" spans="1:26" x14ac:dyDescent="0.25">
      <c r="A31" s="498">
        <f t="shared" si="0"/>
        <v>44012</v>
      </c>
      <c r="B31" s="506" t="str">
        <f t="shared" si="1"/>
        <v>MunsonLeasing</v>
      </c>
      <c r="C31" s="524">
        <v>0</v>
      </c>
      <c r="D31" s="509">
        <v>0</v>
      </c>
      <c r="E31" s="509">
        <v>0</v>
      </c>
      <c r="F31" s="525">
        <v>0</v>
      </c>
      <c r="G31" s="509">
        <v>0</v>
      </c>
      <c r="H31" s="510">
        <v>0</v>
      </c>
      <c r="I31" s="509">
        <v>0</v>
      </c>
      <c r="J31" s="509">
        <v>0</v>
      </c>
      <c r="K31" s="510">
        <v>0</v>
      </c>
      <c r="L31" s="509">
        <v>0</v>
      </c>
      <c r="M31" s="509">
        <v>0</v>
      </c>
      <c r="N31" s="509">
        <v>0</v>
      </c>
      <c r="O31" s="526">
        <v>0</v>
      </c>
      <c r="P31" s="509">
        <v>0</v>
      </c>
      <c r="Q31" s="526">
        <f t="shared" si="2"/>
        <v>0</v>
      </c>
      <c r="R31" s="509">
        <v>0</v>
      </c>
      <c r="S31" s="509">
        <v>0</v>
      </c>
      <c r="T31" s="509">
        <v>0</v>
      </c>
      <c r="U31" s="510">
        <v>0</v>
      </c>
      <c r="V31" s="511">
        <v>0</v>
      </c>
      <c r="W31" s="509">
        <v>0</v>
      </c>
      <c r="X31" s="509">
        <v>0</v>
      </c>
      <c r="Y31" s="509">
        <v>0</v>
      </c>
      <c r="Z31" s="509">
        <v>0</v>
      </c>
    </row>
    <row r="32" spans="1:26" x14ac:dyDescent="0.25">
      <c r="A32" s="527">
        <f t="shared" si="0"/>
        <v>44043</v>
      </c>
      <c r="B32" s="535" t="str">
        <f t="shared" si="1"/>
        <v>MunsonLeasing</v>
      </c>
      <c r="C32" s="536">
        <v>0</v>
      </c>
      <c r="D32" s="537">
        <v>0</v>
      </c>
      <c r="E32" s="537">
        <v>0</v>
      </c>
      <c r="F32" s="538">
        <v>0</v>
      </c>
      <c r="G32" s="537">
        <v>0</v>
      </c>
      <c r="H32" s="539">
        <v>0</v>
      </c>
      <c r="I32" s="537">
        <v>0</v>
      </c>
      <c r="J32" s="537">
        <v>0</v>
      </c>
      <c r="K32" s="539">
        <v>0</v>
      </c>
      <c r="L32" s="537">
        <v>0</v>
      </c>
      <c r="M32" s="537">
        <v>0</v>
      </c>
      <c r="N32" s="537">
        <v>0</v>
      </c>
      <c r="O32" s="533">
        <v>0</v>
      </c>
      <c r="P32" s="537">
        <v>0</v>
      </c>
      <c r="Q32" s="533">
        <f t="shared" si="2"/>
        <v>0</v>
      </c>
      <c r="R32" s="537">
        <v>0</v>
      </c>
      <c r="S32" s="537">
        <v>0</v>
      </c>
      <c r="T32" s="537">
        <v>0</v>
      </c>
      <c r="U32" s="539">
        <v>0</v>
      </c>
      <c r="V32" s="540">
        <v>0</v>
      </c>
      <c r="W32" s="537">
        <v>0</v>
      </c>
      <c r="X32" s="537">
        <v>0</v>
      </c>
      <c r="Y32" s="537">
        <v>0</v>
      </c>
      <c r="Z32" s="537">
        <v>0</v>
      </c>
    </row>
    <row r="33" spans="1:26" x14ac:dyDescent="0.25">
      <c r="A33" s="498">
        <f t="shared" si="0"/>
        <v>44074</v>
      </c>
      <c r="B33" s="506" t="str">
        <f t="shared" si="1"/>
        <v>MunsonLeasing</v>
      </c>
      <c r="C33" s="524">
        <v>0</v>
      </c>
      <c r="D33" s="509">
        <v>0</v>
      </c>
      <c r="E33" s="509">
        <v>0</v>
      </c>
      <c r="F33" s="525">
        <v>0</v>
      </c>
      <c r="G33" s="509">
        <v>0</v>
      </c>
      <c r="H33" s="510">
        <v>0</v>
      </c>
      <c r="I33" s="509">
        <v>0</v>
      </c>
      <c r="J33" s="509">
        <v>0</v>
      </c>
      <c r="K33" s="510">
        <v>0</v>
      </c>
      <c r="L33" s="509">
        <v>0</v>
      </c>
      <c r="M33" s="509">
        <v>0</v>
      </c>
      <c r="N33" s="509">
        <v>0</v>
      </c>
      <c r="O33" s="526">
        <v>0</v>
      </c>
      <c r="P33" s="509">
        <v>0</v>
      </c>
      <c r="Q33" s="526">
        <f t="shared" si="2"/>
        <v>0</v>
      </c>
      <c r="R33" s="509">
        <v>0</v>
      </c>
      <c r="S33" s="509">
        <v>0</v>
      </c>
      <c r="T33" s="509">
        <v>0</v>
      </c>
      <c r="U33" s="510">
        <v>0</v>
      </c>
      <c r="V33" s="511">
        <v>0</v>
      </c>
      <c r="W33" s="509">
        <v>0</v>
      </c>
      <c r="X33" s="509">
        <v>0</v>
      </c>
      <c r="Y33" s="509">
        <v>0</v>
      </c>
      <c r="Z33" s="509">
        <v>0</v>
      </c>
    </row>
    <row r="34" spans="1:26" x14ac:dyDescent="0.25">
      <c r="A34" s="498">
        <f t="shared" si="0"/>
        <v>44104</v>
      </c>
      <c r="B34" s="499" t="str">
        <f t="shared" si="1"/>
        <v>MunsonLeasing</v>
      </c>
      <c r="C34" s="522">
        <v>0</v>
      </c>
      <c r="D34" s="502">
        <v>0</v>
      </c>
      <c r="E34" s="502">
        <v>0</v>
      </c>
      <c r="F34" s="523">
        <v>0</v>
      </c>
      <c r="G34" s="502">
        <v>0</v>
      </c>
      <c r="H34" s="503">
        <v>0</v>
      </c>
      <c r="I34" s="502">
        <v>0</v>
      </c>
      <c r="J34" s="502">
        <v>0</v>
      </c>
      <c r="K34" s="503">
        <v>0</v>
      </c>
      <c r="L34" s="502">
        <v>0</v>
      </c>
      <c r="M34" s="502">
        <v>0</v>
      </c>
      <c r="N34" s="502">
        <v>0</v>
      </c>
      <c r="O34" s="526">
        <v>0</v>
      </c>
      <c r="P34" s="502">
        <v>0</v>
      </c>
      <c r="Q34" s="526">
        <f t="shared" si="2"/>
        <v>0</v>
      </c>
      <c r="R34" s="502">
        <v>0</v>
      </c>
      <c r="S34" s="502">
        <v>0</v>
      </c>
      <c r="T34" s="502">
        <v>0</v>
      </c>
      <c r="U34" s="503">
        <v>0</v>
      </c>
      <c r="V34" s="504">
        <v>0</v>
      </c>
      <c r="W34" s="502">
        <v>0</v>
      </c>
      <c r="X34" s="502">
        <v>0</v>
      </c>
      <c r="Y34" s="502">
        <v>0</v>
      </c>
      <c r="Z34" s="502">
        <v>0</v>
      </c>
    </row>
    <row r="35" spans="1:26" x14ac:dyDescent="0.25">
      <c r="A35" s="527">
        <f t="shared" si="0"/>
        <v>44135</v>
      </c>
      <c r="B35" s="541" t="str">
        <f t="shared" si="1"/>
        <v>MunsonLeasing</v>
      </c>
      <c r="C35" s="542">
        <v>0</v>
      </c>
      <c r="D35" s="543">
        <v>0</v>
      </c>
      <c r="E35" s="543">
        <v>0</v>
      </c>
      <c r="F35" s="544">
        <v>0</v>
      </c>
      <c r="G35" s="543">
        <v>0</v>
      </c>
      <c r="H35" s="543">
        <v>0</v>
      </c>
      <c r="I35" s="543">
        <v>0</v>
      </c>
      <c r="J35" s="543">
        <v>0</v>
      </c>
      <c r="K35" s="543">
        <v>0</v>
      </c>
      <c r="L35" s="543">
        <v>0</v>
      </c>
      <c r="M35" s="543">
        <v>0</v>
      </c>
      <c r="N35" s="543">
        <v>0</v>
      </c>
      <c r="O35" s="545">
        <v>0</v>
      </c>
      <c r="P35" s="543">
        <v>0</v>
      </c>
      <c r="Q35" s="545">
        <f t="shared" si="2"/>
        <v>0</v>
      </c>
      <c r="R35" s="543">
        <v>0</v>
      </c>
      <c r="S35" s="543">
        <v>0</v>
      </c>
      <c r="T35" s="543">
        <v>0</v>
      </c>
      <c r="U35" s="543">
        <v>0</v>
      </c>
      <c r="V35" s="546">
        <v>0</v>
      </c>
      <c r="W35" s="543">
        <v>0</v>
      </c>
      <c r="X35" s="543">
        <v>0</v>
      </c>
      <c r="Y35" s="543">
        <v>0</v>
      </c>
      <c r="Z35" s="543">
        <v>0</v>
      </c>
    </row>
    <row r="36" spans="1:26" x14ac:dyDescent="0.25">
      <c r="A36" s="498">
        <f t="shared" si="0"/>
        <v>44165</v>
      </c>
      <c r="B36" s="515" t="str">
        <f t="shared" si="1"/>
        <v>MunsonLeasing</v>
      </c>
      <c r="C36" s="547">
        <v>0</v>
      </c>
      <c r="D36" s="548">
        <v>0</v>
      </c>
      <c r="E36" s="548">
        <v>0</v>
      </c>
      <c r="F36" s="549">
        <v>0</v>
      </c>
      <c r="G36" s="548">
        <v>0</v>
      </c>
      <c r="H36" s="548">
        <v>0</v>
      </c>
      <c r="I36" s="548">
        <v>0</v>
      </c>
      <c r="J36" s="548">
        <v>0</v>
      </c>
      <c r="K36" s="548">
        <v>0</v>
      </c>
      <c r="L36" s="548">
        <v>0</v>
      </c>
      <c r="M36" s="548">
        <v>0</v>
      </c>
      <c r="N36" s="548">
        <v>0</v>
      </c>
      <c r="O36" s="550">
        <v>0</v>
      </c>
      <c r="P36" s="548">
        <v>0</v>
      </c>
      <c r="Q36" s="550">
        <f t="shared" si="2"/>
        <v>0</v>
      </c>
      <c r="R36" s="548">
        <v>0</v>
      </c>
      <c r="S36" s="548">
        <v>0</v>
      </c>
      <c r="T36" s="548">
        <v>0</v>
      </c>
      <c r="U36" s="548">
        <v>0</v>
      </c>
      <c r="V36" s="551">
        <v>0</v>
      </c>
      <c r="W36" s="548">
        <v>0</v>
      </c>
      <c r="X36" s="548">
        <v>0</v>
      </c>
      <c r="Y36" s="548">
        <v>0</v>
      </c>
      <c r="Z36" s="548">
        <v>0</v>
      </c>
    </row>
    <row r="37" spans="1:26" x14ac:dyDescent="0.25">
      <c r="A37" s="498">
        <f t="shared" si="0"/>
        <v>44196</v>
      </c>
      <c r="B37" s="552" t="str">
        <f t="shared" si="1"/>
        <v>MunsonLeasing</v>
      </c>
      <c r="C37" s="553">
        <v>0</v>
      </c>
      <c r="D37" s="554">
        <v>0</v>
      </c>
      <c r="E37" s="554">
        <v>0</v>
      </c>
      <c r="F37" s="555">
        <v>0</v>
      </c>
      <c r="G37" s="554">
        <v>0</v>
      </c>
      <c r="H37" s="554">
        <v>0</v>
      </c>
      <c r="I37" s="554">
        <v>0</v>
      </c>
      <c r="J37" s="554">
        <v>0</v>
      </c>
      <c r="K37" s="554">
        <v>0</v>
      </c>
      <c r="L37" s="554">
        <v>0</v>
      </c>
      <c r="M37" s="554">
        <v>0</v>
      </c>
      <c r="N37" s="554">
        <v>0</v>
      </c>
      <c r="O37" s="550">
        <v>0</v>
      </c>
      <c r="P37" s="554">
        <v>0</v>
      </c>
      <c r="Q37" s="550">
        <f t="shared" si="2"/>
        <v>0</v>
      </c>
      <c r="R37" s="554">
        <v>0</v>
      </c>
      <c r="S37" s="554">
        <v>0</v>
      </c>
      <c r="T37" s="554">
        <v>0</v>
      </c>
      <c r="U37" s="554">
        <v>0</v>
      </c>
      <c r="V37" s="556">
        <v>0</v>
      </c>
      <c r="W37" s="554">
        <v>0</v>
      </c>
      <c r="X37" s="554">
        <v>0</v>
      </c>
      <c r="Y37" s="554">
        <v>0</v>
      </c>
      <c r="Z37" s="554">
        <v>0</v>
      </c>
    </row>
    <row r="38" spans="1:26" x14ac:dyDescent="0.25">
      <c r="A38" s="527">
        <f t="shared" si="0"/>
        <v>44227</v>
      </c>
      <c r="B38" s="541" t="str">
        <f t="shared" si="1"/>
        <v>MunsonLeasing</v>
      </c>
      <c r="C38" s="542">
        <v>0</v>
      </c>
      <c r="D38" s="543">
        <v>0</v>
      </c>
      <c r="E38" s="543">
        <v>0</v>
      </c>
      <c r="F38" s="544">
        <v>0</v>
      </c>
      <c r="G38" s="543">
        <v>0</v>
      </c>
      <c r="H38" s="543">
        <v>0</v>
      </c>
      <c r="I38" s="543">
        <v>0</v>
      </c>
      <c r="J38" s="543">
        <v>0</v>
      </c>
      <c r="K38" s="543">
        <v>0</v>
      </c>
      <c r="L38" s="543">
        <v>0</v>
      </c>
      <c r="M38" s="543">
        <v>0</v>
      </c>
      <c r="N38" s="543">
        <v>0</v>
      </c>
      <c r="O38" s="545">
        <v>0</v>
      </c>
      <c r="P38" s="543">
        <v>0</v>
      </c>
      <c r="Q38" s="545">
        <f t="shared" si="2"/>
        <v>0</v>
      </c>
      <c r="R38" s="543">
        <v>0</v>
      </c>
      <c r="S38" s="543">
        <v>0</v>
      </c>
      <c r="T38" s="543">
        <v>0</v>
      </c>
      <c r="U38" s="543">
        <v>0</v>
      </c>
      <c r="V38" s="546">
        <v>0</v>
      </c>
      <c r="W38" s="543">
        <v>0</v>
      </c>
      <c r="X38" s="543">
        <v>0</v>
      </c>
      <c r="Y38" s="543">
        <v>0</v>
      </c>
      <c r="Z38" s="543">
        <v>0</v>
      </c>
    </row>
    <row r="39" spans="1:26" x14ac:dyDescent="0.25">
      <c r="A39" s="498">
        <f t="shared" si="0"/>
        <v>44255</v>
      </c>
      <c r="B39" s="515" t="str">
        <f t="shared" si="1"/>
        <v>MunsonLeasing</v>
      </c>
      <c r="C39" s="547">
        <v>0</v>
      </c>
      <c r="D39" s="548">
        <v>0</v>
      </c>
      <c r="E39" s="548">
        <v>0</v>
      </c>
      <c r="F39" s="549">
        <v>0</v>
      </c>
      <c r="G39" s="548">
        <v>0</v>
      </c>
      <c r="H39" s="548">
        <v>0</v>
      </c>
      <c r="I39" s="548">
        <v>0</v>
      </c>
      <c r="J39" s="548">
        <v>0</v>
      </c>
      <c r="K39" s="548">
        <v>0</v>
      </c>
      <c r="L39" s="548">
        <v>0</v>
      </c>
      <c r="M39" s="548">
        <v>0</v>
      </c>
      <c r="N39" s="548">
        <v>0</v>
      </c>
      <c r="O39" s="550">
        <v>0</v>
      </c>
      <c r="P39" s="548">
        <v>0</v>
      </c>
      <c r="Q39" s="550">
        <f t="shared" si="2"/>
        <v>0</v>
      </c>
      <c r="R39" s="548">
        <v>0</v>
      </c>
      <c r="S39" s="548">
        <v>0</v>
      </c>
      <c r="T39" s="548">
        <v>0</v>
      </c>
      <c r="U39" s="548">
        <v>0</v>
      </c>
      <c r="V39" s="551">
        <v>0</v>
      </c>
      <c r="W39" s="548">
        <v>0</v>
      </c>
      <c r="X39" s="548">
        <v>0</v>
      </c>
      <c r="Y39" s="548">
        <v>0</v>
      </c>
      <c r="Z39" s="548">
        <v>0</v>
      </c>
    </row>
    <row r="40" spans="1:26" x14ac:dyDescent="0.25">
      <c r="A40" s="498">
        <f t="shared" si="0"/>
        <v>44286</v>
      </c>
      <c r="B40" s="552" t="str">
        <f t="shared" si="1"/>
        <v>MunsonLeasing</v>
      </c>
      <c r="C40" s="553">
        <v>0</v>
      </c>
      <c r="D40" s="554">
        <v>0</v>
      </c>
      <c r="E40" s="554">
        <v>0</v>
      </c>
      <c r="F40" s="555">
        <v>0</v>
      </c>
      <c r="G40" s="554">
        <v>0</v>
      </c>
      <c r="H40" s="554">
        <v>0</v>
      </c>
      <c r="I40" s="554">
        <v>0</v>
      </c>
      <c r="J40" s="554">
        <v>0</v>
      </c>
      <c r="K40" s="554">
        <v>0</v>
      </c>
      <c r="L40" s="554">
        <v>0</v>
      </c>
      <c r="M40" s="554">
        <v>0</v>
      </c>
      <c r="N40" s="554">
        <v>0</v>
      </c>
      <c r="O40" s="550">
        <v>0</v>
      </c>
      <c r="P40" s="554">
        <v>0</v>
      </c>
      <c r="Q40" s="550">
        <f t="shared" si="2"/>
        <v>0</v>
      </c>
      <c r="R40" s="554">
        <v>0</v>
      </c>
      <c r="S40" s="554">
        <v>0</v>
      </c>
      <c r="T40" s="554">
        <v>0</v>
      </c>
      <c r="U40" s="554">
        <v>0</v>
      </c>
      <c r="V40" s="556">
        <v>0</v>
      </c>
      <c r="W40" s="554">
        <v>0</v>
      </c>
      <c r="X40" s="554">
        <v>0</v>
      </c>
      <c r="Y40" s="554">
        <v>0</v>
      </c>
      <c r="Z40" s="554">
        <v>0</v>
      </c>
    </row>
    <row r="41" spans="1:26" x14ac:dyDescent="0.25">
      <c r="A41" s="498">
        <f t="shared" si="0"/>
        <v>44316</v>
      </c>
      <c r="B41" s="515" t="str">
        <f t="shared" si="1"/>
        <v>MunsonLeasing</v>
      </c>
      <c r="C41" s="547">
        <v>0</v>
      </c>
      <c r="D41" s="548">
        <v>0</v>
      </c>
      <c r="E41" s="548">
        <v>0</v>
      </c>
      <c r="F41" s="549">
        <v>0</v>
      </c>
      <c r="G41" s="548">
        <v>0</v>
      </c>
      <c r="H41" s="548">
        <v>0</v>
      </c>
      <c r="I41" s="548">
        <v>0</v>
      </c>
      <c r="J41" s="548">
        <v>0</v>
      </c>
      <c r="K41" s="548">
        <v>0</v>
      </c>
      <c r="L41" s="548">
        <v>0</v>
      </c>
      <c r="M41" s="548">
        <v>0</v>
      </c>
      <c r="N41" s="548">
        <v>0</v>
      </c>
      <c r="O41" s="550">
        <v>0</v>
      </c>
      <c r="P41" s="548">
        <v>0</v>
      </c>
      <c r="Q41" s="550">
        <f t="shared" si="2"/>
        <v>0</v>
      </c>
      <c r="R41" s="548">
        <v>0</v>
      </c>
      <c r="S41" s="548">
        <v>0</v>
      </c>
      <c r="T41" s="548">
        <v>0</v>
      </c>
      <c r="U41" s="548">
        <v>0</v>
      </c>
      <c r="V41" s="551">
        <v>0</v>
      </c>
      <c r="W41" s="548">
        <v>0</v>
      </c>
      <c r="X41" s="548">
        <v>0</v>
      </c>
      <c r="Y41" s="548">
        <v>0</v>
      </c>
      <c r="Z41" s="548">
        <v>0</v>
      </c>
    </row>
    <row r="42" spans="1:26" x14ac:dyDescent="0.25">
      <c r="A42" s="498">
        <f t="shared" si="0"/>
        <v>44347</v>
      </c>
      <c r="B42" s="552" t="str">
        <f t="shared" si="1"/>
        <v>MunsonLeasing</v>
      </c>
      <c r="C42" s="553">
        <v>0</v>
      </c>
      <c r="D42" s="554">
        <v>0</v>
      </c>
      <c r="E42" s="554">
        <v>0</v>
      </c>
      <c r="F42" s="555">
        <v>0</v>
      </c>
      <c r="G42" s="554">
        <v>0</v>
      </c>
      <c r="H42" s="554">
        <v>0</v>
      </c>
      <c r="I42" s="554">
        <v>0</v>
      </c>
      <c r="J42" s="554">
        <v>0</v>
      </c>
      <c r="K42" s="554">
        <v>0</v>
      </c>
      <c r="L42" s="554">
        <v>0</v>
      </c>
      <c r="M42" s="554">
        <v>0</v>
      </c>
      <c r="N42" s="554">
        <v>0</v>
      </c>
      <c r="O42" s="550">
        <v>0</v>
      </c>
      <c r="P42" s="554">
        <v>0</v>
      </c>
      <c r="Q42" s="550">
        <f t="shared" si="2"/>
        <v>0</v>
      </c>
      <c r="R42" s="554">
        <v>0</v>
      </c>
      <c r="S42" s="554">
        <v>0</v>
      </c>
      <c r="T42" s="554">
        <v>0</v>
      </c>
      <c r="U42" s="554">
        <v>0</v>
      </c>
      <c r="V42" s="556">
        <v>0</v>
      </c>
      <c r="W42" s="554">
        <v>0</v>
      </c>
      <c r="X42" s="554">
        <v>0</v>
      </c>
      <c r="Y42" s="554">
        <v>0</v>
      </c>
      <c r="Z42" s="554">
        <v>0</v>
      </c>
    </row>
    <row r="43" spans="1:26" x14ac:dyDescent="0.25">
      <c r="A43" s="498">
        <f t="shared" si="0"/>
        <v>44377</v>
      </c>
      <c r="B43" s="515" t="str">
        <f t="shared" si="1"/>
        <v>MunsonLeasing</v>
      </c>
      <c r="C43" s="547">
        <v>0</v>
      </c>
      <c r="D43" s="548">
        <v>0</v>
      </c>
      <c r="E43" s="548">
        <v>0</v>
      </c>
      <c r="F43" s="549">
        <v>0</v>
      </c>
      <c r="G43" s="548">
        <v>0</v>
      </c>
      <c r="H43" s="548">
        <v>0</v>
      </c>
      <c r="I43" s="548">
        <v>0</v>
      </c>
      <c r="J43" s="548">
        <v>0</v>
      </c>
      <c r="K43" s="548">
        <v>0</v>
      </c>
      <c r="L43" s="548">
        <v>0</v>
      </c>
      <c r="M43" s="548">
        <v>0</v>
      </c>
      <c r="N43" s="548">
        <v>0</v>
      </c>
      <c r="O43" s="550">
        <v>0</v>
      </c>
      <c r="P43" s="548">
        <v>0</v>
      </c>
      <c r="Q43" s="550">
        <f t="shared" si="2"/>
        <v>0</v>
      </c>
      <c r="R43" s="548">
        <v>0</v>
      </c>
      <c r="S43" s="548">
        <v>0</v>
      </c>
      <c r="T43" s="548">
        <v>0</v>
      </c>
      <c r="U43" s="548">
        <v>0</v>
      </c>
      <c r="V43" s="551">
        <v>0</v>
      </c>
      <c r="W43" s="548">
        <v>0</v>
      </c>
      <c r="X43" s="548">
        <v>0</v>
      </c>
      <c r="Y43" s="548">
        <v>0</v>
      </c>
      <c r="Z43" s="548">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4B45A-0725-4E41-9899-2A3B6FAFAA9F}">
  <sheetPr codeName="Sheet27">
    <tabColor rgb="FF3399FF"/>
  </sheetPr>
  <dimension ref="A1:Z45"/>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8.5703125" bestFit="1" customWidth="1"/>
    <col min="3" max="5" width="10" bestFit="1" customWidth="1"/>
    <col min="6" max="6" width="9.28515625" bestFit="1" customWidth="1"/>
    <col min="7" max="7" width="7.5703125" bestFit="1" customWidth="1"/>
    <col min="8" max="8" width="8.85546875" bestFit="1" customWidth="1"/>
    <col min="9" max="9" width="9.5703125" bestFit="1" customWidth="1"/>
    <col min="10" max="10" width="12.140625" bestFit="1" customWidth="1"/>
    <col min="11" max="11" width="10.7109375" bestFit="1" customWidth="1"/>
    <col min="12" max="12" width="9.85546875" bestFit="1" customWidth="1"/>
    <col min="13" max="13" width="12"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9.85546875" bestFit="1" customWidth="1"/>
    <col min="24" max="24" width="7.7109375" bestFit="1" customWidth="1"/>
    <col min="25" max="25" width="9" bestFit="1" customWidth="1"/>
    <col min="26" max="26" width="8"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+asset_level_drivers!$E$1</f>
        <v>Ganador</v>
      </c>
      <c r="C2" s="522"/>
      <c r="D2" s="502"/>
      <c r="E2" s="502"/>
      <c r="F2" s="523"/>
      <c r="G2" s="502"/>
      <c r="H2" s="502"/>
      <c r="I2" s="502"/>
      <c r="J2" s="502"/>
      <c r="K2" s="502"/>
      <c r="L2" s="502"/>
      <c r="M2" s="502"/>
      <c r="N2" s="502"/>
      <c r="O2" s="502">
        <f>+hist_financials_5!O2/2</f>
        <v>0</v>
      </c>
      <c r="P2" s="502"/>
      <c r="Q2" s="502">
        <f>+hist_financials_5!Q2/2</f>
        <v>0</v>
      </c>
      <c r="R2" s="502">
        <v>0</v>
      </c>
      <c r="S2" s="502">
        <v>0</v>
      </c>
      <c r="T2" s="502">
        <v>0</v>
      </c>
      <c r="U2" s="503">
        <v>0</v>
      </c>
      <c r="V2" s="504">
        <v>0</v>
      </c>
      <c r="W2" s="502">
        <v>0</v>
      </c>
      <c r="X2" s="502">
        <v>0</v>
      </c>
      <c r="Y2" s="502">
        <v>0</v>
      </c>
      <c r="Z2" s="502"/>
    </row>
    <row r="3" spans="1:26" x14ac:dyDescent="0.25">
      <c r="A3" s="498">
        <f t="shared" ref="A3:A45" si="0">+EOMONTH(A2,1)</f>
        <v>43159</v>
      </c>
      <c r="B3" s="506" t="str">
        <f>+asset_level_drivers!$E$1</f>
        <v>Ganador</v>
      </c>
      <c r="C3" s="524"/>
      <c r="D3" s="509"/>
      <c r="E3" s="509"/>
      <c r="F3" s="525"/>
      <c r="G3" s="509"/>
      <c r="H3" s="509"/>
      <c r="I3" s="509"/>
      <c r="J3" s="509"/>
      <c r="K3" s="509"/>
      <c r="L3" s="509"/>
      <c r="M3" s="509"/>
      <c r="N3" s="509"/>
      <c r="O3" s="509">
        <f>+hist_financials_5!O3/2</f>
        <v>0</v>
      </c>
      <c r="P3" s="509"/>
      <c r="Q3" s="509">
        <f>+hist_financials_5!Q3/2</f>
        <v>0</v>
      </c>
      <c r="R3" s="509">
        <v>0</v>
      </c>
      <c r="S3" s="509">
        <v>0</v>
      </c>
      <c r="T3" s="509">
        <v>0</v>
      </c>
      <c r="U3" s="510">
        <v>0</v>
      </c>
      <c r="V3" s="511">
        <v>0</v>
      </c>
      <c r="W3" s="509">
        <v>0</v>
      </c>
      <c r="X3" s="509">
        <v>0</v>
      </c>
      <c r="Y3" s="509">
        <v>0</v>
      </c>
      <c r="Z3" s="509"/>
    </row>
    <row r="4" spans="1:26" x14ac:dyDescent="0.25">
      <c r="A4" s="498">
        <f t="shared" si="0"/>
        <v>43190</v>
      </c>
      <c r="B4" s="499" t="str">
        <f>+asset_level_drivers!$E$1</f>
        <v>Ganador</v>
      </c>
      <c r="C4" s="522"/>
      <c r="D4" s="502"/>
      <c r="E4" s="502"/>
      <c r="F4" s="523"/>
      <c r="G4" s="502"/>
      <c r="H4" s="502"/>
      <c r="I4" s="502"/>
      <c r="J4" s="502"/>
      <c r="K4" s="502"/>
      <c r="L4" s="502"/>
      <c r="M4" s="502"/>
      <c r="N4" s="502"/>
      <c r="O4" s="502">
        <f>+hist_financials_5!O4/2</f>
        <v>0</v>
      </c>
      <c r="P4" s="502"/>
      <c r="Q4" s="502">
        <f>+hist_financials_5!Q4/2</f>
        <v>0</v>
      </c>
      <c r="R4" s="502">
        <v>0</v>
      </c>
      <c r="S4" s="502">
        <v>0</v>
      </c>
      <c r="T4" s="502">
        <v>0</v>
      </c>
      <c r="U4" s="503">
        <v>0</v>
      </c>
      <c r="V4" s="504">
        <v>0</v>
      </c>
      <c r="W4" s="502">
        <v>0</v>
      </c>
      <c r="X4" s="502">
        <v>0</v>
      </c>
      <c r="Y4" s="502">
        <v>0</v>
      </c>
      <c r="Z4" s="502"/>
    </row>
    <row r="5" spans="1:26" x14ac:dyDescent="0.25">
      <c r="A5" s="498">
        <f t="shared" si="0"/>
        <v>43220</v>
      </c>
      <c r="B5" s="506" t="str">
        <f>+asset_level_drivers!$E$1</f>
        <v>Ganador</v>
      </c>
      <c r="C5" s="524">
        <v>0</v>
      </c>
      <c r="D5" s="509">
        <v>0</v>
      </c>
      <c r="E5" s="509">
        <v>0</v>
      </c>
      <c r="F5" s="525">
        <v>0</v>
      </c>
      <c r="G5" s="509">
        <v>0</v>
      </c>
      <c r="H5" s="510">
        <f t="shared" ref="H5:H45" si="1">+G5+F5</f>
        <v>0</v>
      </c>
      <c r="I5" s="509">
        <v>0</v>
      </c>
      <c r="J5" s="509">
        <v>0</v>
      </c>
      <c r="K5" s="510">
        <v>0</v>
      </c>
      <c r="L5" s="509">
        <v>0</v>
      </c>
      <c r="M5" s="509"/>
      <c r="N5" s="509">
        <v>0</v>
      </c>
      <c r="O5" s="509">
        <f>+hist_financials_5!O5/2</f>
        <v>0</v>
      </c>
      <c r="P5" s="509">
        <v>0</v>
      </c>
      <c r="Q5" s="509">
        <f>+hist_financials_5!Q5/2</f>
        <v>0</v>
      </c>
      <c r="R5" s="509">
        <v>0</v>
      </c>
      <c r="S5" s="509">
        <v>0</v>
      </c>
      <c r="T5" s="509">
        <v>0</v>
      </c>
      <c r="U5" s="510">
        <v>0</v>
      </c>
      <c r="V5" s="511">
        <v>0</v>
      </c>
      <c r="W5" s="509">
        <v>0</v>
      </c>
      <c r="X5" s="509">
        <v>0</v>
      </c>
      <c r="Y5" s="509">
        <v>0</v>
      </c>
      <c r="Z5" s="509">
        <v>0</v>
      </c>
    </row>
    <row r="6" spans="1:26" x14ac:dyDescent="0.25">
      <c r="A6" s="498">
        <f t="shared" si="0"/>
        <v>43251</v>
      </c>
      <c r="B6" s="499" t="str">
        <f>+asset_level_drivers!$E$1</f>
        <v>Ganador</v>
      </c>
      <c r="C6" s="522">
        <v>0</v>
      </c>
      <c r="D6" s="502">
        <v>0</v>
      </c>
      <c r="E6" s="502">
        <v>0</v>
      </c>
      <c r="F6" s="523">
        <v>0</v>
      </c>
      <c r="G6" s="502">
        <v>0</v>
      </c>
      <c r="H6" s="503">
        <f t="shared" si="1"/>
        <v>0</v>
      </c>
      <c r="I6" s="502">
        <v>0</v>
      </c>
      <c r="J6" s="502">
        <v>0</v>
      </c>
      <c r="K6" s="503">
        <v>0</v>
      </c>
      <c r="L6" s="502">
        <v>0</v>
      </c>
      <c r="M6" s="502"/>
      <c r="N6" s="502">
        <v>0</v>
      </c>
      <c r="O6" s="502">
        <f>+hist_financials_5!O6/2</f>
        <v>0</v>
      </c>
      <c r="P6" s="502">
        <v>0</v>
      </c>
      <c r="Q6" s="502">
        <f>+hist_financials_5!Q6/2</f>
        <v>0</v>
      </c>
      <c r="R6" s="502">
        <v>0</v>
      </c>
      <c r="S6" s="502">
        <v>0</v>
      </c>
      <c r="T6" s="502">
        <v>0</v>
      </c>
      <c r="U6" s="503">
        <v>0</v>
      </c>
      <c r="V6" s="504">
        <v>0</v>
      </c>
      <c r="W6" s="502">
        <v>0</v>
      </c>
      <c r="X6" s="502">
        <v>0</v>
      </c>
      <c r="Y6" s="502">
        <v>0</v>
      </c>
      <c r="Z6" s="502">
        <v>0</v>
      </c>
    </row>
    <row r="7" spans="1:26" x14ac:dyDescent="0.25">
      <c r="A7" s="498">
        <f t="shared" si="0"/>
        <v>43281</v>
      </c>
      <c r="B7" s="506" t="str">
        <f>+asset_level_drivers!$E$1</f>
        <v>Ganador</v>
      </c>
      <c r="C7" s="524">
        <v>0</v>
      </c>
      <c r="D7" s="509">
        <v>0</v>
      </c>
      <c r="E7" s="509">
        <v>0</v>
      </c>
      <c r="F7" s="525">
        <v>0</v>
      </c>
      <c r="G7" s="509">
        <v>0</v>
      </c>
      <c r="H7" s="510">
        <f t="shared" si="1"/>
        <v>0</v>
      </c>
      <c r="I7" s="509">
        <v>0</v>
      </c>
      <c r="J7" s="509">
        <v>0</v>
      </c>
      <c r="K7" s="510">
        <v>0</v>
      </c>
      <c r="L7" s="509">
        <v>0</v>
      </c>
      <c r="M7" s="509"/>
      <c r="N7" s="509">
        <v>0</v>
      </c>
      <c r="O7" s="509">
        <f>+hist_financials_5!O7/2</f>
        <v>0</v>
      </c>
      <c r="P7" s="509">
        <v>0</v>
      </c>
      <c r="Q7" s="509">
        <f>+hist_financials_5!Q7/2</f>
        <v>0</v>
      </c>
      <c r="R7" s="509">
        <v>0</v>
      </c>
      <c r="S7" s="509">
        <v>0</v>
      </c>
      <c r="T7" s="509">
        <v>0</v>
      </c>
      <c r="U7" s="510">
        <v>0</v>
      </c>
      <c r="V7" s="511">
        <v>0</v>
      </c>
      <c r="W7" s="509">
        <v>0</v>
      </c>
      <c r="X7" s="509">
        <v>0</v>
      </c>
      <c r="Y7" s="509">
        <v>0</v>
      </c>
      <c r="Z7" s="509">
        <v>0</v>
      </c>
    </row>
    <row r="8" spans="1:26" x14ac:dyDescent="0.25">
      <c r="A8" s="498">
        <f t="shared" si="0"/>
        <v>43312</v>
      </c>
      <c r="B8" s="499" t="str">
        <f>+asset_level_drivers!$E$1</f>
        <v>Ganador</v>
      </c>
      <c r="C8" s="522">
        <v>0</v>
      </c>
      <c r="D8" s="502">
        <v>0</v>
      </c>
      <c r="E8" s="502">
        <v>0</v>
      </c>
      <c r="F8" s="523">
        <v>0</v>
      </c>
      <c r="G8" s="502">
        <v>0</v>
      </c>
      <c r="H8" s="503">
        <f t="shared" si="1"/>
        <v>0</v>
      </c>
      <c r="I8" s="502">
        <v>0</v>
      </c>
      <c r="J8" s="502">
        <v>0</v>
      </c>
      <c r="K8" s="503">
        <v>0</v>
      </c>
      <c r="L8" s="502">
        <v>0</v>
      </c>
      <c r="M8" s="502"/>
      <c r="N8" s="502">
        <v>0</v>
      </c>
      <c r="O8" s="502">
        <f>+hist_financials_5!O8/2</f>
        <v>0</v>
      </c>
      <c r="P8" s="502">
        <v>0</v>
      </c>
      <c r="Q8" s="502">
        <f>+hist_financials_5!Q8/2</f>
        <v>0</v>
      </c>
      <c r="R8" s="502">
        <v>0</v>
      </c>
      <c r="S8" s="502">
        <v>0</v>
      </c>
      <c r="T8" s="502">
        <v>0</v>
      </c>
      <c r="U8" s="503">
        <v>0</v>
      </c>
      <c r="V8" s="504">
        <v>0</v>
      </c>
      <c r="W8" s="502">
        <v>0</v>
      </c>
      <c r="X8" s="502">
        <v>0</v>
      </c>
      <c r="Y8" s="502">
        <v>0</v>
      </c>
      <c r="Z8" s="502">
        <v>0</v>
      </c>
    </row>
    <row r="9" spans="1:26" x14ac:dyDescent="0.25">
      <c r="A9" s="498">
        <f t="shared" si="0"/>
        <v>43343</v>
      </c>
      <c r="B9" s="506" t="str">
        <f>+asset_level_drivers!$E$1</f>
        <v>Ganador</v>
      </c>
      <c r="C9" s="524">
        <v>0</v>
      </c>
      <c r="D9" s="509">
        <v>0</v>
      </c>
      <c r="E9" s="509">
        <v>0</v>
      </c>
      <c r="F9" s="525">
        <v>0</v>
      </c>
      <c r="G9" s="509">
        <v>0</v>
      </c>
      <c r="H9" s="510">
        <f t="shared" si="1"/>
        <v>0</v>
      </c>
      <c r="I9" s="509">
        <v>0</v>
      </c>
      <c r="J9" s="509">
        <v>0</v>
      </c>
      <c r="K9" s="510">
        <v>0</v>
      </c>
      <c r="L9" s="509">
        <v>0</v>
      </c>
      <c r="M9" s="509"/>
      <c r="N9" s="509">
        <v>0</v>
      </c>
      <c r="O9" s="509">
        <f>+hist_financials_5!O9/2</f>
        <v>0</v>
      </c>
      <c r="P9" s="509">
        <v>0</v>
      </c>
      <c r="Q9" s="509">
        <f>+hist_financials_5!Q9/2</f>
        <v>0</v>
      </c>
      <c r="R9" s="509">
        <v>0</v>
      </c>
      <c r="S9" s="509">
        <v>0</v>
      </c>
      <c r="T9" s="509">
        <v>0</v>
      </c>
      <c r="U9" s="510">
        <v>0</v>
      </c>
      <c r="V9" s="511">
        <v>0</v>
      </c>
      <c r="W9" s="509">
        <v>0</v>
      </c>
      <c r="X9" s="509">
        <v>0</v>
      </c>
      <c r="Y9" s="509">
        <v>0</v>
      </c>
      <c r="Z9" s="509">
        <v>0</v>
      </c>
    </row>
    <row r="10" spans="1:26" x14ac:dyDescent="0.25">
      <c r="A10" s="498">
        <f t="shared" si="0"/>
        <v>43373</v>
      </c>
      <c r="B10" s="499" t="str">
        <f>+asset_level_drivers!$E$1</f>
        <v>Ganador</v>
      </c>
      <c r="C10" s="522">
        <v>0</v>
      </c>
      <c r="D10" s="502">
        <v>0</v>
      </c>
      <c r="E10" s="502">
        <v>0</v>
      </c>
      <c r="F10" s="523">
        <v>0</v>
      </c>
      <c r="G10" s="502">
        <v>0</v>
      </c>
      <c r="H10" s="503">
        <f t="shared" si="1"/>
        <v>0</v>
      </c>
      <c r="I10" s="502">
        <v>0</v>
      </c>
      <c r="J10" s="502">
        <v>0</v>
      </c>
      <c r="K10" s="503">
        <v>0</v>
      </c>
      <c r="L10" s="502">
        <v>0</v>
      </c>
      <c r="M10" s="502"/>
      <c r="N10" s="502">
        <v>0</v>
      </c>
      <c r="O10" s="502">
        <f>+hist_financials_5!O10/2</f>
        <v>0</v>
      </c>
      <c r="P10" s="502">
        <v>0</v>
      </c>
      <c r="Q10" s="502">
        <f>+hist_financials_5!Q10/2</f>
        <v>0</v>
      </c>
      <c r="R10" s="502">
        <v>0</v>
      </c>
      <c r="S10" s="502">
        <v>0</v>
      </c>
      <c r="T10" s="502">
        <v>0</v>
      </c>
      <c r="U10" s="503">
        <v>0</v>
      </c>
      <c r="V10" s="504">
        <v>0</v>
      </c>
      <c r="W10" s="502">
        <v>0</v>
      </c>
      <c r="X10" s="502">
        <v>0</v>
      </c>
      <c r="Y10" s="502">
        <v>0</v>
      </c>
      <c r="Z10" s="502">
        <v>0</v>
      </c>
    </row>
    <row r="11" spans="1:26" x14ac:dyDescent="0.25">
      <c r="A11" s="498">
        <f t="shared" si="0"/>
        <v>43404</v>
      </c>
      <c r="B11" s="506" t="str">
        <f>+asset_level_drivers!$E$1</f>
        <v>Ganador</v>
      </c>
      <c r="C11" s="524">
        <v>0</v>
      </c>
      <c r="D11" s="509">
        <v>0</v>
      </c>
      <c r="E11" s="509">
        <v>0</v>
      </c>
      <c r="F11" s="525">
        <v>0</v>
      </c>
      <c r="G11" s="509">
        <v>0</v>
      </c>
      <c r="H11" s="510">
        <f t="shared" si="1"/>
        <v>0</v>
      </c>
      <c r="I11" s="509">
        <v>0</v>
      </c>
      <c r="J11" s="509">
        <v>0</v>
      </c>
      <c r="K11" s="510">
        <v>0</v>
      </c>
      <c r="L11" s="509">
        <v>0</v>
      </c>
      <c r="M11" s="509"/>
      <c r="N11" s="509">
        <v>0</v>
      </c>
      <c r="O11" s="509">
        <f>+hist_financials_5!O11/2</f>
        <v>0</v>
      </c>
      <c r="P11" s="509">
        <v>0</v>
      </c>
      <c r="Q11" s="509">
        <f>+hist_financials_5!Q11/2</f>
        <v>0</v>
      </c>
      <c r="R11" s="509">
        <v>0</v>
      </c>
      <c r="S11" s="509">
        <v>0</v>
      </c>
      <c r="T11" s="509">
        <v>0</v>
      </c>
      <c r="U11" s="510">
        <v>0</v>
      </c>
      <c r="V11" s="511">
        <v>0</v>
      </c>
      <c r="W11" s="509">
        <v>0</v>
      </c>
      <c r="X11" s="509">
        <v>0</v>
      </c>
      <c r="Y11" s="509">
        <v>0</v>
      </c>
      <c r="Z11" s="509">
        <v>0</v>
      </c>
    </row>
    <row r="12" spans="1:26" x14ac:dyDescent="0.25">
      <c r="A12" s="498">
        <f t="shared" si="0"/>
        <v>43434</v>
      </c>
      <c r="B12" s="499" t="str">
        <f>+asset_level_drivers!$E$1</f>
        <v>Ganador</v>
      </c>
      <c r="C12" s="522">
        <v>0</v>
      </c>
      <c r="D12" s="502">
        <v>0</v>
      </c>
      <c r="E12" s="502">
        <v>0</v>
      </c>
      <c r="F12" s="523">
        <v>0</v>
      </c>
      <c r="G12" s="502">
        <v>0</v>
      </c>
      <c r="H12" s="503">
        <f t="shared" si="1"/>
        <v>0</v>
      </c>
      <c r="I12" s="502">
        <v>0</v>
      </c>
      <c r="J12" s="502">
        <v>0</v>
      </c>
      <c r="K12" s="503">
        <v>0</v>
      </c>
      <c r="L12" s="502">
        <v>0</v>
      </c>
      <c r="M12" s="502"/>
      <c r="N12" s="502">
        <v>0</v>
      </c>
      <c r="O12" s="502">
        <f>+hist_financials_5!O12/2</f>
        <v>0</v>
      </c>
      <c r="P12" s="502">
        <v>0</v>
      </c>
      <c r="Q12" s="502">
        <f>+hist_financials_5!Q12/2</f>
        <v>0</v>
      </c>
      <c r="R12" s="502">
        <v>0</v>
      </c>
      <c r="S12" s="502">
        <v>0</v>
      </c>
      <c r="T12" s="502">
        <v>0</v>
      </c>
      <c r="U12" s="503">
        <v>0</v>
      </c>
      <c r="V12" s="504">
        <v>0</v>
      </c>
      <c r="W12" s="502">
        <v>0</v>
      </c>
      <c r="X12" s="502">
        <v>0</v>
      </c>
      <c r="Y12" s="502">
        <v>0</v>
      </c>
      <c r="Z12" s="502">
        <v>0</v>
      </c>
    </row>
    <row r="13" spans="1:26" x14ac:dyDescent="0.25">
      <c r="A13" s="498">
        <f t="shared" si="0"/>
        <v>43465</v>
      </c>
      <c r="B13" s="506" t="str">
        <f>+asset_level_drivers!$E$1</f>
        <v>Ganador</v>
      </c>
      <c r="C13" s="524">
        <v>0</v>
      </c>
      <c r="D13" s="509">
        <v>0</v>
      </c>
      <c r="E13" s="509">
        <v>0</v>
      </c>
      <c r="F13" s="525">
        <v>0</v>
      </c>
      <c r="G13" s="509">
        <v>0</v>
      </c>
      <c r="H13" s="510">
        <f t="shared" si="1"/>
        <v>0</v>
      </c>
      <c r="I13" s="509">
        <v>0</v>
      </c>
      <c r="J13" s="509">
        <v>0</v>
      </c>
      <c r="K13" s="510">
        <v>0</v>
      </c>
      <c r="L13" s="509">
        <v>0</v>
      </c>
      <c r="M13" s="509"/>
      <c r="N13" s="509">
        <v>0</v>
      </c>
      <c r="O13" s="509">
        <f>+hist_financials_5!O13/2</f>
        <v>0</v>
      </c>
      <c r="P13" s="509">
        <v>0</v>
      </c>
      <c r="Q13" s="509">
        <f>+hist_financials_5!Q13/2</f>
        <v>0</v>
      </c>
      <c r="R13" s="509">
        <v>0</v>
      </c>
      <c r="S13" s="509">
        <v>0</v>
      </c>
      <c r="T13" s="509">
        <v>0</v>
      </c>
      <c r="U13" s="510">
        <v>0</v>
      </c>
      <c r="V13" s="511">
        <v>0</v>
      </c>
      <c r="W13" s="509">
        <v>0</v>
      </c>
      <c r="X13" s="509">
        <v>0</v>
      </c>
      <c r="Y13" s="509">
        <v>0</v>
      </c>
      <c r="Z13" s="509">
        <v>0</v>
      </c>
    </row>
    <row r="14" spans="1:26" x14ac:dyDescent="0.25">
      <c r="A14" s="498">
        <f t="shared" si="0"/>
        <v>43496</v>
      </c>
      <c r="B14" s="499" t="str">
        <f>+asset_level_drivers!$E$1</f>
        <v>Ganador</v>
      </c>
      <c r="C14" s="522">
        <v>0</v>
      </c>
      <c r="D14" s="502">
        <v>0</v>
      </c>
      <c r="E14" s="502">
        <v>0</v>
      </c>
      <c r="F14" s="523">
        <v>0</v>
      </c>
      <c r="G14" s="502">
        <v>0</v>
      </c>
      <c r="H14" s="503">
        <f t="shared" si="1"/>
        <v>0</v>
      </c>
      <c r="I14" s="502">
        <v>0</v>
      </c>
      <c r="J14" s="502">
        <v>0</v>
      </c>
      <c r="K14" s="503">
        <v>0</v>
      </c>
      <c r="L14" s="502">
        <v>0</v>
      </c>
      <c r="M14" s="502"/>
      <c r="N14" s="502">
        <v>0</v>
      </c>
      <c r="O14" s="502">
        <v>312.5</v>
      </c>
      <c r="P14" s="502">
        <v>0</v>
      </c>
      <c r="Q14" s="502">
        <f>+hist_financials_5!Q14/2</f>
        <v>312.5</v>
      </c>
      <c r="R14" s="502">
        <v>0</v>
      </c>
      <c r="S14" s="502">
        <v>0</v>
      </c>
      <c r="T14" s="502">
        <v>0</v>
      </c>
      <c r="U14" s="503">
        <v>0</v>
      </c>
      <c r="V14" s="504">
        <v>0</v>
      </c>
      <c r="W14" s="502">
        <v>0</v>
      </c>
      <c r="X14" s="502">
        <v>0</v>
      </c>
      <c r="Y14" s="502">
        <v>0</v>
      </c>
      <c r="Z14" s="502">
        <v>0</v>
      </c>
    </row>
    <row r="15" spans="1:26" x14ac:dyDescent="0.25">
      <c r="A15" s="498">
        <f t="shared" si="0"/>
        <v>43524</v>
      </c>
      <c r="B15" s="506" t="str">
        <f>+asset_level_drivers!$E$1</f>
        <v>Ganador</v>
      </c>
      <c r="C15" s="524">
        <v>0</v>
      </c>
      <c r="D15" s="509">
        <v>0</v>
      </c>
      <c r="E15" s="509">
        <v>0</v>
      </c>
      <c r="F15" s="525">
        <v>0</v>
      </c>
      <c r="G15" s="509">
        <v>0</v>
      </c>
      <c r="H15" s="510">
        <f t="shared" si="1"/>
        <v>0</v>
      </c>
      <c r="I15" s="509">
        <v>0</v>
      </c>
      <c r="J15" s="509">
        <v>0</v>
      </c>
      <c r="K15" s="510">
        <v>0</v>
      </c>
      <c r="L15" s="509">
        <v>0</v>
      </c>
      <c r="M15" s="509"/>
      <c r="N15" s="509">
        <v>0</v>
      </c>
      <c r="O15" s="509">
        <v>312.5</v>
      </c>
      <c r="P15" s="509">
        <v>0</v>
      </c>
      <c r="Q15" s="509">
        <f>+hist_financials_5!Q15/2</f>
        <v>625</v>
      </c>
      <c r="R15" s="509">
        <v>0</v>
      </c>
      <c r="S15" s="509">
        <v>0</v>
      </c>
      <c r="T15" s="509">
        <v>0</v>
      </c>
      <c r="U15" s="510">
        <v>0</v>
      </c>
      <c r="V15" s="511">
        <v>0</v>
      </c>
      <c r="W15" s="509">
        <v>0</v>
      </c>
      <c r="X15" s="509">
        <v>0</v>
      </c>
      <c r="Y15" s="509">
        <v>0</v>
      </c>
      <c r="Z15" s="509">
        <v>0</v>
      </c>
    </row>
    <row r="16" spans="1:26" x14ac:dyDescent="0.25">
      <c r="A16" s="498">
        <f t="shared" si="0"/>
        <v>43555</v>
      </c>
      <c r="B16" s="499" t="str">
        <f>+asset_level_drivers!$E$1</f>
        <v>Ganador</v>
      </c>
      <c r="C16" s="522">
        <v>0</v>
      </c>
      <c r="D16" s="502">
        <v>0</v>
      </c>
      <c r="E16" s="502">
        <v>0</v>
      </c>
      <c r="F16" s="523">
        <v>0</v>
      </c>
      <c r="G16" s="502">
        <v>0</v>
      </c>
      <c r="H16" s="503">
        <f t="shared" si="1"/>
        <v>0</v>
      </c>
      <c r="I16" s="502">
        <v>0</v>
      </c>
      <c r="J16" s="502">
        <v>0</v>
      </c>
      <c r="K16" s="503">
        <v>0</v>
      </c>
      <c r="L16" s="502">
        <v>0</v>
      </c>
      <c r="M16" s="502"/>
      <c r="N16" s="502">
        <v>0</v>
      </c>
      <c r="O16" s="502">
        <v>312.5</v>
      </c>
      <c r="P16" s="502">
        <v>0</v>
      </c>
      <c r="Q16" s="502">
        <f>+hist_financials_5!Q16/2</f>
        <v>937.5</v>
      </c>
      <c r="R16" s="502">
        <v>0</v>
      </c>
      <c r="S16" s="502">
        <v>0</v>
      </c>
      <c r="T16" s="502">
        <v>0</v>
      </c>
      <c r="U16" s="503">
        <v>0</v>
      </c>
      <c r="V16" s="504">
        <v>0</v>
      </c>
      <c r="W16" s="502">
        <v>0</v>
      </c>
      <c r="X16" s="502">
        <v>0</v>
      </c>
      <c r="Y16" s="502">
        <v>0</v>
      </c>
      <c r="Z16" s="502">
        <v>0</v>
      </c>
    </row>
    <row r="17" spans="1:26" x14ac:dyDescent="0.25">
      <c r="A17" s="498">
        <f t="shared" si="0"/>
        <v>43585</v>
      </c>
      <c r="B17" s="506" t="str">
        <f>+asset_level_drivers!$E$1</f>
        <v>Ganador</v>
      </c>
      <c r="C17" s="524">
        <v>0</v>
      </c>
      <c r="D17" s="509">
        <v>0</v>
      </c>
      <c r="E17" s="509">
        <v>0</v>
      </c>
      <c r="F17" s="525">
        <v>0</v>
      </c>
      <c r="G17" s="509">
        <v>0</v>
      </c>
      <c r="H17" s="510">
        <f t="shared" si="1"/>
        <v>0</v>
      </c>
      <c r="I17" s="509">
        <v>0</v>
      </c>
      <c r="J17" s="509">
        <v>0</v>
      </c>
      <c r="K17" s="510">
        <v>0</v>
      </c>
      <c r="L17" s="509">
        <v>0</v>
      </c>
      <c r="M17" s="509"/>
      <c r="N17" s="509">
        <v>0</v>
      </c>
      <c r="O17" s="509">
        <v>312.5</v>
      </c>
      <c r="P17" s="509">
        <v>0</v>
      </c>
      <c r="Q17" s="509">
        <f>+hist_financials_5!Q17/2</f>
        <v>1250</v>
      </c>
      <c r="R17" s="509">
        <v>0</v>
      </c>
      <c r="S17" s="509">
        <v>0</v>
      </c>
      <c r="T17" s="509">
        <v>0</v>
      </c>
      <c r="U17" s="510">
        <v>0</v>
      </c>
      <c r="V17" s="511">
        <v>0</v>
      </c>
      <c r="W17" s="509">
        <v>0</v>
      </c>
      <c r="X17" s="509">
        <v>0</v>
      </c>
      <c r="Y17" s="509">
        <v>0</v>
      </c>
      <c r="Z17" s="509">
        <v>0</v>
      </c>
    </row>
    <row r="18" spans="1:26" x14ac:dyDescent="0.25">
      <c r="A18" s="498">
        <f t="shared" si="0"/>
        <v>43616</v>
      </c>
      <c r="B18" s="499" t="str">
        <f>+asset_level_drivers!$E$1</f>
        <v>Ganador</v>
      </c>
      <c r="C18" s="522">
        <v>0</v>
      </c>
      <c r="D18" s="502">
        <v>0</v>
      </c>
      <c r="E18" s="502">
        <v>0</v>
      </c>
      <c r="F18" s="523">
        <v>0</v>
      </c>
      <c r="G18" s="502">
        <v>0</v>
      </c>
      <c r="H18" s="503">
        <f t="shared" si="1"/>
        <v>0</v>
      </c>
      <c r="I18" s="502">
        <v>0</v>
      </c>
      <c r="J18" s="502">
        <v>0</v>
      </c>
      <c r="K18" s="503">
        <v>0</v>
      </c>
      <c r="L18" s="502">
        <v>0</v>
      </c>
      <c r="M18" s="502"/>
      <c r="N18" s="502">
        <v>0</v>
      </c>
      <c r="O18" s="502">
        <v>312.5</v>
      </c>
      <c r="P18" s="502">
        <v>0</v>
      </c>
      <c r="Q18" s="502">
        <f>+hist_financials_5!Q18/2</f>
        <v>1562.5</v>
      </c>
      <c r="R18" s="502">
        <v>0</v>
      </c>
      <c r="S18" s="502">
        <v>0</v>
      </c>
      <c r="T18" s="502">
        <v>0</v>
      </c>
      <c r="U18" s="503">
        <v>0</v>
      </c>
      <c r="V18" s="504">
        <v>0</v>
      </c>
      <c r="W18" s="502">
        <v>0</v>
      </c>
      <c r="X18" s="502">
        <v>0</v>
      </c>
      <c r="Y18" s="502">
        <v>0</v>
      </c>
      <c r="Z18" s="502">
        <v>0</v>
      </c>
    </row>
    <row r="19" spans="1:26" x14ac:dyDescent="0.25">
      <c r="A19" s="498">
        <f t="shared" si="0"/>
        <v>43646</v>
      </c>
      <c r="B19" s="506" t="str">
        <f>+asset_level_drivers!$E$1</f>
        <v>Ganador</v>
      </c>
      <c r="C19" s="524">
        <v>0</v>
      </c>
      <c r="D19" s="509">
        <v>0</v>
      </c>
      <c r="E19" s="509">
        <v>0</v>
      </c>
      <c r="F19" s="525">
        <v>0</v>
      </c>
      <c r="G19" s="509">
        <v>0</v>
      </c>
      <c r="H19" s="510">
        <f t="shared" si="1"/>
        <v>0</v>
      </c>
      <c r="I19" s="509">
        <v>0</v>
      </c>
      <c r="J19" s="509">
        <v>0</v>
      </c>
      <c r="K19" s="510">
        <v>0</v>
      </c>
      <c r="L19" s="509">
        <v>0</v>
      </c>
      <c r="M19" s="509"/>
      <c r="N19" s="509">
        <v>0</v>
      </c>
      <c r="O19" s="509">
        <v>312.5</v>
      </c>
      <c r="P19" s="509">
        <v>0</v>
      </c>
      <c r="Q19" s="509">
        <f>+hist_financials_5!Q19/2</f>
        <v>1875</v>
      </c>
      <c r="R19" s="509">
        <v>0</v>
      </c>
      <c r="S19" s="509">
        <v>0</v>
      </c>
      <c r="T19" s="509">
        <v>0</v>
      </c>
      <c r="U19" s="510">
        <v>0</v>
      </c>
      <c r="V19" s="511">
        <v>0</v>
      </c>
      <c r="W19" s="509">
        <v>0</v>
      </c>
      <c r="X19" s="509">
        <v>0</v>
      </c>
      <c r="Y19" s="509">
        <v>0</v>
      </c>
      <c r="Z19" s="509">
        <v>0</v>
      </c>
    </row>
    <row r="20" spans="1:26" x14ac:dyDescent="0.25">
      <c r="A20" s="498">
        <f t="shared" si="0"/>
        <v>43677</v>
      </c>
      <c r="B20" s="499" t="str">
        <f>+asset_level_drivers!$E$1</f>
        <v>Ganador</v>
      </c>
      <c r="C20" s="522">
        <v>0</v>
      </c>
      <c r="D20" s="502">
        <v>0</v>
      </c>
      <c r="E20" s="502">
        <v>0</v>
      </c>
      <c r="F20" s="523">
        <v>0</v>
      </c>
      <c r="G20" s="502">
        <v>0</v>
      </c>
      <c r="H20" s="503">
        <f t="shared" si="1"/>
        <v>0</v>
      </c>
      <c r="I20" s="502">
        <v>0</v>
      </c>
      <c r="J20" s="502">
        <v>0</v>
      </c>
      <c r="K20" s="503">
        <v>0</v>
      </c>
      <c r="L20" s="502">
        <v>0</v>
      </c>
      <c r="M20" s="502"/>
      <c r="N20" s="502">
        <v>0</v>
      </c>
      <c r="O20" s="502">
        <v>312.5</v>
      </c>
      <c r="P20" s="502">
        <v>0</v>
      </c>
      <c r="Q20" s="502">
        <f>+hist_financials_5!Q20/2</f>
        <v>2187.5</v>
      </c>
      <c r="R20" s="502">
        <v>0</v>
      </c>
      <c r="S20" s="502">
        <v>0</v>
      </c>
      <c r="T20" s="502">
        <v>0</v>
      </c>
      <c r="U20" s="503">
        <v>0</v>
      </c>
      <c r="V20" s="504">
        <v>0</v>
      </c>
      <c r="W20" s="502">
        <v>0</v>
      </c>
      <c r="X20" s="502">
        <v>0</v>
      </c>
      <c r="Y20" s="502">
        <v>0</v>
      </c>
      <c r="Z20" s="502">
        <v>0</v>
      </c>
    </row>
    <row r="21" spans="1:26" x14ac:dyDescent="0.25">
      <c r="A21" s="498">
        <f t="shared" si="0"/>
        <v>43708</v>
      </c>
      <c r="B21" s="506" t="str">
        <f>+asset_level_drivers!$E$1</f>
        <v>Ganador</v>
      </c>
      <c r="C21" s="524">
        <v>0</v>
      </c>
      <c r="D21" s="509">
        <v>0</v>
      </c>
      <c r="E21" s="509">
        <v>0</v>
      </c>
      <c r="F21" s="525">
        <v>0</v>
      </c>
      <c r="G21" s="509">
        <v>0</v>
      </c>
      <c r="H21" s="510">
        <f t="shared" si="1"/>
        <v>0</v>
      </c>
      <c r="I21" s="509">
        <v>0</v>
      </c>
      <c r="J21" s="509">
        <v>0</v>
      </c>
      <c r="K21" s="510">
        <v>0</v>
      </c>
      <c r="L21" s="509">
        <v>0</v>
      </c>
      <c r="M21" s="509"/>
      <c r="N21" s="509">
        <v>0</v>
      </c>
      <c r="O21" s="509">
        <v>312.5</v>
      </c>
      <c r="P21" s="509">
        <v>0</v>
      </c>
      <c r="Q21" s="509">
        <f>+hist_financials_5!Q21/2</f>
        <v>2500</v>
      </c>
      <c r="R21" s="509">
        <v>0</v>
      </c>
      <c r="S21" s="509">
        <v>0</v>
      </c>
      <c r="T21" s="509">
        <v>0</v>
      </c>
      <c r="U21" s="510">
        <v>0</v>
      </c>
      <c r="V21" s="511">
        <v>0</v>
      </c>
      <c r="W21" s="509">
        <v>0</v>
      </c>
      <c r="X21" s="509">
        <v>0</v>
      </c>
      <c r="Y21" s="509">
        <v>0</v>
      </c>
      <c r="Z21" s="509">
        <v>0</v>
      </c>
    </row>
    <row r="22" spans="1:26" x14ac:dyDescent="0.25">
      <c r="A22" s="498">
        <f t="shared" si="0"/>
        <v>43738</v>
      </c>
      <c r="B22" s="499" t="str">
        <f>+asset_level_drivers!$E$1</f>
        <v>Ganador</v>
      </c>
      <c r="C22" s="522">
        <v>0</v>
      </c>
      <c r="D22" s="502">
        <v>0</v>
      </c>
      <c r="E22" s="502">
        <v>0</v>
      </c>
      <c r="F22" s="523">
        <v>0</v>
      </c>
      <c r="G22" s="502">
        <v>0</v>
      </c>
      <c r="H22" s="503">
        <f t="shared" si="1"/>
        <v>0</v>
      </c>
      <c r="I22" s="502">
        <v>0</v>
      </c>
      <c r="J22" s="502">
        <v>0</v>
      </c>
      <c r="K22" s="503">
        <v>0</v>
      </c>
      <c r="L22" s="502">
        <v>0</v>
      </c>
      <c r="M22" s="502"/>
      <c r="N22" s="502">
        <v>0</v>
      </c>
      <c r="O22" s="502">
        <v>312.5</v>
      </c>
      <c r="P22" s="502">
        <v>0</v>
      </c>
      <c r="Q22" s="502">
        <f>+hist_financials_5!Q22/2</f>
        <v>2812.5</v>
      </c>
      <c r="R22" s="502">
        <v>0</v>
      </c>
      <c r="S22" s="502">
        <v>0</v>
      </c>
      <c r="T22" s="502">
        <v>0</v>
      </c>
      <c r="U22" s="503">
        <v>0</v>
      </c>
      <c r="V22" s="504">
        <v>0</v>
      </c>
      <c r="W22" s="502">
        <v>0</v>
      </c>
      <c r="X22" s="502">
        <v>0</v>
      </c>
      <c r="Y22" s="502">
        <v>0</v>
      </c>
      <c r="Z22" s="502">
        <v>0</v>
      </c>
    </row>
    <row r="23" spans="1:26" x14ac:dyDescent="0.25">
      <c r="A23" s="498">
        <f t="shared" si="0"/>
        <v>43769</v>
      </c>
      <c r="B23" s="506" t="str">
        <f>+asset_level_drivers!$E$1</f>
        <v>Ganador</v>
      </c>
      <c r="C23" s="524">
        <v>0</v>
      </c>
      <c r="D23" s="509">
        <v>0</v>
      </c>
      <c r="E23" s="509">
        <v>0</v>
      </c>
      <c r="F23" s="525">
        <v>0</v>
      </c>
      <c r="G23" s="509">
        <v>0</v>
      </c>
      <c r="H23" s="510">
        <f t="shared" si="1"/>
        <v>0</v>
      </c>
      <c r="I23" s="509">
        <v>0</v>
      </c>
      <c r="J23" s="509">
        <v>0</v>
      </c>
      <c r="K23" s="510">
        <v>0</v>
      </c>
      <c r="L23" s="509">
        <v>0</v>
      </c>
      <c r="M23" s="509"/>
      <c r="N23" s="509">
        <v>0</v>
      </c>
      <c r="O23" s="509">
        <v>312.5</v>
      </c>
      <c r="P23" s="509">
        <v>0</v>
      </c>
      <c r="Q23" s="509">
        <f t="shared" ref="Q23:Q45" si="2">SUM(O12:O23)</f>
        <v>3125</v>
      </c>
      <c r="R23" s="509">
        <v>0</v>
      </c>
      <c r="S23" s="509">
        <v>0</v>
      </c>
      <c r="T23" s="509">
        <v>0</v>
      </c>
      <c r="U23" s="510">
        <v>0</v>
      </c>
      <c r="V23" s="511">
        <v>0</v>
      </c>
      <c r="W23" s="509">
        <v>0</v>
      </c>
      <c r="X23" s="509">
        <v>0</v>
      </c>
      <c r="Y23" s="509">
        <v>0</v>
      </c>
      <c r="Z23" s="509">
        <v>0</v>
      </c>
    </row>
    <row r="24" spans="1:26" x14ac:dyDescent="0.25">
      <c r="A24" s="498">
        <f t="shared" si="0"/>
        <v>43799</v>
      </c>
      <c r="B24" s="499" t="str">
        <f>+asset_level_drivers!$E$1</f>
        <v>Ganador</v>
      </c>
      <c r="C24" s="522">
        <v>0</v>
      </c>
      <c r="D24" s="502">
        <v>0</v>
      </c>
      <c r="E24" s="502">
        <v>0</v>
      </c>
      <c r="F24" s="523">
        <v>0</v>
      </c>
      <c r="G24" s="502">
        <v>0</v>
      </c>
      <c r="H24" s="503">
        <f t="shared" si="1"/>
        <v>0</v>
      </c>
      <c r="I24" s="502">
        <v>0</v>
      </c>
      <c r="J24" s="502">
        <v>0</v>
      </c>
      <c r="K24" s="503">
        <v>0</v>
      </c>
      <c r="L24" s="502">
        <v>0</v>
      </c>
      <c r="M24" s="502"/>
      <c r="N24" s="502">
        <v>0</v>
      </c>
      <c r="O24" s="502">
        <v>312.5</v>
      </c>
      <c r="P24" s="502">
        <v>0</v>
      </c>
      <c r="Q24" s="502">
        <f t="shared" si="2"/>
        <v>3437.5</v>
      </c>
      <c r="R24" s="502">
        <v>0</v>
      </c>
      <c r="S24" s="502">
        <v>0</v>
      </c>
      <c r="T24" s="502">
        <v>0</v>
      </c>
      <c r="U24" s="503">
        <v>0</v>
      </c>
      <c r="V24" s="504">
        <v>0</v>
      </c>
      <c r="W24" s="502">
        <v>0</v>
      </c>
      <c r="X24" s="502">
        <v>0</v>
      </c>
      <c r="Y24" s="502">
        <v>0</v>
      </c>
      <c r="Z24" s="502">
        <v>0</v>
      </c>
    </row>
    <row r="25" spans="1:26" x14ac:dyDescent="0.25">
      <c r="A25" s="498">
        <f t="shared" si="0"/>
        <v>43830</v>
      </c>
      <c r="B25" s="506" t="str">
        <f>+asset_level_drivers!$E$1</f>
        <v>Ganador</v>
      </c>
      <c r="C25" s="524">
        <v>0</v>
      </c>
      <c r="D25" s="509">
        <v>0</v>
      </c>
      <c r="E25" s="509">
        <v>0</v>
      </c>
      <c r="F25" s="525">
        <v>0</v>
      </c>
      <c r="G25" s="509">
        <v>0</v>
      </c>
      <c r="H25" s="510">
        <f t="shared" si="1"/>
        <v>0</v>
      </c>
      <c r="I25" s="509">
        <v>0</v>
      </c>
      <c r="J25" s="509">
        <v>0</v>
      </c>
      <c r="K25" s="510">
        <v>0</v>
      </c>
      <c r="L25" s="509">
        <v>0</v>
      </c>
      <c r="M25" s="509"/>
      <c r="N25" s="509">
        <v>0</v>
      </c>
      <c r="O25" s="509">
        <v>312.5</v>
      </c>
      <c r="P25" s="509">
        <v>0</v>
      </c>
      <c r="Q25" s="509">
        <f t="shared" si="2"/>
        <v>3750</v>
      </c>
      <c r="R25" s="509">
        <v>0</v>
      </c>
      <c r="S25" s="509">
        <v>0</v>
      </c>
      <c r="T25" s="509">
        <v>0</v>
      </c>
      <c r="U25" s="510">
        <v>0</v>
      </c>
      <c r="V25" s="511">
        <v>0</v>
      </c>
      <c r="W25" s="509">
        <v>0</v>
      </c>
      <c r="X25" s="509">
        <v>0</v>
      </c>
      <c r="Y25" s="509">
        <v>0</v>
      </c>
      <c r="Z25" s="509">
        <v>0</v>
      </c>
    </row>
    <row r="26" spans="1:26" x14ac:dyDescent="0.25">
      <c r="A26" s="498">
        <f t="shared" si="0"/>
        <v>43861</v>
      </c>
      <c r="B26" s="499" t="str">
        <f>+asset_level_drivers!$E$1</f>
        <v>Ganador</v>
      </c>
      <c r="C26" s="522">
        <v>0</v>
      </c>
      <c r="D26" s="502">
        <v>0</v>
      </c>
      <c r="E26" s="502">
        <v>0</v>
      </c>
      <c r="F26" s="523">
        <v>0</v>
      </c>
      <c r="G26" s="502">
        <v>0</v>
      </c>
      <c r="H26" s="503">
        <f t="shared" si="1"/>
        <v>0</v>
      </c>
      <c r="I26" s="502">
        <v>0</v>
      </c>
      <c r="J26" s="502">
        <v>0</v>
      </c>
      <c r="K26" s="503">
        <v>0</v>
      </c>
      <c r="L26" s="502">
        <v>0</v>
      </c>
      <c r="M26" s="502"/>
      <c r="N26" s="502">
        <v>0</v>
      </c>
      <c r="O26" s="502">
        <v>312.5</v>
      </c>
      <c r="P26" s="502">
        <v>0</v>
      </c>
      <c r="Q26" s="502">
        <f t="shared" si="2"/>
        <v>3750</v>
      </c>
      <c r="R26" s="502">
        <v>0</v>
      </c>
      <c r="S26" s="502">
        <v>0</v>
      </c>
      <c r="T26" s="502">
        <v>0</v>
      </c>
      <c r="U26" s="503">
        <v>0</v>
      </c>
      <c r="V26" s="504">
        <v>0</v>
      </c>
      <c r="W26" s="502">
        <v>0</v>
      </c>
      <c r="X26" s="502">
        <v>0</v>
      </c>
      <c r="Y26" s="502">
        <v>0</v>
      </c>
      <c r="Z26" s="502">
        <v>0</v>
      </c>
    </row>
    <row r="27" spans="1:26" x14ac:dyDescent="0.25">
      <c r="A27" s="498">
        <f t="shared" si="0"/>
        <v>43890</v>
      </c>
      <c r="B27" s="506" t="str">
        <f>+asset_level_drivers!$E$1</f>
        <v>Ganador</v>
      </c>
      <c r="C27" s="524">
        <v>0</v>
      </c>
      <c r="D27" s="509">
        <v>0</v>
      </c>
      <c r="E27" s="509">
        <v>0</v>
      </c>
      <c r="F27" s="525">
        <v>0</v>
      </c>
      <c r="G27" s="509">
        <v>0</v>
      </c>
      <c r="H27" s="510">
        <f t="shared" si="1"/>
        <v>0</v>
      </c>
      <c r="I27" s="509">
        <v>0</v>
      </c>
      <c r="J27" s="509">
        <v>0</v>
      </c>
      <c r="K27" s="510">
        <v>0</v>
      </c>
      <c r="L27" s="509">
        <v>0</v>
      </c>
      <c r="M27" s="509"/>
      <c r="N27" s="509">
        <v>0</v>
      </c>
      <c r="O27" s="509">
        <v>312.5</v>
      </c>
      <c r="P27" s="509">
        <v>0</v>
      </c>
      <c r="Q27" s="509">
        <f t="shared" si="2"/>
        <v>3750</v>
      </c>
      <c r="R27" s="509">
        <v>0</v>
      </c>
      <c r="S27" s="509">
        <v>0</v>
      </c>
      <c r="T27" s="509">
        <v>0</v>
      </c>
      <c r="U27" s="510">
        <v>0</v>
      </c>
      <c r="V27" s="511">
        <v>0</v>
      </c>
      <c r="W27" s="509">
        <v>0</v>
      </c>
      <c r="X27" s="509">
        <v>0</v>
      </c>
      <c r="Y27" s="509">
        <v>0</v>
      </c>
      <c r="Z27" s="509">
        <v>0</v>
      </c>
    </row>
    <row r="28" spans="1:26" x14ac:dyDescent="0.25">
      <c r="A28" s="498">
        <f t="shared" si="0"/>
        <v>43921</v>
      </c>
      <c r="B28" s="499" t="str">
        <f>+asset_level_drivers!$E$1</f>
        <v>Ganador</v>
      </c>
      <c r="C28" s="522">
        <v>0</v>
      </c>
      <c r="D28" s="502">
        <v>0</v>
      </c>
      <c r="E28" s="502">
        <v>0</v>
      </c>
      <c r="F28" s="523">
        <v>0</v>
      </c>
      <c r="G28" s="502">
        <v>0</v>
      </c>
      <c r="H28" s="503">
        <f t="shared" si="1"/>
        <v>0</v>
      </c>
      <c r="I28" s="502">
        <v>0</v>
      </c>
      <c r="J28" s="502">
        <v>0</v>
      </c>
      <c r="K28" s="503">
        <v>0</v>
      </c>
      <c r="L28" s="502">
        <v>0</v>
      </c>
      <c r="M28" s="502"/>
      <c r="N28" s="502">
        <v>0</v>
      </c>
      <c r="O28" s="502">
        <v>312.5</v>
      </c>
      <c r="P28" s="502">
        <v>0</v>
      </c>
      <c r="Q28" s="502">
        <f t="shared" si="2"/>
        <v>3750</v>
      </c>
      <c r="R28" s="502">
        <v>0</v>
      </c>
      <c r="S28" s="502">
        <v>0</v>
      </c>
      <c r="T28" s="502">
        <v>0</v>
      </c>
      <c r="U28" s="503">
        <v>0</v>
      </c>
      <c r="V28" s="504">
        <v>0</v>
      </c>
      <c r="W28" s="502">
        <v>0</v>
      </c>
      <c r="X28" s="502">
        <v>0</v>
      </c>
      <c r="Y28" s="502">
        <v>0</v>
      </c>
      <c r="Z28" s="502">
        <v>0</v>
      </c>
    </row>
    <row r="29" spans="1:26" x14ac:dyDescent="0.25">
      <c r="A29" s="498">
        <f t="shared" si="0"/>
        <v>43951</v>
      </c>
      <c r="B29" s="506" t="str">
        <f>+asset_level_drivers!$E$1</f>
        <v>Ganador</v>
      </c>
      <c r="C29" s="524">
        <v>0</v>
      </c>
      <c r="D29" s="509">
        <v>0</v>
      </c>
      <c r="E29" s="509">
        <v>0</v>
      </c>
      <c r="F29" s="525">
        <v>0</v>
      </c>
      <c r="G29" s="509">
        <v>0</v>
      </c>
      <c r="H29" s="510">
        <f t="shared" si="1"/>
        <v>0</v>
      </c>
      <c r="I29" s="509">
        <v>0</v>
      </c>
      <c r="J29" s="509">
        <v>0</v>
      </c>
      <c r="K29" s="510">
        <v>0</v>
      </c>
      <c r="L29" s="509">
        <v>0</v>
      </c>
      <c r="M29" s="509"/>
      <c r="N29" s="509">
        <v>0</v>
      </c>
      <c r="O29" s="509">
        <v>312.5</v>
      </c>
      <c r="P29" s="509">
        <v>0</v>
      </c>
      <c r="Q29" s="509">
        <f t="shared" si="2"/>
        <v>3750</v>
      </c>
      <c r="R29" s="509">
        <v>0</v>
      </c>
      <c r="S29" s="509">
        <v>0</v>
      </c>
      <c r="T29" s="509">
        <v>0</v>
      </c>
      <c r="U29" s="510">
        <v>0</v>
      </c>
      <c r="V29" s="511">
        <v>0</v>
      </c>
      <c r="W29" s="509">
        <v>0</v>
      </c>
      <c r="X29" s="509">
        <v>0</v>
      </c>
      <c r="Y29" s="509">
        <v>0</v>
      </c>
      <c r="Z29" s="509">
        <v>0</v>
      </c>
    </row>
    <row r="30" spans="1:26" x14ac:dyDescent="0.25">
      <c r="A30" s="498">
        <f t="shared" si="0"/>
        <v>43982</v>
      </c>
      <c r="B30" s="499" t="str">
        <f>+asset_level_drivers!$E$1</f>
        <v>Ganador</v>
      </c>
      <c r="C30" s="522">
        <v>0</v>
      </c>
      <c r="D30" s="502">
        <v>0</v>
      </c>
      <c r="E30" s="502">
        <v>0</v>
      </c>
      <c r="F30" s="523">
        <v>0</v>
      </c>
      <c r="G30" s="502">
        <v>0</v>
      </c>
      <c r="H30" s="503">
        <f t="shared" si="1"/>
        <v>0</v>
      </c>
      <c r="I30" s="502">
        <v>0</v>
      </c>
      <c r="J30" s="502">
        <v>0</v>
      </c>
      <c r="K30" s="503">
        <v>0</v>
      </c>
      <c r="L30" s="502">
        <v>0</v>
      </c>
      <c r="M30" s="502"/>
      <c r="N30" s="502">
        <v>0</v>
      </c>
      <c r="O30" s="502">
        <v>312.5</v>
      </c>
      <c r="P30" s="502">
        <v>0</v>
      </c>
      <c r="Q30" s="502">
        <f t="shared" si="2"/>
        <v>3750</v>
      </c>
      <c r="R30" s="502">
        <v>0</v>
      </c>
      <c r="S30" s="502">
        <v>0</v>
      </c>
      <c r="T30" s="502">
        <v>0</v>
      </c>
      <c r="U30" s="503">
        <v>0</v>
      </c>
      <c r="V30" s="504">
        <v>0</v>
      </c>
      <c r="W30" s="502">
        <v>0</v>
      </c>
      <c r="X30" s="502">
        <v>0</v>
      </c>
      <c r="Y30" s="502">
        <v>0</v>
      </c>
      <c r="Z30" s="502">
        <v>0</v>
      </c>
    </row>
    <row r="31" spans="1:26" x14ac:dyDescent="0.25">
      <c r="A31" s="498">
        <f t="shared" si="0"/>
        <v>44012</v>
      </c>
      <c r="B31" s="506" t="str">
        <f>+asset_level_drivers!$E$1</f>
        <v>Ganador</v>
      </c>
      <c r="C31" s="524">
        <v>0</v>
      </c>
      <c r="D31" s="509">
        <v>0</v>
      </c>
      <c r="E31" s="509">
        <v>0</v>
      </c>
      <c r="F31" s="525">
        <v>0</v>
      </c>
      <c r="G31" s="509">
        <v>0</v>
      </c>
      <c r="H31" s="510">
        <f t="shared" si="1"/>
        <v>0</v>
      </c>
      <c r="I31" s="509">
        <v>0</v>
      </c>
      <c r="J31" s="509">
        <v>0</v>
      </c>
      <c r="K31" s="510">
        <v>0</v>
      </c>
      <c r="L31" s="509">
        <v>0</v>
      </c>
      <c r="M31" s="509"/>
      <c r="N31" s="509">
        <v>0</v>
      </c>
      <c r="O31" s="509">
        <v>312.5</v>
      </c>
      <c r="P31" s="509">
        <v>0</v>
      </c>
      <c r="Q31" s="509">
        <f t="shared" si="2"/>
        <v>3750</v>
      </c>
      <c r="R31" s="509">
        <v>0</v>
      </c>
      <c r="S31" s="509">
        <v>0</v>
      </c>
      <c r="T31" s="509">
        <v>0</v>
      </c>
      <c r="U31" s="510">
        <v>0</v>
      </c>
      <c r="V31" s="511">
        <v>0</v>
      </c>
      <c r="W31" s="509">
        <v>0</v>
      </c>
      <c r="X31" s="509">
        <v>0</v>
      </c>
      <c r="Y31" s="509">
        <v>0</v>
      </c>
      <c r="Z31" s="509">
        <v>0</v>
      </c>
    </row>
    <row r="32" spans="1:26" x14ac:dyDescent="0.25">
      <c r="A32" s="498">
        <f t="shared" si="0"/>
        <v>44043</v>
      </c>
      <c r="B32" s="499" t="str">
        <f>+asset_level_drivers!$E$1</f>
        <v>Ganador</v>
      </c>
      <c r="C32" s="522">
        <v>0</v>
      </c>
      <c r="D32" s="502">
        <v>0</v>
      </c>
      <c r="E32" s="502">
        <v>0</v>
      </c>
      <c r="F32" s="523">
        <v>0</v>
      </c>
      <c r="G32" s="502">
        <v>0</v>
      </c>
      <c r="H32" s="503">
        <f t="shared" si="1"/>
        <v>0</v>
      </c>
      <c r="I32" s="502">
        <v>0</v>
      </c>
      <c r="J32" s="502">
        <v>0</v>
      </c>
      <c r="K32" s="503">
        <v>0</v>
      </c>
      <c r="L32" s="502">
        <v>0</v>
      </c>
      <c r="M32" s="502"/>
      <c r="N32" s="502">
        <v>0</v>
      </c>
      <c r="O32" s="502">
        <v>312.5</v>
      </c>
      <c r="P32" s="502">
        <v>0</v>
      </c>
      <c r="Q32" s="502">
        <f t="shared" si="2"/>
        <v>3750</v>
      </c>
      <c r="R32" s="502">
        <v>0</v>
      </c>
      <c r="S32" s="502">
        <v>0</v>
      </c>
      <c r="T32" s="502">
        <v>0</v>
      </c>
      <c r="U32" s="503">
        <v>0</v>
      </c>
      <c r="V32" s="504">
        <v>0</v>
      </c>
      <c r="W32" s="502">
        <v>0</v>
      </c>
      <c r="X32" s="502">
        <v>0</v>
      </c>
      <c r="Y32" s="502">
        <v>0</v>
      </c>
      <c r="Z32" s="502">
        <v>0</v>
      </c>
    </row>
    <row r="33" spans="1:26" x14ac:dyDescent="0.25">
      <c r="A33" s="498">
        <f t="shared" si="0"/>
        <v>44074</v>
      </c>
      <c r="B33" s="506" t="str">
        <f>+asset_level_drivers!$E$1</f>
        <v>Ganador</v>
      </c>
      <c r="C33" s="524">
        <v>0</v>
      </c>
      <c r="D33" s="509">
        <v>0</v>
      </c>
      <c r="E33" s="509">
        <v>0</v>
      </c>
      <c r="F33" s="525">
        <v>0</v>
      </c>
      <c r="G33" s="509">
        <v>0</v>
      </c>
      <c r="H33" s="510">
        <f t="shared" si="1"/>
        <v>0</v>
      </c>
      <c r="I33" s="509">
        <v>0</v>
      </c>
      <c r="J33" s="509">
        <v>0</v>
      </c>
      <c r="K33" s="510">
        <v>0</v>
      </c>
      <c r="L33" s="509">
        <v>0</v>
      </c>
      <c r="M33" s="509"/>
      <c r="N33" s="509">
        <v>0</v>
      </c>
      <c r="O33" s="509">
        <v>312.5</v>
      </c>
      <c r="P33" s="509">
        <v>0</v>
      </c>
      <c r="Q33" s="509">
        <f t="shared" si="2"/>
        <v>3750</v>
      </c>
      <c r="R33" s="509">
        <v>0</v>
      </c>
      <c r="S33" s="509">
        <v>0</v>
      </c>
      <c r="T33" s="509">
        <v>0</v>
      </c>
      <c r="U33" s="510">
        <v>0</v>
      </c>
      <c r="V33" s="511">
        <v>0</v>
      </c>
      <c r="W33" s="509">
        <v>0</v>
      </c>
      <c r="X33" s="509">
        <v>0</v>
      </c>
      <c r="Y33" s="509">
        <v>0</v>
      </c>
      <c r="Z33" s="509">
        <v>0</v>
      </c>
    </row>
    <row r="34" spans="1:26" x14ac:dyDescent="0.25">
      <c r="A34" s="498">
        <f t="shared" si="0"/>
        <v>44104</v>
      </c>
      <c r="B34" s="499" t="str">
        <f>+asset_level_drivers!$E$1</f>
        <v>Ganador</v>
      </c>
      <c r="C34" s="522">
        <v>0</v>
      </c>
      <c r="D34" s="502">
        <v>0</v>
      </c>
      <c r="E34" s="502">
        <v>0</v>
      </c>
      <c r="F34" s="523">
        <v>0</v>
      </c>
      <c r="G34" s="502">
        <v>0</v>
      </c>
      <c r="H34" s="503">
        <f t="shared" si="1"/>
        <v>0</v>
      </c>
      <c r="I34" s="502">
        <v>0</v>
      </c>
      <c r="J34" s="502">
        <v>0</v>
      </c>
      <c r="K34" s="503">
        <v>0</v>
      </c>
      <c r="L34" s="502">
        <v>0</v>
      </c>
      <c r="M34" s="502"/>
      <c r="N34" s="502">
        <v>0</v>
      </c>
      <c r="O34" s="502">
        <v>312.5</v>
      </c>
      <c r="P34" s="502">
        <v>0</v>
      </c>
      <c r="Q34" s="502">
        <f t="shared" si="2"/>
        <v>3750</v>
      </c>
      <c r="R34" s="502">
        <v>0</v>
      </c>
      <c r="S34" s="502">
        <v>0</v>
      </c>
      <c r="T34" s="502">
        <v>0</v>
      </c>
      <c r="U34" s="503">
        <v>0</v>
      </c>
      <c r="V34" s="504">
        <v>0</v>
      </c>
      <c r="W34" s="502">
        <v>0</v>
      </c>
      <c r="X34" s="502">
        <v>0</v>
      </c>
      <c r="Y34" s="502">
        <v>0</v>
      </c>
      <c r="Z34" s="502">
        <v>0</v>
      </c>
    </row>
    <row r="35" spans="1:26" x14ac:dyDescent="0.25">
      <c r="A35" s="498">
        <f t="shared" si="0"/>
        <v>44135</v>
      </c>
      <c r="B35" s="506" t="str">
        <f>+asset_level_drivers!$E$1</f>
        <v>Ganador</v>
      </c>
      <c r="C35" s="524">
        <v>0</v>
      </c>
      <c r="D35" s="509">
        <v>0</v>
      </c>
      <c r="E35" s="509">
        <v>0</v>
      </c>
      <c r="F35" s="525">
        <v>0</v>
      </c>
      <c r="G35" s="509">
        <v>0</v>
      </c>
      <c r="H35" s="510">
        <f t="shared" si="1"/>
        <v>0</v>
      </c>
      <c r="I35" s="509">
        <v>0</v>
      </c>
      <c r="J35" s="509">
        <v>0</v>
      </c>
      <c r="K35" s="510">
        <v>0</v>
      </c>
      <c r="L35" s="509">
        <v>0</v>
      </c>
      <c r="M35" s="509"/>
      <c r="N35" s="509">
        <v>0</v>
      </c>
      <c r="O35" s="509">
        <v>312.5</v>
      </c>
      <c r="P35" s="509">
        <v>0</v>
      </c>
      <c r="Q35" s="509">
        <f t="shared" si="2"/>
        <v>3750</v>
      </c>
      <c r="R35" s="509">
        <v>0</v>
      </c>
      <c r="S35" s="509">
        <v>0</v>
      </c>
      <c r="T35" s="509">
        <v>0</v>
      </c>
      <c r="U35" s="510">
        <v>0</v>
      </c>
      <c r="V35" s="511">
        <v>0</v>
      </c>
      <c r="W35" s="509">
        <v>0</v>
      </c>
      <c r="X35" s="509">
        <v>0</v>
      </c>
      <c r="Y35" s="509">
        <v>0</v>
      </c>
      <c r="Z35" s="509">
        <v>0</v>
      </c>
    </row>
    <row r="36" spans="1:26" x14ac:dyDescent="0.25">
      <c r="A36" s="498">
        <f t="shared" si="0"/>
        <v>44165</v>
      </c>
      <c r="B36" s="499" t="str">
        <f>+asset_level_drivers!$E$1</f>
        <v>Ganador</v>
      </c>
      <c r="C36" s="522">
        <v>0</v>
      </c>
      <c r="D36" s="502">
        <v>0</v>
      </c>
      <c r="E36" s="502">
        <v>0</v>
      </c>
      <c r="F36" s="523">
        <v>0</v>
      </c>
      <c r="G36" s="502">
        <v>0</v>
      </c>
      <c r="H36" s="503">
        <f t="shared" si="1"/>
        <v>0</v>
      </c>
      <c r="I36" s="502">
        <v>0</v>
      </c>
      <c r="J36" s="502">
        <v>0</v>
      </c>
      <c r="K36" s="503">
        <v>0</v>
      </c>
      <c r="L36" s="502">
        <v>0</v>
      </c>
      <c r="M36" s="502"/>
      <c r="N36" s="502">
        <v>0</v>
      </c>
      <c r="O36" s="502">
        <v>312.5</v>
      </c>
      <c r="P36" s="502">
        <v>0</v>
      </c>
      <c r="Q36" s="502">
        <f t="shared" si="2"/>
        <v>3750</v>
      </c>
      <c r="R36" s="502">
        <v>0</v>
      </c>
      <c r="S36" s="502">
        <v>0</v>
      </c>
      <c r="T36" s="502">
        <v>0</v>
      </c>
      <c r="U36" s="503">
        <v>0</v>
      </c>
      <c r="V36" s="504">
        <v>0</v>
      </c>
      <c r="W36" s="502">
        <v>0</v>
      </c>
      <c r="X36" s="502">
        <v>0</v>
      </c>
      <c r="Y36" s="502">
        <v>0</v>
      </c>
      <c r="Z36" s="502">
        <v>0</v>
      </c>
    </row>
    <row r="37" spans="1:26" x14ac:dyDescent="0.25">
      <c r="A37" s="498">
        <f t="shared" si="0"/>
        <v>44196</v>
      </c>
      <c r="B37" s="506" t="str">
        <f>+asset_level_drivers!$E$1</f>
        <v>Ganador</v>
      </c>
      <c r="C37" s="524">
        <v>0</v>
      </c>
      <c r="D37" s="509">
        <v>0</v>
      </c>
      <c r="E37" s="509">
        <v>0</v>
      </c>
      <c r="F37" s="525">
        <v>0</v>
      </c>
      <c r="G37" s="509">
        <v>0</v>
      </c>
      <c r="H37" s="510">
        <f t="shared" si="1"/>
        <v>0</v>
      </c>
      <c r="I37" s="509">
        <v>0</v>
      </c>
      <c r="J37" s="509">
        <v>0</v>
      </c>
      <c r="K37" s="510">
        <v>0</v>
      </c>
      <c r="L37" s="509">
        <v>0</v>
      </c>
      <c r="M37" s="509"/>
      <c r="N37" s="509">
        <v>0</v>
      </c>
      <c r="O37" s="509">
        <v>312.5</v>
      </c>
      <c r="P37" s="509">
        <v>0</v>
      </c>
      <c r="Q37" s="509">
        <f t="shared" si="2"/>
        <v>3750</v>
      </c>
      <c r="R37" s="509">
        <v>0</v>
      </c>
      <c r="S37" s="509">
        <v>0</v>
      </c>
      <c r="T37" s="509">
        <v>0</v>
      </c>
      <c r="U37" s="510">
        <v>0</v>
      </c>
      <c r="V37" s="511">
        <v>0</v>
      </c>
      <c r="W37" s="509">
        <v>0</v>
      </c>
      <c r="X37" s="509">
        <v>0</v>
      </c>
      <c r="Y37" s="509">
        <v>0</v>
      </c>
      <c r="Z37" s="509">
        <v>0</v>
      </c>
    </row>
    <row r="38" spans="1:26" x14ac:dyDescent="0.25">
      <c r="A38" s="498">
        <f t="shared" si="0"/>
        <v>44227</v>
      </c>
      <c r="B38" s="499" t="str">
        <f>+asset_level_drivers!$E$1</f>
        <v>Ganador</v>
      </c>
      <c r="C38" s="522">
        <v>0</v>
      </c>
      <c r="D38" s="502">
        <v>0</v>
      </c>
      <c r="E38" s="502">
        <v>0</v>
      </c>
      <c r="F38" s="523">
        <v>0</v>
      </c>
      <c r="G38" s="502">
        <v>0</v>
      </c>
      <c r="H38" s="503">
        <f t="shared" si="1"/>
        <v>0</v>
      </c>
      <c r="I38" s="502">
        <v>0</v>
      </c>
      <c r="J38" s="502">
        <v>0</v>
      </c>
      <c r="K38" s="503">
        <v>0</v>
      </c>
      <c r="L38" s="502">
        <v>0</v>
      </c>
      <c r="M38" s="502"/>
      <c r="N38" s="502">
        <v>0</v>
      </c>
      <c r="O38" s="502">
        <v>312.5</v>
      </c>
      <c r="P38" s="502">
        <v>0</v>
      </c>
      <c r="Q38" s="502">
        <f t="shared" si="2"/>
        <v>3750</v>
      </c>
      <c r="R38" s="502">
        <v>0</v>
      </c>
      <c r="S38" s="502">
        <v>0</v>
      </c>
      <c r="T38" s="502">
        <v>0</v>
      </c>
      <c r="U38" s="503">
        <v>0</v>
      </c>
      <c r="V38" s="504">
        <v>0</v>
      </c>
      <c r="W38" s="502">
        <v>0</v>
      </c>
      <c r="X38" s="502">
        <v>0</v>
      </c>
      <c r="Y38" s="502">
        <v>0</v>
      </c>
      <c r="Z38" s="502">
        <v>0</v>
      </c>
    </row>
    <row r="39" spans="1:26" x14ac:dyDescent="0.25">
      <c r="A39" s="498">
        <f t="shared" si="0"/>
        <v>44255</v>
      </c>
      <c r="B39" s="506" t="str">
        <f>+asset_level_drivers!$E$1</f>
        <v>Ganador</v>
      </c>
      <c r="C39" s="524">
        <v>0</v>
      </c>
      <c r="D39" s="509">
        <v>0</v>
      </c>
      <c r="E39" s="509">
        <v>0</v>
      </c>
      <c r="F39" s="525">
        <v>0</v>
      </c>
      <c r="G39" s="509">
        <v>0</v>
      </c>
      <c r="H39" s="510">
        <f t="shared" si="1"/>
        <v>0</v>
      </c>
      <c r="I39" s="509">
        <v>0</v>
      </c>
      <c r="J39" s="509">
        <v>0</v>
      </c>
      <c r="K39" s="510">
        <v>0</v>
      </c>
      <c r="L39" s="509">
        <v>0</v>
      </c>
      <c r="M39" s="509"/>
      <c r="N39" s="509">
        <v>0</v>
      </c>
      <c r="O39" s="509">
        <v>312.5</v>
      </c>
      <c r="P39" s="509">
        <v>0</v>
      </c>
      <c r="Q39" s="509">
        <f t="shared" si="2"/>
        <v>3750</v>
      </c>
      <c r="R39" s="509">
        <v>0</v>
      </c>
      <c r="S39" s="509">
        <v>0</v>
      </c>
      <c r="T39" s="509">
        <v>0</v>
      </c>
      <c r="U39" s="510">
        <v>0</v>
      </c>
      <c r="V39" s="511">
        <v>0</v>
      </c>
      <c r="W39" s="509">
        <v>0</v>
      </c>
      <c r="X39" s="509">
        <v>0</v>
      </c>
      <c r="Y39" s="509">
        <v>0</v>
      </c>
      <c r="Z39" s="509">
        <v>0</v>
      </c>
    </row>
    <row r="40" spans="1:26" x14ac:dyDescent="0.25">
      <c r="A40" s="498">
        <f t="shared" si="0"/>
        <v>44286</v>
      </c>
      <c r="B40" s="499" t="str">
        <f>+asset_level_drivers!$E$1</f>
        <v>Ganador</v>
      </c>
      <c r="C40" s="522">
        <v>0</v>
      </c>
      <c r="D40" s="502">
        <v>0</v>
      </c>
      <c r="E40" s="502">
        <v>0</v>
      </c>
      <c r="F40" s="523">
        <v>0</v>
      </c>
      <c r="G40" s="502">
        <v>0</v>
      </c>
      <c r="H40" s="503">
        <f t="shared" si="1"/>
        <v>0</v>
      </c>
      <c r="I40" s="502">
        <v>0</v>
      </c>
      <c r="J40" s="502">
        <v>0</v>
      </c>
      <c r="K40" s="503">
        <v>0</v>
      </c>
      <c r="L40" s="502">
        <v>0</v>
      </c>
      <c r="M40" s="502"/>
      <c r="N40" s="502">
        <v>0</v>
      </c>
      <c r="O40" s="502">
        <v>312.5</v>
      </c>
      <c r="P40" s="502">
        <v>0</v>
      </c>
      <c r="Q40" s="502">
        <f t="shared" si="2"/>
        <v>3750</v>
      </c>
      <c r="R40" s="502">
        <v>0</v>
      </c>
      <c r="S40" s="502">
        <v>0</v>
      </c>
      <c r="T40" s="502">
        <v>0</v>
      </c>
      <c r="U40" s="503">
        <v>0</v>
      </c>
      <c r="V40" s="504">
        <v>0</v>
      </c>
      <c r="W40" s="502">
        <v>0</v>
      </c>
      <c r="X40" s="502">
        <v>0</v>
      </c>
      <c r="Y40" s="502">
        <v>0</v>
      </c>
      <c r="Z40" s="502">
        <v>0</v>
      </c>
    </row>
    <row r="41" spans="1:26" x14ac:dyDescent="0.25">
      <c r="A41" s="498">
        <f t="shared" si="0"/>
        <v>44316</v>
      </c>
      <c r="B41" s="506" t="str">
        <f>+asset_level_drivers!$E$1</f>
        <v>Ganador</v>
      </c>
      <c r="C41" s="524">
        <v>0</v>
      </c>
      <c r="D41" s="509">
        <v>0</v>
      </c>
      <c r="E41" s="509">
        <v>0</v>
      </c>
      <c r="F41" s="525">
        <v>0</v>
      </c>
      <c r="G41" s="509">
        <v>0</v>
      </c>
      <c r="H41" s="510">
        <f t="shared" si="1"/>
        <v>0</v>
      </c>
      <c r="I41" s="509">
        <v>0</v>
      </c>
      <c r="J41" s="509">
        <v>0</v>
      </c>
      <c r="K41" s="510">
        <v>0</v>
      </c>
      <c r="L41" s="509">
        <v>0</v>
      </c>
      <c r="M41" s="509"/>
      <c r="N41" s="509">
        <v>0</v>
      </c>
      <c r="O41" s="509">
        <v>312.5</v>
      </c>
      <c r="P41" s="509">
        <v>0</v>
      </c>
      <c r="Q41" s="509">
        <f t="shared" si="2"/>
        <v>3750</v>
      </c>
      <c r="R41" s="509">
        <v>0</v>
      </c>
      <c r="S41" s="509">
        <v>0</v>
      </c>
      <c r="T41" s="509">
        <v>0</v>
      </c>
      <c r="U41" s="510">
        <v>0</v>
      </c>
      <c r="V41" s="511">
        <v>0</v>
      </c>
      <c r="W41" s="509">
        <v>0</v>
      </c>
      <c r="X41" s="509">
        <v>0</v>
      </c>
      <c r="Y41" s="509">
        <v>0</v>
      </c>
      <c r="Z41" s="509">
        <v>0</v>
      </c>
    </row>
    <row r="42" spans="1:26" x14ac:dyDescent="0.25">
      <c r="A42" s="498">
        <f t="shared" si="0"/>
        <v>44347</v>
      </c>
      <c r="B42" s="499" t="str">
        <f>+asset_level_drivers!$E$1</f>
        <v>Ganador</v>
      </c>
      <c r="C42" s="522">
        <v>0</v>
      </c>
      <c r="D42" s="502">
        <v>0</v>
      </c>
      <c r="E42" s="502">
        <v>0</v>
      </c>
      <c r="F42" s="523">
        <v>0</v>
      </c>
      <c r="G42" s="502">
        <v>0</v>
      </c>
      <c r="H42" s="503">
        <f t="shared" si="1"/>
        <v>0</v>
      </c>
      <c r="I42" s="502">
        <v>0</v>
      </c>
      <c r="J42" s="502">
        <v>0</v>
      </c>
      <c r="K42" s="503">
        <v>0</v>
      </c>
      <c r="L42" s="502">
        <v>0</v>
      </c>
      <c r="M42" s="502"/>
      <c r="N42" s="502">
        <v>0</v>
      </c>
      <c r="O42" s="502">
        <v>312.5</v>
      </c>
      <c r="P42" s="502">
        <v>0</v>
      </c>
      <c r="Q42" s="502">
        <f t="shared" si="2"/>
        <v>3750</v>
      </c>
      <c r="R42" s="502">
        <v>0</v>
      </c>
      <c r="S42" s="502">
        <v>0</v>
      </c>
      <c r="T42" s="502">
        <v>0</v>
      </c>
      <c r="U42" s="503">
        <v>0</v>
      </c>
      <c r="V42" s="504">
        <v>0</v>
      </c>
      <c r="W42" s="502">
        <v>0</v>
      </c>
      <c r="X42" s="502">
        <v>0</v>
      </c>
      <c r="Y42" s="502">
        <v>0</v>
      </c>
      <c r="Z42" s="502">
        <v>0</v>
      </c>
    </row>
    <row r="43" spans="1:26" x14ac:dyDescent="0.25">
      <c r="A43" s="498">
        <f t="shared" si="0"/>
        <v>44377</v>
      </c>
      <c r="B43" s="506" t="str">
        <f>+asset_level_drivers!$E$1</f>
        <v>Ganador</v>
      </c>
      <c r="C43" s="524">
        <v>0</v>
      </c>
      <c r="D43" s="509">
        <v>0</v>
      </c>
      <c r="E43" s="509">
        <v>0</v>
      </c>
      <c r="F43" s="525">
        <v>0</v>
      </c>
      <c r="G43" s="509">
        <v>0</v>
      </c>
      <c r="H43" s="510">
        <f t="shared" si="1"/>
        <v>0</v>
      </c>
      <c r="I43" s="509">
        <v>0</v>
      </c>
      <c r="J43" s="509">
        <v>0</v>
      </c>
      <c r="K43" s="510">
        <v>0</v>
      </c>
      <c r="L43" s="509">
        <v>0</v>
      </c>
      <c r="M43" s="509"/>
      <c r="N43" s="509">
        <v>0</v>
      </c>
      <c r="O43" s="509">
        <v>312.5</v>
      </c>
      <c r="P43" s="509">
        <v>0</v>
      </c>
      <c r="Q43" s="509">
        <f t="shared" si="2"/>
        <v>3750</v>
      </c>
      <c r="R43" s="509">
        <v>0</v>
      </c>
      <c r="S43" s="509">
        <v>0</v>
      </c>
      <c r="T43" s="509">
        <v>0</v>
      </c>
      <c r="U43" s="510">
        <v>0</v>
      </c>
      <c r="V43" s="511">
        <v>0</v>
      </c>
      <c r="W43" s="509">
        <v>0</v>
      </c>
      <c r="X43" s="509">
        <v>0</v>
      </c>
      <c r="Y43" s="509">
        <v>0</v>
      </c>
      <c r="Z43" s="509">
        <v>0</v>
      </c>
    </row>
    <row r="44" spans="1:26" x14ac:dyDescent="0.25">
      <c r="A44" s="498">
        <f t="shared" si="0"/>
        <v>44408</v>
      </c>
      <c r="B44" s="499" t="str">
        <f>+asset_level_drivers!$E$1</f>
        <v>Ganador</v>
      </c>
      <c r="C44" s="522">
        <v>0</v>
      </c>
      <c r="D44" s="502">
        <v>0</v>
      </c>
      <c r="E44" s="502">
        <v>0</v>
      </c>
      <c r="F44" s="523">
        <v>0</v>
      </c>
      <c r="G44" s="502">
        <v>0</v>
      </c>
      <c r="H44" s="503">
        <f t="shared" si="1"/>
        <v>0</v>
      </c>
      <c r="I44" s="502">
        <v>0</v>
      </c>
      <c r="J44" s="502">
        <v>0</v>
      </c>
      <c r="K44" s="503">
        <v>0</v>
      </c>
      <c r="L44" s="502">
        <v>0</v>
      </c>
      <c r="M44" s="502"/>
      <c r="N44" s="502">
        <v>0</v>
      </c>
      <c r="O44" s="502">
        <v>312.5</v>
      </c>
      <c r="P44" s="502">
        <v>0</v>
      </c>
      <c r="Q44" s="502">
        <f t="shared" si="2"/>
        <v>3750</v>
      </c>
      <c r="R44" s="502">
        <v>0</v>
      </c>
      <c r="S44" s="502">
        <v>0</v>
      </c>
      <c r="T44" s="502">
        <v>0</v>
      </c>
      <c r="U44" s="503">
        <v>0</v>
      </c>
      <c r="V44" s="504">
        <v>0</v>
      </c>
      <c r="W44" s="502">
        <v>0</v>
      </c>
      <c r="X44" s="502">
        <v>0</v>
      </c>
      <c r="Y44" s="502">
        <v>0</v>
      </c>
      <c r="Z44" s="502">
        <v>0</v>
      </c>
    </row>
    <row r="45" spans="1:26" x14ac:dyDescent="0.25">
      <c r="A45" s="498">
        <f t="shared" si="0"/>
        <v>44439</v>
      </c>
      <c r="B45" s="506" t="str">
        <f>+asset_level_drivers!$E$1</f>
        <v>Ganador</v>
      </c>
      <c r="C45" s="524">
        <v>0</v>
      </c>
      <c r="D45" s="509">
        <v>0</v>
      </c>
      <c r="E45" s="509">
        <v>0</v>
      </c>
      <c r="F45" s="525">
        <v>0</v>
      </c>
      <c r="G45" s="509">
        <v>0</v>
      </c>
      <c r="H45" s="510">
        <f t="shared" si="1"/>
        <v>0</v>
      </c>
      <c r="I45" s="509">
        <v>0</v>
      </c>
      <c r="J45" s="509">
        <v>0</v>
      </c>
      <c r="K45" s="510">
        <v>0</v>
      </c>
      <c r="L45" s="509">
        <v>0</v>
      </c>
      <c r="M45" s="509"/>
      <c r="N45" s="509">
        <v>0</v>
      </c>
      <c r="O45" s="509">
        <v>312.5</v>
      </c>
      <c r="P45" s="509">
        <v>0</v>
      </c>
      <c r="Q45" s="509">
        <f t="shared" si="2"/>
        <v>3750</v>
      </c>
      <c r="R45" s="509">
        <v>0</v>
      </c>
      <c r="S45" s="509">
        <v>0</v>
      </c>
      <c r="T45" s="509">
        <v>0</v>
      </c>
      <c r="U45" s="510">
        <v>0</v>
      </c>
      <c r="V45" s="511">
        <v>0</v>
      </c>
      <c r="W45" s="509">
        <v>0</v>
      </c>
      <c r="X45" s="509">
        <v>0</v>
      </c>
      <c r="Y45" s="509">
        <v>0</v>
      </c>
      <c r="Z45" s="509">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3C759-A0C5-4295-A5E9-7D759DE0237F}">
  <sheetPr codeName="Sheet28">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9.85546875" bestFit="1" customWidth="1"/>
    <col min="3" max="5" width="10" bestFit="1" customWidth="1"/>
    <col min="6" max="6" width="9.28515625" bestFit="1" customWidth="1"/>
    <col min="7" max="7" width="7.5703125" bestFit="1" customWidth="1"/>
    <col min="8" max="8" width="8.85546875" bestFit="1" customWidth="1"/>
    <col min="9" max="9" width="9.5703125" bestFit="1" customWidth="1"/>
    <col min="10" max="10" width="12.140625" bestFit="1" customWidth="1"/>
    <col min="11" max="11" width="10.7109375" bestFit="1" customWidth="1"/>
    <col min="12" max="12" width="9.85546875" bestFit="1" customWidth="1"/>
    <col min="13" max="13" width="12"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9.85546875" bestFit="1" customWidth="1"/>
    <col min="24" max="24" width="7.7109375" bestFit="1" customWidth="1"/>
    <col min="25" max="25" width="9" bestFit="1" customWidth="1"/>
    <col min="26" max="26" width="8"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+asset_level_drivers!$D$1</f>
        <v>Foreland I</v>
      </c>
      <c r="C2" s="522"/>
      <c r="D2" s="502"/>
      <c r="E2" s="502"/>
      <c r="F2" s="523"/>
      <c r="G2" s="502"/>
      <c r="H2" s="502"/>
      <c r="I2" s="502"/>
      <c r="J2" s="502"/>
      <c r="K2" s="502"/>
      <c r="L2" s="502"/>
      <c r="M2" s="502"/>
      <c r="N2" s="502"/>
      <c r="O2" s="502">
        <v>0</v>
      </c>
      <c r="P2" s="502"/>
      <c r="Q2" s="502"/>
      <c r="R2" s="502">
        <v>0</v>
      </c>
      <c r="S2" s="502">
        <v>0</v>
      </c>
      <c r="T2" s="502">
        <v>0</v>
      </c>
      <c r="U2" s="503">
        <v>0</v>
      </c>
      <c r="V2" s="504">
        <v>0</v>
      </c>
      <c r="W2" s="502">
        <v>0</v>
      </c>
      <c r="X2" s="502">
        <v>0</v>
      </c>
      <c r="Y2" s="502">
        <v>0</v>
      </c>
      <c r="Z2" s="502"/>
    </row>
    <row r="3" spans="1:26" x14ac:dyDescent="0.25">
      <c r="A3" s="498">
        <f t="shared" ref="A3:A43" si="0">+EOMONTH(A2,1)</f>
        <v>43159</v>
      </c>
      <c r="B3" s="506" t="str">
        <f>+asset_level_drivers!$D$1</f>
        <v>Foreland I</v>
      </c>
      <c r="C3" s="524"/>
      <c r="D3" s="509"/>
      <c r="E3" s="509"/>
      <c r="F3" s="525"/>
      <c r="G3" s="509"/>
      <c r="H3" s="509"/>
      <c r="I3" s="509"/>
      <c r="J3" s="509"/>
      <c r="K3" s="509"/>
      <c r="L3" s="509"/>
      <c r="M3" s="509"/>
      <c r="N3" s="509"/>
      <c r="O3" s="509">
        <v>0</v>
      </c>
      <c r="P3" s="509"/>
      <c r="Q3" s="509"/>
      <c r="R3" s="509">
        <v>0</v>
      </c>
      <c r="S3" s="509">
        <v>0</v>
      </c>
      <c r="T3" s="509">
        <v>0</v>
      </c>
      <c r="U3" s="510">
        <v>0</v>
      </c>
      <c r="V3" s="511">
        <v>0</v>
      </c>
      <c r="W3" s="509">
        <v>0</v>
      </c>
      <c r="X3" s="509">
        <v>0</v>
      </c>
      <c r="Y3" s="509">
        <v>0</v>
      </c>
      <c r="Z3" s="509"/>
    </row>
    <row r="4" spans="1:26" x14ac:dyDescent="0.25">
      <c r="A4" s="498">
        <f t="shared" si="0"/>
        <v>43190</v>
      </c>
      <c r="B4" s="499" t="str">
        <f>+asset_level_drivers!$D$1</f>
        <v>Foreland I</v>
      </c>
      <c r="C4" s="522"/>
      <c r="D4" s="502"/>
      <c r="E4" s="502"/>
      <c r="F4" s="523"/>
      <c r="G4" s="502"/>
      <c r="H4" s="502"/>
      <c r="I4" s="502"/>
      <c r="J4" s="502"/>
      <c r="K4" s="502"/>
      <c r="L4" s="502"/>
      <c r="M4" s="502"/>
      <c r="N4" s="502"/>
      <c r="O4" s="502">
        <v>0</v>
      </c>
      <c r="P4" s="502"/>
      <c r="Q4" s="502">
        <v>0</v>
      </c>
      <c r="R4" s="502">
        <v>0</v>
      </c>
      <c r="S4" s="502">
        <v>0</v>
      </c>
      <c r="T4" s="502">
        <v>0</v>
      </c>
      <c r="U4" s="503">
        <v>0</v>
      </c>
      <c r="V4" s="504">
        <v>0</v>
      </c>
      <c r="W4" s="502">
        <v>0</v>
      </c>
      <c r="X4" s="502">
        <v>0</v>
      </c>
      <c r="Y4" s="502">
        <v>0</v>
      </c>
      <c r="Z4" s="502"/>
    </row>
    <row r="5" spans="1:26" x14ac:dyDescent="0.25">
      <c r="A5" s="498">
        <f t="shared" si="0"/>
        <v>43220</v>
      </c>
      <c r="B5" s="506" t="str">
        <f>+asset_level_drivers!$D$1</f>
        <v>Foreland I</v>
      </c>
      <c r="C5" s="524">
        <v>0</v>
      </c>
      <c r="D5" s="509">
        <v>0</v>
      </c>
      <c r="E5" s="509">
        <v>0</v>
      </c>
      <c r="F5" s="525">
        <v>0</v>
      </c>
      <c r="G5" s="509">
        <v>0</v>
      </c>
      <c r="H5" s="510">
        <f t="shared" ref="H5:H43" si="1">+G5+F5</f>
        <v>0</v>
      </c>
      <c r="I5" s="509">
        <v>0</v>
      </c>
      <c r="J5" s="509">
        <v>0</v>
      </c>
      <c r="K5" s="510">
        <v>0</v>
      </c>
      <c r="L5" s="509">
        <v>0</v>
      </c>
      <c r="M5" s="509"/>
      <c r="N5" s="509">
        <v>0</v>
      </c>
      <c r="O5" s="509">
        <v>0</v>
      </c>
      <c r="P5" s="509">
        <v>0</v>
      </c>
      <c r="Q5" s="509">
        <v>0</v>
      </c>
      <c r="R5" s="509">
        <v>0</v>
      </c>
      <c r="S5" s="509">
        <v>0</v>
      </c>
      <c r="T5" s="509">
        <v>0</v>
      </c>
      <c r="U5" s="510">
        <v>0</v>
      </c>
      <c r="V5" s="511">
        <v>0</v>
      </c>
      <c r="W5" s="509">
        <v>0</v>
      </c>
      <c r="X5" s="509">
        <v>0</v>
      </c>
      <c r="Y5" s="509">
        <v>0</v>
      </c>
      <c r="Z5" s="509">
        <v>0</v>
      </c>
    </row>
    <row r="6" spans="1:26" x14ac:dyDescent="0.25">
      <c r="A6" s="498">
        <f t="shared" si="0"/>
        <v>43251</v>
      </c>
      <c r="B6" s="499" t="str">
        <f>+asset_level_drivers!$D$1</f>
        <v>Foreland I</v>
      </c>
      <c r="C6" s="522">
        <v>0</v>
      </c>
      <c r="D6" s="502">
        <v>0</v>
      </c>
      <c r="E6" s="502">
        <v>0</v>
      </c>
      <c r="F6" s="523">
        <v>0</v>
      </c>
      <c r="G6" s="502">
        <v>0</v>
      </c>
      <c r="H6" s="503">
        <f t="shared" si="1"/>
        <v>0</v>
      </c>
      <c r="I6" s="502">
        <v>0</v>
      </c>
      <c r="J6" s="502">
        <v>0</v>
      </c>
      <c r="K6" s="503">
        <v>0</v>
      </c>
      <c r="L6" s="502">
        <v>0</v>
      </c>
      <c r="M6" s="502"/>
      <c r="N6" s="502">
        <v>0</v>
      </c>
      <c r="O6" s="502">
        <v>0</v>
      </c>
      <c r="P6" s="502">
        <v>0</v>
      </c>
      <c r="Q6" s="502">
        <v>0</v>
      </c>
      <c r="R6" s="502">
        <v>0</v>
      </c>
      <c r="S6" s="502">
        <v>0</v>
      </c>
      <c r="T6" s="502">
        <v>0</v>
      </c>
      <c r="U6" s="503">
        <v>0</v>
      </c>
      <c r="V6" s="504">
        <v>0</v>
      </c>
      <c r="W6" s="502">
        <v>0</v>
      </c>
      <c r="X6" s="502">
        <v>0</v>
      </c>
      <c r="Y6" s="502">
        <v>0</v>
      </c>
      <c r="Z6" s="502">
        <v>0</v>
      </c>
    </row>
    <row r="7" spans="1:26" x14ac:dyDescent="0.25">
      <c r="A7" s="498">
        <f t="shared" si="0"/>
        <v>43281</v>
      </c>
      <c r="B7" s="506" t="str">
        <f>+asset_level_drivers!$D$1</f>
        <v>Foreland I</v>
      </c>
      <c r="C7" s="524">
        <v>0</v>
      </c>
      <c r="D7" s="509">
        <v>0</v>
      </c>
      <c r="E7" s="509">
        <v>0</v>
      </c>
      <c r="F7" s="525">
        <v>0</v>
      </c>
      <c r="G7" s="509">
        <v>0</v>
      </c>
      <c r="H7" s="510">
        <f t="shared" si="1"/>
        <v>0</v>
      </c>
      <c r="I7" s="509">
        <v>0</v>
      </c>
      <c r="J7" s="509">
        <v>0</v>
      </c>
      <c r="K7" s="510">
        <v>0</v>
      </c>
      <c r="L7" s="509">
        <v>0</v>
      </c>
      <c r="M7" s="509"/>
      <c r="N7" s="509">
        <v>0</v>
      </c>
      <c r="O7" s="509">
        <v>0</v>
      </c>
      <c r="P7" s="509">
        <v>0</v>
      </c>
      <c r="Q7" s="509">
        <v>0</v>
      </c>
      <c r="R7" s="509">
        <v>0</v>
      </c>
      <c r="S7" s="509">
        <v>0</v>
      </c>
      <c r="T7" s="509">
        <v>0</v>
      </c>
      <c r="U7" s="510">
        <v>0</v>
      </c>
      <c r="V7" s="511">
        <v>0</v>
      </c>
      <c r="W7" s="509">
        <v>0</v>
      </c>
      <c r="X7" s="509">
        <v>0</v>
      </c>
      <c r="Y7" s="509">
        <v>0</v>
      </c>
      <c r="Z7" s="509">
        <v>0</v>
      </c>
    </row>
    <row r="8" spans="1:26" x14ac:dyDescent="0.25">
      <c r="A8" s="498">
        <f t="shared" si="0"/>
        <v>43312</v>
      </c>
      <c r="B8" s="499" t="str">
        <f>+asset_level_drivers!$D$1</f>
        <v>Foreland I</v>
      </c>
      <c r="C8" s="522">
        <v>0</v>
      </c>
      <c r="D8" s="502">
        <v>0</v>
      </c>
      <c r="E8" s="502">
        <v>0</v>
      </c>
      <c r="F8" s="523">
        <v>0</v>
      </c>
      <c r="G8" s="502">
        <v>0</v>
      </c>
      <c r="H8" s="503">
        <f t="shared" si="1"/>
        <v>0</v>
      </c>
      <c r="I8" s="502">
        <v>0</v>
      </c>
      <c r="J8" s="502">
        <v>0</v>
      </c>
      <c r="K8" s="503">
        <v>0</v>
      </c>
      <c r="L8" s="502">
        <v>0</v>
      </c>
      <c r="M8" s="502"/>
      <c r="N8" s="502">
        <v>0</v>
      </c>
      <c r="O8" s="502">
        <v>0</v>
      </c>
      <c r="P8" s="502">
        <v>0</v>
      </c>
      <c r="Q8" s="502">
        <v>0</v>
      </c>
      <c r="R8" s="502">
        <v>0</v>
      </c>
      <c r="S8" s="502">
        <v>0</v>
      </c>
      <c r="T8" s="502">
        <v>0</v>
      </c>
      <c r="U8" s="503">
        <v>0</v>
      </c>
      <c r="V8" s="504">
        <v>0</v>
      </c>
      <c r="W8" s="502">
        <v>0</v>
      </c>
      <c r="X8" s="502">
        <v>0</v>
      </c>
      <c r="Y8" s="502">
        <v>0</v>
      </c>
      <c r="Z8" s="502">
        <v>0</v>
      </c>
    </row>
    <row r="9" spans="1:26" x14ac:dyDescent="0.25">
      <c r="A9" s="498">
        <f t="shared" si="0"/>
        <v>43343</v>
      </c>
      <c r="B9" s="506" t="str">
        <f>+asset_level_drivers!$D$1</f>
        <v>Foreland I</v>
      </c>
      <c r="C9" s="524">
        <v>0</v>
      </c>
      <c r="D9" s="509">
        <v>0</v>
      </c>
      <c r="E9" s="509">
        <v>0</v>
      </c>
      <c r="F9" s="525">
        <v>0</v>
      </c>
      <c r="G9" s="509">
        <v>0</v>
      </c>
      <c r="H9" s="510">
        <f t="shared" si="1"/>
        <v>0</v>
      </c>
      <c r="I9" s="509">
        <v>0</v>
      </c>
      <c r="J9" s="509">
        <v>0</v>
      </c>
      <c r="K9" s="510">
        <v>0</v>
      </c>
      <c r="L9" s="509">
        <v>0</v>
      </c>
      <c r="M9" s="509"/>
      <c r="N9" s="509">
        <v>0</v>
      </c>
      <c r="O9" s="509">
        <v>0</v>
      </c>
      <c r="P9" s="509">
        <v>0</v>
      </c>
      <c r="Q9" s="509">
        <v>0</v>
      </c>
      <c r="R9" s="509">
        <v>0</v>
      </c>
      <c r="S9" s="509">
        <v>0</v>
      </c>
      <c r="T9" s="509">
        <v>0</v>
      </c>
      <c r="U9" s="510">
        <v>0</v>
      </c>
      <c r="V9" s="511">
        <v>0</v>
      </c>
      <c r="W9" s="509">
        <v>0</v>
      </c>
      <c r="X9" s="509">
        <v>0</v>
      </c>
      <c r="Y9" s="509">
        <v>0</v>
      </c>
      <c r="Z9" s="509">
        <v>0</v>
      </c>
    </row>
    <row r="10" spans="1:26" x14ac:dyDescent="0.25">
      <c r="A10" s="498">
        <f t="shared" si="0"/>
        <v>43373</v>
      </c>
      <c r="B10" s="499" t="str">
        <f>+asset_level_drivers!$D$1</f>
        <v>Foreland I</v>
      </c>
      <c r="C10" s="522">
        <v>0</v>
      </c>
      <c r="D10" s="502">
        <v>0</v>
      </c>
      <c r="E10" s="502">
        <v>0</v>
      </c>
      <c r="F10" s="523">
        <v>0</v>
      </c>
      <c r="G10" s="502">
        <v>0</v>
      </c>
      <c r="H10" s="503">
        <f t="shared" si="1"/>
        <v>0</v>
      </c>
      <c r="I10" s="502">
        <v>0</v>
      </c>
      <c r="J10" s="502">
        <v>0</v>
      </c>
      <c r="K10" s="503">
        <v>0</v>
      </c>
      <c r="L10" s="502">
        <v>0</v>
      </c>
      <c r="M10" s="502"/>
      <c r="N10" s="502">
        <v>0</v>
      </c>
      <c r="O10" s="502">
        <v>0</v>
      </c>
      <c r="P10" s="502">
        <v>0</v>
      </c>
      <c r="Q10" s="502">
        <v>0</v>
      </c>
      <c r="R10" s="502">
        <v>0</v>
      </c>
      <c r="S10" s="502">
        <v>0</v>
      </c>
      <c r="T10" s="502">
        <v>0</v>
      </c>
      <c r="U10" s="503">
        <v>0</v>
      </c>
      <c r="V10" s="504">
        <v>0</v>
      </c>
      <c r="W10" s="502">
        <v>0</v>
      </c>
      <c r="X10" s="502">
        <v>0</v>
      </c>
      <c r="Y10" s="502">
        <v>0</v>
      </c>
      <c r="Z10" s="502">
        <v>0</v>
      </c>
    </row>
    <row r="11" spans="1:26" x14ac:dyDescent="0.25">
      <c r="A11" s="498">
        <f t="shared" si="0"/>
        <v>43404</v>
      </c>
      <c r="B11" s="506" t="str">
        <f>+asset_level_drivers!$D$1</f>
        <v>Foreland I</v>
      </c>
      <c r="C11" s="524">
        <v>0</v>
      </c>
      <c r="D11" s="509">
        <v>0</v>
      </c>
      <c r="E11" s="509">
        <v>0</v>
      </c>
      <c r="F11" s="525">
        <v>0</v>
      </c>
      <c r="G11" s="509">
        <v>0</v>
      </c>
      <c r="H11" s="510">
        <f t="shared" si="1"/>
        <v>0</v>
      </c>
      <c r="I11" s="509">
        <v>0</v>
      </c>
      <c r="J11" s="509">
        <v>0</v>
      </c>
      <c r="K11" s="510">
        <v>0</v>
      </c>
      <c r="L11" s="509">
        <v>0</v>
      </c>
      <c r="M11" s="509"/>
      <c r="N11" s="509">
        <v>0</v>
      </c>
      <c r="O11" s="509">
        <v>0</v>
      </c>
      <c r="P11" s="509">
        <v>0</v>
      </c>
      <c r="Q11" s="509">
        <v>0</v>
      </c>
      <c r="R11" s="509">
        <v>0</v>
      </c>
      <c r="S11" s="509">
        <v>0</v>
      </c>
      <c r="T11" s="509">
        <v>0</v>
      </c>
      <c r="U11" s="510">
        <v>0</v>
      </c>
      <c r="V11" s="511">
        <v>0</v>
      </c>
      <c r="W11" s="509">
        <v>0</v>
      </c>
      <c r="X11" s="509">
        <v>0</v>
      </c>
      <c r="Y11" s="509">
        <v>0</v>
      </c>
      <c r="Z11" s="509">
        <v>0</v>
      </c>
    </row>
    <row r="12" spans="1:26" x14ac:dyDescent="0.25">
      <c r="A12" s="498">
        <f t="shared" si="0"/>
        <v>43434</v>
      </c>
      <c r="B12" s="499" t="str">
        <f>+asset_level_drivers!$D$1</f>
        <v>Foreland I</v>
      </c>
      <c r="C12" s="522">
        <v>0</v>
      </c>
      <c r="D12" s="502">
        <v>0</v>
      </c>
      <c r="E12" s="502">
        <v>0</v>
      </c>
      <c r="F12" s="523">
        <v>0</v>
      </c>
      <c r="G12" s="502">
        <v>0</v>
      </c>
      <c r="H12" s="503">
        <f t="shared" si="1"/>
        <v>0</v>
      </c>
      <c r="I12" s="502">
        <v>0</v>
      </c>
      <c r="J12" s="502">
        <v>0</v>
      </c>
      <c r="K12" s="503">
        <v>0</v>
      </c>
      <c r="L12" s="502">
        <v>0</v>
      </c>
      <c r="M12" s="502"/>
      <c r="N12" s="502">
        <v>0</v>
      </c>
      <c r="O12" s="502">
        <v>0</v>
      </c>
      <c r="P12" s="502">
        <v>0</v>
      </c>
      <c r="Q12" s="502">
        <v>0</v>
      </c>
      <c r="R12" s="502">
        <v>0</v>
      </c>
      <c r="S12" s="502">
        <v>0</v>
      </c>
      <c r="T12" s="502">
        <v>0</v>
      </c>
      <c r="U12" s="503">
        <v>0</v>
      </c>
      <c r="V12" s="504">
        <v>0</v>
      </c>
      <c r="W12" s="502">
        <v>0</v>
      </c>
      <c r="X12" s="502">
        <v>0</v>
      </c>
      <c r="Y12" s="502">
        <v>0</v>
      </c>
      <c r="Z12" s="502">
        <v>0</v>
      </c>
    </row>
    <row r="13" spans="1:26" x14ac:dyDescent="0.25">
      <c r="A13" s="498">
        <f t="shared" si="0"/>
        <v>43465</v>
      </c>
      <c r="B13" s="506" t="str">
        <f>+asset_level_drivers!$D$1</f>
        <v>Foreland I</v>
      </c>
      <c r="C13" s="524">
        <v>0</v>
      </c>
      <c r="D13" s="509">
        <v>0</v>
      </c>
      <c r="E13" s="509">
        <v>0</v>
      </c>
      <c r="F13" s="525">
        <v>0</v>
      </c>
      <c r="G13" s="509">
        <v>0</v>
      </c>
      <c r="H13" s="510">
        <f t="shared" si="1"/>
        <v>0</v>
      </c>
      <c r="I13" s="509">
        <v>0</v>
      </c>
      <c r="J13" s="509">
        <v>0</v>
      </c>
      <c r="K13" s="510">
        <v>0</v>
      </c>
      <c r="L13" s="509">
        <v>0</v>
      </c>
      <c r="M13" s="509"/>
      <c r="N13" s="509">
        <v>0</v>
      </c>
      <c r="O13" s="509">
        <v>0</v>
      </c>
      <c r="P13" s="509">
        <v>0</v>
      </c>
      <c r="Q13" s="509">
        <v>0</v>
      </c>
      <c r="R13" s="509">
        <v>0</v>
      </c>
      <c r="S13" s="509">
        <v>0</v>
      </c>
      <c r="T13" s="509">
        <v>0</v>
      </c>
      <c r="U13" s="510">
        <v>0</v>
      </c>
      <c r="V13" s="511">
        <v>0</v>
      </c>
      <c r="W13" s="509">
        <v>0</v>
      </c>
      <c r="X13" s="509">
        <v>0</v>
      </c>
      <c r="Y13" s="509">
        <v>0</v>
      </c>
      <c r="Z13" s="509">
        <v>0</v>
      </c>
    </row>
    <row r="14" spans="1:26" x14ac:dyDescent="0.25">
      <c r="A14" s="498">
        <f t="shared" si="0"/>
        <v>43496</v>
      </c>
      <c r="B14" s="499" t="str">
        <f>+asset_level_drivers!$D$1</f>
        <v>Foreland I</v>
      </c>
      <c r="C14" s="522">
        <v>0</v>
      </c>
      <c r="D14" s="502">
        <v>0</v>
      </c>
      <c r="E14" s="502">
        <v>0</v>
      </c>
      <c r="F14" s="523">
        <v>0</v>
      </c>
      <c r="G14" s="502">
        <v>0</v>
      </c>
      <c r="H14" s="503">
        <f t="shared" si="1"/>
        <v>0</v>
      </c>
      <c r="I14" s="502">
        <v>0</v>
      </c>
      <c r="J14" s="502">
        <v>0</v>
      </c>
      <c r="K14" s="503">
        <v>0</v>
      </c>
      <c r="L14" s="502">
        <v>0</v>
      </c>
      <c r="M14" s="502"/>
      <c r="N14" s="502">
        <v>0</v>
      </c>
      <c r="O14" s="502">
        <v>625</v>
      </c>
      <c r="P14" s="502">
        <v>0</v>
      </c>
      <c r="Q14" s="502">
        <f t="shared" ref="Q14:Q43" si="2">SUM(O3:O14)</f>
        <v>625</v>
      </c>
      <c r="R14" s="502">
        <v>0</v>
      </c>
      <c r="S14" s="502">
        <v>0</v>
      </c>
      <c r="T14" s="502">
        <v>0</v>
      </c>
      <c r="U14" s="503">
        <v>0</v>
      </c>
      <c r="V14" s="504">
        <v>0</v>
      </c>
      <c r="W14" s="502">
        <v>0</v>
      </c>
      <c r="X14" s="502">
        <v>0</v>
      </c>
      <c r="Y14" s="502">
        <v>0</v>
      </c>
      <c r="Z14" s="502">
        <v>0</v>
      </c>
    </row>
    <row r="15" spans="1:26" x14ac:dyDescent="0.25">
      <c r="A15" s="498">
        <f t="shared" si="0"/>
        <v>43524</v>
      </c>
      <c r="B15" s="506" t="str">
        <f>+asset_level_drivers!$D$1</f>
        <v>Foreland I</v>
      </c>
      <c r="C15" s="524">
        <v>0</v>
      </c>
      <c r="D15" s="509">
        <v>0</v>
      </c>
      <c r="E15" s="509">
        <v>0</v>
      </c>
      <c r="F15" s="525">
        <v>0</v>
      </c>
      <c r="G15" s="509">
        <v>0</v>
      </c>
      <c r="H15" s="510">
        <f t="shared" si="1"/>
        <v>0</v>
      </c>
      <c r="I15" s="509">
        <v>0</v>
      </c>
      <c r="J15" s="509">
        <v>0</v>
      </c>
      <c r="K15" s="510">
        <v>0</v>
      </c>
      <c r="L15" s="509">
        <v>0</v>
      </c>
      <c r="M15" s="509"/>
      <c r="N15" s="509">
        <v>0</v>
      </c>
      <c r="O15" s="509">
        <v>625</v>
      </c>
      <c r="P15" s="509">
        <v>0</v>
      </c>
      <c r="Q15" s="509">
        <f t="shared" si="2"/>
        <v>1250</v>
      </c>
      <c r="R15" s="509">
        <v>0</v>
      </c>
      <c r="S15" s="509">
        <v>0</v>
      </c>
      <c r="T15" s="509">
        <v>0</v>
      </c>
      <c r="U15" s="510">
        <v>0</v>
      </c>
      <c r="V15" s="511">
        <v>0</v>
      </c>
      <c r="W15" s="509">
        <v>0</v>
      </c>
      <c r="X15" s="509">
        <v>0</v>
      </c>
      <c r="Y15" s="509">
        <v>0</v>
      </c>
      <c r="Z15" s="509">
        <v>0</v>
      </c>
    </row>
    <row r="16" spans="1:26" x14ac:dyDescent="0.25">
      <c r="A16" s="498">
        <f t="shared" si="0"/>
        <v>43555</v>
      </c>
      <c r="B16" s="499" t="str">
        <f>+asset_level_drivers!$D$1</f>
        <v>Foreland I</v>
      </c>
      <c r="C16" s="522">
        <v>0</v>
      </c>
      <c r="D16" s="502">
        <v>0</v>
      </c>
      <c r="E16" s="502">
        <v>0</v>
      </c>
      <c r="F16" s="523">
        <v>0</v>
      </c>
      <c r="G16" s="502">
        <v>0</v>
      </c>
      <c r="H16" s="503">
        <f t="shared" si="1"/>
        <v>0</v>
      </c>
      <c r="I16" s="502">
        <v>0</v>
      </c>
      <c r="J16" s="502">
        <v>0</v>
      </c>
      <c r="K16" s="503">
        <v>0</v>
      </c>
      <c r="L16" s="502">
        <v>0</v>
      </c>
      <c r="M16" s="502"/>
      <c r="N16" s="502">
        <v>0</v>
      </c>
      <c r="O16" s="502">
        <v>625</v>
      </c>
      <c r="P16" s="502">
        <v>0</v>
      </c>
      <c r="Q16" s="502">
        <f t="shared" si="2"/>
        <v>1875</v>
      </c>
      <c r="R16" s="502">
        <v>0</v>
      </c>
      <c r="S16" s="502">
        <v>0</v>
      </c>
      <c r="T16" s="502">
        <v>0</v>
      </c>
      <c r="U16" s="503">
        <v>0</v>
      </c>
      <c r="V16" s="504">
        <v>0</v>
      </c>
      <c r="W16" s="502">
        <v>0</v>
      </c>
      <c r="X16" s="502">
        <v>0</v>
      </c>
      <c r="Y16" s="502">
        <v>0</v>
      </c>
      <c r="Z16" s="502">
        <v>0</v>
      </c>
    </row>
    <row r="17" spans="1:26" x14ac:dyDescent="0.25">
      <c r="A17" s="498">
        <f t="shared" si="0"/>
        <v>43585</v>
      </c>
      <c r="B17" s="506" t="str">
        <f>+asset_level_drivers!$D$1</f>
        <v>Foreland I</v>
      </c>
      <c r="C17" s="524">
        <v>0</v>
      </c>
      <c r="D17" s="509">
        <v>0</v>
      </c>
      <c r="E17" s="509">
        <v>0</v>
      </c>
      <c r="F17" s="525">
        <v>0</v>
      </c>
      <c r="G17" s="509">
        <v>0</v>
      </c>
      <c r="H17" s="510">
        <f t="shared" si="1"/>
        <v>0</v>
      </c>
      <c r="I17" s="509">
        <v>0</v>
      </c>
      <c r="J17" s="509">
        <v>0</v>
      </c>
      <c r="K17" s="510">
        <v>0</v>
      </c>
      <c r="L17" s="509">
        <v>0</v>
      </c>
      <c r="M17" s="509"/>
      <c r="N17" s="509">
        <v>0</v>
      </c>
      <c r="O17" s="509">
        <v>625</v>
      </c>
      <c r="P17" s="509">
        <v>0</v>
      </c>
      <c r="Q17" s="509">
        <f t="shared" si="2"/>
        <v>2500</v>
      </c>
      <c r="R17" s="509">
        <v>0</v>
      </c>
      <c r="S17" s="509">
        <v>0</v>
      </c>
      <c r="T17" s="509">
        <v>0</v>
      </c>
      <c r="U17" s="510">
        <v>0</v>
      </c>
      <c r="V17" s="511">
        <v>0</v>
      </c>
      <c r="W17" s="509">
        <v>0</v>
      </c>
      <c r="X17" s="509">
        <v>0</v>
      </c>
      <c r="Y17" s="509">
        <v>0</v>
      </c>
      <c r="Z17" s="509">
        <v>0</v>
      </c>
    </row>
    <row r="18" spans="1:26" x14ac:dyDescent="0.25">
      <c r="A18" s="498">
        <f t="shared" si="0"/>
        <v>43616</v>
      </c>
      <c r="B18" s="499" t="str">
        <f>+asset_level_drivers!$D$1</f>
        <v>Foreland I</v>
      </c>
      <c r="C18" s="522">
        <v>0</v>
      </c>
      <c r="D18" s="502">
        <v>0</v>
      </c>
      <c r="E18" s="502">
        <v>0</v>
      </c>
      <c r="F18" s="523">
        <v>0</v>
      </c>
      <c r="G18" s="502">
        <v>0</v>
      </c>
      <c r="H18" s="503">
        <f t="shared" si="1"/>
        <v>0</v>
      </c>
      <c r="I18" s="502">
        <v>0</v>
      </c>
      <c r="J18" s="502">
        <v>0</v>
      </c>
      <c r="K18" s="503">
        <v>0</v>
      </c>
      <c r="L18" s="502">
        <v>0</v>
      </c>
      <c r="M18" s="502"/>
      <c r="N18" s="502">
        <v>0</v>
      </c>
      <c r="O18" s="502">
        <v>625</v>
      </c>
      <c r="P18" s="502">
        <v>0</v>
      </c>
      <c r="Q18" s="502">
        <f t="shared" si="2"/>
        <v>3125</v>
      </c>
      <c r="R18" s="502">
        <v>0</v>
      </c>
      <c r="S18" s="502">
        <v>0</v>
      </c>
      <c r="T18" s="502">
        <v>0</v>
      </c>
      <c r="U18" s="503">
        <v>0</v>
      </c>
      <c r="V18" s="504">
        <v>0</v>
      </c>
      <c r="W18" s="502">
        <v>0</v>
      </c>
      <c r="X18" s="502">
        <v>0</v>
      </c>
      <c r="Y18" s="502">
        <v>0</v>
      </c>
      <c r="Z18" s="502">
        <v>0</v>
      </c>
    </row>
    <row r="19" spans="1:26" x14ac:dyDescent="0.25">
      <c r="A19" s="498">
        <f t="shared" si="0"/>
        <v>43646</v>
      </c>
      <c r="B19" s="506" t="str">
        <f>+asset_level_drivers!$D$1</f>
        <v>Foreland I</v>
      </c>
      <c r="C19" s="524">
        <v>0</v>
      </c>
      <c r="D19" s="509">
        <v>0</v>
      </c>
      <c r="E19" s="509">
        <v>0</v>
      </c>
      <c r="F19" s="525">
        <v>0</v>
      </c>
      <c r="G19" s="509">
        <v>0</v>
      </c>
      <c r="H19" s="510">
        <f t="shared" si="1"/>
        <v>0</v>
      </c>
      <c r="I19" s="509">
        <v>0</v>
      </c>
      <c r="J19" s="509">
        <v>0</v>
      </c>
      <c r="K19" s="510">
        <v>0</v>
      </c>
      <c r="L19" s="509">
        <v>0</v>
      </c>
      <c r="M19" s="509"/>
      <c r="N19" s="509">
        <v>0</v>
      </c>
      <c r="O19" s="509">
        <v>625</v>
      </c>
      <c r="P19" s="509">
        <v>0</v>
      </c>
      <c r="Q19" s="509">
        <f t="shared" si="2"/>
        <v>3750</v>
      </c>
      <c r="R19" s="509">
        <v>0</v>
      </c>
      <c r="S19" s="509">
        <v>0</v>
      </c>
      <c r="T19" s="509">
        <v>0</v>
      </c>
      <c r="U19" s="510">
        <v>0</v>
      </c>
      <c r="V19" s="511">
        <v>0</v>
      </c>
      <c r="W19" s="509">
        <v>0</v>
      </c>
      <c r="X19" s="509">
        <v>0</v>
      </c>
      <c r="Y19" s="509">
        <v>0</v>
      </c>
      <c r="Z19" s="509">
        <v>0</v>
      </c>
    </row>
    <row r="20" spans="1:26" x14ac:dyDescent="0.25">
      <c r="A20" s="498">
        <f t="shared" si="0"/>
        <v>43677</v>
      </c>
      <c r="B20" s="499" t="str">
        <f>+asset_level_drivers!$D$1</f>
        <v>Foreland I</v>
      </c>
      <c r="C20" s="522">
        <v>0</v>
      </c>
      <c r="D20" s="502">
        <v>0</v>
      </c>
      <c r="E20" s="502">
        <v>0</v>
      </c>
      <c r="F20" s="523">
        <v>0</v>
      </c>
      <c r="G20" s="502">
        <v>0</v>
      </c>
      <c r="H20" s="503">
        <f t="shared" si="1"/>
        <v>0</v>
      </c>
      <c r="I20" s="502">
        <v>0</v>
      </c>
      <c r="J20" s="502">
        <v>0</v>
      </c>
      <c r="K20" s="503">
        <v>0</v>
      </c>
      <c r="L20" s="502">
        <v>0</v>
      </c>
      <c r="M20" s="502"/>
      <c r="N20" s="502">
        <v>0</v>
      </c>
      <c r="O20" s="502">
        <v>625</v>
      </c>
      <c r="P20" s="502">
        <v>0</v>
      </c>
      <c r="Q20" s="502">
        <f t="shared" si="2"/>
        <v>4375</v>
      </c>
      <c r="R20" s="502">
        <v>0</v>
      </c>
      <c r="S20" s="502">
        <v>0</v>
      </c>
      <c r="T20" s="502">
        <v>0</v>
      </c>
      <c r="U20" s="503">
        <v>0</v>
      </c>
      <c r="V20" s="504">
        <v>0</v>
      </c>
      <c r="W20" s="502">
        <v>0</v>
      </c>
      <c r="X20" s="502">
        <v>0</v>
      </c>
      <c r="Y20" s="502">
        <v>0</v>
      </c>
      <c r="Z20" s="502">
        <v>0</v>
      </c>
    </row>
    <row r="21" spans="1:26" x14ac:dyDescent="0.25">
      <c r="A21" s="498">
        <f t="shared" si="0"/>
        <v>43708</v>
      </c>
      <c r="B21" s="506" t="str">
        <f>+asset_level_drivers!$D$1</f>
        <v>Foreland I</v>
      </c>
      <c r="C21" s="524">
        <v>0</v>
      </c>
      <c r="D21" s="509">
        <v>0</v>
      </c>
      <c r="E21" s="509">
        <v>0</v>
      </c>
      <c r="F21" s="525">
        <v>0</v>
      </c>
      <c r="G21" s="509">
        <v>0</v>
      </c>
      <c r="H21" s="510">
        <f t="shared" si="1"/>
        <v>0</v>
      </c>
      <c r="I21" s="509">
        <v>0</v>
      </c>
      <c r="J21" s="509">
        <v>0</v>
      </c>
      <c r="K21" s="510">
        <v>0</v>
      </c>
      <c r="L21" s="509">
        <v>0</v>
      </c>
      <c r="M21" s="509"/>
      <c r="N21" s="509">
        <v>0</v>
      </c>
      <c r="O21" s="509">
        <v>625</v>
      </c>
      <c r="P21" s="509">
        <v>0</v>
      </c>
      <c r="Q21" s="509">
        <f t="shared" si="2"/>
        <v>5000</v>
      </c>
      <c r="R21" s="509">
        <v>0</v>
      </c>
      <c r="S21" s="509">
        <v>0</v>
      </c>
      <c r="T21" s="509">
        <v>0</v>
      </c>
      <c r="U21" s="510">
        <v>0</v>
      </c>
      <c r="V21" s="511">
        <v>0</v>
      </c>
      <c r="W21" s="509">
        <v>0</v>
      </c>
      <c r="X21" s="509">
        <v>0</v>
      </c>
      <c r="Y21" s="509">
        <v>0</v>
      </c>
      <c r="Z21" s="509">
        <v>0</v>
      </c>
    </row>
    <row r="22" spans="1:26" x14ac:dyDescent="0.25">
      <c r="A22" s="498">
        <f t="shared" si="0"/>
        <v>43738</v>
      </c>
      <c r="B22" s="499" t="str">
        <f>+asset_level_drivers!$D$1</f>
        <v>Foreland I</v>
      </c>
      <c r="C22" s="522">
        <v>0</v>
      </c>
      <c r="D22" s="502">
        <v>0</v>
      </c>
      <c r="E22" s="502">
        <v>0</v>
      </c>
      <c r="F22" s="523">
        <v>0</v>
      </c>
      <c r="G22" s="502">
        <v>0</v>
      </c>
      <c r="H22" s="503">
        <f t="shared" si="1"/>
        <v>0</v>
      </c>
      <c r="I22" s="502">
        <v>0</v>
      </c>
      <c r="J22" s="502">
        <v>0</v>
      </c>
      <c r="K22" s="503">
        <v>0</v>
      </c>
      <c r="L22" s="502">
        <v>0</v>
      </c>
      <c r="M22" s="502"/>
      <c r="N22" s="502">
        <v>0</v>
      </c>
      <c r="O22" s="502">
        <v>625</v>
      </c>
      <c r="P22" s="502">
        <v>0</v>
      </c>
      <c r="Q22" s="502">
        <f t="shared" si="2"/>
        <v>5625</v>
      </c>
      <c r="R22" s="502">
        <v>0</v>
      </c>
      <c r="S22" s="502">
        <v>0</v>
      </c>
      <c r="T22" s="502">
        <v>0</v>
      </c>
      <c r="U22" s="503">
        <v>0</v>
      </c>
      <c r="V22" s="504">
        <v>0</v>
      </c>
      <c r="W22" s="502">
        <v>0</v>
      </c>
      <c r="X22" s="502">
        <v>0</v>
      </c>
      <c r="Y22" s="502">
        <v>0</v>
      </c>
      <c r="Z22" s="502">
        <v>0</v>
      </c>
    </row>
    <row r="23" spans="1:26" x14ac:dyDescent="0.25">
      <c r="A23" s="498">
        <f t="shared" si="0"/>
        <v>43769</v>
      </c>
      <c r="B23" s="506" t="str">
        <f>+asset_level_drivers!$D$1</f>
        <v>Foreland I</v>
      </c>
      <c r="C23" s="524">
        <v>0</v>
      </c>
      <c r="D23" s="509">
        <v>0</v>
      </c>
      <c r="E23" s="509">
        <v>0</v>
      </c>
      <c r="F23" s="525">
        <v>0</v>
      </c>
      <c r="G23" s="509">
        <v>0</v>
      </c>
      <c r="H23" s="510">
        <f t="shared" si="1"/>
        <v>0</v>
      </c>
      <c r="I23" s="509">
        <v>0</v>
      </c>
      <c r="J23" s="509">
        <v>0</v>
      </c>
      <c r="K23" s="510">
        <v>0</v>
      </c>
      <c r="L23" s="509">
        <v>0</v>
      </c>
      <c r="M23" s="509"/>
      <c r="N23" s="509">
        <v>0</v>
      </c>
      <c r="O23" s="509">
        <v>625</v>
      </c>
      <c r="P23" s="509">
        <v>0</v>
      </c>
      <c r="Q23" s="509">
        <f t="shared" si="2"/>
        <v>6250</v>
      </c>
      <c r="R23" s="509">
        <v>0</v>
      </c>
      <c r="S23" s="509">
        <v>0</v>
      </c>
      <c r="T23" s="509">
        <v>0</v>
      </c>
      <c r="U23" s="510">
        <v>0</v>
      </c>
      <c r="V23" s="511">
        <v>0</v>
      </c>
      <c r="W23" s="509">
        <v>0</v>
      </c>
      <c r="X23" s="509">
        <v>0</v>
      </c>
      <c r="Y23" s="509">
        <v>0</v>
      </c>
      <c r="Z23" s="509">
        <v>0</v>
      </c>
    </row>
    <row r="24" spans="1:26" x14ac:dyDescent="0.25">
      <c r="A24" s="498">
        <f t="shared" si="0"/>
        <v>43799</v>
      </c>
      <c r="B24" s="499" t="str">
        <f>+asset_level_drivers!$D$1</f>
        <v>Foreland I</v>
      </c>
      <c r="C24" s="522">
        <v>0</v>
      </c>
      <c r="D24" s="502">
        <v>0</v>
      </c>
      <c r="E24" s="502">
        <v>0</v>
      </c>
      <c r="F24" s="523">
        <v>0</v>
      </c>
      <c r="G24" s="502">
        <v>0</v>
      </c>
      <c r="H24" s="503">
        <f t="shared" si="1"/>
        <v>0</v>
      </c>
      <c r="I24" s="502">
        <v>0</v>
      </c>
      <c r="J24" s="502">
        <v>0</v>
      </c>
      <c r="K24" s="503">
        <v>0</v>
      </c>
      <c r="L24" s="502">
        <v>0</v>
      </c>
      <c r="M24" s="502"/>
      <c r="N24" s="502">
        <v>0</v>
      </c>
      <c r="O24" s="502">
        <v>625</v>
      </c>
      <c r="P24" s="502">
        <v>0</v>
      </c>
      <c r="Q24" s="502">
        <f t="shared" si="2"/>
        <v>6875</v>
      </c>
      <c r="R24" s="502">
        <v>0</v>
      </c>
      <c r="S24" s="502">
        <v>0</v>
      </c>
      <c r="T24" s="502">
        <v>0</v>
      </c>
      <c r="U24" s="503">
        <v>0</v>
      </c>
      <c r="V24" s="504">
        <v>0</v>
      </c>
      <c r="W24" s="502">
        <v>0</v>
      </c>
      <c r="X24" s="502">
        <v>0</v>
      </c>
      <c r="Y24" s="502">
        <v>0</v>
      </c>
      <c r="Z24" s="502">
        <v>0</v>
      </c>
    </row>
    <row r="25" spans="1:26" x14ac:dyDescent="0.25">
      <c r="A25" s="498">
        <f t="shared" si="0"/>
        <v>43830</v>
      </c>
      <c r="B25" s="506" t="str">
        <f>+asset_level_drivers!$D$1</f>
        <v>Foreland I</v>
      </c>
      <c r="C25" s="524">
        <v>0</v>
      </c>
      <c r="D25" s="509">
        <v>0</v>
      </c>
      <c r="E25" s="509">
        <v>0</v>
      </c>
      <c r="F25" s="525">
        <v>0</v>
      </c>
      <c r="G25" s="509">
        <v>0</v>
      </c>
      <c r="H25" s="510">
        <f t="shared" si="1"/>
        <v>0</v>
      </c>
      <c r="I25" s="509">
        <v>0</v>
      </c>
      <c r="J25" s="509">
        <v>0</v>
      </c>
      <c r="K25" s="510">
        <v>0</v>
      </c>
      <c r="L25" s="509">
        <v>0</v>
      </c>
      <c r="M25" s="509"/>
      <c r="N25" s="509">
        <v>0</v>
      </c>
      <c r="O25" s="509">
        <v>625</v>
      </c>
      <c r="P25" s="509">
        <v>0</v>
      </c>
      <c r="Q25" s="509">
        <f t="shared" si="2"/>
        <v>7500</v>
      </c>
      <c r="R25" s="509">
        <v>0</v>
      </c>
      <c r="S25" s="509">
        <v>0</v>
      </c>
      <c r="T25" s="509">
        <v>0</v>
      </c>
      <c r="U25" s="510">
        <v>0</v>
      </c>
      <c r="V25" s="511">
        <v>0</v>
      </c>
      <c r="W25" s="509">
        <v>0</v>
      </c>
      <c r="X25" s="509">
        <v>0</v>
      </c>
      <c r="Y25" s="509">
        <v>0</v>
      </c>
      <c r="Z25" s="509">
        <v>0</v>
      </c>
    </row>
    <row r="26" spans="1:26" x14ac:dyDescent="0.25">
      <c r="A26" s="498">
        <f t="shared" si="0"/>
        <v>43861</v>
      </c>
      <c r="B26" s="499" t="str">
        <f>+asset_level_drivers!$D$1</f>
        <v>Foreland I</v>
      </c>
      <c r="C26" s="522">
        <v>0</v>
      </c>
      <c r="D26" s="502">
        <v>0</v>
      </c>
      <c r="E26" s="502">
        <v>0</v>
      </c>
      <c r="F26" s="523">
        <v>0</v>
      </c>
      <c r="G26" s="502">
        <v>0</v>
      </c>
      <c r="H26" s="503">
        <f t="shared" si="1"/>
        <v>0</v>
      </c>
      <c r="I26" s="502">
        <v>0</v>
      </c>
      <c r="J26" s="502">
        <v>0</v>
      </c>
      <c r="K26" s="503">
        <v>0</v>
      </c>
      <c r="L26" s="502">
        <v>0</v>
      </c>
      <c r="M26" s="502"/>
      <c r="N26" s="502">
        <v>0</v>
      </c>
      <c r="O26" s="502">
        <v>625</v>
      </c>
      <c r="P26" s="502">
        <v>0</v>
      </c>
      <c r="Q26" s="502">
        <f t="shared" si="2"/>
        <v>7500</v>
      </c>
      <c r="R26" s="502">
        <v>0</v>
      </c>
      <c r="S26" s="502">
        <v>0</v>
      </c>
      <c r="T26" s="502">
        <v>0</v>
      </c>
      <c r="U26" s="503">
        <v>0</v>
      </c>
      <c r="V26" s="504">
        <v>0</v>
      </c>
      <c r="W26" s="502">
        <v>0</v>
      </c>
      <c r="X26" s="502">
        <v>0</v>
      </c>
      <c r="Y26" s="502">
        <v>0</v>
      </c>
      <c r="Z26" s="502">
        <v>0</v>
      </c>
    </row>
    <row r="27" spans="1:26" x14ac:dyDescent="0.25">
      <c r="A27" s="498">
        <f t="shared" si="0"/>
        <v>43890</v>
      </c>
      <c r="B27" s="506" t="str">
        <f>+asset_level_drivers!$D$1</f>
        <v>Foreland I</v>
      </c>
      <c r="C27" s="524">
        <v>0</v>
      </c>
      <c r="D27" s="509">
        <v>0</v>
      </c>
      <c r="E27" s="509">
        <v>0</v>
      </c>
      <c r="F27" s="525">
        <v>0</v>
      </c>
      <c r="G27" s="509">
        <v>0</v>
      </c>
      <c r="H27" s="510">
        <f t="shared" si="1"/>
        <v>0</v>
      </c>
      <c r="I27" s="509">
        <v>0</v>
      </c>
      <c r="J27" s="509">
        <v>0</v>
      </c>
      <c r="K27" s="510">
        <v>0</v>
      </c>
      <c r="L27" s="509">
        <v>0</v>
      </c>
      <c r="M27" s="509"/>
      <c r="N27" s="509">
        <v>0</v>
      </c>
      <c r="O27" s="509">
        <v>625</v>
      </c>
      <c r="P27" s="509">
        <v>0</v>
      </c>
      <c r="Q27" s="509">
        <f t="shared" si="2"/>
        <v>7500</v>
      </c>
      <c r="R27" s="509">
        <v>0</v>
      </c>
      <c r="S27" s="509">
        <v>0</v>
      </c>
      <c r="T27" s="509">
        <v>0</v>
      </c>
      <c r="U27" s="510">
        <v>0</v>
      </c>
      <c r="V27" s="511">
        <v>0</v>
      </c>
      <c r="W27" s="509">
        <v>0</v>
      </c>
      <c r="X27" s="509">
        <v>0</v>
      </c>
      <c r="Y27" s="509">
        <v>0</v>
      </c>
      <c r="Z27" s="509">
        <v>0</v>
      </c>
    </row>
    <row r="28" spans="1:26" x14ac:dyDescent="0.25">
      <c r="A28" s="498">
        <f t="shared" si="0"/>
        <v>43921</v>
      </c>
      <c r="B28" s="499" t="str">
        <f>+asset_level_drivers!$D$1</f>
        <v>Foreland I</v>
      </c>
      <c r="C28" s="522">
        <v>0</v>
      </c>
      <c r="D28" s="502">
        <v>0</v>
      </c>
      <c r="E28" s="502">
        <v>0</v>
      </c>
      <c r="F28" s="523">
        <v>0</v>
      </c>
      <c r="G28" s="502">
        <v>0</v>
      </c>
      <c r="H28" s="503">
        <f t="shared" si="1"/>
        <v>0</v>
      </c>
      <c r="I28" s="502">
        <v>0</v>
      </c>
      <c r="J28" s="502">
        <v>0</v>
      </c>
      <c r="K28" s="503">
        <v>0</v>
      </c>
      <c r="L28" s="502">
        <v>0</v>
      </c>
      <c r="M28" s="502"/>
      <c r="N28" s="502">
        <v>0</v>
      </c>
      <c r="O28" s="502">
        <v>625</v>
      </c>
      <c r="P28" s="502">
        <v>0</v>
      </c>
      <c r="Q28" s="502">
        <f t="shared" si="2"/>
        <v>7500</v>
      </c>
      <c r="R28" s="502">
        <v>0</v>
      </c>
      <c r="S28" s="502">
        <v>0</v>
      </c>
      <c r="T28" s="502">
        <v>0</v>
      </c>
      <c r="U28" s="503">
        <v>0</v>
      </c>
      <c r="V28" s="504">
        <v>0</v>
      </c>
      <c r="W28" s="502">
        <v>0</v>
      </c>
      <c r="X28" s="502">
        <v>0</v>
      </c>
      <c r="Y28" s="502">
        <v>0</v>
      </c>
      <c r="Z28" s="502">
        <v>0</v>
      </c>
    </row>
    <row r="29" spans="1:26" x14ac:dyDescent="0.25">
      <c r="A29" s="498">
        <f t="shared" si="0"/>
        <v>43951</v>
      </c>
      <c r="B29" s="506" t="str">
        <f>+asset_level_drivers!$D$1</f>
        <v>Foreland I</v>
      </c>
      <c r="C29" s="524">
        <v>0</v>
      </c>
      <c r="D29" s="509">
        <v>0</v>
      </c>
      <c r="E29" s="509">
        <v>0</v>
      </c>
      <c r="F29" s="525">
        <v>0</v>
      </c>
      <c r="G29" s="509">
        <v>0</v>
      </c>
      <c r="H29" s="510">
        <f t="shared" si="1"/>
        <v>0</v>
      </c>
      <c r="I29" s="509">
        <v>0</v>
      </c>
      <c r="J29" s="509">
        <v>0</v>
      </c>
      <c r="K29" s="510">
        <v>0</v>
      </c>
      <c r="L29" s="509">
        <v>0</v>
      </c>
      <c r="M29" s="509"/>
      <c r="N29" s="509">
        <v>0</v>
      </c>
      <c r="O29" s="509">
        <v>625</v>
      </c>
      <c r="P29" s="509">
        <v>0</v>
      </c>
      <c r="Q29" s="509">
        <f t="shared" si="2"/>
        <v>7500</v>
      </c>
      <c r="R29" s="509">
        <v>0</v>
      </c>
      <c r="S29" s="509">
        <v>0</v>
      </c>
      <c r="T29" s="509">
        <v>0</v>
      </c>
      <c r="U29" s="510">
        <v>0</v>
      </c>
      <c r="V29" s="511">
        <v>0</v>
      </c>
      <c r="W29" s="509">
        <v>0</v>
      </c>
      <c r="X29" s="509">
        <v>0</v>
      </c>
      <c r="Y29" s="509">
        <v>0</v>
      </c>
      <c r="Z29" s="509">
        <v>0</v>
      </c>
    </row>
    <row r="30" spans="1:26" x14ac:dyDescent="0.25">
      <c r="A30" s="498">
        <f t="shared" si="0"/>
        <v>43982</v>
      </c>
      <c r="B30" s="499" t="str">
        <f>+asset_level_drivers!$D$1</f>
        <v>Foreland I</v>
      </c>
      <c r="C30" s="522">
        <v>0</v>
      </c>
      <c r="D30" s="502">
        <v>0</v>
      </c>
      <c r="E30" s="502">
        <v>0</v>
      </c>
      <c r="F30" s="523">
        <v>0</v>
      </c>
      <c r="G30" s="502">
        <v>0</v>
      </c>
      <c r="H30" s="503">
        <f t="shared" si="1"/>
        <v>0</v>
      </c>
      <c r="I30" s="502">
        <v>0</v>
      </c>
      <c r="J30" s="502">
        <v>0</v>
      </c>
      <c r="K30" s="503">
        <v>0</v>
      </c>
      <c r="L30" s="502">
        <v>0</v>
      </c>
      <c r="M30" s="502"/>
      <c r="N30" s="502">
        <v>0</v>
      </c>
      <c r="O30" s="502">
        <v>625</v>
      </c>
      <c r="P30" s="502">
        <v>0</v>
      </c>
      <c r="Q30" s="502">
        <f t="shared" si="2"/>
        <v>7500</v>
      </c>
      <c r="R30" s="502">
        <v>0</v>
      </c>
      <c r="S30" s="502">
        <v>0</v>
      </c>
      <c r="T30" s="502">
        <v>0</v>
      </c>
      <c r="U30" s="503">
        <v>0</v>
      </c>
      <c r="V30" s="504">
        <v>0</v>
      </c>
      <c r="W30" s="502">
        <v>0</v>
      </c>
      <c r="X30" s="502">
        <v>0</v>
      </c>
      <c r="Y30" s="502">
        <v>0</v>
      </c>
      <c r="Z30" s="502">
        <v>0</v>
      </c>
    </row>
    <row r="31" spans="1:26" x14ac:dyDescent="0.25">
      <c r="A31" s="498">
        <f t="shared" si="0"/>
        <v>44012</v>
      </c>
      <c r="B31" s="506" t="str">
        <f>+asset_level_drivers!$D$1</f>
        <v>Foreland I</v>
      </c>
      <c r="C31" s="524">
        <v>0</v>
      </c>
      <c r="D31" s="509">
        <v>0</v>
      </c>
      <c r="E31" s="509">
        <v>0</v>
      </c>
      <c r="F31" s="525">
        <v>0</v>
      </c>
      <c r="G31" s="509">
        <v>0</v>
      </c>
      <c r="H31" s="510">
        <f t="shared" si="1"/>
        <v>0</v>
      </c>
      <c r="I31" s="509">
        <v>0</v>
      </c>
      <c r="J31" s="509">
        <v>0</v>
      </c>
      <c r="K31" s="510">
        <v>0</v>
      </c>
      <c r="L31" s="509">
        <v>0</v>
      </c>
      <c r="M31" s="509"/>
      <c r="N31" s="509">
        <v>0</v>
      </c>
      <c r="O31" s="509">
        <v>625</v>
      </c>
      <c r="P31" s="509">
        <v>0</v>
      </c>
      <c r="Q31" s="509">
        <f t="shared" si="2"/>
        <v>7500</v>
      </c>
      <c r="R31" s="509">
        <v>0</v>
      </c>
      <c r="S31" s="509">
        <v>0</v>
      </c>
      <c r="T31" s="509">
        <v>0</v>
      </c>
      <c r="U31" s="510">
        <v>0</v>
      </c>
      <c r="V31" s="511">
        <v>0</v>
      </c>
      <c r="W31" s="509">
        <v>0</v>
      </c>
      <c r="X31" s="509">
        <v>0</v>
      </c>
      <c r="Y31" s="509">
        <v>0</v>
      </c>
      <c r="Z31" s="509">
        <v>0</v>
      </c>
    </row>
    <row r="32" spans="1:26" x14ac:dyDescent="0.25">
      <c r="A32" s="498">
        <f t="shared" si="0"/>
        <v>44043</v>
      </c>
      <c r="B32" s="499" t="str">
        <f>+asset_level_drivers!$D$1</f>
        <v>Foreland I</v>
      </c>
      <c r="C32" s="522">
        <v>0</v>
      </c>
      <c r="D32" s="502">
        <v>0</v>
      </c>
      <c r="E32" s="502">
        <v>0</v>
      </c>
      <c r="F32" s="523">
        <v>0</v>
      </c>
      <c r="G32" s="502">
        <v>0</v>
      </c>
      <c r="H32" s="503">
        <f t="shared" si="1"/>
        <v>0</v>
      </c>
      <c r="I32" s="502">
        <v>0</v>
      </c>
      <c r="J32" s="502">
        <v>0</v>
      </c>
      <c r="K32" s="503">
        <v>0</v>
      </c>
      <c r="L32" s="502">
        <v>0</v>
      </c>
      <c r="M32" s="502"/>
      <c r="N32" s="502">
        <v>0</v>
      </c>
      <c r="O32" s="502">
        <v>625</v>
      </c>
      <c r="P32" s="502">
        <v>0</v>
      </c>
      <c r="Q32" s="502">
        <f t="shared" si="2"/>
        <v>7500</v>
      </c>
      <c r="R32" s="502">
        <v>0</v>
      </c>
      <c r="S32" s="502">
        <v>0</v>
      </c>
      <c r="T32" s="502">
        <v>0</v>
      </c>
      <c r="U32" s="503">
        <v>0</v>
      </c>
      <c r="V32" s="504">
        <v>0</v>
      </c>
      <c r="W32" s="502">
        <v>0</v>
      </c>
      <c r="X32" s="502">
        <v>0</v>
      </c>
      <c r="Y32" s="502">
        <v>0</v>
      </c>
      <c r="Z32" s="502">
        <v>0</v>
      </c>
    </row>
    <row r="33" spans="1:26" x14ac:dyDescent="0.25">
      <c r="A33" s="498">
        <f t="shared" si="0"/>
        <v>44074</v>
      </c>
      <c r="B33" s="506" t="str">
        <f>+asset_level_drivers!$D$1</f>
        <v>Foreland I</v>
      </c>
      <c r="C33" s="524">
        <v>0</v>
      </c>
      <c r="D33" s="509">
        <v>0</v>
      </c>
      <c r="E33" s="509">
        <v>0</v>
      </c>
      <c r="F33" s="525">
        <v>0</v>
      </c>
      <c r="G33" s="509">
        <v>0</v>
      </c>
      <c r="H33" s="510">
        <f t="shared" si="1"/>
        <v>0</v>
      </c>
      <c r="I33" s="509">
        <v>0</v>
      </c>
      <c r="J33" s="509">
        <v>0</v>
      </c>
      <c r="K33" s="510">
        <v>0</v>
      </c>
      <c r="L33" s="509">
        <v>0</v>
      </c>
      <c r="M33" s="509"/>
      <c r="N33" s="509">
        <v>0</v>
      </c>
      <c r="O33" s="509">
        <v>625</v>
      </c>
      <c r="P33" s="509">
        <v>0</v>
      </c>
      <c r="Q33" s="509">
        <f t="shared" si="2"/>
        <v>7500</v>
      </c>
      <c r="R33" s="509">
        <v>0</v>
      </c>
      <c r="S33" s="509">
        <v>0</v>
      </c>
      <c r="T33" s="509">
        <v>0</v>
      </c>
      <c r="U33" s="510">
        <v>0</v>
      </c>
      <c r="V33" s="511">
        <v>0</v>
      </c>
      <c r="W33" s="509">
        <v>0</v>
      </c>
      <c r="X33" s="509">
        <v>0</v>
      </c>
      <c r="Y33" s="509">
        <v>0</v>
      </c>
      <c r="Z33" s="509">
        <v>0</v>
      </c>
    </row>
    <row r="34" spans="1:26" x14ac:dyDescent="0.25">
      <c r="A34" s="498">
        <f t="shared" si="0"/>
        <v>44104</v>
      </c>
      <c r="B34" s="499" t="str">
        <f>+asset_level_drivers!$D$1</f>
        <v>Foreland I</v>
      </c>
      <c r="C34" s="522">
        <v>0</v>
      </c>
      <c r="D34" s="502">
        <v>0</v>
      </c>
      <c r="E34" s="502">
        <v>0</v>
      </c>
      <c r="F34" s="523">
        <v>0</v>
      </c>
      <c r="G34" s="502">
        <v>0</v>
      </c>
      <c r="H34" s="503">
        <f t="shared" si="1"/>
        <v>0</v>
      </c>
      <c r="I34" s="502">
        <v>0</v>
      </c>
      <c r="J34" s="502">
        <v>0</v>
      </c>
      <c r="K34" s="503">
        <v>0</v>
      </c>
      <c r="L34" s="502">
        <v>0</v>
      </c>
      <c r="M34" s="502"/>
      <c r="N34" s="502">
        <v>0</v>
      </c>
      <c r="O34" s="502">
        <v>625</v>
      </c>
      <c r="P34" s="502">
        <v>0</v>
      </c>
      <c r="Q34" s="502">
        <f t="shared" si="2"/>
        <v>7500</v>
      </c>
      <c r="R34" s="502">
        <v>0</v>
      </c>
      <c r="S34" s="502">
        <v>0</v>
      </c>
      <c r="T34" s="502">
        <v>0</v>
      </c>
      <c r="U34" s="503">
        <v>0</v>
      </c>
      <c r="V34" s="504">
        <v>0</v>
      </c>
      <c r="W34" s="502">
        <v>0</v>
      </c>
      <c r="X34" s="502">
        <v>0</v>
      </c>
      <c r="Y34" s="502">
        <v>0</v>
      </c>
      <c r="Z34" s="502">
        <v>0</v>
      </c>
    </row>
    <row r="35" spans="1:26" x14ac:dyDescent="0.25">
      <c r="A35" s="498">
        <f t="shared" si="0"/>
        <v>44135</v>
      </c>
      <c r="B35" s="506" t="str">
        <f>+asset_level_drivers!$D$1</f>
        <v>Foreland I</v>
      </c>
      <c r="C35" s="524">
        <v>0</v>
      </c>
      <c r="D35" s="509">
        <v>0</v>
      </c>
      <c r="E35" s="509">
        <v>0</v>
      </c>
      <c r="F35" s="525">
        <v>0</v>
      </c>
      <c r="G35" s="509">
        <v>0</v>
      </c>
      <c r="H35" s="510">
        <f t="shared" si="1"/>
        <v>0</v>
      </c>
      <c r="I35" s="509">
        <v>0</v>
      </c>
      <c r="J35" s="509">
        <v>0</v>
      </c>
      <c r="K35" s="510">
        <v>0</v>
      </c>
      <c r="L35" s="509">
        <v>0</v>
      </c>
      <c r="M35" s="509"/>
      <c r="N35" s="509">
        <v>0</v>
      </c>
      <c r="O35" s="509">
        <v>625</v>
      </c>
      <c r="P35" s="509">
        <v>0</v>
      </c>
      <c r="Q35" s="509">
        <f t="shared" si="2"/>
        <v>7500</v>
      </c>
      <c r="R35" s="509">
        <v>0</v>
      </c>
      <c r="S35" s="509">
        <v>0</v>
      </c>
      <c r="T35" s="509">
        <v>0</v>
      </c>
      <c r="U35" s="510">
        <v>0</v>
      </c>
      <c r="V35" s="511">
        <v>0</v>
      </c>
      <c r="W35" s="509">
        <v>0</v>
      </c>
      <c r="X35" s="509">
        <v>0</v>
      </c>
      <c r="Y35" s="509">
        <v>0</v>
      </c>
      <c r="Z35" s="509">
        <v>0</v>
      </c>
    </row>
    <row r="36" spans="1:26" x14ac:dyDescent="0.25">
      <c r="A36" s="498">
        <f t="shared" si="0"/>
        <v>44165</v>
      </c>
      <c r="B36" s="499" t="str">
        <f>+asset_level_drivers!$D$1</f>
        <v>Foreland I</v>
      </c>
      <c r="C36" s="522">
        <v>0</v>
      </c>
      <c r="D36" s="502">
        <v>0</v>
      </c>
      <c r="E36" s="502">
        <v>0</v>
      </c>
      <c r="F36" s="523">
        <v>0</v>
      </c>
      <c r="G36" s="502">
        <v>0</v>
      </c>
      <c r="H36" s="503">
        <f t="shared" si="1"/>
        <v>0</v>
      </c>
      <c r="I36" s="502">
        <v>0</v>
      </c>
      <c r="J36" s="502">
        <v>0</v>
      </c>
      <c r="K36" s="503">
        <v>0</v>
      </c>
      <c r="L36" s="502">
        <v>0</v>
      </c>
      <c r="M36" s="502"/>
      <c r="N36" s="502">
        <v>0</v>
      </c>
      <c r="O36" s="502">
        <v>625</v>
      </c>
      <c r="P36" s="502">
        <v>0</v>
      </c>
      <c r="Q36" s="502">
        <f t="shared" si="2"/>
        <v>7500</v>
      </c>
      <c r="R36" s="502">
        <v>0</v>
      </c>
      <c r="S36" s="502">
        <v>0</v>
      </c>
      <c r="T36" s="502">
        <v>0</v>
      </c>
      <c r="U36" s="503">
        <v>0</v>
      </c>
      <c r="V36" s="504">
        <v>0</v>
      </c>
      <c r="W36" s="502">
        <v>0</v>
      </c>
      <c r="X36" s="502">
        <v>0</v>
      </c>
      <c r="Y36" s="502">
        <v>0</v>
      </c>
      <c r="Z36" s="502">
        <v>0</v>
      </c>
    </row>
    <row r="37" spans="1:26" x14ac:dyDescent="0.25">
      <c r="A37" s="498">
        <f t="shared" si="0"/>
        <v>44196</v>
      </c>
      <c r="B37" s="506" t="str">
        <f>+asset_level_drivers!$D$1</f>
        <v>Foreland I</v>
      </c>
      <c r="C37" s="524">
        <v>0</v>
      </c>
      <c r="D37" s="509">
        <v>0</v>
      </c>
      <c r="E37" s="509">
        <v>0</v>
      </c>
      <c r="F37" s="525">
        <v>0</v>
      </c>
      <c r="G37" s="509">
        <v>0</v>
      </c>
      <c r="H37" s="510">
        <f t="shared" si="1"/>
        <v>0</v>
      </c>
      <c r="I37" s="509">
        <v>0</v>
      </c>
      <c r="J37" s="509">
        <v>0</v>
      </c>
      <c r="K37" s="510">
        <v>0</v>
      </c>
      <c r="L37" s="509">
        <v>0</v>
      </c>
      <c r="M37" s="509"/>
      <c r="N37" s="509">
        <v>0</v>
      </c>
      <c r="O37" s="509">
        <v>625</v>
      </c>
      <c r="P37" s="509">
        <v>0</v>
      </c>
      <c r="Q37" s="509">
        <f t="shared" si="2"/>
        <v>7500</v>
      </c>
      <c r="R37" s="509">
        <v>0</v>
      </c>
      <c r="S37" s="509">
        <v>0</v>
      </c>
      <c r="T37" s="509">
        <v>0</v>
      </c>
      <c r="U37" s="510">
        <v>0</v>
      </c>
      <c r="V37" s="511">
        <v>0</v>
      </c>
      <c r="W37" s="509">
        <v>0</v>
      </c>
      <c r="X37" s="509">
        <v>0</v>
      </c>
      <c r="Y37" s="509">
        <v>0</v>
      </c>
      <c r="Z37" s="509">
        <v>0</v>
      </c>
    </row>
    <row r="38" spans="1:26" x14ac:dyDescent="0.25">
      <c r="A38" s="498">
        <f t="shared" si="0"/>
        <v>44227</v>
      </c>
      <c r="B38" s="499" t="str">
        <f>+asset_level_drivers!$D$1</f>
        <v>Foreland I</v>
      </c>
      <c r="C38" s="522">
        <v>0</v>
      </c>
      <c r="D38" s="502">
        <v>0</v>
      </c>
      <c r="E38" s="502">
        <v>0</v>
      </c>
      <c r="F38" s="523">
        <v>0</v>
      </c>
      <c r="G38" s="502">
        <v>0</v>
      </c>
      <c r="H38" s="503">
        <f t="shared" si="1"/>
        <v>0</v>
      </c>
      <c r="I38" s="502">
        <v>0</v>
      </c>
      <c r="J38" s="502">
        <v>0</v>
      </c>
      <c r="K38" s="503">
        <v>0</v>
      </c>
      <c r="L38" s="502">
        <v>0</v>
      </c>
      <c r="M38" s="502"/>
      <c r="N38" s="502">
        <v>0</v>
      </c>
      <c r="O38" s="502">
        <v>625</v>
      </c>
      <c r="P38" s="502">
        <v>0</v>
      </c>
      <c r="Q38" s="502">
        <f t="shared" si="2"/>
        <v>7500</v>
      </c>
      <c r="R38" s="502">
        <v>0</v>
      </c>
      <c r="S38" s="502">
        <v>0</v>
      </c>
      <c r="T38" s="502">
        <v>0</v>
      </c>
      <c r="U38" s="503">
        <v>0</v>
      </c>
      <c r="V38" s="504">
        <v>0</v>
      </c>
      <c r="W38" s="502">
        <v>0</v>
      </c>
      <c r="X38" s="502">
        <v>0</v>
      </c>
      <c r="Y38" s="502">
        <v>0</v>
      </c>
      <c r="Z38" s="502">
        <v>0</v>
      </c>
    </row>
    <row r="39" spans="1:26" x14ac:dyDescent="0.25">
      <c r="A39" s="498">
        <f t="shared" si="0"/>
        <v>44255</v>
      </c>
      <c r="B39" s="506" t="str">
        <f>+asset_level_drivers!$D$1</f>
        <v>Foreland I</v>
      </c>
      <c r="C39" s="524">
        <v>0</v>
      </c>
      <c r="D39" s="509">
        <v>0</v>
      </c>
      <c r="E39" s="509">
        <v>0</v>
      </c>
      <c r="F39" s="525">
        <v>0</v>
      </c>
      <c r="G39" s="509">
        <v>0</v>
      </c>
      <c r="H39" s="510">
        <f t="shared" si="1"/>
        <v>0</v>
      </c>
      <c r="I39" s="509">
        <v>0</v>
      </c>
      <c r="J39" s="509">
        <v>0</v>
      </c>
      <c r="K39" s="510">
        <v>0</v>
      </c>
      <c r="L39" s="509">
        <v>0</v>
      </c>
      <c r="M39" s="509"/>
      <c r="N39" s="509">
        <v>0</v>
      </c>
      <c r="O39" s="509">
        <v>625</v>
      </c>
      <c r="P39" s="509">
        <v>0</v>
      </c>
      <c r="Q39" s="509">
        <f t="shared" si="2"/>
        <v>7500</v>
      </c>
      <c r="R39" s="509">
        <v>0</v>
      </c>
      <c r="S39" s="509">
        <v>0</v>
      </c>
      <c r="T39" s="509">
        <v>0</v>
      </c>
      <c r="U39" s="510">
        <v>0</v>
      </c>
      <c r="V39" s="511">
        <v>0</v>
      </c>
      <c r="W39" s="509">
        <v>0</v>
      </c>
      <c r="X39" s="509">
        <v>0</v>
      </c>
      <c r="Y39" s="509">
        <v>0</v>
      </c>
      <c r="Z39" s="509">
        <v>0</v>
      </c>
    </row>
    <row r="40" spans="1:26" x14ac:dyDescent="0.25">
      <c r="A40" s="498">
        <f t="shared" si="0"/>
        <v>44286</v>
      </c>
      <c r="B40" s="499" t="str">
        <f>+asset_level_drivers!$D$1</f>
        <v>Foreland I</v>
      </c>
      <c r="C40" s="522">
        <v>0</v>
      </c>
      <c r="D40" s="502">
        <v>0</v>
      </c>
      <c r="E40" s="502">
        <v>0</v>
      </c>
      <c r="F40" s="523">
        <v>0</v>
      </c>
      <c r="G40" s="502">
        <v>0</v>
      </c>
      <c r="H40" s="503">
        <f t="shared" si="1"/>
        <v>0</v>
      </c>
      <c r="I40" s="502">
        <v>0</v>
      </c>
      <c r="J40" s="502">
        <v>0</v>
      </c>
      <c r="K40" s="503">
        <v>0</v>
      </c>
      <c r="L40" s="502">
        <v>0</v>
      </c>
      <c r="M40" s="502"/>
      <c r="N40" s="502">
        <v>0</v>
      </c>
      <c r="O40" s="502">
        <v>625</v>
      </c>
      <c r="P40" s="502">
        <v>0</v>
      </c>
      <c r="Q40" s="502">
        <f t="shared" si="2"/>
        <v>7500</v>
      </c>
      <c r="R40" s="502">
        <v>0</v>
      </c>
      <c r="S40" s="502">
        <v>0</v>
      </c>
      <c r="T40" s="502">
        <v>0</v>
      </c>
      <c r="U40" s="503">
        <v>0</v>
      </c>
      <c r="V40" s="504">
        <v>0</v>
      </c>
      <c r="W40" s="502">
        <v>0</v>
      </c>
      <c r="X40" s="502">
        <v>0</v>
      </c>
      <c r="Y40" s="502">
        <v>0</v>
      </c>
      <c r="Z40" s="502">
        <v>0</v>
      </c>
    </row>
    <row r="41" spans="1:26" x14ac:dyDescent="0.25">
      <c r="A41" s="498">
        <f t="shared" si="0"/>
        <v>44316</v>
      </c>
      <c r="B41" s="506" t="str">
        <f>+asset_level_drivers!$D$1</f>
        <v>Foreland I</v>
      </c>
      <c r="C41" s="524">
        <v>0</v>
      </c>
      <c r="D41" s="509">
        <v>0</v>
      </c>
      <c r="E41" s="509">
        <v>0</v>
      </c>
      <c r="F41" s="525">
        <v>0</v>
      </c>
      <c r="G41" s="509">
        <v>0</v>
      </c>
      <c r="H41" s="510">
        <f t="shared" si="1"/>
        <v>0</v>
      </c>
      <c r="I41" s="509">
        <v>0</v>
      </c>
      <c r="J41" s="509">
        <v>0</v>
      </c>
      <c r="K41" s="510">
        <v>0</v>
      </c>
      <c r="L41" s="509">
        <v>0</v>
      </c>
      <c r="M41" s="509"/>
      <c r="N41" s="509">
        <v>0</v>
      </c>
      <c r="O41" s="509">
        <v>625</v>
      </c>
      <c r="P41" s="509">
        <v>0</v>
      </c>
      <c r="Q41" s="509">
        <f t="shared" si="2"/>
        <v>7500</v>
      </c>
      <c r="R41" s="509">
        <v>0</v>
      </c>
      <c r="S41" s="509">
        <v>0</v>
      </c>
      <c r="T41" s="509">
        <v>0</v>
      </c>
      <c r="U41" s="510">
        <v>0</v>
      </c>
      <c r="V41" s="511">
        <v>0</v>
      </c>
      <c r="W41" s="509">
        <v>0</v>
      </c>
      <c r="X41" s="509">
        <v>0</v>
      </c>
      <c r="Y41" s="509">
        <v>0</v>
      </c>
      <c r="Z41" s="509">
        <v>0</v>
      </c>
    </row>
    <row r="42" spans="1:26" x14ac:dyDescent="0.25">
      <c r="A42" s="498">
        <f t="shared" si="0"/>
        <v>44347</v>
      </c>
      <c r="B42" s="499" t="str">
        <f>+asset_level_drivers!$D$1</f>
        <v>Foreland I</v>
      </c>
      <c r="C42" s="522">
        <v>0</v>
      </c>
      <c r="D42" s="502">
        <v>0</v>
      </c>
      <c r="E42" s="502">
        <v>0</v>
      </c>
      <c r="F42" s="523">
        <v>0</v>
      </c>
      <c r="G42" s="502">
        <v>0</v>
      </c>
      <c r="H42" s="503">
        <f t="shared" si="1"/>
        <v>0</v>
      </c>
      <c r="I42" s="502">
        <v>0</v>
      </c>
      <c r="J42" s="502">
        <v>0</v>
      </c>
      <c r="K42" s="503">
        <v>0</v>
      </c>
      <c r="L42" s="502">
        <v>0</v>
      </c>
      <c r="M42" s="502"/>
      <c r="N42" s="502">
        <v>0</v>
      </c>
      <c r="O42" s="502">
        <v>625</v>
      </c>
      <c r="P42" s="502">
        <v>0</v>
      </c>
      <c r="Q42" s="502">
        <f t="shared" si="2"/>
        <v>7500</v>
      </c>
      <c r="R42" s="502">
        <v>0</v>
      </c>
      <c r="S42" s="502">
        <v>0</v>
      </c>
      <c r="T42" s="502">
        <v>0</v>
      </c>
      <c r="U42" s="503">
        <v>0</v>
      </c>
      <c r="V42" s="504">
        <v>0</v>
      </c>
      <c r="W42" s="502">
        <v>0</v>
      </c>
      <c r="X42" s="502">
        <v>0</v>
      </c>
      <c r="Y42" s="502">
        <v>0</v>
      </c>
      <c r="Z42" s="502">
        <v>0</v>
      </c>
    </row>
    <row r="43" spans="1:26" x14ac:dyDescent="0.25">
      <c r="A43" s="498">
        <f t="shared" si="0"/>
        <v>44377</v>
      </c>
      <c r="B43" s="506" t="str">
        <f>+asset_level_drivers!$D$1</f>
        <v>Foreland I</v>
      </c>
      <c r="C43" s="524">
        <v>0</v>
      </c>
      <c r="D43" s="509">
        <v>0</v>
      </c>
      <c r="E43" s="509">
        <v>0</v>
      </c>
      <c r="F43" s="525">
        <v>0</v>
      </c>
      <c r="G43" s="509">
        <v>0</v>
      </c>
      <c r="H43" s="510">
        <f t="shared" si="1"/>
        <v>0</v>
      </c>
      <c r="I43" s="509">
        <v>0</v>
      </c>
      <c r="J43" s="509">
        <v>0</v>
      </c>
      <c r="K43" s="510">
        <v>0</v>
      </c>
      <c r="L43" s="509">
        <v>0</v>
      </c>
      <c r="M43" s="509"/>
      <c r="N43" s="509">
        <v>0</v>
      </c>
      <c r="O43" s="509">
        <v>625</v>
      </c>
      <c r="P43" s="509">
        <v>0</v>
      </c>
      <c r="Q43" s="509">
        <f t="shared" si="2"/>
        <v>7500</v>
      </c>
      <c r="R43" s="509">
        <v>0</v>
      </c>
      <c r="S43" s="509">
        <v>0</v>
      </c>
      <c r="T43" s="509">
        <v>0</v>
      </c>
      <c r="U43" s="510">
        <v>0</v>
      </c>
      <c r="V43" s="511">
        <v>0</v>
      </c>
      <c r="W43" s="509">
        <v>0</v>
      </c>
      <c r="X43" s="509">
        <v>0</v>
      </c>
      <c r="Y43" s="509">
        <v>0</v>
      </c>
      <c r="Z43" s="509">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2DC7-B1B5-4202-91CA-46B24382820B}">
  <sheetPr codeName="Sheet29">
    <tabColor rgb="FF3399FF"/>
  </sheetPr>
  <dimension ref="A1:Z40"/>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10.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+asset_level_drivers!$L$1</f>
        <v>LeasingI</v>
      </c>
      <c r="C2" s="499"/>
      <c r="D2" s="500"/>
      <c r="E2" s="500"/>
      <c r="F2" s="501"/>
      <c r="G2" s="502"/>
      <c r="H2" s="502"/>
      <c r="I2" s="500"/>
      <c r="J2" s="500"/>
      <c r="K2" s="500"/>
      <c r="L2" s="500"/>
      <c r="M2" s="502"/>
      <c r="N2" s="502"/>
      <c r="O2" s="500">
        <f>+hist_financials_4!O2/2</f>
        <v>0</v>
      </c>
      <c r="P2" s="502"/>
      <c r="Q2" s="500">
        <f>+hist_financials_4!Q2/2</f>
        <v>0</v>
      </c>
      <c r="R2" s="502">
        <v>0</v>
      </c>
      <c r="S2" s="502">
        <v>0</v>
      </c>
      <c r="T2" s="502">
        <v>0</v>
      </c>
      <c r="U2" s="503">
        <v>0</v>
      </c>
      <c r="V2" s="504">
        <v>0</v>
      </c>
      <c r="W2" s="502">
        <v>0</v>
      </c>
      <c r="X2" s="502">
        <v>0</v>
      </c>
      <c r="Y2" s="502">
        <v>0</v>
      </c>
      <c r="Z2" s="502"/>
    </row>
    <row r="3" spans="1:26" x14ac:dyDescent="0.25">
      <c r="A3" s="498">
        <f t="shared" ref="A3:A40" si="0">+EOMONTH(A2,1)</f>
        <v>43159</v>
      </c>
      <c r="B3" s="505" t="str">
        <f t="shared" ref="B3:B40" si="1">+B2</f>
        <v>LeasingI</v>
      </c>
      <c r="C3" s="506"/>
      <c r="D3" s="507"/>
      <c r="E3" s="507"/>
      <c r="F3" s="508"/>
      <c r="G3" s="509"/>
      <c r="H3" s="509"/>
      <c r="I3" s="507"/>
      <c r="J3" s="507"/>
      <c r="K3" s="507"/>
      <c r="L3" s="507"/>
      <c r="M3" s="509"/>
      <c r="N3" s="509"/>
      <c r="O3" s="507">
        <f>+hist_financials_4!O3/2</f>
        <v>0</v>
      </c>
      <c r="P3" s="509"/>
      <c r="Q3" s="507">
        <f>+hist_financials_4!Q3/2</f>
        <v>0</v>
      </c>
      <c r="R3" s="509">
        <v>0</v>
      </c>
      <c r="S3" s="509">
        <v>0</v>
      </c>
      <c r="T3" s="509">
        <v>0</v>
      </c>
      <c r="U3" s="510">
        <v>0</v>
      </c>
      <c r="V3" s="511">
        <v>0</v>
      </c>
      <c r="W3" s="509">
        <v>0</v>
      </c>
      <c r="X3" s="509">
        <v>0</v>
      </c>
      <c r="Y3" s="509">
        <v>0</v>
      </c>
      <c r="Z3" s="509"/>
    </row>
    <row r="4" spans="1:26" x14ac:dyDescent="0.25">
      <c r="A4" s="498">
        <f t="shared" si="0"/>
        <v>43190</v>
      </c>
      <c r="B4" s="512" t="str">
        <f t="shared" si="1"/>
        <v>LeasingI</v>
      </c>
      <c r="C4" s="499"/>
      <c r="D4" s="500"/>
      <c r="E4" s="500"/>
      <c r="F4" s="501"/>
      <c r="G4" s="502"/>
      <c r="H4" s="502"/>
      <c r="I4" s="500"/>
      <c r="J4" s="500"/>
      <c r="K4" s="500"/>
      <c r="L4" s="500"/>
      <c r="M4" s="502"/>
      <c r="N4" s="502"/>
      <c r="O4" s="500">
        <f>+hist_financials_4!O4/2</f>
        <v>0</v>
      </c>
      <c r="P4" s="502"/>
      <c r="Q4" s="500">
        <f>+hist_financials_4!Q4/2</f>
        <v>0</v>
      </c>
      <c r="R4" s="502">
        <v>0</v>
      </c>
      <c r="S4" s="502">
        <v>0</v>
      </c>
      <c r="T4" s="502">
        <v>0</v>
      </c>
      <c r="U4" s="503">
        <v>0</v>
      </c>
      <c r="V4" s="504">
        <v>0</v>
      </c>
      <c r="W4" s="502">
        <v>0</v>
      </c>
      <c r="X4" s="502">
        <v>0</v>
      </c>
      <c r="Y4" s="502">
        <v>0</v>
      </c>
      <c r="Z4" s="502"/>
    </row>
    <row r="5" spans="1:26" x14ac:dyDescent="0.25">
      <c r="A5" s="498">
        <f t="shared" si="0"/>
        <v>43220</v>
      </c>
      <c r="B5" s="505" t="str">
        <f t="shared" si="1"/>
        <v>LeasingI</v>
      </c>
      <c r="C5" s="506">
        <v>0</v>
      </c>
      <c r="D5" s="507">
        <v>0</v>
      </c>
      <c r="E5" s="507">
        <v>0</v>
      </c>
      <c r="F5" s="508">
        <v>0</v>
      </c>
      <c r="G5" s="509">
        <v>0</v>
      </c>
      <c r="H5" s="510">
        <f t="shared" ref="H5:H40" si="2">+G5+F5</f>
        <v>0</v>
      </c>
      <c r="I5" s="507">
        <v>0</v>
      </c>
      <c r="J5" s="507">
        <v>0</v>
      </c>
      <c r="K5" s="513">
        <v>0</v>
      </c>
      <c r="L5" s="507">
        <v>0</v>
      </c>
      <c r="M5" s="509"/>
      <c r="N5" s="509">
        <v>0</v>
      </c>
      <c r="O5" s="507">
        <v>0</v>
      </c>
      <c r="P5" s="509">
        <v>0</v>
      </c>
      <c r="Q5" s="507">
        <f>+hist_financials_4!Q5/2</f>
        <v>0</v>
      </c>
      <c r="R5" s="509">
        <v>0</v>
      </c>
      <c r="S5" s="509">
        <v>0</v>
      </c>
      <c r="T5" s="509">
        <v>0</v>
      </c>
      <c r="U5" s="510">
        <v>0</v>
      </c>
      <c r="V5" s="511">
        <v>0</v>
      </c>
      <c r="W5" s="509">
        <v>0</v>
      </c>
      <c r="X5" s="509">
        <v>0</v>
      </c>
      <c r="Y5" s="509">
        <v>0</v>
      </c>
      <c r="Z5" s="509">
        <v>0</v>
      </c>
    </row>
    <row r="6" spans="1:26" x14ac:dyDescent="0.25">
      <c r="A6" s="498">
        <f t="shared" si="0"/>
        <v>43251</v>
      </c>
      <c r="B6" s="512" t="str">
        <f t="shared" si="1"/>
        <v>LeasingI</v>
      </c>
      <c r="C6" s="499">
        <v>0</v>
      </c>
      <c r="D6" s="500">
        <v>0</v>
      </c>
      <c r="E6" s="500">
        <v>0</v>
      </c>
      <c r="F6" s="501">
        <v>0</v>
      </c>
      <c r="G6" s="502">
        <v>0</v>
      </c>
      <c r="H6" s="503">
        <f t="shared" si="2"/>
        <v>0</v>
      </c>
      <c r="I6" s="500">
        <v>0</v>
      </c>
      <c r="J6" s="500">
        <v>0</v>
      </c>
      <c r="K6" s="514">
        <v>0</v>
      </c>
      <c r="L6" s="500">
        <v>0</v>
      </c>
      <c r="M6" s="502"/>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LeasingI</v>
      </c>
      <c r="C7" s="506">
        <v>0</v>
      </c>
      <c r="D7" s="507">
        <v>0</v>
      </c>
      <c r="E7" s="507">
        <v>0</v>
      </c>
      <c r="F7" s="508">
        <v>0</v>
      </c>
      <c r="G7" s="509">
        <v>0</v>
      </c>
      <c r="H7" s="510">
        <f t="shared" si="2"/>
        <v>0</v>
      </c>
      <c r="I7" s="507">
        <v>0</v>
      </c>
      <c r="J7" s="507">
        <v>0</v>
      </c>
      <c r="K7" s="513">
        <v>0</v>
      </c>
      <c r="L7" s="507">
        <v>0</v>
      </c>
      <c r="M7" s="509"/>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LeasingI</v>
      </c>
      <c r="C8" s="499">
        <v>0</v>
      </c>
      <c r="D8" s="500">
        <v>0</v>
      </c>
      <c r="E8" s="500">
        <v>0</v>
      </c>
      <c r="F8" s="501">
        <v>0</v>
      </c>
      <c r="G8" s="502">
        <v>0</v>
      </c>
      <c r="H8" s="503">
        <f t="shared" si="2"/>
        <v>0</v>
      </c>
      <c r="I8" s="500">
        <v>0</v>
      </c>
      <c r="J8" s="500">
        <v>0</v>
      </c>
      <c r="K8" s="514">
        <v>0</v>
      </c>
      <c r="L8" s="500">
        <v>0</v>
      </c>
      <c r="M8" s="502"/>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LeasingI</v>
      </c>
      <c r="C9" s="506">
        <v>0</v>
      </c>
      <c r="D9" s="507">
        <v>0</v>
      </c>
      <c r="E9" s="507">
        <v>0</v>
      </c>
      <c r="F9" s="508">
        <v>0</v>
      </c>
      <c r="G9" s="509">
        <v>0</v>
      </c>
      <c r="H9" s="510">
        <f t="shared" si="2"/>
        <v>0</v>
      </c>
      <c r="I9" s="507">
        <v>0</v>
      </c>
      <c r="J9" s="507">
        <v>0</v>
      </c>
      <c r="K9" s="513">
        <v>0</v>
      </c>
      <c r="L9" s="507">
        <v>0</v>
      </c>
      <c r="M9" s="509"/>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LeasingI</v>
      </c>
      <c r="C10" s="499">
        <v>0</v>
      </c>
      <c r="D10" s="500">
        <v>0</v>
      </c>
      <c r="E10" s="500">
        <v>0</v>
      </c>
      <c r="F10" s="501">
        <v>0</v>
      </c>
      <c r="G10" s="502">
        <v>0</v>
      </c>
      <c r="H10" s="503">
        <f t="shared" si="2"/>
        <v>0</v>
      </c>
      <c r="I10" s="500">
        <v>0</v>
      </c>
      <c r="J10" s="500">
        <v>0</v>
      </c>
      <c r="K10" s="514">
        <v>0</v>
      </c>
      <c r="L10" s="500">
        <v>0</v>
      </c>
      <c r="M10" s="502"/>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LeasingI</v>
      </c>
      <c r="C11" s="506">
        <v>0</v>
      </c>
      <c r="D11" s="507">
        <v>0</v>
      </c>
      <c r="E11" s="507">
        <v>0</v>
      </c>
      <c r="F11" s="508">
        <v>0</v>
      </c>
      <c r="G11" s="509">
        <v>0</v>
      </c>
      <c r="H11" s="510">
        <f t="shared" si="2"/>
        <v>0</v>
      </c>
      <c r="I11" s="507">
        <v>0</v>
      </c>
      <c r="J11" s="507">
        <v>0</v>
      </c>
      <c r="K11" s="513">
        <v>0</v>
      </c>
      <c r="L11" s="507">
        <v>0</v>
      </c>
      <c r="M11" s="509"/>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LeasingI</v>
      </c>
      <c r="C12" s="499">
        <v>0</v>
      </c>
      <c r="D12" s="500">
        <v>0</v>
      </c>
      <c r="E12" s="500">
        <v>0</v>
      </c>
      <c r="F12" s="501">
        <v>0</v>
      </c>
      <c r="G12" s="502">
        <v>0</v>
      </c>
      <c r="H12" s="503">
        <f t="shared" si="2"/>
        <v>0</v>
      </c>
      <c r="I12" s="500">
        <v>0</v>
      </c>
      <c r="J12" s="500">
        <v>0</v>
      </c>
      <c r="K12" s="514">
        <v>0</v>
      </c>
      <c r="L12" s="500">
        <v>0</v>
      </c>
      <c r="M12" s="502"/>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LeasingI</v>
      </c>
      <c r="C13" s="506">
        <v>0</v>
      </c>
      <c r="D13" s="507">
        <v>0</v>
      </c>
      <c r="E13" s="507">
        <v>0</v>
      </c>
      <c r="F13" s="508">
        <v>0</v>
      </c>
      <c r="G13" s="509">
        <v>0</v>
      </c>
      <c r="H13" s="510">
        <f t="shared" si="2"/>
        <v>0</v>
      </c>
      <c r="I13" s="507">
        <v>0</v>
      </c>
      <c r="J13" s="507">
        <v>0</v>
      </c>
      <c r="K13" s="513">
        <v>0</v>
      </c>
      <c r="L13" s="507">
        <v>0</v>
      </c>
      <c r="M13" s="509"/>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LeasingI</v>
      </c>
      <c r="C14" s="499">
        <v>0</v>
      </c>
      <c r="D14" s="500">
        <v>0</v>
      </c>
      <c r="E14" s="500">
        <v>0</v>
      </c>
      <c r="F14" s="501">
        <v>0</v>
      </c>
      <c r="G14" s="502">
        <v>0</v>
      </c>
      <c r="H14" s="503">
        <f t="shared" si="2"/>
        <v>0</v>
      </c>
      <c r="I14" s="500">
        <v>0</v>
      </c>
      <c r="J14" s="500">
        <v>0</v>
      </c>
      <c r="K14" s="514">
        <v>0</v>
      </c>
      <c r="L14" s="500">
        <v>0</v>
      </c>
      <c r="M14" s="502"/>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LeasingI</v>
      </c>
      <c r="C15" s="506">
        <v>0</v>
      </c>
      <c r="D15" s="507">
        <v>0</v>
      </c>
      <c r="E15" s="507">
        <v>0</v>
      </c>
      <c r="F15" s="508">
        <v>0</v>
      </c>
      <c r="G15" s="509">
        <v>0</v>
      </c>
      <c r="H15" s="510">
        <f t="shared" si="2"/>
        <v>0</v>
      </c>
      <c r="I15" s="507">
        <v>0</v>
      </c>
      <c r="J15" s="507">
        <v>0</v>
      </c>
      <c r="K15" s="513">
        <v>0</v>
      </c>
      <c r="L15" s="507">
        <v>0</v>
      </c>
      <c r="M15" s="509"/>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LeasingI</v>
      </c>
      <c r="C16" s="499">
        <v>0</v>
      </c>
      <c r="D16" s="500">
        <v>0</v>
      </c>
      <c r="E16" s="500">
        <v>0</v>
      </c>
      <c r="F16" s="501">
        <v>0</v>
      </c>
      <c r="G16" s="502">
        <v>0</v>
      </c>
      <c r="H16" s="503">
        <f t="shared" si="2"/>
        <v>0</v>
      </c>
      <c r="I16" s="500">
        <v>0</v>
      </c>
      <c r="J16" s="500">
        <v>0</v>
      </c>
      <c r="K16" s="514">
        <v>0</v>
      </c>
      <c r="L16" s="500">
        <v>0</v>
      </c>
      <c r="M16" s="502"/>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LeasingI</v>
      </c>
      <c r="C17" s="506">
        <v>0</v>
      </c>
      <c r="D17" s="507">
        <v>0</v>
      </c>
      <c r="E17" s="507">
        <v>0</v>
      </c>
      <c r="F17" s="508">
        <v>0</v>
      </c>
      <c r="G17" s="509">
        <v>0</v>
      </c>
      <c r="H17" s="510">
        <f t="shared" si="2"/>
        <v>0</v>
      </c>
      <c r="I17" s="507">
        <v>0</v>
      </c>
      <c r="J17" s="507">
        <v>0</v>
      </c>
      <c r="K17" s="513">
        <v>0</v>
      </c>
      <c r="L17" s="507">
        <v>0</v>
      </c>
      <c r="M17" s="509"/>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LeasingI</v>
      </c>
      <c r="C18" s="499">
        <v>0</v>
      </c>
      <c r="D18" s="500">
        <v>0</v>
      </c>
      <c r="E18" s="500">
        <v>0</v>
      </c>
      <c r="F18" s="501">
        <v>0</v>
      </c>
      <c r="G18" s="502">
        <v>0</v>
      </c>
      <c r="H18" s="503">
        <f t="shared" si="2"/>
        <v>0</v>
      </c>
      <c r="I18" s="500">
        <v>0</v>
      </c>
      <c r="J18" s="500">
        <v>0</v>
      </c>
      <c r="K18" s="514">
        <v>0</v>
      </c>
      <c r="L18" s="500">
        <v>0</v>
      </c>
      <c r="M18" s="502"/>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si="1"/>
        <v>LeasingI</v>
      </c>
      <c r="C19" s="506">
        <v>0</v>
      </c>
      <c r="D19" s="507">
        <v>0</v>
      </c>
      <c r="E19" s="507">
        <v>0</v>
      </c>
      <c r="F19" s="508">
        <v>0</v>
      </c>
      <c r="G19" s="509">
        <v>0</v>
      </c>
      <c r="H19" s="510">
        <f t="shared" si="2"/>
        <v>0</v>
      </c>
      <c r="I19" s="507">
        <v>0</v>
      </c>
      <c r="J19" s="507">
        <v>0</v>
      </c>
      <c r="K19" s="513">
        <v>0</v>
      </c>
      <c r="L19" s="507">
        <v>0</v>
      </c>
      <c r="M19" s="509"/>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1"/>
        <v>LeasingI</v>
      </c>
      <c r="C20" s="499">
        <v>0</v>
      </c>
      <c r="D20" s="500">
        <v>0</v>
      </c>
      <c r="E20" s="500">
        <v>0</v>
      </c>
      <c r="F20" s="501">
        <v>0</v>
      </c>
      <c r="G20" s="502">
        <v>0</v>
      </c>
      <c r="H20" s="503">
        <f t="shared" si="2"/>
        <v>0</v>
      </c>
      <c r="I20" s="500">
        <v>0</v>
      </c>
      <c r="J20" s="500">
        <v>0</v>
      </c>
      <c r="K20" s="514">
        <v>0</v>
      </c>
      <c r="L20" s="500">
        <v>0</v>
      </c>
      <c r="M20" s="502"/>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1"/>
        <v>LeasingI</v>
      </c>
      <c r="C21" s="506">
        <v>0</v>
      </c>
      <c r="D21" s="507">
        <v>0</v>
      </c>
      <c r="E21" s="507">
        <v>0</v>
      </c>
      <c r="F21" s="508">
        <v>0</v>
      </c>
      <c r="G21" s="509">
        <v>0</v>
      </c>
      <c r="H21" s="510">
        <f t="shared" si="2"/>
        <v>0</v>
      </c>
      <c r="I21" s="507">
        <v>0</v>
      </c>
      <c r="J21" s="507">
        <v>0</v>
      </c>
      <c r="K21" s="513">
        <v>0</v>
      </c>
      <c r="L21" s="507">
        <v>0</v>
      </c>
      <c r="M21" s="509"/>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1"/>
        <v>LeasingI</v>
      </c>
      <c r="C22" s="499">
        <v>0</v>
      </c>
      <c r="D22" s="500">
        <v>0</v>
      </c>
      <c r="E22" s="500">
        <v>0</v>
      </c>
      <c r="F22" s="501">
        <v>0</v>
      </c>
      <c r="G22" s="502">
        <v>0</v>
      </c>
      <c r="H22" s="503">
        <f t="shared" si="2"/>
        <v>0</v>
      </c>
      <c r="I22" s="500">
        <v>0</v>
      </c>
      <c r="J22" s="500">
        <v>0</v>
      </c>
      <c r="K22" s="514">
        <f t="shared" ref="K22:K33" si="3">+J22+I22</f>
        <v>0</v>
      </c>
      <c r="L22" s="500">
        <v>0</v>
      </c>
      <c r="M22" s="502"/>
      <c r="N22" s="502">
        <v>0</v>
      </c>
      <c r="O22" s="500">
        <v>0</v>
      </c>
      <c r="P22" s="502">
        <v>0</v>
      </c>
      <c r="Q22" s="500">
        <v>0</v>
      </c>
      <c r="R22" s="502">
        <v>0</v>
      </c>
      <c r="S22" s="502">
        <v>0</v>
      </c>
      <c r="T22" s="502">
        <v>0</v>
      </c>
      <c r="U22" s="503">
        <v>0</v>
      </c>
      <c r="V22" s="504">
        <v>0</v>
      </c>
      <c r="W22" s="502">
        <v>0</v>
      </c>
      <c r="X22" s="502">
        <v>0</v>
      </c>
      <c r="Y22" s="502">
        <v>0</v>
      </c>
      <c r="Z22" s="502">
        <v>0</v>
      </c>
    </row>
    <row r="23" spans="1:26" x14ac:dyDescent="0.25">
      <c r="A23" s="498">
        <f t="shared" si="0"/>
        <v>43769</v>
      </c>
      <c r="B23" s="505" t="str">
        <f t="shared" si="1"/>
        <v>LeasingI</v>
      </c>
      <c r="C23" s="506">
        <v>0</v>
      </c>
      <c r="D23" s="507">
        <v>0</v>
      </c>
      <c r="E23" s="507">
        <v>0</v>
      </c>
      <c r="F23" s="508">
        <v>0</v>
      </c>
      <c r="G23" s="509">
        <v>0</v>
      </c>
      <c r="H23" s="510">
        <f t="shared" si="2"/>
        <v>0</v>
      </c>
      <c r="I23" s="507">
        <v>0</v>
      </c>
      <c r="J23" s="507">
        <v>0</v>
      </c>
      <c r="K23" s="513">
        <f t="shared" si="3"/>
        <v>0</v>
      </c>
      <c r="L23" s="507">
        <v>0</v>
      </c>
      <c r="M23" s="509"/>
      <c r="N23" s="509">
        <v>0</v>
      </c>
      <c r="O23" s="507">
        <v>0</v>
      </c>
      <c r="P23" s="509">
        <v>0</v>
      </c>
      <c r="Q23" s="507">
        <v>0</v>
      </c>
      <c r="R23" s="509">
        <v>0</v>
      </c>
      <c r="S23" s="509">
        <v>0</v>
      </c>
      <c r="T23" s="509">
        <v>0</v>
      </c>
      <c r="U23" s="510">
        <v>0</v>
      </c>
      <c r="V23" s="511">
        <v>0</v>
      </c>
      <c r="W23" s="509">
        <v>0</v>
      </c>
      <c r="X23" s="509">
        <v>0</v>
      </c>
      <c r="Y23" s="509">
        <v>0</v>
      </c>
      <c r="Z23" s="509">
        <v>0</v>
      </c>
    </row>
    <row r="24" spans="1:26" x14ac:dyDescent="0.25">
      <c r="A24" s="498">
        <f t="shared" si="0"/>
        <v>43799</v>
      </c>
      <c r="B24" s="512" t="str">
        <f t="shared" si="1"/>
        <v>LeasingI</v>
      </c>
      <c r="C24" s="499">
        <v>0</v>
      </c>
      <c r="D24" s="500">
        <v>0</v>
      </c>
      <c r="E24" s="500">
        <v>0</v>
      </c>
      <c r="F24" s="501">
        <v>0</v>
      </c>
      <c r="G24" s="502">
        <v>0</v>
      </c>
      <c r="H24" s="503">
        <f t="shared" si="2"/>
        <v>0</v>
      </c>
      <c r="I24" s="500">
        <v>0</v>
      </c>
      <c r="J24" s="500">
        <v>0</v>
      </c>
      <c r="K24" s="514">
        <f t="shared" si="3"/>
        <v>0</v>
      </c>
      <c r="L24" s="500">
        <v>0</v>
      </c>
      <c r="M24" s="502"/>
      <c r="N24" s="502">
        <v>0</v>
      </c>
      <c r="O24" s="500">
        <v>0</v>
      </c>
      <c r="P24" s="502">
        <v>0</v>
      </c>
      <c r="Q24" s="500">
        <v>0</v>
      </c>
      <c r="R24" s="502">
        <v>0</v>
      </c>
      <c r="S24" s="502">
        <v>0</v>
      </c>
      <c r="T24" s="502">
        <v>0</v>
      </c>
      <c r="U24" s="503">
        <v>0</v>
      </c>
      <c r="V24" s="504">
        <v>0</v>
      </c>
      <c r="W24" s="502">
        <v>0</v>
      </c>
      <c r="X24" s="502">
        <v>0</v>
      </c>
      <c r="Y24" s="502">
        <v>0</v>
      </c>
      <c r="Z24" s="502">
        <v>0</v>
      </c>
    </row>
    <row r="25" spans="1:26" x14ac:dyDescent="0.25">
      <c r="A25" s="498">
        <f t="shared" si="0"/>
        <v>43830</v>
      </c>
      <c r="B25" s="505" t="str">
        <f t="shared" si="1"/>
        <v>LeasingI</v>
      </c>
      <c r="C25" s="506">
        <v>0</v>
      </c>
      <c r="D25" s="507">
        <v>0</v>
      </c>
      <c r="E25" s="507">
        <v>0</v>
      </c>
      <c r="F25" s="508">
        <v>0</v>
      </c>
      <c r="G25" s="509">
        <v>0</v>
      </c>
      <c r="H25" s="510">
        <f t="shared" si="2"/>
        <v>0</v>
      </c>
      <c r="I25" s="507">
        <v>0</v>
      </c>
      <c r="J25" s="507">
        <v>0</v>
      </c>
      <c r="K25" s="513">
        <f t="shared" si="3"/>
        <v>0</v>
      </c>
      <c r="L25" s="507">
        <v>0</v>
      </c>
      <c r="M25" s="509"/>
      <c r="N25" s="509">
        <v>0</v>
      </c>
      <c r="O25" s="507">
        <v>0</v>
      </c>
      <c r="P25" s="509">
        <v>0</v>
      </c>
      <c r="Q25" s="507">
        <v>0</v>
      </c>
      <c r="R25" s="509">
        <v>0</v>
      </c>
      <c r="S25" s="509">
        <v>0</v>
      </c>
      <c r="T25" s="509">
        <v>0</v>
      </c>
      <c r="U25" s="510">
        <v>0</v>
      </c>
      <c r="V25" s="511">
        <v>0</v>
      </c>
      <c r="W25" s="509">
        <v>0</v>
      </c>
      <c r="X25" s="509">
        <v>0</v>
      </c>
      <c r="Y25" s="509">
        <v>0</v>
      </c>
      <c r="Z25" s="509">
        <v>0</v>
      </c>
    </row>
    <row r="26" spans="1:26" x14ac:dyDescent="0.25">
      <c r="A26" s="498">
        <f t="shared" si="0"/>
        <v>43861</v>
      </c>
      <c r="B26" s="512" t="str">
        <f t="shared" si="1"/>
        <v>LeasingI</v>
      </c>
      <c r="C26" s="499">
        <v>0</v>
      </c>
      <c r="D26" s="500">
        <v>0</v>
      </c>
      <c r="E26" s="500">
        <v>0</v>
      </c>
      <c r="F26" s="501">
        <v>0</v>
      </c>
      <c r="G26" s="502">
        <v>0</v>
      </c>
      <c r="H26" s="503">
        <f t="shared" si="2"/>
        <v>0</v>
      </c>
      <c r="I26" s="500">
        <v>0</v>
      </c>
      <c r="J26" s="500">
        <v>0</v>
      </c>
      <c r="K26" s="514">
        <f t="shared" si="3"/>
        <v>0</v>
      </c>
      <c r="L26" s="500">
        <v>0</v>
      </c>
      <c r="M26" s="502"/>
      <c r="N26" s="502">
        <v>0</v>
      </c>
      <c r="O26" s="500">
        <v>0</v>
      </c>
      <c r="P26" s="502">
        <v>0</v>
      </c>
      <c r="Q26" s="500">
        <v>0</v>
      </c>
      <c r="R26" s="502">
        <v>0</v>
      </c>
      <c r="S26" s="502">
        <v>0</v>
      </c>
      <c r="T26" s="502">
        <v>0</v>
      </c>
      <c r="U26" s="503">
        <v>0</v>
      </c>
      <c r="V26" s="504">
        <v>0</v>
      </c>
      <c r="W26" s="502">
        <v>0</v>
      </c>
      <c r="X26" s="502">
        <v>0</v>
      </c>
      <c r="Y26" s="502">
        <v>0</v>
      </c>
      <c r="Z26" s="502">
        <v>0</v>
      </c>
    </row>
    <row r="27" spans="1:26" x14ac:dyDescent="0.25">
      <c r="A27" s="498">
        <f t="shared" si="0"/>
        <v>43890</v>
      </c>
      <c r="B27" s="505" t="str">
        <f t="shared" si="1"/>
        <v>LeasingI</v>
      </c>
      <c r="C27" s="506">
        <v>0</v>
      </c>
      <c r="D27" s="507">
        <v>0</v>
      </c>
      <c r="E27" s="507">
        <v>0</v>
      </c>
      <c r="F27" s="508">
        <v>0</v>
      </c>
      <c r="G27" s="509">
        <v>0</v>
      </c>
      <c r="H27" s="510">
        <f t="shared" si="2"/>
        <v>0</v>
      </c>
      <c r="I27" s="507">
        <v>0</v>
      </c>
      <c r="J27" s="507">
        <v>0</v>
      </c>
      <c r="K27" s="513">
        <f t="shared" si="3"/>
        <v>0</v>
      </c>
      <c r="L27" s="507">
        <v>0</v>
      </c>
      <c r="M27" s="509"/>
      <c r="N27" s="509">
        <v>0</v>
      </c>
      <c r="O27" s="507">
        <v>0</v>
      </c>
      <c r="P27" s="509">
        <v>0</v>
      </c>
      <c r="Q27" s="507">
        <v>0</v>
      </c>
      <c r="R27" s="509">
        <v>0</v>
      </c>
      <c r="S27" s="509">
        <v>0</v>
      </c>
      <c r="T27" s="509">
        <v>0</v>
      </c>
      <c r="U27" s="510">
        <v>0</v>
      </c>
      <c r="V27" s="511">
        <v>0</v>
      </c>
      <c r="W27" s="509">
        <v>0</v>
      </c>
      <c r="X27" s="509">
        <v>0</v>
      </c>
      <c r="Y27" s="509">
        <v>0</v>
      </c>
      <c r="Z27" s="509">
        <v>0</v>
      </c>
    </row>
    <row r="28" spans="1:26" x14ac:dyDescent="0.25">
      <c r="A28" s="498">
        <f t="shared" si="0"/>
        <v>43921</v>
      </c>
      <c r="B28" s="512" t="str">
        <f t="shared" si="1"/>
        <v>LeasingI</v>
      </c>
      <c r="C28" s="499">
        <v>0</v>
      </c>
      <c r="D28" s="500">
        <v>0</v>
      </c>
      <c r="E28" s="500">
        <v>0</v>
      </c>
      <c r="F28" s="501">
        <v>0</v>
      </c>
      <c r="G28" s="502">
        <v>0</v>
      </c>
      <c r="H28" s="503">
        <f t="shared" si="2"/>
        <v>0</v>
      </c>
      <c r="I28" s="500">
        <v>0</v>
      </c>
      <c r="J28" s="500">
        <v>0</v>
      </c>
      <c r="K28" s="514">
        <f t="shared" si="3"/>
        <v>0</v>
      </c>
      <c r="L28" s="500">
        <v>0</v>
      </c>
      <c r="M28" s="502"/>
      <c r="N28" s="502">
        <v>0</v>
      </c>
      <c r="O28" s="500">
        <v>0</v>
      </c>
      <c r="P28" s="502">
        <v>0</v>
      </c>
      <c r="Q28" s="500">
        <v>0</v>
      </c>
      <c r="R28" s="502">
        <v>0</v>
      </c>
      <c r="S28" s="502">
        <v>0</v>
      </c>
      <c r="T28" s="502">
        <v>0</v>
      </c>
      <c r="U28" s="503">
        <v>0</v>
      </c>
      <c r="V28" s="504">
        <v>0</v>
      </c>
      <c r="W28" s="502">
        <v>0</v>
      </c>
      <c r="X28" s="502">
        <v>0</v>
      </c>
      <c r="Y28" s="502">
        <v>0</v>
      </c>
      <c r="Z28" s="502">
        <v>0</v>
      </c>
    </row>
    <row r="29" spans="1:26" x14ac:dyDescent="0.25">
      <c r="A29" s="498">
        <f t="shared" si="0"/>
        <v>43951</v>
      </c>
      <c r="B29" s="505" t="str">
        <f t="shared" si="1"/>
        <v>LeasingI</v>
      </c>
      <c r="C29" s="506">
        <v>0</v>
      </c>
      <c r="D29" s="507">
        <v>0</v>
      </c>
      <c r="E29" s="507">
        <v>0</v>
      </c>
      <c r="F29" s="508">
        <v>0</v>
      </c>
      <c r="G29" s="509">
        <v>0</v>
      </c>
      <c r="H29" s="510">
        <f t="shared" si="2"/>
        <v>0</v>
      </c>
      <c r="I29" s="507">
        <v>0</v>
      </c>
      <c r="J29" s="507">
        <v>0</v>
      </c>
      <c r="K29" s="513">
        <f t="shared" si="3"/>
        <v>0</v>
      </c>
      <c r="L29" s="507">
        <v>0</v>
      </c>
      <c r="M29" s="509"/>
      <c r="N29" s="509">
        <v>0</v>
      </c>
      <c r="O29" s="507">
        <v>0</v>
      </c>
      <c r="P29" s="509">
        <v>0</v>
      </c>
      <c r="Q29" s="507">
        <v>0</v>
      </c>
      <c r="R29" s="509">
        <v>0</v>
      </c>
      <c r="S29" s="509">
        <v>0</v>
      </c>
      <c r="T29" s="509">
        <v>0</v>
      </c>
      <c r="U29" s="510">
        <v>0</v>
      </c>
      <c r="V29" s="511">
        <v>0</v>
      </c>
      <c r="W29" s="509">
        <v>0</v>
      </c>
      <c r="X29" s="509">
        <v>0</v>
      </c>
      <c r="Y29" s="509">
        <v>0</v>
      </c>
      <c r="Z29" s="509">
        <v>0</v>
      </c>
    </row>
    <row r="30" spans="1:26" x14ac:dyDescent="0.25">
      <c r="A30" s="498">
        <f t="shared" si="0"/>
        <v>43982</v>
      </c>
      <c r="B30" s="512" t="str">
        <f t="shared" si="1"/>
        <v>LeasingI</v>
      </c>
      <c r="C30" s="499">
        <v>0</v>
      </c>
      <c r="D30" s="500">
        <v>0</v>
      </c>
      <c r="E30" s="500">
        <v>0</v>
      </c>
      <c r="F30" s="501">
        <v>0</v>
      </c>
      <c r="G30" s="502">
        <v>0</v>
      </c>
      <c r="H30" s="503">
        <f t="shared" si="2"/>
        <v>0</v>
      </c>
      <c r="I30" s="500">
        <v>0</v>
      </c>
      <c r="J30" s="500">
        <v>0</v>
      </c>
      <c r="K30" s="514">
        <f t="shared" si="3"/>
        <v>0</v>
      </c>
      <c r="L30" s="500">
        <v>0</v>
      </c>
      <c r="M30" s="502"/>
      <c r="N30" s="502">
        <v>0</v>
      </c>
      <c r="O30" s="500">
        <v>0</v>
      </c>
      <c r="P30" s="502">
        <v>0</v>
      </c>
      <c r="Q30" s="500">
        <v>0</v>
      </c>
      <c r="R30" s="502">
        <v>0</v>
      </c>
      <c r="S30" s="502">
        <v>0</v>
      </c>
      <c r="T30" s="502">
        <v>0</v>
      </c>
      <c r="U30" s="503">
        <v>0</v>
      </c>
      <c r="V30" s="504">
        <v>0</v>
      </c>
      <c r="W30" s="502">
        <v>0</v>
      </c>
      <c r="X30" s="502">
        <v>0</v>
      </c>
      <c r="Y30" s="502">
        <v>0</v>
      </c>
      <c r="Z30" s="502">
        <v>0</v>
      </c>
    </row>
    <row r="31" spans="1:26" x14ac:dyDescent="0.25">
      <c r="A31" s="498">
        <f t="shared" si="0"/>
        <v>44012</v>
      </c>
      <c r="B31" s="505" t="str">
        <f t="shared" si="1"/>
        <v>LeasingI</v>
      </c>
      <c r="C31" s="506">
        <v>0</v>
      </c>
      <c r="D31" s="507">
        <v>0</v>
      </c>
      <c r="E31" s="507">
        <v>0</v>
      </c>
      <c r="F31" s="508">
        <v>0</v>
      </c>
      <c r="G31" s="509">
        <v>0</v>
      </c>
      <c r="H31" s="510">
        <f t="shared" si="2"/>
        <v>0</v>
      </c>
      <c r="I31" s="507">
        <v>0</v>
      </c>
      <c r="J31" s="507">
        <v>0</v>
      </c>
      <c r="K31" s="513">
        <f t="shared" si="3"/>
        <v>0</v>
      </c>
      <c r="L31" s="507">
        <v>0</v>
      </c>
      <c r="M31" s="509"/>
      <c r="N31" s="509">
        <v>0</v>
      </c>
      <c r="O31" s="507">
        <v>0</v>
      </c>
      <c r="P31" s="509">
        <v>0</v>
      </c>
      <c r="Q31" s="507">
        <v>0</v>
      </c>
      <c r="R31" s="509">
        <v>0</v>
      </c>
      <c r="S31" s="509">
        <v>0</v>
      </c>
      <c r="T31" s="509">
        <v>0</v>
      </c>
      <c r="U31" s="510">
        <v>0</v>
      </c>
      <c r="V31" s="511">
        <v>0</v>
      </c>
      <c r="W31" s="509">
        <v>0</v>
      </c>
      <c r="X31" s="509">
        <v>0</v>
      </c>
      <c r="Y31" s="509">
        <v>0</v>
      </c>
      <c r="Z31" s="509">
        <v>0</v>
      </c>
    </row>
    <row r="32" spans="1:26" x14ac:dyDescent="0.25">
      <c r="A32" s="498">
        <f t="shared" si="0"/>
        <v>44043</v>
      </c>
      <c r="B32" s="512" t="str">
        <f t="shared" si="1"/>
        <v>LeasingI</v>
      </c>
      <c r="C32" s="499">
        <v>0</v>
      </c>
      <c r="D32" s="500">
        <v>0</v>
      </c>
      <c r="E32" s="500">
        <v>0</v>
      </c>
      <c r="F32" s="501">
        <v>0</v>
      </c>
      <c r="G32" s="502">
        <v>0</v>
      </c>
      <c r="H32" s="503">
        <f t="shared" si="2"/>
        <v>0</v>
      </c>
      <c r="I32" s="500">
        <v>0</v>
      </c>
      <c r="J32" s="500">
        <v>0</v>
      </c>
      <c r="K32" s="514">
        <f t="shared" si="3"/>
        <v>0</v>
      </c>
      <c r="L32" s="500">
        <v>0</v>
      </c>
      <c r="M32" s="502"/>
      <c r="N32" s="502">
        <v>0</v>
      </c>
      <c r="O32" s="500">
        <v>0</v>
      </c>
      <c r="P32" s="502">
        <v>0</v>
      </c>
      <c r="Q32" s="500">
        <v>0</v>
      </c>
      <c r="R32" s="502">
        <v>0</v>
      </c>
      <c r="S32" s="502">
        <v>0</v>
      </c>
      <c r="T32" s="502">
        <v>0</v>
      </c>
      <c r="U32" s="503">
        <v>0</v>
      </c>
      <c r="V32" s="504">
        <v>0</v>
      </c>
      <c r="W32" s="502">
        <v>0</v>
      </c>
      <c r="X32" s="502">
        <v>0</v>
      </c>
      <c r="Y32" s="502">
        <v>0</v>
      </c>
      <c r="Z32" s="502">
        <v>0</v>
      </c>
    </row>
    <row r="33" spans="1:26" x14ac:dyDescent="0.25">
      <c r="A33" s="498">
        <f t="shared" si="0"/>
        <v>44074</v>
      </c>
      <c r="B33" s="505" t="str">
        <f t="shared" si="1"/>
        <v>LeasingI</v>
      </c>
      <c r="C33" s="506">
        <v>0</v>
      </c>
      <c r="D33" s="507">
        <v>0</v>
      </c>
      <c r="E33" s="507">
        <v>0</v>
      </c>
      <c r="F33" s="508">
        <v>0</v>
      </c>
      <c r="G33" s="509">
        <v>0</v>
      </c>
      <c r="H33" s="510">
        <f t="shared" si="2"/>
        <v>0</v>
      </c>
      <c r="I33" s="507">
        <v>0</v>
      </c>
      <c r="J33" s="507">
        <v>0</v>
      </c>
      <c r="K33" s="513">
        <f t="shared" si="3"/>
        <v>0</v>
      </c>
      <c r="L33" s="507">
        <v>0</v>
      </c>
      <c r="M33" s="509"/>
      <c r="N33" s="509">
        <v>0</v>
      </c>
      <c r="O33" s="507">
        <v>0</v>
      </c>
      <c r="P33" s="509">
        <v>0</v>
      </c>
      <c r="Q33" s="507">
        <v>0</v>
      </c>
      <c r="R33" s="509">
        <v>0</v>
      </c>
      <c r="S33" s="509">
        <v>0</v>
      </c>
      <c r="T33" s="509">
        <v>0</v>
      </c>
      <c r="U33" s="510">
        <v>0</v>
      </c>
      <c r="V33" s="511">
        <v>0</v>
      </c>
      <c r="W33" s="509">
        <v>0</v>
      </c>
      <c r="X33" s="509">
        <v>0</v>
      </c>
      <c r="Y33" s="509">
        <v>0</v>
      </c>
      <c r="Z33" s="509">
        <v>0</v>
      </c>
    </row>
    <row r="34" spans="1:26" x14ac:dyDescent="0.25">
      <c r="A34" s="498">
        <f t="shared" si="0"/>
        <v>44104</v>
      </c>
      <c r="B34" s="512" t="str">
        <f t="shared" si="1"/>
        <v>LeasingI</v>
      </c>
      <c r="C34" s="515">
        <v>0</v>
      </c>
      <c r="D34" s="516">
        <v>0</v>
      </c>
      <c r="E34" s="516">
        <v>0</v>
      </c>
      <c r="F34" s="517">
        <v>0</v>
      </c>
      <c r="G34" s="502">
        <v>0</v>
      </c>
      <c r="H34" s="503">
        <f t="shared" si="2"/>
        <v>0</v>
      </c>
      <c r="I34" s="516">
        <v>0</v>
      </c>
      <c r="J34" s="516">
        <v>0</v>
      </c>
      <c r="K34" s="516">
        <f t="shared" ref="K34:K39" si="4">+K33</f>
        <v>0</v>
      </c>
      <c r="L34" s="516">
        <v>0</v>
      </c>
      <c r="M34" s="502"/>
      <c r="N34" s="502">
        <v>0</v>
      </c>
      <c r="O34" s="516">
        <v>0</v>
      </c>
      <c r="P34" s="502">
        <v>0</v>
      </c>
      <c r="Q34" s="516">
        <v>0</v>
      </c>
      <c r="R34" s="502">
        <v>0</v>
      </c>
      <c r="S34" s="502">
        <v>0</v>
      </c>
      <c r="T34" s="502">
        <v>0</v>
      </c>
      <c r="U34" s="503">
        <v>0</v>
      </c>
      <c r="V34" s="504">
        <v>0</v>
      </c>
      <c r="W34" s="502">
        <v>0</v>
      </c>
      <c r="X34" s="502">
        <v>0</v>
      </c>
      <c r="Y34" s="502">
        <v>0</v>
      </c>
      <c r="Z34" s="502">
        <v>0</v>
      </c>
    </row>
    <row r="35" spans="1:26" x14ac:dyDescent="0.25">
      <c r="A35" s="498">
        <f t="shared" si="0"/>
        <v>44135</v>
      </c>
      <c r="B35" s="505" t="str">
        <f t="shared" si="1"/>
        <v>LeasingI</v>
      </c>
      <c r="C35" s="518">
        <v>0</v>
      </c>
      <c r="D35" s="519">
        <v>0</v>
      </c>
      <c r="E35" s="519">
        <v>0</v>
      </c>
      <c r="F35" s="520">
        <v>0</v>
      </c>
      <c r="G35" s="509">
        <v>0</v>
      </c>
      <c r="H35" s="510">
        <f t="shared" si="2"/>
        <v>0</v>
      </c>
      <c r="I35" s="519">
        <v>0</v>
      </c>
      <c r="J35" s="519">
        <v>0</v>
      </c>
      <c r="K35" s="519">
        <f t="shared" si="4"/>
        <v>0</v>
      </c>
      <c r="L35" s="519">
        <v>0</v>
      </c>
      <c r="M35" s="509"/>
      <c r="N35" s="509">
        <v>0</v>
      </c>
      <c r="O35" s="519">
        <v>0</v>
      </c>
      <c r="P35" s="509">
        <v>0</v>
      </c>
      <c r="Q35" s="519">
        <v>0</v>
      </c>
      <c r="R35" s="509">
        <v>0</v>
      </c>
      <c r="S35" s="509">
        <v>0</v>
      </c>
      <c r="T35" s="509">
        <v>0</v>
      </c>
      <c r="U35" s="510">
        <v>0</v>
      </c>
      <c r="V35" s="511">
        <v>0</v>
      </c>
      <c r="W35" s="509">
        <v>0</v>
      </c>
      <c r="X35" s="509">
        <v>0</v>
      </c>
      <c r="Y35" s="509">
        <v>0</v>
      </c>
      <c r="Z35" s="509">
        <v>0</v>
      </c>
    </row>
    <row r="36" spans="1:26" x14ac:dyDescent="0.25">
      <c r="A36" s="498">
        <f t="shared" si="0"/>
        <v>44165</v>
      </c>
      <c r="B36" s="512" t="str">
        <f t="shared" si="1"/>
        <v>LeasingI</v>
      </c>
      <c r="C36" s="518">
        <v>0</v>
      </c>
      <c r="D36" s="519">
        <v>0</v>
      </c>
      <c r="E36" s="519">
        <v>0</v>
      </c>
      <c r="F36" s="520">
        <v>0</v>
      </c>
      <c r="G36" s="502">
        <v>0</v>
      </c>
      <c r="H36" s="503">
        <f t="shared" si="2"/>
        <v>0</v>
      </c>
      <c r="I36" s="519">
        <v>0</v>
      </c>
      <c r="J36" s="519">
        <v>0</v>
      </c>
      <c r="K36" s="519">
        <v>0</v>
      </c>
      <c r="L36" s="519">
        <v>0</v>
      </c>
      <c r="M36" s="502"/>
      <c r="N36" s="502">
        <v>0</v>
      </c>
      <c r="O36" s="521">
        <v>0</v>
      </c>
      <c r="P36" s="502">
        <v>0</v>
      </c>
      <c r="Q36" s="519">
        <v>0</v>
      </c>
      <c r="R36" s="502">
        <v>0</v>
      </c>
      <c r="S36" s="502">
        <v>0</v>
      </c>
      <c r="T36" s="502">
        <v>0</v>
      </c>
      <c r="U36" s="503">
        <v>0</v>
      </c>
      <c r="V36" s="504">
        <v>0</v>
      </c>
      <c r="W36" s="502">
        <v>0</v>
      </c>
      <c r="X36" s="502">
        <v>0</v>
      </c>
      <c r="Y36" s="502">
        <v>0</v>
      </c>
      <c r="Z36" s="502">
        <v>0</v>
      </c>
    </row>
    <row r="37" spans="1:26" x14ac:dyDescent="0.25">
      <c r="A37" s="498">
        <f t="shared" si="0"/>
        <v>44196</v>
      </c>
      <c r="B37" s="505" t="str">
        <f t="shared" si="1"/>
        <v>LeasingI</v>
      </c>
      <c r="C37" s="518">
        <v>0</v>
      </c>
      <c r="D37" s="519">
        <v>0</v>
      </c>
      <c r="E37" s="519">
        <v>0</v>
      </c>
      <c r="F37" s="520">
        <v>0</v>
      </c>
      <c r="G37" s="509">
        <v>0</v>
      </c>
      <c r="H37" s="510">
        <f t="shared" si="2"/>
        <v>0</v>
      </c>
      <c r="I37" s="519">
        <v>0</v>
      </c>
      <c r="J37" s="519">
        <v>0</v>
      </c>
      <c r="K37" s="519">
        <f t="shared" si="4"/>
        <v>0</v>
      </c>
      <c r="L37" s="519">
        <v>0</v>
      </c>
      <c r="M37" s="509"/>
      <c r="N37" s="509">
        <v>0</v>
      </c>
      <c r="O37" s="519">
        <v>0</v>
      </c>
      <c r="P37" s="509">
        <v>0</v>
      </c>
      <c r="Q37" s="519">
        <v>0</v>
      </c>
      <c r="R37" s="509">
        <v>0</v>
      </c>
      <c r="S37" s="509">
        <v>0</v>
      </c>
      <c r="T37" s="509">
        <v>0</v>
      </c>
      <c r="U37" s="510">
        <v>0</v>
      </c>
      <c r="V37" s="511">
        <v>0</v>
      </c>
      <c r="W37" s="509">
        <v>0</v>
      </c>
      <c r="X37" s="509">
        <v>0</v>
      </c>
      <c r="Y37" s="509">
        <v>0</v>
      </c>
      <c r="Z37" s="509">
        <v>0</v>
      </c>
    </row>
    <row r="38" spans="1:26" x14ac:dyDescent="0.25">
      <c r="A38" s="498">
        <f t="shared" si="0"/>
        <v>44227</v>
      </c>
      <c r="B38" s="512" t="str">
        <f t="shared" si="1"/>
        <v>LeasingI</v>
      </c>
      <c r="C38" s="518">
        <v>0</v>
      </c>
      <c r="D38" s="519">
        <v>0</v>
      </c>
      <c r="E38" s="519">
        <v>0</v>
      </c>
      <c r="F38" s="520">
        <v>0</v>
      </c>
      <c r="G38" s="502">
        <v>0</v>
      </c>
      <c r="H38" s="503">
        <f t="shared" si="2"/>
        <v>0</v>
      </c>
      <c r="I38" s="519">
        <v>0</v>
      </c>
      <c r="J38" s="519">
        <v>0</v>
      </c>
      <c r="K38" s="519">
        <v>0</v>
      </c>
      <c r="L38" s="519">
        <v>0</v>
      </c>
      <c r="M38" s="502"/>
      <c r="N38" s="502">
        <v>0</v>
      </c>
      <c r="O38" s="521">
        <v>0</v>
      </c>
      <c r="P38" s="502">
        <v>0</v>
      </c>
      <c r="Q38" s="519">
        <v>0</v>
      </c>
      <c r="R38" s="502">
        <v>0</v>
      </c>
      <c r="S38" s="502">
        <v>0</v>
      </c>
      <c r="T38" s="502">
        <v>0</v>
      </c>
      <c r="U38" s="503">
        <v>0</v>
      </c>
      <c r="V38" s="504">
        <v>0</v>
      </c>
      <c r="W38" s="502">
        <v>0</v>
      </c>
      <c r="X38" s="502">
        <v>0</v>
      </c>
      <c r="Y38" s="502">
        <v>0</v>
      </c>
      <c r="Z38" s="502">
        <v>0</v>
      </c>
    </row>
    <row r="39" spans="1:26" x14ac:dyDescent="0.25">
      <c r="A39" s="498">
        <f t="shared" si="0"/>
        <v>44255</v>
      </c>
      <c r="B39" s="505" t="str">
        <f t="shared" si="1"/>
        <v>LeasingI</v>
      </c>
      <c r="C39" s="518">
        <v>0</v>
      </c>
      <c r="D39" s="519">
        <v>0</v>
      </c>
      <c r="E39" s="519">
        <v>0</v>
      </c>
      <c r="F39" s="520">
        <v>0</v>
      </c>
      <c r="G39" s="509">
        <v>0</v>
      </c>
      <c r="H39" s="510">
        <f t="shared" si="2"/>
        <v>0</v>
      </c>
      <c r="I39" s="519">
        <v>0</v>
      </c>
      <c r="J39" s="519">
        <v>0</v>
      </c>
      <c r="K39" s="519">
        <f t="shared" si="4"/>
        <v>0</v>
      </c>
      <c r="L39" s="519">
        <v>0</v>
      </c>
      <c r="M39" s="509"/>
      <c r="N39" s="509">
        <v>0</v>
      </c>
      <c r="O39" s="519">
        <v>0</v>
      </c>
      <c r="P39" s="509">
        <v>0</v>
      </c>
      <c r="Q39" s="519">
        <v>0</v>
      </c>
      <c r="R39" s="509">
        <v>0</v>
      </c>
      <c r="S39" s="509">
        <v>0</v>
      </c>
      <c r="T39" s="509">
        <v>0</v>
      </c>
      <c r="U39" s="510">
        <v>0</v>
      </c>
      <c r="V39" s="511">
        <v>0</v>
      </c>
      <c r="W39" s="509">
        <v>0</v>
      </c>
      <c r="X39" s="509">
        <v>0</v>
      </c>
      <c r="Y39" s="509">
        <v>0</v>
      </c>
      <c r="Z39" s="509">
        <v>0</v>
      </c>
    </row>
    <row r="40" spans="1:26" x14ac:dyDescent="0.25">
      <c r="A40" s="498">
        <f t="shared" si="0"/>
        <v>44286</v>
      </c>
      <c r="B40" s="512" t="str">
        <f t="shared" si="1"/>
        <v>LeasingI</v>
      </c>
      <c r="C40" s="518">
        <v>0</v>
      </c>
      <c r="D40" s="519">
        <v>0</v>
      </c>
      <c r="E40" s="519">
        <v>0</v>
      </c>
      <c r="F40" s="520">
        <v>0</v>
      </c>
      <c r="G40" s="502">
        <v>0</v>
      </c>
      <c r="H40" s="503">
        <f t="shared" si="2"/>
        <v>0</v>
      </c>
      <c r="I40" s="519">
        <v>0</v>
      </c>
      <c r="J40" s="519">
        <v>0</v>
      </c>
      <c r="K40" s="519">
        <v>0</v>
      </c>
      <c r="L40" s="519">
        <v>0</v>
      </c>
      <c r="M40" s="502"/>
      <c r="N40" s="502">
        <v>0</v>
      </c>
      <c r="O40" s="521">
        <v>0</v>
      </c>
      <c r="P40" s="502">
        <v>0</v>
      </c>
      <c r="Q40" s="519">
        <v>0</v>
      </c>
      <c r="R40" s="502">
        <v>0</v>
      </c>
      <c r="S40" s="502">
        <v>0</v>
      </c>
      <c r="T40" s="502">
        <v>0</v>
      </c>
      <c r="U40" s="503">
        <v>0</v>
      </c>
      <c r="V40" s="504">
        <v>0</v>
      </c>
      <c r="W40" s="502">
        <v>0</v>
      </c>
      <c r="X40" s="502">
        <v>0</v>
      </c>
      <c r="Y40" s="502">
        <v>0</v>
      </c>
      <c r="Z40" s="502">
        <v>0</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F3120-D6A7-4AB3-9EA2-6F86394B5A19}">
  <sheetPr codeName="Sheet30">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10.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+asset_level_drivers!$M$1</f>
        <v>LeasingII</v>
      </c>
      <c r="C2" s="499"/>
      <c r="D2" s="500"/>
      <c r="E2" s="500"/>
      <c r="F2" s="501"/>
      <c r="G2" s="502"/>
      <c r="H2" s="502"/>
      <c r="I2" s="500"/>
      <c r="J2" s="500"/>
      <c r="K2" s="500"/>
      <c r="L2" s="500"/>
      <c r="M2" s="502"/>
      <c r="N2" s="502"/>
      <c r="O2" s="500">
        <f>+hist_financials_4!O2/2</f>
        <v>0</v>
      </c>
      <c r="P2" s="502"/>
      <c r="Q2" s="500">
        <f>+hist_financials_4!Q2/2</f>
        <v>0</v>
      </c>
      <c r="R2" s="502">
        <v>0</v>
      </c>
      <c r="S2" s="502">
        <v>0</v>
      </c>
      <c r="T2" s="502">
        <v>0</v>
      </c>
      <c r="U2" s="503">
        <v>0</v>
      </c>
      <c r="V2" s="504">
        <v>0</v>
      </c>
      <c r="W2" s="502">
        <v>0</v>
      </c>
      <c r="X2" s="502">
        <v>0</v>
      </c>
      <c r="Y2" s="502">
        <v>0</v>
      </c>
      <c r="Z2" s="502"/>
    </row>
    <row r="3" spans="1:26" x14ac:dyDescent="0.25">
      <c r="A3" s="498">
        <f t="shared" ref="A3:A43" si="0">+EOMONTH(A2,1)</f>
        <v>43159</v>
      </c>
      <c r="B3" s="505" t="str">
        <f t="shared" ref="B3:B43" si="1">+B2</f>
        <v>LeasingII</v>
      </c>
      <c r="C3" s="506"/>
      <c r="D3" s="507"/>
      <c r="E3" s="507"/>
      <c r="F3" s="508"/>
      <c r="G3" s="509"/>
      <c r="H3" s="509"/>
      <c r="I3" s="507"/>
      <c r="J3" s="507"/>
      <c r="K3" s="507"/>
      <c r="L3" s="507"/>
      <c r="M3" s="509"/>
      <c r="N3" s="509"/>
      <c r="O3" s="507">
        <f>+hist_financials_4!O3/2</f>
        <v>0</v>
      </c>
      <c r="P3" s="509"/>
      <c r="Q3" s="507">
        <f>+hist_financials_4!Q3/2</f>
        <v>0</v>
      </c>
      <c r="R3" s="509">
        <v>0</v>
      </c>
      <c r="S3" s="509">
        <v>0</v>
      </c>
      <c r="T3" s="509">
        <v>0</v>
      </c>
      <c r="U3" s="510">
        <v>0</v>
      </c>
      <c r="V3" s="511">
        <v>0</v>
      </c>
      <c r="W3" s="509">
        <v>0</v>
      </c>
      <c r="X3" s="509">
        <v>0</v>
      </c>
      <c r="Y3" s="509">
        <v>0</v>
      </c>
      <c r="Z3" s="509"/>
    </row>
    <row r="4" spans="1:26" x14ac:dyDescent="0.25">
      <c r="A4" s="498">
        <f t="shared" si="0"/>
        <v>43190</v>
      </c>
      <c r="B4" s="512" t="str">
        <f t="shared" si="1"/>
        <v>LeasingII</v>
      </c>
      <c r="C4" s="499"/>
      <c r="D4" s="500"/>
      <c r="E4" s="500"/>
      <c r="F4" s="501"/>
      <c r="G4" s="502"/>
      <c r="H4" s="502"/>
      <c r="I4" s="500"/>
      <c r="J4" s="500"/>
      <c r="K4" s="500"/>
      <c r="L4" s="500"/>
      <c r="M4" s="502"/>
      <c r="N4" s="502"/>
      <c r="O4" s="500">
        <f>+hist_financials_4!O4/2</f>
        <v>0</v>
      </c>
      <c r="P4" s="502"/>
      <c r="Q4" s="500">
        <f>+hist_financials_4!Q4/2</f>
        <v>0</v>
      </c>
      <c r="R4" s="502">
        <v>0</v>
      </c>
      <c r="S4" s="502">
        <v>0</v>
      </c>
      <c r="T4" s="502">
        <v>0</v>
      </c>
      <c r="U4" s="503">
        <v>0</v>
      </c>
      <c r="V4" s="504">
        <v>0</v>
      </c>
      <c r="W4" s="502">
        <v>0</v>
      </c>
      <c r="X4" s="502">
        <v>0</v>
      </c>
      <c r="Y4" s="502">
        <v>0</v>
      </c>
      <c r="Z4" s="502"/>
    </row>
    <row r="5" spans="1:26" x14ac:dyDescent="0.25">
      <c r="A5" s="498">
        <f t="shared" si="0"/>
        <v>43220</v>
      </c>
      <c r="B5" s="505" t="str">
        <f t="shared" si="1"/>
        <v>LeasingII</v>
      </c>
      <c r="C5" s="506">
        <v>0</v>
      </c>
      <c r="D5" s="507">
        <v>0</v>
      </c>
      <c r="E5" s="507">
        <v>0</v>
      </c>
      <c r="F5" s="508">
        <v>0</v>
      </c>
      <c r="G5" s="509">
        <v>0</v>
      </c>
      <c r="H5" s="510">
        <f t="shared" ref="H5:H43" si="2">+G5+F5</f>
        <v>0</v>
      </c>
      <c r="I5" s="507">
        <v>0</v>
      </c>
      <c r="J5" s="507">
        <v>0</v>
      </c>
      <c r="K5" s="513">
        <v>0</v>
      </c>
      <c r="L5" s="507">
        <v>0</v>
      </c>
      <c r="M5" s="509"/>
      <c r="N5" s="509">
        <v>0</v>
      </c>
      <c r="O5" s="507">
        <v>0</v>
      </c>
      <c r="P5" s="509">
        <v>0</v>
      </c>
      <c r="Q5" s="507">
        <f>+hist_financials_4!Q5/2</f>
        <v>0</v>
      </c>
      <c r="R5" s="509">
        <v>0</v>
      </c>
      <c r="S5" s="509">
        <v>0</v>
      </c>
      <c r="T5" s="509">
        <v>0</v>
      </c>
      <c r="U5" s="510">
        <v>0</v>
      </c>
      <c r="V5" s="511">
        <v>0</v>
      </c>
      <c r="W5" s="509">
        <v>0</v>
      </c>
      <c r="X5" s="509">
        <v>0</v>
      </c>
      <c r="Y5" s="509">
        <v>0</v>
      </c>
      <c r="Z5" s="509">
        <v>0</v>
      </c>
    </row>
    <row r="6" spans="1:26" x14ac:dyDescent="0.25">
      <c r="A6" s="498">
        <f t="shared" si="0"/>
        <v>43251</v>
      </c>
      <c r="B6" s="512" t="str">
        <f t="shared" si="1"/>
        <v>LeasingII</v>
      </c>
      <c r="C6" s="499">
        <v>0</v>
      </c>
      <c r="D6" s="500">
        <v>0</v>
      </c>
      <c r="E6" s="500">
        <v>0</v>
      </c>
      <c r="F6" s="501">
        <v>0</v>
      </c>
      <c r="G6" s="502">
        <v>0</v>
      </c>
      <c r="H6" s="503">
        <f t="shared" si="2"/>
        <v>0</v>
      </c>
      <c r="I6" s="500">
        <v>0</v>
      </c>
      <c r="J6" s="500">
        <v>0</v>
      </c>
      <c r="K6" s="514">
        <v>0</v>
      </c>
      <c r="L6" s="500">
        <v>0</v>
      </c>
      <c r="M6" s="502"/>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LeasingII</v>
      </c>
      <c r="C7" s="506">
        <v>0</v>
      </c>
      <c r="D7" s="507">
        <v>0</v>
      </c>
      <c r="E7" s="507">
        <v>0</v>
      </c>
      <c r="F7" s="508">
        <v>0</v>
      </c>
      <c r="G7" s="509">
        <v>0</v>
      </c>
      <c r="H7" s="510">
        <f t="shared" si="2"/>
        <v>0</v>
      </c>
      <c r="I7" s="507">
        <v>0</v>
      </c>
      <c r="J7" s="507">
        <v>0</v>
      </c>
      <c r="K7" s="513">
        <v>0</v>
      </c>
      <c r="L7" s="507">
        <v>0</v>
      </c>
      <c r="M7" s="509"/>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LeasingII</v>
      </c>
      <c r="C8" s="499">
        <v>0</v>
      </c>
      <c r="D8" s="500">
        <v>0</v>
      </c>
      <c r="E8" s="500">
        <v>0</v>
      </c>
      <c r="F8" s="501">
        <v>0</v>
      </c>
      <c r="G8" s="502">
        <v>0</v>
      </c>
      <c r="H8" s="503">
        <f t="shared" si="2"/>
        <v>0</v>
      </c>
      <c r="I8" s="500">
        <v>0</v>
      </c>
      <c r="J8" s="500">
        <v>0</v>
      </c>
      <c r="K8" s="514">
        <v>0</v>
      </c>
      <c r="L8" s="500">
        <v>0</v>
      </c>
      <c r="M8" s="502"/>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LeasingII</v>
      </c>
      <c r="C9" s="506">
        <v>0</v>
      </c>
      <c r="D9" s="507">
        <v>0</v>
      </c>
      <c r="E9" s="507">
        <v>0</v>
      </c>
      <c r="F9" s="508">
        <v>0</v>
      </c>
      <c r="G9" s="509">
        <v>0</v>
      </c>
      <c r="H9" s="510">
        <f t="shared" si="2"/>
        <v>0</v>
      </c>
      <c r="I9" s="507">
        <v>0</v>
      </c>
      <c r="J9" s="507">
        <v>0</v>
      </c>
      <c r="K9" s="513">
        <v>0</v>
      </c>
      <c r="L9" s="507">
        <v>0</v>
      </c>
      <c r="M9" s="509"/>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LeasingII</v>
      </c>
      <c r="C10" s="499">
        <v>0</v>
      </c>
      <c r="D10" s="500">
        <v>0</v>
      </c>
      <c r="E10" s="500">
        <v>0</v>
      </c>
      <c r="F10" s="501">
        <v>0</v>
      </c>
      <c r="G10" s="502">
        <v>0</v>
      </c>
      <c r="H10" s="503">
        <f t="shared" si="2"/>
        <v>0</v>
      </c>
      <c r="I10" s="500">
        <v>0</v>
      </c>
      <c r="J10" s="500">
        <v>0</v>
      </c>
      <c r="K10" s="514">
        <v>0</v>
      </c>
      <c r="L10" s="500">
        <v>0</v>
      </c>
      <c r="M10" s="502"/>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LeasingII</v>
      </c>
      <c r="C11" s="506">
        <v>0</v>
      </c>
      <c r="D11" s="507">
        <v>0</v>
      </c>
      <c r="E11" s="507">
        <v>0</v>
      </c>
      <c r="F11" s="508">
        <v>0</v>
      </c>
      <c r="G11" s="509">
        <v>0</v>
      </c>
      <c r="H11" s="510">
        <f t="shared" si="2"/>
        <v>0</v>
      </c>
      <c r="I11" s="507">
        <v>0</v>
      </c>
      <c r="J11" s="507">
        <v>0</v>
      </c>
      <c r="K11" s="513">
        <v>0</v>
      </c>
      <c r="L11" s="507">
        <v>0</v>
      </c>
      <c r="M11" s="509"/>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LeasingII</v>
      </c>
      <c r="C12" s="499">
        <v>0</v>
      </c>
      <c r="D12" s="500">
        <v>0</v>
      </c>
      <c r="E12" s="500">
        <v>0</v>
      </c>
      <c r="F12" s="501">
        <v>0</v>
      </c>
      <c r="G12" s="502">
        <v>0</v>
      </c>
      <c r="H12" s="503">
        <f t="shared" si="2"/>
        <v>0</v>
      </c>
      <c r="I12" s="500">
        <v>0</v>
      </c>
      <c r="J12" s="500">
        <v>0</v>
      </c>
      <c r="K12" s="514">
        <v>0</v>
      </c>
      <c r="L12" s="500">
        <v>0</v>
      </c>
      <c r="M12" s="502"/>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LeasingII</v>
      </c>
      <c r="C13" s="506">
        <v>0</v>
      </c>
      <c r="D13" s="507">
        <v>0</v>
      </c>
      <c r="E13" s="507">
        <v>0</v>
      </c>
      <c r="F13" s="508">
        <v>0</v>
      </c>
      <c r="G13" s="509">
        <v>0</v>
      </c>
      <c r="H13" s="510">
        <f t="shared" si="2"/>
        <v>0</v>
      </c>
      <c r="I13" s="507">
        <v>0</v>
      </c>
      <c r="J13" s="507">
        <v>0</v>
      </c>
      <c r="K13" s="513">
        <v>0</v>
      </c>
      <c r="L13" s="507">
        <v>0</v>
      </c>
      <c r="M13" s="509"/>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LeasingII</v>
      </c>
      <c r="C14" s="499">
        <v>0</v>
      </c>
      <c r="D14" s="500">
        <v>0</v>
      </c>
      <c r="E14" s="500">
        <v>0</v>
      </c>
      <c r="F14" s="501">
        <v>0</v>
      </c>
      <c r="G14" s="502">
        <v>0</v>
      </c>
      <c r="H14" s="503">
        <f t="shared" si="2"/>
        <v>0</v>
      </c>
      <c r="I14" s="500">
        <v>0</v>
      </c>
      <c r="J14" s="500">
        <v>0</v>
      </c>
      <c r="K14" s="514">
        <v>0</v>
      </c>
      <c r="L14" s="500">
        <v>0</v>
      </c>
      <c r="M14" s="502"/>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LeasingII</v>
      </c>
      <c r="C15" s="506">
        <v>0</v>
      </c>
      <c r="D15" s="507">
        <v>0</v>
      </c>
      <c r="E15" s="507">
        <v>0</v>
      </c>
      <c r="F15" s="508">
        <v>0</v>
      </c>
      <c r="G15" s="509">
        <v>0</v>
      </c>
      <c r="H15" s="510">
        <f t="shared" si="2"/>
        <v>0</v>
      </c>
      <c r="I15" s="507">
        <v>0</v>
      </c>
      <c r="J15" s="507">
        <v>0</v>
      </c>
      <c r="K15" s="513">
        <v>0</v>
      </c>
      <c r="L15" s="507">
        <v>0</v>
      </c>
      <c r="M15" s="509"/>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LeasingII</v>
      </c>
      <c r="C16" s="499">
        <v>0</v>
      </c>
      <c r="D16" s="500">
        <v>0</v>
      </c>
      <c r="E16" s="500">
        <v>0</v>
      </c>
      <c r="F16" s="501">
        <v>0</v>
      </c>
      <c r="G16" s="502">
        <v>0</v>
      </c>
      <c r="H16" s="503">
        <f t="shared" si="2"/>
        <v>0</v>
      </c>
      <c r="I16" s="500">
        <v>0</v>
      </c>
      <c r="J16" s="500">
        <v>0</v>
      </c>
      <c r="K16" s="514">
        <v>0</v>
      </c>
      <c r="L16" s="500">
        <v>0</v>
      </c>
      <c r="M16" s="502"/>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LeasingII</v>
      </c>
      <c r="C17" s="506">
        <v>0</v>
      </c>
      <c r="D17" s="507">
        <v>0</v>
      </c>
      <c r="E17" s="507">
        <v>0</v>
      </c>
      <c r="F17" s="508">
        <v>0</v>
      </c>
      <c r="G17" s="509">
        <v>0</v>
      </c>
      <c r="H17" s="510">
        <f t="shared" si="2"/>
        <v>0</v>
      </c>
      <c r="I17" s="507">
        <v>0</v>
      </c>
      <c r="J17" s="507">
        <v>0</v>
      </c>
      <c r="K17" s="513">
        <v>0</v>
      </c>
      <c r="L17" s="507">
        <v>0</v>
      </c>
      <c r="M17" s="509"/>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LeasingII</v>
      </c>
      <c r="C18" s="499">
        <v>0</v>
      </c>
      <c r="D18" s="500">
        <v>0</v>
      </c>
      <c r="E18" s="500">
        <v>0</v>
      </c>
      <c r="F18" s="501">
        <v>0</v>
      </c>
      <c r="G18" s="502">
        <v>0</v>
      </c>
      <c r="H18" s="503">
        <f t="shared" si="2"/>
        <v>0</v>
      </c>
      <c r="I18" s="500">
        <v>0</v>
      </c>
      <c r="J18" s="500">
        <v>0</v>
      </c>
      <c r="K18" s="514">
        <v>0</v>
      </c>
      <c r="L18" s="500">
        <v>0</v>
      </c>
      <c r="M18" s="502"/>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si="1"/>
        <v>LeasingII</v>
      </c>
      <c r="C19" s="506">
        <v>0</v>
      </c>
      <c r="D19" s="507">
        <v>0</v>
      </c>
      <c r="E19" s="507">
        <v>0</v>
      </c>
      <c r="F19" s="508">
        <v>0</v>
      </c>
      <c r="G19" s="509">
        <v>0</v>
      </c>
      <c r="H19" s="510">
        <f t="shared" si="2"/>
        <v>0</v>
      </c>
      <c r="I19" s="507">
        <v>0</v>
      </c>
      <c r="J19" s="507">
        <v>0</v>
      </c>
      <c r="K19" s="513">
        <v>0</v>
      </c>
      <c r="L19" s="507">
        <v>0</v>
      </c>
      <c r="M19" s="509"/>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1"/>
        <v>LeasingII</v>
      </c>
      <c r="C20" s="499">
        <v>0</v>
      </c>
      <c r="D20" s="500">
        <v>0</v>
      </c>
      <c r="E20" s="500">
        <v>0</v>
      </c>
      <c r="F20" s="501">
        <v>0</v>
      </c>
      <c r="G20" s="502">
        <v>0</v>
      </c>
      <c r="H20" s="503">
        <f t="shared" si="2"/>
        <v>0</v>
      </c>
      <c r="I20" s="500">
        <v>0</v>
      </c>
      <c r="J20" s="500">
        <v>0</v>
      </c>
      <c r="K20" s="514">
        <v>0</v>
      </c>
      <c r="L20" s="500">
        <v>0</v>
      </c>
      <c r="M20" s="502"/>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1"/>
        <v>LeasingII</v>
      </c>
      <c r="C21" s="506">
        <v>0</v>
      </c>
      <c r="D21" s="507">
        <v>0</v>
      </c>
      <c r="E21" s="507">
        <v>0</v>
      </c>
      <c r="F21" s="508">
        <v>0</v>
      </c>
      <c r="G21" s="509">
        <v>0</v>
      </c>
      <c r="H21" s="510">
        <f t="shared" si="2"/>
        <v>0</v>
      </c>
      <c r="I21" s="507">
        <v>0</v>
      </c>
      <c r="J21" s="507">
        <v>0</v>
      </c>
      <c r="K21" s="513">
        <v>0</v>
      </c>
      <c r="L21" s="507">
        <v>0</v>
      </c>
      <c r="M21" s="509"/>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1"/>
        <v>LeasingII</v>
      </c>
      <c r="C22" s="499">
        <v>0</v>
      </c>
      <c r="D22" s="500">
        <v>0</v>
      </c>
      <c r="E22" s="500">
        <v>0</v>
      </c>
      <c r="F22" s="501">
        <v>0</v>
      </c>
      <c r="G22" s="502">
        <v>0</v>
      </c>
      <c r="H22" s="503">
        <f t="shared" si="2"/>
        <v>0</v>
      </c>
      <c r="I22" s="500">
        <v>0</v>
      </c>
      <c r="J22" s="500">
        <v>0</v>
      </c>
      <c r="K22" s="514">
        <f t="shared" ref="K22:K33" si="3">+J22+I22</f>
        <v>0</v>
      </c>
      <c r="L22" s="500">
        <v>0</v>
      </c>
      <c r="M22" s="502"/>
      <c r="N22" s="502">
        <v>0</v>
      </c>
      <c r="O22" s="500">
        <v>0</v>
      </c>
      <c r="P22" s="502">
        <v>0</v>
      </c>
      <c r="Q22" s="500">
        <v>0</v>
      </c>
      <c r="R22" s="502">
        <v>0</v>
      </c>
      <c r="S22" s="502">
        <v>0</v>
      </c>
      <c r="T22" s="502">
        <v>0</v>
      </c>
      <c r="U22" s="503">
        <v>0</v>
      </c>
      <c r="V22" s="504">
        <v>0</v>
      </c>
      <c r="W22" s="502">
        <v>0</v>
      </c>
      <c r="X22" s="502">
        <v>0</v>
      </c>
      <c r="Y22" s="502">
        <v>0</v>
      </c>
      <c r="Z22" s="502">
        <v>0</v>
      </c>
    </row>
    <row r="23" spans="1:26" x14ac:dyDescent="0.25">
      <c r="A23" s="498">
        <f t="shared" si="0"/>
        <v>43769</v>
      </c>
      <c r="B23" s="505" t="str">
        <f t="shared" si="1"/>
        <v>LeasingII</v>
      </c>
      <c r="C23" s="506">
        <v>0</v>
      </c>
      <c r="D23" s="507">
        <v>0</v>
      </c>
      <c r="E23" s="507">
        <v>0</v>
      </c>
      <c r="F23" s="508">
        <v>0</v>
      </c>
      <c r="G23" s="509">
        <v>0</v>
      </c>
      <c r="H23" s="510">
        <f t="shared" si="2"/>
        <v>0</v>
      </c>
      <c r="I23" s="507">
        <v>0</v>
      </c>
      <c r="J23" s="507">
        <v>0</v>
      </c>
      <c r="K23" s="513">
        <f t="shared" si="3"/>
        <v>0</v>
      </c>
      <c r="L23" s="507">
        <v>0</v>
      </c>
      <c r="M23" s="509"/>
      <c r="N23" s="509">
        <v>0</v>
      </c>
      <c r="O23" s="507">
        <v>0</v>
      </c>
      <c r="P23" s="509">
        <v>0</v>
      </c>
      <c r="Q23" s="507">
        <v>0</v>
      </c>
      <c r="R23" s="509">
        <v>0</v>
      </c>
      <c r="S23" s="509">
        <v>0</v>
      </c>
      <c r="T23" s="509">
        <v>0</v>
      </c>
      <c r="U23" s="510">
        <v>0</v>
      </c>
      <c r="V23" s="511">
        <v>0</v>
      </c>
      <c r="W23" s="509">
        <v>0</v>
      </c>
      <c r="X23" s="509">
        <v>0</v>
      </c>
      <c r="Y23" s="509">
        <v>0</v>
      </c>
      <c r="Z23" s="509">
        <v>0</v>
      </c>
    </row>
    <row r="24" spans="1:26" x14ac:dyDescent="0.25">
      <c r="A24" s="498">
        <f t="shared" si="0"/>
        <v>43799</v>
      </c>
      <c r="B24" s="512" t="str">
        <f t="shared" si="1"/>
        <v>LeasingII</v>
      </c>
      <c r="C24" s="499">
        <v>0</v>
      </c>
      <c r="D24" s="500">
        <v>0</v>
      </c>
      <c r="E24" s="500">
        <v>0</v>
      </c>
      <c r="F24" s="501">
        <v>0</v>
      </c>
      <c r="G24" s="502">
        <v>0</v>
      </c>
      <c r="H24" s="503">
        <f t="shared" si="2"/>
        <v>0</v>
      </c>
      <c r="I24" s="500">
        <v>0</v>
      </c>
      <c r="J24" s="500">
        <v>0</v>
      </c>
      <c r="K24" s="514">
        <f t="shared" si="3"/>
        <v>0</v>
      </c>
      <c r="L24" s="500">
        <v>0</v>
      </c>
      <c r="M24" s="502"/>
      <c r="N24" s="502">
        <v>0</v>
      </c>
      <c r="O24" s="500">
        <v>0</v>
      </c>
      <c r="P24" s="502">
        <v>0</v>
      </c>
      <c r="Q24" s="500">
        <v>0</v>
      </c>
      <c r="R24" s="502">
        <v>0</v>
      </c>
      <c r="S24" s="502">
        <v>0</v>
      </c>
      <c r="T24" s="502">
        <v>0</v>
      </c>
      <c r="U24" s="503">
        <v>0</v>
      </c>
      <c r="V24" s="504">
        <v>0</v>
      </c>
      <c r="W24" s="502">
        <v>0</v>
      </c>
      <c r="X24" s="502">
        <v>0</v>
      </c>
      <c r="Y24" s="502">
        <v>0</v>
      </c>
      <c r="Z24" s="502">
        <v>0</v>
      </c>
    </row>
    <row r="25" spans="1:26" x14ac:dyDescent="0.25">
      <c r="A25" s="498">
        <f t="shared" si="0"/>
        <v>43830</v>
      </c>
      <c r="B25" s="505" t="str">
        <f t="shared" si="1"/>
        <v>LeasingII</v>
      </c>
      <c r="C25" s="506">
        <v>0</v>
      </c>
      <c r="D25" s="507">
        <v>0</v>
      </c>
      <c r="E25" s="507">
        <v>0</v>
      </c>
      <c r="F25" s="508">
        <v>0</v>
      </c>
      <c r="G25" s="509">
        <v>0</v>
      </c>
      <c r="H25" s="510">
        <f t="shared" si="2"/>
        <v>0</v>
      </c>
      <c r="I25" s="507">
        <v>0</v>
      </c>
      <c r="J25" s="507">
        <v>0</v>
      </c>
      <c r="K25" s="513">
        <f t="shared" si="3"/>
        <v>0</v>
      </c>
      <c r="L25" s="507">
        <v>0</v>
      </c>
      <c r="M25" s="509"/>
      <c r="N25" s="509">
        <v>0</v>
      </c>
      <c r="O25" s="507">
        <v>0</v>
      </c>
      <c r="P25" s="509">
        <v>0</v>
      </c>
      <c r="Q25" s="507">
        <v>0</v>
      </c>
      <c r="R25" s="509">
        <v>0</v>
      </c>
      <c r="S25" s="509">
        <v>0</v>
      </c>
      <c r="T25" s="509">
        <v>0</v>
      </c>
      <c r="U25" s="510">
        <v>0</v>
      </c>
      <c r="V25" s="511">
        <v>0</v>
      </c>
      <c r="W25" s="509">
        <v>0</v>
      </c>
      <c r="X25" s="509">
        <v>0</v>
      </c>
      <c r="Y25" s="509">
        <v>0</v>
      </c>
      <c r="Z25" s="509">
        <v>0</v>
      </c>
    </row>
    <row r="26" spans="1:26" x14ac:dyDescent="0.25">
      <c r="A26" s="498">
        <f t="shared" si="0"/>
        <v>43861</v>
      </c>
      <c r="B26" s="512" t="str">
        <f t="shared" si="1"/>
        <v>LeasingII</v>
      </c>
      <c r="C26" s="499">
        <v>0</v>
      </c>
      <c r="D26" s="500">
        <v>0</v>
      </c>
      <c r="E26" s="500">
        <v>0</v>
      </c>
      <c r="F26" s="501">
        <v>0</v>
      </c>
      <c r="G26" s="502">
        <v>0</v>
      </c>
      <c r="H26" s="503">
        <f t="shared" si="2"/>
        <v>0</v>
      </c>
      <c r="I26" s="500">
        <v>0</v>
      </c>
      <c r="J26" s="500">
        <v>0</v>
      </c>
      <c r="K26" s="514">
        <f t="shared" si="3"/>
        <v>0</v>
      </c>
      <c r="L26" s="500">
        <v>0</v>
      </c>
      <c r="M26" s="502"/>
      <c r="N26" s="502">
        <v>0</v>
      </c>
      <c r="O26" s="500">
        <v>0</v>
      </c>
      <c r="P26" s="502">
        <v>0</v>
      </c>
      <c r="Q26" s="500">
        <v>0</v>
      </c>
      <c r="R26" s="502">
        <v>0</v>
      </c>
      <c r="S26" s="502">
        <v>0</v>
      </c>
      <c r="T26" s="502">
        <v>0</v>
      </c>
      <c r="U26" s="503">
        <v>0</v>
      </c>
      <c r="V26" s="504">
        <v>0</v>
      </c>
      <c r="W26" s="502">
        <v>0</v>
      </c>
      <c r="X26" s="502">
        <v>0</v>
      </c>
      <c r="Y26" s="502">
        <v>0</v>
      </c>
      <c r="Z26" s="502">
        <v>0</v>
      </c>
    </row>
    <row r="27" spans="1:26" x14ac:dyDescent="0.25">
      <c r="A27" s="498">
        <f t="shared" si="0"/>
        <v>43890</v>
      </c>
      <c r="B27" s="505" t="str">
        <f t="shared" si="1"/>
        <v>LeasingII</v>
      </c>
      <c r="C27" s="506">
        <v>0</v>
      </c>
      <c r="D27" s="507">
        <v>0</v>
      </c>
      <c r="E27" s="507">
        <v>0</v>
      </c>
      <c r="F27" s="508">
        <v>0</v>
      </c>
      <c r="G27" s="509">
        <v>0</v>
      </c>
      <c r="H27" s="510">
        <f t="shared" si="2"/>
        <v>0</v>
      </c>
      <c r="I27" s="507">
        <v>0</v>
      </c>
      <c r="J27" s="507">
        <v>0</v>
      </c>
      <c r="K27" s="513">
        <f t="shared" si="3"/>
        <v>0</v>
      </c>
      <c r="L27" s="507">
        <v>0</v>
      </c>
      <c r="M27" s="509"/>
      <c r="N27" s="509">
        <v>0</v>
      </c>
      <c r="O27" s="507">
        <v>0</v>
      </c>
      <c r="P27" s="509">
        <v>0</v>
      </c>
      <c r="Q27" s="507">
        <v>0</v>
      </c>
      <c r="R27" s="509">
        <v>0</v>
      </c>
      <c r="S27" s="509">
        <v>0</v>
      </c>
      <c r="T27" s="509">
        <v>0</v>
      </c>
      <c r="U27" s="510">
        <v>0</v>
      </c>
      <c r="V27" s="511">
        <v>0</v>
      </c>
      <c r="W27" s="509">
        <v>0</v>
      </c>
      <c r="X27" s="509">
        <v>0</v>
      </c>
      <c r="Y27" s="509">
        <v>0</v>
      </c>
      <c r="Z27" s="509">
        <v>0</v>
      </c>
    </row>
    <row r="28" spans="1:26" x14ac:dyDescent="0.25">
      <c r="A28" s="498">
        <f t="shared" si="0"/>
        <v>43921</v>
      </c>
      <c r="B28" s="512" t="str">
        <f t="shared" si="1"/>
        <v>LeasingII</v>
      </c>
      <c r="C28" s="499">
        <v>0</v>
      </c>
      <c r="D28" s="500">
        <v>0</v>
      </c>
      <c r="E28" s="500">
        <v>0</v>
      </c>
      <c r="F28" s="501">
        <v>0</v>
      </c>
      <c r="G28" s="502">
        <v>0</v>
      </c>
      <c r="H28" s="503">
        <f t="shared" si="2"/>
        <v>0</v>
      </c>
      <c r="I28" s="500">
        <v>0</v>
      </c>
      <c r="J28" s="500">
        <v>0</v>
      </c>
      <c r="K28" s="514">
        <f t="shared" si="3"/>
        <v>0</v>
      </c>
      <c r="L28" s="500">
        <v>0</v>
      </c>
      <c r="M28" s="502"/>
      <c r="N28" s="502">
        <v>0</v>
      </c>
      <c r="O28" s="500">
        <v>0</v>
      </c>
      <c r="P28" s="502">
        <v>0</v>
      </c>
      <c r="Q28" s="500">
        <v>0</v>
      </c>
      <c r="R28" s="502">
        <v>0</v>
      </c>
      <c r="S28" s="502">
        <v>0</v>
      </c>
      <c r="T28" s="502">
        <v>0</v>
      </c>
      <c r="U28" s="503">
        <v>0</v>
      </c>
      <c r="V28" s="504">
        <v>0</v>
      </c>
      <c r="W28" s="502">
        <v>0</v>
      </c>
      <c r="X28" s="502">
        <v>0</v>
      </c>
      <c r="Y28" s="502">
        <v>0</v>
      </c>
      <c r="Z28" s="502">
        <v>0</v>
      </c>
    </row>
    <row r="29" spans="1:26" x14ac:dyDescent="0.25">
      <c r="A29" s="498">
        <f t="shared" si="0"/>
        <v>43951</v>
      </c>
      <c r="B29" s="505" t="str">
        <f t="shared" si="1"/>
        <v>LeasingII</v>
      </c>
      <c r="C29" s="506">
        <v>0</v>
      </c>
      <c r="D29" s="507">
        <v>0</v>
      </c>
      <c r="E29" s="507">
        <v>0</v>
      </c>
      <c r="F29" s="508">
        <v>0</v>
      </c>
      <c r="G29" s="509">
        <v>0</v>
      </c>
      <c r="H29" s="510">
        <f t="shared" si="2"/>
        <v>0</v>
      </c>
      <c r="I29" s="507">
        <v>0</v>
      </c>
      <c r="J29" s="507">
        <v>0</v>
      </c>
      <c r="K29" s="513">
        <f t="shared" si="3"/>
        <v>0</v>
      </c>
      <c r="L29" s="507">
        <v>0</v>
      </c>
      <c r="M29" s="509"/>
      <c r="N29" s="509">
        <v>0</v>
      </c>
      <c r="O29" s="507">
        <v>0</v>
      </c>
      <c r="P29" s="509">
        <v>0</v>
      </c>
      <c r="Q29" s="507">
        <v>0</v>
      </c>
      <c r="R29" s="509">
        <v>0</v>
      </c>
      <c r="S29" s="509">
        <v>0</v>
      </c>
      <c r="T29" s="509">
        <v>0</v>
      </c>
      <c r="U29" s="510">
        <v>0</v>
      </c>
      <c r="V29" s="511">
        <v>0</v>
      </c>
      <c r="W29" s="509">
        <v>0</v>
      </c>
      <c r="X29" s="509">
        <v>0</v>
      </c>
      <c r="Y29" s="509">
        <v>0</v>
      </c>
      <c r="Z29" s="509">
        <v>0</v>
      </c>
    </row>
    <row r="30" spans="1:26" x14ac:dyDescent="0.25">
      <c r="A30" s="498">
        <f t="shared" si="0"/>
        <v>43982</v>
      </c>
      <c r="B30" s="512" t="str">
        <f t="shared" si="1"/>
        <v>LeasingII</v>
      </c>
      <c r="C30" s="499">
        <v>0</v>
      </c>
      <c r="D30" s="500">
        <v>0</v>
      </c>
      <c r="E30" s="500">
        <v>0</v>
      </c>
      <c r="F30" s="501">
        <v>0</v>
      </c>
      <c r="G30" s="502">
        <v>0</v>
      </c>
      <c r="H30" s="503">
        <f t="shared" si="2"/>
        <v>0</v>
      </c>
      <c r="I30" s="500">
        <v>0</v>
      </c>
      <c r="J30" s="500">
        <v>0</v>
      </c>
      <c r="K30" s="514">
        <f t="shared" si="3"/>
        <v>0</v>
      </c>
      <c r="L30" s="500">
        <v>0</v>
      </c>
      <c r="M30" s="502"/>
      <c r="N30" s="502">
        <v>0</v>
      </c>
      <c r="O30" s="500">
        <v>0</v>
      </c>
      <c r="P30" s="502">
        <v>0</v>
      </c>
      <c r="Q30" s="500">
        <v>0</v>
      </c>
      <c r="R30" s="502">
        <v>0</v>
      </c>
      <c r="S30" s="502">
        <v>0</v>
      </c>
      <c r="T30" s="502">
        <v>0</v>
      </c>
      <c r="U30" s="503">
        <v>0</v>
      </c>
      <c r="V30" s="504">
        <v>0</v>
      </c>
      <c r="W30" s="502">
        <v>0</v>
      </c>
      <c r="X30" s="502">
        <v>0</v>
      </c>
      <c r="Y30" s="502">
        <v>0</v>
      </c>
      <c r="Z30" s="502">
        <v>0</v>
      </c>
    </row>
    <row r="31" spans="1:26" x14ac:dyDescent="0.25">
      <c r="A31" s="498">
        <f t="shared" si="0"/>
        <v>44012</v>
      </c>
      <c r="B31" s="505" t="str">
        <f t="shared" si="1"/>
        <v>LeasingII</v>
      </c>
      <c r="C31" s="506">
        <v>0</v>
      </c>
      <c r="D31" s="507">
        <v>0</v>
      </c>
      <c r="E31" s="507">
        <v>0</v>
      </c>
      <c r="F31" s="508">
        <v>0</v>
      </c>
      <c r="G31" s="509">
        <v>0</v>
      </c>
      <c r="H31" s="510">
        <f t="shared" si="2"/>
        <v>0</v>
      </c>
      <c r="I31" s="507">
        <v>0</v>
      </c>
      <c r="J31" s="507">
        <v>0</v>
      </c>
      <c r="K31" s="513">
        <f t="shared" si="3"/>
        <v>0</v>
      </c>
      <c r="L31" s="507">
        <v>0</v>
      </c>
      <c r="M31" s="509"/>
      <c r="N31" s="509">
        <v>0</v>
      </c>
      <c r="O31" s="507">
        <v>0</v>
      </c>
      <c r="P31" s="509">
        <v>0</v>
      </c>
      <c r="Q31" s="507">
        <v>0</v>
      </c>
      <c r="R31" s="509">
        <v>0</v>
      </c>
      <c r="S31" s="509">
        <v>0</v>
      </c>
      <c r="T31" s="509">
        <v>0</v>
      </c>
      <c r="U31" s="510">
        <v>0</v>
      </c>
      <c r="V31" s="511">
        <v>0</v>
      </c>
      <c r="W31" s="509">
        <v>0</v>
      </c>
      <c r="X31" s="509">
        <v>0</v>
      </c>
      <c r="Y31" s="509">
        <v>0</v>
      </c>
      <c r="Z31" s="509">
        <v>0</v>
      </c>
    </row>
    <row r="32" spans="1:26" x14ac:dyDescent="0.25">
      <c r="A32" s="498">
        <f t="shared" si="0"/>
        <v>44043</v>
      </c>
      <c r="B32" s="512" t="str">
        <f t="shared" si="1"/>
        <v>LeasingII</v>
      </c>
      <c r="C32" s="499">
        <v>0</v>
      </c>
      <c r="D32" s="500">
        <v>0</v>
      </c>
      <c r="E32" s="500">
        <v>0</v>
      </c>
      <c r="F32" s="501">
        <v>0</v>
      </c>
      <c r="G32" s="502">
        <v>0</v>
      </c>
      <c r="H32" s="503">
        <f t="shared" si="2"/>
        <v>0</v>
      </c>
      <c r="I32" s="500">
        <v>0</v>
      </c>
      <c r="J32" s="500">
        <v>0</v>
      </c>
      <c r="K32" s="514">
        <f t="shared" si="3"/>
        <v>0</v>
      </c>
      <c r="L32" s="500">
        <v>0</v>
      </c>
      <c r="M32" s="502"/>
      <c r="N32" s="502">
        <v>0</v>
      </c>
      <c r="O32" s="500">
        <v>0</v>
      </c>
      <c r="P32" s="502">
        <v>0</v>
      </c>
      <c r="Q32" s="500">
        <v>0</v>
      </c>
      <c r="R32" s="502">
        <v>0</v>
      </c>
      <c r="S32" s="502">
        <v>0</v>
      </c>
      <c r="T32" s="502">
        <v>0</v>
      </c>
      <c r="U32" s="503">
        <v>0</v>
      </c>
      <c r="V32" s="504">
        <v>0</v>
      </c>
      <c r="W32" s="502">
        <v>0</v>
      </c>
      <c r="X32" s="502">
        <v>0</v>
      </c>
      <c r="Y32" s="502">
        <v>0</v>
      </c>
      <c r="Z32" s="502">
        <v>0</v>
      </c>
    </row>
    <row r="33" spans="1:26" x14ac:dyDescent="0.25">
      <c r="A33" s="498">
        <f t="shared" si="0"/>
        <v>44074</v>
      </c>
      <c r="B33" s="505" t="str">
        <f t="shared" si="1"/>
        <v>LeasingII</v>
      </c>
      <c r="C33" s="506">
        <v>0</v>
      </c>
      <c r="D33" s="507">
        <v>0</v>
      </c>
      <c r="E33" s="507">
        <v>0</v>
      </c>
      <c r="F33" s="508">
        <v>0</v>
      </c>
      <c r="G33" s="509">
        <v>0</v>
      </c>
      <c r="H33" s="510">
        <f t="shared" si="2"/>
        <v>0</v>
      </c>
      <c r="I33" s="507">
        <v>0</v>
      </c>
      <c r="J33" s="507">
        <v>0</v>
      </c>
      <c r="K33" s="513">
        <f t="shared" si="3"/>
        <v>0</v>
      </c>
      <c r="L33" s="507">
        <v>0</v>
      </c>
      <c r="M33" s="509"/>
      <c r="N33" s="509">
        <v>0</v>
      </c>
      <c r="O33" s="507">
        <v>0</v>
      </c>
      <c r="P33" s="509">
        <v>0</v>
      </c>
      <c r="Q33" s="507">
        <v>0</v>
      </c>
      <c r="R33" s="509">
        <v>0</v>
      </c>
      <c r="S33" s="509">
        <v>0</v>
      </c>
      <c r="T33" s="509">
        <v>0</v>
      </c>
      <c r="U33" s="510">
        <v>0</v>
      </c>
      <c r="V33" s="511">
        <v>0</v>
      </c>
      <c r="W33" s="509">
        <v>0</v>
      </c>
      <c r="X33" s="509">
        <v>0</v>
      </c>
      <c r="Y33" s="509">
        <v>0</v>
      </c>
      <c r="Z33" s="509">
        <v>0</v>
      </c>
    </row>
    <row r="34" spans="1:26" x14ac:dyDescent="0.25">
      <c r="A34" s="498">
        <f t="shared" si="0"/>
        <v>44104</v>
      </c>
      <c r="B34" s="512" t="str">
        <f t="shared" si="1"/>
        <v>LeasingII</v>
      </c>
      <c r="C34" s="515">
        <v>0</v>
      </c>
      <c r="D34" s="516">
        <v>0</v>
      </c>
      <c r="E34" s="516">
        <v>0</v>
      </c>
      <c r="F34" s="517">
        <v>0</v>
      </c>
      <c r="G34" s="502">
        <v>0</v>
      </c>
      <c r="H34" s="503">
        <f t="shared" si="2"/>
        <v>0</v>
      </c>
      <c r="I34" s="516">
        <v>0</v>
      </c>
      <c r="J34" s="516">
        <v>0</v>
      </c>
      <c r="K34" s="516">
        <f t="shared" ref="K34:K39" si="4">+K33</f>
        <v>0</v>
      </c>
      <c r="L34" s="516">
        <v>0</v>
      </c>
      <c r="M34" s="502"/>
      <c r="N34" s="502">
        <v>0</v>
      </c>
      <c r="O34" s="516">
        <v>0</v>
      </c>
      <c r="P34" s="502">
        <v>0</v>
      </c>
      <c r="Q34" s="516">
        <v>0</v>
      </c>
      <c r="R34" s="502">
        <v>0</v>
      </c>
      <c r="S34" s="502">
        <v>0</v>
      </c>
      <c r="T34" s="502">
        <v>0</v>
      </c>
      <c r="U34" s="503">
        <v>0</v>
      </c>
      <c r="V34" s="504">
        <v>0</v>
      </c>
      <c r="W34" s="502">
        <v>0</v>
      </c>
      <c r="X34" s="502">
        <v>0</v>
      </c>
      <c r="Y34" s="502">
        <v>0</v>
      </c>
      <c r="Z34" s="502">
        <v>0</v>
      </c>
    </row>
    <row r="35" spans="1:26" x14ac:dyDescent="0.25">
      <c r="A35" s="498">
        <f t="shared" si="0"/>
        <v>44135</v>
      </c>
      <c r="B35" s="505" t="str">
        <f t="shared" si="1"/>
        <v>LeasingII</v>
      </c>
      <c r="C35" s="518">
        <v>0</v>
      </c>
      <c r="D35" s="519">
        <v>0</v>
      </c>
      <c r="E35" s="519">
        <v>0</v>
      </c>
      <c r="F35" s="520">
        <v>0</v>
      </c>
      <c r="G35" s="509">
        <v>0</v>
      </c>
      <c r="H35" s="510">
        <f t="shared" si="2"/>
        <v>0</v>
      </c>
      <c r="I35" s="519">
        <v>0</v>
      </c>
      <c r="J35" s="519">
        <v>0</v>
      </c>
      <c r="K35" s="519">
        <f t="shared" si="4"/>
        <v>0</v>
      </c>
      <c r="L35" s="519">
        <v>0</v>
      </c>
      <c r="M35" s="509"/>
      <c r="N35" s="509">
        <v>0</v>
      </c>
      <c r="O35" s="519">
        <v>0</v>
      </c>
      <c r="P35" s="509">
        <v>0</v>
      </c>
      <c r="Q35" s="519">
        <v>0</v>
      </c>
      <c r="R35" s="509">
        <v>0</v>
      </c>
      <c r="S35" s="509">
        <v>0</v>
      </c>
      <c r="T35" s="509">
        <v>0</v>
      </c>
      <c r="U35" s="510">
        <v>0</v>
      </c>
      <c r="V35" s="511">
        <v>0</v>
      </c>
      <c r="W35" s="509">
        <v>0</v>
      </c>
      <c r="X35" s="509">
        <v>0</v>
      </c>
      <c r="Y35" s="509">
        <v>0</v>
      </c>
      <c r="Z35" s="509">
        <v>0</v>
      </c>
    </row>
    <row r="36" spans="1:26" x14ac:dyDescent="0.25">
      <c r="A36" s="498">
        <f t="shared" si="0"/>
        <v>44165</v>
      </c>
      <c r="B36" s="512" t="str">
        <f t="shared" si="1"/>
        <v>LeasingII</v>
      </c>
      <c r="C36" s="518">
        <v>0</v>
      </c>
      <c r="D36" s="519">
        <v>0</v>
      </c>
      <c r="E36" s="519">
        <v>0</v>
      </c>
      <c r="F36" s="520">
        <v>0</v>
      </c>
      <c r="G36" s="502">
        <v>0</v>
      </c>
      <c r="H36" s="503">
        <f t="shared" si="2"/>
        <v>0</v>
      </c>
      <c r="I36" s="519">
        <v>0</v>
      </c>
      <c r="J36" s="519">
        <v>0</v>
      </c>
      <c r="K36" s="519">
        <v>0</v>
      </c>
      <c r="L36" s="519">
        <v>0</v>
      </c>
      <c r="M36" s="502"/>
      <c r="N36" s="502">
        <v>0</v>
      </c>
      <c r="O36" s="521">
        <v>0</v>
      </c>
      <c r="P36" s="502">
        <v>0</v>
      </c>
      <c r="Q36" s="519">
        <v>0</v>
      </c>
      <c r="R36" s="502">
        <v>0</v>
      </c>
      <c r="S36" s="502">
        <v>0</v>
      </c>
      <c r="T36" s="502">
        <v>0</v>
      </c>
      <c r="U36" s="503">
        <v>0</v>
      </c>
      <c r="V36" s="504">
        <v>0</v>
      </c>
      <c r="W36" s="502">
        <v>0</v>
      </c>
      <c r="X36" s="502">
        <v>0</v>
      </c>
      <c r="Y36" s="502">
        <v>0</v>
      </c>
      <c r="Z36" s="502">
        <v>0</v>
      </c>
    </row>
    <row r="37" spans="1:26" x14ac:dyDescent="0.25">
      <c r="A37" s="498">
        <f t="shared" si="0"/>
        <v>44196</v>
      </c>
      <c r="B37" s="505" t="str">
        <f t="shared" si="1"/>
        <v>LeasingII</v>
      </c>
      <c r="C37" s="518">
        <v>0</v>
      </c>
      <c r="D37" s="519">
        <v>0</v>
      </c>
      <c r="E37" s="519">
        <v>0</v>
      </c>
      <c r="F37" s="520">
        <v>0</v>
      </c>
      <c r="G37" s="509">
        <v>0</v>
      </c>
      <c r="H37" s="510">
        <f t="shared" si="2"/>
        <v>0</v>
      </c>
      <c r="I37" s="519">
        <v>0</v>
      </c>
      <c r="J37" s="519">
        <v>0</v>
      </c>
      <c r="K37" s="519">
        <f t="shared" si="4"/>
        <v>0</v>
      </c>
      <c r="L37" s="519">
        <v>0</v>
      </c>
      <c r="M37" s="509"/>
      <c r="N37" s="509">
        <v>0</v>
      </c>
      <c r="O37" s="519">
        <v>0</v>
      </c>
      <c r="P37" s="509">
        <v>0</v>
      </c>
      <c r="Q37" s="519">
        <v>0</v>
      </c>
      <c r="R37" s="509">
        <v>0</v>
      </c>
      <c r="S37" s="509">
        <v>0</v>
      </c>
      <c r="T37" s="509">
        <v>0</v>
      </c>
      <c r="U37" s="510">
        <v>0</v>
      </c>
      <c r="V37" s="511">
        <v>0</v>
      </c>
      <c r="W37" s="509">
        <v>0</v>
      </c>
      <c r="X37" s="509">
        <v>0</v>
      </c>
      <c r="Y37" s="509">
        <v>0</v>
      </c>
      <c r="Z37" s="509">
        <v>0</v>
      </c>
    </row>
    <row r="38" spans="1:26" x14ac:dyDescent="0.25">
      <c r="A38" s="498">
        <f t="shared" si="0"/>
        <v>44227</v>
      </c>
      <c r="B38" s="512" t="str">
        <f t="shared" si="1"/>
        <v>LeasingII</v>
      </c>
      <c r="C38" s="518">
        <v>0</v>
      </c>
      <c r="D38" s="519">
        <v>0</v>
      </c>
      <c r="E38" s="519">
        <v>0</v>
      </c>
      <c r="F38" s="520">
        <v>0</v>
      </c>
      <c r="G38" s="502">
        <v>0</v>
      </c>
      <c r="H38" s="503">
        <f t="shared" si="2"/>
        <v>0</v>
      </c>
      <c r="I38" s="519">
        <v>0</v>
      </c>
      <c r="J38" s="519">
        <v>0</v>
      </c>
      <c r="K38" s="519">
        <v>0</v>
      </c>
      <c r="L38" s="519">
        <v>0</v>
      </c>
      <c r="M38" s="502"/>
      <c r="N38" s="502">
        <v>0</v>
      </c>
      <c r="O38" s="521">
        <v>0</v>
      </c>
      <c r="P38" s="502">
        <v>0</v>
      </c>
      <c r="Q38" s="519">
        <v>0</v>
      </c>
      <c r="R38" s="502">
        <v>0</v>
      </c>
      <c r="S38" s="502">
        <v>0</v>
      </c>
      <c r="T38" s="502">
        <v>0</v>
      </c>
      <c r="U38" s="503">
        <v>0</v>
      </c>
      <c r="V38" s="504">
        <v>0</v>
      </c>
      <c r="W38" s="502">
        <v>0</v>
      </c>
      <c r="X38" s="502">
        <v>0</v>
      </c>
      <c r="Y38" s="502">
        <v>0</v>
      </c>
      <c r="Z38" s="502">
        <v>0</v>
      </c>
    </row>
    <row r="39" spans="1:26" x14ac:dyDescent="0.25">
      <c r="A39" s="498">
        <f t="shared" si="0"/>
        <v>44255</v>
      </c>
      <c r="B39" s="505" t="str">
        <f t="shared" si="1"/>
        <v>LeasingII</v>
      </c>
      <c r="C39" s="518">
        <v>0</v>
      </c>
      <c r="D39" s="519">
        <v>0</v>
      </c>
      <c r="E39" s="519">
        <v>0</v>
      </c>
      <c r="F39" s="520">
        <v>0</v>
      </c>
      <c r="G39" s="509">
        <v>0</v>
      </c>
      <c r="H39" s="510">
        <f t="shared" si="2"/>
        <v>0</v>
      </c>
      <c r="I39" s="519">
        <v>0</v>
      </c>
      <c r="J39" s="519">
        <v>0</v>
      </c>
      <c r="K39" s="519">
        <f t="shared" si="4"/>
        <v>0</v>
      </c>
      <c r="L39" s="519">
        <v>0</v>
      </c>
      <c r="M39" s="509"/>
      <c r="N39" s="509">
        <v>0</v>
      </c>
      <c r="O39" s="519">
        <v>0</v>
      </c>
      <c r="P39" s="509">
        <v>0</v>
      </c>
      <c r="Q39" s="519">
        <v>0</v>
      </c>
      <c r="R39" s="509">
        <v>0</v>
      </c>
      <c r="S39" s="509">
        <v>0</v>
      </c>
      <c r="T39" s="509">
        <v>0</v>
      </c>
      <c r="U39" s="510">
        <v>0</v>
      </c>
      <c r="V39" s="511">
        <v>0</v>
      </c>
      <c r="W39" s="509">
        <v>0</v>
      </c>
      <c r="X39" s="509">
        <v>0</v>
      </c>
      <c r="Y39" s="509">
        <v>0</v>
      </c>
      <c r="Z39" s="509">
        <v>0</v>
      </c>
    </row>
    <row r="40" spans="1:26" x14ac:dyDescent="0.25">
      <c r="A40" s="498">
        <f t="shared" si="0"/>
        <v>44286</v>
      </c>
      <c r="B40" s="512" t="str">
        <f t="shared" si="1"/>
        <v>LeasingII</v>
      </c>
      <c r="C40" s="518">
        <v>0</v>
      </c>
      <c r="D40" s="519">
        <v>0</v>
      </c>
      <c r="E40" s="519">
        <v>0</v>
      </c>
      <c r="F40" s="520">
        <v>0</v>
      </c>
      <c r="G40" s="502">
        <v>0</v>
      </c>
      <c r="H40" s="503">
        <f t="shared" si="2"/>
        <v>0</v>
      </c>
      <c r="I40" s="519">
        <v>0</v>
      </c>
      <c r="J40" s="519">
        <v>0</v>
      </c>
      <c r="K40" s="519">
        <v>0</v>
      </c>
      <c r="L40" s="519">
        <v>0</v>
      </c>
      <c r="M40" s="502"/>
      <c r="N40" s="502">
        <v>0</v>
      </c>
      <c r="O40" s="521">
        <v>0</v>
      </c>
      <c r="P40" s="502">
        <v>0</v>
      </c>
      <c r="Q40" s="519">
        <v>0</v>
      </c>
      <c r="R40" s="502">
        <v>0</v>
      </c>
      <c r="S40" s="502">
        <v>0</v>
      </c>
      <c r="T40" s="502">
        <v>0</v>
      </c>
      <c r="U40" s="503">
        <v>0</v>
      </c>
      <c r="V40" s="504">
        <v>0</v>
      </c>
      <c r="W40" s="502">
        <v>0</v>
      </c>
      <c r="X40" s="502">
        <v>0</v>
      </c>
      <c r="Y40" s="502">
        <v>0</v>
      </c>
      <c r="Z40" s="502">
        <v>0</v>
      </c>
    </row>
    <row r="41" spans="1:26" x14ac:dyDescent="0.25">
      <c r="A41" s="498">
        <f t="shared" si="0"/>
        <v>44316</v>
      </c>
      <c r="B41" s="505" t="str">
        <f t="shared" si="1"/>
        <v>LeasingII</v>
      </c>
      <c r="C41" s="518">
        <v>0</v>
      </c>
      <c r="D41" s="519">
        <v>0</v>
      </c>
      <c r="E41" s="519">
        <v>0</v>
      </c>
      <c r="F41" s="520">
        <v>0</v>
      </c>
      <c r="G41" s="509">
        <v>0</v>
      </c>
      <c r="H41" s="510">
        <f t="shared" si="2"/>
        <v>0</v>
      </c>
      <c r="I41" s="519">
        <v>0</v>
      </c>
      <c r="J41" s="519">
        <v>0</v>
      </c>
      <c r="K41" s="519">
        <v>0</v>
      </c>
      <c r="L41" s="519">
        <v>0</v>
      </c>
      <c r="M41" s="509"/>
      <c r="N41" s="509">
        <v>0</v>
      </c>
      <c r="O41" s="519">
        <v>0</v>
      </c>
      <c r="P41" s="509">
        <v>0</v>
      </c>
      <c r="Q41" s="519">
        <v>0</v>
      </c>
      <c r="R41" s="509">
        <v>0</v>
      </c>
      <c r="S41" s="509">
        <v>0</v>
      </c>
      <c r="T41" s="509">
        <v>0</v>
      </c>
      <c r="U41" s="510">
        <v>0</v>
      </c>
      <c r="V41" s="511">
        <v>0</v>
      </c>
      <c r="W41" s="509">
        <v>0</v>
      </c>
      <c r="X41" s="509">
        <v>0</v>
      </c>
      <c r="Y41" s="509">
        <v>0</v>
      </c>
      <c r="Z41" s="509">
        <v>0</v>
      </c>
    </row>
    <row r="42" spans="1:26" x14ac:dyDescent="0.25">
      <c r="A42" s="498">
        <f t="shared" si="0"/>
        <v>44347</v>
      </c>
      <c r="B42" s="512" t="str">
        <f t="shared" si="1"/>
        <v>LeasingII</v>
      </c>
      <c r="C42" s="518">
        <v>0</v>
      </c>
      <c r="D42" s="519">
        <v>0</v>
      </c>
      <c r="E42" s="519">
        <v>0</v>
      </c>
      <c r="F42" s="520">
        <v>0</v>
      </c>
      <c r="G42" s="502">
        <v>0</v>
      </c>
      <c r="H42" s="503">
        <f t="shared" si="2"/>
        <v>0</v>
      </c>
      <c r="I42" s="519">
        <v>0</v>
      </c>
      <c r="J42" s="519">
        <v>0</v>
      </c>
      <c r="K42" s="519">
        <v>0</v>
      </c>
      <c r="L42" s="519">
        <v>0</v>
      </c>
      <c r="M42" s="502"/>
      <c r="N42" s="502">
        <v>0</v>
      </c>
      <c r="O42" s="521">
        <v>0</v>
      </c>
      <c r="P42" s="502">
        <v>0</v>
      </c>
      <c r="Q42" s="519">
        <v>0</v>
      </c>
      <c r="R42" s="502">
        <v>0</v>
      </c>
      <c r="S42" s="502">
        <v>0</v>
      </c>
      <c r="T42" s="502">
        <v>0</v>
      </c>
      <c r="U42" s="503">
        <v>0</v>
      </c>
      <c r="V42" s="504">
        <v>0</v>
      </c>
      <c r="W42" s="502">
        <v>0</v>
      </c>
      <c r="X42" s="502">
        <v>0</v>
      </c>
      <c r="Y42" s="502">
        <v>0</v>
      </c>
      <c r="Z42" s="502">
        <v>0</v>
      </c>
    </row>
    <row r="43" spans="1:26" x14ac:dyDescent="0.25">
      <c r="A43" s="498">
        <f t="shared" si="0"/>
        <v>44377</v>
      </c>
      <c r="B43" s="505" t="str">
        <f t="shared" si="1"/>
        <v>LeasingII</v>
      </c>
      <c r="C43" s="518">
        <v>0</v>
      </c>
      <c r="D43" s="519">
        <v>0</v>
      </c>
      <c r="E43" s="519">
        <v>0</v>
      </c>
      <c r="F43" s="520">
        <v>0</v>
      </c>
      <c r="G43" s="509">
        <v>0</v>
      </c>
      <c r="H43" s="510">
        <f t="shared" si="2"/>
        <v>0</v>
      </c>
      <c r="I43" s="519">
        <v>0</v>
      </c>
      <c r="J43" s="519">
        <v>0</v>
      </c>
      <c r="K43" s="519">
        <v>0</v>
      </c>
      <c r="L43" s="519">
        <v>0</v>
      </c>
      <c r="M43" s="509"/>
      <c r="N43" s="509">
        <v>0</v>
      </c>
      <c r="O43" s="519">
        <v>0</v>
      </c>
      <c r="P43" s="509">
        <v>0</v>
      </c>
      <c r="Q43" s="519">
        <v>0</v>
      </c>
      <c r="R43" s="509">
        <v>0</v>
      </c>
      <c r="S43" s="509">
        <v>0</v>
      </c>
      <c r="T43" s="509">
        <v>0</v>
      </c>
      <c r="U43" s="510">
        <v>0</v>
      </c>
      <c r="V43" s="511">
        <v>0</v>
      </c>
      <c r="W43" s="509">
        <v>0</v>
      </c>
      <c r="X43" s="509">
        <v>0</v>
      </c>
      <c r="Y43" s="509">
        <v>0</v>
      </c>
      <c r="Z43" s="509">
        <v>0</v>
      </c>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52C18-452B-4568-B70C-C0439E5C4FB5}">
  <sheetPr codeName="Sheet31">
    <tabColor rgb="FF3399FF"/>
  </sheetPr>
  <dimension ref="A1:Z39"/>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7.42578125" bestFit="1" customWidth="1"/>
    <col min="3" max="6" width="8.85546875" bestFit="1" customWidth="1"/>
    <col min="7" max="7" width="7.5703125" bestFit="1" customWidth="1"/>
    <col min="8" max="8" width="8.85546875" bestFit="1" customWidth="1"/>
    <col min="9" max="10" width="7" bestFit="1" customWidth="1"/>
    <col min="12" max="12" width="8.85546875" bestFit="1" customWidth="1"/>
    <col min="14" max="14" width="6.28515625" bestFit="1" customWidth="1"/>
    <col min="15" max="15" width="8.42578125" bestFit="1" customWidth="1"/>
    <col min="16" max="16" width="8" bestFit="1" customWidth="1"/>
    <col min="17" max="17" width="8.8554687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+asset_level_drivers!$I$1</f>
        <v>Tracker</v>
      </c>
      <c r="C2" s="499">
        <v>0</v>
      </c>
      <c r="D2" s="500">
        <v>0</v>
      </c>
      <c r="E2" s="500">
        <v>0</v>
      </c>
      <c r="F2" s="501">
        <v>0</v>
      </c>
      <c r="G2" s="502">
        <v>0</v>
      </c>
      <c r="H2" s="502">
        <v>0</v>
      </c>
      <c r="I2" s="500">
        <v>0</v>
      </c>
      <c r="J2" s="500">
        <v>0</v>
      </c>
      <c r="K2" s="500">
        <v>0</v>
      </c>
      <c r="L2" s="500">
        <v>0</v>
      </c>
      <c r="M2" s="502">
        <v>0</v>
      </c>
      <c r="N2" s="502">
        <v>0</v>
      </c>
      <c r="O2" s="500">
        <v>0</v>
      </c>
      <c r="P2" s="502">
        <v>0</v>
      </c>
      <c r="Q2" s="500">
        <v>0</v>
      </c>
      <c r="R2" s="502">
        <v>0</v>
      </c>
      <c r="S2" s="502">
        <v>0</v>
      </c>
      <c r="T2" s="502">
        <v>0</v>
      </c>
      <c r="U2" s="503">
        <v>0</v>
      </c>
      <c r="V2" s="504">
        <v>0</v>
      </c>
      <c r="W2" s="502">
        <v>0</v>
      </c>
      <c r="X2" s="502">
        <v>0</v>
      </c>
      <c r="Y2" s="502">
        <v>0</v>
      </c>
      <c r="Z2" s="502">
        <v>0</v>
      </c>
    </row>
    <row r="3" spans="1:26" x14ac:dyDescent="0.25">
      <c r="A3" s="498">
        <f t="shared" ref="A3:A39" si="0">+EOMONTH(A2,1)</f>
        <v>43159</v>
      </c>
      <c r="B3" s="505" t="str">
        <f t="shared" ref="B3:B18" si="1">+B2</f>
        <v>Tracker</v>
      </c>
      <c r="C3" s="506">
        <v>0</v>
      </c>
      <c r="D3" s="507">
        <v>0</v>
      </c>
      <c r="E3" s="507">
        <v>0</v>
      </c>
      <c r="F3" s="508">
        <v>0</v>
      </c>
      <c r="G3" s="509">
        <v>0</v>
      </c>
      <c r="H3" s="509">
        <v>0</v>
      </c>
      <c r="I3" s="507">
        <v>0</v>
      </c>
      <c r="J3" s="507">
        <v>0</v>
      </c>
      <c r="K3" s="507">
        <v>0</v>
      </c>
      <c r="L3" s="507">
        <v>0</v>
      </c>
      <c r="M3" s="509">
        <v>0</v>
      </c>
      <c r="N3" s="509">
        <v>0</v>
      </c>
      <c r="O3" s="507">
        <v>0</v>
      </c>
      <c r="P3" s="509">
        <v>0</v>
      </c>
      <c r="Q3" s="507">
        <v>0</v>
      </c>
      <c r="R3" s="509">
        <v>0</v>
      </c>
      <c r="S3" s="509">
        <v>0</v>
      </c>
      <c r="T3" s="509">
        <v>0</v>
      </c>
      <c r="U3" s="510">
        <v>0</v>
      </c>
      <c r="V3" s="511">
        <v>0</v>
      </c>
      <c r="W3" s="509">
        <v>0</v>
      </c>
      <c r="X3" s="509">
        <v>0</v>
      </c>
      <c r="Y3" s="509">
        <v>0</v>
      </c>
      <c r="Z3" s="509">
        <v>0</v>
      </c>
    </row>
    <row r="4" spans="1:26" x14ac:dyDescent="0.25">
      <c r="A4" s="498">
        <f t="shared" si="0"/>
        <v>43190</v>
      </c>
      <c r="B4" s="512" t="str">
        <f t="shared" si="1"/>
        <v>Tracker</v>
      </c>
      <c r="C4" s="499">
        <v>0</v>
      </c>
      <c r="D4" s="500">
        <v>0</v>
      </c>
      <c r="E4" s="500">
        <v>0</v>
      </c>
      <c r="F4" s="501">
        <v>0</v>
      </c>
      <c r="G4" s="502">
        <v>0</v>
      </c>
      <c r="H4" s="502">
        <v>0</v>
      </c>
      <c r="I4" s="500">
        <v>0</v>
      </c>
      <c r="J4" s="500">
        <v>0</v>
      </c>
      <c r="K4" s="500">
        <v>0</v>
      </c>
      <c r="L4" s="500">
        <v>0</v>
      </c>
      <c r="M4" s="502">
        <v>0</v>
      </c>
      <c r="N4" s="502">
        <v>0</v>
      </c>
      <c r="O4" s="500">
        <v>0</v>
      </c>
      <c r="P4" s="502">
        <v>0</v>
      </c>
      <c r="Q4" s="500">
        <v>0</v>
      </c>
      <c r="R4" s="502">
        <v>0</v>
      </c>
      <c r="S4" s="502">
        <v>0</v>
      </c>
      <c r="T4" s="502">
        <v>0</v>
      </c>
      <c r="U4" s="503">
        <v>0</v>
      </c>
      <c r="V4" s="504">
        <v>0</v>
      </c>
      <c r="W4" s="502">
        <v>0</v>
      </c>
      <c r="X4" s="502">
        <v>0</v>
      </c>
      <c r="Y4" s="502">
        <v>0</v>
      </c>
      <c r="Z4" s="502">
        <v>0</v>
      </c>
    </row>
    <row r="5" spans="1:26" x14ac:dyDescent="0.25">
      <c r="A5" s="498">
        <f t="shared" si="0"/>
        <v>43220</v>
      </c>
      <c r="B5" s="505" t="str">
        <f t="shared" si="1"/>
        <v>Tracker</v>
      </c>
      <c r="C5" s="506">
        <v>0</v>
      </c>
      <c r="D5" s="507">
        <v>0</v>
      </c>
      <c r="E5" s="507">
        <v>0</v>
      </c>
      <c r="F5" s="508">
        <v>0</v>
      </c>
      <c r="G5" s="509">
        <v>0</v>
      </c>
      <c r="H5" s="510">
        <v>0</v>
      </c>
      <c r="I5" s="507">
        <v>0</v>
      </c>
      <c r="J5" s="507">
        <v>0</v>
      </c>
      <c r="K5" s="513">
        <v>0</v>
      </c>
      <c r="L5" s="507">
        <v>0</v>
      </c>
      <c r="M5" s="509">
        <v>0</v>
      </c>
      <c r="N5" s="509">
        <v>0</v>
      </c>
      <c r="O5" s="507">
        <v>0</v>
      </c>
      <c r="P5" s="509">
        <v>0</v>
      </c>
      <c r="Q5" s="507">
        <v>0</v>
      </c>
      <c r="R5" s="509">
        <v>0</v>
      </c>
      <c r="S5" s="509">
        <v>0</v>
      </c>
      <c r="T5" s="509">
        <v>0</v>
      </c>
      <c r="U5" s="510">
        <v>0</v>
      </c>
      <c r="V5" s="511">
        <v>0</v>
      </c>
      <c r="W5" s="509">
        <v>0</v>
      </c>
      <c r="X5" s="509">
        <v>0</v>
      </c>
      <c r="Y5" s="509">
        <v>0</v>
      </c>
      <c r="Z5" s="509">
        <v>0</v>
      </c>
    </row>
    <row r="6" spans="1:26" x14ac:dyDescent="0.25">
      <c r="A6" s="498">
        <f t="shared" si="0"/>
        <v>43251</v>
      </c>
      <c r="B6" s="512" t="str">
        <f t="shared" si="1"/>
        <v>Tracker</v>
      </c>
      <c r="C6" s="499">
        <v>0</v>
      </c>
      <c r="D6" s="500">
        <v>0</v>
      </c>
      <c r="E6" s="500">
        <v>0</v>
      </c>
      <c r="F6" s="501">
        <v>0</v>
      </c>
      <c r="G6" s="502">
        <v>0</v>
      </c>
      <c r="H6" s="503">
        <v>0</v>
      </c>
      <c r="I6" s="500">
        <v>0</v>
      </c>
      <c r="J6" s="500">
        <v>0</v>
      </c>
      <c r="K6" s="514">
        <v>0</v>
      </c>
      <c r="L6" s="500">
        <v>0</v>
      </c>
      <c r="M6" s="502">
        <v>0</v>
      </c>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Tracker</v>
      </c>
      <c r="C7" s="506">
        <v>0</v>
      </c>
      <c r="D7" s="507">
        <v>0</v>
      </c>
      <c r="E7" s="507">
        <v>0</v>
      </c>
      <c r="F7" s="508">
        <v>0</v>
      </c>
      <c r="G7" s="509">
        <v>0</v>
      </c>
      <c r="H7" s="510">
        <v>0</v>
      </c>
      <c r="I7" s="507">
        <v>0</v>
      </c>
      <c r="J7" s="507">
        <v>0</v>
      </c>
      <c r="K7" s="513">
        <v>0</v>
      </c>
      <c r="L7" s="507">
        <v>0</v>
      </c>
      <c r="M7" s="509">
        <v>0</v>
      </c>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Tracker</v>
      </c>
      <c r="C8" s="499">
        <v>0</v>
      </c>
      <c r="D8" s="500">
        <v>0</v>
      </c>
      <c r="E8" s="500">
        <v>0</v>
      </c>
      <c r="F8" s="501">
        <v>0</v>
      </c>
      <c r="G8" s="502">
        <v>0</v>
      </c>
      <c r="H8" s="503">
        <v>0</v>
      </c>
      <c r="I8" s="500">
        <v>0</v>
      </c>
      <c r="J8" s="500">
        <v>0</v>
      </c>
      <c r="K8" s="514">
        <v>0</v>
      </c>
      <c r="L8" s="500">
        <v>0</v>
      </c>
      <c r="M8" s="502">
        <v>0</v>
      </c>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Tracker</v>
      </c>
      <c r="C9" s="506">
        <v>0</v>
      </c>
      <c r="D9" s="507">
        <v>0</v>
      </c>
      <c r="E9" s="507">
        <v>0</v>
      </c>
      <c r="F9" s="508">
        <v>0</v>
      </c>
      <c r="G9" s="509">
        <v>0</v>
      </c>
      <c r="H9" s="510">
        <v>0</v>
      </c>
      <c r="I9" s="507">
        <v>0</v>
      </c>
      <c r="J9" s="507">
        <v>0</v>
      </c>
      <c r="K9" s="513">
        <v>0</v>
      </c>
      <c r="L9" s="507">
        <v>0</v>
      </c>
      <c r="M9" s="509">
        <v>0</v>
      </c>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Tracker</v>
      </c>
      <c r="C10" s="499">
        <v>0</v>
      </c>
      <c r="D10" s="500">
        <v>0</v>
      </c>
      <c r="E10" s="500">
        <v>0</v>
      </c>
      <c r="F10" s="501">
        <v>0</v>
      </c>
      <c r="G10" s="502">
        <v>0</v>
      </c>
      <c r="H10" s="503">
        <v>0</v>
      </c>
      <c r="I10" s="500">
        <v>0</v>
      </c>
      <c r="J10" s="500">
        <v>0</v>
      </c>
      <c r="K10" s="514">
        <v>0</v>
      </c>
      <c r="L10" s="500">
        <v>0</v>
      </c>
      <c r="M10" s="502">
        <v>0</v>
      </c>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Tracker</v>
      </c>
      <c r="C11" s="506">
        <v>0</v>
      </c>
      <c r="D11" s="507">
        <v>0</v>
      </c>
      <c r="E11" s="507">
        <v>0</v>
      </c>
      <c r="F11" s="508">
        <v>0</v>
      </c>
      <c r="G11" s="509">
        <v>0</v>
      </c>
      <c r="H11" s="510">
        <v>0</v>
      </c>
      <c r="I11" s="507">
        <v>0</v>
      </c>
      <c r="J11" s="507">
        <v>0</v>
      </c>
      <c r="K11" s="513">
        <v>0</v>
      </c>
      <c r="L11" s="507">
        <v>0</v>
      </c>
      <c r="M11" s="509">
        <v>0</v>
      </c>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Tracker</v>
      </c>
      <c r="C12" s="499">
        <v>0</v>
      </c>
      <c r="D12" s="500">
        <v>0</v>
      </c>
      <c r="E12" s="500">
        <v>0</v>
      </c>
      <c r="F12" s="501">
        <v>0</v>
      </c>
      <c r="G12" s="502">
        <v>0</v>
      </c>
      <c r="H12" s="503">
        <v>0</v>
      </c>
      <c r="I12" s="500">
        <v>0</v>
      </c>
      <c r="J12" s="500">
        <v>0</v>
      </c>
      <c r="K12" s="514">
        <v>0</v>
      </c>
      <c r="L12" s="500">
        <v>0</v>
      </c>
      <c r="M12" s="502">
        <v>0</v>
      </c>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Tracker</v>
      </c>
      <c r="C13" s="506">
        <v>0</v>
      </c>
      <c r="D13" s="507">
        <v>0</v>
      </c>
      <c r="E13" s="507">
        <v>0</v>
      </c>
      <c r="F13" s="508">
        <v>0</v>
      </c>
      <c r="G13" s="509">
        <v>0</v>
      </c>
      <c r="H13" s="510">
        <v>0</v>
      </c>
      <c r="I13" s="507">
        <v>0</v>
      </c>
      <c r="J13" s="507">
        <v>0</v>
      </c>
      <c r="K13" s="513">
        <v>0</v>
      </c>
      <c r="L13" s="507">
        <v>0</v>
      </c>
      <c r="M13" s="509">
        <v>0</v>
      </c>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Tracker</v>
      </c>
      <c r="C14" s="499">
        <v>0</v>
      </c>
      <c r="D14" s="500">
        <v>0</v>
      </c>
      <c r="E14" s="500">
        <v>0</v>
      </c>
      <c r="F14" s="501">
        <v>0</v>
      </c>
      <c r="G14" s="502">
        <v>0</v>
      </c>
      <c r="H14" s="503">
        <v>0</v>
      </c>
      <c r="I14" s="500">
        <v>0</v>
      </c>
      <c r="J14" s="500">
        <v>0</v>
      </c>
      <c r="K14" s="514">
        <v>0</v>
      </c>
      <c r="L14" s="500">
        <v>0</v>
      </c>
      <c r="M14" s="502">
        <v>0</v>
      </c>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Tracker</v>
      </c>
      <c r="C15" s="506">
        <v>0</v>
      </c>
      <c r="D15" s="507">
        <v>0</v>
      </c>
      <c r="E15" s="507">
        <v>0</v>
      </c>
      <c r="F15" s="508">
        <v>0</v>
      </c>
      <c r="G15" s="509">
        <v>0</v>
      </c>
      <c r="H15" s="510">
        <v>0</v>
      </c>
      <c r="I15" s="507">
        <v>0</v>
      </c>
      <c r="J15" s="507">
        <v>0</v>
      </c>
      <c r="K15" s="513">
        <v>0</v>
      </c>
      <c r="L15" s="507">
        <v>0</v>
      </c>
      <c r="M15" s="509">
        <v>0</v>
      </c>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Tracker</v>
      </c>
      <c r="C16" s="499">
        <v>0</v>
      </c>
      <c r="D16" s="500">
        <v>0</v>
      </c>
      <c r="E16" s="500">
        <v>0</v>
      </c>
      <c r="F16" s="501">
        <v>0</v>
      </c>
      <c r="G16" s="502">
        <v>0</v>
      </c>
      <c r="H16" s="503">
        <v>0</v>
      </c>
      <c r="I16" s="500">
        <v>0</v>
      </c>
      <c r="J16" s="500">
        <v>0</v>
      </c>
      <c r="K16" s="514">
        <v>0</v>
      </c>
      <c r="L16" s="500">
        <v>0</v>
      </c>
      <c r="M16" s="502">
        <v>0</v>
      </c>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Tracker</v>
      </c>
      <c r="C17" s="506">
        <v>0</v>
      </c>
      <c r="D17" s="507">
        <v>0</v>
      </c>
      <c r="E17" s="507">
        <v>0</v>
      </c>
      <c r="F17" s="508">
        <v>0</v>
      </c>
      <c r="G17" s="509">
        <v>0</v>
      </c>
      <c r="H17" s="510">
        <v>0</v>
      </c>
      <c r="I17" s="507">
        <v>0</v>
      </c>
      <c r="J17" s="507">
        <v>0</v>
      </c>
      <c r="K17" s="513">
        <v>0</v>
      </c>
      <c r="L17" s="507">
        <v>0</v>
      </c>
      <c r="M17" s="509">
        <v>0</v>
      </c>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Tracker</v>
      </c>
      <c r="C18" s="499">
        <v>0</v>
      </c>
      <c r="D18" s="500">
        <v>0</v>
      </c>
      <c r="E18" s="500">
        <v>0</v>
      </c>
      <c r="F18" s="501">
        <v>0</v>
      </c>
      <c r="G18" s="502">
        <v>0</v>
      </c>
      <c r="H18" s="503">
        <v>0</v>
      </c>
      <c r="I18" s="500">
        <v>0</v>
      </c>
      <c r="J18" s="500">
        <v>0</v>
      </c>
      <c r="K18" s="514">
        <v>0</v>
      </c>
      <c r="L18" s="500">
        <v>0</v>
      </c>
      <c r="M18" s="502">
        <v>0</v>
      </c>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ref="B19:F34" si="2">+B18</f>
        <v>Tracker</v>
      </c>
      <c r="C19" s="506">
        <v>0</v>
      </c>
      <c r="D19" s="507">
        <v>0</v>
      </c>
      <c r="E19" s="507">
        <v>0</v>
      </c>
      <c r="F19" s="508">
        <v>0</v>
      </c>
      <c r="G19" s="509">
        <v>0</v>
      </c>
      <c r="H19" s="510">
        <v>0</v>
      </c>
      <c r="I19" s="507">
        <v>0</v>
      </c>
      <c r="J19" s="507">
        <v>0</v>
      </c>
      <c r="K19" s="513">
        <v>0</v>
      </c>
      <c r="L19" s="507">
        <v>0</v>
      </c>
      <c r="M19" s="509">
        <v>0</v>
      </c>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2"/>
        <v>Tracker</v>
      </c>
      <c r="C20" s="499">
        <v>0</v>
      </c>
      <c r="D20" s="500">
        <v>0</v>
      </c>
      <c r="E20" s="500">
        <v>0</v>
      </c>
      <c r="F20" s="501">
        <v>0</v>
      </c>
      <c r="G20" s="502">
        <v>0</v>
      </c>
      <c r="H20" s="503">
        <v>0</v>
      </c>
      <c r="I20" s="500">
        <v>0</v>
      </c>
      <c r="J20" s="500">
        <v>0</v>
      </c>
      <c r="K20" s="514">
        <v>0</v>
      </c>
      <c r="L20" s="500">
        <v>0</v>
      </c>
      <c r="M20" s="502">
        <v>0</v>
      </c>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2"/>
        <v>Tracker</v>
      </c>
      <c r="C21" s="506">
        <v>0</v>
      </c>
      <c r="D21" s="507">
        <v>0</v>
      </c>
      <c r="E21" s="507">
        <v>0</v>
      </c>
      <c r="F21" s="508">
        <v>0</v>
      </c>
      <c r="G21" s="509">
        <v>0</v>
      </c>
      <c r="H21" s="510">
        <v>0</v>
      </c>
      <c r="I21" s="507">
        <v>0</v>
      </c>
      <c r="J21" s="507">
        <v>0</v>
      </c>
      <c r="K21" s="513">
        <v>0</v>
      </c>
      <c r="L21" s="507">
        <v>0</v>
      </c>
      <c r="M21" s="509">
        <v>0</v>
      </c>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2"/>
        <v>Tracker</v>
      </c>
      <c r="C22" s="499">
        <v>5920.584412219634</v>
      </c>
      <c r="D22" s="500">
        <v>560.75235266498498</v>
      </c>
      <c r="E22" s="500">
        <v>791.66326425816749</v>
      </c>
      <c r="F22" s="501">
        <v>7273.0000291427859</v>
      </c>
      <c r="G22" s="502">
        <v>0</v>
      </c>
      <c r="H22" s="503">
        <f t="shared" ref="H22:H39" si="3">+G22+F22</f>
        <v>7273.0000291427859</v>
      </c>
      <c r="I22" s="500">
        <v>-357.32762900968999</v>
      </c>
      <c r="J22" s="500">
        <v>-263.0833147156925</v>
      </c>
      <c r="K22" s="514">
        <f t="shared" ref="K22:K33" si="4">+J22+I22</f>
        <v>-620.41094372538248</v>
      </c>
      <c r="L22" s="500">
        <v>-639.34199999999998</v>
      </c>
      <c r="M22" s="502"/>
      <c r="N22" s="502">
        <v>0</v>
      </c>
      <c r="O22" s="500">
        <v>6013.2470854174035</v>
      </c>
      <c r="P22" s="502">
        <v>0</v>
      </c>
      <c r="Q22" s="500">
        <f t="shared" ref="Q22:Q39" si="5">SUM(O11:O22)</f>
        <v>6013.2470854174035</v>
      </c>
      <c r="R22" s="502">
        <v>0</v>
      </c>
      <c r="S22" s="502">
        <v>0</v>
      </c>
      <c r="T22" s="502">
        <v>0</v>
      </c>
      <c r="U22" s="503">
        <v>0</v>
      </c>
      <c r="V22" s="504">
        <v>0</v>
      </c>
      <c r="W22" s="502">
        <v>0</v>
      </c>
      <c r="X22" s="502">
        <v>0</v>
      </c>
      <c r="Y22" s="502">
        <v>0</v>
      </c>
      <c r="Z22" s="502">
        <v>0</v>
      </c>
    </row>
    <row r="23" spans="1:26" x14ac:dyDescent="0.25">
      <c r="A23" s="498">
        <f t="shared" si="0"/>
        <v>43769</v>
      </c>
      <c r="B23" s="505" t="str">
        <f t="shared" si="2"/>
        <v>Tracker</v>
      </c>
      <c r="C23" s="506">
        <v>5162.9307207213924</v>
      </c>
      <c r="D23" s="507">
        <v>588.20373157734241</v>
      </c>
      <c r="E23" s="507">
        <v>928.62597394504496</v>
      </c>
      <c r="F23" s="508">
        <v>6679.7604262437799</v>
      </c>
      <c r="G23" s="509">
        <v>0</v>
      </c>
      <c r="H23" s="510">
        <f t="shared" si="3"/>
        <v>6679.7604262437799</v>
      </c>
      <c r="I23" s="507">
        <v>-331.15748968742247</v>
      </c>
      <c r="J23" s="507">
        <v>-279.66497628943779</v>
      </c>
      <c r="K23" s="513">
        <f t="shared" si="4"/>
        <v>-610.82246597686026</v>
      </c>
      <c r="L23" s="507">
        <v>-681.26300000000003</v>
      </c>
      <c r="M23" s="509"/>
      <c r="N23" s="509">
        <v>0</v>
      </c>
      <c r="O23" s="507">
        <v>5387.6749602669197</v>
      </c>
      <c r="P23" s="509">
        <v>0</v>
      </c>
      <c r="Q23" s="507">
        <f t="shared" si="5"/>
        <v>11400.922045684323</v>
      </c>
      <c r="R23" s="509">
        <v>0</v>
      </c>
      <c r="S23" s="509">
        <v>0</v>
      </c>
      <c r="T23" s="509">
        <v>0</v>
      </c>
      <c r="U23" s="510">
        <v>0</v>
      </c>
      <c r="V23" s="511">
        <v>0</v>
      </c>
      <c r="W23" s="509">
        <v>0</v>
      </c>
      <c r="X23" s="509">
        <v>0</v>
      </c>
      <c r="Y23" s="509">
        <v>0</v>
      </c>
      <c r="Z23" s="509">
        <v>0</v>
      </c>
    </row>
    <row r="24" spans="1:26" x14ac:dyDescent="0.25">
      <c r="A24" s="498">
        <f t="shared" si="0"/>
        <v>43799</v>
      </c>
      <c r="B24" s="512" t="str">
        <f t="shared" si="2"/>
        <v>Tracker</v>
      </c>
      <c r="C24" s="499">
        <v>5258.170467936664</v>
      </c>
      <c r="D24" s="500">
        <v>582.86291232560495</v>
      </c>
      <c r="E24" s="500">
        <v>1084.7654046313701</v>
      </c>
      <c r="F24" s="501">
        <v>6925.7987848936391</v>
      </c>
      <c r="G24" s="502">
        <v>0</v>
      </c>
      <c r="H24" s="503">
        <f t="shared" si="3"/>
        <v>6925.7987848936391</v>
      </c>
      <c r="I24" s="500">
        <v>-346.6644090833575</v>
      </c>
      <c r="J24" s="500">
        <v>-292.94904931259055</v>
      </c>
      <c r="K24" s="514">
        <f t="shared" si="4"/>
        <v>-639.6134583959481</v>
      </c>
      <c r="L24" s="500">
        <v>-863.86300000000006</v>
      </c>
      <c r="M24" s="502"/>
      <c r="N24" s="502">
        <v>0</v>
      </c>
      <c r="O24" s="500">
        <v>5422.3223264976905</v>
      </c>
      <c r="P24" s="502">
        <v>0</v>
      </c>
      <c r="Q24" s="500">
        <f t="shared" si="5"/>
        <v>16823.244372182013</v>
      </c>
      <c r="R24" s="502">
        <v>0</v>
      </c>
      <c r="S24" s="502">
        <v>0</v>
      </c>
      <c r="T24" s="502">
        <v>0</v>
      </c>
      <c r="U24" s="503">
        <v>0</v>
      </c>
      <c r="V24" s="504">
        <v>0</v>
      </c>
      <c r="W24" s="502">
        <v>0</v>
      </c>
      <c r="X24" s="502">
        <v>0</v>
      </c>
      <c r="Y24" s="502">
        <v>0</v>
      </c>
      <c r="Z24" s="502">
        <v>0</v>
      </c>
    </row>
    <row r="25" spans="1:26" x14ac:dyDescent="0.25">
      <c r="A25" s="498">
        <f t="shared" si="0"/>
        <v>43830</v>
      </c>
      <c r="B25" s="505" t="str">
        <f t="shared" si="2"/>
        <v>Tracker</v>
      </c>
      <c r="C25" s="506">
        <v>4642.9248047620495</v>
      </c>
      <c r="D25" s="507">
        <v>640.5148112999899</v>
      </c>
      <c r="E25" s="507">
        <v>1004.1256166797276</v>
      </c>
      <c r="F25" s="508">
        <v>6287.5652327417665</v>
      </c>
      <c r="G25" s="509">
        <v>0</v>
      </c>
      <c r="H25" s="510">
        <f t="shared" si="3"/>
        <v>6287.5652327417665</v>
      </c>
      <c r="I25" s="507">
        <v>-317.04494994075247</v>
      </c>
      <c r="J25" s="507">
        <v>-307.43242032499711</v>
      </c>
      <c r="K25" s="513">
        <f t="shared" si="4"/>
        <v>-624.47737026574964</v>
      </c>
      <c r="L25" s="507">
        <v>-2249.9219999999996</v>
      </c>
      <c r="M25" s="509"/>
      <c r="N25" s="509">
        <v>0</v>
      </c>
      <c r="O25" s="507">
        <v>3413.1658624760175</v>
      </c>
      <c r="P25" s="509">
        <v>0</v>
      </c>
      <c r="Q25" s="507">
        <f t="shared" si="5"/>
        <v>20236.410234658029</v>
      </c>
      <c r="R25" s="509">
        <v>0</v>
      </c>
      <c r="S25" s="509">
        <v>0</v>
      </c>
      <c r="T25" s="509">
        <v>0</v>
      </c>
      <c r="U25" s="510">
        <v>0</v>
      </c>
      <c r="V25" s="511">
        <v>0</v>
      </c>
      <c r="W25" s="509">
        <v>0</v>
      </c>
      <c r="X25" s="509">
        <v>0</v>
      </c>
      <c r="Y25" s="509">
        <v>0</v>
      </c>
      <c r="Z25" s="509">
        <v>0</v>
      </c>
    </row>
    <row r="26" spans="1:26" x14ac:dyDescent="0.25">
      <c r="A26" s="498">
        <f t="shared" si="0"/>
        <v>43861</v>
      </c>
      <c r="B26" s="512" t="str">
        <f t="shared" si="2"/>
        <v>Tracker</v>
      </c>
      <c r="C26" s="499">
        <v>8067.8327073989294</v>
      </c>
      <c r="D26" s="500">
        <v>473.56039582304243</v>
      </c>
      <c r="E26" s="500">
        <v>820.55189776943757</v>
      </c>
      <c r="F26" s="501">
        <v>9361.945000991409</v>
      </c>
      <c r="G26" s="502">
        <v>0</v>
      </c>
      <c r="H26" s="503">
        <f t="shared" si="3"/>
        <v>9361.945000991409</v>
      </c>
      <c r="I26" s="500">
        <v>-450.19731096291497</v>
      </c>
      <c r="J26" s="500">
        <v>-300.79989291398516</v>
      </c>
      <c r="K26" s="514">
        <f t="shared" si="4"/>
        <v>-750.99720387690013</v>
      </c>
      <c r="L26" s="500">
        <v>-788.63300000000004</v>
      </c>
      <c r="M26" s="502"/>
      <c r="N26" s="502">
        <v>0</v>
      </c>
      <c r="O26" s="500">
        <v>7822.314797114509</v>
      </c>
      <c r="P26" s="502">
        <v>0</v>
      </c>
      <c r="Q26" s="500">
        <f t="shared" si="5"/>
        <v>28058.725031772537</v>
      </c>
      <c r="R26" s="502">
        <v>0</v>
      </c>
      <c r="S26" s="502">
        <v>0</v>
      </c>
      <c r="T26" s="502">
        <v>0</v>
      </c>
      <c r="U26" s="503">
        <v>0</v>
      </c>
      <c r="V26" s="504">
        <v>0</v>
      </c>
      <c r="W26" s="502">
        <v>0</v>
      </c>
      <c r="X26" s="502">
        <v>0</v>
      </c>
      <c r="Y26" s="502">
        <v>0</v>
      </c>
      <c r="Z26" s="502">
        <v>0</v>
      </c>
    </row>
    <row r="27" spans="1:26" x14ac:dyDescent="0.25">
      <c r="A27" s="498">
        <f t="shared" si="0"/>
        <v>43890</v>
      </c>
      <c r="B27" s="505" t="str">
        <f t="shared" si="2"/>
        <v>Tracker</v>
      </c>
      <c r="C27" s="506">
        <v>7961.2202677540527</v>
      </c>
      <c r="D27" s="507">
        <v>230.83521046123496</v>
      </c>
      <c r="E27" s="507">
        <v>722.61101126223491</v>
      </c>
      <c r="F27" s="508">
        <v>8914.6664894775222</v>
      </c>
      <c r="G27" s="509">
        <v>0</v>
      </c>
      <c r="H27" s="510">
        <f t="shared" si="3"/>
        <v>8914.6664894775222</v>
      </c>
      <c r="I27" s="507">
        <v>-420.67713844162751</v>
      </c>
      <c r="J27" s="507">
        <v>-275.05862255450336</v>
      </c>
      <c r="K27" s="513">
        <f t="shared" si="4"/>
        <v>-695.73576099613092</v>
      </c>
      <c r="L27" s="507">
        <v>-1529.683</v>
      </c>
      <c r="M27" s="509"/>
      <c r="N27" s="509">
        <v>0</v>
      </c>
      <c r="O27" s="507">
        <v>6689.2477284813913</v>
      </c>
      <c r="P27" s="509">
        <v>0</v>
      </c>
      <c r="Q27" s="507">
        <f t="shared" si="5"/>
        <v>34747.972760253928</v>
      </c>
      <c r="R27" s="509">
        <v>0</v>
      </c>
      <c r="S27" s="509">
        <v>0</v>
      </c>
      <c r="T27" s="509">
        <v>0</v>
      </c>
      <c r="U27" s="510">
        <v>0</v>
      </c>
      <c r="V27" s="511">
        <v>0</v>
      </c>
      <c r="W27" s="509">
        <v>0</v>
      </c>
      <c r="X27" s="509">
        <v>0</v>
      </c>
      <c r="Y27" s="509">
        <v>0</v>
      </c>
      <c r="Z27" s="509">
        <v>0</v>
      </c>
    </row>
    <row r="28" spans="1:26" x14ac:dyDescent="0.25">
      <c r="A28" s="498">
        <f t="shared" si="0"/>
        <v>43921</v>
      </c>
      <c r="B28" s="512" t="str">
        <f t="shared" si="2"/>
        <v>Tracker</v>
      </c>
      <c r="C28" s="499">
        <v>4358.4626682936942</v>
      </c>
      <c r="D28" s="500">
        <v>227.08285960620248</v>
      </c>
      <c r="E28" s="500">
        <v>507.3177011464349</v>
      </c>
      <c r="F28" s="501">
        <v>5092.863229046332</v>
      </c>
      <c r="G28" s="502">
        <v>0</v>
      </c>
      <c r="H28" s="503">
        <f t="shared" si="3"/>
        <v>5092.863229046332</v>
      </c>
      <c r="I28" s="500">
        <v>-230.20624488931745</v>
      </c>
      <c r="J28" s="500">
        <v>-420.25840870236487</v>
      </c>
      <c r="K28" s="514">
        <f t="shared" si="4"/>
        <v>-650.46465359168235</v>
      </c>
      <c r="L28" s="500">
        <v>-846.06</v>
      </c>
      <c r="M28" s="502"/>
      <c r="N28" s="502">
        <v>0</v>
      </c>
      <c r="O28" s="500">
        <v>3596.3385754546493</v>
      </c>
      <c r="P28" s="502">
        <v>0</v>
      </c>
      <c r="Q28" s="500">
        <f t="shared" si="5"/>
        <v>38344.311335708575</v>
      </c>
      <c r="R28" s="502">
        <v>0</v>
      </c>
      <c r="S28" s="502">
        <v>0</v>
      </c>
      <c r="T28" s="502">
        <v>0</v>
      </c>
      <c r="U28" s="503">
        <v>0</v>
      </c>
      <c r="V28" s="504">
        <v>0</v>
      </c>
      <c r="W28" s="502">
        <v>0</v>
      </c>
      <c r="X28" s="502">
        <v>0</v>
      </c>
      <c r="Y28" s="502">
        <v>0</v>
      </c>
      <c r="Z28" s="502">
        <v>0</v>
      </c>
    </row>
    <row r="29" spans="1:26" x14ac:dyDescent="0.25">
      <c r="A29" s="498">
        <f t="shared" si="0"/>
        <v>43951</v>
      </c>
      <c r="B29" s="505" t="str">
        <f t="shared" si="2"/>
        <v>Tracker</v>
      </c>
      <c r="C29" s="506">
        <v>1178.2320808050624</v>
      </c>
      <c r="D29" s="507">
        <v>197.15676293745247</v>
      </c>
      <c r="E29" s="507">
        <v>350.63114244415993</v>
      </c>
      <c r="F29" s="508">
        <v>1726.0199861866747</v>
      </c>
      <c r="G29" s="509">
        <v>0</v>
      </c>
      <c r="H29" s="510">
        <f t="shared" si="3"/>
        <v>1726.0199861866747</v>
      </c>
      <c r="I29" s="507">
        <v>-76.216508681559986</v>
      </c>
      <c r="J29" s="507">
        <v>-308.28285928685375</v>
      </c>
      <c r="K29" s="513">
        <f t="shared" si="4"/>
        <v>-384.49936796841371</v>
      </c>
      <c r="L29" s="507">
        <v>-967.71900000000016</v>
      </c>
      <c r="M29" s="509"/>
      <c r="N29" s="509">
        <v>0</v>
      </c>
      <c r="O29" s="507">
        <v>373.80161821826078</v>
      </c>
      <c r="P29" s="509">
        <v>0</v>
      </c>
      <c r="Q29" s="507">
        <f t="shared" si="5"/>
        <v>38718.112953926837</v>
      </c>
      <c r="R29" s="509">
        <v>0</v>
      </c>
      <c r="S29" s="509">
        <v>0</v>
      </c>
      <c r="T29" s="509">
        <v>0</v>
      </c>
      <c r="U29" s="510">
        <v>0</v>
      </c>
      <c r="V29" s="511">
        <v>0</v>
      </c>
      <c r="W29" s="509">
        <v>0</v>
      </c>
      <c r="X29" s="509">
        <v>0</v>
      </c>
      <c r="Y29" s="509">
        <v>0</v>
      </c>
      <c r="Z29" s="509">
        <v>0</v>
      </c>
    </row>
    <row r="30" spans="1:26" x14ac:dyDescent="0.25">
      <c r="A30" s="498">
        <f t="shared" si="0"/>
        <v>43982</v>
      </c>
      <c r="B30" s="512" t="str">
        <f t="shared" si="2"/>
        <v>Tracker</v>
      </c>
      <c r="C30" s="499">
        <v>269.88043673392002</v>
      </c>
      <c r="D30" s="500">
        <v>36.959246656429997</v>
      </c>
      <c r="E30" s="500">
        <v>43.895559159999998</v>
      </c>
      <c r="F30" s="501">
        <v>350.73524255035005</v>
      </c>
      <c r="G30" s="502">
        <v>0</v>
      </c>
      <c r="H30" s="503">
        <f t="shared" si="3"/>
        <v>350.73524255035005</v>
      </c>
      <c r="I30" s="500">
        <v>-17.343960377919998</v>
      </c>
      <c r="J30" s="500">
        <v>-13.87698427680809</v>
      </c>
      <c r="K30" s="514">
        <f t="shared" si="4"/>
        <v>-31.220944654728086</v>
      </c>
      <c r="L30" s="500">
        <v>-658.91</v>
      </c>
      <c r="M30" s="502"/>
      <c r="N30" s="502">
        <v>0</v>
      </c>
      <c r="O30" s="500">
        <v>-339.39570210437807</v>
      </c>
      <c r="P30" s="502">
        <v>0</v>
      </c>
      <c r="Q30" s="500">
        <f t="shared" si="5"/>
        <v>38378.717251822462</v>
      </c>
      <c r="R30" s="502">
        <v>0</v>
      </c>
      <c r="S30" s="502">
        <v>0</v>
      </c>
      <c r="T30" s="502">
        <v>0</v>
      </c>
      <c r="U30" s="503">
        <v>0</v>
      </c>
      <c r="V30" s="504">
        <v>0</v>
      </c>
      <c r="W30" s="502">
        <v>0</v>
      </c>
      <c r="X30" s="502">
        <v>0</v>
      </c>
      <c r="Y30" s="502">
        <v>0</v>
      </c>
      <c r="Z30" s="502">
        <v>0</v>
      </c>
    </row>
    <row r="31" spans="1:26" x14ac:dyDescent="0.25">
      <c r="A31" s="498">
        <f t="shared" si="0"/>
        <v>44012</v>
      </c>
      <c r="B31" s="505" t="str">
        <f t="shared" si="2"/>
        <v>Tracker</v>
      </c>
      <c r="C31" s="506">
        <v>4477.3532497869101</v>
      </c>
      <c r="D31" s="507">
        <v>726.55064424279738</v>
      </c>
      <c r="E31" s="507">
        <v>1095.0150843326376</v>
      </c>
      <c r="F31" s="508">
        <v>6298.9189783623451</v>
      </c>
      <c r="G31" s="509">
        <v>0</v>
      </c>
      <c r="H31" s="510">
        <f t="shared" si="3"/>
        <v>6298.9189783623451</v>
      </c>
      <c r="I31" s="507">
        <v>-318.31060237913255</v>
      </c>
      <c r="J31" s="507">
        <v>-401.8344650587141</v>
      </c>
      <c r="K31" s="513">
        <f t="shared" si="4"/>
        <v>-720.14506743784659</v>
      </c>
      <c r="L31" s="507">
        <v>-772.548</v>
      </c>
      <c r="M31" s="509"/>
      <c r="N31" s="509">
        <v>0</v>
      </c>
      <c r="O31" s="507">
        <v>4806.2259109244987</v>
      </c>
      <c r="P31" s="509">
        <v>0</v>
      </c>
      <c r="Q31" s="507">
        <f t="shared" si="5"/>
        <v>43184.94316274696</v>
      </c>
      <c r="R31" s="509">
        <v>0</v>
      </c>
      <c r="S31" s="509">
        <v>0</v>
      </c>
      <c r="T31" s="509">
        <v>0</v>
      </c>
      <c r="U31" s="510">
        <v>0</v>
      </c>
      <c r="V31" s="511">
        <v>0</v>
      </c>
      <c r="W31" s="509">
        <v>0</v>
      </c>
      <c r="X31" s="509">
        <v>0</v>
      </c>
      <c r="Y31" s="509">
        <v>0</v>
      </c>
      <c r="Z31" s="509">
        <v>0</v>
      </c>
    </row>
    <row r="32" spans="1:26" x14ac:dyDescent="0.25">
      <c r="A32" s="498">
        <f t="shared" si="0"/>
        <v>44043</v>
      </c>
      <c r="B32" s="512" t="str">
        <f t="shared" si="2"/>
        <v>Tracker</v>
      </c>
      <c r="C32" s="499">
        <v>2854.4734539660667</v>
      </c>
      <c r="D32" s="500">
        <v>665.44918219456724</v>
      </c>
      <c r="E32" s="500">
        <v>1362.3317764944848</v>
      </c>
      <c r="F32" s="501">
        <v>4882.2544126551184</v>
      </c>
      <c r="G32" s="502">
        <v>0</v>
      </c>
      <c r="H32" s="503">
        <f t="shared" si="3"/>
        <v>4882.2544126551184</v>
      </c>
      <c r="I32" s="500">
        <v>-258.45359606662493</v>
      </c>
      <c r="J32" s="500">
        <v>-403.18685302080519</v>
      </c>
      <c r="K32" s="514">
        <f t="shared" si="4"/>
        <v>-661.64044908743017</v>
      </c>
      <c r="L32" s="500">
        <v>-554.98899999999992</v>
      </c>
      <c r="M32" s="502"/>
      <c r="N32" s="502">
        <v>0</v>
      </c>
      <c r="O32" s="500">
        <v>3665.6249635676882</v>
      </c>
      <c r="P32" s="502">
        <v>0</v>
      </c>
      <c r="Q32" s="500">
        <f t="shared" si="5"/>
        <v>46850.568126314647</v>
      </c>
      <c r="R32" s="502">
        <v>0</v>
      </c>
      <c r="S32" s="502">
        <v>0</v>
      </c>
      <c r="T32" s="502">
        <v>0</v>
      </c>
      <c r="U32" s="503">
        <v>0</v>
      </c>
      <c r="V32" s="504">
        <v>0</v>
      </c>
      <c r="W32" s="502">
        <v>0</v>
      </c>
      <c r="X32" s="502">
        <v>0</v>
      </c>
      <c r="Y32" s="502">
        <v>0</v>
      </c>
      <c r="Z32" s="502">
        <v>0</v>
      </c>
    </row>
    <row r="33" spans="1:26" x14ac:dyDescent="0.25">
      <c r="A33" s="498">
        <f t="shared" si="0"/>
        <v>44074</v>
      </c>
      <c r="B33" s="505" t="str">
        <f t="shared" si="2"/>
        <v>Tracker</v>
      </c>
      <c r="C33" s="506">
        <v>2487.4240231626572</v>
      </c>
      <c r="D33" s="507">
        <v>749.99743712685756</v>
      </c>
      <c r="E33" s="507">
        <v>1358.7148085726049</v>
      </c>
      <c r="F33" s="508">
        <v>4596.1362688621193</v>
      </c>
      <c r="G33" s="509">
        <v>0</v>
      </c>
      <c r="H33" s="510">
        <f t="shared" si="3"/>
        <v>4596.1362688621193</v>
      </c>
      <c r="I33" s="507">
        <v>-247.67569774975493</v>
      </c>
      <c r="J33" s="507">
        <v>-397.09411252349992</v>
      </c>
      <c r="K33" s="513">
        <f t="shared" si="4"/>
        <v>-644.76981027325485</v>
      </c>
      <c r="L33" s="507">
        <v>-739.90700000000015</v>
      </c>
      <c r="M33" s="509"/>
      <c r="N33" s="509">
        <v>0</v>
      </c>
      <c r="O33" s="507">
        <v>3211.459458588864</v>
      </c>
      <c r="P33" s="509">
        <v>0</v>
      </c>
      <c r="Q33" s="507">
        <f t="shared" si="5"/>
        <v>50062.02758490351</v>
      </c>
      <c r="R33" s="509">
        <v>0</v>
      </c>
      <c r="S33" s="509">
        <v>0</v>
      </c>
      <c r="T33" s="509">
        <v>0</v>
      </c>
      <c r="U33" s="510">
        <v>0</v>
      </c>
      <c r="V33" s="511">
        <v>0</v>
      </c>
      <c r="W33" s="509">
        <v>0</v>
      </c>
      <c r="X33" s="509">
        <v>0</v>
      </c>
      <c r="Y33" s="509">
        <v>0</v>
      </c>
      <c r="Z33" s="509">
        <v>0</v>
      </c>
    </row>
    <row r="34" spans="1:26" x14ac:dyDescent="0.25">
      <c r="A34" s="498">
        <f t="shared" si="0"/>
        <v>44104</v>
      </c>
      <c r="B34" s="512" t="str">
        <f t="shared" si="2"/>
        <v>Tracker</v>
      </c>
      <c r="C34" s="515">
        <f t="shared" si="2"/>
        <v>2487.4240231626572</v>
      </c>
      <c r="D34" s="516">
        <f t="shared" si="2"/>
        <v>749.99743712685756</v>
      </c>
      <c r="E34" s="516">
        <f t="shared" si="2"/>
        <v>1358.7148085726049</v>
      </c>
      <c r="F34" s="517">
        <f t="shared" si="2"/>
        <v>4596.1362688621193</v>
      </c>
      <c r="G34" s="502">
        <v>0</v>
      </c>
      <c r="H34" s="503">
        <f t="shared" si="3"/>
        <v>4596.1362688621193</v>
      </c>
      <c r="I34" s="516">
        <f t="shared" ref="I34:L35" si="6">+I33</f>
        <v>-247.67569774975493</v>
      </c>
      <c r="J34" s="516">
        <f t="shared" si="6"/>
        <v>-397.09411252349992</v>
      </c>
      <c r="K34" s="516">
        <f t="shared" si="6"/>
        <v>-644.76981027325485</v>
      </c>
      <c r="L34" s="516">
        <f t="shared" si="6"/>
        <v>-739.90700000000015</v>
      </c>
      <c r="M34" s="502"/>
      <c r="N34" s="502">
        <v>0</v>
      </c>
      <c r="O34" s="516">
        <f t="shared" ref="O34:O35" si="7">+O33</f>
        <v>3211.459458588864</v>
      </c>
      <c r="P34" s="502">
        <v>0</v>
      </c>
      <c r="Q34" s="516">
        <f t="shared" si="5"/>
        <v>47260.23995807497</v>
      </c>
      <c r="R34" s="502">
        <v>0</v>
      </c>
      <c r="S34" s="502">
        <v>0</v>
      </c>
      <c r="T34" s="502">
        <v>0</v>
      </c>
      <c r="U34" s="503">
        <v>0</v>
      </c>
      <c r="V34" s="504">
        <v>0</v>
      </c>
      <c r="W34" s="502">
        <v>0</v>
      </c>
      <c r="X34" s="502">
        <v>0</v>
      </c>
      <c r="Y34" s="502">
        <v>0</v>
      </c>
      <c r="Z34" s="502">
        <v>0</v>
      </c>
    </row>
    <row r="35" spans="1:26" x14ac:dyDescent="0.25">
      <c r="A35" s="498">
        <f t="shared" si="0"/>
        <v>44135</v>
      </c>
      <c r="B35" s="505" t="str">
        <f t="shared" ref="B35:F39" si="8">+B34</f>
        <v>Tracker</v>
      </c>
      <c r="C35" s="518">
        <f t="shared" si="8"/>
        <v>2487.4240231626572</v>
      </c>
      <c r="D35" s="519">
        <f t="shared" si="8"/>
        <v>749.99743712685756</v>
      </c>
      <c r="E35" s="519">
        <f t="shared" si="8"/>
        <v>1358.7148085726049</v>
      </c>
      <c r="F35" s="520">
        <f t="shared" si="8"/>
        <v>4596.1362688621193</v>
      </c>
      <c r="G35" s="509">
        <v>0</v>
      </c>
      <c r="H35" s="510">
        <f t="shared" si="3"/>
        <v>4596.1362688621193</v>
      </c>
      <c r="I35" s="519">
        <f t="shared" si="6"/>
        <v>-247.67569774975493</v>
      </c>
      <c r="J35" s="519">
        <f t="shared" si="6"/>
        <v>-397.09411252349992</v>
      </c>
      <c r="K35" s="519">
        <f t="shared" si="6"/>
        <v>-644.76981027325485</v>
      </c>
      <c r="L35" s="519">
        <f t="shared" si="6"/>
        <v>-739.90700000000015</v>
      </c>
      <c r="M35" s="509"/>
      <c r="N35" s="509">
        <v>0</v>
      </c>
      <c r="O35" s="519">
        <f t="shared" si="7"/>
        <v>3211.459458588864</v>
      </c>
      <c r="P35" s="509">
        <v>0</v>
      </c>
      <c r="Q35" s="519">
        <f t="shared" si="5"/>
        <v>45084.024456396917</v>
      </c>
      <c r="R35" s="509">
        <v>0</v>
      </c>
      <c r="S35" s="509">
        <v>0</v>
      </c>
      <c r="T35" s="509">
        <v>0</v>
      </c>
      <c r="U35" s="510">
        <v>0</v>
      </c>
      <c r="V35" s="511">
        <v>0</v>
      </c>
      <c r="W35" s="509">
        <v>0</v>
      </c>
      <c r="X35" s="509">
        <v>0</v>
      </c>
      <c r="Y35" s="509">
        <v>0</v>
      </c>
      <c r="Z35" s="509">
        <v>0</v>
      </c>
    </row>
    <row r="36" spans="1:26" x14ac:dyDescent="0.25">
      <c r="A36" s="498">
        <f t="shared" si="0"/>
        <v>44165</v>
      </c>
      <c r="B36" s="512" t="str">
        <f t="shared" si="8"/>
        <v>Tracker</v>
      </c>
      <c r="C36" s="518">
        <v>0</v>
      </c>
      <c r="D36" s="519">
        <v>0</v>
      </c>
      <c r="E36" s="519">
        <v>0</v>
      </c>
      <c r="F36" s="520">
        <v>0</v>
      </c>
      <c r="G36" s="502">
        <v>0</v>
      </c>
      <c r="H36" s="503">
        <f t="shared" si="3"/>
        <v>0</v>
      </c>
      <c r="I36" s="519">
        <v>0</v>
      </c>
      <c r="J36" s="519">
        <v>0</v>
      </c>
      <c r="K36" s="519">
        <v>0</v>
      </c>
      <c r="L36" s="519">
        <v>0</v>
      </c>
      <c r="M36" s="502"/>
      <c r="N36" s="502">
        <v>0</v>
      </c>
      <c r="O36" s="521">
        <v>3732.9477323138935</v>
      </c>
      <c r="P36" s="502">
        <v>0</v>
      </c>
      <c r="Q36" s="519">
        <f t="shared" si="5"/>
        <v>43394.649862213118</v>
      </c>
      <c r="R36" s="502">
        <v>0</v>
      </c>
      <c r="S36" s="502">
        <v>0</v>
      </c>
      <c r="T36" s="502">
        <v>0</v>
      </c>
      <c r="U36" s="503">
        <v>0</v>
      </c>
      <c r="V36" s="504">
        <v>0</v>
      </c>
      <c r="W36" s="502">
        <v>0</v>
      </c>
      <c r="X36" s="502">
        <v>0</v>
      </c>
      <c r="Y36" s="502">
        <v>0</v>
      </c>
      <c r="Z36" s="502">
        <v>0</v>
      </c>
    </row>
    <row r="37" spans="1:26" x14ac:dyDescent="0.25">
      <c r="A37" s="498">
        <f t="shared" si="0"/>
        <v>44196</v>
      </c>
      <c r="B37" s="505" t="str">
        <f t="shared" si="8"/>
        <v>Tracker</v>
      </c>
      <c r="C37" s="518">
        <v>0</v>
      </c>
      <c r="D37" s="519">
        <v>0</v>
      </c>
      <c r="E37" s="519">
        <v>0</v>
      </c>
      <c r="F37" s="520">
        <v>0</v>
      </c>
      <c r="G37" s="509">
        <v>0</v>
      </c>
      <c r="H37" s="510">
        <f t="shared" si="3"/>
        <v>0</v>
      </c>
      <c r="I37" s="519">
        <v>0</v>
      </c>
      <c r="J37" s="519">
        <v>0</v>
      </c>
      <c r="K37" s="519">
        <v>0</v>
      </c>
      <c r="L37" s="519">
        <v>0</v>
      </c>
      <c r="M37" s="509"/>
      <c r="N37" s="509">
        <v>0</v>
      </c>
      <c r="O37" s="521">
        <v>3705.1264011928351</v>
      </c>
      <c r="P37" s="509">
        <v>0</v>
      </c>
      <c r="Q37" s="519">
        <f t="shared" si="5"/>
        <v>43686.610400929938</v>
      </c>
      <c r="R37" s="509">
        <v>0</v>
      </c>
      <c r="S37" s="509">
        <v>0</v>
      </c>
      <c r="T37" s="509">
        <v>0</v>
      </c>
      <c r="U37" s="510">
        <v>0</v>
      </c>
      <c r="V37" s="511">
        <v>0</v>
      </c>
      <c r="W37" s="509">
        <v>0</v>
      </c>
      <c r="X37" s="509">
        <v>0</v>
      </c>
      <c r="Y37" s="509">
        <v>0</v>
      </c>
      <c r="Z37" s="509">
        <v>0</v>
      </c>
    </row>
    <row r="38" spans="1:26" x14ac:dyDescent="0.25">
      <c r="A38" s="498">
        <f t="shared" si="0"/>
        <v>44227</v>
      </c>
      <c r="B38" s="512" t="str">
        <f t="shared" si="8"/>
        <v>Tracker</v>
      </c>
      <c r="C38" s="518">
        <v>0</v>
      </c>
      <c r="D38" s="519">
        <v>0</v>
      </c>
      <c r="E38" s="519">
        <v>0</v>
      </c>
      <c r="F38" s="520">
        <v>0</v>
      </c>
      <c r="G38" s="502">
        <v>0</v>
      </c>
      <c r="H38" s="503">
        <f t="shared" si="3"/>
        <v>0</v>
      </c>
      <c r="I38" s="519">
        <v>0</v>
      </c>
      <c r="J38" s="519">
        <v>0</v>
      </c>
      <c r="K38" s="519">
        <v>0</v>
      </c>
      <c r="L38" s="519">
        <v>0</v>
      </c>
      <c r="M38" s="502"/>
      <c r="N38" s="502">
        <v>0</v>
      </c>
      <c r="O38" s="521">
        <v>3403.4940000000006</v>
      </c>
      <c r="P38" s="502">
        <v>0</v>
      </c>
      <c r="Q38" s="519">
        <f t="shared" si="5"/>
        <v>39267.789603815421</v>
      </c>
      <c r="R38" s="502">
        <v>0</v>
      </c>
      <c r="S38" s="502">
        <v>0</v>
      </c>
      <c r="T38" s="502">
        <v>0</v>
      </c>
      <c r="U38" s="503">
        <v>0</v>
      </c>
      <c r="V38" s="504">
        <v>0</v>
      </c>
      <c r="W38" s="502">
        <v>0</v>
      </c>
      <c r="X38" s="502">
        <v>0</v>
      </c>
      <c r="Y38" s="502">
        <v>0</v>
      </c>
      <c r="Z38" s="502">
        <v>0</v>
      </c>
    </row>
    <row r="39" spans="1:26" x14ac:dyDescent="0.25">
      <c r="A39" s="498">
        <f t="shared" si="0"/>
        <v>44255</v>
      </c>
      <c r="B39" s="505" t="str">
        <f t="shared" si="8"/>
        <v>Tracker</v>
      </c>
      <c r="C39" s="518">
        <v>0</v>
      </c>
      <c r="D39" s="519">
        <v>0</v>
      </c>
      <c r="E39" s="519">
        <v>0</v>
      </c>
      <c r="F39" s="520">
        <v>0</v>
      </c>
      <c r="G39" s="509">
        <v>0</v>
      </c>
      <c r="H39" s="510">
        <f t="shared" si="3"/>
        <v>0</v>
      </c>
      <c r="I39" s="519">
        <v>0</v>
      </c>
      <c r="J39" s="519">
        <v>0</v>
      </c>
      <c r="K39" s="519">
        <v>0</v>
      </c>
      <c r="L39" s="519">
        <v>0</v>
      </c>
      <c r="M39" s="509"/>
      <c r="N39" s="509">
        <v>0</v>
      </c>
      <c r="O39" s="521">
        <v>3250.7509999999997</v>
      </c>
      <c r="P39" s="509">
        <v>0</v>
      </c>
      <c r="Q39" s="519">
        <f t="shared" si="5"/>
        <v>35829.292875334038</v>
      </c>
      <c r="R39" s="509">
        <v>0</v>
      </c>
      <c r="S39" s="509">
        <v>0</v>
      </c>
      <c r="T39" s="509">
        <v>0</v>
      </c>
      <c r="U39" s="510">
        <v>0</v>
      </c>
      <c r="V39" s="511">
        <v>0</v>
      </c>
      <c r="W39" s="509">
        <v>0</v>
      </c>
      <c r="X39" s="509">
        <v>0</v>
      </c>
      <c r="Y39" s="509">
        <v>0</v>
      </c>
      <c r="Z39" s="509">
        <v>0</v>
      </c>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BED56-CAA6-4998-A333-22582699841A}">
  <sheetPr codeName="Sheet32">
    <tabColor rgb="FF3399FF"/>
  </sheetPr>
  <dimension ref="A1:Z43"/>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6.42578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+asset_level_drivers!$J$1</f>
        <v>AMCo</v>
      </c>
      <c r="C2" s="499"/>
      <c r="D2" s="500"/>
      <c r="E2" s="500"/>
      <c r="F2" s="501"/>
      <c r="G2" s="502"/>
      <c r="H2" s="502"/>
      <c r="I2" s="500"/>
      <c r="J2" s="500"/>
      <c r="K2" s="500"/>
      <c r="L2" s="500"/>
      <c r="M2" s="502"/>
      <c r="N2" s="502"/>
      <c r="O2" s="500">
        <f>+hist_financials_4!O2/2</f>
        <v>0</v>
      </c>
      <c r="P2" s="502"/>
      <c r="Q2" s="500">
        <f>+hist_financials_4!Q2/2</f>
        <v>0</v>
      </c>
      <c r="R2" s="502">
        <v>0</v>
      </c>
      <c r="S2" s="502">
        <v>0</v>
      </c>
      <c r="T2" s="502">
        <v>0</v>
      </c>
      <c r="U2" s="503">
        <v>0</v>
      </c>
      <c r="V2" s="504">
        <v>0</v>
      </c>
      <c r="W2" s="502">
        <v>0</v>
      </c>
      <c r="X2" s="502">
        <v>0</v>
      </c>
      <c r="Y2" s="502">
        <v>0</v>
      </c>
      <c r="Z2" s="502"/>
    </row>
    <row r="3" spans="1:26" x14ac:dyDescent="0.25">
      <c r="A3" s="498">
        <f t="shared" ref="A3:A43" si="0">+EOMONTH(A2,1)</f>
        <v>43159</v>
      </c>
      <c r="B3" s="505" t="str">
        <f t="shared" ref="B3:B43" si="1">+B2</f>
        <v>AMCo</v>
      </c>
      <c r="C3" s="506"/>
      <c r="D3" s="507"/>
      <c r="E3" s="507"/>
      <c r="F3" s="508"/>
      <c r="G3" s="509"/>
      <c r="H3" s="509"/>
      <c r="I3" s="507"/>
      <c r="J3" s="507"/>
      <c r="K3" s="507"/>
      <c r="L3" s="507"/>
      <c r="M3" s="509"/>
      <c r="N3" s="509"/>
      <c r="O3" s="507">
        <f>+hist_financials_4!O3/2</f>
        <v>0</v>
      </c>
      <c r="P3" s="509"/>
      <c r="Q3" s="507">
        <f>+hist_financials_4!Q3/2</f>
        <v>0</v>
      </c>
      <c r="R3" s="509">
        <v>0</v>
      </c>
      <c r="S3" s="509">
        <v>0</v>
      </c>
      <c r="T3" s="509">
        <v>0</v>
      </c>
      <c r="U3" s="510">
        <v>0</v>
      </c>
      <c r="V3" s="511">
        <v>0</v>
      </c>
      <c r="W3" s="509">
        <v>0</v>
      </c>
      <c r="X3" s="509">
        <v>0</v>
      </c>
      <c r="Y3" s="509">
        <v>0</v>
      </c>
      <c r="Z3" s="509"/>
    </row>
    <row r="4" spans="1:26" x14ac:dyDescent="0.25">
      <c r="A4" s="498">
        <f t="shared" si="0"/>
        <v>43190</v>
      </c>
      <c r="B4" s="512" t="str">
        <f t="shared" si="1"/>
        <v>AMCo</v>
      </c>
      <c r="C4" s="499"/>
      <c r="D4" s="500"/>
      <c r="E4" s="500"/>
      <c r="F4" s="501"/>
      <c r="G4" s="502"/>
      <c r="H4" s="502"/>
      <c r="I4" s="500"/>
      <c r="J4" s="500"/>
      <c r="K4" s="500"/>
      <c r="L4" s="500"/>
      <c r="M4" s="502"/>
      <c r="N4" s="502"/>
      <c r="O4" s="500">
        <f>+hist_financials_4!O4/2</f>
        <v>0</v>
      </c>
      <c r="P4" s="502"/>
      <c r="Q4" s="500">
        <f>+hist_financials_4!Q4/2</f>
        <v>0</v>
      </c>
      <c r="R4" s="502">
        <v>0</v>
      </c>
      <c r="S4" s="502">
        <v>0</v>
      </c>
      <c r="T4" s="502">
        <v>0</v>
      </c>
      <c r="U4" s="503">
        <v>0</v>
      </c>
      <c r="V4" s="504">
        <v>0</v>
      </c>
      <c r="W4" s="502">
        <v>0</v>
      </c>
      <c r="X4" s="502">
        <v>0</v>
      </c>
      <c r="Y4" s="502">
        <v>0</v>
      </c>
      <c r="Z4" s="502"/>
    </row>
    <row r="5" spans="1:26" x14ac:dyDescent="0.25">
      <c r="A5" s="498">
        <f t="shared" si="0"/>
        <v>43220</v>
      </c>
      <c r="B5" s="505" t="str">
        <f t="shared" si="1"/>
        <v>AMCo</v>
      </c>
      <c r="C5" s="506">
        <v>0</v>
      </c>
      <c r="D5" s="507">
        <v>0</v>
      </c>
      <c r="E5" s="507">
        <v>0</v>
      </c>
      <c r="F5" s="508">
        <v>0</v>
      </c>
      <c r="G5" s="509">
        <v>0</v>
      </c>
      <c r="H5" s="510">
        <f t="shared" ref="H5:H43" si="2">+G5+F5</f>
        <v>0</v>
      </c>
      <c r="I5" s="507">
        <v>0</v>
      </c>
      <c r="J5" s="507">
        <v>0</v>
      </c>
      <c r="K5" s="513">
        <v>0</v>
      </c>
      <c r="L5" s="507">
        <v>0</v>
      </c>
      <c r="M5" s="509"/>
      <c r="N5" s="509">
        <v>0</v>
      </c>
      <c r="O5" s="507">
        <v>0</v>
      </c>
      <c r="P5" s="509">
        <v>0</v>
      </c>
      <c r="Q5" s="507">
        <f>+hist_financials_4!Q5/2</f>
        <v>0</v>
      </c>
      <c r="R5" s="509">
        <v>0</v>
      </c>
      <c r="S5" s="509">
        <v>0</v>
      </c>
      <c r="T5" s="509">
        <v>0</v>
      </c>
      <c r="U5" s="510">
        <v>0</v>
      </c>
      <c r="V5" s="511">
        <v>0</v>
      </c>
      <c r="W5" s="509">
        <v>0</v>
      </c>
      <c r="X5" s="509">
        <v>0</v>
      </c>
      <c r="Y5" s="509">
        <v>0</v>
      </c>
      <c r="Z5" s="509">
        <v>0</v>
      </c>
    </row>
    <row r="6" spans="1:26" x14ac:dyDescent="0.25">
      <c r="A6" s="498">
        <f t="shared" si="0"/>
        <v>43251</v>
      </c>
      <c r="B6" s="512" t="str">
        <f t="shared" si="1"/>
        <v>AMCo</v>
      </c>
      <c r="C6" s="499">
        <v>0</v>
      </c>
      <c r="D6" s="500">
        <v>0</v>
      </c>
      <c r="E6" s="500">
        <v>0</v>
      </c>
      <c r="F6" s="501">
        <v>0</v>
      </c>
      <c r="G6" s="502">
        <v>0</v>
      </c>
      <c r="H6" s="503">
        <f t="shared" si="2"/>
        <v>0</v>
      </c>
      <c r="I6" s="500">
        <v>0</v>
      </c>
      <c r="J6" s="500">
        <v>0</v>
      </c>
      <c r="K6" s="514">
        <v>0</v>
      </c>
      <c r="L6" s="500">
        <v>0</v>
      </c>
      <c r="M6" s="502"/>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AMCo</v>
      </c>
      <c r="C7" s="506">
        <v>0</v>
      </c>
      <c r="D7" s="507">
        <v>0</v>
      </c>
      <c r="E7" s="507">
        <v>0</v>
      </c>
      <c r="F7" s="508">
        <v>0</v>
      </c>
      <c r="G7" s="509">
        <v>0</v>
      </c>
      <c r="H7" s="510">
        <f t="shared" si="2"/>
        <v>0</v>
      </c>
      <c r="I7" s="507">
        <v>0</v>
      </c>
      <c r="J7" s="507">
        <v>0</v>
      </c>
      <c r="K7" s="513">
        <v>0</v>
      </c>
      <c r="L7" s="507">
        <v>0</v>
      </c>
      <c r="M7" s="509"/>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AMCo</v>
      </c>
      <c r="C8" s="499">
        <v>0</v>
      </c>
      <c r="D8" s="500">
        <v>0</v>
      </c>
      <c r="E8" s="500">
        <v>0</v>
      </c>
      <c r="F8" s="501">
        <v>0</v>
      </c>
      <c r="G8" s="502">
        <v>0</v>
      </c>
      <c r="H8" s="503">
        <f t="shared" si="2"/>
        <v>0</v>
      </c>
      <c r="I8" s="500">
        <v>0</v>
      </c>
      <c r="J8" s="500">
        <v>0</v>
      </c>
      <c r="K8" s="514">
        <v>0</v>
      </c>
      <c r="L8" s="500">
        <v>0</v>
      </c>
      <c r="M8" s="502"/>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AMCo</v>
      </c>
      <c r="C9" s="506">
        <v>0</v>
      </c>
      <c r="D9" s="507">
        <v>0</v>
      </c>
      <c r="E9" s="507">
        <v>0</v>
      </c>
      <c r="F9" s="508">
        <v>0</v>
      </c>
      <c r="G9" s="509">
        <v>0</v>
      </c>
      <c r="H9" s="510">
        <f t="shared" si="2"/>
        <v>0</v>
      </c>
      <c r="I9" s="507">
        <v>0</v>
      </c>
      <c r="J9" s="507">
        <v>0</v>
      </c>
      <c r="K9" s="513">
        <v>0</v>
      </c>
      <c r="L9" s="507">
        <v>0</v>
      </c>
      <c r="M9" s="509"/>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AMCo</v>
      </c>
      <c r="C10" s="499">
        <v>0</v>
      </c>
      <c r="D10" s="500">
        <v>0</v>
      </c>
      <c r="E10" s="500">
        <v>0</v>
      </c>
      <c r="F10" s="501">
        <v>0</v>
      </c>
      <c r="G10" s="502">
        <v>0</v>
      </c>
      <c r="H10" s="503">
        <f t="shared" si="2"/>
        <v>0</v>
      </c>
      <c r="I10" s="500">
        <v>0</v>
      </c>
      <c r="J10" s="500">
        <v>0</v>
      </c>
      <c r="K10" s="514">
        <v>0</v>
      </c>
      <c r="L10" s="500">
        <v>0</v>
      </c>
      <c r="M10" s="502"/>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AMCo</v>
      </c>
      <c r="C11" s="506">
        <v>0</v>
      </c>
      <c r="D11" s="507">
        <v>0</v>
      </c>
      <c r="E11" s="507">
        <v>0</v>
      </c>
      <c r="F11" s="508">
        <v>0</v>
      </c>
      <c r="G11" s="509">
        <v>0</v>
      </c>
      <c r="H11" s="510">
        <f t="shared" si="2"/>
        <v>0</v>
      </c>
      <c r="I11" s="507">
        <v>0</v>
      </c>
      <c r="J11" s="507">
        <v>0</v>
      </c>
      <c r="K11" s="513">
        <v>0</v>
      </c>
      <c r="L11" s="507">
        <v>0</v>
      </c>
      <c r="M11" s="509"/>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AMCo</v>
      </c>
      <c r="C12" s="499">
        <v>0</v>
      </c>
      <c r="D12" s="500">
        <v>0</v>
      </c>
      <c r="E12" s="500">
        <v>0</v>
      </c>
      <c r="F12" s="501">
        <v>0</v>
      </c>
      <c r="G12" s="502">
        <v>0</v>
      </c>
      <c r="H12" s="503">
        <f t="shared" si="2"/>
        <v>0</v>
      </c>
      <c r="I12" s="500">
        <v>0</v>
      </c>
      <c r="J12" s="500">
        <v>0</v>
      </c>
      <c r="K12" s="514">
        <v>0</v>
      </c>
      <c r="L12" s="500">
        <v>0</v>
      </c>
      <c r="M12" s="502"/>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AMCo</v>
      </c>
      <c r="C13" s="506">
        <v>0</v>
      </c>
      <c r="D13" s="507">
        <v>0</v>
      </c>
      <c r="E13" s="507">
        <v>0</v>
      </c>
      <c r="F13" s="508">
        <v>0</v>
      </c>
      <c r="G13" s="509">
        <v>0</v>
      </c>
      <c r="H13" s="510">
        <f t="shared" si="2"/>
        <v>0</v>
      </c>
      <c r="I13" s="507">
        <v>0</v>
      </c>
      <c r="J13" s="507">
        <v>0</v>
      </c>
      <c r="K13" s="513">
        <v>0</v>
      </c>
      <c r="L13" s="507">
        <v>0</v>
      </c>
      <c r="M13" s="509"/>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AMCo</v>
      </c>
      <c r="C14" s="499">
        <v>0</v>
      </c>
      <c r="D14" s="500">
        <v>0</v>
      </c>
      <c r="E14" s="500">
        <v>0</v>
      </c>
      <c r="F14" s="501">
        <v>0</v>
      </c>
      <c r="G14" s="502">
        <v>0</v>
      </c>
      <c r="H14" s="503">
        <f t="shared" si="2"/>
        <v>0</v>
      </c>
      <c r="I14" s="500">
        <v>0</v>
      </c>
      <c r="J14" s="500">
        <v>0</v>
      </c>
      <c r="K14" s="514">
        <v>0</v>
      </c>
      <c r="L14" s="500">
        <v>0</v>
      </c>
      <c r="M14" s="502"/>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AMCo</v>
      </c>
      <c r="C15" s="506">
        <v>0</v>
      </c>
      <c r="D15" s="507">
        <v>0</v>
      </c>
      <c r="E15" s="507">
        <v>0</v>
      </c>
      <c r="F15" s="508">
        <v>0</v>
      </c>
      <c r="G15" s="509">
        <v>0</v>
      </c>
      <c r="H15" s="510">
        <f t="shared" si="2"/>
        <v>0</v>
      </c>
      <c r="I15" s="507">
        <v>0</v>
      </c>
      <c r="J15" s="507">
        <v>0</v>
      </c>
      <c r="K15" s="513">
        <v>0</v>
      </c>
      <c r="L15" s="507">
        <v>0</v>
      </c>
      <c r="M15" s="509"/>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AMCo</v>
      </c>
      <c r="C16" s="499">
        <v>0</v>
      </c>
      <c r="D16" s="500">
        <v>0</v>
      </c>
      <c r="E16" s="500">
        <v>0</v>
      </c>
      <c r="F16" s="501">
        <v>0</v>
      </c>
      <c r="G16" s="502">
        <v>0</v>
      </c>
      <c r="H16" s="503">
        <f t="shared" si="2"/>
        <v>0</v>
      </c>
      <c r="I16" s="500">
        <v>0</v>
      </c>
      <c r="J16" s="500">
        <v>0</v>
      </c>
      <c r="K16" s="514">
        <v>0</v>
      </c>
      <c r="L16" s="500">
        <v>0</v>
      </c>
      <c r="M16" s="502"/>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AMCo</v>
      </c>
      <c r="C17" s="506">
        <v>0</v>
      </c>
      <c r="D17" s="507">
        <v>0</v>
      </c>
      <c r="E17" s="507">
        <v>0</v>
      </c>
      <c r="F17" s="508">
        <v>0</v>
      </c>
      <c r="G17" s="509">
        <v>0</v>
      </c>
      <c r="H17" s="510">
        <f t="shared" si="2"/>
        <v>0</v>
      </c>
      <c r="I17" s="507">
        <v>0</v>
      </c>
      <c r="J17" s="507">
        <v>0</v>
      </c>
      <c r="K17" s="513">
        <v>0</v>
      </c>
      <c r="L17" s="507">
        <v>0</v>
      </c>
      <c r="M17" s="509"/>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AMCo</v>
      </c>
      <c r="C18" s="499">
        <v>0</v>
      </c>
      <c r="D18" s="500">
        <v>0</v>
      </c>
      <c r="E18" s="500">
        <v>0</v>
      </c>
      <c r="F18" s="501">
        <v>0</v>
      </c>
      <c r="G18" s="502">
        <v>0</v>
      </c>
      <c r="H18" s="503">
        <f t="shared" si="2"/>
        <v>0</v>
      </c>
      <c r="I18" s="500">
        <v>0</v>
      </c>
      <c r="J18" s="500">
        <v>0</v>
      </c>
      <c r="K18" s="514">
        <v>0</v>
      </c>
      <c r="L18" s="500">
        <v>0</v>
      </c>
      <c r="M18" s="502"/>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si="1"/>
        <v>AMCo</v>
      </c>
      <c r="C19" s="506">
        <v>0</v>
      </c>
      <c r="D19" s="507">
        <v>0</v>
      </c>
      <c r="E19" s="507">
        <v>0</v>
      </c>
      <c r="F19" s="508">
        <v>0</v>
      </c>
      <c r="G19" s="509">
        <v>0</v>
      </c>
      <c r="H19" s="510">
        <f t="shared" si="2"/>
        <v>0</v>
      </c>
      <c r="I19" s="507">
        <v>0</v>
      </c>
      <c r="J19" s="507">
        <v>0</v>
      </c>
      <c r="K19" s="513">
        <v>0</v>
      </c>
      <c r="L19" s="507">
        <v>0</v>
      </c>
      <c r="M19" s="509"/>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1"/>
        <v>AMCo</v>
      </c>
      <c r="C20" s="499">
        <v>0</v>
      </c>
      <c r="D20" s="500">
        <v>0</v>
      </c>
      <c r="E20" s="500">
        <v>0</v>
      </c>
      <c r="F20" s="501">
        <v>0</v>
      </c>
      <c r="G20" s="502">
        <v>0</v>
      </c>
      <c r="H20" s="503">
        <f t="shared" si="2"/>
        <v>0</v>
      </c>
      <c r="I20" s="500">
        <v>0</v>
      </c>
      <c r="J20" s="500">
        <v>0</v>
      </c>
      <c r="K20" s="514">
        <v>0</v>
      </c>
      <c r="L20" s="500">
        <v>0</v>
      </c>
      <c r="M20" s="502"/>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1"/>
        <v>AMCo</v>
      </c>
      <c r="C21" s="506">
        <v>0</v>
      </c>
      <c r="D21" s="507">
        <v>0</v>
      </c>
      <c r="E21" s="507">
        <v>0</v>
      </c>
      <c r="F21" s="508">
        <v>0</v>
      </c>
      <c r="G21" s="509">
        <v>0</v>
      </c>
      <c r="H21" s="510">
        <f t="shared" si="2"/>
        <v>0</v>
      </c>
      <c r="I21" s="507">
        <v>0</v>
      </c>
      <c r="J21" s="507">
        <v>0</v>
      </c>
      <c r="K21" s="513">
        <v>0</v>
      </c>
      <c r="L21" s="507">
        <v>0</v>
      </c>
      <c r="M21" s="509"/>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1"/>
        <v>AMCo</v>
      </c>
      <c r="C22" s="499">
        <v>0</v>
      </c>
      <c r="D22" s="500">
        <v>0</v>
      </c>
      <c r="E22" s="500">
        <v>0</v>
      </c>
      <c r="F22" s="501">
        <v>0</v>
      </c>
      <c r="G22" s="502">
        <v>0</v>
      </c>
      <c r="H22" s="503">
        <f t="shared" si="2"/>
        <v>0</v>
      </c>
      <c r="I22" s="500">
        <v>0</v>
      </c>
      <c r="J22" s="500">
        <v>0</v>
      </c>
      <c r="K22" s="514">
        <f t="shared" ref="K22:K33" si="3">+J22+I22</f>
        <v>0</v>
      </c>
      <c r="L22" s="500">
        <v>0</v>
      </c>
      <c r="M22" s="502"/>
      <c r="N22" s="502">
        <v>0</v>
      </c>
      <c r="O22" s="500">
        <v>0</v>
      </c>
      <c r="P22" s="502">
        <v>0</v>
      </c>
      <c r="Q22" s="500">
        <v>0</v>
      </c>
      <c r="R22" s="502">
        <v>0</v>
      </c>
      <c r="S22" s="502">
        <v>0</v>
      </c>
      <c r="T22" s="502">
        <v>0</v>
      </c>
      <c r="U22" s="503">
        <v>0</v>
      </c>
      <c r="V22" s="504">
        <v>0</v>
      </c>
      <c r="W22" s="502">
        <v>0</v>
      </c>
      <c r="X22" s="502">
        <v>0</v>
      </c>
      <c r="Y22" s="502">
        <v>0</v>
      </c>
      <c r="Z22" s="502">
        <v>0</v>
      </c>
    </row>
    <row r="23" spans="1:26" x14ac:dyDescent="0.25">
      <c r="A23" s="498">
        <f t="shared" si="0"/>
        <v>43769</v>
      </c>
      <c r="B23" s="505" t="str">
        <f t="shared" si="1"/>
        <v>AMCo</v>
      </c>
      <c r="C23" s="506">
        <v>0</v>
      </c>
      <c r="D23" s="507">
        <v>0</v>
      </c>
      <c r="E23" s="507">
        <v>0</v>
      </c>
      <c r="F23" s="508">
        <v>0</v>
      </c>
      <c r="G23" s="509">
        <v>0</v>
      </c>
      <c r="H23" s="510">
        <f t="shared" si="2"/>
        <v>0</v>
      </c>
      <c r="I23" s="507">
        <v>0</v>
      </c>
      <c r="J23" s="507">
        <v>0</v>
      </c>
      <c r="K23" s="513">
        <f t="shared" si="3"/>
        <v>0</v>
      </c>
      <c r="L23" s="507">
        <v>0</v>
      </c>
      <c r="M23" s="509"/>
      <c r="N23" s="509">
        <v>0</v>
      </c>
      <c r="O23" s="507">
        <v>0</v>
      </c>
      <c r="P23" s="509">
        <v>0</v>
      </c>
      <c r="Q23" s="507">
        <v>0</v>
      </c>
      <c r="R23" s="509">
        <v>0</v>
      </c>
      <c r="S23" s="509">
        <v>0</v>
      </c>
      <c r="T23" s="509">
        <v>0</v>
      </c>
      <c r="U23" s="510">
        <v>0</v>
      </c>
      <c r="V23" s="511">
        <v>0</v>
      </c>
      <c r="W23" s="509">
        <v>0</v>
      </c>
      <c r="X23" s="509">
        <v>0</v>
      </c>
      <c r="Y23" s="509">
        <v>0</v>
      </c>
      <c r="Z23" s="509">
        <v>0</v>
      </c>
    </row>
    <row r="24" spans="1:26" x14ac:dyDescent="0.25">
      <c r="A24" s="498">
        <f t="shared" si="0"/>
        <v>43799</v>
      </c>
      <c r="B24" s="512" t="str">
        <f t="shared" si="1"/>
        <v>AMCo</v>
      </c>
      <c r="C24" s="499">
        <v>0</v>
      </c>
      <c r="D24" s="500">
        <v>0</v>
      </c>
      <c r="E24" s="500">
        <v>0</v>
      </c>
      <c r="F24" s="501">
        <v>0</v>
      </c>
      <c r="G24" s="502">
        <v>0</v>
      </c>
      <c r="H24" s="503">
        <f t="shared" si="2"/>
        <v>0</v>
      </c>
      <c r="I24" s="500">
        <v>0</v>
      </c>
      <c r="J24" s="500">
        <v>0</v>
      </c>
      <c r="K24" s="514">
        <f t="shared" si="3"/>
        <v>0</v>
      </c>
      <c r="L24" s="500">
        <v>0</v>
      </c>
      <c r="M24" s="502"/>
      <c r="N24" s="502">
        <v>0</v>
      </c>
      <c r="O24" s="500">
        <v>0</v>
      </c>
      <c r="P24" s="502">
        <v>0</v>
      </c>
      <c r="Q24" s="500">
        <v>0</v>
      </c>
      <c r="R24" s="502">
        <v>0</v>
      </c>
      <c r="S24" s="502">
        <v>0</v>
      </c>
      <c r="T24" s="502">
        <v>0</v>
      </c>
      <c r="U24" s="503">
        <v>0</v>
      </c>
      <c r="V24" s="504">
        <v>0</v>
      </c>
      <c r="W24" s="502">
        <v>0</v>
      </c>
      <c r="X24" s="502">
        <v>0</v>
      </c>
      <c r="Y24" s="502">
        <v>0</v>
      </c>
      <c r="Z24" s="502">
        <v>0</v>
      </c>
    </row>
    <row r="25" spans="1:26" x14ac:dyDescent="0.25">
      <c r="A25" s="498">
        <f t="shared" si="0"/>
        <v>43830</v>
      </c>
      <c r="B25" s="505" t="str">
        <f t="shared" si="1"/>
        <v>AMCo</v>
      </c>
      <c r="C25" s="506">
        <v>0</v>
      </c>
      <c r="D25" s="507">
        <v>0</v>
      </c>
      <c r="E25" s="507">
        <v>0</v>
      </c>
      <c r="F25" s="508">
        <v>0</v>
      </c>
      <c r="G25" s="509">
        <v>0</v>
      </c>
      <c r="H25" s="510">
        <f t="shared" si="2"/>
        <v>0</v>
      </c>
      <c r="I25" s="507">
        <v>0</v>
      </c>
      <c r="J25" s="507">
        <v>0</v>
      </c>
      <c r="K25" s="513">
        <f t="shared" si="3"/>
        <v>0</v>
      </c>
      <c r="L25" s="507">
        <v>0</v>
      </c>
      <c r="M25" s="509"/>
      <c r="N25" s="509">
        <v>0</v>
      </c>
      <c r="O25" s="507">
        <v>0</v>
      </c>
      <c r="P25" s="509">
        <v>0</v>
      </c>
      <c r="Q25" s="507">
        <v>0</v>
      </c>
      <c r="R25" s="509">
        <v>0</v>
      </c>
      <c r="S25" s="509">
        <v>0</v>
      </c>
      <c r="T25" s="509">
        <v>0</v>
      </c>
      <c r="U25" s="510">
        <v>0</v>
      </c>
      <c r="V25" s="511">
        <v>0</v>
      </c>
      <c r="W25" s="509">
        <v>0</v>
      </c>
      <c r="X25" s="509">
        <v>0</v>
      </c>
      <c r="Y25" s="509">
        <v>0</v>
      </c>
      <c r="Z25" s="509">
        <v>0</v>
      </c>
    </row>
    <row r="26" spans="1:26" x14ac:dyDescent="0.25">
      <c r="A26" s="498">
        <f t="shared" si="0"/>
        <v>43861</v>
      </c>
      <c r="B26" s="512" t="str">
        <f t="shared" si="1"/>
        <v>AMCo</v>
      </c>
      <c r="C26" s="499">
        <v>0</v>
      </c>
      <c r="D26" s="500">
        <v>0</v>
      </c>
      <c r="E26" s="500">
        <v>0</v>
      </c>
      <c r="F26" s="501">
        <v>0</v>
      </c>
      <c r="G26" s="502">
        <v>0</v>
      </c>
      <c r="H26" s="503">
        <f t="shared" si="2"/>
        <v>0</v>
      </c>
      <c r="I26" s="500">
        <v>0</v>
      </c>
      <c r="J26" s="500">
        <v>0</v>
      </c>
      <c r="K26" s="514">
        <f t="shared" si="3"/>
        <v>0</v>
      </c>
      <c r="L26" s="500">
        <v>0</v>
      </c>
      <c r="M26" s="502"/>
      <c r="N26" s="502">
        <v>0</v>
      </c>
      <c r="O26" s="500">
        <v>0</v>
      </c>
      <c r="P26" s="502">
        <v>0</v>
      </c>
      <c r="Q26" s="500">
        <v>0</v>
      </c>
      <c r="R26" s="502">
        <v>0</v>
      </c>
      <c r="S26" s="502">
        <v>0</v>
      </c>
      <c r="T26" s="502">
        <v>0</v>
      </c>
      <c r="U26" s="503">
        <v>0</v>
      </c>
      <c r="V26" s="504">
        <v>0</v>
      </c>
      <c r="W26" s="502">
        <v>0</v>
      </c>
      <c r="X26" s="502">
        <v>0</v>
      </c>
      <c r="Y26" s="502">
        <v>0</v>
      </c>
      <c r="Z26" s="502">
        <v>0</v>
      </c>
    </row>
    <row r="27" spans="1:26" x14ac:dyDescent="0.25">
      <c r="A27" s="498">
        <f t="shared" si="0"/>
        <v>43890</v>
      </c>
      <c r="B27" s="505" t="str">
        <f t="shared" si="1"/>
        <v>AMCo</v>
      </c>
      <c r="C27" s="506">
        <v>0</v>
      </c>
      <c r="D27" s="507">
        <v>0</v>
      </c>
      <c r="E27" s="507">
        <v>0</v>
      </c>
      <c r="F27" s="508">
        <v>0</v>
      </c>
      <c r="G27" s="509">
        <v>0</v>
      </c>
      <c r="H27" s="510">
        <f t="shared" si="2"/>
        <v>0</v>
      </c>
      <c r="I27" s="507">
        <v>0</v>
      </c>
      <c r="J27" s="507">
        <v>0</v>
      </c>
      <c r="K27" s="513">
        <f t="shared" si="3"/>
        <v>0</v>
      </c>
      <c r="L27" s="507">
        <v>0</v>
      </c>
      <c r="M27" s="509"/>
      <c r="N27" s="509">
        <v>0</v>
      </c>
      <c r="O27" s="507">
        <v>0</v>
      </c>
      <c r="P27" s="509">
        <v>0</v>
      </c>
      <c r="Q27" s="507">
        <v>0</v>
      </c>
      <c r="R27" s="509">
        <v>0</v>
      </c>
      <c r="S27" s="509">
        <v>0</v>
      </c>
      <c r="T27" s="509">
        <v>0</v>
      </c>
      <c r="U27" s="510">
        <v>0</v>
      </c>
      <c r="V27" s="511">
        <v>0</v>
      </c>
      <c r="W27" s="509">
        <v>0</v>
      </c>
      <c r="X27" s="509">
        <v>0</v>
      </c>
      <c r="Y27" s="509">
        <v>0</v>
      </c>
      <c r="Z27" s="509">
        <v>0</v>
      </c>
    </row>
    <row r="28" spans="1:26" x14ac:dyDescent="0.25">
      <c r="A28" s="498">
        <f t="shared" si="0"/>
        <v>43921</v>
      </c>
      <c r="B28" s="512" t="str">
        <f t="shared" si="1"/>
        <v>AMCo</v>
      </c>
      <c r="C28" s="499">
        <v>0</v>
      </c>
      <c r="D28" s="500">
        <v>0</v>
      </c>
      <c r="E28" s="500">
        <v>0</v>
      </c>
      <c r="F28" s="501">
        <v>0</v>
      </c>
      <c r="G28" s="502">
        <v>0</v>
      </c>
      <c r="H28" s="503">
        <f t="shared" si="2"/>
        <v>0</v>
      </c>
      <c r="I28" s="500">
        <v>0</v>
      </c>
      <c r="J28" s="500">
        <v>0</v>
      </c>
      <c r="K28" s="514">
        <f t="shared" si="3"/>
        <v>0</v>
      </c>
      <c r="L28" s="500">
        <v>0</v>
      </c>
      <c r="M28" s="502"/>
      <c r="N28" s="502">
        <v>0</v>
      </c>
      <c r="O28" s="500">
        <v>0</v>
      </c>
      <c r="P28" s="502">
        <v>0</v>
      </c>
      <c r="Q28" s="500">
        <v>0</v>
      </c>
      <c r="R28" s="502">
        <v>0</v>
      </c>
      <c r="S28" s="502">
        <v>0</v>
      </c>
      <c r="T28" s="502">
        <v>0</v>
      </c>
      <c r="U28" s="503">
        <v>0</v>
      </c>
      <c r="V28" s="504">
        <v>0</v>
      </c>
      <c r="W28" s="502">
        <v>0</v>
      </c>
      <c r="X28" s="502">
        <v>0</v>
      </c>
      <c r="Y28" s="502">
        <v>0</v>
      </c>
      <c r="Z28" s="502">
        <v>0</v>
      </c>
    </row>
    <row r="29" spans="1:26" x14ac:dyDescent="0.25">
      <c r="A29" s="498">
        <f t="shared" si="0"/>
        <v>43951</v>
      </c>
      <c r="B29" s="505" t="str">
        <f t="shared" si="1"/>
        <v>AMCo</v>
      </c>
      <c r="C29" s="506">
        <v>0</v>
      </c>
      <c r="D29" s="507">
        <v>0</v>
      </c>
      <c r="E29" s="507">
        <v>0</v>
      </c>
      <c r="F29" s="508">
        <v>0</v>
      </c>
      <c r="G29" s="509">
        <v>0</v>
      </c>
      <c r="H29" s="510">
        <f t="shared" si="2"/>
        <v>0</v>
      </c>
      <c r="I29" s="507">
        <v>0</v>
      </c>
      <c r="J29" s="507">
        <v>0</v>
      </c>
      <c r="K29" s="513">
        <f t="shared" si="3"/>
        <v>0</v>
      </c>
      <c r="L29" s="507">
        <v>0</v>
      </c>
      <c r="M29" s="509"/>
      <c r="N29" s="509">
        <v>0</v>
      </c>
      <c r="O29" s="507">
        <v>0</v>
      </c>
      <c r="P29" s="509">
        <v>0</v>
      </c>
      <c r="Q29" s="507">
        <v>0</v>
      </c>
      <c r="R29" s="509">
        <v>0</v>
      </c>
      <c r="S29" s="509">
        <v>0</v>
      </c>
      <c r="T29" s="509">
        <v>0</v>
      </c>
      <c r="U29" s="510">
        <v>0</v>
      </c>
      <c r="V29" s="511">
        <v>0</v>
      </c>
      <c r="W29" s="509">
        <v>0</v>
      </c>
      <c r="X29" s="509">
        <v>0</v>
      </c>
      <c r="Y29" s="509">
        <v>0</v>
      </c>
      <c r="Z29" s="509">
        <v>0</v>
      </c>
    </row>
    <row r="30" spans="1:26" x14ac:dyDescent="0.25">
      <c r="A30" s="498">
        <f t="shared" si="0"/>
        <v>43982</v>
      </c>
      <c r="B30" s="512" t="str">
        <f t="shared" si="1"/>
        <v>AMCo</v>
      </c>
      <c r="C30" s="499">
        <v>0</v>
      </c>
      <c r="D30" s="500">
        <v>0</v>
      </c>
      <c r="E30" s="500">
        <v>0</v>
      </c>
      <c r="F30" s="501">
        <v>0</v>
      </c>
      <c r="G30" s="502">
        <v>0</v>
      </c>
      <c r="H30" s="503">
        <f t="shared" si="2"/>
        <v>0</v>
      </c>
      <c r="I30" s="500">
        <v>0</v>
      </c>
      <c r="J30" s="500">
        <v>0</v>
      </c>
      <c r="K30" s="514">
        <f t="shared" si="3"/>
        <v>0</v>
      </c>
      <c r="L30" s="500">
        <v>0</v>
      </c>
      <c r="M30" s="502"/>
      <c r="N30" s="502">
        <v>0</v>
      </c>
      <c r="O30" s="500">
        <v>0</v>
      </c>
      <c r="P30" s="502">
        <v>0</v>
      </c>
      <c r="Q30" s="500">
        <v>0</v>
      </c>
      <c r="R30" s="502">
        <v>0</v>
      </c>
      <c r="S30" s="502">
        <v>0</v>
      </c>
      <c r="T30" s="502">
        <v>0</v>
      </c>
      <c r="U30" s="503">
        <v>0</v>
      </c>
      <c r="V30" s="504">
        <v>0</v>
      </c>
      <c r="W30" s="502">
        <v>0</v>
      </c>
      <c r="X30" s="502">
        <v>0</v>
      </c>
      <c r="Y30" s="502">
        <v>0</v>
      </c>
      <c r="Z30" s="502">
        <v>0</v>
      </c>
    </row>
    <row r="31" spans="1:26" x14ac:dyDescent="0.25">
      <c r="A31" s="498">
        <f t="shared" si="0"/>
        <v>44012</v>
      </c>
      <c r="B31" s="505" t="str">
        <f t="shared" si="1"/>
        <v>AMCo</v>
      </c>
      <c r="C31" s="506">
        <v>0</v>
      </c>
      <c r="D31" s="507">
        <v>0</v>
      </c>
      <c r="E31" s="507">
        <v>0</v>
      </c>
      <c r="F31" s="508">
        <v>0</v>
      </c>
      <c r="G31" s="509">
        <v>0</v>
      </c>
      <c r="H31" s="510">
        <f t="shared" si="2"/>
        <v>0</v>
      </c>
      <c r="I31" s="507">
        <v>0</v>
      </c>
      <c r="J31" s="507">
        <v>0</v>
      </c>
      <c r="K31" s="513">
        <f t="shared" si="3"/>
        <v>0</v>
      </c>
      <c r="L31" s="507">
        <v>0</v>
      </c>
      <c r="M31" s="509"/>
      <c r="N31" s="509">
        <v>0</v>
      </c>
      <c r="O31" s="507">
        <v>0</v>
      </c>
      <c r="P31" s="509">
        <v>0</v>
      </c>
      <c r="Q31" s="507">
        <v>0</v>
      </c>
      <c r="R31" s="509">
        <v>0</v>
      </c>
      <c r="S31" s="509">
        <v>0</v>
      </c>
      <c r="T31" s="509">
        <v>0</v>
      </c>
      <c r="U31" s="510">
        <v>0</v>
      </c>
      <c r="V31" s="511">
        <v>0</v>
      </c>
      <c r="W31" s="509">
        <v>0</v>
      </c>
      <c r="X31" s="509">
        <v>0</v>
      </c>
      <c r="Y31" s="509">
        <v>0</v>
      </c>
      <c r="Z31" s="509">
        <v>0</v>
      </c>
    </row>
    <row r="32" spans="1:26" x14ac:dyDescent="0.25">
      <c r="A32" s="498">
        <f t="shared" si="0"/>
        <v>44043</v>
      </c>
      <c r="B32" s="512" t="str">
        <f t="shared" si="1"/>
        <v>AMCo</v>
      </c>
      <c r="C32" s="499">
        <v>0</v>
      </c>
      <c r="D32" s="500">
        <v>0</v>
      </c>
      <c r="E32" s="500">
        <v>0</v>
      </c>
      <c r="F32" s="501">
        <v>0</v>
      </c>
      <c r="G32" s="502">
        <v>0</v>
      </c>
      <c r="H32" s="503">
        <f t="shared" si="2"/>
        <v>0</v>
      </c>
      <c r="I32" s="500">
        <v>0</v>
      </c>
      <c r="J32" s="500">
        <v>0</v>
      </c>
      <c r="K32" s="514">
        <f t="shared" si="3"/>
        <v>0</v>
      </c>
      <c r="L32" s="500">
        <v>0</v>
      </c>
      <c r="M32" s="502"/>
      <c r="N32" s="502">
        <v>0</v>
      </c>
      <c r="O32" s="500">
        <v>0</v>
      </c>
      <c r="P32" s="502">
        <v>0</v>
      </c>
      <c r="Q32" s="500">
        <v>0</v>
      </c>
      <c r="R32" s="502">
        <v>0</v>
      </c>
      <c r="S32" s="502">
        <v>0</v>
      </c>
      <c r="T32" s="502">
        <v>0</v>
      </c>
      <c r="U32" s="503">
        <v>0</v>
      </c>
      <c r="V32" s="504">
        <v>0</v>
      </c>
      <c r="W32" s="502">
        <v>0</v>
      </c>
      <c r="X32" s="502">
        <v>0</v>
      </c>
      <c r="Y32" s="502">
        <v>0</v>
      </c>
      <c r="Z32" s="502">
        <v>0</v>
      </c>
    </row>
    <row r="33" spans="1:26" x14ac:dyDescent="0.25">
      <c r="A33" s="498">
        <f t="shared" si="0"/>
        <v>44074</v>
      </c>
      <c r="B33" s="505" t="str">
        <f t="shared" si="1"/>
        <v>AMCo</v>
      </c>
      <c r="C33" s="506">
        <v>0</v>
      </c>
      <c r="D33" s="507">
        <v>0</v>
      </c>
      <c r="E33" s="507">
        <v>0</v>
      </c>
      <c r="F33" s="508">
        <v>0</v>
      </c>
      <c r="G33" s="509">
        <v>0</v>
      </c>
      <c r="H33" s="510">
        <f t="shared" si="2"/>
        <v>0</v>
      </c>
      <c r="I33" s="507">
        <v>0</v>
      </c>
      <c r="J33" s="507">
        <v>0</v>
      </c>
      <c r="K33" s="513">
        <f t="shared" si="3"/>
        <v>0</v>
      </c>
      <c r="L33" s="507">
        <v>0</v>
      </c>
      <c r="M33" s="509"/>
      <c r="N33" s="509">
        <v>0</v>
      </c>
      <c r="O33" s="507">
        <v>0</v>
      </c>
      <c r="P33" s="509">
        <v>0</v>
      </c>
      <c r="Q33" s="507">
        <v>0</v>
      </c>
      <c r="R33" s="509">
        <v>0</v>
      </c>
      <c r="S33" s="509">
        <v>0</v>
      </c>
      <c r="T33" s="509">
        <v>0</v>
      </c>
      <c r="U33" s="510">
        <v>0</v>
      </c>
      <c r="V33" s="511">
        <v>0</v>
      </c>
      <c r="W33" s="509">
        <v>0</v>
      </c>
      <c r="X33" s="509">
        <v>0</v>
      </c>
      <c r="Y33" s="509">
        <v>0</v>
      </c>
      <c r="Z33" s="509">
        <v>0</v>
      </c>
    </row>
    <row r="34" spans="1:26" x14ac:dyDescent="0.25">
      <c r="A34" s="498">
        <f t="shared" si="0"/>
        <v>44104</v>
      </c>
      <c r="B34" s="512" t="str">
        <f t="shared" si="1"/>
        <v>AMCo</v>
      </c>
      <c r="C34" s="515">
        <v>0</v>
      </c>
      <c r="D34" s="516">
        <v>0</v>
      </c>
      <c r="E34" s="516">
        <v>0</v>
      </c>
      <c r="F34" s="517">
        <v>0</v>
      </c>
      <c r="G34" s="502">
        <v>0</v>
      </c>
      <c r="H34" s="503">
        <f t="shared" si="2"/>
        <v>0</v>
      </c>
      <c r="I34" s="516">
        <v>0</v>
      </c>
      <c r="J34" s="516">
        <v>0</v>
      </c>
      <c r="K34" s="516">
        <f t="shared" ref="K34:K41" si="4">+K33</f>
        <v>0</v>
      </c>
      <c r="L34" s="516">
        <v>0</v>
      </c>
      <c r="M34" s="502"/>
      <c r="N34" s="502">
        <v>0</v>
      </c>
      <c r="O34" s="516">
        <v>0</v>
      </c>
      <c r="P34" s="502">
        <v>0</v>
      </c>
      <c r="Q34" s="516">
        <v>0</v>
      </c>
      <c r="R34" s="502">
        <v>0</v>
      </c>
      <c r="S34" s="502">
        <v>0</v>
      </c>
      <c r="T34" s="502">
        <v>0</v>
      </c>
      <c r="U34" s="503">
        <v>0</v>
      </c>
      <c r="V34" s="504">
        <v>0</v>
      </c>
      <c r="W34" s="502">
        <v>0</v>
      </c>
      <c r="X34" s="502">
        <v>0</v>
      </c>
      <c r="Y34" s="502">
        <v>0</v>
      </c>
      <c r="Z34" s="502">
        <v>0</v>
      </c>
    </row>
    <row r="35" spans="1:26" x14ac:dyDescent="0.25">
      <c r="A35" s="498">
        <f t="shared" si="0"/>
        <v>44135</v>
      </c>
      <c r="B35" s="505" t="str">
        <f t="shared" si="1"/>
        <v>AMCo</v>
      </c>
      <c r="C35" s="518">
        <v>0</v>
      </c>
      <c r="D35" s="519">
        <v>0</v>
      </c>
      <c r="E35" s="519">
        <v>0</v>
      </c>
      <c r="F35" s="520">
        <v>0</v>
      </c>
      <c r="G35" s="509">
        <v>0</v>
      </c>
      <c r="H35" s="510">
        <f t="shared" si="2"/>
        <v>0</v>
      </c>
      <c r="I35" s="519">
        <v>0</v>
      </c>
      <c r="J35" s="519">
        <v>0</v>
      </c>
      <c r="K35" s="519">
        <f t="shared" si="4"/>
        <v>0</v>
      </c>
      <c r="L35" s="519">
        <v>0</v>
      </c>
      <c r="M35" s="509"/>
      <c r="N35" s="509">
        <v>0</v>
      </c>
      <c r="O35" s="519">
        <v>0</v>
      </c>
      <c r="P35" s="509">
        <v>0</v>
      </c>
      <c r="Q35" s="519">
        <v>0</v>
      </c>
      <c r="R35" s="509">
        <v>0</v>
      </c>
      <c r="S35" s="509">
        <v>0</v>
      </c>
      <c r="T35" s="509">
        <v>0</v>
      </c>
      <c r="U35" s="510">
        <v>0</v>
      </c>
      <c r="V35" s="511">
        <v>0</v>
      </c>
      <c r="W35" s="509">
        <v>0</v>
      </c>
      <c r="X35" s="509">
        <v>0</v>
      </c>
      <c r="Y35" s="509">
        <v>0</v>
      </c>
      <c r="Z35" s="509">
        <v>0</v>
      </c>
    </row>
    <row r="36" spans="1:26" x14ac:dyDescent="0.25">
      <c r="A36" s="498">
        <f t="shared" si="0"/>
        <v>44165</v>
      </c>
      <c r="B36" s="512" t="str">
        <f t="shared" si="1"/>
        <v>AMCo</v>
      </c>
      <c r="C36" s="518">
        <v>0</v>
      </c>
      <c r="D36" s="519">
        <v>0</v>
      </c>
      <c r="E36" s="519">
        <v>0</v>
      </c>
      <c r="F36" s="520">
        <v>0</v>
      </c>
      <c r="G36" s="502">
        <v>0</v>
      </c>
      <c r="H36" s="503">
        <f t="shared" si="2"/>
        <v>0</v>
      </c>
      <c r="I36" s="519">
        <v>0</v>
      </c>
      <c r="J36" s="519">
        <v>0</v>
      </c>
      <c r="K36" s="519">
        <v>0</v>
      </c>
      <c r="L36" s="519">
        <v>0</v>
      </c>
      <c r="M36" s="502"/>
      <c r="N36" s="502">
        <v>0</v>
      </c>
      <c r="O36" s="521">
        <v>0</v>
      </c>
      <c r="P36" s="502">
        <v>0</v>
      </c>
      <c r="Q36" s="519">
        <v>0</v>
      </c>
      <c r="R36" s="502">
        <v>0</v>
      </c>
      <c r="S36" s="502">
        <v>0</v>
      </c>
      <c r="T36" s="502">
        <v>0</v>
      </c>
      <c r="U36" s="503">
        <v>0</v>
      </c>
      <c r="V36" s="504">
        <v>0</v>
      </c>
      <c r="W36" s="502">
        <v>0</v>
      </c>
      <c r="X36" s="502">
        <v>0</v>
      </c>
      <c r="Y36" s="502">
        <v>0</v>
      </c>
      <c r="Z36" s="502">
        <v>0</v>
      </c>
    </row>
    <row r="37" spans="1:26" x14ac:dyDescent="0.25">
      <c r="A37" s="498">
        <f t="shared" si="0"/>
        <v>44196</v>
      </c>
      <c r="B37" s="505" t="str">
        <f t="shared" si="1"/>
        <v>AMCo</v>
      </c>
      <c r="C37" s="518">
        <v>0</v>
      </c>
      <c r="D37" s="519">
        <v>0</v>
      </c>
      <c r="E37" s="519">
        <v>0</v>
      </c>
      <c r="F37" s="520">
        <v>0</v>
      </c>
      <c r="G37" s="509">
        <v>0</v>
      </c>
      <c r="H37" s="510">
        <f t="shared" si="2"/>
        <v>0</v>
      </c>
      <c r="I37" s="519">
        <v>0</v>
      </c>
      <c r="J37" s="519">
        <v>0</v>
      </c>
      <c r="K37" s="519">
        <f t="shared" si="4"/>
        <v>0</v>
      </c>
      <c r="L37" s="519">
        <v>0</v>
      </c>
      <c r="M37" s="509"/>
      <c r="N37" s="509">
        <v>0</v>
      </c>
      <c r="O37" s="519">
        <v>0</v>
      </c>
      <c r="P37" s="509">
        <v>0</v>
      </c>
      <c r="Q37" s="519">
        <v>0</v>
      </c>
      <c r="R37" s="509">
        <v>0</v>
      </c>
      <c r="S37" s="509">
        <v>0</v>
      </c>
      <c r="T37" s="509">
        <v>0</v>
      </c>
      <c r="U37" s="510">
        <v>0</v>
      </c>
      <c r="V37" s="511">
        <v>0</v>
      </c>
      <c r="W37" s="509">
        <v>0</v>
      </c>
      <c r="X37" s="509">
        <v>0</v>
      </c>
      <c r="Y37" s="509">
        <v>0</v>
      </c>
      <c r="Z37" s="509">
        <v>0</v>
      </c>
    </row>
    <row r="38" spans="1:26" x14ac:dyDescent="0.25">
      <c r="A38" s="498">
        <f t="shared" si="0"/>
        <v>44227</v>
      </c>
      <c r="B38" s="512" t="str">
        <f t="shared" si="1"/>
        <v>AMCo</v>
      </c>
      <c r="C38" s="518">
        <v>0</v>
      </c>
      <c r="D38" s="519">
        <v>0</v>
      </c>
      <c r="E38" s="519">
        <v>0</v>
      </c>
      <c r="F38" s="520">
        <v>0</v>
      </c>
      <c r="G38" s="502">
        <v>0</v>
      </c>
      <c r="H38" s="503">
        <f t="shared" si="2"/>
        <v>0</v>
      </c>
      <c r="I38" s="519">
        <v>0</v>
      </c>
      <c r="J38" s="519">
        <v>0</v>
      </c>
      <c r="K38" s="519">
        <v>0</v>
      </c>
      <c r="L38" s="519">
        <v>0</v>
      </c>
      <c r="M38" s="502"/>
      <c r="N38" s="502">
        <v>0</v>
      </c>
      <c r="O38" s="521">
        <v>0</v>
      </c>
      <c r="P38" s="502">
        <v>0</v>
      </c>
      <c r="Q38" s="519">
        <v>0</v>
      </c>
      <c r="R38" s="502">
        <v>0</v>
      </c>
      <c r="S38" s="502">
        <v>0</v>
      </c>
      <c r="T38" s="502">
        <v>0</v>
      </c>
      <c r="U38" s="503">
        <v>0</v>
      </c>
      <c r="V38" s="504">
        <v>0</v>
      </c>
      <c r="W38" s="502">
        <v>0</v>
      </c>
      <c r="X38" s="502">
        <v>0</v>
      </c>
      <c r="Y38" s="502">
        <v>0</v>
      </c>
      <c r="Z38" s="502">
        <v>0</v>
      </c>
    </row>
    <row r="39" spans="1:26" x14ac:dyDescent="0.25">
      <c r="A39" s="498">
        <f t="shared" si="0"/>
        <v>44255</v>
      </c>
      <c r="B39" s="505" t="str">
        <f t="shared" si="1"/>
        <v>AMCo</v>
      </c>
      <c r="C39" s="518">
        <v>0</v>
      </c>
      <c r="D39" s="519">
        <v>0</v>
      </c>
      <c r="E39" s="519">
        <v>0</v>
      </c>
      <c r="F39" s="520">
        <v>0</v>
      </c>
      <c r="G39" s="509">
        <v>0</v>
      </c>
      <c r="H39" s="510">
        <f t="shared" si="2"/>
        <v>0</v>
      </c>
      <c r="I39" s="519">
        <v>0</v>
      </c>
      <c r="J39" s="519">
        <v>0</v>
      </c>
      <c r="K39" s="519">
        <f t="shared" si="4"/>
        <v>0</v>
      </c>
      <c r="L39" s="519">
        <v>0</v>
      </c>
      <c r="M39" s="509"/>
      <c r="N39" s="509">
        <v>0</v>
      </c>
      <c r="O39" s="519">
        <v>0</v>
      </c>
      <c r="P39" s="509">
        <v>0</v>
      </c>
      <c r="Q39" s="519">
        <v>0</v>
      </c>
      <c r="R39" s="509">
        <v>0</v>
      </c>
      <c r="S39" s="509">
        <v>0</v>
      </c>
      <c r="T39" s="509">
        <v>0</v>
      </c>
      <c r="U39" s="510">
        <v>0</v>
      </c>
      <c r="V39" s="511">
        <v>0</v>
      </c>
      <c r="W39" s="509">
        <v>0</v>
      </c>
      <c r="X39" s="509">
        <v>0</v>
      </c>
      <c r="Y39" s="509">
        <v>0</v>
      </c>
      <c r="Z39" s="509">
        <v>0</v>
      </c>
    </row>
    <row r="40" spans="1:26" x14ac:dyDescent="0.25">
      <c r="A40" s="498">
        <f t="shared" si="0"/>
        <v>44286</v>
      </c>
      <c r="B40" s="512" t="str">
        <f t="shared" si="1"/>
        <v>AMCo</v>
      </c>
      <c r="C40" s="518">
        <v>0</v>
      </c>
      <c r="D40" s="519">
        <v>0</v>
      </c>
      <c r="E40" s="519">
        <v>0</v>
      </c>
      <c r="F40" s="520">
        <v>0</v>
      </c>
      <c r="G40" s="502">
        <v>0</v>
      </c>
      <c r="H40" s="503">
        <f t="shared" si="2"/>
        <v>0</v>
      </c>
      <c r="I40" s="519">
        <v>0</v>
      </c>
      <c r="J40" s="519">
        <v>0</v>
      </c>
      <c r="K40" s="519">
        <v>0</v>
      </c>
      <c r="L40" s="519">
        <v>0</v>
      </c>
      <c r="M40" s="502"/>
      <c r="N40" s="502">
        <v>0</v>
      </c>
      <c r="O40" s="521">
        <v>0</v>
      </c>
      <c r="P40" s="502">
        <v>0</v>
      </c>
      <c r="Q40" s="519">
        <v>0</v>
      </c>
      <c r="R40" s="502">
        <v>0</v>
      </c>
      <c r="S40" s="502">
        <v>0</v>
      </c>
      <c r="T40" s="502">
        <v>0</v>
      </c>
      <c r="U40" s="503">
        <v>0</v>
      </c>
      <c r="V40" s="504">
        <v>0</v>
      </c>
      <c r="W40" s="502">
        <v>0</v>
      </c>
      <c r="X40" s="502">
        <v>0</v>
      </c>
      <c r="Y40" s="502">
        <v>0</v>
      </c>
      <c r="Z40" s="502">
        <v>0</v>
      </c>
    </row>
    <row r="41" spans="1:26" x14ac:dyDescent="0.25">
      <c r="A41" s="498">
        <f t="shared" si="0"/>
        <v>44316</v>
      </c>
      <c r="B41" s="505" t="str">
        <f t="shared" si="1"/>
        <v>AMCo</v>
      </c>
      <c r="C41" s="518">
        <v>0</v>
      </c>
      <c r="D41" s="519">
        <v>0</v>
      </c>
      <c r="E41" s="519">
        <v>0</v>
      </c>
      <c r="F41" s="520">
        <v>0</v>
      </c>
      <c r="G41" s="509">
        <v>0</v>
      </c>
      <c r="H41" s="510">
        <f t="shared" si="2"/>
        <v>0</v>
      </c>
      <c r="I41" s="519">
        <v>0</v>
      </c>
      <c r="J41" s="519">
        <v>0</v>
      </c>
      <c r="K41" s="519">
        <f t="shared" si="4"/>
        <v>0</v>
      </c>
      <c r="L41" s="519">
        <v>0</v>
      </c>
      <c r="M41" s="509"/>
      <c r="N41" s="509">
        <v>0</v>
      </c>
      <c r="O41" s="519">
        <v>0</v>
      </c>
      <c r="P41" s="509">
        <v>0</v>
      </c>
      <c r="Q41" s="519">
        <v>0</v>
      </c>
      <c r="R41" s="509">
        <v>0</v>
      </c>
      <c r="S41" s="509">
        <v>0</v>
      </c>
      <c r="T41" s="509">
        <v>0</v>
      </c>
      <c r="U41" s="510">
        <v>0</v>
      </c>
      <c r="V41" s="511">
        <v>0</v>
      </c>
      <c r="W41" s="509">
        <v>0</v>
      </c>
      <c r="X41" s="509">
        <v>0</v>
      </c>
      <c r="Y41" s="509">
        <v>0</v>
      </c>
      <c r="Z41" s="509">
        <v>0</v>
      </c>
    </row>
    <row r="42" spans="1:26" x14ac:dyDescent="0.25">
      <c r="A42" s="498">
        <f t="shared" si="0"/>
        <v>44347</v>
      </c>
      <c r="B42" s="512" t="str">
        <f t="shared" si="1"/>
        <v>AMCo</v>
      </c>
      <c r="C42" s="518">
        <v>0</v>
      </c>
      <c r="D42" s="519">
        <v>0</v>
      </c>
      <c r="E42" s="519">
        <v>0</v>
      </c>
      <c r="F42" s="520">
        <v>0</v>
      </c>
      <c r="G42" s="502">
        <v>0</v>
      </c>
      <c r="H42" s="503">
        <f t="shared" si="2"/>
        <v>0</v>
      </c>
      <c r="I42" s="519">
        <v>0</v>
      </c>
      <c r="J42" s="519">
        <v>0</v>
      </c>
      <c r="K42" s="519">
        <v>0</v>
      </c>
      <c r="L42" s="519">
        <v>0</v>
      </c>
      <c r="M42" s="502"/>
      <c r="N42" s="502">
        <v>0</v>
      </c>
      <c r="O42" s="521">
        <v>0</v>
      </c>
      <c r="P42" s="502">
        <v>0</v>
      </c>
      <c r="Q42" s="519">
        <v>0</v>
      </c>
      <c r="R42" s="502">
        <v>0</v>
      </c>
      <c r="S42" s="502">
        <v>0</v>
      </c>
      <c r="T42" s="502">
        <v>0</v>
      </c>
      <c r="U42" s="503">
        <v>0</v>
      </c>
      <c r="V42" s="504">
        <v>0</v>
      </c>
      <c r="W42" s="502">
        <v>0</v>
      </c>
      <c r="X42" s="502">
        <v>0</v>
      </c>
      <c r="Y42" s="502">
        <v>0</v>
      </c>
      <c r="Z42" s="502">
        <v>0</v>
      </c>
    </row>
    <row r="43" spans="1:26" x14ac:dyDescent="0.25">
      <c r="A43" s="498">
        <f t="shared" si="0"/>
        <v>44377</v>
      </c>
      <c r="B43" s="512" t="str">
        <f t="shared" si="1"/>
        <v>AMCo</v>
      </c>
      <c r="C43" s="518">
        <v>0</v>
      </c>
      <c r="D43" s="519">
        <v>0</v>
      </c>
      <c r="E43" s="519">
        <v>0</v>
      </c>
      <c r="F43" s="520">
        <v>0</v>
      </c>
      <c r="G43" s="502">
        <v>0</v>
      </c>
      <c r="H43" s="503">
        <f t="shared" si="2"/>
        <v>0</v>
      </c>
      <c r="I43" s="519">
        <v>0</v>
      </c>
      <c r="J43" s="519">
        <v>0</v>
      </c>
      <c r="K43" s="519">
        <v>0</v>
      </c>
      <c r="L43" s="519">
        <v>0</v>
      </c>
      <c r="M43" s="502"/>
      <c r="N43" s="502">
        <v>0</v>
      </c>
      <c r="O43" s="521">
        <v>0</v>
      </c>
      <c r="P43" s="502">
        <v>0</v>
      </c>
      <c r="Q43" s="519">
        <v>0</v>
      </c>
      <c r="R43" s="502">
        <v>0</v>
      </c>
      <c r="S43" s="502">
        <v>0</v>
      </c>
      <c r="T43" s="502">
        <v>0</v>
      </c>
      <c r="U43" s="503">
        <v>0</v>
      </c>
      <c r="V43" s="504">
        <v>0</v>
      </c>
      <c r="W43" s="502">
        <v>0</v>
      </c>
      <c r="X43" s="502">
        <v>0</v>
      </c>
      <c r="Y43" s="502">
        <v>0</v>
      </c>
      <c r="Z43" s="502">
        <v>0</v>
      </c>
    </row>
  </sheetData>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BB203-9B58-4316-9EF4-49D5042EB895}">
  <sheetPr codeName="Sheet33">
    <tabColor rgb="FF3399FF"/>
  </sheetPr>
  <dimension ref="A1:Z46"/>
  <sheetViews>
    <sheetView workbookViewId="0">
      <pane xSplit="1" ySplit="1" topLeftCell="B2" activePane="bottomRight" state="frozen"/>
      <selection activeCell="A3" sqref="A1:XFD1048576"/>
      <selection pane="topRight" activeCell="A3" sqref="A1:XFD1048576"/>
      <selection pane="bottomLeft" activeCell="A3" sqref="A1:XFD1048576"/>
      <selection pane="bottomRight" activeCell="B2" sqref="B2"/>
    </sheetView>
  </sheetViews>
  <sheetFormatPr defaultRowHeight="15" x14ac:dyDescent="0.25"/>
  <cols>
    <col min="1" max="1" width="10.28515625" bestFit="1" customWidth="1"/>
    <col min="2" max="2" width="9.5703125" bestFit="1" customWidth="1"/>
    <col min="3" max="6" width="8.85546875" bestFit="1" customWidth="1"/>
    <col min="7" max="7" width="7.5703125" bestFit="1" customWidth="1"/>
    <col min="8" max="8" width="8.85546875" bestFit="1" customWidth="1"/>
    <col min="9" max="9" width="6" bestFit="1" customWidth="1"/>
    <col min="10" max="10" width="6.7109375" bestFit="1" customWidth="1"/>
    <col min="12" max="12" width="8.85546875" bestFit="1" customWidth="1"/>
    <col min="14" max="14" width="6.28515625" bestFit="1" customWidth="1"/>
    <col min="15" max="15" width="8.42578125" bestFit="1" customWidth="1"/>
    <col min="16" max="16" width="8" bestFit="1" customWidth="1"/>
    <col min="17" max="17" width="8.42578125" bestFit="1" customWidth="1"/>
    <col min="18" max="19" width="7.5703125" bestFit="1" customWidth="1"/>
    <col min="20" max="20" width="7.7109375" bestFit="1" customWidth="1"/>
    <col min="21" max="22" width="9" bestFit="1" customWidth="1"/>
    <col min="23" max="23" width="5.7109375" bestFit="1" customWidth="1"/>
    <col min="24" max="24" width="7.7109375" bestFit="1" customWidth="1"/>
    <col min="25" max="25" width="9" bestFit="1" customWidth="1"/>
  </cols>
  <sheetData>
    <row r="1" spans="1:26" ht="90" x14ac:dyDescent="0.25">
      <c r="A1" s="491" t="s">
        <v>827</v>
      </c>
      <c r="B1" s="492" t="s">
        <v>0</v>
      </c>
      <c r="C1" s="492" t="s">
        <v>828</v>
      </c>
      <c r="D1" s="492" t="s">
        <v>829</v>
      </c>
      <c r="E1" s="492" t="s">
        <v>830</v>
      </c>
      <c r="F1" s="493" t="s">
        <v>831</v>
      </c>
      <c r="G1" s="494" t="s">
        <v>832</v>
      </c>
      <c r="H1" s="495" t="s">
        <v>833</v>
      </c>
      <c r="I1" s="492" t="s">
        <v>834</v>
      </c>
      <c r="J1" s="492" t="s">
        <v>835</v>
      </c>
      <c r="K1" s="493" t="s">
        <v>836</v>
      </c>
      <c r="L1" s="496" t="s">
        <v>837</v>
      </c>
      <c r="M1" s="496" t="s">
        <v>838</v>
      </c>
      <c r="N1" s="494" t="s">
        <v>839</v>
      </c>
      <c r="O1" s="494" t="s">
        <v>840</v>
      </c>
      <c r="P1" s="494" t="s">
        <v>841</v>
      </c>
      <c r="Q1" s="494" t="s">
        <v>842</v>
      </c>
      <c r="R1" s="494" t="s">
        <v>843</v>
      </c>
      <c r="S1" s="494" t="s">
        <v>844</v>
      </c>
      <c r="T1" s="494" t="s">
        <v>845</v>
      </c>
      <c r="U1" s="494" t="s">
        <v>846</v>
      </c>
      <c r="V1" s="494" t="s">
        <v>847</v>
      </c>
      <c r="W1" s="494" t="s">
        <v>848</v>
      </c>
      <c r="X1" s="494" t="s">
        <v>849</v>
      </c>
      <c r="Y1" s="494" t="s">
        <v>850</v>
      </c>
      <c r="Z1" s="497" t="s">
        <v>851</v>
      </c>
    </row>
    <row r="2" spans="1:26" x14ac:dyDescent="0.25">
      <c r="A2" s="498">
        <v>43131</v>
      </c>
      <c r="B2" s="499" t="str">
        <f>+asset_level_drivers!$F$1</f>
        <v>Discovery</v>
      </c>
      <c r="C2" s="499"/>
      <c r="D2" s="500"/>
      <c r="E2" s="500"/>
      <c r="F2" s="501"/>
      <c r="G2" s="502"/>
      <c r="H2" s="502"/>
      <c r="I2" s="500"/>
      <c r="J2" s="500"/>
      <c r="K2" s="500"/>
      <c r="L2" s="500"/>
      <c r="M2" s="502"/>
      <c r="N2" s="502"/>
      <c r="O2" s="500">
        <f>+hist_financials_4!O2/2</f>
        <v>0</v>
      </c>
      <c r="P2" s="502"/>
      <c r="Q2" s="500">
        <f>+hist_financials_4!Q2/2</f>
        <v>0</v>
      </c>
      <c r="R2" s="502">
        <v>0</v>
      </c>
      <c r="S2" s="502">
        <v>0</v>
      </c>
      <c r="T2" s="502">
        <v>0</v>
      </c>
      <c r="U2" s="503">
        <v>0</v>
      </c>
      <c r="V2" s="504">
        <v>0</v>
      </c>
      <c r="W2" s="502">
        <v>0</v>
      </c>
      <c r="X2" s="502">
        <v>0</v>
      </c>
      <c r="Y2" s="502">
        <v>0</v>
      </c>
      <c r="Z2" s="502"/>
    </row>
    <row r="3" spans="1:26" x14ac:dyDescent="0.25">
      <c r="A3" s="498">
        <f t="shared" ref="A3:A46" si="0">+EOMONTH(A2,1)</f>
        <v>43159</v>
      </c>
      <c r="B3" s="505" t="str">
        <f t="shared" ref="B3:B46" si="1">+B2</f>
        <v>Discovery</v>
      </c>
      <c r="C3" s="506"/>
      <c r="D3" s="507"/>
      <c r="E3" s="507"/>
      <c r="F3" s="508"/>
      <c r="G3" s="509"/>
      <c r="H3" s="509"/>
      <c r="I3" s="507"/>
      <c r="J3" s="507"/>
      <c r="K3" s="507"/>
      <c r="L3" s="507"/>
      <c r="M3" s="509"/>
      <c r="N3" s="509"/>
      <c r="O3" s="507">
        <f>+hist_financials_4!O3/2</f>
        <v>0</v>
      </c>
      <c r="P3" s="509"/>
      <c r="Q3" s="507">
        <f>+hist_financials_4!Q3/2</f>
        <v>0</v>
      </c>
      <c r="R3" s="509">
        <v>0</v>
      </c>
      <c r="S3" s="509">
        <v>0</v>
      </c>
      <c r="T3" s="509">
        <v>0</v>
      </c>
      <c r="U3" s="510">
        <v>0</v>
      </c>
      <c r="V3" s="511">
        <v>0</v>
      </c>
      <c r="W3" s="509">
        <v>0</v>
      </c>
      <c r="X3" s="509">
        <v>0</v>
      </c>
      <c r="Y3" s="509">
        <v>0</v>
      </c>
      <c r="Z3" s="509"/>
    </row>
    <row r="4" spans="1:26" x14ac:dyDescent="0.25">
      <c r="A4" s="498">
        <f t="shared" si="0"/>
        <v>43190</v>
      </c>
      <c r="B4" s="512" t="str">
        <f t="shared" si="1"/>
        <v>Discovery</v>
      </c>
      <c r="C4" s="499"/>
      <c r="D4" s="500"/>
      <c r="E4" s="500"/>
      <c r="F4" s="501"/>
      <c r="G4" s="502"/>
      <c r="H4" s="502"/>
      <c r="I4" s="500"/>
      <c r="J4" s="500"/>
      <c r="K4" s="500"/>
      <c r="L4" s="500"/>
      <c r="M4" s="502"/>
      <c r="N4" s="502"/>
      <c r="O4" s="500">
        <f>+hist_financials_4!O4/2</f>
        <v>0</v>
      </c>
      <c r="P4" s="502"/>
      <c r="Q4" s="500">
        <f>+hist_financials_4!Q4/2</f>
        <v>0</v>
      </c>
      <c r="R4" s="502">
        <v>0</v>
      </c>
      <c r="S4" s="502">
        <v>0</v>
      </c>
      <c r="T4" s="502">
        <v>0</v>
      </c>
      <c r="U4" s="503">
        <v>0</v>
      </c>
      <c r="V4" s="504">
        <v>0</v>
      </c>
      <c r="W4" s="502">
        <v>0</v>
      </c>
      <c r="X4" s="502">
        <v>0</v>
      </c>
      <c r="Y4" s="502">
        <v>0</v>
      </c>
      <c r="Z4" s="502"/>
    </row>
    <row r="5" spans="1:26" x14ac:dyDescent="0.25">
      <c r="A5" s="498">
        <f t="shared" si="0"/>
        <v>43220</v>
      </c>
      <c r="B5" s="505" t="str">
        <f t="shared" si="1"/>
        <v>Discovery</v>
      </c>
      <c r="C5" s="506">
        <v>0</v>
      </c>
      <c r="D5" s="507">
        <v>0</v>
      </c>
      <c r="E5" s="507">
        <v>0</v>
      </c>
      <c r="F5" s="508">
        <v>0</v>
      </c>
      <c r="G5" s="509">
        <v>0</v>
      </c>
      <c r="H5" s="510">
        <f t="shared" ref="H5:H46" si="2">+G5+F5</f>
        <v>0</v>
      </c>
      <c r="I5" s="507">
        <v>0</v>
      </c>
      <c r="J5" s="507">
        <v>0</v>
      </c>
      <c r="K5" s="513">
        <v>0</v>
      </c>
      <c r="L5" s="507">
        <v>0</v>
      </c>
      <c r="M5" s="509"/>
      <c r="N5" s="509">
        <v>0</v>
      </c>
      <c r="O5" s="507">
        <v>0</v>
      </c>
      <c r="P5" s="509">
        <v>0</v>
      </c>
      <c r="Q5" s="507">
        <f>+hist_financials_4!Q5/2</f>
        <v>0</v>
      </c>
      <c r="R5" s="509">
        <v>0</v>
      </c>
      <c r="S5" s="509">
        <v>0</v>
      </c>
      <c r="T5" s="509">
        <v>0</v>
      </c>
      <c r="U5" s="510">
        <v>0</v>
      </c>
      <c r="V5" s="511">
        <v>0</v>
      </c>
      <c r="W5" s="509">
        <v>0</v>
      </c>
      <c r="X5" s="509">
        <v>0</v>
      </c>
      <c r="Y5" s="509">
        <v>0</v>
      </c>
      <c r="Z5" s="509">
        <v>0</v>
      </c>
    </row>
    <row r="6" spans="1:26" x14ac:dyDescent="0.25">
      <c r="A6" s="498">
        <f t="shared" si="0"/>
        <v>43251</v>
      </c>
      <c r="B6" s="512" t="str">
        <f t="shared" si="1"/>
        <v>Discovery</v>
      </c>
      <c r="C6" s="499">
        <v>0</v>
      </c>
      <c r="D6" s="500">
        <v>0</v>
      </c>
      <c r="E6" s="500">
        <v>0</v>
      </c>
      <c r="F6" s="501">
        <v>0</v>
      </c>
      <c r="G6" s="502">
        <v>0</v>
      </c>
      <c r="H6" s="503">
        <f t="shared" si="2"/>
        <v>0</v>
      </c>
      <c r="I6" s="500">
        <v>0</v>
      </c>
      <c r="J6" s="500">
        <v>0</v>
      </c>
      <c r="K6" s="514">
        <v>0</v>
      </c>
      <c r="L6" s="500">
        <v>0</v>
      </c>
      <c r="M6" s="502"/>
      <c r="N6" s="502">
        <v>0</v>
      </c>
      <c r="O6" s="500">
        <v>0</v>
      </c>
      <c r="P6" s="502">
        <v>0</v>
      </c>
      <c r="Q6" s="500">
        <v>0</v>
      </c>
      <c r="R6" s="502">
        <v>0</v>
      </c>
      <c r="S6" s="502">
        <v>0</v>
      </c>
      <c r="T6" s="502">
        <v>0</v>
      </c>
      <c r="U6" s="503">
        <v>0</v>
      </c>
      <c r="V6" s="504">
        <v>0</v>
      </c>
      <c r="W6" s="502">
        <v>0</v>
      </c>
      <c r="X6" s="502">
        <v>0</v>
      </c>
      <c r="Y6" s="502">
        <v>0</v>
      </c>
      <c r="Z6" s="502">
        <v>0</v>
      </c>
    </row>
    <row r="7" spans="1:26" x14ac:dyDescent="0.25">
      <c r="A7" s="498">
        <f t="shared" si="0"/>
        <v>43281</v>
      </c>
      <c r="B7" s="505" t="str">
        <f t="shared" si="1"/>
        <v>Discovery</v>
      </c>
      <c r="C7" s="506">
        <v>0</v>
      </c>
      <c r="D7" s="507">
        <v>0</v>
      </c>
      <c r="E7" s="507">
        <v>0</v>
      </c>
      <c r="F7" s="508">
        <v>0</v>
      </c>
      <c r="G7" s="509">
        <v>0</v>
      </c>
      <c r="H7" s="510">
        <f t="shared" si="2"/>
        <v>0</v>
      </c>
      <c r="I7" s="507">
        <v>0</v>
      </c>
      <c r="J7" s="507">
        <v>0</v>
      </c>
      <c r="K7" s="513">
        <v>0</v>
      </c>
      <c r="L7" s="507">
        <v>0</v>
      </c>
      <c r="M7" s="509"/>
      <c r="N7" s="509">
        <v>0</v>
      </c>
      <c r="O7" s="507">
        <v>0</v>
      </c>
      <c r="P7" s="509">
        <v>0</v>
      </c>
      <c r="Q7" s="507">
        <v>0</v>
      </c>
      <c r="R7" s="509">
        <v>0</v>
      </c>
      <c r="S7" s="509">
        <v>0</v>
      </c>
      <c r="T7" s="509">
        <v>0</v>
      </c>
      <c r="U7" s="510">
        <v>0</v>
      </c>
      <c r="V7" s="511">
        <v>0</v>
      </c>
      <c r="W7" s="509">
        <v>0</v>
      </c>
      <c r="X7" s="509">
        <v>0</v>
      </c>
      <c r="Y7" s="509">
        <v>0</v>
      </c>
      <c r="Z7" s="509">
        <v>0</v>
      </c>
    </row>
    <row r="8" spans="1:26" x14ac:dyDescent="0.25">
      <c r="A8" s="498">
        <f t="shared" si="0"/>
        <v>43312</v>
      </c>
      <c r="B8" s="512" t="str">
        <f t="shared" si="1"/>
        <v>Discovery</v>
      </c>
      <c r="C8" s="499">
        <v>0</v>
      </c>
      <c r="D8" s="500">
        <v>0</v>
      </c>
      <c r="E8" s="500">
        <v>0</v>
      </c>
      <c r="F8" s="501">
        <v>0</v>
      </c>
      <c r="G8" s="502">
        <v>0</v>
      </c>
      <c r="H8" s="503">
        <f t="shared" si="2"/>
        <v>0</v>
      </c>
      <c r="I8" s="500">
        <v>0</v>
      </c>
      <c r="J8" s="500">
        <v>0</v>
      </c>
      <c r="K8" s="514">
        <v>0</v>
      </c>
      <c r="L8" s="500">
        <v>0</v>
      </c>
      <c r="M8" s="502"/>
      <c r="N8" s="502">
        <v>0</v>
      </c>
      <c r="O8" s="500">
        <v>0</v>
      </c>
      <c r="P8" s="502">
        <v>0</v>
      </c>
      <c r="Q8" s="500">
        <v>0</v>
      </c>
      <c r="R8" s="502">
        <v>0</v>
      </c>
      <c r="S8" s="502">
        <v>0</v>
      </c>
      <c r="T8" s="502">
        <v>0</v>
      </c>
      <c r="U8" s="503">
        <v>0</v>
      </c>
      <c r="V8" s="504">
        <v>0</v>
      </c>
      <c r="W8" s="502">
        <v>0</v>
      </c>
      <c r="X8" s="502">
        <v>0</v>
      </c>
      <c r="Y8" s="502">
        <v>0</v>
      </c>
      <c r="Z8" s="502">
        <v>0</v>
      </c>
    </row>
    <row r="9" spans="1:26" x14ac:dyDescent="0.25">
      <c r="A9" s="498">
        <f t="shared" si="0"/>
        <v>43343</v>
      </c>
      <c r="B9" s="505" t="str">
        <f t="shared" si="1"/>
        <v>Discovery</v>
      </c>
      <c r="C9" s="506">
        <v>0</v>
      </c>
      <c r="D9" s="507">
        <v>0</v>
      </c>
      <c r="E9" s="507">
        <v>0</v>
      </c>
      <c r="F9" s="508">
        <v>0</v>
      </c>
      <c r="G9" s="509">
        <v>0</v>
      </c>
      <c r="H9" s="510">
        <f t="shared" si="2"/>
        <v>0</v>
      </c>
      <c r="I9" s="507">
        <v>0</v>
      </c>
      <c r="J9" s="507">
        <v>0</v>
      </c>
      <c r="K9" s="513">
        <v>0</v>
      </c>
      <c r="L9" s="507">
        <v>0</v>
      </c>
      <c r="M9" s="509"/>
      <c r="N9" s="509">
        <v>0</v>
      </c>
      <c r="O9" s="507">
        <v>0</v>
      </c>
      <c r="P9" s="509">
        <v>0</v>
      </c>
      <c r="Q9" s="507">
        <v>0</v>
      </c>
      <c r="R9" s="509">
        <v>0</v>
      </c>
      <c r="S9" s="509">
        <v>0</v>
      </c>
      <c r="T9" s="509">
        <v>0</v>
      </c>
      <c r="U9" s="510">
        <v>0</v>
      </c>
      <c r="V9" s="511">
        <v>0</v>
      </c>
      <c r="W9" s="509">
        <v>0</v>
      </c>
      <c r="X9" s="509">
        <v>0</v>
      </c>
      <c r="Y9" s="509">
        <v>0</v>
      </c>
      <c r="Z9" s="509">
        <v>0</v>
      </c>
    </row>
    <row r="10" spans="1:26" x14ac:dyDescent="0.25">
      <c r="A10" s="498">
        <f t="shared" si="0"/>
        <v>43373</v>
      </c>
      <c r="B10" s="512" t="str">
        <f t="shared" si="1"/>
        <v>Discovery</v>
      </c>
      <c r="C10" s="499">
        <v>0</v>
      </c>
      <c r="D10" s="500">
        <v>0</v>
      </c>
      <c r="E10" s="500">
        <v>0</v>
      </c>
      <c r="F10" s="501">
        <v>0</v>
      </c>
      <c r="G10" s="502">
        <v>0</v>
      </c>
      <c r="H10" s="503">
        <f t="shared" si="2"/>
        <v>0</v>
      </c>
      <c r="I10" s="500">
        <v>0</v>
      </c>
      <c r="J10" s="500">
        <v>0</v>
      </c>
      <c r="K10" s="514">
        <v>0</v>
      </c>
      <c r="L10" s="500">
        <v>0</v>
      </c>
      <c r="M10" s="502"/>
      <c r="N10" s="502">
        <v>0</v>
      </c>
      <c r="O10" s="500">
        <v>0</v>
      </c>
      <c r="P10" s="502">
        <v>0</v>
      </c>
      <c r="Q10" s="500">
        <v>0</v>
      </c>
      <c r="R10" s="502">
        <v>0</v>
      </c>
      <c r="S10" s="502">
        <v>0</v>
      </c>
      <c r="T10" s="502">
        <v>0</v>
      </c>
      <c r="U10" s="503">
        <v>0</v>
      </c>
      <c r="V10" s="504">
        <v>0</v>
      </c>
      <c r="W10" s="502">
        <v>0</v>
      </c>
      <c r="X10" s="502">
        <v>0</v>
      </c>
      <c r="Y10" s="502">
        <v>0</v>
      </c>
      <c r="Z10" s="502">
        <v>0</v>
      </c>
    </row>
    <row r="11" spans="1:26" x14ac:dyDescent="0.25">
      <c r="A11" s="498">
        <f t="shared" si="0"/>
        <v>43404</v>
      </c>
      <c r="B11" s="505" t="str">
        <f t="shared" si="1"/>
        <v>Discovery</v>
      </c>
      <c r="C11" s="506">
        <v>0</v>
      </c>
      <c r="D11" s="507">
        <v>0</v>
      </c>
      <c r="E11" s="507">
        <v>0</v>
      </c>
      <c r="F11" s="508">
        <v>0</v>
      </c>
      <c r="G11" s="509">
        <v>0</v>
      </c>
      <c r="H11" s="510">
        <f t="shared" si="2"/>
        <v>0</v>
      </c>
      <c r="I11" s="507">
        <v>0</v>
      </c>
      <c r="J11" s="507">
        <v>0</v>
      </c>
      <c r="K11" s="513">
        <v>0</v>
      </c>
      <c r="L11" s="507">
        <v>0</v>
      </c>
      <c r="M11" s="509"/>
      <c r="N11" s="509">
        <v>0</v>
      </c>
      <c r="O11" s="507">
        <v>0</v>
      </c>
      <c r="P11" s="509">
        <v>0</v>
      </c>
      <c r="Q11" s="507">
        <v>0</v>
      </c>
      <c r="R11" s="509">
        <v>0</v>
      </c>
      <c r="S11" s="509">
        <v>0</v>
      </c>
      <c r="T11" s="509">
        <v>0</v>
      </c>
      <c r="U11" s="510">
        <v>0</v>
      </c>
      <c r="V11" s="511">
        <v>0</v>
      </c>
      <c r="W11" s="509">
        <v>0</v>
      </c>
      <c r="X11" s="509">
        <v>0</v>
      </c>
      <c r="Y11" s="509">
        <v>0</v>
      </c>
      <c r="Z11" s="509">
        <v>0</v>
      </c>
    </row>
    <row r="12" spans="1:26" x14ac:dyDescent="0.25">
      <c r="A12" s="498">
        <f t="shared" si="0"/>
        <v>43434</v>
      </c>
      <c r="B12" s="512" t="str">
        <f t="shared" si="1"/>
        <v>Discovery</v>
      </c>
      <c r="C12" s="499">
        <v>0</v>
      </c>
      <c r="D12" s="500">
        <v>0</v>
      </c>
      <c r="E12" s="500">
        <v>0</v>
      </c>
      <c r="F12" s="501">
        <v>0</v>
      </c>
      <c r="G12" s="502">
        <v>0</v>
      </c>
      <c r="H12" s="503">
        <f t="shared" si="2"/>
        <v>0</v>
      </c>
      <c r="I12" s="500">
        <v>0</v>
      </c>
      <c r="J12" s="500">
        <v>0</v>
      </c>
      <c r="K12" s="514">
        <v>0</v>
      </c>
      <c r="L12" s="500">
        <v>0</v>
      </c>
      <c r="M12" s="502"/>
      <c r="N12" s="502">
        <v>0</v>
      </c>
      <c r="O12" s="500">
        <v>0</v>
      </c>
      <c r="P12" s="502">
        <v>0</v>
      </c>
      <c r="Q12" s="500">
        <v>0</v>
      </c>
      <c r="R12" s="502">
        <v>0</v>
      </c>
      <c r="S12" s="502">
        <v>0</v>
      </c>
      <c r="T12" s="502">
        <v>0</v>
      </c>
      <c r="U12" s="503">
        <v>0</v>
      </c>
      <c r="V12" s="504">
        <v>0</v>
      </c>
      <c r="W12" s="502">
        <v>0</v>
      </c>
      <c r="X12" s="502">
        <v>0</v>
      </c>
      <c r="Y12" s="502">
        <v>0</v>
      </c>
      <c r="Z12" s="502">
        <v>0</v>
      </c>
    </row>
    <row r="13" spans="1:26" x14ac:dyDescent="0.25">
      <c r="A13" s="498">
        <f t="shared" si="0"/>
        <v>43465</v>
      </c>
      <c r="B13" s="505" t="str">
        <f t="shared" si="1"/>
        <v>Discovery</v>
      </c>
      <c r="C13" s="506">
        <v>0</v>
      </c>
      <c r="D13" s="507">
        <v>0</v>
      </c>
      <c r="E13" s="507">
        <v>0</v>
      </c>
      <c r="F13" s="508">
        <v>0</v>
      </c>
      <c r="G13" s="509">
        <v>0</v>
      </c>
      <c r="H13" s="510">
        <f t="shared" si="2"/>
        <v>0</v>
      </c>
      <c r="I13" s="507">
        <v>0</v>
      </c>
      <c r="J13" s="507">
        <v>0</v>
      </c>
      <c r="K13" s="513">
        <v>0</v>
      </c>
      <c r="L13" s="507">
        <v>0</v>
      </c>
      <c r="M13" s="509"/>
      <c r="N13" s="509">
        <v>0</v>
      </c>
      <c r="O13" s="507">
        <v>0</v>
      </c>
      <c r="P13" s="509">
        <v>0</v>
      </c>
      <c r="Q13" s="507">
        <v>0</v>
      </c>
      <c r="R13" s="509">
        <v>0</v>
      </c>
      <c r="S13" s="509">
        <v>0</v>
      </c>
      <c r="T13" s="509">
        <v>0</v>
      </c>
      <c r="U13" s="510">
        <v>0</v>
      </c>
      <c r="V13" s="511">
        <v>0</v>
      </c>
      <c r="W13" s="509">
        <v>0</v>
      </c>
      <c r="X13" s="509">
        <v>0</v>
      </c>
      <c r="Y13" s="509">
        <v>0</v>
      </c>
      <c r="Z13" s="509">
        <v>0</v>
      </c>
    </row>
    <row r="14" spans="1:26" x14ac:dyDescent="0.25">
      <c r="A14" s="498">
        <f t="shared" si="0"/>
        <v>43496</v>
      </c>
      <c r="B14" s="512" t="str">
        <f t="shared" si="1"/>
        <v>Discovery</v>
      </c>
      <c r="C14" s="499">
        <v>0</v>
      </c>
      <c r="D14" s="500">
        <v>0</v>
      </c>
      <c r="E14" s="500">
        <v>0</v>
      </c>
      <c r="F14" s="501">
        <v>0</v>
      </c>
      <c r="G14" s="502">
        <v>0</v>
      </c>
      <c r="H14" s="503">
        <f t="shared" si="2"/>
        <v>0</v>
      </c>
      <c r="I14" s="500">
        <v>0</v>
      </c>
      <c r="J14" s="500">
        <v>0</v>
      </c>
      <c r="K14" s="514">
        <v>0</v>
      </c>
      <c r="L14" s="500">
        <v>0</v>
      </c>
      <c r="M14" s="502"/>
      <c r="N14" s="502">
        <v>0</v>
      </c>
      <c r="O14" s="500">
        <v>0</v>
      </c>
      <c r="P14" s="502">
        <v>0</v>
      </c>
      <c r="Q14" s="500">
        <v>0</v>
      </c>
      <c r="R14" s="502">
        <v>0</v>
      </c>
      <c r="S14" s="502">
        <v>0</v>
      </c>
      <c r="T14" s="502">
        <v>0</v>
      </c>
      <c r="U14" s="503">
        <v>0</v>
      </c>
      <c r="V14" s="504">
        <v>0</v>
      </c>
      <c r="W14" s="502">
        <v>0</v>
      </c>
      <c r="X14" s="502">
        <v>0</v>
      </c>
      <c r="Y14" s="502">
        <v>0</v>
      </c>
      <c r="Z14" s="502">
        <v>0</v>
      </c>
    </row>
    <row r="15" spans="1:26" x14ac:dyDescent="0.25">
      <c r="A15" s="498">
        <f t="shared" si="0"/>
        <v>43524</v>
      </c>
      <c r="B15" s="505" t="str">
        <f t="shared" si="1"/>
        <v>Discovery</v>
      </c>
      <c r="C15" s="506">
        <v>0</v>
      </c>
      <c r="D15" s="507">
        <v>0</v>
      </c>
      <c r="E15" s="507">
        <v>0</v>
      </c>
      <c r="F15" s="508">
        <v>0</v>
      </c>
      <c r="G15" s="509">
        <v>0</v>
      </c>
      <c r="H15" s="510">
        <f t="shared" si="2"/>
        <v>0</v>
      </c>
      <c r="I15" s="507">
        <v>0</v>
      </c>
      <c r="J15" s="507">
        <v>0</v>
      </c>
      <c r="K15" s="513">
        <v>0</v>
      </c>
      <c r="L15" s="507">
        <v>0</v>
      </c>
      <c r="M15" s="509"/>
      <c r="N15" s="509">
        <v>0</v>
      </c>
      <c r="O15" s="507">
        <v>0</v>
      </c>
      <c r="P15" s="509">
        <v>0</v>
      </c>
      <c r="Q15" s="507">
        <v>0</v>
      </c>
      <c r="R15" s="509">
        <v>0</v>
      </c>
      <c r="S15" s="509">
        <v>0</v>
      </c>
      <c r="T15" s="509">
        <v>0</v>
      </c>
      <c r="U15" s="510">
        <v>0</v>
      </c>
      <c r="V15" s="511">
        <v>0</v>
      </c>
      <c r="W15" s="509">
        <v>0</v>
      </c>
      <c r="X15" s="509">
        <v>0</v>
      </c>
      <c r="Y15" s="509">
        <v>0</v>
      </c>
      <c r="Z15" s="509">
        <v>0</v>
      </c>
    </row>
    <row r="16" spans="1:26" x14ac:dyDescent="0.25">
      <c r="A16" s="498">
        <f t="shared" si="0"/>
        <v>43555</v>
      </c>
      <c r="B16" s="512" t="str">
        <f t="shared" si="1"/>
        <v>Discovery</v>
      </c>
      <c r="C16" s="499">
        <v>0</v>
      </c>
      <c r="D16" s="500">
        <v>0</v>
      </c>
      <c r="E16" s="500">
        <v>0</v>
      </c>
      <c r="F16" s="501">
        <v>0</v>
      </c>
      <c r="G16" s="502">
        <v>0</v>
      </c>
      <c r="H16" s="503">
        <f t="shared" si="2"/>
        <v>0</v>
      </c>
      <c r="I16" s="500">
        <v>0</v>
      </c>
      <c r="J16" s="500">
        <v>0</v>
      </c>
      <c r="K16" s="514">
        <v>0</v>
      </c>
      <c r="L16" s="500">
        <v>0</v>
      </c>
      <c r="M16" s="502"/>
      <c r="N16" s="502">
        <v>0</v>
      </c>
      <c r="O16" s="500">
        <v>0</v>
      </c>
      <c r="P16" s="502">
        <v>0</v>
      </c>
      <c r="Q16" s="500">
        <v>0</v>
      </c>
      <c r="R16" s="502">
        <v>0</v>
      </c>
      <c r="S16" s="502">
        <v>0</v>
      </c>
      <c r="T16" s="502">
        <v>0</v>
      </c>
      <c r="U16" s="503">
        <v>0</v>
      </c>
      <c r="V16" s="504">
        <v>0</v>
      </c>
      <c r="W16" s="502">
        <v>0</v>
      </c>
      <c r="X16" s="502">
        <v>0</v>
      </c>
      <c r="Y16" s="502">
        <v>0</v>
      </c>
      <c r="Z16" s="502">
        <v>0</v>
      </c>
    </row>
    <row r="17" spans="1:26" x14ac:dyDescent="0.25">
      <c r="A17" s="498">
        <f t="shared" si="0"/>
        <v>43585</v>
      </c>
      <c r="B17" s="505" t="str">
        <f t="shared" si="1"/>
        <v>Discovery</v>
      </c>
      <c r="C17" s="506">
        <v>0</v>
      </c>
      <c r="D17" s="507">
        <v>0</v>
      </c>
      <c r="E17" s="507">
        <v>0</v>
      </c>
      <c r="F17" s="508">
        <v>0</v>
      </c>
      <c r="G17" s="509">
        <v>0</v>
      </c>
      <c r="H17" s="510">
        <f t="shared" si="2"/>
        <v>0</v>
      </c>
      <c r="I17" s="507">
        <v>0</v>
      </c>
      <c r="J17" s="507">
        <v>0</v>
      </c>
      <c r="K17" s="513">
        <v>0</v>
      </c>
      <c r="L17" s="507">
        <v>0</v>
      </c>
      <c r="M17" s="509"/>
      <c r="N17" s="509">
        <v>0</v>
      </c>
      <c r="O17" s="507">
        <v>0</v>
      </c>
      <c r="P17" s="509">
        <v>0</v>
      </c>
      <c r="Q17" s="507">
        <v>0</v>
      </c>
      <c r="R17" s="509">
        <v>0</v>
      </c>
      <c r="S17" s="509">
        <v>0</v>
      </c>
      <c r="T17" s="509">
        <v>0</v>
      </c>
      <c r="U17" s="510">
        <v>0</v>
      </c>
      <c r="V17" s="511">
        <v>0</v>
      </c>
      <c r="W17" s="509">
        <v>0</v>
      </c>
      <c r="X17" s="509">
        <v>0</v>
      </c>
      <c r="Y17" s="509">
        <v>0</v>
      </c>
      <c r="Z17" s="509">
        <v>0</v>
      </c>
    </row>
    <row r="18" spans="1:26" x14ac:dyDescent="0.25">
      <c r="A18" s="498">
        <f t="shared" si="0"/>
        <v>43616</v>
      </c>
      <c r="B18" s="512" t="str">
        <f t="shared" si="1"/>
        <v>Discovery</v>
      </c>
      <c r="C18" s="499">
        <v>0</v>
      </c>
      <c r="D18" s="500">
        <v>0</v>
      </c>
      <c r="E18" s="500">
        <v>0</v>
      </c>
      <c r="F18" s="501">
        <v>0</v>
      </c>
      <c r="G18" s="502">
        <v>0</v>
      </c>
      <c r="H18" s="503">
        <f t="shared" si="2"/>
        <v>0</v>
      </c>
      <c r="I18" s="500">
        <v>0</v>
      </c>
      <c r="J18" s="500">
        <v>0</v>
      </c>
      <c r="K18" s="514">
        <v>0</v>
      </c>
      <c r="L18" s="500">
        <v>0</v>
      </c>
      <c r="M18" s="502"/>
      <c r="N18" s="502">
        <v>0</v>
      </c>
      <c r="O18" s="500">
        <v>0</v>
      </c>
      <c r="P18" s="502">
        <v>0</v>
      </c>
      <c r="Q18" s="500">
        <v>0</v>
      </c>
      <c r="R18" s="502">
        <v>0</v>
      </c>
      <c r="S18" s="502">
        <v>0</v>
      </c>
      <c r="T18" s="502">
        <v>0</v>
      </c>
      <c r="U18" s="503">
        <v>0</v>
      </c>
      <c r="V18" s="504">
        <v>0</v>
      </c>
      <c r="W18" s="502">
        <v>0</v>
      </c>
      <c r="X18" s="502">
        <v>0</v>
      </c>
      <c r="Y18" s="502">
        <v>0</v>
      </c>
      <c r="Z18" s="502">
        <v>0</v>
      </c>
    </row>
    <row r="19" spans="1:26" x14ac:dyDescent="0.25">
      <c r="A19" s="498">
        <f t="shared" si="0"/>
        <v>43646</v>
      </c>
      <c r="B19" s="505" t="str">
        <f t="shared" si="1"/>
        <v>Discovery</v>
      </c>
      <c r="C19" s="506">
        <v>0</v>
      </c>
      <c r="D19" s="507">
        <v>0</v>
      </c>
      <c r="E19" s="507">
        <v>0</v>
      </c>
      <c r="F19" s="508">
        <v>0</v>
      </c>
      <c r="G19" s="509">
        <v>0</v>
      </c>
      <c r="H19" s="510">
        <f t="shared" si="2"/>
        <v>0</v>
      </c>
      <c r="I19" s="507">
        <v>0</v>
      </c>
      <c r="J19" s="507">
        <v>0</v>
      </c>
      <c r="K19" s="513">
        <v>0</v>
      </c>
      <c r="L19" s="507">
        <v>0</v>
      </c>
      <c r="M19" s="509"/>
      <c r="N19" s="509">
        <v>0</v>
      </c>
      <c r="O19" s="507">
        <v>0</v>
      </c>
      <c r="P19" s="509">
        <v>0</v>
      </c>
      <c r="Q19" s="507">
        <v>0</v>
      </c>
      <c r="R19" s="509">
        <v>0</v>
      </c>
      <c r="S19" s="509">
        <v>0</v>
      </c>
      <c r="T19" s="509">
        <v>0</v>
      </c>
      <c r="U19" s="510">
        <v>0</v>
      </c>
      <c r="V19" s="511">
        <v>0</v>
      </c>
      <c r="W19" s="509">
        <v>0</v>
      </c>
      <c r="X19" s="509">
        <v>0</v>
      </c>
      <c r="Y19" s="509">
        <v>0</v>
      </c>
      <c r="Z19" s="509">
        <v>0</v>
      </c>
    </row>
    <row r="20" spans="1:26" x14ac:dyDescent="0.25">
      <c r="A20" s="498">
        <f t="shared" si="0"/>
        <v>43677</v>
      </c>
      <c r="B20" s="512" t="str">
        <f t="shared" si="1"/>
        <v>Discovery</v>
      </c>
      <c r="C20" s="499">
        <v>0</v>
      </c>
      <c r="D20" s="500">
        <v>0</v>
      </c>
      <c r="E20" s="500">
        <v>0</v>
      </c>
      <c r="F20" s="501">
        <v>0</v>
      </c>
      <c r="G20" s="502">
        <v>0</v>
      </c>
      <c r="H20" s="503">
        <f t="shared" si="2"/>
        <v>0</v>
      </c>
      <c r="I20" s="500">
        <v>0</v>
      </c>
      <c r="J20" s="500">
        <v>0</v>
      </c>
      <c r="K20" s="514">
        <v>0</v>
      </c>
      <c r="L20" s="500">
        <v>0</v>
      </c>
      <c r="M20" s="502"/>
      <c r="N20" s="502">
        <v>0</v>
      </c>
      <c r="O20" s="500">
        <v>0</v>
      </c>
      <c r="P20" s="502">
        <v>0</v>
      </c>
      <c r="Q20" s="500">
        <v>0</v>
      </c>
      <c r="R20" s="502">
        <v>0</v>
      </c>
      <c r="S20" s="502">
        <v>0</v>
      </c>
      <c r="T20" s="502">
        <v>0</v>
      </c>
      <c r="U20" s="503">
        <v>0</v>
      </c>
      <c r="V20" s="504">
        <v>0</v>
      </c>
      <c r="W20" s="502">
        <v>0</v>
      </c>
      <c r="X20" s="502">
        <v>0</v>
      </c>
      <c r="Y20" s="502">
        <v>0</v>
      </c>
      <c r="Z20" s="502">
        <v>0</v>
      </c>
    </row>
    <row r="21" spans="1:26" x14ac:dyDescent="0.25">
      <c r="A21" s="498">
        <f t="shared" si="0"/>
        <v>43708</v>
      </c>
      <c r="B21" s="505" t="str">
        <f t="shared" si="1"/>
        <v>Discovery</v>
      </c>
      <c r="C21" s="506">
        <v>0</v>
      </c>
      <c r="D21" s="507">
        <v>0</v>
      </c>
      <c r="E21" s="507">
        <v>0</v>
      </c>
      <c r="F21" s="508">
        <v>0</v>
      </c>
      <c r="G21" s="509">
        <v>0</v>
      </c>
      <c r="H21" s="510">
        <f t="shared" si="2"/>
        <v>0</v>
      </c>
      <c r="I21" s="507">
        <v>0</v>
      </c>
      <c r="J21" s="507">
        <v>0</v>
      </c>
      <c r="K21" s="513">
        <v>0</v>
      </c>
      <c r="L21" s="507">
        <v>0</v>
      </c>
      <c r="M21" s="509"/>
      <c r="N21" s="509">
        <v>0</v>
      </c>
      <c r="O21" s="507">
        <v>0</v>
      </c>
      <c r="P21" s="509">
        <v>0</v>
      </c>
      <c r="Q21" s="507">
        <v>0</v>
      </c>
      <c r="R21" s="509">
        <v>0</v>
      </c>
      <c r="S21" s="509">
        <v>0</v>
      </c>
      <c r="T21" s="509">
        <v>0</v>
      </c>
      <c r="U21" s="510">
        <v>0</v>
      </c>
      <c r="V21" s="511">
        <v>0</v>
      </c>
      <c r="W21" s="509">
        <v>0</v>
      </c>
      <c r="X21" s="509">
        <v>0</v>
      </c>
      <c r="Y21" s="509">
        <v>0</v>
      </c>
      <c r="Z21" s="509">
        <v>0</v>
      </c>
    </row>
    <row r="22" spans="1:26" x14ac:dyDescent="0.25">
      <c r="A22" s="498">
        <f t="shared" si="0"/>
        <v>43738</v>
      </c>
      <c r="B22" s="512" t="str">
        <f t="shared" si="1"/>
        <v>Discovery</v>
      </c>
      <c r="C22" s="499">
        <v>0</v>
      </c>
      <c r="D22" s="500">
        <v>0</v>
      </c>
      <c r="E22" s="500">
        <v>0</v>
      </c>
      <c r="F22" s="501">
        <v>0</v>
      </c>
      <c r="G22" s="502">
        <v>0</v>
      </c>
      <c r="H22" s="503">
        <f t="shared" si="2"/>
        <v>0</v>
      </c>
      <c r="I22" s="500">
        <v>0</v>
      </c>
      <c r="J22" s="500">
        <v>0</v>
      </c>
      <c r="K22" s="514">
        <f t="shared" ref="K22:K33" si="3">+J22+I22</f>
        <v>0</v>
      </c>
      <c r="L22" s="500">
        <v>0</v>
      </c>
      <c r="M22" s="502"/>
      <c r="N22" s="502">
        <v>0</v>
      </c>
      <c r="O22" s="500">
        <v>0</v>
      </c>
      <c r="P22" s="502">
        <v>0</v>
      </c>
      <c r="Q22" s="500">
        <v>0</v>
      </c>
      <c r="R22" s="502">
        <v>0</v>
      </c>
      <c r="S22" s="502">
        <v>0</v>
      </c>
      <c r="T22" s="502">
        <v>0</v>
      </c>
      <c r="U22" s="503">
        <v>0</v>
      </c>
      <c r="V22" s="504">
        <v>0</v>
      </c>
      <c r="W22" s="502">
        <v>0</v>
      </c>
      <c r="X22" s="502">
        <v>0</v>
      </c>
      <c r="Y22" s="502">
        <v>0</v>
      </c>
      <c r="Z22" s="502">
        <v>0</v>
      </c>
    </row>
    <row r="23" spans="1:26" x14ac:dyDescent="0.25">
      <c r="A23" s="498">
        <f t="shared" si="0"/>
        <v>43769</v>
      </c>
      <c r="B23" s="505" t="str">
        <f t="shared" si="1"/>
        <v>Discovery</v>
      </c>
      <c r="C23" s="506">
        <v>0</v>
      </c>
      <c r="D23" s="507">
        <v>0</v>
      </c>
      <c r="E23" s="507">
        <v>0</v>
      </c>
      <c r="F23" s="508">
        <v>0</v>
      </c>
      <c r="G23" s="509">
        <v>0</v>
      </c>
      <c r="H23" s="510">
        <f t="shared" si="2"/>
        <v>0</v>
      </c>
      <c r="I23" s="507">
        <v>0</v>
      </c>
      <c r="J23" s="507">
        <v>0</v>
      </c>
      <c r="K23" s="513">
        <f t="shared" si="3"/>
        <v>0</v>
      </c>
      <c r="L23" s="507">
        <v>0</v>
      </c>
      <c r="M23" s="509"/>
      <c r="N23" s="509">
        <v>0</v>
      </c>
      <c r="O23" s="507">
        <v>0</v>
      </c>
      <c r="P23" s="509">
        <v>0</v>
      </c>
      <c r="Q23" s="507">
        <v>0</v>
      </c>
      <c r="R23" s="509">
        <v>0</v>
      </c>
      <c r="S23" s="509">
        <v>0</v>
      </c>
      <c r="T23" s="509">
        <v>0</v>
      </c>
      <c r="U23" s="510">
        <v>0</v>
      </c>
      <c r="V23" s="511">
        <v>0</v>
      </c>
      <c r="W23" s="509">
        <v>0</v>
      </c>
      <c r="X23" s="509">
        <v>0</v>
      </c>
      <c r="Y23" s="509">
        <v>0</v>
      </c>
      <c r="Z23" s="509">
        <v>0</v>
      </c>
    </row>
    <row r="24" spans="1:26" x14ac:dyDescent="0.25">
      <c r="A24" s="498">
        <f t="shared" si="0"/>
        <v>43799</v>
      </c>
      <c r="B24" s="512" t="str">
        <f t="shared" si="1"/>
        <v>Discovery</v>
      </c>
      <c r="C24" s="499">
        <v>0</v>
      </c>
      <c r="D24" s="500">
        <v>0</v>
      </c>
      <c r="E24" s="500">
        <v>0</v>
      </c>
      <c r="F24" s="501">
        <v>0</v>
      </c>
      <c r="G24" s="502">
        <v>0</v>
      </c>
      <c r="H24" s="503">
        <f t="shared" si="2"/>
        <v>0</v>
      </c>
      <c r="I24" s="500">
        <v>0</v>
      </c>
      <c r="J24" s="500">
        <v>0</v>
      </c>
      <c r="K24" s="514">
        <f t="shared" si="3"/>
        <v>0</v>
      </c>
      <c r="L24" s="500">
        <v>0</v>
      </c>
      <c r="M24" s="502"/>
      <c r="N24" s="502">
        <v>0</v>
      </c>
      <c r="O24" s="500">
        <v>0</v>
      </c>
      <c r="P24" s="502">
        <v>0</v>
      </c>
      <c r="Q24" s="500">
        <v>0</v>
      </c>
      <c r="R24" s="502">
        <v>0</v>
      </c>
      <c r="S24" s="502">
        <v>0</v>
      </c>
      <c r="T24" s="502">
        <v>0</v>
      </c>
      <c r="U24" s="503">
        <v>0</v>
      </c>
      <c r="V24" s="504">
        <v>0</v>
      </c>
      <c r="W24" s="502">
        <v>0</v>
      </c>
      <c r="X24" s="502">
        <v>0</v>
      </c>
      <c r="Y24" s="502">
        <v>0</v>
      </c>
      <c r="Z24" s="502">
        <v>0</v>
      </c>
    </row>
    <row r="25" spans="1:26" x14ac:dyDescent="0.25">
      <c r="A25" s="498">
        <f t="shared" si="0"/>
        <v>43830</v>
      </c>
      <c r="B25" s="505" t="str">
        <f t="shared" si="1"/>
        <v>Discovery</v>
      </c>
      <c r="C25" s="506">
        <v>0</v>
      </c>
      <c r="D25" s="507">
        <v>0</v>
      </c>
      <c r="E25" s="507">
        <v>0</v>
      </c>
      <c r="F25" s="508">
        <v>0</v>
      </c>
      <c r="G25" s="509">
        <v>0</v>
      </c>
      <c r="H25" s="510">
        <f t="shared" si="2"/>
        <v>0</v>
      </c>
      <c r="I25" s="507">
        <v>0</v>
      </c>
      <c r="J25" s="507">
        <v>0</v>
      </c>
      <c r="K25" s="513">
        <f t="shared" si="3"/>
        <v>0</v>
      </c>
      <c r="L25" s="507">
        <v>0</v>
      </c>
      <c r="M25" s="509"/>
      <c r="N25" s="509">
        <v>0</v>
      </c>
      <c r="O25" s="507">
        <v>0</v>
      </c>
      <c r="P25" s="509">
        <v>0</v>
      </c>
      <c r="Q25" s="507">
        <v>0</v>
      </c>
      <c r="R25" s="509">
        <v>0</v>
      </c>
      <c r="S25" s="509">
        <v>0</v>
      </c>
      <c r="T25" s="509">
        <v>0</v>
      </c>
      <c r="U25" s="510">
        <v>0</v>
      </c>
      <c r="V25" s="511">
        <v>0</v>
      </c>
      <c r="W25" s="509">
        <v>0</v>
      </c>
      <c r="X25" s="509">
        <v>0</v>
      </c>
      <c r="Y25" s="509">
        <v>0</v>
      </c>
      <c r="Z25" s="509">
        <v>0</v>
      </c>
    </row>
    <row r="26" spans="1:26" x14ac:dyDescent="0.25">
      <c r="A26" s="498">
        <f t="shared" si="0"/>
        <v>43861</v>
      </c>
      <c r="B26" s="512" t="str">
        <f t="shared" si="1"/>
        <v>Discovery</v>
      </c>
      <c r="C26" s="499">
        <v>0</v>
      </c>
      <c r="D26" s="500">
        <v>0</v>
      </c>
      <c r="E26" s="500">
        <v>0</v>
      </c>
      <c r="F26" s="501">
        <v>0</v>
      </c>
      <c r="G26" s="502">
        <v>0</v>
      </c>
      <c r="H26" s="503">
        <f t="shared" si="2"/>
        <v>0</v>
      </c>
      <c r="I26" s="500">
        <v>0</v>
      </c>
      <c r="J26" s="500">
        <v>0</v>
      </c>
      <c r="K26" s="514">
        <f t="shared" si="3"/>
        <v>0</v>
      </c>
      <c r="L26" s="500">
        <v>0</v>
      </c>
      <c r="M26" s="502"/>
      <c r="N26" s="502">
        <v>0</v>
      </c>
      <c r="O26" s="500">
        <v>0</v>
      </c>
      <c r="P26" s="502">
        <v>0</v>
      </c>
      <c r="Q26" s="500">
        <v>0</v>
      </c>
      <c r="R26" s="502">
        <v>0</v>
      </c>
      <c r="S26" s="502">
        <v>0</v>
      </c>
      <c r="T26" s="502">
        <v>0</v>
      </c>
      <c r="U26" s="503">
        <v>0</v>
      </c>
      <c r="V26" s="504">
        <v>0</v>
      </c>
      <c r="W26" s="502">
        <v>0</v>
      </c>
      <c r="X26" s="502">
        <v>0</v>
      </c>
      <c r="Y26" s="502">
        <v>0</v>
      </c>
      <c r="Z26" s="502">
        <v>0</v>
      </c>
    </row>
    <row r="27" spans="1:26" x14ac:dyDescent="0.25">
      <c r="A27" s="498">
        <f t="shared" si="0"/>
        <v>43890</v>
      </c>
      <c r="B27" s="505" t="str">
        <f t="shared" si="1"/>
        <v>Discovery</v>
      </c>
      <c r="C27" s="506">
        <v>0</v>
      </c>
      <c r="D27" s="507">
        <v>0</v>
      </c>
      <c r="E27" s="507">
        <v>0</v>
      </c>
      <c r="F27" s="508">
        <v>0</v>
      </c>
      <c r="G27" s="509">
        <v>0</v>
      </c>
      <c r="H27" s="510">
        <f t="shared" si="2"/>
        <v>0</v>
      </c>
      <c r="I27" s="507">
        <v>0</v>
      </c>
      <c r="J27" s="507">
        <v>0</v>
      </c>
      <c r="K27" s="513">
        <f t="shared" si="3"/>
        <v>0</v>
      </c>
      <c r="L27" s="507">
        <v>0</v>
      </c>
      <c r="M27" s="509"/>
      <c r="N27" s="509">
        <v>0</v>
      </c>
      <c r="O27" s="507">
        <v>0</v>
      </c>
      <c r="P27" s="509">
        <v>0</v>
      </c>
      <c r="Q27" s="507">
        <v>0</v>
      </c>
      <c r="R27" s="509">
        <v>0</v>
      </c>
      <c r="S27" s="509">
        <v>0</v>
      </c>
      <c r="T27" s="509">
        <v>0</v>
      </c>
      <c r="U27" s="510">
        <v>0</v>
      </c>
      <c r="V27" s="511">
        <v>0</v>
      </c>
      <c r="W27" s="509">
        <v>0</v>
      </c>
      <c r="X27" s="509">
        <v>0</v>
      </c>
      <c r="Y27" s="509">
        <v>0</v>
      </c>
      <c r="Z27" s="509">
        <v>0</v>
      </c>
    </row>
    <row r="28" spans="1:26" x14ac:dyDescent="0.25">
      <c r="A28" s="498">
        <f t="shared" si="0"/>
        <v>43921</v>
      </c>
      <c r="B28" s="512" t="str">
        <f t="shared" si="1"/>
        <v>Discovery</v>
      </c>
      <c r="C28" s="499">
        <v>0</v>
      </c>
      <c r="D28" s="500">
        <v>0</v>
      </c>
      <c r="E28" s="500">
        <v>0</v>
      </c>
      <c r="F28" s="501">
        <v>0</v>
      </c>
      <c r="G28" s="502">
        <v>0</v>
      </c>
      <c r="H28" s="503">
        <f t="shared" si="2"/>
        <v>0</v>
      </c>
      <c r="I28" s="500">
        <v>0</v>
      </c>
      <c r="J28" s="500">
        <v>0</v>
      </c>
      <c r="K28" s="514">
        <f t="shared" si="3"/>
        <v>0</v>
      </c>
      <c r="L28" s="500">
        <v>0</v>
      </c>
      <c r="M28" s="502"/>
      <c r="N28" s="502">
        <v>0</v>
      </c>
      <c r="O28" s="500">
        <v>0</v>
      </c>
      <c r="P28" s="502">
        <v>0</v>
      </c>
      <c r="Q28" s="500">
        <v>0</v>
      </c>
      <c r="R28" s="502">
        <v>0</v>
      </c>
      <c r="S28" s="502">
        <v>0</v>
      </c>
      <c r="T28" s="502">
        <v>0</v>
      </c>
      <c r="U28" s="503">
        <v>0</v>
      </c>
      <c r="V28" s="504">
        <v>0</v>
      </c>
      <c r="W28" s="502">
        <v>0</v>
      </c>
      <c r="X28" s="502">
        <v>0</v>
      </c>
      <c r="Y28" s="502">
        <v>0</v>
      </c>
      <c r="Z28" s="502">
        <v>0</v>
      </c>
    </row>
    <row r="29" spans="1:26" x14ac:dyDescent="0.25">
      <c r="A29" s="498">
        <f t="shared" si="0"/>
        <v>43951</v>
      </c>
      <c r="B29" s="505" t="str">
        <f t="shared" si="1"/>
        <v>Discovery</v>
      </c>
      <c r="C29" s="506">
        <v>0</v>
      </c>
      <c r="D29" s="507">
        <v>0</v>
      </c>
      <c r="E29" s="507">
        <v>0</v>
      </c>
      <c r="F29" s="508">
        <v>0</v>
      </c>
      <c r="G29" s="509">
        <v>0</v>
      </c>
      <c r="H29" s="510">
        <f t="shared" si="2"/>
        <v>0</v>
      </c>
      <c r="I29" s="507">
        <v>0</v>
      </c>
      <c r="J29" s="507">
        <v>0</v>
      </c>
      <c r="K29" s="513">
        <f t="shared" si="3"/>
        <v>0</v>
      </c>
      <c r="L29" s="507">
        <v>0</v>
      </c>
      <c r="M29" s="509"/>
      <c r="N29" s="509">
        <v>0</v>
      </c>
      <c r="O29" s="507">
        <v>0</v>
      </c>
      <c r="P29" s="509">
        <v>0</v>
      </c>
      <c r="Q29" s="507">
        <v>0</v>
      </c>
      <c r="R29" s="509">
        <v>0</v>
      </c>
      <c r="S29" s="509">
        <v>0</v>
      </c>
      <c r="T29" s="509">
        <v>0</v>
      </c>
      <c r="U29" s="510">
        <v>0</v>
      </c>
      <c r="V29" s="511">
        <v>0</v>
      </c>
      <c r="W29" s="509">
        <v>0</v>
      </c>
      <c r="X29" s="509">
        <v>0</v>
      </c>
      <c r="Y29" s="509">
        <v>0</v>
      </c>
      <c r="Z29" s="509">
        <v>0</v>
      </c>
    </row>
    <row r="30" spans="1:26" x14ac:dyDescent="0.25">
      <c r="A30" s="498">
        <f t="shared" si="0"/>
        <v>43982</v>
      </c>
      <c r="B30" s="512" t="str">
        <f t="shared" si="1"/>
        <v>Discovery</v>
      </c>
      <c r="C30" s="499">
        <v>0</v>
      </c>
      <c r="D30" s="500">
        <v>0</v>
      </c>
      <c r="E30" s="500">
        <v>0</v>
      </c>
      <c r="F30" s="501">
        <v>0</v>
      </c>
      <c r="G30" s="502">
        <v>0</v>
      </c>
      <c r="H30" s="503">
        <f t="shared" si="2"/>
        <v>0</v>
      </c>
      <c r="I30" s="500">
        <v>0</v>
      </c>
      <c r="J30" s="500">
        <v>0</v>
      </c>
      <c r="K30" s="514">
        <f t="shared" si="3"/>
        <v>0</v>
      </c>
      <c r="L30" s="500">
        <v>0</v>
      </c>
      <c r="M30" s="502"/>
      <c r="N30" s="502">
        <v>0</v>
      </c>
      <c r="O30" s="500">
        <v>0</v>
      </c>
      <c r="P30" s="502">
        <v>0</v>
      </c>
      <c r="Q30" s="500">
        <v>0</v>
      </c>
      <c r="R30" s="502">
        <v>0</v>
      </c>
      <c r="S30" s="502">
        <v>0</v>
      </c>
      <c r="T30" s="502">
        <v>0</v>
      </c>
      <c r="U30" s="503">
        <v>0</v>
      </c>
      <c r="V30" s="504">
        <v>0</v>
      </c>
      <c r="W30" s="502">
        <v>0</v>
      </c>
      <c r="X30" s="502">
        <v>0</v>
      </c>
      <c r="Y30" s="502">
        <v>0</v>
      </c>
      <c r="Z30" s="502">
        <v>0</v>
      </c>
    </row>
    <row r="31" spans="1:26" x14ac:dyDescent="0.25">
      <c r="A31" s="498">
        <f t="shared" si="0"/>
        <v>44012</v>
      </c>
      <c r="B31" s="505" t="str">
        <f t="shared" si="1"/>
        <v>Discovery</v>
      </c>
      <c r="C31" s="506">
        <v>0</v>
      </c>
      <c r="D31" s="507">
        <v>0</v>
      </c>
      <c r="E31" s="507">
        <v>0</v>
      </c>
      <c r="F31" s="508">
        <v>0</v>
      </c>
      <c r="G31" s="509">
        <v>0</v>
      </c>
      <c r="H31" s="510">
        <f t="shared" si="2"/>
        <v>0</v>
      </c>
      <c r="I31" s="507">
        <v>0</v>
      </c>
      <c r="J31" s="507">
        <v>0</v>
      </c>
      <c r="K31" s="513">
        <f t="shared" si="3"/>
        <v>0</v>
      </c>
      <c r="L31" s="507">
        <v>0</v>
      </c>
      <c r="M31" s="509"/>
      <c r="N31" s="509">
        <v>0</v>
      </c>
      <c r="O31" s="507">
        <v>0</v>
      </c>
      <c r="P31" s="509">
        <v>0</v>
      </c>
      <c r="Q31" s="507">
        <v>0</v>
      </c>
      <c r="R31" s="509">
        <v>0</v>
      </c>
      <c r="S31" s="509">
        <v>0</v>
      </c>
      <c r="T31" s="509">
        <v>0</v>
      </c>
      <c r="U31" s="510">
        <v>0</v>
      </c>
      <c r="V31" s="511">
        <v>0</v>
      </c>
      <c r="W31" s="509">
        <v>0</v>
      </c>
      <c r="X31" s="509">
        <v>0</v>
      </c>
      <c r="Y31" s="509">
        <v>0</v>
      </c>
      <c r="Z31" s="509">
        <v>0</v>
      </c>
    </row>
    <row r="32" spans="1:26" x14ac:dyDescent="0.25">
      <c r="A32" s="498">
        <f t="shared" si="0"/>
        <v>44043</v>
      </c>
      <c r="B32" s="512" t="str">
        <f t="shared" si="1"/>
        <v>Discovery</v>
      </c>
      <c r="C32" s="499">
        <v>0</v>
      </c>
      <c r="D32" s="500">
        <v>0</v>
      </c>
      <c r="E32" s="500">
        <v>0</v>
      </c>
      <c r="F32" s="501">
        <v>0</v>
      </c>
      <c r="G32" s="502">
        <v>0</v>
      </c>
      <c r="H32" s="503">
        <f t="shared" si="2"/>
        <v>0</v>
      </c>
      <c r="I32" s="500">
        <v>0</v>
      </c>
      <c r="J32" s="500">
        <v>0</v>
      </c>
      <c r="K32" s="514">
        <f t="shared" si="3"/>
        <v>0</v>
      </c>
      <c r="L32" s="500">
        <v>0</v>
      </c>
      <c r="M32" s="502"/>
      <c r="N32" s="502">
        <v>0</v>
      </c>
      <c r="O32" s="500">
        <v>0</v>
      </c>
      <c r="P32" s="502">
        <v>0</v>
      </c>
      <c r="Q32" s="500">
        <v>0</v>
      </c>
      <c r="R32" s="502">
        <v>0</v>
      </c>
      <c r="S32" s="502">
        <v>0</v>
      </c>
      <c r="T32" s="502">
        <v>0</v>
      </c>
      <c r="U32" s="503">
        <v>0</v>
      </c>
      <c r="V32" s="504">
        <v>0</v>
      </c>
      <c r="W32" s="502">
        <v>0</v>
      </c>
      <c r="X32" s="502">
        <v>0</v>
      </c>
      <c r="Y32" s="502">
        <v>0</v>
      </c>
      <c r="Z32" s="502">
        <v>0</v>
      </c>
    </row>
    <row r="33" spans="1:26" x14ac:dyDescent="0.25">
      <c r="A33" s="498">
        <f t="shared" si="0"/>
        <v>44074</v>
      </c>
      <c r="B33" s="505" t="str">
        <f t="shared" si="1"/>
        <v>Discovery</v>
      </c>
      <c r="C33" s="506">
        <v>0</v>
      </c>
      <c r="D33" s="507">
        <v>0</v>
      </c>
      <c r="E33" s="507">
        <v>0</v>
      </c>
      <c r="F33" s="508">
        <v>0</v>
      </c>
      <c r="G33" s="509">
        <v>0</v>
      </c>
      <c r="H33" s="510">
        <f t="shared" si="2"/>
        <v>0</v>
      </c>
      <c r="I33" s="507">
        <v>0</v>
      </c>
      <c r="J33" s="507">
        <v>0</v>
      </c>
      <c r="K33" s="513">
        <f t="shared" si="3"/>
        <v>0</v>
      </c>
      <c r="L33" s="507">
        <v>0</v>
      </c>
      <c r="M33" s="509"/>
      <c r="N33" s="509">
        <v>0</v>
      </c>
      <c r="O33" s="507">
        <v>0</v>
      </c>
      <c r="P33" s="509">
        <v>0</v>
      </c>
      <c r="Q33" s="507">
        <v>0</v>
      </c>
      <c r="R33" s="509">
        <v>0</v>
      </c>
      <c r="S33" s="509">
        <v>0</v>
      </c>
      <c r="T33" s="509">
        <v>0</v>
      </c>
      <c r="U33" s="510">
        <v>0</v>
      </c>
      <c r="V33" s="511">
        <v>0</v>
      </c>
      <c r="W33" s="509">
        <v>0</v>
      </c>
      <c r="X33" s="509">
        <v>0</v>
      </c>
      <c r="Y33" s="509">
        <v>0</v>
      </c>
      <c r="Z33" s="509">
        <v>0</v>
      </c>
    </row>
    <row r="34" spans="1:26" x14ac:dyDescent="0.25">
      <c r="A34" s="498">
        <f t="shared" si="0"/>
        <v>44104</v>
      </c>
      <c r="B34" s="512" t="str">
        <f t="shared" si="1"/>
        <v>Discovery</v>
      </c>
      <c r="C34" s="515">
        <v>0</v>
      </c>
      <c r="D34" s="516">
        <v>0</v>
      </c>
      <c r="E34" s="516">
        <v>0</v>
      </c>
      <c r="F34" s="517">
        <v>0</v>
      </c>
      <c r="G34" s="502">
        <v>0</v>
      </c>
      <c r="H34" s="503">
        <f t="shared" si="2"/>
        <v>0</v>
      </c>
      <c r="I34" s="516">
        <v>0</v>
      </c>
      <c r="J34" s="516">
        <v>0</v>
      </c>
      <c r="K34" s="516">
        <f t="shared" ref="K34:K41" si="4">+K33</f>
        <v>0</v>
      </c>
      <c r="L34" s="516">
        <v>0</v>
      </c>
      <c r="M34" s="502"/>
      <c r="N34" s="502">
        <v>0</v>
      </c>
      <c r="O34" s="516">
        <v>0</v>
      </c>
      <c r="P34" s="502">
        <v>0</v>
      </c>
      <c r="Q34" s="516">
        <v>0</v>
      </c>
      <c r="R34" s="502">
        <v>0</v>
      </c>
      <c r="S34" s="502">
        <v>0</v>
      </c>
      <c r="T34" s="502">
        <v>0</v>
      </c>
      <c r="U34" s="503">
        <v>0</v>
      </c>
      <c r="V34" s="504">
        <v>0</v>
      </c>
      <c r="W34" s="502">
        <v>0</v>
      </c>
      <c r="X34" s="502">
        <v>0</v>
      </c>
      <c r="Y34" s="502">
        <v>0</v>
      </c>
      <c r="Z34" s="502">
        <v>0</v>
      </c>
    </row>
    <row r="35" spans="1:26" x14ac:dyDescent="0.25">
      <c r="A35" s="498">
        <f t="shared" si="0"/>
        <v>44135</v>
      </c>
      <c r="B35" s="505" t="str">
        <f t="shared" si="1"/>
        <v>Discovery</v>
      </c>
      <c r="C35" s="518">
        <v>0</v>
      </c>
      <c r="D35" s="519">
        <v>0</v>
      </c>
      <c r="E35" s="519">
        <v>0</v>
      </c>
      <c r="F35" s="520">
        <v>0</v>
      </c>
      <c r="G35" s="509">
        <v>0</v>
      </c>
      <c r="H35" s="510">
        <f t="shared" si="2"/>
        <v>0</v>
      </c>
      <c r="I35" s="519">
        <v>0</v>
      </c>
      <c r="J35" s="519">
        <v>0</v>
      </c>
      <c r="K35" s="519">
        <f t="shared" si="4"/>
        <v>0</v>
      </c>
      <c r="L35" s="519">
        <v>0</v>
      </c>
      <c r="M35" s="509"/>
      <c r="N35" s="509">
        <v>0</v>
      </c>
      <c r="O35" s="519">
        <v>0</v>
      </c>
      <c r="P35" s="509">
        <v>0</v>
      </c>
      <c r="Q35" s="519">
        <v>0</v>
      </c>
      <c r="R35" s="509">
        <v>0</v>
      </c>
      <c r="S35" s="509">
        <v>0</v>
      </c>
      <c r="T35" s="509">
        <v>0</v>
      </c>
      <c r="U35" s="510">
        <v>0</v>
      </c>
      <c r="V35" s="511">
        <v>0</v>
      </c>
      <c r="W35" s="509">
        <v>0</v>
      </c>
      <c r="X35" s="509">
        <v>0</v>
      </c>
      <c r="Y35" s="509">
        <v>0</v>
      </c>
      <c r="Z35" s="509">
        <v>0</v>
      </c>
    </row>
    <row r="36" spans="1:26" x14ac:dyDescent="0.25">
      <c r="A36" s="498">
        <f t="shared" si="0"/>
        <v>44165</v>
      </c>
      <c r="B36" s="512" t="str">
        <f t="shared" si="1"/>
        <v>Discovery</v>
      </c>
      <c r="C36" s="518">
        <v>0</v>
      </c>
      <c r="D36" s="519">
        <v>0</v>
      </c>
      <c r="E36" s="519">
        <v>0</v>
      </c>
      <c r="F36" s="520">
        <v>0</v>
      </c>
      <c r="G36" s="502">
        <v>0</v>
      </c>
      <c r="H36" s="503">
        <f t="shared" si="2"/>
        <v>0</v>
      </c>
      <c r="I36" s="519">
        <v>0</v>
      </c>
      <c r="J36" s="519">
        <v>0</v>
      </c>
      <c r="K36" s="519">
        <v>0</v>
      </c>
      <c r="L36" s="519">
        <v>0</v>
      </c>
      <c r="M36" s="502"/>
      <c r="N36" s="502">
        <v>0</v>
      </c>
      <c r="O36" s="521">
        <v>0</v>
      </c>
      <c r="P36" s="502">
        <v>0</v>
      </c>
      <c r="Q36" s="519">
        <v>0</v>
      </c>
      <c r="R36" s="502">
        <v>0</v>
      </c>
      <c r="S36" s="502">
        <v>0</v>
      </c>
      <c r="T36" s="502">
        <v>0</v>
      </c>
      <c r="U36" s="503">
        <v>0</v>
      </c>
      <c r="V36" s="504">
        <v>0</v>
      </c>
      <c r="W36" s="502">
        <v>0</v>
      </c>
      <c r="X36" s="502">
        <v>0</v>
      </c>
      <c r="Y36" s="502">
        <v>0</v>
      </c>
      <c r="Z36" s="502">
        <v>0</v>
      </c>
    </row>
    <row r="37" spans="1:26" x14ac:dyDescent="0.25">
      <c r="A37" s="498">
        <f t="shared" si="0"/>
        <v>44196</v>
      </c>
      <c r="B37" s="505" t="str">
        <f t="shared" si="1"/>
        <v>Discovery</v>
      </c>
      <c r="C37" s="518">
        <v>0</v>
      </c>
      <c r="D37" s="519">
        <v>0</v>
      </c>
      <c r="E37" s="519">
        <v>0</v>
      </c>
      <c r="F37" s="520">
        <v>0</v>
      </c>
      <c r="G37" s="509">
        <v>0</v>
      </c>
      <c r="H37" s="510">
        <f t="shared" si="2"/>
        <v>0</v>
      </c>
      <c r="I37" s="519">
        <v>0</v>
      </c>
      <c r="J37" s="519">
        <v>0</v>
      </c>
      <c r="K37" s="519">
        <f t="shared" si="4"/>
        <v>0</v>
      </c>
      <c r="L37" s="519">
        <v>0</v>
      </c>
      <c r="M37" s="509"/>
      <c r="N37" s="509">
        <v>0</v>
      </c>
      <c r="O37" s="519">
        <v>0</v>
      </c>
      <c r="P37" s="509">
        <v>0</v>
      </c>
      <c r="Q37" s="519">
        <v>0</v>
      </c>
      <c r="R37" s="509">
        <v>0</v>
      </c>
      <c r="S37" s="509">
        <v>0</v>
      </c>
      <c r="T37" s="509">
        <v>0</v>
      </c>
      <c r="U37" s="510">
        <v>0</v>
      </c>
      <c r="V37" s="511">
        <v>0</v>
      </c>
      <c r="W37" s="509">
        <v>0</v>
      </c>
      <c r="X37" s="509">
        <v>0</v>
      </c>
      <c r="Y37" s="509">
        <v>0</v>
      </c>
      <c r="Z37" s="509">
        <v>0</v>
      </c>
    </row>
    <row r="38" spans="1:26" x14ac:dyDescent="0.25">
      <c r="A38" s="498">
        <f t="shared" si="0"/>
        <v>44227</v>
      </c>
      <c r="B38" s="512" t="str">
        <f t="shared" si="1"/>
        <v>Discovery</v>
      </c>
      <c r="C38" s="518">
        <v>0</v>
      </c>
      <c r="D38" s="519">
        <v>0</v>
      </c>
      <c r="E38" s="519">
        <v>0</v>
      </c>
      <c r="F38" s="520">
        <v>0</v>
      </c>
      <c r="G38" s="502">
        <v>0</v>
      </c>
      <c r="H38" s="503">
        <f t="shared" si="2"/>
        <v>0</v>
      </c>
      <c r="I38" s="519">
        <v>0</v>
      </c>
      <c r="J38" s="519">
        <v>0</v>
      </c>
      <c r="K38" s="519">
        <v>0</v>
      </c>
      <c r="L38" s="519">
        <v>0</v>
      </c>
      <c r="M38" s="502"/>
      <c r="N38" s="502">
        <v>0</v>
      </c>
      <c r="O38" s="521">
        <v>0</v>
      </c>
      <c r="P38" s="502">
        <v>0</v>
      </c>
      <c r="Q38" s="519">
        <v>0</v>
      </c>
      <c r="R38" s="502">
        <v>0</v>
      </c>
      <c r="S38" s="502">
        <v>0</v>
      </c>
      <c r="T38" s="502">
        <v>0</v>
      </c>
      <c r="U38" s="503">
        <v>0</v>
      </c>
      <c r="V38" s="504">
        <v>0</v>
      </c>
      <c r="W38" s="502">
        <v>0</v>
      </c>
      <c r="X38" s="502">
        <v>0</v>
      </c>
      <c r="Y38" s="502">
        <v>0</v>
      </c>
      <c r="Z38" s="502">
        <v>0</v>
      </c>
    </row>
    <row r="39" spans="1:26" x14ac:dyDescent="0.25">
      <c r="A39" s="498">
        <f t="shared" si="0"/>
        <v>44255</v>
      </c>
      <c r="B39" s="505" t="str">
        <f t="shared" si="1"/>
        <v>Discovery</v>
      </c>
      <c r="C39" s="518">
        <v>0</v>
      </c>
      <c r="D39" s="519">
        <v>0</v>
      </c>
      <c r="E39" s="519">
        <v>0</v>
      </c>
      <c r="F39" s="520">
        <v>0</v>
      </c>
      <c r="G39" s="509">
        <v>0</v>
      </c>
      <c r="H39" s="510">
        <f t="shared" si="2"/>
        <v>0</v>
      </c>
      <c r="I39" s="519">
        <v>0</v>
      </c>
      <c r="J39" s="519">
        <v>0</v>
      </c>
      <c r="K39" s="519">
        <f t="shared" si="4"/>
        <v>0</v>
      </c>
      <c r="L39" s="519">
        <v>0</v>
      </c>
      <c r="M39" s="509"/>
      <c r="N39" s="509">
        <v>0</v>
      </c>
      <c r="O39" s="519">
        <v>0</v>
      </c>
      <c r="P39" s="509">
        <v>0</v>
      </c>
      <c r="Q39" s="519">
        <v>0</v>
      </c>
      <c r="R39" s="509">
        <v>0</v>
      </c>
      <c r="S39" s="509">
        <v>0</v>
      </c>
      <c r="T39" s="509">
        <v>0</v>
      </c>
      <c r="U39" s="510">
        <v>0</v>
      </c>
      <c r="V39" s="511">
        <v>0</v>
      </c>
      <c r="W39" s="509">
        <v>0</v>
      </c>
      <c r="X39" s="509">
        <v>0</v>
      </c>
      <c r="Y39" s="509">
        <v>0</v>
      </c>
      <c r="Z39" s="509">
        <v>0</v>
      </c>
    </row>
    <row r="40" spans="1:26" x14ac:dyDescent="0.25">
      <c r="A40" s="498">
        <f t="shared" si="0"/>
        <v>44286</v>
      </c>
      <c r="B40" s="512" t="str">
        <f t="shared" si="1"/>
        <v>Discovery</v>
      </c>
      <c r="C40" s="518">
        <v>0</v>
      </c>
      <c r="D40" s="519">
        <v>0</v>
      </c>
      <c r="E40" s="519">
        <v>0</v>
      </c>
      <c r="F40" s="520">
        <v>0</v>
      </c>
      <c r="G40" s="502">
        <v>0</v>
      </c>
      <c r="H40" s="503">
        <f t="shared" si="2"/>
        <v>0</v>
      </c>
      <c r="I40" s="519">
        <v>0</v>
      </c>
      <c r="J40" s="519">
        <v>0</v>
      </c>
      <c r="K40" s="519">
        <v>0</v>
      </c>
      <c r="L40" s="519">
        <v>0</v>
      </c>
      <c r="M40" s="502"/>
      <c r="N40" s="502">
        <v>0</v>
      </c>
      <c r="O40" s="521">
        <v>0</v>
      </c>
      <c r="P40" s="502">
        <v>0</v>
      </c>
      <c r="Q40" s="519">
        <v>0</v>
      </c>
      <c r="R40" s="502">
        <v>0</v>
      </c>
      <c r="S40" s="502">
        <v>0</v>
      </c>
      <c r="T40" s="502">
        <v>0</v>
      </c>
      <c r="U40" s="503">
        <v>0</v>
      </c>
      <c r="V40" s="504">
        <v>0</v>
      </c>
      <c r="W40" s="502">
        <v>0</v>
      </c>
      <c r="X40" s="502">
        <v>0</v>
      </c>
      <c r="Y40" s="502">
        <v>0</v>
      </c>
      <c r="Z40" s="502">
        <v>0</v>
      </c>
    </row>
    <row r="41" spans="1:26" x14ac:dyDescent="0.25">
      <c r="A41" s="498">
        <f t="shared" si="0"/>
        <v>44316</v>
      </c>
      <c r="B41" s="505" t="str">
        <f t="shared" si="1"/>
        <v>Discovery</v>
      </c>
      <c r="C41" s="518">
        <v>0</v>
      </c>
      <c r="D41" s="519">
        <v>0</v>
      </c>
      <c r="E41" s="519">
        <v>0</v>
      </c>
      <c r="F41" s="520">
        <v>0</v>
      </c>
      <c r="G41" s="509">
        <v>0</v>
      </c>
      <c r="H41" s="510">
        <f t="shared" si="2"/>
        <v>0</v>
      </c>
      <c r="I41" s="519">
        <v>0</v>
      </c>
      <c r="J41" s="519">
        <v>0</v>
      </c>
      <c r="K41" s="519">
        <f t="shared" si="4"/>
        <v>0</v>
      </c>
      <c r="L41" s="519">
        <v>0</v>
      </c>
      <c r="M41" s="509"/>
      <c r="N41" s="509">
        <v>0</v>
      </c>
      <c r="O41" s="519">
        <v>0</v>
      </c>
      <c r="P41" s="509">
        <v>0</v>
      </c>
      <c r="Q41" s="519">
        <v>0</v>
      </c>
      <c r="R41" s="509">
        <v>0</v>
      </c>
      <c r="S41" s="509">
        <v>0</v>
      </c>
      <c r="T41" s="509">
        <v>0</v>
      </c>
      <c r="U41" s="510">
        <v>0</v>
      </c>
      <c r="V41" s="511">
        <v>0</v>
      </c>
      <c r="W41" s="509">
        <v>0</v>
      </c>
      <c r="X41" s="509">
        <v>0</v>
      </c>
      <c r="Y41" s="509">
        <v>0</v>
      </c>
      <c r="Z41" s="509">
        <v>0</v>
      </c>
    </row>
    <row r="42" spans="1:26" x14ac:dyDescent="0.25">
      <c r="A42" s="498">
        <f t="shared" si="0"/>
        <v>44347</v>
      </c>
      <c r="B42" s="512" t="str">
        <f t="shared" si="1"/>
        <v>Discovery</v>
      </c>
      <c r="C42" s="518">
        <v>0</v>
      </c>
      <c r="D42" s="519">
        <v>0</v>
      </c>
      <c r="E42" s="519">
        <v>0</v>
      </c>
      <c r="F42" s="520">
        <v>0</v>
      </c>
      <c r="G42" s="502">
        <v>0</v>
      </c>
      <c r="H42" s="503">
        <f t="shared" si="2"/>
        <v>0</v>
      </c>
      <c r="I42" s="519">
        <v>0</v>
      </c>
      <c r="J42" s="519">
        <v>0</v>
      </c>
      <c r="K42" s="519">
        <v>0</v>
      </c>
      <c r="L42" s="519">
        <v>0</v>
      </c>
      <c r="M42" s="502"/>
      <c r="N42" s="502">
        <v>0</v>
      </c>
      <c r="O42" s="521">
        <v>0</v>
      </c>
      <c r="P42" s="502">
        <v>0</v>
      </c>
      <c r="Q42" s="519">
        <v>0</v>
      </c>
      <c r="R42" s="502">
        <v>0</v>
      </c>
      <c r="S42" s="502">
        <v>0</v>
      </c>
      <c r="T42" s="502">
        <v>0</v>
      </c>
      <c r="U42" s="503">
        <v>0</v>
      </c>
      <c r="V42" s="504">
        <v>0</v>
      </c>
      <c r="W42" s="502">
        <v>0</v>
      </c>
      <c r="X42" s="502">
        <v>0</v>
      </c>
      <c r="Y42" s="502">
        <v>0</v>
      </c>
      <c r="Z42" s="502">
        <v>0</v>
      </c>
    </row>
    <row r="43" spans="1:26" x14ac:dyDescent="0.25">
      <c r="A43" s="498">
        <f t="shared" si="0"/>
        <v>44377</v>
      </c>
      <c r="B43" s="512" t="str">
        <f t="shared" si="1"/>
        <v>Discovery</v>
      </c>
      <c r="C43" s="518">
        <v>0</v>
      </c>
      <c r="D43" s="519">
        <v>0</v>
      </c>
      <c r="E43" s="519">
        <v>0</v>
      </c>
      <c r="F43" s="520">
        <v>0</v>
      </c>
      <c r="G43" s="502">
        <v>0</v>
      </c>
      <c r="H43" s="503">
        <f t="shared" si="2"/>
        <v>0</v>
      </c>
      <c r="I43" s="519">
        <v>0</v>
      </c>
      <c r="J43" s="519">
        <v>0</v>
      </c>
      <c r="K43" s="519">
        <v>0</v>
      </c>
      <c r="L43" s="519">
        <v>0</v>
      </c>
      <c r="M43" s="502"/>
      <c r="N43" s="502">
        <v>0</v>
      </c>
      <c r="O43" s="521">
        <v>0</v>
      </c>
      <c r="P43" s="502">
        <v>0</v>
      </c>
      <c r="Q43" s="519">
        <v>0</v>
      </c>
      <c r="R43" s="502">
        <v>0</v>
      </c>
      <c r="S43" s="502">
        <v>0</v>
      </c>
      <c r="T43" s="502">
        <v>0</v>
      </c>
      <c r="U43" s="503">
        <v>0</v>
      </c>
      <c r="V43" s="504">
        <v>0</v>
      </c>
      <c r="W43" s="502">
        <v>0</v>
      </c>
      <c r="X43" s="502">
        <v>0</v>
      </c>
      <c r="Y43" s="502">
        <v>0</v>
      </c>
      <c r="Z43" s="502">
        <v>0</v>
      </c>
    </row>
    <row r="44" spans="1:26" x14ac:dyDescent="0.25">
      <c r="A44" s="498">
        <f t="shared" si="0"/>
        <v>44408</v>
      </c>
      <c r="B44" s="512" t="str">
        <f t="shared" si="1"/>
        <v>Discovery</v>
      </c>
      <c r="C44" s="518">
        <v>0</v>
      </c>
      <c r="D44" s="519">
        <v>0</v>
      </c>
      <c r="E44" s="519">
        <v>0</v>
      </c>
      <c r="F44" s="520">
        <v>0</v>
      </c>
      <c r="G44" s="502">
        <v>0</v>
      </c>
      <c r="H44" s="503">
        <f t="shared" si="2"/>
        <v>0</v>
      </c>
      <c r="I44" s="519">
        <v>0</v>
      </c>
      <c r="J44" s="519">
        <v>0</v>
      </c>
      <c r="K44" s="519">
        <v>0</v>
      </c>
      <c r="L44" s="519">
        <v>0</v>
      </c>
      <c r="M44" s="502"/>
      <c r="N44" s="502">
        <v>0</v>
      </c>
      <c r="O44" s="521">
        <v>0</v>
      </c>
      <c r="P44" s="502">
        <v>0</v>
      </c>
      <c r="Q44" s="519">
        <v>0</v>
      </c>
      <c r="R44" s="502">
        <v>0</v>
      </c>
      <c r="S44" s="502">
        <v>0</v>
      </c>
      <c r="T44" s="502">
        <v>0</v>
      </c>
      <c r="U44" s="503">
        <v>0</v>
      </c>
      <c r="V44" s="504">
        <v>0</v>
      </c>
      <c r="W44" s="502">
        <v>0</v>
      </c>
      <c r="X44" s="502">
        <v>0</v>
      </c>
      <c r="Y44" s="502">
        <v>0</v>
      </c>
      <c r="Z44" s="502">
        <v>0</v>
      </c>
    </row>
    <row r="45" spans="1:26" x14ac:dyDescent="0.25">
      <c r="A45" s="498">
        <f t="shared" si="0"/>
        <v>44439</v>
      </c>
      <c r="B45" s="512" t="str">
        <f t="shared" si="1"/>
        <v>Discovery</v>
      </c>
      <c r="C45" s="518">
        <v>0</v>
      </c>
      <c r="D45" s="519">
        <v>0</v>
      </c>
      <c r="E45" s="519">
        <v>0</v>
      </c>
      <c r="F45" s="520">
        <v>0</v>
      </c>
      <c r="G45" s="502">
        <v>0</v>
      </c>
      <c r="H45" s="503">
        <f t="shared" si="2"/>
        <v>0</v>
      </c>
      <c r="I45" s="519">
        <v>0</v>
      </c>
      <c r="J45" s="519">
        <v>0</v>
      </c>
      <c r="K45" s="519">
        <v>0</v>
      </c>
      <c r="L45" s="519">
        <v>0</v>
      </c>
      <c r="M45" s="502"/>
      <c r="N45" s="502">
        <v>0</v>
      </c>
      <c r="O45" s="521">
        <v>0</v>
      </c>
      <c r="P45" s="502">
        <v>0</v>
      </c>
      <c r="Q45" s="519">
        <v>0</v>
      </c>
      <c r="R45" s="502">
        <v>0</v>
      </c>
      <c r="S45" s="502">
        <v>0</v>
      </c>
      <c r="T45" s="502">
        <v>0</v>
      </c>
      <c r="U45" s="503">
        <v>0</v>
      </c>
      <c r="V45" s="504">
        <v>0</v>
      </c>
      <c r="W45" s="502">
        <v>0</v>
      </c>
      <c r="X45" s="502">
        <v>0</v>
      </c>
      <c r="Y45" s="502">
        <v>0</v>
      </c>
      <c r="Z45" s="502">
        <v>0</v>
      </c>
    </row>
    <row r="46" spans="1:26" x14ac:dyDescent="0.25">
      <c r="A46" s="498">
        <f t="shared" si="0"/>
        <v>44469</v>
      </c>
      <c r="B46" s="512" t="str">
        <f t="shared" si="1"/>
        <v>Discovery</v>
      </c>
      <c r="C46" s="518">
        <v>0</v>
      </c>
      <c r="D46" s="519">
        <v>0</v>
      </c>
      <c r="E46" s="519">
        <v>0</v>
      </c>
      <c r="F46" s="520">
        <v>0</v>
      </c>
      <c r="G46" s="502">
        <v>0</v>
      </c>
      <c r="H46" s="503">
        <f t="shared" si="2"/>
        <v>0</v>
      </c>
      <c r="I46" s="519">
        <v>0</v>
      </c>
      <c r="J46" s="519">
        <v>0</v>
      </c>
      <c r="K46" s="519">
        <v>0</v>
      </c>
      <c r="L46" s="519">
        <v>0</v>
      </c>
      <c r="M46" s="502"/>
      <c r="N46" s="502">
        <v>0</v>
      </c>
      <c r="O46" s="521">
        <v>0</v>
      </c>
      <c r="P46" s="502">
        <v>0</v>
      </c>
      <c r="Q46" s="519">
        <v>0</v>
      </c>
      <c r="R46" s="502">
        <v>0</v>
      </c>
      <c r="S46" s="502">
        <v>0</v>
      </c>
      <c r="T46" s="502">
        <v>0</v>
      </c>
      <c r="U46" s="503">
        <v>0</v>
      </c>
      <c r="V46" s="504">
        <v>0</v>
      </c>
      <c r="W46" s="502">
        <v>0</v>
      </c>
      <c r="X46" s="502">
        <v>0</v>
      </c>
      <c r="Y46" s="502">
        <v>0</v>
      </c>
      <c r="Z46" s="502">
        <v>0</v>
      </c>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D245A-F4C0-4CE8-A611-A6F6DC22C659}">
  <sheetPr codeName="Sheet34">
    <tabColor rgb="FF008000"/>
  </sheetPr>
  <dimension ref="A1:AF601"/>
  <sheetViews>
    <sheetView topLeftCell="O1" workbookViewId="0">
      <selection activeCell="W34" sqref="W34"/>
    </sheetView>
  </sheetViews>
  <sheetFormatPr defaultColWidth="9.140625" defaultRowHeight="11.25" x14ac:dyDescent="0.2"/>
  <cols>
    <col min="1" max="1" width="7.42578125" style="3" bestFit="1" customWidth="1"/>
    <col min="2" max="2" width="9" style="3" bestFit="1" customWidth="1"/>
    <col min="3" max="3" width="14.140625" style="3" bestFit="1" customWidth="1"/>
    <col min="4" max="4" width="14" style="3" bestFit="1" customWidth="1"/>
    <col min="5" max="5" width="6.7109375" style="3" bestFit="1" customWidth="1"/>
    <col min="6" max="6" width="7" style="3" bestFit="1" customWidth="1"/>
    <col min="7" max="8" width="8.7109375" style="3" bestFit="1" customWidth="1"/>
    <col min="9" max="10" width="9.42578125" style="3" bestFit="1" customWidth="1"/>
    <col min="11" max="12" width="9" style="3" bestFit="1" customWidth="1"/>
    <col min="13" max="13" width="12.28515625" style="3" bestFit="1" customWidth="1"/>
    <col min="14" max="17" width="12.140625" style="3" bestFit="1" customWidth="1"/>
    <col min="18" max="18" width="10" style="3" bestFit="1" customWidth="1"/>
    <col min="19" max="19" width="10.140625" style="3" bestFit="1" customWidth="1"/>
    <col min="20" max="20" width="10.5703125" style="3" bestFit="1" customWidth="1"/>
    <col min="21" max="21" width="5.85546875" style="3" bestFit="1" customWidth="1"/>
    <col min="22" max="24" width="16.85546875" style="3" bestFit="1" customWidth="1"/>
    <col min="25" max="25" width="21.140625" style="3" bestFit="1" customWidth="1"/>
    <col min="26" max="26" width="15.42578125" style="3" bestFit="1" customWidth="1"/>
    <col min="27" max="27" width="10.5703125" style="3" bestFit="1" customWidth="1"/>
    <col min="28" max="29" width="14.140625" style="3" bestFit="1" customWidth="1"/>
    <col min="30" max="31" width="21.140625" style="3" bestFit="1" customWidth="1"/>
    <col min="32" max="16384" width="9.140625" style="3"/>
  </cols>
  <sheetData>
    <row r="1" spans="1:32" x14ac:dyDescent="0.2">
      <c r="A1" s="476" t="s">
        <v>796</v>
      </c>
      <c r="B1" s="476" t="s">
        <v>797</v>
      </c>
      <c r="C1" s="476" t="s">
        <v>798</v>
      </c>
      <c r="D1" s="476" t="s">
        <v>799</v>
      </c>
      <c r="E1" s="476" t="s">
        <v>800</v>
      </c>
      <c r="F1" s="476" t="s">
        <v>801</v>
      </c>
      <c r="G1" s="476" t="s">
        <v>802</v>
      </c>
      <c r="H1" s="476" t="s">
        <v>803</v>
      </c>
      <c r="I1" s="476" t="s">
        <v>804</v>
      </c>
      <c r="J1" s="476" t="s">
        <v>805</v>
      </c>
      <c r="K1" s="476" t="s">
        <v>806</v>
      </c>
      <c r="L1" s="476" t="s">
        <v>807</v>
      </c>
      <c r="M1" s="476" t="s">
        <v>808</v>
      </c>
      <c r="N1" s="476" t="s">
        <v>809</v>
      </c>
      <c r="O1" s="476" t="s">
        <v>810</v>
      </c>
      <c r="P1" s="476" t="s">
        <v>811</v>
      </c>
      <c r="Q1" s="476" t="s">
        <v>812</v>
      </c>
      <c r="R1" s="476" t="s">
        <v>813</v>
      </c>
      <c r="S1" s="476" t="s">
        <v>814</v>
      </c>
      <c r="T1" s="476" t="s">
        <v>815</v>
      </c>
      <c r="U1" s="477" t="s">
        <v>816</v>
      </c>
      <c r="V1" s="478" t="s">
        <v>817</v>
      </c>
      <c r="W1" s="478" t="s">
        <v>818</v>
      </c>
      <c r="X1" s="478" t="s">
        <v>819</v>
      </c>
      <c r="Y1" s="478" t="s">
        <v>820</v>
      </c>
      <c r="Z1" s="478" t="s">
        <v>821</v>
      </c>
      <c r="AA1" s="479" t="s">
        <v>822</v>
      </c>
      <c r="AB1" s="476" t="s">
        <v>823</v>
      </c>
      <c r="AC1" s="476" t="s">
        <v>824</v>
      </c>
      <c r="AD1" s="478" t="s">
        <v>825</v>
      </c>
      <c r="AE1" s="478" t="s">
        <v>826</v>
      </c>
    </row>
    <row r="2" spans="1:32" x14ac:dyDescent="0.2">
      <c r="A2" s="480">
        <v>19.38625</v>
      </c>
      <c r="B2" s="480">
        <f t="shared" ref="B2:B65" si="0">+AVERAGE(C2,D2)</f>
        <v>7.5009297320621062</v>
      </c>
      <c r="C2" s="481">
        <v>8.6417977528089907</v>
      </c>
      <c r="D2" s="481">
        <v>6.3600617113152227</v>
      </c>
      <c r="E2" s="482">
        <v>5.7472499999999993</v>
      </c>
      <c r="F2" s="481">
        <v>1.701640869649093</v>
      </c>
      <c r="G2" s="482">
        <v>4.3650000000000002</v>
      </c>
      <c r="H2" s="482">
        <v>2.91</v>
      </c>
      <c r="I2" s="482">
        <v>6.79</v>
      </c>
      <c r="J2" s="482">
        <v>4.8499999999999996</v>
      </c>
      <c r="K2" s="482">
        <v>4.8499999999999996</v>
      </c>
      <c r="L2" s="482">
        <v>10.67</v>
      </c>
      <c r="M2" s="481">
        <v>2.6407756360415924</v>
      </c>
      <c r="N2" s="481">
        <v>2.6407756360415924</v>
      </c>
      <c r="O2" s="481">
        <v>2.6407756360415924</v>
      </c>
      <c r="P2" s="481">
        <v>7.1521331249671825</v>
      </c>
      <c r="Q2" s="483">
        <f t="shared" ref="Q2:Q65" si="1">+AVERAGE(O2:P2)</f>
        <v>4.8964543805043874</v>
      </c>
      <c r="R2" s="482">
        <f t="shared" ref="R2:R65" si="2">+P2</f>
        <v>7.1521331249671825</v>
      </c>
      <c r="S2" s="484">
        <v>8.8445414062500003</v>
      </c>
      <c r="T2" s="482">
        <f t="shared" ref="T2:T65" si="3">+C2</f>
        <v>8.6417977528089907</v>
      </c>
      <c r="U2" s="482">
        <v>0</v>
      </c>
      <c r="V2" s="484">
        <f t="shared" ref="V2:V65" si="4">+$P2*0.9</f>
        <v>6.4369198124704647</v>
      </c>
      <c r="W2" s="484">
        <f t="shared" ref="W2:W65" si="5">+$P2*0.8</f>
        <v>5.7217064999737461</v>
      </c>
      <c r="X2" s="484">
        <f t="shared" ref="X2:X65" si="6">+$P2*0.7</f>
        <v>5.0064931874770275</v>
      </c>
      <c r="Y2" s="484">
        <f t="shared" ref="Y2:Y65" si="7">+$P2*0.9*8750/7500</f>
        <v>7.5097397812155426</v>
      </c>
      <c r="Z2" s="484">
        <f t="shared" ref="Z2:Z65" si="8">+$P2*10000/7500</f>
        <v>9.5361774999562439</v>
      </c>
      <c r="AA2" s="482">
        <v>9.7150526315789474</v>
      </c>
      <c r="AB2" s="480">
        <v>11</v>
      </c>
      <c r="AC2" s="480">
        <v>11</v>
      </c>
      <c r="AD2" s="484">
        <f t="shared" ref="AD2:AD65" si="9">+S2*1.09375</f>
        <v>9.6737171630859375</v>
      </c>
      <c r="AE2" s="484">
        <f t="shared" ref="AE2:AE65" si="10">+S2*0.756013745704467</f>
        <v>6.686594877577317</v>
      </c>
      <c r="AF2" s="490"/>
    </row>
    <row r="3" spans="1:32" x14ac:dyDescent="0.2">
      <c r="A3" s="485">
        <v>19.397749999999998</v>
      </c>
      <c r="B3" s="485">
        <f t="shared" si="0"/>
        <v>13.120479258357808</v>
      </c>
      <c r="C3" s="486">
        <v>13.850786516853931</v>
      </c>
      <c r="D3" s="486">
        <v>12.390171999861684</v>
      </c>
      <c r="E3" s="487">
        <v>9.9541400000000007</v>
      </c>
      <c r="F3" s="486">
        <v>4.1205507809443223</v>
      </c>
      <c r="G3" s="487">
        <v>4.3650000000000002</v>
      </c>
      <c r="H3" s="487">
        <v>2.91</v>
      </c>
      <c r="I3" s="487">
        <v>13.094999999999999</v>
      </c>
      <c r="J3" s="487">
        <v>10.67</v>
      </c>
      <c r="K3" s="487">
        <v>4.8499999999999996</v>
      </c>
      <c r="L3" s="487">
        <v>15.52</v>
      </c>
      <c r="M3" s="481">
        <v>4.6289298553447953</v>
      </c>
      <c r="N3" s="481">
        <v>4.6289298553447953</v>
      </c>
      <c r="O3" s="486">
        <v>4.6289298553447953</v>
      </c>
      <c r="P3" s="486">
        <v>13.990790132785646</v>
      </c>
      <c r="Q3" s="488">
        <f t="shared" si="1"/>
        <v>9.3098599940652207</v>
      </c>
      <c r="R3" s="487">
        <f t="shared" si="2"/>
        <v>13.990790132785646</v>
      </c>
      <c r="S3" s="489">
        <v>7.4218203125000004</v>
      </c>
      <c r="T3" s="487">
        <f t="shared" si="3"/>
        <v>13.850786516853931</v>
      </c>
      <c r="U3" s="487">
        <v>0</v>
      </c>
      <c r="V3" s="489">
        <f t="shared" si="4"/>
        <v>12.591711119507082</v>
      </c>
      <c r="W3" s="489">
        <f t="shared" si="5"/>
        <v>11.192632106228517</v>
      </c>
      <c r="X3" s="489">
        <f t="shared" si="6"/>
        <v>9.793553092949951</v>
      </c>
      <c r="Y3" s="489">
        <f t="shared" si="7"/>
        <v>14.690329639424929</v>
      </c>
      <c r="Z3" s="489">
        <f t="shared" si="8"/>
        <v>18.654386843714196</v>
      </c>
      <c r="AA3" s="487">
        <v>17.496896998355265</v>
      </c>
      <c r="AB3" s="485">
        <v>15.577913085937499</v>
      </c>
      <c r="AC3" s="485">
        <v>15.034909179687499</v>
      </c>
      <c r="AD3" s="489">
        <f t="shared" si="9"/>
        <v>8.1176159667968761</v>
      </c>
      <c r="AE3" s="489">
        <f t="shared" si="10"/>
        <v>5.610998174398623</v>
      </c>
    </row>
    <row r="4" spans="1:32" x14ac:dyDescent="0.2">
      <c r="A4" s="485">
        <v>20.20975</v>
      </c>
      <c r="B4" s="485">
        <f t="shared" si="0"/>
        <v>16.440195710020962</v>
      </c>
      <c r="C4" s="486">
        <v>19.033826328544691</v>
      </c>
      <c r="D4" s="486">
        <v>13.846565091497233</v>
      </c>
      <c r="E4" s="487">
        <v>10.440109999999999</v>
      </c>
      <c r="F4" s="486">
        <v>10.034367421561205</v>
      </c>
      <c r="G4" s="487">
        <v>9.6999999999999993</v>
      </c>
      <c r="H4" s="487">
        <v>7.814893569335938</v>
      </c>
      <c r="I4" s="487">
        <v>13.094999999999999</v>
      </c>
      <c r="J4" s="487">
        <v>10.67</v>
      </c>
      <c r="K4" s="487">
        <v>9.8583231347656248</v>
      </c>
      <c r="L4" s="487">
        <v>15.52</v>
      </c>
      <c r="M4" s="481">
        <v>8.1216215591341729</v>
      </c>
      <c r="N4" s="481">
        <v>8.1216215591341729</v>
      </c>
      <c r="O4" s="486">
        <v>8.1216215591341729</v>
      </c>
      <c r="P4" s="486">
        <v>11.381226833580381</v>
      </c>
      <c r="Q4" s="488">
        <f t="shared" si="1"/>
        <v>9.7514241963572772</v>
      </c>
      <c r="R4" s="487">
        <f t="shared" si="2"/>
        <v>11.381226833580381</v>
      </c>
      <c r="S4" s="489">
        <v>6.4357640625000005</v>
      </c>
      <c r="T4" s="487">
        <f t="shared" si="3"/>
        <v>19.033826328544691</v>
      </c>
      <c r="U4" s="487">
        <v>0</v>
      </c>
      <c r="V4" s="489">
        <f t="shared" si="4"/>
        <v>10.243104150222344</v>
      </c>
      <c r="W4" s="489">
        <f t="shared" si="5"/>
        <v>9.1049814668643059</v>
      </c>
      <c r="X4" s="489">
        <f t="shared" si="6"/>
        <v>7.9668587835062663</v>
      </c>
      <c r="Y4" s="489">
        <f t="shared" si="7"/>
        <v>11.9502881752594</v>
      </c>
      <c r="Z4" s="489">
        <f t="shared" si="8"/>
        <v>15.174969111440509</v>
      </c>
      <c r="AA4" s="487">
        <v>13.858837582236841</v>
      </c>
      <c r="AB4" s="485">
        <v>12.4757255859375</v>
      </c>
      <c r="AC4" s="485">
        <v>11.1765595703125</v>
      </c>
      <c r="AD4" s="489">
        <f t="shared" si="9"/>
        <v>7.0391169433593754</v>
      </c>
      <c r="AE4" s="489">
        <f t="shared" si="10"/>
        <v>4.8655260953608233</v>
      </c>
    </row>
    <row r="5" spans="1:32" x14ac:dyDescent="0.2">
      <c r="A5" s="485">
        <v>16.666499999999999</v>
      </c>
      <c r="B5" s="485">
        <f t="shared" si="0"/>
        <v>13.810162021946017</v>
      </c>
      <c r="C5" s="486">
        <v>17.51011626847319</v>
      </c>
      <c r="D5" s="486">
        <v>10.110207775418843</v>
      </c>
      <c r="E5" s="487">
        <v>9.2409238183593754</v>
      </c>
      <c r="F5" s="486">
        <v>10.675686079122112</v>
      </c>
      <c r="G5" s="487">
        <v>9.6999999999999993</v>
      </c>
      <c r="H5" s="487">
        <v>6.7728677539062492</v>
      </c>
      <c r="I5" s="487">
        <v>13.094999999999999</v>
      </c>
      <c r="J5" s="487">
        <v>8.4292460058593761</v>
      </c>
      <c r="K5" s="487">
        <v>7.2789325732421872</v>
      </c>
      <c r="L5" s="487">
        <v>11.064745478515624</v>
      </c>
      <c r="M5" s="481">
        <v>8.7434604538690195</v>
      </c>
      <c r="N5" s="481">
        <v>8.7434604538690195</v>
      </c>
      <c r="O5" s="486">
        <v>8.7434604538690195</v>
      </c>
      <c r="P5" s="486">
        <v>8.8494637343279532</v>
      </c>
      <c r="Q5" s="488">
        <f t="shared" si="1"/>
        <v>8.7964620940984872</v>
      </c>
      <c r="R5" s="487">
        <f t="shared" si="2"/>
        <v>8.8494637343279532</v>
      </c>
      <c r="S5" s="489">
        <v>5.7072160156250007</v>
      </c>
      <c r="T5" s="487">
        <f t="shared" si="3"/>
        <v>17.51011626847319</v>
      </c>
      <c r="U5" s="487">
        <v>0</v>
      </c>
      <c r="V5" s="489">
        <f t="shared" si="4"/>
        <v>7.964517360895158</v>
      </c>
      <c r="W5" s="489">
        <f t="shared" si="5"/>
        <v>7.0795709874623629</v>
      </c>
      <c r="X5" s="489">
        <f t="shared" si="6"/>
        <v>6.1946246140295669</v>
      </c>
      <c r="Y5" s="489">
        <f t="shared" si="7"/>
        <v>9.2919369210443516</v>
      </c>
      <c r="Z5" s="489">
        <f t="shared" si="8"/>
        <v>11.799284979103938</v>
      </c>
      <c r="AA5" s="487">
        <v>11.596703433388157</v>
      </c>
      <c r="AB5" s="485">
        <v>10.440833984375001</v>
      </c>
      <c r="AC5" s="485">
        <v>8.9468076171875008</v>
      </c>
      <c r="AD5" s="489">
        <f t="shared" si="9"/>
        <v>6.2422675170898447</v>
      </c>
      <c r="AE5" s="489">
        <f t="shared" si="10"/>
        <v>4.3147337575171809</v>
      </c>
    </row>
    <row r="6" spans="1:32" x14ac:dyDescent="0.2">
      <c r="A6" s="485">
        <v>13.91825</v>
      </c>
      <c r="B6" s="485">
        <f t="shared" si="0"/>
        <v>10.544722804970409</v>
      </c>
      <c r="C6" s="486">
        <v>13.070182138736156</v>
      </c>
      <c r="D6" s="486">
        <v>8.0192634712046598</v>
      </c>
      <c r="E6" s="487">
        <v>7.683931728515625</v>
      </c>
      <c r="F6" s="486">
        <v>6.7054881291258175</v>
      </c>
      <c r="G6" s="487">
        <v>9.6999999999999993</v>
      </c>
      <c r="H6" s="487">
        <v>6.0296275146484373</v>
      </c>
      <c r="I6" s="487">
        <v>13.094999999999999</v>
      </c>
      <c r="J6" s="487">
        <v>6.0349274658203127</v>
      </c>
      <c r="K6" s="487">
        <v>5.9486642480468754</v>
      </c>
      <c r="L6" s="487">
        <v>7.1935758886718748</v>
      </c>
      <c r="M6" s="481">
        <v>6.6740217295006241</v>
      </c>
      <c r="N6" s="481">
        <v>6.6740217295006241</v>
      </c>
      <c r="O6" s="486">
        <v>6.6740217295006241</v>
      </c>
      <c r="P6" s="486">
        <v>7.3309987902765972</v>
      </c>
      <c r="Q6" s="488">
        <f t="shared" si="1"/>
        <v>7.0025102598886111</v>
      </c>
      <c r="R6" s="487">
        <f t="shared" si="2"/>
        <v>7.3309987902765972</v>
      </c>
      <c r="S6" s="489">
        <v>5.1443019531250007</v>
      </c>
      <c r="T6" s="487">
        <f t="shared" si="3"/>
        <v>13.070182138736156</v>
      </c>
      <c r="U6" s="487">
        <v>0</v>
      </c>
      <c r="V6" s="489">
        <f t="shared" si="4"/>
        <v>6.5978989112489375</v>
      </c>
      <c r="W6" s="489">
        <f t="shared" si="5"/>
        <v>5.8647990322212777</v>
      </c>
      <c r="X6" s="489">
        <f t="shared" si="6"/>
        <v>5.131699153193618</v>
      </c>
      <c r="Y6" s="489">
        <f t="shared" si="7"/>
        <v>7.6975487297904266</v>
      </c>
      <c r="Z6" s="489">
        <f t="shared" si="8"/>
        <v>9.7746650537021296</v>
      </c>
      <c r="AA6" s="487">
        <v>10.037353618421053</v>
      </c>
      <c r="AB6" s="485">
        <v>8.9981513671875</v>
      </c>
      <c r="AC6" s="485">
        <v>7.4853437500000002</v>
      </c>
      <c r="AD6" s="489">
        <f t="shared" si="9"/>
        <v>5.6265802612304698</v>
      </c>
      <c r="AE6" s="489">
        <f t="shared" si="10"/>
        <v>3.8891629886168371</v>
      </c>
    </row>
    <row r="7" spans="1:32" x14ac:dyDescent="0.2">
      <c r="A7" s="485">
        <v>12.757054545869362</v>
      </c>
      <c r="B7" s="485">
        <f t="shared" si="0"/>
        <v>8.5500305380516934</v>
      </c>
      <c r="C7" s="486">
        <v>10.449423529005919</v>
      </c>
      <c r="D7" s="486">
        <v>6.6506375470974657</v>
      </c>
      <c r="E7" s="487">
        <v>6.6669525634765625</v>
      </c>
      <c r="F7" s="486">
        <v>4.9273306949006788</v>
      </c>
      <c r="G7" s="487">
        <v>8.3904592675781249</v>
      </c>
      <c r="H7" s="487">
        <v>5.4672359130859371</v>
      </c>
      <c r="I7" s="487">
        <v>13.094999999999999</v>
      </c>
      <c r="J7" s="487">
        <v>4.8697789062499997</v>
      </c>
      <c r="K7" s="487">
        <v>5.1103422216796872</v>
      </c>
      <c r="L7" s="487">
        <v>5.6125109374999997</v>
      </c>
      <c r="M7" s="481">
        <v>5.453451592499583</v>
      </c>
      <c r="N7" s="481">
        <v>5.453451592499583</v>
      </c>
      <c r="O7" s="486">
        <v>5.453451592499583</v>
      </c>
      <c r="P7" s="486">
        <v>6.28893315704478</v>
      </c>
      <c r="Q7" s="488">
        <f t="shared" si="1"/>
        <v>5.8711923747721819</v>
      </c>
      <c r="R7" s="487">
        <f t="shared" si="2"/>
        <v>6.28893315704478</v>
      </c>
      <c r="S7" s="489">
        <v>4.6947238281250003</v>
      </c>
      <c r="T7" s="487">
        <f t="shared" si="3"/>
        <v>10.449423529005919</v>
      </c>
      <c r="U7" s="487">
        <v>0</v>
      </c>
      <c r="V7" s="489">
        <f t="shared" si="4"/>
        <v>5.6600398413403017</v>
      </c>
      <c r="W7" s="489">
        <f t="shared" si="5"/>
        <v>5.0311465256358243</v>
      </c>
      <c r="X7" s="489">
        <f t="shared" si="6"/>
        <v>4.4022532099313461</v>
      </c>
      <c r="Y7" s="489">
        <f t="shared" si="7"/>
        <v>6.6033798148970186</v>
      </c>
      <c r="Z7" s="489">
        <f t="shared" si="8"/>
        <v>8.3852442093930399</v>
      </c>
      <c r="AA7" s="487">
        <v>8.8894350842927636</v>
      </c>
      <c r="AB7" s="485">
        <v>7.91943359375</v>
      </c>
      <c r="AC7" s="485">
        <v>6.4497441406249996</v>
      </c>
      <c r="AD7" s="489">
        <f t="shared" si="9"/>
        <v>5.1348541870117188</v>
      </c>
      <c r="AE7" s="489">
        <f t="shared" si="10"/>
        <v>3.5492757463487958</v>
      </c>
    </row>
    <row r="8" spans="1:32" x14ac:dyDescent="0.2">
      <c r="A8" s="485">
        <v>10.495535334211933</v>
      </c>
      <c r="B8" s="485">
        <f t="shared" si="0"/>
        <v>7.2672457405032294</v>
      </c>
      <c r="C8" s="486">
        <v>8.8009208667739642</v>
      </c>
      <c r="D8" s="486">
        <v>5.7335706142324945</v>
      </c>
      <c r="E8" s="487">
        <v>5.9397831591796875</v>
      </c>
      <c r="F8" s="486">
        <v>3.9553448503068789</v>
      </c>
      <c r="G8" s="487">
        <v>6.6675758642578122</v>
      </c>
      <c r="H8" s="487">
        <v>5.0237465136718749</v>
      </c>
      <c r="I8" s="487">
        <v>13.094999999999999</v>
      </c>
      <c r="J8" s="487">
        <v>4.1543158105468754</v>
      </c>
      <c r="K8" s="487">
        <v>4.5236423632812501</v>
      </c>
      <c r="L8" s="487">
        <v>4.705039467773438</v>
      </c>
      <c r="M8" s="481">
        <v>4.680154775476546</v>
      </c>
      <c r="N8" s="481">
        <v>4.680154775476546</v>
      </c>
      <c r="O8" s="486">
        <v>4.680154775476546</v>
      </c>
      <c r="P8" s="486">
        <v>5.5654631928097613</v>
      </c>
      <c r="Q8" s="488">
        <f t="shared" si="1"/>
        <v>5.1228089841431537</v>
      </c>
      <c r="R8" s="487">
        <f t="shared" si="2"/>
        <v>5.5654631928097613</v>
      </c>
      <c r="S8" s="489">
        <v>4.32638046875</v>
      </c>
      <c r="T8" s="487">
        <f t="shared" si="3"/>
        <v>8.8009208667739642</v>
      </c>
      <c r="U8" s="487">
        <v>0</v>
      </c>
      <c r="V8" s="489">
        <f t="shared" si="4"/>
        <v>5.0089168735287855</v>
      </c>
      <c r="W8" s="489">
        <f t="shared" si="5"/>
        <v>4.4523705542478096</v>
      </c>
      <c r="X8" s="489">
        <f t="shared" si="6"/>
        <v>3.8958242349668328</v>
      </c>
      <c r="Y8" s="489">
        <f t="shared" si="7"/>
        <v>5.8437363524502492</v>
      </c>
      <c r="Z8" s="489">
        <f t="shared" si="8"/>
        <v>7.4206175904130154</v>
      </c>
      <c r="AA8" s="487">
        <v>8.0048339329769735</v>
      </c>
      <c r="AB8" s="485">
        <v>7.08094140625</v>
      </c>
      <c r="AC8" s="485">
        <v>5.6756943359375001</v>
      </c>
      <c r="AD8" s="489">
        <f t="shared" si="9"/>
        <v>4.7319786376953124</v>
      </c>
      <c r="AE8" s="489">
        <f t="shared" si="10"/>
        <v>3.2708031035223351</v>
      </c>
    </row>
    <row r="9" spans="1:32" x14ac:dyDescent="0.2">
      <c r="A9" s="485">
        <v>8.9860932490613923</v>
      </c>
      <c r="B9" s="485">
        <f t="shared" si="0"/>
        <v>6.3373969793538105</v>
      </c>
      <c r="C9" s="486">
        <v>7.6244102130907034</v>
      </c>
      <c r="D9" s="486">
        <v>5.0503837456169185</v>
      </c>
      <c r="E9" s="487">
        <v>5.388631337890625</v>
      </c>
      <c r="F9" s="486">
        <v>3.3188953205855798</v>
      </c>
      <c r="G9" s="487">
        <v>5.6418719091796872</v>
      </c>
      <c r="H9" s="487">
        <v>4.6631717480468744</v>
      </c>
      <c r="I9" s="487">
        <v>11.327120058593749</v>
      </c>
      <c r="J9" s="487">
        <v>3.6610528124999999</v>
      </c>
      <c r="K9" s="487">
        <v>4.0853013525390622</v>
      </c>
      <c r="L9" s="487">
        <v>4.1021148437499999</v>
      </c>
      <c r="M9" s="481">
        <v>4.1229668939373632</v>
      </c>
      <c r="N9" s="481">
        <v>4.1229668939373632</v>
      </c>
      <c r="O9" s="486">
        <v>4.1229668939373632</v>
      </c>
      <c r="P9" s="486">
        <v>5.0109826086694493</v>
      </c>
      <c r="Q9" s="488">
        <f t="shared" si="1"/>
        <v>4.5669747513034062</v>
      </c>
      <c r="R9" s="487">
        <f t="shared" si="2"/>
        <v>5.0109826086694493</v>
      </c>
      <c r="S9" s="489">
        <v>4.0184074218749997</v>
      </c>
      <c r="T9" s="487">
        <f t="shared" si="3"/>
        <v>7.6244102130907034</v>
      </c>
      <c r="U9" s="487">
        <v>0</v>
      </c>
      <c r="V9" s="489">
        <f t="shared" si="4"/>
        <v>4.5098843478025046</v>
      </c>
      <c r="W9" s="489">
        <f t="shared" si="5"/>
        <v>4.0087860869355598</v>
      </c>
      <c r="X9" s="489">
        <f t="shared" si="6"/>
        <v>3.5076878260686142</v>
      </c>
      <c r="Y9" s="489">
        <f t="shared" si="7"/>
        <v>5.2615317391029217</v>
      </c>
      <c r="Z9" s="489">
        <f t="shared" si="8"/>
        <v>6.6813101448925991</v>
      </c>
      <c r="AA9" s="487">
        <v>7.2997459138569081</v>
      </c>
      <c r="AB9" s="485">
        <v>6.4095991210937502</v>
      </c>
      <c r="AC9" s="485">
        <v>5.0741874999999999</v>
      </c>
      <c r="AD9" s="489">
        <f t="shared" si="9"/>
        <v>4.3951331176757806</v>
      </c>
      <c r="AE9" s="489">
        <f t="shared" si="10"/>
        <v>3.0379712467783486</v>
      </c>
    </row>
    <row r="10" spans="1:32" x14ac:dyDescent="0.2">
      <c r="A10" s="485">
        <v>7.8983664506529898</v>
      </c>
      <c r="B10" s="485">
        <f t="shared" si="0"/>
        <v>5.6041508082650235</v>
      </c>
      <c r="C10" s="486">
        <v>6.7072218447774548</v>
      </c>
      <c r="D10" s="486">
        <v>4.5010797717525914</v>
      </c>
      <c r="E10" s="487">
        <v>4.953479770507812</v>
      </c>
      <c r="F10" s="486">
        <v>2.8507802974214043</v>
      </c>
      <c r="G10" s="487">
        <v>4.9468564892578124</v>
      </c>
      <c r="H10" s="487">
        <v>4.3630268457031249</v>
      </c>
      <c r="I10" s="487">
        <v>9.0012267773437493</v>
      </c>
      <c r="J10" s="487">
        <v>3.2961289135742184</v>
      </c>
      <c r="K10" s="487">
        <v>3.7427698657226562</v>
      </c>
      <c r="L10" s="487">
        <v>3.6664439379882809</v>
      </c>
      <c r="M10" s="481">
        <v>3.6842186086202267</v>
      </c>
      <c r="N10" s="481">
        <v>3.6842186086202267</v>
      </c>
      <c r="O10" s="486">
        <v>3.6842186086202267</v>
      </c>
      <c r="P10" s="486">
        <v>4.5546033634431708</v>
      </c>
      <c r="Q10" s="488">
        <f t="shared" si="1"/>
        <v>4.1194109860316992</v>
      </c>
      <c r="R10" s="487">
        <f t="shared" si="2"/>
        <v>4.5546033634431708</v>
      </c>
      <c r="S10" s="489">
        <v>3.7566203125000004</v>
      </c>
      <c r="T10" s="487">
        <f t="shared" si="3"/>
        <v>6.7072218447774548</v>
      </c>
      <c r="U10" s="487">
        <v>0</v>
      </c>
      <c r="V10" s="489">
        <f t="shared" si="4"/>
        <v>4.0991430270988536</v>
      </c>
      <c r="W10" s="489">
        <f t="shared" si="5"/>
        <v>3.6436826907545368</v>
      </c>
      <c r="X10" s="489">
        <f t="shared" si="6"/>
        <v>3.1882223544102195</v>
      </c>
      <c r="Y10" s="489">
        <f t="shared" si="7"/>
        <v>4.782333531615329</v>
      </c>
      <c r="Z10" s="489">
        <f t="shared" si="8"/>
        <v>6.0728044845908951</v>
      </c>
      <c r="AA10" s="487">
        <v>6.7229643811677633</v>
      </c>
      <c r="AB10" s="485">
        <v>5.8593959960937498</v>
      </c>
      <c r="AC10" s="485">
        <v>4.5926923828125004</v>
      </c>
      <c r="AD10" s="489">
        <f t="shared" si="9"/>
        <v>4.1088034667968758</v>
      </c>
      <c r="AE10" s="489">
        <f t="shared" si="10"/>
        <v>2.8400565936426108</v>
      </c>
    </row>
    <row r="11" spans="1:32" x14ac:dyDescent="0.2">
      <c r="A11" s="485">
        <v>7.0727893667924944</v>
      </c>
      <c r="B11" s="485">
        <f t="shared" si="0"/>
        <v>5.0301115844978241</v>
      </c>
      <c r="C11" s="486">
        <v>5.9957844530653475</v>
      </c>
      <c r="D11" s="486">
        <v>4.0644387159303008</v>
      </c>
      <c r="E11" s="487">
        <v>4.5993596728515627</v>
      </c>
      <c r="F11" s="486">
        <v>2.5033828788487678</v>
      </c>
      <c r="G11" s="487">
        <v>4.4383737744140621</v>
      </c>
      <c r="H11" s="487">
        <v>4.108466733398437</v>
      </c>
      <c r="I11" s="487">
        <v>7.6165271484375001</v>
      </c>
      <c r="J11" s="487">
        <v>3.0129474072265623</v>
      </c>
      <c r="K11" s="487">
        <v>3.4661822753906248</v>
      </c>
      <c r="L11" s="487">
        <v>3.333852346191406</v>
      </c>
      <c r="M11" s="481">
        <v>3.3403557746838679</v>
      </c>
      <c r="N11" s="481">
        <v>3.3403557746838679</v>
      </c>
      <c r="O11" s="486">
        <v>3.3403557746838679</v>
      </c>
      <c r="P11" s="486">
        <v>4.1841825666190484</v>
      </c>
      <c r="Q11" s="488">
        <f t="shared" si="1"/>
        <v>3.7622691706514582</v>
      </c>
      <c r="R11" s="487">
        <f t="shared" si="2"/>
        <v>4.1841825666190484</v>
      </c>
      <c r="S11" s="489">
        <v>3.5310187499999999</v>
      </c>
      <c r="T11" s="487">
        <f t="shared" si="3"/>
        <v>5.9957844530653475</v>
      </c>
      <c r="U11" s="487">
        <v>0</v>
      </c>
      <c r="V11" s="489">
        <f t="shared" si="4"/>
        <v>3.7657643099571438</v>
      </c>
      <c r="W11" s="489">
        <f t="shared" si="5"/>
        <v>3.3473460532952388</v>
      </c>
      <c r="X11" s="489">
        <f t="shared" si="6"/>
        <v>2.9289277966333338</v>
      </c>
      <c r="Y11" s="489">
        <f t="shared" si="7"/>
        <v>4.3933916949500009</v>
      </c>
      <c r="Z11" s="489">
        <f t="shared" si="8"/>
        <v>5.5789100888253973</v>
      </c>
      <c r="AA11" s="487">
        <v>6.2413229081003285</v>
      </c>
      <c r="AB11" s="485">
        <v>5.3998793945312498</v>
      </c>
      <c r="AC11" s="485">
        <v>4.1981469726562501</v>
      </c>
      <c r="AD11" s="489">
        <f t="shared" si="9"/>
        <v>3.8620517578125</v>
      </c>
      <c r="AE11" s="489">
        <f t="shared" si="10"/>
        <v>2.6694987113402049</v>
      </c>
    </row>
    <row r="12" spans="1:32" x14ac:dyDescent="0.2">
      <c r="A12" s="485">
        <v>6.4222003670944829</v>
      </c>
      <c r="B12" s="485">
        <f t="shared" si="0"/>
        <v>4.5668278887609794</v>
      </c>
      <c r="C12" s="486">
        <v>5.425776042542787</v>
      </c>
      <c r="D12" s="486">
        <v>3.7078797349791714</v>
      </c>
      <c r="E12" s="487">
        <v>4.3043759472656253</v>
      </c>
      <c r="F12" s="486">
        <v>2.2341435580473399</v>
      </c>
      <c r="G12" s="487">
        <v>4.0468575244140625</v>
      </c>
      <c r="H12" s="487">
        <v>3.8892550219726556</v>
      </c>
      <c r="I12" s="487">
        <v>6.6782562841796871</v>
      </c>
      <c r="J12" s="487">
        <v>2.7854703295898435</v>
      </c>
      <c r="K12" s="487">
        <v>3.2371793896484373</v>
      </c>
      <c r="L12" s="487">
        <v>3.0698870703124999</v>
      </c>
      <c r="M12" s="481">
        <v>3.0621081547019577</v>
      </c>
      <c r="N12" s="481">
        <v>3.0621081547019577</v>
      </c>
      <c r="O12" s="486">
        <v>3.0621081547019577</v>
      </c>
      <c r="P12" s="486">
        <v>3.8761987054072549</v>
      </c>
      <c r="Q12" s="488">
        <f t="shared" si="1"/>
        <v>3.4691534300546065</v>
      </c>
      <c r="R12" s="487">
        <f t="shared" si="2"/>
        <v>3.8761987054072549</v>
      </c>
      <c r="S12" s="489">
        <v>3.3343375000000002</v>
      </c>
      <c r="T12" s="487">
        <f t="shared" si="3"/>
        <v>5.425776042542787</v>
      </c>
      <c r="U12" s="487">
        <v>0</v>
      </c>
      <c r="V12" s="489">
        <f t="shared" si="4"/>
        <v>3.4885788348665296</v>
      </c>
      <c r="W12" s="489">
        <f t="shared" si="5"/>
        <v>3.100958964325804</v>
      </c>
      <c r="X12" s="489">
        <f t="shared" si="6"/>
        <v>2.7133390937850783</v>
      </c>
      <c r="Y12" s="489">
        <f t="shared" si="7"/>
        <v>4.0700086406776181</v>
      </c>
      <c r="Z12" s="489">
        <f t="shared" si="8"/>
        <v>5.1682649405430059</v>
      </c>
      <c r="AA12" s="487">
        <v>5.8323368626644738</v>
      </c>
      <c r="AB12" s="485">
        <v>5.0100703124999999</v>
      </c>
      <c r="AC12" s="485">
        <v>3.8686782226562499</v>
      </c>
      <c r="AD12" s="489">
        <f t="shared" si="9"/>
        <v>3.6469316406250001</v>
      </c>
      <c r="AE12" s="489">
        <f t="shared" si="10"/>
        <v>2.5208049828178685</v>
      </c>
    </row>
    <row r="13" spans="1:32" x14ac:dyDescent="0.2">
      <c r="A13" s="485">
        <v>5.8946956680550793</v>
      </c>
      <c r="B13" s="485">
        <f t="shared" si="0"/>
        <v>4.1854403493803325</v>
      </c>
      <c r="C13" s="486">
        <v>4.9593384477490128</v>
      </c>
      <c r="D13" s="486">
        <v>3.4115422510116518</v>
      </c>
      <c r="E13" s="487">
        <v>4.0540482177734374</v>
      </c>
      <c r="F13" s="486">
        <v>2.0195735902153609</v>
      </c>
      <c r="G13" s="487">
        <v>3.7341679833984376</v>
      </c>
      <c r="H13" s="487">
        <v>3.69808142578125</v>
      </c>
      <c r="I13" s="487">
        <v>5.9918046191406242</v>
      </c>
      <c r="J13" s="487">
        <v>2.5978871069335936</v>
      </c>
      <c r="K13" s="487">
        <v>3.0437901391601558</v>
      </c>
      <c r="L13" s="487">
        <v>2.8542219213867188</v>
      </c>
      <c r="M13" s="481">
        <v>2.8322257484964686</v>
      </c>
      <c r="N13" s="481">
        <v>2.8322257484964686</v>
      </c>
      <c r="O13" s="486">
        <v>2.8322257484964686</v>
      </c>
      <c r="P13" s="486">
        <v>3.6160592113306649</v>
      </c>
      <c r="Q13" s="488">
        <f t="shared" si="1"/>
        <v>3.2241424799135667</v>
      </c>
      <c r="R13" s="487">
        <f t="shared" si="2"/>
        <v>3.6160592113306649</v>
      </c>
      <c r="S13" s="489">
        <v>3.1611630859375004</v>
      </c>
      <c r="T13" s="487">
        <f t="shared" si="3"/>
        <v>4.9593384477490128</v>
      </c>
      <c r="U13" s="487">
        <v>0</v>
      </c>
      <c r="V13" s="489">
        <f t="shared" si="4"/>
        <v>3.2544532901975987</v>
      </c>
      <c r="W13" s="489">
        <f t="shared" si="5"/>
        <v>2.892847369064532</v>
      </c>
      <c r="X13" s="489">
        <f t="shared" si="6"/>
        <v>2.5312414479314653</v>
      </c>
      <c r="Y13" s="489">
        <f t="shared" si="7"/>
        <v>3.7968621718971987</v>
      </c>
      <c r="Z13" s="489">
        <f t="shared" si="8"/>
        <v>4.8214122817742204</v>
      </c>
      <c r="AA13" s="487">
        <v>5.4801880139802632</v>
      </c>
      <c r="AB13" s="485">
        <v>4.6750346679687498</v>
      </c>
      <c r="AC13" s="485">
        <v>3.5892219238281249</v>
      </c>
      <c r="AD13" s="489">
        <f t="shared" si="9"/>
        <v>3.4575221252441413</v>
      </c>
      <c r="AE13" s="489">
        <f t="shared" si="10"/>
        <v>2.3898827453823017</v>
      </c>
    </row>
    <row r="14" spans="1:32" x14ac:dyDescent="0.2">
      <c r="A14" s="485">
        <v>5.4573169133030239</v>
      </c>
      <c r="B14" s="485">
        <f t="shared" si="0"/>
        <v>3.8604415162538066</v>
      </c>
      <c r="C14" s="486">
        <v>4.5638383268903953</v>
      </c>
      <c r="D14" s="486">
        <v>3.157044705617218</v>
      </c>
      <c r="E14" s="487">
        <v>3.838378095703125</v>
      </c>
      <c r="F14" s="486">
        <v>1.8414690881260076</v>
      </c>
      <c r="G14" s="487">
        <v>3.4774618408203124</v>
      </c>
      <c r="H14" s="487">
        <v>3.529572580566406</v>
      </c>
      <c r="I14" s="487">
        <v>5.4632578710937496</v>
      </c>
      <c r="J14" s="487">
        <v>2.4399857421875</v>
      </c>
      <c r="K14" s="487">
        <v>2.8778424633789061</v>
      </c>
      <c r="L14" s="487">
        <v>2.6740098461914061</v>
      </c>
      <c r="M14" s="481">
        <v>2.6355206783314471</v>
      </c>
      <c r="N14" s="481">
        <v>2.6355206783314471</v>
      </c>
      <c r="O14" s="486">
        <v>2.6355206783314471</v>
      </c>
      <c r="P14" s="486">
        <v>3.3893843679191935</v>
      </c>
      <c r="Q14" s="488">
        <f t="shared" si="1"/>
        <v>3.0124525231253205</v>
      </c>
      <c r="R14" s="487">
        <f t="shared" si="2"/>
        <v>3.3893843679191935</v>
      </c>
      <c r="S14" s="489">
        <v>3.0073746093750002</v>
      </c>
      <c r="T14" s="487">
        <f t="shared" si="3"/>
        <v>4.5638383268903953</v>
      </c>
      <c r="U14" s="487">
        <v>0</v>
      </c>
      <c r="V14" s="489">
        <f t="shared" si="4"/>
        <v>3.0504459311272742</v>
      </c>
      <c r="W14" s="489">
        <f t="shared" si="5"/>
        <v>2.711507494335355</v>
      </c>
      <c r="X14" s="489">
        <f t="shared" si="6"/>
        <v>2.3725690575434353</v>
      </c>
      <c r="Y14" s="489">
        <f t="shared" si="7"/>
        <v>3.5588535863151529</v>
      </c>
      <c r="Z14" s="489">
        <f t="shared" si="8"/>
        <v>4.5191791572255919</v>
      </c>
      <c r="AA14" s="487">
        <v>5.173408177425987</v>
      </c>
      <c r="AB14" s="485">
        <v>4.3838432617187504</v>
      </c>
      <c r="AC14" s="485">
        <v>3.3490566406250002</v>
      </c>
      <c r="AD14" s="489">
        <f t="shared" si="9"/>
        <v>3.2893159790039066</v>
      </c>
      <c r="AE14" s="489">
        <f t="shared" si="10"/>
        <v>2.2736165431701023</v>
      </c>
    </row>
    <row r="15" spans="1:32" x14ac:dyDescent="0.2">
      <c r="A15" s="485">
        <v>5.0880674821317804</v>
      </c>
      <c r="B15" s="485">
        <f t="shared" si="0"/>
        <v>3.5883624262590246</v>
      </c>
      <c r="C15" s="486">
        <v>4.2341297907900151</v>
      </c>
      <c r="D15" s="486">
        <v>2.9425950617280336</v>
      </c>
      <c r="E15" s="487">
        <v>3.6502182250976563</v>
      </c>
      <c r="F15" s="486">
        <v>1.6955823589988006</v>
      </c>
      <c r="G15" s="487">
        <v>3.2621386547851561</v>
      </c>
      <c r="H15" s="487">
        <v>3.3796805834960937</v>
      </c>
      <c r="I15" s="487">
        <v>5.0411264697265619</v>
      </c>
      <c r="J15" s="487">
        <v>2.3048464599609373</v>
      </c>
      <c r="K15" s="487">
        <v>2.7335466748046873</v>
      </c>
      <c r="L15" s="487">
        <v>2.5206932470703127</v>
      </c>
      <c r="M15" s="481">
        <v>2.4701089691646572</v>
      </c>
      <c r="N15" s="481">
        <v>2.4701089691646572</v>
      </c>
      <c r="O15" s="486">
        <v>2.4701089691646572</v>
      </c>
      <c r="P15" s="486">
        <v>3.1958430253697112</v>
      </c>
      <c r="Q15" s="488">
        <f t="shared" si="1"/>
        <v>2.8329759972671842</v>
      </c>
      <c r="R15" s="487">
        <f t="shared" si="2"/>
        <v>3.1958430253697112</v>
      </c>
      <c r="S15" s="489">
        <v>2.8697765625000002</v>
      </c>
      <c r="T15" s="487">
        <f t="shared" si="3"/>
        <v>4.2341297907900151</v>
      </c>
      <c r="U15" s="487">
        <v>0</v>
      </c>
      <c r="V15" s="489">
        <f t="shared" si="4"/>
        <v>2.8762587228327403</v>
      </c>
      <c r="W15" s="489">
        <f t="shared" si="5"/>
        <v>2.556674420295769</v>
      </c>
      <c r="X15" s="489">
        <f t="shared" si="6"/>
        <v>2.2370901177587976</v>
      </c>
      <c r="Y15" s="489">
        <f t="shared" si="7"/>
        <v>3.3556351766381969</v>
      </c>
      <c r="Z15" s="489">
        <f t="shared" si="8"/>
        <v>4.2611240338262819</v>
      </c>
      <c r="AA15" s="487">
        <v>4.9034654605263155</v>
      </c>
      <c r="AB15" s="485">
        <v>4.1283115234374996</v>
      </c>
      <c r="AC15" s="485">
        <v>3.1403383789062498</v>
      </c>
      <c r="AD15" s="489">
        <f t="shared" si="9"/>
        <v>3.1388181152343755</v>
      </c>
      <c r="AE15" s="489">
        <f t="shared" si="10"/>
        <v>2.1695905283505148</v>
      </c>
    </row>
    <row r="16" spans="1:32" x14ac:dyDescent="0.2">
      <c r="A16" s="485">
        <v>4.7716706584970376</v>
      </c>
      <c r="B16" s="485">
        <f t="shared" si="0"/>
        <v>3.35387855176368</v>
      </c>
      <c r="C16" s="486">
        <v>3.9510002585760766</v>
      </c>
      <c r="D16" s="486">
        <v>2.7567568449512838</v>
      </c>
      <c r="E16" s="487">
        <v>3.484309387207031</v>
      </c>
      <c r="F16" s="486">
        <v>1.5721375501476009</v>
      </c>
      <c r="G16" s="487">
        <v>3.0783852270507812</v>
      </c>
      <c r="H16" s="487">
        <v>3.2452931933593749</v>
      </c>
      <c r="I16" s="487">
        <v>4.6945736035156251</v>
      </c>
      <c r="J16" s="487">
        <v>2.1875967626953128</v>
      </c>
      <c r="K16" s="487">
        <v>2.6066758374023435</v>
      </c>
      <c r="L16" s="487">
        <v>2.3883285058593748</v>
      </c>
      <c r="M16" s="481">
        <v>2.3268913929923807</v>
      </c>
      <c r="N16" s="481">
        <v>2.3268913929923807</v>
      </c>
      <c r="O16" s="486">
        <v>2.3268913929923807</v>
      </c>
      <c r="P16" s="486">
        <v>3.0260891785798867</v>
      </c>
      <c r="Q16" s="488">
        <f t="shared" si="1"/>
        <v>2.6764902857861337</v>
      </c>
      <c r="R16" s="487">
        <f t="shared" si="2"/>
        <v>3.0260891785798867</v>
      </c>
      <c r="S16" s="489">
        <v>2.7458498046875</v>
      </c>
      <c r="T16" s="487">
        <f t="shared" si="3"/>
        <v>3.9510002585760766</v>
      </c>
      <c r="U16" s="487">
        <v>0</v>
      </c>
      <c r="V16" s="489">
        <f t="shared" si="4"/>
        <v>2.7234802607218982</v>
      </c>
      <c r="W16" s="489">
        <f t="shared" si="5"/>
        <v>2.4208713428639097</v>
      </c>
      <c r="X16" s="489">
        <f t="shared" si="6"/>
        <v>2.1182624250059203</v>
      </c>
      <c r="Y16" s="489">
        <f t="shared" si="7"/>
        <v>3.1773936375088812</v>
      </c>
      <c r="Z16" s="489">
        <f t="shared" si="8"/>
        <v>4.0347855714398486</v>
      </c>
      <c r="AA16" s="487">
        <v>4.6638734580592107</v>
      </c>
      <c r="AB16" s="485">
        <v>3.9021835937499998</v>
      </c>
      <c r="AC16" s="485">
        <v>2.9571933593750002</v>
      </c>
      <c r="AD16" s="489">
        <f t="shared" si="9"/>
        <v>3.0032732238769531</v>
      </c>
      <c r="AE16" s="489">
        <f t="shared" si="10"/>
        <v>2.0759001959836758</v>
      </c>
    </row>
    <row r="17" spans="1:31" x14ac:dyDescent="0.2">
      <c r="A17" s="485">
        <v>4.4971654473244707</v>
      </c>
      <c r="B17" s="485">
        <f t="shared" si="0"/>
        <v>3.1493033720456203</v>
      </c>
      <c r="C17" s="486">
        <v>3.7047441614939189</v>
      </c>
      <c r="D17" s="486">
        <v>2.5938625825973216</v>
      </c>
      <c r="E17" s="487">
        <v>3.3366870385742189</v>
      </c>
      <c r="F17" s="486">
        <v>1.4660930760906936</v>
      </c>
      <c r="G17" s="487">
        <v>2.9193379077148438</v>
      </c>
      <c r="H17" s="487">
        <v>3.1239738061523434</v>
      </c>
      <c r="I17" s="487">
        <v>4.4038871484374997</v>
      </c>
      <c r="J17" s="487">
        <v>2.0846971923828126</v>
      </c>
      <c r="K17" s="487">
        <v>2.4940644262695315</v>
      </c>
      <c r="L17" s="487">
        <v>2.2726460595703122</v>
      </c>
      <c r="M17" s="481">
        <v>2.2013575606065054</v>
      </c>
      <c r="N17" s="481">
        <v>2.2013575606065054</v>
      </c>
      <c r="O17" s="486">
        <v>2.2013575606065054</v>
      </c>
      <c r="P17" s="486">
        <v>2.8756486440376676</v>
      </c>
      <c r="Q17" s="488">
        <f t="shared" si="1"/>
        <v>2.5385031023220863</v>
      </c>
      <c r="R17" s="487">
        <f t="shared" si="2"/>
        <v>2.8756486440376676</v>
      </c>
      <c r="S17" s="489">
        <v>2.6335806640624999</v>
      </c>
      <c r="T17" s="487">
        <f t="shared" si="3"/>
        <v>3.7047441614939189</v>
      </c>
      <c r="U17" s="487">
        <v>0</v>
      </c>
      <c r="V17" s="489">
        <f t="shared" si="4"/>
        <v>2.5880837796339011</v>
      </c>
      <c r="W17" s="489">
        <f t="shared" si="5"/>
        <v>2.3005189152301342</v>
      </c>
      <c r="X17" s="489">
        <f t="shared" si="6"/>
        <v>2.0129540508263672</v>
      </c>
      <c r="Y17" s="489">
        <f t="shared" si="7"/>
        <v>3.0194310762395515</v>
      </c>
      <c r="Z17" s="489">
        <f t="shared" si="8"/>
        <v>3.8341981920502235</v>
      </c>
      <c r="AA17" s="487">
        <v>4.4496080129523028</v>
      </c>
      <c r="AB17" s="485">
        <v>3.7005957031249999</v>
      </c>
      <c r="AC17" s="485">
        <v>2.7951330566406249</v>
      </c>
      <c r="AD17" s="489">
        <f t="shared" si="9"/>
        <v>2.8804788513183595</v>
      </c>
      <c r="AE17" s="489">
        <f t="shared" si="10"/>
        <v>1.9910231824527482</v>
      </c>
    </row>
    <row r="18" spans="1:31" x14ac:dyDescent="0.2">
      <c r="A18" s="485">
        <v>4.2564707587492299</v>
      </c>
      <c r="B18" s="485">
        <f t="shared" si="0"/>
        <v>2.9694269567609082</v>
      </c>
      <c r="C18" s="486">
        <v>3.4888080110176558</v>
      </c>
      <c r="D18" s="486">
        <v>2.4500459025041605</v>
      </c>
      <c r="E18" s="487">
        <v>3.2043009838867187</v>
      </c>
      <c r="F18" s="486">
        <v>1.3741047343352377</v>
      </c>
      <c r="G18" s="487">
        <v>2.780037524414062</v>
      </c>
      <c r="H18" s="487">
        <v>3.0137845532226559</v>
      </c>
      <c r="I18" s="487">
        <v>4.1558200683593753</v>
      </c>
      <c r="J18" s="487">
        <v>1.9935079565429688</v>
      </c>
      <c r="K18" s="487">
        <v>2.3932898095703123</v>
      </c>
      <c r="L18" s="487">
        <v>2.1704924609375</v>
      </c>
      <c r="M18" s="481">
        <v>2.0904563146920219</v>
      </c>
      <c r="N18" s="481">
        <v>2.0904563146920219</v>
      </c>
      <c r="O18" s="486">
        <v>2.0904563146920219</v>
      </c>
      <c r="P18" s="486">
        <v>2.7414507358302966</v>
      </c>
      <c r="Q18" s="488">
        <f t="shared" si="1"/>
        <v>2.415953525261159</v>
      </c>
      <c r="R18" s="487">
        <f t="shared" si="2"/>
        <v>2.7414507358302966</v>
      </c>
      <c r="S18" s="489">
        <v>2.5313392578125002</v>
      </c>
      <c r="T18" s="487">
        <f t="shared" si="3"/>
        <v>3.4888080110176558</v>
      </c>
      <c r="U18" s="487">
        <v>0</v>
      </c>
      <c r="V18" s="489">
        <f t="shared" si="4"/>
        <v>2.4673056622472669</v>
      </c>
      <c r="W18" s="489">
        <f t="shared" si="5"/>
        <v>2.1931605886642376</v>
      </c>
      <c r="X18" s="489">
        <f t="shared" si="6"/>
        <v>1.9190155150812076</v>
      </c>
      <c r="Y18" s="489">
        <f t="shared" si="7"/>
        <v>2.8785232726218117</v>
      </c>
      <c r="Z18" s="489">
        <f t="shared" si="8"/>
        <v>3.6552676477737287</v>
      </c>
      <c r="AA18" s="487">
        <v>4.2567144582648027</v>
      </c>
      <c r="AB18" s="485">
        <v>3.5197067871093748</v>
      </c>
      <c r="AC18" s="485">
        <v>2.6506684570312502</v>
      </c>
      <c r="AD18" s="489">
        <f t="shared" si="9"/>
        <v>2.7686523132324221</v>
      </c>
      <c r="AE18" s="489">
        <f t="shared" si="10"/>
        <v>1.9137272739475939</v>
      </c>
    </row>
    <row r="19" spans="1:31" x14ac:dyDescent="0.2">
      <c r="A19" s="485">
        <v>4.0434899919306186</v>
      </c>
      <c r="B19" s="485">
        <f t="shared" si="0"/>
        <v>2.8073484068303314</v>
      </c>
      <c r="C19" s="486">
        <v>3.2947036169792234</v>
      </c>
      <c r="D19" s="486">
        <v>2.3199931966814389</v>
      </c>
      <c r="E19" s="487">
        <v>3.0847617456054688</v>
      </c>
      <c r="F19" s="486">
        <v>1.2921897947440606</v>
      </c>
      <c r="G19" s="487">
        <v>2.6568025292968747</v>
      </c>
      <c r="H19" s="487">
        <v>2.9131641040039065</v>
      </c>
      <c r="I19" s="487">
        <v>3.9411062109374999</v>
      </c>
      <c r="J19" s="487">
        <v>1.91201587890625</v>
      </c>
      <c r="K19" s="487">
        <v>2.3024631396484376</v>
      </c>
      <c r="L19" s="487">
        <v>2.0794820214843748</v>
      </c>
      <c r="M19" s="481">
        <v>1.9900571319425437</v>
      </c>
      <c r="N19" s="481">
        <v>1.9900571319425437</v>
      </c>
      <c r="O19" s="486">
        <v>1.9900571319425437</v>
      </c>
      <c r="P19" s="486">
        <v>2.618925536070924</v>
      </c>
      <c r="Q19" s="488">
        <f t="shared" si="1"/>
        <v>2.3044913340067339</v>
      </c>
      <c r="R19" s="487">
        <f t="shared" si="2"/>
        <v>2.618925536070924</v>
      </c>
      <c r="S19" s="489">
        <v>2.4377904296874999</v>
      </c>
      <c r="T19" s="487">
        <f t="shared" si="3"/>
        <v>3.2947036169792234</v>
      </c>
      <c r="U19" s="487">
        <v>0</v>
      </c>
      <c r="V19" s="489">
        <f t="shared" si="4"/>
        <v>2.3570329824638319</v>
      </c>
      <c r="W19" s="489">
        <f t="shared" si="5"/>
        <v>2.0951404288567392</v>
      </c>
      <c r="X19" s="489">
        <f t="shared" si="6"/>
        <v>1.8332478752496466</v>
      </c>
      <c r="Y19" s="489">
        <f t="shared" si="7"/>
        <v>2.7498718128744706</v>
      </c>
      <c r="Z19" s="489">
        <f t="shared" si="8"/>
        <v>3.4919007147612322</v>
      </c>
      <c r="AA19" s="487">
        <v>4.0820328176398029</v>
      </c>
      <c r="AB19" s="485">
        <v>3.3564428710937499</v>
      </c>
      <c r="AC19" s="485">
        <v>2.5210437011718749</v>
      </c>
      <c r="AD19" s="489">
        <f t="shared" si="9"/>
        <v>2.6663332824707031</v>
      </c>
      <c r="AE19" s="489">
        <f t="shared" si="10"/>
        <v>1.843003073990549</v>
      </c>
    </row>
    <row r="20" spans="1:31" x14ac:dyDescent="0.2">
      <c r="A20" s="485">
        <v>3.8535319035948925</v>
      </c>
      <c r="B20" s="485">
        <f t="shared" si="0"/>
        <v>2.6693283392219507</v>
      </c>
      <c r="C20" s="486">
        <v>3.1297570593133224</v>
      </c>
      <c r="D20" s="486">
        <v>2.208899619130579</v>
      </c>
      <c r="E20" s="487">
        <v>2.9761679248046877</v>
      </c>
      <c r="F20" s="486">
        <v>1.2231422122657236</v>
      </c>
      <c r="G20" s="487">
        <v>2.5468370678710937</v>
      </c>
      <c r="H20" s="487">
        <v>2.8208372021484376</v>
      </c>
      <c r="I20" s="487">
        <v>3.7530507763671874</v>
      </c>
      <c r="J20" s="487">
        <v>1.8386569055175779</v>
      </c>
      <c r="K20" s="487">
        <v>2.2200889208984376</v>
      </c>
      <c r="L20" s="487">
        <v>1.9977737304687497</v>
      </c>
      <c r="M20" s="481">
        <v>1.9041699852677101</v>
      </c>
      <c r="N20" s="481">
        <v>1.9041699852677101</v>
      </c>
      <c r="O20" s="486">
        <v>1.9041699852677101</v>
      </c>
      <c r="P20" s="486">
        <v>2.5133343543223807</v>
      </c>
      <c r="Q20" s="488">
        <f t="shared" si="1"/>
        <v>2.2087521697950452</v>
      </c>
      <c r="R20" s="487">
        <f t="shared" si="2"/>
        <v>2.5133343543223807</v>
      </c>
      <c r="S20" s="489">
        <v>2.3518302734374998</v>
      </c>
      <c r="T20" s="487">
        <f t="shared" si="3"/>
        <v>3.1297570593133224</v>
      </c>
      <c r="U20" s="487">
        <v>0</v>
      </c>
      <c r="V20" s="489">
        <f t="shared" si="4"/>
        <v>2.2620009188901427</v>
      </c>
      <c r="W20" s="489">
        <f t="shared" si="5"/>
        <v>2.0106674834579046</v>
      </c>
      <c r="X20" s="489">
        <f t="shared" si="6"/>
        <v>1.7593340480256663</v>
      </c>
      <c r="Y20" s="489">
        <f t="shared" si="7"/>
        <v>2.6390010720384995</v>
      </c>
      <c r="Z20" s="489">
        <f t="shared" si="8"/>
        <v>3.3511124724298411</v>
      </c>
      <c r="AA20" s="487">
        <v>3.9230073242187502</v>
      </c>
      <c r="AB20" s="485">
        <v>3.2083137207031251</v>
      </c>
      <c r="AC20" s="485">
        <v>2.4040544433593749</v>
      </c>
      <c r="AD20" s="489">
        <f t="shared" si="9"/>
        <v>2.5723143615722655</v>
      </c>
      <c r="AE20" s="489">
        <f t="shared" si="10"/>
        <v>1.7780160142826451</v>
      </c>
    </row>
    <row r="21" spans="1:31" x14ac:dyDescent="0.2">
      <c r="A21" s="485">
        <v>3.682924197482047</v>
      </c>
      <c r="B21" s="485">
        <f t="shared" si="0"/>
        <v>2.5450426167692783</v>
      </c>
      <c r="C21" s="486">
        <v>2.981501705389491</v>
      </c>
      <c r="D21" s="486">
        <v>2.1085835281490657</v>
      </c>
      <c r="E21" s="487">
        <v>2.8769866088867184</v>
      </c>
      <c r="F21" s="486">
        <v>1.1615253861448664</v>
      </c>
      <c r="G21" s="487">
        <v>2.4479752172851561</v>
      </c>
      <c r="H21" s="487">
        <v>2.7357533300781247</v>
      </c>
      <c r="I21" s="487">
        <v>3.5866834619140624</v>
      </c>
      <c r="J21" s="487">
        <v>1.7721953283691405</v>
      </c>
      <c r="K21" s="487">
        <v>2.1449643627929684</v>
      </c>
      <c r="L21" s="487">
        <v>1.9239225341796873</v>
      </c>
      <c r="M21" s="481">
        <v>1.8264816602611516</v>
      </c>
      <c r="N21" s="481">
        <v>1.8264816602611516</v>
      </c>
      <c r="O21" s="486">
        <v>1.8264816602611516</v>
      </c>
      <c r="P21" s="486">
        <v>2.4171933655547186</v>
      </c>
      <c r="Q21" s="488">
        <f t="shared" si="1"/>
        <v>2.121837512907935</v>
      </c>
      <c r="R21" s="487">
        <f t="shared" si="2"/>
        <v>2.4171933655547186</v>
      </c>
      <c r="S21" s="489">
        <v>2.2725374999999999</v>
      </c>
      <c r="T21" s="487">
        <f t="shared" si="3"/>
        <v>2.981501705389491</v>
      </c>
      <c r="U21" s="487">
        <v>0</v>
      </c>
      <c r="V21" s="489">
        <f t="shared" si="4"/>
        <v>2.1754740289992469</v>
      </c>
      <c r="W21" s="489">
        <f t="shared" si="5"/>
        <v>1.933754692443775</v>
      </c>
      <c r="X21" s="489">
        <f t="shared" si="6"/>
        <v>1.692035355888303</v>
      </c>
      <c r="Y21" s="489">
        <f t="shared" si="7"/>
        <v>2.5380530338324547</v>
      </c>
      <c r="Z21" s="489">
        <f t="shared" si="8"/>
        <v>3.2229244874062912</v>
      </c>
      <c r="AA21" s="487">
        <v>3.7775474917763159</v>
      </c>
      <c r="AB21" s="485">
        <v>3.0732800292968752</v>
      </c>
      <c r="AC21" s="485">
        <v>2.29791455078125</v>
      </c>
      <c r="AD21" s="489">
        <f t="shared" si="9"/>
        <v>2.4855878906249997</v>
      </c>
      <c r="AE21" s="489">
        <f t="shared" si="10"/>
        <v>1.7180695876288652</v>
      </c>
    </row>
    <row r="22" spans="1:31" x14ac:dyDescent="0.2">
      <c r="A22" s="485">
        <v>3.5287486677911075</v>
      </c>
      <c r="B22" s="485">
        <f t="shared" si="0"/>
        <v>2.4285609481295642</v>
      </c>
      <c r="C22" s="486">
        <v>2.8427864772313498</v>
      </c>
      <c r="D22" s="486">
        <v>2.0143354190277787</v>
      </c>
      <c r="E22" s="487">
        <v>2.7859664599609371</v>
      </c>
      <c r="F22" s="486">
        <v>1.1042374404981841</v>
      </c>
      <c r="G22" s="487">
        <v>2.3585111889648438</v>
      </c>
      <c r="H22" s="487">
        <v>2.6570360302734377</v>
      </c>
      <c r="I22" s="487">
        <v>3.4382298876953126</v>
      </c>
      <c r="J22" s="487">
        <v>1.7116404260253906</v>
      </c>
      <c r="K22" s="487">
        <v>2.076111887207031</v>
      </c>
      <c r="L22" s="487">
        <v>1.8567752551269532</v>
      </c>
      <c r="M22" s="481">
        <v>1.7533537002563646</v>
      </c>
      <c r="N22" s="481">
        <v>1.7533537002563646</v>
      </c>
      <c r="O22" s="486">
        <v>1.7533537002563646</v>
      </c>
      <c r="P22" s="486">
        <v>2.3261667124566872</v>
      </c>
      <c r="Q22" s="488">
        <f t="shared" si="1"/>
        <v>2.0397602063565259</v>
      </c>
      <c r="R22" s="487">
        <f t="shared" si="2"/>
        <v>2.3261667124566872</v>
      </c>
      <c r="S22" s="489">
        <v>2.1991363281249998</v>
      </c>
      <c r="T22" s="487">
        <f t="shared" si="3"/>
        <v>2.8427864772313498</v>
      </c>
      <c r="U22" s="487">
        <v>0</v>
      </c>
      <c r="V22" s="489">
        <f t="shared" si="4"/>
        <v>2.0935500412110186</v>
      </c>
      <c r="W22" s="489">
        <f t="shared" si="5"/>
        <v>1.8609333699653499</v>
      </c>
      <c r="X22" s="489">
        <f t="shared" si="6"/>
        <v>1.6283166987196809</v>
      </c>
      <c r="Y22" s="489">
        <f t="shared" si="7"/>
        <v>2.4424750480795216</v>
      </c>
      <c r="Z22" s="489">
        <f t="shared" si="8"/>
        <v>3.1015556166089162</v>
      </c>
      <c r="AA22" s="487">
        <v>3.6439245733963816</v>
      </c>
      <c r="AB22" s="485">
        <v>2.9496552734375001</v>
      </c>
      <c r="AC22" s="485">
        <v>2.2011616210937501</v>
      </c>
      <c r="AD22" s="489">
        <f t="shared" si="9"/>
        <v>2.4053053588867184</v>
      </c>
      <c r="AE22" s="489">
        <f t="shared" si="10"/>
        <v>1.6625772927405489</v>
      </c>
    </row>
    <row r="23" spans="1:31" x14ac:dyDescent="0.2">
      <c r="A23" s="485">
        <v>3.388655339564997</v>
      </c>
      <c r="B23" s="485">
        <f t="shared" si="0"/>
        <v>2.3227969825572572</v>
      </c>
      <c r="C23" s="486">
        <v>2.7170310302573952</v>
      </c>
      <c r="D23" s="486">
        <v>1.9285629348571187</v>
      </c>
      <c r="E23" s="487">
        <v>2.7020742480468747</v>
      </c>
      <c r="F23" s="486">
        <v>1.0526068309381904</v>
      </c>
      <c r="G23" s="487">
        <v>2.2770813940429688</v>
      </c>
      <c r="H23" s="487">
        <v>2.5839499877929688</v>
      </c>
      <c r="I23" s="487">
        <v>3.3047663183593747</v>
      </c>
      <c r="J23" s="487">
        <v>1.6561879699707029</v>
      </c>
      <c r="K23" s="487">
        <v>2.0127265551757811</v>
      </c>
      <c r="L23" s="487">
        <v>1.795400849609375</v>
      </c>
      <c r="M23" s="481">
        <v>1.6866602185891117</v>
      </c>
      <c r="N23" s="481">
        <v>1.6866602185891117</v>
      </c>
      <c r="O23" s="486">
        <v>1.6866602185891117</v>
      </c>
      <c r="P23" s="486">
        <v>2.2426956075061963</v>
      </c>
      <c r="Q23" s="488">
        <f t="shared" si="1"/>
        <v>1.9646779130476539</v>
      </c>
      <c r="R23" s="487">
        <f t="shared" si="2"/>
        <v>2.2426956075061963</v>
      </c>
      <c r="S23" s="489">
        <v>2.130969140625</v>
      </c>
      <c r="T23" s="487">
        <f t="shared" si="3"/>
        <v>2.7170310302573952</v>
      </c>
      <c r="U23" s="487">
        <v>0</v>
      </c>
      <c r="V23" s="489">
        <f t="shared" si="4"/>
        <v>2.0184260467555766</v>
      </c>
      <c r="W23" s="489">
        <f t="shared" si="5"/>
        <v>1.7941564860049573</v>
      </c>
      <c r="X23" s="489">
        <f t="shared" si="6"/>
        <v>1.5698869252543373</v>
      </c>
      <c r="Y23" s="489">
        <f t="shared" si="7"/>
        <v>2.3548303878815058</v>
      </c>
      <c r="Z23" s="489">
        <f t="shared" si="8"/>
        <v>2.9902608100082619</v>
      </c>
      <c r="AA23" s="487">
        <v>3.5206970728824012</v>
      </c>
      <c r="AB23" s="485">
        <v>2.8360327148437499</v>
      </c>
      <c r="AC23" s="485">
        <v>2.1125861816406251</v>
      </c>
      <c r="AD23" s="489">
        <f t="shared" si="9"/>
        <v>2.3307474975585936</v>
      </c>
      <c r="AE23" s="489">
        <f t="shared" si="10"/>
        <v>1.6110419619845353</v>
      </c>
    </row>
    <row r="24" spans="1:31" x14ac:dyDescent="0.2">
      <c r="A24" s="485">
        <v>3.2607293126348669</v>
      </c>
      <c r="B24" s="485">
        <f t="shared" si="0"/>
        <v>2.2262220791926639</v>
      </c>
      <c r="C24" s="486">
        <v>2.6023624224405841</v>
      </c>
      <c r="D24" s="486">
        <v>1.8500817359447435</v>
      </c>
      <c r="E24" s="487">
        <v>2.6244500927734373</v>
      </c>
      <c r="F24" s="486">
        <v>1.0057749318443538</v>
      </c>
      <c r="G24" s="487">
        <v>2.2025806103515624</v>
      </c>
      <c r="H24" s="487">
        <v>2.5158714282226562</v>
      </c>
      <c r="I24" s="487">
        <v>3.183990187988281</v>
      </c>
      <c r="J24" s="487">
        <v>1.6051774792480469</v>
      </c>
      <c r="K24" s="487">
        <v>1.9541395971679687</v>
      </c>
      <c r="L24" s="487">
        <v>1.739037479248047</v>
      </c>
      <c r="M24" s="481">
        <v>1.6254999706835671</v>
      </c>
      <c r="N24" s="481">
        <v>1.6254999706835671</v>
      </c>
      <c r="O24" s="486">
        <v>1.6254999706835671</v>
      </c>
      <c r="P24" s="486">
        <v>2.1657746752866265</v>
      </c>
      <c r="Q24" s="488">
        <f t="shared" si="1"/>
        <v>1.8956373229850967</v>
      </c>
      <c r="R24" s="487">
        <f t="shared" si="2"/>
        <v>2.1657746752866265</v>
      </c>
      <c r="S24" s="489">
        <v>2.0674742187500001</v>
      </c>
      <c r="T24" s="487">
        <f t="shared" si="3"/>
        <v>2.6023624224405841</v>
      </c>
      <c r="U24" s="487">
        <v>0</v>
      </c>
      <c r="V24" s="489">
        <f t="shared" si="4"/>
        <v>1.9491972077579638</v>
      </c>
      <c r="W24" s="489">
        <f t="shared" si="5"/>
        <v>1.7326197402293013</v>
      </c>
      <c r="X24" s="489">
        <f t="shared" si="6"/>
        <v>1.5160422727006384</v>
      </c>
      <c r="Y24" s="489">
        <f t="shared" si="7"/>
        <v>2.2740634090509575</v>
      </c>
      <c r="Z24" s="489">
        <f t="shared" si="8"/>
        <v>2.887699567048835</v>
      </c>
      <c r="AA24" s="487">
        <v>3.4066522024054278</v>
      </c>
      <c r="AB24" s="485">
        <v>2.7312292480468749</v>
      </c>
      <c r="AC24" s="485">
        <v>2.0311796874999999</v>
      </c>
      <c r="AD24" s="489">
        <f t="shared" si="9"/>
        <v>2.2612999267578129</v>
      </c>
      <c r="AE24" s="489">
        <f t="shared" si="10"/>
        <v>1.5630389282646042</v>
      </c>
    </row>
    <row r="25" spans="1:31" x14ac:dyDescent="0.2">
      <c r="A25" s="485">
        <v>3.1433935914794127</v>
      </c>
      <c r="B25" s="485">
        <f t="shared" si="0"/>
        <v>2.1377546882122038</v>
      </c>
      <c r="C25" s="486">
        <v>2.4974560858385408</v>
      </c>
      <c r="D25" s="486">
        <v>1.7780532905858673</v>
      </c>
      <c r="E25" s="487">
        <v>2.5523700463867187</v>
      </c>
      <c r="F25" s="486">
        <v>0.96313606860259615</v>
      </c>
      <c r="G25" s="487">
        <v>2.1341039624023437</v>
      </c>
      <c r="H25" s="487">
        <v>2.4522684619140627</v>
      </c>
      <c r="I25" s="487">
        <v>3.0740597753906251</v>
      </c>
      <c r="J25" s="487">
        <v>1.5580610791015626</v>
      </c>
      <c r="K25" s="487">
        <v>1.8997901135253907</v>
      </c>
      <c r="L25" s="487">
        <v>1.6870558044433592</v>
      </c>
      <c r="M25" s="481">
        <v>1.5692364245318995</v>
      </c>
      <c r="N25" s="481">
        <v>1.5692364245318995</v>
      </c>
      <c r="O25" s="486">
        <v>1.5692364245318995</v>
      </c>
      <c r="P25" s="486">
        <v>2.0946931883165676</v>
      </c>
      <c r="Q25" s="488">
        <f t="shared" si="1"/>
        <v>1.8319648064242335</v>
      </c>
      <c r="R25" s="487">
        <f t="shared" si="2"/>
        <v>2.0946931883165676</v>
      </c>
      <c r="S25" s="489">
        <v>2.0081691406249997</v>
      </c>
      <c r="T25" s="487">
        <f t="shared" si="3"/>
        <v>2.4974560858385408</v>
      </c>
      <c r="U25" s="487">
        <v>0</v>
      </c>
      <c r="V25" s="489">
        <f t="shared" si="4"/>
        <v>1.8852238694849108</v>
      </c>
      <c r="W25" s="489">
        <f t="shared" si="5"/>
        <v>1.6757545506532541</v>
      </c>
      <c r="X25" s="489">
        <f t="shared" si="6"/>
        <v>1.4662852318215973</v>
      </c>
      <c r="Y25" s="489">
        <f t="shared" si="7"/>
        <v>2.1994278477323959</v>
      </c>
      <c r="Z25" s="489">
        <f t="shared" si="8"/>
        <v>2.7929242510887566</v>
      </c>
      <c r="AA25" s="487">
        <v>3.3007619757401314</v>
      </c>
      <c r="AB25" s="485">
        <v>2.6342421874999999</v>
      </c>
      <c r="AC25" s="485">
        <v>1.9560938720703125</v>
      </c>
      <c r="AD25" s="489">
        <f t="shared" si="9"/>
        <v>2.1964349975585935</v>
      </c>
      <c r="AE25" s="489">
        <f t="shared" si="10"/>
        <v>1.5182034740120265</v>
      </c>
    </row>
    <row r="26" spans="1:31" x14ac:dyDescent="0.2">
      <c r="A26" s="485">
        <v>3.0353369983469167</v>
      </c>
      <c r="B26" s="485">
        <f t="shared" si="0"/>
        <v>2.0550648666974944</v>
      </c>
      <c r="C26" s="486">
        <v>2.3995169135224588</v>
      </c>
      <c r="D26" s="486">
        <v>1.7106128198725301</v>
      </c>
      <c r="E26" s="487">
        <v>2.4852214648437498</v>
      </c>
      <c r="F26" s="486">
        <v>0.92350318428024958</v>
      </c>
      <c r="G26" s="487">
        <v>2.0709014526367184</v>
      </c>
      <c r="H26" s="487">
        <v>2.3926845068359373</v>
      </c>
      <c r="I26" s="487">
        <v>2.97348384765625</v>
      </c>
      <c r="J26" s="487">
        <v>1.5143799377441407</v>
      </c>
      <c r="K26" s="487">
        <v>1.8492042346191406</v>
      </c>
      <c r="L26" s="487">
        <v>1.6389304479980469</v>
      </c>
      <c r="M26" s="481">
        <v>1.5164292784476834</v>
      </c>
      <c r="N26" s="481">
        <v>1.5164292784476834</v>
      </c>
      <c r="O26" s="486">
        <v>1.5164292784476834</v>
      </c>
      <c r="P26" s="486">
        <v>2.0277036545150406</v>
      </c>
      <c r="Q26" s="488">
        <f t="shared" si="1"/>
        <v>1.7720664664813621</v>
      </c>
      <c r="R26" s="487">
        <f t="shared" si="2"/>
        <v>2.0277036545150406</v>
      </c>
      <c r="S26" s="489">
        <v>1.9526365234375</v>
      </c>
      <c r="T26" s="487">
        <f t="shared" si="3"/>
        <v>2.3995169135224588</v>
      </c>
      <c r="U26" s="487">
        <v>0</v>
      </c>
      <c r="V26" s="489">
        <f t="shared" si="4"/>
        <v>1.8249332890635366</v>
      </c>
      <c r="W26" s="489">
        <f t="shared" si="5"/>
        <v>1.6221629236120325</v>
      </c>
      <c r="X26" s="489">
        <f t="shared" si="6"/>
        <v>1.4193925581605285</v>
      </c>
      <c r="Y26" s="489">
        <f t="shared" si="7"/>
        <v>2.1290888372407926</v>
      </c>
      <c r="Z26" s="489">
        <f t="shared" si="8"/>
        <v>2.703604872686721</v>
      </c>
      <c r="AA26" s="487">
        <v>3.2021493498149671</v>
      </c>
      <c r="AB26" s="485">
        <v>2.5442165527343752</v>
      </c>
      <c r="AC26" s="485">
        <v>1.8866099853515625</v>
      </c>
      <c r="AD26" s="489">
        <f t="shared" si="9"/>
        <v>2.1356961975097657</v>
      </c>
      <c r="AE26" s="489">
        <f t="shared" si="10"/>
        <v>1.4762200520833326</v>
      </c>
    </row>
    <row r="27" spans="1:31" x14ac:dyDescent="0.2">
      <c r="A27" s="485">
        <v>2.9354598963989558</v>
      </c>
      <c r="B27" s="485">
        <f t="shared" si="0"/>
        <v>1.979987859208217</v>
      </c>
      <c r="C27" s="486">
        <v>2.3106913284794666</v>
      </c>
      <c r="D27" s="486">
        <v>1.6492843899369671</v>
      </c>
      <c r="E27" s="487">
        <v>2.422481457519531</v>
      </c>
      <c r="F27" s="486">
        <v>0.88770233504288087</v>
      </c>
      <c r="G27" s="487">
        <v>2.0123464648437497</v>
      </c>
      <c r="H27" s="487">
        <v>2.3367240795898434</v>
      </c>
      <c r="I27" s="487">
        <v>2.881040432128906</v>
      </c>
      <c r="J27" s="487">
        <v>1.4737467419433594</v>
      </c>
      <c r="K27" s="487">
        <v>1.8019779516601562</v>
      </c>
      <c r="L27" s="487">
        <v>1.5942193920898438</v>
      </c>
      <c r="M27" s="481">
        <v>1.4682893781544968</v>
      </c>
      <c r="N27" s="481">
        <v>1.4682893781544968</v>
      </c>
      <c r="O27" s="486">
        <v>1.4682893781544968</v>
      </c>
      <c r="P27" s="486">
        <v>1.9664038273544402</v>
      </c>
      <c r="Q27" s="488">
        <f t="shared" si="1"/>
        <v>1.7173466027544686</v>
      </c>
      <c r="R27" s="487">
        <f t="shared" si="2"/>
        <v>1.9664038273544402</v>
      </c>
      <c r="S27" s="489">
        <v>1.9005138671874999</v>
      </c>
      <c r="T27" s="487">
        <f t="shared" si="3"/>
        <v>2.3106913284794666</v>
      </c>
      <c r="U27" s="487">
        <v>0</v>
      </c>
      <c r="V27" s="489">
        <f t="shared" si="4"/>
        <v>1.7697634446189963</v>
      </c>
      <c r="W27" s="489">
        <f t="shared" si="5"/>
        <v>1.5731230618835523</v>
      </c>
      <c r="X27" s="489">
        <f t="shared" si="6"/>
        <v>1.376482679148108</v>
      </c>
      <c r="Y27" s="489">
        <f t="shared" si="7"/>
        <v>2.0647240187221625</v>
      </c>
      <c r="Z27" s="489">
        <f t="shared" si="8"/>
        <v>2.6218717698059204</v>
      </c>
      <c r="AA27" s="487">
        <v>3.1100602641858552</v>
      </c>
      <c r="AB27" s="485">
        <v>2.460418701171875</v>
      </c>
      <c r="AC27" s="485">
        <v>1.822114990234375</v>
      </c>
      <c r="AD27" s="489">
        <f t="shared" si="9"/>
        <v>2.0786870422363282</v>
      </c>
      <c r="AE27" s="489">
        <f t="shared" si="10"/>
        <v>1.4368146074957038</v>
      </c>
    </row>
    <row r="28" spans="1:31" x14ac:dyDescent="0.2">
      <c r="A28" s="485">
        <v>2.842832771137255</v>
      </c>
      <c r="B28" s="485">
        <f t="shared" si="0"/>
        <v>1.9104781919317879</v>
      </c>
      <c r="C28" s="486">
        <v>2.2285351736107426</v>
      </c>
      <c r="D28" s="486">
        <v>1.5924212102528332</v>
      </c>
      <c r="E28" s="487">
        <v>2.3637000732421876</v>
      </c>
      <c r="F28" s="486">
        <v>0.85471131912646536</v>
      </c>
      <c r="G28" s="487">
        <v>1.9579106616210935</v>
      </c>
      <c r="H28" s="487">
        <v>2.2840445068359378</v>
      </c>
      <c r="I28" s="487">
        <v>2.7957169018554686</v>
      </c>
      <c r="J28" s="487">
        <v>1.435832080078125</v>
      </c>
      <c r="K28" s="487">
        <v>1.7577649206542969</v>
      </c>
      <c r="L28" s="487">
        <v>1.5525476379394532</v>
      </c>
      <c r="M28" s="481">
        <v>1.4235427952192004</v>
      </c>
      <c r="N28" s="481">
        <v>1.4235427952192004</v>
      </c>
      <c r="O28" s="486">
        <v>1.4235427952192004</v>
      </c>
      <c r="P28" s="486">
        <v>1.9092266214767832</v>
      </c>
      <c r="Q28" s="488">
        <f t="shared" si="1"/>
        <v>1.6663847083479917</v>
      </c>
      <c r="R28" s="487">
        <f t="shared" si="2"/>
        <v>1.9092266214767832</v>
      </c>
      <c r="S28" s="489">
        <v>1.8514841796875001</v>
      </c>
      <c r="T28" s="487">
        <f t="shared" si="3"/>
        <v>2.2285351736107426</v>
      </c>
      <c r="U28" s="487">
        <v>0</v>
      </c>
      <c r="V28" s="489">
        <f t="shared" si="4"/>
        <v>1.718303959329105</v>
      </c>
      <c r="W28" s="489">
        <f t="shared" si="5"/>
        <v>1.5273812971814267</v>
      </c>
      <c r="X28" s="489">
        <f t="shared" si="6"/>
        <v>1.3364586350337482</v>
      </c>
      <c r="Y28" s="489">
        <f t="shared" si="7"/>
        <v>2.0046879525506225</v>
      </c>
      <c r="Z28" s="489">
        <f t="shared" si="8"/>
        <v>2.5456354953023776</v>
      </c>
      <c r="AA28" s="487">
        <v>3.0238435444078946</v>
      </c>
      <c r="AB28" s="485">
        <v>2.3822148437499999</v>
      </c>
      <c r="AC28" s="485">
        <v>1.762082763671875</v>
      </c>
      <c r="AD28" s="489">
        <f t="shared" si="9"/>
        <v>2.0250608215332031</v>
      </c>
      <c r="AE28" s="489">
        <f t="shared" si="10"/>
        <v>1.3997474897981095</v>
      </c>
    </row>
    <row r="29" spans="1:31" x14ac:dyDescent="0.2">
      <c r="A29" s="485">
        <v>2.7566642363973077</v>
      </c>
      <c r="B29" s="485">
        <f t="shared" si="0"/>
        <v>1.8458790329358237</v>
      </c>
      <c r="C29" s="486">
        <v>2.1522531226506576</v>
      </c>
      <c r="D29" s="486">
        <v>1.5395049432209897</v>
      </c>
      <c r="E29" s="487">
        <v>2.3084894067382815</v>
      </c>
      <c r="F29" s="486">
        <v>0.82418180546277009</v>
      </c>
      <c r="G29" s="487">
        <v>1.9071455126953123</v>
      </c>
      <c r="H29" s="487">
        <v>2.2343457421874997</v>
      </c>
      <c r="I29" s="487">
        <v>2.7166675854492186</v>
      </c>
      <c r="J29" s="487">
        <v>1.4003536669921874</v>
      </c>
      <c r="K29" s="487">
        <v>1.7162662792968748</v>
      </c>
      <c r="L29" s="487">
        <v>1.5135948913574218</v>
      </c>
      <c r="M29" s="481">
        <v>1.3817981799077328</v>
      </c>
      <c r="N29" s="481">
        <v>1.3817981799077328</v>
      </c>
      <c r="O29" s="486">
        <v>1.3817981799077328</v>
      </c>
      <c r="P29" s="486">
        <v>1.8557156354932638</v>
      </c>
      <c r="Q29" s="488">
        <f t="shared" si="1"/>
        <v>1.6187569077004982</v>
      </c>
      <c r="R29" s="487">
        <f t="shared" si="2"/>
        <v>1.8557156354932638</v>
      </c>
      <c r="S29" s="489">
        <v>1.8052697265625</v>
      </c>
      <c r="T29" s="487">
        <f t="shared" si="3"/>
        <v>2.1522531226506576</v>
      </c>
      <c r="U29" s="487">
        <v>0</v>
      </c>
      <c r="V29" s="489">
        <f t="shared" si="4"/>
        <v>1.6701440719439375</v>
      </c>
      <c r="W29" s="489">
        <f t="shared" si="5"/>
        <v>1.4845725083946111</v>
      </c>
      <c r="X29" s="489">
        <f t="shared" si="6"/>
        <v>1.2990009448452846</v>
      </c>
      <c r="Y29" s="489">
        <f t="shared" si="7"/>
        <v>1.9485014172679271</v>
      </c>
      <c r="Z29" s="489">
        <f t="shared" si="8"/>
        <v>2.4742875139910185</v>
      </c>
      <c r="AA29" s="487">
        <v>2.9429336451480261</v>
      </c>
      <c r="AB29" s="485">
        <v>2.3090551757812499</v>
      </c>
      <c r="AC29" s="485">
        <v>1.7060593261718751</v>
      </c>
      <c r="AD29" s="489">
        <f t="shared" si="9"/>
        <v>1.9745137634277343</v>
      </c>
      <c r="AE29" s="489">
        <f t="shared" si="10"/>
        <v>1.3648087279853944</v>
      </c>
    </row>
    <row r="30" spans="1:31" x14ac:dyDescent="0.2">
      <c r="A30" s="485">
        <v>2.676276043804799</v>
      </c>
      <c r="B30" s="485">
        <f t="shared" si="0"/>
        <v>1.7857263142193571</v>
      </c>
      <c r="C30" s="486">
        <v>2.081282945622517</v>
      </c>
      <c r="D30" s="486">
        <v>1.4901696828161972</v>
      </c>
      <c r="E30" s="487">
        <v>2.256511047363281</v>
      </c>
      <c r="F30" s="486">
        <v>0.7958671978769829</v>
      </c>
      <c r="G30" s="487">
        <v>1.8596667834472655</v>
      </c>
      <c r="H30" s="487">
        <v>2.1873642089843752</v>
      </c>
      <c r="I30" s="487">
        <v>2.6431794287109374</v>
      </c>
      <c r="J30" s="487">
        <v>1.367068173828125</v>
      </c>
      <c r="K30" s="487">
        <v>1.6772227136230469</v>
      </c>
      <c r="L30" s="487">
        <v>1.4770853796386718</v>
      </c>
      <c r="M30" s="481">
        <v>1.3427799268180052</v>
      </c>
      <c r="N30" s="481">
        <v>1.3427799268180052</v>
      </c>
      <c r="O30" s="486">
        <v>1.3427799268180052</v>
      </c>
      <c r="P30" s="486">
        <v>1.8055503645215769</v>
      </c>
      <c r="Q30" s="488">
        <f t="shared" si="1"/>
        <v>1.5741651456697912</v>
      </c>
      <c r="R30" s="487">
        <f t="shared" si="2"/>
        <v>1.8055503645215769</v>
      </c>
      <c r="S30" s="489">
        <v>1.7616251953125002</v>
      </c>
      <c r="T30" s="487">
        <f t="shared" si="3"/>
        <v>2.081282945622517</v>
      </c>
      <c r="U30" s="487">
        <v>0</v>
      </c>
      <c r="V30" s="489">
        <f t="shared" si="4"/>
        <v>1.6249953280694192</v>
      </c>
      <c r="W30" s="489">
        <f t="shared" si="5"/>
        <v>1.4444402916172616</v>
      </c>
      <c r="X30" s="489">
        <f t="shared" si="6"/>
        <v>1.2638852551651039</v>
      </c>
      <c r="Y30" s="489">
        <f t="shared" si="7"/>
        <v>1.8958278827476558</v>
      </c>
      <c r="Z30" s="489">
        <f t="shared" si="8"/>
        <v>2.4074004860287692</v>
      </c>
      <c r="AA30" s="487">
        <v>2.8668362330386512</v>
      </c>
      <c r="AB30" s="485">
        <v>2.2404599609375002</v>
      </c>
      <c r="AC30" s="485">
        <v>1.6536502685546874</v>
      </c>
      <c r="AD30" s="489">
        <f t="shared" si="9"/>
        <v>1.926777557373047</v>
      </c>
      <c r="AE30" s="489">
        <f t="shared" si="10"/>
        <v>1.3318128624355665</v>
      </c>
    </row>
    <row r="31" spans="1:31" x14ac:dyDescent="0.2">
      <c r="A31" s="485">
        <v>2.6010833624342049</v>
      </c>
      <c r="B31" s="485">
        <f t="shared" si="0"/>
        <v>1.7286480572517997</v>
      </c>
      <c r="C31" s="486">
        <v>2.0139941550641205</v>
      </c>
      <c r="D31" s="486">
        <v>1.4433019594394789</v>
      </c>
      <c r="E31" s="487">
        <v>2.2074703955078121</v>
      </c>
      <c r="F31" s="486">
        <v>0.76909926123281303</v>
      </c>
      <c r="G31" s="487">
        <v>1.8151439965820313</v>
      </c>
      <c r="H31" s="487">
        <v>2.1428678271484376</v>
      </c>
      <c r="I31" s="487">
        <v>2.5746464184570312</v>
      </c>
      <c r="J31" s="487">
        <v>1.3357647155761718</v>
      </c>
      <c r="K31" s="487">
        <v>1.6404075903320312</v>
      </c>
      <c r="L31" s="487">
        <v>1.4427808654785157</v>
      </c>
      <c r="M31" s="481">
        <v>1.305619201103519</v>
      </c>
      <c r="N31" s="481">
        <v>1.305619201103519</v>
      </c>
      <c r="O31" s="486">
        <v>1.305619201103519</v>
      </c>
      <c r="P31" s="486">
        <v>1.7576410206507336</v>
      </c>
      <c r="Q31" s="488">
        <f t="shared" si="1"/>
        <v>1.5316301108771264</v>
      </c>
      <c r="R31" s="487">
        <f t="shared" si="2"/>
        <v>1.7576410206507336</v>
      </c>
      <c r="S31" s="489">
        <v>1.7203337890625001</v>
      </c>
      <c r="T31" s="487">
        <f t="shared" si="3"/>
        <v>2.0139941550641205</v>
      </c>
      <c r="U31" s="487">
        <v>0</v>
      </c>
      <c r="V31" s="489">
        <f t="shared" si="4"/>
        <v>1.5818769185856603</v>
      </c>
      <c r="W31" s="489">
        <f t="shared" si="5"/>
        <v>1.406112816520587</v>
      </c>
      <c r="X31" s="489">
        <f t="shared" si="6"/>
        <v>1.2303487144555134</v>
      </c>
      <c r="Y31" s="489">
        <f t="shared" si="7"/>
        <v>1.8455230716832702</v>
      </c>
      <c r="Z31" s="489">
        <f t="shared" si="8"/>
        <v>2.3435213608676446</v>
      </c>
      <c r="AA31" s="487">
        <v>2.7951177014802631</v>
      </c>
      <c r="AB31" s="485">
        <v>2.1760087890625002</v>
      </c>
      <c r="AC31" s="485">
        <v>1.604511962890625</v>
      </c>
      <c r="AD31" s="489">
        <f t="shared" si="9"/>
        <v>1.8816150817871096</v>
      </c>
      <c r="AE31" s="489">
        <f t="shared" si="10"/>
        <v>1.3005959917310992</v>
      </c>
    </row>
    <row r="32" spans="1:31" x14ac:dyDescent="0.2">
      <c r="A32" s="485">
        <v>2.5305790704289683</v>
      </c>
      <c r="B32" s="485">
        <f t="shared" si="0"/>
        <v>1.6769223056519658</v>
      </c>
      <c r="C32" s="486">
        <v>1.9530605970568329</v>
      </c>
      <c r="D32" s="486">
        <v>1.4007840142470989</v>
      </c>
      <c r="E32" s="487">
        <v>2.1611081372070311</v>
      </c>
      <c r="F32" s="486">
        <v>0.74492430934428644</v>
      </c>
      <c r="G32" s="487">
        <v>1.773290841064453</v>
      </c>
      <c r="H32" s="487">
        <v>2.1006510400390628</v>
      </c>
      <c r="I32" s="487">
        <v>2.5105501635742189</v>
      </c>
      <c r="J32" s="487">
        <v>1.3062592858886719</v>
      </c>
      <c r="K32" s="487">
        <v>1.6056224572753905</v>
      </c>
      <c r="L32" s="487">
        <v>1.4104738977050779</v>
      </c>
      <c r="M32" s="481">
        <v>1.2718228251941652</v>
      </c>
      <c r="N32" s="481">
        <v>1.2718228251941652</v>
      </c>
      <c r="O32" s="486">
        <v>1.2718228251941652</v>
      </c>
      <c r="P32" s="486">
        <v>1.7139577887313537</v>
      </c>
      <c r="Q32" s="488">
        <f t="shared" si="1"/>
        <v>1.4928903069627595</v>
      </c>
      <c r="R32" s="487">
        <f t="shared" si="2"/>
        <v>1.7139577887313537</v>
      </c>
      <c r="S32" s="489">
        <v>1.6812029296875002</v>
      </c>
      <c r="T32" s="487">
        <f t="shared" si="3"/>
        <v>1.9530605970568329</v>
      </c>
      <c r="U32" s="487">
        <v>0</v>
      </c>
      <c r="V32" s="489">
        <f t="shared" si="4"/>
        <v>1.5425620098582185</v>
      </c>
      <c r="W32" s="489">
        <f t="shared" si="5"/>
        <v>1.3711662309850832</v>
      </c>
      <c r="X32" s="489">
        <f t="shared" si="6"/>
        <v>1.1997704521119474</v>
      </c>
      <c r="Y32" s="489">
        <f t="shared" si="7"/>
        <v>1.7996556781679214</v>
      </c>
      <c r="Z32" s="489">
        <f t="shared" si="8"/>
        <v>2.2852770516418053</v>
      </c>
      <c r="AA32" s="487">
        <v>2.7273962145353616</v>
      </c>
      <c r="AB32" s="485">
        <v>2.115332275390625</v>
      </c>
      <c r="AC32" s="485">
        <v>1.55834326171875</v>
      </c>
      <c r="AD32" s="489">
        <f t="shared" si="9"/>
        <v>1.8388157043457034</v>
      </c>
      <c r="AE32" s="489">
        <f t="shared" si="10"/>
        <v>1.2710125241623706</v>
      </c>
    </row>
    <row r="33" spans="1:31" x14ac:dyDescent="0.2">
      <c r="A33" s="485">
        <v>2.4643211334121005</v>
      </c>
      <c r="B33" s="485">
        <f t="shared" si="0"/>
        <v>1.6283769323661614</v>
      </c>
      <c r="C33" s="486">
        <v>1.8959132132981589</v>
      </c>
      <c r="D33" s="486">
        <v>1.3608406514341638</v>
      </c>
      <c r="E33" s="487">
        <v>2.1171952709960937</v>
      </c>
      <c r="F33" s="486">
        <v>0.72230798553839437</v>
      </c>
      <c r="G33" s="487">
        <v>1.7338578308105468</v>
      </c>
      <c r="H33" s="487">
        <v>2.0605310253906248</v>
      </c>
      <c r="I33" s="487">
        <v>2.4504445019531249</v>
      </c>
      <c r="J33" s="487">
        <v>1.278390849609375</v>
      </c>
      <c r="K33" s="487">
        <v>1.5726925439453125</v>
      </c>
      <c r="L33" s="487">
        <v>1.3799829565429687</v>
      </c>
      <c r="M33" s="481">
        <v>1.239993644903125</v>
      </c>
      <c r="N33" s="481">
        <v>1.239993644903125</v>
      </c>
      <c r="O33" s="486">
        <v>1.239993644903125</v>
      </c>
      <c r="P33" s="486">
        <v>1.672719080398297</v>
      </c>
      <c r="Q33" s="488">
        <f t="shared" si="1"/>
        <v>1.456356362650711</v>
      </c>
      <c r="R33" s="487">
        <f t="shared" si="2"/>
        <v>1.672719080398297</v>
      </c>
      <c r="S33" s="489">
        <v>1.644060546875</v>
      </c>
      <c r="T33" s="487">
        <f t="shared" si="3"/>
        <v>1.8959132132981589</v>
      </c>
      <c r="U33" s="487">
        <v>0</v>
      </c>
      <c r="V33" s="489">
        <f t="shared" si="4"/>
        <v>1.5054471723584673</v>
      </c>
      <c r="W33" s="489">
        <f t="shared" si="5"/>
        <v>1.3381752643186378</v>
      </c>
      <c r="X33" s="489">
        <f t="shared" si="6"/>
        <v>1.1709033562788078</v>
      </c>
      <c r="Y33" s="489">
        <f t="shared" si="7"/>
        <v>1.7563550344182117</v>
      </c>
      <c r="Z33" s="489">
        <f t="shared" si="8"/>
        <v>2.2302921071977293</v>
      </c>
      <c r="AA33" s="487">
        <v>2.663333624588816</v>
      </c>
      <c r="AB33" s="485">
        <v>2.058103271484375</v>
      </c>
      <c r="AC33" s="485">
        <v>1.5148789062500001</v>
      </c>
      <c r="AD33" s="489">
        <f t="shared" si="9"/>
        <v>1.7981912231445314</v>
      </c>
      <c r="AE33" s="489">
        <f t="shared" si="10"/>
        <v>1.2429323722079033</v>
      </c>
    </row>
    <row r="34" spans="1:31" x14ac:dyDescent="0.2">
      <c r="A34" s="485">
        <v>2.4019223813456776</v>
      </c>
      <c r="B34" s="485">
        <f t="shared" si="0"/>
        <v>1.5819307083301548</v>
      </c>
      <c r="C34" s="486">
        <v>1.8412720880433666</v>
      </c>
      <c r="D34" s="486">
        <v>1.3225893286169428</v>
      </c>
      <c r="E34" s="487">
        <v>2.0755297924804688</v>
      </c>
      <c r="F34" s="486">
        <v>0.70073333028157636</v>
      </c>
      <c r="G34" s="487">
        <v>1.696626739501953</v>
      </c>
      <c r="H34" s="487">
        <v>2.0223441430664062</v>
      </c>
      <c r="I34" s="487">
        <v>2.3939427124023438</v>
      </c>
      <c r="J34" s="487">
        <v>1.2520173168945312</v>
      </c>
      <c r="K34" s="487">
        <v>1.5414628540039061</v>
      </c>
      <c r="L34" s="487">
        <v>1.3511487829589843</v>
      </c>
      <c r="M34" s="481">
        <v>1.2094379279611882</v>
      </c>
      <c r="N34" s="481">
        <v>1.2094379279611882</v>
      </c>
      <c r="O34" s="486">
        <v>1.2094379279611882</v>
      </c>
      <c r="P34" s="486">
        <v>1.6330428246252697</v>
      </c>
      <c r="Q34" s="488">
        <f t="shared" si="1"/>
        <v>1.4212403762932291</v>
      </c>
      <c r="R34" s="487">
        <f t="shared" si="2"/>
        <v>1.6330428246252697</v>
      </c>
      <c r="S34" s="489">
        <v>1.6087529296875003</v>
      </c>
      <c r="T34" s="487">
        <f t="shared" si="3"/>
        <v>1.8412720880433666</v>
      </c>
      <c r="U34" s="487">
        <v>0</v>
      </c>
      <c r="V34" s="489">
        <f t="shared" si="4"/>
        <v>1.4697385421627427</v>
      </c>
      <c r="W34" s="489">
        <f t="shared" si="5"/>
        <v>1.3064342597002159</v>
      </c>
      <c r="X34" s="489">
        <f t="shared" si="6"/>
        <v>1.1431299772376888</v>
      </c>
      <c r="Y34" s="489">
        <f t="shared" si="7"/>
        <v>1.7146949658565331</v>
      </c>
      <c r="Z34" s="489">
        <f t="shared" si="8"/>
        <v>2.1773904328336928</v>
      </c>
      <c r="AA34" s="487">
        <v>2.6026297928659541</v>
      </c>
      <c r="AB34" s="485">
        <v>2.0040321044921874</v>
      </c>
      <c r="AC34" s="485">
        <v>1.4738848876953126</v>
      </c>
      <c r="AD34" s="489">
        <f t="shared" si="9"/>
        <v>1.7595735168457034</v>
      </c>
      <c r="AE34" s="489">
        <f t="shared" si="10"/>
        <v>1.2162393282860822</v>
      </c>
    </row>
    <row r="35" spans="1:31" x14ac:dyDescent="0.2">
      <c r="A35" s="485">
        <v>2.3430421660631544</v>
      </c>
      <c r="B35" s="485">
        <f t="shared" si="0"/>
        <v>1.5381964012956488</v>
      </c>
      <c r="C35" s="486">
        <v>1.7898531522657137</v>
      </c>
      <c r="D35" s="486">
        <v>1.2865396503255839</v>
      </c>
      <c r="E35" s="487">
        <v>2.0359312475585938</v>
      </c>
      <c r="F35" s="486">
        <v>0.68047574279523737</v>
      </c>
      <c r="G35" s="487">
        <v>1.6614053906249999</v>
      </c>
      <c r="H35" s="487">
        <v>1.9859445141601562</v>
      </c>
      <c r="I35" s="487">
        <v>2.3407080419921873</v>
      </c>
      <c r="J35" s="487">
        <v>1.2270134118652343</v>
      </c>
      <c r="K35" s="487">
        <v>1.51179615234375</v>
      </c>
      <c r="L35" s="487">
        <v>1.3238304711914062</v>
      </c>
      <c r="M35" s="481">
        <v>1.1805690717108943</v>
      </c>
      <c r="N35" s="481">
        <v>1.1805690717108943</v>
      </c>
      <c r="O35" s="486">
        <v>1.1805690717108943</v>
      </c>
      <c r="P35" s="486">
        <v>1.5954774242979481</v>
      </c>
      <c r="Q35" s="488">
        <f t="shared" si="1"/>
        <v>1.3880232480044212</v>
      </c>
      <c r="R35" s="487">
        <f t="shared" si="2"/>
        <v>1.5954774242979481</v>
      </c>
      <c r="S35" s="489">
        <v>1.57514208984375</v>
      </c>
      <c r="T35" s="487">
        <f t="shared" si="3"/>
        <v>1.7898531522657137</v>
      </c>
      <c r="U35" s="487">
        <v>0</v>
      </c>
      <c r="V35" s="489">
        <f t="shared" si="4"/>
        <v>1.4359296818681533</v>
      </c>
      <c r="W35" s="489">
        <f t="shared" si="5"/>
        <v>1.2763819394383586</v>
      </c>
      <c r="X35" s="489">
        <f t="shared" si="6"/>
        <v>1.1168341970085636</v>
      </c>
      <c r="Y35" s="489">
        <f t="shared" si="7"/>
        <v>1.6752512955128456</v>
      </c>
      <c r="Z35" s="489">
        <f t="shared" si="8"/>
        <v>2.127303232397264</v>
      </c>
      <c r="AA35" s="487">
        <v>2.5450169099506579</v>
      </c>
      <c r="AB35" s="485">
        <v>1.9528604736328126</v>
      </c>
      <c r="AC35" s="485">
        <v>1.4351531982421875</v>
      </c>
      <c r="AD35" s="489">
        <f t="shared" si="9"/>
        <v>1.7228116607666015</v>
      </c>
      <c r="AE35" s="489">
        <f t="shared" si="10"/>
        <v>1.1908290713595355</v>
      </c>
    </row>
    <row r="36" spans="1:31" x14ac:dyDescent="0.2">
      <c r="A36" s="485">
        <v>2.2873795060406263</v>
      </c>
      <c r="B36" s="485">
        <f t="shared" si="0"/>
        <v>1.4969140464847595</v>
      </c>
      <c r="C36" s="486">
        <v>1.7413449149201614</v>
      </c>
      <c r="D36" s="486">
        <v>1.2524831780493575</v>
      </c>
      <c r="E36" s="487">
        <v>1.9982390747070311</v>
      </c>
      <c r="F36" s="486">
        <v>0.66140404187121671</v>
      </c>
      <c r="G36" s="487">
        <v>1.6280242236328124</v>
      </c>
      <c r="H36" s="487">
        <v>1.9512007055664062</v>
      </c>
      <c r="I36" s="487">
        <v>2.2904461279296875</v>
      </c>
      <c r="J36" s="487">
        <v>1.2032678308105469</v>
      </c>
      <c r="K36" s="487">
        <v>1.4835697680664062</v>
      </c>
      <c r="L36" s="487">
        <v>1.2979034558105469</v>
      </c>
      <c r="M36" s="481">
        <v>1.1532296051600499</v>
      </c>
      <c r="N36" s="481">
        <v>1.1532296051600499</v>
      </c>
      <c r="O36" s="486">
        <v>1.1532296051600499</v>
      </c>
      <c r="P36" s="486">
        <v>1.559831967765047</v>
      </c>
      <c r="Q36" s="488">
        <f t="shared" si="1"/>
        <v>1.3565307864625484</v>
      </c>
      <c r="R36" s="487">
        <f t="shared" si="2"/>
        <v>1.559831967765047</v>
      </c>
      <c r="S36" s="489">
        <v>1.5431037109375001</v>
      </c>
      <c r="T36" s="487">
        <f t="shared" si="3"/>
        <v>1.7413449149201614</v>
      </c>
      <c r="U36" s="487">
        <v>0</v>
      </c>
      <c r="V36" s="489">
        <f t="shared" si="4"/>
        <v>1.4038487709885423</v>
      </c>
      <c r="W36" s="489">
        <f t="shared" si="5"/>
        <v>1.2478655742120377</v>
      </c>
      <c r="X36" s="489">
        <f t="shared" si="6"/>
        <v>1.0918823774355328</v>
      </c>
      <c r="Y36" s="489">
        <f t="shared" si="7"/>
        <v>1.6378235661532994</v>
      </c>
      <c r="Z36" s="489">
        <f t="shared" si="8"/>
        <v>2.0797759570200625</v>
      </c>
      <c r="AA36" s="487">
        <v>2.4902553453947367</v>
      </c>
      <c r="AB36" s="485">
        <v>1.90435791015625</v>
      </c>
      <c r="AC36" s="485">
        <v>1.3984990234375001</v>
      </c>
      <c r="AD36" s="489">
        <f t="shared" si="9"/>
        <v>1.6877696838378908</v>
      </c>
      <c r="AE36" s="489">
        <f t="shared" si="10"/>
        <v>1.1666076165163226</v>
      </c>
    </row>
    <row r="37" spans="1:31" x14ac:dyDescent="0.2">
      <c r="A37" s="485">
        <v>2.2346674166111917</v>
      </c>
      <c r="B37" s="485">
        <f t="shared" si="0"/>
        <v>1.4579037823987755</v>
      </c>
      <c r="C37" s="486">
        <v>1.69553158715368</v>
      </c>
      <c r="D37" s="486">
        <v>1.2202759776438707</v>
      </c>
      <c r="E37" s="487">
        <v>1.962309171142578</v>
      </c>
      <c r="F37" s="486">
        <v>0.64342696692825718</v>
      </c>
      <c r="G37" s="487">
        <v>1.5963327416992186</v>
      </c>
      <c r="H37" s="487">
        <v>1.9179944274902343</v>
      </c>
      <c r="I37" s="487">
        <v>2.2428971826171877</v>
      </c>
      <c r="J37" s="487">
        <v>1.1806811108398438</v>
      </c>
      <c r="K37" s="487">
        <v>1.4566739367675781</v>
      </c>
      <c r="L37" s="487">
        <v>1.273256551513672</v>
      </c>
      <c r="M37" s="481">
        <v>1.1273112156810681</v>
      </c>
      <c r="N37" s="481">
        <v>1.1273112156810681</v>
      </c>
      <c r="O37" s="486">
        <v>1.1273112156810681</v>
      </c>
      <c r="P37" s="486">
        <v>1.5259758636947354</v>
      </c>
      <c r="Q37" s="488">
        <f t="shared" si="1"/>
        <v>1.3266435396879017</v>
      </c>
      <c r="R37" s="487">
        <f t="shared" si="2"/>
        <v>1.5259758636947354</v>
      </c>
      <c r="S37" s="489">
        <v>1.5125256835937502</v>
      </c>
      <c r="T37" s="487">
        <f t="shared" si="3"/>
        <v>1.69553158715368</v>
      </c>
      <c r="U37" s="487">
        <v>0</v>
      </c>
      <c r="V37" s="489">
        <f t="shared" si="4"/>
        <v>1.3733782773252619</v>
      </c>
      <c r="W37" s="489">
        <f t="shared" si="5"/>
        <v>1.2207806909557883</v>
      </c>
      <c r="X37" s="489">
        <f t="shared" si="6"/>
        <v>1.0681831045863146</v>
      </c>
      <c r="Y37" s="489">
        <f t="shared" si="7"/>
        <v>1.6022746568794721</v>
      </c>
      <c r="Z37" s="489">
        <f t="shared" si="8"/>
        <v>2.0346344849263138</v>
      </c>
      <c r="AA37" s="487">
        <v>2.438130589535362</v>
      </c>
      <c r="AB37" s="485">
        <v>1.8583181152343751</v>
      </c>
      <c r="AC37" s="485">
        <v>1.3637572021484374</v>
      </c>
      <c r="AD37" s="489">
        <f t="shared" si="9"/>
        <v>1.6543249664306643</v>
      </c>
      <c r="AE37" s="489">
        <f t="shared" si="10"/>
        <v>1.1434902075279205</v>
      </c>
    </row>
    <row r="38" spans="1:31" x14ac:dyDescent="0.2">
      <c r="A38" s="485">
        <v>2.1846681920786506</v>
      </c>
      <c r="B38" s="485">
        <f t="shared" si="0"/>
        <v>1.4203745905944656</v>
      </c>
      <c r="C38" s="486">
        <v>1.6514804108176233</v>
      </c>
      <c r="D38" s="486">
        <v>1.1892687703713081</v>
      </c>
      <c r="E38" s="487">
        <v>1.9280121166992186</v>
      </c>
      <c r="F38" s="486">
        <v>0.62617305095346898</v>
      </c>
      <c r="G38" s="487">
        <v>1.5661970251464843</v>
      </c>
      <c r="H38" s="487">
        <v>1.8862186389160156</v>
      </c>
      <c r="I38" s="487">
        <v>2.1978326782226563</v>
      </c>
      <c r="J38" s="487">
        <v>1.1591648010253905</v>
      </c>
      <c r="K38" s="487">
        <v>1.4310102612304687</v>
      </c>
      <c r="L38" s="487">
        <v>1.2497908874511718</v>
      </c>
      <c r="M38" s="481">
        <v>1.1022978568203294</v>
      </c>
      <c r="N38" s="481">
        <v>1.1022978568203294</v>
      </c>
      <c r="O38" s="486">
        <v>1.1022978568203294</v>
      </c>
      <c r="P38" s="486">
        <v>1.4932441156974716</v>
      </c>
      <c r="Q38" s="488">
        <f t="shared" si="1"/>
        <v>1.2977709862589006</v>
      </c>
      <c r="R38" s="487">
        <f t="shared" si="2"/>
        <v>1.4932441156974716</v>
      </c>
      <c r="S38" s="489">
        <v>1.4833063476562502</v>
      </c>
      <c r="T38" s="487">
        <f t="shared" si="3"/>
        <v>1.6514804108176233</v>
      </c>
      <c r="U38" s="487">
        <v>0</v>
      </c>
      <c r="V38" s="489">
        <f t="shared" si="4"/>
        <v>1.3439197041277244</v>
      </c>
      <c r="W38" s="489">
        <f t="shared" si="5"/>
        <v>1.1945952925579773</v>
      </c>
      <c r="X38" s="489">
        <f t="shared" si="6"/>
        <v>1.0452708809882301</v>
      </c>
      <c r="Y38" s="489">
        <f t="shared" si="7"/>
        <v>1.567906321482345</v>
      </c>
      <c r="Z38" s="489">
        <f t="shared" si="8"/>
        <v>1.9909921542632953</v>
      </c>
      <c r="AA38" s="487">
        <v>2.3884486662212172</v>
      </c>
      <c r="AB38" s="485">
        <v>1.8145551757812499</v>
      </c>
      <c r="AC38" s="485">
        <v>1.33077978515625</v>
      </c>
      <c r="AD38" s="489">
        <f t="shared" si="9"/>
        <v>1.6223663177490237</v>
      </c>
      <c r="AE38" s="489">
        <f t="shared" si="10"/>
        <v>1.1213999879188141</v>
      </c>
    </row>
    <row r="39" spans="1:31" x14ac:dyDescent="0.2">
      <c r="A39" s="485">
        <v>2.1371694574984721</v>
      </c>
      <c r="B39" s="485">
        <f t="shared" si="0"/>
        <v>1.3853724870443906</v>
      </c>
      <c r="C39" s="486">
        <v>1.6104155988152447</v>
      </c>
      <c r="D39" s="486">
        <v>1.1603293752735366</v>
      </c>
      <c r="E39" s="487">
        <v>1.8952313977050781</v>
      </c>
      <c r="F39" s="486">
        <v>0.61011667863985375</v>
      </c>
      <c r="G39" s="487">
        <v>1.5374972448730468</v>
      </c>
      <c r="H39" s="487">
        <v>1.8557762451171875</v>
      </c>
      <c r="I39" s="487">
        <v>2.1550491894531252</v>
      </c>
      <c r="J39" s="487">
        <v>1.1386392126464842</v>
      </c>
      <c r="K39" s="487">
        <v>1.4064899353027345</v>
      </c>
      <c r="L39" s="487">
        <v>1.2274175390625</v>
      </c>
      <c r="M39" s="481">
        <v>1.0788963824089963</v>
      </c>
      <c r="N39" s="481">
        <v>1.0788963824089963</v>
      </c>
      <c r="O39" s="486">
        <v>1.0788963824089963</v>
      </c>
      <c r="P39" s="486">
        <v>1.4625703696391059</v>
      </c>
      <c r="Q39" s="488">
        <f t="shared" si="1"/>
        <v>1.2707333760240511</v>
      </c>
      <c r="R39" s="487">
        <f t="shared" si="2"/>
        <v>1.4625703696391059</v>
      </c>
      <c r="S39" s="489">
        <v>1.4553536132812503</v>
      </c>
      <c r="T39" s="487">
        <f t="shared" si="3"/>
        <v>1.6104155988152447</v>
      </c>
      <c r="U39" s="487">
        <v>0</v>
      </c>
      <c r="V39" s="489">
        <f t="shared" si="4"/>
        <v>1.3163133326751955</v>
      </c>
      <c r="W39" s="489">
        <f t="shared" si="5"/>
        <v>1.1700562957112848</v>
      </c>
      <c r="X39" s="489">
        <f t="shared" si="6"/>
        <v>1.0237992587473741</v>
      </c>
      <c r="Y39" s="489">
        <f t="shared" si="7"/>
        <v>1.5356988881210614</v>
      </c>
      <c r="Z39" s="489">
        <f t="shared" si="8"/>
        <v>1.9500938261854746</v>
      </c>
      <c r="AA39" s="487">
        <v>2.3410354774876643</v>
      </c>
      <c r="AB39" s="485">
        <v>1.7729020996093749</v>
      </c>
      <c r="AC39" s="485">
        <v>1.2994335937499999</v>
      </c>
      <c r="AD39" s="489">
        <f t="shared" si="9"/>
        <v>1.5917930145263677</v>
      </c>
      <c r="AE39" s="489">
        <f t="shared" si="10"/>
        <v>1.1002673365012885</v>
      </c>
    </row>
    <row r="40" spans="1:31" x14ac:dyDescent="0.2">
      <c r="A40" s="485">
        <v>2.0919808468462433</v>
      </c>
      <c r="B40" s="485">
        <f t="shared" si="0"/>
        <v>1.3521433916113275</v>
      </c>
      <c r="C40" s="486">
        <v>1.5714489577822293</v>
      </c>
      <c r="D40" s="486">
        <v>1.1328378254404257</v>
      </c>
      <c r="E40" s="487">
        <v>1.8638613940429687</v>
      </c>
      <c r="F40" s="486">
        <v>0.59490560896141731</v>
      </c>
      <c r="G40" s="487">
        <v>1.5101258862304687</v>
      </c>
      <c r="H40" s="487">
        <v>1.826579268798828</v>
      </c>
      <c r="I40" s="487">
        <v>2.1143660253906247</v>
      </c>
      <c r="J40" s="487">
        <v>1.1190325903320313</v>
      </c>
      <c r="K40" s="487">
        <v>1.3830330334472656</v>
      </c>
      <c r="L40" s="487">
        <v>1.206056580810547</v>
      </c>
      <c r="M40" s="481">
        <v>1.0566127449002984</v>
      </c>
      <c r="N40" s="481">
        <v>1.0566127449002984</v>
      </c>
      <c r="O40" s="486">
        <v>1.0566127449002984</v>
      </c>
      <c r="P40" s="486">
        <v>1.4333155945253302</v>
      </c>
      <c r="Q40" s="488">
        <f t="shared" si="1"/>
        <v>1.2449641697128144</v>
      </c>
      <c r="R40" s="487">
        <f t="shared" si="2"/>
        <v>1.4333155945253302</v>
      </c>
      <c r="S40" s="489">
        <v>1.42858349609375</v>
      </c>
      <c r="T40" s="487">
        <f t="shared" si="3"/>
        <v>1.5714489577822293</v>
      </c>
      <c r="U40" s="487">
        <v>0</v>
      </c>
      <c r="V40" s="489">
        <f t="shared" si="4"/>
        <v>1.2899840350727971</v>
      </c>
      <c r="W40" s="489">
        <f t="shared" si="5"/>
        <v>1.1466524756202643</v>
      </c>
      <c r="X40" s="489">
        <f t="shared" si="6"/>
        <v>1.003320916167731</v>
      </c>
      <c r="Y40" s="489">
        <f t="shared" si="7"/>
        <v>1.5049813742515965</v>
      </c>
      <c r="Z40" s="489">
        <f t="shared" si="8"/>
        <v>1.911087459367107</v>
      </c>
      <c r="AA40" s="487">
        <v>2.2957326531661186</v>
      </c>
      <c r="AB40" s="485">
        <v>1.73320751953125</v>
      </c>
      <c r="AC40" s="485">
        <v>1.269598876953125</v>
      </c>
      <c r="AD40" s="489">
        <f t="shared" si="9"/>
        <v>1.5625131988525391</v>
      </c>
      <c r="AE40" s="489">
        <f t="shared" si="10"/>
        <v>1.0800287599334188</v>
      </c>
    </row>
    <row r="41" spans="1:31" x14ac:dyDescent="0.2">
      <c r="A41" s="485">
        <v>2.0489311940784685</v>
      </c>
      <c r="B41" s="485">
        <f t="shared" si="0"/>
        <v>1.3205368027029678</v>
      </c>
      <c r="C41" s="486">
        <v>1.53440108668474</v>
      </c>
      <c r="D41" s="486">
        <v>1.1066725187211954</v>
      </c>
      <c r="E41" s="487">
        <v>1.8338067871093748</v>
      </c>
      <c r="F41" s="486">
        <v>0.58046569981734353</v>
      </c>
      <c r="G41" s="487">
        <v>1.4839865649414061</v>
      </c>
      <c r="H41" s="487">
        <v>1.7985474291992187</v>
      </c>
      <c r="I41" s="487">
        <v>2.0756212036132813</v>
      </c>
      <c r="J41" s="487">
        <v>1.1002802832031249</v>
      </c>
      <c r="K41" s="487">
        <v>1.3605669714355468</v>
      </c>
      <c r="L41" s="487">
        <v>1.1856361389160155</v>
      </c>
      <c r="M41" s="481">
        <v>1.0353546958164597</v>
      </c>
      <c r="N41" s="481">
        <v>1.0353546958164597</v>
      </c>
      <c r="O41" s="486">
        <v>1.0353546958164597</v>
      </c>
      <c r="P41" s="486">
        <v>1.4053658201790293</v>
      </c>
      <c r="Q41" s="488">
        <f t="shared" si="1"/>
        <v>1.2203602579977444</v>
      </c>
      <c r="R41" s="487">
        <f t="shared" si="2"/>
        <v>1.4053658201790293</v>
      </c>
      <c r="S41" s="489">
        <v>1.4029195312500002</v>
      </c>
      <c r="T41" s="487">
        <f t="shared" si="3"/>
        <v>1.53440108668474</v>
      </c>
      <c r="U41" s="487">
        <v>0</v>
      </c>
      <c r="V41" s="489">
        <f t="shared" si="4"/>
        <v>1.2648292381611264</v>
      </c>
      <c r="W41" s="489">
        <f t="shared" si="5"/>
        <v>1.1242926561432236</v>
      </c>
      <c r="X41" s="489">
        <f t="shared" si="6"/>
        <v>0.98375607412532051</v>
      </c>
      <c r="Y41" s="489">
        <f t="shared" si="7"/>
        <v>1.4756341111879807</v>
      </c>
      <c r="Z41" s="489">
        <f t="shared" si="8"/>
        <v>1.873821093572039</v>
      </c>
      <c r="AA41" s="487">
        <v>2.2523968955592104</v>
      </c>
      <c r="AB41" s="485">
        <v>1.6953345947265626</v>
      </c>
      <c r="AC41" s="485">
        <v>1.2411673583984375</v>
      </c>
      <c r="AD41" s="489">
        <f t="shared" si="9"/>
        <v>1.5344432373046877</v>
      </c>
      <c r="AE41" s="489">
        <f t="shared" si="10"/>
        <v>1.0606264497422677</v>
      </c>
    </row>
    <row r="42" spans="1:31" x14ac:dyDescent="0.2">
      <c r="A42" s="485">
        <v>2.0078661465863696</v>
      </c>
      <c r="B42" s="485">
        <f t="shared" si="0"/>
        <v>1.2904509244227385</v>
      </c>
      <c r="C42" s="486">
        <v>1.4991504484336102</v>
      </c>
      <c r="D42" s="486">
        <v>1.0817514004118667</v>
      </c>
      <c r="E42" s="487">
        <v>1.804980546875</v>
      </c>
      <c r="F42" s="486">
        <v>0.56674645452704719</v>
      </c>
      <c r="G42" s="487">
        <v>1.4589920141601562</v>
      </c>
      <c r="H42" s="487">
        <v>1.7716073132324217</v>
      </c>
      <c r="I42" s="487">
        <v>2.0386700292968749</v>
      </c>
      <c r="J42" s="487">
        <v>1.0823237976074218</v>
      </c>
      <c r="K42" s="487">
        <v>1.3390256774902343</v>
      </c>
      <c r="L42" s="487">
        <v>1.1660909704589844</v>
      </c>
      <c r="M42" s="481">
        <v>1.0150603316970068</v>
      </c>
      <c r="N42" s="481">
        <v>1.0150603316970068</v>
      </c>
      <c r="O42" s="486">
        <v>1.0150603316970068</v>
      </c>
      <c r="P42" s="486">
        <v>1.3786450718061598</v>
      </c>
      <c r="Q42" s="488">
        <f t="shared" si="1"/>
        <v>1.1968527017515833</v>
      </c>
      <c r="R42" s="487">
        <f t="shared" si="2"/>
        <v>1.3786450718061598</v>
      </c>
      <c r="S42" s="489">
        <v>1.3782918945312501</v>
      </c>
      <c r="T42" s="487">
        <f t="shared" si="3"/>
        <v>1.4991504484336102</v>
      </c>
      <c r="U42" s="487">
        <v>0</v>
      </c>
      <c r="V42" s="489">
        <f t="shared" si="4"/>
        <v>1.2407805646255439</v>
      </c>
      <c r="W42" s="489">
        <f t="shared" si="5"/>
        <v>1.1029160574449279</v>
      </c>
      <c r="X42" s="489">
        <f t="shared" si="6"/>
        <v>0.96505155026431177</v>
      </c>
      <c r="Y42" s="489">
        <f t="shared" si="7"/>
        <v>1.4475773253964677</v>
      </c>
      <c r="Z42" s="489">
        <f t="shared" si="8"/>
        <v>1.8381934290748798</v>
      </c>
      <c r="AA42" s="487">
        <v>2.2108975765830592</v>
      </c>
      <c r="AB42" s="485">
        <v>1.6591588134765625</v>
      </c>
      <c r="AC42" s="485">
        <v>1.2140408935546876</v>
      </c>
      <c r="AD42" s="489">
        <f t="shared" si="9"/>
        <v>1.5075067596435547</v>
      </c>
      <c r="AE42" s="489">
        <f t="shared" si="10"/>
        <v>1.0420076178586766</v>
      </c>
    </row>
    <row r="43" spans="1:31" x14ac:dyDescent="0.2">
      <c r="A43" s="485">
        <v>1.9686461284056131</v>
      </c>
      <c r="B43" s="485">
        <f t="shared" si="0"/>
        <v>1.2613066470746521</v>
      </c>
      <c r="C43" s="486">
        <v>1.4650166028145828</v>
      </c>
      <c r="D43" s="486">
        <v>1.0575966913347215</v>
      </c>
      <c r="E43" s="487">
        <v>1.7773036950683592</v>
      </c>
      <c r="F43" s="486">
        <v>0.55348035681146546</v>
      </c>
      <c r="G43" s="487">
        <v>1.4350633740234375</v>
      </c>
      <c r="H43" s="487">
        <v>1.7456919018554686</v>
      </c>
      <c r="I43" s="487">
        <v>2.0033817797851561</v>
      </c>
      <c r="J43" s="487">
        <v>1.0651098498535154</v>
      </c>
      <c r="K43" s="487">
        <v>1.3183492370605467</v>
      </c>
      <c r="L43" s="487">
        <v>1.1473621081542968</v>
      </c>
      <c r="M43" s="481">
        <v>0.9953448180340041</v>
      </c>
      <c r="N43" s="481">
        <v>0.9953448180340041</v>
      </c>
      <c r="O43" s="486">
        <v>0.9953448180340041</v>
      </c>
      <c r="P43" s="486">
        <v>1.3526513443318586</v>
      </c>
      <c r="Q43" s="488">
        <f t="shared" si="1"/>
        <v>1.1739980811829314</v>
      </c>
      <c r="R43" s="487">
        <f t="shared" si="2"/>
        <v>1.3526513443318586</v>
      </c>
      <c r="S43" s="489">
        <v>1.3546364257812502</v>
      </c>
      <c r="T43" s="487">
        <f t="shared" si="3"/>
        <v>1.4650166028145828</v>
      </c>
      <c r="U43" s="487">
        <v>0</v>
      </c>
      <c r="V43" s="489">
        <f t="shared" si="4"/>
        <v>1.2173862098986727</v>
      </c>
      <c r="W43" s="489">
        <f t="shared" si="5"/>
        <v>1.0821210754654869</v>
      </c>
      <c r="X43" s="489">
        <f t="shared" si="6"/>
        <v>0.94685594103230097</v>
      </c>
      <c r="Y43" s="489">
        <f t="shared" si="7"/>
        <v>1.4202839115484516</v>
      </c>
      <c r="Z43" s="489">
        <f t="shared" si="8"/>
        <v>1.8035351257758117</v>
      </c>
      <c r="AA43" s="487">
        <v>2.1711158640008223</v>
      </c>
      <c r="AB43" s="485">
        <v>1.6245670166015624</v>
      </c>
      <c r="AC43" s="485">
        <v>1.188130126953125</v>
      </c>
      <c r="AD43" s="489">
        <f t="shared" si="9"/>
        <v>1.4816335906982425</v>
      </c>
      <c r="AE43" s="489">
        <f t="shared" si="10"/>
        <v>1.0241237583225942</v>
      </c>
    </row>
    <row r="44" spans="1:31" x14ac:dyDescent="0.2">
      <c r="A44" s="485">
        <v>1.9311445945222805</v>
      </c>
      <c r="B44" s="485">
        <f t="shared" si="0"/>
        <v>1.2348169370268001</v>
      </c>
      <c r="C44" s="486">
        <v>1.4340032818308985</v>
      </c>
      <c r="D44" s="486">
        <v>1.0356305922227018</v>
      </c>
      <c r="E44" s="487">
        <v>1.7507038842773437</v>
      </c>
      <c r="F44" s="486">
        <v>0.54144268961034825</v>
      </c>
      <c r="G44" s="487">
        <v>1.4121290075683595</v>
      </c>
      <c r="H44" s="487">
        <v>1.7207396228027343</v>
      </c>
      <c r="I44" s="487">
        <v>1.969639230957031</v>
      </c>
      <c r="J44" s="487">
        <v>1.0485901293945312</v>
      </c>
      <c r="K44" s="487">
        <v>1.2984830639648437</v>
      </c>
      <c r="L44" s="487">
        <v>1.1293956762695312</v>
      </c>
      <c r="M44" s="481">
        <v>0.97737574988945342</v>
      </c>
      <c r="N44" s="481">
        <v>0.97737574988945342</v>
      </c>
      <c r="O44" s="486">
        <v>0.97737574988945342</v>
      </c>
      <c r="P44" s="486">
        <v>1.3289303029334765</v>
      </c>
      <c r="Q44" s="488">
        <f t="shared" si="1"/>
        <v>1.1531530264114649</v>
      </c>
      <c r="R44" s="487">
        <f t="shared" si="2"/>
        <v>1.3289303029334765</v>
      </c>
      <c r="S44" s="489">
        <v>1.3318944335937501</v>
      </c>
      <c r="T44" s="487">
        <f t="shared" si="3"/>
        <v>1.4340032818308985</v>
      </c>
      <c r="U44" s="487">
        <v>0</v>
      </c>
      <c r="V44" s="489">
        <f t="shared" si="4"/>
        <v>1.1960372726401289</v>
      </c>
      <c r="W44" s="489">
        <f t="shared" si="5"/>
        <v>1.0631442423467812</v>
      </c>
      <c r="X44" s="489">
        <f t="shared" si="6"/>
        <v>0.93025121205343342</v>
      </c>
      <c r="Y44" s="489">
        <f t="shared" si="7"/>
        <v>1.3953768180801505</v>
      </c>
      <c r="Z44" s="489">
        <f t="shared" si="8"/>
        <v>1.7719070705779687</v>
      </c>
      <c r="AA44" s="487">
        <v>2.1329429738898025</v>
      </c>
      <c r="AB44" s="485">
        <v>1.5914559326171875</v>
      </c>
      <c r="AC44" s="485">
        <v>1.1633541259765625</v>
      </c>
      <c r="AD44" s="489">
        <f t="shared" si="9"/>
        <v>1.4567595367431643</v>
      </c>
      <c r="AE44" s="489">
        <f t="shared" si="10"/>
        <v>1.0069304996241406</v>
      </c>
    </row>
    <row r="45" spans="1:31" x14ac:dyDescent="0.2">
      <c r="A45" s="485">
        <v>1.8952465286409133</v>
      </c>
      <c r="B45" s="485">
        <f t="shared" si="0"/>
        <v>1.2094878038134591</v>
      </c>
      <c r="C45" s="486">
        <v>1.4043591938244901</v>
      </c>
      <c r="D45" s="486">
        <v>1.0146164138024281</v>
      </c>
      <c r="E45" s="487">
        <v>1.7251149243164063</v>
      </c>
      <c r="F45" s="486">
        <v>0.52995068959376757</v>
      </c>
      <c r="G45" s="487">
        <v>1.3901239086914061</v>
      </c>
      <c r="H45" s="487">
        <v>1.696693995361328</v>
      </c>
      <c r="I45" s="487">
        <v>1.9373354602050781</v>
      </c>
      <c r="J45" s="487">
        <v>1.0327204699707031</v>
      </c>
      <c r="K45" s="487">
        <v>1.2793769531249999</v>
      </c>
      <c r="L45" s="487">
        <v>1.1121430090332032</v>
      </c>
      <c r="M45" s="481">
        <v>0.96014757572771892</v>
      </c>
      <c r="N45" s="481">
        <v>0.96014757572771892</v>
      </c>
      <c r="O45" s="486">
        <v>0.96014757572771892</v>
      </c>
      <c r="P45" s="486">
        <v>1.3061599803737343</v>
      </c>
      <c r="Q45" s="488">
        <f t="shared" si="1"/>
        <v>1.1331537780507266</v>
      </c>
      <c r="R45" s="487">
        <f t="shared" si="2"/>
        <v>1.3061599803737343</v>
      </c>
      <c r="S45" s="489">
        <v>1.3100118164062502</v>
      </c>
      <c r="T45" s="487">
        <f t="shared" si="3"/>
        <v>1.4043591938244901</v>
      </c>
      <c r="U45" s="487">
        <v>0</v>
      </c>
      <c r="V45" s="489">
        <f t="shared" si="4"/>
        <v>1.1755439823363609</v>
      </c>
      <c r="W45" s="489">
        <f t="shared" si="5"/>
        <v>1.0449279842989874</v>
      </c>
      <c r="X45" s="489">
        <f t="shared" si="6"/>
        <v>0.91431198626161392</v>
      </c>
      <c r="Y45" s="489">
        <f t="shared" si="7"/>
        <v>1.3714679793924209</v>
      </c>
      <c r="Z45" s="489">
        <f t="shared" si="8"/>
        <v>1.7415466404983124</v>
      </c>
      <c r="AA45" s="487">
        <v>2.0962792968750001</v>
      </c>
      <c r="AB45" s="485">
        <v>1.5597309570312501</v>
      </c>
      <c r="AC45" s="485">
        <v>1.1396389160156251</v>
      </c>
      <c r="AD45" s="489">
        <f t="shared" si="9"/>
        <v>1.4328254241943361</v>
      </c>
      <c r="AE45" s="489">
        <f t="shared" si="10"/>
        <v>0.99038694023840179</v>
      </c>
    </row>
    <row r="46" spans="1:31" x14ac:dyDescent="0.2">
      <c r="A46" s="485">
        <v>1.8608471455123508</v>
      </c>
      <c r="B46" s="485">
        <f t="shared" si="0"/>
        <v>1.1844091908546805</v>
      </c>
      <c r="C46" s="486">
        <v>1.3750180833834427</v>
      </c>
      <c r="D46" s="486">
        <v>0.99380029832591854</v>
      </c>
      <c r="E46" s="487">
        <v>1.70047630859375</v>
      </c>
      <c r="F46" s="486">
        <v>0.5185893818290821</v>
      </c>
      <c r="G46" s="487">
        <v>1.3689888732910156</v>
      </c>
      <c r="H46" s="487">
        <v>1.6735029199218749</v>
      </c>
      <c r="I46" s="487">
        <v>1.9063742016601561</v>
      </c>
      <c r="J46" s="487">
        <v>1.0174606127929688</v>
      </c>
      <c r="K46" s="487">
        <v>1.260984962158203</v>
      </c>
      <c r="L46" s="487">
        <v>1.0955592297363281</v>
      </c>
      <c r="M46" s="481">
        <v>0.94304511802304791</v>
      </c>
      <c r="N46" s="481">
        <v>0.94304511802304791</v>
      </c>
      <c r="O46" s="486">
        <v>0.94304511802304791</v>
      </c>
      <c r="P46" s="486">
        <v>1.2835301775452919</v>
      </c>
      <c r="Q46" s="488">
        <f t="shared" si="1"/>
        <v>1.11328764778417</v>
      </c>
      <c r="R46" s="487">
        <f t="shared" si="2"/>
        <v>1.2835301775452919</v>
      </c>
      <c r="S46" s="489">
        <v>1.2889388671875004</v>
      </c>
      <c r="T46" s="487">
        <f t="shared" si="3"/>
        <v>1.3750180833834427</v>
      </c>
      <c r="U46" s="487">
        <v>0</v>
      </c>
      <c r="V46" s="489">
        <f t="shared" si="4"/>
        <v>1.1551771597907627</v>
      </c>
      <c r="W46" s="489">
        <f t="shared" si="5"/>
        <v>1.0268241420362336</v>
      </c>
      <c r="X46" s="489">
        <f t="shared" si="6"/>
        <v>0.89847112428170428</v>
      </c>
      <c r="Y46" s="489">
        <f t="shared" si="7"/>
        <v>1.3477066864225564</v>
      </c>
      <c r="Z46" s="489">
        <f t="shared" si="8"/>
        <v>1.7113735700603891</v>
      </c>
      <c r="AA46" s="487">
        <v>2.0610335243626645</v>
      </c>
      <c r="AB46" s="485">
        <v>1.5293056640625</v>
      </c>
      <c r="AC46" s="485">
        <v>1.1169166259765626</v>
      </c>
      <c r="AD46" s="489">
        <f t="shared" si="9"/>
        <v>1.4097768859863287</v>
      </c>
      <c r="AE46" s="489">
        <f t="shared" si="10"/>
        <v>0.97445550096649469</v>
      </c>
    </row>
    <row r="47" spans="1:31" x14ac:dyDescent="0.2">
      <c r="A47" s="485">
        <v>1.8278507658876479</v>
      </c>
      <c r="B47" s="485">
        <f t="shared" si="0"/>
        <v>1.1604039482141906</v>
      </c>
      <c r="C47" s="486">
        <v>1.3469420336210931</v>
      </c>
      <c r="D47" s="486">
        <v>0.97386586280728804</v>
      </c>
      <c r="E47" s="487">
        <v>1.6767322668457032</v>
      </c>
      <c r="F47" s="486">
        <v>0.50773041829217302</v>
      </c>
      <c r="G47" s="487">
        <v>1.3486694335937499</v>
      </c>
      <c r="H47" s="487">
        <v>1.6511184411621092</v>
      </c>
      <c r="I47" s="487">
        <v>1.8766673596191406</v>
      </c>
      <c r="J47" s="487">
        <v>1.0027733776855468</v>
      </c>
      <c r="K47" s="487">
        <v>1.2432649377441405</v>
      </c>
      <c r="L47" s="487">
        <v>1.0796034875488281</v>
      </c>
      <c r="M47" s="481">
        <v>0.92663109057516724</v>
      </c>
      <c r="N47" s="481">
        <v>0.92663109057516724</v>
      </c>
      <c r="O47" s="486">
        <v>0.92663109057516724</v>
      </c>
      <c r="P47" s="486">
        <v>1.261786951014791</v>
      </c>
      <c r="Q47" s="488">
        <f t="shared" si="1"/>
        <v>1.0942090207949791</v>
      </c>
      <c r="R47" s="487">
        <f t="shared" si="2"/>
        <v>1.261786951014791</v>
      </c>
      <c r="S47" s="489">
        <v>1.2686296875000003</v>
      </c>
      <c r="T47" s="487">
        <f t="shared" si="3"/>
        <v>1.3469420336210931</v>
      </c>
      <c r="U47" s="487">
        <v>0</v>
      </c>
      <c r="V47" s="489">
        <f t="shared" si="4"/>
        <v>1.1356082559133118</v>
      </c>
      <c r="W47" s="489">
        <f t="shared" si="5"/>
        <v>1.0094295608118329</v>
      </c>
      <c r="X47" s="489">
        <f t="shared" si="6"/>
        <v>0.88325086571035361</v>
      </c>
      <c r="Y47" s="489">
        <f t="shared" si="7"/>
        <v>1.3248762985655305</v>
      </c>
      <c r="Z47" s="489">
        <f t="shared" si="8"/>
        <v>1.6823826013530547</v>
      </c>
      <c r="AA47" s="487">
        <v>2.0271215563322373</v>
      </c>
      <c r="AB47" s="485">
        <v>1.5001004638671875</v>
      </c>
      <c r="AC47" s="485">
        <v>1.095125244140625</v>
      </c>
      <c r="AD47" s="489">
        <f t="shared" si="9"/>
        <v>1.3875637207031253</v>
      </c>
      <c r="AE47" s="489">
        <f t="shared" si="10"/>
        <v>0.95910148195876266</v>
      </c>
    </row>
    <row r="48" spans="1:31" x14ac:dyDescent="0.2">
      <c r="A48" s="485">
        <v>1.7961698377637949</v>
      </c>
      <c r="B48" s="485">
        <f t="shared" si="0"/>
        <v>1.1373930186914132</v>
      </c>
      <c r="C48" s="486">
        <v>1.3200373019341494</v>
      </c>
      <c r="D48" s="486">
        <v>0.95474873544867689</v>
      </c>
      <c r="E48" s="487">
        <v>1.6538314099121092</v>
      </c>
      <c r="F48" s="486">
        <v>0.49733578242127652</v>
      </c>
      <c r="G48" s="487">
        <v>1.3291159765625</v>
      </c>
      <c r="H48" s="487">
        <v>1.6294961560058594</v>
      </c>
      <c r="I48" s="487">
        <v>1.8481348901367187</v>
      </c>
      <c r="J48" s="487">
        <v>0.98862507751464845</v>
      </c>
      <c r="K48" s="487">
        <v>1.2261782788085938</v>
      </c>
      <c r="L48" s="487">
        <v>1.0642381286621094</v>
      </c>
      <c r="M48" s="481">
        <v>0.9108562723784065</v>
      </c>
      <c r="N48" s="481">
        <v>0.9108562723784065</v>
      </c>
      <c r="O48" s="486">
        <v>0.9108562723784065</v>
      </c>
      <c r="P48" s="486">
        <v>1.2408683190483689</v>
      </c>
      <c r="Q48" s="488">
        <f t="shared" si="1"/>
        <v>1.0758622957133877</v>
      </c>
      <c r="R48" s="487">
        <f t="shared" si="2"/>
        <v>1.2408683190483689</v>
      </c>
      <c r="S48" s="489">
        <v>1.2490416992187501</v>
      </c>
      <c r="T48" s="487">
        <f t="shared" si="3"/>
        <v>1.3200373019341494</v>
      </c>
      <c r="U48" s="487">
        <v>0</v>
      </c>
      <c r="V48" s="489">
        <f t="shared" si="4"/>
        <v>1.116781487143532</v>
      </c>
      <c r="W48" s="489">
        <f t="shared" si="5"/>
        <v>0.99269465523869516</v>
      </c>
      <c r="X48" s="489">
        <f t="shared" si="6"/>
        <v>0.86860782333385822</v>
      </c>
      <c r="Y48" s="489">
        <f t="shared" si="7"/>
        <v>1.3029117350007873</v>
      </c>
      <c r="Z48" s="489">
        <f t="shared" si="8"/>
        <v>1.654491092064492</v>
      </c>
      <c r="AA48" s="487">
        <v>1.9944662828947368</v>
      </c>
      <c r="AB48" s="485">
        <v>1.4720426025390625</v>
      </c>
      <c r="AC48" s="485">
        <v>1.0742081298828126</v>
      </c>
      <c r="AD48" s="489">
        <f t="shared" si="9"/>
        <v>1.3661393585205079</v>
      </c>
      <c r="AE48" s="489">
        <f t="shared" si="10"/>
        <v>0.9442926935674395</v>
      </c>
    </row>
    <row r="49" spans="1:31" x14ac:dyDescent="0.2">
      <c r="A49" s="485">
        <v>1.7657240820885345</v>
      </c>
      <c r="B49" s="485">
        <f t="shared" si="0"/>
        <v>1.11532490280709</v>
      </c>
      <c r="C49" s="486">
        <v>1.2942427072203952</v>
      </c>
      <c r="D49" s="486">
        <v>0.93640709839378478</v>
      </c>
      <c r="E49" s="487">
        <v>1.6317263745117188</v>
      </c>
      <c r="F49" s="486">
        <v>0.48738050532105642</v>
      </c>
      <c r="G49" s="487">
        <v>1.3102829150390625</v>
      </c>
      <c r="H49" s="487">
        <v>1.6085949768066408</v>
      </c>
      <c r="I49" s="487">
        <v>1.8207037353515625</v>
      </c>
      <c r="J49" s="487">
        <v>0.97498433410644525</v>
      </c>
      <c r="K49" s="487">
        <v>1.2096889892578124</v>
      </c>
      <c r="L49" s="487">
        <v>1.0494288146972657</v>
      </c>
      <c r="M49" s="481">
        <v>0.89568894567829771</v>
      </c>
      <c r="N49" s="481">
        <v>0.89568894567829771</v>
      </c>
      <c r="O49" s="486">
        <v>0.89568894567829771</v>
      </c>
      <c r="P49" s="486">
        <v>1.2207346445758949</v>
      </c>
      <c r="Q49" s="488">
        <f t="shared" si="1"/>
        <v>1.0582117951270962</v>
      </c>
      <c r="R49" s="487">
        <f t="shared" si="2"/>
        <v>1.2207346445758949</v>
      </c>
      <c r="S49" s="489">
        <v>1.2301357421875003</v>
      </c>
      <c r="T49" s="487">
        <f t="shared" si="3"/>
        <v>1.2942427072203952</v>
      </c>
      <c r="U49" s="487">
        <v>0</v>
      </c>
      <c r="V49" s="489">
        <f t="shared" si="4"/>
        <v>1.0986611801183055</v>
      </c>
      <c r="W49" s="489">
        <f t="shared" si="5"/>
        <v>0.97658771566071589</v>
      </c>
      <c r="X49" s="489">
        <f t="shared" si="6"/>
        <v>0.85451425120312641</v>
      </c>
      <c r="Y49" s="489">
        <f t="shared" si="7"/>
        <v>1.2817713768046897</v>
      </c>
      <c r="Z49" s="489">
        <f t="shared" si="8"/>
        <v>1.6276461927678598</v>
      </c>
      <c r="AA49" s="487">
        <v>1.9629960552014802</v>
      </c>
      <c r="AB49" s="485">
        <v>1.4450645751953124</v>
      </c>
      <c r="AC49" s="485">
        <v>1.0541126708984374</v>
      </c>
      <c r="AD49" s="489">
        <f t="shared" si="9"/>
        <v>1.3454609680175784</v>
      </c>
      <c r="AE49" s="489">
        <f t="shared" si="10"/>
        <v>0.9299995301761167</v>
      </c>
    </row>
    <row r="50" spans="1:31" x14ac:dyDescent="0.2">
      <c r="A50" s="485">
        <v>1.7364397447559168</v>
      </c>
      <c r="B50" s="485">
        <f t="shared" si="0"/>
        <v>1.0937945573796415</v>
      </c>
      <c r="C50" s="486">
        <v>1.2690839638429972</v>
      </c>
      <c r="D50" s="486">
        <v>0.91850515091628593</v>
      </c>
      <c r="E50" s="487">
        <v>1.6103734680175781</v>
      </c>
      <c r="F50" s="486">
        <v>0.47768037665667012</v>
      </c>
      <c r="G50" s="487">
        <v>1.2921283325195312</v>
      </c>
      <c r="H50" s="487">
        <v>1.58837689453125</v>
      </c>
      <c r="I50" s="487">
        <v>1.7943065209960938</v>
      </c>
      <c r="J50" s="487">
        <v>0.96182237426757811</v>
      </c>
      <c r="K50" s="487">
        <v>1.193764033203125</v>
      </c>
      <c r="L50" s="487">
        <v>1.0351435754394531</v>
      </c>
      <c r="M50" s="481">
        <v>0.88085390520512985</v>
      </c>
      <c r="N50" s="481">
        <v>0.88085390520512985</v>
      </c>
      <c r="O50" s="486">
        <v>0.88085390520512985</v>
      </c>
      <c r="P50" s="486">
        <v>1.2010227305256862</v>
      </c>
      <c r="Q50" s="488">
        <f t="shared" si="1"/>
        <v>1.0409383178654079</v>
      </c>
      <c r="R50" s="487">
        <f t="shared" si="2"/>
        <v>1.2010227305256862</v>
      </c>
      <c r="S50" s="489">
        <v>1.2118751953125002</v>
      </c>
      <c r="T50" s="487">
        <f t="shared" si="3"/>
        <v>1.2690839638429972</v>
      </c>
      <c r="U50" s="487">
        <v>0</v>
      </c>
      <c r="V50" s="489">
        <f t="shared" si="4"/>
        <v>1.0809204574731177</v>
      </c>
      <c r="W50" s="489">
        <f t="shared" si="5"/>
        <v>0.960818184420549</v>
      </c>
      <c r="X50" s="489">
        <f t="shared" si="6"/>
        <v>0.8407159113679803</v>
      </c>
      <c r="Y50" s="489">
        <f t="shared" si="7"/>
        <v>1.2610738670519706</v>
      </c>
      <c r="Z50" s="489">
        <f t="shared" si="8"/>
        <v>1.6013636407009149</v>
      </c>
      <c r="AA50" s="487">
        <v>1.9326451223273027</v>
      </c>
      <c r="AB50" s="485">
        <v>1.4191043701171875</v>
      </c>
      <c r="AC50" s="485">
        <v>1.0347908935546875</v>
      </c>
      <c r="AD50" s="489">
        <f t="shared" si="9"/>
        <v>1.3254884948730472</v>
      </c>
      <c r="AE50" s="489">
        <f t="shared" si="10"/>
        <v>0.91619430573453586</v>
      </c>
    </row>
    <row r="51" spans="1:31" x14ac:dyDescent="0.2">
      <c r="A51" s="485">
        <v>1.7082489397028111</v>
      </c>
      <c r="B51" s="485">
        <f t="shared" si="0"/>
        <v>1.0734438018007109</v>
      </c>
      <c r="C51" s="486">
        <v>1.2453101935617237</v>
      </c>
      <c r="D51" s="486">
        <v>0.90157741003969794</v>
      </c>
      <c r="E51" s="487">
        <v>1.5897323132324217</v>
      </c>
      <c r="F51" s="486">
        <v>0.46852305018655632</v>
      </c>
      <c r="G51" s="487">
        <v>1.2746136279296876</v>
      </c>
      <c r="H51" s="487">
        <v>1.5688065051269531</v>
      </c>
      <c r="I51" s="487">
        <v>1.7688819116210936</v>
      </c>
      <c r="J51" s="487">
        <v>0.94911267456054682</v>
      </c>
      <c r="K51" s="487">
        <v>1.1783730981445313</v>
      </c>
      <c r="L51" s="487">
        <v>1.021353282470703</v>
      </c>
      <c r="M51" s="481">
        <v>0.86679685889860625</v>
      </c>
      <c r="N51" s="481">
        <v>0.86679685889860625</v>
      </c>
      <c r="O51" s="486">
        <v>0.86679685889860625</v>
      </c>
      <c r="P51" s="486">
        <v>1.1823269864904635</v>
      </c>
      <c r="Q51" s="488">
        <f t="shared" si="1"/>
        <v>1.0245619226945348</v>
      </c>
      <c r="R51" s="487">
        <f t="shared" si="2"/>
        <v>1.1823269864904635</v>
      </c>
      <c r="S51" s="489">
        <v>1.1942263671875002</v>
      </c>
      <c r="T51" s="487">
        <f t="shared" si="3"/>
        <v>1.2453101935617237</v>
      </c>
      <c r="U51" s="487">
        <v>0</v>
      </c>
      <c r="V51" s="489">
        <f t="shared" si="4"/>
        <v>1.0640942878414172</v>
      </c>
      <c r="W51" s="489">
        <f t="shared" si="5"/>
        <v>0.94586158919237084</v>
      </c>
      <c r="X51" s="489">
        <f t="shared" si="6"/>
        <v>0.82762889054332445</v>
      </c>
      <c r="Y51" s="489">
        <f t="shared" si="7"/>
        <v>1.2414433358149868</v>
      </c>
      <c r="Z51" s="489">
        <f t="shared" si="8"/>
        <v>1.5764359819872849</v>
      </c>
      <c r="AA51" s="487">
        <v>1.9033521021792763</v>
      </c>
      <c r="AB51" s="485">
        <v>1.3941044921875001</v>
      </c>
      <c r="AC51" s="485">
        <v>1.0161980590820312</v>
      </c>
      <c r="AD51" s="489">
        <f t="shared" si="9"/>
        <v>1.3061850891113282</v>
      </c>
      <c r="AE51" s="489">
        <f t="shared" si="10"/>
        <v>0.90285154907646026</v>
      </c>
    </row>
    <row r="52" spans="1:31" x14ac:dyDescent="0.2">
      <c r="A52" s="485">
        <v>1.6810890703558399</v>
      </c>
      <c r="B52" s="485">
        <f t="shared" si="0"/>
        <v>1.0538764127651257</v>
      </c>
      <c r="C52" s="486">
        <v>1.2224576328803987</v>
      </c>
      <c r="D52" s="486">
        <v>0.88529519264985279</v>
      </c>
      <c r="E52" s="487">
        <v>1.569765137939453</v>
      </c>
      <c r="F52" s="486">
        <v>0.45972867360212799</v>
      </c>
      <c r="G52" s="487">
        <v>1.2577031604003905</v>
      </c>
      <c r="H52" s="487">
        <v>1.5498508911132811</v>
      </c>
      <c r="I52" s="487">
        <v>1.7443733081054686</v>
      </c>
      <c r="J52" s="487">
        <v>0.93683060607910162</v>
      </c>
      <c r="K52" s="487">
        <v>1.1634875292968749</v>
      </c>
      <c r="L52" s="487">
        <v>1.0080305834960939</v>
      </c>
      <c r="M52" s="481">
        <v>0.85324796565533811</v>
      </c>
      <c r="N52" s="481">
        <v>0.85324796565533811</v>
      </c>
      <c r="O52" s="486">
        <v>0.85324796565533811</v>
      </c>
      <c r="P52" s="486">
        <v>1.1642908149682336</v>
      </c>
      <c r="Q52" s="488">
        <f t="shared" si="1"/>
        <v>1.0087693903117858</v>
      </c>
      <c r="R52" s="487">
        <f t="shared" si="2"/>
        <v>1.1642908149682336</v>
      </c>
      <c r="S52" s="489">
        <v>1.1771578125</v>
      </c>
      <c r="T52" s="487">
        <f t="shared" si="3"/>
        <v>1.2224576328803987</v>
      </c>
      <c r="U52" s="487">
        <v>0</v>
      </c>
      <c r="V52" s="489">
        <f t="shared" si="4"/>
        <v>1.0478617334714102</v>
      </c>
      <c r="W52" s="489">
        <f t="shared" si="5"/>
        <v>0.93143265197458691</v>
      </c>
      <c r="X52" s="489">
        <f t="shared" si="6"/>
        <v>0.81500357047776351</v>
      </c>
      <c r="Y52" s="489">
        <f t="shared" si="7"/>
        <v>1.2225053557166452</v>
      </c>
      <c r="Z52" s="489">
        <f t="shared" si="8"/>
        <v>1.5523877532909782</v>
      </c>
      <c r="AA52" s="487">
        <v>1.8750606368215461</v>
      </c>
      <c r="AB52" s="485">
        <v>1.3700120849609374</v>
      </c>
      <c r="AC52" s="485">
        <v>0.99829327392578127</v>
      </c>
      <c r="AD52" s="489">
        <f t="shared" si="9"/>
        <v>1.2875163574218749</v>
      </c>
      <c r="AE52" s="489">
        <f t="shared" si="10"/>
        <v>0.88994748711340166</v>
      </c>
    </row>
    <row r="53" spans="1:31" x14ac:dyDescent="0.2">
      <c r="A53" s="485">
        <v>1.6549023186869745</v>
      </c>
      <c r="B53" s="485">
        <f t="shared" si="0"/>
        <v>1.0350395468051508</v>
      </c>
      <c r="C53" s="486">
        <v>1.2004638034035582</v>
      </c>
      <c r="D53" s="486">
        <v>0.86961529020674311</v>
      </c>
      <c r="E53" s="487">
        <v>1.5504372485351563</v>
      </c>
      <c r="F53" s="486">
        <v>0.45127216768406142</v>
      </c>
      <c r="G53" s="487">
        <v>1.2413638940429688</v>
      </c>
      <c r="H53" s="487">
        <v>1.5314796215820312</v>
      </c>
      <c r="I53" s="487">
        <v>1.7207284924316406</v>
      </c>
      <c r="J53" s="487">
        <v>0.92495343444824207</v>
      </c>
      <c r="K53" s="487">
        <v>1.1490812768554688</v>
      </c>
      <c r="L53" s="487">
        <v>0.99515061279296879</v>
      </c>
      <c r="M53" s="481">
        <v>0.84017397319996956</v>
      </c>
      <c r="N53" s="481">
        <v>0.84017397319996956</v>
      </c>
      <c r="O53" s="486">
        <v>0.84017397319996956</v>
      </c>
      <c r="P53" s="486">
        <v>1.1468719048353009</v>
      </c>
      <c r="Q53" s="488">
        <f t="shared" si="1"/>
        <v>0.99352293901763522</v>
      </c>
      <c r="R53" s="487">
        <f t="shared" si="2"/>
        <v>1.1468719048353009</v>
      </c>
      <c r="S53" s="489">
        <v>1.1606400390625</v>
      </c>
      <c r="T53" s="487">
        <f t="shared" si="3"/>
        <v>1.2004638034035582</v>
      </c>
      <c r="U53" s="487">
        <v>0</v>
      </c>
      <c r="V53" s="489">
        <f t="shared" si="4"/>
        <v>1.0321847143517708</v>
      </c>
      <c r="W53" s="489">
        <f t="shared" si="5"/>
        <v>0.91749752386824079</v>
      </c>
      <c r="X53" s="489">
        <f t="shared" si="6"/>
        <v>0.80281033338471053</v>
      </c>
      <c r="Y53" s="489">
        <f t="shared" si="7"/>
        <v>1.2042155000770658</v>
      </c>
      <c r="Z53" s="489">
        <f t="shared" si="8"/>
        <v>1.5291625397804012</v>
      </c>
      <c r="AA53" s="487">
        <v>1.8477183002672697</v>
      </c>
      <c r="AB53" s="485">
        <v>1.346777587890625</v>
      </c>
      <c r="AC53" s="485">
        <v>0.98103839111328128</v>
      </c>
      <c r="AD53" s="489">
        <f t="shared" si="9"/>
        <v>1.2694500427246094</v>
      </c>
      <c r="AE53" s="489">
        <f t="shared" si="10"/>
        <v>0.87745982334621953</v>
      </c>
    </row>
    <row r="54" spans="1:31" x14ac:dyDescent="0.2">
      <c r="A54" s="485">
        <v>1.6296351927862851</v>
      </c>
      <c r="B54" s="485">
        <f t="shared" si="0"/>
        <v>1.0168998052112572</v>
      </c>
      <c r="C54" s="486">
        <v>1.1792891365248706</v>
      </c>
      <c r="D54" s="486">
        <v>0.8545104738976439</v>
      </c>
      <c r="E54" s="487">
        <v>1.531716201171875</v>
      </c>
      <c r="F54" s="486">
        <v>0.44313754066607669</v>
      </c>
      <c r="G54" s="487">
        <v>1.2255652795410157</v>
      </c>
      <c r="H54" s="487">
        <v>1.5136639233398437</v>
      </c>
      <c r="I54" s="487">
        <v>1.6978992724609374</v>
      </c>
      <c r="J54" s="487">
        <v>0.91345996459960932</v>
      </c>
      <c r="K54" s="487">
        <v>1.1351298303222657</v>
      </c>
      <c r="L54" s="487">
        <v>0.98268992553710943</v>
      </c>
      <c r="M54" s="481">
        <v>0.82755413689037127</v>
      </c>
      <c r="N54" s="481">
        <v>0.82755413689037127</v>
      </c>
      <c r="O54" s="486">
        <v>0.82755413689037127</v>
      </c>
      <c r="P54" s="486">
        <v>1.1300440741158559</v>
      </c>
      <c r="Q54" s="488">
        <f t="shared" si="1"/>
        <v>0.97879910550311355</v>
      </c>
      <c r="R54" s="487">
        <f t="shared" si="2"/>
        <v>1.1300440741158559</v>
      </c>
      <c r="S54" s="489">
        <v>1.1446458007812501</v>
      </c>
      <c r="T54" s="487">
        <f t="shared" si="3"/>
        <v>1.1792891365248706</v>
      </c>
      <c r="U54" s="487">
        <v>0</v>
      </c>
      <c r="V54" s="489">
        <f t="shared" si="4"/>
        <v>1.0170396667042705</v>
      </c>
      <c r="W54" s="489">
        <f t="shared" si="5"/>
        <v>0.9040352592926848</v>
      </c>
      <c r="X54" s="489">
        <f t="shared" si="6"/>
        <v>0.79103085188109912</v>
      </c>
      <c r="Y54" s="489">
        <f t="shared" si="7"/>
        <v>1.1865462778216489</v>
      </c>
      <c r="Z54" s="489">
        <f t="shared" si="8"/>
        <v>1.5067254321544747</v>
      </c>
      <c r="AA54" s="487">
        <v>1.8212757247121711</v>
      </c>
      <c r="AB54" s="485">
        <v>1.3243555908203124</v>
      </c>
      <c r="AC54" s="485">
        <v>0.96439813232421878</v>
      </c>
      <c r="AD54" s="489">
        <f t="shared" si="9"/>
        <v>1.2519563446044923</v>
      </c>
      <c r="AE54" s="489">
        <f t="shared" si="10"/>
        <v>0.86536795935352206</v>
      </c>
    </row>
    <row r="55" spans="1:31" x14ac:dyDescent="0.2">
      <c r="A55" s="485">
        <v>1.6052381252505292</v>
      </c>
      <c r="B55" s="485">
        <f t="shared" si="0"/>
        <v>0.99913194159818808</v>
      </c>
      <c r="C55" s="486">
        <v>1.15855346644743</v>
      </c>
      <c r="D55" s="486">
        <v>0.8397104167489462</v>
      </c>
      <c r="E55" s="487">
        <v>1.5135718017578124</v>
      </c>
      <c r="F55" s="486">
        <v>0.43517806230888623</v>
      </c>
      <c r="G55" s="487">
        <v>1.2102790173339844</v>
      </c>
      <c r="H55" s="487">
        <v>1.4963772729492186</v>
      </c>
      <c r="I55" s="487">
        <v>1.6758412451171876</v>
      </c>
      <c r="J55" s="487">
        <v>0.90233059997558585</v>
      </c>
      <c r="K55" s="487">
        <v>1.1216104553222657</v>
      </c>
      <c r="L55" s="487">
        <v>0.97062691223144526</v>
      </c>
      <c r="M55" s="481">
        <v>0.81516434071036947</v>
      </c>
      <c r="N55" s="481">
        <v>0.81516434071036947</v>
      </c>
      <c r="O55" s="486">
        <v>0.81516434071036947</v>
      </c>
      <c r="P55" s="486">
        <v>1.1135097570783152</v>
      </c>
      <c r="Q55" s="488">
        <f t="shared" si="1"/>
        <v>0.96433704889434235</v>
      </c>
      <c r="R55" s="487">
        <f t="shared" si="2"/>
        <v>1.1135097570783152</v>
      </c>
      <c r="S55" s="489">
        <v>1.1291497070312502</v>
      </c>
      <c r="T55" s="487">
        <f t="shared" si="3"/>
        <v>1.15855346644743</v>
      </c>
      <c r="U55" s="487">
        <v>0</v>
      </c>
      <c r="V55" s="489">
        <f t="shared" si="4"/>
        <v>1.0021587813704838</v>
      </c>
      <c r="W55" s="489">
        <f t="shared" si="5"/>
        <v>0.89080780566265227</v>
      </c>
      <c r="X55" s="489">
        <f t="shared" si="6"/>
        <v>0.77945682995482057</v>
      </c>
      <c r="Y55" s="489">
        <f t="shared" si="7"/>
        <v>1.1691852449322311</v>
      </c>
      <c r="Z55" s="489">
        <f t="shared" si="8"/>
        <v>1.4846796761044203</v>
      </c>
      <c r="AA55" s="487">
        <v>1.7956876927425987</v>
      </c>
      <c r="AB55" s="485">
        <v>1.3027033691406249</v>
      </c>
      <c r="AC55" s="485">
        <v>0.94833978271484376</v>
      </c>
      <c r="AD55" s="489">
        <f t="shared" si="9"/>
        <v>1.2350074920654299</v>
      </c>
      <c r="AE55" s="489">
        <f t="shared" si="10"/>
        <v>0.85365269947379696</v>
      </c>
    </row>
    <row r="56" spans="1:31" x14ac:dyDescent="0.2">
      <c r="A56" s="485">
        <v>1.5816651158085733</v>
      </c>
      <c r="B56" s="485">
        <f t="shared" si="0"/>
        <v>0.98281370907342569</v>
      </c>
      <c r="C56" s="486">
        <v>1.1395138071269295</v>
      </c>
      <c r="D56" s="486">
        <v>0.82611361101992198</v>
      </c>
      <c r="E56" s="487">
        <v>1.4959757507324218</v>
      </c>
      <c r="F56" s="486">
        <v>0.42787522499041525</v>
      </c>
      <c r="G56" s="487">
        <v>1.1954789392089844</v>
      </c>
      <c r="H56" s="487">
        <v>1.4795948046874998</v>
      </c>
      <c r="I56" s="487">
        <v>1.6545132043457029</v>
      </c>
      <c r="J56" s="487">
        <v>0.89154710571289064</v>
      </c>
      <c r="K56" s="487">
        <v>1.1085018383789063</v>
      </c>
      <c r="L56" s="487">
        <v>0.95894156188964841</v>
      </c>
      <c r="M56" s="481">
        <v>0.80375995338044259</v>
      </c>
      <c r="N56" s="481">
        <v>0.80375995338044259</v>
      </c>
      <c r="O56" s="486">
        <v>0.80375995338044259</v>
      </c>
      <c r="P56" s="486">
        <v>1.0982789862284144</v>
      </c>
      <c r="Q56" s="488">
        <f t="shared" si="1"/>
        <v>0.95101946980442853</v>
      </c>
      <c r="R56" s="487">
        <f t="shared" si="2"/>
        <v>1.0982789862284144</v>
      </c>
      <c r="S56" s="489">
        <v>1.11412763671875</v>
      </c>
      <c r="T56" s="487">
        <f t="shared" si="3"/>
        <v>1.1395138071269295</v>
      </c>
      <c r="U56" s="487">
        <v>0</v>
      </c>
      <c r="V56" s="489">
        <f t="shared" si="4"/>
        <v>0.98845108760557299</v>
      </c>
      <c r="W56" s="489">
        <f t="shared" si="5"/>
        <v>0.87862318898273151</v>
      </c>
      <c r="X56" s="489">
        <f t="shared" si="6"/>
        <v>0.76879529035989003</v>
      </c>
      <c r="Y56" s="489">
        <f t="shared" si="7"/>
        <v>1.1531929355398352</v>
      </c>
      <c r="Z56" s="489">
        <f t="shared" si="8"/>
        <v>1.464371981637886</v>
      </c>
      <c r="AA56" s="487">
        <v>1.7709117174650493</v>
      </c>
      <c r="AB56" s="485">
        <v>1.2817813720703124</v>
      </c>
      <c r="AC56" s="485">
        <v>0.93283282470703122</v>
      </c>
      <c r="AD56" s="489">
        <f t="shared" si="9"/>
        <v>1.2185771026611329</v>
      </c>
      <c r="AE56" s="489">
        <f t="shared" si="10"/>
        <v>0.84229580782860791</v>
      </c>
    </row>
    <row r="57" spans="1:31" x14ac:dyDescent="0.2">
      <c r="A57" s="485">
        <v>1.5588734125797055</v>
      </c>
      <c r="B57" s="485">
        <f t="shared" si="0"/>
        <v>0.96705432776888789</v>
      </c>
      <c r="C57" s="486">
        <v>1.1211301476051201</v>
      </c>
      <c r="D57" s="486">
        <v>0.8129785079326558</v>
      </c>
      <c r="E57" s="487">
        <v>1.4789018798828126</v>
      </c>
      <c r="F57" s="486">
        <v>0.4208292202748159</v>
      </c>
      <c r="G57" s="487">
        <v>1.1811402978515626</v>
      </c>
      <c r="H57" s="487">
        <v>1.4632929553222656</v>
      </c>
      <c r="I57" s="487">
        <v>1.6338767858886718</v>
      </c>
      <c r="J57" s="487">
        <v>0.88109237182617184</v>
      </c>
      <c r="K57" s="487">
        <v>1.0957842053222655</v>
      </c>
      <c r="L57" s="487">
        <v>0.94761504760742188</v>
      </c>
      <c r="M57" s="481">
        <v>0.79272190283328103</v>
      </c>
      <c r="N57" s="481">
        <v>0.79272190283328103</v>
      </c>
      <c r="O57" s="486">
        <v>0.79272190283328103</v>
      </c>
      <c r="P57" s="486">
        <v>1.0835267452787187</v>
      </c>
      <c r="Q57" s="488">
        <f t="shared" si="1"/>
        <v>0.93812432405599988</v>
      </c>
      <c r="R57" s="487">
        <f t="shared" si="2"/>
        <v>1.0835267452787187</v>
      </c>
      <c r="S57" s="489">
        <v>1.0995575195312499</v>
      </c>
      <c r="T57" s="487">
        <f t="shared" si="3"/>
        <v>1.1211301476051201</v>
      </c>
      <c r="U57" s="487">
        <v>0</v>
      </c>
      <c r="V57" s="489">
        <f t="shared" si="4"/>
        <v>0.97517407075084683</v>
      </c>
      <c r="W57" s="489">
        <f t="shared" si="5"/>
        <v>0.86682139622297505</v>
      </c>
      <c r="X57" s="489">
        <f t="shared" si="6"/>
        <v>0.75846872169510304</v>
      </c>
      <c r="Y57" s="489">
        <f t="shared" si="7"/>
        <v>1.1377030825426548</v>
      </c>
      <c r="Z57" s="489">
        <f t="shared" si="8"/>
        <v>1.4447023270382917</v>
      </c>
      <c r="AA57" s="487">
        <v>1.7469081517269738</v>
      </c>
      <c r="AB57" s="485">
        <v>1.2615528564453125</v>
      </c>
      <c r="AC57" s="485">
        <v>0.91784899902343753</v>
      </c>
      <c r="AD57" s="489">
        <f t="shared" si="9"/>
        <v>1.2026410369873046</v>
      </c>
      <c r="AE57" s="489">
        <f t="shared" si="10"/>
        <v>0.83128059895833284</v>
      </c>
    </row>
    <row r="58" spans="1:31" x14ac:dyDescent="0.2">
      <c r="A58" s="485">
        <v>1.5368232271509188</v>
      </c>
      <c r="B58" s="485">
        <f t="shared" si="0"/>
        <v>0.9513028109359376</v>
      </c>
      <c r="C58" s="486">
        <v>1.1027594244423149</v>
      </c>
      <c r="D58" s="486">
        <v>0.7998461974295602</v>
      </c>
      <c r="E58" s="487">
        <v>1.4623256787109375</v>
      </c>
      <c r="F58" s="486">
        <v>0.41379313814837781</v>
      </c>
      <c r="G58" s="487">
        <v>1.1672403588867186</v>
      </c>
      <c r="H58" s="487">
        <v>1.4474501745605468</v>
      </c>
      <c r="I58" s="487">
        <v>1.6138964672851561</v>
      </c>
      <c r="J58" s="487">
        <v>0.87095053161621094</v>
      </c>
      <c r="K58" s="487">
        <v>1.0834392028808593</v>
      </c>
      <c r="L58" s="487">
        <v>0.93662996337890625</v>
      </c>
      <c r="M58" s="481">
        <v>0.78166573119500471</v>
      </c>
      <c r="N58" s="481">
        <v>0.78166573119500471</v>
      </c>
      <c r="O58" s="486">
        <v>0.78166573119500471</v>
      </c>
      <c r="P58" s="486">
        <v>1.0687400414114656</v>
      </c>
      <c r="Q58" s="488">
        <f t="shared" si="1"/>
        <v>0.92520288630323511</v>
      </c>
      <c r="R58" s="487">
        <f t="shared" si="2"/>
        <v>1.0687400414114656</v>
      </c>
      <c r="S58" s="489">
        <v>1.085418359375</v>
      </c>
      <c r="T58" s="487">
        <f t="shared" si="3"/>
        <v>1.1027594244423149</v>
      </c>
      <c r="U58" s="487">
        <v>0</v>
      </c>
      <c r="V58" s="489">
        <f t="shared" si="4"/>
        <v>0.96186603727031905</v>
      </c>
      <c r="W58" s="489">
        <f t="shared" si="5"/>
        <v>0.85499203312917249</v>
      </c>
      <c r="X58" s="489">
        <f t="shared" si="6"/>
        <v>0.74811802898802593</v>
      </c>
      <c r="Y58" s="489">
        <f t="shared" si="7"/>
        <v>1.1221770434820388</v>
      </c>
      <c r="Z58" s="489">
        <f t="shared" si="8"/>
        <v>1.4249867218819541</v>
      </c>
      <c r="AA58" s="487">
        <v>1.7236399696751645</v>
      </c>
      <c r="AB58" s="485">
        <v>1.2419833984374999</v>
      </c>
      <c r="AC58" s="485">
        <v>0.90336181640625002</v>
      </c>
      <c r="AD58" s="489">
        <f t="shared" si="9"/>
        <v>1.1871763305664063</v>
      </c>
      <c r="AE58" s="489">
        <f t="shared" si="10"/>
        <v>0.82059119952749104</v>
      </c>
    </row>
    <row r="59" spans="1:31" x14ac:dyDescent="0.2">
      <c r="A59" s="485">
        <v>1.5154774793433026</v>
      </c>
      <c r="B59" s="485">
        <f t="shared" si="0"/>
        <v>0.93608342820874069</v>
      </c>
      <c r="C59" s="486">
        <v>1.0850129485665536</v>
      </c>
      <c r="D59" s="486">
        <v>0.78715390785092787</v>
      </c>
      <c r="E59" s="487">
        <v>1.4462240576171874</v>
      </c>
      <c r="F59" s="486">
        <v>0.40700092606528809</v>
      </c>
      <c r="G59" s="487">
        <v>1.1537579272460938</v>
      </c>
      <c r="H59" s="487">
        <v>1.4320457409667968</v>
      </c>
      <c r="I59" s="487">
        <v>1.5945393310546874</v>
      </c>
      <c r="J59" s="487">
        <v>0.86110672485351558</v>
      </c>
      <c r="K59" s="487">
        <v>1.071449425048828</v>
      </c>
      <c r="L59" s="487">
        <v>0.92596996887207028</v>
      </c>
      <c r="M59" s="481">
        <v>0.77095976193860494</v>
      </c>
      <c r="N59" s="481">
        <v>0.77095976193860494</v>
      </c>
      <c r="O59" s="486">
        <v>0.77095976193860494</v>
      </c>
      <c r="P59" s="486">
        <v>1.0544117971169715</v>
      </c>
      <c r="Q59" s="488">
        <f t="shared" si="1"/>
        <v>0.91268577952778829</v>
      </c>
      <c r="R59" s="487">
        <f t="shared" si="2"/>
        <v>1.0544117971169715</v>
      </c>
      <c r="S59" s="489">
        <v>1.0716904296875001</v>
      </c>
      <c r="T59" s="487">
        <f t="shared" si="3"/>
        <v>1.0850129485665536</v>
      </c>
      <c r="U59" s="487">
        <v>0</v>
      </c>
      <c r="V59" s="489">
        <f t="shared" si="4"/>
        <v>0.94897061740527444</v>
      </c>
      <c r="W59" s="489">
        <f t="shared" si="5"/>
        <v>0.84352943769357724</v>
      </c>
      <c r="X59" s="489">
        <f t="shared" si="6"/>
        <v>0.73808825798188005</v>
      </c>
      <c r="Y59" s="489">
        <f t="shared" si="7"/>
        <v>1.1071323869728202</v>
      </c>
      <c r="Z59" s="489">
        <f t="shared" si="8"/>
        <v>1.4058823961559621</v>
      </c>
      <c r="AA59" s="487">
        <v>1.7010725483141447</v>
      </c>
      <c r="AB59" s="485">
        <v>1.2230406494140624</v>
      </c>
      <c r="AC59" s="485">
        <v>0.88934667968750003</v>
      </c>
      <c r="AD59" s="489">
        <f t="shared" si="9"/>
        <v>1.1721614074707032</v>
      </c>
      <c r="AE59" s="489">
        <f t="shared" si="10"/>
        <v>0.81021269598367662</v>
      </c>
    </row>
    <row r="60" spans="1:31" x14ac:dyDescent="0.2">
      <c r="A60" s="485">
        <v>1.4948015680954849</v>
      </c>
      <c r="B60" s="485">
        <f t="shared" si="0"/>
        <v>0.92136390568230142</v>
      </c>
      <c r="C60" s="486">
        <v>1.0678526822911114</v>
      </c>
      <c r="D60" s="486">
        <v>0.77487512907349143</v>
      </c>
      <c r="E60" s="487">
        <v>1.4305753479003906</v>
      </c>
      <c r="F60" s="486">
        <v>0.40043748429609777</v>
      </c>
      <c r="G60" s="487">
        <v>1.1406731103515626</v>
      </c>
      <c r="H60" s="487">
        <v>1.4170603540039062</v>
      </c>
      <c r="I60" s="487">
        <v>1.5757744726562499</v>
      </c>
      <c r="J60" s="487">
        <v>0.85154709777832038</v>
      </c>
      <c r="K60" s="487">
        <v>1.0597985314941405</v>
      </c>
      <c r="L60" s="487">
        <v>0.9156197302246093</v>
      </c>
      <c r="M60" s="481">
        <v>0.76058340329707796</v>
      </c>
      <c r="N60" s="481">
        <v>0.76058340329707796</v>
      </c>
      <c r="O60" s="486">
        <v>0.76058340329707796</v>
      </c>
      <c r="P60" s="486">
        <v>1.0405155120873419</v>
      </c>
      <c r="Q60" s="488">
        <f t="shared" si="1"/>
        <v>0.90054945769220995</v>
      </c>
      <c r="R60" s="487">
        <f t="shared" si="2"/>
        <v>1.0405155120873419</v>
      </c>
      <c r="S60" s="489">
        <v>1.0583554687500001</v>
      </c>
      <c r="T60" s="487">
        <f t="shared" si="3"/>
        <v>1.0678526822911114</v>
      </c>
      <c r="U60" s="487">
        <v>0</v>
      </c>
      <c r="V60" s="489">
        <f t="shared" si="4"/>
        <v>0.93646396087860773</v>
      </c>
      <c r="W60" s="489">
        <f t="shared" si="5"/>
        <v>0.83241240966987362</v>
      </c>
      <c r="X60" s="489">
        <f t="shared" si="6"/>
        <v>0.72836085846113929</v>
      </c>
      <c r="Y60" s="489">
        <f t="shared" si="7"/>
        <v>1.0925412876917091</v>
      </c>
      <c r="Z60" s="489">
        <f t="shared" si="8"/>
        <v>1.3873540161164559</v>
      </c>
      <c r="AA60" s="487">
        <v>1.6791733398437501</v>
      </c>
      <c r="AB60" s="485">
        <v>1.204694580078125</v>
      </c>
      <c r="AC60" s="485">
        <v>0.87578051757812503</v>
      </c>
      <c r="AD60" s="489">
        <f t="shared" si="9"/>
        <v>1.1575762939453127</v>
      </c>
      <c r="AE60" s="489">
        <f t="shared" si="10"/>
        <v>0.80013128221649454</v>
      </c>
    </row>
    <row r="61" spans="1:31" x14ac:dyDescent="0.2">
      <c r="A61" s="485">
        <v>1.4747631653902935</v>
      </c>
      <c r="B61" s="485">
        <f t="shared" si="0"/>
        <v>0.90712474129218279</v>
      </c>
      <c r="C61" s="486">
        <v>1.0512555903500429</v>
      </c>
      <c r="D61" s="486">
        <v>0.76299389223432268</v>
      </c>
      <c r="E61" s="487">
        <v>1.4153594201660156</v>
      </c>
      <c r="F61" s="486">
        <v>0.39409360126966192</v>
      </c>
      <c r="G61" s="487">
        <v>1.1279671997070313</v>
      </c>
      <c r="H61" s="487">
        <v>1.4024760156249998</v>
      </c>
      <c r="I61" s="487">
        <v>1.5575732373046876</v>
      </c>
      <c r="J61" s="487">
        <v>0.84225856628417961</v>
      </c>
      <c r="K61" s="487">
        <v>1.0484714843749998</v>
      </c>
      <c r="L61" s="487">
        <v>0.90556503845214842</v>
      </c>
      <c r="M61" s="481">
        <v>0.75052441108605883</v>
      </c>
      <c r="N61" s="481">
        <v>0.75052441108605883</v>
      </c>
      <c r="O61" s="486">
        <v>0.75052441108605883</v>
      </c>
      <c r="P61" s="486">
        <v>1.0270355651568985</v>
      </c>
      <c r="Q61" s="488">
        <f t="shared" si="1"/>
        <v>0.88877998812147863</v>
      </c>
      <c r="R61" s="487">
        <f t="shared" si="2"/>
        <v>1.0270355651568985</v>
      </c>
      <c r="S61" s="489">
        <v>1.04539599609375</v>
      </c>
      <c r="T61" s="487">
        <f t="shared" si="3"/>
        <v>1.0512555903500429</v>
      </c>
      <c r="U61" s="487">
        <v>0</v>
      </c>
      <c r="V61" s="489">
        <f t="shared" si="4"/>
        <v>0.92433200864120868</v>
      </c>
      <c r="W61" s="489">
        <f t="shared" si="5"/>
        <v>0.82162845212551883</v>
      </c>
      <c r="X61" s="489">
        <f t="shared" si="6"/>
        <v>0.71892489560982897</v>
      </c>
      <c r="Y61" s="489">
        <f t="shared" si="7"/>
        <v>1.0783873434147435</v>
      </c>
      <c r="Z61" s="489">
        <f t="shared" si="8"/>
        <v>1.3693807535425313</v>
      </c>
      <c r="AA61" s="487">
        <v>1.6579118716591281</v>
      </c>
      <c r="AB61" s="485">
        <v>1.1869171142578125</v>
      </c>
      <c r="AC61" s="485">
        <v>0.86264172363281255</v>
      </c>
      <c r="AD61" s="489">
        <f t="shared" si="9"/>
        <v>1.1434018707275391</v>
      </c>
      <c r="AE61" s="489">
        <f t="shared" si="10"/>
        <v>0.79033374275128832</v>
      </c>
    </row>
    <row r="62" spans="1:31" x14ac:dyDescent="0.2">
      <c r="A62" s="485">
        <v>1.4553320305448725</v>
      </c>
      <c r="B62" s="485">
        <f t="shared" si="0"/>
        <v>0.89311644687311664</v>
      </c>
      <c r="C62" s="486">
        <v>1.034930606668039</v>
      </c>
      <c r="D62" s="486">
        <v>0.75130228707819424</v>
      </c>
      <c r="E62" s="487">
        <v>1.4005573291015625</v>
      </c>
      <c r="F62" s="486">
        <v>0.38785766978261038</v>
      </c>
      <c r="G62" s="487">
        <v>1.1156227893066406</v>
      </c>
      <c r="H62" s="487">
        <v>1.3882756750488281</v>
      </c>
      <c r="I62" s="487">
        <v>1.5399086279296876</v>
      </c>
      <c r="J62" s="487">
        <v>0.83322893432617184</v>
      </c>
      <c r="K62" s="487">
        <v>1.0374539562988281</v>
      </c>
      <c r="L62" s="487">
        <v>0.89579251342773436</v>
      </c>
      <c r="M62" s="481">
        <v>0.74060786700034786</v>
      </c>
      <c r="N62" s="481">
        <v>0.74060786700034786</v>
      </c>
      <c r="O62" s="486">
        <v>0.74060786700034786</v>
      </c>
      <c r="P62" s="486">
        <v>1.0137382342849277</v>
      </c>
      <c r="Q62" s="488">
        <f t="shared" si="1"/>
        <v>0.87717305064263784</v>
      </c>
      <c r="R62" s="487">
        <f t="shared" si="2"/>
        <v>1.0137382342849277</v>
      </c>
      <c r="S62" s="489">
        <v>1.0327958984375001</v>
      </c>
      <c r="T62" s="487">
        <f t="shared" si="3"/>
        <v>1.034930606668039</v>
      </c>
      <c r="U62" s="487">
        <v>0</v>
      </c>
      <c r="V62" s="489">
        <f t="shared" si="4"/>
        <v>0.91236441085643494</v>
      </c>
      <c r="W62" s="489">
        <f t="shared" si="5"/>
        <v>0.81099058742794217</v>
      </c>
      <c r="X62" s="489">
        <f t="shared" si="6"/>
        <v>0.7096167639994494</v>
      </c>
      <c r="Y62" s="489">
        <f t="shared" si="7"/>
        <v>1.064425145999174</v>
      </c>
      <c r="Z62" s="489">
        <f t="shared" si="8"/>
        <v>1.3516509790465703</v>
      </c>
      <c r="AA62" s="487">
        <v>1.6372596371299342</v>
      </c>
      <c r="AB62" s="485">
        <v>1.1696817626953124</v>
      </c>
      <c r="AC62" s="485">
        <v>0.84991015624999999</v>
      </c>
      <c r="AD62" s="489">
        <f t="shared" si="9"/>
        <v>1.1296205139160158</v>
      </c>
      <c r="AE62" s="489">
        <f t="shared" si="10"/>
        <v>0.78080789572594467</v>
      </c>
    </row>
    <row r="63" spans="1:31" x14ac:dyDescent="0.2">
      <c r="A63" s="485">
        <v>1.4364798425491316</v>
      </c>
      <c r="B63" s="485">
        <f t="shared" si="0"/>
        <v>0.8797690526736649</v>
      </c>
      <c r="C63" s="486">
        <v>1.0193785946705827</v>
      </c>
      <c r="D63" s="486">
        <v>0.74015951067674712</v>
      </c>
      <c r="E63" s="487">
        <v>1.3861509582519531</v>
      </c>
      <c r="F63" s="486">
        <v>0.38192063332397569</v>
      </c>
      <c r="G63" s="487">
        <v>1.1036236572265625</v>
      </c>
      <c r="H63" s="487">
        <v>1.3744431103515624</v>
      </c>
      <c r="I63" s="487">
        <v>1.5227556604003905</v>
      </c>
      <c r="J63" s="487">
        <v>0.8244467755126953</v>
      </c>
      <c r="K63" s="487">
        <v>1.0267324487304688</v>
      </c>
      <c r="L63" s="487">
        <v>0.88628948547363273</v>
      </c>
      <c r="M63" s="481">
        <v>0.73113974084195499</v>
      </c>
      <c r="N63" s="481">
        <v>0.73113974084195499</v>
      </c>
      <c r="O63" s="486">
        <v>0.73113974084195499</v>
      </c>
      <c r="P63" s="486">
        <v>1.0010345495478219</v>
      </c>
      <c r="Q63" s="488">
        <f t="shared" si="1"/>
        <v>0.86608714519488839</v>
      </c>
      <c r="R63" s="487">
        <f t="shared" si="2"/>
        <v>1.0010345495478219</v>
      </c>
      <c r="S63" s="489">
        <v>1.0205396484375</v>
      </c>
      <c r="T63" s="487">
        <f t="shared" si="3"/>
        <v>1.0193785946705827</v>
      </c>
      <c r="U63" s="487">
        <v>0</v>
      </c>
      <c r="V63" s="489">
        <f t="shared" si="4"/>
        <v>0.90093109459303977</v>
      </c>
      <c r="W63" s="489">
        <f t="shared" si="5"/>
        <v>0.80082763963825754</v>
      </c>
      <c r="X63" s="489">
        <f t="shared" si="6"/>
        <v>0.7007241846834753</v>
      </c>
      <c r="Y63" s="489">
        <f t="shared" si="7"/>
        <v>1.0510862770252132</v>
      </c>
      <c r="Z63" s="489">
        <f t="shared" si="8"/>
        <v>1.3347127327304291</v>
      </c>
      <c r="AA63" s="487">
        <v>1.6171895494962993</v>
      </c>
      <c r="AB63" s="485">
        <v>1.1529637451171875</v>
      </c>
      <c r="AC63" s="485">
        <v>0.83756689453124999</v>
      </c>
      <c r="AD63" s="489">
        <f t="shared" si="9"/>
        <v>1.1162152404785157</v>
      </c>
      <c r="AE63" s="489">
        <f t="shared" si="10"/>
        <v>0.77154200225515424</v>
      </c>
    </row>
    <row r="64" spans="1:31" x14ac:dyDescent="0.2">
      <c r="A64" s="485">
        <v>1.4181800484242266</v>
      </c>
      <c r="B64" s="485">
        <f t="shared" si="0"/>
        <v>0.86683598651667626</v>
      </c>
      <c r="C64" s="486">
        <v>1.0043119435854326</v>
      </c>
      <c r="D64" s="486">
        <v>0.72936002944791989</v>
      </c>
      <c r="E64" s="487">
        <v>1.3721238488769532</v>
      </c>
      <c r="F64" s="486">
        <v>0.37617228183935381</v>
      </c>
      <c r="G64" s="487">
        <v>1.0919544104003907</v>
      </c>
      <c r="H64" s="487">
        <v>1.3609634020996093</v>
      </c>
      <c r="I64" s="487">
        <v>1.506090771484375</v>
      </c>
      <c r="J64" s="487">
        <v>0.81590131469726557</v>
      </c>
      <c r="K64" s="487">
        <v>1.0162942919921873</v>
      </c>
      <c r="L64" s="487">
        <v>0.87704423217773431</v>
      </c>
      <c r="M64" s="481">
        <v>0.72194692300436136</v>
      </c>
      <c r="N64" s="481">
        <v>0.72194692300436136</v>
      </c>
      <c r="O64" s="486">
        <v>0.72194692300436136</v>
      </c>
      <c r="P64" s="486">
        <v>0.98869306979794258</v>
      </c>
      <c r="Q64" s="488">
        <f t="shared" si="1"/>
        <v>0.85531999640115197</v>
      </c>
      <c r="R64" s="487">
        <f t="shared" si="2"/>
        <v>0.98869306979794258</v>
      </c>
      <c r="S64" s="489">
        <v>1.0086127929687501</v>
      </c>
      <c r="T64" s="487">
        <f t="shared" si="3"/>
        <v>1.0043119435854326</v>
      </c>
      <c r="U64" s="487">
        <v>0</v>
      </c>
      <c r="V64" s="489">
        <f t="shared" si="4"/>
        <v>0.88982376281814834</v>
      </c>
      <c r="W64" s="489">
        <f t="shared" si="5"/>
        <v>0.79095445583835411</v>
      </c>
      <c r="X64" s="489">
        <f t="shared" si="6"/>
        <v>0.69208514885855976</v>
      </c>
      <c r="Y64" s="489">
        <f t="shared" si="7"/>
        <v>1.0381277232878399</v>
      </c>
      <c r="Z64" s="489">
        <f t="shared" si="8"/>
        <v>1.3182574263972568</v>
      </c>
      <c r="AA64" s="487">
        <v>1.5976765971936675</v>
      </c>
      <c r="AB64" s="485">
        <v>1.1367397460937501</v>
      </c>
      <c r="AC64" s="485">
        <v>0.82559417724609374</v>
      </c>
      <c r="AD64" s="489">
        <f t="shared" si="9"/>
        <v>1.1031702423095704</v>
      </c>
      <c r="AE64" s="489">
        <f t="shared" si="10"/>
        <v>0.76252513557774881</v>
      </c>
    </row>
    <row r="65" spans="1:31" x14ac:dyDescent="0.2">
      <c r="A65" s="485">
        <v>1.400407725835481</v>
      </c>
      <c r="B65" s="485">
        <f t="shared" si="0"/>
        <v>0.85429376686641745</v>
      </c>
      <c r="C65" s="486">
        <v>0.98970302932425736</v>
      </c>
      <c r="D65" s="486">
        <v>0.71888450440857743</v>
      </c>
      <c r="E65" s="487">
        <v>1.3584597790527344</v>
      </c>
      <c r="F65" s="486">
        <v>0.37060171970092504</v>
      </c>
      <c r="G65" s="487">
        <v>1.0806007214355469</v>
      </c>
      <c r="H65" s="487">
        <v>1.3478221044921874</v>
      </c>
      <c r="I65" s="487">
        <v>1.4898920556640625</v>
      </c>
      <c r="J65" s="487">
        <v>0.80758236877441403</v>
      </c>
      <c r="K65" s="487">
        <v>1.006127645263672</v>
      </c>
      <c r="L65" s="487">
        <v>0.86804562316894529</v>
      </c>
      <c r="M65" s="481">
        <v>0.71301429038843689</v>
      </c>
      <c r="N65" s="481">
        <v>0.71301429038843689</v>
      </c>
      <c r="O65" s="486">
        <v>0.71301429038843689</v>
      </c>
      <c r="P65" s="486">
        <v>0.97669420416666453</v>
      </c>
      <c r="Q65" s="488">
        <f t="shared" si="1"/>
        <v>0.84485424727755065</v>
      </c>
      <c r="R65" s="487">
        <f t="shared" si="2"/>
        <v>0.97669420416666453</v>
      </c>
      <c r="S65" s="489">
        <v>0.99700185546875009</v>
      </c>
      <c r="T65" s="487">
        <f t="shared" si="3"/>
        <v>0.98970302932425736</v>
      </c>
      <c r="U65" s="487">
        <v>0</v>
      </c>
      <c r="V65" s="489">
        <f t="shared" si="4"/>
        <v>0.87902478374999804</v>
      </c>
      <c r="W65" s="489">
        <f t="shared" si="5"/>
        <v>0.78135536333333167</v>
      </c>
      <c r="X65" s="489">
        <f t="shared" si="6"/>
        <v>0.68368594291666518</v>
      </c>
      <c r="Y65" s="489">
        <f t="shared" si="7"/>
        <v>1.0255289143749977</v>
      </c>
      <c r="Z65" s="489">
        <f t="shared" si="8"/>
        <v>1.3022589388888861</v>
      </c>
      <c r="AA65" s="487">
        <v>1.5786967516447368</v>
      </c>
      <c r="AB65" s="485">
        <v>1.1209879150390625</v>
      </c>
      <c r="AC65" s="485">
        <v>0.81397534179687503</v>
      </c>
      <c r="AD65" s="489">
        <f t="shared" si="9"/>
        <v>1.0904707794189454</v>
      </c>
      <c r="AE65" s="489">
        <f t="shared" si="10"/>
        <v>0.75374710722723337</v>
      </c>
    </row>
    <row r="66" spans="1:31" x14ac:dyDescent="0.2">
      <c r="A66" s="485">
        <v>1.383139458413847</v>
      </c>
      <c r="B66" s="485">
        <f t="shared" ref="B66:B129" si="11">+AVERAGE(C66,D66)</f>
        <v>0.84212868109702632</v>
      </c>
      <c r="C66" s="486">
        <v>0.97553568331993923</v>
      </c>
      <c r="D66" s="486">
        <v>0.7087216788741133</v>
      </c>
      <c r="E66" s="487">
        <v>1.3451439477539062</v>
      </c>
      <c r="F66" s="486">
        <v>0.36520252077669074</v>
      </c>
      <c r="G66" s="487">
        <v>1.0695488549804688</v>
      </c>
      <c r="H66" s="487">
        <v>1.3350056005859374</v>
      </c>
      <c r="I66" s="487">
        <v>1.4741385546874999</v>
      </c>
      <c r="J66" s="487">
        <v>0.79948040588378899</v>
      </c>
      <c r="K66" s="487">
        <v>0.99622137817382816</v>
      </c>
      <c r="L66" s="487">
        <v>0.85928317932128906</v>
      </c>
      <c r="M66" s="481">
        <v>0.70433317234330539</v>
      </c>
      <c r="N66" s="481">
        <v>0.70433317234330539</v>
      </c>
      <c r="O66" s="486">
        <v>0.70433317234330539</v>
      </c>
      <c r="P66" s="486">
        <v>0.96502682121391703</v>
      </c>
      <c r="Q66" s="488">
        <f t="shared" ref="Q66:Q129" si="12">+AVERAGE(O66:P66)</f>
        <v>0.83467999677861116</v>
      </c>
      <c r="R66" s="487">
        <f t="shared" ref="R66:R129" si="13">+P66</f>
        <v>0.96502682121391703</v>
      </c>
      <c r="S66" s="489">
        <v>0.98569375000000015</v>
      </c>
      <c r="T66" s="487">
        <f t="shared" ref="T66:T129" si="14">+C66</f>
        <v>0.97553568331993923</v>
      </c>
      <c r="U66" s="487">
        <v>0</v>
      </c>
      <c r="V66" s="489">
        <f t="shared" ref="V66:V129" si="15">+$P66*0.9</f>
        <v>0.86852413909252535</v>
      </c>
      <c r="W66" s="489">
        <f t="shared" ref="W66:W129" si="16">+$P66*0.8</f>
        <v>0.77202145697113367</v>
      </c>
      <c r="X66" s="489">
        <f t="shared" ref="X66:X129" si="17">+$P66*0.7</f>
        <v>0.67551877484974188</v>
      </c>
      <c r="Y66" s="489">
        <f t="shared" ref="Y66:Y129" si="18">+$P66*0.9*8750/7500</f>
        <v>1.0132781622746128</v>
      </c>
      <c r="Z66" s="489">
        <f t="shared" ref="Z66:Z129" si="19">+$P66*10000/7500</f>
        <v>1.2867024282852226</v>
      </c>
      <c r="AA66" s="487">
        <v>1.5602276225842928</v>
      </c>
      <c r="AB66" s="485">
        <v>1.1056876220703125</v>
      </c>
      <c r="AC66" s="485">
        <v>0.80269464111328126</v>
      </c>
      <c r="AD66" s="489">
        <f t="shared" ref="AD66:AD129" si="20">+S66*1.09375</f>
        <v>1.0781025390625001</v>
      </c>
      <c r="AE66" s="489">
        <f t="shared" ref="AE66:AE129" si="21">+S66*0.756013745704467</f>
        <v>0.74519802405498259</v>
      </c>
    </row>
    <row r="67" spans="1:31" x14ac:dyDescent="0.2">
      <c r="A67" s="485">
        <v>1.3663532224267256</v>
      </c>
      <c r="B67" s="485">
        <f t="shared" si="11"/>
        <v>0.83013014728701795</v>
      </c>
      <c r="C67" s="486">
        <v>0.96156449053151027</v>
      </c>
      <c r="D67" s="486">
        <v>0.69869580404252563</v>
      </c>
      <c r="E67" s="487">
        <v>1.3321623828125</v>
      </c>
      <c r="F67" s="486">
        <v>0.35988092689469775</v>
      </c>
      <c r="G67" s="487">
        <v>1.0587861413574218</v>
      </c>
      <c r="H67" s="487">
        <v>1.3225013391113281</v>
      </c>
      <c r="I67" s="487">
        <v>1.458810968017578</v>
      </c>
      <c r="J67" s="487">
        <v>0.79158648620605465</v>
      </c>
      <c r="K67" s="487">
        <v>0.98656465637207036</v>
      </c>
      <c r="L67" s="487">
        <v>0.85074707275390626</v>
      </c>
      <c r="M67" s="481">
        <v>0.6957542597938946</v>
      </c>
      <c r="N67" s="481">
        <v>0.6957542597938946</v>
      </c>
      <c r="O67" s="486">
        <v>0.6957542597938946</v>
      </c>
      <c r="P67" s="486">
        <v>0.95349070436736538</v>
      </c>
      <c r="Q67" s="488">
        <f t="shared" si="12"/>
        <v>0.82462248208063005</v>
      </c>
      <c r="R67" s="487">
        <f t="shared" si="13"/>
        <v>0.95349070436736538</v>
      </c>
      <c r="S67" s="489">
        <v>0.97467636718750006</v>
      </c>
      <c r="T67" s="487">
        <f t="shared" si="14"/>
        <v>0.96156449053151027</v>
      </c>
      <c r="U67" s="487">
        <v>0</v>
      </c>
      <c r="V67" s="489">
        <f t="shared" si="15"/>
        <v>0.85814163393062881</v>
      </c>
      <c r="W67" s="489">
        <f t="shared" si="16"/>
        <v>0.76279256349389235</v>
      </c>
      <c r="X67" s="489">
        <f t="shared" si="17"/>
        <v>0.66744349305715578</v>
      </c>
      <c r="Y67" s="489">
        <f t="shared" si="18"/>
        <v>1.0011652395857336</v>
      </c>
      <c r="Z67" s="489">
        <f t="shared" si="19"/>
        <v>1.2713209391564873</v>
      </c>
      <c r="AA67" s="487">
        <v>1.5422480211759868</v>
      </c>
      <c r="AB67" s="485">
        <v>1.0908193359375</v>
      </c>
      <c r="AC67" s="485">
        <v>0.79173730468750003</v>
      </c>
      <c r="AD67" s="489">
        <f t="shared" si="20"/>
        <v>1.0660522766113283</v>
      </c>
      <c r="AE67" s="489">
        <f t="shared" si="21"/>
        <v>0.73686873120704433</v>
      </c>
    </row>
    <row r="68" spans="1:31" x14ac:dyDescent="0.2">
      <c r="A68" s="485">
        <v>1.3500282836058468</v>
      </c>
      <c r="B68" s="485">
        <f t="shared" si="11"/>
        <v>0.81903806838527426</v>
      </c>
      <c r="C68" s="486">
        <v>0.94865070224228809</v>
      </c>
      <c r="D68" s="486">
        <v>0.68942543452826055</v>
      </c>
      <c r="E68" s="487">
        <v>1.3195014672851562</v>
      </c>
      <c r="F68" s="486">
        <v>0.35496459515831663</v>
      </c>
      <c r="G68" s="487">
        <v>1.0483006213378907</v>
      </c>
      <c r="H68" s="487">
        <v>1.3102970056152343</v>
      </c>
      <c r="I68" s="487">
        <v>1.4438909423828126</v>
      </c>
      <c r="J68" s="487">
        <v>0.78389208435058599</v>
      </c>
      <c r="K68" s="487">
        <v>0.97714765197753894</v>
      </c>
      <c r="L68" s="487">
        <v>0.84242800842285159</v>
      </c>
      <c r="M68" s="481">
        <v>0.68780856518084366</v>
      </c>
      <c r="N68" s="481">
        <v>0.68780856518084366</v>
      </c>
      <c r="O68" s="486">
        <v>0.68780856518084366</v>
      </c>
      <c r="P68" s="486">
        <v>0.94280071524089315</v>
      </c>
      <c r="Q68" s="488">
        <f t="shared" si="12"/>
        <v>0.81530464021086835</v>
      </c>
      <c r="R68" s="487">
        <f t="shared" si="13"/>
        <v>0.94280071524089315</v>
      </c>
      <c r="S68" s="489">
        <v>0.96393808593750008</v>
      </c>
      <c r="T68" s="487">
        <f t="shared" si="14"/>
        <v>0.94865070224228809</v>
      </c>
      <c r="U68" s="487">
        <v>0</v>
      </c>
      <c r="V68" s="489">
        <f t="shared" si="15"/>
        <v>0.8485206437168038</v>
      </c>
      <c r="W68" s="489">
        <f t="shared" si="16"/>
        <v>0.75424057219271456</v>
      </c>
      <c r="X68" s="489">
        <f t="shared" si="17"/>
        <v>0.65996050066862522</v>
      </c>
      <c r="Y68" s="489">
        <f t="shared" si="18"/>
        <v>0.98994075100293777</v>
      </c>
      <c r="Z68" s="489">
        <f t="shared" si="19"/>
        <v>1.2570676203211908</v>
      </c>
      <c r="AA68" s="487">
        <v>1.5247379600123356</v>
      </c>
      <c r="AB68" s="485">
        <v>1.07636474609375</v>
      </c>
      <c r="AC68" s="485">
        <v>0.78108947753906255</v>
      </c>
      <c r="AD68" s="489">
        <f t="shared" si="20"/>
        <v>1.0543072814941408</v>
      </c>
      <c r="AE68" s="489">
        <f t="shared" si="21"/>
        <v>0.7287504429768038</v>
      </c>
    </row>
    <row r="69" spans="1:31" x14ac:dyDescent="0.2">
      <c r="A69" s="485">
        <v>1.3341451030794997</v>
      </c>
      <c r="B69" s="485">
        <f t="shared" si="11"/>
        <v>0.80825779353202232</v>
      </c>
      <c r="C69" s="486">
        <v>0.93610173750145254</v>
      </c>
      <c r="D69" s="486">
        <v>0.68041384956259199</v>
      </c>
      <c r="E69" s="487">
        <v>1.3071487683105469</v>
      </c>
      <c r="F69" s="486">
        <v>0.35018950598130311</v>
      </c>
      <c r="G69" s="487">
        <v>1.038080809326172</v>
      </c>
      <c r="H69" s="487">
        <v>1.2983813513183595</v>
      </c>
      <c r="I69" s="487">
        <v>1.42936130859375</v>
      </c>
      <c r="J69" s="487">
        <v>0.7763890893554688</v>
      </c>
      <c r="K69" s="487">
        <v>0.96796083312988279</v>
      </c>
      <c r="L69" s="487">
        <v>0.83431716491699215</v>
      </c>
      <c r="M69" s="481">
        <v>0.6800719225187678</v>
      </c>
      <c r="N69" s="481">
        <v>0.6800719225187678</v>
      </c>
      <c r="O69" s="486">
        <v>0.6800719225187678</v>
      </c>
      <c r="P69" s="486">
        <v>0.93238691340718804</v>
      </c>
      <c r="Q69" s="488">
        <f t="shared" si="12"/>
        <v>0.80622941796297787</v>
      </c>
      <c r="R69" s="487">
        <f t="shared" si="13"/>
        <v>0.93238691340718804</v>
      </c>
      <c r="S69" s="489">
        <v>0.95346816406250001</v>
      </c>
      <c r="T69" s="487">
        <f t="shared" si="14"/>
        <v>0.93610173750145254</v>
      </c>
      <c r="U69" s="487">
        <v>0</v>
      </c>
      <c r="V69" s="489">
        <f t="shared" si="15"/>
        <v>0.83914822206646922</v>
      </c>
      <c r="W69" s="489">
        <f t="shared" si="16"/>
        <v>0.7459095307257505</v>
      </c>
      <c r="X69" s="489">
        <f t="shared" si="17"/>
        <v>0.65267083938503156</v>
      </c>
      <c r="Y69" s="489">
        <f t="shared" si="18"/>
        <v>0.97900625907754746</v>
      </c>
      <c r="Z69" s="489">
        <f t="shared" si="19"/>
        <v>1.243182551209584</v>
      </c>
      <c r="AA69" s="487">
        <v>1.5076785438939144</v>
      </c>
      <c r="AB69" s="485">
        <v>1.0623066406249999</v>
      </c>
      <c r="AC69" s="485">
        <v>0.77073791503906253</v>
      </c>
      <c r="AD69" s="489">
        <f t="shared" si="20"/>
        <v>1.0428558044433593</v>
      </c>
      <c r="AE69" s="489">
        <f t="shared" si="21"/>
        <v>0.72083503812285188</v>
      </c>
    </row>
    <row r="70" spans="1:31" x14ac:dyDescent="0.2">
      <c r="A70" s="485">
        <v>1.3186852514811909</v>
      </c>
      <c r="B70" s="485">
        <f t="shared" si="11"/>
        <v>0.7974174193531145</v>
      </c>
      <c r="C70" s="486">
        <v>0.92348456027232328</v>
      </c>
      <c r="D70" s="486">
        <v>0.67135027843390582</v>
      </c>
      <c r="E70" s="487">
        <v>1.2950923266601564</v>
      </c>
      <c r="F70" s="486">
        <v>0.34539072898015727</v>
      </c>
      <c r="G70" s="487">
        <v>1.0281161669921874</v>
      </c>
      <c r="H70" s="487">
        <v>1.2867432458496093</v>
      </c>
      <c r="I70" s="487">
        <v>1.4152058447265625</v>
      </c>
      <c r="J70" s="487">
        <v>0.76907010070800774</v>
      </c>
      <c r="K70" s="487">
        <v>0.95899520080566403</v>
      </c>
      <c r="L70" s="487">
        <v>0.82640631286621091</v>
      </c>
      <c r="M70" s="481">
        <v>0.67227808458144234</v>
      </c>
      <c r="N70" s="481">
        <v>0.67227808458144234</v>
      </c>
      <c r="O70" s="486">
        <v>0.67227808458144234</v>
      </c>
      <c r="P70" s="486">
        <v>0.9218912231998605</v>
      </c>
      <c r="Q70" s="488">
        <f t="shared" si="12"/>
        <v>0.79708465389065142</v>
      </c>
      <c r="R70" s="487">
        <f t="shared" si="13"/>
        <v>0.9218912231998605</v>
      </c>
      <c r="S70" s="489">
        <v>0.94325615234374993</v>
      </c>
      <c r="T70" s="487">
        <f t="shared" si="14"/>
        <v>0.92348456027232328</v>
      </c>
      <c r="U70" s="487">
        <v>0</v>
      </c>
      <c r="V70" s="489">
        <f t="shared" si="15"/>
        <v>0.8297021008798745</v>
      </c>
      <c r="W70" s="489">
        <f t="shared" si="16"/>
        <v>0.7375129785598884</v>
      </c>
      <c r="X70" s="489">
        <f t="shared" si="17"/>
        <v>0.64532385623990229</v>
      </c>
      <c r="Y70" s="489">
        <f t="shared" si="18"/>
        <v>0.96798578435985361</v>
      </c>
      <c r="Z70" s="489">
        <f t="shared" si="19"/>
        <v>1.2291882975998141</v>
      </c>
      <c r="AA70" s="487">
        <v>1.4910517513877468</v>
      </c>
      <c r="AB70" s="485">
        <v>1.0486287841796875</v>
      </c>
      <c r="AC70" s="485">
        <v>0.76067034912109377</v>
      </c>
      <c r="AD70" s="489">
        <f t="shared" si="20"/>
        <v>1.0316864166259765</v>
      </c>
      <c r="AE70" s="489">
        <f t="shared" si="21"/>
        <v>0.7131146168921817</v>
      </c>
    </row>
    <row r="71" spans="1:31" x14ac:dyDescent="0.2">
      <c r="A71" s="485">
        <v>1.3036313304140348</v>
      </c>
      <c r="B71" s="485">
        <f t="shared" si="11"/>
        <v>0.78687954217929534</v>
      </c>
      <c r="C71" s="486">
        <v>0.91122116695036381</v>
      </c>
      <c r="D71" s="486">
        <v>0.66253791740822676</v>
      </c>
      <c r="E71" s="487">
        <v>1.2833208935546876</v>
      </c>
      <c r="F71" s="486">
        <v>0.34072872109660185</v>
      </c>
      <c r="G71" s="487">
        <v>1.0183963928222657</v>
      </c>
      <c r="H71" s="487">
        <v>1.2753727429199218</v>
      </c>
      <c r="I71" s="487">
        <v>1.4014091577148438</v>
      </c>
      <c r="J71" s="487">
        <v>0.76192777709960935</v>
      </c>
      <c r="K71" s="487">
        <v>0.9502424072265625</v>
      </c>
      <c r="L71" s="487">
        <v>0.81868757812500004</v>
      </c>
      <c r="M71" s="481">
        <v>0.66468774833622923</v>
      </c>
      <c r="N71" s="481">
        <v>0.66468774833622923</v>
      </c>
      <c r="O71" s="486">
        <v>0.66468774833622923</v>
      </c>
      <c r="P71" s="486">
        <v>0.91166478561116193</v>
      </c>
      <c r="Q71" s="488">
        <f t="shared" si="12"/>
        <v>0.78817626697369558</v>
      </c>
      <c r="R71" s="487">
        <f t="shared" si="13"/>
        <v>0.91166478561116193</v>
      </c>
      <c r="S71" s="489">
        <v>0.93329228515625007</v>
      </c>
      <c r="T71" s="487">
        <f t="shared" si="14"/>
        <v>0.91122116695036381</v>
      </c>
      <c r="U71" s="487">
        <v>0</v>
      </c>
      <c r="V71" s="489">
        <f t="shared" si="15"/>
        <v>0.82049830705004578</v>
      </c>
      <c r="W71" s="489">
        <f t="shared" si="16"/>
        <v>0.72933182848892963</v>
      </c>
      <c r="X71" s="489">
        <f t="shared" si="17"/>
        <v>0.63816534992781326</v>
      </c>
      <c r="Y71" s="489">
        <f t="shared" si="18"/>
        <v>0.95724802489172012</v>
      </c>
      <c r="Z71" s="489">
        <f t="shared" si="19"/>
        <v>1.2155530474815492</v>
      </c>
      <c r="AA71" s="487">
        <v>1.4748407624897204</v>
      </c>
      <c r="AB71" s="485">
        <v>1.0353154296875</v>
      </c>
      <c r="AC71" s="485">
        <v>0.75087506103515622</v>
      </c>
      <c r="AD71" s="489">
        <f t="shared" si="20"/>
        <v>1.0207884368896485</v>
      </c>
      <c r="AE71" s="489">
        <f t="shared" si="21"/>
        <v>0.70558179633805818</v>
      </c>
    </row>
    <row r="72" spans="1:31" x14ac:dyDescent="0.2">
      <c r="A72" s="485">
        <v>1.2889669005405158</v>
      </c>
      <c r="B72" s="485">
        <f t="shared" si="11"/>
        <v>0.77662839897337144</v>
      </c>
      <c r="C72" s="486">
        <v>0.89929305273220728</v>
      </c>
      <c r="D72" s="486">
        <v>0.6539637452145356</v>
      </c>
      <c r="E72" s="487">
        <v>1.2718235754394531</v>
      </c>
      <c r="F72" s="486">
        <v>0.33619623674740468</v>
      </c>
      <c r="G72" s="487">
        <v>1.0089120141601562</v>
      </c>
      <c r="H72" s="487">
        <v>1.2642596594238282</v>
      </c>
      <c r="I72" s="487">
        <v>1.3879568017578126</v>
      </c>
      <c r="J72" s="487">
        <v>0.75495536926269524</v>
      </c>
      <c r="K72" s="487">
        <v>0.94169434143066411</v>
      </c>
      <c r="L72" s="487">
        <v>0.81115350097656247</v>
      </c>
      <c r="M72" s="481">
        <v>0.65729063695831447</v>
      </c>
      <c r="N72" s="481">
        <v>0.65729063695831447</v>
      </c>
      <c r="O72" s="486">
        <v>0.65729063695831447</v>
      </c>
      <c r="P72" s="486">
        <v>0.90169418752156461</v>
      </c>
      <c r="Q72" s="488">
        <f t="shared" si="12"/>
        <v>0.77949241223993959</v>
      </c>
      <c r="R72" s="487">
        <f t="shared" si="13"/>
        <v>0.90169418752156461</v>
      </c>
      <c r="S72" s="489">
        <v>0.9235671875</v>
      </c>
      <c r="T72" s="487">
        <f t="shared" si="14"/>
        <v>0.89929305273220728</v>
      </c>
      <c r="U72" s="487">
        <v>0</v>
      </c>
      <c r="V72" s="489">
        <f t="shared" si="15"/>
        <v>0.81152476876940816</v>
      </c>
      <c r="W72" s="489">
        <f t="shared" si="16"/>
        <v>0.72135535001725171</v>
      </c>
      <c r="X72" s="489">
        <f t="shared" si="17"/>
        <v>0.63118593126509515</v>
      </c>
      <c r="Y72" s="489">
        <f t="shared" si="18"/>
        <v>0.94677889689764283</v>
      </c>
      <c r="Z72" s="489">
        <f t="shared" si="19"/>
        <v>1.2022589166954194</v>
      </c>
      <c r="AA72" s="487">
        <v>1.4590295217413651</v>
      </c>
      <c r="AB72" s="485">
        <v>1.0223522949218751</v>
      </c>
      <c r="AC72" s="485">
        <v>0.74134094238281245</v>
      </c>
      <c r="AD72" s="489">
        <f t="shared" si="20"/>
        <v>1.010151611328125</v>
      </c>
      <c r="AE72" s="489">
        <f t="shared" si="21"/>
        <v>0.69822948883161484</v>
      </c>
    </row>
    <row r="73" spans="1:31" x14ac:dyDescent="0.2">
      <c r="A73" s="485">
        <v>1.2746764156522694</v>
      </c>
      <c r="B73" s="485">
        <f t="shared" si="11"/>
        <v>0.76665522735075142</v>
      </c>
      <c r="C73" s="486">
        <v>0.88768990656451852</v>
      </c>
      <c r="D73" s="486">
        <v>0.64562054813698422</v>
      </c>
      <c r="E73" s="487">
        <v>1.2605903076171874</v>
      </c>
      <c r="F73" s="486">
        <v>0.33178920629049141</v>
      </c>
      <c r="G73" s="487">
        <v>0.99965391357421873</v>
      </c>
      <c r="H73" s="487">
        <v>1.2533949963378905</v>
      </c>
      <c r="I73" s="487">
        <v>1.3748351599121094</v>
      </c>
      <c r="J73" s="487">
        <v>0.7481465423583985</v>
      </c>
      <c r="K73" s="487">
        <v>0.93334330688476563</v>
      </c>
      <c r="L73" s="487">
        <v>0.80379709533691401</v>
      </c>
      <c r="M73" s="481">
        <v>0.65008115999319716</v>
      </c>
      <c r="N73" s="481">
        <v>0.65008115999319716</v>
      </c>
      <c r="O73" s="486">
        <v>0.65008115999319716</v>
      </c>
      <c r="P73" s="486">
        <v>0.89197220062106486</v>
      </c>
      <c r="Q73" s="488">
        <f t="shared" si="12"/>
        <v>0.77102668030713106</v>
      </c>
      <c r="R73" s="487">
        <f t="shared" si="13"/>
        <v>0.89197220062106486</v>
      </c>
      <c r="S73" s="489">
        <v>0.91407207031250004</v>
      </c>
      <c r="T73" s="487">
        <f t="shared" si="14"/>
        <v>0.88768990656451852</v>
      </c>
      <c r="U73" s="487">
        <v>0</v>
      </c>
      <c r="V73" s="489">
        <f t="shared" si="15"/>
        <v>0.80277498055895835</v>
      </c>
      <c r="W73" s="489">
        <f t="shared" si="16"/>
        <v>0.71357776049685195</v>
      </c>
      <c r="X73" s="489">
        <f t="shared" si="17"/>
        <v>0.62438054043474533</v>
      </c>
      <c r="Y73" s="489">
        <f t="shared" si="18"/>
        <v>0.93657081065211811</v>
      </c>
      <c r="Z73" s="489">
        <f t="shared" si="19"/>
        <v>1.1892962674947531</v>
      </c>
      <c r="AA73" s="487">
        <v>1.443602738229852</v>
      </c>
      <c r="AB73" s="485">
        <v>1.0097252807617187</v>
      </c>
      <c r="AC73" s="485">
        <v>0.7320575561523438</v>
      </c>
      <c r="AD73" s="489">
        <f t="shared" si="20"/>
        <v>0.9997663269042969</v>
      </c>
      <c r="AE73" s="489">
        <f t="shared" si="21"/>
        <v>0.69105104972079012</v>
      </c>
    </row>
    <row r="74" spans="1:31" x14ac:dyDescent="0.2">
      <c r="A74" s="485">
        <v>1.2607451621460495</v>
      </c>
      <c r="B74" s="485">
        <f t="shared" si="11"/>
        <v>0.75678954860058845</v>
      </c>
      <c r="C74" s="486">
        <v>0.87621328580218782</v>
      </c>
      <c r="D74" s="486">
        <v>0.63736581139898907</v>
      </c>
      <c r="E74" s="487">
        <v>1.2496113806152342</v>
      </c>
      <c r="F74" s="486">
        <v>0.32743212489856804</v>
      </c>
      <c r="G74" s="487">
        <v>0.99061344726562495</v>
      </c>
      <c r="H74" s="487">
        <v>1.2427697546386718</v>
      </c>
      <c r="I74" s="487">
        <v>1.3620312072753906</v>
      </c>
      <c r="J74" s="487">
        <v>0.74149502075195317</v>
      </c>
      <c r="K74" s="487">
        <v>0.92518219909667976</v>
      </c>
      <c r="L74" s="487">
        <v>0.79661167114257803</v>
      </c>
      <c r="M74" s="481">
        <v>0.64293672091437648</v>
      </c>
      <c r="N74" s="481">
        <v>0.64293672091437648</v>
      </c>
      <c r="O74" s="486">
        <v>0.64293672091437648</v>
      </c>
      <c r="P74" s="486">
        <v>0.88233377340015429</v>
      </c>
      <c r="Q74" s="488">
        <f t="shared" si="12"/>
        <v>0.76263524715726538</v>
      </c>
      <c r="R74" s="487">
        <f t="shared" si="13"/>
        <v>0.88233377340015429</v>
      </c>
      <c r="S74" s="489">
        <v>0.90479843750000011</v>
      </c>
      <c r="T74" s="487">
        <f t="shared" si="14"/>
        <v>0.87621328580218782</v>
      </c>
      <c r="U74" s="487">
        <v>0</v>
      </c>
      <c r="V74" s="489">
        <f t="shared" si="15"/>
        <v>0.79410039606013882</v>
      </c>
      <c r="W74" s="489">
        <f t="shared" si="16"/>
        <v>0.70586701872012347</v>
      </c>
      <c r="X74" s="489">
        <f t="shared" si="17"/>
        <v>0.61763364138010801</v>
      </c>
      <c r="Y74" s="489">
        <f t="shared" si="18"/>
        <v>0.92645046207016191</v>
      </c>
      <c r="Z74" s="489">
        <f t="shared" si="19"/>
        <v>1.1764450312002057</v>
      </c>
      <c r="AA74" s="487">
        <v>1.4285461040296052</v>
      </c>
      <c r="AB74" s="485">
        <v>0.99742144775390629</v>
      </c>
      <c r="AC74" s="485">
        <v>0.72301501464843754</v>
      </c>
      <c r="AD74" s="489">
        <f t="shared" si="20"/>
        <v>0.98962329101562507</v>
      </c>
      <c r="AE74" s="489">
        <f t="shared" si="21"/>
        <v>0.68404005584192418</v>
      </c>
    </row>
    <row r="75" spans="1:31" x14ac:dyDescent="0.2">
      <c r="A75" s="485">
        <v>1.2471592033908818</v>
      </c>
      <c r="B75" s="485">
        <f t="shared" si="11"/>
        <v>0.74733895474956014</v>
      </c>
      <c r="C75" s="486">
        <v>0.86522089254884971</v>
      </c>
      <c r="D75" s="486">
        <v>0.62945701695027045</v>
      </c>
      <c r="E75" s="487">
        <v>1.2388776770019532</v>
      </c>
      <c r="F75" s="486">
        <v>0.32326064188360354</v>
      </c>
      <c r="G75" s="487">
        <v>0.98178256347656245</v>
      </c>
      <c r="H75" s="487">
        <v>1.232375645751953</v>
      </c>
      <c r="I75" s="487">
        <v>1.3495327478027344</v>
      </c>
      <c r="J75" s="487">
        <v>0.73499518005371089</v>
      </c>
      <c r="K75" s="487">
        <v>0.91720403198242184</v>
      </c>
      <c r="L75" s="487">
        <v>0.78959089355468748</v>
      </c>
      <c r="M75" s="481">
        <v>0.63608086464882874</v>
      </c>
      <c r="N75" s="481">
        <v>0.63608086464882874</v>
      </c>
      <c r="O75" s="486">
        <v>0.63608086464882874</v>
      </c>
      <c r="P75" s="486">
        <v>0.87308079844975361</v>
      </c>
      <c r="Q75" s="488">
        <f t="shared" si="12"/>
        <v>0.75458083154929123</v>
      </c>
      <c r="R75" s="487">
        <f t="shared" si="13"/>
        <v>0.87308079844975361</v>
      </c>
      <c r="S75" s="489">
        <v>0.89573847656249994</v>
      </c>
      <c r="T75" s="487">
        <f t="shared" si="14"/>
        <v>0.86522089254884971</v>
      </c>
      <c r="U75" s="487">
        <v>0</v>
      </c>
      <c r="V75" s="489">
        <f t="shared" si="15"/>
        <v>0.78577271860477826</v>
      </c>
      <c r="W75" s="489">
        <f t="shared" si="16"/>
        <v>0.69846463875980291</v>
      </c>
      <c r="X75" s="489">
        <f t="shared" si="17"/>
        <v>0.61115655891482745</v>
      </c>
      <c r="Y75" s="489">
        <f t="shared" si="18"/>
        <v>0.91673483837224135</v>
      </c>
      <c r="Z75" s="489">
        <f t="shared" si="19"/>
        <v>1.1641077312663382</v>
      </c>
      <c r="AA75" s="487">
        <v>1.4138458573190789</v>
      </c>
      <c r="AB75" s="485">
        <v>0.98542828369140623</v>
      </c>
      <c r="AC75" s="485">
        <v>0.71420385742187498</v>
      </c>
      <c r="AD75" s="489">
        <f t="shared" si="20"/>
        <v>0.97971395874023426</v>
      </c>
      <c r="AE75" s="489">
        <f t="shared" si="21"/>
        <v>0.6771906008376285</v>
      </c>
    </row>
    <row r="76" spans="1:31" x14ac:dyDescent="0.2">
      <c r="A76" s="485">
        <v>1.2339053285290138</v>
      </c>
      <c r="B76" s="485">
        <f t="shared" si="11"/>
        <v>0.73813414984960779</v>
      </c>
      <c r="C76" s="486">
        <v>0.85451567933671213</v>
      </c>
      <c r="D76" s="486">
        <v>0.62175262036250345</v>
      </c>
      <c r="E76" s="487">
        <v>1.2283804345703124</v>
      </c>
      <c r="F76" s="486">
        <v>0.31919980769639322</v>
      </c>
      <c r="G76" s="487">
        <v>0.97315350646972654</v>
      </c>
      <c r="H76" s="487">
        <v>1.2222044995117187</v>
      </c>
      <c r="I76" s="487">
        <v>1.3373281774902341</v>
      </c>
      <c r="J76" s="487">
        <v>0.72864139587402343</v>
      </c>
      <c r="K76" s="487">
        <v>0.90940235229492183</v>
      </c>
      <c r="L76" s="487">
        <v>0.78272878295898429</v>
      </c>
      <c r="M76" s="481">
        <v>0.62939174147946886</v>
      </c>
      <c r="N76" s="481">
        <v>0.62939174147946886</v>
      </c>
      <c r="O76" s="486">
        <v>0.62939174147946886</v>
      </c>
      <c r="P76" s="486">
        <v>0.8640491815997684</v>
      </c>
      <c r="Q76" s="488">
        <f t="shared" si="12"/>
        <v>0.74672046153961857</v>
      </c>
      <c r="R76" s="487">
        <f t="shared" si="13"/>
        <v>0.8640491815997684</v>
      </c>
      <c r="S76" s="489">
        <v>0.88688447265625003</v>
      </c>
      <c r="T76" s="487">
        <f t="shared" si="14"/>
        <v>0.85451567933671213</v>
      </c>
      <c r="U76" s="487">
        <v>0</v>
      </c>
      <c r="V76" s="489">
        <f t="shared" si="15"/>
        <v>0.77764426343979154</v>
      </c>
      <c r="W76" s="489">
        <f t="shared" si="16"/>
        <v>0.69123934527981479</v>
      </c>
      <c r="X76" s="489">
        <f t="shared" si="17"/>
        <v>0.60483442711983781</v>
      </c>
      <c r="Y76" s="489">
        <f t="shared" si="18"/>
        <v>0.90725164067975672</v>
      </c>
      <c r="Z76" s="489">
        <f t="shared" si="19"/>
        <v>1.1520655754663578</v>
      </c>
      <c r="AA76" s="487">
        <v>1.3994888916015624</v>
      </c>
      <c r="AB76" s="485">
        <v>0.97373400878906247</v>
      </c>
      <c r="AC76" s="485">
        <v>0.7056151733398438</v>
      </c>
      <c r="AD76" s="489">
        <f t="shared" si="20"/>
        <v>0.97002989196777345</v>
      </c>
      <c r="AE76" s="489">
        <f t="shared" si="21"/>
        <v>0.67049685217998256</v>
      </c>
    </row>
    <row r="77" spans="1:31" x14ac:dyDescent="0.2">
      <c r="A77" s="485">
        <v>1.2209710053050076</v>
      </c>
      <c r="B77" s="485">
        <f t="shared" si="11"/>
        <v>0.72916300590506333</v>
      </c>
      <c r="C77" s="486">
        <v>0.84408342682792281</v>
      </c>
      <c r="D77" s="486">
        <v>0.61424258498220374</v>
      </c>
      <c r="E77" s="487">
        <v>1.2181113647460937</v>
      </c>
      <c r="F77" s="486">
        <v>0.31524407916552871</v>
      </c>
      <c r="G77" s="487">
        <v>0.9647189349365235</v>
      </c>
      <c r="H77" s="487">
        <v>1.2122487377929687</v>
      </c>
      <c r="I77" s="487">
        <v>1.325406484375</v>
      </c>
      <c r="J77" s="487">
        <v>0.72242845825195312</v>
      </c>
      <c r="K77" s="487">
        <v>0.90177082519531249</v>
      </c>
      <c r="L77" s="487">
        <v>0.77601959655761721</v>
      </c>
      <c r="M77" s="481">
        <v>0.62286137855056711</v>
      </c>
      <c r="N77" s="481">
        <v>0.62286137855056711</v>
      </c>
      <c r="O77" s="486">
        <v>0.62286137855056711</v>
      </c>
      <c r="P77" s="486">
        <v>0.85522846966203858</v>
      </c>
      <c r="Q77" s="488">
        <f t="shared" si="12"/>
        <v>0.73904492410630285</v>
      </c>
      <c r="R77" s="487">
        <f t="shared" si="13"/>
        <v>0.85522846966203858</v>
      </c>
      <c r="S77" s="489">
        <v>0.87822919921874998</v>
      </c>
      <c r="T77" s="487">
        <f t="shared" si="14"/>
        <v>0.84408342682792281</v>
      </c>
      <c r="U77" s="487">
        <v>0</v>
      </c>
      <c r="V77" s="489">
        <f t="shared" si="15"/>
        <v>0.76970562269583476</v>
      </c>
      <c r="W77" s="489">
        <f t="shared" si="16"/>
        <v>0.68418277572963093</v>
      </c>
      <c r="X77" s="489">
        <f t="shared" si="17"/>
        <v>0.598659928763427</v>
      </c>
      <c r="Y77" s="489">
        <f t="shared" si="18"/>
        <v>0.89798989314514055</v>
      </c>
      <c r="Z77" s="489">
        <f t="shared" si="19"/>
        <v>1.1403046262160514</v>
      </c>
      <c r="AA77" s="487">
        <v>1.3854628649259868</v>
      </c>
      <c r="AB77" s="485">
        <v>0.9623274536132812</v>
      </c>
      <c r="AC77" s="485">
        <v>0.69724060058593751</v>
      </c>
      <c r="AD77" s="489">
        <f t="shared" si="20"/>
        <v>0.96056318664550777</v>
      </c>
      <c r="AE77" s="489">
        <f t="shared" si="21"/>
        <v>0.66395334648840176</v>
      </c>
    </row>
    <row r="78" spans="1:31" x14ac:dyDescent="0.2">
      <c r="A78" s="485">
        <v>1.2083443365507118</v>
      </c>
      <c r="B78" s="485">
        <f t="shared" si="11"/>
        <v>0.72041902497470289</v>
      </c>
      <c r="C78" s="486">
        <v>0.83391649785411692</v>
      </c>
      <c r="D78" s="486">
        <v>0.60692155209528886</v>
      </c>
      <c r="E78" s="487">
        <v>1.2080625341796873</v>
      </c>
      <c r="F78" s="486">
        <v>0.31139045455930264</v>
      </c>
      <c r="G78" s="487">
        <v>0.95647180358886719</v>
      </c>
      <c r="H78" s="487">
        <v>1.2025012561035158</v>
      </c>
      <c r="I78" s="487">
        <v>1.3137572485351563</v>
      </c>
      <c r="J78" s="487">
        <v>0.71635145324707028</v>
      </c>
      <c r="K78" s="487">
        <v>0.89430364868164058</v>
      </c>
      <c r="L78" s="487">
        <v>0.76945788757324218</v>
      </c>
      <c r="M78" s="481">
        <v>0.61648560567288624</v>
      </c>
      <c r="N78" s="481">
        <v>0.61648560567288624</v>
      </c>
      <c r="O78" s="486">
        <v>0.61648560567288624</v>
      </c>
      <c r="P78" s="486">
        <v>0.84661324762858037</v>
      </c>
      <c r="Q78" s="488">
        <f t="shared" si="12"/>
        <v>0.7315494266507333</v>
      </c>
      <c r="R78" s="487">
        <f t="shared" si="13"/>
        <v>0.84661324762858037</v>
      </c>
      <c r="S78" s="489">
        <v>0.86976572265625007</v>
      </c>
      <c r="T78" s="487">
        <f t="shared" si="14"/>
        <v>0.83391649785411692</v>
      </c>
      <c r="U78" s="487">
        <v>0</v>
      </c>
      <c r="V78" s="489">
        <f t="shared" si="15"/>
        <v>0.76195192286572233</v>
      </c>
      <c r="W78" s="489">
        <f t="shared" si="16"/>
        <v>0.67729059810286429</v>
      </c>
      <c r="X78" s="489">
        <f t="shared" si="17"/>
        <v>0.59262927334000626</v>
      </c>
      <c r="Y78" s="489">
        <f t="shared" si="18"/>
        <v>0.88894391001000939</v>
      </c>
      <c r="Z78" s="489">
        <f t="shared" si="19"/>
        <v>1.1288176635047737</v>
      </c>
      <c r="AA78" s="487">
        <v>1.3717560906661184</v>
      </c>
      <c r="AB78" s="485">
        <v>0.95119787597656247</v>
      </c>
      <c r="AC78" s="485">
        <v>0.68907208251953123</v>
      </c>
      <c r="AD78" s="489">
        <f t="shared" si="20"/>
        <v>0.95130625915527356</v>
      </c>
      <c r="AE78" s="489">
        <f t="shared" si="21"/>
        <v>0.65755484187070423</v>
      </c>
    </row>
    <row r="79" spans="1:31" x14ac:dyDescent="0.2">
      <c r="A79" s="485">
        <v>1.1960140200028255</v>
      </c>
      <c r="B79" s="485">
        <f t="shared" si="11"/>
        <v>0.71175377161152587</v>
      </c>
      <c r="C79" s="486">
        <v>0.82384223018238034</v>
      </c>
      <c r="D79" s="486">
        <v>0.5996653130406715</v>
      </c>
      <c r="E79" s="487">
        <v>1.1982264831542968</v>
      </c>
      <c r="F79" s="486">
        <v>0.3075733956446064</v>
      </c>
      <c r="G79" s="487">
        <v>0.9484054815673828</v>
      </c>
      <c r="H79" s="487">
        <v>1.1929548315429686</v>
      </c>
      <c r="I79" s="487">
        <v>1.3023705236816405</v>
      </c>
      <c r="J79" s="487">
        <v>0.71040552612304686</v>
      </c>
      <c r="K79" s="487">
        <v>0.88699513916015615</v>
      </c>
      <c r="L79" s="487">
        <v>0.76303856445312501</v>
      </c>
      <c r="M79" s="481">
        <v>0.61015667615117775</v>
      </c>
      <c r="N79" s="481">
        <v>0.61015667615117775</v>
      </c>
      <c r="O79" s="486">
        <v>0.61015667615117775</v>
      </c>
      <c r="P79" s="486">
        <v>0.83805811448815182</v>
      </c>
      <c r="Q79" s="488">
        <f t="shared" si="12"/>
        <v>0.72410739531966484</v>
      </c>
      <c r="R79" s="487">
        <f t="shared" si="13"/>
        <v>0.83805811448815182</v>
      </c>
      <c r="S79" s="489">
        <v>0.86148759765625005</v>
      </c>
      <c r="T79" s="487">
        <f t="shared" si="14"/>
        <v>0.82384223018238034</v>
      </c>
      <c r="U79" s="487">
        <v>0</v>
      </c>
      <c r="V79" s="489">
        <f t="shared" si="15"/>
        <v>0.75425230303933666</v>
      </c>
      <c r="W79" s="489">
        <f t="shared" si="16"/>
        <v>0.6704464915905215</v>
      </c>
      <c r="X79" s="489">
        <f t="shared" si="17"/>
        <v>0.58664068014170623</v>
      </c>
      <c r="Y79" s="489">
        <f t="shared" si="18"/>
        <v>0.8799610202125594</v>
      </c>
      <c r="Z79" s="489">
        <f t="shared" si="19"/>
        <v>1.1174108193175358</v>
      </c>
      <c r="AA79" s="487">
        <v>1.3583571006373356</v>
      </c>
      <c r="AB79" s="485">
        <v>0.94033520507812496</v>
      </c>
      <c r="AC79" s="485">
        <v>0.68110198974609371</v>
      </c>
      <c r="AD79" s="489">
        <f t="shared" si="20"/>
        <v>0.9422520599365235</v>
      </c>
      <c r="AE79" s="489">
        <f t="shared" si="21"/>
        <v>0.65129646558204446</v>
      </c>
    </row>
    <row r="80" spans="1:31" x14ac:dyDescent="0.2">
      <c r="A80" s="485">
        <v>1.1839693111562519</v>
      </c>
      <c r="B80" s="485">
        <f t="shared" si="11"/>
        <v>0.70357272920284897</v>
      </c>
      <c r="C80" s="486">
        <v>0.81433193005338278</v>
      </c>
      <c r="D80" s="486">
        <v>0.59281352835231516</v>
      </c>
      <c r="E80" s="487">
        <v>1.1885959887695312</v>
      </c>
      <c r="F80" s="486">
        <v>0.30397133270416632</v>
      </c>
      <c r="G80" s="487">
        <v>0.94051375244140623</v>
      </c>
      <c r="H80" s="487">
        <v>1.1836030700683593</v>
      </c>
      <c r="I80" s="487">
        <v>1.2912369555664061</v>
      </c>
      <c r="J80" s="487">
        <v>0.70458629577636711</v>
      </c>
      <c r="K80" s="487">
        <v>0.87983990905761711</v>
      </c>
      <c r="L80" s="487">
        <v>0.75675659484863289</v>
      </c>
      <c r="M80" s="481">
        <v>0.60417163515283578</v>
      </c>
      <c r="N80" s="481">
        <v>0.60417163515283578</v>
      </c>
      <c r="O80" s="486">
        <v>0.60417163515283578</v>
      </c>
      <c r="P80" s="486">
        <v>0.82996490698116565</v>
      </c>
      <c r="Q80" s="488">
        <f t="shared" si="12"/>
        <v>0.71706827106700066</v>
      </c>
      <c r="R80" s="487">
        <f t="shared" si="13"/>
        <v>0.82996490698116565</v>
      </c>
      <c r="S80" s="489">
        <v>0.85338847656250005</v>
      </c>
      <c r="T80" s="487">
        <f t="shared" si="14"/>
        <v>0.81433193005338278</v>
      </c>
      <c r="U80" s="487">
        <v>0</v>
      </c>
      <c r="V80" s="489">
        <f t="shared" si="15"/>
        <v>0.74696841628304911</v>
      </c>
      <c r="W80" s="489">
        <f t="shared" si="16"/>
        <v>0.66397192558493257</v>
      </c>
      <c r="X80" s="489">
        <f t="shared" si="17"/>
        <v>0.58097543488681591</v>
      </c>
      <c r="Y80" s="489">
        <f t="shared" si="18"/>
        <v>0.87146315233022398</v>
      </c>
      <c r="Z80" s="489">
        <f t="shared" si="19"/>
        <v>1.1066198759748875</v>
      </c>
      <c r="AA80" s="487">
        <v>1.3452555188630757</v>
      </c>
      <c r="AB80" s="485">
        <v>0.92972985839843747</v>
      </c>
      <c r="AC80" s="485">
        <v>0.67332299804687501</v>
      </c>
      <c r="AD80" s="489">
        <f t="shared" si="20"/>
        <v>0.93339364624023446</v>
      </c>
      <c r="AE80" s="489">
        <f t="shared" si="21"/>
        <v>0.64517341870704437</v>
      </c>
    </row>
    <row r="81" spans="1:31" x14ac:dyDescent="0.2">
      <c r="A81" s="485">
        <v>1.1721999888842984</v>
      </c>
      <c r="B81" s="485">
        <f t="shared" si="11"/>
        <v>0.6955888161380599</v>
      </c>
      <c r="C81" s="486">
        <v>0.80505176004572576</v>
      </c>
      <c r="D81" s="486">
        <v>0.58612587223039414</v>
      </c>
      <c r="E81" s="487">
        <v>1.1791641833496094</v>
      </c>
      <c r="F81" s="486">
        <v>0.30045767998392764</v>
      </c>
      <c r="G81" s="487">
        <v>0.93279045898437507</v>
      </c>
      <c r="H81" s="487">
        <v>1.1744395776367189</v>
      </c>
      <c r="I81" s="487">
        <v>1.2803474267578123</v>
      </c>
      <c r="J81" s="487">
        <v>0.69888938110351551</v>
      </c>
      <c r="K81" s="487">
        <v>0.87283286682128902</v>
      </c>
      <c r="L81" s="487">
        <v>0.7506073608398437</v>
      </c>
      <c r="M81" s="481">
        <v>0.59832137135968522</v>
      </c>
      <c r="N81" s="481">
        <v>0.59832137135968522</v>
      </c>
      <c r="O81" s="486">
        <v>0.59832137135968522</v>
      </c>
      <c r="P81" s="486">
        <v>0.82205116328940697</v>
      </c>
      <c r="Q81" s="488">
        <f t="shared" si="12"/>
        <v>0.71018626732454604</v>
      </c>
      <c r="R81" s="487">
        <f t="shared" si="13"/>
        <v>0.82205116328940697</v>
      </c>
      <c r="S81" s="489">
        <v>0.84546230468750005</v>
      </c>
      <c r="T81" s="487">
        <f t="shared" si="14"/>
        <v>0.80505176004572576</v>
      </c>
      <c r="U81" s="487">
        <v>0</v>
      </c>
      <c r="V81" s="489">
        <f t="shared" si="15"/>
        <v>0.7398460469604663</v>
      </c>
      <c r="W81" s="489">
        <f t="shared" si="16"/>
        <v>0.65764093063152562</v>
      </c>
      <c r="X81" s="489">
        <f t="shared" si="17"/>
        <v>0.57543581430258484</v>
      </c>
      <c r="Y81" s="489">
        <f t="shared" si="18"/>
        <v>0.86315372145387737</v>
      </c>
      <c r="Z81" s="489">
        <f t="shared" si="19"/>
        <v>1.0960682177192091</v>
      </c>
      <c r="AA81" s="487">
        <v>1.3324408601459703</v>
      </c>
      <c r="AB81" s="485">
        <v>0.91937261962890626</v>
      </c>
      <c r="AC81" s="485">
        <v>0.66572827148437497</v>
      </c>
      <c r="AD81" s="489">
        <f t="shared" si="20"/>
        <v>0.9247243957519532</v>
      </c>
      <c r="AE81" s="489">
        <f t="shared" si="21"/>
        <v>0.63918112381872827</v>
      </c>
    </row>
    <row r="82" spans="1:31" x14ac:dyDescent="0.2">
      <c r="A82" s="485">
        <v>1.1606963235931762</v>
      </c>
      <c r="B82" s="485">
        <f t="shared" si="11"/>
        <v>0.68766288187416935</v>
      </c>
      <c r="C82" s="486">
        <v>0.79583991178824087</v>
      </c>
      <c r="D82" s="486">
        <v>0.57948585196009783</v>
      </c>
      <c r="E82" s="487">
        <v>1.1699244360351562</v>
      </c>
      <c r="F82" s="486">
        <v>0.29697108840340602</v>
      </c>
      <c r="G82" s="487">
        <v>0.92522991760253903</v>
      </c>
      <c r="H82" s="487">
        <v>1.1654581970214843</v>
      </c>
      <c r="I82" s="487">
        <v>1.2696935302734376</v>
      </c>
      <c r="J82" s="487">
        <v>0.6933106970214844</v>
      </c>
      <c r="K82" s="487">
        <v>0.86596909851074222</v>
      </c>
      <c r="L82" s="487">
        <v>0.74458642211914061</v>
      </c>
      <c r="M82" s="481">
        <v>0.59250441672113985</v>
      </c>
      <c r="N82" s="481">
        <v>0.59250441672113985</v>
      </c>
      <c r="O82" s="486">
        <v>0.59250441672113985</v>
      </c>
      <c r="P82" s="486">
        <v>0.81417980446754235</v>
      </c>
      <c r="Q82" s="488">
        <f t="shared" si="12"/>
        <v>0.70334211059434115</v>
      </c>
      <c r="R82" s="487">
        <f t="shared" si="13"/>
        <v>0.81417980446754235</v>
      </c>
      <c r="S82" s="489">
        <v>0.83770351562500012</v>
      </c>
      <c r="T82" s="487">
        <f t="shared" si="14"/>
        <v>0.79583991178824087</v>
      </c>
      <c r="U82" s="487">
        <v>0</v>
      </c>
      <c r="V82" s="489">
        <f t="shared" si="15"/>
        <v>0.73276182402078816</v>
      </c>
      <c r="W82" s="489">
        <f t="shared" si="16"/>
        <v>0.65134384357403396</v>
      </c>
      <c r="X82" s="489">
        <f t="shared" si="17"/>
        <v>0.56992586312727955</v>
      </c>
      <c r="Y82" s="489">
        <f t="shared" si="18"/>
        <v>0.8548887946909195</v>
      </c>
      <c r="Z82" s="489">
        <f t="shared" si="19"/>
        <v>1.0855730726233899</v>
      </c>
      <c r="AA82" s="487">
        <v>1.3199036222759046</v>
      </c>
      <c r="AB82" s="485">
        <v>0.90925469970703121</v>
      </c>
      <c r="AC82" s="485">
        <v>0.65831127929687505</v>
      </c>
      <c r="AD82" s="489">
        <f t="shared" si="20"/>
        <v>0.91623822021484391</v>
      </c>
      <c r="AE82" s="489">
        <f t="shared" si="21"/>
        <v>0.63331537263745685</v>
      </c>
    </row>
    <row r="83" spans="1:31" x14ac:dyDescent="0.2">
      <c r="A83" s="485">
        <v>1.1494490476880745</v>
      </c>
      <c r="B83" s="485">
        <f t="shared" si="11"/>
        <v>0.67992526270679354</v>
      </c>
      <c r="C83" s="486">
        <v>0.78684783605904673</v>
      </c>
      <c r="D83" s="486">
        <v>0.57300268935454046</v>
      </c>
      <c r="E83" s="487">
        <v>1.1608707080078124</v>
      </c>
      <c r="F83" s="486">
        <v>0.29356883915452364</v>
      </c>
      <c r="G83" s="487">
        <v>0.91782674072265624</v>
      </c>
      <c r="H83" s="487">
        <v>1.1566532446289062</v>
      </c>
      <c r="I83" s="487">
        <v>1.2592670959472656</v>
      </c>
      <c r="J83" s="487">
        <v>0.68784633605957024</v>
      </c>
      <c r="K83" s="487">
        <v>0.85924386779785156</v>
      </c>
      <c r="L83" s="487">
        <v>0.73868939758300778</v>
      </c>
      <c r="M83" s="481">
        <v>0.58681659932741226</v>
      </c>
      <c r="N83" s="481">
        <v>0.58681659932741226</v>
      </c>
      <c r="O83" s="486">
        <v>0.58681659932741226</v>
      </c>
      <c r="P83" s="486">
        <v>0.80648058402490752</v>
      </c>
      <c r="Q83" s="488">
        <f t="shared" si="12"/>
        <v>0.69664859167615989</v>
      </c>
      <c r="R83" s="487">
        <f t="shared" si="13"/>
        <v>0.80648058402490752</v>
      </c>
      <c r="S83" s="489">
        <v>0.83010654296874997</v>
      </c>
      <c r="T83" s="487">
        <f t="shared" si="14"/>
        <v>0.78684783605904673</v>
      </c>
      <c r="U83" s="487">
        <v>0</v>
      </c>
      <c r="V83" s="489">
        <f t="shared" si="15"/>
        <v>0.72583252562241674</v>
      </c>
      <c r="W83" s="489">
        <f t="shared" si="16"/>
        <v>0.64518446721992606</v>
      </c>
      <c r="X83" s="489">
        <f t="shared" si="17"/>
        <v>0.56453640881743528</v>
      </c>
      <c r="Y83" s="489">
        <f t="shared" si="18"/>
        <v>0.84680461322615286</v>
      </c>
      <c r="Z83" s="489">
        <f t="shared" si="19"/>
        <v>1.0753074453665434</v>
      </c>
      <c r="AA83" s="487">
        <v>1.307634412263569</v>
      </c>
      <c r="AB83" s="485">
        <v>0.89936785888671877</v>
      </c>
      <c r="AC83" s="485">
        <v>0.65106573486328123</v>
      </c>
      <c r="AD83" s="489">
        <f t="shared" si="20"/>
        <v>0.90792903137207026</v>
      </c>
      <c r="AE83" s="489">
        <f t="shared" si="21"/>
        <v>0.6275719568835908</v>
      </c>
    </row>
    <row r="84" spans="1:31" x14ac:dyDescent="0.2">
      <c r="A84" s="485">
        <v>1.1384493281613977</v>
      </c>
      <c r="B84" s="485">
        <f t="shared" si="11"/>
        <v>0.67236728541428026</v>
      </c>
      <c r="C84" s="486">
        <v>0.77806537939535125</v>
      </c>
      <c r="D84" s="486">
        <v>0.56666919143320926</v>
      </c>
      <c r="E84" s="487">
        <v>1.1519969604492188</v>
      </c>
      <c r="F84" s="486">
        <v>0.29024699456448755</v>
      </c>
      <c r="G84" s="487">
        <v>0.91057554077148439</v>
      </c>
      <c r="H84" s="487">
        <v>1.1480192736816406</v>
      </c>
      <c r="I84" s="487">
        <v>1.2490604272460937</v>
      </c>
      <c r="J84" s="487">
        <v>0.682492568359375</v>
      </c>
      <c r="K84" s="487">
        <v>0.85265279357910151</v>
      </c>
      <c r="L84" s="487">
        <v>0.73291232055664057</v>
      </c>
      <c r="M84" s="481">
        <v>0.58125215489404514</v>
      </c>
      <c r="N84" s="481">
        <v>0.58125215489404514</v>
      </c>
      <c r="O84" s="486">
        <v>0.58125215489404514</v>
      </c>
      <c r="P84" s="486">
        <v>0.79894590391732312</v>
      </c>
      <c r="Q84" s="488">
        <f t="shared" si="12"/>
        <v>0.69009902940568413</v>
      </c>
      <c r="R84" s="487">
        <f t="shared" si="13"/>
        <v>0.79894590391732312</v>
      </c>
      <c r="S84" s="489">
        <v>0.82266611328125006</v>
      </c>
      <c r="T84" s="487">
        <f t="shared" si="14"/>
        <v>0.77806537939535125</v>
      </c>
      <c r="U84" s="487">
        <v>0</v>
      </c>
      <c r="V84" s="489">
        <f t="shared" si="15"/>
        <v>0.71905131352559082</v>
      </c>
      <c r="W84" s="489">
        <f t="shared" si="16"/>
        <v>0.63915672313385852</v>
      </c>
      <c r="X84" s="489">
        <f t="shared" si="17"/>
        <v>0.55926213274212611</v>
      </c>
      <c r="Y84" s="489">
        <f t="shared" si="18"/>
        <v>0.83889319911318927</v>
      </c>
      <c r="Z84" s="489">
        <f t="shared" si="19"/>
        <v>1.0652612052230974</v>
      </c>
      <c r="AA84" s="487">
        <v>1.2956243832236842</v>
      </c>
      <c r="AB84" s="485">
        <v>0.88970410156250002</v>
      </c>
      <c r="AC84" s="485">
        <v>0.64398559570312497</v>
      </c>
      <c r="AD84" s="489">
        <f t="shared" si="20"/>
        <v>0.89979106140136722</v>
      </c>
      <c r="AE84" s="489">
        <f t="shared" si="21"/>
        <v>0.62194688976589318</v>
      </c>
    </row>
    <row r="85" spans="1:31" x14ac:dyDescent="0.2">
      <c r="A85" s="485">
        <v>1.1276887411221979</v>
      </c>
      <c r="B85" s="485">
        <f t="shared" si="11"/>
        <v>0.66498454231536086</v>
      </c>
      <c r="C85" s="486">
        <v>0.7694873687169751</v>
      </c>
      <c r="D85" s="486">
        <v>0.56048171591374674</v>
      </c>
      <c r="E85" s="487">
        <v>1.1432973913574218</v>
      </c>
      <c r="F85" s="486">
        <v>0.28700353133644924</v>
      </c>
      <c r="G85" s="487">
        <v>0.90347152221679683</v>
      </c>
      <c r="H85" s="487">
        <v>1.1395508374023438</v>
      </c>
      <c r="I85" s="487">
        <v>1.2390660644531251</v>
      </c>
      <c r="J85" s="487">
        <v>0.67724584167480473</v>
      </c>
      <c r="K85" s="487">
        <v>0.84619161315917968</v>
      </c>
      <c r="L85" s="487">
        <v>0.72725128356933599</v>
      </c>
      <c r="M85" s="481">
        <v>0.57580823361942124</v>
      </c>
      <c r="N85" s="481">
        <v>0.57580823361942124</v>
      </c>
      <c r="O85" s="486">
        <v>0.57580823361942124</v>
      </c>
      <c r="P85" s="486">
        <v>0.7915720450836361</v>
      </c>
      <c r="Q85" s="488">
        <f t="shared" si="12"/>
        <v>0.68369013935152867</v>
      </c>
      <c r="R85" s="487">
        <f t="shared" si="13"/>
        <v>0.7915720450836361</v>
      </c>
      <c r="S85" s="489">
        <v>0.81537739257812503</v>
      </c>
      <c r="T85" s="487">
        <f t="shared" si="14"/>
        <v>0.7694873687169751</v>
      </c>
      <c r="U85" s="487">
        <v>0</v>
      </c>
      <c r="V85" s="489">
        <f t="shared" si="15"/>
        <v>0.71241484057527249</v>
      </c>
      <c r="W85" s="489">
        <f t="shared" si="16"/>
        <v>0.63325763606690888</v>
      </c>
      <c r="X85" s="489">
        <f t="shared" si="17"/>
        <v>0.55410043155854527</v>
      </c>
      <c r="Y85" s="489">
        <f t="shared" si="18"/>
        <v>0.83115064733781785</v>
      </c>
      <c r="Z85" s="489">
        <f t="shared" si="19"/>
        <v>1.0554293934448482</v>
      </c>
      <c r="AA85" s="487">
        <v>1.2838650159333882</v>
      </c>
      <c r="AB85" s="485">
        <v>0.88025585937499995</v>
      </c>
      <c r="AC85" s="485">
        <v>0.63706530761718749</v>
      </c>
      <c r="AD85" s="489">
        <f t="shared" si="20"/>
        <v>0.8918190231323242</v>
      </c>
      <c r="AE85" s="489">
        <f t="shared" si="21"/>
        <v>0.61643651672572997</v>
      </c>
    </row>
    <row r="86" spans="1:31" x14ac:dyDescent="0.2">
      <c r="A86" s="485">
        <v>1.1171592481120316</v>
      </c>
      <c r="B86" s="485">
        <f t="shared" si="11"/>
        <v>0.65765264403014556</v>
      </c>
      <c r="C86" s="486">
        <v>0.76096923100679681</v>
      </c>
      <c r="D86" s="486">
        <v>0.55433605705349442</v>
      </c>
      <c r="E86" s="487">
        <v>1.1347665539550782</v>
      </c>
      <c r="F86" s="486">
        <v>0.28378372598590124</v>
      </c>
      <c r="G86" s="487">
        <v>0.89650977111816399</v>
      </c>
      <c r="H86" s="487">
        <v>1.1312429626464842</v>
      </c>
      <c r="I86" s="487">
        <v>1.2292770214843749</v>
      </c>
      <c r="J86" s="487">
        <v>0.67210266296386723</v>
      </c>
      <c r="K86" s="487">
        <v>0.83985618225097658</v>
      </c>
      <c r="L86" s="487">
        <v>0.72170249755859373</v>
      </c>
      <c r="M86" s="481">
        <v>0.57039345316422163</v>
      </c>
      <c r="N86" s="481">
        <v>0.57039345316422163</v>
      </c>
      <c r="O86" s="486">
        <v>0.57039345316422163</v>
      </c>
      <c r="P86" s="486">
        <v>0.78423535105628417</v>
      </c>
      <c r="Q86" s="488">
        <f t="shared" si="12"/>
        <v>0.67731440211025284</v>
      </c>
      <c r="R86" s="487">
        <f t="shared" si="13"/>
        <v>0.78423535105628417</v>
      </c>
      <c r="S86" s="489">
        <v>0.80823544921875001</v>
      </c>
      <c r="T86" s="487">
        <f t="shared" si="14"/>
        <v>0.76096923100679681</v>
      </c>
      <c r="U86" s="487">
        <v>0</v>
      </c>
      <c r="V86" s="489">
        <f t="shared" si="15"/>
        <v>0.70581181595065579</v>
      </c>
      <c r="W86" s="489">
        <f t="shared" si="16"/>
        <v>0.6273882808450274</v>
      </c>
      <c r="X86" s="489">
        <f t="shared" si="17"/>
        <v>0.54896474573939891</v>
      </c>
      <c r="Y86" s="489">
        <f t="shared" si="18"/>
        <v>0.82344711860909847</v>
      </c>
      <c r="Z86" s="489">
        <f t="shared" si="19"/>
        <v>1.0456471347417122</v>
      </c>
      <c r="AA86" s="487">
        <v>1.2723483372738487</v>
      </c>
      <c r="AB86" s="485">
        <v>0.87101593017578127</v>
      </c>
      <c r="AC86" s="485">
        <v>0.63029931640625003</v>
      </c>
      <c r="AD86" s="489">
        <f t="shared" si="20"/>
        <v>0.88400752258300785</v>
      </c>
      <c r="AE86" s="489">
        <f t="shared" si="21"/>
        <v>0.61103710937499978</v>
      </c>
    </row>
    <row r="87" spans="1:31" x14ac:dyDescent="0.2">
      <c r="A87" s="485">
        <v>1.1068531740565668</v>
      </c>
      <c r="B87" s="485">
        <f t="shared" si="11"/>
        <v>0.65060230169182764</v>
      </c>
      <c r="C87" s="486">
        <v>0.75277895047775556</v>
      </c>
      <c r="D87" s="486">
        <v>0.54842565290589973</v>
      </c>
      <c r="E87" s="487">
        <v>1.126399356689453</v>
      </c>
      <c r="F87" s="486">
        <v>0.28068880501780241</v>
      </c>
      <c r="G87" s="487">
        <v>0.8896857879638671</v>
      </c>
      <c r="H87" s="487">
        <v>1.1230906762695314</v>
      </c>
      <c r="I87" s="487">
        <v>1.2196865490722655</v>
      </c>
      <c r="J87" s="487">
        <v>0.66705983520507806</v>
      </c>
      <c r="K87" s="487">
        <v>0.8336425933837891</v>
      </c>
      <c r="L87" s="487">
        <v>0.71626246948242189</v>
      </c>
      <c r="M87" s="481">
        <v>0.5651786500368009</v>
      </c>
      <c r="N87" s="481">
        <v>0.5651786500368009</v>
      </c>
      <c r="O87" s="486">
        <v>0.5651786500368009</v>
      </c>
      <c r="P87" s="486">
        <v>0.77716744389663062</v>
      </c>
      <c r="Q87" s="488">
        <f t="shared" si="12"/>
        <v>0.67117304696671576</v>
      </c>
      <c r="R87" s="487">
        <f t="shared" si="13"/>
        <v>0.77716744389663062</v>
      </c>
      <c r="S87" s="489">
        <v>0.80123579101562514</v>
      </c>
      <c r="T87" s="487">
        <f t="shared" si="14"/>
        <v>0.75277895047775556</v>
      </c>
      <c r="U87" s="487">
        <v>0</v>
      </c>
      <c r="V87" s="489">
        <f t="shared" si="15"/>
        <v>0.69945069950696759</v>
      </c>
      <c r="W87" s="489">
        <f t="shared" si="16"/>
        <v>0.62173395511730456</v>
      </c>
      <c r="X87" s="489">
        <f t="shared" si="17"/>
        <v>0.54401721072764142</v>
      </c>
      <c r="Y87" s="489">
        <f t="shared" si="18"/>
        <v>0.81602581609146219</v>
      </c>
      <c r="Z87" s="489">
        <f t="shared" si="19"/>
        <v>1.0362232585288409</v>
      </c>
      <c r="AA87" s="487">
        <v>1.2610664833470395</v>
      </c>
      <c r="AB87" s="485">
        <v>0.86197729492187503</v>
      </c>
      <c r="AC87" s="485">
        <v>0.62368249511718754</v>
      </c>
      <c r="AD87" s="489">
        <f t="shared" si="20"/>
        <v>0.87635164642333996</v>
      </c>
      <c r="AE87" s="489">
        <f t="shared" si="21"/>
        <v>0.60574527155820435</v>
      </c>
    </row>
    <row r="88" spans="1:31" x14ac:dyDescent="0.2">
      <c r="A88" s="485">
        <v>1.0967631867273595</v>
      </c>
      <c r="B88" s="485">
        <f t="shared" si="11"/>
        <v>0.64370967697256753</v>
      </c>
      <c r="C88" s="486">
        <v>0.74477260201701068</v>
      </c>
      <c r="D88" s="486">
        <v>0.54264675192812439</v>
      </c>
      <c r="E88" s="487">
        <v>1.1181905895996092</v>
      </c>
      <c r="F88" s="486">
        <v>0.27766429992755087</v>
      </c>
      <c r="G88" s="487">
        <v>0.88299525085449215</v>
      </c>
      <c r="H88" s="487">
        <v>1.1150894787597656</v>
      </c>
      <c r="I88" s="487">
        <v>1.2102881347656249</v>
      </c>
      <c r="J88" s="487">
        <v>0.66211422058105462</v>
      </c>
      <c r="K88" s="487">
        <v>0.82754717590332028</v>
      </c>
      <c r="L88" s="487">
        <v>0.71092782470703131</v>
      </c>
      <c r="M88" s="481">
        <v>0.56007279548607714</v>
      </c>
      <c r="N88" s="481">
        <v>0.56007279548607714</v>
      </c>
      <c r="O88" s="486">
        <v>0.56007279548607714</v>
      </c>
      <c r="P88" s="486">
        <v>0.77024512573778126</v>
      </c>
      <c r="Q88" s="488">
        <f t="shared" si="12"/>
        <v>0.66515896061192925</v>
      </c>
      <c r="R88" s="487">
        <f t="shared" si="13"/>
        <v>0.77024512573778126</v>
      </c>
      <c r="S88" s="489">
        <v>0.79437402343750008</v>
      </c>
      <c r="T88" s="487">
        <f t="shared" si="14"/>
        <v>0.74477260201701068</v>
      </c>
      <c r="U88" s="487">
        <v>0</v>
      </c>
      <c r="V88" s="489">
        <f t="shared" si="15"/>
        <v>0.69322061316400319</v>
      </c>
      <c r="W88" s="489">
        <f t="shared" si="16"/>
        <v>0.616196100590225</v>
      </c>
      <c r="X88" s="489">
        <f t="shared" si="17"/>
        <v>0.53917158801644682</v>
      </c>
      <c r="Y88" s="489">
        <f t="shared" si="18"/>
        <v>0.8087573820246704</v>
      </c>
      <c r="Z88" s="489">
        <f t="shared" si="19"/>
        <v>1.0269935009837083</v>
      </c>
      <c r="AA88" s="487">
        <v>1.2500121363589636</v>
      </c>
      <c r="AB88" s="485">
        <v>0.85313342285156246</v>
      </c>
      <c r="AC88" s="485">
        <v>0.6172098388671875</v>
      </c>
      <c r="AD88" s="489">
        <f t="shared" si="20"/>
        <v>0.86884658813476567</v>
      </c>
      <c r="AE88" s="489">
        <f t="shared" si="21"/>
        <v>0.6005576809493125</v>
      </c>
    </row>
    <row r="89" spans="1:31" x14ac:dyDescent="0.2">
      <c r="A89" s="485">
        <v>1.086882277590921</v>
      </c>
      <c r="B89" s="485">
        <f t="shared" si="11"/>
        <v>0.63696782667932017</v>
      </c>
      <c r="C89" s="486">
        <v>0.73694206503435422</v>
      </c>
      <c r="D89" s="486">
        <v>0.53699358832428623</v>
      </c>
      <c r="E89" s="487">
        <v>1.1101356347656248</v>
      </c>
      <c r="F89" s="486">
        <v>0.27470707145926959</v>
      </c>
      <c r="G89" s="487">
        <v>0.87643401550292965</v>
      </c>
      <c r="H89" s="487">
        <v>1.1072347521972654</v>
      </c>
      <c r="I89" s="487">
        <v>1.2010758581542968</v>
      </c>
      <c r="J89" s="487">
        <v>0.65726279968261714</v>
      </c>
      <c r="K89" s="487">
        <v>0.82156631835937499</v>
      </c>
      <c r="L89" s="487">
        <v>0.70569524780273429</v>
      </c>
      <c r="M89" s="481">
        <v>0.55507124065500713</v>
      </c>
      <c r="N89" s="481">
        <v>0.55507124065500713</v>
      </c>
      <c r="O89" s="486">
        <v>0.55507124065500713</v>
      </c>
      <c r="P89" s="486">
        <v>0.76346224859122314</v>
      </c>
      <c r="Q89" s="488">
        <f t="shared" si="12"/>
        <v>0.65926674462311508</v>
      </c>
      <c r="R89" s="487">
        <f t="shared" si="13"/>
        <v>0.76346224859122314</v>
      </c>
      <c r="S89" s="489">
        <v>0.78764594726562498</v>
      </c>
      <c r="T89" s="487">
        <f t="shared" si="14"/>
        <v>0.73694206503435422</v>
      </c>
      <c r="U89" s="487">
        <v>0</v>
      </c>
      <c r="V89" s="489">
        <f t="shared" si="15"/>
        <v>0.68711602373210079</v>
      </c>
      <c r="W89" s="489">
        <f t="shared" si="16"/>
        <v>0.61076979887297855</v>
      </c>
      <c r="X89" s="489">
        <f t="shared" si="17"/>
        <v>0.53442357401385621</v>
      </c>
      <c r="Y89" s="489">
        <f t="shared" si="18"/>
        <v>0.80163536102078425</v>
      </c>
      <c r="Z89" s="489">
        <f t="shared" si="19"/>
        <v>1.0179496647882975</v>
      </c>
      <c r="AA89" s="487">
        <v>1.2391780877364309</v>
      </c>
      <c r="AB89" s="485">
        <v>0.84447802734374999</v>
      </c>
      <c r="AC89" s="485">
        <v>0.61087670898437496</v>
      </c>
      <c r="AD89" s="489">
        <f t="shared" si="20"/>
        <v>0.86148775482177731</v>
      </c>
      <c r="AE89" s="489">
        <f t="shared" si="21"/>
        <v>0.59547116288122826</v>
      </c>
    </row>
    <row r="90" spans="1:31" x14ac:dyDescent="0.2">
      <c r="A90" s="485">
        <v>1.0772037439346895</v>
      </c>
      <c r="B90" s="485">
        <f t="shared" si="11"/>
        <v>0.63037335746872936</v>
      </c>
      <c r="C90" s="486">
        <v>0.72928336039699837</v>
      </c>
      <c r="D90" s="486">
        <v>0.53146335454046034</v>
      </c>
      <c r="E90" s="487">
        <v>1.102229874267578</v>
      </c>
      <c r="F90" s="486">
        <v>0.27181556794672584</v>
      </c>
      <c r="G90" s="487">
        <v>0.86999799682617185</v>
      </c>
      <c r="H90" s="487">
        <v>1.0995223522949218</v>
      </c>
      <c r="I90" s="487">
        <v>1.1920435620117187</v>
      </c>
      <c r="J90" s="487">
        <v>0.65250278991699218</v>
      </c>
      <c r="K90" s="487">
        <v>0.81569652770996093</v>
      </c>
      <c r="L90" s="487">
        <v>0.70056166015624999</v>
      </c>
      <c r="M90" s="481">
        <v>0.55017178098415886</v>
      </c>
      <c r="N90" s="481">
        <v>0.55017178098415886</v>
      </c>
      <c r="O90" s="486">
        <v>0.55017178098415886</v>
      </c>
      <c r="P90" s="486">
        <v>0.7568159266471074</v>
      </c>
      <c r="Q90" s="488">
        <f t="shared" si="12"/>
        <v>0.65349385381563319</v>
      </c>
      <c r="R90" s="487">
        <f t="shared" si="13"/>
        <v>0.7568159266471074</v>
      </c>
      <c r="S90" s="489">
        <v>0.7810474609375001</v>
      </c>
      <c r="T90" s="487">
        <f t="shared" si="14"/>
        <v>0.72928336039699837</v>
      </c>
      <c r="U90" s="487">
        <v>0</v>
      </c>
      <c r="V90" s="489">
        <f t="shared" si="15"/>
        <v>0.68113433398239664</v>
      </c>
      <c r="W90" s="489">
        <f t="shared" si="16"/>
        <v>0.60545274131768601</v>
      </c>
      <c r="X90" s="489">
        <f t="shared" si="17"/>
        <v>0.52977114865297514</v>
      </c>
      <c r="Y90" s="489">
        <f t="shared" si="18"/>
        <v>0.79465672297946266</v>
      </c>
      <c r="Z90" s="489">
        <f t="shared" si="19"/>
        <v>1.0090879021961432</v>
      </c>
      <c r="AA90" s="487">
        <v>1.2285576750102796</v>
      </c>
      <c r="AB90" s="485">
        <v>0.83600494384765622</v>
      </c>
      <c r="AC90" s="485">
        <v>0.60467852783203124</v>
      </c>
      <c r="AD90" s="489">
        <f t="shared" si="20"/>
        <v>0.85427066040039079</v>
      </c>
      <c r="AE90" s="489">
        <f t="shared" si="21"/>
        <v>0.59048261651632283</v>
      </c>
    </row>
    <row r="91" spans="1:31" x14ac:dyDescent="0.2">
      <c r="A91" s="485">
        <v>1.0677211721771165</v>
      </c>
      <c r="B91" s="485">
        <f t="shared" si="11"/>
        <v>0.62381563281913743</v>
      </c>
      <c r="C91" s="486">
        <v>0.72166796368552311</v>
      </c>
      <c r="D91" s="486">
        <v>0.52596330195275176</v>
      </c>
      <c r="E91" s="487">
        <v>1.0944686901855469</v>
      </c>
      <c r="F91" s="486">
        <v>0.2689412229070009</v>
      </c>
      <c r="G91" s="487">
        <v>0.86368346496582027</v>
      </c>
      <c r="H91" s="487">
        <v>1.091948016357422</v>
      </c>
      <c r="I91" s="487">
        <v>1.1831859179687501</v>
      </c>
      <c r="J91" s="487">
        <v>0.6478313494873047</v>
      </c>
      <c r="K91" s="487">
        <v>0.80993448852539063</v>
      </c>
      <c r="L91" s="487">
        <v>0.69552404235839849</v>
      </c>
      <c r="M91" s="481">
        <v>0.5452924848807601</v>
      </c>
      <c r="N91" s="481">
        <v>0.5452924848807601</v>
      </c>
      <c r="O91" s="486">
        <v>0.5452924848807601</v>
      </c>
      <c r="P91" s="486">
        <v>0.75019510661696753</v>
      </c>
      <c r="Q91" s="488">
        <f t="shared" si="12"/>
        <v>0.64774379574886387</v>
      </c>
      <c r="R91" s="487">
        <f t="shared" si="13"/>
        <v>0.75019510661696753</v>
      </c>
      <c r="S91" s="489">
        <v>0.77457475585937496</v>
      </c>
      <c r="T91" s="487">
        <f t="shared" si="14"/>
        <v>0.72166796368552311</v>
      </c>
      <c r="U91" s="487">
        <v>0</v>
      </c>
      <c r="V91" s="489">
        <f t="shared" si="15"/>
        <v>0.67517559595527077</v>
      </c>
      <c r="W91" s="489">
        <f t="shared" si="16"/>
        <v>0.60015608529357412</v>
      </c>
      <c r="X91" s="489">
        <f t="shared" si="17"/>
        <v>0.52513657463187724</v>
      </c>
      <c r="Y91" s="489">
        <f t="shared" si="18"/>
        <v>0.78770486194781586</v>
      </c>
      <c r="Z91" s="489">
        <f t="shared" si="19"/>
        <v>1.0002601421559567</v>
      </c>
      <c r="AA91" s="487">
        <v>1.2181442357113488</v>
      </c>
      <c r="AB91" s="485">
        <v>0.82770849609374997</v>
      </c>
      <c r="AC91" s="485">
        <v>0.59861096191406249</v>
      </c>
      <c r="AD91" s="489">
        <f t="shared" si="20"/>
        <v>0.84719113922119138</v>
      </c>
      <c r="AE91" s="489">
        <f t="shared" si="21"/>
        <v>0.58558916250536908</v>
      </c>
    </row>
    <row r="92" spans="1:31" x14ac:dyDescent="0.2">
      <c r="A92" s="485">
        <v>1.0584284222632123</v>
      </c>
      <c r="B92" s="485">
        <f t="shared" si="11"/>
        <v>0.61770576377107123</v>
      </c>
      <c r="C92" s="486">
        <v>0.71457322051119487</v>
      </c>
      <c r="D92" s="486">
        <v>0.52083830703094769</v>
      </c>
      <c r="E92" s="487">
        <v>1.0868481750488281</v>
      </c>
      <c r="F92" s="486">
        <v>0.26626411260062599</v>
      </c>
      <c r="G92" s="487">
        <v>0.85748674926757806</v>
      </c>
      <c r="H92" s="487">
        <v>1.0845079553222656</v>
      </c>
      <c r="I92" s="487">
        <v>1.1744973608398437</v>
      </c>
      <c r="J92" s="487">
        <v>0.64324587341308592</v>
      </c>
      <c r="K92" s="487">
        <v>0.80427718139648441</v>
      </c>
      <c r="L92" s="487">
        <v>0.69057949340820313</v>
      </c>
      <c r="M92" s="481">
        <v>0.54073996592823936</v>
      </c>
      <c r="N92" s="481">
        <v>0.54073996592823936</v>
      </c>
      <c r="O92" s="486">
        <v>0.54073996592823936</v>
      </c>
      <c r="P92" s="486">
        <v>0.74401604413723077</v>
      </c>
      <c r="Q92" s="488">
        <f t="shared" si="12"/>
        <v>0.64237800503273501</v>
      </c>
      <c r="R92" s="487">
        <f t="shared" si="13"/>
        <v>0.74401604413723077</v>
      </c>
      <c r="S92" s="489">
        <v>0.76822412109375016</v>
      </c>
      <c r="T92" s="487">
        <f t="shared" si="14"/>
        <v>0.71457322051119487</v>
      </c>
      <c r="U92" s="487">
        <v>0</v>
      </c>
      <c r="V92" s="489">
        <f t="shared" si="15"/>
        <v>0.66961443972350776</v>
      </c>
      <c r="W92" s="489">
        <f t="shared" si="16"/>
        <v>0.59521283530978464</v>
      </c>
      <c r="X92" s="489">
        <f t="shared" si="17"/>
        <v>0.52081123089606152</v>
      </c>
      <c r="Y92" s="489">
        <f t="shared" si="18"/>
        <v>0.78121684634409239</v>
      </c>
      <c r="Z92" s="489">
        <f t="shared" si="19"/>
        <v>0.99202139218297436</v>
      </c>
      <c r="AA92" s="487">
        <v>1.2079316534745066</v>
      </c>
      <c r="AB92" s="485">
        <v>0.81958300781250004</v>
      </c>
      <c r="AC92" s="485">
        <v>0.59266979980468748</v>
      </c>
      <c r="AD92" s="489">
        <f t="shared" si="20"/>
        <v>0.84024513244628918</v>
      </c>
      <c r="AE92" s="489">
        <f t="shared" si="21"/>
        <v>0.58078799532860814</v>
      </c>
    </row>
    <row r="93" spans="1:31" x14ac:dyDescent="0.2">
      <c r="A93" s="485">
        <v>1.0493196130704892</v>
      </c>
      <c r="B93" s="485">
        <f t="shared" si="11"/>
        <v>0.61172229128823241</v>
      </c>
      <c r="C93" s="486">
        <v>0.70762578916478058</v>
      </c>
      <c r="D93" s="486">
        <v>0.51581879341168424</v>
      </c>
      <c r="E93" s="487">
        <v>1.0793640661621093</v>
      </c>
      <c r="F93" s="486">
        <v>0.26364327747091115</v>
      </c>
      <c r="G93" s="487">
        <v>0.85140429748535162</v>
      </c>
      <c r="H93" s="487">
        <v>1.0771981433105469</v>
      </c>
      <c r="I93" s="487">
        <v>1.1659726806640625</v>
      </c>
      <c r="J93" s="487">
        <v>0.63874381591796869</v>
      </c>
      <c r="K93" s="487">
        <v>0.79872146850585934</v>
      </c>
      <c r="L93" s="487">
        <v>0.68572534912109373</v>
      </c>
      <c r="M93" s="481">
        <v>0.53627536512212459</v>
      </c>
      <c r="N93" s="481">
        <v>0.53627536512212459</v>
      </c>
      <c r="O93" s="486">
        <v>0.53627536512212459</v>
      </c>
      <c r="P93" s="486">
        <v>0.73795472593765776</v>
      </c>
      <c r="Q93" s="488">
        <f t="shared" si="12"/>
        <v>0.63711504552989118</v>
      </c>
      <c r="R93" s="487">
        <f t="shared" si="13"/>
        <v>0.73795472593765776</v>
      </c>
      <c r="S93" s="489">
        <v>0.76199199218750002</v>
      </c>
      <c r="T93" s="487">
        <f t="shared" si="14"/>
        <v>0.70762578916478058</v>
      </c>
      <c r="U93" s="487">
        <v>0</v>
      </c>
      <c r="V93" s="489">
        <f t="shared" si="15"/>
        <v>0.66415925334389203</v>
      </c>
      <c r="W93" s="489">
        <f t="shared" si="16"/>
        <v>0.59036378075012619</v>
      </c>
      <c r="X93" s="489">
        <f t="shared" si="17"/>
        <v>0.51656830815636046</v>
      </c>
      <c r="Y93" s="489">
        <f t="shared" si="18"/>
        <v>0.77485246223454074</v>
      </c>
      <c r="Z93" s="489">
        <f t="shared" si="19"/>
        <v>0.98393963458354372</v>
      </c>
      <c r="AA93" s="487">
        <v>1.1979139211554277</v>
      </c>
      <c r="AB93" s="485">
        <v>0.81162329101562503</v>
      </c>
      <c r="AC93" s="485">
        <v>0.58685119628906246</v>
      </c>
      <c r="AD93" s="489">
        <f t="shared" si="20"/>
        <v>0.83342874145507817</v>
      </c>
      <c r="AE93" s="489">
        <f t="shared" si="21"/>
        <v>0.57607642021048089</v>
      </c>
    </row>
    <row r="94" spans="1:31" x14ac:dyDescent="0.2">
      <c r="A94" s="485">
        <v>1.0403891087441588</v>
      </c>
      <c r="B94" s="485">
        <f t="shared" si="11"/>
        <v>0.60566118821243098</v>
      </c>
      <c r="C94" s="486">
        <v>0.70058875071083992</v>
      </c>
      <c r="D94" s="486">
        <v>0.51073362571402203</v>
      </c>
      <c r="E94" s="487">
        <v>1.0720124560546873</v>
      </c>
      <c r="F94" s="486">
        <v>0.26098931386656632</v>
      </c>
      <c r="G94" s="487">
        <v>0.84543273498535154</v>
      </c>
      <c r="H94" s="487">
        <v>1.070015146484375</v>
      </c>
      <c r="I94" s="487">
        <v>1.1576071411132811</v>
      </c>
      <c r="J94" s="487">
        <v>0.63432280883789061</v>
      </c>
      <c r="K94" s="487">
        <v>0.79326438964843748</v>
      </c>
      <c r="L94" s="487">
        <v>0.68095894531250001</v>
      </c>
      <c r="M94" s="481">
        <v>0.53174662256376448</v>
      </c>
      <c r="N94" s="481">
        <v>0.53174662256376448</v>
      </c>
      <c r="O94" s="486">
        <v>0.53174662256376448</v>
      </c>
      <c r="P94" s="486">
        <v>0.73180477001843502</v>
      </c>
      <c r="Q94" s="488">
        <f t="shared" si="12"/>
        <v>0.63177569629109975</v>
      </c>
      <c r="R94" s="487">
        <f t="shared" si="13"/>
        <v>0.73180477001843502</v>
      </c>
      <c r="S94" s="489">
        <v>0.75587490234374999</v>
      </c>
      <c r="T94" s="487">
        <f t="shared" si="14"/>
        <v>0.70058875071083992</v>
      </c>
      <c r="U94" s="487">
        <v>0</v>
      </c>
      <c r="V94" s="489">
        <f t="shared" si="15"/>
        <v>0.65862429301659153</v>
      </c>
      <c r="W94" s="489">
        <f t="shared" si="16"/>
        <v>0.58544381601474804</v>
      </c>
      <c r="X94" s="489">
        <f t="shared" si="17"/>
        <v>0.51226333901290444</v>
      </c>
      <c r="Y94" s="489">
        <f t="shared" si="18"/>
        <v>0.76839500851935671</v>
      </c>
      <c r="Z94" s="489">
        <f t="shared" si="19"/>
        <v>0.97573969335791333</v>
      </c>
      <c r="AA94" s="487">
        <v>1.1880851408305921</v>
      </c>
      <c r="AB94" s="485">
        <v>0.80382421874999999</v>
      </c>
      <c r="AC94" s="485">
        <v>0.58115124511718752</v>
      </c>
      <c r="AD94" s="489">
        <f t="shared" si="20"/>
        <v>0.82673817443847653</v>
      </c>
      <c r="AE94" s="489">
        <f t="shared" si="21"/>
        <v>0.5714518162048966</v>
      </c>
    </row>
    <row r="95" spans="1:31" x14ac:dyDescent="0.2">
      <c r="A95" s="485">
        <v>1.0316315058975014</v>
      </c>
      <c r="B95" s="485">
        <f t="shared" si="11"/>
        <v>0.59972551210201153</v>
      </c>
      <c r="C95" s="486">
        <v>0.69369786027895886</v>
      </c>
      <c r="D95" s="486">
        <v>0.50575316392506409</v>
      </c>
      <c r="E95" s="487">
        <v>1.0647895556640623</v>
      </c>
      <c r="F95" s="486">
        <v>0.2583911371174698</v>
      </c>
      <c r="G95" s="487">
        <v>0.83956886474609382</v>
      </c>
      <c r="H95" s="487">
        <v>1.0629554125976561</v>
      </c>
      <c r="I95" s="487">
        <v>1.1493957690429688</v>
      </c>
      <c r="J95" s="487">
        <v>0.62998048400878914</v>
      </c>
      <c r="K95" s="487">
        <v>0.78790328063964832</v>
      </c>
      <c r="L95" s="487">
        <v>0.67627773620605469</v>
      </c>
      <c r="M95" s="481">
        <v>0.52730535419477731</v>
      </c>
      <c r="N95" s="481">
        <v>0.52730535419477731</v>
      </c>
      <c r="O95" s="486">
        <v>0.52730535419477731</v>
      </c>
      <c r="P95" s="486">
        <v>0.72577205772885789</v>
      </c>
      <c r="Q95" s="488">
        <f t="shared" si="12"/>
        <v>0.6265387059618176</v>
      </c>
      <c r="R95" s="487">
        <f t="shared" si="13"/>
        <v>0.72577205772885789</v>
      </c>
      <c r="S95" s="489">
        <v>0.74986962890625009</v>
      </c>
      <c r="T95" s="487">
        <f t="shared" si="14"/>
        <v>0.69369786027895886</v>
      </c>
      <c r="U95" s="487">
        <v>0</v>
      </c>
      <c r="V95" s="489">
        <f t="shared" si="15"/>
        <v>0.65319485195597216</v>
      </c>
      <c r="W95" s="489">
        <f t="shared" si="16"/>
        <v>0.58061764618308631</v>
      </c>
      <c r="X95" s="489">
        <f t="shared" si="17"/>
        <v>0.50804044041020047</v>
      </c>
      <c r="Y95" s="489">
        <f t="shared" si="18"/>
        <v>0.76206066061530087</v>
      </c>
      <c r="Z95" s="489">
        <f t="shared" si="19"/>
        <v>0.96769607697181059</v>
      </c>
      <c r="AA95" s="487">
        <v>1.1784399606805098</v>
      </c>
      <c r="AB95" s="485">
        <v>0.79618084716796877</v>
      </c>
      <c r="AC95" s="485">
        <v>0.57556634521484373</v>
      </c>
      <c r="AD95" s="489">
        <f t="shared" si="20"/>
        <v>0.82016990661621103</v>
      </c>
      <c r="AE95" s="489">
        <f t="shared" si="21"/>
        <v>0.5669117469394328</v>
      </c>
    </row>
    <row r="96" spans="1:31" x14ac:dyDescent="0.2">
      <c r="A96" s="485">
        <v>1.0230416216088924</v>
      </c>
      <c r="B96" s="485">
        <f t="shared" si="11"/>
        <v>0.59391004965653993</v>
      </c>
      <c r="C96" s="486">
        <v>0.68694702737811109</v>
      </c>
      <c r="D96" s="486">
        <v>0.50087307193496877</v>
      </c>
      <c r="E96" s="487">
        <v>1.0576919311523438</v>
      </c>
      <c r="F96" s="486">
        <v>0.25584640178083412</v>
      </c>
      <c r="G96" s="487">
        <v>0.83380960815429694</v>
      </c>
      <c r="H96" s="487">
        <v>1.0560155078125</v>
      </c>
      <c r="I96" s="487">
        <v>1.1413341833496093</v>
      </c>
      <c r="J96" s="487">
        <v>0.62571465087890632</v>
      </c>
      <c r="K96" s="487">
        <v>0.78263529968261714</v>
      </c>
      <c r="L96" s="487">
        <v>0.67167923522949224</v>
      </c>
      <c r="M96" s="481">
        <v>0.52294803520029498</v>
      </c>
      <c r="N96" s="481">
        <v>0.52294803520029498</v>
      </c>
      <c r="O96" s="486">
        <v>0.52294803520029498</v>
      </c>
      <c r="P96" s="486">
        <v>0.7198519090777119</v>
      </c>
      <c r="Q96" s="488">
        <f t="shared" si="12"/>
        <v>0.62139997213900344</v>
      </c>
      <c r="R96" s="487">
        <f t="shared" si="13"/>
        <v>0.7198519090777119</v>
      </c>
      <c r="S96" s="489">
        <v>0.74397294921875012</v>
      </c>
      <c r="T96" s="487">
        <f t="shared" si="14"/>
        <v>0.68694702737811109</v>
      </c>
      <c r="U96" s="487">
        <v>0</v>
      </c>
      <c r="V96" s="489">
        <f t="shared" si="15"/>
        <v>0.64786671816994068</v>
      </c>
      <c r="W96" s="489">
        <f t="shared" si="16"/>
        <v>0.57588152726216957</v>
      </c>
      <c r="X96" s="489">
        <f t="shared" si="17"/>
        <v>0.50389633635439834</v>
      </c>
      <c r="Y96" s="489">
        <f t="shared" si="18"/>
        <v>0.75584450453159746</v>
      </c>
      <c r="Z96" s="489">
        <f t="shared" si="19"/>
        <v>0.95980254543694921</v>
      </c>
      <c r="AA96" s="487">
        <v>1.1689729196648848</v>
      </c>
      <c r="AB96" s="485">
        <v>0.78868853759765623</v>
      </c>
      <c r="AC96" s="485">
        <v>0.57009295654296877</v>
      </c>
      <c r="AD96" s="489">
        <f t="shared" si="20"/>
        <v>0.81372041320800792</v>
      </c>
      <c r="AE96" s="489">
        <f t="shared" si="21"/>
        <v>0.56245377604166646</v>
      </c>
    </row>
    <row r="97" spans="1:31" x14ac:dyDescent="0.2">
      <c r="A97" s="485">
        <v>1.0146144821622876</v>
      </c>
      <c r="B97" s="485">
        <f t="shared" si="11"/>
        <v>0.58821239073591625</v>
      </c>
      <c r="C97" s="486">
        <v>0.68033342874647951</v>
      </c>
      <c r="D97" s="486">
        <v>0.49609135272535293</v>
      </c>
      <c r="E97" s="487">
        <v>1.0507160302734375</v>
      </c>
      <c r="F97" s="486">
        <v>0.25335401084240872</v>
      </c>
      <c r="G97" s="487">
        <v>0.82815194580078122</v>
      </c>
      <c r="H97" s="487">
        <v>1.0491921166992189</v>
      </c>
      <c r="I97" s="487">
        <v>1.1334180029296874</v>
      </c>
      <c r="J97" s="487">
        <v>0.62152305969238275</v>
      </c>
      <c r="K97" s="487">
        <v>0.77745796020507807</v>
      </c>
      <c r="L97" s="487">
        <v>0.66716119262695317</v>
      </c>
      <c r="M97" s="481">
        <v>0.51867309038828846</v>
      </c>
      <c r="N97" s="481">
        <v>0.51867309038828846</v>
      </c>
      <c r="O97" s="486">
        <v>0.51867309038828846</v>
      </c>
      <c r="P97" s="486">
        <v>0.71404225460737603</v>
      </c>
      <c r="Q97" s="488">
        <f t="shared" si="12"/>
        <v>0.61635767249783224</v>
      </c>
      <c r="R97" s="487">
        <f t="shared" si="13"/>
        <v>0.71404225460737603</v>
      </c>
      <c r="S97" s="489">
        <v>0.73818183593750009</v>
      </c>
      <c r="T97" s="487">
        <f t="shared" si="14"/>
        <v>0.68033342874647951</v>
      </c>
      <c r="U97" s="487">
        <v>0</v>
      </c>
      <c r="V97" s="489">
        <f t="shared" si="15"/>
        <v>0.64263802914663848</v>
      </c>
      <c r="W97" s="489">
        <f t="shared" si="16"/>
        <v>0.57123380368590082</v>
      </c>
      <c r="X97" s="489">
        <f t="shared" si="17"/>
        <v>0.49982957822516316</v>
      </c>
      <c r="Y97" s="489">
        <f t="shared" si="18"/>
        <v>0.74974436733774497</v>
      </c>
      <c r="Z97" s="489">
        <f t="shared" si="19"/>
        <v>0.95205633947650126</v>
      </c>
      <c r="AA97" s="487">
        <v>1.1596791028474507</v>
      </c>
      <c r="AB97" s="485">
        <v>0.78134277343750003</v>
      </c>
      <c r="AC97" s="485">
        <v>0.56472772216796874</v>
      </c>
      <c r="AD97" s="489">
        <f t="shared" si="20"/>
        <v>0.80738638305664068</v>
      </c>
      <c r="AE97" s="489">
        <f t="shared" si="21"/>
        <v>0.55807561479810974</v>
      </c>
    </row>
    <row r="98" spans="1:31" x14ac:dyDescent="0.2">
      <c r="A98" s="485">
        <v>1.0063453124761581</v>
      </c>
      <c r="B98" s="485">
        <f t="shared" si="11"/>
        <v>0.58253739545629335</v>
      </c>
      <c r="C98" s="486">
        <v>0.67374660796066765</v>
      </c>
      <c r="D98" s="486">
        <v>0.49132818295191905</v>
      </c>
      <c r="E98" s="487">
        <v>1.0438585375976563</v>
      </c>
      <c r="F98" s="486">
        <v>0.25087230937051247</v>
      </c>
      <c r="G98" s="487">
        <v>0.82259303588867183</v>
      </c>
      <c r="H98" s="487">
        <v>1.0424822790527342</v>
      </c>
      <c r="I98" s="487">
        <v>1.1256429650878905</v>
      </c>
      <c r="J98" s="487">
        <v>0.61740369750976565</v>
      </c>
      <c r="K98" s="487">
        <v>0.77236871643066407</v>
      </c>
      <c r="L98" s="487">
        <v>0.66272135864257808</v>
      </c>
      <c r="M98" s="481">
        <v>0.51440933138944378</v>
      </c>
      <c r="N98" s="481">
        <v>0.51440933138944378</v>
      </c>
      <c r="O98" s="486">
        <v>0.51440933138944378</v>
      </c>
      <c r="P98" s="486">
        <v>0.70824641030636848</v>
      </c>
      <c r="Q98" s="488">
        <f t="shared" si="12"/>
        <v>0.61132787084790619</v>
      </c>
      <c r="R98" s="487">
        <f t="shared" si="13"/>
        <v>0.70824641030636848</v>
      </c>
      <c r="S98" s="489">
        <v>0.73249335937500004</v>
      </c>
      <c r="T98" s="487">
        <f t="shared" si="14"/>
        <v>0.67374660796066765</v>
      </c>
      <c r="U98" s="487">
        <v>0</v>
      </c>
      <c r="V98" s="489">
        <f t="shared" si="15"/>
        <v>0.63742176927573169</v>
      </c>
      <c r="W98" s="489">
        <f t="shared" si="16"/>
        <v>0.56659712824509478</v>
      </c>
      <c r="X98" s="489">
        <f t="shared" si="17"/>
        <v>0.49577248721445788</v>
      </c>
      <c r="Y98" s="489">
        <f t="shared" si="18"/>
        <v>0.74365873082168688</v>
      </c>
      <c r="Z98" s="489">
        <f t="shared" si="19"/>
        <v>0.94432854707515801</v>
      </c>
      <c r="AA98" s="487">
        <v>1.1505533768503289</v>
      </c>
      <c r="AB98" s="485">
        <v>0.77413922119140621</v>
      </c>
      <c r="AC98" s="485">
        <v>0.55946746826171878</v>
      </c>
      <c r="AD98" s="489">
        <f t="shared" si="20"/>
        <v>0.8011646118164063</v>
      </c>
      <c r="AE98" s="489">
        <f t="shared" si="21"/>
        <v>0.553775048324742</v>
      </c>
    </row>
    <row r="99" spans="1:31" x14ac:dyDescent="0.2">
      <c r="A99" s="485">
        <v>0.99822952616962723</v>
      </c>
      <c r="B99" s="485">
        <f t="shared" si="11"/>
        <v>0.57706469485619816</v>
      </c>
      <c r="C99" s="486">
        <v>0.66739503015788437</v>
      </c>
      <c r="D99" s="486">
        <v>0.48673435955451183</v>
      </c>
      <c r="E99" s="487">
        <v>1.0371161376953124</v>
      </c>
      <c r="F99" s="486">
        <v>0.24847980441342676</v>
      </c>
      <c r="G99" s="487">
        <v>0.81713015502929687</v>
      </c>
      <c r="H99" s="487">
        <v>1.0358827978515626</v>
      </c>
      <c r="I99" s="487">
        <v>1.1180051623535157</v>
      </c>
      <c r="J99" s="487">
        <v>0.61335461059570318</v>
      </c>
      <c r="K99" s="487">
        <v>0.76736520019531251</v>
      </c>
      <c r="L99" s="487">
        <v>0.65835748352050782</v>
      </c>
      <c r="M99" s="481">
        <v>0.51029199479298148</v>
      </c>
      <c r="N99" s="481">
        <v>0.51029199479298148</v>
      </c>
      <c r="O99" s="486">
        <v>0.51029199479298148</v>
      </c>
      <c r="P99" s="486">
        <v>0.70264828572496441</v>
      </c>
      <c r="Q99" s="488">
        <f t="shared" si="12"/>
        <v>0.60647014025897295</v>
      </c>
      <c r="R99" s="487">
        <f t="shared" si="13"/>
        <v>0.70264828572496441</v>
      </c>
      <c r="S99" s="489">
        <v>0.72690473632812502</v>
      </c>
      <c r="T99" s="487">
        <f t="shared" si="14"/>
        <v>0.66739503015788437</v>
      </c>
      <c r="U99" s="487">
        <v>0</v>
      </c>
      <c r="V99" s="489">
        <f t="shared" si="15"/>
        <v>0.63238345715246802</v>
      </c>
      <c r="W99" s="489">
        <f t="shared" si="16"/>
        <v>0.56211862857997152</v>
      </c>
      <c r="X99" s="489">
        <f t="shared" si="17"/>
        <v>0.49185380000747503</v>
      </c>
      <c r="Y99" s="489">
        <f t="shared" si="18"/>
        <v>0.73778070001121265</v>
      </c>
      <c r="Z99" s="489">
        <f t="shared" si="19"/>
        <v>0.93686438096661928</v>
      </c>
      <c r="AA99" s="487">
        <v>1.141591263620477</v>
      </c>
      <c r="AB99" s="485">
        <v>0.7670737915039062</v>
      </c>
      <c r="AC99" s="485">
        <v>0.55430908203124996</v>
      </c>
      <c r="AD99" s="489">
        <f t="shared" si="20"/>
        <v>0.79505205535888679</v>
      </c>
      <c r="AE99" s="489">
        <f t="shared" si="21"/>
        <v>0.54954997248174375</v>
      </c>
    </row>
    <row r="100" spans="1:31" x14ac:dyDescent="0.2">
      <c r="A100" s="485">
        <v>0.99026271622703643</v>
      </c>
      <c r="B100" s="485">
        <f t="shared" si="11"/>
        <v>0.57169943413809476</v>
      </c>
      <c r="C100" s="486">
        <v>0.66116857329097634</v>
      </c>
      <c r="D100" s="486">
        <v>0.48223029498521319</v>
      </c>
      <c r="E100" s="487">
        <v>1.030485751953125</v>
      </c>
      <c r="F100" s="486">
        <v>0.24613497153530356</v>
      </c>
      <c r="G100" s="487">
        <v>0.8117605206298828</v>
      </c>
      <c r="H100" s="487">
        <v>1.029390831298828</v>
      </c>
      <c r="I100" s="487">
        <v>1.1105005688476561</v>
      </c>
      <c r="J100" s="487">
        <v>0.60937384521484372</v>
      </c>
      <c r="K100" s="487">
        <v>0.7624451025390625</v>
      </c>
      <c r="L100" s="487">
        <v>0.65406755432128905</v>
      </c>
      <c r="M100" s="481">
        <v>0.50625007783852882</v>
      </c>
      <c r="N100" s="481">
        <v>0.50625007783852882</v>
      </c>
      <c r="O100" s="486">
        <v>0.50625007783852882</v>
      </c>
      <c r="P100" s="486">
        <v>0.69715143969531979</v>
      </c>
      <c r="Q100" s="488">
        <f t="shared" si="12"/>
        <v>0.6017007587669243</v>
      </c>
      <c r="R100" s="487">
        <f t="shared" si="13"/>
        <v>0.69715143969531979</v>
      </c>
      <c r="S100" s="489">
        <v>0.72141318359375006</v>
      </c>
      <c r="T100" s="487">
        <f t="shared" si="14"/>
        <v>0.66116857329097634</v>
      </c>
      <c r="U100" s="487">
        <v>0</v>
      </c>
      <c r="V100" s="489">
        <f t="shared" si="15"/>
        <v>0.62743629572578785</v>
      </c>
      <c r="W100" s="489">
        <f t="shared" si="16"/>
        <v>0.55772115175625581</v>
      </c>
      <c r="X100" s="489">
        <f t="shared" si="17"/>
        <v>0.48800600778672382</v>
      </c>
      <c r="Y100" s="489">
        <f t="shared" si="18"/>
        <v>0.73200901168008581</v>
      </c>
      <c r="Z100" s="489">
        <f t="shared" si="19"/>
        <v>0.92953525292709305</v>
      </c>
      <c r="AA100" s="487">
        <v>1.1327880666632402</v>
      </c>
      <c r="AB100" s="485">
        <v>0.76014233398437503</v>
      </c>
      <c r="AC100" s="485">
        <v>0.54924957275390629</v>
      </c>
      <c r="AD100" s="489">
        <f t="shared" si="20"/>
        <v>0.78904566955566413</v>
      </c>
      <c r="AE100" s="489">
        <f t="shared" si="21"/>
        <v>0.54539828312929528</v>
      </c>
    </row>
    <row r="101" spans="1:31" x14ac:dyDescent="0.2">
      <c r="A101" s="485">
        <v>0.98244064621053984</v>
      </c>
      <c r="B101" s="485">
        <f t="shared" si="11"/>
        <v>0.56643731515056461</v>
      </c>
      <c r="C101" s="486">
        <v>0.65506221957559962</v>
      </c>
      <c r="D101" s="486">
        <v>0.47781241072552955</v>
      </c>
      <c r="E101" s="487">
        <v>1.0239645385742187</v>
      </c>
      <c r="F101" s="486">
        <v>0.24383588306535034</v>
      </c>
      <c r="G101" s="487">
        <v>0.80648170532226571</v>
      </c>
      <c r="H101" s="487">
        <v>1.0230036560058593</v>
      </c>
      <c r="I101" s="487">
        <v>1.1031256323242187</v>
      </c>
      <c r="J101" s="487">
        <v>0.60545956604003903</v>
      </c>
      <c r="K101" s="487">
        <v>0.75760623291015616</v>
      </c>
      <c r="L101" s="487">
        <v>0.64984955810546874</v>
      </c>
      <c r="M101" s="481">
        <v>0.50228065494203411</v>
      </c>
      <c r="N101" s="481">
        <v>0.50228065494203411</v>
      </c>
      <c r="O101" s="486">
        <v>0.50228065494203411</v>
      </c>
      <c r="P101" s="486">
        <v>0.69175197809955891</v>
      </c>
      <c r="Q101" s="488">
        <f t="shared" si="12"/>
        <v>0.59701631652079645</v>
      </c>
      <c r="R101" s="487">
        <f t="shared" si="13"/>
        <v>0.69175197809955891</v>
      </c>
      <c r="S101" s="489">
        <v>0.71601616210937502</v>
      </c>
      <c r="T101" s="487">
        <f t="shared" si="14"/>
        <v>0.65506221957559962</v>
      </c>
      <c r="U101" s="487">
        <v>0</v>
      </c>
      <c r="V101" s="489">
        <f t="shared" si="15"/>
        <v>0.62257678028960306</v>
      </c>
      <c r="W101" s="489">
        <f t="shared" si="16"/>
        <v>0.5534015824796471</v>
      </c>
      <c r="X101" s="489">
        <f t="shared" si="17"/>
        <v>0.4842263846696912</v>
      </c>
      <c r="Y101" s="489">
        <f t="shared" si="18"/>
        <v>0.726339577004537</v>
      </c>
      <c r="Z101" s="489">
        <f t="shared" si="19"/>
        <v>0.92233597079941188</v>
      </c>
      <c r="AA101" s="487">
        <v>1.1241394171463817</v>
      </c>
      <c r="AB101" s="485">
        <v>0.75334118652343751</v>
      </c>
      <c r="AC101" s="485">
        <v>0.54428601074218752</v>
      </c>
      <c r="AD101" s="489">
        <f t="shared" si="20"/>
        <v>0.78314267730712894</v>
      </c>
      <c r="AE101" s="489">
        <f t="shared" si="21"/>
        <v>0.54131806070124544</v>
      </c>
    </row>
    <row r="102" spans="1:31" x14ac:dyDescent="0.2">
      <c r="A102" s="485">
        <v>0.9747592419936264</v>
      </c>
      <c r="B102" s="485">
        <f t="shared" si="11"/>
        <v>0.56127643099513258</v>
      </c>
      <c r="C102" s="486">
        <v>0.64907373670320889</v>
      </c>
      <c r="D102" s="486">
        <v>0.47347912528705638</v>
      </c>
      <c r="E102" s="487">
        <v>1.0175496557617187</v>
      </c>
      <c r="F102" s="486">
        <v>0.24158167353788254</v>
      </c>
      <c r="G102" s="487">
        <v>0.80129128173828124</v>
      </c>
      <c r="H102" s="487">
        <v>1.0167185485839845</v>
      </c>
      <c r="I102" s="487">
        <v>1.0958766821289063</v>
      </c>
      <c r="J102" s="487">
        <v>0.60160999694824224</v>
      </c>
      <c r="K102" s="487">
        <v>0.75284634155273433</v>
      </c>
      <c r="L102" s="487">
        <v>0.64570160034179691</v>
      </c>
      <c r="M102" s="481">
        <v>0.49838247502347222</v>
      </c>
      <c r="N102" s="481">
        <v>0.49838247502347222</v>
      </c>
      <c r="O102" s="486">
        <v>0.49838247502347222</v>
      </c>
      <c r="P102" s="486">
        <v>0.68644825357939931</v>
      </c>
      <c r="Q102" s="488">
        <f t="shared" si="12"/>
        <v>0.59241536430143582</v>
      </c>
      <c r="R102" s="487">
        <f t="shared" si="13"/>
        <v>0.68644825357939931</v>
      </c>
      <c r="S102" s="489">
        <v>0.71071108398437499</v>
      </c>
      <c r="T102" s="487">
        <f t="shared" si="14"/>
        <v>0.64907373670320889</v>
      </c>
      <c r="U102" s="487">
        <v>0</v>
      </c>
      <c r="V102" s="489">
        <f t="shared" si="15"/>
        <v>0.61780342822145939</v>
      </c>
      <c r="W102" s="489">
        <f t="shared" si="16"/>
        <v>0.54915860286351947</v>
      </c>
      <c r="X102" s="489">
        <f t="shared" si="17"/>
        <v>0.4805137775055795</v>
      </c>
      <c r="Y102" s="489">
        <f t="shared" si="18"/>
        <v>0.72077066625836927</v>
      </c>
      <c r="Z102" s="489">
        <f t="shared" si="19"/>
        <v>0.91526433810586583</v>
      </c>
      <c r="AA102" s="487">
        <v>1.1156411646792763</v>
      </c>
      <c r="AB102" s="485">
        <v>0.74666656494140626</v>
      </c>
      <c r="AC102" s="485">
        <v>0.53941577148437503</v>
      </c>
      <c r="AD102" s="489">
        <f t="shared" si="20"/>
        <v>0.77734024810791014</v>
      </c>
      <c r="AE102" s="489">
        <f t="shared" si="21"/>
        <v>0.53730734871670938</v>
      </c>
    </row>
    <row r="103" spans="1:31" x14ac:dyDescent="0.2">
      <c r="A103" s="485">
        <v>0.96721458396950033</v>
      </c>
      <c r="B103" s="485">
        <f t="shared" si="11"/>
        <v>0.55613084234046717</v>
      </c>
      <c r="C103" s="486">
        <v>0.64310338729295613</v>
      </c>
      <c r="D103" s="486">
        <v>0.46915829738797821</v>
      </c>
      <c r="E103" s="487">
        <v>1.0112380249023438</v>
      </c>
      <c r="F103" s="486">
        <v>0.23933477778550302</v>
      </c>
      <c r="G103" s="487">
        <v>0.79618676330566407</v>
      </c>
      <c r="H103" s="487">
        <v>1.0105327856445312</v>
      </c>
      <c r="I103" s="487">
        <v>1.0887502844238279</v>
      </c>
      <c r="J103" s="487">
        <v>0.59782342102050778</v>
      </c>
      <c r="K103" s="487">
        <v>0.74816347473144529</v>
      </c>
      <c r="L103" s="487">
        <v>0.64162172729492184</v>
      </c>
      <c r="M103" s="481">
        <v>0.4944907823147538</v>
      </c>
      <c r="N103" s="481">
        <v>0.4944907823147538</v>
      </c>
      <c r="O103" s="486">
        <v>0.4944907823147538</v>
      </c>
      <c r="P103" s="486">
        <v>0.68115220849809877</v>
      </c>
      <c r="Q103" s="488">
        <f t="shared" si="12"/>
        <v>0.58782149540642625</v>
      </c>
      <c r="R103" s="487">
        <f t="shared" si="13"/>
        <v>0.68115220849809877</v>
      </c>
      <c r="S103" s="489">
        <v>0.70549555664062513</v>
      </c>
      <c r="T103" s="487">
        <f t="shared" si="14"/>
        <v>0.64310338729295613</v>
      </c>
      <c r="U103" s="487">
        <v>0</v>
      </c>
      <c r="V103" s="489">
        <f t="shared" si="15"/>
        <v>0.61303698764828896</v>
      </c>
      <c r="W103" s="489">
        <f t="shared" si="16"/>
        <v>0.54492176679847903</v>
      </c>
      <c r="X103" s="489">
        <f t="shared" si="17"/>
        <v>0.47680654594866911</v>
      </c>
      <c r="Y103" s="489">
        <f t="shared" si="18"/>
        <v>0.71520981892300384</v>
      </c>
      <c r="Z103" s="489">
        <f t="shared" si="19"/>
        <v>0.90820294466413165</v>
      </c>
      <c r="AA103" s="487">
        <v>1.1072892680921054</v>
      </c>
      <c r="AB103" s="485">
        <v>0.74011492919921873</v>
      </c>
      <c r="AC103" s="485">
        <v>0.53463616943359371</v>
      </c>
      <c r="AD103" s="489">
        <f t="shared" si="20"/>
        <v>0.77163576507568377</v>
      </c>
      <c r="AE103" s="489">
        <f t="shared" si="21"/>
        <v>0.53336433835373698</v>
      </c>
    </row>
    <row r="104" spans="1:31" x14ac:dyDescent="0.2">
      <c r="A104" s="485">
        <v>0.95980289971156163</v>
      </c>
      <c r="B104" s="485">
        <f t="shared" si="11"/>
        <v>0.55132461743712879</v>
      </c>
      <c r="C104" s="486">
        <v>0.63752714182821235</v>
      </c>
      <c r="D104" s="486">
        <v>0.46512209304604518</v>
      </c>
      <c r="E104" s="487">
        <v>1.0050272778320311</v>
      </c>
      <c r="F104" s="486">
        <v>0.23723663720741361</v>
      </c>
      <c r="G104" s="487">
        <v>0.79116595947265622</v>
      </c>
      <c r="H104" s="487">
        <v>1.0044439990234375</v>
      </c>
      <c r="I104" s="487">
        <v>1.0817432421875</v>
      </c>
      <c r="J104" s="487">
        <v>0.59409818054199215</v>
      </c>
      <c r="K104" s="487">
        <v>0.7435555603027344</v>
      </c>
      <c r="L104" s="487">
        <v>0.63760828125000002</v>
      </c>
      <c r="M104" s="481">
        <v>0.49085116078516039</v>
      </c>
      <c r="N104" s="481">
        <v>0.49085116078516039</v>
      </c>
      <c r="O104" s="486">
        <v>0.49085116078516039</v>
      </c>
      <c r="P104" s="486">
        <v>0.67619816729054782</v>
      </c>
      <c r="Q104" s="488">
        <f t="shared" si="12"/>
        <v>0.58352466403785408</v>
      </c>
      <c r="R104" s="487">
        <f t="shared" si="13"/>
        <v>0.67619816729054782</v>
      </c>
      <c r="S104" s="489">
        <v>0.70036723632812503</v>
      </c>
      <c r="T104" s="487">
        <f t="shared" si="14"/>
        <v>0.63752714182821235</v>
      </c>
      <c r="U104" s="487">
        <v>0</v>
      </c>
      <c r="V104" s="489">
        <f t="shared" si="15"/>
        <v>0.60857835056149301</v>
      </c>
      <c r="W104" s="489">
        <f t="shared" si="16"/>
        <v>0.5409585338324383</v>
      </c>
      <c r="X104" s="489">
        <f t="shared" si="17"/>
        <v>0.47333871710338343</v>
      </c>
      <c r="Y104" s="489">
        <f t="shared" si="18"/>
        <v>0.71000807565507518</v>
      </c>
      <c r="Z104" s="489">
        <f t="shared" si="19"/>
        <v>0.90159755638739714</v>
      </c>
      <c r="AA104" s="487">
        <v>1.0990796862150494</v>
      </c>
      <c r="AB104" s="485">
        <v>0.73368286132812499</v>
      </c>
      <c r="AC104" s="485">
        <v>0.52994464111328121</v>
      </c>
      <c r="AD104" s="489">
        <f t="shared" si="20"/>
        <v>0.7660266647338867</v>
      </c>
      <c r="AE104" s="489">
        <f t="shared" si="21"/>
        <v>0.52948725770511151</v>
      </c>
    </row>
    <row r="105" spans="1:31" x14ac:dyDescent="0.2">
      <c r="A105" s="485">
        <v>0.95252055704762462</v>
      </c>
      <c r="B105" s="485">
        <f t="shared" si="11"/>
        <v>0.54660623780624928</v>
      </c>
      <c r="C105" s="486">
        <v>0.63205314790040024</v>
      </c>
      <c r="D105" s="486">
        <v>0.46115932771209822</v>
      </c>
      <c r="E105" s="487">
        <v>0.99891480957031242</v>
      </c>
      <c r="F105" s="486">
        <v>0.23517739071548818</v>
      </c>
      <c r="G105" s="487">
        <v>0.78622662048339842</v>
      </c>
      <c r="H105" s="487">
        <v>0.99844970214843742</v>
      </c>
      <c r="I105" s="487">
        <v>1.074852121582031</v>
      </c>
      <c r="J105" s="487">
        <v>0.59043267700195312</v>
      </c>
      <c r="K105" s="487">
        <v>0.73902076293945307</v>
      </c>
      <c r="L105" s="487">
        <v>0.63365936767578124</v>
      </c>
      <c r="M105" s="481">
        <v>0.48727358705223367</v>
      </c>
      <c r="N105" s="481">
        <v>0.48727358705223367</v>
      </c>
      <c r="O105" s="486">
        <v>0.48727358705223367</v>
      </c>
      <c r="P105" s="486">
        <v>0.67132758972965523</v>
      </c>
      <c r="Q105" s="488">
        <f t="shared" si="12"/>
        <v>0.57930058839094445</v>
      </c>
      <c r="R105" s="487">
        <f t="shared" si="13"/>
        <v>0.67132758972965523</v>
      </c>
      <c r="S105" s="489">
        <v>0.69532382812499993</v>
      </c>
      <c r="T105" s="487">
        <f t="shared" si="14"/>
        <v>0.63205314790040024</v>
      </c>
      <c r="U105" s="487">
        <v>0</v>
      </c>
      <c r="V105" s="489">
        <f t="shared" si="15"/>
        <v>0.60419483075668967</v>
      </c>
      <c r="W105" s="489">
        <f t="shared" si="16"/>
        <v>0.53706207178372423</v>
      </c>
      <c r="X105" s="489">
        <f t="shared" si="17"/>
        <v>0.46992931281075861</v>
      </c>
      <c r="Y105" s="489">
        <f t="shared" si="18"/>
        <v>0.70489396921613789</v>
      </c>
      <c r="Z105" s="489">
        <f t="shared" si="19"/>
        <v>0.89510345297287364</v>
      </c>
      <c r="AA105" s="487">
        <v>1.0910089239823191</v>
      </c>
      <c r="AB105" s="485">
        <v>0.72736712646484381</v>
      </c>
      <c r="AC105" s="485">
        <v>0.52533874511718748</v>
      </c>
      <c r="AD105" s="489">
        <f t="shared" si="20"/>
        <v>0.76051043701171872</v>
      </c>
      <c r="AE105" s="489">
        <f t="shared" si="21"/>
        <v>0.52567437177835019</v>
      </c>
    </row>
    <row r="106" spans="1:31" x14ac:dyDescent="0.2">
      <c r="A106" s="485">
        <v>0.94536405752759312</v>
      </c>
      <c r="B106" s="485">
        <f t="shared" si="11"/>
        <v>0.54181524926921742</v>
      </c>
      <c r="C106" s="486">
        <v>0.62649524452332117</v>
      </c>
      <c r="D106" s="486">
        <v>0.45713525401511373</v>
      </c>
      <c r="E106" s="487">
        <v>0.99289795593261709</v>
      </c>
      <c r="F106" s="486">
        <v>0.23308699249300985</v>
      </c>
      <c r="G106" s="487">
        <v>0.78136673339843743</v>
      </c>
      <c r="H106" s="487">
        <v>0.99254740844726563</v>
      </c>
      <c r="I106" s="487">
        <v>1.0680740808105469</v>
      </c>
      <c r="J106" s="487">
        <v>0.58682543029785161</v>
      </c>
      <c r="K106" s="487">
        <v>0.73455712890625002</v>
      </c>
      <c r="L106" s="487">
        <v>0.62977350646972652</v>
      </c>
      <c r="M106" s="481">
        <v>0.48363650133039393</v>
      </c>
      <c r="N106" s="481">
        <v>0.48363650133039393</v>
      </c>
      <c r="O106" s="486">
        <v>0.48363650133039393</v>
      </c>
      <c r="P106" s="486">
        <v>0.66637501289053203</v>
      </c>
      <c r="Q106" s="488">
        <f t="shared" si="12"/>
        <v>0.57500575711046298</v>
      </c>
      <c r="R106" s="487">
        <f t="shared" si="13"/>
        <v>0.66637501289053203</v>
      </c>
      <c r="S106" s="489">
        <v>0.69036318359375004</v>
      </c>
      <c r="T106" s="487">
        <f t="shared" si="14"/>
        <v>0.62649524452332117</v>
      </c>
      <c r="U106" s="487">
        <v>0</v>
      </c>
      <c r="V106" s="489">
        <f t="shared" si="15"/>
        <v>0.59973751160147881</v>
      </c>
      <c r="W106" s="489">
        <f t="shared" si="16"/>
        <v>0.5331000103124256</v>
      </c>
      <c r="X106" s="489">
        <f t="shared" si="17"/>
        <v>0.46646250902337238</v>
      </c>
      <c r="Y106" s="489">
        <f t="shared" si="18"/>
        <v>0.69969376353505852</v>
      </c>
      <c r="Z106" s="489">
        <f t="shared" si="19"/>
        <v>0.88850001718737615</v>
      </c>
      <c r="AA106" s="487">
        <v>1.0830730494449012</v>
      </c>
      <c r="AB106" s="485">
        <v>0.72116442871093756</v>
      </c>
      <c r="AC106" s="485">
        <v>0.52081610107421872</v>
      </c>
      <c r="AD106" s="489">
        <f t="shared" si="20"/>
        <v>0.75508473205566407</v>
      </c>
      <c r="AE106" s="489">
        <f t="shared" si="21"/>
        <v>0.52192405632517158</v>
      </c>
    </row>
    <row r="107" spans="1:31" x14ac:dyDescent="0.2">
      <c r="A107" s="485">
        <v>0.9383300302539137</v>
      </c>
      <c r="B107" s="485">
        <f t="shared" si="11"/>
        <v>0.5371120741894666</v>
      </c>
      <c r="C107" s="486">
        <v>0.62103953718543947</v>
      </c>
      <c r="D107" s="486">
        <v>0.45318461119349374</v>
      </c>
      <c r="E107" s="487">
        <v>0.9869744671630859</v>
      </c>
      <c r="F107" s="486">
        <v>0.23103544352981426</v>
      </c>
      <c r="G107" s="487">
        <v>0.7765841076660156</v>
      </c>
      <c r="H107" s="487">
        <v>0.98673510498046879</v>
      </c>
      <c r="I107" s="487">
        <v>1.0614059228515624</v>
      </c>
      <c r="J107" s="487">
        <v>0.58327496032714843</v>
      </c>
      <c r="K107" s="487">
        <v>0.73016294128417958</v>
      </c>
      <c r="L107" s="487">
        <v>0.625948921508789</v>
      </c>
      <c r="M107" s="481">
        <v>0.48006158817404071</v>
      </c>
      <c r="N107" s="481">
        <v>0.48006158817404071</v>
      </c>
      <c r="O107" s="486">
        <v>0.48006158817404071</v>
      </c>
      <c r="P107" s="486">
        <v>0.6615061198679284</v>
      </c>
      <c r="Q107" s="488">
        <f t="shared" si="12"/>
        <v>0.57078385402098453</v>
      </c>
      <c r="R107" s="487">
        <f t="shared" si="13"/>
        <v>0.6615061198679284</v>
      </c>
      <c r="S107" s="489">
        <v>0.68548320312500011</v>
      </c>
      <c r="T107" s="487">
        <f t="shared" si="14"/>
        <v>0.62103953718543947</v>
      </c>
      <c r="U107" s="487">
        <v>0</v>
      </c>
      <c r="V107" s="489">
        <f t="shared" si="15"/>
        <v>0.59535550788113556</v>
      </c>
      <c r="W107" s="489">
        <f t="shared" si="16"/>
        <v>0.52920489589434272</v>
      </c>
      <c r="X107" s="489">
        <f t="shared" si="17"/>
        <v>0.46305428390754982</v>
      </c>
      <c r="Y107" s="489">
        <f t="shared" si="18"/>
        <v>0.69458142586132476</v>
      </c>
      <c r="Z107" s="489">
        <f t="shared" si="19"/>
        <v>0.88200815982390446</v>
      </c>
      <c r="AA107" s="487">
        <v>1.0752687859786185</v>
      </c>
      <c r="AB107" s="485">
        <v>0.71507177734375005</v>
      </c>
      <c r="AC107" s="485">
        <v>0.51637445068359378</v>
      </c>
      <c r="AD107" s="489">
        <f t="shared" si="20"/>
        <v>0.74974725341796888</v>
      </c>
      <c r="AE107" s="489">
        <f t="shared" si="21"/>
        <v>0.5182347240120273</v>
      </c>
    </row>
    <row r="108" spans="1:31" x14ac:dyDescent="0.2">
      <c r="A108" s="485">
        <v>0.93141522605399951</v>
      </c>
      <c r="B108" s="485">
        <f t="shared" si="11"/>
        <v>0.53249336781635248</v>
      </c>
      <c r="C108" s="486">
        <v>0.61568212453703053</v>
      </c>
      <c r="D108" s="486">
        <v>0.44930461109567449</v>
      </c>
      <c r="E108" s="487">
        <v>0.98114203430175784</v>
      </c>
      <c r="F108" s="486">
        <v>0.22902124948571015</v>
      </c>
      <c r="G108" s="487">
        <v>0.77187690795898445</v>
      </c>
      <c r="H108" s="487">
        <v>0.98101042358398427</v>
      </c>
      <c r="I108" s="487">
        <v>1.0548450427246094</v>
      </c>
      <c r="J108" s="487">
        <v>0.57977978698730459</v>
      </c>
      <c r="K108" s="487">
        <v>0.72583648315429683</v>
      </c>
      <c r="L108" s="487">
        <v>0.62218419189453122</v>
      </c>
      <c r="M108" s="481">
        <v>0.47654655072483831</v>
      </c>
      <c r="N108" s="481">
        <v>0.47654655072483831</v>
      </c>
      <c r="O108" s="486">
        <v>0.47654655072483831</v>
      </c>
      <c r="P108" s="486">
        <v>0.65671784402412703</v>
      </c>
      <c r="Q108" s="488">
        <f t="shared" si="12"/>
        <v>0.56663219737448267</v>
      </c>
      <c r="R108" s="487">
        <f t="shared" si="13"/>
        <v>0.65671784402412703</v>
      </c>
      <c r="S108" s="489">
        <v>0.68068183593749998</v>
      </c>
      <c r="T108" s="487">
        <f t="shared" si="14"/>
        <v>0.61568212453703053</v>
      </c>
      <c r="U108" s="487">
        <v>0</v>
      </c>
      <c r="V108" s="489">
        <f t="shared" si="15"/>
        <v>0.5910460596217143</v>
      </c>
      <c r="W108" s="489">
        <f t="shared" si="16"/>
        <v>0.52537427521930169</v>
      </c>
      <c r="X108" s="489">
        <f t="shared" si="17"/>
        <v>0.45970249081688891</v>
      </c>
      <c r="Y108" s="489">
        <f t="shared" si="18"/>
        <v>0.68955373622533334</v>
      </c>
      <c r="Z108" s="489">
        <f t="shared" si="19"/>
        <v>0.87562379203216945</v>
      </c>
      <c r="AA108" s="487">
        <v>1.0675926385176808</v>
      </c>
      <c r="AB108" s="485">
        <v>0.70908624267578124</v>
      </c>
      <c r="AC108" s="485">
        <v>0.51201159667968754</v>
      </c>
      <c r="AD108" s="489">
        <f t="shared" si="20"/>
        <v>0.74449575805664059</v>
      </c>
      <c r="AE108" s="489">
        <f t="shared" si="21"/>
        <v>0.5146048244201028</v>
      </c>
    </row>
    <row r="109" spans="1:31" x14ac:dyDescent="0.2">
      <c r="A109" s="485">
        <v>0.924616511970351</v>
      </c>
      <c r="B109" s="485">
        <f t="shared" si="11"/>
        <v>0.52795773065764273</v>
      </c>
      <c r="C109" s="486">
        <v>0.61042136954792026</v>
      </c>
      <c r="D109" s="486">
        <v>0.44549409176736521</v>
      </c>
      <c r="E109" s="487">
        <v>0.9753983483886719</v>
      </c>
      <c r="F109" s="486">
        <v>0.22704377738143863</v>
      </c>
      <c r="G109" s="487">
        <v>0.76724318054199214</v>
      </c>
      <c r="H109" s="487">
        <v>0.97537129211425766</v>
      </c>
      <c r="I109" s="487">
        <v>1.0483885986328125</v>
      </c>
      <c r="J109" s="487">
        <v>0.57633854858398437</v>
      </c>
      <c r="K109" s="487">
        <v>0.72157603759765621</v>
      </c>
      <c r="L109" s="487">
        <v>0.61847777832031248</v>
      </c>
      <c r="M109" s="481">
        <v>0.47309046650615671</v>
      </c>
      <c r="N109" s="481">
        <v>0.47309046650615671</v>
      </c>
      <c r="O109" s="486">
        <v>0.47309046650615671</v>
      </c>
      <c r="P109" s="486">
        <v>0.652008967399064</v>
      </c>
      <c r="Q109" s="488">
        <f t="shared" si="12"/>
        <v>0.56254971695261036</v>
      </c>
      <c r="R109" s="487">
        <f t="shared" si="13"/>
        <v>0.652008967399064</v>
      </c>
      <c r="S109" s="489">
        <v>0.67595712890625004</v>
      </c>
      <c r="T109" s="487">
        <f t="shared" si="14"/>
        <v>0.61042136954792026</v>
      </c>
      <c r="U109" s="487">
        <v>0</v>
      </c>
      <c r="V109" s="489">
        <f t="shared" si="15"/>
        <v>0.58680807065915763</v>
      </c>
      <c r="W109" s="489">
        <f t="shared" si="16"/>
        <v>0.52160717391925127</v>
      </c>
      <c r="X109" s="489">
        <f t="shared" si="17"/>
        <v>0.45640627717934479</v>
      </c>
      <c r="Y109" s="489">
        <f t="shared" si="18"/>
        <v>0.68460941576901724</v>
      </c>
      <c r="Z109" s="489">
        <f t="shared" si="19"/>
        <v>0.8693452898654187</v>
      </c>
      <c r="AA109" s="487">
        <v>1.0600413304379113</v>
      </c>
      <c r="AB109" s="485">
        <v>0.70320495605468747</v>
      </c>
      <c r="AC109" s="485">
        <v>0.50772546386718753</v>
      </c>
      <c r="AD109" s="489">
        <f t="shared" si="20"/>
        <v>0.73932810974121099</v>
      </c>
      <c r="AE109" s="489">
        <f t="shared" si="21"/>
        <v>0.51103288096005128</v>
      </c>
    </row>
    <row r="110" spans="1:31" x14ac:dyDescent="0.2">
      <c r="A110" s="485">
        <v>0.91793086605163987</v>
      </c>
      <c r="B110" s="485">
        <f t="shared" si="11"/>
        <v>0.52342987135445274</v>
      </c>
      <c r="C110" s="486">
        <v>0.6051699321824906</v>
      </c>
      <c r="D110" s="486">
        <v>0.44168981052641482</v>
      </c>
      <c r="E110" s="487">
        <v>0.96974121887207032</v>
      </c>
      <c r="F110" s="486">
        <v>0.22507018181911206</v>
      </c>
      <c r="G110" s="487">
        <v>0.76268109008789065</v>
      </c>
      <c r="H110" s="487">
        <v>0.96981569763183595</v>
      </c>
      <c r="I110" s="487">
        <v>1.0420338671875</v>
      </c>
      <c r="J110" s="487">
        <v>0.57294988342285158</v>
      </c>
      <c r="K110" s="487">
        <v>0.71737994689941409</v>
      </c>
      <c r="L110" s="487">
        <v>0.61482825988769529</v>
      </c>
      <c r="M110" s="481">
        <v>0.46963608251402206</v>
      </c>
      <c r="N110" s="481">
        <v>0.46963608251402206</v>
      </c>
      <c r="O110" s="486">
        <v>0.46963608251402206</v>
      </c>
      <c r="P110" s="486">
        <v>0.64730151632433541</v>
      </c>
      <c r="Q110" s="488">
        <f t="shared" si="12"/>
        <v>0.55846879941917871</v>
      </c>
      <c r="R110" s="487">
        <f t="shared" si="13"/>
        <v>0.64730151632433541</v>
      </c>
      <c r="S110" s="489">
        <v>0.67130717773437498</v>
      </c>
      <c r="T110" s="487">
        <f t="shared" si="14"/>
        <v>0.6051699321824906</v>
      </c>
      <c r="U110" s="487">
        <v>0</v>
      </c>
      <c r="V110" s="489">
        <f t="shared" si="15"/>
        <v>0.58257136469190185</v>
      </c>
      <c r="W110" s="489">
        <f t="shared" si="16"/>
        <v>0.5178412130594684</v>
      </c>
      <c r="X110" s="489">
        <f t="shared" si="17"/>
        <v>0.45311106142703478</v>
      </c>
      <c r="Y110" s="489">
        <f t="shared" si="18"/>
        <v>0.67966659214055214</v>
      </c>
      <c r="Z110" s="489">
        <f t="shared" si="19"/>
        <v>0.86306868843244722</v>
      </c>
      <c r="AA110" s="487">
        <v>1.0526118035567433</v>
      </c>
      <c r="AB110" s="485">
        <v>0.69742517089843747</v>
      </c>
      <c r="AC110" s="485">
        <v>0.50351397705078127</v>
      </c>
      <c r="AD110" s="489">
        <f t="shared" si="20"/>
        <v>0.73424222564697261</v>
      </c>
      <c r="AE110" s="489">
        <f t="shared" si="21"/>
        <v>0.50751745395725922</v>
      </c>
    </row>
    <row r="111" spans="1:31" x14ac:dyDescent="0.2">
      <c r="A111" s="485">
        <v>0.91135537242091957</v>
      </c>
      <c r="B111" s="485">
        <f t="shared" si="11"/>
        <v>0.51905368780809447</v>
      </c>
      <c r="C111" s="486">
        <v>0.60009469039584074</v>
      </c>
      <c r="D111" s="486">
        <v>0.43801268522034825</v>
      </c>
      <c r="E111" s="487">
        <v>0.96416869201660149</v>
      </c>
      <c r="F111" s="486">
        <v>0.22316315893516264</v>
      </c>
      <c r="G111" s="487">
        <v>0.75818886047363276</v>
      </c>
      <c r="H111" s="487">
        <v>0.96434162719726557</v>
      </c>
      <c r="I111" s="487">
        <v>1.0357782434082032</v>
      </c>
      <c r="J111" s="487">
        <v>0.56961254821777341</v>
      </c>
      <c r="K111" s="487">
        <v>0.71324679016113279</v>
      </c>
      <c r="L111" s="487">
        <v>0.61123415649414059</v>
      </c>
      <c r="M111" s="481">
        <v>0.46629335920603127</v>
      </c>
      <c r="N111" s="481">
        <v>0.46629335920603127</v>
      </c>
      <c r="O111" s="486">
        <v>0.46629335920603127</v>
      </c>
      <c r="P111" s="486">
        <v>0.64274538392605873</v>
      </c>
      <c r="Q111" s="488">
        <f t="shared" si="12"/>
        <v>0.55451937156604503</v>
      </c>
      <c r="R111" s="487">
        <f t="shared" si="13"/>
        <v>0.64274538392605873</v>
      </c>
      <c r="S111" s="489">
        <v>0.66673012695312506</v>
      </c>
      <c r="T111" s="487">
        <f t="shared" si="14"/>
        <v>0.60009469039584074</v>
      </c>
      <c r="U111" s="487">
        <v>0</v>
      </c>
      <c r="V111" s="489">
        <f t="shared" si="15"/>
        <v>0.57847084553345285</v>
      </c>
      <c r="W111" s="489">
        <f t="shared" si="16"/>
        <v>0.51419630714084696</v>
      </c>
      <c r="X111" s="489">
        <f t="shared" si="17"/>
        <v>0.44992176874824108</v>
      </c>
      <c r="Y111" s="489">
        <f t="shared" si="18"/>
        <v>0.67488265312236173</v>
      </c>
      <c r="Z111" s="489">
        <f t="shared" si="19"/>
        <v>0.85699384523474498</v>
      </c>
      <c r="AA111" s="487">
        <v>1.0453008904708059</v>
      </c>
      <c r="AB111" s="485">
        <v>0.69174432373046879</v>
      </c>
      <c r="AC111" s="485">
        <v>0.49937521362304688</v>
      </c>
      <c r="AD111" s="489">
        <f t="shared" si="20"/>
        <v>0.72923607635498056</v>
      </c>
      <c r="AE111" s="489">
        <f t="shared" si="21"/>
        <v>0.50405714065184692</v>
      </c>
    </row>
    <row r="112" spans="1:31" x14ac:dyDescent="0.2">
      <c r="A112" s="485">
        <v>0.90488721660952431</v>
      </c>
      <c r="B112" s="485">
        <f t="shared" si="11"/>
        <v>0.51475404813455072</v>
      </c>
      <c r="C112" s="486">
        <v>0.59510849084449235</v>
      </c>
      <c r="D112" s="486">
        <v>0.43439960542460915</v>
      </c>
      <c r="E112" s="487">
        <v>0.95867863647460927</v>
      </c>
      <c r="F112" s="486">
        <v>0.22128993572059039</v>
      </c>
      <c r="G112" s="487">
        <v>0.75376477478027337</v>
      </c>
      <c r="H112" s="487">
        <v>0.95894718627929687</v>
      </c>
      <c r="I112" s="487">
        <v>1.0296194775390624</v>
      </c>
      <c r="J112" s="487">
        <v>0.56632529968261713</v>
      </c>
      <c r="K112" s="487">
        <v>0.70917496887207032</v>
      </c>
      <c r="L112" s="487">
        <v>0.60769416564941403</v>
      </c>
      <c r="M112" s="481">
        <v>0.46300514879222371</v>
      </c>
      <c r="N112" s="481">
        <v>0.46300514879222371</v>
      </c>
      <c r="O112" s="486">
        <v>0.46300514879222371</v>
      </c>
      <c r="P112" s="486">
        <v>0.63826273513024145</v>
      </c>
      <c r="Q112" s="488">
        <f t="shared" si="12"/>
        <v>0.55063394196123261</v>
      </c>
      <c r="R112" s="487">
        <f t="shared" si="13"/>
        <v>0.63826273513024145</v>
      </c>
      <c r="S112" s="489">
        <v>0.66222426757812491</v>
      </c>
      <c r="T112" s="487">
        <f t="shared" si="14"/>
        <v>0.59510849084449235</v>
      </c>
      <c r="U112" s="487">
        <v>0</v>
      </c>
      <c r="V112" s="489">
        <f t="shared" si="15"/>
        <v>0.57443646161721729</v>
      </c>
      <c r="W112" s="489">
        <f t="shared" si="16"/>
        <v>0.51061018810419323</v>
      </c>
      <c r="X112" s="489">
        <f t="shared" si="17"/>
        <v>0.44678391459116901</v>
      </c>
      <c r="Y112" s="489">
        <f t="shared" si="18"/>
        <v>0.67017587188675354</v>
      </c>
      <c r="Z112" s="489">
        <f t="shared" si="19"/>
        <v>0.85101698017365524</v>
      </c>
      <c r="AA112" s="487">
        <v>1.0381057514391447</v>
      </c>
      <c r="AB112" s="485">
        <v>0.6861597290039062</v>
      </c>
      <c r="AC112" s="485">
        <v>0.4953072204589844</v>
      </c>
      <c r="AD112" s="489">
        <f t="shared" si="20"/>
        <v>0.72430779266357415</v>
      </c>
      <c r="AE112" s="489">
        <f t="shared" si="21"/>
        <v>0.50065064902813539</v>
      </c>
    </row>
    <row r="113" spans="1:31" x14ac:dyDescent="0.2">
      <c r="A113" s="485">
        <v>0.89852368113381087</v>
      </c>
      <c r="B113" s="485">
        <f t="shared" si="11"/>
        <v>0.51052813123049645</v>
      </c>
      <c r="C113" s="486">
        <v>0.59020804481044842</v>
      </c>
      <c r="D113" s="486">
        <v>0.43084821765054454</v>
      </c>
      <c r="E113" s="487">
        <v>0.95326909851074215</v>
      </c>
      <c r="F113" s="486">
        <v>0.21944925488131606</v>
      </c>
      <c r="G113" s="487">
        <v>0.74940717529296874</v>
      </c>
      <c r="H113" s="487">
        <v>0.95363048034667963</v>
      </c>
      <c r="I113" s="487">
        <v>1.0235549645996092</v>
      </c>
      <c r="J113" s="487">
        <v>0.56308695373535156</v>
      </c>
      <c r="K113" s="487">
        <v>0.70516300292968748</v>
      </c>
      <c r="L113" s="487">
        <v>0.60420704406738279</v>
      </c>
      <c r="M113" s="481">
        <v>0.45976950216748769</v>
      </c>
      <c r="N113" s="481">
        <v>0.45976950216748769</v>
      </c>
      <c r="O113" s="486">
        <v>0.45976950216748769</v>
      </c>
      <c r="P113" s="486">
        <v>0.63385096247630446</v>
      </c>
      <c r="Q113" s="488">
        <f t="shared" si="12"/>
        <v>0.54681023232189607</v>
      </c>
      <c r="R113" s="487">
        <f t="shared" si="13"/>
        <v>0.63385096247630446</v>
      </c>
      <c r="S113" s="489">
        <v>0.65778779296875012</v>
      </c>
      <c r="T113" s="487">
        <f t="shared" si="14"/>
        <v>0.59020804481044842</v>
      </c>
      <c r="U113" s="487">
        <v>0</v>
      </c>
      <c r="V113" s="489">
        <f t="shared" si="15"/>
        <v>0.57046586622867401</v>
      </c>
      <c r="W113" s="489">
        <f t="shared" si="16"/>
        <v>0.50708076998104357</v>
      </c>
      <c r="X113" s="489">
        <f t="shared" si="17"/>
        <v>0.44369567373341307</v>
      </c>
      <c r="Y113" s="489">
        <f t="shared" si="18"/>
        <v>0.66554351060011963</v>
      </c>
      <c r="Z113" s="489">
        <f t="shared" si="19"/>
        <v>0.84513461663507261</v>
      </c>
      <c r="AA113" s="487">
        <v>1.031023546720806</v>
      </c>
      <c r="AB113" s="485">
        <v>0.6806689453125</v>
      </c>
      <c r="AC113" s="485">
        <v>0.4913082275390625</v>
      </c>
      <c r="AD113" s="489">
        <f t="shared" si="20"/>
        <v>0.71945539855957041</v>
      </c>
      <c r="AE113" s="489">
        <f t="shared" si="21"/>
        <v>0.49729661324097924</v>
      </c>
    </row>
    <row r="114" spans="1:31" x14ac:dyDescent="0.2">
      <c r="A114" s="485">
        <v>0.89226214130609882</v>
      </c>
      <c r="B114" s="485">
        <f t="shared" si="11"/>
        <v>0.50637480685494496</v>
      </c>
      <c r="C114" s="486">
        <v>0.58539203086737224</v>
      </c>
      <c r="D114" s="486">
        <v>0.42735758284251757</v>
      </c>
      <c r="E114" s="487">
        <v>0.94793824279785155</v>
      </c>
      <c r="F114" s="486">
        <v>0.21764060632970833</v>
      </c>
      <c r="G114" s="487">
        <v>0.74511452270507816</v>
      </c>
      <c r="H114" s="487">
        <v>0.94838979248046873</v>
      </c>
      <c r="I114" s="487">
        <v>1.0175824548339845</v>
      </c>
      <c r="J114" s="487">
        <v>0.55989632629394526</v>
      </c>
      <c r="K114" s="487">
        <v>0.70120953063964842</v>
      </c>
      <c r="L114" s="487">
        <v>0.60077143005371092</v>
      </c>
      <c r="M114" s="481">
        <v>0.45658567216473689</v>
      </c>
      <c r="N114" s="481">
        <v>0.45658567216473689</v>
      </c>
      <c r="O114" s="486">
        <v>0.45658567216473689</v>
      </c>
      <c r="P114" s="486">
        <v>0.62950907780021914</v>
      </c>
      <c r="Q114" s="488">
        <f t="shared" si="12"/>
        <v>0.54304737498247801</v>
      </c>
      <c r="R114" s="487">
        <f t="shared" si="13"/>
        <v>0.62950907780021914</v>
      </c>
      <c r="S114" s="489">
        <v>0.65341909179687496</v>
      </c>
      <c r="T114" s="487">
        <f t="shared" si="14"/>
        <v>0.58539203086737224</v>
      </c>
      <c r="U114" s="487">
        <v>0</v>
      </c>
      <c r="V114" s="489">
        <f t="shared" si="15"/>
        <v>0.56655817002019726</v>
      </c>
      <c r="W114" s="489">
        <f t="shared" si="16"/>
        <v>0.50360726224017538</v>
      </c>
      <c r="X114" s="489">
        <f t="shared" si="17"/>
        <v>0.44065635446015339</v>
      </c>
      <c r="Y114" s="489">
        <f t="shared" si="18"/>
        <v>0.66098453169023019</v>
      </c>
      <c r="Z114" s="489">
        <f t="shared" si="19"/>
        <v>0.83934543706695885</v>
      </c>
      <c r="AA114" s="487">
        <v>1.0240515457956414</v>
      </c>
      <c r="AB114" s="485">
        <v>0.67526971435546879</v>
      </c>
      <c r="AC114" s="485">
        <v>0.48737643432617189</v>
      </c>
      <c r="AD114" s="489">
        <f t="shared" si="20"/>
        <v>0.71467713165283198</v>
      </c>
      <c r="AE114" s="489">
        <f t="shared" si="21"/>
        <v>0.4939938151041664</v>
      </c>
    </row>
    <row r="115" spans="1:31" x14ac:dyDescent="0.2">
      <c r="A115" s="485">
        <v>0.88610006125958174</v>
      </c>
      <c r="B115" s="485">
        <f t="shared" si="11"/>
        <v>0.50222525856872913</v>
      </c>
      <c r="C115" s="486">
        <v>0.5805806432812558</v>
      </c>
      <c r="D115" s="486">
        <v>0.42386987385620251</v>
      </c>
      <c r="E115" s="487">
        <v>0.94268423400878909</v>
      </c>
      <c r="F115" s="486">
        <v>0.21583400738623706</v>
      </c>
      <c r="G115" s="487">
        <v>0.74088515930175769</v>
      </c>
      <c r="H115" s="487">
        <v>0.94322328735351557</v>
      </c>
      <c r="I115" s="487">
        <v>1.011699698486328</v>
      </c>
      <c r="J115" s="487">
        <v>0.55675223327636714</v>
      </c>
      <c r="K115" s="487">
        <v>0.69731319030761718</v>
      </c>
      <c r="L115" s="487">
        <v>0.5973861395263671</v>
      </c>
      <c r="M115" s="481">
        <v>0.45340100255389926</v>
      </c>
      <c r="N115" s="481">
        <v>0.45340100255389926</v>
      </c>
      <c r="O115" s="486">
        <v>0.45340100255389926</v>
      </c>
      <c r="P115" s="486">
        <v>0.62516529808882415</v>
      </c>
      <c r="Q115" s="488">
        <f t="shared" si="12"/>
        <v>0.53928315032136176</v>
      </c>
      <c r="R115" s="487">
        <f t="shared" si="13"/>
        <v>0.62516529808882415</v>
      </c>
      <c r="S115" s="489">
        <v>0.64911655273437496</v>
      </c>
      <c r="T115" s="487">
        <f t="shared" si="14"/>
        <v>0.5805806432812558</v>
      </c>
      <c r="U115" s="487">
        <v>0</v>
      </c>
      <c r="V115" s="489">
        <f t="shared" si="15"/>
        <v>0.5626487682799417</v>
      </c>
      <c r="W115" s="489">
        <f t="shared" si="16"/>
        <v>0.50013223847105936</v>
      </c>
      <c r="X115" s="489">
        <f t="shared" si="17"/>
        <v>0.43761570866217686</v>
      </c>
      <c r="Y115" s="489">
        <f t="shared" si="18"/>
        <v>0.65642356299326532</v>
      </c>
      <c r="Z115" s="489">
        <f t="shared" si="19"/>
        <v>0.83355373078509887</v>
      </c>
      <c r="AA115" s="487">
        <v>1.0171869089226975</v>
      </c>
      <c r="AB115" s="485">
        <v>0.66995959472656252</v>
      </c>
      <c r="AC115" s="485">
        <v>0.4835101318359375</v>
      </c>
      <c r="AD115" s="489">
        <f t="shared" si="20"/>
        <v>0.70997122955322256</v>
      </c>
      <c r="AE115" s="489">
        <f t="shared" si="21"/>
        <v>0.49074103643148598</v>
      </c>
    </row>
    <row r="116" spans="1:31" x14ac:dyDescent="0.2">
      <c r="A116" s="485">
        <v>0.88003499018112774</v>
      </c>
      <c r="B116" s="485">
        <f t="shared" si="11"/>
        <v>0.49834171062846394</v>
      </c>
      <c r="C116" s="486">
        <v>0.57607790521340319</v>
      </c>
      <c r="D116" s="486">
        <v>0.4206055160435247</v>
      </c>
      <c r="E116" s="487">
        <v>0.93750523681640618</v>
      </c>
      <c r="F116" s="486">
        <v>0.21414358225055188</v>
      </c>
      <c r="G116" s="487">
        <v>0.7367176641845703</v>
      </c>
      <c r="H116" s="487">
        <v>0.93812930725097654</v>
      </c>
      <c r="I116" s="487">
        <v>1.0059045642089843</v>
      </c>
      <c r="J116" s="487">
        <v>0.55365366821289064</v>
      </c>
      <c r="K116" s="487">
        <v>0.69347262023925782</v>
      </c>
      <c r="L116" s="487">
        <v>0.59405004760742186</v>
      </c>
      <c r="M116" s="481">
        <v>0.45041708490121085</v>
      </c>
      <c r="N116" s="481">
        <v>0.45041708490121085</v>
      </c>
      <c r="O116" s="486">
        <v>0.45041708490121085</v>
      </c>
      <c r="P116" s="486">
        <v>0.62109466125463619</v>
      </c>
      <c r="Q116" s="488">
        <f t="shared" si="12"/>
        <v>0.53575587307792349</v>
      </c>
      <c r="R116" s="487">
        <f t="shared" si="13"/>
        <v>0.62109466125463619</v>
      </c>
      <c r="S116" s="489">
        <v>0.64487866210937506</v>
      </c>
      <c r="T116" s="487">
        <f t="shared" si="14"/>
        <v>0.57607790521340319</v>
      </c>
      <c r="U116" s="487">
        <v>0</v>
      </c>
      <c r="V116" s="489">
        <f t="shared" si="15"/>
        <v>0.55898519512917255</v>
      </c>
      <c r="W116" s="489">
        <f t="shared" si="16"/>
        <v>0.49687572900370897</v>
      </c>
      <c r="X116" s="489">
        <f t="shared" si="17"/>
        <v>0.43476626287824532</v>
      </c>
      <c r="Y116" s="489">
        <f t="shared" si="18"/>
        <v>0.65214939431736796</v>
      </c>
      <c r="Z116" s="489">
        <f t="shared" si="19"/>
        <v>0.82812621500618167</v>
      </c>
      <c r="AA116" s="487">
        <v>1.0104272332442434</v>
      </c>
      <c r="AB116" s="485">
        <v>0.6647363891601562</v>
      </c>
      <c r="AC116" s="485">
        <v>0.47970770263671875</v>
      </c>
      <c r="AD116" s="489">
        <f t="shared" si="20"/>
        <v>0.70533603668212896</v>
      </c>
      <c r="AE116" s="489">
        <f t="shared" si="21"/>
        <v>0.48753713286619399</v>
      </c>
    </row>
    <row r="117" spans="1:31" x14ac:dyDescent="0.2">
      <c r="A117" s="485">
        <v>0.87406455873089728</v>
      </c>
      <c r="B117" s="485">
        <f t="shared" si="11"/>
        <v>0.49452173799237975</v>
      </c>
      <c r="C117" s="486">
        <v>0.57164909433088673</v>
      </c>
      <c r="D117" s="486">
        <v>0.41739438165387271</v>
      </c>
      <c r="E117" s="487">
        <v>0.93239953430175782</v>
      </c>
      <c r="F117" s="486">
        <v>0.21248118227056498</v>
      </c>
      <c r="G117" s="487">
        <v>0.73261061645507808</v>
      </c>
      <c r="H117" s="487">
        <v>0.93310631286621093</v>
      </c>
      <c r="I117" s="487">
        <v>1.0001949206542968</v>
      </c>
      <c r="J117" s="487">
        <v>0.55059950622558584</v>
      </c>
      <c r="K117" s="487">
        <v>0.68968663635253902</v>
      </c>
      <c r="L117" s="487">
        <v>0.59076191101074216</v>
      </c>
      <c r="M117" s="481">
        <v>0.44747869868625639</v>
      </c>
      <c r="N117" s="481">
        <v>0.44747869868625639</v>
      </c>
      <c r="O117" s="486">
        <v>0.44747869868625639</v>
      </c>
      <c r="P117" s="486">
        <v>0.61708548409343322</v>
      </c>
      <c r="Q117" s="488">
        <f t="shared" si="12"/>
        <v>0.53228209138984484</v>
      </c>
      <c r="R117" s="487">
        <f t="shared" si="13"/>
        <v>0.61708548409343322</v>
      </c>
      <c r="S117" s="489">
        <v>0.64070380859374998</v>
      </c>
      <c r="T117" s="487">
        <f t="shared" si="14"/>
        <v>0.57164909433088673</v>
      </c>
      <c r="U117" s="487">
        <v>0</v>
      </c>
      <c r="V117" s="489">
        <f t="shared" si="15"/>
        <v>0.55537693568408997</v>
      </c>
      <c r="W117" s="489">
        <f t="shared" si="16"/>
        <v>0.4936683872747466</v>
      </c>
      <c r="X117" s="489">
        <f t="shared" si="17"/>
        <v>0.43195983886540323</v>
      </c>
      <c r="Y117" s="489">
        <f t="shared" si="18"/>
        <v>0.64793975829810491</v>
      </c>
      <c r="Z117" s="489">
        <f t="shared" si="19"/>
        <v>0.82278064545791096</v>
      </c>
      <c r="AA117" s="487">
        <v>1.0037700066817434</v>
      </c>
      <c r="AB117" s="485">
        <v>0.65959802246093746</v>
      </c>
      <c r="AC117" s="485">
        <v>0.47596749877929689</v>
      </c>
      <c r="AD117" s="489">
        <f t="shared" si="20"/>
        <v>0.70076979064941403</v>
      </c>
      <c r="AE117" s="489">
        <f t="shared" si="21"/>
        <v>0.48438088622207881</v>
      </c>
    </row>
    <row r="118" spans="1:31" x14ac:dyDescent="0.2">
      <c r="A118" s="485">
        <v>0.86818647564738061</v>
      </c>
      <c r="B118" s="485">
        <f t="shared" si="11"/>
        <v>0.4906356671238421</v>
      </c>
      <c r="C118" s="486">
        <v>0.56714386332802769</v>
      </c>
      <c r="D118" s="486">
        <v>0.41412747091965652</v>
      </c>
      <c r="E118" s="487">
        <v>0.92736558715820305</v>
      </c>
      <c r="F118" s="486">
        <v>0.21079036532813475</v>
      </c>
      <c r="G118" s="487">
        <v>0.72856253601074217</v>
      </c>
      <c r="H118" s="487">
        <v>0.92815258728027339</v>
      </c>
      <c r="I118" s="487">
        <v>0.99456887329101562</v>
      </c>
      <c r="J118" s="487">
        <v>0.54758880004882815</v>
      </c>
      <c r="K118" s="487">
        <v>0.68595387695312493</v>
      </c>
      <c r="L118" s="487">
        <v>0.58752072326660154</v>
      </c>
      <c r="M118" s="481">
        <v>0.44448615565618071</v>
      </c>
      <c r="N118" s="481">
        <v>0.44448615565618071</v>
      </c>
      <c r="O118" s="486">
        <v>0.44448615565618071</v>
      </c>
      <c r="P118" s="486">
        <v>0.61300176722232735</v>
      </c>
      <c r="Q118" s="488">
        <f t="shared" si="12"/>
        <v>0.52874396143925406</v>
      </c>
      <c r="R118" s="487">
        <f t="shared" si="13"/>
        <v>0.61300176722232735</v>
      </c>
      <c r="S118" s="489">
        <v>0.63659062499999997</v>
      </c>
      <c r="T118" s="487">
        <f t="shared" si="14"/>
        <v>0.56714386332802769</v>
      </c>
      <c r="U118" s="487">
        <v>0</v>
      </c>
      <c r="V118" s="489">
        <f t="shared" si="15"/>
        <v>0.5517015905000946</v>
      </c>
      <c r="W118" s="489">
        <f t="shared" si="16"/>
        <v>0.49040141377786189</v>
      </c>
      <c r="X118" s="489">
        <f t="shared" si="17"/>
        <v>0.42910123705562914</v>
      </c>
      <c r="Y118" s="489">
        <f t="shared" si="18"/>
        <v>0.64365185558344373</v>
      </c>
      <c r="Z118" s="489">
        <f t="shared" si="19"/>
        <v>0.81733568962976977</v>
      </c>
      <c r="AA118" s="487">
        <v>0.99721282637746711</v>
      </c>
      <c r="AB118" s="485">
        <v>0.65454235839843755</v>
      </c>
      <c r="AC118" s="485">
        <v>0.47228802490234373</v>
      </c>
      <c r="AD118" s="489">
        <f t="shared" si="20"/>
        <v>0.69627099609374998</v>
      </c>
      <c r="AE118" s="489">
        <f t="shared" si="21"/>
        <v>0.48127126288659766</v>
      </c>
    </row>
    <row r="119" spans="1:31" x14ac:dyDescent="0.2">
      <c r="A119" s="485">
        <v>0.86239852451975463</v>
      </c>
      <c r="B119" s="485">
        <f t="shared" si="11"/>
        <v>0.48681351867619538</v>
      </c>
      <c r="C119" s="486">
        <v>0.56271295235871555</v>
      </c>
      <c r="D119" s="486">
        <v>0.41091408499367515</v>
      </c>
      <c r="E119" s="487">
        <v>0.92240161926269526</v>
      </c>
      <c r="F119" s="486">
        <v>0.20912770870063124</v>
      </c>
      <c r="G119" s="487">
        <v>0.72457212036132812</v>
      </c>
      <c r="H119" s="487">
        <v>0.92326670959472656</v>
      </c>
      <c r="I119" s="487">
        <v>0.98902434997558586</v>
      </c>
      <c r="J119" s="487">
        <v>0.54462048400878904</v>
      </c>
      <c r="K119" s="487">
        <v>0.68227315795898436</v>
      </c>
      <c r="L119" s="487">
        <v>0.58432535949707032</v>
      </c>
      <c r="M119" s="481">
        <v>0.4415394912964547</v>
      </c>
      <c r="N119" s="481">
        <v>0.4415394912964547</v>
      </c>
      <c r="O119" s="486">
        <v>0.4415394912964547</v>
      </c>
      <c r="P119" s="486">
        <v>0.60898000981975609</v>
      </c>
      <c r="Q119" s="488">
        <f t="shared" si="12"/>
        <v>0.52525975055810536</v>
      </c>
      <c r="R119" s="487">
        <f t="shared" si="13"/>
        <v>0.60898000981975609</v>
      </c>
      <c r="S119" s="489">
        <v>0.63253769531249993</v>
      </c>
      <c r="T119" s="487">
        <f t="shared" si="14"/>
        <v>0.56271295235871555</v>
      </c>
      <c r="U119" s="487">
        <v>0</v>
      </c>
      <c r="V119" s="489">
        <f t="shared" si="15"/>
        <v>0.54808200883778047</v>
      </c>
      <c r="W119" s="489">
        <f t="shared" si="16"/>
        <v>0.4871840078558049</v>
      </c>
      <c r="X119" s="489">
        <f t="shared" si="17"/>
        <v>0.42628600687382923</v>
      </c>
      <c r="Y119" s="489">
        <f t="shared" si="18"/>
        <v>0.63942901031074384</v>
      </c>
      <c r="Z119" s="489">
        <f t="shared" si="19"/>
        <v>0.81197334642634145</v>
      </c>
      <c r="AA119" s="487">
        <v>0.99075339869449008</v>
      </c>
      <c r="AB119" s="485">
        <v>0.64956738281250004</v>
      </c>
      <c r="AC119" s="485">
        <v>0.46866778564453127</v>
      </c>
      <c r="AD119" s="489">
        <f t="shared" si="20"/>
        <v>0.69183810424804681</v>
      </c>
      <c r="AE119" s="489">
        <f t="shared" si="21"/>
        <v>0.47820719233247394</v>
      </c>
    </row>
    <row r="120" spans="1:31" x14ac:dyDescent="0.2">
      <c r="A120" s="485">
        <v>0.85669856071876715</v>
      </c>
      <c r="B120" s="485">
        <f t="shared" si="11"/>
        <v>0.48305303484402051</v>
      </c>
      <c r="C120" s="486">
        <v>0.55835373120495513</v>
      </c>
      <c r="D120" s="486">
        <v>0.40775233848308595</v>
      </c>
      <c r="E120" s="487">
        <v>0.91750620971679686</v>
      </c>
      <c r="F120" s="486">
        <v>0.20749220920534892</v>
      </c>
      <c r="G120" s="487">
        <v>0.72063800781249998</v>
      </c>
      <c r="H120" s="487">
        <v>0.91844714050292975</v>
      </c>
      <c r="I120" s="487">
        <v>0.98355945617675766</v>
      </c>
      <c r="J120" s="487">
        <v>0.54169367004394531</v>
      </c>
      <c r="K120" s="487">
        <v>0.678643413696289</v>
      </c>
      <c r="L120" s="487">
        <v>0.58117481323242182</v>
      </c>
      <c r="M120" s="481">
        <v>0.43863713303544094</v>
      </c>
      <c r="N120" s="481">
        <v>0.43863713303544094</v>
      </c>
      <c r="O120" s="486">
        <v>0.43863713303544094</v>
      </c>
      <c r="P120" s="486">
        <v>0.60501810300180003</v>
      </c>
      <c r="Q120" s="488">
        <f t="shared" si="12"/>
        <v>0.52182761801862054</v>
      </c>
      <c r="R120" s="487">
        <f t="shared" si="13"/>
        <v>0.60501810300180003</v>
      </c>
      <c r="S120" s="489">
        <v>0.62854360351562499</v>
      </c>
      <c r="T120" s="487">
        <f t="shared" si="14"/>
        <v>0.55835373120495513</v>
      </c>
      <c r="U120" s="487">
        <v>0</v>
      </c>
      <c r="V120" s="489">
        <f t="shared" si="15"/>
        <v>0.54451629270162005</v>
      </c>
      <c r="W120" s="489">
        <f t="shared" si="16"/>
        <v>0.48401448240144007</v>
      </c>
      <c r="X120" s="489">
        <f t="shared" si="17"/>
        <v>0.42351267210125998</v>
      </c>
      <c r="Y120" s="489">
        <f t="shared" si="18"/>
        <v>0.63526900815189002</v>
      </c>
      <c r="Z120" s="489">
        <f t="shared" si="19"/>
        <v>0.80669080400240001</v>
      </c>
      <c r="AA120" s="487">
        <v>0.98438932077508223</v>
      </c>
      <c r="AB120" s="485">
        <v>0.64467114257812497</v>
      </c>
      <c r="AC120" s="485">
        <v>0.4651053466796875</v>
      </c>
      <c r="AD120" s="489">
        <f t="shared" si="20"/>
        <v>0.68746956634521483</v>
      </c>
      <c r="AE120" s="489">
        <f t="shared" si="21"/>
        <v>0.47518760403243104</v>
      </c>
    </row>
    <row r="121" spans="1:31" x14ac:dyDescent="0.2">
      <c r="A121" s="485">
        <v>0.85108450848213402</v>
      </c>
      <c r="B121" s="485">
        <f t="shared" si="11"/>
        <v>0.47935336530152706</v>
      </c>
      <c r="C121" s="486">
        <v>0.55406520629843725</v>
      </c>
      <c r="D121" s="486">
        <v>0.40464152430461681</v>
      </c>
      <c r="E121" s="487">
        <v>0.91267776000976564</v>
      </c>
      <c r="F121" s="486">
        <v>0.20588348409243698</v>
      </c>
      <c r="G121" s="487">
        <v>0.71675901428222655</v>
      </c>
      <c r="H121" s="487">
        <v>0.91369239990234374</v>
      </c>
      <c r="I121" s="487">
        <v>0.97817235656738277</v>
      </c>
      <c r="J121" s="487">
        <v>0.53880741088867179</v>
      </c>
      <c r="K121" s="487">
        <v>0.67506340087890626</v>
      </c>
      <c r="L121" s="487">
        <v>0.57806801879882819</v>
      </c>
      <c r="M121" s="481">
        <v>0.43577851684590685</v>
      </c>
      <c r="N121" s="481">
        <v>0.43577851684590685</v>
      </c>
      <c r="O121" s="486">
        <v>0.43577851684590685</v>
      </c>
      <c r="P121" s="486">
        <v>0.60111529930274354</v>
      </c>
      <c r="Q121" s="488">
        <f t="shared" si="12"/>
        <v>0.51844690807432525</v>
      </c>
      <c r="R121" s="487">
        <f t="shared" si="13"/>
        <v>0.60111529930274354</v>
      </c>
      <c r="S121" s="489">
        <v>0.62460708007812504</v>
      </c>
      <c r="T121" s="487">
        <f t="shared" si="14"/>
        <v>0.55406520629843725</v>
      </c>
      <c r="U121" s="487">
        <v>0</v>
      </c>
      <c r="V121" s="489">
        <f t="shared" si="15"/>
        <v>0.54100376937246919</v>
      </c>
      <c r="W121" s="489">
        <f t="shared" si="16"/>
        <v>0.48089223944219484</v>
      </c>
      <c r="X121" s="489">
        <f t="shared" si="17"/>
        <v>0.42078070951192048</v>
      </c>
      <c r="Y121" s="489">
        <f t="shared" si="18"/>
        <v>0.63117106426788072</v>
      </c>
      <c r="Z121" s="489">
        <f t="shared" si="19"/>
        <v>0.80148706573699136</v>
      </c>
      <c r="AA121" s="487">
        <v>0.97811851742393097</v>
      </c>
      <c r="AB121" s="485">
        <v>0.63985174560546876</v>
      </c>
      <c r="AC121" s="485">
        <v>0.46159930419921874</v>
      </c>
      <c r="AD121" s="489">
        <f t="shared" si="20"/>
        <v>0.68316399383544923</v>
      </c>
      <c r="AE121" s="489">
        <f t="shared" si="21"/>
        <v>0.47221153820339329</v>
      </c>
    </row>
    <row r="122" spans="1:31" x14ac:dyDescent="0.2">
      <c r="A122" s="485">
        <v>0.84555435813948865</v>
      </c>
      <c r="B122" s="485">
        <f t="shared" si="11"/>
        <v>0.47565334224500022</v>
      </c>
      <c r="C122" s="486">
        <v>0.54977646746710207</v>
      </c>
      <c r="D122" s="486">
        <v>0.40153021702289832</v>
      </c>
      <c r="E122" s="487">
        <v>0.90791484924316401</v>
      </c>
      <c r="F122" s="486">
        <v>0.2042749248691117</v>
      </c>
      <c r="G122" s="487">
        <v>0.71293377807617186</v>
      </c>
      <c r="H122" s="487">
        <v>0.90899076538085932</v>
      </c>
      <c r="I122" s="487">
        <v>0.97286133422851573</v>
      </c>
      <c r="J122" s="487">
        <v>0.53596081848144528</v>
      </c>
      <c r="K122" s="487">
        <v>0.67153211303710936</v>
      </c>
      <c r="L122" s="487">
        <v>0.57500408813476567</v>
      </c>
      <c r="M122" s="481">
        <v>0.43291645456810041</v>
      </c>
      <c r="N122" s="481">
        <v>0.43291645456810041</v>
      </c>
      <c r="O122" s="486">
        <v>0.43291645456810041</v>
      </c>
      <c r="P122" s="486">
        <v>0.59720719260932831</v>
      </c>
      <c r="Q122" s="488">
        <f t="shared" si="12"/>
        <v>0.51506182358871433</v>
      </c>
      <c r="R122" s="487">
        <f t="shared" si="13"/>
        <v>0.59720719260932831</v>
      </c>
      <c r="S122" s="489">
        <v>0.6207267578125002</v>
      </c>
      <c r="T122" s="487">
        <f t="shared" si="14"/>
        <v>0.54977646746710207</v>
      </c>
      <c r="U122" s="487">
        <v>0</v>
      </c>
      <c r="V122" s="489">
        <f t="shared" si="15"/>
        <v>0.5374864733483955</v>
      </c>
      <c r="W122" s="489">
        <f t="shared" si="16"/>
        <v>0.47776575408746269</v>
      </c>
      <c r="X122" s="489">
        <f t="shared" si="17"/>
        <v>0.41804503482652977</v>
      </c>
      <c r="Y122" s="489">
        <f t="shared" si="18"/>
        <v>0.62706755223979482</v>
      </c>
      <c r="Z122" s="489">
        <f t="shared" si="19"/>
        <v>0.79627625681243774</v>
      </c>
      <c r="AA122" s="487">
        <v>0.97193880422491774</v>
      </c>
      <c r="AB122" s="485">
        <v>0.63510742187500002</v>
      </c>
      <c r="AC122" s="485">
        <v>0.45814828491210935</v>
      </c>
      <c r="AD122" s="489">
        <f t="shared" si="20"/>
        <v>0.67891989135742215</v>
      </c>
      <c r="AE122" s="489">
        <f t="shared" si="21"/>
        <v>0.46927796123281779</v>
      </c>
    </row>
    <row r="123" spans="1:31" x14ac:dyDescent="0.2">
      <c r="A123" s="485">
        <v>0.8401061634717043</v>
      </c>
      <c r="B123" s="485">
        <f t="shared" si="11"/>
        <v>0.47207089138252289</v>
      </c>
      <c r="C123" s="486">
        <v>0.5456241944194371</v>
      </c>
      <c r="D123" s="486">
        <v>0.39851758834560874</v>
      </c>
      <c r="E123" s="487">
        <v>0.90321599731445301</v>
      </c>
      <c r="F123" s="486">
        <v>0.20271778361078072</v>
      </c>
      <c r="G123" s="487">
        <v>0.70916123352050786</v>
      </c>
      <c r="H123" s="487">
        <v>0.90431583190917975</v>
      </c>
      <c r="I123" s="487">
        <v>0.96762467224121096</v>
      </c>
      <c r="J123" s="487">
        <v>0.53315300476074212</v>
      </c>
      <c r="K123" s="487">
        <v>0.66804848449707033</v>
      </c>
      <c r="L123" s="487">
        <v>0.57198195556640619</v>
      </c>
      <c r="M123" s="481">
        <v>0.43014228532351151</v>
      </c>
      <c r="N123" s="481">
        <v>0.43014228532351151</v>
      </c>
      <c r="O123" s="486">
        <v>0.43014228532351151</v>
      </c>
      <c r="P123" s="486">
        <v>0.59341853234827591</v>
      </c>
      <c r="Q123" s="488">
        <f t="shared" si="12"/>
        <v>0.51178040883589371</v>
      </c>
      <c r="R123" s="487">
        <f t="shared" si="13"/>
        <v>0.59341853234827591</v>
      </c>
      <c r="S123" s="489">
        <v>0.61690146484375008</v>
      </c>
      <c r="T123" s="487">
        <f t="shared" si="14"/>
        <v>0.5456241944194371</v>
      </c>
      <c r="U123" s="487">
        <v>0</v>
      </c>
      <c r="V123" s="489">
        <f t="shared" si="15"/>
        <v>0.53407667911344836</v>
      </c>
      <c r="W123" s="489">
        <f t="shared" si="16"/>
        <v>0.47473482587862076</v>
      </c>
      <c r="X123" s="489">
        <f t="shared" si="17"/>
        <v>0.4153929726437931</v>
      </c>
      <c r="Y123" s="489">
        <f t="shared" si="18"/>
        <v>0.62308945896568968</v>
      </c>
      <c r="Z123" s="489">
        <f t="shared" si="19"/>
        <v>0.79122470979770132</v>
      </c>
      <c r="AA123" s="487">
        <v>0.9658481059827303</v>
      </c>
      <c r="AB123" s="485">
        <v>0.63043640136718748</v>
      </c>
      <c r="AC123" s="485">
        <v>0.45475100708007815</v>
      </c>
      <c r="AD123" s="489">
        <f t="shared" si="20"/>
        <v>0.67473597717285161</v>
      </c>
      <c r="AE123" s="489">
        <f t="shared" si="21"/>
        <v>0.46638598716709606</v>
      </c>
    </row>
    <row r="124" spans="1:31" x14ac:dyDescent="0.2">
      <c r="A124" s="485">
        <v>0.83473803919757483</v>
      </c>
      <c r="B124" s="485">
        <f t="shared" si="11"/>
        <v>0.46854493978235245</v>
      </c>
      <c r="C124" s="486">
        <v>0.54153758787802364</v>
      </c>
      <c r="D124" s="486">
        <v>0.39555229168668121</v>
      </c>
      <c r="E124" s="487">
        <v>0.89856900817871088</v>
      </c>
      <c r="F124" s="486">
        <v>0.201185494601723</v>
      </c>
      <c r="G124" s="487">
        <v>0.70544013732910149</v>
      </c>
      <c r="H124" s="487">
        <v>0.89966493530273439</v>
      </c>
      <c r="I124" s="487">
        <v>0.96246065368652345</v>
      </c>
      <c r="J124" s="487">
        <v>0.530383081665039</v>
      </c>
      <c r="K124" s="487">
        <v>0.66460736450195312</v>
      </c>
      <c r="L124" s="487">
        <v>0.56900085144042967</v>
      </c>
      <c r="M124" s="481">
        <v>0.42740888431050295</v>
      </c>
      <c r="N124" s="481">
        <v>0.42740888431050295</v>
      </c>
      <c r="O124" s="486">
        <v>0.42740888431050295</v>
      </c>
      <c r="P124" s="486">
        <v>0.58968499631893623</v>
      </c>
      <c r="Q124" s="488">
        <f t="shared" si="12"/>
        <v>0.50854694031471959</v>
      </c>
      <c r="R124" s="487">
        <f t="shared" si="13"/>
        <v>0.58968499631893623</v>
      </c>
      <c r="S124" s="489">
        <v>0.61312993164062501</v>
      </c>
      <c r="T124" s="487">
        <f t="shared" si="14"/>
        <v>0.54153758787802364</v>
      </c>
      <c r="U124" s="487">
        <v>0</v>
      </c>
      <c r="V124" s="489">
        <f t="shared" si="15"/>
        <v>0.53071649668704257</v>
      </c>
      <c r="W124" s="489">
        <f t="shared" si="16"/>
        <v>0.47174799705514903</v>
      </c>
      <c r="X124" s="489">
        <f t="shared" si="17"/>
        <v>0.41277949742325531</v>
      </c>
      <c r="Y124" s="489">
        <f t="shared" si="18"/>
        <v>0.619169246134883</v>
      </c>
      <c r="Z124" s="489">
        <f t="shared" si="19"/>
        <v>0.7862466617585816</v>
      </c>
      <c r="AA124" s="487">
        <v>0.95984456594366774</v>
      </c>
      <c r="AB124" s="485">
        <v>0.62583691406249997</v>
      </c>
      <c r="AC124" s="485">
        <v>0.45140621948242188</v>
      </c>
      <c r="AD124" s="489">
        <f t="shared" si="20"/>
        <v>0.6706108627319336</v>
      </c>
      <c r="AE124" s="489">
        <f t="shared" si="21"/>
        <v>0.46353465622315271</v>
      </c>
    </row>
    <row r="125" spans="1:31" x14ac:dyDescent="0.2">
      <c r="A125" s="485">
        <v>0.82944815857865617</v>
      </c>
      <c r="B125" s="485">
        <f t="shared" si="11"/>
        <v>0.4650735483175566</v>
      </c>
      <c r="C125" s="486">
        <v>0.5375143898896092</v>
      </c>
      <c r="D125" s="486">
        <v>0.39263270674550399</v>
      </c>
      <c r="E125" s="487">
        <v>0.8939476544189453</v>
      </c>
      <c r="F125" s="486">
        <v>0.19967719795724873</v>
      </c>
      <c r="G125" s="487">
        <v>0.7017693646240234</v>
      </c>
      <c r="H125" s="487">
        <v>0.89503795715332024</v>
      </c>
      <c r="I125" s="487">
        <v>0.95736762084960925</v>
      </c>
      <c r="J125" s="487">
        <v>0.5276490362548828</v>
      </c>
      <c r="K125" s="487">
        <v>0.66118927490234369</v>
      </c>
      <c r="L125" s="487">
        <v>0.56605976928710933</v>
      </c>
      <c r="M125" s="481">
        <v>0.42471489335333268</v>
      </c>
      <c r="N125" s="481">
        <v>0.42471489335333268</v>
      </c>
      <c r="O125" s="486">
        <v>0.42471489335333268</v>
      </c>
      <c r="P125" s="486">
        <v>0.58600476026354653</v>
      </c>
      <c r="Q125" s="488">
        <f t="shared" si="12"/>
        <v>0.50535982680843961</v>
      </c>
      <c r="R125" s="487">
        <f t="shared" si="13"/>
        <v>0.58600476026354653</v>
      </c>
      <c r="S125" s="489">
        <v>0.60941103515625006</v>
      </c>
      <c r="T125" s="487">
        <f t="shared" si="14"/>
        <v>0.5375143898896092</v>
      </c>
      <c r="U125" s="487">
        <v>0</v>
      </c>
      <c r="V125" s="489">
        <f t="shared" si="15"/>
        <v>0.52740428423719188</v>
      </c>
      <c r="W125" s="489">
        <f t="shared" si="16"/>
        <v>0.46880380821083723</v>
      </c>
      <c r="X125" s="489">
        <f t="shared" si="17"/>
        <v>0.41020333218448257</v>
      </c>
      <c r="Y125" s="489">
        <f t="shared" si="18"/>
        <v>0.6153049982767238</v>
      </c>
      <c r="Z125" s="489">
        <f t="shared" si="19"/>
        <v>0.78133968035139534</v>
      </c>
      <c r="AA125" s="487">
        <v>0.95392621813322387</v>
      </c>
      <c r="AB125" s="485">
        <v>0.62130731201171874</v>
      </c>
      <c r="AC125" s="485">
        <v>0.44811267089843748</v>
      </c>
      <c r="AD125" s="489">
        <f t="shared" si="20"/>
        <v>0.66654331970214853</v>
      </c>
      <c r="AE125" s="489">
        <f t="shared" si="21"/>
        <v>0.46072311936211324</v>
      </c>
    </row>
    <row r="126" spans="1:31" x14ac:dyDescent="0.2">
      <c r="A126" s="485">
        <v>0.82423475113880706</v>
      </c>
      <c r="B126" s="485">
        <f t="shared" si="11"/>
        <v>0.46165601945304446</v>
      </c>
      <c r="C126" s="486">
        <v>0.53355378572176371</v>
      </c>
      <c r="D126" s="486">
        <v>0.38975825318432517</v>
      </c>
      <c r="E126" s="487">
        <v>0.88935004150390617</v>
      </c>
      <c r="F126" s="486">
        <v>0.19819258022212852</v>
      </c>
      <c r="G126" s="487">
        <v>0.69814897460937497</v>
      </c>
      <c r="H126" s="487">
        <v>0.89043477905273427</v>
      </c>
      <c r="I126" s="487">
        <v>0.95234415283203122</v>
      </c>
      <c r="J126" s="487">
        <v>0.52493535705566408</v>
      </c>
      <c r="K126" s="487">
        <v>0.65778876892089844</v>
      </c>
      <c r="L126" s="487">
        <v>0.56314929565429683</v>
      </c>
      <c r="M126" s="481">
        <v>0.42205984886180831</v>
      </c>
      <c r="N126" s="481">
        <v>0.42205984886180831</v>
      </c>
      <c r="O126" s="486">
        <v>0.42205984886180831</v>
      </c>
      <c r="P126" s="486">
        <v>0.58237720904403345</v>
      </c>
      <c r="Q126" s="488">
        <f t="shared" si="12"/>
        <v>0.50221852895292085</v>
      </c>
      <c r="R126" s="487">
        <f t="shared" si="13"/>
        <v>0.58237720904403345</v>
      </c>
      <c r="S126" s="489">
        <v>0.60574365234375005</v>
      </c>
      <c r="T126" s="487">
        <f t="shared" si="14"/>
        <v>0.53355378572176371</v>
      </c>
      <c r="U126" s="487">
        <v>0</v>
      </c>
      <c r="V126" s="489">
        <f t="shared" si="15"/>
        <v>0.52413948813963007</v>
      </c>
      <c r="W126" s="489">
        <f t="shared" si="16"/>
        <v>0.4659017672352268</v>
      </c>
      <c r="X126" s="489">
        <f t="shared" si="17"/>
        <v>0.40766404633082337</v>
      </c>
      <c r="Y126" s="489">
        <f t="shared" si="18"/>
        <v>0.61149606949623514</v>
      </c>
      <c r="Z126" s="489">
        <f t="shared" si="19"/>
        <v>0.77650294539204456</v>
      </c>
      <c r="AA126" s="487">
        <v>0.94809098735608555</v>
      </c>
      <c r="AB126" s="485">
        <v>0.61684606933593755</v>
      </c>
      <c r="AC126" s="485">
        <v>0.44486920166015625</v>
      </c>
      <c r="AD126" s="489">
        <f t="shared" si="20"/>
        <v>0.66253211975097659</v>
      </c>
      <c r="AE126" s="489">
        <f t="shared" si="21"/>
        <v>0.4579505275451029</v>
      </c>
    </row>
    <row r="127" spans="1:31" x14ac:dyDescent="0.2">
      <c r="A127" s="485">
        <v>0.81909610048882309</v>
      </c>
      <c r="B127" s="485">
        <f t="shared" si="11"/>
        <v>0.45823592374750421</v>
      </c>
      <c r="C127" s="486">
        <v>0.5295903734992623</v>
      </c>
      <c r="D127" s="486">
        <v>0.38688147399574607</v>
      </c>
      <c r="E127" s="487">
        <v>0.8847761102294921</v>
      </c>
      <c r="F127" s="486">
        <v>0.19670711901620178</v>
      </c>
      <c r="G127" s="487">
        <v>0.69455836425781248</v>
      </c>
      <c r="H127" s="487">
        <v>0.88585528259277346</v>
      </c>
      <c r="I127" s="487">
        <v>0.9473885919189452</v>
      </c>
      <c r="J127" s="487">
        <v>0.52223559082031246</v>
      </c>
      <c r="K127" s="487">
        <v>0.65440572814941411</v>
      </c>
      <c r="L127" s="487">
        <v>0.56025303100585933</v>
      </c>
      <c r="M127" s="481">
        <v>0.41939997315295563</v>
      </c>
      <c r="N127" s="481">
        <v>0.41939997315295563</v>
      </c>
      <c r="O127" s="486">
        <v>0.41939997315295563</v>
      </c>
      <c r="P127" s="486">
        <v>0.57874254489603738</v>
      </c>
      <c r="Q127" s="488">
        <f t="shared" si="12"/>
        <v>0.49907125902449651</v>
      </c>
      <c r="R127" s="487">
        <f t="shared" si="13"/>
        <v>0.57874254489603738</v>
      </c>
      <c r="S127" s="489">
        <v>0.60212656250000007</v>
      </c>
      <c r="T127" s="487">
        <f t="shared" si="14"/>
        <v>0.5295903734992623</v>
      </c>
      <c r="U127" s="487">
        <v>0</v>
      </c>
      <c r="V127" s="489">
        <f t="shared" si="15"/>
        <v>0.52086829040643368</v>
      </c>
      <c r="W127" s="489">
        <f t="shared" si="16"/>
        <v>0.46299403591682992</v>
      </c>
      <c r="X127" s="489">
        <f t="shared" si="17"/>
        <v>0.40511978142722616</v>
      </c>
      <c r="Y127" s="489">
        <f t="shared" si="18"/>
        <v>0.6076796721408394</v>
      </c>
      <c r="Z127" s="489">
        <f t="shared" si="19"/>
        <v>0.77165672652804984</v>
      </c>
      <c r="AA127" s="487">
        <v>0.9423373445209704</v>
      </c>
      <c r="AB127" s="485">
        <v>0.61245153808593755</v>
      </c>
      <c r="AC127" s="485">
        <v>0.44167462158203125</v>
      </c>
      <c r="AD127" s="489">
        <f t="shared" si="20"/>
        <v>0.65857592773437512</v>
      </c>
      <c r="AE127" s="489">
        <f t="shared" si="21"/>
        <v>0.45521595790377989</v>
      </c>
    </row>
    <row r="128" spans="1:31" x14ac:dyDescent="0.2">
      <c r="A128" s="485">
        <v>0.81403054225264349</v>
      </c>
      <c r="B128" s="485">
        <f t="shared" si="11"/>
        <v>0.45497615046696704</v>
      </c>
      <c r="C128" s="486">
        <v>0.52581290722056218</v>
      </c>
      <c r="D128" s="486">
        <v>0.38413939371337197</v>
      </c>
      <c r="E128" s="487">
        <v>0.88022568298339843</v>
      </c>
      <c r="F128" s="486">
        <v>0.19529154316219816</v>
      </c>
      <c r="G128" s="487">
        <v>0.69098622558593747</v>
      </c>
      <c r="H128" s="487">
        <v>0.88129929016113284</v>
      </c>
      <c r="I128" s="487">
        <v>0.94250111572265616</v>
      </c>
      <c r="J128" s="487">
        <v>0.51954973754882805</v>
      </c>
      <c r="K128" s="487">
        <v>0.6510400933837891</v>
      </c>
      <c r="L128" s="487">
        <v>0.55737162658691408</v>
      </c>
      <c r="M128" s="481">
        <v>0.41686212512027743</v>
      </c>
      <c r="N128" s="481">
        <v>0.41686212512027743</v>
      </c>
      <c r="O128" s="486">
        <v>0.41686212512027743</v>
      </c>
      <c r="P128" s="486">
        <v>0.57527415317891994</v>
      </c>
      <c r="Q128" s="488">
        <f t="shared" si="12"/>
        <v>0.49606813914959869</v>
      </c>
      <c r="R128" s="487">
        <f t="shared" si="13"/>
        <v>0.57527415317891994</v>
      </c>
      <c r="S128" s="489">
        <v>0.59855878906250015</v>
      </c>
      <c r="T128" s="487">
        <f t="shared" si="14"/>
        <v>0.52581290722056218</v>
      </c>
      <c r="U128" s="487">
        <v>0</v>
      </c>
      <c r="V128" s="489">
        <f t="shared" si="15"/>
        <v>0.51774673786102798</v>
      </c>
      <c r="W128" s="489">
        <f t="shared" si="16"/>
        <v>0.46021932254313597</v>
      </c>
      <c r="X128" s="489">
        <f t="shared" si="17"/>
        <v>0.40269190722524395</v>
      </c>
      <c r="Y128" s="489">
        <f t="shared" si="18"/>
        <v>0.60403786083786593</v>
      </c>
      <c r="Z128" s="489">
        <f t="shared" si="19"/>
        <v>0.76703220423855989</v>
      </c>
      <c r="AA128" s="487">
        <v>0.93666332365337168</v>
      </c>
      <c r="AB128" s="485">
        <v>0.60812225341796877</v>
      </c>
      <c r="AC128" s="485">
        <v>0.43852783203125001</v>
      </c>
      <c r="AD128" s="489">
        <f t="shared" si="20"/>
        <v>0.65467367553710953</v>
      </c>
      <c r="AE128" s="489">
        <f t="shared" si="21"/>
        <v>0.45251867214347069</v>
      </c>
    </row>
    <row r="129" spans="1:31" x14ac:dyDescent="0.2">
      <c r="A129" s="485">
        <v>0.80903646208866853</v>
      </c>
      <c r="B129" s="485">
        <f t="shared" si="11"/>
        <v>0.45176522597597202</v>
      </c>
      <c r="C129" s="486">
        <v>0.52209219747286617</v>
      </c>
      <c r="D129" s="486">
        <v>0.38143825447907781</v>
      </c>
      <c r="E129" s="487">
        <v>0.87569864135742193</v>
      </c>
      <c r="F129" s="486">
        <v>0.1938974243690722</v>
      </c>
      <c r="G129" s="487">
        <v>0.68743249938964845</v>
      </c>
      <c r="H129" s="487">
        <v>0.8767667425537109</v>
      </c>
      <c r="I129" s="487">
        <v>0.93765383911132805</v>
      </c>
      <c r="J129" s="487">
        <v>0.51687767883300784</v>
      </c>
      <c r="K129" s="487">
        <v>0.64769180541992188</v>
      </c>
      <c r="L129" s="487">
        <v>0.55450508239746088</v>
      </c>
      <c r="M129" s="481">
        <v>0.41435970640000908</v>
      </c>
      <c r="N129" s="481">
        <v>0.41435970640000908</v>
      </c>
      <c r="O129" s="486">
        <v>0.41435970640000908</v>
      </c>
      <c r="P129" s="486">
        <v>0.57185371977855404</v>
      </c>
      <c r="Q129" s="488">
        <f t="shared" si="12"/>
        <v>0.49310671308928156</v>
      </c>
      <c r="R129" s="487">
        <f t="shared" si="13"/>
        <v>0.57185371977855404</v>
      </c>
      <c r="S129" s="489">
        <v>0.5950393066406251</v>
      </c>
      <c r="T129" s="487">
        <f t="shared" si="14"/>
        <v>0.52209219747286617</v>
      </c>
      <c r="U129" s="487">
        <v>0</v>
      </c>
      <c r="V129" s="489">
        <f t="shared" si="15"/>
        <v>0.5146683478006987</v>
      </c>
      <c r="W129" s="489">
        <f t="shared" si="16"/>
        <v>0.45748297582284325</v>
      </c>
      <c r="X129" s="489">
        <f t="shared" si="17"/>
        <v>0.4002976038449878</v>
      </c>
      <c r="Y129" s="489">
        <f t="shared" si="18"/>
        <v>0.60044640576748187</v>
      </c>
      <c r="Z129" s="489">
        <f t="shared" si="19"/>
        <v>0.76247162637140531</v>
      </c>
      <c r="AA129" s="487">
        <v>0.93106728644120063</v>
      </c>
      <c r="AB129" s="485">
        <v>0.60385668945312498</v>
      </c>
      <c r="AC129" s="485">
        <v>0.43542779541015625</v>
      </c>
      <c r="AD129" s="489">
        <f t="shared" si="20"/>
        <v>0.65082424163818375</v>
      </c>
      <c r="AE129" s="489">
        <f t="shared" si="21"/>
        <v>0.44985789505476792</v>
      </c>
    </row>
    <row r="130" spans="1:31" x14ac:dyDescent="0.2">
      <c r="A130" s="485">
        <v>0.804112293802551</v>
      </c>
      <c r="B130" s="485">
        <f t="shared" ref="B130:B193" si="22">+AVERAGE(C130,D130)</f>
        <v>0.44854879338700304</v>
      </c>
      <c r="C130" s="486">
        <v>0.51836525135028888</v>
      </c>
      <c r="D130" s="486">
        <v>0.37873233542371715</v>
      </c>
      <c r="E130" s="487">
        <v>0.87119492614746097</v>
      </c>
      <c r="F130" s="486">
        <v>0.19250115213639107</v>
      </c>
      <c r="G130" s="487">
        <v>0.68389700805664055</v>
      </c>
      <c r="H130" s="487">
        <v>0.87225752136230461</v>
      </c>
      <c r="I130" s="487">
        <v>0.93283148742675781</v>
      </c>
      <c r="J130" s="487">
        <v>0.51421935546874997</v>
      </c>
      <c r="K130" s="487">
        <v>0.64436074584960945</v>
      </c>
      <c r="L130" s="487">
        <v>0.55165328002929692</v>
      </c>
      <c r="M130" s="481">
        <v>0.41185043442082436</v>
      </c>
      <c r="N130" s="481">
        <v>0.41185043442082436</v>
      </c>
      <c r="O130" s="486">
        <v>0.41185043442082436</v>
      </c>
      <c r="P130" s="486">
        <v>0.56842346819628153</v>
      </c>
      <c r="Q130" s="488">
        <f t="shared" ref="Q130:Q193" si="23">+AVERAGE(O130:P130)</f>
        <v>0.49013695130855295</v>
      </c>
      <c r="R130" s="487">
        <f t="shared" ref="R130:R193" si="24">+P130</f>
        <v>0.56842346819628153</v>
      </c>
      <c r="S130" s="489">
        <v>0.59156704101562496</v>
      </c>
      <c r="T130" s="487">
        <f t="shared" ref="T130:T193" si="25">+C130</f>
        <v>0.51836525135028888</v>
      </c>
      <c r="U130" s="487">
        <v>0</v>
      </c>
      <c r="V130" s="489">
        <f t="shared" ref="V130:V193" si="26">+$P130*0.9</f>
        <v>0.51158112137665335</v>
      </c>
      <c r="W130" s="489">
        <f t="shared" ref="W130:W193" si="27">+$P130*0.8</f>
        <v>0.45473877455702527</v>
      </c>
      <c r="X130" s="489">
        <f t="shared" ref="X130:X193" si="28">+$P130*0.7</f>
        <v>0.39789642773739703</v>
      </c>
      <c r="Y130" s="489">
        <f t="shared" ref="Y130:Y193" si="29">+$P130*0.9*8750/7500</f>
        <v>0.59684464160609552</v>
      </c>
      <c r="Z130" s="489">
        <f t="shared" ref="Z130:Z193" si="30">+$P130*10000/7500</f>
        <v>0.75789795759504208</v>
      </c>
      <c r="AA130" s="487">
        <v>0.9255474853515625</v>
      </c>
      <c r="AB130" s="485">
        <v>0.59965356445312501</v>
      </c>
      <c r="AC130" s="485">
        <v>0.43237338256835939</v>
      </c>
      <c r="AD130" s="489">
        <f t="shared" ref="AD130:AD193" si="31">+S130*1.09375</f>
        <v>0.64702645111083978</v>
      </c>
      <c r="AE130" s="489">
        <f t="shared" ref="AE130:AE193" si="32">+S130*0.756013745704467</f>
        <v>0.4472328145135307</v>
      </c>
    </row>
    <row r="131" spans="1:31" x14ac:dyDescent="0.2">
      <c r="A131" s="485">
        <v>0.7992565175426134</v>
      </c>
      <c r="B131" s="485">
        <f t="shared" si="22"/>
        <v>0.44538033474271299</v>
      </c>
      <c r="C131" s="486">
        <v>0.51469403859611973</v>
      </c>
      <c r="D131" s="486">
        <v>0.37606663088930631</v>
      </c>
      <c r="E131" s="487">
        <v>0.86671435974121092</v>
      </c>
      <c r="F131" s="486">
        <v>0.19112594165548247</v>
      </c>
      <c r="G131" s="487">
        <v>0.68037969238281248</v>
      </c>
      <c r="H131" s="487">
        <v>0.86777150817871096</v>
      </c>
      <c r="I131" s="487">
        <v>0.92803394226074221</v>
      </c>
      <c r="J131" s="487">
        <v>0.51157470825195306</v>
      </c>
      <c r="K131" s="487">
        <v>0.64104679626464844</v>
      </c>
      <c r="L131" s="487">
        <v>0.54881610107421874</v>
      </c>
      <c r="M131" s="481">
        <v>0.409376026415949</v>
      </c>
      <c r="N131" s="481">
        <v>0.409376026415949</v>
      </c>
      <c r="O131" s="486">
        <v>0.409376026415949</v>
      </c>
      <c r="P131" s="486">
        <v>0.56504042925446352</v>
      </c>
      <c r="Q131" s="488">
        <f t="shared" si="23"/>
        <v>0.48720822783520623</v>
      </c>
      <c r="R131" s="487">
        <f t="shared" si="24"/>
        <v>0.56504042925446352</v>
      </c>
      <c r="S131" s="489">
        <v>0.5881410156250001</v>
      </c>
      <c r="T131" s="487">
        <f t="shared" si="25"/>
        <v>0.51469403859611973</v>
      </c>
      <c r="U131" s="487">
        <v>0</v>
      </c>
      <c r="V131" s="489">
        <f t="shared" si="26"/>
        <v>0.50853638632901721</v>
      </c>
      <c r="W131" s="489">
        <f t="shared" si="27"/>
        <v>0.45203234340357085</v>
      </c>
      <c r="X131" s="489">
        <f t="shared" si="28"/>
        <v>0.39552830047812443</v>
      </c>
      <c r="Y131" s="489">
        <f t="shared" si="29"/>
        <v>0.59329245071718673</v>
      </c>
      <c r="Z131" s="489">
        <f t="shared" si="30"/>
        <v>0.75338723900595139</v>
      </c>
      <c r="AA131" s="487">
        <v>0.92010250051398024</v>
      </c>
      <c r="AB131" s="485">
        <v>0.59551135253906251</v>
      </c>
      <c r="AC131" s="485">
        <v>0.42936364746093753</v>
      </c>
      <c r="AD131" s="489">
        <f t="shared" si="31"/>
        <v>0.64327923583984381</v>
      </c>
      <c r="AE131" s="489">
        <f t="shared" si="32"/>
        <v>0.44464269222508579</v>
      </c>
    </row>
    <row r="132" spans="1:31" x14ac:dyDescent="0.2">
      <c r="A132" s="485">
        <v>0.79446765808033526</v>
      </c>
      <c r="B132" s="485">
        <f t="shared" si="22"/>
        <v>0.4422582641069463</v>
      </c>
      <c r="C132" s="486">
        <v>0.51107671357175255</v>
      </c>
      <c r="D132" s="486">
        <v>0.37343981464214004</v>
      </c>
      <c r="E132" s="487">
        <v>0.86225682373046875</v>
      </c>
      <c r="F132" s="486">
        <v>0.1897710914106959</v>
      </c>
      <c r="G132" s="487">
        <v>0.67688049316406251</v>
      </c>
      <c r="H132" s="487">
        <v>0.86330852539062497</v>
      </c>
      <c r="I132" s="487">
        <v>0.92326102600097659</v>
      </c>
      <c r="J132" s="487">
        <v>0.50894367797851559</v>
      </c>
      <c r="K132" s="487">
        <v>0.63774989746093746</v>
      </c>
      <c r="L132" s="487">
        <v>0.54599354553222657</v>
      </c>
      <c r="M132" s="481">
        <v>0.40693536326444474</v>
      </c>
      <c r="N132" s="481">
        <v>0.40693536326444474</v>
      </c>
      <c r="O132" s="486">
        <v>0.40693536326444474</v>
      </c>
      <c r="P132" s="486">
        <v>0.56170309678392216</v>
      </c>
      <c r="Q132" s="488">
        <f t="shared" si="23"/>
        <v>0.48431923002418342</v>
      </c>
      <c r="R132" s="487">
        <f t="shared" si="24"/>
        <v>0.56170309678392216</v>
      </c>
      <c r="S132" s="489">
        <v>0.58476030273437496</v>
      </c>
      <c r="T132" s="487">
        <f t="shared" si="25"/>
        <v>0.51107671357175255</v>
      </c>
      <c r="U132" s="487">
        <v>0</v>
      </c>
      <c r="V132" s="489">
        <f t="shared" si="26"/>
        <v>0.50553278710552996</v>
      </c>
      <c r="W132" s="489">
        <f t="shared" si="27"/>
        <v>0.44936247742713775</v>
      </c>
      <c r="X132" s="489">
        <f t="shared" si="28"/>
        <v>0.39319216774874549</v>
      </c>
      <c r="Y132" s="489">
        <f t="shared" si="29"/>
        <v>0.58978825162311832</v>
      </c>
      <c r="Z132" s="489">
        <f t="shared" si="30"/>
        <v>0.74893746237856285</v>
      </c>
      <c r="AA132" s="487">
        <v>0.91473052978515623</v>
      </c>
      <c r="AB132" s="485">
        <v>0.5914287719726562</v>
      </c>
      <c r="AC132" s="485">
        <v>0.42639755249023437</v>
      </c>
      <c r="AD132" s="489">
        <f t="shared" si="31"/>
        <v>0.63958158111572261</v>
      </c>
      <c r="AE132" s="489">
        <f t="shared" si="32"/>
        <v>0.44208682680949291</v>
      </c>
    </row>
    <row r="133" spans="1:31" x14ac:dyDescent="0.2">
      <c r="A133" s="485">
        <v>0.78974428316432754</v>
      </c>
      <c r="B133" s="485">
        <f t="shared" si="22"/>
        <v>0.43918204735484878</v>
      </c>
      <c r="C133" s="486">
        <v>0.50751265269500256</v>
      </c>
      <c r="D133" s="486">
        <v>0.37085144201469494</v>
      </c>
      <c r="E133" s="487">
        <v>0.85782219970703122</v>
      </c>
      <c r="F133" s="486">
        <v>0.18843636186121285</v>
      </c>
      <c r="G133" s="487">
        <v>0.67339929199218751</v>
      </c>
      <c r="H133" s="487">
        <v>0.85886851379394524</v>
      </c>
      <c r="I133" s="487">
        <v>0.91851267944335935</v>
      </c>
      <c r="J133" s="487">
        <v>0.50632614624023431</v>
      </c>
      <c r="K133" s="487">
        <v>0.63446993103027349</v>
      </c>
      <c r="L133" s="487">
        <v>0.54318549499511715</v>
      </c>
      <c r="M133" s="481">
        <v>0.40452808925236905</v>
      </c>
      <c r="N133" s="481">
        <v>0.40452808925236905</v>
      </c>
      <c r="O133" s="486">
        <v>0.40452808925236905</v>
      </c>
      <c r="P133" s="486">
        <v>0.55841099807860495</v>
      </c>
      <c r="Q133" s="488">
        <f t="shared" si="23"/>
        <v>0.481469543665487</v>
      </c>
      <c r="R133" s="487">
        <f t="shared" si="24"/>
        <v>0.55841099807860495</v>
      </c>
      <c r="S133" s="489">
        <v>0.58142392578125002</v>
      </c>
      <c r="T133" s="487">
        <f t="shared" si="25"/>
        <v>0.50751265269500256</v>
      </c>
      <c r="U133" s="487">
        <v>0</v>
      </c>
      <c r="V133" s="489">
        <f t="shared" si="26"/>
        <v>0.5025698982707445</v>
      </c>
      <c r="W133" s="489">
        <f t="shared" si="27"/>
        <v>0.44672879846288399</v>
      </c>
      <c r="X133" s="489">
        <f t="shared" si="28"/>
        <v>0.39088769865502343</v>
      </c>
      <c r="Y133" s="489">
        <f t="shared" si="29"/>
        <v>0.58633154798253528</v>
      </c>
      <c r="Z133" s="489">
        <f t="shared" si="30"/>
        <v>0.74454799743813993</v>
      </c>
      <c r="AA133" s="487">
        <v>0.90943015329461352</v>
      </c>
      <c r="AB133" s="485">
        <v>0.587404541015625</v>
      </c>
      <c r="AC133" s="485">
        <v>0.42347418212890625</v>
      </c>
      <c r="AD133" s="489">
        <f t="shared" si="31"/>
        <v>0.63593241882324225</v>
      </c>
      <c r="AE133" s="489">
        <f t="shared" si="32"/>
        <v>0.43956447997207887</v>
      </c>
    </row>
    <row r="134" spans="1:31" x14ac:dyDescent="0.2">
      <c r="A134" s="485">
        <v>0.78508500194843511</v>
      </c>
      <c r="B134" s="485">
        <f t="shared" si="22"/>
        <v>0.43610096856676173</v>
      </c>
      <c r="C134" s="486">
        <v>0.50394309329832165</v>
      </c>
      <c r="D134" s="486">
        <v>0.3682588438352018</v>
      </c>
      <c r="E134" s="487">
        <v>0.85341042846679693</v>
      </c>
      <c r="F134" s="486">
        <v>0.18709974160081849</v>
      </c>
      <c r="G134" s="487">
        <v>0.66993597045898434</v>
      </c>
      <c r="H134" s="487">
        <v>0.85445135498046865</v>
      </c>
      <c r="I134" s="487">
        <v>0.91378878417968745</v>
      </c>
      <c r="J134" s="487">
        <v>0.50372211303710934</v>
      </c>
      <c r="K134" s="487">
        <v>0.63120683776855468</v>
      </c>
      <c r="L134" s="487">
        <v>0.54039189025878909</v>
      </c>
      <c r="M134" s="481">
        <v>0.40211456521839706</v>
      </c>
      <c r="N134" s="481">
        <v>0.40211456521839706</v>
      </c>
      <c r="O134" s="486">
        <v>0.40211456521839706</v>
      </c>
      <c r="P134" s="486">
        <v>0.55510993532943154</v>
      </c>
      <c r="Q134" s="488">
        <f t="shared" si="23"/>
        <v>0.4786122502739143</v>
      </c>
      <c r="R134" s="487">
        <f t="shared" si="24"/>
        <v>0.55510993532943154</v>
      </c>
      <c r="S134" s="489">
        <v>0.57813100585937505</v>
      </c>
      <c r="T134" s="487">
        <f t="shared" si="25"/>
        <v>0.50394309329832165</v>
      </c>
      <c r="U134" s="487">
        <v>0</v>
      </c>
      <c r="V134" s="489">
        <f t="shared" si="26"/>
        <v>0.49959894179648839</v>
      </c>
      <c r="W134" s="489">
        <f t="shared" si="27"/>
        <v>0.44408794826354525</v>
      </c>
      <c r="X134" s="489">
        <f t="shared" si="28"/>
        <v>0.38857695473060205</v>
      </c>
      <c r="Y134" s="489">
        <f t="shared" si="29"/>
        <v>0.58286543209590314</v>
      </c>
      <c r="Z134" s="489">
        <f t="shared" si="30"/>
        <v>0.74014658043924209</v>
      </c>
      <c r="AA134" s="487">
        <v>0.90419995117187502</v>
      </c>
      <c r="AB134" s="485">
        <v>0.58343737792968753</v>
      </c>
      <c r="AC134" s="485">
        <v>0.42059259033203122</v>
      </c>
      <c r="AD134" s="489">
        <f t="shared" si="31"/>
        <v>0.63233078765869144</v>
      </c>
      <c r="AE134" s="489">
        <f t="shared" si="32"/>
        <v>0.43707498724763727</v>
      </c>
    </row>
    <row r="135" spans="1:31" x14ac:dyDescent="0.2">
      <c r="A135" s="485">
        <v>0.78048846348881484</v>
      </c>
      <c r="B135" s="485">
        <f t="shared" si="22"/>
        <v>0.43311343451646933</v>
      </c>
      <c r="C135" s="486">
        <v>0.50048203794561463</v>
      </c>
      <c r="D135" s="486">
        <v>0.36574483108732408</v>
      </c>
      <c r="E135" s="487">
        <v>0.84902133239746091</v>
      </c>
      <c r="F135" s="486">
        <v>0.18580391150637388</v>
      </c>
      <c r="G135" s="487">
        <v>0.6664904693603515</v>
      </c>
      <c r="H135" s="487">
        <v>0.85005687133789065</v>
      </c>
      <c r="I135" s="487">
        <v>0.90908916259765626</v>
      </c>
      <c r="J135" s="487">
        <v>0.50113145996093744</v>
      </c>
      <c r="K135" s="487">
        <v>0.62796055847167964</v>
      </c>
      <c r="L135" s="487">
        <v>0.53761267211914054</v>
      </c>
      <c r="M135" s="481">
        <v>0.39977196141381544</v>
      </c>
      <c r="N135" s="481">
        <v>0.39977196141381544</v>
      </c>
      <c r="O135" s="486">
        <v>0.39977196141381544</v>
      </c>
      <c r="P135" s="486">
        <v>0.55190547421191727</v>
      </c>
      <c r="Q135" s="488">
        <f t="shared" si="23"/>
        <v>0.47583871781286635</v>
      </c>
      <c r="R135" s="487">
        <f t="shared" si="24"/>
        <v>0.55190547421191727</v>
      </c>
      <c r="S135" s="489">
        <v>0.57488071289062503</v>
      </c>
      <c r="T135" s="487">
        <f t="shared" si="25"/>
        <v>0.50048203794561463</v>
      </c>
      <c r="U135" s="487">
        <v>0</v>
      </c>
      <c r="V135" s="489">
        <f t="shared" si="26"/>
        <v>0.49671492679072554</v>
      </c>
      <c r="W135" s="489">
        <f t="shared" si="27"/>
        <v>0.44152437936953381</v>
      </c>
      <c r="X135" s="489">
        <f t="shared" si="28"/>
        <v>0.38633383194834209</v>
      </c>
      <c r="Y135" s="489">
        <f t="shared" si="29"/>
        <v>0.57950074792251316</v>
      </c>
      <c r="Z135" s="489">
        <f t="shared" si="30"/>
        <v>0.73587396561588958</v>
      </c>
      <c r="AA135" s="487">
        <v>0.89903839432565791</v>
      </c>
      <c r="AB135" s="485">
        <v>0.57952606201171875</v>
      </c>
      <c r="AC135" s="485">
        <v>0.41775186157226563</v>
      </c>
      <c r="AD135" s="489">
        <f t="shared" si="31"/>
        <v>0.62877577972412113</v>
      </c>
      <c r="AE135" s="489">
        <f t="shared" si="32"/>
        <v>0.43461772108569569</v>
      </c>
    </row>
    <row r="136" spans="1:31" x14ac:dyDescent="0.2">
      <c r="A136" s="485">
        <v>0.77595335530582821</v>
      </c>
      <c r="B136" s="485">
        <f t="shared" si="22"/>
        <v>0.43016878852957163</v>
      </c>
      <c r="C136" s="486">
        <v>0.49707079313384467</v>
      </c>
      <c r="D136" s="486">
        <v>0.36326678392529865</v>
      </c>
      <c r="E136" s="487">
        <v>0.84465479309082026</v>
      </c>
      <c r="F136" s="486">
        <v>0.18452688673890144</v>
      </c>
      <c r="G136" s="487">
        <v>0.66306272949218747</v>
      </c>
      <c r="H136" s="487">
        <v>0.8456850036621093</v>
      </c>
      <c r="I136" s="487">
        <v>0.90441369628906254</v>
      </c>
      <c r="J136" s="487">
        <v>0.49855412780761721</v>
      </c>
      <c r="K136" s="487">
        <v>0.62473097473144523</v>
      </c>
      <c r="L136" s="487">
        <v>0.53484772216796872</v>
      </c>
      <c r="M136" s="481">
        <v>0.39746067869075558</v>
      </c>
      <c r="N136" s="481">
        <v>0.39746067869075558</v>
      </c>
      <c r="O136" s="486">
        <v>0.39746067869075558</v>
      </c>
      <c r="P136" s="486">
        <v>0.5487434701473185</v>
      </c>
      <c r="Q136" s="488">
        <f t="shared" si="23"/>
        <v>0.47310207441903707</v>
      </c>
      <c r="R136" s="487">
        <f t="shared" si="24"/>
        <v>0.5487434701473185</v>
      </c>
      <c r="S136" s="489">
        <v>0.57167211914062499</v>
      </c>
      <c r="T136" s="487">
        <f t="shared" si="25"/>
        <v>0.49707079313384467</v>
      </c>
      <c r="U136" s="487">
        <v>0</v>
      </c>
      <c r="V136" s="489">
        <f t="shared" si="26"/>
        <v>0.49386912313258668</v>
      </c>
      <c r="W136" s="489">
        <f t="shared" si="27"/>
        <v>0.43899477611785481</v>
      </c>
      <c r="X136" s="489">
        <f t="shared" si="28"/>
        <v>0.38412042910312294</v>
      </c>
      <c r="Y136" s="489">
        <f t="shared" si="29"/>
        <v>0.57618064365468447</v>
      </c>
      <c r="Z136" s="489">
        <f t="shared" si="30"/>
        <v>0.73165796019642459</v>
      </c>
      <c r="AA136" s="487">
        <v>0.8939441174958882</v>
      </c>
      <c r="AB136" s="485">
        <v>0.57566943359375</v>
      </c>
      <c r="AC136" s="485">
        <v>0.41495111083984376</v>
      </c>
      <c r="AD136" s="489">
        <f t="shared" si="31"/>
        <v>0.62526638031005854</v>
      </c>
      <c r="AE136" s="489">
        <f t="shared" si="32"/>
        <v>0.43219198010631421</v>
      </c>
    </row>
    <row r="137" spans="1:31" x14ac:dyDescent="0.2">
      <c r="A137" s="485">
        <v>0.77147840201036888</v>
      </c>
      <c r="B137" s="485">
        <f t="shared" si="22"/>
        <v>0.42726564824273833</v>
      </c>
      <c r="C137" s="486">
        <v>0.49370775073203782</v>
      </c>
      <c r="D137" s="486">
        <v>0.36082354575343883</v>
      </c>
      <c r="E137" s="487">
        <v>0.84031075134277344</v>
      </c>
      <c r="F137" s="486">
        <v>0.18326805682329311</v>
      </c>
      <c r="G137" s="487">
        <v>0.65965257324218751</v>
      </c>
      <c r="H137" s="487">
        <v>0.8413356335449218</v>
      </c>
      <c r="I137" s="487">
        <v>0.89976226684570315</v>
      </c>
      <c r="J137" s="487">
        <v>0.4959900573730468</v>
      </c>
      <c r="K137" s="487">
        <v>0.62151796813964844</v>
      </c>
      <c r="L137" s="487">
        <v>0.53209698120117188</v>
      </c>
      <c r="M137" s="481">
        <v>0.39517973654028105</v>
      </c>
      <c r="N137" s="481">
        <v>0.39517973654028105</v>
      </c>
      <c r="O137" s="486">
        <v>0.39517973654028105</v>
      </c>
      <c r="P137" s="486">
        <v>0.54562260179876809</v>
      </c>
      <c r="Q137" s="488">
        <f t="shared" si="23"/>
        <v>0.47040116916952457</v>
      </c>
      <c r="R137" s="487">
        <f t="shared" si="24"/>
        <v>0.54562260179876809</v>
      </c>
      <c r="S137" s="489">
        <v>0.56850439453125001</v>
      </c>
      <c r="T137" s="487">
        <f t="shared" si="25"/>
        <v>0.49370775073203782</v>
      </c>
      <c r="U137" s="487">
        <v>0</v>
      </c>
      <c r="V137" s="489">
        <f t="shared" si="26"/>
        <v>0.49106034161889128</v>
      </c>
      <c r="W137" s="489">
        <f t="shared" si="27"/>
        <v>0.43649808143901447</v>
      </c>
      <c r="X137" s="489">
        <f t="shared" si="28"/>
        <v>0.38193582125913766</v>
      </c>
      <c r="Y137" s="489">
        <f t="shared" si="29"/>
        <v>0.57290373188870658</v>
      </c>
      <c r="Z137" s="489">
        <f t="shared" si="30"/>
        <v>0.72749680239835746</v>
      </c>
      <c r="AA137" s="487">
        <v>0.88891570081208882</v>
      </c>
      <c r="AB137" s="485">
        <v>0.57186633300781253</v>
      </c>
      <c r="AC137" s="485">
        <v>0.41218951416015626</v>
      </c>
      <c r="AD137" s="489">
        <f t="shared" si="31"/>
        <v>0.62180168151855475</v>
      </c>
      <c r="AE137" s="489">
        <f t="shared" si="32"/>
        <v>0.42979713675902043</v>
      </c>
    </row>
    <row r="138" spans="1:31" x14ac:dyDescent="0.2">
      <c r="A138" s="485">
        <v>0.76706236398516925</v>
      </c>
      <c r="B138" s="485">
        <f t="shared" si="22"/>
        <v>0.4244035702740116</v>
      </c>
      <c r="C138" s="486">
        <v>0.49039239324542699</v>
      </c>
      <c r="D138" s="486">
        <v>0.3584147473025962</v>
      </c>
      <c r="E138" s="487">
        <v>0.83598902954101562</v>
      </c>
      <c r="F138" s="486">
        <v>0.1820272231625987</v>
      </c>
      <c r="G138" s="487">
        <v>0.6562600006103515</v>
      </c>
      <c r="H138" s="487">
        <v>0.83700864257812502</v>
      </c>
      <c r="I138" s="487">
        <v>0.89513475585937496</v>
      </c>
      <c r="J138" s="487">
        <v>0.49343915985107417</v>
      </c>
      <c r="K138" s="487">
        <v>0.61832147949218752</v>
      </c>
      <c r="L138" s="487">
        <v>0.52936039001464841</v>
      </c>
      <c r="M138" s="481">
        <v>0.39292883939890927</v>
      </c>
      <c r="N138" s="481">
        <v>0.39292883939890927</v>
      </c>
      <c r="O138" s="486">
        <v>0.39292883939890927</v>
      </c>
      <c r="P138" s="486">
        <v>0.54254247603591732</v>
      </c>
      <c r="Q138" s="488">
        <f t="shared" si="23"/>
        <v>0.46773565771741332</v>
      </c>
      <c r="R138" s="487">
        <f t="shared" si="24"/>
        <v>0.54254247603591732</v>
      </c>
      <c r="S138" s="489">
        <v>0.56537675781249996</v>
      </c>
      <c r="T138" s="487">
        <f t="shared" si="25"/>
        <v>0.49039239324542699</v>
      </c>
      <c r="U138" s="487">
        <v>0</v>
      </c>
      <c r="V138" s="489">
        <f t="shared" si="26"/>
        <v>0.48828822843232561</v>
      </c>
      <c r="W138" s="489">
        <f t="shared" si="27"/>
        <v>0.4340339808287339</v>
      </c>
      <c r="X138" s="489">
        <f t="shared" si="28"/>
        <v>0.37977973322514208</v>
      </c>
      <c r="Y138" s="489">
        <f t="shared" si="29"/>
        <v>0.56966959983771315</v>
      </c>
      <c r="Z138" s="489">
        <f t="shared" si="30"/>
        <v>0.72338996804788969</v>
      </c>
      <c r="AA138" s="487">
        <v>0.88395188823499182</v>
      </c>
      <c r="AB138" s="485">
        <v>0.5681155395507812</v>
      </c>
      <c r="AC138" s="485">
        <v>0.40946624755859373</v>
      </c>
      <c r="AD138" s="489">
        <f t="shared" si="31"/>
        <v>0.61838082885742185</v>
      </c>
      <c r="AE138" s="489">
        <f t="shared" si="32"/>
        <v>0.42743260040807535</v>
      </c>
    </row>
    <row r="139" spans="1:31" x14ac:dyDescent="0.2">
      <c r="A139" s="485">
        <v>0.76270403612605875</v>
      </c>
      <c r="B139" s="485">
        <f t="shared" si="22"/>
        <v>0.42153541317693466</v>
      </c>
      <c r="C139" s="486">
        <v>0.48707011004472239</v>
      </c>
      <c r="D139" s="486">
        <v>0.35600071630914687</v>
      </c>
      <c r="E139" s="487">
        <v>0.83168950927734364</v>
      </c>
      <c r="F139" s="486">
        <v>0.1807839426873192</v>
      </c>
      <c r="G139" s="487">
        <v>0.65288483398437502</v>
      </c>
      <c r="H139" s="487">
        <v>0.8327039123535156</v>
      </c>
      <c r="I139" s="487">
        <v>0.89053104492187496</v>
      </c>
      <c r="J139" s="487">
        <v>0.4909014056396484</v>
      </c>
      <c r="K139" s="487">
        <v>0.61514144958496098</v>
      </c>
      <c r="L139" s="487">
        <v>0.5266378894042969</v>
      </c>
      <c r="M139" s="481">
        <v>0.39067095324041606</v>
      </c>
      <c r="N139" s="481">
        <v>0.39067095324041606</v>
      </c>
      <c r="O139" s="486">
        <v>0.39067095324041606</v>
      </c>
      <c r="P139" s="486">
        <v>0.53945242469515364</v>
      </c>
      <c r="Q139" s="488">
        <f t="shared" si="23"/>
        <v>0.46506168896778488</v>
      </c>
      <c r="R139" s="487">
        <f t="shared" si="24"/>
        <v>0.53945242469515364</v>
      </c>
      <c r="S139" s="489">
        <v>0.56228842773437504</v>
      </c>
      <c r="T139" s="487">
        <f t="shared" si="25"/>
        <v>0.48707011004472239</v>
      </c>
      <c r="U139" s="487">
        <v>0</v>
      </c>
      <c r="V139" s="489">
        <f t="shared" si="26"/>
        <v>0.48550718222563827</v>
      </c>
      <c r="W139" s="489">
        <f t="shared" si="27"/>
        <v>0.43156193975612295</v>
      </c>
      <c r="X139" s="489">
        <f t="shared" si="28"/>
        <v>0.37761669728660752</v>
      </c>
      <c r="Y139" s="489">
        <f t="shared" si="29"/>
        <v>0.56642504592991139</v>
      </c>
      <c r="Z139" s="489">
        <f t="shared" si="30"/>
        <v>0.71926989959353815</v>
      </c>
      <c r="AA139" s="487">
        <v>0.87905136911492598</v>
      </c>
      <c r="AB139" s="485">
        <v>0.56441607666015625</v>
      </c>
      <c r="AC139" s="485">
        <v>0.40678048706054687</v>
      </c>
      <c r="AD139" s="489">
        <f t="shared" si="31"/>
        <v>0.61500296783447272</v>
      </c>
      <c r="AE139" s="489">
        <f t="shared" si="32"/>
        <v>0.42509778041774038</v>
      </c>
    </row>
    <row r="140" spans="1:31" x14ac:dyDescent="0.2">
      <c r="A140" s="485">
        <v>0.75840224663529077</v>
      </c>
      <c r="B140" s="485">
        <f t="shared" si="22"/>
        <v>0.41884326679351364</v>
      </c>
      <c r="C140" s="486">
        <v>0.4839518111910262</v>
      </c>
      <c r="D140" s="486">
        <v>0.35373472239600107</v>
      </c>
      <c r="E140" s="487">
        <v>0.82741213134765623</v>
      </c>
      <c r="F140" s="486">
        <v>0.17961712967469354</v>
      </c>
      <c r="G140" s="487">
        <v>0.64952701416015624</v>
      </c>
      <c r="H140" s="487">
        <v>0.82842132446289063</v>
      </c>
      <c r="I140" s="487">
        <v>0.885951015625</v>
      </c>
      <c r="J140" s="487">
        <v>0.48837670593261717</v>
      </c>
      <c r="K140" s="487">
        <v>0.61197776000976556</v>
      </c>
      <c r="L140" s="487">
        <v>0.523929360961914</v>
      </c>
      <c r="M140" s="481">
        <v>0.38854961089603007</v>
      </c>
      <c r="N140" s="481">
        <v>0.38854961089603007</v>
      </c>
      <c r="O140" s="486">
        <v>0.38854961089603007</v>
      </c>
      <c r="P140" s="486">
        <v>0.53654891377029457</v>
      </c>
      <c r="Q140" s="488">
        <f t="shared" si="23"/>
        <v>0.46254926233316229</v>
      </c>
      <c r="R140" s="487">
        <f t="shared" si="24"/>
        <v>0.53654891377029457</v>
      </c>
      <c r="S140" s="489">
        <v>0.55923862304687499</v>
      </c>
      <c r="T140" s="487">
        <f t="shared" si="25"/>
        <v>0.4839518111910262</v>
      </c>
      <c r="U140" s="487">
        <v>0</v>
      </c>
      <c r="V140" s="489">
        <f t="shared" si="26"/>
        <v>0.48289402239326512</v>
      </c>
      <c r="W140" s="489">
        <f t="shared" si="27"/>
        <v>0.42923913101623568</v>
      </c>
      <c r="X140" s="489">
        <f t="shared" si="28"/>
        <v>0.37558423963920617</v>
      </c>
      <c r="Y140" s="489">
        <f t="shared" si="29"/>
        <v>0.56337635945880926</v>
      </c>
      <c r="Z140" s="489">
        <f t="shared" si="30"/>
        <v>0.71539855169372601</v>
      </c>
      <c r="AA140" s="487">
        <v>0.87421294202302635</v>
      </c>
      <c r="AB140" s="485">
        <v>0.56076684570312496</v>
      </c>
      <c r="AC140" s="485">
        <v>0.40413143920898437</v>
      </c>
      <c r="AD140" s="489">
        <f t="shared" si="31"/>
        <v>0.61166724395751948</v>
      </c>
      <c r="AE140" s="489">
        <f t="shared" si="32"/>
        <v>0.42279208615227643</v>
      </c>
    </row>
    <row r="141" spans="1:31" x14ac:dyDescent="0.2">
      <c r="A141" s="485">
        <v>0.75415585586376255</v>
      </c>
      <c r="B141" s="485">
        <f t="shared" si="22"/>
        <v>0.41618757472979512</v>
      </c>
      <c r="C141" s="486">
        <v>0.48087583944191653</v>
      </c>
      <c r="D141" s="486">
        <v>0.35149931001767371</v>
      </c>
      <c r="E141" s="487">
        <v>0.82315671813964841</v>
      </c>
      <c r="F141" s="486">
        <v>0.17846628250320476</v>
      </c>
      <c r="G141" s="487">
        <v>0.64618648193359374</v>
      </c>
      <c r="H141" s="487">
        <v>0.82416076049804687</v>
      </c>
      <c r="I141" s="487">
        <v>0.88139454956054686</v>
      </c>
      <c r="J141" s="487">
        <v>0.48586497192382816</v>
      </c>
      <c r="K141" s="487">
        <v>0.60883035156249998</v>
      </c>
      <c r="L141" s="487">
        <v>0.52123480468749994</v>
      </c>
      <c r="M141" s="481">
        <v>0.38645501669197269</v>
      </c>
      <c r="N141" s="481">
        <v>0.38645501669197269</v>
      </c>
      <c r="O141" s="486">
        <v>0.38645501669197269</v>
      </c>
      <c r="P141" s="486">
        <v>0.53368169430647727</v>
      </c>
      <c r="Q141" s="488">
        <f t="shared" si="23"/>
        <v>0.46006835549922498</v>
      </c>
      <c r="R141" s="487">
        <f t="shared" si="24"/>
        <v>0.53368169430647727</v>
      </c>
      <c r="S141" s="489">
        <v>0.55622661132812501</v>
      </c>
      <c r="T141" s="487">
        <f t="shared" si="25"/>
        <v>0.48087583944191653</v>
      </c>
      <c r="U141" s="487">
        <v>0</v>
      </c>
      <c r="V141" s="489">
        <f t="shared" si="26"/>
        <v>0.48031352487582957</v>
      </c>
      <c r="W141" s="489">
        <f t="shared" si="27"/>
        <v>0.42694535544518186</v>
      </c>
      <c r="X141" s="489">
        <f t="shared" si="28"/>
        <v>0.37357718601453405</v>
      </c>
      <c r="Y141" s="489">
        <f t="shared" si="29"/>
        <v>0.56036577902180118</v>
      </c>
      <c r="Z141" s="489">
        <f t="shared" si="30"/>
        <v>0.71157559240863644</v>
      </c>
      <c r="AA141" s="487">
        <v>0.86943524169921871</v>
      </c>
      <c r="AB141" s="485">
        <v>0.5571668090820312</v>
      </c>
      <c r="AC141" s="485">
        <v>0.40151837158203124</v>
      </c>
      <c r="AD141" s="489">
        <f t="shared" si="31"/>
        <v>0.6083728561401367</v>
      </c>
      <c r="AE141" s="489">
        <f t="shared" si="32"/>
        <v>0.42051496389067849</v>
      </c>
    </row>
    <row r="142" spans="1:31" x14ac:dyDescent="0.2">
      <c r="A142" s="485">
        <v>0.74996375520539005</v>
      </c>
      <c r="B142" s="485">
        <f t="shared" si="22"/>
        <v>0.41347836684269712</v>
      </c>
      <c r="C142" s="486">
        <v>0.47773798434951797</v>
      </c>
      <c r="D142" s="486">
        <v>0.34921874933587632</v>
      </c>
      <c r="E142" s="487">
        <v>0.81892321044921867</v>
      </c>
      <c r="F142" s="486">
        <v>0.17729240926825265</v>
      </c>
      <c r="G142" s="487">
        <v>0.6428631188964844</v>
      </c>
      <c r="H142" s="487">
        <v>0.8199221020507812</v>
      </c>
      <c r="I142" s="487">
        <v>0.8768615283203125</v>
      </c>
      <c r="J142" s="487">
        <v>0.4833661740112305</v>
      </c>
      <c r="K142" s="487">
        <v>0.60569910583496089</v>
      </c>
      <c r="L142" s="487">
        <v>0.51855410217285158</v>
      </c>
      <c r="M142" s="481">
        <v>0.38431623096208101</v>
      </c>
      <c r="N142" s="481">
        <v>0.38431623096208101</v>
      </c>
      <c r="O142" s="486">
        <v>0.38431623096208101</v>
      </c>
      <c r="P142" s="486">
        <v>0.53075366490935771</v>
      </c>
      <c r="Q142" s="488">
        <f t="shared" si="23"/>
        <v>0.45753494793571936</v>
      </c>
      <c r="R142" s="487">
        <f t="shared" si="24"/>
        <v>0.53075366490935771</v>
      </c>
      <c r="S142" s="489">
        <v>0.55325166015624994</v>
      </c>
      <c r="T142" s="487">
        <f t="shared" si="25"/>
        <v>0.47773798434951797</v>
      </c>
      <c r="U142" s="487">
        <v>0</v>
      </c>
      <c r="V142" s="489">
        <f t="shared" si="26"/>
        <v>0.47767829841842196</v>
      </c>
      <c r="W142" s="489">
        <f t="shared" si="27"/>
        <v>0.42460293192748622</v>
      </c>
      <c r="X142" s="489">
        <f t="shared" si="28"/>
        <v>0.37152756543655036</v>
      </c>
      <c r="Y142" s="489">
        <f t="shared" si="29"/>
        <v>0.55729134815482562</v>
      </c>
      <c r="Z142" s="489">
        <f t="shared" si="30"/>
        <v>0.70767155321247699</v>
      </c>
      <c r="AA142" s="487">
        <v>0.86471723054584704</v>
      </c>
      <c r="AB142" s="485">
        <v>0.55361499023437499</v>
      </c>
      <c r="AC142" s="485">
        <v>0.39894055175781251</v>
      </c>
      <c r="AD142" s="489">
        <f t="shared" si="31"/>
        <v>0.60511900329589841</v>
      </c>
      <c r="AE142" s="489">
        <f t="shared" si="32"/>
        <v>0.41826585991194132</v>
      </c>
    </row>
    <row r="143" spans="1:31" x14ac:dyDescent="0.2">
      <c r="A143" s="485">
        <v>0.74582486603246068</v>
      </c>
      <c r="B143" s="485">
        <f t="shared" si="22"/>
        <v>0.41080612952240336</v>
      </c>
      <c r="C143" s="486">
        <v>0.4746430515030497</v>
      </c>
      <c r="D143" s="486">
        <v>0.34696920754175709</v>
      </c>
      <c r="E143" s="487">
        <v>0.81471148986816411</v>
      </c>
      <c r="F143" s="486">
        <v>0.17613472096367327</v>
      </c>
      <c r="G143" s="487">
        <v>0.63955686584472649</v>
      </c>
      <c r="H143" s="487">
        <v>0.81570523071289058</v>
      </c>
      <c r="I143" s="487">
        <v>0.87235183349609369</v>
      </c>
      <c r="J143" s="487">
        <v>0.48088022338867187</v>
      </c>
      <c r="K143" s="487">
        <v>0.60258396362304678</v>
      </c>
      <c r="L143" s="487">
        <v>0.5158871942138672</v>
      </c>
      <c r="M143" s="481">
        <v>0.38220462145353029</v>
      </c>
      <c r="N143" s="481">
        <v>0.38220462145353029</v>
      </c>
      <c r="O143" s="486">
        <v>0.38220462145353029</v>
      </c>
      <c r="P143" s="486">
        <v>0.52786252045325155</v>
      </c>
      <c r="Q143" s="488">
        <f t="shared" si="23"/>
        <v>0.45503357095339092</v>
      </c>
      <c r="R143" s="487">
        <f t="shared" si="24"/>
        <v>0.52786252045325155</v>
      </c>
      <c r="S143" s="489">
        <v>0.55031303710937507</v>
      </c>
      <c r="T143" s="487">
        <f t="shared" si="25"/>
        <v>0.4746430515030497</v>
      </c>
      <c r="U143" s="487">
        <v>0</v>
      </c>
      <c r="V143" s="489">
        <f t="shared" si="26"/>
        <v>0.47507626840792638</v>
      </c>
      <c r="W143" s="489">
        <f t="shared" si="27"/>
        <v>0.42229001636260127</v>
      </c>
      <c r="X143" s="489">
        <f t="shared" si="28"/>
        <v>0.36950376431727605</v>
      </c>
      <c r="Y143" s="489">
        <f t="shared" si="29"/>
        <v>0.55425564647591408</v>
      </c>
      <c r="Z143" s="489">
        <f t="shared" si="30"/>
        <v>0.70381669393766877</v>
      </c>
      <c r="AA143" s="487">
        <v>0.86005770713404606</v>
      </c>
      <c r="AB143" s="485">
        <v>0.55011035156249999</v>
      </c>
      <c r="AC143" s="485">
        <v>0.39639721679687501</v>
      </c>
      <c r="AD143" s="489">
        <f t="shared" si="31"/>
        <v>0.60190488433837896</v>
      </c>
      <c r="AE143" s="489">
        <f t="shared" si="32"/>
        <v>0.41604422049506001</v>
      </c>
    </row>
    <row r="144" spans="1:31" x14ac:dyDescent="0.2">
      <c r="A144" s="485">
        <v>0.74173813867842542</v>
      </c>
      <c r="B144" s="485">
        <f t="shared" si="22"/>
        <v>0.40816970989446993</v>
      </c>
      <c r="C144" s="486">
        <v>0.47158970037275189</v>
      </c>
      <c r="D144" s="486">
        <v>0.34474971941618798</v>
      </c>
      <c r="E144" s="487">
        <v>0.81052143798828125</v>
      </c>
      <c r="F144" s="486">
        <v>0.17499270950607476</v>
      </c>
      <c r="G144" s="487">
        <v>0.6362676043701172</v>
      </c>
      <c r="H144" s="487">
        <v>0.81151002807617179</v>
      </c>
      <c r="I144" s="487">
        <v>0.86786528747558589</v>
      </c>
      <c r="J144" s="487">
        <v>0.47840706085205081</v>
      </c>
      <c r="K144" s="487">
        <v>0.59948486572265625</v>
      </c>
      <c r="L144" s="487">
        <v>0.51323396240234376</v>
      </c>
      <c r="M144" s="481">
        <v>0.38011936479268049</v>
      </c>
      <c r="N144" s="481">
        <v>0.38011936479268049</v>
      </c>
      <c r="O144" s="486">
        <v>0.38011936479268049</v>
      </c>
      <c r="P144" s="486">
        <v>0.52500714952901673</v>
      </c>
      <c r="Q144" s="488">
        <f t="shared" si="23"/>
        <v>0.45256325716084861</v>
      </c>
      <c r="R144" s="487">
        <f t="shared" si="24"/>
        <v>0.52500714952901673</v>
      </c>
      <c r="S144" s="489">
        <v>0.54741005859375003</v>
      </c>
      <c r="T144" s="487">
        <f t="shared" si="25"/>
        <v>0.47158970037275189</v>
      </c>
      <c r="U144" s="487">
        <v>0</v>
      </c>
      <c r="V144" s="489">
        <f t="shared" si="26"/>
        <v>0.47250643457611508</v>
      </c>
      <c r="W144" s="489">
        <f t="shared" si="27"/>
        <v>0.42000571962321342</v>
      </c>
      <c r="X144" s="489">
        <f t="shared" si="28"/>
        <v>0.36750500467031166</v>
      </c>
      <c r="Y144" s="489">
        <f t="shared" si="29"/>
        <v>0.5512575070054675</v>
      </c>
      <c r="Z144" s="489">
        <f t="shared" si="30"/>
        <v>0.7000095327053556</v>
      </c>
      <c r="AA144" s="487">
        <v>0.8554554700349507</v>
      </c>
      <c r="AB144" s="485">
        <v>0.54665197753906247</v>
      </c>
      <c r="AC144" s="485">
        <v>0.39388772583007814</v>
      </c>
      <c r="AD144" s="489">
        <f t="shared" si="31"/>
        <v>0.59872975158691411</v>
      </c>
      <c r="AE144" s="489">
        <f t="shared" si="32"/>
        <v>0.41384952883376269</v>
      </c>
    </row>
    <row r="145" spans="1:31" x14ac:dyDescent="0.2">
      <c r="A145" s="485">
        <v>0.73770255146134878</v>
      </c>
      <c r="B145" s="485">
        <f t="shared" si="22"/>
        <v>0.40556876315979729</v>
      </c>
      <c r="C145" s="486">
        <v>0.46857752866041491</v>
      </c>
      <c r="D145" s="486">
        <v>0.34255999765917966</v>
      </c>
      <c r="E145" s="487">
        <v>0.80635293640136718</v>
      </c>
      <c r="F145" s="486">
        <v>0.17386622068411126</v>
      </c>
      <c r="G145" s="487">
        <v>0.63299527526855459</v>
      </c>
      <c r="H145" s="487">
        <v>0.80733643493652352</v>
      </c>
      <c r="I145" s="487">
        <v>0.86340183105468749</v>
      </c>
      <c r="J145" s="487">
        <v>0.47594659759521485</v>
      </c>
      <c r="K145" s="487">
        <v>0.59640169372558594</v>
      </c>
      <c r="L145" s="487">
        <v>0.51059440673828127</v>
      </c>
      <c r="M145" s="481">
        <v>0.37806023100441921</v>
      </c>
      <c r="N145" s="481">
        <v>0.37806023100441921</v>
      </c>
      <c r="O145" s="486">
        <v>0.37806023100441921</v>
      </c>
      <c r="P145" s="486">
        <v>0.52218517288157085</v>
      </c>
      <c r="Q145" s="488">
        <f t="shared" si="23"/>
        <v>0.45012270194299503</v>
      </c>
      <c r="R145" s="487">
        <f t="shared" si="24"/>
        <v>0.52218517288157085</v>
      </c>
      <c r="S145" s="489">
        <v>0.54454208984374997</v>
      </c>
      <c r="T145" s="487">
        <f t="shared" si="25"/>
        <v>0.46857752866041491</v>
      </c>
      <c r="U145" s="487">
        <v>0</v>
      </c>
      <c r="V145" s="489">
        <f t="shared" si="26"/>
        <v>0.46996665559341377</v>
      </c>
      <c r="W145" s="489">
        <f t="shared" si="27"/>
        <v>0.4177481383052567</v>
      </c>
      <c r="X145" s="489">
        <f t="shared" si="28"/>
        <v>0.36552962101709957</v>
      </c>
      <c r="Y145" s="489">
        <f t="shared" si="29"/>
        <v>0.54829443152564938</v>
      </c>
      <c r="Z145" s="489">
        <f t="shared" si="30"/>
        <v>0.69624689717542776</v>
      </c>
      <c r="AA145" s="487">
        <v>0.85090953626130761</v>
      </c>
      <c r="AB145" s="485">
        <v>0.54323901367187499</v>
      </c>
      <c r="AC145" s="485">
        <v>0.39141134643554687</v>
      </c>
      <c r="AD145" s="489">
        <f t="shared" si="31"/>
        <v>0.59559291076660148</v>
      </c>
      <c r="AE145" s="489">
        <f t="shared" si="32"/>
        <v>0.41168130503651179</v>
      </c>
    </row>
    <row r="146" spans="1:31" x14ac:dyDescent="0.2">
      <c r="A146" s="485">
        <v>0.73371710974501914</v>
      </c>
      <c r="B146" s="485">
        <f t="shared" si="22"/>
        <v>0.40296049636801129</v>
      </c>
      <c r="C146" s="486">
        <v>0.46555697518039479</v>
      </c>
      <c r="D146" s="486">
        <v>0.34036401755562778</v>
      </c>
      <c r="E146" s="487">
        <v>0.80220586669921867</v>
      </c>
      <c r="F146" s="486">
        <v>0.17273671660568643</v>
      </c>
      <c r="G146" s="487">
        <v>0.62973976013183597</v>
      </c>
      <c r="H146" s="487">
        <v>0.80318427368164058</v>
      </c>
      <c r="I146" s="487">
        <v>0.85896134582519534</v>
      </c>
      <c r="J146" s="487">
        <v>0.47349880401611327</v>
      </c>
      <c r="K146" s="487">
        <v>0.59333438842773434</v>
      </c>
      <c r="L146" s="487">
        <v>0.50796840881347649</v>
      </c>
      <c r="M146" s="481">
        <v>0.37599268658550683</v>
      </c>
      <c r="N146" s="481">
        <v>0.37599268658550683</v>
      </c>
      <c r="O146" s="486">
        <v>0.37599268658550683</v>
      </c>
      <c r="P146" s="486">
        <v>0.51933735133630532</v>
      </c>
      <c r="Q146" s="488">
        <f t="shared" si="23"/>
        <v>0.44766501896090605</v>
      </c>
      <c r="R146" s="487">
        <f t="shared" si="24"/>
        <v>0.51933735133630532</v>
      </c>
      <c r="S146" s="489">
        <v>0.54170839843750007</v>
      </c>
      <c r="T146" s="487">
        <f t="shared" si="25"/>
        <v>0.46555697518039479</v>
      </c>
      <c r="U146" s="487">
        <v>0</v>
      </c>
      <c r="V146" s="489">
        <f t="shared" si="26"/>
        <v>0.46740361620267479</v>
      </c>
      <c r="W146" s="489">
        <f t="shared" si="27"/>
        <v>0.41546988106904426</v>
      </c>
      <c r="X146" s="489">
        <f t="shared" si="28"/>
        <v>0.36353614593541372</v>
      </c>
      <c r="Y146" s="489">
        <f t="shared" si="29"/>
        <v>0.54530421890312053</v>
      </c>
      <c r="Z146" s="489">
        <f t="shared" si="30"/>
        <v>0.69244980178174043</v>
      </c>
      <c r="AA146" s="487">
        <v>0.84641875899465457</v>
      </c>
      <c r="AB146" s="485">
        <v>0.5398704223632812</v>
      </c>
      <c r="AC146" s="485">
        <v>0.38896743774414061</v>
      </c>
      <c r="AD146" s="489">
        <f t="shared" si="31"/>
        <v>0.59249356079101567</v>
      </c>
      <c r="AE146" s="489">
        <f t="shared" si="32"/>
        <v>0.40953899538230226</v>
      </c>
    </row>
    <row r="147" spans="1:31" x14ac:dyDescent="0.2">
      <c r="A147" s="485">
        <v>0.72978084504127039</v>
      </c>
      <c r="B147" s="485">
        <f t="shared" si="22"/>
        <v>0.40042834838585195</v>
      </c>
      <c r="C147" s="486">
        <v>0.46262466412049535</v>
      </c>
      <c r="D147" s="486">
        <v>0.3382320326512086</v>
      </c>
      <c r="E147" s="487">
        <v>0.79808011047363281</v>
      </c>
      <c r="F147" s="486">
        <v>0.17164032409792199</v>
      </c>
      <c r="G147" s="487">
        <v>0.62650099975585938</v>
      </c>
      <c r="H147" s="487">
        <v>0.79905348510742191</v>
      </c>
      <c r="I147" s="487">
        <v>0.85454371337890622</v>
      </c>
      <c r="J147" s="487">
        <v>0.47106359130859377</v>
      </c>
      <c r="K147" s="487">
        <v>0.59028289062499995</v>
      </c>
      <c r="L147" s="487">
        <v>0.50535590942382802</v>
      </c>
      <c r="M147" s="481">
        <v>0.37397501400024596</v>
      </c>
      <c r="N147" s="481">
        <v>0.37397501400024596</v>
      </c>
      <c r="O147" s="486">
        <v>0.37397501400024596</v>
      </c>
      <c r="P147" s="486">
        <v>0.51655059016207328</v>
      </c>
      <c r="Q147" s="488">
        <f t="shared" si="23"/>
        <v>0.44526280208115965</v>
      </c>
      <c r="R147" s="487">
        <f t="shared" si="24"/>
        <v>0.51655059016207328</v>
      </c>
      <c r="S147" s="489">
        <v>0.53890844726562503</v>
      </c>
      <c r="T147" s="487">
        <f t="shared" si="25"/>
        <v>0.46262466412049535</v>
      </c>
      <c r="U147" s="487">
        <v>0</v>
      </c>
      <c r="V147" s="489">
        <f t="shared" si="26"/>
        <v>0.46489553114586596</v>
      </c>
      <c r="W147" s="489">
        <f t="shared" si="27"/>
        <v>0.41324047212965864</v>
      </c>
      <c r="X147" s="489">
        <f t="shared" si="28"/>
        <v>0.36158541311345127</v>
      </c>
      <c r="Y147" s="489">
        <f t="shared" si="29"/>
        <v>0.54237811967017702</v>
      </c>
      <c r="Z147" s="489">
        <f t="shared" si="30"/>
        <v>0.6887341202160977</v>
      </c>
      <c r="AA147" s="487">
        <v>0.84198215524773845</v>
      </c>
      <c r="AB147" s="485">
        <v>0.53654541015625001</v>
      </c>
      <c r="AC147" s="485">
        <v>0.38655535888671877</v>
      </c>
      <c r="AD147" s="489">
        <f t="shared" si="31"/>
        <v>0.58943111419677741</v>
      </c>
      <c r="AE147" s="489">
        <f t="shared" si="32"/>
        <v>0.40742219380906342</v>
      </c>
    </row>
    <row r="148" spans="1:31" x14ac:dyDescent="0.2">
      <c r="A148" s="485">
        <v>0.72589281414484141</v>
      </c>
      <c r="B148" s="485">
        <f t="shared" si="22"/>
        <v>0.39792956486137498</v>
      </c>
      <c r="C148" s="486">
        <v>0.45973107930909562</v>
      </c>
      <c r="D148" s="486">
        <v>0.33612805041365429</v>
      </c>
      <c r="E148" s="487">
        <v>0.79397554931640624</v>
      </c>
      <c r="F148" s="486">
        <v>0.17055852249880432</v>
      </c>
      <c r="G148" s="487">
        <v>0.6232788757324218</v>
      </c>
      <c r="H148" s="487">
        <v>0.79494395080566405</v>
      </c>
      <c r="I148" s="487">
        <v>0.85014875610351559</v>
      </c>
      <c r="J148" s="487">
        <v>0.46864090026855465</v>
      </c>
      <c r="K148" s="487">
        <v>0.58724708190917962</v>
      </c>
      <c r="L148" s="487">
        <v>0.50275684936523435</v>
      </c>
      <c r="M148" s="481">
        <v>0.37196832511432304</v>
      </c>
      <c r="N148" s="481">
        <v>0.37196832511432304</v>
      </c>
      <c r="O148" s="486">
        <v>0.37196832511432304</v>
      </c>
      <c r="P148" s="486">
        <v>0.51377886400527029</v>
      </c>
      <c r="Q148" s="488">
        <f t="shared" si="23"/>
        <v>0.44287359455979669</v>
      </c>
      <c r="R148" s="487">
        <f t="shared" si="24"/>
        <v>0.51377886400527029</v>
      </c>
      <c r="S148" s="489">
        <v>0.53613608398437507</v>
      </c>
      <c r="T148" s="487">
        <f t="shared" si="25"/>
        <v>0.45973107930909562</v>
      </c>
      <c r="U148" s="487">
        <v>0</v>
      </c>
      <c r="V148" s="489">
        <f t="shared" si="26"/>
        <v>0.46240097760474325</v>
      </c>
      <c r="W148" s="489">
        <f t="shared" si="27"/>
        <v>0.41102309120421626</v>
      </c>
      <c r="X148" s="489">
        <f t="shared" si="28"/>
        <v>0.35964520480368917</v>
      </c>
      <c r="Y148" s="489">
        <f t="shared" si="29"/>
        <v>0.53946780720553378</v>
      </c>
      <c r="Z148" s="489">
        <f t="shared" si="30"/>
        <v>0.68503848534036038</v>
      </c>
      <c r="AA148" s="487">
        <v>0.83759863281250002</v>
      </c>
      <c r="AB148" s="485">
        <v>0.53326312255859376</v>
      </c>
      <c r="AC148" s="485">
        <v>0.38417446899414065</v>
      </c>
      <c r="AD148" s="489">
        <f t="shared" si="31"/>
        <v>0.58639884185791025</v>
      </c>
      <c r="AE148" s="489">
        <f t="shared" si="32"/>
        <v>0.40532624906035208</v>
      </c>
    </row>
    <row r="149" spans="1:31" x14ac:dyDescent="0.2">
      <c r="A149" s="485">
        <v>0.7220520983039751</v>
      </c>
      <c r="B149" s="485">
        <f t="shared" si="22"/>
        <v>0.39546312855409521</v>
      </c>
      <c r="C149" s="486">
        <v>0.45687503829657322</v>
      </c>
      <c r="D149" s="486">
        <v>0.3340512188116172</v>
      </c>
      <c r="E149" s="487">
        <v>0.78989212402343745</v>
      </c>
      <c r="F149" s="486">
        <v>0.16949086410880387</v>
      </c>
      <c r="G149" s="487">
        <v>0.62007332885742195</v>
      </c>
      <c r="H149" s="487">
        <v>0.79085555236816396</v>
      </c>
      <c r="I149" s="487">
        <v>0.84577641479492183</v>
      </c>
      <c r="J149" s="487">
        <v>0.46623067169189453</v>
      </c>
      <c r="K149" s="487">
        <v>0.58422684387207036</v>
      </c>
      <c r="L149" s="487">
        <v>0.50017116943359374</v>
      </c>
      <c r="M149" s="481">
        <v>0.36997234526845679</v>
      </c>
      <c r="N149" s="481">
        <v>0.36997234526845679</v>
      </c>
      <c r="O149" s="486">
        <v>0.36997234526845679</v>
      </c>
      <c r="P149" s="486">
        <v>0.51102192964137971</v>
      </c>
      <c r="Q149" s="488">
        <f t="shared" si="23"/>
        <v>0.44049713745491825</v>
      </c>
      <c r="R149" s="487">
        <f t="shared" si="24"/>
        <v>0.51102192964137971</v>
      </c>
      <c r="S149" s="489">
        <v>0.5333787109375</v>
      </c>
      <c r="T149" s="487">
        <f t="shared" si="25"/>
        <v>0.45687503829657322</v>
      </c>
      <c r="U149" s="487">
        <v>0</v>
      </c>
      <c r="V149" s="489">
        <f t="shared" si="26"/>
        <v>0.45991973667724173</v>
      </c>
      <c r="W149" s="489">
        <f t="shared" si="27"/>
        <v>0.4088175437131038</v>
      </c>
      <c r="X149" s="489">
        <f t="shared" si="28"/>
        <v>0.35771535074896577</v>
      </c>
      <c r="Y149" s="489">
        <f t="shared" si="29"/>
        <v>0.5365730261234487</v>
      </c>
      <c r="Z149" s="489">
        <f t="shared" si="30"/>
        <v>0.68136257285517299</v>
      </c>
      <c r="AA149" s="487">
        <v>0.83326726331208878</v>
      </c>
      <c r="AB149" s="485">
        <v>0.53002276611328125</v>
      </c>
      <c r="AC149" s="485">
        <v>0.38182418823242187</v>
      </c>
      <c r="AD149" s="489">
        <f t="shared" si="31"/>
        <v>0.58338296508789067</v>
      </c>
      <c r="AE149" s="489">
        <f t="shared" si="32"/>
        <v>0.40324163713487954</v>
      </c>
    </row>
    <row r="150" spans="1:31" x14ac:dyDescent="0.2">
      <c r="A150" s="485">
        <v>0.71825780242477777</v>
      </c>
      <c r="B150" s="485">
        <f t="shared" si="22"/>
        <v>0.39302875072636156</v>
      </c>
      <c r="C150" s="486">
        <v>0.4540562042638901</v>
      </c>
      <c r="D150" s="486">
        <v>0.33200129718883303</v>
      </c>
      <c r="E150" s="487">
        <v>0.78582971618652342</v>
      </c>
      <c r="F150" s="486">
        <v>0.16843721990675073</v>
      </c>
      <c r="G150" s="487">
        <v>0.61688429992675775</v>
      </c>
      <c r="H150" s="487">
        <v>0.78678817138671875</v>
      </c>
      <c r="I150" s="487">
        <v>0.8414265710449218</v>
      </c>
      <c r="J150" s="487">
        <v>0.46383284637451166</v>
      </c>
      <c r="K150" s="487">
        <v>0.58122217651367192</v>
      </c>
      <c r="L150" s="487">
        <v>0.49759881042480469</v>
      </c>
      <c r="M150" s="481">
        <v>0.36798713404964378</v>
      </c>
      <c r="N150" s="481">
        <v>0.36798713404964378</v>
      </c>
      <c r="O150" s="486">
        <v>0.36798713404964378</v>
      </c>
      <c r="P150" s="486">
        <v>0.50827986937455771</v>
      </c>
      <c r="Q150" s="488">
        <f t="shared" si="23"/>
        <v>0.43813350171210075</v>
      </c>
      <c r="R150" s="487">
        <f t="shared" si="24"/>
        <v>0.50827986937455771</v>
      </c>
      <c r="S150" s="489">
        <v>0.53063554687500003</v>
      </c>
      <c r="T150" s="487">
        <f t="shared" si="25"/>
        <v>0.4540562042638901</v>
      </c>
      <c r="U150" s="487">
        <v>0</v>
      </c>
      <c r="V150" s="489">
        <f t="shared" si="26"/>
        <v>0.45745188243710194</v>
      </c>
      <c r="W150" s="489">
        <f t="shared" si="27"/>
        <v>0.40662389549964617</v>
      </c>
      <c r="X150" s="489">
        <f t="shared" si="28"/>
        <v>0.3557959085621904</v>
      </c>
      <c r="Y150" s="489">
        <f t="shared" si="29"/>
        <v>0.53369386284328557</v>
      </c>
      <c r="Z150" s="489">
        <f t="shared" si="30"/>
        <v>0.67770649249941028</v>
      </c>
      <c r="AA150" s="487">
        <v>0.82897963674444897</v>
      </c>
      <c r="AB150" s="485">
        <v>0.52682342529296877</v>
      </c>
      <c r="AC150" s="485">
        <v>0.37950387573242189</v>
      </c>
      <c r="AD150" s="489">
        <f t="shared" si="31"/>
        <v>0.58038262939453134</v>
      </c>
      <c r="AE150" s="489">
        <f t="shared" si="32"/>
        <v>0.40116776739690707</v>
      </c>
    </row>
    <row r="151" spans="1:31" x14ac:dyDescent="0.2">
      <c r="A151" s="485">
        <v>0.71450905430450806</v>
      </c>
      <c r="B151" s="485">
        <f t="shared" si="22"/>
        <v>0.39058640637628828</v>
      </c>
      <c r="C151" s="486">
        <v>0.4512282291511916</v>
      </c>
      <c r="D151" s="486">
        <v>0.32994458360138501</v>
      </c>
      <c r="E151" s="487">
        <v>0.78178820739746091</v>
      </c>
      <c r="F151" s="486">
        <v>0.16738026306709064</v>
      </c>
      <c r="G151" s="487">
        <v>0.61371167053222653</v>
      </c>
      <c r="H151" s="487">
        <v>0.78274168945312494</v>
      </c>
      <c r="I151" s="487">
        <v>0.83709910644531249</v>
      </c>
      <c r="J151" s="487">
        <v>0.46144733551025391</v>
      </c>
      <c r="K151" s="487">
        <v>0.57823296142578129</v>
      </c>
      <c r="L151" s="487">
        <v>0.49503965393066401</v>
      </c>
      <c r="M151" s="481">
        <v>0.36598026433589403</v>
      </c>
      <c r="N151" s="481">
        <v>0.36598026433589403</v>
      </c>
      <c r="O151" s="486">
        <v>0.36598026433589403</v>
      </c>
      <c r="P151" s="486">
        <v>0.50550789345047875</v>
      </c>
      <c r="Q151" s="488">
        <f t="shared" si="23"/>
        <v>0.43574407889318639</v>
      </c>
      <c r="R151" s="487">
        <f t="shared" si="24"/>
        <v>0.50550789345047875</v>
      </c>
      <c r="S151" s="489">
        <v>0.52790649414062496</v>
      </c>
      <c r="T151" s="487">
        <f t="shared" si="25"/>
        <v>0.4512282291511916</v>
      </c>
      <c r="U151" s="487">
        <v>0</v>
      </c>
      <c r="V151" s="489">
        <f t="shared" si="26"/>
        <v>0.45495710410543089</v>
      </c>
      <c r="W151" s="489">
        <f t="shared" si="27"/>
        <v>0.40440631476038302</v>
      </c>
      <c r="X151" s="489">
        <f t="shared" si="28"/>
        <v>0.3538555254153351</v>
      </c>
      <c r="Y151" s="489">
        <f t="shared" si="29"/>
        <v>0.53078328812300268</v>
      </c>
      <c r="Z151" s="489">
        <f t="shared" si="30"/>
        <v>0.67401052460063837</v>
      </c>
      <c r="AA151" s="487">
        <v>0.82471620258532075</v>
      </c>
      <c r="AB151" s="485">
        <v>0.52366436767578128</v>
      </c>
      <c r="AC151" s="485">
        <v>0.37721298217773436</v>
      </c>
      <c r="AD151" s="489">
        <f t="shared" si="31"/>
        <v>0.5773977279663085</v>
      </c>
      <c r="AE151" s="489">
        <f t="shared" si="32"/>
        <v>0.39910456601696714</v>
      </c>
    </row>
    <row r="152" spans="1:31" x14ac:dyDescent="0.2">
      <c r="A152" s="485">
        <v>0.71080500389664669</v>
      </c>
      <c r="B152" s="485">
        <f t="shared" si="22"/>
        <v>0.3882914063362376</v>
      </c>
      <c r="C152" s="486">
        <v>0.44857093892370165</v>
      </c>
      <c r="D152" s="486">
        <v>0.3280118737487735</v>
      </c>
      <c r="E152" s="487">
        <v>0.7777674792480469</v>
      </c>
      <c r="F152" s="486">
        <v>0.16638719428453549</v>
      </c>
      <c r="G152" s="487">
        <v>0.61055532226562492</v>
      </c>
      <c r="H152" s="487">
        <v>0.77871604736328115</v>
      </c>
      <c r="I152" s="487">
        <v>0.83279390258789054</v>
      </c>
      <c r="J152" s="487">
        <v>0.45907410949707028</v>
      </c>
      <c r="K152" s="487">
        <v>0.57525908020019523</v>
      </c>
      <c r="L152" s="487">
        <v>0.49249367034912112</v>
      </c>
      <c r="M152" s="481">
        <v>0.36408058174206964</v>
      </c>
      <c r="N152" s="481">
        <v>0.36408058174206964</v>
      </c>
      <c r="O152" s="486">
        <v>0.36408058174206964</v>
      </c>
      <c r="P152" s="486">
        <v>0.50288396904851329</v>
      </c>
      <c r="Q152" s="488">
        <f t="shared" si="23"/>
        <v>0.43348227539529149</v>
      </c>
      <c r="R152" s="487">
        <f t="shared" si="24"/>
        <v>0.50288396904851329</v>
      </c>
      <c r="S152" s="489">
        <v>0.52519145507812504</v>
      </c>
      <c r="T152" s="487">
        <f t="shared" si="25"/>
        <v>0.44857093892370165</v>
      </c>
      <c r="U152" s="487">
        <v>0</v>
      </c>
      <c r="V152" s="489">
        <f t="shared" si="26"/>
        <v>0.45259557214366197</v>
      </c>
      <c r="W152" s="489">
        <f t="shared" si="27"/>
        <v>0.40230717523881065</v>
      </c>
      <c r="X152" s="489">
        <f t="shared" si="28"/>
        <v>0.35201877833395928</v>
      </c>
      <c r="Y152" s="489">
        <f t="shared" si="29"/>
        <v>0.52802816750093895</v>
      </c>
      <c r="Z152" s="489">
        <f t="shared" si="30"/>
        <v>0.67051195873135117</v>
      </c>
      <c r="AA152" s="487">
        <v>0.82047466719777962</v>
      </c>
      <c r="AB152" s="485">
        <v>0.52054486083984375</v>
      </c>
      <c r="AC152" s="485">
        <v>0.37495095825195313</v>
      </c>
      <c r="AD152" s="489">
        <f t="shared" si="31"/>
        <v>0.57442815399169922</v>
      </c>
      <c r="AE152" s="489">
        <f t="shared" si="32"/>
        <v>0.39705195916559261</v>
      </c>
    </row>
    <row r="153" spans="1:31" x14ac:dyDescent="0.2">
      <c r="A153" s="485">
        <v>0.70714298807078735</v>
      </c>
      <c r="B153" s="485">
        <f t="shared" si="22"/>
        <v>0.38602501401946654</v>
      </c>
      <c r="C153" s="486">
        <v>0.44594684634260545</v>
      </c>
      <c r="D153" s="486">
        <v>0.32610318169632763</v>
      </c>
      <c r="E153" s="487">
        <v>0.77376741333007804</v>
      </c>
      <c r="F153" s="486">
        <v>0.16540662401832998</v>
      </c>
      <c r="G153" s="487">
        <v>0.60741525512695316</v>
      </c>
      <c r="H153" s="487">
        <v>0.77471112670898434</v>
      </c>
      <c r="I153" s="487">
        <v>0.82851084106445316</v>
      </c>
      <c r="J153" s="487">
        <v>0.45671307952880857</v>
      </c>
      <c r="K153" s="487">
        <v>0.57230053283691407</v>
      </c>
      <c r="L153" s="487">
        <v>0.4899607708740234</v>
      </c>
      <c r="M153" s="481">
        <v>0.36219092601937497</v>
      </c>
      <c r="N153" s="481">
        <v>0.36219092601937497</v>
      </c>
      <c r="O153" s="486">
        <v>0.36219092601937497</v>
      </c>
      <c r="P153" s="486">
        <v>0.5002738941980035</v>
      </c>
      <c r="Q153" s="488">
        <f t="shared" si="23"/>
        <v>0.43123241010868923</v>
      </c>
      <c r="R153" s="487">
        <f t="shared" si="24"/>
        <v>0.5002738941980035</v>
      </c>
      <c r="S153" s="489">
        <v>0.52249038085937494</v>
      </c>
      <c r="T153" s="487">
        <f t="shared" si="25"/>
        <v>0.44594684634260545</v>
      </c>
      <c r="U153" s="487">
        <v>0</v>
      </c>
      <c r="V153" s="489">
        <f t="shared" si="26"/>
        <v>0.45024650477820316</v>
      </c>
      <c r="W153" s="489">
        <f t="shared" si="27"/>
        <v>0.40021911535840282</v>
      </c>
      <c r="X153" s="489">
        <f t="shared" si="28"/>
        <v>0.35019172593860243</v>
      </c>
      <c r="Y153" s="489">
        <f t="shared" si="29"/>
        <v>0.52528758890790372</v>
      </c>
      <c r="Z153" s="489">
        <f t="shared" si="30"/>
        <v>0.6670318589306713</v>
      </c>
      <c r="AA153" s="487">
        <v>0.81625497597142271</v>
      </c>
      <c r="AB153" s="485">
        <v>0.51746411132812498</v>
      </c>
      <c r="AC153" s="485">
        <v>0.37271722412109376</v>
      </c>
      <c r="AD153" s="489">
        <f t="shared" si="31"/>
        <v>0.57147385406494133</v>
      </c>
      <c r="AE153" s="489">
        <f t="shared" si="32"/>
        <v>0.39500990992804957</v>
      </c>
    </row>
    <row r="154" spans="1:31" x14ac:dyDescent="0.2">
      <c r="A154" s="485">
        <v>0.70350614260922884</v>
      </c>
      <c r="B154" s="485">
        <f t="shared" si="22"/>
        <v>0.38371049170921712</v>
      </c>
      <c r="C154" s="486">
        <v>0.44326710114538909</v>
      </c>
      <c r="D154" s="486">
        <v>0.32415388227304509</v>
      </c>
      <c r="E154" s="487">
        <v>0.76978789123535152</v>
      </c>
      <c r="F154" s="486">
        <v>0.16440534922916852</v>
      </c>
      <c r="G154" s="487">
        <v>0.60429129150390615</v>
      </c>
      <c r="H154" s="487">
        <v>0.77072674987792966</v>
      </c>
      <c r="I154" s="487">
        <v>0.82424980346679688</v>
      </c>
      <c r="J154" s="487">
        <v>0.45436418640136716</v>
      </c>
      <c r="K154" s="487">
        <v>0.56935720092773434</v>
      </c>
      <c r="L154" s="487">
        <v>0.48744089630126947</v>
      </c>
      <c r="M154" s="481">
        <v>0.36024741163957369</v>
      </c>
      <c r="N154" s="481">
        <v>0.36024741163957369</v>
      </c>
      <c r="O154" s="486">
        <v>0.36024741163957369</v>
      </c>
      <c r="P154" s="486">
        <v>0.49758942742270668</v>
      </c>
      <c r="Q154" s="488">
        <f t="shared" si="23"/>
        <v>0.42891841953114018</v>
      </c>
      <c r="R154" s="487">
        <f t="shared" si="24"/>
        <v>0.49758942742270668</v>
      </c>
      <c r="S154" s="489">
        <v>0.51980322265625001</v>
      </c>
      <c r="T154" s="487">
        <f t="shared" si="25"/>
        <v>0.44326710114538909</v>
      </c>
      <c r="U154" s="487">
        <v>0</v>
      </c>
      <c r="V154" s="489">
        <f t="shared" si="26"/>
        <v>0.44783048468043601</v>
      </c>
      <c r="W154" s="489">
        <f t="shared" si="27"/>
        <v>0.39807154193816535</v>
      </c>
      <c r="X154" s="489">
        <f t="shared" si="28"/>
        <v>0.34831259919589463</v>
      </c>
      <c r="Y154" s="489">
        <f t="shared" si="29"/>
        <v>0.52246889879384206</v>
      </c>
      <c r="Z154" s="489">
        <f t="shared" si="30"/>
        <v>0.66345256989694223</v>
      </c>
      <c r="AA154" s="487">
        <v>0.8120569650750411</v>
      </c>
      <c r="AB154" s="485">
        <v>0.51442138671875004</v>
      </c>
      <c r="AC154" s="485">
        <v>0.37051123046875001</v>
      </c>
      <c r="AD154" s="489">
        <f t="shared" si="31"/>
        <v>0.56853477478027348</v>
      </c>
      <c r="AE154" s="489">
        <f t="shared" si="32"/>
        <v>0.39297838138960461</v>
      </c>
    </row>
    <row r="155" spans="1:31" x14ac:dyDescent="0.2">
      <c r="A155" s="485">
        <v>0.69988800149050079</v>
      </c>
      <c r="B155" s="485">
        <f t="shared" si="22"/>
        <v>0.38142507746399301</v>
      </c>
      <c r="C155" s="486">
        <v>0.44062113136094139</v>
      </c>
      <c r="D155" s="486">
        <v>0.32222902356704469</v>
      </c>
      <c r="E155" s="487">
        <v>0.76582885375976562</v>
      </c>
      <c r="F155" s="486">
        <v>0.16341678688855946</v>
      </c>
      <c r="G155" s="487">
        <v>0.60118343139648434</v>
      </c>
      <c r="H155" s="487">
        <v>0.76676291687011722</v>
      </c>
      <c r="I155" s="487">
        <v>0.82001067138671868</v>
      </c>
      <c r="J155" s="487">
        <v>0.45202737091064454</v>
      </c>
      <c r="K155" s="487">
        <v>0.56642896606445314</v>
      </c>
      <c r="L155" s="487">
        <v>0.48493398742675781</v>
      </c>
      <c r="M155" s="481">
        <v>0.35831438282733541</v>
      </c>
      <c r="N155" s="481">
        <v>0.35831438282733541</v>
      </c>
      <c r="O155" s="486">
        <v>0.35831438282733541</v>
      </c>
      <c r="P155" s="486">
        <v>0.49491944377037311</v>
      </c>
      <c r="Q155" s="488">
        <f t="shared" si="23"/>
        <v>0.42661691329885426</v>
      </c>
      <c r="R155" s="487">
        <f t="shared" si="24"/>
        <v>0.49491944377037311</v>
      </c>
      <c r="S155" s="489">
        <v>0.51712988281250005</v>
      </c>
      <c r="T155" s="487">
        <f t="shared" si="25"/>
        <v>0.44062113136094139</v>
      </c>
      <c r="U155" s="487">
        <v>0</v>
      </c>
      <c r="V155" s="489">
        <f t="shared" si="26"/>
        <v>0.44542749939333581</v>
      </c>
      <c r="W155" s="489">
        <f t="shared" si="27"/>
        <v>0.39593555501629851</v>
      </c>
      <c r="X155" s="489">
        <f t="shared" si="28"/>
        <v>0.34644361063926116</v>
      </c>
      <c r="Y155" s="489">
        <f t="shared" si="29"/>
        <v>0.51966541595889171</v>
      </c>
      <c r="Z155" s="489">
        <f t="shared" si="30"/>
        <v>0.65989259169383074</v>
      </c>
      <c r="AA155" s="487">
        <v>0.80788052528782894</v>
      </c>
      <c r="AB155" s="485">
        <v>0.51141604614257807</v>
      </c>
      <c r="AC155" s="485">
        <v>0.36833251953125001</v>
      </c>
      <c r="AD155" s="489">
        <f t="shared" si="31"/>
        <v>0.56561080932617191</v>
      </c>
      <c r="AE155" s="489">
        <f t="shared" si="32"/>
        <v>0.39095729972079024</v>
      </c>
    </row>
    <row r="156" spans="1:31" x14ac:dyDescent="0.2">
      <c r="A156" s="485">
        <v>0.6962884685180033</v>
      </c>
      <c r="B156" s="485">
        <f t="shared" si="22"/>
        <v>0.3791679096563661</v>
      </c>
      <c r="C156" s="486">
        <v>0.43800793582385783</v>
      </c>
      <c r="D156" s="486">
        <v>0.32032788348887437</v>
      </c>
      <c r="E156" s="487">
        <v>0.7618901824951172</v>
      </c>
      <c r="F156" s="486">
        <v>0.16244055843988575</v>
      </c>
      <c r="G156" s="487">
        <v>0.59809155639648437</v>
      </c>
      <c r="H156" s="487">
        <v>0.76281945007324214</v>
      </c>
      <c r="I156" s="487">
        <v>0.81579332641601554</v>
      </c>
      <c r="J156" s="487">
        <v>0.44970257385253909</v>
      </c>
      <c r="K156" s="487">
        <v>0.56351582824707036</v>
      </c>
      <c r="L156" s="487">
        <v>0.48243995544433593</v>
      </c>
      <c r="M156" s="481">
        <v>0.35639166995551363</v>
      </c>
      <c r="N156" s="481">
        <v>0.35639166995551363</v>
      </c>
      <c r="O156" s="486">
        <v>0.35639166995551363</v>
      </c>
      <c r="P156" s="486">
        <v>0.49226370894459359</v>
      </c>
      <c r="Q156" s="488">
        <f t="shared" si="23"/>
        <v>0.42432768945005361</v>
      </c>
      <c r="R156" s="487">
        <f t="shared" si="24"/>
        <v>0.49226370894459359</v>
      </c>
      <c r="S156" s="489">
        <v>0.51447026367187509</v>
      </c>
      <c r="T156" s="487">
        <f t="shared" si="25"/>
        <v>0.43800793582385783</v>
      </c>
      <c r="U156" s="487">
        <v>0</v>
      </c>
      <c r="V156" s="489">
        <f t="shared" si="26"/>
        <v>0.44303733805013423</v>
      </c>
      <c r="W156" s="489">
        <f t="shared" si="27"/>
        <v>0.39381096715567487</v>
      </c>
      <c r="X156" s="489">
        <f t="shared" si="28"/>
        <v>0.34458459626121551</v>
      </c>
      <c r="Y156" s="489">
        <f t="shared" si="29"/>
        <v>0.51687689439182327</v>
      </c>
      <c r="Z156" s="489">
        <f t="shared" si="30"/>
        <v>0.65635161192612479</v>
      </c>
      <c r="AA156" s="487">
        <v>0.80372560199938325</v>
      </c>
      <c r="AB156" s="485">
        <v>0.50844729614257811</v>
      </c>
      <c r="AC156" s="485">
        <v>0.36618051147460939</v>
      </c>
      <c r="AD156" s="489">
        <f t="shared" si="31"/>
        <v>0.56270185089111335</v>
      </c>
      <c r="AE156" s="489">
        <f t="shared" si="32"/>
        <v>0.38894659109213908</v>
      </c>
    </row>
    <row r="157" spans="1:31" x14ac:dyDescent="0.2">
      <c r="A157" s="485">
        <v>0.69270744798978556</v>
      </c>
      <c r="B157" s="485">
        <f t="shared" si="22"/>
        <v>0.37693876144073435</v>
      </c>
      <c r="C157" s="486">
        <v>0.43542724997515853</v>
      </c>
      <c r="D157" s="486">
        <v>0.31845027290631012</v>
      </c>
      <c r="E157" s="487">
        <v>0.75797175903320313</v>
      </c>
      <c r="F157" s="486">
        <v>0.16147656262283952</v>
      </c>
      <c r="G157" s="487">
        <v>0.59501554809570312</v>
      </c>
      <c r="H157" s="487">
        <v>0.75889623107910154</v>
      </c>
      <c r="I157" s="487">
        <v>0.81159770935058584</v>
      </c>
      <c r="J157" s="487">
        <v>0.44738973602294918</v>
      </c>
      <c r="K157" s="487">
        <v>0.56061766906738275</v>
      </c>
      <c r="L157" s="487">
        <v>0.47995877075195315</v>
      </c>
      <c r="M157" s="481">
        <v>0.35447933042382829</v>
      </c>
      <c r="N157" s="481">
        <v>0.35447933042382829</v>
      </c>
      <c r="O157" s="486">
        <v>0.35447933042382829</v>
      </c>
      <c r="P157" s="486">
        <v>0.48962230222836406</v>
      </c>
      <c r="Q157" s="488">
        <f t="shared" si="23"/>
        <v>0.4220508163260962</v>
      </c>
      <c r="R157" s="487">
        <f t="shared" si="24"/>
        <v>0.48962230222836406</v>
      </c>
      <c r="S157" s="489">
        <v>0.51182431640625003</v>
      </c>
      <c r="T157" s="487">
        <f t="shared" si="25"/>
        <v>0.43542724997515853</v>
      </c>
      <c r="U157" s="487">
        <v>0</v>
      </c>
      <c r="V157" s="489">
        <f t="shared" si="26"/>
        <v>0.44066007200552765</v>
      </c>
      <c r="W157" s="489">
        <f t="shared" si="27"/>
        <v>0.39169784178269129</v>
      </c>
      <c r="X157" s="489">
        <f t="shared" si="28"/>
        <v>0.34273561155985482</v>
      </c>
      <c r="Y157" s="489">
        <f t="shared" si="29"/>
        <v>0.51410341733978226</v>
      </c>
      <c r="Z157" s="489">
        <f t="shared" si="30"/>
        <v>0.65282973630448538</v>
      </c>
      <c r="AA157" s="487">
        <v>0.79959203137849511</v>
      </c>
      <c r="AB157" s="485">
        <v>0.50551452636718752</v>
      </c>
      <c r="AC157" s="485">
        <v>0.36405474853515624</v>
      </c>
      <c r="AD157" s="489">
        <f t="shared" si="31"/>
        <v>0.55980784606933598</v>
      </c>
      <c r="AE157" s="489">
        <f t="shared" si="32"/>
        <v>0.38694621858891737</v>
      </c>
    </row>
    <row r="158" spans="1:31" x14ac:dyDescent="0.2">
      <c r="A158" s="485">
        <v>0.68914484469604209</v>
      </c>
      <c r="B158" s="485">
        <f t="shared" si="22"/>
        <v>0.37470101208445394</v>
      </c>
      <c r="C158" s="486">
        <v>0.43283667643933671</v>
      </c>
      <c r="D158" s="486">
        <v>0.31656534772957118</v>
      </c>
      <c r="E158" s="487">
        <v>0.75407352416992179</v>
      </c>
      <c r="F158" s="486">
        <v>0.16050896028146999</v>
      </c>
      <c r="G158" s="487">
        <v>0.59195534729003907</v>
      </c>
      <c r="H158" s="487">
        <v>0.75499320068359366</v>
      </c>
      <c r="I158" s="487">
        <v>0.80742364257812504</v>
      </c>
      <c r="J158" s="487">
        <v>0.44508879821777342</v>
      </c>
      <c r="K158" s="487">
        <v>0.55773442932128903</v>
      </c>
      <c r="L158" s="487">
        <v>0.47749034454345701</v>
      </c>
      <c r="M158" s="481">
        <v>0.35254612742145952</v>
      </c>
      <c r="N158" s="481">
        <v>0.35254612742145952</v>
      </c>
      <c r="O158" s="486">
        <v>0.35254612742145952</v>
      </c>
      <c r="P158" s="486">
        <v>0.48695207797702922</v>
      </c>
      <c r="Q158" s="488">
        <f t="shared" si="23"/>
        <v>0.41974910269924437</v>
      </c>
      <c r="R158" s="487">
        <f t="shared" si="24"/>
        <v>0.48695207797702922</v>
      </c>
      <c r="S158" s="489">
        <v>0.5091919921875</v>
      </c>
      <c r="T158" s="487">
        <f t="shared" si="25"/>
        <v>0.43283667643933671</v>
      </c>
      <c r="U158" s="487">
        <v>0</v>
      </c>
      <c r="V158" s="489">
        <f t="shared" si="26"/>
        <v>0.4382568701793263</v>
      </c>
      <c r="W158" s="489">
        <f t="shared" si="27"/>
        <v>0.38956166238162337</v>
      </c>
      <c r="X158" s="489">
        <f t="shared" si="28"/>
        <v>0.34086645458392045</v>
      </c>
      <c r="Y158" s="489">
        <f t="shared" si="29"/>
        <v>0.51129968187588071</v>
      </c>
      <c r="Z158" s="489">
        <f t="shared" si="30"/>
        <v>0.6492694373027057</v>
      </c>
      <c r="AA158" s="487">
        <v>0.79547970420435854</v>
      </c>
      <c r="AB158" s="485">
        <v>0.50261703491210941</v>
      </c>
      <c r="AC158" s="485">
        <v>0.36195471191406248</v>
      </c>
      <c r="AD158" s="489">
        <f t="shared" si="31"/>
        <v>0.55692874145507809</v>
      </c>
      <c r="AE158" s="489">
        <f t="shared" si="32"/>
        <v>0.38495614529639155</v>
      </c>
    </row>
    <row r="159" spans="1:31" x14ac:dyDescent="0.2">
      <c r="A159" s="485">
        <v>0.68560056391678514</v>
      </c>
      <c r="B159" s="485">
        <f t="shared" si="22"/>
        <v>0.37252633645554623</v>
      </c>
      <c r="C159" s="486">
        <v>0.43031918844455874</v>
      </c>
      <c r="D159" s="486">
        <v>0.31473348446653371</v>
      </c>
      <c r="E159" s="487">
        <v>0.75019530029296877</v>
      </c>
      <c r="F159" s="486">
        <v>0.15956873945164796</v>
      </c>
      <c r="G159" s="487">
        <v>0.5889108947753906</v>
      </c>
      <c r="H159" s="487">
        <v>0.7511102404785156</v>
      </c>
      <c r="I159" s="487">
        <v>0.8032710668945312</v>
      </c>
      <c r="J159" s="487">
        <v>0.44279970123291018</v>
      </c>
      <c r="K159" s="487">
        <v>0.55486599060058595</v>
      </c>
      <c r="L159" s="487">
        <v>0.47503461761474608</v>
      </c>
      <c r="M159" s="481">
        <v>0.35065436697423563</v>
      </c>
      <c r="N159" s="481">
        <v>0.35065436697423563</v>
      </c>
      <c r="O159" s="486">
        <v>0.35065436697423563</v>
      </c>
      <c r="P159" s="486">
        <v>0.48433909598925889</v>
      </c>
      <c r="Q159" s="488">
        <f t="shared" si="23"/>
        <v>0.41749673148174726</v>
      </c>
      <c r="R159" s="487">
        <f t="shared" si="24"/>
        <v>0.48433909598925889</v>
      </c>
      <c r="S159" s="489">
        <v>0.50657319335937501</v>
      </c>
      <c r="T159" s="487">
        <f t="shared" si="25"/>
        <v>0.43031918844455874</v>
      </c>
      <c r="U159" s="487">
        <v>0</v>
      </c>
      <c r="V159" s="489">
        <f t="shared" si="26"/>
        <v>0.43590518639033299</v>
      </c>
      <c r="W159" s="489">
        <f t="shared" si="27"/>
        <v>0.38747127679140714</v>
      </c>
      <c r="X159" s="489">
        <f t="shared" si="28"/>
        <v>0.33903736719248123</v>
      </c>
      <c r="Y159" s="489">
        <f t="shared" si="29"/>
        <v>0.50855605078872179</v>
      </c>
      <c r="Z159" s="489">
        <f t="shared" si="30"/>
        <v>0.64578546131901193</v>
      </c>
      <c r="AA159" s="487">
        <v>0.79138856586657069</v>
      </c>
      <c r="AB159" s="485">
        <v>0.49975421142578125</v>
      </c>
      <c r="AC159" s="485">
        <v>0.35987997436523439</v>
      </c>
      <c r="AD159" s="489">
        <f t="shared" si="31"/>
        <v>0.5540644302368164</v>
      </c>
      <c r="AE159" s="489">
        <f t="shared" si="32"/>
        <v>0.38297629738509431</v>
      </c>
    </row>
    <row r="160" spans="1:31" x14ac:dyDescent="0.2">
      <c r="A160" s="485">
        <v>0.6820745114190504</v>
      </c>
      <c r="B160" s="485">
        <f t="shared" si="22"/>
        <v>0.37037813984901535</v>
      </c>
      <c r="C160" s="486">
        <v>0.42783241894240581</v>
      </c>
      <c r="D160" s="486">
        <v>0.31292386075562495</v>
      </c>
      <c r="E160" s="487">
        <v>0.74633702819824221</v>
      </c>
      <c r="F160" s="486">
        <v>0.15864007255141507</v>
      </c>
      <c r="G160" s="487">
        <v>0.58588213134765621</v>
      </c>
      <c r="H160" s="487">
        <v>0.74724729125976563</v>
      </c>
      <c r="I160" s="487">
        <v>0.79913980468750001</v>
      </c>
      <c r="J160" s="487">
        <v>0.44052238586425779</v>
      </c>
      <c r="K160" s="487">
        <v>0.55201229370117189</v>
      </c>
      <c r="L160" s="487">
        <v>0.47259150115966797</v>
      </c>
      <c r="M160" s="481">
        <v>0.34877281287392059</v>
      </c>
      <c r="N160" s="481">
        <v>0.34877281287392059</v>
      </c>
      <c r="O160" s="486">
        <v>0.34877281287392059</v>
      </c>
      <c r="P160" s="486">
        <v>0.48174021145271356</v>
      </c>
      <c r="Q160" s="488">
        <f t="shared" si="23"/>
        <v>0.41525651216331705</v>
      </c>
      <c r="R160" s="487">
        <f t="shared" si="24"/>
        <v>0.48174021145271356</v>
      </c>
      <c r="S160" s="489">
        <v>0.50396787109375007</v>
      </c>
      <c r="T160" s="487">
        <f t="shared" si="25"/>
        <v>0.42783241894240581</v>
      </c>
      <c r="U160" s="487">
        <v>0</v>
      </c>
      <c r="V160" s="489">
        <f t="shared" si="26"/>
        <v>0.4335661903074422</v>
      </c>
      <c r="W160" s="489">
        <f t="shared" si="27"/>
        <v>0.38539216916217089</v>
      </c>
      <c r="X160" s="489">
        <f t="shared" si="28"/>
        <v>0.33721814801689948</v>
      </c>
      <c r="Y160" s="489">
        <f t="shared" si="29"/>
        <v>0.50582722202534924</v>
      </c>
      <c r="Z160" s="489">
        <f t="shared" si="30"/>
        <v>0.64232028193695134</v>
      </c>
      <c r="AA160" s="487">
        <v>0.78731845253392274</v>
      </c>
      <c r="AB160" s="485">
        <v>0.49692544555664064</v>
      </c>
      <c r="AC160" s="485">
        <v>0.35783007812500001</v>
      </c>
      <c r="AD160" s="489">
        <f t="shared" si="31"/>
        <v>0.55121485900878919</v>
      </c>
      <c r="AE160" s="489">
        <f t="shared" si="32"/>
        <v>0.38100663794029199</v>
      </c>
    </row>
    <row r="161" spans="1:31" x14ac:dyDescent="0.2">
      <c r="A161" s="485">
        <v>0.6785665934545686</v>
      </c>
      <c r="B161" s="485">
        <f t="shared" si="22"/>
        <v>0.36825565414473127</v>
      </c>
      <c r="C161" s="486">
        <v>0.42537547565429151</v>
      </c>
      <c r="D161" s="486">
        <v>0.31113583263517097</v>
      </c>
      <c r="E161" s="487">
        <v>0.74249858947753899</v>
      </c>
      <c r="F161" s="486">
        <v>0.15772262249508848</v>
      </c>
      <c r="G161" s="487">
        <v>0.58286893859863276</v>
      </c>
      <c r="H161" s="487">
        <v>0.743404175415039</v>
      </c>
      <c r="I161" s="487">
        <v>0.79502979675292973</v>
      </c>
      <c r="J161" s="487">
        <v>0.43825676330566404</v>
      </c>
      <c r="K161" s="487">
        <v>0.54917327941894534</v>
      </c>
      <c r="L161" s="487">
        <v>0.47016096557617187</v>
      </c>
      <c r="M161" s="481">
        <v>0.34690130001037656</v>
      </c>
      <c r="N161" s="481">
        <v>0.34690130001037656</v>
      </c>
      <c r="O161" s="486">
        <v>0.34690130001037656</v>
      </c>
      <c r="P161" s="486">
        <v>0.47915519631007369</v>
      </c>
      <c r="Q161" s="488">
        <f t="shared" si="23"/>
        <v>0.4130282481602251</v>
      </c>
      <c r="R161" s="487">
        <f t="shared" si="24"/>
        <v>0.47915519631007369</v>
      </c>
      <c r="S161" s="489">
        <v>0.50137597656249999</v>
      </c>
      <c r="T161" s="487">
        <f t="shared" si="25"/>
        <v>0.42537547565429151</v>
      </c>
      <c r="U161" s="487">
        <v>0</v>
      </c>
      <c r="V161" s="489">
        <f t="shared" si="26"/>
        <v>0.43123967667906632</v>
      </c>
      <c r="W161" s="489">
        <f t="shared" si="27"/>
        <v>0.383324157048059</v>
      </c>
      <c r="X161" s="489">
        <f t="shared" si="28"/>
        <v>0.33540863741705157</v>
      </c>
      <c r="Y161" s="489">
        <f t="shared" si="29"/>
        <v>0.50311295612557738</v>
      </c>
      <c r="Z161" s="489">
        <f t="shared" si="30"/>
        <v>0.63887359508009833</v>
      </c>
      <c r="AA161" s="487">
        <v>0.78326925498560851</v>
      </c>
      <c r="AB161" s="485">
        <v>0.49413006591796876</v>
      </c>
      <c r="AC161" s="485">
        <v>0.35580450439453126</v>
      </c>
      <c r="AD161" s="489">
        <f t="shared" si="31"/>
        <v>0.54837997436523434</v>
      </c>
      <c r="AE161" s="489">
        <f t="shared" si="32"/>
        <v>0.37904713004725066</v>
      </c>
    </row>
    <row r="162" spans="1:31" x14ac:dyDescent="0.2">
      <c r="A162" s="485">
        <v>0.67507671675720482</v>
      </c>
      <c r="B162" s="485">
        <f t="shared" si="22"/>
        <v>0.36615868822636016</v>
      </c>
      <c r="C162" s="486">
        <v>0.42294813572002338</v>
      </c>
      <c r="D162" s="486">
        <v>0.30936924073269695</v>
      </c>
      <c r="E162" s="487">
        <v>0.73867992492675771</v>
      </c>
      <c r="F162" s="486">
        <v>0.15681630402173932</v>
      </c>
      <c r="G162" s="487">
        <v>0.57987125732421874</v>
      </c>
      <c r="H162" s="487">
        <v>0.73958083374023431</v>
      </c>
      <c r="I162" s="487">
        <v>0.79094092468261712</v>
      </c>
      <c r="J162" s="487">
        <v>0.43600280395507812</v>
      </c>
      <c r="K162" s="487">
        <v>0.54634888854980468</v>
      </c>
      <c r="L162" s="487">
        <v>0.46774292205810547</v>
      </c>
      <c r="M162" s="481">
        <v>0.34503988425482385</v>
      </c>
      <c r="N162" s="481">
        <v>0.34503988425482385</v>
      </c>
      <c r="O162" s="486">
        <v>0.34503988425482385</v>
      </c>
      <c r="P162" s="486">
        <v>0.47658412773310438</v>
      </c>
      <c r="Q162" s="488">
        <f t="shared" si="23"/>
        <v>0.41081200599396411</v>
      </c>
      <c r="R162" s="487">
        <f t="shared" si="24"/>
        <v>0.47658412773310438</v>
      </c>
      <c r="S162" s="489">
        <v>0.498797412109375</v>
      </c>
      <c r="T162" s="487">
        <f t="shared" si="25"/>
        <v>0.42294813572002338</v>
      </c>
      <c r="U162" s="487">
        <v>0</v>
      </c>
      <c r="V162" s="489">
        <f t="shared" si="26"/>
        <v>0.42892571495979392</v>
      </c>
      <c r="W162" s="489">
        <f t="shared" si="27"/>
        <v>0.38126730218648353</v>
      </c>
      <c r="X162" s="489">
        <f t="shared" si="28"/>
        <v>0.33360888941317307</v>
      </c>
      <c r="Y162" s="489">
        <f t="shared" si="29"/>
        <v>0.50041333411975952</v>
      </c>
      <c r="Z162" s="489">
        <f t="shared" si="30"/>
        <v>0.63544550364413921</v>
      </c>
      <c r="AA162" s="487">
        <v>0.77924086400082238</v>
      </c>
      <c r="AB162" s="485">
        <v>0.49136752319335936</v>
      </c>
      <c r="AC162" s="485">
        <v>0.35380288696289064</v>
      </c>
      <c r="AD162" s="489">
        <f t="shared" si="31"/>
        <v>0.54555966949462886</v>
      </c>
      <c r="AE162" s="489">
        <f t="shared" si="32"/>
        <v>0.37709769987650327</v>
      </c>
    </row>
    <row r="163" spans="1:31" x14ac:dyDescent="0.2">
      <c r="A163" s="485">
        <v>0.67160478854045502</v>
      </c>
      <c r="B163" s="485">
        <f t="shared" si="22"/>
        <v>0.36405281044439658</v>
      </c>
      <c r="C163" s="486">
        <v>0.42051054155029427</v>
      </c>
      <c r="D163" s="486">
        <v>0.30759507933849889</v>
      </c>
      <c r="E163" s="487">
        <v>0.73488085693359373</v>
      </c>
      <c r="F163" s="486">
        <v>0.15590623352124028</v>
      </c>
      <c r="G163" s="487">
        <v>0.5768889691162109</v>
      </c>
      <c r="H163" s="487">
        <v>0.73577714782714843</v>
      </c>
      <c r="I163" s="487">
        <v>0.78687312927246089</v>
      </c>
      <c r="J163" s="487">
        <v>0.43376044860839841</v>
      </c>
      <c r="K163" s="487">
        <v>0.54353900268554689</v>
      </c>
      <c r="L163" s="487">
        <v>0.46533731140136714</v>
      </c>
      <c r="M163" s="481">
        <v>0.34315816060289506</v>
      </c>
      <c r="N163" s="481">
        <v>0.34315816060289506</v>
      </c>
      <c r="O163" s="486">
        <v>0.34315816060289506</v>
      </c>
      <c r="P163" s="486">
        <v>0.47398500900447965</v>
      </c>
      <c r="Q163" s="488">
        <f t="shared" si="23"/>
        <v>0.40857158480368738</v>
      </c>
      <c r="R163" s="487">
        <f t="shared" si="24"/>
        <v>0.47398500900447965</v>
      </c>
      <c r="S163" s="489">
        <v>0.49623208007812503</v>
      </c>
      <c r="T163" s="487">
        <f t="shared" si="25"/>
        <v>0.42051054155029427</v>
      </c>
      <c r="U163" s="487">
        <v>0</v>
      </c>
      <c r="V163" s="489">
        <f t="shared" si="26"/>
        <v>0.4265865081040317</v>
      </c>
      <c r="W163" s="489">
        <f t="shared" si="27"/>
        <v>0.37918800720358375</v>
      </c>
      <c r="X163" s="489">
        <f t="shared" si="28"/>
        <v>0.33178950630313575</v>
      </c>
      <c r="Y163" s="489">
        <f t="shared" si="29"/>
        <v>0.49768425945470368</v>
      </c>
      <c r="Z163" s="489">
        <f t="shared" si="30"/>
        <v>0.63198001200597287</v>
      </c>
      <c r="AA163" s="487">
        <v>0.77523322496916114</v>
      </c>
      <c r="AB163" s="485">
        <v>0.48863720703125002</v>
      </c>
      <c r="AC163" s="485">
        <v>0.35182476806640622</v>
      </c>
      <c r="AD163" s="489">
        <f t="shared" si="31"/>
        <v>0.54275383758544926</v>
      </c>
      <c r="AE163" s="489">
        <f t="shared" si="32"/>
        <v>0.37515827359858234</v>
      </c>
    </row>
    <row r="164" spans="1:31" x14ac:dyDescent="0.2">
      <c r="A164" s="485">
        <v>0.66815071649505986</v>
      </c>
      <c r="B164" s="485">
        <f t="shared" si="22"/>
        <v>0.36207211589342536</v>
      </c>
      <c r="C164" s="486">
        <v>0.41821790546054433</v>
      </c>
      <c r="D164" s="486">
        <v>0.3059263263263064</v>
      </c>
      <c r="E164" s="487">
        <v>0.73110132629394531</v>
      </c>
      <c r="F164" s="486">
        <v>0.15505035251519184</v>
      </c>
      <c r="G164" s="487">
        <v>0.57392201477050786</v>
      </c>
      <c r="H164" s="487">
        <v>0.73199305847167961</v>
      </c>
      <c r="I164" s="487">
        <v>0.78282623291015618</v>
      </c>
      <c r="J164" s="487">
        <v>0.43152960845947264</v>
      </c>
      <c r="K164" s="487">
        <v>0.54074356262207035</v>
      </c>
      <c r="L164" s="487">
        <v>0.46294407440185548</v>
      </c>
      <c r="M164" s="481">
        <v>0.34137694000672703</v>
      </c>
      <c r="N164" s="481">
        <v>0.34137694000672703</v>
      </c>
      <c r="O164" s="486">
        <v>0.34137694000672703</v>
      </c>
      <c r="P164" s="486">
        <v>0.47152470947719927</v>
      </c>
      <c r="Q164" s="488">
        <f t="shared" si="23"/>
        <v>0.40645082474196315</v>
      </c>
      <c r="R164" s="487">
        <f t="shared" si="24"/>
        <v>0.47152470947719927</v>
      </c>
      <c r="S164" s="489">
        <v>0.49367993164062507</v>
      </c>
      <c r="T164" s="487">
        <f t="shared" si="25"/>
        <v>0.41821790546054433</v>
      </c>
      <c r="U164" s="487">
        <v>0</v>
      </c>
      <c r="V164" s="489">
        <f t="shared" si="26"/>
        <v>0.42437223852947936</v>
      </c>
      <c r="W164" s="489">
        <f t="shared" si="27"/>
        <v>0.37721976758175946</v>
      </c>
      <c r="X164" s="489">
        <f t="shared" si="28"/>
        <v>0.33006729663403944</v>
      </c>
      <c r="Y164" s="489">
        <f t="shared" si="29"/>
        <v>0.49510094495105927</v>
      </c>
      <c r="Z164" s="489">
        <f t="shared" si="30"/>
        <v>0.62869961263626573</v>
      </c>
      <c r="AA164" s="487">
        <v>0.77124617405941609</v>
      </c>
      <c r="AB164" s="485">
        <v>0.48593853759765626</v>
      </c>
      <c r="AC164" s="485">
        <v>0.34986975097656248</v>
      </c>
      <c r="AD164" s="489">
        <f t="shared" si="31"/>
        <v>0.53996242523193372</v>
      </c>
      <c r="AE164" s="489">
        <f t="shared" si="32"/>
        <v>0.37322881429875415</v>
      </c>
    </row>
    <row r="165" spans="1:31" x14ac:dyDescent="0.2">
      <c r="A165" s="485">
        <v>0.66471440878655996</v>
      </c>
      <c r="B165" s="485">
        <f t="shared" si="22"/>
        <v>0.36011429408281581</v>
      </c>
      <c r="C165" s="486">
        <v>0.41595179910056934</v>
      </c>
      <c r="D165" s="486">
        <v>0.30427678906506223</v>
      </c>
      <c r="E165" s="487">
        <v>0.72734127380371094</v>
      </c>
      <c r="F165" s="486">
        <v>0.15420444355600652</v>
      </c>
      <c r="G165" s="487">
        <v>0.57097033508300787</v>
      </c>
      <c r="H165" s="487">
        <v>0.72822838806152346</v>
      </c>
      <c r="I165" s="487">
        <v>0.77880017639160148</v>
      </c>
      <c r="J165" s="487">
        <v>0.42931025390624999</v>
      </c>
      <c r="K165" s="487">
        <v>0.53796250915527344</v>
      </c>
      <c r="L165" s="487">
        <v>0.4605631518554687</v>
      </c>
      <c r="M165" s="481">
        <v>0.33960512101766405</v>
      </c>
      <c r="N165" s="481">
        <v>0.33960512101766405</v>
      </c>
      <c r="O165" s="486">
        <v>0.33960512101766405</v>
      </c>
      <c r="P165" s="486">
        <v>0.46907739585944974</v>
      </c>
      <c r="Q165" s="488">
        <f t="shared" si="23"/>
        <v>0.40434125843855689</v>
      </c>
      <c r="R165" s="487">
        <f t="shared" si="24"/>
        <v>0.46907739585944974</v>
      </c>
      <c r="S165" s="489">
        <v>0.49114091796875003</v>
      </c>
      <c r="T165" s="487">
        <f t="shared" si="25"/>
        <v>0.41595179910056934</v>
      </c>
      <c r="U165" s="487">
        <v>0</v>
      </c>
      <c r="V165" s="489">
        <f t="shared" si="26"/>
        <v>0.42216965627350478</v>
      </c>
      <c r="W165" s="489">
        <f t="shared" si="27"/>
        <v>0.37526191668755982</v>
      </c>
      <c r="X165" s="489">
        <f t="shared" si="28"/>
        <v>0.3283541771016148</v>
      </c>
      <c r="Y165" s="489">
        <f t="shared" si="29"/>
        <v>0.49253126565242222</v>
      </c>
      <c r="Z165" s="489">
        <f t="shared" si="30"/>
        <v>0.62543652781259962</v>
      </c>
      <c r="AA165" s="487">
        <v>0.76727965666118425</v>
      </c>
      <c r="AB165" s="485">
        <v>0.48327099609375002</v>
      </c>
      <c r="AC165" s="485">
        <v>0.34793737792968749</v>
      </c>
      <c r="AD165" s="489">
        <f t="shared" si="31"/>
        <v>0.53718537902832031</v>
      </c>
      <c r="AE165" s="489">
        <f t="shared" si="32"/>
        <v>0.37130928506228505</v>
      </c>
    </row>
    <row r="166" spans="1:31" x14ac:dyDescent="0.2">
      <c r="A166" s="485">
        <v>0.66129577405267626</v>
      </c>
      <c r="B166" s="485">
        <f t="shared" si="22"/>
        <v>0.35811308172777989</v>
      </c>
      <c r="C166" s="486">
        <v>0.413635524446619</v>
      </c>
      <c r="D166" s="486">
        <v>0.30259063900894073</v>
      </c>
      <c r="E166" s="487">
        <v>0.72360052185058588</v>
      </c>
      <c r="F166" s="486">
        <v>0.15333987532653359</v>
      </c>
      <c r="G166" s="487">
        <v>0.56803381164550781</v>
      </c>
      <c r="H166" s="487">
        <v>0.72448307739257811</v>
      </c>
      <c r="I166" s="487">
        <v>0.77479478210449226</v>
      </c>
      <c r="J166" s="487">
        <v>0.42710229614257811</v>
      </c>
      <c r="K166" s="487">
        <v>0.53519578308105475</v>
      </c>
      <c r="L166" s="487">
        <v>0.45819445495605465</v>
      </c>
      <c r="M166" s="481">
        <v>0.33778280193472643</v>
      </c>
      <c r="N166" s="481">
        <v>0.33778280193472643</v>
      </c>
      <c r="O166" s="486">
        <v>0.33778280193472643</v>
      </c>
      <c r="P166" s="486">
        <v>0.46656032931084229</v>
      </c>
      <c r="Q166" s="488">
        <f t="shared" si="23"/>
        <v>0.40217156562278433</v>
      </c>
      <c r="R166" s="487">
        <f t="shared" si="24"/>
        <v>0.46656032931084229</v>
      </c>
      <c r="S166" s="489">
        <v>0.48861499023437499</v>
      </c>
      <c r="T166" s="487">
        <f t="shared" si="25"/>
        <v>0.413635524446619</v>
      </c>
      <c r="U166" s="487">
        <v>0</v>
      </c>
      <c r="V166" s="489">
        <f t="shared" si="26"/>
        <v>0.41990429637975807</v>
      </c>
      <c r="W166" s="489">
        <f t="shared" si="27"/>
        <v>0.37324826344867384</v>
      </c>
      <c r="X166" s="489">
        <f t="shared" si="28"/>
        <v>0.32659223051758957</v>
      </c>
      <c r="Y166" s="489">
        <f t="shared" si="29"/>
        <v>0.4898883457763844</v>
      </c>
      <c r="Z166" s="489">
        <f t="shared" si="30"/>
        <v>0.62208043908112309</v>
      </c>
      <c r="AA166" s="487">
        <v>0.76333350894325658</v>
      </c>
      <c r="AB166" s="485">
        <v>0.48063403320312498</v>
      </c>
      <c r="AC166" s="485">
        <v>0.34602728271484373</v>
      </c>
      <c r="AD166" s="489">
        <f t="shared" si="31"/>
        <v>0.53442264556884767</v>
      </c>
      <c r="AE166" s="489">
        <f t="shared" si="32"/>
        <v>0.36939964897444139</v>
      </c>
    </row>
    <row r="167" spans="1:31" x14ac:dyDescent="0.2">
      <c r="A167" s="485">
        <v>0.65789472140109861</v>
      </c>
      <c r="B167" s="485">
        <f t="shared" si="22"/>
        <v>0.35613520727201498</v>
      </c>
      <c r="C167" s="486">
        <v>0.41134631708994052</v>
      </c>
      <c r="D167" s="486">
        <v>0.30092409745408938</v>
      </c>
      <c r="E167" s="487">
        <v>0.71987901123046871</v>
      </c>
      <c r="F167" s="486">
        <v>0.15248547874279092</v>
      </c>
      <c r="G167" s="487">
        <v>0.56511238525390628</v>
      </c>
      <c r="H167" s="487">
        <v>0.72075706726074218</v>
      </c>
      <c r="I167" s="487">
        <v>0.77080999084472657</v>
      </c>
      <c r="J167" s="487">
        <v>0.42490570556640622</v>
      </c>
      <c r="K167" s="487">
        <v>0.53244326599121095</v>
      </c>
      <c r="L167" s="487">
        <v>0.45583795410156247</v>
      </c>
      <c r="M167" s="481">
        <v>0.33597031455155074</v>
      </c>
      <c r="N167" s="481">
        <v>0.33597031455155074</v>
      </c>
      <c r="O167" s="486">
        <v>0.33597031455155074</v>
      </c>
      <c r="P167" s="486">
        <v>0.46405684273449033</v>
      </c>
      <c r="Q167" s="488">
        <f t="shared" si="23"/>
        <v>0.40001357864302056</v>
      </c>
      <c r="R167" s="487">
        <f t="shared" si="24"/>
        <v>0.46405684273449033</v>
      </c>
      <c r="S167" s="489">
        <v>0.48610205078125007</v>
      </c>
      <c r="T167" s="487">
        <f t="shared" si="25"/>
        <v>0.41134631708994052</v>
      </c>
      <c r="U167" s="487">
        <v>0</v>
      </c>
      <c r="V167" s="489">
        <f t="shared" si="26"/>
        <v>0.41765115846104128</v>
      </c>
      <c r="W167" s="489">
        <f t="shared" si="27"/>
        <v>0.37124547418759229</v>
      </c>
      <c r="X167" s="489">
        <f t="shared" si="28"/>
        <v>0.3248397899141432</v>
      </c>
      <c r="Y167" s="489">
        <f t="shared" si="29"/>
        <v>0.48725968487121479</v>
      </c>
      <c r="Z167" s="489">
        <f t="shared" si="30"/>
        <v>0.6187424569793204</v>
      </c>
      <c r="AA167" s="487">
        <v>0.75940767629523032</v>
      </c>
      <c r="AB167" s="485">
        <v>0.47802709960937501</v>
      </c>
      <c r="AC167" s="485">
        <v>0.34413909912109375</v>
      </c>
      <c r="AD167" s="489">
        <f t="shared" si="31"/>
        <v>0.53167411804199227</v>
      </c>
      <c r="AE167" s="489">
        <f t="shared" si="32"/>
        <v>0.36749983220575588</v>
      </c>
    </row>
    <row r="168" spans="1:31" x14ac:dyDescent="0.2">
      <c r="A168" s="485">
        <v>0.65451116040692436</v>
      </c>
      <c r="B168" s="485">
        <f t="shared" si="22"/>
        <v>0.35418001148590283</v>
      </c>
      <c r="C168" s="486">
        <v>0.40908341150354499</v>
      </c>
      <c r="D168" s="486">
        <v>0.29927661146826073</v>
      </c>
      <c r="E168" s="487">
        <v>0.71617668273925783</v>
      </c>
      <c r="F168" s="486">
        <v>0.15164096493199011</v>
      </c>
      <c r="G168" s="487">
        <v>0.56220599670410154</v>
      </c>
      <c r="H168" s="487">
        <v>0.71705018005371102</v>
      </c>
      <c r="I168" s="487">
        <v>0.76684568420410149</v>
      </c>
      <c r="J168" s="487">
        <v>0.42272042297363277</v>
      </c>
      <c r="K168" s="487">
        <v>0.52970489868164061</v>
      </c>
      <c r="L168" s="487">
        <v>0.45349356048583983</v>
      </c>
      <c r="M168" s="481">
        <v>0.33416749981874228</v>
      </c>
      <c r="N168" s="481">
        <v>0.33416749981874228</v>
      </c>
      <c r="O168" s="486">
        <v>0.33416749981874228</v>
      </c>
      <c r="P168" s="486">
        <v>0.46156671644443692</v>
      </c>
      <c r="Q168" s="488">
        <f t="shared" si="23"/>
        <v>0.3978671081315896</v>
      </c>
      <c r="R168" s="487">
        <f t="shared" si="24"/>
        <v>0.46156671644443692</v>
      </c>
      <c r="S168" s="489">
        <v>0.48360200195312503</v>
      </c>
      <c r="T168" s="487">
        <f t="shared" si="25"/>
        <v>0.40908341150354499</v>
      </c>
      <c r="U168" s="487">
        <v>0</v>
      </c>
      <c r="V168" s="489">
        <f t="shared" si="26"/>
        <v>0.41541004479999322</v>
      </c>
      <c r="W168" s="489">
        <f t="shared" si="27"/>
        <v>0.36925337315554957</v>
      </c>
      <c r="X168" s="489">
        <f t="shared" si="28"/>
        <v>0.32309670151110581</v>
      </c>
      <c r="Y168" s="489">
        <f t="shared" si="29"/>
        <v>0.48464505226665872</v>
      </c>
      <c r="Z168" s="489">
        <f t="shared" si="30"/>
        <v>0.61542228859258263</v>
      </c>
      <c r="AA168" s="487">
        <v>0.75550204949629929</v>
      </c>
      <c r="AB168" s="485">
        <v>0.47544967651367187</v>
      </c>
      <c r="AC168" s="485">
        <v>0.34227239990234376</v>
      </c>
      <c r="AD168" s="489">
        <f t="shared" si="31"/>
        <v>0.5289396896362305</v>
      </c>
      <c r="AE168" s="489">
        <f t="shared" si="32"/>
        <v>0.36560976092676101</v>
      </c>
    </row>
    <row r="169" spans="1:31" x14ac:dyDescent="0.2">
      <c r="A169" s="485">
        <v>0.65114500111038798</v>
      </c>
      <c r="B169" s="485">
        <f t="shared" si="22"/>
        <v>0.35224734322440976</v>
      </c>
      <c r="C169" s="486">
        <v>0.40684663146122957</v>
      </c>
      <c r="D169" s="486">
        <v>0.29764805498758989</v>
      </c>
      <c r="E169" s="487">
        <v>0.71249335876464837</v>
      </c>
      <c r="F169" s="486">
        <v>0.15080626650599302</v>
      </c>
      <c r="G169" s="487">
        <v>0.5593145867919922</v>
      </c>
      <c r="H169" s="487">
        <v>0.71336235656738278</v>
      </c>
      <c r="I169" s="487">
        <v>0.76290180297851562</v>
      </c>
      <c r="J169" s="487">
        <v>0.42054635955810549</v>
      </c>
      <c r="K169" s="487">
        <v>0.52698062194824224</v>
      </c>
      <c r="L169" s="487">
        <v>0.45116124450683592</v>
      </c>
      <c r="M169" s="481">
        <v>0.3323744115566411</v>
      </c>
      <c r="N169" s="481">
        <v>0.3323744115566411</v>
      </c>
      <c r="O169" s="486">
        <v>0.3323744115566411</v>
      </c>
      <c r="P169" s="486">
        <v>0.45909002477968186</v>
      </c>
      <c r="Q169" s="488">
        <f t="shared" si="23"/>
        <v>0.39573221816816151</v>
      </c>
      <c r="R169" s="487">
        <f t="shared" si="24"/>
        <v>0.45909002477968186</v>
      </c>
      <c r="S169" s="489">
        <v>0.48111484375000002</v>
      </c>
      <c r="T169" s="487">
        <f t="shared" si="25"/>
        <v>0.40684663146122957</v>
      </c>
      <c r="U169" s="487">
        <v>0</v>
      </c>
      <c r="V169" s="489">
        <f t="shared" si="26"/>
        <v>0.41318102230171366</v>
      </c>
      <c r="W169" s="489">
        <f t="shared" si="27"/>
        <v>0.36727201982374552</v>
      </c>
      <c r="X169" s="489">
        <f t="shared" si="28"/>
        <v>0.32136301734577727</v>
      </c>
      <c r="Y169" s="489">
        <f t="shared" si="29"/>
        <v>0.48204452601866599</v>
      </c>
      <c r="Z169" s="489">
        <f t="shared" si="30"/>
        <v>0.61212003303957585</v>
      </c>
      <c r="AA169" s="487">
        <v>0.75161651932565787</v>
      </c>
      <c r="AB169" s="485">
        <v>0.47290124511718751</v>
      </c>
      <c r="AC169" s="485">
        <v>0.34042684936523437</v>
      </c>
      <c r="AD169" s="489">
        <f t="shared" si="31"/>
        <v>0.52621936035156247</v>
      </c>
      <c r="AE169" s="489">
        <f t="shared" si="32"/>
        <v>0.36372943513745687</v>
      </c>
    </row>
    <row r="170" spans="1:31" x14ac:dyDescent="0.2">
      <c r="A170" s="485">
        <v>0.64779615401430057</v>
      </c>
      <c r="B170" s="485">
        <f t="shared" si="22"/>
        <v>0.35030548804469042</v>
      </c>
      <c r="C170" s="486">
        <v>0.40459927114335831</v>
      </c>
      <c r="D170" s="486">
        <v>0.29601170494602258</v>
      </c>
      <c r="E170" s="487">
        <v>0.70882898010253903</v>
      </c>
      <c r="F170" s="486">
        <v>0.14996768470707197</v>
      </c>
      <c r="G170" s="487">
        <v>0.55643803710937501</v>
      </c>
      <c r="H170" s="487">
        <v>0.7096935375976563</v>
      </c>
      <c r="I170" s="487">
        <v>0.75897816955566411</v>
      </c>
      <c r="J170" s="487">
        <v>0.41838348571777345</v>
      </c>
      <c r="K170" s="487">
        <v>0.52427037658691411</v>
      </c>
      <c r="L170" s="487">
        <v>0.44884091735839843</v>
      </c>
      <c r="M170" s="481">
        <v>0.33056176084562905</v>
      </c>
      <c r="N170" s="481">
        <v>0.33056176084562905</v>
      </c>
      <c r="O170" s="486">
        <v>0.33056176084562905</v>
      </c>
      <c r="P170" s="486">
        <v>0.45658631260780291</v>
      </c>
      <c r="Q170" s="488">
        <f t="shared" si="23"/>
        <v>0.39357403672671598</v>
      </c>
      <c r="R170" s="487">
        <f t="shared" si="24"/>
        <v>0.45658631260780291</v>
      </c>
      <c r="S170" s="489">
        <v>0.47864047851562508</v>
      </c>
      <c r="T170" s="487">
        <f t="shared" si="25"/>
        <v>0.40459927114335831</v>
      </c>
      <c r="U170" s="487">
        <v>0</v>
      </c>
      <c r="V170" s="489">
        <f t="shared" si="26"/>
        <v>0.41092768134702262</v>
      </c>
      <c r="W170" s="489">
        <f t="shared" si="27"/>
        <v>0.36526905008624233</v>
      </c>
      <c r="X170" s="489">
        <f t="shared" si="28"/>
        <v>0.31961041882546204</v>
      </c>
      <c r="Y170" s="489">
        <f t="shared" si="29"/>
        <v>0.47941562823819306</v>
      </c>
      <c r="Z170" s="489">
        <f t="shared" si="30"/>
        <v>0.60878175014373725</v>
      </c>
      <c r="AA170" s="487">
        <v>0.74775092195209703</v>
      </c>
      <c r="AB170" s="485">
        <v>0.47038137817382814</v>
      </c>
      <c r="AC170" s="485">
        <v>0.33860208129882813</v>
      </c>
      <c r="AD170" s="489">
        <f t="shared" si="31"/>
        <v>0.52351302337646488</v>
      </c>
      <c r="AE170" s="489">
        <f t="shared" si="32"/>
        <v>0.36185878100837615</v>
      </c>
    </row>
    <row r="171" spans="1:31" x14ac:dyDescent="0.2">
      <c r="A171" s="485">
        <v>0.64446453008177929</v>
      </c>
      <c r="B171" s="485">
        <f t="shared" si="22"/>
        <v>0.34841670453852513</v>
      </c>
      <c r="C171" s="486">
        <v>0.40241338228563961</v>
      </c>
      <c r="D171" s="486">
        <v>0.29442002679141066</v>
      </c>
      <c r="E171" s="487">
        <v>0.7051834875488282</v>
      </c>
      <c r="F171" s="486">
        <v>0.14915210275635532</v>
      </c>
      <c r="G171" s="487">
        <v>0.55357628845214846</v>
      </c>
      <c r="H171" s="487">
        <v>0.70604354553222648</v>
      </c>
      <c r="I171" s="487">
        <v>0.75507472473144532</v>
      </c>
      <c r="J171" s="487">
        <v>0.41623174224853515</v>
      </c>
      <c r="K171" s="487">
        <v>0.52157404418945319</v>
      </c>
      <c r="L171" s="487">
        <v>0.44653251983642578</v>
      </c>
      <c r="M171" s="481">
        <v>0.32878796838021124</v>
      </c>
      <c r="N171" s="481">
        <v>0.32878796838021124</v>
      </c>
      <c r="O171" s="486">
        <v>0.32878796838021124</v>
      </c>
      <c r="P171" s="486">
        <v>0.45413627313849231</v>
      </c>
      <c r="Q171" s="488">
        <f t="shared" si="23"/>
        <v>0.39146212075935177</v>
      </c>
      <c r="R171" s="487">
        <f t="shared" si="24"/>
        <v>0.45413627313849231</v>
      </c>
      <c r="S171" s="489">
        <v>0.47617880859375</v>
      </c>
      <c r="T171" s="487">
        <f t="shared" si="25"/>
        <v>0.40241338228563961</v>
      </c>
      <c r="U171" s="487">
        <v>0</v>
      </c>
      <c r="V171" s="489">
        <f t="shared" si="26"/>
        <v>0.40872264582464307</v>
      </c>
      <c r="W171" s="489">
        <f t="shared" si="27"/>
        <v>0.36330901851079389</v>
      </c>
      <c r="X171" s="489">
        <f t="shared" si="28"/>
        <v>0.3178953911969446</v>
      </c>
      <c r="Y171" s="489">
        <f t="shared" si="29"/>
        <v>0.47684308679541693</v>
      </c>
      <c r="Z171" s="489">
        <f t="shared" si="30"/>
        <v>0.60551503085132308</v>
      </c>
      <c r="AA171" s="487">
        <v>0.74390520276521377</v>
      </c>
      <c r="AB171" s="485">
        <v>0.46788949584960937</v>
      </c>
      <c r="AC171" s="485">
        <v>0.3367977294921875</v>
      </c>
      <c r="AD171" s="489">
        <f t="shared" si="31"/>
        <v>0.52082057189941411</v>
      </c>
      <c r="AE171" s="489">
        <f t="shared" si="32"/>
        <v>0.35999772471005137</v>
      </c>
    </row>
    <row r="172" spans="1:31" x14ac:dyDescent="0.2">
      <c r="A172" s="485">
        <v>0.64115004073391901</v>
      </c>
      <c r="B172" s="485">
        <f t="shared" si="22"/>
        <v>0.34654913282960431</v>
      </c>
      <c r="C172" s="486">
        <v>0.40025228011070291</v>
      </c>
      <c r="D172" s="486">
        <v>0.29284598554850572</v>
      </c>
      <c r="E172" s="487">
        <v>0.70155670349121102</v>
      </c>
      <c r="F172" s="486">
        <v>0.14834582990631376</v>
      </c>
      <c r="G172" s="487">
        <v>0.55072922241210931</v>
      </c>
      <c r="H172" s="487">
        <v>0.70241238037109377</v>
      </c>
      <c r="I172" s="487">
        <v>0.75119135009765625</v>
      </c>
      <c r="J172" s="487">
        <v>0.41409106994628903</v>
      </c>
      <c r="K172" s="487">
        <v>0.51889156555175775</v>
      </c>
      <c r="L172" s="487">
        <v>0.44423599273681641</v>
      </c>
      <c r="M172" s="481">
        <v>0.32702374580577648</v>
      </c>
      <c r="N172" s="481">
        <v>0.32702374580577648</v>
      </c>
      <c r="O172" s="486">
        <v>0.32702374580577648</v>
      </c>
      <c r="P172" s="486">
        <v>0.45169945201973982</v>
      </c>
      <c r="Q172" s="488">
        <f t="shared" si="23"/>
        <v>0.38936159891275812</v>
      </c>
      <c r="R172" s="487">
        <f t="shared" si="24"/>
        <v>0.45169945201973982</v>
      </c>
      <c r="S172" s="489">
        <v>0.47372983398437496</v>
      </c>
      <c r="T172" s="487">
        <f t="shared" si="25"/>
        <v>0.40025228011070291</v>
      </c>
      <c r="U172" s="487">
        <v>0</v>
      </c>
      <c r="V172" s="489">
        <f t="shared" si="26"/>
        <v>0.40652950681776584</v>
      </c>
      <c r="W172" s="489">
        <f t="shared" si="27"/>
        <v>0.36135956161579186</v>
      </c>
      <c r="X172" s="489">
        <f t="shared" si="28"/>
        <v>0.31618961641381788</v>
      </c>
      <c r="Y172" s="489">
        <f t="shared" si="29"/>
        <v>0.47428442462072684</v>
      </c>
      <c r="Z172" s="489">
        <f t="shared" si="30"/>
        <v>0.60226593602631973</v>
      </c>
      <c r="AA172" s="487">
        <v>0.74007930715460524</v>
      </c>
      <c r="AB172" s="485">
        <v>0.46542520141601562</v>
      </c>
      <c r="AC172" s="485">
        <v>0.33501345825195311</v>
      </c>
      <c r="AD172" s="489">
        <f t="shared" si="31"/>
        <v>0.51814200592041015</v>
      </c>
      <c r="AE172" s="489">
        <f t="shared" si="32"/>
        <v>0.35814626624248264</v>
      </c>
    </row>
    <row r="173" spans="1:31" x14ac:dyDescent="0.2">
      <c r="A173" s="485">
        <v>0.63785259784728987</v>
      </c>
      <c r="B173" s="485">
        <f t="shared" si="22"/>
        <v>0.34469925218911845</v>
      </c>
      <c r="C173" s="486">
        <v>0.39811424957136327</v>
      </c>
      <c r="D173" s="486">
        <v>0.29128425480687364</v>
      </c>
      <c r="E173" s="487">
        <v>0.69794856872558586</v>
      </c>
      <c r="F173" s="486">
        <v>0.14754860661972344</v>
      </c>
      <c r="G173" s="487">
        <v>0.54789683898925778</v>
      </c>
      <c r="H173" s="487">
        <v>0.69879986450195308</v>
      </c>
      <c r="I173" s="487">
        <v>0.74732798645019527</v>
      </c>
      <c r="J173" s="487">
        <v>0.4119613800048828</v>
      </c>
      <c r="K173" s="487">
        <v>0.51622288146972661</v>
      </c>
      <c r="L173" s="487">
        <v>0.44195127685546876</v>
      </c>
      <c r="M173" s="481">
        <v>0.32526893830826348</v>
      </c>
      <c r="N173" s="481">
        <v>0.32526893830826348</v>
      </c>
      <c r="O173" s="486">
        <v>0.32526893830826348</v>
      </c>
      <c r="P173" s="486">
        <v>0.44927563541561633</v>
      </c>
      <c r="Q173" s="488">
        <f t="shared" si="23"/>
        <v>0.38727228686193993</v>
      </c>
      <c r="R173" s="487">
        <f t="shared" si="24"/>
        <v>0.44927563541561633</v>
      </c>
      <c r="S173" s="489">
        <v>0.47129345703125003</v>
      </c>
      <c r="T173" s="487">
        <f t="shared" si="25"/>
        <v>0.39811424957136327</v>
      </c>
      <c r="U173" s="487">
        <v>0</v>
      </c>
      <c r="V173" s="489">
        <f t="shared" si="26"/>
        <v>0.40434807187405469</v>
      </c>
      <c r="W173" s="489">
        <f t="shared" si="27"/>
        <v>0.35942050833249306</v>
      </c>
      <c r="X173" s="489">
        <f t="shared" si="28"/>
        <v>0.31449294479093143</v>
      </c>
      <c r="Y173" s="489">
        <f t="shared" si="29"/>
        <v>0.47173941718639711</v>
      </c>
      <c r="Z173" s="489">
        <f t="shared" si="30"/>
        <v>0.59903418055415503</v>
      </c>
      <c r="AA173" s="487">
        <v>0.7362730712890625</v>
      </c>
      <c r="AB173" s="485">
        <v>0.4629880065917969</v>
      </c>
      <c r="AC173" s="485">
        <v>0.33324890136718749</v>
      </c>
      <c r="AD173" s="489">
        <f t="shared" si="31"/>
        <v>0.51547721862792972</v>
      </c>
      <c r="AE173" s="489">
        <f t="shared" si="32"/>
        <v>0.35630433177620263</v>
      </c>
    </row>
    <row r="174" spans="1:31" x14ac:dyDescent="0.2">
      <c r="A174" s="485">
        <v>0.63457211375178302</v>
      </c>
      <c r="B174" s="485">
        <f t="shared" si="22"/>
        <v>0.34286116304527092</v>
      </c>
      <c r="C174" s="486">
        <v>0.39599132117072711</v>
      </c>
      <c r="D174" s="486">
        <v>0.28973100491981468</v>
      </c>
      <c r="E174" s="487">
        <v>0.69435902404785155</v>
      </c>
      <c r="F174" s="486">
        <v>0.14676012242056583</v>
      </c>
      <c r="G174" s="487">
        <v>0.54507901977539064</v>
      </c>
      <c r="H174" s="487">
        <v>0.69520593872070313</v>
      </c>
      <c r="I174" s="487">
        <v>0.74348445617675774</v>
      </c>
      <c r="J174" s="487">
        <v>0.40984264282226557</v>
      </c>
      <c r="K174" s="487">
        <v>0.51356793273925772</v>
      </c>
      <c r="L174" s="487">
        <v>0.43967831298828125</v>
      </c>
      <c r="M174" s="481">
        <v>0.32352359827482802</v>
      </c>
      <c r="N174" s="481">
        <v>0.32352359827482802</v>
      </c>
      <c r="O174" s="486">
        <v>0.32352359827482802</v>
      </c>
      <c r="P174" s="486">
        <v>0.44686489568554444</v>
      </c>
      <c r="Q174" s="488">
        <f t="shared" si="23"/>
        <v>0.38519424698018623</v>
      </c>
      <c r="R174" s="487">
        <f t="shared" si="24"/>
        <v>0.44686489568554444</v>
      </c>
      <c r="S174" s="489">
        <v>0.46886958007812507</v>
      </c>
      <c r="T174" s="487">
        <f t="shared" si="25"/>
        <v>0.39599132117072711</v>
      </c>
      <c r="U174" s="487">
        <v>0</v>
      </c>
      <c r="V174" s="489">
        <f t="shared" si="26"/>
        <v>0.40217840611699002</v>
      </c>
      <c r="W174" s="489">
        <f t="shared" si="27"/>
        <v>0.3574919165484356</v>
      </c>
      <c r="X174" s="489">
        <f t="shared" si="28"/>
        <v>0.31280542697988106</v>
      </c>
      <c r="Y174" s="489">
        <f t="shared" si="29"/>
        <v>0.46920814046982173</v>
      </c>
      <c r="Z174" s="489">
        <f t="shared" si="30"/>
        <v>0.59581986091405925</v>
      </c>
      <c r="AA174" s="487">
        <v>0.73248638594777959</v>
      </c>
      <c r="AB174" s="485">
        <v>0.46057745361328123</v>
      </c>
      <c r="AC174" s="485">
        <v>0.33150375366210938</v>
      </c>
      <c r="AD174" s="489">
        <f t="shared" si="31"/>
        <v>0.5128261032104493</v>
      </c>
      <c r="AE174" s="489">
        <f t="shared" si="32"/>
        <v>0.35447184748174387</v>
      </c>
    </row>
    <row r="175" spans="1:31" x14ac:dyDescent="0.2">
      <c r="A175" s="485">
        <v>0.63130850122804982</v>
      </c>
      <c r="B175" s="485">
        <f t="shared" si="22"/>
        <v>0.34100296593332718</v>
      </c>
      <c r="C175" s="486">
        <v>0.39384517570817718</v>
      </c>
      <c r="D175" s="486">
        <v>0.28816075615847719</v>
      </c>
      <c r="E175" s="487">
        <v>0.69078795104980462</v>
      </c>
      <c r="F175" s="486">
        <v>0.14596470493109856</v>
      </c>
      <c r="G175" s="487">
        <v>0.54227564636230463</v>
      </c>
      <c r="H175" s="487">
        <v>0.69163048461914067</v>
      </c>
      <c r="I175" s="487">
        <v>0.73966070007324214</v>
      </c>
      <c r="J175" s="487">
        <v>0.40773482879638667</v>
      </c>
      <c r="K175" s="487">
        <v>0.51092666015624999</v>
      </c>
      <c r="L175" s="487">
        <v>0.43741704193115233</v>
      </c>
      <c r="M175" s="481">
        <v>0.32175921672182117</v>
      </c>
      <c r="N175" s="481">
        <v>0.32175921672182117</v>
      </c>
      <c r="O175" s="486">
        <v>0.32175921672182117</v>
      </c>
      <c r="P175" s="486">
        <v>0.44442785497865855</v>
      </c>
      <c r="Q175" s="488">
        <f t="shared" si="23"/>
        <v>0.38309353585023986</v>
      </c>
      <c r="R175" s="487">
        <f t="shared" si="24"/>
        <v>0.44442785497865855</v>
      </c>
      <c r="S175" s="489">
        <v>0.46645815429687504</v>
      </c>
      <c r="T175" s="487">
        <f t="shared" si="25"/>
        <v>0.39384517570817718</v>
      </c>
      <c r="U175" s="487">
        <v>0</v>
      </c>
      <c r="V175" s="489">
        <f t="shared" si="26"/>
        <v>0.39998506948079271</v>
      </c>
      <c r="W175" s="489">
        <f t="shared" si="27"/>
        <v>0.35554228398292687</v>
      </c>
      <c r="X175" s="489">
        <f t="shared" si="28"/>
        <v>0.31109949848506097</v>
      </c>
      <c r="Y175" s="489">
        <f t="shared" si="29"/>
        <v>0.46664924772759148</v>
      </c>
      <c r="Z175" s="489">
        <f t="shared" si="30"/>
        <v>0.592570473304878</v>
      </c>
      <c r="AA175" s="487">
        <v>0.72871919652035366</v>
      </c>
      <c r="AB175" s="485">
        <v>0.458193115234375</v>
      </c>
      <c r="AC175" s="485">
        <v>0.32977770996093753</v>
      </c>
      <c r="AD175" s="489">
        <f t="shared" si="31"/>
        <v>0.51018860626220708</v>
      </c>
      <c r="AE175" s="489">
        <f t="shared" si="32"/>
        <v>0.3526487764443727</v>
      </c>
    </row>
    <row r="176" spans="1:31" x14ac:dyDescent="0.2">
      <c r="A176" s="485">
        <v>0.62806167350540631</v>
      </c>
      <c r="B176" s="485">
        <f t="shared" si="22"/>
        <v>0.33921424787221904</v>
      </c>
      <c r="C176" s="486">
        <v>0.39177927584967781</v>
      </c>
      <c r="D176" s="486">
        <v>0.28664921989476028</v>
      </c>
      <c r="E176" s="487">
        <v>0.68723523132324216</v>
      </c>
      <c r="F176" s="486">
        <v>0.14519905263455629</v>
      </c>
      <c r="G176" s="487">
        <v>0.53948671874999998</v>
      </c>
      <c r="H176" s="487">
        <v>0.68807344299316409</v>
      </c>
      <c r="I176" s="487">
        <v>0.73585659973144524</v>
      </c>
      <c r="J176" s="487">
        <v>0.40563784912109374</v>
      </c>
      <c r="K176" s="487">
        <v>0.50829894531249997</v>
      </c>
      <c r="L176" s="487">
        <v>0.43516740447998048</v>
      </c>
      <c r="M176" s="481">
        <v>0.32006086315578669</v>
      </c>
      <c r="N176" s="481">
        <v>0.32006086315578669</v>
      </c>
      <c r="O176" s="486">
        <v>0.32006086315578669</v>
      </c>
      <c r="P176" s="486">
        <v>0.44208201500540723</v>
      </c>
      <c r="Q176" s="488">
        <f t="shared" si="23"/>
        <v>0.38107143908059693</v>
      </c>
      <c r="R176" s="487">
        <f t="shared" si="24"/>
        <v>0.44208201500540723</v>
      </c>
      <c r="S176" s="489">
        <v>0.46405913085937506</v>
      </c>
      <c r="T176" s="487">
        <f t="shared" si="25"/>
        <v>0.39177927584967781</v>
      </c>
      <c r="U176" s="487">
        <v>0</v>
      </c>
      <c r="V176" s="489">
        <f t="shared" si="26"/>
        <v>0.3978738135048665</v>
      </c>
      <c r="W176" s="489">
        <f t="shared" si="27"/>
        <v>0.35366561200432578</v>
      </c>
      <c r="X176" s="489">
        <f t="shared" si="28"/>
        <v>0.30945741050378506</v>
      </c>
      <c r="Y176" s="489">
        <f t="shared" si="29"/>
        <v>0.46418611575567759</v>
      </c>
      <c r="Z176" s="489">
        <f t="shared" si="30"/>
        <v>0.58944268667387634</v>
      </c>
      <c r="AA176" s="487">
        <v>0.72497139378597864</v>
      </c>
      <c r="AB176" s="485">
        <v>0.45583337402343749</v>
      </c>
      <c r="AC176" s="485">
        <v>0.32807040405273435</v>
      </c>
      <c r="AD176" s="489">
        <f t="shared" si="31"/>
        <v>0.50756467437744146</v>
      </c>
      <c r="AE176" s="489">
        <f t="shared" si="32"/>
        <v>0.35083508174935557</v>
      </c>
    </row>
    <row r="177" spans="1:31" x14ac:dyDescent="0.2">
      <c r="A177" s="485">
        <v>0.62483154425938847</v>
      </c>
      <c r="B177" s="485">
        <f t="shared" si="22"/>
        <v>0.33743501616204136</v>
      </c>
      <c r="C177" s="486">
        <v>0.38972433235790327</v>
      </c>
      <c r="D177" s="486">
        <v>0.28514569996617944</v>
      </c>
      <c r="E177" s="487">
        <v>0.68370074645996093</v>
      </c>
      <c r="F177" s="486">
        <v>0.1444374609256123</v>
      </c>
      <c r="G177" s="487">
        <v>0.53671211853027345</v>
      </c>
      <c r="H177" s="487">
        <v>0.68453469543457024</v>
      </c>
      <c r="I177" s="487">
        <v>0.73207209594726563</v>
      </c>
      <c r="J177" s="487">
        <v>0.40355164459228515</v>
      </c>
      <c r="K177" s="487">
        <v>0.50568472900390615</v>
      </c>
      <c r="L177" s="487">
        <v>0.43292934143066403</v>
      </c>
      <c r="M177" s="481">
        <v>0.31837157314567327</v>
      </c>
      <c r="N177" s="481">
        <v>0.31837157314567327</v>
      </c>
      <c r="O177" s="486">
        <v>0.31837157314567327</v>
      </c>
      <c r="P177" s="486">
        <v>0.43974869401065686</v>
      </c>
      <c r="Q177" s="488">
        <f t="shared" si="23"/>
        <v>0.37906013357816504</v>
      </c>
      <c r="R177" s="487">
        <f t="shared" si="24"/>
        <v>0.43974869401065686</v>
      </c>
      <c r="S177" s="489">
        <v>0.46167246093750003</v>
      </c>
      <c r="T177" s="487">
        <f t="shared" si="25"/>
        <v>0.38972433235790327</v>
      </c>
      <c r="U177" s="487">
        <v>0</v>
      </c>
      <c r="V177" s="489">
        <f t="shared" si="26"/>
        <v>0.39577382460959121</v>
      </c>
      <c r="W177" s="489">
        <f t="shared" si="27"/>
        <v>0.3517989552085255</v>
      </c>
      <c r="X177" s="489">
        <f t="shared" si="28"/>
        <v>0.30782408580745979</v>
      </c>
      <c r="Y177" s="489">
        <f t="shared" si="29"/>
        <v>0.46173612871118974</v>
      </c>
      <c r="Z177" s="489">
        <f t="shared" si="30"/>
        <v>0.58633159201420915</v>
      </c>
      <c r="AA177" s="487">
        <v>0.72124286852384867</v>
      </c>
      <c r="AB177" s="485">
        <v>0.453489013671875</v>
      </c>
      <c r="AC177" s="485">
        <v>0.32638076782226561</v>
      </c>
      <c r="AD177" s="489">
        <f t="shared" si="31"/>
        <v>0.50495425415039064</v>
      </c>
      <c r="AE177" s="489">
        <f t="shared" si="32"/>
        <v>0.3490307264819586</v>
      </c>
    </row>
    <row r="178" spans="1:31" x14ac:dyDescent="0.2">
      <c r="A178" s="485">
        <v>0.6216180276095401</v>
      </c>
      <c r="B178" s="485">
        <f t="shared" si="22"/>
        <v>0.33563561861547103</v>
      </c>
      <c r="C178" s="486">
        <v>0.38764609810865519</v>
      </c>
      <c r="D178" s="486">
        <v>0.28362513912228687</v>
      </c>
      <c r="E178" s="487">
        <v>0.68018443725585942</v>
      </c>
      <c r="F178" s="486">
        <v>0.14366723732588491</v>
      </c>
      <c r="G178" s="487">
        <v>0.53395178649902342</v>
      </c>
      <c r="H178" s="487">
        <v>0.68101412353515622</v>
      </c>
      <c r="I178" s="487">
        <v>0.72830701110839835</v>
      </c>
      <c r="J178" s="487">
        <v>0.40147618560791015</v>
      </c>
      <c r="K178" s="487">
        <v>0.50308401123046864</v>
      </c>
      <c r="L178" s="487">
        <v>0.43070279357910157</v>
      </c>
      <c r="M178" s="481">
        <v>0.31666319315579067</v>
      </c>
      <c r="N178" s="481">
        <v>0.31666319315579067</v>
      </c>
      <c r="O178" s="486">
        <v>0.31666319315579067</v>
      </c>
      <c r="P178" s="486">
        <v>0.43738900510375456</v>
      </c>
      <c r="Q178" s="488">
        <f t="shared" si="23"/>
        <v>0.37702609912977258</v>
      </c>
      <c r="R178" s="487">
        <f t="shared" si="24"/>
        <v>0.43738900510375456</v>
      </c>
      <c r="S178" s="489">
        <v>0.45929809570312496</v>
      </c>
      <c r="T178" s="487">
        <f t="shared" si="25"/>
        <v>0.38764609810865519</v>
      </c>
      <c r="U178" s="487">
        <v>0</v>
      </c>
      <c r="V178" s="489">
        <f t="shared" si="26"/>
        <v>0.39365010459337912</v>
      </c>
      <c r="W178" s="489">
        <f t="shared" si="27"/>
        <v>0.34991120408300369</v>
      </c>
      <c r="X178" s="489">
        <f t="shared" si="28"/>
        <v>0.30617230357262815</v>
      </c>
      <c r="Y178" s="489">
        <f t="shared" si="29"/>
        <v>0.45925845535894227</v>
      </c>
      <c r="Z178" s="489">
        <f t="shared" si="30"/>
        <v>0.58318534013833934</v>
      </c>
      <c r="AA178" s="487">
        <v>0.71753351151315792</v>
      </c>
      <c r="AB178" s="485">
        <v>0.45115670776367189</v>
      </c>
      <c r="AC178" s="485">
        <v>0.32470217895507814</v>
      </c>
      <c r="AD178" s="489">
        <f t="shared" si="31"/>
        <v>0.5023572921752929</v>
      </c>
      <c r="AE178" s="489">
        <f t="shared" si="32"/>
        <v>0.34723567372744829</v>
      </c>
    </row>
    <row r="179" spans="1:31" x14ac:dyDescent="0.2">
      <c r="A179" s="485">
        <v>0.61842103811702687</v>
      </c>
      <c r="B179" s="485">
        <f t="shared" si="22"/>
        <v>0.33384586864407928</v>
      </c>
      <c r="C179" s="486">
        <v>0.38557900643387399</v>
      </c>
      <c r="D179" s="486">
        <v>0.28211273085428462</v>
      </c>
      <c r="E179" s="487">
        <v>0.6766862445068359</v>
      </c>
      <c r="F179" s="486">
        <v>0.14290114332503187</v>
      </c>
      <c r="G179" s="487">
        <v>0.53120566345214848</v>
      </c>
      <c r="H179" s="487">
        <v>0.67751166809082031</v>
      </c>
      <c r="I179" s="487">
        <v>0.72456134521484372</v>
      </c>
      <c r="J179" s="487">
        <v>0.39941138336181636</v>
      </c>
      <c r="K179" s="487">
        <v>0.5004966143798828</v>
      </c>
      <c r="L179" s="487">
        <v>0.42848767211914063</v>
      </c>
      <c r="M179" s="481">
        <v>0.31496403014623686</v>
      </c>
      <c r="N179" s="481">
        <v>0.31496403014623686</v>
      </c>
      <c r="O179" s="486">
        <v>0.31496403014623686</v>
      </c>
      <c r="P179" s="486">
        <v>0.43504204709183231</v>
      </c>
      <c r="Q179" s="488">
        <f t="shared" si="23"/>
        <v>0.37500303861903461</v>
      </c>
      <c r="R179" s="487">
        <f t="shared" si="24"/>
        <v>0.43504204709183231</v>
      </c>
      <c r="S179" s="489">
        <v>0.45693593750000006</v>
      </c>
      <c r="T179" s="487">
        <f t="shared" si="25"/>
        <v>0.38557900643387399</v>
      </c>
      <c r="U179" s="487">
        <v>0</v>
      </c>
      <c r="V179" s="489">
        <f t="shared" si="26"/>
        <v>0.3915378423826491</v>
      </c>
      <c r="W179" s="489">
        <f t="shared" si="27"/>
        <v>0.34803363767346585</v>
      </c>
      <c r="X179" s="489">
        <f t="shared" si="28"/>
        <v>0.30452943296428259</v>
      </c>
      <c r="Y179" s="489">
        <f t="shared" si="29"/>
        <v>0.45679414944642394</v>
      </c>
      <c r="Z179" s="489">
        <f t="shared" si="30"/>
        <v>0.58005606278910971</v>
      </c>
      <c r="AA179" s="487">
        <v>0.71384321353310032</v>
      </c>
      <c r="AB179" s="485">
        <v>0.44883639526367186</v>
      </c>
      <c r="AC179" s="485">
        <v>0.32303222656250002</v>
      </c>
      <c r="AD179" s="489">
        <f t="shared" si="31"/>
        <v>0.49977368164062508</v>
      </c>
      <c r="AE179" s="489">
        <f t="shared" si="32"/>
        <v>0.34544984965635728</v>
      </c>
    </row>
    <row r="180" spans="1:31" x14ac:dyDescent="0.2">
      <c r="A180" s="485">
        <v>0.61524049078248211</v>
      </c>
      <c r="B180" s="485">
        <f t="shared" si="22"/>
        <v>0.33206561049599692</v>
      </c>
      <c r="C180" s="486">
        <v>0.38352287744620256</v>
      </c>
      <c r="D180" s="486">
        <v>0.28060834354579128</v>
      </c>
      <c r="E180" s="487">
        <v>0.67320604980468746</v>
      </c>
      <c r="F180" s="486">
        <v>0.14213911225420284</v>
      </c>
      <c r="G180" s="487">
        <v>0.5284736901855468</v>
      </c>
      <c r="H180" s="487">
        <v>0.67402721069335936</v>
      </c>
      <c r="I180" s="487">
        <v>0.72083492065429688</v>
      </c>
      <c r="J180" s="487">
        <v>0.39735720825195309</v>
      </c>
      <c r="K180" s="487">
        <v>0.49792253845214846</v>
      </c>
      <c r="L180" s="487">
        <v>0.42628394744873044</v>
      </c>
      <c r="M180" s="481">
        <v>0.31327393501205719</v>
      </c>
      <c r="N180" s="481">
        <v>0.31327393501205719</v>
      </c>
      <c r="O180" s="486">
        <v>0.31327393501205719</v>
      </c>
      <c r="P180" s="486">
        <v>0.43270761402462748</v>
      </c>
      <c r="Q180" s="488">
        <f t="shared" si="23"/>
        <v>0.37299077451834234</v>
      </c>
      <c r="R180" s="487">
        <f t="shared" si="24"/>
        <v>0.43270761402462748</v>
      </c>
      <c r="S180" s="489">
        <v>0.45458588867187499</v>
      </c>
      <c r="T180" s="487">
        <f t="shared" si="25"/>
        <v>0.38352287744620256</v>
      </c>
      <c r="U180" s="487">
        <v>0</v>
      </c>
      <c r="V180" s="489">
        <f t="shared" si="26"/>
        <v>0.38943685262216476</v>
      </c>
      <c r="W180" s="489">
        <f t="shared" si="27"/>
        <v>0.34616609121970199</v>
      </c>
      <c r="X180" s="489">
        <f t="shared" si="28"/>
        <v>0.30289532981723921</v>
      </c>
      <c r="Y180" s="489">
        <f t="shared" si="29"/>
        <v>0.45434299472585887</v>
      </c>
      <c r="Z180" s="489">
        <f t="shared" si="30"/>
        <v>0.57694348536617002</v>
      </c>
      <c r="AA180" s="487">
        <v>0.710171919973273</v>
      </c>
      <c r="AB180" s="485">
        <v>0.44652801513671875</v>
      </c>
      <c r="AC180" s="485">
        <v>0.32137088012695314</v>
      </c>
      <c r="AD180" s="489">
        <f t="shared" si="31"/>
        <v>0.49720331573486326</v>
      </c>
      <c r="AE180" s="489">
        <f t="shared" si="32"/>
        <v>0.34367318043921807</v>
      </c>
    </row>
    <row r="181" spans="1:31" x14ac:dyDescent="0.2">
      <c r="A181" s="485">
        <v>0.61207630104379496</v>
      </c>
      <c r="B181" s="485">
        <f t="shared" si="22"/>
        <v>0.33029489730608891</v>
      </c>
      <c r="C181" s="486">
        <v>0.38147777251434561</v>
      </c>
      <c r="D181" s="486">
        <v>0.2791120220978322</v>
      </c>
      <c r="E181" s="487">
        <v>0.66974373474121096</v>
      </c>
      <c r="F181" s="486">
        <v>0.14138116685752536</v>
      </c>
      <c r="G181" s="487">
        <v>0.52575574829101568</v>
      </c>
      <c r="H181" s="487">
        <v>0.67056069213867187</v>
      </c>
      <c r="I181" s="487">
        <v>0.71712767822265622</v>
      </c>
      <c r="J181" s="487">
        <v>0.3953136010742187</v>
      </c>
      <c r="K181" s="487">
        <v>0.49536172424316405</v>
      </c>
      <c r="L181" s="487">
        <v>0.42409156036376949</v>
      </c>
      <c r="M181" s="481">
        <v>0.31159295820851696</v>
      </c>
      <c r="N181" s="481">
        <v>0.31159295820851696</v>
      </c>
      <c r="O181" s="486">
        <v>0.31159295820851696</v>
      </c>
      <c r="P181" s="486">
        <v>0.43038577559315161</v>
      </c>
      <c r="Q181" s="488">
        <f t="shared" si="23"/>
        <v>0.37098936690083428</v>
      </c>
      <c r="R181" s="487">
        <f t="shared" si="24"/>
        <v>0.43038577559315161</v>
      </c>
      <c r="S181" s="489">
        <v>0.45224794921875006</v>
      </c>
      <c r="T181" s="487">
        <f t="shared" si="25"/>
        <v>0.38147777251434561</v>
      </c>
      <c r="U181" s="487">
        <v>0</v>
      </c>
      <c r="V181" s="489">
        <f t="shared" si="26"/>
        <v>0.38734719803383644</v>
      </c>
      <c r="W181" s="489">
        <f t="shared" si="27"/>
        <v>0.34430862047452132</v>
      </c>
      <c r="X181" s="489">
        <f t="shared" si="28"/>
        <v>0.30127004291520609</v>
      </c>
      <c r="Y181" s="489">
        <f t="shared" si="29"/>
        <v>0.45190506437280914</v>
      </c>
      <c r="Z181" s="489">
        <f t="shared" si="30"/>
        <v>0.57384770079086889</v>
      </c>
      <c r="AA181" s="487">
        <v>0.70651952161287002</v>
      </c>
      <c r="AB181" s="485">
        <v>0.44423150634765624</v>
      </c>
      <c r="AC181" s="485">
        <v>0.31971807861328128</v>
      </c>
      <c r="AD181" s="489">
        <f t="shared" si="31"/>
        <v>0.49464619445800789</v>
      </c>
      <c r="AE181" s="489">
        <f t="shared" si="32"/>
        <v>0.34190566607603079</v>
      </c>
    </row>
    <row r="182" spans="1:31" x14ac:dyDescent="0.2">
      <c r="A182" s="485">
        <v>0.60892838477343325</v>
      </c>
      <c r="B182" s="485">
        <f t="shared" si="22"/>
        <v>0.32850480530846315</v>
      </c>
      <c r="C182" s="486">
        <v>0.37941028581255376</v>
      </c>
      <c r="D182" s="486">
        <v>0.27759932480437249</v>
      </c>
      <c r="E182" s="487">
        <v>0.66629924011230468</v>
      </c>
      <c r="F182" s="486">
        <v>0.14061492645396231</v>
      </c>
      <c r="G182" s="487">
        <v>0.52305177856445306</v>
      </c>
      <c r="H182" s="487">
        <v>0.6671119940185547</v>
      </c>
      <c r="I182" s="487">
        <v>0.7134394995117187</v>
      </c>
      <c r="J182" s="487">
        <v>0.3932805026245117</v>
      </c>
      <c r="K182" s="487">
        <v>0.49281408294677737</v>
      </c>
      <c r="L182" s="487">
        <v>0.42191045166015628</v>
      </c>
      <c r="M182" s="481">
        <v>0.3098936420830733</v>
      </c>
      <c r="N182" s="481">
        <v>0.3098936420830733</v>
      </c>
      <c r="O182" s="486">
        <v>0.3098936420830733</v>
      </c>
      <c r="P182" s="486">
        <v>0.42803860609088856</v>
      </c>
      <c r="Q182" s="488">
        <f t="shared" si="23"/>
        <v>0.36896612408698093</v>
      </c>
      <c r="R182" s="487">
        <f t="shared" si="24"/>
        <v>0.42803860609088856</v>
      </c>
      <c r="S182" s="489">
        <v>0.44992202148437505</v>
      </c>
      <c r="T182" s="487">
        <f t="shared" si="25"/>
        <v>0.37941028581255376</v>
      </c>
      <c r="U182" s="487">
        <v>0</v>
      </c>
      <c r="V182" s="489">
        <f t="shared" si="26"/>
        <v>0.3852347454817997</v>
      </c>
      <c r="W182" s="489">
        <f t="shared" si="27"/>
        <v>0.34243088487271089</v>
      </c>
      <c r="X182" s="489">
        <f t="shared" si="28"/>
        <v>0.29962702426362198</v>
      </c>
      <c r="Y182" s="489">
        <f t="shared" si="29"/>
        <v>0.44944053639543297</v>
      </c>
      <c r="Z182" s="489">
        <f t="shared" si="30"/>
        <v>0.57071814145451816</v>
      </c>
      <c r="AA182" s="487">
        <v>0.70288590923108552</v>
      </c>
      <c r="AB182" s="485">
        <v>0.44194680786132812</v>
      </c>
      <c r="AC182" s="485">
        <v>0.31807376098632811</v>
      </c>
      <c r="AD182" s="489">
        <f t="shared" si="31"/>
        <v>0.49210221099853518</v>
      </c>
      <c r="AE182" s="489">
        <f t="shared" si="32"/>
        <v>0.34014723273732805</v>
      </c>
    </row>
    <row r="183" spans="1:31" x14ac:dyDescent="0.2">
      <c r="A183" s="485">
        <v>0.60579665827687135</v>
      </c>
      <c r="B183" s="485">
        <f t="shared" si="22"/>
        <v>0.32675302878143919</v>
      </c>
      <c r="C183" s="486">
        <v>0.37738705199052858</v>
      </c>
      <c r="D183" s="486">
        <v>0.27611900557234986</v>
      </c>
      <c r="E183" s="487">
        <v>0.66287244750976559</v>
      </c>
      <c r="F183" s="486">
        <v>0.13986508680616791</v>
      </c>
      <c r="G183" s="487">
        <v>0.52036172180175777</v>
      </c>
      <c r="H183" s="487">
        <v>0.66368105712890624</v>
      </c>
      <c r="I183" s="487">
        <v>0.7097702661132812</v>
      </c>
      <c r="J183" s="487">
        <v>0.39125785369873045</v>
      </c>
      <c r="K183" s="487">
        <v>0.49027952575683587</v>
      </c>
      <c r="L183" s="487">
        <v>0.41974056213378902</v>
      </c>
      <c r="M183" s="481">
        <v>0.30823075462143323</v>
      </c>
      <c r="N183" s="481">
        <v>0.30823075462143323</v>
      </c>
      <c r="O183" s="486">
        <v>0.30823075462143323</v>
      </c>
      <c r="P183" s="486">
        <v>0.42574175344692372</v>
      </c>
      <c r="Q183" s="488">
        <f t="shared" si="23"/>
        <v>0.36698625403417851</v>
      </c>
      <c r="R183" s="487">
        <f t="shared" si="24"/>
        <v>0.42574175344692372</v>
      </c>
      <c r="S183" s="489">
        <v>0.44760805664062508</v>
      </c>
      <c r="T183" s="487">
        <f t="shared" si="25"/>
        <v>0.37738705199052858</v>
      </c>
      <c r="U183" s="487">
        <v>0</v>
      </c>
      <c r="V183" s="489">
        <f t="shared" si="26"/>
        <v>0.38316757810223134</v>
      </c>
      <c r="W183" s="489">
        <f t="shared" si="27"/>
        <v>0.34059340275753902</v>
      </c>
      <c r="X183" s="489">
        <f t="shared" si="28"/>
        <v>0.29801922741284659</v>
      </c>
      <c r="Y183" s="489">
        <f t="shared" si="29"/>
        <v>0.44702884111926988</v>
      </c>
      <c r="Z183" s="489">
        <f t="shared" si="30"/>
        <v>0.567655671262565</v>
      </c>
      <c r="AA183" s="487">
        <v>0.69927097360711343</v>
      </c>
      <c r="AB183" s="485">
        <v>0.43967385864257813</v>
      </c>
      <c r="AC183" s="485">
        <v>0.31643789672851563</v>
      </c>
      <c r="AD183" s="489">
        <f t="shared" si="31"/>
        <v>0.48957131195068371</v>
      </c>
      <c r="AE183" s="489">
        <f t="shared" si="32"/>
        <v>0.33839784350837621</v>
      </c>
    </row>
    <row r="184" spans="1:31" x14ac:dyDescent="0.2">
      <c r="A184" s="485">
        <v>0.60268103828991293</v>
      </c>
      <c r="B184" s="485">
        <f t="shared" si="22"/>
        <v>0.32501064450671263</v>
      </c>
      <c r="C184" s="486">
        <v>0.37537466585496332</v>
      </c>
      <c r="D184" s="486">
        <v>0.27464662315846194</v>
      </c>
      <c r="E184" s="487">
        <v>0.65946329772949219</v>
      </c>
      <c r="F184" s="486">
        <v>0.1391192674674975</v>
      </c>
      <c r="G184" s="487">
        <v>0.51768551879882818</v>
      </c>
      <c r="H184" s="487">
        <v>0.66026776306152335</v>
      </c>
      <c r="I184" s="487">
        <v>0.70611991882324221</v>
      </c>
      <c r="J184" s="487">
        <v>0.38924559509277346</v>
      </c>
      <c r="K184" s="487">
        <v>0.48775802307128902</v>
      </c>
      <c r="L184" s="487">
        <v>0.41758183258056641</v>
      </c>
      <c r="M184" s="481">
        <v>0.3065768387007346</v>
      </c>
      <c r="N184" s="481">
        <v>0.3065768387007346</v>
      </c>
      <c r="O184" s="486">
        <v>0.3065768387007346</v>
      </c>
      <c r="P184" s="486">
        <v>0.42345729268635851</v>
      </c>
      <c r="Q184" s="488">
        <f t="shared" si="23"/>
        <v>0.36501706569354653</v>
      </c>
      <c r="R184" s="487">
        <f t="shared" si="24"/>
        <v>0.42345729268635851</v>
      </c>
      <c r="S184" s="489">
        <v>0.44530600585937502</v>
      </c>
      <c r="T184" s="487">
        <f t="shared" si="25"/>
        <v>0.37537466585496332</v>
      </c>
      <c r="U184" s="487">
        <v>0</v>
      </c>
      <c r="V184" s="489">
        <f t="shared" si="26"/>
        <v>0.38111156341772268</v>
      </c>
      <c r="W184" s="489">
        <f t="shared" si="27"/>
        <v>0.33876583414908684</v>
      </c>
      <c r="X184" s="489">
        <f t="shared" si="28"/>
        <v>0.29642010488045095</v>
      </c>
      <c r="Y184" s="489">
        <f t="shared" si="29"/>
        <v>0.44463015732067646</v>
      </c>
      <c r="Z184" s="489">
        <f t="shared" si="30"/>
        <v>0.56460972358181138</v>
      </c>
      <c r="AA184" s="487">
        <v>0.69567460552014804</v>
      </c>
      <c r="AB184" s="485">
        <v>0.43741259765625001</v>
      </c>
      <c r="AC184" s="485">
        <v>0.31481045532226565</v>
      </c>
      <c r="AD184" s="489">
        <f t="shared" si="31"/>
        <v>0.48705344390869143</v>
      </c>
      <c r="AE184" s="489">
        <f t="shared" si="32"/>
        <v>0.33665746147444142</v>
      </c>
    </row>
    <row r="185" spans="1:31" x14ac:dyDescent="0.2">
      <c r="A185" s="485">
        <v>0.59958144197647922</v>
      </c>
      <c r="B185" s="485">
        <f t="shared" si="22"/>
        <v>0.323277500854384</v>
      </c>
      <c r="C185" s="486">
        <v>0.37337295227921591</v>
      </c>
      <c r="D185" s="486">
        <v>0.2731820494295521</v>
      </c>
      <c r="E185" s="487">
        <v>0.65607167236328123</v>
      </c>
      <c r="F185" s="486">
        <v>0.13837740353349051</v>
      </c>
      <c r="G185" s="487">
        <v>0.51502305114746094</v>
      </c>
      <c r="H185" s="487">
        <v>0.65687199340820313</v>
      </c>
      <c r="I185" s="487">
        <v>0.70248833923339837</v>
      </c>
      <c r="J185" s="487">
        <v>0.38724369720458984</v>
      </c>
      <c r="K185" s="487">
        <v>0.48524948608398438</v>
      </c>
      <c r="L185" s="487">
        <v>0.41543420379638674</v>
      </c>
      <c r="M185" s="481">
        <v>0.30493174918654564</v>
      </c>
      <c r="N185" s="481">
        <v>0.30493174918654564</v>
      </c>
      <c r="O185" s="486">
        <v>0.30493174918654564</v>
      </c>
      <c r="P185" s="486">
        <v>0.42118502334319008</v>
      </c>
      <c r="Q185" s="488">
        <f t="shared" si="23"/>
        <v>0.36305838626486786</v>
      </c>
      <c r="R185" s="487">
        <f t="shared" si="24"/>
        <v>0.42118502334319008</v>
      </c>
      <c r="S185" s="489">
        <v>0.44301577148437499</v>
      </c>
      <c r="T185" s="487">
        <f t="shared" si="25"/>
        <v>0.37337295227921591</v>
      </c>
      <c r="U185" s="487">
        <v>0</v>
      </c>
      <c r="V185" s="489">
        <f t="shared" si="26"/>
        <v>0.37906652100887106</v>
      </c>
      <c r="W185" s="489">
        <f t="shared" si="27"/>
        <v>0.3369480186745521</v>
      </c>
      <c r="X185" s="489">
        <f t="shared" si="28"/>
        <v>0.29482951634023302</v>
      </c>
      <c r="Y185" s="489">
        <f t="shared" si="29"/>
        <v>0.44224427451034959</v>
      </c>
      <c r="Z185" s="489">
        <f t="shared" si="30"/>
        <v>0.56158003112425348</v>
      </c>
      <c r="AA185" s="487">
        <v>0.69209675035978624</v>
      </c>
      <c r="AB185" s="485">
        <v>0.4351629638671875</v>
      </c>
      <c r="AC185" s="485">
        <v>0.31319137573242189</v>
      </c>
      <c r="AD185" s="489">
        <f t="shared" si="31"/>
        <v>0.48454850006103511</v>
      </c>
      <c r="AE185" s="489">
        <f t="shared" si="32"/>
        <v>0.33492601280605655</v>
      </c>
    </row>
    <row r="186" spans="1:31" x14ac:dyDescent="0.2">
      <c r="A186" s="485">
        <v>0.59649778692668765</v>
      </c>
      <c r="B186" s="485">
        <f t="shared" si="22"/>
        <v>0.3215536495531055</v>
      </c>
      <c r="C186" s="486">
        <v>0.37138197100786952</v>
      </c>
      <c r="D186" s="486">
        <v>0.27172532809834149</v>
      </c>
      <c r="E186" s="487">
        <v>0.65269751220703121</v>
      </c>
      <c r="F186" s="486">
        <v>0.13763951714635153</v>
      </c>
      <c r="G186" s="487">
        <v>0.51237425964355465</v>
      </c>
      <c r="H186" s="487">
        <v>0.65349368896484372</v>
      </c>
      <c r="I186" s="487">
        <v>0.69887540893554689</v>
      </c>
      <c r="J186" s="487">
        <v>0.3852521008300781</v>
      </c>
      <c r="K186" s="487">
        <v>0.48275385559082029</v>
      </c>
      <c r="L186" s="487">
        <v>0.41329761657714847</v>
      </c>
      <c r="M186" s="481">
        <v>0.30329553519055563</v>
      </c>
      <c r="N186" s="481">
        <v>0.30329553519055563</v>
      </c>
      <c r="O186" s="486">
        <v>0.30329553519055563</v>
      </c>
      <c r="P186" s="486">
        <v>0.41892501325262432</v>
      </c>
      <c r="Q186" s="488">
        <f t="shared" si="23"/>
        <v>0.36111027422158998</v>
      </c>
      <c r="R186" s="487">
        <f t="shared" si="24"/>
        <v>0.41892501325262432</v>
      </c>
      <c r="S186" s="489">
        <v>0.44073735351562499</v>
      </c>
      <c r="T186" s="487">
        <f t="shared" si="25"/>
        <v>0.37138197100786952</v>
      </c>
      <c r="U186" s="487">
        <v>0</v>
      </c>
      <c r="V186" s="489">
        <f t="shared" si="26"/>
        <v>0.37703251192736192</v>
      </c>
      <c r="W186" s="489">
        <f t="shared" si="27"/>
        <v>0.33514001060209947</v>
      </c>
      <c r="X186" s="489">
        <f t="shared" si="28"/>
        <v>0.29324750927683702</v>
      </c>
      <c r="Y186" s="489">
        <f t="shared" si="29"/>
        <v>0.43987126391525555</v>
      </c>
      <c r="Z186" s="489">
        <f t="shared" si="30"/>
        <v>0.55856668433683243</v>
      </c>
      <c r="AA186" s="487">
        <v>0.68853729890522208</v>
      </c>
      <c r="AB186" s="485">
        <v>0.43292492675781252</v>
      </c>
      <c r="AC186" s="485">
        <v>0.31158062744140624</v>
      </c>
      <c r="AD186" s="489">
        <f t="shared" si="31"/>
        <v>0.48205648040771482</v>
      </c>
      <c r="AE186" s="489">
        <f t="shared" si="32"/>
        <v>0.33320349750322148</v>
      </c>
    </row>
    <row r="187" spans="1:31" x14ac:dyDescent="0.2">
      <c r="A187" s="485">
        <v>0.59342999115434936</v>
      </c>
      <c r="B187" s="485">
        <f t="shared" si="22"/>
        <v>0.31981093230386232</v>
      </c>
      <c r="C187" s="486">
        <v>0.36936920029967568</v>
      </c>
      <c r="D187" s="486">
        <v>0.27025266430804895</v>
      </c>
      <c r="E187" s="487">
        <v>0.64934069885253909</v>
      </c>
      <c r="F187" s="486">
        <v>0.13689355527951591</v>
      </c>
      <c r="G187" s="487">
        <v>0.5097390850830078</v>
      </c>
      <c r="H187" s="487">
        <v>0.65013279052734374</v>
      </c>
      <c r="I187" s="487">
        <v>0.69528106872558593</v>
      </c>
      <c r="J187" s="487">
        <v>0.38327074676513673</v>
      </c>
      <c r="K187" s="487">
        <v>0.48027104278564453</v>
      </c>
      <c r="L187" s="487">
        <v>0.41117201171875001</v>
      </c>
      <c r="M187" s="481">
        <v>0.30164147023129745</v>
      </c>
      <c r="N187" s="481">
        <v>0.30164147023129745</v>
      </c>
      <c r="O187" s="486">
        <v>0.30164147023129745</v>
      </c>
      <c r="P187" s="486">
        <v>0.41664034663350441</v>
      </c>
      <c r="Q187" s="488">
        <f t="shared" si="23"/>
        <v>0.35914090843240093</v>
      </c>
      <c r="R187" s="487">
        <f t="shared" si="24"/>
        <v>0.41664034663350441</v>
      </c>
      <c r="S187" s="489">
        <v>0.43847065429687504</v>
      </c>
      <c r="T187" s="487">
        <f t="shared" si="25"/>
        <v>0.36936920029967568</v>
      </c>
      <c r="U187" s="487">
        <v>0</v>
      </c>
      <c r="V187" s="489">
        <f t="shared" si="26"/>
        <v>0.37497631197015396</v>
      </c>
      <c r="W187" s="489">
        <f t="shared" si="27"/>
        <v>0.33331227730680357</v>
      </c>
      <c r="X187" s="489">
        <f t="shared" si="28"/>
        <v>0.29164824264345307</v>
      </c>
      <c r="Y187" s="489">
        <f t="shared" si="29"/>
        <v>0.43747236396517963</v>
      </c>
      <c r="Z187" s="489">
        <f t="shared" si="30"/>
        <v>0.55552046217800588</v>
      </c>
      <c r="AA187" s="487">
        <v>0.68499614193564962</v>
      </c>
      <c r="AB187" s="485">
        <v>0.43069839477539063</v>
      </c>
      <c r="AC187" s="485">
        <v>0.30997814941406249</v>
      </c>
      <c r="AD187" s="489">
        <f t="shared" si="31"/>
        <v>0.47957727813720707</v>
      </c>
      <c r="AE187" s="489">
        <f t="shared" si="32"/>
        <v>0.33148984173646895</v>
      </c>
    </row>
    <row r="188" spans="1:31" x14ac:dyDescent="0.2">
      <c r="A188" s="485">
        <v>0.59037797309504825</v>
      </c>
      <c r="B188" s="485">
        <f t="shared" si="22"/>
        <v>0.31816123924261186</v>
      </c>
      <c r="C188" s="486">
        <v>0.36746386891408367</v>
      </c>
      <c r="D188" s="486">
        <v>0.26885860957114011</v>
      </c>
      <c r="E188" s="487">
        <v>0.64600111389160153</v>
      </c>
      <c r="F188" s="486">
        <v>0.13618741197588438</v>
      </c>
      <c r="G188" s="487">
        <v>0.50711746826171877</v>
      </c>
      <c r="H188" s="487">
        <v>0.64678912048339843</v>
      </c>
      <c r="I188" s="487">
        <v>0.69170520019531245</v>
      </c>
      <c r="J188" s="487">
        <v>0.38129957580566404</v>
      </c>
      <c r="K188" s="487">
        <v>0.47780098846435548</v>
      </c>
      <c r="L188" s="487">
        <v>0.40905735961914064</v>
      </c>
      <c r="M188" s="481">
        <v>0.30007574905337053</v>
      </c>
      <c r="N188" s="481">
        <v>0.30007574905337053</v>
      </c>
      <c r="O188" s="486">
        <v>0.30007574905337053</v>
      </c>
      <c r="P188" s="486">
        <v>0.41447770429588837</v>
      </c>
      <c r="Q188" s="488">
        <f t="shared" si="23"/>
        <v>0.35727672667462945</v>
      </c>
      <c r="R188" s="487">
        <f t="shared" si="24"/>
        <v>0.41447770429588837</v>
      </c>
      <c r="S188" s="489">
        <v>0.43621557617187501</v>
      </c>
      <c r="T188" s="487">
        <f t="shared" si="25"/>
        <v>0.36746386891408367</v>
      </c>
      <c r="U188" s="487">
        <v>0</v>
      </c>
      <c r="V188" s="489">
        <f t="shared" si="26"/>
        <v>0.37302993386629957</v>
      </c>
      <c r="W188" s="489">
        <f t="shared" si="27"/>
        <v>0.33158216343671071</v>
      </c>
      <c r="X188" s="489">
        <f t="shared" si="28"/>
        <v>0.29013439300712185</v>
      </c>
      <c r="Y188" s="489">
        <f t="shared" si="29"/>
        <v>0.43520158951068283</v>
      </c>
      <c r="Z188" s="489">
        <f t="shared" si="30"/>
        <v>0.5526369390611845</v>
      </c>
      <c r="AA188" s="487">
        <v>0.68147322484066597</v>
      </c>
      <c r="AB188" s="485">
        <v>0.4284833068847656</v>
      </c>
      <c r="AC188" s="485">
        <v>0.30838394165039063</v>
      </c>
      <c r="AD188" s="489">
        <f t="shared" si="31"/>
        <v>0.47711078643798827</v>
      </c>
      <c r="AE188" s="489">
        <f t="shared" si="32"/>
        <v>0.32978497167633147</v>
      </c>
    </row>
    <row r="189" spans="1:31" x14ac:dyDescent="0.2">
      <c r="A189" s="485">
        <v>0.58734165160381235</v>
      </c>
      <c r="B189" s="485">
        <f t="shared" si="22"/>
        <v>0.31652019933153835</v>
      </c>
      <c r="C189" s="486">
        <v>0.36556853158072089</v>
      </c>
      <c r="D189" s="486">
        <v>0.26747186708235582</v>
      </c>
      <c r="E189" s="487">
        <v>0.64267869812011724</v>
      </c>
      <c r="F189" s="486">
        <v>0.13548497261221376</v>
      </c>
      <c r="G189" s="487">
        <v>0.50450934997558594</v>
      </c>
      <c r="H189" s="487">
        <v>0.6434626788330079</v>
      </c>
      <c r="I189" s="487">
        <v>0.68814774414062496</v>
      </c>
      <c r="J189" s="487">
        <v>0.37933855834960933</v>
      </c>
      <c r="K189" s="487">
        <v>0.47534366302490233</v>
      </c>
      <c r="L189" s="487">
        <v>0.40695357147216793</v>
      </c>
      <c r="M189" s="481">
        <v>0.29851829203732366</v>
      </c>
      <c r="N189" s="481">
        <v>0.29851829203732366</v>
      </c>
      <c r="O189" s="486">
        <v>0.29851829203732366</v>
      </c>
      <c r="P189" s="486">
        <v>0.41232647677887974</v>
      </c>
      <c r="Q189" s="488">
        <f t="shared" si="23"/>
        <v>0.3554223844081017</v>
      </c>
      <c r="R189" s="487">
        <f t="shared" si="24"/>
        <v>0.41232647677887974</v>
      </c>
      <c r="S189" s="489">
        <v>0.433972119140625</v>
      </c>
      <c r="T189" s="487">
        <f t="shared" si="25"/>
        <v>0.36556853158072089</v>
      </c>
      <c r="U189" s="487">
        <v>0</v>
      </c>
      <c r="V189" s="489">
        <f t="shared" si="26"/>
        <v>0.37109382910099176</v>
      </c>
      <c r="W189" s="489">
        <f t="shared" si="27"/>
        <v>0.32986118142310383</v>
      </c>
      <c r="X189" s="489">
        <f t="shared" si="28"/>
        <v>0.2886285337452158</v>
      </c>
      <c r="Y189" s="489">
        <f t="shared" si="29"/>
        <v>0.43294280061782375</v>
      </c>
      <c r="Z189" s="489">
        <f t="shared" si="30"/>
        <v>0.54976863570517298</v>
      </c>
      <c r="AA189" s="487">
        <v>0.67796838378906255</v>
      </c>
      <c r="AB189" s="485">
        <v>0.42627960205078125</v>
      </c>
      <c r="AC189" s="485">
        <v>0.30679791259765626</v>
      </c>
      <c r="AD189" s="489">
        <f t="shared" si="31"/>
        <v>0.47465700531005861</v>
      </c>
      <c r="AE189" s="489">
        <f t="shared" si="32"/>
        <v>0.32808888732280911</v>
      </c>
    </row>
    <row r="190" spans="1:31" x14ac:dyDescent="0.2">
      <c r="A190" s="485">
        <v>0.5843209459529608</v>
      </c>
      <c r="B190" s="485">
        <f t="shared" si="22"/>
        <v>0.31483233161527369</v>
      </c>
      <c r="C190" s="486">
        <v>0.36361910995189428</v>
      </c>
      <c r="D190" s="486">
        <v>0.26604555327865315</v>
      </c>
      <c r="E190" s="487">
        <v>0.63937339233398427</v>
      </c>
      <c r="F190" s="486">
        <v>0.134762488828259</v>
      </c>
      <c r="G190" s="487">
        <v>0.5019146710205078</v>
      </c>
      <c r="H190" s="487">
        <v>0.64015334716796879</v>
      </c>
      <c r="I190" s="487">
        <v>0.68460858215332021</v>
      </c>
      <c r="J190" s="487">
        <v>0.3773876055908203</v>
      </c>
      <c r="K190" s="487">
        <v>0.47289897766113276</v>
      </c>
      <c r="L190" s="487">
        <v>0.40486061767578124</v>
      </c>
      <c r="M190" s="481">
        <v>0.29691644463715666</v>
      </c>
      <c r="N190" s="481">
        <v>0.29691644463715666</v>
      </c>
      <c r="O190" s="486">
        <v>0.29691644463715666</v>
      </c>
      <c r="P190" s="486">
        <v>0.41011393532843604</v>
      </c>
      <c r="Q190" s="488">
        <f t="shared" si="23"/>
        <v>0.35351518998279635</v>
      </c>
      <c r="R190" s="487">
        <f t="shared" si="24"/>
        <v>0.41011393532843604</v>
      </c>
      <c r="S190" s="489">
        <v>0.43174018554687504</v>
      </c>
      <c r="T190" s="487">
        <f t="shared" si="25"/>
        <v>0.36361910995189428</v>
      </c>
      <c r="U190" s="487">
        <v>0</v>
      </c>
      <c r="V190" s="489">
        <f t="shared" si="26"/>
        <v>0.36910254179559243</v>
      </c>
      <c r="W190" s="489">
        <f t="shared" si="27"/>
        <v>0.32809114826274888</v>
      </c>
      <c r="X190" s="489">
        <f t="shared" si="28"/>
        <v>0.28707975472990521</v>
      </c>
      <c r="Y190" s="489">
        <f t="shared" si="29"/>
        <v>0.43061963209485782</v>
      </c>
      <c r="Z190" s="489">
        <f t="shared" si="30"/>
        <v>0.54681858043791476</v>
      </c>
      <c r="AA190" s="487">
        <v>0.67448156417043581</v>
      </c>
      <c r="AB190" s="485">
        <v>0.42408724975585937</v>
      </c>
      <c r="AC190" s="485">
        <v>0.30522003173828127</v>
      </c>
      <c r="AD190" s="489">
        <f t="shared" si="31"/>
        <v>0.47221582794189459</v>
      </c>
      <c r="AE190" s="489">
        <f t="shared" si="32"/>
        <v>0.32640151484643459</v>
      </c>
    </row>
    <row r="191" spans="1:31" x14ac:dyDescent="0.2">
      <c r="A191" s="485">
        <v>0.5813157758300076</v>
      </c>
      <c r="B191" s="485">
        <f t="shared" si="22"/>
        <v>0.31315351350048015</v>
      </c>
      <c r="C191" s="486">
        <v>0.36168014026113732</v>
      </c>
      <c r="D191" s="486">
        <v>0.26462688673982293</v>
      </c>
      <c r="E191" s="487">
        <v>0.63608507812499993</v>
      </c>
      <c r="F191" s="486">
        <v>0.13404387868336448</v>
      </c>
      <c r="G191" s="487">
        <v>0.49933331298828126</v>
      </c>
      <c r="H191" s="487">
        <v>0.63686100708007809</v>
      </c>
      <c r="I191" s="487">
        <v>0.6810876550292968</v>
      </c>
      <c r="J191" s="487">
        <v>0.37544668792724606</v>
      </c>
      <c r="K191" s="487">
        <v>0.47046684356689455</v>
      </c>
      <c r="L191" s="487">
        <v>0.40277840942382809</v>
      </c>
      <c r="M191" s="481">
        <v>0.29532323945714217</v>
      </c>
      <c r="N191" s="481">
        <v>0.29532323945714217</v>
      </c>
      <c r="O191" s="486">
        <v>0.29532323945714217</v>
      </c>
      <c r="P191" s="486">
        <v>0.40791333088916393</v>
      </c>
      <c r="Q191" s="488">
        <f t="shared" si="23"/>
        <v>0.35161828517315308</v>
      </c>
      <c r="R191" s="487">
        <f t="shared" si="24"/>
        <v>0.40791333088916393</v>
      </c>
      <c r="S191" s="489">
        <v>0.42951972656250004</v>
      </c>
      <c r="T191" s="487">
        <f t="shared" si="25"/>
        <v>0.36168014026113732</v>
      </c>
      <c r="U191" s="487">
        <v>0</v>
      </c>
      <c r="V191" s="489">
        <f t="shared" si="26"/>
        <v>0.36712199780024757</v>
      </c>
      <c r="W191" s="489">
        <f t="shared" si="27"/>
        <v>0.32633066471133115</v>
      </c>
      <c r="X191" s="489">
        <f t="shared" si="28"/>
        <v>0.28553933162241474</v>
      </c>
      <c r="Y191" s="489">
        <f t="shared" si="29"/>
        <v>0.42830899743362216</v>
      </c>
      <c r="Z191" s="489">
        <f t="shared" si="30"/>
        <v>0.5438844411855519</v>
      </c>
      <c r="AA191" s="487">
        <v>0.67101271137438323</v>
      </c>
      <c r="AB191" s="485">
        <v>0.42190615844726564</v>
      </c>
      <c r="AC191" s="485">
        <v>0.30365026855468752</v>
      </c>
      <c r="AD191" s="489">
        <f t="shared" si="31"/>
        <v>0.46978720092773441</v>
      </c>
      <c r="AE191" s="489">
        <f t="shared" si="32"/>
        <v>0.3247228173324741</v>
      </c>
    </row>
    <row r="192" spans="1:31" x14ac:dyDescent="0.2">
      <c r="A192" s="485">
        <v>0.57832606133556697</v>
      </c>
      <c r="B192" s="485">
        <f t="shared" si="22"/>
        <v>0.31148359888906335</v>
      </c>
      <c r="C192" s="486">
        <v>0.35975145377082784</v>
      </c>
      <c r="D192" s="486">
        <v>0.26321574400729886</v>
      </c>
      <c r="E192" s="487">
        <v>0.63281369628906248</v>
      </c>
      <c r="F192" s="486">
        <v>0.13332907964093255</v>
      </c>
      <c r="G192" s="487">
        <v>0.49676521667480467</v>
      </c>
      <c r="H192" s="487">
        <v>0.6335855993652344</v>
      </c>
      <c r="I192" s="487">
        <v>0.67758478515624998</v>
      </c>
      <c r="J192" s="487">
        <v>0.37351574615478517</v>
      </c>
      <c r="K192" s="487">
        <v>0.46804723114013669</v>
      </c>
      <c r="L192" s="487">
        <v>0.40070691711425782</v>
      </c>
      <c r="M192" s="481">
        <v>0.29373853669033761</v>
      </c>
      <c r="N192" s="481">
        <v>0.29373853669033761</v>
      </c>
      <c r="O192" s="486">
        <v>0.29373853669033761</v>
      </c>
      <c r="P192" s="486">
        <v>0.40572447035362064</v>
      </c>
      <c r="Q192" s="488">
        <f t="shared" si="23"/>
        <v>0.34973150352197913</v>
      </c>
      <c r="R192" s="487">
        <f t="shared" si="24"/>
        <v>0.40572447035362064</v>
      </c>
      <c r="S192" s="489">
        <v>0.42731069335937505</v>
      </c>
      <c r="T192" s="487">
        <f t="shared" si="25"/>
        <v>0.35975145377082784</v>
      </c>
      <c r="U192" s="487">
        <v>0</v>
      </c>
      <c r="V192" s="489">
        <f t="shared" si="26"/>
        <v>0.36515202331825858</v>
      </c>
      <c r="W192" s="489">
        <f t="shared" si="27"/>
        <v>0.32457957628289652</v>
      </c>
      <c r="X192" s="489">
        <f t="shared" si="28"/>
        <v>0.28400712924753441</v>
      </c>
      <c r="Y192" s="489">
        <f t="shared" si="29"/>
        <v>0.42601069387130169</v>
      </c>
      <c r="Z192" s="489">
        <f t="shared" si="30"/>
        <v>0.54096596047149426</v>
      </c>
      <c r="AA192" s="487">
        <v>0.66756166156969576</v>
      </c>
      <c r="AB192" s="485">
        <v>0.41973629760742187</v>
      </c>
      <c r="AC192" s="485">
        <v>0.30208859252929687</v>
      </c>
      <c r="AD192" s="489">
        <f t="shared" si="31"/>
        <v>0.46737107086181645</v>
      </c>
      <c r="AE192" s="489">
        <f t="shared" si="32"/>
        <v>0.32305275786619403</v>
      </c>
    </row>
    <row r="193" spans="1:31" x14ac:dyDescent="0.2">
      <c r="A193" s="485">
        <v>0.57535172298114046</v>
      </c>
      <c r="B193" s="485">
        <f t="shared" si="22"/>
        <v>0.30982263762249596</v>
      </c>
      <c r="C193" s="486">
        <v>0.35783310804592988</v>
      </c>
      <c r="D193" s="486">
        <v>0.26181216719906203</v>
      </c>
      <c r="E193" s="487">
        <v>0.62955912841796879</v>
      </c>
      <c r="F193" s="486">
        <v>0.13261811303536969</v>
      </c>
      <c r="G193" s="487">
        <v>0.4942103524780273</v>
      </c>
      <c r="H193" s="487">
        <v>0.63032706481933598</v>
      </c>
      <c r="I193" s="487">
        <v>0.67409997253417964</v>
      </c>
      <c r="J193" s="487">
        <v>0.3715947506713867</v>
      </c>
      <c r="K193" s="487">
        <v>0.465640051574707</v>
      </c>
      <c r="L193" s="487">
        <v>0.39864608154296877</v>
      </c>
      <c r="M193" s="481">
        <v>0.29216238364567609</v>
      </c>
      <c r="N193" s="481">
        <v>0.29216238364567609</v>
      </c>
      <c r="O193" s="486">
        <v>0.29216238364567609</v>
      </c>
      <c r="P193" s="486">
        <v>0.40354741906696689</v>
      </c>
      <c r="Q193" s="488">
        <f t="shared" si="23"/>
        <v>0.34785490135632147</v>
      </c>
      <c r="R193" s="487">
        <f t="shared" si="24"/>
        <v>0.40354741906696689</v>
      </c>
      <c r="S193" s="489">
        <v>0.42511303710937504</v>
      </c>
      <c r="T193" s="487">
        <f t="shared" si="25"/>
        <v>0.35783310804592988</v>
      </c>
      <c r="U193" s="487">
        <v>0</v>
      </c>
      <c r="V193" s="489">
        <f t="shared" si="26"/>
        <v>0.36319267716027021</v>
      </c>
      <c r="W193" s="489">
        <f t="shared" si="27"/>
        <v>0.32283793525357352</v>
      </c>
      <c r="X193" s="489">
        <f t="shared" si="28"/>
        <v>0.28248319334687683</v>
      </c>
      <c r="Y193" s="489">
        <f t="shared" si="29"/>
        <v>0.42372479002031521</v>
      </c>
      <c r="Z193" s="489">
        <f t="shared" si="30"/>
        <v>0.53806322542262253</v>
      </c>
      <c r="AA193" s="487">
        <v>0.66412836014597043</v>
      </c>
      <c r="AB193" s="485">
        <v>0.41757757568359377</v>
      </c>
      <c r="AC193" s="485">
        <v>0.30053494262695313</v>
      </c>
      <c r="AD193" s="489">
        <f t="shared" si="31"/>
        <v>0.46496738433837892</v>
      </c>
      <c r="AE193" s="489">
        <f t="shared" si="32"/>
        <v>0.32139129953286072</v>
      </c>
    </row>
    <row r="194" spans="1:31" x14ac:dyDescent="0.2">
      <c r="A194" s="485">
        <v>0.57239268168702251</v>
      </c>
      <c r="B194" s="485">
        <f t="shared" ref="B194:B257" si="33">+AVERAGE(C194,D194)</f>
        <v>0.308143498680857</v>
      </c>
      <c r="C194" s="486">
        <v>0.35589376781263249</v>
      </c>
      <c r="D194" s="486">
        <v>0.26039322954908145</v>
      </c>
      <c r="E194" s="487">
        <v>0.62632131530761714</v>
      </c>
      <c r="F194" s="486">
        <v>0.13189936556206305</v>
      </c>
      <c r="G194" s="487">
        <v>0.49166863159179691</v>
      </c>
      <c r="H194" s="487">
        <v>0.62708528503417971</v>
      </c>
      <c r="I194" s="487">
        <v>0.67063303955078124</v>
      </c>
      <c r="J194" s="487">
        <v>0.3696836422729492</v>
      </c>
      <c r="K194" s="487">
        <v>0.46324524566650394</v>
      </c>
      <c r="L194" s="487">
        <v>0.39659584350585936</v>
      </c>
      <c r="M194" s="481">
        <v>0.29056903489790081</v>
      </c>
      <c r="N194" s="481">
        <v>0.29056903489790081</v>
      </c>
      <c r="O194" s="486">
        <v>0.29056903489790081</v>
      </c>
      <c r="P194" s="486">
        <v>0.40134661632564572</v>
      </c>
      <c r="Q194" s="488">
        <f t="shared" ref="Q194:Q257" si="34">+AVERAGE(O194:P194)</f>
        <v>0.34595782561177324</v>
      </c>
      <c r="R194" s="487">
        <f t="shared" ref="R194:R257" si="35">+P194</f>
        <v>0.40134661632564572</v>
      </c>
      <c r="S194" s="489">
        <v>0.42292666015625002</v>
      </c>
      <c r="T194" s="487">
        <f t="shared" ref="T194:T257" si="36">+C194</f>
        <v>0.35589376781263249</v>
      </c>
      <c r="U194" s="487">
        <v>0</v>
      </c>
      <c r="V194" s="489">
        <f t="shared" ref="V194:V257" si="37">+$P194*0.9</f>
        <v>0.36121195469308115</v>
      </c>
      <c r="W194" s="489">
        <f t="shared" ref="W194:W257" si="38">+$P194*0.8</f>
        <v>0.32107729306051658</v>
      </c>
      <c r="X194" s="489">
        <f t="shared" ref="X194:X257" si="39">+$P194*0.7</f>
        <v>0.28094263142795201</v>
      </c>
      <c r="Y194" s="489">
        <f t="shared" ref="Y194:Y257" si="40">+$P194*0.9*8750/7500</f>
        <v>0.42141394714192798</v>
      </c>
      <c r="Z194" s="489">
        <f t="shared" ref="Z194:Z257" si="41">+$P194*10000/7500</f>
        <v>0.53512882176752763</v>
      </c>
      <c r="AA194" s="487">
        <v>0.66071275249280426</v>
      </c>
      <c r="AB194" s="485">
        <v>0.4154299621582031</v>
      </c>
      <c r="AC194" s="485">
        <v>0.29898928833007815</v>
      </c>
      <c r="AD194" s="489">
        <f t="shared" ref="AD194:AD257" si="42">+S194*1.09375</f>
        <v>0.46257603454589846</v>
      </c>
      <c r="AE194" s="489">
        <f t="shared" ref="AE194:AE257" si="43">+S194*0.756013745704467</f>
        <v>0.31973836850300674</v>
      </c>
    </row>
    <row r="195" spans="1:31" x14ac:dyDescent="0.2">
      <c r="A195" s="485">
        <v>0.56944885878026252</v>
      </c>
      <c r="B195" s="485">
        <f t="shared" si="33"/>
        <v>0.30650030034944353</v>
      </c>
      <c r="C195" s="486">
        <v>0.35399593758764419</v>
      </c>
      <c r="D195" s="486">
        <v>0.25900466311124282</v>
      </c>
      <c r="E195" s="487">
        <v>0.62310013854980473</v>
      </c>
      <c r="F195" s="486">
        <v>0.13119600229678594</v>
      </c>
      <c r="G195" s="487">
        <v>0.48913996520996089</v>
      </c>
      <c r="H195" s="487">
        <v>0.62386020080566407</v>
      </c>
      <c r="I195" s="487">
        <v>0.66718398620605457</v>
      </c>
      <c r="J195" s="487">
        <v>0.36778236175537105</v>
      </c>
      <c r="K195" s="487">
        <v>0.46086278381347656</v>
      </c>
      <c r="L195" s="487">
        <v>0.39455614379882809</v>
      </c>
      <c r="M195" s="481">
        <v>0.28900984316481249</v>
      </c>
      <c r="N195" s="481">
        <v>0.28900984316481249</v>
      </c>
      <c r="O195" s="486">
        <v>0.28900984316481249</v>
      </c>
      <c r="P195" s="486">
        <v>0.39919299274184633</v>
      </c>
      <c r="Q195" s="488">
        <f t="shared" si="34"/>
        <v>0.34410141795332938</v>
      </c>
      <c r="R195" s="487">
        <f t="shared" si="35"/>
        <v>0.39919299274184633</v>
      </c>
      <c r="S195" s="489">
        <v>0.42075156250000001</v>
      </c>
      <c r="T195" s="487">
        <f t="shared" si="36"/>
        <v>0.35399593758764419</v>
      </c>
      <c r="U195" s="487">
        <v>0</v>
      </c>
      <c r="V195" s="489">
        <f t="shared" si="37"/>
        <v>0.35927369346766169</v>
      </c>
      <c r="W195" s="489">
        <f t="shared" si="38"/>
        <v>0.31935439419347711</v>
      </c>
      <c r="X195" s="489">
        <f t="shared" si="39"/>
        <v>0.27943509491929241</v>
      </c>
      <c r="Y195" s="489">
        <f t="shared" si="40"/>
        <v>0.41915264237893862</v>
      </c>
      <c r="Z195" s="489">
        <f t="shared" si="41"/>
        <v>0.53225732365579514</v>
      </c>
      <c r="AA195" s="487">
        <v>0.65731467477898853</v>
      </c>
      <c r="AB195" s="485">
        <v>0.41329339599609377</v>
      </c>
      <c r="AC195" s="485">
        <v>0.29745156860351563</v>
      </c>
      <c r="AD195" s="489">
        <f t="shared" si="42"/>
        <v>0.46019702148437502</v>
      </c>
      <c r="AE195" s="489">
        <f t="shared" si="43"/>
        <v>0.31809396477663215</v>
      </c>
    </row>
    <row r="196" spans="1:31" x14ac:dyDescent="0.2">
      <c r="A196" s="485">
        <v>0.56652017599251125</v>
      </c>
      <c r="B196" s="485">
        <f t="shared" si="33"/>
        <v>0.30486591212198177</v>
      </c>
      <c r="C196" s="486">
        <v>0.35210828269039651</v>
      </c>
      <c r="D196" s="486">
        <v>0.25762354155356709</v>
      </c>
      <c r="E196" s="487">
        <v>0.6198955389404297</v>
      </c>
      <c r="F196" s="486">
        <v>0.13049641015478983</v>
      </c>
      <c r="G196" s="487">
        <v>0.48662432373046871</v>
      </c>
      <c r="H196" s="487">
        <v>0.62065169372558582</v>
      </c>
      <c r="I196" s="487">
        <v>0.66375263488769531</v>
      </c>
      <c r="J196" s="487">
        <v>0.36589084991455079</v>
      </c>
      <c r="K196" s="487">
        <v>0.45849254760742186</v>
      </c>
      <c r="L196" s="487">
        <v>0.39252692321777344</v>
      </c>
      <c r="M196" s="481">
        <v>0.28745906351780404</v>
      </c>
      <c r="N196" s="481">
        <v>0.28745906351780404</v>
      </c>
      <c r="O196" s="486">
        <v>0.28745906351780404</v>
      </c>
      <c r="P196" s="486">
        <v>0.397050988298007</v>
      </c>
      <c r="Q196" s="488">
        <f t="shared" si="34"/>
        <v>0.34225502590790552</v>
      </c>
      <c r="R196" s="487">
        <f t="shared" si="35"/>
        <v>0.397050988298007</v>
      </c>
      <c r="S196" s="489">
        <v>0.41858764648437496</v>
      </c>
      <c r="T196" s="487">
        <f t="shared" si="36"/>
        <v>0.35210828269039651</v>
      </c>
      <c r="U196" s="487">
        <v>0</v>
      </c>
      <c r="V196" s="489">
        <f t="shared" si="37"/>
        <v>0.35734588946820633</v>
      </c>
      <c r="W196" s="489">
        <f t="shared" si="38"/>
        <v>0.31764079063840561</v>
      </c>
      <c r="X196" s="489">
        <f t="shared" si="39"/>
        <v>0.27793569180860489</v>
      </c>
      <c r="Y196" s="489">
        <f t="shared" si="40"/>
        <v>0.41690353771290739</v>
      </c>
      <c r="Z196" s="489">
        <f t="shared" si="41"/>
        <v>0.529401317730676</v>
      </c>
      <c r="AA196" s="487">
        <v>0.65393407239412005</v>
      </c>
      <c r="AB196" s="485">
        <v>0.4111678161621094</v>
      </c>
      <c r="AC196" s="485">
        <v>0.29592178344726561</v>
      </c>
      <c r="AD196" s="489">
        <f t="shared" si="42"/>
        <v>0.45783023834228509</v>
      </c>
      <c r="AE196" s="489">
        <f t="shared" si="43"/>
        <v>0.31645801452426958</v>
      </c>
    </row>
    <row r="197" spans="1:31" x14ac:dyDescent="0.2">
      <c r="A197" s="485">
        <v>0.5636065554578672</v>
      </c>
      <c r="B197" s="485">
        <f t="shared" si="33"/>
        <v>0.30324019176686073</v>
      </c>
      <c r="C197" s="486">
        <v>0.35023063884890515</v>
      </c>
      <c r="D197" s="486">
        <v>0.25624974468481632</v>
      </c>
      <c r="E197" s="487">
        <v>0.61670739807128905</v>
      </c>
      <c r="F197" s="486">
        <v>0.12980052825450716</v>
      </c>
      <c r="G197" s="487">
        <v>0.48412161834716794</v>
      </c>
      <c r="H197" s="487">
        <v>0.61745964538574216</v>
      </c>
      <c r="I197" s="487">
        <v>0.66033892639160163</v>
      </c>
      <c r="J197" s="487">
        <v>0.3640090771484375</v>
      </c>
      <c r="K197" s="487">
        <v>0.45613450744628903</v>
      </c>
      <c r="L197" s="487">
        <v>0.39050815216064455</v>
      </c>
      <c r="M197" s="481">
        <v>0.28591655987285891</v>
      </c>
      <c r="N197" s="481">
        <v>0.28591655987285891</v>
      </c>
      <c r="O197" s="486">
        <v>0.28591655987285891</v>
      </c>
      <c r="P197" s="486">
        <v>0.39492041502895114</v>
      </c>
      <c r="Q197" s="488">
        <f t="shared" si="34"/>
        <v>0.34041848745090503</v>
      </c>
      <c r="R197" s="487">
        <f t="shared" si="35"/>
        <v>0.39492041502895114</v>
      </c>
      <c r="S197" s="489">
        <v>0.41643486328125001</v>
      </c>
      <c r="T197" s="487">
        <f t="shared" si="36"/>
        <v>0.35023063884890515</v>
      </c>
      <c r="U197" s="487">
        <v>0</v>
      </c>
      <c r="V197" s="489">
        <f t="shared" si="37"/>
        <v>0.35542837352605605</v>
      </c>
      <c r="W197" s="489">
        <f t="shared" si="38"/>
        <v>0.31593633202316096</v>
      </c>
      <c r="X197" s="489">
        <f t="shared" si="39"/>
        <v>0.27644429052026576</v>
      </c>
      <c r="Y197" s="489">
        <f t="shared" si="40"/>
        <v>0.41466643578039875</v>
      </c>
      <c r="Z197" s="489">
        <f t="shared" si="41"/>
        <v>0.52656055337193486</v>
      </c>
      <c r="AA197" s="487">
        <v>0.65057089072779606</v>
      </c>
      <c r="AB197" s="485">
        <v>0.40905316162109373</v>
      </c>
      <c r="AC197" s="485">
        <v>0.29439984130859376</v>
      </c>
      <c r="AD197" s="489">
        <f t="shared" si="42"/>
        <v>0.45547563171386718</v>
      </c>
      <c r="AE197" s="489">
        <f t="shared" si="43"/>
        <v>0.31483048083118542</v>
      </c>
    </row>
    <row r="198" spans="1:31" x14ac:dyDescent="0.2">
      <c r="A198" s="485">
        <v>0.56070791971107248</v>
      </c>
      <c r="B198" s="485">
        <f t="shared" si="33"/>
        <v>0.30162318780649938</v>
      </c>
      <c r="C198" s="486">
        <v>0.3483630621046786</v>
      </c>
      <c r="D198" s="486">
        <v>0.25488331350832016</v>
      </c>
      <c r="E198" s="487">
        <v>0.61353565673828125</v>
      </c>
      <c r="F198" s="486">
        <v>0.12910837736572955</v>
      </c>
      <c r="G198" s="487">
        <v>0.48163176025390625</v>
      </c>
      <c r="H198" s="487">
        <v>0.61428405578613277</v>
      </c>
      <c r="I198" s="487">
        <v>0.65694280151367179</v>
      </c>
      <c r="J198" s="487">
        <v>0.36213698425292967</v>
      </c>
      <c r="K198" s="487">
        <v>0.45378860412597655</v>
      </c>
      <c r="L198" s="487">
        <v>0.38849977142333986</v>
      </c>
      <c r="M198" s="481">
        <v>0.28438237827911766</v>
      </c>
      <c r="N198" s="481">
        <v>0.28438237827911766</v>
      </c>
      <c r="O198" s="486">
        <v>0.28438237827911766</v>
      </c>
      <c r="P198" s="486">
        <v>0.39280133653976035</v>
      </c>
      <c r="Q198" s="488">
        <f t="shared" si="34"/>
        <v>0.33859185740943898</v>
      </c>
      <c r="R198" s="487">
        <f t="shared" si="35"/>
        <v>0.39280133653976035</v>
      </c>
      <c r="S198" s="489">
        <v>0.41429311523437501</v>
      </c>
      <c r="T198" s="487">
        <f t="shared" si="36"/>
        <v>0.3483630621046786</v>
      </c>
      <c r="U198" s="487">
        <v>0</v>
      </c>
      <c r="V198" s="489">
        <f t="shared" si="37"/>
        <v>0.35352120288578431</v>
      </c>
      <c r="W198" s="489">
        <f t="shared" si="38"/>
        <v>0.31424106923180828</v>
      </c>
      <c r="X198" s="489">
        <f t="shared" si="39"/>
        <v>0.27496093557783224</v>
      </c>
      <c r="Y198" s="489">
        <f t="shared" si="40"/>
        <v>0.41244140336674839</v>
      </c>
      <c r="Z198" s="489">
        <f t="shared" si="41"/>
        <v>0.52373511538634709</v>
      </c>
      <c r="AA198" s="487">
        <v>0.6472250205592105</v>
      </c>
      <c r="AB198" s="485">
        <v>0.40694940185546874</v>
      </c>
      <c r="AC198" s="485">
        <v>0.29288574218750002</v>
      </c>
      <c r="AD198" s="489">
        <f t="shared" si="42"/>
        <v>0.45313309478759767</v>
      </c>
      <c r="AE198" s="489">
        <f t="shared" si="43"/>
        <v>0.31321128986791225</v>
      </c>
    </row>
    <row r="199" spans="1:31" x14ac:dyDescent="0.2">
      <c r="A199" s="485">
        <v>0.55782419168506747</v>
      </c>
      <c r="B199" s="485">
        <f t="shared" si="33"/>
        <v>0.29998848724286831</v>
      </c>
      <c r="C199" s="486">
        <v>0.34647504647129135</v>
      </c>
      <c r="D199" s="486">
        <v>0.25350192801444527</v>
      </c>
      <c r="E199" s="487">
        <v>0.6103802557373047</v>
      </c>
      <c r="F199" s="486">
        <v>0.12840865152971501</v>
      </c>
      <c r="G199" s="487">
        <v>0.47915471984863284</v>
      </c>
      <c r="H199" s="487">
        <v>0.61112480651855472</v>
      </c>
      <c r="I199" s="487">
        <v>0.65356414184570311</v>
      </c>
      <c r="J199" s="487">
        <v>0.3602745120239258</v>
      </c>
      <c r="K199" s="487">
        <v>0.45145474884033199</v>
      </c>
      <c r="L199" s="487">
        <v>0.38650172180175779</v>
      </c>
      <c r="M199" s="481">
        <v>0.28283145888742112</v>
      </c>
      <c r="N199" s="481">
        <v>0.28283145888742112</v>
      </c>
      <c r="O199" s="486">
        <v>0.28283145888742112</v>
      </c>
      <c r="P199" s="486">
        <v>0.39065913907446626</v>
      </c>
      <c r="Q199" s="488">
        <f t="shared" si="34"/>
        <v>0.33674529898094369</v>
      </c>
      <c r="R199" s="487">
        <f t="shared" si="35"/>
        <v>0.39065913907446626</v>
      </c>
      <c r="S199" s="489">
        <v>0.41216240234375001</v>
      </c>
      <c r="T199" s="487">
        <f t="shared" si="36"/>
        <v>0.34647504647129135</v>
      </c>
      <c r="U199" s="487">
        <v>0</v>
      </c>
      <c r="V199" s="489">
        <f t="shared" si="37"/>
        <v>0.35159322516701963</v>
      </c>
      <c r="W199" s="489">
        <f t="shared" si="38"/>
        <v>0.312527311259573</v>
      </c>
      <c r="X199" s="489">
        <f t="shared" si="39"/>
        <v>0.27346139735212638</v>
      </c>
      <c r="Y199" s="489">
        <f t="shared" si="40"/>
        <v>0.41019209602818957</v>
      </c>
      <c r="Z199" s="489">
        <f t="shared" si="41"/>
        <v>0.5208788520992883</v>
      </c>
      <c r="AA199" s="487">
        <v>0.64389635266755751</v>
      </c>
      <c r="AB199" s="485">
        <v>0.40485644531249998</v>
      </c>
      <c r="AC199" s="485">
        <v>0.29137942504882813</v>
      </c>
      <c r="AD199" s="489">
        <f t="shared" si="42"/>
        <v>0.45080262756347655</v>
      </c>
      <c r="AE199" s="489">
        <f t="shared" si="43"/>
        <v>0.31160044163445005</v>
      </c>
    </row>
    <row r="200" spans="1:31" x14ac:dyDescent="0.2">
      <c r="A200" s="485">
        <v>0.55495529470936167</v>
      </c>
      <c r="B200" s="485">
        <f t="shared" si="33"/>
        <v>0.29844104506415819</v>
      </c>
      <c r="C200" s="486">
        <v>0.34468781088199307</v>
      </c>
      <c r="D200" s="486">
        <v>0.25219427924632332</v>
      </c>
      <c r="E200" s="487">
        <v>0.60724107666015625</v>
      </c>
      <c r="F200" s="486">
        <v>0.12774627623220072</v>
      </c>
      <c r="G200" s="487">
        <v>0.47669040832519533</v>
      </c>
      <c r="H200" s="487">
        <v>0.60798177917480467</v>
      </c>
      <c r="I200" s="487">
        <v>0.65020282897949222</v>
      </c>
      <c r="J200" s="487">
        <v>0.3584216012573242</v>
      </c>
      <c r="K200" s="487">
        <v>0.44913291198730471</v>
      </c>
      <c r="L200" s="487">
        <v>0.38451394409179684</v>
      </c>
      <c r="M200" s="481">
        <v>0.2813633742615757</v>
      </c>
      <c r="N200" s="481">
        <v>0.2813633742615757</v>
      </c>
      <c r="O200" s="486">
        <v>0.2813633742615757</v>
      </c>
      <c r="P200" s="486">
        <v>0.38863135659836784</v>
      </c>
      <c r="Q200" s="488">
        <f t="shared" si="34"/>
        <v>0.33499736542997177</v>
      </c>
      <c r="R200" s="487">
        <f t="shared" si="35"/>
        <v>0.38863135659836784</v>
      </c>
      <c r="S200" s="489">
        <v>0.41004262695312504</v>
      </c>
      <c r="T200" s="487">
        <f t="shared" si="36"/>
        <v>0.34468781088199307</v>
      </c>
      <c r="U200" s="487">
        <v>0</v>
      </c>
      <c r="V200" s="489">
        <f t="shared" si="37"/>
        <v>0.34976822093853105</v>
      </c>
      <c r="W200" s="489">
        <f t="shared" si="38"/>
        <v>0.31090508527869432</v>
      </c>
      <c r="X200" s="489">
        <f t="shared" si="39"/>
        <v>0.27204194961885747</v>
      </c>
      <c r="Y200" s="489">
        <f t="shared" si="40"/>
        <v>0.40806292442828623</v>
      </c>
      <c r="Z200" s="489">
        <f t="shared" si="41"/>
        <v>0.51817514213115712</v>
      </c>
      <c r="AA200" s="487">
        <v>0.64058477783203127</v>
      </c>
      <c r="AB200" s="485">
        <v>0.40277426147460937</v>
      </c>
      <c r="AC200" s="485">
        <v>0.28988085937500002</v>
      </c>
      <c r="AD200" s="489">
        <f t="shared" si="42"/>
        <v>0.44848412322998049</v>
      </c>
      <c r="AE200" s="489">
        <f t="shared" si="43"/>
        <v>0.30999786230133153</v>
      </c>
    </row>
    <row r="201" spans="1:31" x14ac:dyDescent="0.2">
      <c r="A201" s="485">
        <v>0.55210115250758829</v>
      </c>
      <c r="B201" s="485">
        <f t="shared" si="33"/>
        <v>0.29690171969813106</v>
      </c>
      <c r="C201" s="486">
        <v>0.3429099498959583</v>
      </c>
      <c r="D201" s="486">
        <v>0.25089348950030382</v>
      </c>
      <c r="E201" s="487">
        <v>0.60411800109863278</v>
      </c>
      <c r="F201" s="486">
        <v>0.12708737529792255</v>
      </c>
      <c r="G201" s="487">
        <v>0.47423879608154296</v>
      </c>
      <c r="H201" s="487">
        <v>0.60485491455078122</v>
      </c>
      <c r="I201" s="487">
        <v>0.64685880371093751</v>
      </c>
      <c r="J201" s="487">
        <v>0.35657822235107423</v>
      </c>
      <c r="K201" s="487">
        <v>0.44682300476074216</v>
      </c>
      <c r="L201" s="487">
        <v>0.38253637908935545</v>
      </c>
      <c r="M201" s="481">
        <v>0.27990303845408471</v>
      </c>
      <c r="N201" s="481">
        <v>0.27990303845408471</v>
      </c>
      <c r="O201" s="486">
        <v>0.27990303845408471</v>
      </c>
      <c r="P201" s="486">
        <v>0.38661427712793628</v>
      </c>
      <c r="Q201" s="488">
        <f t="shared" si="34"/>
        <v>0.33325865779101049</v>
      </c>
      <c r="R201" s="487">
        <f t="shared" si="35"/>
        <v>0.38661427712793628</v>
      </c>
      <c r="S201" s="489">
        <v>0.40793376464843756</v>
      </c>
      <c r="T201" s="487">
        <f t="shared" si="36"/>
        <v>0.3429099498959583</v>
      </c>
      <c r="U201" s="487">
        <v>0</v>
      </c>
      <c r="V201" s="489">
        <f t="shared" si="37"/>
        <v>0.34795284941514265</v>
      </c>
      <c r="W201" s="489">
        <f t="shared" si="38"/>
        <v>0.30929142170234902</v>
      </c>
      <c r="X201" s="489">
        <f t="shared" si="39"/>
        <v>0.2706299939895554</v>
      </c>
      <c r="Y201" s="489">
        <f t="shared" si="40"/>
        <v>0.40594499098433312</v>
      </c>
      <c r="Z201" s="489">
        <f t="shared" si="41"/>
        <v>0.51548570283724837</v>
      </c>
      <c r="AA201" s="487">
        <v>0.63729024144222857</v>
      </c>
      <c r="AB201" s="485">
        <v>0.40070278930664061</v>
      </c>
      <c r="AC201" s="485">
        <v>0.28838998413085937</v>
      </c>
      <c r="AD201" s="489">
        <f t="shared" si="42"/>
        <v>0.44617755508422857</v>
      </c>
      <c r="AE201" s="489">
        <f t="shared" si="43"/>
        <v>0.30840353341118976</v>
      </c>
    </row>
    <row r="202" spans="1:31" x14ac:dyDescent="0.2">
      <c r="A202" s="485">
        <v>0.54926168919575868</v>
      </c>
      <c r="B202" s="485">
        <f t="shared" si="33"/>
        <v>0.29531846899678493</v>
      </c>
      <c r="C202" s="486">
        <v>0.3410813568543844</v>
      </c>
      <c r="D202" s="486">
        <v>0.24955558113918547</v>
      </c>
      <c r="E202" s="487">
        <v>0.6010110290527344</v>
      </c>
      <c r="F202" s="486">
        <v>0.12640967233184583</v>
      </c>
      <c r="G202" s="487">
        <v>0.47179979431152341</v>
      </c>
      <c r="H202" s="487">
        <v>0.60174415344238275</v>
      </c>
      <c r="I202" s="487">
        <v>0.64353200683593748</v>
      </c>
      <c r="J202" s="487">
        <v>0.35474434570312496</v>
      </c>
      <c r="K202" s="487">
        <v>0.44452499755859376</v>
      </c>
      <c r="L202" s="487">
        <v>0.3805689971923828</v>
      </c>
      <c r="M202" s="481">
        <v>0.27840108039521155</v>
      </c>
      <c r="N202" s="481">
        <v>0.27840108039521155</v>
      </c>
      <c r="O202" s="486">
        <v>0.27840108039521155</v>
      </c>
      <c r="P202" s="486">
        <v>0.38453970718966457</v>
      </c>
      <c r="Q202" s="488">
        <f t="shared" si="34"/>
        <v>0.33147039379243803</v>
      </c>
      <c r="R202" s="487">
        <f t="shared" si="35"/>
        <v>0.38453970718966457</v>
      </c>
      <c r="S202" s="489">
        <v>0.40583576660156251</v>
      </c>
      <c r="T202" s="487">
        <f t="shared" si="36"/>
        <v>0.3410813568543844</v>
      </c>
      <c r="U202" s="487">
        <v>0</v>
      </c>
      <c r="V202" s="489">
        <f t="shared" si="37"/>
        <v>0.34608573647069812</v>
      </c>
      <c r="W202" s="489">
        <f t="shared" si="38"/>
        <v>0.30763176575173168</v>
      </c>
      <c r="X202" s="489">
        <f t="shared" si="39"/>
        <v>0.26917779503276518</v>
      </c>
      <c r="Y202" s="489">
        <f t="shared" si="40"/>
        <v>0.40376669254914782</v>
      </c>
      <c r="Z202" s="489">
        <f t="shared" si="41"/>
        <v>0.51271960958621943</v>
      </c>
      <c r="AA202" s="487">
        <v>0.63401263427734378</v>
      </c>
      <c r="AB202" s="485">
        <v>0.39864196777343752</v>
      </c>
      <c r="AC202" s="485">
        <v>0.28690679931640622</v>
      </c>
      <c r="AD202" s="489">
        <f t="shared" si="42"/>
        <v>0.44388286972045898</v>
      </c>
      <c r="AE202" s="489">
        <f t="shared" si="43"/>
        <v>0.30681741804929108</v>
      </c>
    </row>
    <row r="203" spans="1:31" x14ac:dyDescent="0.2">
      <c r="A203" s="485">
        <v>0.54643682928016646</v>
      </c>
      <c r="B203" s="485">
        <f t="shared" si="33"/>
        <v>0.29374370698666585</v>
      </c>
      <c r="C203" s="486">
        <v>0.33926256792134268</v>
      </c>
      <c r="D203" s="486">
        <v>0.24822484605198905</v>
      </c>
      <c r="E203" s="487">
        <v>0.59792004211425775</v>
      </c>
      <c r="F203" s="486">
        <v>0.12573560290985533</v>
      </c>
      <c r="G203" s="487">
        <v>0.46937331420898437</v>
      </c>
      <c r="H203" s="487">
        <v>0.59864937744140623</v>
      </c>
      <c r="I203" s="487">
        <v>0.64022231994628898</v>
      </c>
      <c r="J203" s="487">
        <v>0.3529198825073242</v>
      </c>
      <c r="K203" s="487">
        <v>0.44223880157470702</v>
      </c>
      <c r="L203" s="487">
        <v>0.37861173919677732</v>
      </c>
      <c r="M203" s="481">
        <v>0.27690722563769105</v>
      </c>
      <c r="N203" s="481">
        <v>0.27690722563769105</v>
      </c>
      <c r="O203" s="486">
        <v>0.27690722563769105</v>
      </c>
      <c r="P203" s="486">
        <v>0.38247632988442815</v>
      </c>
      <c r="Q203" s="488">
        <f t="shared" si="34"/>
        <v>0.32969177776105962</v>
      </c>
      <c r="R203" s="487">
        <f t="shared" si="35"/>
        <v>0.38247632988442815</v>
      </c>
      <c r="S203" s="489">
        <v>0.40374855957031253</v>
      </c>
      <c r="T203" s="487">
        <f t="shared" si="36"/>
        <v>0.33926256792134268</v>
      </c>
      <c r="U203" s="487">
        <v>0</v>
      </c>
      <c r="V203" s="489">
        <f t="shared" si="37"/>
        <v>0.34422869689598534</v>
      </c>
      <c r="W203" s="489">
        <f t="shared" si="38"/>
        <v>0.30598106390754254</v>
      </c>
      <c r="X203" s="489">
        <f t="shared" si="39"/>
        <v>0.26773343091909968</v>
      </c>
      <c r="Y203" s="489">
        <f t="shared" si="40"/>
        <v>0.4016001463786496</v>
      </c>
      <c r="Z203" s="489">
        <f t="shared" si="41"/>
        <v>0.50996843984590423</v>
      </c>
      <c r="AA203" s="487">
        <v>0.63075190172697371</v>
      </c>
      <c r="AB203" s="485">
        <v>0.39659173583984375</v>
      </c>
      <c r="AC203" s="485">
        <v>0.28543124389648439</v>
      </c>
      <c r="AD203" s="489">
        <f t="shared" si="42"/>
        <v>0.44159998703002934</v>
      </c>
      <c r="AE203" s="489">
        <f t="shared" si="43"/>
        <v>0.30523946084353509</v>
      </c>
    </row>
    <row r="204" spans="1:31" x14ac:dyDescent="0.2">
      <c r="A204" s="485">
        <v>0.54362649765540849</v>
      </c>
      <c r="B204" s="485">
        <f t="shared" si="33"/>
        <v>0.29217729662509717</v>
      </c>
      <c r="C204" s="486">
        <v>0.33745342481786672</v>
      </c>
      <c r="D204" s="486">
        <v>0.24690116843232765</v>
      </c>
      <c r="E204" s="487">
        <v>0.59484492187500004</v>
      </c>
      <c r="F204" s="486">
        <v>0.12506510837148213</v>
      </c>
      <c r="G204" s="487">
        <v>0.46695932617187497</v>
      </c>
      <c r="H204" s="487">
        <v>0.59557052734374993</v>
      </c>
      <c r="I204" s="487">
        <v>0.63692962463378899</v>
      </c>
      <c r="J204" s="487">
        <v>0.35110480316162107</v>
      </c>
      <c r="K204" s="487">
        <v>0.43996435760498043</v>
      </c>
      <c r="L204" s="487">
        <v>0.37666454589843751</v>
      </c>
      <c r="M204" s="481">
        <v>0.27542134309277905</v>
      </c>
      <c r="N204" s="481">
        <v>0.27542134309277905</v>
      </c>
      <c r="O204" s="486">
        <v>0.27542134309277905</v>
      </c>
      <c r="P204" s="486">
        <v>0.38042396414673907</v>
      </c>
      <c r="Q204" s="488">
        <f t="shared" si="34"/>
        <v>0.32792265361975903</v>
      </c>
      <c r="R204" s="487">
        <f t="shared" si="35"/>
        <v>0.38042396414673907</v>
      </c>
      <c r="S204" s="489">
        <v>0.40167207031250007</v>
      </c>
      <c r="T204" s="487">
        <f t="shared" si="36"/>
        <v>0.33745342481786672</v>
      </c>
      <c r="U204" s="487">
        <v>0</v>
      </c>
      <c r="V204" s="489">
        <f t="shared" si="37"/>
        <v>0.34238156773206518</v>
      </c>
      <c r="W204" s="489">
        <f t="shared" si="38"/>
        <v>0.3043391713173913</v>
      </c>
      <c r="X204" s="489">
        <f t="shared" si="39"/>
        <v>0.2662967749027173</v>
      </c>
      <c r="Y204" s="489">
        <f t="shared" si="40"/>
        <v>0.39944516235407601</v>
      </c>
      <c r="Z204" s="489">
        <f t="shared" si="41"/>
        <v>0.50723195219565209</v>
      </c>
      <c r="AA204" s="487">
        <v>0.62750793457031251</v>
      </c>
      <c r="AB204" s="485">
        <v>0.39455206298828127</v>
      </c>
      <c r="AC204" s="485">
        <v>0.28396325683593748</v>
      </c>
      <c r="AD204" s="489">
        <f t="shared" si="42"/>
        <v>0.43932882690429698</v>
      </c>
      <c r="AE204" s="489">
        <f t="shared" si="43"/>
        <v>0.30366960642182123</v>
      </c>
    </row>
    <row r="205" spans="1:31" x14ac:dyDescent="0.2">
      <c r="A205" s="485">
        <v>0.54083061960228951</v>
      </c>
      <c r="B205" s="485">
        <f t="shared" si="33"/>
        <v>0.29061928466428927</v>
      </c>
      <c r="C205" s="486">
        <v>0.33565398154094289</v>
      </c>
      <c r="D205" s="486">
        <v>0.24558458778763567</v>
      </c>
      <c r="E205" s="487">
        <v>0.59178560913085931</v>
      </c>
      <c r="F205" s="486">
        <v>0.12439820872878833</v>
      </c>
      <c r="G205" s="487">
        <v>0.46455774139404299</v>
      </c>
      <c r="H205" s="487">
        <v>0.59250748474121095</v>
      </c>
      <c r="I205" s="487">
        <v>0.63365386169433591</v>
      </c>
      <c r="J205" s="487">
        <v>0.34929907806396482</v>
      </c>
      <c r="K205" s="487">
        <v>0.43770160644531247</v>
      </c>
      <c r="L205" s="487">
        <v>0.37472735809326169</v>
      </c>
      <c r="M205" s="481">
        <v>0.27394347711927869</v>
      </c>
      <c r="N205" s="481">
        <v>0.27394347711927869</v>
      </c>
      <c r="O205" s="486">
        <v>0.27394347711927869</v>
      </c>
      <c r="P205" s="486">
        <v>0.3783826712469105</v>
      </c>
      <c r="Q205" s="488">
        <f t="shared" si="34"/>
        <v>0.32616307418309459</v>
      </c>
      <c r="R205" s="487">
        <f t="shared" si="35"/>
        <v>0.3783826712469105</v>
      </c>
      <c r="S205" s="489">
        <v>0.39960627441406249</v>
      </c>
      <c r="T205" s="487">
        <f t="shared" si="36"/>
        <v>0.33565398154094289</v>
      </c>
      <c r="U205" s="487">
        <v>0</v>
      </c>
      <c r="V205" s="489">
        <f t="shared" si="37"/>
        <v>0.34054440412221948</v>
      </c>
      <c r="W205" s="489">
        <f t="shared" si="38"/>
        <v>0.30270613699752841</v>
      </c>
      <c r="X205" s="489">
        <f t="shared" si="39"/>
        <v>0.26486786987283734</v>
      </c>
      <c r="Y205" s="489">
        <f t="shared" si="40"/>
        <v>0.39730180480925603</v>
      </c>
      <c r="Z205" s="489">
        <f t="shared" si="41"/>
        <v>0.50451022832921399</v>
      </c>
      <c r="AA205" s="487">
        <v>0.62428067819695721</v>
      </c>
      <c r="AB205" s="485">
        <v>0.39252288818359377</v>
      </c>
      <c r="AC205" s="485">
        <v>0.28250283813476562</v>
      </c>
      <c r="AD205" s="489">
        <f t="shared" si="42"/>
        <v>0.43706936264038088</v>
      </c>
      <c r="AE205" s="489">
        <f t="shared" si="43"/>
        <v>0.30210783632678251</v>
      </c>
    </row>
    <row r="206" spans="1:31" x14ac:dyDescent="0.2">
      <c r="A206" s="485">
        <v>0.5380491207858431</v>
      </c>
      <c r="B206" s="485">
        <f t="shared" si="33"/>
        <v>0.28904422171273814</v>
      </c>
      <c r="C206" s="486">
        <v>0.33383484503224048</v>
      </c>
      <c r="D206" s="486">
        <v>0.24425359839323574</v>
      </c>
      <c r="E206" s="487">
        <v>0.58874204467773439</v>
      </c>
      <c r="F206" s="486">
        <v>0.12372401049024274</v>
      </c>
      <c r="G206" s="487">
        <v>0.46216850067138671</v>
      </c>
      <c r="H206" s="487">
        <v>0.58946019042968745</v>
      </c>
      <c r="I206" s="487">
        <v>0.6303949719238281</v>
      </c>
      <c r="J206" s="487">
        <v>0.34750261840820312</v>
      </c>
      <c r="K206" s="487">
        <v>0.43545048889160159</v>
      </c>
      <c r="L206" s="487">
        <v>0.37280011657714845</v>
      </c>
      <c r="M206" s="481">
        <v>0.27244948774671601</v>
      </c>
      <c r="N206" s="481">
        <v>0.27244948774671601</v>
      </c>
      <c r="O206" s="486">
        <v>0.27244948774671601</v>
      </c>
      <c r="P206" s="486">
        <v>0.37631910800551016</v>
      </c>
      <c r="Q206" s="488">
        <f t="shared" si="34"/>
        <v>0.32438429787611311</v>
      </c>
      <c r="R206" s="487">
        <f t="shared" si="35"/>
        <v>0.37631910800551016</v>
      </c>
      <c r="S206" s="489">
        <v>0.39755109863281252</v>
      </c>
      <c r="T206" s="487">
        <f t="shared" si="36"/>
        <v>0.33383484503224048</v>
      </c>
      <c r="U206" s="487">
        <v>0</v>
      </c>
      <c r="V206" s="489">
        <f t="shared" si="37"/>
        <v>0.33868719720495916</v>
      </c>
      <c r="W206" s="489">
        <f t="shared" si="38"/>
        <v>0.30105528640440815</v>
      </c>
      <c r="X206" s="489">
        <f t="shared" si="39"/>
        <v>0.26342337560385709</v>
      </c>
      <c r="Y206" s="489">
        <f t="shared" si="40"/>
        <v>0.39513506340578569</v>
      </c>
      <c r="Z206" s="489">
        <f t="shared" si="41"/>
        <v>0.50175881067401362</v>
      </c>
      <c r="AA206" s="487">
        <v>0.62106996877569898</v>
      </c>
      <c r="AB206" s="485">
        <v>0.39050415039062503</v>
      </c>
      <c r="AC206" s="485">
        <v>0.28104992675781248</v>
      </c>
      <c r="AD206" s="489">
        <f t="shared" si="42"/>
        <v>0.43482151412963871</v>
      </c>
      <c r="AE206" s="489">
        <f t="shared" si="43"/>
        <v>0.30055409518631859</v>
      </c>
    </row>
    <row r="207" spans="1:31" x14ac:dyDescent="0.2">
      <c r="A207" s="485">
        <v>0.5352819272534689</v>
      </c>
      <c r="B207" s="485">
        <f t="shared" si="33"/>
        <v>0.28750287170906663</v>
      </c>
      <c r="C207" s="486">
        <v>0.33205464566839538</v>
      </c>
      <c r="D207" s="486">
        <v>0.24295109774973789</v>
      </c>
      <c r="E207" s="487">
        <v>0.58571411010742191</v>
      </c>
      <c r="F207" s="486">
        <v>0.12306424291940747</v>
      </c>
      <c r="G207" s="487">
        <v>0.45979157440185547</v>
      </c>
      <c r="H207" s="487">
        <v>0.58642858520507812</v>
      </c>
      <c r="I207" s="487">
        <v>0.62715283691406254</v>
      </c>
      <c r="J207" s="487">
        <v>0.34571539459228512</v>
      </c>
      <c r="K207" s="487">
        <v>0.43321097534179687</v>
      </c>
      <c r="L207" s="487">
        <v>0.37088279174804689</v>
      </c>
      <c r="M207" s="481">
        <v>0.27098752539712118</v>
      </c>
      <c r="N207" s="481">
        <v>0.27098752539712118</v>
      </c>
      <c r="O207" s="486">
        <v>0.27098752539712118</v>
      </c>
      <c r="P207" s="486">
        <v>0.37429978188422702</v>
      </c>
      <c r="Q207" s="488">
        <f t="shared" si="34"/>
        <v>0.3226436536406741</v>
      </c>
      <c r="R207" s="487">
        <f t="shared" si="35"/>
        <v>0.37429978188422702</v>
      </c>
      <c r="S207" s="489">
        <v>0.39550649414062505</v>
      </c>
      <c r="T207" s="487">
        <f t="shared" si="36"/>
        <v>0.33205464566839538</v>
      </c>
      <c r="U207" s="487">
        <v>0</v>
      </c>
      <c r="V207" s="489">
        <f t="shared" si="37"/>
        <v>0.33686980369580433</v>
      </c>
      <c r="W207" s="489">
        <f t="shared" si="38"/>
        <v>0.29943982550738163</v>
      </c>
      <c r="X207" s="489">
        <f t="shared" si="39"/>
        <v>0.26200984731895888</v>
      </c>
      <c r="Y207" s="489">
        <f t="shared" si="40"/>
        <v>0.39301477097843834</v>
      </c>
      <c r="Z207" s="489">
        <f t="shared" si="41"/>
        <v>0.49906637584563601</v>
      </c>
      <c r="AA207" s="487">
        <v>0.61787580630653782</v>
      </c>
      <c r="AB207" s="485">
        <v>0.38849578857421874</v>
      </c>
      <c r="AC207" s="485">
        <v>0.2796044921875</v>
      </c>
      <c r="AD207" s="489">
        <f t="shared" si="42"/>
        <v>0.43258522796630866</v>
      </c>
      <c r="AE207" s="489">
        <f t="shared" si="43"/>
        <v>0.29900834608569576</v>
      </c>
    </row>
    <row r="208" spans="1:31" x14ac:dyDescent="0.2">
      <c r="A208" s="485">
        <v>0.53252896543295358</v>
      </c>
      <c r="B208" s="485">
        <f t="shared" si="33"/>
        <v>0.28596978574358145</v>
      </c>
      <c r="C208" s="486">
        <v>0.33028399094754968</v>
      </c>
      <c r="D208" s="486">
        <v>0.24165558053961325</v>
      </c>
      <c r="E208" s="487">
        <v>0.58270174621582038</v>
      </c>
      <c r="F208" s="486">
        <v>0.12240801273098791</v>
      </c>
      <c r="G208" s="487">
        <v>0.45742687377929686</v>
      </c>
      <c r="H208" s="487">
        <v>0.58341255065917963</v>
      </c>
      <c r="I208" s="487">
        <v>0.62392739746093751</v>
      </c>
      <c r="J208" s="487">
        <v>0.34393737701416011</v>
      </c>
      <c r="K208" s="487">
        <v>0.43098297698974608</v>
      </c>
      <c r="L208" s="487">
        <v>0.36897532440185549</v>
      </c>
      <c r="M208" s="481">
        <v>0.26953345056569999</v>
      </c>
      <c r="N208" s="481">
        <v>0.26953345056569999</v>
      </c>
      <c r="O208" s="486">
        <v>0.26953345056569999</v>
      </c>
      <c r="P208" s="486">
        <v>0.37229135034684624</v>
      </c>
      <c r="Q208" s="488">
        <f t="shared" si="34"/>
        <v>0.32091240045627312</v>
      </c>
      <c r="R208" s="487">
        <f t="shared" si="35"/>
        <v>0.37229135034684624</v>
      </c>
      <c r="S208" s="489">
        <v>0.39347238769531256</v>
      </c>
      <c r="T208" s="487">
        <f t="shared" si="36"/>
        <v>0.33028399094754968</v>
      </c>
      <c r="U208" s="487">
        <v>0</v>
      </c>
      <c r="V208" s="489">
        <f t="shared" si="37"/>
        <v>0.33506221531216163</v>
      </c>
      <c r="W208" s="489">
        <f t="shared" si="38"/>
        <v>0.29783308027747701</v>
      </c>
      <c r="X208" s="489">
        <f t="shared" si="39"/>
        <v>0.26060394524279235</v>
      </c>
      <c r="Y208" s="489">
        <f t="shared" si="40"/>
        <v>0.39090591786418855</v>
      </c>
      <c r="Z208" s="489">
        <f t="shared" si="41"/>
        <v>0.49638846712912832</v>
      </c>
      <c r="AA208" s="487">
        <v>0.61469808156866779</v>
      </c>
      <c r="AB208" s="485">
        <v>0.38649774169921874</v>
      </c>
      <c r="AC208" s="485">
        <v>0.2781664733886719</v>
      </c>
      <c r="AD208" s="489">
        <f t="shared" si="42"/>
        <v>0.43036042404174812</v>
      </c>
      <c r="AE208" s="489">
        <f t="shared" si="43"/>
        <v>0.29747053365281351</v>
      </c>
    </row>
    <row r="209" spans="1:31" x14ac:dyDescent="0.2">
      <c r="A209" s="485">
        <v>0.52979016213043362</v>
      </c>
      <c r="B209" s="485">
        <f t="shared" si="33"/>
        <v>0.28444483040043728</v>
      </c>
      <c r="C209" s="486">
        <v>0.32852272677958588</v>
      </c>
      <c r="D209" s="486">
        <v>0.2403669340212887</v>
      </c>
      <c r="E209" s="487">
        <v>0.57970489379882806</v>
      </c>
      <c r="F209" s="486">
        <v>0.12175526281696322</v>
      </c>
      <c r="G209" s="487">
        <v>0.45507430999755855</v>
      </c>
      <c r="H209" s="487">
        <v>0.58041202758789057</v>
      </c>
      <c r="I209" s="487">
        <v>0.62071853515624997</v>
      </c>
      <c r="J209" s="487">
        <v>0.34216850646972657</v>
      </c>
      <c r="K209" s="487">
        <v>0.42876643463134767</v>
      </c>
      <c r="L209" s="487">
        <v>0.36707768493652343</v>
      </c>
      <c r="M209" s="481">
        <v>0.26808713565447584</v>
      </c>
      <c r="N209" s="481">
        <v>0.26808713565447584</v>
      </c>
      <c r="O209" s="486">
        <v>0.26808713565447584</v>
      </c>
      <c r="P209" s="486">
        <v>0.37029363714948127</v>
      </c>
      <c r="Q209" s="488">
        <f t="shared" si="34"/>
        <v>0.31919038640197855</v>
      </c>
      <c r="R209" s="487">
        <f t="shared" si="35"/>
        <v>0.37029363714948127</v>
      </c>
      <c r="S209" s="489">
        <v>0.3914487548828125</v>
      </c>
      <c r="T209" s="487">
        <f t="shared" si="36"/>
        <v>0.32852272677958588</v>
      </c>
      <c r="U209" s="487">
        <v>0</v>
      </c>
      <c r="V209" s="489">
        <f t="shared" si="37"/>
        <v>0.33326427343453313</v>
      </c>
      <c r="W209" s="489">
        <f t="shared" si="38"/>
        <v>0.29623490971958505</v>
      </c>
      <c r="X209" s="489">
        <f t="shared" si="39"/>
        <v>0.25920554600463686</v>
      </c>
      <c r="Y209" s="489">
        <f t="shared" si="40"/>
        <v>0.38880831900695534</v>
      </c>
      <c r="Z209" s="489">
        <f t="shared" si="41"/>
        <v>0.49372484953264167</v>
      </c>
      <c r="AA209" s="487">
        <v>0.61153668534128292</v>
      </c>
      <c r="AB209" s="485">
        <v>0.38450997924804686</v>
      </c>
      <c r="AC209" s="485">
        <v>0.27673587036132813</v>
      </c>
      <c r="AD209" s="489">
        <f t="shared" si="42"/>
        <v>0.42814707565307619</v>
      </c>
      <c r="AE209" s="489">
        <f t="shared" si="43"/>
        <v>0.29594063943030485</v>
      </c>
    </row>
    <row r="210" spans="1:31" x14ac:dyDescent="0.2">
      <c r="A210" s="485">
        <v>0.5270654445284163</v>
      </c>
      <c r="B210" s="485">
        <f t="shared" si="33"/>
        <v>0.28292805119454811</v>
      </c>
      <c r="C210" s="486">
        <v>0.32677090573246126</v>
      </c>
      <c r="D210" s="486">
        <v>0.23908519665663497</v>
      </c>
      <c r="E210" s="487">
        <v>0.57672343444824214</v>
      </c>
      <c r="F210" s="486">
        <v>0.12110601265977683</v>
      </c>
      <c r="G210" s="487">
        <v>0.45273385345458983</v>
      </c>
      <c r="H210" s="487">
        <v>0.57742695678710931</v>
      </c>
      <c r="I210" s="487">
        <v>0.61752619079589843</v>
      </c>
      <c r="J210" s="487">
        <v>0.34040872375488279</v>
      </c>
      <c r="K210" s="487">
        <v>0.42656128906249996</v>
      </c>
      <c r="L210" s="487">
        <v>0.36518981414794921</v>
      </c>
      <c r="M210" s="481">
        <v>0.26664862384101967</v>
      </c>
      <c r="N210" s="481">
        <v>0.26664862384101967</v>
      </c>
      <c r="O210" s="486">
        <v>0.26664862384101967</v>
      </c>
      <c r="P210" s="486">
        <v>0.368306701930875</v>
      </c>
      <c r="Q210" s="488">
        <f t="shared" si="34"/>
        <v>0.31747766288594736</v>
      </c>
      <c r="R210" s="487">
        <f t="shared" si="35"/>
        <v>0.368306701930875</v>
      </c>
      <c r="S210" s="489">
        <v>0.38943552246093754</v>
      </c>
      <c r="T210" s="487">
        <f t="shared" si="36"/>
        <v>0.32677090573246126</v>
      </c>
      <c r="U210" s="487">
        <v>0</v>
      </c>
      <c r="V210" s="489">
        <f t="shared" si="37"/>
        <v>0.3314760317377875</v>
      </c>
      <c r="W210" s="489">
        <f t="shared" si="38"/>
        <v>0.2946453615447</v>
      </c>
      <c r="X210" s="489">
        <f t="shared" si="39"/>
        <v>0.2578146913516125</v>
      </c>
      <c r="Y210" s="489">
        <f t="shared" si="40"/>
        <v>0.38672203702741875</v>
      </c>
      <c r="Z210" s="489">
        <f t="shared" si="41"/>
        <v>0.4910756025745</v>
      </c>
      <c r="AA210" s="487">
        <v>0.60839156301398023</v>
      </c>
      <c r="AB210" s="485">
        <v>0.38253244018554688</v>
      </c>
      <c r="AC210" s="485">
        <v>0.27531262207031248</v>
      </c>
      <c r="AD210" s="489">
        <f t="shared" si="42"/>
        <v>0.42594510269165042</v>
      </c>
      <c r="AE210" s="489">
        <f t="shared" si="43"/>
        <v>0.29441860804606951</v>
      </c>
    </row>
    <row r="211" spans="1:31" x14ac:dyDescent="0.2">
      <c r="A211" s="485">
        <v>0.5243547401839751</v>
      </c>
      <c r="B211" s="485">
        <f t="shared" si="33"/>
        <v>0.28139467225203957</v>
      </c>
      <c r="C211" s="486">
        <v>0.32499991263453731</v>
      </c>
      <c r="D211" s="486">
        <v>0.23778943186954182</v>
      </c>
      <c r="E211" s="487">
        <v>0.57375730895996091</v>
      </c>
      <c r="F211" s="486">
        <v>0.12044965706392961</v>
      </c>
      <c r="G211" s="487">
        <v>0.45040544494628904</v>
      </c>
      <c r="H211" s="487">
        <v>0.57445721984863274</v>
      </c>
      <c r="I211" s="487">
        <v>0.61435024597167964</v>
      </c>
      <c r="J211" s="487">
        <v>0.33865799926757811</v>
      </c>
      <c r="K211" s="487">
        <v>0.42436748107910155</v>
      </c>
      <c r="L211" s="487">
        <v>0.36331165283203121</v>
      </c>
      <c r="M211" s="481">
        <v>0.26519441797922622</v>
      </c>
      <c r="N211" s="481">
        <v>0.26519441797922622</v>
      </c>
      <c r="O211" s="486">
        <v>0.26519441797922622</v>
      </c>
      <c r="P211" s="486">
        <v>0.36629808940863284</v>
      </c>
      <c r="Q211" s="488">
        <f t="shared" si="34"/>
        <v>0.3157462536939295</v>
      </c>
      <c r="R211" s="487">
        <f t="shared" si="35"/>
        <v>0.36629808940863284</v>
      </c>
      <c r="S211" s="489">
        <v>0.38743264160156254</v>
      </c>
      <c r="T211" s="487">
        <f t="shared" si="36"/>
        <v>0.32499991263453731</v>
      </c>
      <c r="U211" s="487">
        <v>0</v>
      </c>
      <c r="V211" s="489">
        <f t="shared" si="37"/>
        <v>0.32966828046776958</v>
      </c>
      <c r="W211" s="489">
        <f t="shared" si="38"/>
        <v>0.29303847152690626</v>
      </c>
      <c r="X211" s="489">
        <f t="shared" si="39"/>
        <v>0.256408662586043</v>
      </c>
      <c r="Y211" s="489">
        <f t="shared" si="40"/>
        <v>0.3846129938790645</v>
      </c>
      <c r="Z211" s="489">
        <f t="shared" si="41"/>
        <v>0.48839745254484379</v>
      </c>
      <c r="AA211" s="487">
        <v>0.605262605365954</v>
      </c>
      <c r="AB211" s="485">
        <v>0.38056506347656249</v>
      </c>
      <c r="AC211" s="485">
        <v>0.27389669799804689</v>
      </c>
      <c r="AD211" s="489">
        <f t="shared" si="42"/>
        <v>0.423754451751709</v>
      </c>
      <c r="AE211" s="489">
        <f t="shared" si="43"/>
        <v>0.29290440258537359</v>
      </c>
    </row>
    <row r="212" spans="1:31" x14ac:dyDescent="0.2">
      <c r="A212" s="485">
        <v>0.52165797702677086</v>
      </c>
      <c r="B212" s="485">
        <f t="shared" si="33"/>
        <v>0.27994314326601361</v>
      </c>
      <c r="C212" s="486">
        <v>0.32332345305600491</v>
      </c>
      <c r="D212" s="486">
        <v>0.23656283347602231</v>
      </c>
      <c r="E212" s="487">
        <v>0.57080645812988284</v>
      </c>
      <c r="F212" s="486">
        <v>0.11982833695439829</v>
      </c>
      <c r="G212" s="487">
        <v>0.4480889956665039</v>
      </c>
      <c r="H212" s="487">
        <v>0.57150275756835933</v>
      </c>
      <c r="I212" s="487">
        <v>0.61119064147949209</v>
      </c>
      <c r="J212" s="487">
        <v>0.33691627380371092</v>
      </c>
      <c r="K212" s="487">
        <v>0.42218495147705076</v>
      </c>
      <c r="L212" s="487">
        <v>0.36144314178466797</v>
      </c>
      <c r="M212" s="481">
        <v>0.26381788140360324</v>
      </c>
      <c r="N212" s="481">
        <v>0.26381788140360324</v>
      </c>
      <c r="O212" s="486">
        <v>0.26381788140360324</v>
      </c>
      <c r="P212" s="486">
        <v>0.36439675708989877</v>
      </c>
      <c r="Q212" s="488">
        <f t="shared" si="34"/>
        <v>0.314107319246751</v>
      </c>
      <c r="R212" s="487">
        <f t="shared" si="35"/>
        <v>0.36439675708989877</v>
      </c>
      <c r="S212" s="489">
        <v>0.38544006347656251</v>
      </c>
      <c r="T212" s="487">
        <f t="shared" si="36"/>
        <v>0.32332345305600491</v>
      </c>
      <c r="U212" s="487">
        <v>0</v>
      </c>
      <c r="V212" s="489">
        <f t="shared" si="37"/>
        <v>0.3279570813809089</v>
      </c>
      <c r="W212" s="489">
        <f t="shared" si="38"/>
        <v>0.29151740567191903</v>
      </c>
      <c r="X212" s="489">
        <f t="shared" si="39"/>
        <v>0.2550777299629291</v>
      </c>
      <c r="Y212" s="489">
        <f t="shared" si="40"/>
        <v>0.38261659494439371</v>
      </c>
      <c r="Z212" s="489">
        <f t="shared" si="41"/>
        <v>0.48586234278653168</v>
      </c>
      <c r="AA212" s="487">
        <v>0.60214975778680102</v>
      </c>
      <c r="AB212" s="485">
        <v>0.37860781860351561</v>
      </c>
      <c r="AC212" s="485">
        <v>0.27248803710937503</v>
      </c>
      <c r="AD212" s="489">
        <f t="shared" si="42"/>
        <v>0.42157506942749023</v>
      </c>
      <c r="AE212" s="489">
        <f t="shared" si="43"/>
        <v>0.29139798613348356</v>
      </c>
    </row>
    <row r="213" spans="1:31" x14ac:dyDescent="0.2">
      <c r="A213" s="485">
        <v>0.51897508335713061</v>
      </c>
      <c r="B213" s="485">
        <f t="shared" si="33"/>
        <v>0.27849922799831944</v>
      </c>
      <c r="C213" s="486">
        <v>0.32165578702630854</v>
      </c>
      <c r="D213" s="486">
        <v>0.23534266897033038</v>
      </c>
      <c r="E213" s="487">
        <v>0.56787076354980459</v>
      </c>
      <c r="F213" s="486">
        <v>0.11921027586094819</v>
      </c>
      <c r="G213" s="487">
        <v>0.44578447601318361</v>
      </c>
      <c r="H213" s="487">
        <v>0.56856351074218747</v>
      </c>
      <c r="I213" s="487">
        <v>0.60804725891113276</v>
      </c>
      <c r="J213" s="487">
        <v>0.33518351776123045</v>
      </c>
      <c r="K213" s="487">
        <v>0.42001364105224609</v>
      </c>
      <c r="L213" s="487">
        <v>0.35958422180175781</v>
      </c>
      <c r="M213" s="481">
        <v>0.26244861043903234</v>
      </c>
      <c r="N213" s="481">
        <v>0.26244861043903234</v>
      </c>
      <c r="O213" s="486">
        <v>0.26244861043903234</v>
      </c>
      <c r="P213" s="486">
        <v>0.36250546034984321</v>
      </c>
      <c r="Q213" s="488">
        <f t="shared" si="34"/>
        <v>0.31247703539443777</v>
      </c>
      <c r="R213" s="487">
        <f t="shared" si="35"/>
        <v>0.36250546034984321</v>
      </c>
      <c r="S213" s="489">
        <v>0.38345773925781246</v>
      </c>
      <c r="T213" s="487">
        <f t="shared" si="36"/>
        <v>0.32165578702630854</v>
      </c>
      <c r="U213" s="487">
        <v>0</v>
      </c>
      <c r="V213" s="489">
        <f t="shared" si="37"/>
        <v>0.32625491431485892</v>
      </c>
      <c r="W213" s="489">
        <f t="shared" si="38"/>
        <v>0.29000436827987458</v>
      </c>
      <c r="X213" s="489">
        <f t="shared" si="39"/>
        <v>0.25375382224489024</v>
      </c>
      <c r="Y213" s="489">
        <f t="shared" si="40"/>
        <v>0.38063073336733544</v>
      </c>
      <c r="Z213" s="489">
        <f t="shared" si="41"/>
        <v>0.48334061379979099</v>
      </c>
      <c r="AA213" s="487">
        <v>0.59905291105571545</v>
      </c>
      <c r="AB213" s="485">
        <v>0.37666064453124998</v>
      </c>
      <c r="AC213" s="485">
        <v>0.27108663940429689</v>
      </c>
      <c r="AD213" s="489">
        <f t="shared" si="42"/>
        <v>0.41940690231323235</v>
      </c>
      <c r="AE213" s="489">
        <f t="shared" si="43"/>
        <v>0.28989932177566563</v>
      </c>
    </row>
    <row r="214" spans="1:31" x14ac:dyDescent="0.2">
      <c r="A214" s="485">
        <v>0.51630598784401083</v>
      </c>
      <c r="B214" s="485">
        <f t="shared" si="33"/>
        <v>0.27701410996498155</v>
      </c>
      <c r="C214" s="486">
        <v>0.31994053340326017</v>
      </c>
      <c r="D214" s="486">
        <v>0.23408768652670287</v>
      </c>
      <c r="E214" s="487">
        <v>0.56495022521972649</v>
      </c>
      <c r="F214" s="486">
        <v>0.11857457811875784</v>
      </c>
      <c r="G214" s="487">
        <v>0.44349179718017578</v>
      </c>
      <c r="H214" s="487">
        <v>0.56563936096191414</v>
      </c>
      <c r="I214" s="487">
        <v>0.60492003906250003</v>
      </c>
      <c r="J214" s="487">
        <v>0.33345967193603515</v>
      </c>
      <c r="K214" s="487">
        <v>0.41785352020263672</v>
      </c>
      <c r="L214" s="487">
        <v>0.35773486328124998</v>
      </c>
      <c r="M214" s="481">
        <v>0.26104031273827821</v>
      </c>
      <c r="N214" s="481">
        <v>0.26104031273827821</v>
      </c>
      <c r="O214" s="486">
        <v>0.26104031273827821</v>
      </c>
      <c r="P214" s="486">
        <v>0.36056025818067367</v>
      </c>
      <c r="Q214" s="488">
        <f t="shared" si="34"/>
        <v>0.31080028545947591</v>
      </c>
      <c r="R214" s="487">
        <f t="shared" si="35"/>
        <v>0.36056025818067367</v>
      </c>
      <c r="S214" s="489">
        <v>0.38148562011718751</v>
      </c>
      <c r="T214" s="487">
        <f t="shared" si="36"/>
        <v>0.31994053340326017</v>
      </c>
      <c r="U214" s="487">
        <v>0</v>
      </c>
      <c r="V214" s="489">
        <f t="shared" si="37"/>
        <v>0.32450423236260628</v>
      </c>
      <c r="W214" s="489">
        <f t="shared" si="38"/>
        <v>0.28844820654453895</v>
      </c>
      <c r="X214" s="489">
        <f t="shared" si="39"/>
        <v>0.25239218072647157</v>
      </c>
      <c r="Y214" s="489">
        <f t="shared" si="40"/>
        <v>0.37858827108970733</v>
      </c>
      <c r="Z214" s="489">
        <f t="shared" si="41"/>
        <v>0.48074701090756489</v>
      </c>
      <c r="AA214" s="487">
        <v>0.59597195595189145</v>
      </c>
      <c r="AB214" s="485">
        <v>0.37472348022460938</v>
      </c>
      <c r="AC214" s="485">
        <v>0.26969244384765623</v>
      </c>
      <c r="AD214" s="489">
        <f t="shared" si="42"/>
        <v>0.41724989700317383</v>
      </c>
      <c r="AE214" s="489">
        <f t="shared" si="43"/>
        <v>0.28840837259718627</v>
      </c>
    </row>
    <row r="215" spans="1:31" x14ac:dyDescent="0.2">
      <c r="A215" s="485">
        <v>0.51365061952336688</v>
      </c>
      <c r="B215" s="485">
        <f t="shared" si="33"/>
        <v>0.27553695447883236</v>
      </c>
      <c r="C215" s="486">
        <v>0.31823447621282375</v>
      </c>
      <c r="D215" s="486">
        <v>0.23283943274484098</v>
      </c>
      <c r="E215" s="487">
        <v>0.56204466552734378</v>
      </c>
      <c r="F215" s="486">
        <v>0.11794228870718927</v>
      </c>
      <c r="G215" s="487">
        <v>0.44121089996337887</v>
      </c>
      <c r="H215" s="487">
        <v>0.56273024902343749</v>
      </c>
      <c r="I215" s="487">
        <v>0.60180892272949216</v>
      </c>
      <c r="J215" s="487">
        <v>0.33174467712402345</v>
      </c>
      <c r="K215" s="487">
        <v>0.41570450012207028</v>
      </c>
      <c r="L215" s="487">
        <v>0.35589503662109373</v>
      </c>
      <c r="M215" s="481">
        <v>0.25963961302642685</v>
      </c>
      <c r="N215" s="481">
        <v>0.25963961302642685</v>
      </c>
      <c r="O215" s="486">
        <v>0.25963961302642685</v>
      </c>
      <c r="P215" s="486">
        <v>0.35862555068495788</v>
      </c>
      <c r="Q215" s="488">
        <f t="shared" si="34"/>
        <v>0.30913258185569237</v>
      </c>
      <c r="R215" s="487">
        <f t="shared" si="35"/>
        <v>0.35862555068495788</v>
      </c>
      <c r="S215" s="489">
        <v>0.37952363281250001</v>
      </c>
      <c r="T215" s="487">
        <f t="shared" si="36"/>
        <v>0.31823447621282375</v>
      </c>
      <c r="U215" s="487">
        <v>0</v>
      </c>
      <c r="V215" s="489">
        <f t="shared" si="37"/>
        <v>0.3227629956164621</v>
      </c>
      <c r="W215" s="489">
        <f t="shared" si="38"/>
        <v>0.28690044054796632</v>
      </c>
      <c r="X215" s="489">
        <f t="shared" si="39"/>
        <v>0.25103788547947048</v>
      </c>
      <c r="Y215" s="489">
        <f t="shared" si="40"/>
        <v>0.37655682821920577</v>
      </c>
      <c r="Z215" s="489">
        <f t="shared" si="41"/>
        <v>0.4781674009132772</v>
      </c>
      <c r="AA215" s="487">
        <v>0.59290683786492604</v>
      </c>
      <c r="AB215" s="485">
        <v>0.37279626464843751</v>
      </c>
      <c r="AC215" s="485">
        <v>0.26830541992187501</v>
      </c>
      <c r="AD215" s="489">
        <f t="shared" si="42"/>
        <v>0.41510397338867189</v>
      </c>
      <c r="AE215" s="489">
        <f t="shared" si="43"/>
        <v>0.2869250832259449</v>
      </c>
    </row>
    <row r="216" spans="1:31" x14ac:dyDescent="0.2">
      <c r="A216" s="485">
        <v>0.51100890779611652</v>
      </c>
      <c r="B216" s="485">
        <f t="shared" si="33"/>
        <v>0.27406763299134157</v>
      </c>
      <c r="C216" s="486">
        <v>0.31653746698644136</v>
      </c>
      <c r="D216" s="486">
        <v>0.2315977989962418</v>
      </c>
      <c r="E216" s="487">
        <v>0.55915408447265624</v>
      </c>
      <c r="F216" s="486">
        <v>0.11731335260165277</v>
      </c>
      <c r="G216" s="487">
        <v>0.43894175476074215</v>
      </c>
      <c r="H216" s="487">
        <v>0.55983611572265624</v>
      </c>
      <c r="I216" s="487">
        <v>0.59871379150390625</v>
      </c>
      <c r="J216" s="487">
        <v>0.33003850372314453</v>
      </c>
      <c r="K216" s="487">
        <v>0.4135665216064453</v>
      </c>
      <c r="L216" s="487">
        <v>0.35406465301513673</v>
      </c>
      <c r="M216" s="481">
        <v>0.25824638838927533</v>
      </c>
      <c r="N216" s="481">
        <v>0.25824638838927533</v>
      </c>
      <c r="O216" s="486">
        <v>0.25824638838927533</v>
      </c>
      <c r="P216" s="486">
        <v>0.35670116808824132</v>
      </c>
      <c r="Q216" s="488">
        <f t="shared" si="34"/>
        <v>0.30747377823875832</v>
      </c>
      <c r="R216" s="487">
        <f t="shared" si="35"/>
        <v>0.35670116808824132</v>
      </c>
      <c r="S216" s="489">
        <v>0.37757172851562498</v>
      </c>
      <c r="T216" s="487">
        <f t="shared" si="36"/>
        <v>0.31653746698644136</v>
      </c>
      <c r="U216" s="487">
        <v>0</v>
      </c>
      <c r="V216" s="489">
        <f t="shared" si="37"/>
        <v>0.32103105127941717</v>
      </c>
      <c r="W216" s="489">
        <f t="shared" si="38"/>
        <v>0.28536093447059308</v>
      </c>
      <c r="X216" s="489">
        <f t="shared" si="39"/>
        <v>0.2496908176617689</v>
      </c>
      <c r="Y216" s="489">
        <f t="shared" si="40"/>
        <v>0.37453622649265339</v>
      </c>
      <c r="Z216" s="489">
        <f t="shared" si="41"/>
        <v>0.47560155745098842</v>
      </c>
      <c r="AA216" s="487">
        <v>0.58985750218441613</v>
      </c>
      <c r="AB216" s="485">
        <v>0.37087896728515624</v>
      </c>
      <c r="AC216" s="485">
        <v>0.26692550659179687</v>
      </c>
      <c r="AD216" s="489">
        <f t="shared" si="42"/>
        <v>0.41296907806396482</v>
      </c>
      <c r="AE216" s="489">
        <f t="shared" si="43"/>
        <v>0.28544941674720775</v>
      </c>
    </row>
    <row r="217" spans="1:31" x14ac:dyDescent="0.2">
      <c r="A217" s="485">
        <v>0.50838078242610207</v>
      </c>
      <c r="B217" s="485">
        <f t="shared" si="33"/>
        <v>0.27260618935693526</v>
      </c>
      <c r="C217" s="486">
        <v>0.31484955637427126</v>
      </c>
      <c r="D217" s="486">
        <v>0.23036282233959929</v>
      </c>
      <c r="E217" s="487">
        <v>0.55627836364746086</v>
      </c>
      <c r="F217" s="486">
        <v>0.11668778857382768</v>
      </c>
      <c r="G217" s="487">
        <v>0.43668427276611327</v>
      </c>
      <c r="H217" s="487">
        <v>0.55695684265136713</v>
      </c>
      <c r="I217" s="487">
        <v>0.59563458618164067</v>
      </c>
      <c r="J217" s="487">
        <v>0.32834112213134764</v>
      </c>
      <c r="K217" s="487">
        <v>0.41143955505371094</v>
      </c>
      <c r="L217" s="487">
        <v>0.35224368286132807</v>
      </c>
      <c r="M217" s="481">
        <v>0.2568606804194638</v>
      </c>
      <c r="N217" s="481">
        <v>0.2568606804194638</v>
      </c>
      <c r="O217" s="486">
        <v>0.2568606804194638</v>
      </c>
      <c r="P217" s="486">
        <v>0.35478716784009123</v>
      </c>
      <c r="Q217" s="488">
        <f t="shared" si="34"/>
        <v>0.30582392412977755</v>
      </c>
      <c r="R217" s="487">
        <f t="shared" si="35"/>
        <v>0.35478716784009123</v>
      </c>
      <c r="S217" s="489">
        <v>0.37562988281249998</v>
      </c>
      <c r="T217" s="487">
        <f t="shared" si="36"/>
        <v>0.31484955637427126</v>
      </c>
      <c r="U217" s="487">
        <v>0</v>
      </c>
      <c r="V217" s="489">
        <f t="shared" si="37"/>
        <v>0.31930845105608213</v>
      </c>
      <c r="W217" s="489">
        <f t="shared" si="38"/>
        <v>0.28382973427207298</v>
      </c>
      <c r="X217" s="489">
        <f t="shared" si="39"/>
        <v>0.24835101748806385</v>
      </c>
      <c r="Y217" s="489">
        <f t="shared" si="40"/>
        <v>0.37252652623209587</v>
      </c>
      <c r="Z217" s="489">
        <f t="shared" si="41"/>
        <v>0.47304955712012164</v>
      </c>
      <c r="AA217" s="487">
        <v>0.58682383968955587</v>
      </c>
      <c r="AB217" s="485">
        <v>0.3689715270996094</v>
      </c>
      <c r="AC217" s="485">
        <v>0.26555270385742186</v>
      </c>
      <c r="AD217" s="489">
        <f t="shared" si="42"/>
        <v>0.41084518432617184</v>
      </c>
      <c r="AE217" s="489">
        <f t="shared" si="43"/>
        <v>0.28398135470360808</v>
      </c>
    </row>
    <row r="218" spans="1:31" x14ac:dyDescent="0.2">
      <c r="A218" s="485">
        <v>0.50576617353869369</v>
      </c>
      <c r="B218" s="485">
        <f t="shared" si="33"/>
        <v>0.27112875158223393</v>
      </c>
      <c r="C218" s="486">
        <v>0.31314317315152557</v>
      </c>
      <c r="D218" s="486">
        <v>0.22911433001294232</v>
      </c>
      <c r="E218" s="487">
        <v>0.55341744384765623</v>
      </c>
      <c r="F218" s="486">
        <v>0.11605537832998099</v>
      </c>
      <c r="G218" s="487">
        <v>0.43443839477539059</v>
      </c>
      <c r="H218" s="487">
        <v>0.5540924298095703</v>
      </c>
      <c r="I218" s="487">
        <v>0.59257124755859369</v>
      </c>
      <c r="J218" s="487">
        <v>0.32665247314453122</v>
      </c>
      <c r="K218" s="487">
        <v>0.40932351165771486</v>
      </c>
      <c r="L218" s="487">
        <v>0.3504320965576172</v>
      </c>
      <c r="M218" s="481">
        <v>0.2554598544870077</v>
      </c>
      <c r="N218" s="481">
        <v>0.2554598544870077</v>
      </c>
      <c r="O218" s="486">
        <v>0.2554598544870077</v>
      </c>
      <c r="P218" s="486">
        <v>0.35285228600297436</v>
      </c>
      <c r="Q218" s="488">
        <f t="shared" si="34"/>
        <v>0.30415607024499103</v>
      </c>
      <c r="R218" s="487">
        <f t="shared" si="35"/>
        <v>0.35285228600297436</v>
      </c>
      <c r="S218" s="489">
        <v>0.37369802246093753</v>
      </c>
      <c r="T218" s="487">
        <f t="shared" si="36"/>
        <v>0.31314317315152557</v>
      </c>
      <c r="U218" s="487">
        <v>0</v>
      </c>
      <c r="V218" s="489">
        <f t="shared" si="37"/>
        <v>0.31756705740267693</v>
      </c>
      <c r="W218" s="489">
        <f t="shared" si="38"/>
        <v>0.28228182880237951</v>
      </c>
      <c r="X218" s="489">
        <f t="shared" si="39"/>
        <v>0.24699660020208203</v>
      </c>
      <c r="Y218" s="489">
        <f t="shared" si="40"/>
        <v>0.3704949003031231</v>
      </c>
      <c r="Z218" s="489">
        <f t="shared" si="41"/>
        <v>0.47046971467063248</v>
      </c>
      <c r="AA218" s="487">
        <v>0.5838057957699424</v>
      </c>
      <c r="AB218" s="485">
        <v>0.36707391357421876</v>
      </c>
      <c r="AC218" s="485">
        <v>0.26418695068359377</v>
      </c>
      <c r="AD218" s="489">
        <f t="shared" si="42"/>
        <v>0.40873221206665045</v>
      </c>
      <c r="AE218" s="489">
        <f t="shared" si="43"/>
        <v>0.28252084172304542</v>
      </c>
    </row>
    <row r="219" spans="1:31" x14ac:dyDescent="0.2">
      <c r="A219" s="485">
        <v>0.50316501161822813</v>
      </c>
      <c r="B219" s="485">
        <f t="shared" si="33"/>
        <v>0.26968293716750386</v>
      </c>
      <c r="C219" s="486">
        <v>0.31147331368079556</v>
      </c>
      <c r="D219" s="486">
        <v>0.22789256065421218</v>
      </c>
      <c r="E219" s="487">
        <v>0.550571206665039</v>
      </c>
      <c r="F219" s="486">
        <v>0.11543650431563453</v>
      </c>
      <c r="G219" s="487">
        <v>0.43220406158447267</v>
      </c>
      <c r="H219" s="487">
        <v>0.55124269958496097</v>
      </c>
      <c r="I219" s="487">
        <v>0.58952365722656241</v>
      </c>
      <c r="J219" s="487">
        <v>0.32497249755859375</v>
      </c>
      <c r="K219" s="487">
        <v>0.40721836181640625</v>
      </c>
      <c r="L219" s="487">
        <v>0.34862980529785159</v>
      </c>
      <c r="M219" s="481">
        <v>0.25408905840960722</v>
      </c>
      <c r="N219" s="481">
        <v>0.25408905840960722</v>
      </c>
      <c r="O219" s="486">
        <v>0.25408905840960722</v>
      </c>
      <c r="P219" s="486">
        <v>0.35095888271060199</v>
      </c>
      <c r="Q219" s="488">
        <f t="shared" si="34"/>
        <v>0.3025239705601046</v>
      </c>
      <c r="R219" s="487">
        <f t="shared" si="35"/>
        <v>0.35095888271060199</v>
      </c>
      <c r="S219" s="489">
        <v>0.37177609863281252</v>
      </c>
      <c r="T219" s="487">
        <f t="shared" si="36"/>
        <v>0.31147331368079556</v>
      </c>
      <c r="U219" s="487">
        <v>0</v>
      </c>
      <c r="V219" s="489">
        <f t="shared" si="37"/>
        <v>0.3158629944395418</v>
      </c>
      <c r="W219" s="489">
        <f t="shared" si="38"/>
        <v>0.28076710616848161</v>
      </c>
      <c r="X219" s="489">
        <f t="shared" si="39"/>
        <v>0.24567121789742138</v>
      </c>
      <c r="Y219" s="489">
        <f t="shared" si="40"/>
        <v>0.36850682684613206</v>
      </c>
      <c r="Z219" s="489">
        <f t="shared" si="41"/>
        <v>0.46794517694746929</v>
      </c>
      <c r="AA219" s="487">
        <v>0.58080326120476977</v>
      </c>
      <c r="AB219" s="485">
        <v>0.36518603515624998</v>
      </c>
      <c r="AC219" s="485">
        <v>0.26282824707031249</v>
      </c>
      <c r="AD219" s="489">
        <f t="shared" si="42"/>
        <v>0.40663010787963871</v>
      </c>
      <c r="AE219" s="489">
        <f t="shared" si="43"/>
        <v>0.28106784089078596</v>
      </c>
    </row>
    <row r="220" spans="1:31" x14ac:dyDescent="0.2">
      <c r="A220" s="485">
        <v>0.50057722750696121</v>
      </c>
      <c r="B220" s="485">
        <f t="shared" si="33"/>
        <v>0.26824487457131285</v>
      </c>
      <c r="C220" s="486">
        <v>0.30981240725927506</v>
      </c>
      <c r="D220" s="486">
        <v>0.22667734188335062</v>
      </c>
      <c r="E220" s="487">
        <v>0.54773959289550778</v>
      </c>
      <c r="F220" s="486">
        <v>0.11482094843050912</v>
      </c>
      <c r="G220" s="487">
        <v>0.42998124359130863</v>
      </c>
      <c r="H220" s="487">
        <v>0.54840765197753905</v>
      </c>
      <c r="I220" s="487">
        <v>0.58649175598144532</v>
      </c>
      <c r="J220" s="487">
        <v>0.32330116577148438</v>
      </c>
      <c r="K220" s="487">
        <v>0.40512404632568355</v>
      </c>
      <c r="L220" s="487">
        <v>0.34683680908203124</v>
      </c>
      <c r="M220" s="481">
        <v>0.25272565799391822</v>
      </c>
      <c r="N220" s="481">
        <v>0.25272565799391822</v>
      </c>
      <c r="O220" s="486">
        <v>0.25272565799391822</v>
      </c>
      <c r="P220" s="486">
        <v>0.34907569462854771</v>
      </c>
      <c r="Q220" s="488">
        <f t="shared" si="34"/>
        <v>0.30090067631123296</v>
      </c>
      <c r="R220" s="487">
        <f t="shared" si="35"/>
        <v>0.34907569462854771</v>
      </c>
      <c r="S220" s="489">
        <v>0.36986403808593749</v>
      </c>
      <c r="T220" s="487">
        <f t="shared" si="36"/>
        <v>0.30981240725927506</v>
      </c>
      <c r="U220" s="487">
        <v>0</v>
      </c>
      <c r="V220" s="489">
        <f t="shared" si="37"/>
        <v>0.31416812516569292</v>
      </c>
      <c r="W220" s="489">
        <f t="shared" si="38"/>
        <v>0.2792605557028382</v>
      </c>
      <c r="X220" s="489">
        <f t="shared" si="39"/>
        <v>0.24435298623998339</v>
      </c>
      <c r="Y220" s="489">
        <f t="shared" si="40"/>
        <v>0.3665294793599751</v>
      </c>
      <c r="Z220" s="489">
        <f t="shared" si="41"/>
        <v>0.46543425950473027</v>
      </c>
      <c r="AA220" s="487">
        <v>0.57781618138363489</v>
      </c>
      <c r="AB220" s="485">
        <v>0.36330789184570311</v>
      </c>
      <c r="AC220" s="485">
        <v>0.26147653198242188</v>
      </c>
      <c r="AD220" s="489">
        <f t="shared" si="42"/>
        <v>0.40453879165649415</v>
      </c>
      <c r="AE220" s="489">
        <f t="shared" si="43"/>
        <v>0.27962229683472922</v>
      </c>
    </row>
    <row r="221" spans="1:31" x14ac:dyDescent="0.2">
      <c r="A221" s="485">
        <v>0.49800275240256453</v>
      </c>
      <c r="B221" s="485">
        <f t="shared" si="33"/>
        <v>0.2668144386471647</v>
      </c>
      <c r="C221" s="486">
        <v>0.30816030934762351</v>
      </c>
      <c r="D221" s="486">
        <v>0.22546856794670589</v>
      </c>
      <c r="E221" s="487">
        <v>0.54492254333496093</v>
      </c>
      <c r="F221" s="486">
        <v>0.11420865710623966</v>
      </c>
      <c r="G221" s="487">
        <v>0.4277698519897461</v>
      </c>
      <c r="H221" s="487">
        <v>0.54558716857910161</v>
      </c>
      <c r="I221" s="487">
        <v>0.58347542541503905</v>
      </c>
      <c r="J221" s="487">
        <v>0.32163841857910153</v>
      </c>
      <c r="K221" s="487">
        <v>0.40304047637939455</v>
      </c>
      <c r="L221" s="487">
        <v>0.34505301910400388</v>
      </c>
      <c r="M221" s="481">
        <v>0.25136953359882602</v>
      </c>
      <c r="N221" s="481">
        <v>0.25136953359882602</v>
      </c>
      <c r="O221" s="486">
        <v>0.25136953359882602</v>
      </c>
      <c r="P221" s="486">
        <v>0.34720255650328902</v>
      </c>
      <c r="Q221" s="488">
        <f t="shared" si="34"/>
        <v>0.29928604505105749</v>
      </c>
      <c r="R221" s="487">
        <f t="shared" si="35"/>
        <v>0.34720255650328902</v>
      </c>
      <c r="S221" s="489">
        <v>0.36796181640625003</v>
      </c>
      <c r="T221" s="487">
        <f t="shared" si="36"/>
        <v>0.30816030934762351</v>
      </c>
      <c r="U221" s="487">
        <v>0</v>
      </c>
      <c r="V221" s="489">
        <f t="shared" si="37"/>
        <v>0.31248230085296014</v>
      </c>
      <c r="W221" s="489">
        <f t="shared" si="38"/>
        <v>0.2777620452026312</v>
      </c>
      <c r="X221" s="489">
        <f t="shared" si="39"/>
        <v>0.2430417895523023</v>
      </c>
      <c r="Y221" s="489">
        <f t="shared" si="40"/>
        <v>0.36456268432845346</v>
      </c>
      <c r="Z221" s="489">
        <f t="shared" si="41"/>
        <v>0.46293674200438534</v>
      </c>
      <c r="AA221" s="487">
        <v>0.5748444470857319</v>
      </c>
      <c r="AB221" s="485">
        <v>0.36143939208984377</v>
      </c>
      <c r="AC221" s="485">
        <v>0.26013174438476561</v>
      </c>
      <c r="AD221" s="489">
        <f t="shared" si="42"/>
        <v>0.40245823669433595</v>
      </c>
      <c r="AE221" s="489">
        <f t="shared" si="43"/>
        <v>0.27818419109750847</v>
      </c>
    </row>
    <row r="222" spans="1:31" x14ac:dyDescent="0.2">
      <c r="A222" s="485">
        <v>0.49544151785667057</v>
      </c>
      <c r="B222" s="485">
        <f t="shared" si="33"/>
        <v>0.26539167208887887</v>
      </c>
      <c r="C222" s="486">
        <v>0.30651706925554362</v>
      </c>
      <c r="D222" s="486">
        <v>0.22426627492221413</v>
      </c>
      <c r="E222" s="487">
        <v>0.54211999877929695</v>
      </c>
      <c r="F222" s="486">
        <v>0.11359964861771343</v>
      </c>
      <c r="G222" s="487">
        <v>0.42556982757568357</v>
      </c>
      <c r="H222" s="487">
        <v>0.54278119018554694</v>
      </c>
      <c r="I222" s="487">
        <v>0.58047460632324221</v>
      </c>
      <c r="J222" s="487">
        <v>0.31998422637939455</v>
      </c>
      <c r="K222" s="487">
        <v>0.40096762237548828</v>
      </c>
      <c r="L222" s="487">
        <v>0.34327840576171875</v>
      </c>
      <c r="M222" s="481">
        <v>0.25002072570939815</v>
      </c>
      <c r="N222" s="481">
        <v>0.25002072570939815</v>
      </c>
      <c r="O222" s="486">
        <v>0.25002072570939815</v>
      </c>
      <c r="P222" s="486">
        <v>0.34533952425456571</v>
      </c>
      <c r="Q222" s="488">
        <f t="shared" si="34"/>
        <v>0.29768012498198193</v>
      </c>
      <c r="R222" s="487">
        <f t="shared" si="35"/>
        <v>0.34533952425456571</v>
      </c>
      <c r="S222" s="489">
        <v>0.36606938476562501</v>
      </c>
      <c r="T222" s="487">
        <f t="shared" si="36"/>
        <v>0.30651706925554362</v>
      </c>
      <c r="U222" s="487">
        <v>0</v>
      </c>
      <c r="V222" s="489">
        <f t="shared" si="37"/>
        <v>0.31080557182910917</v>
      </c>
      <c r="W222" s="489">
        <f t="shared" si="38"/>
        <v>0.27627161940365258</v>
      </c>
      <c r="X222" s="489">
        <f t="shared" si="39"/>
        <v>0.24173766697819599</v>
      </c>
      <c r="Y222" s="489">
        <f t="shared" si="40"/>
        <v>0.36260650046729409</v>
      </c>
      <c r="Z222" s="489">
        <f t="shared" si="41"/>
        <v>0.46045269900608765</v>
      </c>
      <c r="AA222" s="487">
        <v>0.57188800370065784</v>
      </c>
      <c r="AB222" s="485">
        <v>0.35958050537109376</v>
      </c>
      <c r="AC222" s="485">
        <v>0.25879388427734373</v>
      </c>
      <c r="AD222" s="489">
        <f t="shared" si="42"/>
        <v>0.40038838958740236</v>
      </c>
      <c r="AE222" s="489">
        <f t="shared" si="43"/>
        <v>0.27675348676438993</v>
      </c>
    </row>
    <row r="223" spans="1:31" x14ac:dyDescent="0.2">
      <c r="A223" s="485">
        <v>0.49289345577295174</v>
      </c>
      <c r="B223" s="485">
        <f t="shared" si="33"/>
        <v>0.26395333467489662</v>
      </c>
      <c r="C223" s="486">
        <v>0.30485584543015243</v>
      </c>
      <c r="D223" s="486">
        <v>0.22305082391964079</v>
      </c>
      <c r="E223" s="487">
        <v>0.53933184082031249</v>
      </c>
      <c r="F223" s="486">
        <v>0.11298397509813372</v>
      </c>
      <c r="G223" s="487">
        <v>0.42338111114501947</v>
      </c>
      <c r="H223" s="487">
        <v>0.5399896575927734</v>
      </c>
      <c r="I223" s="487">
        <v>0.57748923950195308</v>
      </c>
      <c r="J223" s="487">
        <v>0.31833852996826167</v>
      </c>
      <c r="K223" s="487">
        <v>0.39890545471191408</v>
      </c>
      <c r="L223" s="487">
        <v>0.34151290985107424</v>
      </c>
      <c r="M223" s="481">
        <v>0.24865720243423872</v>
      </c>
      <c r="N223" s="481">
        <v>0.24865720243423872</v>
      </c>
      <c r="O223" s="486">
        <v>0.24865720243423872</v>
      </c>
      <c r="P223" s="486">
        <v>0.3434561664736554</v>
      </c>
      <c r="Q223" s="488">
        <f t="shared" si="34"/>
        <v>0.29605668445394706</v>
      </c>
      <c r="R223" s="487">
        <f t="shared" si="35"/>
        <v>0.3434561664736554</v>
      </c>
      <c r="S223" s="489">
        <v>0.36418669433593753</v>
      </c>
      <c r="T223" s="487">
        <f t="shared" si="36"/>
        <v>0.30485584543015243</v>
      </c>
      <c r="U223" s="487">
        <v>0</v>
      </c>
      <c r="V223" s="489">
        <f t="shared" si="37"/>
        <v>0.30911054982628988</v>
      </c>
      <c r="W223" s="489">
        <f t="shared" si="38"/>
        <v>0.27476493317892431</v>
      </c>
      <c r="X223" s="489">
        <f t="shared" si="39"/>
        <v>0.24041931653155876</v>
      </c>
      <c r="Y223" s="489">
        <f t="shared" si="40"/>
        <v>0.36062897479733819</v>
      </c>
      <c r="Z223" s="489">
        <f t="shared" si="41"/>
        <v>0.45794155529820724</v>
      </c>
      <c r="AA223" s="487">
        <v>0.56894679661800984</v>
      </c>
      <c r="AB223" s="485">
        <v>0.35773117065429688</v>
      </c>
      <c r="AC223" s="485">
        <v>0.257462890625</v>
      </c>
      <c r="AD223" s="489">
        <f t="shared" si="42"/>
        <v>0.39832919692993168</v>
      </c>
      <c r="AE223" s="489">
        <f t="shared" si="43"/>
        <v>0.27533014692063995</v>
      </c>
    </row>
    <row r="224" spans="1:31" x14ac:dyDescent="0.2">
      <c r="A224" s="485">
        <v>0.49035849840519952</v>
      </c>
      <c r="B224" s="485">
        <f t="shared" si="33"/>
        <v>0.26256877751795099</v>
      </c>
      <c r="C224" s="486">
        <v>0.30325673571196343</v>
      </c>
      <c r="D224" s="486">
        <v>0.22188081932393852</v>
      </c>
      <c r="E224" s="487">
        <v>0.53655806945800777</v>
      </c>
      <c r="F224" s="486">
        <v>0.112391321962931</v>
      </c>
      <c r="G224" s="487">
        <v>0.42120364349365236</v>
      </c>
      <c r="H224" s="487">
        <v>0.5372125115966796</v>
      </c>
      <c r="I224" s="487">
        <v>0.57451920654296873</v>
      </c>
      <c r="J224" s="487">
        <v>0.31670129974365235</v>
      </c>
      <c r="K224" s="487">
        <v>0.39685388458251952</v>
      </c>
      <c r="L224" s="487">
        <v>0.33975650177001954</v>
      </c>
      <c r="M224" s="481">
        <v>0.24734470593211219</v>
      </c>
      <c r="N224" s="481">
        <v>0.24734470593211219</v>
      </c>
      <c r="O224" s="486">
        <v>0.24734470593211219</v>
      </c>
      <c r="P224" s="486">
        <v>0.34164328909581376</v>
      </c>
      <c r="Q224" s="488">
        <f t="shared" si="34"/>
        <v>0.29449399751396299</v>
      </c>
      <c r="R224" s="487">
        <f t="shared" si="35"/>
        <v>0.34164328909581376</v>
      </c>
      <c r="S224" s="489">
        <v>0.36231367187500002</v>
      </c>
      <c r="T224" s="487">
        <f t="shared" si="36"/>
        <v>0.30325673571196343</v>
      </c>
      <c r="U224" s="487">
        <v>0</v>
      </c>
      <c r="V224" s="489">
        <f t="shared" si="37"/>
        <v>0.30747896018623239</v>
      </c>
      <c r="W224" s="489">
        <f t="shared" si="38"/>
        <v>0.27331463127665101</v>
      </c>
      <c r="X224" s="489">
        <f t="shared" si="39"/>
        <v>0.23915030236706961</v>
      </c>
      <c r="Y224" s="489">
        <f t="shared" si="40"/>
        <v>0.35872545355060448</v>
      </c>
      <c r="Z224" s="489">
        <f t="shared" si="41"/>
        <v>0.45552438546108504</v>
      </c>
      <c r="AA224" s="487">
        <v>0.56602071661698194</v>
      </c>
      <c r="AB224" s="485">
        <v>0.355891357421875</v>
      </c>
      <c r="AC224" s="485">
        <v>0.25613876342773439</v>
      </c>
      <c r="AD224" s="489">
        <f t="shared" si="42"/>
        <v>0.39628057861328125</v>
      </c>
      <c r="AE224" s="489">
        <f t="shared" si="43"/>
        <v>0.27391411619415795</v>
      </c>
    </row>
    <row r="225" spans="1:31" x14ac:dyDescent="0.2">
      <c r="A225" s="485">
        <v>0.48783657835569466</v>
      </c>
      <c r="B225" s="485">
        <f t="shared" si="33"/>
        <v>0.26119156327063398</v>
      </c>
      <c r="C225" s="486">
        <v>0.3016661067690809</v>
      </c>
      <c r="D225" s="486">
        <v>0.22071701977218711</v>
      </c>
      <c r="E225" s="487">
        <v>0.53379856628417965</v>
      </c>
      <c r="F225" s="486">
        <v>0.11180181192542643</v>
      </c>
      <c r="G225" s="487">
        <v>0.41903739501953124</v>
      </c>
      <c r="H225" s="487">
        <v>0.53444963378906252</v>
      </c>
      <c r="I225" s="487">
        <v>0.57156444824218755</v>
      </c>
      <c r="J225" s="487">
        <v>0.31507250610351561</v>
      </c>
      <c r="K225" s="487">
        <v>0.39481285278320311</v>
      </c>
      <c r="L225" s="487">
        <v>0.33800912231445313</v>
      </c>
      <c r="M225" s="481">
        <v>0.24603921379331811</v>
      </c>
      <c r="N225" s="481">
        <v>0.24603921379331811</v>
      </c>
      <c r="O225" s="486">
        <v>0.24603921379331811</v>
      </c>
      <c r="P225" s="486">
        <v>0.33984008644991287</v>
      </c>
      <c r="Q225" s="488">
        <f t="shared" si="34"/>
        <v>0.29293965012161549</v>
      </c>
      <c r="R225" s="487">
        <f t="shared" si="35"/>
        <v>0.33984008644991287</v>
      </c>
      <c r="S225" s="489">
        <v>0.36045029296875003</v>
      </c>
      <c r="T225" s="487">
        <f t="shared" si="36"/>
        <v>0.3016661067690809</v>
      </c>
      <c r="U225" s="487">
        <v>0</v>
      </c>
      <c r="V225" s="489">
        <f t="shared" si="37"/>
        <v>0.30585607780492158</v>
      </c>
      <c r="W225" s="489">
        <f t="shared" si="38"/>
        <v>0.27187206915993029</v>
      </c>
      <c r="X225" s="489">
        <f t="shared" si="39"/>
        <v>0.23788806051493899</v>
      </c>
      <c r="Y225" s="489">
        <f t="shared" si="40"/>
        <v>0.35683209077240852</v>
      </c>
      <c r="Z225" s="489">
        <f t="shared" si="41"/>
        <v>0.45312011526655049</v>
      </c>
      <c r="AA225" s="487">
        <v>0.56310965447676808</v>
      </c>
      <c r="AB225" s="485">
        <v>0.35406100463867185</v>
      </c>
      <c r="AC225" s="485">
        <v>0.25482144165039061</v>
      </c>
      <c r="AD225" s="489">
        <f t="shared" si="42"/>
        <v>0.39424250793457033</v>
      </c>
      <c r="AE225" s="489">
        <f t="shared" si="43"/>
        <v>0.27250537612757719</v>
      </c>
    </row>
    <row r="226" spans="1:31" x14ac:dyDescent="0.2">
      <c r="A226" s="485">
        <v>0.48532762857334455</v>
      </c>
      <c r="B226" s="485">
        <f t="shared" si="33"/>
        <v>0.25979873965831402</v>
      </c>
      <c r="C226" s="486">
        <v>0.30005744961613429</v>
      </c>
      <c r="D226" s="486">
        <v>0.2195400297004938</v>
      </c>
      <c r="E226" s="487">
        <v>0.5310532128906249</v>
      </c>
      <c r="F226" s="486">
        <v>0.11120562037314215</v>
      </c>
      <c r="G226" s="487">
        <v>0.41688227691650392</v>
      </c>
      <c r="H226" s="487">
        <v>0.53170096496582031</v>
      </c>
      <c r="I226" s="487">
        <v>0.56862490539550781</v>
      </c>
      <c r="J226" s="487">
        <v>0.31345208984375</v>
      </c>
      <c r="K226" s="487">
        <v>0.39278232971191407</v>
      </c>
      <c r="L226" s="487">
        <v>0.3362707418823242</v>
      </c>
      <c r="M226" s="481">
        <v>0.24471896881849861</v>
      </c>
      <c r="N226" s="481">
        <v>0.24471896881849861</v>
      </c>
      <c r="O226" s="486">
        <v>0.24471896881849861</v>
      </c>
      <c r="P226" s="486">
        <v>0.33801650654384707</v>
      </c>
      <c r="Q226" s="488">
        <f t="shared" si="34"/>
        <v>0.29136773768117286</v>
      </c>
      <c r="R226" s="487">
        <f t="shared" si="35"/>
        <v>0.33801650654384707</v>
      </c>
      <c r="S226" s="489">
        <v>0.35859648437500002</v>
      </c>
      <c r="T226" s="487">
        <f t="shared" si="36"/>
        <v>0.30005744961613429</v>
      </c>
      <c r="U226" s="487">
        <v>0</v>
      </c>
      <c r="V226" s="489">
        <f t="shared" si="37"/>
        <v>0.3042148558894624</v>
      </c>
      <c r="W226" s="489">
        <f t="shared" si="38"/>
        <v>0.27041320523507767</v>
      </c>
      <c r="X226" s="489">
        <f t="shared" si="39"/>
        <v>0.23661155458069294</v>
      </c>
      <c r="Y226" s="489">
        <f t="shared" si="40"/>
        <v>0.35491733187103947</v>
      </c>
      <c r="Z226" s="489">
        <f t="shared" si="41"/>
        <v>0.45068867539179608</v>
      </c>
      <c r="AA226" s="487">
        <v>0.56021355558696551</v>
      </c>
      <c r="AB226" s="485">
        <v>0.35224005126953123</v>
      </c>
      <c r="AC226" s="485">
        <v>0.25351089477539063</v>
      </c>
      <c r="AD226" s="489">
        <f t="shared" si="42"/>
        <v>0.3922149047851563</v>
      </c>
      <c r="AE226" s="489">
        <f t="shared" si="43"/>
        <v>0.27110387134879715</v>
      </c>
    </row>
    <row r="227" spans="1:31" x14ac:dyDescent="0.2">
      <c r="A227" s="485">
        <v>0.48283158235199519</v>
      </c>
      <c r="B227" s="485">
        <f t="shared" si="33"/>
        <v>0.25841338375124695</v>
      </c>
      <c r="C227" s="486">
        <v>0.29845741737259102</v>
      </c>
      <c r="D227" s="486">
        <v>0.21836935012990286</v>
      </c>
      <c r="E227" s="487">
        <v>0.52832200927734374</v>
      </c>
      <c r="F227" s="486">
        <v>0.11061262533673198</v>
      </c>
      <c r="G227" s="487">
        <v>0.41473825958251953</v>
      </c>
      <c r="H227" s="487">
        <v>0.52896644592285158</v>
      </c>
      <c r="I227" s="487">
        <v>0.56570045959472659</v>
      </c>
      <c r="J227" s="487">
        <v>0.3118399917602539</v>
      </c>
      <c r="K227" s="487">
        <v>0.39076225616455079</v>
      </c>
      <c r="L227" s="487">
        <v>0.33454130126953124</v>
      </c>
      <c r="M227" s="481">
        <v>0.24340584677419455</v>
      </c>
      <c r="N227" s="481">
        <v>0.24340584677419455</v>
      </c>
      <c r="O227" s="486">
        <v>0.24340584677419455</v>
      </c>
      <c r="P227" s="486">
        <v>0.33620276513988356</v>
      </c>
      <c r="Q227" s="488">
        <f t="shared" si="34"/>
        <v>0.28980430595703904</v>
      </c>
      <c r="R227" s="487">
        <f t="shared" si="35"/>
        <v>0.33620276513988356</v>
      </c>
      <c r="S227" s="489">
        <v>0.35675222167968756</v>
      </c>
      <c r="T227" s="487">
        <f t="shared" si="36"/>
        <v>0.29845741737259102</v>
      </c>
      <c r="U227" s="487">
        <v>0</v>
      </c>
      <c r="V227" s="489">
        <f t="shared" si="37"/>
        <v>0.30258248862589521</v>
      </c>
      <c r="W227" s="489">
        <f t="shared" si="38"/>
        <v>0.26896221211190685</v>
      </c>
      <c r="X227" s="489">
        <f t="shared" si="39"/>
        <v>0.23534193559791847</v>
      </c>
      <c r="Y227" s="489">
        <f t="shared" si="40"/>
        <v>0.35301290339687774</v>
      </c>
      <c r="Z227" s="489">
        <f t="shared" si="41"/>
        <v>0.44827035351984473</v>
      </c>
      <c r="AA227" s="487">
        <v>0.55733236533717101</v>
      </c>
      <c r="AB227" s="485">
        <v>0.350428466796875</v>
      </c>
      <c r="AC227" s="485">
        <v>0.25220709228515625</v>
      </c>
      <c r="AD227" s="489">
        <f t="shared" si="42"/>
        <v>0.39019774246215827</v>
      </c>
      <c r="AE227" s="489">
        <f t="shared" si="43"/>
        <v>0.26970958340045098</v>
      </c>
    </row>
    <row r="228" spans="1:31" x14ac:dyDescent="0.2">
      <c r="A228" s="485">
        <v>0.48034837332833558</v>
      </c>
      <c r="B228" s="485">
        <f t="shared" si="33"/>
        <v>0.25703537498970319</v>
      </c>
      <c r="C228" s="486">
        <v>0.296865870796648</v>
      </c>
      <c r="D228" s="486">
        <v>0.21720487918275841</v>
      </c>
      <c r="E228" s="487">
        <v>0.52560483703613281</v>
      </c>
      <c r="F228" s="486">
        <v>0.11002277521117466</v>
      </c>
      <c r="G228" s="487">
        <v>0.41260525421142574</v>
      </c>
      <c r="H228" s="487">
        <v>0.52624595825195319</v>
      </c>
      <c r="I228" s="487">
        <v>0.56279105163574217</v>
      </c>
      <c r="J228" s="487">
        <v>0.31023618225097654</v>
      </c>
      <c r="K228" s="487">
        <v>0.38875257293701171</v>
      </c>
      <c r="L228" s="487">
        <v>0.3328207412719727</v>
      </c>
      <c r="M228" s="481">
        <v>0.24209973243131894</v>
      </c>
      <c r="N228" s="481">
        <v>0.24209973243131894</v>
      </c>
      <c r="O228" s="486">
        <v>0.24209973243131894</v>
      </c>
      <c r="P228" s="486">
        <v>0.33439870307858471</v>
      </c>
      <c r="Q228" s="488">
        <f t="shared" si="34"/>
        <v>0.28824921775495183</v>
      </c>
      <c r="R228" s="487">
        <f t="shared" si="35"/>
        <v>0.33439870307858471</v>
      </c>
      <c r="S228" s="489">
        <v>0.354917431640625</v>
      </c>
      <c r="T228" s="487">
        <f t="shared" si="36"/>
        <v>0.296865870796648</v>
      </c>
      <c r="U228" s="487">
        <v>0</v>
      </c>
      <c r="V228" s="489">
        <f t="shared" si="37"/>
        <v>0.30095883277072627</v>
      </c>
      <c r="W228" s="489">
        <f t="shared" si="38"/>
        <v>0.26751896246286777</v>
      </c>
      <c r="X228" s="489">
        <f t="shared" si="39"/>
        <v>0.23407909215500927</v>
      </c>
      <c r="Y228" s="489">
        <f t="shared" si="40"/>
        <v>0.35111863823251399</v>
      </c>
      <c r="Z228" s="489">
        <f t="shared" si="41"/>
        <v>0.44586493743811295</v>
      </c>
      <c r="AA228" s="487">
        <v>0.55446597450657897</v>
      </c>
      <c r="AB228" s="485">
        <v>0.34862622070312499</v>
      </c>
      <c r="AC228" s="485">
        <v>0.25090998840332029</v>
      </c>
      <c r="AD228" s="489">
        <f t="shared" si="42"/>
        <v>0.38819094085693362</v>
      </c>
      <c r="AE228" s="489">
        <f t="shared" si="43"/>
        <v>0.26832245691043805</v>
      </c>
    </row>
    <row r="229" spans="1:31" x14ac:dyDescent="0.2">
      <c r="A229" s="485">
        <v>0.47787793548055923</v>
      </c>
      <c r="B229" s="485">
        <f t="shared" si="33"/>
        <v>0.25566475450272352</v>
      </c>
      <c r="C229" s="486">
        <v>0.29528285739074911</v>
      </c>
      <c r="D229" s="486">
        <v>0.21604665161469791</v>
      </c>
      <c r="E229" s="487">
        <v>0.5229016369628906</v>
      </c>
      <c r="F229" s="486">
        <v>0.10943608760156127</v>
      </c>
      <c r="G229" s="487">
        <v>0.41048323120117186</v>
      </c>
      <c r="H229" s="487">
        <v>0.52353944274902342</v>
      </c>
      <c r="I229" s="487">
        <v>0.55989662231445314</v>
      </c>
      <c r="J229" s="487">
        <v>0.30864063171386713</v>
      </c>
      <c r="K229" s="487">
        <v>0.38675322082519531</v>
      </c>
      <c r="L229" s="487">
        <v>0.33110903228759764</v>
      </c>
      <c r="M229" s="481">
        <v>0.24080066478196374</v>
      </c>
      <c r="N229" s="481">
        <v>0.24080066478196374</v>
      </c>
      <c r="O229" s="486">
        <v>0.24080066478196374</v>
      </c>
      <c r="P229" s="486">
        <v>0.33260437421752759</v>
      </c>
      <c r="Q229" s="488">
        <f t="shared" si="34"/>
        <v>0.28670251949974568</v>
      </c>
      <c r="R229" s="487">
        <f t="shared" si="35"/>
        <v>0.33260437421752759</v>
      </c>
      <c r="S229" s="489">
        <v>0.35309208984375001</v>
      </c>
      <c r="T229" s="487">
        <f t="shared" si="36"/>
        <v>0.29528285739074911</v>
      </c>
      <c r="U229" s="487">
        <v>0</v>
      </c>
      <c r="V229" s="489">
        <f t="shared" si="37"/>
        <v>0.29934393679577481</v>
      </c>
      <c r="W229" s="489">
        <f t="shared" si="38"/>
        <v>0.26608349937402209</v>
      </c>
      <c r="X229" s="489">
        <f t="shared" si="39"/>
        <v>0.23282306195226929</v>
      </c>
      <c r="Y229" s="489">
        <f t="shared" si="40"/>
        <v>0.34923459292840392</v>
      </c>
      <c r="Z229" s="489">
        <f t="shared" si="41"/>
        <v>0.44347249895670343</v>
      </c>
      <c r="AA229" s="487">
        <v>0.5516143284847862</v>
      </c>
      <c r="AB229" s="485">
        <v>0.3468332214355469</v>
      </c>
      <c r="AC229" s="485">
        <v>0.24961955261230467</v>
      </c>
      <c r="AD229" s="489">
        <f t="shared" si="42"/>
        <v>0.38619447326660156</v>
      </c>
      <c r="AE229" s="489">
        <f t="shared" si="43"/>
        <v>0.26694247342139166</v>
      </c>
    </row>
    <row r="230" spans="1:31" x14ac:dyDescent="0.2">
      <c r="A230" s="485">
        <v>0.47542020312632666</v>
      </c>
      <c r="B230" s="485">
        <f t="shared" si="33"/>
        <v>0.25427913385026119</v>
      </c>
      <c r="C230" s="486">
        <v>0.2936825193765612</v>
      </c>
      <c r="D230" s="486">
        <v>0.21487574832396114</v>
      </c>
      <c r="E230" s="487">
        <v>0.52021234985351561</v>
      </c>
      <c r="F230" s="486">
        <v>0.10884297924213822</v>
      </c>
      <c r="G230" s="487">
        <v>0.40837210174560545</v>
      </c>
      <c r="H230" s="487">
        <v>0.52084689941406248</v>
      </c>
      <c r="I230" s="487">
        <v>0.55701705322265627</v>
      </c>
      <c r="J230" s="487">
        <v>0.3070532809448242</v>
      </c>
      <c r="K230" s="487">
        <v>0.38476414062500003</v>
      </c>
      <c r="L230" s="487">
        <v>0.32940614471435548</v>
      </c>
      <c r="M230" s="481">
        <v>0.23948742440890078</v>
      </c>
      <c r="N230" s="481">
        <v>0.23948742440890078</v>
      </c>
      <c r="O230" s="486">
        <v>0.23948742440890078</v>
      </c>
      <c r="P230" s="486">
        <v>0.33079046937272449</v>
      </c>
      <c r="Q230" s="488">
        <f t="shared" si="34"/>
        <v>0.28513894689081265</v>
      </c>
      <c r="R230" s="487">
        <f t="shared" si="35"/>
        <v>0.33079046937272449</v>
      </c>
      <c r="S230" s="489">
        <v>0.351276123046875</v>
      </c>
      <c r="T230" s="487">
        <f t="shared" si="36"/>
        <v>0.2936825193765612</v>
      </c>
      <c r="U230" s="487">
        <v>0</v>
      </c>
      <c r="V230" s="489">
        <f t="shared" si="37"/>
        <v>0.29771142243545207</v>
      </c>
      <c r="W230" s="489">
        <f t="shared" si="38"/>
        <v>0.26463237549817958</v>
      </c>
      <c r="X230" s="489">
        <f t="shared" si="39"/>
        <v>0.23155332856090713</v>
      </c>
      <c r="Y230" s="489">
        <f t="shared" si="40"/>
        <v>0.34732999284136079</v>
      </c>
      <c r="Z230" s="489">
        <f t="shared" si="41"/>
        <v>0.44105395916363266</v>
      </c>
      <c r="AA230" s="487">
        <v>0.54877737266138982</v>
      </c>
      <c r="AB230" s="485">
        <v>0.3450494384765625</v>
      </c>
      <c r="AC230" s="485">
        <v>0.24833575439453126</v>
      </c>
      <c r="AD230" s="489">
        <f t="shared" si="42"/>
        <v>0.38420825958251953</v>
      </c>
      <c r="AE230" s="489">
        <f t="shared" si="43"/>
        <v>0.26556957756121119</v>
      </c>
    </row>
    <row r="231" spans="1:31" x14ac:dyDescent="0.2">
      <c r="A231" s="485">
        <v>0.47297511092113564</v>
      </c>
      <c r="B231" s="485">
        <f t="shared" si="33"/>
        <v>0.25292317128657016</v>
      </c>
      <c r="C231" s="486">
        <v>0.29211643530251541</v>
      </c>
      <c r="D231" s="486">
        <v>0.21372990727062491</v>
      </c>
      <c r="E231" s="487">
        <v>0.51753691650390621</v>
      </c>
      <c r="F231" s="486">
        <v>0.1082625658871838</v>
      </c>
      <c r="G231" s="487">
        <v>0.40627183624267577</v>
      </c>
      <c r="H231" s="487">
        <v>0.51816815063476562</v>
      </c>
      <c r="I231" s="487">
        <v>0.55415228515624992</v>
      </c>
      <c r="J231" s="487">
        <v>0.30547410034179684</v>
      </c>
      <c r="K231" s="487">
        <v>0.382785302734375</v>
      </c>
      <c r="L231" s="487">
        <v>0.32771201934814448</v>
      </c>
      <c r="M231" s="481">
        <v>0.2382023362974019</v>
      </c>
      <c r="N231" s="481">
        <v>0.2382023362974019</v>
      </c>
      <c r="O231" s="486">
        <v>0.2382023362974019</v>
      </c>
      <c r="P231" s="486">
        <v>0.32901544965869484</v>
      </c>
      <c r="Q231" s="488">
        <f t="shared" si="34"/>
        <v>0.28360889297804837</v>
      </c>
      <c r="R231" s="487">
        <f t="shared" si="35"/>
        <v>0.32901544965869484</v>
      </c>
      <c r="S231" s="489">
        <v>0.34946950683593753</v>
      </c>
      <c r="T231" s="487">
        <f t="shared" si="36"/>
        <v>0.29211643530251541</v>
      </c>
      <c r="U231" s="487">
        <v>0</v>
      </c>
      <c r="V231" s="489">
        <f t="shared" si="37"/>
        <v>0.29611390469282534</v>
      </c>
      <c r="W231" s="489">
        <f t="shared" si="38"/>
        <v>0.26321235972695589</v>
      </c>
      <c r="X231" s="489">
        <f t="shared" si="39"/>
        <v>0.23031081476108636</v>
      </c>
      <c r="Y231" s="489">
        <f t="shared" si="40"/>
        <v>0.34546622214162959</v>
      </c>
      <c r="Z231" s="489">
        <f t="shared" si="41"/>
        <v>0.4386872662115931</v>
      </c>
      <c r="AA231" s="487">
        <v>0.54595499781558388</v>
      </c>
      <c r="AB231" s="485">
        <v>0.34327484130859376</v>
      </c>
      <c r="AC231" s="485">
        <v>0.24705856323242187</v>
      </c>
      <c r="AD231" s="489">
        <f t="shared" si="42"/>
        <v>0.38223227310180669</v>
      </c>
      <c r="AE231" s="489">
        <f t="shared" si="43"/>
        <v>0.26420375087252995</v>
      </c>
    </row>
    <row r="232" spans="1:31" x14ac:dyDescent="0.2">
      <c r="A232" s="485">
        <v>0.47054259385657499</v>
      </c>
      <c r="B232" s="485">
        <f t="shared" si="33"/>
        <v>0.25157447879546407</v>
      </c>
      <c r="C232" s="486">
        <v>0.29055874787982056</v>
      </c>
      <c r="D232" s="486">
        <v>0.21259020971110762</v>
      </c>
      <c r="E232" s="487">
        <v>0.51487521850585938</v>
      </c>
      <c r="F232" s="486">
        <v>0.10768526445237578</v>
      </c>
      <c r="G232" s="487">
        <v>0.40418237548828123</v>
      </c>
      <c r="H232" s="487">
        <v>0.51550319641113274</v>
      </c>
      <c r="I232" s="487">
        <v>0.55130225891113283</v>
      </c>
      <c r="J232" s="487">
        <v>0.30390303070068359</v>
      </c>
      <c r="K232" s="487">
        <v>0.38081661834716796</v>
      </c>
      <c r="L232" s="487">
        <v>0.32602659698486325</v>
      </c>
      <c r="M232" s="481">
        <v>0.23692418143957883</v>
      </c>
      <c r="N232" s="481">
        <v>0.23692418143957883</v>
      </c>
      <c r="O232" s="486">
        <v>0.23692418143957883</v>
      </c>
      <c r="P232" s="486">
        <v>0.32725000645684871</v>
      </c>
      <c r="Q232" s="488">
        <f t="shared" si="34"/>
        <v>0.28208709394821374</v>
      </c>
      <c r="R232" s="487">
        <f t="shared" si="35"/>
        <v>0.32725000645684871</v>
      </c>
      <c r="S232" s="489">
        <v>0.34767219238281255</v>
      </c>
      <c r="T232" s="487">
        <f t="shared" si="36"/>
        <v>0.29055874787982056</v>
      </c>
      <c r="U232" s="487">
        <v>0</v>
      </c>
      <c r="V232" s="489">
        <f t="shared" si="37"/>
        <v>0.29452500581116386</v>
      </c>
      <c r="W232" s="489">
        <f t="shared" si="38"/>
        <v>0.26180000516547897</v>
      </c>
      <c r="X232" s="489">
        <f t="shared" si="39"/>
        <v>0.22907500451979407</v>
      </c>
      <c r="Y232" s="489">
        <f t="shared" si="40"/>
        <v>0.34361250677969118</v>
      </c>
      <c r="Z232" s="489">
        <f t="shared" si="41"/>
        <v>0.43633334194246498</v>
      </c>
      <c r="AA232" s="487">
        <v>0.54314714933696551</v>
      </c>
      <c r="AB232" s="485">
        <v>0.34150936889648437</v>
      </c>
      <c r="AC232" s="485">
        <v>0.24578793334960938</v>
      </c>
      <c r="AD232" s="489">
        <f t="shared" si="42"/>
        <v>0.38026646041870121</v>
      </c>
      <c r="AE232" s="489">
        <f t="shared" si="43"/>
        <v>0.26284495644061417</v>
      </c>
    </row>
    <row r="233" spans="1:31" x14ac:dyDescent="0.2">
      <c r="A233" s="485">
        <v>0.46812258725840367</v>
      </c>
      <c r="B233" s="485">
        <f t="shared" si="33"/>
        <v>0.25023293900782423</v>
      </c>
      <c r="C233" s="486">
        <v>0.28900932155170522</v>
      </c>
      <c r="D233" s="486">
        <v>0.21145655646394326</v>
      </c>
      <c r="E233" s="487">
        <v>0.5122271966552735</v>
      </c>
      <c r="F233" s="486">
        <v>0.10711102469841874</v>
      </c>
      <c r="G233" s="487">
        <v>0.40210366027832029</v>
      </c>
      <c r="H233" s="487">
        <v>0.51285197753906253</v>
      </c>
      <c r="I233" s="487">
        <v>0.54846691528320313</v>
      </c>
      <c r="J233" s="487">
        <v>0.30234004241943357</v>
      </c>
      <c r="K233" s="487">
        <v>0.3788580874633789</v>
      </c>
      <c r="L233" s="487">
        <v>0.32434984802246092</v>
      </c>
      <c r="M233" s="481">
        <v>0.23565284767478478</v>
      </c>
      <c r="N233" s="481">
        <v>0.23565284767478478</v>
      </c>
      <c r="O233" s="486">
        <v>0.23565284767478478</v>
      </c>
      <c r="P233" s="486">
        <v>0.32549398484601216</v>
      </c>
      <c r="Q233" s="488">
        <f t="shared" si="34"/>
        <v>0.28057341626039844</v>
      </c>
      <c r="R233" s="487">
        <f t="shared" si="35"/>
        <v>0.32549398484601216</v>
      </c>
      <c r="S233" s="489">
        <v>0.34588410644531253</v>
      </c>
      <c r="T233" s="487">
        <f t="shared" si="36"/>
        <v>0.28900932155170522</v>
      </c>
      <c r="U233" s="487">
        <v>0</v>
      </c>
      <c r="V233" s="489">
        <f t="shared" si="37"/>
        <v>0.29294458636141096</v>
      </c>
      <c r="W233" s="489">
        <f t="shared" si="38"/>
        <v>0.26039518787680976</v>
      </c>
      <c r="X233" s="489">
        <f t="shared" si="39"/>
        <v>0.22784578939220851</v>
      </c>
      <c r="Y233" s="489">
        <f t="shared" si="40"/>
        <v>0.34176868408831279</v>
      </c>
      <c r="Z233" s="489">
        <f t="shared" si="41"/>
        <v>0.43399197979468285</v>
      </c>
      <c r="AA233" s="487">
        <v>0.54035371800472864</v>
      </c>
      <c r="AB233" s="485">
        <v>0.33975299072265625</v>
      </c>
      <c r="AC233" s="485">
        <v>0.24452384948730468</v>
      </c>
      <c r="AD233" s="489">
        <f t="shared" si="42"/>
        <v>0.37831074142456056</v>
      </c>
      <c r="AE233" s="489">
        <f t="shared" si="43"/>
        <v>0.26149313889336329</v>
      </c>
    </row>
    <row r="234" spans="1:31" x14ac:dyDescent="0.2">
      <c r="A234" s="485">
        <v>0.46571502678527033</v>
      </c>
      <c r="B234" s="485">
        <f t="shared" si="33"/>
        <v>0.24889859196421202</v>
      </c>
      <c r="C234" s="486">
        <v>0.28746820256346184</v>
      </c>
      <c r="D234" s="486">
        <v>0.2103289813649622</v>
      </c>
      <c r="E234" s="487">
        <v>0.50959279174804684</v>
      </c>
      <c r="F234" s="486">
        <v>0.10653986376448536</v>
      </c>
      <c r="G234" s="487">
        <v>0.40003563140869142</v>
      </c>
      <c r="H234" s="487">
        <v>0.51021437561035154</v>
      </c>
      <c r="I234" s="487">
        <v>0.54564613586425781</v>
      </c>
      <c r="J234" s="487">
        <v>0.30078510589599611</v>
      </c>
      <c r="K234" s="487">
        <v>0.37690962127685546</v>
      </c>
      <c r="L234" s="487">
        <v>0.32268171325683592</v>
      </c>
      <c r="M234" s="481">
        <v>0.23438837295678988</v>
      </c>
      <c r="N234" s="481">
        <v>0.23438837295678988</v>
      </c>
      <c r="O234" s="486">
        <v>0.23438837295678988</v>
      </c>
      <c r="P234" s="486">
        <v>0.32374743724958671</v>
      </c>
      <c r="Q234" s="488">
        <f t="shared" si="34"/>
        <v>0.2790679051031883</v>
      </c>
      <c r="R234" s="487">
        <f t="shared" si="35"/>
        <v>0.32374743724958671</v>
      </c>
      <c r="S234" s="489">
        <v>0.34410522460937498</v>
      </c>
      <c r="T234" s="487">
        <f t="shared" si="36"/>
        <v>0.28746820256346184</v>
      </c>
      <c r="U234" s="487">
        <v>0</v>
      </c>
      <c r="V234" s="489">
        <f t="shared" si="37"/>
        <v>0.29137269352462802</v>
      </c>
      <c r="W234" s="489">
        <f t="shared" si="38"/>
        <v>0.25899794979966939</v>
      </c>
      <c r="X234" s="489">
        <f t="shared" si="39"/>
        <v>0.22662320607471068</v>
      </c>
      <c r="Y234" s="489">
        <f t="shared" si="40"/>
        <v>0.33993480911206603</v>
      </c>
      <c r="Z234" s="489">
        <f t="shared" si="41"/>
        <v>0.43166324966611563</v>
      </c>
      <c r="AA234" s="487">
        <v>0.53757464920847042</v>
      </c>
      <c r="AB234" s="485">
        <v>0.33800564575195313</v>
      </c>
      <c r="AC234" s="485">
        <v>0.24326626586914063</v>
      </c>
      <c r="AD234" s="489">
        <f t="shared" si="42"/>
        <v>0.37636508941650387</v>
      </c>
      <c r="AE234" s="489">
        <f t="shared" si="43"/>
        <v>0.26014827977341054</v>
      </c>
    </row>
    <row r="235" spans="1:31" x14ac:dyDescent="0.2">
      <c r="A235" s="485">
        <v>0.46331984842655949</v>
      </c>
      <c r="B235" s="485">
        <f t="shared" si="33"/>
        <v>0.24754964173419219</v>
      </c>
      <c r="C235" s="486">
        <v>0.28591021746233636</v>
      </c>
      <c r="D235" s="486">
        <v>0.20918906600604803</v>
      </c>
      <c r="E235" s="487">
        <v>0.5069719445800781</v>
      </c>
      <c r="F235" s="486">
        <v>0.10596245200575569</v>
      </c>
      <c r="G235" s="487">
        <v>0.39797822967529295</v>
      </c>
      <c r="H235" s="487">
        <v>0.50759033142089838</v>
      </c>
      <c r="I235" s="487">
        <v>0.54283986145019536</v>
      </c>
      <c r="J235" s="487">
        <v>0.29923816192626951</v>
      </c>
      <c r="K235" s="487">
        <v>0.37497116058349605</v>
      </c>
      <c r="L235" s="487">
        <v>0.32102216308593751</v>
      </c>
      <c r="M235" s="481">
        <v>0.23311010292118975</v>
      </c>
      <c r="N235" s="481">
        <v>0.23311010292118975</v>
      </c>
      <c r="O235" s="486">
        <v>0.23311010292118975</v>
      </c>
      <c r="P235" s="486">
        <v>0.32198183495917443</v>
      </c>
      <c r="Q235" s="488">
        <f t="shared" si="34"/>
        <v>0.27754596894018208</v>
      </c>
      <c r="R235" s="487">
        <f t="shared" si="35"/>
        <v>0.32198183495917443</v>
      </c>
      <c r="S235" s="489">
        <v>0.34233549804687502</v>
      </c>
      <c r="T235" s="487">
        <f t="shared" si="36"/>
        <v>0.28591021746233636</v>
      </c>
      <c r="U235" s="487">
        <v>0</v>
      </c>
      <c r="V235" s="489">
        <f t="shared" si="37"/>
        <v>0.28978365146325702</v>
      </c>
      <c r="W235" s="489">
        <f t="shared" si="38"/>
        <v>0.25758546796733955</v>
      </c>
      <c r="X235" s="489">
        <f t="shared" si="39"/>
        <v>0.22538728447142209</v>
      </c>
      <c r="Y235" s="489">
        <f t="shared" si="40"/>
        <v>0.33808092670713313</v>
      </c>
      <c r="Z235" s="489">
        <f t="shared" si="41"/>
        <v>0.4293091132788992</v>
      </c>
      <c r="AA235" s="487">
        <v>0.53480988833778786</v>
      </c>
      <c r="AB235" s="485">
        <v>0.33626727294921877</v>
      </c>
      <c r="AC235" s="485">
        <v>0.24201513671875</v>
      </c>
      <c r="AD235" s="489">
        <f t="shared" si="42"/>
        <v>0.37442945098876956</v>
      </c>
      <c r="AE235" s="489">
        <f t="shared" si="43"/>
        <v>0.25881034216602222</v>
      </c>
    </row>
    <row r="236" spans="1:31" x14ac:dyDescent="0.2">
      <c r="A236" s="485">
        <v>0.46093698850087822</v>
      </c>
      <c r="B236" s="485">
        <f t="shared" si="33"/>
        <v>0.24627269687385853</v>
      </c>
      <c r="C236" s="486">
        <v>0.28443539576537169</v>
      </c>
      <c r="D236" s="486">
        <v>0.20810999798234536</v>
      </c>
      <c r="E236" s="487">
        <v>0.50436459594726568</v>
      </c>
      <c r="F236" s="486">
        <v>0.10541586180457743</v>
      </c>
      <c r="G236" s="487">
        <v>0.39593142547607424</v>
      </c>
      <c r="H236" s="487">
        <v>0.50497978576660152</v>
      </c>
      <c r="I236" s="487">
        <v>0.54004803283691405</v>
      </c>
      <c r="J236" s="487">
        <v>0.29769918090820313</v>
      </c>
      <c r="K236" s="487">
        <v>0.37304267578125</v>
      </c>
      <c r="L236" s="487">
        <v>0.31937113830566405</v>
      </c>
      <c r="M236" s="481">
        <v>0.23190010542100331</v>
      </c>
      <c r="N236" s="481">
        <v>0.23190010542100331</v>
      </c>
      <c r="O236" s="486">
        <v>0.23190010542100331</v>
      </c>
      <c r="P236" s="486">
        <v>0.32031053367053941</v>
      </c>
      <c r="Q236" s="488">
        <f t="shared" si="34"/>
        <v>0.27610531954577133</v>
      </c>
      <c r="R236" s="487">
        <f t="shared" si="35"/>
        <v>0.32031053367053941</v>
      </c>
      <c r="S236" s="489">
        <v>0.34057485351562505</v>
      </c>
      <c r="T236" s="487">
        <f t="shared" si="36"/>
        <v>0.28443539576537169</v>
      </c>
      <c r="U236" s="487">
        <v>0</v>
      </c>
      <c r="V236" s="489">
        <f t="shared" si="37"/>
        <v>0.28827948030348549</v>
      </c>
      <c r="W236" s="489">
        <f t="shared" si="38"/>
        <v>0.25624842693643152</v>
      </c>
      <c r="X236" s="489">
        <f t="shared" si="39"/>
        <v>0.22421737356937757</v>
      </c>
      <c r="Y236" s="489">
        <f t="shared" si="40"/>
        <v>0.33632606035406643</v>
      </c>
      <c r="Z236" s="489">
        <f t="shared" si="41"/>
        <v>0.4270807115607192</v>
      </c>
      <c r="AA236" s="487">
        <v>0.53205938078227799</v>
      </c>
      <c r="AB236" s="485">
        <v>0.33453784179687501</v>
      </c>
      <c r="AC236" s="485">
        <v>0.24077044677734374</v>
      </c>
      <c r="AD236" s="489">
        <f t="shared" si="42"/>
        <v>0.37250374603271491</v>
      </c>
      <c r="AE236" s="489">
        <f t="shared" si="43"/>
        <v>0.25747927069909787</v>
      </c>
    </row>
    <row r="237" spans="1:31" x14ac:dyDescent="0.2">
      <c r="A237" s="485">
        <v>0.45856638365436814</v>
      </c>
      <c r="B237" s="485">
        <f t="shared" si="33"/>
        <v>0.24500244998413748</v>
      </c>
      <c r="C237" s="486">
        <v>0.28296830996420952</v>
      </c>
      <c r="D237" s="486">
        <v>0.20703659000406544</v>
      </c>
      <c r="E237" s="487">
        <v>0.50177062744140621</v>
      </c>
      <c r="F237" s="486">
        <v>0.10487213863800524</v>
      </c>
      <c r="G237" s="487">
        <v>0.39389515960693355</v>
      </c>
      <c r="H237" s="487">
        <v>0.50238267944335935</v>
      </c>
      <c r="I237" s="487">
        <v>0.53727053161621097</v>
      </c>
      <c r="J237" s="487">
        <v>0.2961681036376953</v>
      </c>
      <c r="K237" s="487">
        <v>0.37112410766601561</v>
      </c>
      <c r="L237" s="487">
        <v>0.31772860931396485</v>
      </c>
      <c r="M237" s="481">
        <v>0.23069649450826099</v>
      </c>
      <c r="N237" s="481">
        <v>0.23069649450826099</v>
      </c>
      <c r="O237" s="486">
        <v>0.23069649450826099</v>
      </c>
      <c r="P237" s="486">
        <v>0.31864805381486078</v>
      </c>
      <c r="Q237" s="488">
        <f t="shared" si="34"/>
        <v>0.27467227416156087</v>
      </c>
      <c r="R237" s="487">
        <f t="shared" si="35"/>
        <v>0.31864805381486078</v>
      </c>
      <c r="S237" s="489">
        <v>0.33882326660156248</v>
      </c>
      <c r="T237" s="487">
        <f t="shared" si="36"/>
        <v>0.28296830996420952</v>
      </c>
      <c r="U237" s="487">
        <v>0</v>
      </c>
      <c r="V237" s="489">
        <f t="shared" si="37"/>
        <v>0.28678324843337472</v>
      </c>
      <c r="W237" s="489">
        <f t="shared" si="38"/>
        <v>0.25491844305188865</v>
      </c>
      <c r="X237" s="489">
        <f t="shared" si="39"/>
        <v>0.22305363767040254</v>
      </c>
      <c r="Y237" s="489">
        <f t="shared" si="40"/>
        <v>0.33458045650560386</v>
      </c>
      <c r="Z237" s="489">
        <f t="shared" si="41"/>
        <v>0.42486407175314767</v>
      </c>
      <c r="AA237" s="487">
        <v>0.52932301732113485</v>
      </c>
      <c r="AB237" s="485">
        <v>0.33281732177734374</v>
      </c>
      <c r="AC237" s="485">
        <v>0.23953216552734374</v>
      </c>
      <c r="AD237" s="489">
        <f t="shared" si="42"/>
        <v>0.37058794784545895</v>
      </c>
      <c r="AE237" s="489">
        <f t="shared" si="43"/>
        <v>0.25615504691527047</v>
      </c>
    </row>
    <row r="238" spans="1:31" x14ac:dyDescent="0.2">
      <c r="A238" s="485">
        <v>0.45620797085895903</v>
      </c>
      <c r="B238" s="485">
        <f t="shared" si="33"/>
        <v>0.24369595603333338</v>
      </c>
      <c r="C238" s="486">
        <v>0.28145936021590523</v>
      </c>
      <c r="D238" s="486">
        <v>0.20593255185076154</v>
      </c>
      <c r="E238" s="487">
        <v>0.49919003906249998</v>
      </c>
      <c r="F238" s="486">
        <v>0.10431290008856496</v>
      </c>
      <c r="G238" s="487">
        <v>0.39186934326171874</v>
      </c>
      <c r="H238" s="487">
        <v>0.49979889404296873</v>
      </c>
      <c r="I238" s="487">
        <v>0.53450735778808589</v>
      </c>
      <c r="J238" s="487">
        <v>0.29464490051269532</v>
      </c>
      <c r="K238" s="487">
        <v>0.36921539703369144</v>
      </c>
      <c r="L238" s="487">
        <v>0.31609451690673829</v>
      </c>
      <c r="M238" s="481">
        <v>0.22945857847492965</v>
      </c>
      <c r="N238" s="481">
        <v>0.22945857847492965</v>
      </c>
      <c r="O238" s="486">
        <v>0.22945857847492965</v>
      </c>
      <c r="P238" s="486">
        <v>0.31693819023133268</v>
      </c>
      <c r="Q238" s="488">
        <f t="shared" si="34"/>
        <v>0.27319838435313115</v>
      </c>
      <c r="R238" s="487">
        <f t="shared" si="35"/>
        <v>0.31693819023133268</v>
      </c>
      <c r="S238" s="489">
        <v>0.33708068847656258</v>
      </c>
      <c r="T238" s="487">
        <f t="shared" si="36"/>
        <v>0.28145936021590523</v>
      </c>
      <c r="U238" s="487">
        <v>0</v>
      </c>
      <c r="V238" s="489">
        <f t="shared" si="37"/>
        <v>0.2852443712081994</v>
      </c>
      <c r="W238" s="489">
        <f t="shared" si="38"/>
        <v>0.25355055218506617</v>
      </c>
      <c r="X238" s="489">
        <f t="shared" si="39"/>
        <v>0.22185673316193286</v>
      </c>
      <c r="Y238" s="489">
        <f t="shared" si="40"/>
        <v>0.33278509974289933</v>
      </c>
      <c r="Z238" s="489">
        <f t="shared" si="41"/>
        <v>0.42258425364177693</v>
      </c>
      <c r="AA238" s="487">
        <v>0.52660068873355259</v>
      </c>
      <c r="AB238" s="485">
        <v>0.33110565185546875</v>
      </c>
      <c r="AC238" s="485">
        <v>0.23830024719238282</v>
      </c>
      <c r="AD238" s="489">
        <f t="shared" si="42"/>
        <v>0.36868200302124032</v>
      </c>
      <c r="AE238" s="489">
        <f t="shared" si="43"/>
        <v>0.25483763389980663</v>
      </c>
    </row>
    <row r="239" spans="1:31" x14ac:dyDescent="0.2">
      <c r="A239" s="485">
        <v>0.45386168741085564</v>
      </c>
      <c r="B239" s="485">
        <f t="shared" si="33"/>
        <v>0.24239646692625322</v>
      </c>
      <c r="C239" s="486">
        <v>0.27995850078992335</v>
      </c>
      <c r="D239" s="486">
        <v>0.20483443306258312</v>
      </c>
      <c r="E239" s="487">
        <v>0.49662271240234379</v>
      </c>
      <c r="F239" s="486">
        <v>0.10375665992931302</v>
      </c>
      <c r="G239" s="487">
        <v>0.38985394683837887</v>
      </c>
      <c r="H239" s="487">
        <v>0.49722842956542967</v>
      </c>
      <c r="I239" s="487">
        <v>0.53175839294433591</v>
      </c>
      <c r="J239" s="487">
        <v>0.29312954193115232</v>
      </c>
      <c r="K239" s="487">
        <v>0.36731651428222656</v>
      </c>
      <c r="L239" s="487">
        <v>0.31446883148193355</v>
      </c>
      <c r="M239" s="481">
        <v>0.22822734119444904</v>
      </c>
      <c r="N239" s="481">
        <v>0.22822734119444904</v>
      </c>
      <c r="O239" s="486">
        <v>0.22822734119444904</v>
      </c>
      <c r="P239" s="486">
        <v>0.31523755163235578</v>
      </c>
      <c r="Q239" s="488">
        <f t="shared" si="34"/>
        <v>0.27173244641340244</v>
      </c>
      <c r="R239" s="487">
        <f t="shared" si="35"/>
        <v>0.31523755163235578</v>
      </c>
      <c r="S239" s="489">
        <v>0.33534707031250005</v>
      </c>
      <c r="T239" s="487">
        <f t="shared" si="36"/>
        <v>0.27995850078992335</v>
      </c>
      <c r="U239" s="487">
        <v>0</v>
      </c>
      <c r="V239" s="489">
        <f t="shared" si="37"/>
        <v>0.28371379646912021</v>
      </c>
      <c r="W239" s="489">
        <f t="shared" si="38"/>
        <v>0.25219004130588463</v>
      </c>
      <c r="X239" s="489">
        <f t="shared" si="39"/>
        <v>0.22066628614264902</v>
      </c>
      <c r="Y239" s="489">
        <f t="shared" si="40"/>
        <v>0.33099942921397357</v>
      </c>
      <c r="Z239" s="489">
        <f t="shared" si="41"/>
        <v>0.42031673550980769</v>
      </c>
      <c r="AA239" s="487">
        <v>0.52389239501953122</v>
      </c>
      <c r="AB239" s="485">
        <v>0.32940277099609377</v>
      </c>
      <c r="AC239" s="485">
        <v>0.2370746612548828</v>
      </c>
      <c r="AD239" s="489">
        <f t="shared" si="42"/>
        <v>0.36678585815429693</v>
      </c>
      <c r="AE239" s="489">
        <f t="shared" si="43"/>
        <v>0.25352699473797241</v>
      </c>
    </row>
    <row r="240" spans="1:31" x14ac:dyDescent="0.2">
      <c r="A240" s="485">
        <v>0.45152747092861684</v>
      </c>
      <c r="B240" s="485">
        <f t="shared" si="33"/>
        <v>0.24110386957567187</v>
      </c>
      <c r="C240" s="486">
        <v>0.27846560107491269</v>
      </c>
      <c r="D240" s="486">
        <v>0.20374213807643102</v>
      </c>
      <c r="E240" s="487">
        <v>0.49406858825683586</v>
      </c>
      <c r="F240" s="486">
        <v>0.10320336975379822</v>
      </c>
      <c r="G240" s="487">
        <v>0.3878489111328125</v>
      </c>
      <c r="H240" s="487">
        <v>0.49467116760253899</v>
      </c>
      <c r="I240" s="487">
        <v>0.52902357788085941</v>
      </c>
      <c r="J240" s="487">
        <v>0.29162196868896484</v>
      </c>
      <c r="K240" s="487">
        <v>0.36542740020751957</v>
      </c>
      <c r="L240" s="487">
        <v>0.31285152343749995</v>
      </c>
      <c r="M240" s="481">
        <v>0.22700267462328411</v>
      </c>
      <c r="N240" s="481">
        <v>0.22700267462328411</v>
      </c>
      <c r="O240" s="486">
        <v>0.22700267462328411</v>
      </c>
      <c r="P240" s="486">
        <v>0.31354598878348966</v>
      </c>
      <c r="Q240" s="488">
        <f t="shared" si="34"/>
        <v>0.27027433170338688</v>
      </c>
      <c r="R240" s="487">
        <f t="shared" si="35"/>
        <v>0.31354598878348966</v>
      </c>
      <c r="S240" s="489">
        <v>0.33362238769531255</v>
      </c>
      <c r="T240" s="487">
        <f t="shared" si="36"/>
        <v>0.27846560107491269</v>
      </c>
      <c r="U240" s="487">
        <v>0</v>
      </c>
      <c r="V240" s="489">
        <f t="shared" si="37"/>
        <v>0.2821913899051407</v>
      </c>
      <c r="W240" s="489">
        <f t="shared" si="38"/>
        <v>0.25083679102679174</v>
      </c>
      <c r="X240" s="489">
        <f t="shared" si="39"/>
        <v>0.21948219214844275</v>
      </c>
      <c r="Y240" s="489">
        <f t="shared" si="40"/>
        <v>0.32922328822266417</v>
      </c>
      <c r="Z240" s="489">
        <f t="shared" si="41"/>
        <v>0.41806131837798621</v>
      </c>
      <c r="AA240" s="487">
        <v>0.52119802695826489</v>
      </c>
      <c r="AB240" s="485">
        <v>0.32770864868164062</v>
      </c>
      <c r="AC240" s="485">
        <v>0.23585537719726563</v>
      </c>
      <c r="AD240" s="489">
        <f t="shared" si="42"/>
        <v>0.36489948654174809</v>
      </c>
      <c r="AE240" s="489">
        <f t="shared" si="43"/>
        <v>0.25222311097240113</v>
      </c>
    </row>
    <row r="241" spans="1:31" x14ac:dyDescent="0.2">
      <c r="A241" s="485">
        <v>0.44920525935170008</v>
      </c>
      <c r="B241" s="485">
        <f t="shared" si="33"/>
        <v>0.23981820256137965</v>
      </c>
      <c r="C241" s="486">
        <v>0.27698070562903215</v>
      </c>
      <c r="D241" s="486">
        <v>0.20265569949372714</v>
      </c>
      <c r="E241" s="487">
        <v>0.49152757781982415</v>
      </c>
      <c r="F241" s="486">
        <v>0.10265304607591705</v>
      </c>
      <c r="G241" s="487">
        <v>0.3858542065429687</v>
      </c>
      <c r="H241" s="487">
        <v>0.49212707855224608</v>
      </c>
      <c r="I241" s="487">
        <v>0.52630279418945314</v>
      </c>
      <c r="J241" s="487">
        <v>0.29012215118408202</v>
      </c>
      <c r="K241" s="487">
        <v>0.36354799560546874</v>
      </c>
      <c r="L241" s="487">
        <v>0.3112425335693359</v>
      </c>
      <c r="M241" s="481">
        <v>0.22578461532202543</v>
      </c>
      <c r="N241" s="481">
        <v>0.22578461532202543</v>
      </c>
      <c r="O241" s="486">
        <v>0.22578461532202543</v>
      </c>
      <c r="P241" s="486">
        <v>0.31186355218381567</v>
      </c>
      <c r="Q241" s="488">
        <f t="shared" si="34"/>
        <v>0.26882408375292055</v>
      </c>
      <c r="R241" s="487">
        <f t="shared" si="35"/>
        <v>0.31186355218381567</v>
      </c>
      <c r="S241" s="489">
        <v>0.33190656738281255</v>
      </c>
      <c r="T241" s="487">
        <f t="shared" si="36"/>
        <v>0.27698070562903215</v>
      </c>
      <c r="U241" s="487">
        <v>0</v>
      </c>
      <c r="V241" s="489">
        <f t="shared" si="37"/>
        <v>0.28067719696543414</v>
      </c>
      <c r="W241" s="489">
        <f t="shared" si="38"/>
        <v>0.24949084174705255</v>
      </c>
      <c r="X241" s="489">
        <f t="shared" si="39"/>
        <v>0.21830448652867096</v>
      </c>
      <c r="Y241" s="489">
        <f t="shared" si="40"/>
        <v>0.32745672979300655</v>
      </c>
      <c r="Z241" s="489">
        <f t="shared" si="41"/>
        <v>0.41581806957842093</v>
      </c>
      <c r="AA241" s="487">
        <v>0.51851747532894732</v>
      </c>
      <c r="AB241" s="485">
        <v>0.32602322387695315</v>
      </c>
      <c r="AC241" s="485">
        <v>0.23464236450195314</v>
      </c>
      <c r="AD241" s="489">
        <f t="shared" si="42"/>
        <v>0.36302280807495124</v>
      </c>
      <c r="AE241" s="489">
        <f t="shared" si="43"/>
        <v>0.25092592723099216</v>
      </c>
    </row>
    <row r="242" spans="1:31" x14ac:dyDescent="0.2">
      <c r="A242" s="485">
        <v>0.44689499093877383</v>
      </c>
      <c r="B242" s="485">
        <f t="shared" si="33"/>
        <v>0.23851846511829022</v>
      </c>
      <c r="C242" s="486">
        <v>0.27547955938460883</v>
      </c>
      <c r="D242" s="486">
        <v>0.20155737085197162</v>
      </c>
      <c r="E242" s="487">
        <v>0.48899965148925784</v>
      </c>
      <c r="F242" s="486">
        <v>0.10209669961761222</v>
      </c>
      <c r="G242" s="487">
        <v>0.38386974426269532</v>
      </c>
      <c r="H242" s="487">
        <v>0.48959607360839841</v>
      </c>
      <c r="I242" s="487">
        <v>0.5235959826660157</v>
      </c>
      <c r="J242" s="487">
        <v>0.28863005981445311</v>
      </c>
      <c r="K242" s="487">
        <v>0.36167827087402338</v>
      </c>
      <c r="L242" s="487">
        <v>0.30964180267333985</v>
      </c>
      <c r="M242" s="481">
        <v>0.22455326709162979</v>
      </c>
      <c r="N242" s="481">
        <v>0.22455326709162979</v>
      </c>
      <c r="O242" s="486">
        <v>0.22455326709162979</v>
      </c>
      <c r="P242" s="486">
        <v>0.31016276033597989</v>
      </c>
      <c r="Q242" s="488">
        <f t="shared" si="34"/>
        <v>0.26735801371380485</v>
      </c>
      <c r="R242" s="487">
        <f t="shared" si="35"/>
        <v>0.31016276033597989</v>
      </c>
      <c r="S242" s="489">
        <v>0.33019956054687505</v>
      </c>
      <c r="T242" s="487">
        <f t="shared" si="36"/>
        <v>0.27547955938460883</v>
      </c>
      <c r="U242" s="487">
        <v>0</v>
      </c>
      <c r="V242" s="489">
        <f t="shared" si="37"/>
        <v>0.27914648430238193</v>
      </c>
      <c r="W242" s="489">
        <f t="shared" si="38"/>
        <v>0.24813020826878393</v>
      </c>
      <c r="X242" s="489">
        <f t="shared" si="39"/>
        <v>0.21711393223518591</v>
      </c>
      <c r="Y242" s="489">
        <f t="shared" si="40"/>
        <v>0.32567089835277896</v>
      </c>
      <c r="Z242" s="489">
        <f t="shared" si="41"/>
        <v>0.41355034711463984</v>
      </c>
      <c r="AA242" s="487">
        <v>0.51585074013157894</v>
      </c>
      <c r="AB242" s="485">
        <v>0.32434649658203124</v>
      </c>
      <c r="AC242" s="485">
        <v>0.23343559265136718</v>
      </c>
      <c r="AD242" s="489">
        <f t="shared" si="42"/>
        <v>0.36115576934814458</v>
      </c>
      <c r="AE242" s="489">
        <f t="shared" si="43"/>
        <v>0.24963540659901196</v>
      </c>
    </row>
    <row r="243" spans="1:31" x14ac:dyDescent="0.2">
      <c r="A243" s="485">
        <v>0.44459660426585468</v>
      </c>
      <c r="B243" s="485">
        <f t="shared" si="33"/>
        <v>0.23724654750337537</v>
      </c>
      <c r="C243" s="486">
        <v>0.27401054396076524</v>
      </c>
      <c r="D243" s="486">
        <v>0.20048255104598553</v>
      </c>
      <c r="E243" s="487">
        <v>0.48648472045898433</v>
      </c>
      <c r="F243" s="486">
        <v>0.10155226130503164</v>
      </c>
      <c r="G243" s="487">
        <v>0.38189549468994138</v>
      </c>
      <c r="H243" s="487">
        <v>0.48707806396484377</v>
      </c>
      <c r="I243" s="487">
        <v>0.52090314331054688</v>
      </c>
      <c r="J243" s="487">
        <v>0.28714563537597654</v>
      </c>
      <c r="K243" s="487">
        <v>0.35981816680908202</v>
      </c>
      <c r="L243" s="487">
        <v>0.30804930114746093</v>
      </c>
      <c r="M243" s="481">
        <v>0.22334831558050164</v>
      </c>
      <c r="N243" s="481">
        <v>0.22334831558050164</v>
      </c>
      <c r="O243" s="486">
        <v>0.22334831558050164</v>
      </c>
      <c r="P243" s="486">
        <v>0.30849842878737677</v>
      </c>
      <c r="Q243" s="488">
        <f t="shared" si="34"/>
        <v>0.26592337218393919</v>
      </c>
      <c r="R243" s="487">
        <f t="shared" si="35"/>
        <v>0.30849842878737677</v>
      </c>
      <c r="S243" s="489">
        <v>0.32850134277343757</v>
      </c>
      <c r="T243" s="487">
        <f t="shared" si="36"/>
        <v>0.27401054396076524</v>
      </c>
      <c r="U243" s="487">
        <v>0</v>
      </c>
      <c r="V243" s="489">
        <f t="shared" si="37"/>
        <v>0.27764858590863911</v>
      </c>
      <c r="W243" s="489">
        <f t="shared" si="38"/>
        <v>0.24679874302990143</v>
      </c>
      <c r="X243" s="489">
        <f t="shared" si="39"/>
        <v>0.21594890015116372</v>
      </c>
      <c r="Y243" s="489">
        <f t="shared" si="40"/>
        <v>0.32392335022674562</v>
      </c>
      <c r="Z243" s="489">
        <f t="shared" si="41"/>
        <v>0.41133123838316904</v>
      </c>
      <c r="AA243" s="487">
        <v>0.51319771214535359</v>
      </c>
      <c r="AB243" s="485">
        <v>0.32267837524414061</v>
      </c>
      <c r="AC243" s="485">
        <v>0.23223503112792968</v>
      </c>
      <c r="AD243" s="489">
        <f t="shared" si="42"/>
        <v>0.35929834365844732</v>
      </c>
      <c r="AE243" s="489">
        <f t="shared" si="43"/>
        <v>0.24835153061909357</v>
      </c>
    </row>
    <row r="244" spans="1:31" x14ac:dyDescent="0.2">
      <c r="A244" s="485">
        <v>0.4423100382251432</v>
      </c>
      <c r="B244" s="485">
        <f t="shared" si="33"/>
        <v>0.2359814493491374</v>
      </c>
      <c r="C244" s="486">
        <v>0.27254940474902778</v>
      </c>
      <c r="D244" s="486">
        <v>0.19941349394924704</v>
      </c>
      <c r="E244" s="487">
        <v>0.48398272552490235</v>
      </c>
      <c r="F244" s="486">
        <v>0.10101074203030393</v>
      </c>
      <c r="G244" s="487">
        <v>0.37993139862060543</v>
      </c>
      <c r="H244" s="487">
        <v>0.48457302001953123</v>
      </c>
      <c r="I244" s="487">
        <v>0.51822415771484376</v>
      </c>
      <c r="J244" s="487">
        <v>0.28566884826660155</v>
      </c>
      <c r="K244" s="487">
        <v>0.35796762420654299</v>
      </c>
      <c r="L244" s="487">
        <v>0.30646499938964844</v>
      </c>
      <c r="M244" s="481">
        <v>0.22214986497341185</v>
      </c>
      <c r="N244" s="481">
        <v>0.22214986497341185</v>
      </c>
      <c r="O244" s="486">
        <v>0.22214986497341185</v>
      </c>
      <c r="P244" s="486">
        <v>0.30684307657079279</v>
      </c>
      <c r="Q244" s="488">
        <f t="shared" si="34"/>
        <v>0.26449647077210231</v>
      </c>
      <c r="R244" s="487">
        <f t="shared" si="35"/>
        <v>0.30684307657079279</v>
      </c>
      <c r="S244" s="489">
        <v>0.326811865234375</v>
      </c>
      <c r="T244" s="487">
        <f t="shared" si="36"/>
        <v>0.27254940474902778</v>
      </c>
      <c r="U244" s="487">
        <v>0</v>
      </c>
      <c r="V244" s="489">
        <f t="shared" si="37"/>
        <v>0.27615876891371355</v>
      </c>
      <c r="W244" s="489">
        <f t="shared" si="38"/>
        <v>0.24547446125663425</v>
      </c>
      <c r="X244" s="489">
        <f t="shared" si="39"/>
        <v>0.21479015359955494</v>
      </c>
      <c r="Y244" s="489">
        <f t="shared" si="40"/>
        <v>0.3221852303993325</v>
      </c>
      <c r="Z244" s="489">
        <f t="shared" si="41"/>
        <v>0.40912410209439037</v>
      </c>
      <c r="AA244" s="487">
        <v>0.51055833675986839</v>
      </c>
      <c r="AB244" s="485">
        <v>0.32101882934570314</v>
      </c>
      <c r="AC244" s="485">
        <v>0.23104064941406249</v>
      </c>
      <c r="AD244" s="489">
        <f t="shared" si="42"/>
        <v>0.35745047760009763</v>
      </c>
      <c r="AE244" s="489">
        <f t="shared" si="43"/>
        <v>0.24707426237650332</v>
      </c>
    </row>
    <row r="245" spans="1:31" x14ac:dyDescent="0.2">
      <c r="A245" s="485">
        <v>0.44003523202292855</v>
      </c>
      <c r="B245" s="485">
        <f t="shared" si="33"/>
        <v>0.23472306056120257</v>
      </c>
      <c r="C245" s="486">
        <v>0.2710960145946727</v>
      </c>
      <c r="D245" s="486">
        <v>0.19835010652773244</v>
      </c>
      <c r="E245" s="487">
        <v>0.48149360748291015</v>
      </c>
      <c r="F245" s="486">
        <v>0.10047209466805358</v>
      </c>
      <c r="G245" s="487">
        <v>0.3779773968505859</v>
      </c>
      <c r="H245" s="487">
        <v>0.48208085296630859</v>
      </c>
      <c r="I245" s="487">
        <v>0.5155589074707031</v>
      </c>
      <c r="J245" s="487">
        <v>0.28419963928222658</v>
      </c>
      <c r="K245" s="487">
        <v>0.35612658386230467</v>
      </c>
      <c r="L245" s="487">
        <v>0.30488883819580076</v>
      </c>
      <c r="M245" s="481">
        <v>0.22095781010392118</v>
      </c>
      <c r="N245" s="481">
        <v>0.22095781010392118</v>
      </c>
      <c r="O245" s="486">
        <v>0.22095781010392118</v>
      </c>
      <c r="P245" s="486">
        <v>0.30519655842575821</v>
      </c>
      <c r="Q245" s="488">
        <f t="shared" si="34"/>
        <v>0.26307718426483973</v>
      </c>
      <c r="R245" s="487">
        <f t="shared" si="35"/>
        <v>0.30519655842575821</v>
      </c>
      <c r="S245" s="489">
        <v>0.32513107910156253</v>
      </c>
      <c r="T245" s="487">
        <f t="shared" si="36"/>
        <v>0.2710960145946727</v>
      </c>
      <c r="U245" s="487">
        <v>0</v>
      </c>
      <c r="V245" s="489">
        <f t="shared" si="37"/>
        <v>0.27467690258318239</v>
      </c>
      <c r="W245" s="489">
        <f t="shared" si="38"/>
        <v>0.24415724674060657</v>
      </c>
      <c r="X245" s="489">
        <f t="shared" si="39"/>
        <v>0.21363759089803075</v>
      </c>
      <c r="Y245" s="489">
        <f t="shared" si="40"/>
        <v>0.3204563863470461</v>
      </c>
      <c r="Z245" s="489">
        <f t="shared" si="41"/>
        <v>0.40692874456767764</v>
      </c>
      <c r="AA245" s="487">
        <v>0.50793250475431739</v>
      </c>
      <c r="AB245" s="485">
        <v>0.31936782836914063</v>
      </c>
      <c r="AC245" s="485">
        <v>0.22985240173339844</v>
      </c>
      <c r="AD245" s="489">
        <f t="shared" si="42"/>
        <v>0.35561211776733404</v>
      </c>
      <c r="AE245" s="489">
        <f t="shared" si="43"/>
        <v>0.24580356495650763</v>
      </c>
    </row>
    <row r="246" spans="1:31" x14ac:dyDescent="0.2">
      <c r="A246" s="485">
        <v>0.43777212517819136</v>
      </c>
      <c r="B246" s="485">
        <f t="shared" si="33"/>
        <v>0.23347141869834748</v>
      </c>
      <c r="C246" s="486">
        <v>0.26965041687662744</v>
      </c>
      <c r="D246" s="486">
        <v>0.19729242052006751</v>
      </c>
      <c r="E246" s="487">
        <v>0.47901727752685547</v>
      </c>
      <c r="F246" s="486">
        <v>9.9936335295137277E-2</v>
      </c>
      <c r="G246" s="487">
        <v>0.37603345977783198</v>
      </c>
      <c r="H246" s="487">
        <v>0.47960150360107417</v>
      </c>
      <c r="I246" s="487">
        <v>0.51290739257812501</v>
      </c>
      <c r="J246" s="487">
        <v>0.28273800842285157</v>
      </c>
      <c r="K246" s="487">
        <v>0.35429501617431641</v>
      </c>
      <c r="L246" s="487">
        <v>0.30332078796386719</v>
      </c>
      <c r="M246" s="481">
        <v>0.21977218655904684</v>
      </c>
      <c r="N246" s="481">
        <v>0.21977218655904684</v>
      </c>
      <c r="O246" s="486">
        <v>0.21977218655904684</v>
      </c>
      <c r="P246" s="486">
        <v>0.30355892350661218</v>
      </c>
      <c r="Q246" s="488">
        <f t="shared" si="34"/>
        <v>0.26166555503282951</v>
      </c>
      <c r="R246" s="487">
        <f t="shared" si="35"/>
        <v>0.30355892350661218</v>
      </c>
      <c r="S246" s="489">
        <v>0.3234589355468751</v>
      </c>
      <c r="T246" s="487">
        <f t="shared" si="36"/>
        <v>0.26965041687662744</v>
      </c>
      <c r="U246" s="487">
        <v>0</v>
      </c>
      <c r="V246" s="489">
        <f t="shared" si="37"/>
        <v>0.27320303115595096</v>
      </c>
      <c r="W246" s="489">
        <f t="shared" si="38"/>
        <v>0.24284713880528974</v>
      </c>
      <c r="X246" s="489">
        <f t="shared" si="39"/>
        <v>0.21249124645462852</v>
      </c>
      <c r="Y246" s="489">
        <f t="shared" si="40"/>
        <v>0.31873686968194276</v>
      </c>
      <c r="Z246" s="489">
        <f t="shared" si="41"/>
        <v>0.40474523134214951</v>
      </c>
      <c r="AA246" s="487">
        <v>0.50532021612870071</v>
      </c>
      <c r="AB246" s="485">
        <v>0.31772531127929687</v>
      </c>
      <c r="AC246" s="485">
        <v>0.22867027282714844</v>
      </c>
      <c r="AD246" s="489">
        <f t="shared" si="42"/>
        <v>0.35378321075439467</v>
      </c>
      <c r="AE246" s="489">
        <f t="shared" si="43"/>
        <v>0.24453940144437281</v>
      </c>
    </row>
    <row r="247" spans="1:31" x14ac:dyDescent="0.2">
      <c r="A247" s="485">
        <v>0.43552065752097407</v>
      </c>
      <c r="B247" s="485">
        <f t="shared" si="33"/>
        <v>0.2322060787803078</v>
      </c>
      <c r="C247" s="486">
        <v>0.26818899843709298</v>
      </c>
      <c r="D247" s="486">
        <v>0.19622315912352262</v>
      </c>
      <c r="E247" s="487">
        <v>0.47655367645263669</v>
      </c>
      <c r="F247" s="486">
        <v>9.9394712534558935E-2</v>
      </c>
      <c r="G247" s="487">
        <v>0.37409952819824216</v>
      </c>
      <c r="H247" s="487">
        <v>0.47713491271972658</v>
      </c>
      <c r="I247" s="487">
        <v>0.51026949462890625</v>
      </c>
      <c r="J247" s="487">
        <v>0.28128389648437496</v>
      </c>
      <c r="K247" s="487">
        <v>0.35247286193847654</v>
      </c>
      <c r="L247" s="487">
        <v>0.30176081909179686</v>
      </c>
      <c r="M247" s="481">
        <v>0.21857362795653226</v>
      </c>
      <c r="N247" s="481">
        <v>0.21857362795653226</v>
      </c>
      <c r="O247" s="486">
        <v>0.21857362795653226</v>
      </c>
      <c r="P247" s="486">
        <v>0.30190342212204013</v>
      </c>
      <c r="Q247" s="488">
        <f t="shared" si="34"/>
        <v>0.26023852503928618</v>
      </c>
      <c r="R247" s="487">
        <f t="shared" si="35"/>
        <v>0.30190342212204013</v>
      </c>
      <c r="S247" s="489">
        <v>0.32179538574218752</v>
      </c>
      <c r="T247" s="487">
        <f t="shared" si="36"/>
        <v>0.26818899843709298</v>
      </c>
      <c r="U247" s="487">
        <v>0</v>
      </c>
      <c r="V247" s="489">
        <f t="shared" si="37"/>
        <v>0.27171307990983612</v>
      </c>
      <c r="W247" s="489">
        <f t="shared" si="38"/>
        <v>0.24152273769763211</v>
      </c>
      <c r="X247" s="489">
        <f t="shared" si="39"/>
        <v>0.21133239548542809</v>
      </c>
      <c r="Y247" s="489">
        <f t="shared" si="40"/>
        <v>0.31699859322814217</v>
      </c>
      <c r="Z247" s="489">
        <f t="shared" si="41"/>
        <v>0.40253789616272018</v>
      </c>
      <c r="AA247" s="487">
        <v>0.50272136166221215</v>
      </c>
      <c r="AB247" s="485">
        <v>0.31609124755859375</v>
      </c>
      <c r="AC247" s="485">
        <v>0.22749421691894531</v>
      </c>
      <c r="AD247" s="489">
        <f t="shared" si="42"/>
        <v>0.35196370315551762</v>
      </c>
      <c r="AE247" s="489">
        <f t="shared" si="43"/>
        <v>0.24328173492536503</v>
      </c>
    </row>
    <row r="248" spans="1:31" x14ac:dyDescent="0.2">
      <c r="A248" s="485">
        <v>0.43328076919080921</v>
      </c>
      <c r="B248" s="485">
        <f t="shared" si="33"/>
        <v>0.2310082812122744</v>
      </c>
      <c r="C248" s="486">
        <v>0.2668055887874034</v>
      </c>
      <c r="D248" s="486">
        <v>0.19521097363714543</v>
      </c>
      <c r="E248" s="487">
        <v>0.47410274505615235</v>
      </c>
      <c r="F248" s="486">
        <v>9.8882000957090266E-2</v>
      </c>
      <c r="G248" s="487">
        <v>0.37217554290771482</v>
      </c>
      <c r="H248" s="487">
        <v>0.47468099151611326</v>
      </c>
      <c r="I248" s="487">
        <v>0.50764515441894531</v>
      </c>
      <c r="J248" s="487">
        <v>0.27983724426269529</v>
      </c>
      <c r="K248" s="487">
        <v>0.35066009155273437</v>
      </c>
      <c r="L248" s="487">
        <v>0.30020887237548827</v>
      </c>
      <c r="M248" s="481">
        <v>0.21743908449350821</v>
      </c>
      <c r="N248" s="481">
        <v>0.21743908449350821</v>
      </c>
      <c r="O248" s="486">
        <v>0.21743908449350821</v>
      </c>
      <c r="P248" s="486">
        <v>0.30033634123842479</v>
      </c>
      <c r="Q248" s="488">
        <f t="shared" si="34"/>
        <v>0.25888771286596651</v>
      </c>
      <c r="R248" s="487">
        <f t="shared" si="35"/>
        <v>0.30033634123842479</v>
      </c>
      <c r="S248" s="489">
        <v>0.32014038085937507</v>
      </c>
      <c r="T248" s="487">
        <f t="shared" si="36"/>
        <v>0.2668055887874034</v>
      </c>
      <c r="U248" s="487">
        <v>0</v>
      </c>
      <c r="V248" s="489">
        <f t="shared" si="37"/>
        <v>0.27030270711458232</v>
      </c>
      <c r="W248" s="489">
        <f t="shared" si="38"/>
        <v>0.24026907299073985</v>
      </c>
      <c r="X248" s="489">
        <f t="shared" si="39"/>
        <v>0.21023543886689733</v>
      </c>
      <c r="Y248" s="489">
        <f t="shared" si="40"/>
        <v>0.31535315830034605</v>
      </c>
      <c r="Z248" s="489">
        <f t="shared" si="41"/>
        <v>0.40044845498456638</v>
      </c>
      <c r="AA248" s="487">
        <v>0.500135832134046</v>
      </c>
      <c r="AB248" s="485">
        <v>0.31446557617187498</v>
      </c>
      <c r="AC248" s="485">
        <v>0.22632421875</v>
      </c>
      <c r="AD248" s="489">
        <f t="shared" si="42"/>
        <v>0.3501535415649415</v>
      </c>
      <c r="AE248" s="489">
        <f t="shared" si="43"/>
        <v>0.24203052848475079</v>
      </c>
    </row>
    <row r="249" spans="1:31" x14ac:dyDescent="0.2">
      <c r="A249" s="485">
        <v>0.43105240063508971</v>
      </c>
      <c r="B249" s="485">
        <f t="shared" si="33"/>
        <v>0.22981676646283389</v>
      </c>
      <c r="C249" s="486">
        <v>0.26542943554906462</v>
      </c>
      <c r="D249" s="486">
        <v>0.19420409737660319</v>
      </c>
      <c r="E249" s="487">
        <v>0.47166442413330073</v>
      </c>
      <c r="F249" s="486">
        <v>9.8371978710371288E-2</v>
      </c>
      <c r="G249" s="487">
        <v>0.37026144470214845</v>
      </c>
      <c r="H249" s="487">
        <v>0.47223971038818358</v>
      </c>
      <c r="I249" s="487">
        <v>0.50503431274414068</v>
      </c>
      <c r="J249" s="487">
        <v>0.27839805175781251</v>
      </c>
      <c r="K249" s="487">
        <v>0.34885664581298825</v>
      </c>
      <c r="L249" s="487">
        <v>0.29866488861083984</v>
      </c>
      <c r="M249" s="481">
        <v>0.21631052935776152</v>
      </c>
      <c r="N249" s="481">
        <v>0.21631052935776152</v>
      </c>
      <c r="O249" s="486">
        <v>0.21631052935776152</v>
      </c>
      <c r="P249" s="486">
        <v>0.29877753169346416</v>
      </c>
      <c r="Q249" s="488">
        <f t="shared" si="34"/>
        <v>0.25754403052561281</v>
      </c>
      <c r="R249" s="487">
        <f t="shared" si="35"/>
        <v>0.29877753169346416</v>
      </c>
      <c r="S249" s="489">
        <v>0.31849389648437504</v>
      </c>
      <c r="T249" s="487">
        <f t="shared" si="36"/>
        <v>0.26542943554906462</v>
      </c>
      <c r="U249" s="487">
        <v>0</v>
      </c>
      <c r="V249" s="489">
        <f t="shared" si="37"/>
        <v>0.26889977852411773</v>
      </c>
      <c r="W249" s="489">
        <f t="shared" si="38"/>
        <v>0.23902202535477135</v>
      </c>
      <c r="X249" s="489">
        <f t="shared" si="39"/>
        <v>0.20914427218542489</v>
      </c>
      <c r="Y249" s="489">
        <f t="shared" si="40"/>
        <v>0.31371640827813735</v>
      </c>
      <c r="Z249" s="489">
        <f t="shared" si="41"/>
        <v>0.39837004225795219</v>
      </c>
      <c r="AA249" s="487">
        <v>0.4975636275442023</v>
      </c>
      <c r="AB249" s="485">
        <v>0.31284826660156251</v>
      </c>
      <c r="AC249" s="485">
        <v>0.22516023254394532</v>
      </c>
      <c r="AD249" s="489">
        <f t="shared" si="42"/>
        <v>0.34835269927978518</v>
      </c>
      <c r="AE249" s="489">
        <f t="shared" si="43"/>
        <v>0.24078576366516313</v>
      </c>
    </row>
    <row r="250" spans="1:31" x14ac:dyDescent="0.2">
      <c r="A250" s="485">
        <v>0.42883549260743892</v>
      </c>
      <c r="B250" s="485">
        <f t="shared" si="33"/>
        <v>0.22859125130902017</v>
      </c>
      <c r="C250" s="486">
        <v>0.26401401316478779</v>
      </c>
      <c r="D250" s="486">
        <v>0.19316848945325255</v>
      </c>
      <c r="E250" s="487">
        <v>0.46923865447998042</v>
      </c>
      <c r="F250" s="486">
        <v>9.7847402751551099E-2</v>
      </c>
      <c r="G250" s="487">
        <v>0.36835717437744142</v>
      </c>
      <c r="H250" s="487">
        <v>0.46981098052978515</v>
      </c>
      <c r="I250" s="487">
        <v>0.50243691040039062</v>
      </c>
      <c r="J250" s="487">
        <v>0.276966259765625</v>
      </c>
      <c r="K250" s="487">
        <v>0.34706246551513675</v>
      </c>
      <c r="L250" s="487">
        <v>0.29712883819580077</v>
      </c>
      <c r="M250" s="481">
        <v>0.21514980832885666</v>
      </c>
      <c r="N250" s="481">
        <v>0.21514980832885666</v>
      </c>
      <c r="O250" s="486">
        <v>0.21514980832885666</v>
      </c>
      <c r="P250" s="486">
        <v>0.29717429321482625</v>
      </c>
      <c r="Q250" s="488">
        <f t="shared" si="34"/>
        <v>0.25616205077184145</v>
      </c>
      <c r="R250" s="487">
        <f t="shared" si="35"/>
        <v>0.29717429321482625</v>
      </c>
      <c r="S250" s="489">
        <v>0.31685588378906249</v>
      </c>
      <c r="T250" s="487">
        <f t="shared" si="36"/>
        <v>0.26401401316478779</v>
      </c>
      <c r="U250" s="487">
        <v>0</v>
      </c>
      <c r="V250" s="489">
        <f t="shared" si="37"/>
        <v>0.26745686389334361</v>
      </c>
      <c r="W250" s="489">
        <f t="shared" si="38"/>
        <v>0.237739434571861</v>
      </c>
      <c r="X250" s="489">
        <f t="shared" si="39"/>
        <v>0.20802200525037837</v>
      </c>
      <c r="Y250" s="489">
        <f t="shared" si="40"/>
        <v>0.31203300787556754</v>
      </c>
      <c r="Z250" s="489">
        <f t="shared" si="41"/>
        <v>0.39623239095310164</v>
      </c>
      <c r="AA250" s="487">
        <v>0.495004638671875</v>
      </c>
      <c r="AB250" s="485">
        <v>0.31123928833007813</v>
      </c>
      <c r="AC250" s="485">
        <v>0.22400222778320311</v>
      </c>
      <c r="AD250" s="489">
        <f t="shared" si="42"/>
        <v>0.34656112289428709</v>
      </c>
      <c r="AE250" s="489">
        <f t="shared" si="43"/>
        <v>0.23954740355186843</v>
      </c>
    </row>
    <row r="251" spans="1:31" x14ac:dyDescent="0.2">
      <c r="A251" s="485">
        <v>0.42662998616619735</v>
      </c>
      <c r="B251" s="485">
        <f t="shared" si="33"/>
        <v>0.22737230682637447</v>
      </c>
      <c r="C251" s="486">
        <v>0.26260617965040139</v>
      </c>
      <c r="D251" s="486">
        <v>0.19213843400234754</v>
      </c>
      <c r="E251" s="487">
        <v>0.46682534729003905</v>
      </c>
      <c r="F251" s="486">
        <v>9.7325639337412506E-2</v>
      </c>
      <c r="G251" s="487">
        <v>0.36646270233154293</v>
      </c>
      <c r="H251" s="487">
        <v>0.46739474273681642</v>
      </c>
      <c r="I251" s="487">
        <v>0.49985288818359375</v>
      </c>
      <c r="J251" s="487">
        <v>0.27554180908203124</v>
      </c>
      <c r="K251" s="487">
        <v>0.34527752105712889</v>
      </c>
      <c r="L251" s="487">
        <v>0.2956006915283203</v>
      </c>
      <c r="M251" s="481">
        <v>0.21399534957354072</v>
      </c>
      <c r="N251" s="481">
        <v>0.21399534957354072</v>
      </c>
      <c r="O251" s="486">
        <v>0.21399534957354072</v>
      </c>
      <c r="P251" s="486">
        <v>0.29557970446142934</v>
      </c>
      <c r="Q251" s="488">
        <f t="shared" si="34"/>
        <v>0.25478752701748503</v>
      </c>
      <c r="R251" s="487">
        <f t="shared" si="35"/>
        <v>0.29557970446142934</v>
      </c>
      <c r="S251" s="489">
        <v>0.31522629394531254</v>
      </c>
      <c r="T251" s="487">
        <f t="shared" si="36"/>
        <v>0.26260617965040139</v>
      </c>
      <c r="U251" s="487">
        <v>0</v>
      </c>
      <c r="V251" s="489">
        <f t="shared" si="37"/>
        <v>0.26602173401528639</v>
      </c>
      <c r="W251" s="489">
        <f t="shared" si="38"/>
        <v>0.23646376356914348</v>
      </c>
      <c r="X251" s="489">
        <f t="shared" si="39"/>
        <v>0.20690579312300053</v>
      </c>
      <c r="Y251" s="489">
        <f t="shared" si="40"/>
        <v>0.31035868968450081</v>
      </c>
      <c r="Z251" s="489">
        <f t="shared" si="41"/>
        <v>0.39410627261523912</v>
      </c>
      <c r="AA251" s="487">
        <v>0.49245881090666127</v>
      </c>
      <c r="AB251" s="485">
        <v>0.3096385803222656</v>
      </c>
      <c r="AC251" s="485">
        <v>0.22285017395019532</v>
      </c>
      <c r="AD251" s="489">
        <f t="shared" si="42"/>
        <v>0.34477875900268562</v>
      </c>
      <c r="AE251" s="489">
        <f t="shared" si="43"/>
        <v>0.23831541123013308</v>
      </c>
    </row>
    <row r="252" spans="1:31" x14ac:dyDescent="0.2">
      <c r="A252" s="485">
        <v>0.42443582267290914</v>
      </c>
      <c r="B252" s="485">
        <f t="shared" si="33"/>
        <v>0.22615982693701714</v>
      </c>
      <c r="C252" s="486">
        <v>0.26120581249007602</v>
      </c>
      <c r="D252" s="486">
        <v>0.19111384138395823</v>
      </c>
      <c r="E252" s="487">
        <v>0.46442447296142575</v>
      </c>
      <c r="F252" s="486">
        <v>9.6806643061821351E-2</v>
      </c>
      <c r="G252" s="487">
        <v>0.36457796936035153</v>
      </c>
      <c r="H252" s="487">
        <v>0.46499093780517581</v>
      </c>
      <c r="I252" s="487">
        <v>0.49728212768554686</v>
      </c>
      <c r="J252" s="487">
        <v>0.27412469970703124</v>
      </c>
      <c r="K252" s="487">
        <v>0.34350175323486332</v>
      </c>
      <c r="L252" s="487">
        <v>0.29408041900634763</v>
      </c>
      <c r="M252" s="481">
        <v>0.21284705178574767</v>
      </c>
      <c r="N252" s="481">
        <v>0.21284705178574767</v>
      </c>
      <c r="O252" s="486">
        <v>0.21284705178574767</v>
      </c>
      <c r="P252" s="486">
        <v>0.29399362550491948</v>
      </c>
      <c r="Q252" s="488">
        <f t="shared" si="34"/>
        <v>0.25342033864533359</v>
      </c>
      <c r="R252" s="487">
        <f t="shared" si="35"/>
        <v>0.29399362550491948</v>
      </c>
      <c r="S252" s="489">
        <v>0.31360507812500005</v>
      </c>
      <c r="T252" s="487">
        <f t="shared" si="36"/>
        <v>0.26120581249007602</v>
      </c>
      <c r="U252" s="487">
        <v>0</v>
      </c>
      <c r="V252" s="489">
        <f t="shared" si="37"/>
        <v>0.26459426295442756</v>
      </c>
      <c r="W252" s="489">
        <f t="shared" si="38"/>
        <v>0.23519490040393559</v>
      </c>
      <c r="X252" s="489">
        <f t="shared" si="39"/>
        <v>0.20579553785344362</v>
      </c>
      <c r="Y252" s="489">
        <f t="shared" si="40"/>
        <v>0.30869330678016549</v>
      </c>
      <c r="Z252" s="489">
        <f t="shared" si="41"/>
        <v>0.39199150067322597</v>
      </c>
      <c r="AA252" s="487">
        <v>0.48992608963815787</v>
      </c>
      <c r="AB252" s="485">
        <v>0.30804611206054688</v>
      </c>
      <c r="AC252" s="485">
        <v>0.22170405578613281</v>
      </c>
      <c r="AD252" s="489">
        <f t="shared" si="42"/>
        <v>0.3430055541992188</v>
      </c>
      <c r="AE252" s="489">
        <f t="shared" si="43"/>
        <v>0.23708974978522329</v>
      </c>
    </row>
    <row r="253" spans="1:31" x14ac:dyDescent="0.2">
      <c r="A253" s="485">
        <v>0.42225294379063416</v>
      </c>
      <c r="B253" s="485">
        <f t="shared" si="33"/>
        <v>0.22495384782949526</v>
      </c>
      <c r="C253" s="486">
        <v>0.25981295348017758</v>
      </c>
      <c r="D253" s="486">
        <v>0.19009474217881295</v>
      </c>
      <c r="E253" s="487">
        <v>0.46203594268798825</v>
      </c>
      <c r="F253" s="486">
        <v>9.6290429415113857E-2</v>
      </c>
      <c r="G253" s="487">
        <v>0.36270294586181639</v>
      </c>
      <c r="H253" s="487">
        <v>0.46259947692871095</v>
      </c>
      <c r="I253" s="487">
        <v>0.49472459930419915</v>
      </c>
      <c r="J253" s="487">
        <v>0.27271487243652343</v>
      </c>
      <c r="K253" s="487">
        <v>0.34173513244628906</v>
      </c>
      <c r="L253" s="487">
        <v>0.29256796142578123</v>
      </c>
      <c r="M253" s="481">
        <v>0.21170494924619224</v>
      </c>
      <c r="N253" s="481">
        <v>0.21170494924619224</v>
      </c>
      <c r="O253" s="486">
        <v>0.21170494924619224</v>
      </c>
      <c r="P253" s="486">
        <v>0.29241610369531384</v>
      </c>
      <c r="Q253" s="488">
        <f t="shared" si="34"/>
        <v>0.25206052647075305</v>
      </c>
      <c r="R253" s="487">
        <f t="shared" si="35"/>
        <v>0.29241610369531384</v>
      </c>
      <c r="S253" s="489">
        <v>0.31199221191406251</v>
      </c>
      <c r="T253" s="487">
        <f t="shared" si="36"/>
        <v>0.25981295348017758</v>
      </c>
      <c r="U253" s="487">
        <v>0</v>
      </c>
      <c r="V253" s="489">
        <f t="shared" si="37"/>
        <v>0.26317449332578247</v>
      </c>
      <c r="W253" s="489">
        <f t="shared" si="38"/>
        <v>0.23393288295625109</v>
      </c>
      <c r="X253" s="489">
        <f t="shared" si="39"/>
        <v>0.20469127258671968</v>
      </c>
      <c r="Y253" s="489">
        <f t="shared" si="40"/>
        <v>0.30703690888007956</v>
      </c>
      <c r="Z253" s="489">
        <f t="shared" si="41"/>
        <v>0.38988813826041846</v>
      </c>
      <c r="AA253" s="487">
        <v>0.48740642025596215</v>
      </c>
      <c r="AB253" s="485">
        <v>0.30646182250976561</v>
      </c>
      <c r="AC253" s="485">
        <v>0.22056382751464843</v>
      </c>
      <c r="AD253" s="489">
        <f t="shared" si="42"/>
        <v>0.34124148178100588</v>
      </c>
      <c r="AE253" s="489">
        <f t="shared" si="43"/>
        <v>0.23587040075977223</v>
      </c>
    </row>
    <row r="254" spans="1:31" x14ac:dyDescent="0.2">
      <c r="A254" s="485">
        <v>0.42008129148243462</v>
      </c>
      <c r="B254" s="485">
        <f t="shared" si="33"/>
        <v>0.22373467040314365</v>
      </c>
      <c r="C254" s="486">
        <v>0.25840485092486198</v>
      </c>
      <c r="D254" s="486">
        <v>0.18906448988142532</v>
      </c>
      <c r="E254" s="487">
        <v>0.459659697265625</v>
      </c>
      <c r="F254" s="486">
        <v>9.5768566290524978E-2</v>
      </c>
      <c r="G254" s="487">
        <v>0.36083757263183591</v>
      </c>
      <c r="H254" s="487">
        <v>0.46022033050537103</v>
      </c>
      <c r="I254" s="487">
        <v>0.49218021423339847</v>
      </c>
      <c r="J254" s="487">
        <v>0.27131229766845705</v>
      </c>
      <c r="K254" s="487">
        <v>0.33997756988525391</v>
      </c>
      <c r="L254" s="487">
        <v>0.29106328918457031</v>
      </c>
      <c r="M254" s="481">
        <v>0.210550386459669</v>
      </c>
      <c r="N254" s="481">
        <v>0.210550386459669</v>
      </c>
      <c r="O254" s="486">
        <v>0.210550386459669</v>
      </c>
      <c r="P254" s="486">
        <v>0.29082137124947871</v>
      </c>
      <c r="Q254" s="488">
        <f t="shared" si="34"/>
        <v>0.25068587885457383</v>
      </c>
      <c r="R254" s="487">
        <f t="shared" si="35"/>
        <v>0.29082137124947871</v>
      </c>
      <c r="S254" s="489">
        <v>0.31038762207031256</v>
      </c>
      <c r="T254" s="487">
        <f t="shared" si="36"/>
        <v>0.25840485092486198</v>
      </c>
      <c r="U254" s="487">
        <v>0</v>
      </c>
      <c r="V254" s="489">
        <f t="shared" si="37"/>
        <v>0.26173923412453087</v>
      </c>
      <c r="W254" s="489">
        <f t="shared" si="38"/>
        <v>0.23265709699958298</v>
      </c>
      <c r="X254" s="489">
        <f t="shared" si="39"/>
        <v>0.20357495987463509</v>
      </c>
      <c r="Y254" s="489">
        <f t="shared" si="40"/>
        <v>0.30536243981195271</v>
      </c>
      <c r="Z254" s="489">
        <f t="shared" si="41"/>
        <v>0.38776182833263828</v>
      </c>
      <c r="AA254" s="487">
        <v>0.4848996935392681</v>
      </c>
      <c r="AB254" s="485">
        <v>0.30488568115234377</v>
      </c>
      <c r="AC254" s="485">
        <v>0.21942945861816407</v>
      </c>
      <c r="AD254" s="489">
        <f t="shared" si="42"/>
        <v>0.33948646163940438</v>
      </c>
      <c r="AE254" s="489">
        <f t="shared" si="43"/>
        <v>0.23465730878167948</v>
      </c>
    </row>
    <row r="255" spans="1:31" x14ac:dyDescent="0.2">
      <c r="A255" s="485">
        <v>0.41792080800991971</v>
      </c>
      <c r="B255" s="485">
        <f t="shared" si="33"/>
        <v>0.22254158848300054</v>
      </c>
      <c r="C255" s="486">
        <v>0.25702688766525539</v>
      </c>
      <c r="D255" s="486">
        <v>0.18805628930074567</v>
      </c>
      <c r="E255" s="487">
        <v>0.45729564788818355</v>
      </c>
      <c r="F255" s="486">
        <v>9.5257873223807243E-2</v>
      </c>
      <c r="G255" s="487">
        <v>0.35898179046630863</v>
      </c>
      <c r="H255" s="487">
        <v>0.4578534097290039</v>
      </c>
      <c r="I255" s="487">
        <v>0.48964891326904292</v>
      </c>
      <c r="J255" s="487">
        <v>0.26991694580078124</v>
      </c>
      <c r="K255" s="487">
        <v>0.3382290655517578</v>
      </c>
      <c r="L255" s="487">
        <v>0.28956634307861323</v>
      </c>
      <c r="M255" s="481">
        <v>0.20942057432369293</v>
      </c>
      <c r="N255" s="481">
        <v>0.20942057432369293</v>
      </c>
      <c r="O255" s="486">
        <v>0.20942057432369293</v>
      </c>
      <c r="P255" s="486">
        <v>0.28926082548101129</v>
      </c>
      <c r="Q255" s="488">
        <f t="shared" si="34"/>
        <v>0.24934069990235211</v>
      </c>
      <c r="R255" s="487">
        <f t="shared" si="35"/>
        <v>0.28926082548101129</v>
      </c>
      <c r="S255" s="489">
        <v>0.30879128417968754</v>
      </c>
      <c r="T255" s="487">
        <f t="shared" si="36"/>
        <v>0.25702688766525539</v>
      </c>
      <c r="U255" s="487">
        <v>0</v>
      </c>
      <c r="V255" s="489">
        <f t="shared" si="37"/>
        <v>0.26033474293291015</v>
      </c>
      <c r="W255" s="489">
        <f t="shared" si="38"/>
        <v>0.23140866038480903</v>
      </c>
      <c r="X255" s="489">
        <f t="shared" si="39"/>
        <v>0.20248257783670789</v>
      </c>
      <c r="Y255" s="489">
        <f t="shared" si="40"/>
        <v>0.30372386675506186</v>
      </c>
      <c r="Z255" s="489">
        <f t="shared" si="41"/>
        <v>0.38568110064134842</v>
      </c>
      <c r="AA255" s="487">
        <v>0.48240585487767268</v>
      </c>
      <c r="AB255" s="485">
        <v>0.30331765747070311</v>
      </c>
      <c r="AC255" s="485">
        <v>0.21830093383789062</v>
      </c>
      <c r="AD255" s="489">
        <f t="shared" si="42"/>
        <v>0.33774046707153327</v>
      </c>
      <c r="AE255" s="489">
        <f t="shared" si="43"/>
        <v>0.23345045539357809</v>
      </c>
    </row>
    <row r="256" spans="1:31" x14ac:dyDescent="0.2">
      <c r="A256" s="485">
        <v>0.4157714359316742</v>
      </c>
      <c r="B256" s="485">
        <f t="shared" si="33"/>
        <v>0.22135490334134633</v>
      </c>
      <c r="C256" s="486">
        <v>0.25565631243625148</v>
      </c>
      <c r="D256" s="486">
        <v>0.18705349424644116</v>
      </c>
      <c r="E256" s="487">
        <v>0.45494376495361327</v>
      </c>
      <c r="F256" s="486">
        <v>9.4749918267833189E-2</v>
      </c>
      <c r="G256" s="487">
        <v>0.3571355401611328</v>
      </c>
      <c r="H256" s="487">
        <v>0.45549865539550782</v>
      </c>
      <c r="I256" s="487">
        <v>0.4871306372070312</v>
      </c>
      <c r="J256" s="487">
        <v>0.26852875762939454</v>
      </c>
      <c r="K256" s="487">
        <v>0.33648956024169918</v>
      </c>
      <c r="L256" s="487">
        <v>0.28807709350585936</v>
      </c>
      <c r="M256" s="481">
        <v>0.20829685770293838</v>
      </c>
      <c r="N256" s="481">
        <v>0.20829685770293838</v>
      </c>
      <c r="O256" s="486">
        <v>0.20829685770293838</v>
      </c>
      <c r="P256" s="486">
        <v>0.28770869910385904</v>
      </c>
      <c r="Q256" s="488">
        <f t="shared" si="34"/>
        <v>0.24800277840339871</v>
      </c>
      <c r="R256" s="487">
        <f t="shared" si="35"/>
        <v>0.28770869910385904</v>
      </c>
      <c r="S256" s="489">
        <v>0.30720317382812501</v>
      </c>
      <c r="T256" s="487">
        <f t="shared" si="36"/>
        <v>0.25565631243625148</v>
      </c>
      <c r="U256" s="487">
        <v>0</v>
      </c>
      <c r="V256" s="489">
        <f t="shared" si="37"/>
        <v>0.25893782919347313</v>
      </c>
      <c r="W256" s="489">
        <f t="shared" si="38"/>
        <v>0.23016695928308725</v>
      </c>
      <c r="X256" s="489">
        <f t="shared" si="39"/>
        <v>0.20139608937270131</v>
      </c>
      <c r="Y256" s="489">
        <f t="shared" si="40"/>
        <v>0.302094134059052</v>
      </c>
      <c r="Z256" s="489">
        <f t="shared" si="41"/>
        <v>0.38361159880514539</v>
      </c>
      <c r="AA256" s="487">
        <v>0.47992484966077303</v>
      </c>
      <c r="AB256" s="485">
        <v>0.30175769042968748</v>
      </c>
      <c r="AC256" s="485">
        <v>0.21717820739746094</v>
      </c>
      <c r="AD256" s="489">
        <f t="shared" si="42"/>
        <v>0.33600347137451175</v>
      </c>
      <c r="AE256" s="489">
        <f t="shared" si="43"/>
        <v>0.23224982213810128</v>
      </c>
    </row>
    <row r="257" spans="1:31" x14ac:dyDescent="0.2">
      <c r="A257" s="485">
        <v>0.41363311810157027</v>
      </c>
      <c r="B257" s="485">
        <f t="shared" si="33"/>
        <v>0.22017451170765034</v>
      </c>
      <c r="C257" s="486">
        <v>0.25429300596439997</v>
      </c>
      <c r="D257" s="486">
        <v>0.1860560174509007</v>
      </c>
      <c r="E257" s="487">
        <v>0.45260398925781248</v>
      </c>
      <c r="F257" s="486">
        <v>9.4244657218141153E-2</v>
      </c>
      <c r="G257" s="487">
        <v>0.3552987921142578</v>
      </c>
      <c r="H257" s="487">
        <v>0.45315600830078123</v>
      </c>
      <c r="I257" s="487">
        <v>0.48462532684326171</v>
      </c>
      <c r="J257" s="487">
        <v>0.2671477035522461</v>
      </c>
      <c r="K257" s="487">
        <v>0.33475899475097654</v>
      </c>
      <c r="L257" s="487">
        <v>0.28659551086425783</v>
      </c>
      <c r="M257" s="481">
        <v>0.20717913798902327</v>
      </c>
      <c r="N257" s="481">
        <v>0.20717913798902327</v>
      </c>
      <c r="O257" s="486">
        <v>0.20717913798902327</v>
      </c>
      <c r="P257" s="486">
        <v>0.28616485591582624</v>
      </c>
      <c r="Q257" s="488">
        <f t="shared" si="34"/>
        <v>0.24667199695242475</v>
      </c>
      <c r="R257" s="487">
        <f t="shared" si="35"/>
        <v>0.28616485591582624</v>
      </c>
      <c r="S257" s="489">
        <v>0.30562321777343748</v>
      </c>
      <c r="T257" s="487">
        <f t="shared" si="36"/>
        <v>0.25429300596439997</v>
      </c>
      <c r="U257" s="487">
        <v>0</v>
      </c>
      <c r="V257" s="489">
        <f t="shared" si="37"/>
        <v>0.2575483703242436</v>
      </c>
      <c r="W257" s="489">
        <f t="shared" si="38"/>
        <v>0.22893188473266102</v>
      </c>
      <c r="X257" s="489">
        <f t="shared" si="39"/>
        <v>0.20031539914107835</v>
      </c>
      <c r="Y257" s="489">
        <f t="shared" si="40"/>
        <v>0.30047309871161754</v>
      </c>
      <c r="Z257" s="489">
        <f t="shared" si="41"/>
        <v>0.38155314122110162</v>
      </c>
      <c r="AA257" s="487">
        <v>0.47745656866776315</v>
      </c>
      <c r="AB257" s="485">
        <v>0.30020574951171874</v>
      </c>
      <c r="AC257" s="485">
        <v>0.21606126403808593</v>
      </c>
      <c r="AD257" s="489">
        <f t="shared" si="42"/>
        <v>0.33427539443969723</v>
      </c>
      <c r="AE257" s="489">
        <f t="shared" si="43"/>
        <v>0.2310553536431485</v>
      </c>
    </row>
    <row r="258" spans="1:31" x14ac:dyDescent="0.2">
      <c r="A258" s="485">
        <v>0.41150579766748707</v>
      </c>
      <c r="B258" s="485">
        <f t="shared" ref="B258:B321" si="44">+AVERAGE(C258,D258)</f>
        <v>0.21900044881273037</v>
      </c>
      <c r="C258" s="486">
        <v>0.25293700893992654</v>
      </c>
      <c r="D258" s="486">
        <v>0.18506388868553419</v>
      </c>
      <c r="E258" s="487">
        <v>0.45027623199462891</v>
      </c>
      <c r="F258" s="486">
        <v>9.3742105155115871E-2</v>
      </c>
      <c r="G258" s="487">
        <v>0.353471487121582</v>
      </c>
      <c r="H258" s="487">
        <v>0.45082540924072262</v>
      </c>
      <c r="I258" s="487">
        <v>0.48213289337158205</v>
      </c>
      <c r="J258" s="487">
        <v>0.26577375396728514</v>
      </c>
      <c r="K258" s="487">
        <v>0.33303733947753905</v>
      </c>
      <c r="L258" s="487">
        <v>0.28512153594970702</v>
      </c>
      <c r="M258" s="481">
        <v>0.20606744854979939</v>
      </c>
      <c r="N258" s="481">
        <v>0.20606744854979939</v>
      </c>
      <c r="O258" s="486">
        <v>0.20606744854979939</v>
      </c>
      <c r="P258" s="486">
        <v>0.28462934200604506</v>
      </c>
      <c r="Q258" s="488">
        <f t="shared" ref="Q258:Q321" si="45">+AVERAGE(O258:P258)</f>
        <v>0.24534839527792224</v>
      </c>
      <c r="R258" s="487">
        <f t="shared" ref="R258:R321" si="46">+P258</f>
        <v>0.28462934200604506</v>
      </c>
      <c r="S258" s="489">
        <v>0.30405139160156253</v>
      </c>
      <c r="T258" s="487">
        <f t="shared" ref="T258:T321" si="47">+C258</f>
        <v>0.25293700893992654</v>
      </c>
      <c r="U258" s="487">
        <v>0</v>
      </c>
      <c r="V258" s="489">
        <f t="shared" ref="V258:V321" si="48">+$P258*0.9</f>
        <v>0.25616640780544059</v>
      </c>
      <c r="W258" s="489">
        <f t="shared" ref="W258:W321" si="49">+$P258*0.8</f>
        <v>0.22770347360483606</v>
      </c>
      <c r="X258" s="489">
        <f t="shared" ref="X258:X321" si="50">+$P258*0.7</f>
        <v>0.19924053940423153</v>
      </c>
      <c r="Y258" s="489">
        <f t="shared" ref="Y258:Y321" si="51">+$P258*0.9*8750/7500</f>
        <v>0.29886080910634738</v>
      </c>
      <c r="Z258" s="489">
        <f t="shared" ref="Z258:Z321" si="52">+$P258*10000/7500</f>
        <v>0.3795057893413934</v>
      </c>
      <c r="AA258" s="487">
        <v>0.47500101189864308</v>
      </c>
      <c r="AB258" s="485">
        <v>0.29866177368164065</v>
      </c>
      <c r="AC258" s="485">
        <v>0.21495005798339845</v>
      </c>
      <c r="AD258" s="489">
        <f t="shared" ref="AD258:AD321" si="53">+S258*1.09375</f>
        <v>0.332556209564209</v>
      </c>
      <c r="AE258" s="489">
        <f t="shared" ref="AE258:AE321" si="54">+S258*0.756013745704467</f>
        <v>0.22986703145135301</v>
      </c>
    </row>
    <row r="259" spans="1:31" x14ac:dyDescent="0.2">
      <c r="A259" s="485">
        <v>0.40938941806973889</v>
      </c>
      <c r="B259" s="485">
        <f t="shared" si="44"/>
        <v>0.21781353689222072</v>
      </c>
      <c r="C259" s="486">
        <v>0.25156617179015628</v>
      </c>
      <c r="D259" s="486">
        <v>0.18406090199428518</v>
      </c>
      <c r="E259" s="487">
        <v>0.44796046356201169</v>
      </c>
      <c r="F259" s="486">
        <v>9.3234053127526514E-2</v>
      </c>
      <c r="G259" s="487">
        <v>0.35165356597900388</v>
      </c>
      <c r="H259" s="487">
        <v>0.44850679901123047</v>
      </c>
      <c r="I259" s="487">
        <v>0.47965327758789061</v>
      </c>
      <c r="J259" s="487">
        <v>0.26440687927246093</v>
      </c>
      <c r="K259" s="487">
        <v>0.33132453521728511</v>
      </c>
      <c r="L259" s="487">
        <v>0.28365513916015628</v>
      </c>
      <c r="M259" s="481">
        <v>0.20494363066808918</v>
      </c>
      <c r="N259" s="481">
        <v>0.20494363066808918</v>
      </c>
      <c r="O259" s="486">
        <v>0.20494363066808918</v>
      </c>
      <c r="P259" s="486">
        <v>0.28307707576284713</v>
      </c>
      <c r="Q259" s="488">
        <f t="shared" si="45"/>
        <v>0.24401035321546816</v>
      </c>
      <c r="R259" s="487">
        <f t="shared" si="46"/>
        <v>0.28307707576284713</v>
      </c>
      <c r="S259" s="489">
        <v>0.30248764648437504</v>
      </c>
      <c r="T259" s="487">
        <f t="shared" si="47"/>
        <v>0.25156617179015628</v>
      </c>
      <c r="U259" s="487">
        <v>0</v>
      </c>
      <c r="V259" s="489">
        <f t="shared" si="48"/>
        <v>0.25476936818656243</v>
      </c>
      <c r="W259" s="489">
        <f t="shared" si="49"/>
        <v>0.22646166061027773</v>
      </c>
      <c r="X259" s="489">
        <f t="shared" si="50"/>
        <v>0.19815395303399297</v>
      </c>
      <c r="Y259" s="489">
        <f t="shared" si="51"/>
        <v>0.29723092955098951</v>
      </c>
      <c r="Z259" s="489">
        <f t="shared" si="52"/>
        <v>0.37743610101712949</v>
      </c>
      <c r="AA259" s="487">
        <v>0.47255807013260692</v>
      </c>
      <c r="AB259" s="485">
        <v>0.29712576293945314</v>
      </c>
      <c r="AC259" s="485">
        <v>0.21384457397460938</v>
      </c>
      <c r="AD259" s="489">
        <f t="shared" si="53"/>
        <v>0.33084586334228522</v>
      </c>
      <c r="AE259" s="489">
        <f t="shared" si="54"/>
        <v>0.22868481864798101</v>
      </c>
    </row>
    <row r="260" spans="1:31" x14ac:dyDescent="0.2">
      <c r="A260" s="485">
        <v>0.40728392303938743</v>
      </c>
      <c r="B260" s="485">
        <f t="shared" si="44"/>
        <v>0.21668998092786076</v>
      </c>
      <c r="C260" s="486">
        <v>0.25026850830799224</v>
      </c>
      <c r="D260" s="486">
        <v>0.18311145354772929</v>
      </c>
      <c r="E260" s="487">
        <v>0.44565659515380862</v>
      </c>
      <c r="F260" s="486">
        <v>9.2753120316978951E-2</v>
      </c>
      <c r="G260" s="487">
        <v>0.34984499908447264</v>
      </c>
      <c r="H260" s="487">
        <v>0.44620011840820312</v>
      </c>
      <c r="I260" s="487">
        <v>0.47718642028808594</v>
      </c>
      <c r="J260" s="487">
        <v>0.26304702026367188</v>
      </c>
      <c r="K260" s="487">
        <v>0.32962052276611331</v>
      </c>
      <c r="L260" s="487">
        <v>0.28219629089355469</v>
      </c>
      <c r="M260" s="481">
        <v>0.20387983601620591</v>
      </c>
      <c r="N260" s="481">
        <v>0.20387983601620591</v>
      </c>
      <c r="O260" s="486">
        <v>0.20387983601620591</v>
      </c>
      <c r="P260" s="486">
        <v>0.28160771622097891</v>
      </c>
      <c r="Q260" s="488">
        <f t="shared" si="45"/>
        <v>0.24274377611859241</v>
      </c>
      <c r="R260" s="487">
        <f t="shared" si="46"/>
        <v>0.28160771622097891</v>
      </c>
      <c r="S260" s="489">
        <v>0.30093195800781253</v>
      </c>
      <c r="T260" s="487">
        <f t="shared" si="47"/>
        <v>0.25026850830799224</v>
      </c>
      <c r="U260" s="487">
        <v>0</v>
      </c>
      <c r="V260" s="489">
        <f t="shared" si="48"/>
        <v>0.25344694459888101</v>
      </c>
      <c r="W260" s="489">
        <f t="shared" si="49"/>
        <v>0.22528617297678313</v>
      </c>
      <c r="X260" s="489">
        <f t="shared" si="50"/>
        <v>0.19712540135468523</v>
      </c>
      <c r="Y260" s="489">
        <f t="shared" si="51"/>
        <v>0.29568810203202789</v>
      </c>
      <c r="Z260" s="489">
        <f t="shared" si="52"/>
        <v>0.37547695496130523</v>
      </c>
      <c r="AA260" s="487">
        <v>0.47012768875925165</v>
      </c>
      <c r="AB260" s="485">
        <v>0.29559765625000001</v>
      </c>
      <c r="AC260" s="485">
        <v>0.21274476623535157</v>
      </c>
      <c r="AD260" s="489">
        <f t="shared" si="53"/>
        <v>0.32914432907104496</v>
      </c>
      <c r="AE260" s="489">
        <f t="shared" si="54"/>
        <v>0.22750869677566571</v>
      </c>
    </row>
    <row r="261" spans="1:31" x14ac:dyDescent="0.2">
      <c r="A261" s="485">
        <v>0.40518925659696103</v>
      </c>
      <c r="B261" s="485">
        <f t="shared" si="44"/>
        <v>0.21557231836192764</v>
      </c>
      <c r="C261" s="486">
        <v>0.24897765147201845</v>
      </c>
      <c r="D261" s="486">
        <v>0.18216698525183686</v>
      </c>
      <c r="E261" s="487">
        <v>0.44336456756591797</v>
      </c>
      <c r="F261" s="486">
        <v>9.2274710147722927E-2</v>
      </c>
      <c r="G261" s="487">
        <v>0.34804572723388666</v>
      </c>
      <c r="H261" s="487">
        <v>0.44390530822753904</v>
      </c>
      <c r="I261" s="487">
        <v>0.47473223266601561</v>
      </c>
      <c r="J261" s="487">
        <v>0.26169417694091796</v>
      </c>
      <c r="K261" s="487">
        <v>0.32792527252197268</v>
      </c>
      <c r="L261" s="487">
        <v>0.28074496154785156</v>
      </c>
      <c r="M261" s="481">
        <v>0.20282165626647403</v>
      </c>
      <c r="N261" s="481">
        <v>0.20282165626647403</v>
      </c>
      <c r="O261" s="486">
        <v>0.20282165626647403</v>
      </c>
      <c r="P261" s="486">
        <v>0.28014611222670449</v>
      </c>
      <c r="Q261" s="488">
        <f t="shared" si="45"/>
        <v>0.24148388424658926</v>
      </c>
      <c r="R261" s="487">
        <f t="shared" si="46"/>
        <v>0.28014611222670449</v>
      </c>
      <c r="S261" s="489">
        <v>0.29938425292968751</v>
      </c>
      <c r="T261" s="487">
        <f t="shared" si="47"/>
        <v>0.24897765147201845</v>
      </c>
      <c r="U261" s="487">
        <v>0</v>
      </c>
      <c r="V261" s="489">
        <f t="shared" si="48"/>
        <v>0.25213150100403403</v>
      </c>
      <c r="W261" s="489">
        <f t="shared" si="49"/>
        <v>0.2241168897813636</v>
      </c>
      <c r="X261" s="489">
        <f t="shared" si="50"/>
        <v>0.19610227855869314</v>
      </c>
      <c r="Y261" s="489">
        <f t="shared" si="51"/>
        <v>0.29415341783803972</v>
      </c>
      <c r="Z261" s="489">
        <f t="shared" si="52"/>
        <v>0.37352814963560599</v>
      </c>
      <c r="AA261" s="487">
        <v>0.46770981316817434</v>
      </c>
      <c r="AB261" s="485">
        <v>0.29407739257812499</v>
      </c>
      <c r="AC261" s="485">
        <v>0.21165061950683595</v>
      </c>
      <c r="AD261" s="489">
        <f t="shared" si="53"/>
        <v>0.32745152664184574</v>
      </c>
      <c r="AE261" s="489">
        <f t="shared" si="54"/>
        <v>0.22633861046230661</v>
      </c>
    </row>
    <row r="262" spans="1:31" x14ac:dyDescent="0.2">
      <c r="A262" s="485">
        <v>0.40310536305099959</v>
      </c>
      <c r="B262" s="485">
        <f t="shared" si="44"/>
        <v>0.21442276279658976</v>
      </c>
      <c r="C262" s="486">
        <v>0.24764995946096027</v>
      </c>
      <c r="D262" s="486">
        <v>0.18119556613221924</v>
      </c>
      <c r="E262" s="487">
        <v>0.44108435119628908</v>
      </c>
      <c r="F262" s="486">
        <v>9.178264833108396E-2</v>
      </c>
      <c r="G262" s="487">
        <v>0.34625572082519529</v>
      </c>
      <c r="H262" s="487">
        <v>0.44162230926513668</v>
      </c>
      <c r="I262" s="487">
        <v>0.47229068511962891</v>
      </c>
      <c r="J262" s="487">
        <v>0.26034829010009769</v>
      </c>
      <c r="K262" s="487">
        <v>0.32623875488281251</v>
      </c>
      <c r="L262" s="487">
        <v>0.27930109191894531</v>
      </c>
      <c r="M262" s="481">
        <v>0.20173331645127965</v>
      </c>
      <c r="N262" s="481">
        <v>0.20173331645127965</v>
      </c>
      <c r="O262" s="486">
        <v>0.20173331645127965</v>
      </c>
      <c r="P262" s="486">
        <v>0.27864284983539628</v>
      </c>
      <c r="Q262" s="488">
        <f t="shared" si="45"/>
        <v>0.24018808314333795</v>
      </c>
      <c r="R262" s="487">
        <f t="shared" si="46"/>
        <v>0.27864284983539628</v>
      </c>
      <c r="S262" s="489">
        <v>0.29784450683593755</v>
      </c>
      <c r="T262" s="487">
        <f t="shared" si="47"/>
        <v>0.24764995946096027</v>
      </c>
      <c r="U262" s="487">
        <v>0</v>
      </c>
      <c r="V262" s="489">
        <f t="shared" si="48"/>
        <v>0.25077856485185668</v>
      </c>
      <c r="W262" s="489">
        <f t="shared" si="49"/>
        <v>0.22291427986831702</v>
      </c>
      <c r="X262" s="489">
        <f t="shared" si="50"/>
        <v>0.19504999488477739</v>
      </c>
      <c r="Y262" s="489">
        <f t="shared" si="51"/>
        <v>0.29257499232716611</v>
      </c>
      <c r="Z262" s="489">
        <f t="shared" si="52"/>
        <v>0.37152379978052835</v>
      </c>
      <c r="AA262" s="487">
        <v>0.46530438874897206</v>
      </c>
      <c r="AB262" s="485">
        <v>0.29256494140625</v>
      </c>
      <c r="AC262" s="485">
        <v>0.21056210327148436</v>
      </c>
      <c r="AD262" s="489">
        <f t="shared" si="53"/>
        <v>0.32576742935180669</v>
      </c>
      <c r="AE262" s="489">
        <f t="shared" si="54"/>
        <v>0.22517454125053687</v>
      </c>
    </row>
    <row r="263" spans="1:31" x14ac:dyDescent="0.2">
      <c r="A263" s="485">
        <v>0.40103218699624993</v>
      </c>
      <c r="B263" s="485">
        <f t="shared" si="44"/>
        <v>0.21327937064064401</v>
      </c>
      <c r="C263" s="486">
        <v>0.24632938594826578</v>
      </c>
      <c r="D263" s="486">
        <v>0.1802293553330222</v>
      </c>
      <c r="E263" s="487">
        <v>0.43881585723876954</v>
      </c>
      <c r="F263" s="486">
        <v>9.1293224732651723E-2</v>
      </c>
      <c r="G263" s="487">
        <v>0.34447492065429686</v>
      </c>
      <c r="H263" s="487">
        <v>0.43935103271484377</v>
      </c>
      <c r="I263" s="487">
        <v>0.46986168884277341</v>
      </c>
      <c r="J263" s="487">
        <v>0.25900933013916017</v>
      </c>
      <c r="K263" s="487">
        <v>0.32456091064453124</v>
      </c>
      <c r="L263" s="487">
        <v>0.27786465240478514</v>
      </c>
      <c r="M263" s="481">
        <v>0.20065084840157488</v>
      </c>
      <c r="N263" s="481">
        <v>0.20065084840157488</v>
      </c>
      <c r="O263" s="486">
        <v>0.20065084840157488</v>
      </c>
      <c r="P263" s="486">
        <v>0.2771476977825208</v>
      </c>
      <c r="Q263" s="488">
        <f t="shared" si="45"/>
        <v>0.23889927309204784</v>
      </c>
      <c r="R263" s="487">
        <f t="shared" si="46"/>
        <v>0.2771476977825208</v>
      </c>
      <c r="S263" s="489">
        <v>0.29631269531250004</v>
      </c>
      <c r="T263" s="487">
        <f t="shared" si="47"/>
        <v>0.24632938594826578</v>
      </c>
      <c r="U263" s="487">
        <v>0</v>
      </c>
      <c r="V263" s="489">
        <f t="shared" si="48"/>
        <v>0.24943292800426872</v>
      </c>
      <c r="W263" s="489">
        <f t="shared" si="49"/>
        <v>0.22171815822601665</v>
      </c>
      <c r="X263" s="489">
        <f t="shared" si="50"/>
        <v>0.19400338844776455</v>
      </c>
      <c r="Y263" s="489">
        <f t="shared" si="51"/>
        <v>0.29100508267164682</v>
      </c>
      <c r="Z263" s="489">
        <f t="shared" si="52"/>
        <v>0.36953026371002773</v>
      </c>
      <c r="AA263" s="487">
        <v>0.46291130628083882</v>
      </c>
      <c r="AB263" s="485">
        <v>0.29106027221679687</v>
      </c>
      <c r="AC263" s="485">
        <v>0.20947918701171875</v>
      </c>
      <c r="AD263" s="489">
        <f t="shared" si="53"/>
        <v>0.32409201049804692</v>
      </c>
      <c r="AE263" s="489">
        <f t="shared" si="54"/>
        <v>0.2240164706829896</v>
      </c>
    </row>
    <row r="264" spans="1:31" x14ac:dyDescent="0.2">
      <c r="A264" s="485">
        <v>0.39896967331256017</v>
      </c>
      <c r="B264" s="485">
        <f t="shared" si="44"/>
        <v>0.21214204239110468</v>
      </c>
      <c r="C264" s="486">
        <v>0.24501581601185279</v>
      </c>
      <c r="D264" s="486">
        <v>0.17926826877035659</v>
      </c>
      <c r="E264" s="487">
        <v>0.43655902648925776</v>
      </c>
      <c r="F264" s="486">
        <v>9.0806396760644378E-2</v>
      </c>
      <c r="G264" s="487">
        <v>0.34270326751708985</v>
      </c>
      <c r="H264" s="487">
        <v>0.43709144897460939</v>
      </c>
      <c r="I264" s="487">
        <v>0.46744518463134765</v>
      </c>
      <c r="J264" s="487">
        <v>0.25767723785400393</v>
      </c>
      <c r="K264" s="487">
        <v>0.32289168060302731</v>
      </c>
      <c r="L264" s="487">
        <v>0.27643558380126954</v>
      </c>
      <c r="M264" s="481">
        <v>0.19957415712862203</v>
      </c>
      <c r="N264" s="481">
        <v>0.19957415712862203</v>
      </c>
      <c r="O264" s="486">
        <v>0.19957415712862203</v>
      </c>
      <c r="P264" s="486">
        <v>0.27566052486549331</v>
      </c>
      <c r="Q264" s="488">
        <f t="shared" si="45"/>
        <v>0.23761734099705767</v>
      </c>
      <c r="R264" s="487">
        <f t="shared" si="46"/>
        <v>0.27566052486549331</v>
      </c>
      <c r="S264" s="489">
        <v>0.2947887451171875</v>
      </c>
      <c r="T264" s="487">
        <f t="shared" si="47"/>
        <v>0.24501581601185279</v>
      </c>
      <c r="U264" s="487">
        <v>0</v>
      </c>
      <c r="V264" s="489">
        <f t="shared" si="48"/>
        <v>0.24809447237894397</v>
      </c>
      <c r="W264" s="489">
        <f t="shared" si="49"/>
        <v>0.22052841989239466</v>
      </c>
      <c r="X264" s="489">
        <f t="shared" si="50"/>
        <v>0.1929623674058453</v>
      </c>
      <c r="Y264" s="489">
        <f t="shared" si="51"/>
        <v>0.28944355110876796</v>
      </c>
      <c r="Z264" s="489">
        <f t="shared" si="52"/>
        <v>0.36754736648732439</v>
      </c>
      <c r="AA264" s="487">
        <v>0.46053056576377466</v>
      </c>
      <c r="AB264" s="485">
        <v>0.28956335449218751</v>
      </c>
      <c r="AC264" s="485">
        <v>0.20840184020996094</v>
      </c>
      <c r="AD264" s="489">
        <f t="shared" si="53"/>
        <v>0.32242518997192382</v>
      </c>
      <c r="AE264" s="489">
        <f t="shared" si="54"/>
        <v>0.22286434338756433</v>
      </c>
    </row>
    <row r="265" spans="1:31" x14ac:dyDescent="0.2">
      <c r="A265" s="485">
        <v>0.39691776716319144</v>
      </c>
      <c r="B265" s="485">
        <f t="shared" si="44"/>
        <v>0.21101081199348878</v>
      </c>
      <c r="C265" s="486">
        <v>0.24370928885747437</v>
      </c>
      <c r="D265" s="486">
        <v>0.1783123351295032</v>
      </c>
      <c r="E265" s="487">
        <v>0.43431379974365231</v>
      </c>
      <c r="F265" s="486">
        <v>9.0322178945279732E-2</v>
      </c>
      <c r="G265" s="487">
        <v>0.3409407318115234</v>
      </c>
      <c r="H265" s="487">
        <v>0.43484346923828121</v>
      </c>
      <c r="I265" s="487">
        <v>0.46504111328124997</v>
      </c>
      <c r="J265" s="487">
        <v>0.25635201324462892</v>
      </c>
      <c r="K265" s="487">
        <v>0.32123103515624996</v>
      </c>
      <c r="L265" s="487">
        <v>0.27501388610839844</v>
      </c>
      <c r="M265" s="481">
        <v>0.19850327477543037</v>
      </c>
      <c r="N265" s="481">
        <v>0.19850327477543037</v>
      </c>
      <c r="O265" s="486">
        <v>0.19850327477543037</v>
      </c>
      <c r="P265" s="486">
        <v>0.27418137548163923</v>
      </c>
      <c r="Q265" s="488">
        <f t="shared" si="45"/>
        <v>0.23634232512853481</v>
      </c>
      <c r="R265" s="487">
        <f t="shared" si="46"/>
        <v>0.27418137548163923</v>
      </c>
      <c r="S265" s="489">
        <v>0.29327263183593749</v>
      </c>
      <c r="T265" s="487">
        <f t="shared" si="47"/>
        <v>0.24370928885747437</v>
      </c>
      <c r="U265" s="487">
        <v>0</v>
      </c>
      <c r="V265" s="489">
        <f t="shared" si="48"/>
        <v>0.24676323793347532</v>
      </c>
      <c r="W265" s="489">
        <f t="shared" si="49"/>
        <v>0.21934510038531141</v>
      </c>
      <c r="X265" s="489">
        <f t="shared" si="50"/>
        <v>0.19192696283714744</v>
      </c>
      <c r="Y265" s="489">
        <f t="shared" si="51"/>
        <v>0.28789044425572119</v>
      </c>
      <c r="Z265" s="489">
        <f t="shared" si="52"/>
        <v>0.36557516730885231</v>
      </c>
      <c r="AA265" s="487">
        <v>0.45816205797697368</v>
      </c>
      <c r="AB265" s="485">
        <v>0.28807412719726561</v>
      </c>
      <c r="AC265" s="485">
        <v>0.20733003234863281</v>
      </c>
      <c r="AD265" s="489">
        <f t="shared" si="53"/>
        <v>0.32076694107055664</v>
      </c>
      <c r="AE265" s="489">
        <f t="shared" si="54"/>
        <v>0.22171814090689421</v>
      </c>
    </row>
    <row r="266" spans="1:31" x14ac:dyDescent="0.2">
      <c r="A266" s="485">
        <v>0.39487641399347922</v>
      </c>
      <c r="B266" s="485">
        <f t="shared" si="44"/>
        <v>0.20986720133209857</v>
      </c>
      <c r="C266" s="486">
        <v>0.24238846297948172</v>
      </c>
      <c r="D266" s="486">
        <v>0.1773459396847154</v>
      </c>
      <c r="E266" s="487">
        <v>0.4320801177978516</v>
      </c>
      <c r="F266" s="486">
        <v>8.9832661816626608E-2</v>
      </c>
      <c r="G266" s="487">
        <v>0.33918728393554687</v>
      </c>
      <c r="H266" s="487">
        <v>0.4326070639038086</v>
      </c>
      <c r="I266" s="487">
        <v>0.46264941558837891</v>
      </c>
      <c r="J266" s="487">
        <v>0.25503359710693357</v>
      </c>
      <c r="K266" s="487">
        <v>0.31957894470214843</v>
      </c>
      <c r="L266" s="487">
        <v>0.27359950012207029</v>
      </c>
      <c r="M266" s="481">
        <v>0.19742070918178328</v>
      </c>
      <c r="N266" s="481">
        <v>0.19742070918178328</v>
      </c>
      <c r="O266" s="486">
        <v>0.19742070918178328</v>
      </c>
      <c r="P266" s="486">
        <v>0.27268608869681887</v>
      </c>
      <c r="Q266" s="488">
        <f t="shared" si="45"/>
        <v>0.23505339893930108</v>
      </c>
      <c r="R266" s="487">
        <f t="shared" si="46"/>
        <v>0.27268608869681887</v>
      </c>
      <c r="S266" s="489">
        <v>0.29176433105468752</v>
      </c>
      <c r="T266" s="487">
        <f t="shared" si="47"/>
        <v>0.24238846297948172</v>
      </c>
      <c r="U266" s="487">
        <v>0</v>
      </c>
      <c r="V266" s="489">
        <f t="shared" si="48"/>
        <v>0.24541747982713699</v>
      </c>
      <c r="W266" s="489">
        <f t="shared" si="49"/>
        <v>0.21814887095745511</v>
      </c>
      <c r="X266" s="489">
        <f t="shared" si="50"/>
        <v>0.1908802620877732</v>
      </c>
      <c r="Y266" s="489">
        <f t="shared" si="51"/>
        <v>0.2863203931316598</v>
      </c>
      <c r="Z266" s="489">
        <f t="shared" si="52"/>
        <v>0.3635814515957585</v>
      </c>
      <c r="AA266" s="487">
        <v>0.45580572831003291</v>
      </c>
      <c r="AB266" s="485">
        <v>0.28659255981445314</v>
      </c>
      <c r="AC266" s="485">
        <v>0.20626373291015626</v>
      </c>
      <c r="AD266" s="489">
        <f t="shared" si="53"/>
        <v>0.31911723709106449</v>
      </c>
      <c r="AE266" s="489">
        <f t="shared" si="54"/>
        <v>0.22057784478361245</v>
      </c>
    </row>
    <row r="267" spans="1:31" x14ac:dyDescent="0.2">
      <c r="A267" s="485">
        <v>0.39284555952931988</v>
      </c>
      <c r="B267" s="485">
        <f t="shared" si="44"/>
        <v>0.20874806873146404</v>
      </c>
      <c r="C267" s="486">
        <v>0.2410959083105472</v>
      </c>
      <c r="D267" s="486">
        <v>0.17640022915238088</v>
      </c>
      <c r="E267" s="487">
        <v>0.42985792144775387</v>
      </c>
      <c r="F267" s="486">
        <v>8.9353622405977232E-2</v>
      </c>
      <c r="G267" s="487">
        <v>0.33744283508300782</v>
      </c>
      <c r="H267" s="487">
        <v>0.43038217376708987</v>
      </c>
      <c r="I267" s="487">
        <v>0.46027000274658197</v>
      </c>
      <c r="J267" s="487">
        <v>0.25372195983886714</v>
      </c>
      <c r="K267" s="487">
        <v>0.3179353500366211</v>
      </c>
      <c r="L267" s="487">
        <v>0.27219236663818358</v>
      </c>
      <c r="M267" s="481">
        <v>0.19636135081689479</v>
      </c>
      <c r="N267" s="481">
        <v>0.19636135081689479</v>
      </c>
      <c r="O267" s="486">
        <v>0.19636135081689479</v>
      </c>
      <c r="P267" s="486">
        <v>0.27122285674791674</v>
      </c>
      <c r="Q267" s="488">
        <f t="shared" si="45"/>
        <v>0.23379210378240578</v>
      </c>
      <c r="R267" s="487">
        <f t="shared" si="46"/>
        <v>0.27122285674791674</v>
      </c>
      <c r="S267" s="489">
        <v>0.29026379394531249</v>
      </c>
      <c r="T267" s="487">
        <f t="shared" si="47"/>
        <v>0.2410959083105472</v>
      </c>
      <c r="U267" s="487">
        <v>0</v>
      </c>
      <c r="V267" s="489">
        <f t="shared" si="48"/>
        <v>0.24410057107312508</v>
      </c>
      <c r="W267" s="489">
        <f t="shared" si="49"/>
        <v>0.21697828539833341</v>
      </c>
      <c r="X267" s="489">
        <f t="shared" si="50"/>
        <v>0.1898559997235417</v>
      </c>
      <c r="Y267" s="489">
        <f t="shared" si="51"/>
        <v>0.28478399958531259</v>
      </c>
      <c r="Z267" s="489">
        <f t="shared" si="52"/>
        <v>0.36163047566388901</v>
      </c>
      <c r="AA267" s="487">
        <v>0.45346152215254937</v>
      </c>
      <c r="AB267" s="485">
        <v>0.28511862182617187</v>
      </c>
      <c r="AC267" s="485">
        <v>0.20520291137695312</v>
      </c>
      <c r="AD267" s="489">
        <f t="shared" si="53"/>
        <v>0.31747602462768554</v>
      </c>
      <c r="AE267" s="489">
        <f t="shared" si="54"/>
        <v>0.21944341810298529</v>
      </c>
    </row>
    <row r="268" spans="1:31" x14ac:dyDescent="0.2">
      <c r="A268" s="485">
        <v>0.39082514977577376</v>
      </c>
      <c r="B268" s="485">
        <f t="shared" si="44"/>
        <v>0.2076349364257172</v>
      </c>
      <c r="C268" s="486">
        <v>0.23981028374906158</v>
      </c>
      <c r="D268" s="486">
        <v>0.17545958910237283</v>
      </c>
      <c r="E268" s="487">
        <v>0.4276471514892578</v>
      </c>
      <c r="F268" s="486">
        <v>8.8877151393143367E-2</v>
      </c>
      <c r="G268" s="487">
        <v>0.33570735565185544</v>
      </c>
      <c r="H268" s="487">
        <v>0.4281687100219726</v>
      </c>
      <c r="I268" s="487">
        <v>0.45790281555175782</v>
      </c>
      <c r="J268" s="487">
        <v>0.25241707183837891</v>
      </c>
      <c r="K268" s="487">
        <v>0.31630019195556636</v>
      </c>
      <c r="L268" s="487">
        <v>0.2707924856567383</v>
      </c>
      <c r="M268" s="481">
        <v>0.19530770785798621</v>
      </c>
      <c r="N268" s="481">
        <v>0.19530770785798621</v>
      </c>
      <c r="O268" s="486">
        <v>0.19530770785798621</v>
      </c>
      <c r="P268" s="486">
        <v>0.26976751916687713</v>
      </c>
      <c r="Q268" s="488">
        <f t="shared" si="45"/>
        <v>0.23253761351243168</v>
      </c>
      <c r="R268" s="487">
        <f t="shared" si="46"/>
        <v>0.26976751916687713</v>
      </c>
      <c r="S268" s="489">
        <v>0.28877097167968752</v>
      </c>
      <c r="T268" s="487">
        <f t="shared" si="47"/>
        <v>0.23981028374906158</v>
      </c>
      <c r="U268" s="487">
        <v>0</v>
      </c>
      <c r="V268" s="489">
        <f t="shared" si="48"/>
        <v>0.24279076725018942</v>
      </c>
      <c r="W268" s="489">
        <f t="shared" si="49"/>
        <v>0.21581401533350172</v>
      </c>
      <c r="X268" s="489">
        <f t="shared" si="50"/>
        <v>0.18883726341681398</v>
      </c>
      <c r="Y268" s="489">
        <f t="shared" si="51"/>
        <v>0.28325589512522098</v>
      </c>
      <c r="Z268" s="489">
        <f t="shared" si="52"/>
        <v>0.35969002555583618</v>
      </c>
      <c r="AA268" s="487">
        <v>0.45112935758891859</v>
      </c>
      <c r="AB268" s="485">
        <v>0.28365225219726564</v>
      </c>
      <c r="AC268" s="485">
        <v>0.20414755249023436</v>
      </c>
      <c r="AD268" s="489">
        <f t="shared" si="53"/>
        <v>0.3158432502746582</v>
      </c>
      <c r="AE268" s="489">
        <f t="shared" si="54"/>
        <v>0.21831482395027912</v>
      </c>
    </row>
    <row r="269" spans="1:31" x14ac:dyDescent="0.2">
      <c r="A269" s="485">
        <v>0.3888151310154353</v>
      </c>
      <c r="B269" s="485">
        <f t="shared" si="44"/>
        <v>0.20652770754521682</v>
      </c>
      <c r="C269" s="486">
        <v>0.23853147741435338</v>
      </c>
      <c r="D269" s="486">
        <v>0.17452393767608027</v>
      </c>
      <c r="E269" s="487">
        <v>0.42544774871826169</v>
      </c>
      <c r="F269" s="486">
        <v>8.840320731353371E-2</v>
      </c>
      <c r="G269" s="487">
        <v>0.33398081604003904</v>
      </c>
      <c r="H269" s="487">
        <v>0.42596664306640625</v>
      </c>
      <c r="I269" s="487">
        <v>0.45554782440185548</v>
      </c>
      <c r="J269" s="487">
        <v>0.25111887390136717</v>
      </c>
      <c r="K269" s="487">
        <v>0.31467347045898436</v>
      </c>
      <c r="L269" s="487">
        <v>0.26939979797363278</v>
      </c>
      <c r="M269" s="481">
        <v>0.19425968784577938</v>
      </c>
      <c r="N269" s="481">
        <v>0.19425968784577938</v>
      </c>
      <c r="O269" s="486">
        <v>0.19425968784577938</v>
      </c>
      <c r="P269" s="486">
        <v>0.26831994824491523</v>
      </c>
      <c r="Q269" s="488">
        <f t="shared" si="45"/>
        <v>0.23128981804534732</v>
      </c>
      <c r="R269" s="487">
        <f t="shared" si="46"/>
        <v>0.26831994824491523</v>
      </c>
      <c r="S269" s="489">
        <v>0.28728581542968751</v>
      </c>
      <c r="T269" s="487">
        <f t="shared" si="47"/>
        <v>0.23853147741435338</v>
      </c>
      <c r="U269" s="487">
        <v>0</v>
      </c>
      <c r="V269" s="489">
        <f t="shared" si="48"/>
        <v>0.2414879534204237</v>
      </c>
      <c r="W269" s="489">
        <f t="shared" si="49"/>
        <v>0.2146559585959322</v>
      </c>
      <c r="X269" s="489">
        <f t="shared" si="50"/>
        <v>0.18782396377144064</v>
      </c>
      <c r="Y269" s="489">
        <f t="shared" si="51"/>
        <v>0.28173594565716098</v>
      </c>
      <c r="Z269" s="489">
        <f t="shared" si="52"/>
        <v>0.35775993099322029</v>
      </c>
      <c r="AA269" s="487">
        <v>0.44880918000873765</v>
      </c>
      <c r="AB269" s="485">
        <v>0.28219342041015627</v>
      </c>
      <c r="AC269" s="485">
        <v>0.20309762573242188</v>
      </c>
      <c r="AD269" s="489">
        <f t="shared" si="53"/>
        <v>0.31421886062622073</v>
      </c>
      <c r="AE269" s="489">
        <f t="shared" si="54"/>
        <v>0.21719202541076021</v>
      </c>
    </row>
    <row r="270" spans="1:31" x14ac:dyDescent="0.2">
      <c r="A270" s="485">
        <v>0.38681544980744365</v>
      </c>
      <c r="B270" s="485">
        <f t="shared" si="44"/>
        <v>0.20542641513711246</v>
      </c>
      <c r="C270" s="486">
        <v>0.23725952747459614</v>
      </c>
      <c r="D270" s="486">
        <v>0.17359330279962881</v>
      </c>
      <c r="E270" s="487">
        <v>0.42325965393066406</v>
      </c>
      <c r="F270" s="486">
        <v>8.7931804312824199E-2</v>
      </c>
      <c r="G270" s="487">
        <v>0.33226315704345699</v>
      </c>
      <c r="H270" s="487">
        <v>0.42377588409423828</v>
      </c>
      <c r="I270" s="487">
        <v>0.45320494049072263</v>
      </c>
      <c r="J270" s="487">
        <v>0.24982736602783204</v>
      </c>
      <c r="K270" s="487">
        <v>0.31305509674072263</v>
      </c>
      <c r="L270" s="487">
        <v>0.26801427398681638</v>
      </c>
      <c r="M270" s="481">
        <v>0.19321732206734607</v>
      </c>
      <c r="N270" s="481">
        <v>0.19321732206734607</v>
      </c>
      <c r="O270" s="486">
        <v>0.19321732206734607</v>
      </c>
      <c r="P270" s="486">
        <v>0.26688018719709788</v>
      </c>
      <c r="Q270" s="488">
        <f t="shared" si="45"/>
        <v>0.23004875463222196</v>
      </c>
      <c r="R270" s="487">
        <f t="shared" si="46"/>
        <v>0.26688018719709788</v>
      </c>
      <c r="S270" s="489">
        <v>0.28580830078125002</v>
      </c>
      <c r="T270" s="487">
        <f t="shared" si="47"/>
        <v>0.23725952747459614</v>
      </c>
      <c r="U270" s="487">
        <v>0</v>
      </c>
      <c r="V270" s="489">
        <f t="shared" si="48"/>
        <v>0.24019216847738811</v>
      </c>
      <c r="W270" s="489">
        <f t="shared" si="49"/>
        <v>0.21350414975767831</v>
      </c>
      <c r="X270" s="489">
        <f t="shared" si="50"/>
        <v>0.18681613103796851</v>
      </c>
      <c r="Y270" s="489">
        <f t="shared" si="51"/>
        <v>0.2802241965569528</v>
      </c>
      <c r="Z270" s="489">
        <f t="shared" si="52"/>
        <v>0.35584024959613053</v>
      </c>
      <c r="AA270" s="487">
        <v>0.44650096210680512</v>
      </c>
      <c r="AB270" s="485">
        <v>0.28074209594726562</v>
      </c>
      <c r="AC270" s="485">
        <v>0.20205308532714844</v>
      </c>
      <c r="AD270" s="489">
        <f t="shared" si="53"/>
        <v>0.31260282897949221</v>
      </c>
      <c r="AE270" s="489">
        <f t="shared" si="54"/>
        <v>0.21607500402706178</v>
      </c>
    </row>
    <row r="271" spans="1:31" x14ac:dyDescent="0.2">
      <c r="A271" s="485">
        <v>0.38482605298550332</v>
      </c>
      <c r="B271" s="485">
        <f t="shared" si="44"/>
        <v>0.20431307010866323</v>
      </c>
      <c r="C271" s="486">
        <v>0.23597365722665484</v>
      </c>
      <c r="D271" s="486">
        <v>0.17265248299067165</v>
      </c>
      <c r="E271" s="487">
        <v>0.42108283752441406</v>
      </c>
      <c r="F271" s="486">
        <v>8.7455242245044792E-2</v>
      </c>
      <c r="G271" s="487">
        <v>0.33055431945800784</v>
      </c>
      <c r="H271" s="487">
        <v>0.42159640350341798</v>
      </c>
      <c r="I271" s="487">
        <v>0.45087410461425781</v>
      </c>
      <c r="J271" s="487">
        <v>0.24854248901367187</v>
      </c>
      <c r="K271" s="487">
        <v>0.31144504119873045</v>
      </c>
      <c r="L271" s="487">
        <v>0.26663588409423827</v>
      </c>
      <c r="M271" s="481">
        <v>0.19216358416199716</v>
      </c>
      <c r="N271" s="481">
        <v>0.19216358416199716</v>
      </c>
      <c r="O271" s="486">
        <v>0.19216358416199716</v>
      </c>
      <c r="P271" s="486">
        <v>0.26542471847189658</v>
      </c>
      <c r="Q271" s="488">
        <f t="shared" si="45"/>
        <v>0.22879415131694686</v>
      </c>
      <c r="R271" s="487">
        <f t="shared" si="46"/>
        <v>0.26542471847189658</v>
      </c>
      <c r="S271" s="489">
        <v>0.28433837890625002</v>
      </c>
      <c r="T271" s="487">
        <f t="shared" si="47"/>
        <v>0.23597365722665484</v>
      </c>
      <c r="U271" s="487">
        <v>0</v>
      </c>
      <c r="V271" s="489">
        <f t="shared" si="48"/>
        <v>0.23888224662470692</v>
      </c>
      <c r="W271" s="489">
        <f t="shared" si="49"/>
        <v>0.21233977477751728</v>
      </c>
      <c r="X271" s="489">
        <f t="shared" si="50"/>
        <v>0.18579730293032759</v>
      </c>
      <c r="Y271" s="489">
        <f t="shared" si="51"/>
        <v>0.27869595439549139</v>
      </c>
      <c r="Z271" s="489">
        <f t="shared" si="52"/>
        <v>0.35389962462919544</v>
      </c>
      <c r="AA271" s="487">
        <v>0.44420459466231499</v>
      </c>
      <c r="AB271" s="485">
        <v>0.27929824829101563</v>
      </c>
      <c r="AC271" s="485">
        <v>0.20101393127441405</v>
      </c>
      <c r="AD271" s="489">
        <f t="shared" si="53"/>
        <v>0.31099510192871094</v>
      </c>
      <c r="AE271" s="489">
        <f t="shared" si="54"/>
        <v>0.21496372288445009</v>
      </c>
    </row>
    <row r="272" spans="1:31" x14ac:dyDescent="0.2">
      <c r="A272" s="485">
        <v>0.38284688765701141</v>
      </c>
      <c r="B272" s="485">
        <f t="shared" si="44"/>
        <v>0.20324135368642171</v>
      </c>
      <c r="C272" s="486">
        <v>0.23473586640137037</v>
      </c>
      <c r="D272" s="486">
        <v>0.17174684097147308</v>
      </c>
      <c r="E272" s="487">
        <v>0.41891721069335935</v>
      </c>
      <c r="F272" s="486">
        <v>8.699649910504266E-2</v>
      </c>
      <c r="G272" s="487">
        <v>0.32885427368164061</v>
      </c>
      <c r="H272" s="487">
        <v>0.41942814208984375</v>
      </c>
      <c r="I272" s="487">
        <v>0.44855525756835934</v>
      </c>
      <c r="J272" s="487">
        <v>0.2472642280578613</v>
      </c>
      <c r="K272" s="487">
        <v>0.30984327423095703</v>
      </c>
      <c r="L272" s="487">
        <v>0.26526456909179685</v>
      </c>
      <c r="M272" s="481">
        <v>0.19114928001323475</v>
      </c>
      <c r="N272" s="481">
        <v>0.19114928001323475</v>
      </c>
      <c r="O272" s="486">
        <v>0.19114928001323475</v>
      </c>
      <c r="P272" s="486">
        <v>0.26402371737013119</v>
      </c>
      <c r="Q272" s="488">
        <f t="shared" si="45"/>
        <v>0.22758649869168296</v>
      </c>
      <c r="R272" s="487">
        <f t="shared" si="46"/>
        <v>0.26402371737013119</v>
      </c>
      <c r="S272" s="489">
        <v>0.28287602539062501</v>
      </c>
      <c r="T272" s="487">
        <f t="shared" si="47"/>
        <v>0.23473586640137037</v>
      </c>
      <c r="U272" s="487">
        <v>0</v>
      </c>
      <c r="V272" s="489">
        <f t="shared" si="48"/>
        <v>0.23762134563311807</v>
      </c>
      <c r="W272" s="489">
        <f t="shared" si="49"/>
        <v>0.21121897389610497</v>
      </c>
      <c r="X272" s="489">
        <f t="shared" si="50"/>
        <v>0.18481660215909182</v>
      </c>
      <c r="Y272" s="489">
        <f t="shared" si="51"/>
        <v>0.27722490323863774</v>
      </c>
      <c r="Z272" s="489">
        <f t="shared" si="52"/>
        <v>0.35203162316017489</v>
      </c>
      <c r="AA272" s="487">
        <v>0.44192005037006576</v>
      </c>
      <c r="AB272" s="485">
        <v>0.27786181640625002</v>
      </c>
      <c r="AC272" s="485">
        <v>0.19998011779785158</v>
      </c>
      <c r="AD272" s="489">
        <f t="shared" si="53"/>
        <v>0.30939565277099612</v>
      </c>
      <c r="AE272" s="489">
        <f t="shared" si="54"/>
        <v>0.21385816352555834</v>
      </c>
    </row>
    <row r="273" spans="1:31" x14ac:dyDescent="0.2">
      <c r="A273" s="485">
        <v>0.3808779012011364</v>
      </c>
      <c r="B273" s="485">
        <f t="shared" si="44"/>
        <v>0.20217532104313921</v>
      </c>
      <c r="C273" s="486">
        <v>0.23350464011993577</v>
      </c>
      <c r="D273" s="486">
        <v>0.17084600196634264</v>
      </c>
      <c r="E273" s="487">
        <v>0.41676271423339839</v>
      </c>
      <c r="F273" s="486">
        <v>8.6540188879711433E-2</v>
      </c>
      <c r="G273" s="487">
        <v>0.3271629605102539</v>
      </c>
      <c r="H273" s="487">
        <v>0.41727101104736325</v>
      </c>
      <c r="I273" s="487">
        <v>0.44624834014892578</v>
      </c>
      <c r="J273" s="487">
        <v>0.24599253875732421</v>
      </c>
      <c r="K273" s="487">
        <v>0.30824973663330074</v>
      </c>
      <c r="L273" s="487">
        <v>0.26390029937744142</v>
      </c>
      <c r="M273" s="481">
        <v>0.19014038887302204</v>
      </c>
      <c r="N273" s="481">
        <v>0.19014038887302204</v>
      </c>
      <c r="O273" s="486">
        <v>0.19014038887302204</v>
      </c>
      <c r="P273" s="486">
        <v>0.26263019295171686</v>
      </c>
      <c r="Q273" s="488">
        <f t="shared" si="45"/>
        <v>0.22638529091236945</v>
      </c>
      <c r="R273" s="487">
        <f t="shared" si="46"/>
        <v>0.26263019295171686</v>
      </c>
      <c r="S273" s="489">
        <v>0.28142119140625005</v>
      </c>
      <c r="T273" s="487">
        <f t="shared" si="47"/>
        <v>0.23350464011993577</v>
      </c>
      <c r="U273" s="487">
        <v>0</v>
      </c>
      <c r="V273" s="489">
        <f t="shared" si="48"/>
        <v>0.23636717365654517</v>
      </c>
      <c r="W273" s="489">
        <f t="shared" si="49"/>
        <v>0.2101041543613735</v>
      </c>
      <c r="X273" s="489">
        <f t="shared" si="50"/>
        <v>0.18384113506620178</v>
      </c>
      <c r="Y273" s="489">
        <f t="shared" si="51"/>
        <v>0.27576170259930272</v>
      </c>
      <c r="Z273" s="489">
        <f t="shared" si="52"/>
        <v>0.35017359060228914</v>
      </c>
      <c r="AA273" s="487">
        <v>0.43964724731445315</v>
      </c>
      <c r="AB273" s="485">
        <v>0.27643276977539061</v>
      </c>
      <c r="AC273" s="485">
        <v>0.19895161437988282</v>
      </c>
      <c r="AD273" s="489">
        <f t="shared" si="53"/>
        <v>0.307804428100586</v>
      </c>
      <c r="AE273" s="489">
        <f t="shared" si="54"/>
        <v>0.21275828903565286</v>
      </c>
    </row>
    <row r="274" spans="1:31" x14ac:dyDescent="0.2">
      <c r="A274" s="485">
        <v>0.37891904126794546</v>
      </c>
      <c r="B274" s="485">
        <f t="shared" si="44"/>
        <v>0.20109720597138447</v>
      </c>
      <c r="C274" s="486">
        <v>0.23225945910308829</v>
      </c>
      <c r="D274" s="486">
        <v>0.16993495283968069</v>
      </c>
      <c r="E274" s="487">
        <v>0.41461928894042965</v>
      </c>
      <c r="F274" s="486">
        <v>8.6078706828082566E-2</v>
      </c>
      <c r="G274" s="487">
        <v>0.32548035034179684</v>
      </c>
      <c r="H274" s="487">
        <v>0.41512498077392579</v>
      </c>
      <c r="I274" s="487">
        <v>0.44395329315185544</v>
      </c>
      <c r="J274" s="487">
        <v>0.24472739151000977</v>
      </c>
      <c r="K274" s="487">
        <v>0.30666439880371094</v>
      </c>
      <c r="L274" s="487">
        <v>0.2625430453491211</v>
      </c>
      <c r="M274" s="481">
        <v>0.18912009666411131</v>
      </c>
      <c r="N274" s="481">
        <v>0.18912009666411131</v>
      </c>
      <c r="O274" s="486">
        <v>0.18912009666411131</v>
      </c>
      <c r="P274" s="486">
        <v>0.26122092088026722</v>
      </c>
      <c r="Q274" s="488">
        <f t="shared" si="45"/>
        <v>0.22517050877218925</v>
      </c>
      <c r="R274" s="487">
        <f t="shared" si="46"/>
        <v>0.26122092088026722</v>
      </c>
      <c r="S274" s="489">
        <v>0.27997382812499993</v>
      </c>
      <c r="T274" s="487">
        <f t="shared" si="47"/>
        <v>0.23225945910308829</v>
      </c>
      <c r="U274" s="487">
        <v>0</v>
      </c>
      <c r="V274" s="489">
        <f t="shared" si="48"/>
        <v>0.23509882879224051</v>
      </c>
      <c r="W274" s="489">
        <f t="shared" si="49"/>
        <v>0.20897673670421379</v>
      </c>
      <c r="X274" s="489">
        <f t="shared" si="50"/>
        <v>0.18285464461618703</v>
      </c>
      <c r="Y274" s="489">
        <f t="shared" si="51"/>
        <v>0.27428196692428058</v>
      </c>
      <c r="Z274" s="489">
        <f t="shared" si="52"/>
        <v>0.34829456117368962</v>
      </c>
      <c r="AA274" s="487">
        <v>0.437386130885074</v>
      </c>
      <c r="AB274" s="485">
        <v>0.27501107788085938</v>
      </c>
      <c r="AC274" s="485">
        <v>0.19792840576171875</v>
      </c>
      <c r="AD274" s="489">
        <f t="shared" si="53"/>
        <v>0.30622137451171866</v>
      </c>
      <c r="AE274" s="489">
        <f t="shared" si="54"/>
        <v>0.21166406249999986</v>
      </c>
    </row>
    <row r="275" spans="1:31" x14ac:dyDescent="0.2">
      <c r="A275" s="485">
        <v>0.37697025577648308</v>
      </c>
      <c r="B275" s="485">
        <f t="shared" si="44"/>
        <v>0.20002487127663751</v>
      </c>
      <c r="C275" s="486">
        <v>0.2310209541970836</v>
      </c>
      <c r="D275" s="486">
        <v>0.16902878835619142</v>
      </c>
      <c r="E275" s="487">
        <v>0.41248690521240233</v>
      </c>
      <c r="F275" s="486">
        <v>8.5619699039461969E-2</v>
      </c>
      <c r="G275" s="487">
        <v>0.32380641357421874</v>
      </c>
      <c r="H275" s="487">
        <v>0.41298999206542963</v>
      </c>
      <c r="I275" s="487">
        <v>0.44167002777099607</v>
      </c>
      <c r="J275" s="487">
        <v>0.2434687567138672</v>
      </c>
      <c r="K275" s="487">
        <v>0.30508723114013669</v>
      </c>
      <c r="L275" s="487">
        <v>0.26119277740478514</v>
      </c>
      <c r="M275" s="481">
        <v>0.1881053090930884</v>
      </c>
      <c r="N275" s="481">
        <v>0.1881053090930884</v>
      </c>
      <c r="O275" s="486">
        <v>0.1881053090930884</v>
      </c>
      <c r="P275" s="486">
        <v>0.25981925205460421</v>
      </c>
      <c r="Q275" s="488">
        <f t="shared" si="45"/>
        <v>0.22396228057384632</v>
      </c>
      <c r="R275" s="487">
        <f t="shared" si="46"/>
        <v>0.25981925205460421</v>
      </c>
      <c r="S275" s="489">
        <v>0.27853391113281256</v>
      </c>
      <c r="T275" s="487">
        <f t="shared" si="47"/>
        <v>0.2310209541970836</v>
      </c>
      <c r="U275" s="487">
        <v>0</v>
      </c>
      <c r="V275" s="489">
        <f t="shared" si="48"/>
        <v>0.2338373268491438</v>
      </c>
      <c r="W275" s="489">
        <f t="shared" si="49"/>
        <v>0.20785540164368338</v>
      </c>
      <c r="X275" s="489">
        <f t="shared" si="50"/>
        <v>0.18187347643822294</v>
      </c>
      <c r="Y275" s="489">
        <f t="shared" si="51"/>
        <v>0.27281021465733446</v>
      </c>
      <c r="Z275" s="489">
        <f t="shared" si="52"/>
        <v>0.34642566940613895</v>
      </c>
      <c r="AA275" s="487">
        <v>0.4351366464715255</v>
      </c>
      <c r="AB275" s="485">
        <v>0.27359667968750001</v>
      </c>
      <c r="AC275" s="485">
        <v>0.19691046142578125</v>
      </c>
      <c r="AD275" s="489">
        <f t="shared" si="53"/>
        <v>0.30464646530151374</v>
      </c>
      <c r="AE275" s="489">
        <f t="shared" si="54"/>
        <v>0.21057546546123276</v>
      </c>
    </row>
    <row r="276" spans="1:31" x14ac:dyDescent="0.2">
      <c r="A276" s="485">
        <v>0.37503149291378213</v>
      </c>
      <c r="B276" s="485">
        <f t="shared" si="44"/>
        <v>0.19895822363964366</v>
      </c>
      <c r="C276" s="486">
        <v>0.22978901762180839</v>
      </c>
      <c r="D276" s="486">
        <v>0.1681274296574789</v>
      </c>
      <c r="E276" s="487">
        <v>0.41036547424316405</v>
      </c>
      <c r="F276" s="486">
        <v>8.5163125568984574E-2</v>
      </c>
      <c r="G276" s="487">
        <v>0.32214106140136717</v>
      </c>
      <c r="H276" s="487">
        <v>0.41086598571777344</v>
      </c>
      <c r="I276" s="487">
        <v>0.43939851440429684</v>
      </c>
      <c r="J276" s="487">
        <v>0.24221658996582032</v>
      </c>
      <c r="K276" s="487">
        <v>0.30351817443847651</v>
      </c>
      <c r="L276" s="487">
        <v>0.25984946594238278</v>
      </c>
      <c r="M276" s="481">
        <v>0.18709593711031322</v>
      </c>
      <c r="N276" s="481">
        <v>0.18709593711031322</v>
      </c>
      <c r="O276" s="486">
        <v>0.18709593711031322</v>
      </c>
      <c r="P276" s="486">
        <v>0.25842506347548366</v>
      </c>
      <c r="Q276" s="488">
        <f t="shared" si="45"/>
        <v>0.22276050029289846</v>
      </c>
      <c r="R276" s="487">
        <f t="shared" si="46"/>
        <v>0.25842506347548366</v>
      </c>
      <c r="S276" s="489">
        <v>0.27710141601562505</v>
      </c>
      <c r="T276" s="487">
        <f t="shared" si="47"/>
        <v>0.22978901762180839</v>
      </c>
      <c r="U276" s="487">
        <v>0</v>
      </c>
      <c r="V276" s="489">
        <f t="shared" si="48"/>
        <v>0.2325825571279353</v>
      </c>
      <c r="W276" s="489">
        <f t="shared" si="49"/>
        <v>0.20674005078038693</v>
      </c>
      <c r="X276" s="489">
        <f t="shared" si="50"/>
        <v>0.18089754443283856</v>
      </c>
      <c r="Y276" s="489">
        <f t="shared" si="51"/>
        <v>0.27134631664925785</v>
      </c>
      <c r="Z276" s="489">
        <f t="shared" si="52"/>
        <v>0.34456675130064485</v>
      </c>
      <c r="AA276" s="487">
        <v>0.43289873946340462</v>
      </c>
      <c r="AB276" s="485">
        <v>0.27218957519531251</v>
      </c>
      <c r="AC276" s="485">
        <v>0.19589775085449218</v>
      </c>
      <c r="AD276" s="489">
        <f t="shared" si="53"/>
        <v>0.30307967376708989</v>
      </c>
      <c r="AE276" s="489">
        <f t="shared" si="54"/>
        <v>0.20949247946198446</v>
      </c>
    </row>
    <row r="277" spans="1:31" x14ac:dyDescent="0.2">
      <c r="A277" s="485">
        <v>0.3731027011334081</v>
      </c>
      <c r="B277" s="485">
        <f t="shared" si="44"/>
        <v>0.19789729489633542</v>
      </c>
      <c r="C277" s="486">
        <v>0.22856368614652803</v>
      </c>
      <c r="D277" s="486">
        <v>0.16723090364614282</v>
      </c>
      <c r="E277" s="487">
        <v>0.408254966430664</v>
      </c>
      <c r="F277" s="486">
        <v>8.4709000043870566E-2</v>
      </c>
      <c r="G277" s="487">
        <v>0.32048429382324217</v>
      </c>
      <c r="H277" s="487">
        <v>0.40875290252685548</v>
      </c>
      <c r="I277" s="487">
        <v>0.43713869384765625</v>
      </c>
      <c r="J277" s="487">
        <v>0.24097086166381834</v>
      </c>
      <c r="K277" s="487">
        <v>0.30195716949462892</v>
      </c>
      <c r="L277" s="487">
        <v>0.25851305175781247</v>
      </c>
      <c r="M277" s="481">
        <v>0.18609201084907806</v>
      </c>
      <c r="N277" s="481">
        <v>0.18609201084907806</v>
      </c>
      <c r="O277" s="486">
        <v>0.18609201084907806</v>
      </c>
      <c r="P277" s="486">
        <v>0.25703839676432233</v>
      </c>
      <c r="Q277" s="488">
        <f t="shared" si="45"/>
        <v>0.22156520380670019</v>
      </c>
      <c r="R277" s="487">
        <f t="shared" si="46"/>
        <v>0.25703839676432233</v>
      </c>
      <c r="S277" s="489">
        <v>0.27567626953125007</v>
      </c>
      <c r="T277" s="487">
        <f t="shared" si="47"/>
        <v>0.22856368614652803</v>
      </c>
      <c r="U277" s="487">
        <v>0</v>
      </c>
      <c r="V277" s="489">
        <f t="shared" si="48"/>
        <v>0.23133455708789011</v>
      </c>
      <c r="W277" s="489">
        <f t="shared" si="49"/>
        <v>0.20563071741145789</v>
      </c>
      <c r="X277" s="489">
        <f t="shared" si="50"/>
        <v>0.17992687773502561</v>
      </c>
      <c r="Y277" s="489">
        <f t="shared" si="51"/>
        <v>0.26989031660253848</v>
      </c>
      <c r="Z277" s="489">
        <f t="shared" si="52"/>
        <v>0.34271786235242979</v>
      </c>
      <c r="AA277" s="487">
        <v>0.4306723279451069</v>
      </c>
      <c r="AB277" s="485">
        <v>0.2707897033691406</v>
      </c>
      <c r="AC277" s="485">
        <v>0.19489024353027343</v>
      </c>
      <c r="AD277" s="489">
        <f t="shared" si="53"/>
        <v>0.30152091979980478</v>
      </c>
      <c r="AE277" s="489">
        <f t="shared" si="54"/>
        <v>0.2084150491301546</v>
      </c>
    </row>
    <row r="278" spans="1:31" x14ac:dyDescent="0.2">
      <c r="A278" s="485">
        <v>0.37118382915388792</v>
      </c>
      <c r="B278" s="485">
        <f t="shared" si="44"/>
        <v>0.19682475527542387</v>
      </c>
      <c r="C278" s="486">
        <v>0.22732494455876573</v>
      </c>
      <c r="D278" s="486">
        <v>0.16632456599208201</v>
      </c>
      <c r="E278" s="487">
        <v>0.40615529296875003</v>
      </c>
      <c r="F278" s="486">
        <v>8.4249904537575512E-2</v>
      </c>
      <c r="G278" s="487">
        <v>0.31883605163574219</v>
      </c>
      <c r="H278" s="487">
        <v>0.40665068328857418</v>
      </c>
      <c r="I278" s="487">
        <v>0.43489047729492186</v>
      </c>
      <c r="J278" s="487">
        <v>0.23973154220581053</v>
      </c>
      <c r="K278" s="487">
        <v>0.30040418670654295</v>
      </c>
      <c r="L278" s="487">
        <v>0.25718350524902345</v>
      </c>
      <c r="M278" s="481">
        <v>0.18507713183297259</v>
      </c>
      <c r="N278" s="481">
        <v>0.18507713183297259</v>
      </c>
      <c r="O278" s="486">
        <v>0.18507713183297259</v>
      </c>
      <c r="P278" s="486">
        <v>0.25563660163072527</v>
      </c>
      <c r="Q278" s="488">
        <f t="shared" si="45"/>
        <v>0.22035686673184893</v>
      </c>
      <c r="R278" s="487">
        <f t="shared" si="46"/>
        <v>0.25563660163072527</v>
      </c>
      <c r="S278" s="489">
        <v>0.27425847167968753</v>
      </c>
      <c r="T278" s="487">
        <f t="shared" si="47"/>
        <v>0.22732494455876573</v>
      </c>
      <c r="U278" s="487">
        <v>0</v>
      </c>
      <c r="V278" s="489">
        <f t="shared" si="48"/>
        <v>0.23007294146765275</v>
      </c>
      <c r="W278" s="489">
        <f t="shared" si="49"/>
        <v>0.20450928130458024</v>
      </c>
      <c r="X278" s="489">
        <f t="shared" si="50"/>
        <v>0.17894562114150767</v>
      </c>
      <c r="Y278" s="489">
        <f t="shared" si="51"/>
        <v>0.26841843171226154</v>
      </c>
      <c r="Z278" s="489">
        <f t="shared" si="52"/>
        <v>0.34084880217430036</v>
      </c>
      <c r="AA278" s="487">
        <v>0.4284573846114309</v>
      </c>
      <c r="AB278" s="485">
        <v>0.26939703369140627</v>
      </c>
      <c r="AC278" s="485">
        <v>0.19388792419433593</v>
      </c>
      <c r="AD278" s="489">
        <f t="shared" si="53"/>
        <v>0.29997020339965824</v>
      </c>
      <c r="AE278" s="489">
        <f t="shared" si="54"/>
        <v>0.20734317446574305</v>
      </c>
    </row>
    <row r="279" spans="1:31" x14ac:dyDescent="0.2">
      <c r="A279" s="485">
        <v>0.36927482595760375</v>
      </c>
      <c r="B279" s="485">
        <f t="shared" si="44"/>
        <v>0.19577517249715987</v>
      </c>
      <c r="C279" s="486">
        <v>0.22611271723225476</v>
      </c>
      <c r="D279" s="486">
        <v>0.16543762776206497</v>
      </c>
      <c r="E279" s="487">
        <v>0.40406642425537109</v>
      </c>
      <c r="F279" s="486">
        <v>8.3800635599075995E-2</v>
      </c>
      <c r="G279" s="487">
        <v>0.3171962756347656</v>
      </c>
      <c r="H279" s="487">
        <v>0.40455926879882809</v>
      </c>
      <c r="I279" s="487">
        <v>0.43265383514404299</v>
      </c>
      <c r="J279" s="487">
        <v>0.2384986019897461</v>
      </c>
      <c r="K279" s="487">
        <v>0.29885919647216797</v>
      </c>
      <c r="L279" s="487">
        <v>0.25586079681396484</v>
      </c>
      <c r="M279" s="481">
        <v>0.18408400903157335</v>
      </c>
      <c r="N279" s="481">
        <v>0.18408400903157335</v>
      </c>
      <c r="O279" s="486">
        <v>0.18408400903157335</v>
      </c>
      <c r="P279" s="486">
        <v>0.25426485712919061</v>
      </c>
      <c r="Q279" s="488">
        <f t="shared" si="45"/>
        <v>0.21917443308038198</v>
      </c>
      <c r="R279" s="487">
        <f t="shared" si="46"/>
        <v>0.25426485712919061</v>
      </c>
      <c r="S279" s="489">
        <v>0.27284794921875005</v>
      </c>
      <c r="T279" s="487">
        <f t="shared" si="47"/>
        <v>0.22611271723225476</v>
      </c>
      <c r="U279" s="487">
        <v>0</v>
      </c>
      <c r="V279" s="489">
        <f t="shared" si="48"/>
        <v>0.22883837141627156</v>
      </c>
      <c r="W279" s="489">
        <f t="shared" si="49"/>
        <v>0.2034118857033525</v>
      </c>
      <c r="X279" s="489">
        <f t="shared" si="50"/>
        <v>0.17798539999043342</v>
      </c>
      <c r="Y279" s="489">
        <f t="shared" si="51"/>
        <v>0.26697809998565014</v>
      </c>
      <c r="Z279" s="489">
        <f t="shared" si="52"/>
        <v>0.33901980950558747</v>
      </c>
      <c r="AA279" s="487">
        <v>0.42625382754677221</v>
      </c>
      <c r="AB279" s="485">
        <v>0.26801153564453123</v>
      </c>
      <c r="AC279" s="485">
        <v>0.19289076232910157</v>
      </c>
      <c r="AD279" s="489">
        <f t="shared" si="53"/>
        <v>0.2984274444580079</v>
      </c>
      <c r="AE279" s="489">
        <f t="shared" si="54"/>
        <v>0.20627680009664942</v>
      </c>
    </row>
    <row r="280" spans="1:31" x14ac:dyDescent="0.2">
      <c r="A280" s="485">
        <v>0.36737564078922152</v>
      </c>
      <c r="B280" s="485">
        <f t="shared" si="44"/>
        <v>0.19473121711834346</v>
      </c>
      <c r="C280" s="486">
        <v>0.22490698933344866</v>
      </c>
      <c r="D280" s="486">
        <v>0.16455544490323828</v>
      </c>
      <c r="E280" s="487">
        <v>0.4019883010864258</v>
      </c>
      <c r="F280" s="486">
        <v>8.3353775442264411E-2</v>
      </c>
      <c r="G280" s="487">
        <v>0.3155649362182617</v>
      </c>
      <c r="H280" s="487">
        <v>0.40247862945556639</v>
      </c>
      <c r="I280" s="487">
        <v>0.43042867858886719</v>
      </c>
      <c r="J280" s="487">
        <v>0.23727199661254883</v>
      </c>
      <c r="K280" s="487">
        <v>0.29732216918945309</v>
      </c>
      <c r="L280" s="487">
        <v>0.25454489685058596</v>
      </c>
      <c r="M280" s="481">
        <v>0.18309624428480989</v>
      </c>
      <c r="N280" s="481">
        <v>0.18309624428480989</v>
      </c>
      <c r="O280" s="486">
        <v>0.18309624428480989</v>
      </c>
      <c r="P280" s="486">
        <v>0.25290051340626579</v>
      </c>
      <c r="Q280" s="488">
        <f t="shared" si="45"/>
        <v>0.21799837884553785</v>
      </c>
      <c r="R280" s="487">
        <f t="shared" si="46"/>
        <v>0.25290051340626579</v>
      </c>
      <c r="S280" s="489">
        <v>0.27144467773437503</v>
      </c>
      <c r="T280" s="487">
        <f t="shared" si="47"/>
        <v>0.22490698933344866</v>
      </c>
      <c r="U280" s="487">
        <v>0</v>
      </c>
      <c r="V280" s="489">
        <f t="shared" si="48"/>
        <v>0.22761046206563923</v>
      </c>
      <c r="W280" s="489">
        <f t="shared" si="49"/>
        <v>0.20232041072501264</v>
      </c>
      <c r="X280" s="489">
        <f t="shared" si="50"/>
        <v>0.17703035938438605</v>
      </c>
      <c r="Y280" s="489">
        <f t="shared" si="51"/>
        <v>0.26554553907657907</v>
      </c>
      <c r="Z280" s="489">
        <f t="shared" si="52"/>
        <v>0.33720068454168772</v>
      </c>
      <c r="AA280" s="487">
        <v>0.42406160214072786</v>
      </c>
      <c r="AB280" s="485">
        <v>0.26663314819335937</v>
      </c>
      <c r="AC280" s="485">
        <v>0.19189872741699218</v>
      </c>
      <c r="AD280" s="489">
        <f t="shared" si="53"/>
        <v>0.29689261627197266</v>
      </c>
      <c r="AE280" s="489">
        <f t="shared" si="54"/>
        <v>0.20521590756550681</v>
      </c>
    </row>
    <row r="281" spans="1:31" x14ac:dyDescent="0.2">
      <c r="A281" s="485">
        <v>0.36548622315452667</v>
      </c>
      <c r="B281" s="485">
        <f t="shared" si="44"/>
        <v>0.19369279828941219</v>
      </c>
      <c r="C281" s="486">
        <v>0.22370765593463277</v>
      </c>
      <c r="D281" s="486">
        <v>0.16367794064419161</v>
      </c>
      <c r="E281" s="487">
        <v>0.39992086425781248</v>
      </c>
      <c r="F281" s="486">
        <v>8.2909285179415801E-2</v>
      </c>
      <c r="G281" s="487">
        <v>0.31394197418212894</v>
      </c>
      <c r="H281" s="487">
        <v>0.40040867645263672</v>
      </c>
      <c r="I281" s="487">
        <v>0.42821497802734371</v>
      </c>
      <c r="J281" s="487">
        <v>0.23605169647216798</v>
      </c>
      <c r="K281" s="487">
        <v>0.29579304565429687</v>
      </c>
      <c r="L281" s="487">
        <v>0.25323577575683592</v>
      </c>
      <c r="M281" s="481">
        <v>0.18211375091434909</v>
      </c>
      <c r="N281" s="481">
        <v>0.18211375091434909</v>
      </c>
      <c r="O281" s="486">
        <v>0.18211375091434909</v>
      </c>
      <c r="P281" s="486">
        <v>0.25154345073805895</v>
      </c>
      <c r="Q281" s="488">
        <f t="shared" si="45"/>
        <v>0.21682860082620403</v>
      </c>
      <c r="R281" s="487">
        <f t="shared" si="46"/>
        <v>0.25154345073805895</v>
      </c>
      <c r="S281" s="489">
        <v>0.27004863281250002</v>
      </c>
      <c r="T281" s="487">
        <f t="shared" si="47"/>
        <v>0.22370765593463277</v>
      </c>
      <c r="U281" s="487">
        <v>0</v>
      </c>
      <c r="V281" s="489">
        <f t="shared" si="48"/>
        <v>0.22638910566425305</v>
      </c>
      <c r="W281" s="489">
        <f t="shared" si="49"/>
        <v>0.20123476059044718</v>
      </c>
      <c r="X281" s="489">
        <f t="shared" si="50"/>
        <v>0.17608041551664125</v>
      </c>
      <c r="Y281" s="489">
        <f t="shared" si="51"/>
        <v>0.26412062327496189</v>
      </c>
      <c r="Z281" s="489">
        <f t="shared" si="52"/>
        <v>0.33539126765074523</v>
      </c>
      <c r="AA281" s="487">
        <v>0.42188065378289474</v>
      </c>
      <c r="AB281" s="485">
        <v>0.26526184082031251</v>
      </c>
      <c r="AC281" s="485">
        <v>0.19091178894042968</v>
      </c>
      <c r="AD281" s="489">
        <f t="shared" si="53"/>
        <v>0.29536569213867192</v>
      </c>
      <c r="AE281" s="489">
        <f t="shared" si="54"/>
        <v>0.20416047841494839</v>
      </c>
    </row>
    <row r="282" spans="1:31" x14ac:dyDescent="0.2">
      <c r="A282" s="485">
        <v>0.3636065228189691</v>
      </c>
      <c r="B282" s="485">
        <f t="shared" si="44"/>
        <v>0.19265994700376121</v>
      </c>
      <c r="C282" s="486">
        <v>0.22251475283197428</v>
      </c>
      <c r="D282" s="486">
        <v>0.16280514117554812</v>
      </c>
      <c r="E282" s="487">
        <v>0.39786405456542967</v>
      </c>
      <c r="F282" s="486">
        <v>8.2467178077106282E-2</v>
      </c>
      <c r="G282" s="487">
        <v>0.31232735992431643</v>
      </c>
      <c r="H282" s="487">
        <v>0.39834938018798827</v>
      </c>
      <c r="I282" s="487">
        <v>0.42601267425537109</v>
      </c>
      <c r="J282" s="487">
        <v>0.23483768676757813</v>
      </c>
      <c r="K282" s="487">
        <v>0.29427176666259763</v>
      </c>
      <c r="L282" s="487">
        <v>0.25193337432861329</v>
      </c>
      <c r="M282" s="481">
        <v>0.18113655825106234</v>
      </c>
      <c r="N282" s="481">
        <v>0.18113655825106234</v>
      </c>
      <c r="O282" s="486">
        <v>0.18113655825106234</v>
      </c>
      <c r="P282" s="486">
        <v>0.2501937096376482</v>
      </c>
      <c r="Q282" s="488">
        <f t="shared" si="45"/>
        <v>0.21566513394435527</v>
      </c>
      <c r="R282" s="487">
        <f t="shared" si="46"/>
        <v>0.2501937096376482</v>
      </c>
      <c r="S282" s="489">
        <v>0.26865976562499999</v>
      </c>
      <c r="T282" s="487">
        <f t="shared" si="47"/>
        <v>0.22251475283197428</v>
      </c>
      <c r="U282" s="487">
        <v>0</v>
      </c>
      <c r="V282" s="489">
        <f t="shared" si="48"/>
        <v>0.2251743386738834</v>
      </c>
      <c r="W282" s="489">
        <f t="shared" si="49"/>
        <v>0.20015496771011856</v>
      </c>
      <c r="X282" s="489">
        <f t="shared" si="50"/>
        <v>0.17513559674635373</v>
      </c>
      <c r="Y282" s="489">
        <f t="shared" si="51"/>
        <v>0.26270339511953061</v>
      </c>
      <c r="Z282" s="489">
        <f t="shared" si="52"/>
        <v>0.33359161285019756</v>
      </c>
      <c r="AA282" s="487">
        <v>0.41971092786287006</v>
      </c>
      <c r="AB282" s="485">
        <v>0.26389758300781252</v>
      </c>
      <c r="AC282" s="485">
        <v>0.18992993164062499</v>
      </c>
      <c r="AD282" s="489">
        <f t="shared" si="53"/>
        <v>0.29384661865234374</v>
      </c>
      <c r="AE282" s="489">
        <f t="shared" si="54"/>
        <v>0.20311047573024044</v>
      </c>
    </row>
    <row r="283" spans="1:31" x14ac:dyDescent="0.2">
      <c r="A283" s="485">
        <v>0.36173648980638246</v>
      </c>
      <c r="B283" s="485">
        <f t="shared" si="44"/>
        <v>0.19161579212214697</v>
      </c>
      <c r="C283" s="486">
        <v>0.22130879451518853</v>
      </c>
      <c r="D283" s="486">
        <v>0.16192278972910543</v>
      </c>
      <c r="E283" s="487">
        <v>0.39581784240722656</v>
      </c>
      <c r="F283" s="486">
        <v>8.2020232524066747E-2</v>
      </c>
      <c r="G283" s="487">
        <v>0.31072106384277343</v>
      </c>
      <c r="H283" s="487">
        <v>0.39630065185546876</v>
      </c>
      <c r="I283" s="487">
        <v>0.42382167846679691</v>
      </c>
      <c r="J283" s="487">
        <v>0.23362990829467772</v>
      </c>
      <c r="K283" s="487">
        <v>0.29275833221435549</v>
      </c>
      <c r="L283" s="487">
        <v>0.25063766296386719</v>
      </c>
      <c r="M283" s="481">
        <v>0.1801487044943115</v>
      </c>
      <c r="N283" s="481">
        <v>0.1801487044943115</v>
      </c>
      <c r="O283" s="486">
        <v>0.1801487044943115</v>
      </c>
      <c r="P283" s="486">
        <v>0.24882924297024911</v>
      </c>
      <c r="Q283" s="488">
        <f t="shared" si="45"/>
        <v>0.21448897373228032</v>
      </c>
      <c r="R283" s="487">
        <f t="shared" si="46"/>
        <v>0.24882924297024911</v>
      </c>
      <c r="S283" s="489">
        <v>0.26727805175781255</v>
      </c>
      <c r="T283" s="487">
        <f t="shared" si="47"/>
        <v>0.22130879451518853</v>
      </c>
      <c r="U283" s="487">
        <v>0</v>
      </c>
      <c r="V283" s="489">
        <f t="shared" si="48"/>
        <v>0.2239463186732242</v>
      </c>
      <c r="W283" s="489">
        <f t="shared" si="49"/>
        <v>0.1990633943761993</v>
      </c>
      <c r="X283" s="489">
        <f t="shared" si="50"/>
        <v>0.17418047007917437</v>
      </c>
      <c r="Y283" s="489">
        <f t="shared" si="51"/>
        <v>0.26127070511876155</v>
      </c>
      <c r="Z283" s="489">
        <f t="shared" si="52"/>
        <v>0.33177232396033213</v>
      </c>
      <c r="AA283" s="487">
        <v>0.41755234246504935</v>
      </c>
      <c r="AB283" s="485">
        <v>0.26254034423828126</v>
      </c>
      <c r="AC283" s="485">
        <v>0.188953125</v>
      </c>
      <c r="AD283" s="489">
        <f t="shared" si="53"/>
        <v>0.29233536911010749</v>
      </c>
      <c r="AE283" s="489">
        <f t="shared" si="54"/>
        <v>0.20206588105401627</v>
      </c>
    </row>
    <row r="284" spans="1:31" x14ac:dyDescent="0.2">
      <c r="A284" s="485">
        <v>0.35987607439758723</v>
      </c>
      <c r="B284" s="485">
        <f t="shared" si="44"/>
        <v>0.19062737299459331</v>
      </c>
      <c r="C284" s="486">
        <v>0.22016720882868512</v>
      </c>
      <c r="D284" s="486">
        <v>0.1610875371605015</v>
      </c>
      <c r="E284" s="487">
        <v>0.39378213897705078</v>
      </c>
      <c r="F284" s="486">
        <v>8.1597144396646087E-2</v>
      </c>
      <c r="G284" s="487">
        <v>0.30912302673339842</v>
      </c>
      <c r="H284" s="487">
        <v>0.39426246185302732</v>
      </c>
      <c r="I284" s="487">
        <v>0.4216419610595703</v>
      </c>
      <c r="J284" s="487">
        <v>0.23242834625244141</v>
      </c>
      <c r="K284" s="487">
        <v>0.29125268310546876</v>
      </c>
      <c r="L284" s="487">
        <v>0.24934864166259765</v>
      </c>
      <c r="M284" s="481">
        <v>0.17921361210934678</v>
      </c>
      <c r="N284" s="481">
        <v>0.17921361210934678</v>
      </c>
      <c r="O284" s="486">
        <v>0.17921361210934678</v>
      </c>
      <c r="P284" s="486">
        <v>0.247537652609324</v>
      </c>
      <c r="Q284" s="488">
        <f t="shared" si="45"/>
        <v>0.21337563235933538</v>
      </c>
      <c r="R284" s="487">
        <f t="shared" si="46"/>
        <v>0.247537652609324</v>
      </c>
      <c r="S284" s="489">
        <v>0.26590344238281255</v>
      </c>
      <c r="T284" s="487">
        <f t="shared" si="47"/>
        <v>0.22016720882868512</v>
      </c>
      <c r="U284" s="487">
        <v>0</v>
      </c>
      <c r="V284" s="489">
        <f t="shared" si="48"/>
        <v>0.22278388734839161</v>
      </c>
      <c r="W284" s="489">
        <f t="shared" si="49"/>
        <v>0.19803012208745921</v>
      </c>
      <c r="X284" s="489">
        <f t="shared" si="50"/>
        <v>0.17327635682652678</v>
      </c>
      <c r="Y284" s="489">
        <f t="shared" si="51"/>
        <v>0.25991453523979019</v>
      </c>
      <c r="Z284" s="489">
        <f t="shared" si="52"/>
        <v>0.33005020347909869</v>
      </c>
      <c r="AA284" s="487">
        <v>0.41540487028423106</v>
      </c>
      <c r="AB284" s="485">
        <v>0.26119009399414062</v>
      </c>
      <c r="AC284" s="485">
        <v>0.18798133850097656</v>
      </c>
      <c r="AD284" s="489">
        <f t="shared" si="53"/>
        <v>0.29083189010620125</v>
      </c>
      <c r="AE284" s="489">
        <f t="shared" si="54"/>
        <v>0.20102665747154205</v>
      </c>
    </row>
    <row r="285" spans="1:31" x14ac:dyDescent="0.2">
      <c r="A285" s="485">
        <v>0.35802522712911011</v>
      </c>
      <c r="B285" s="485">
        <f t="shared" si="44"/>
        <v>0.18964413843097416</v>
      </c>
      <c r="C285" s="486">
        <v>0.21903161111207567</v>
      </c>
      <c r="D285" s="486">
        <v>0.16025666574987266</v>
      </c>
      <c r="E285" s="487">
        <v>0.39175691467285156</v>
      </c>
      <c r="F285" s="486">
        <v>8.1176275497268899E-2</v>
      </c>
      <c r="G285" s="487">
        <v>0.30753318939208985</v>
      </c>
      <c r="H285" s="487">
        <v>0.39223475097656246</v>
      </c>
      <c r="I285" s="487">
        <v>0.4194734628295898</v>
      </c>
      <c r="J285" s="487">
        <v>0.23123297103881835</v>
      </c>
      <c r="K285" s="487">
        <v>0.28975476013183593</v>
      </c>
      <c r="L285" s="487">
        <v>0.24806623641967773</v>
      </c>
      <c r="M285" s="481">
        <v>0.17828345531250031</v>
      </c>
      <c r="N285" s="481">
        <v>0.17828345531250031</v>
      </c>
      <c r="O285" s="486">
        <v>0.17828345531250031</v>
      </c>
      <c r="P285" s="486">
        <v>0.24625287949784011</v>
      </c>
      <c r="Q285" s="488">
        <f t="shared" si="45"/>
        <v>0.21226816740517021</v>
      </c>
      <c r="R285" s="487">
        <f t="shared" si="46"/>
        <v>0.24625287949784011</v>
      </c>
      <c r="S285" s="489">
        <v>0.264535888671875</v>
      </c>
      <c r="T285" s="487">
        <f t="shared" si="47"/>
        <v>0.21903161111207567</v>
      </c>
      <c r="U285" s="487">
        <v>0</v>
      </c>
      <c r="V285" s="489">
        <f t="shared" si="48"/>
        <v>0.22162759154805611</v>
      </c>
      <c r="W285" s="489">
        <f t="shared" si="49"/>
        <v>0.19700230359827209</v>
      </c>
      <c r="X285" s="489">
        <f t="shared" si="50"/>
        <v>0.17237701564848806</v>
      </c>
      <c r="Y285" s="489">
        <f t="shared" si="51"/>
        <v>0.25856552347273215</v>
      </c>
      <c r="Z285" s="489">
        <f t="shared" si="52"/>
        <v>0.32833717266378681</v>
      </c>
      <c r="AA285" s="487">
        <v>0.41326842940481084</v>
      </c>
      <c r="AB285" s="485">
        <v>0.2598468017578125</v>
      </c>
      <c r="AC285" s="485">
        <v>0.18701454162597655</v>
      </c>
      <c r="AD285" s="489">
        <f t="shared" si="53"/>
        <v>0.28933612823486327</v>
      </c>
      <c r="AE285" s="489">
        <f t="shared" si="54"/>
        <v>0.19999276806808411</v>
      </c>
    </row>
    <row r="286" spans="1:31" x14ac:dyDescent="0.2">
      <c r="A286" s="485">
        <v>0.35618389879184542</v>
      </c>
      <c r="B286" s="485">
        <f t="shared" si="44"/>
        <v>0.1886328468309042</v>
      </c>
      <c r="C286" s="486">
        <v>0.21786360860854423</v>
      </c>
      <c r="D286" s="486">
        <v>0.15940208505326414</v>
      </c>
      <c r="E286" s="487">
        <v>0.3897421102905273</v>
      </c>
      <c r="F286" s="486">
        <v>8.0743396916287943E-2</v>
      </c>
      <c r="G286" s="487">
        <v>0.30595155181884764</v>
      </c>
      <c r="H286" s="487">
        <v>0.39021748962402342</v>
      </c>
      <c r="I286" s="487">
        <v>0.41731609497070316</v>
      </c>
      <c r="J286" s="487">
        <v>0.2300437382507324</v>
      </c>
      <c r="K286" s="487">
        <v>0.28826453369140626</v>
      </c>
      <c r="L286" s="487">
        <v>0.24679043243408202</v>
      </c>
      <c r="M286" s="481">
        <v>0.17732678733937179</v>
      </c>
      <c r="N286" s="481">
        <v>0.17732678733937179</v>
      </c>
      <c r="O286" s="486">
        <v>0.17732678733937179</v>
      </c>
      <c r="P286" s="486">
        <v>0.24493148799410625</v>
      </c>
      <c r="Q286" s="488">
        <f t="shared" si="45"/>
        <v>0.21112913766673902</v>
      </c>
      <c r="R286" s="487">
        <f t="shared" si="46"/>
        <v>0.24493148799410625</v>
      </c>
      <c r="S286" s="489">
        <v>0.26317536621093751</v>
      </c>
      <c r="T286" s="487">
        <f t="shared" si="47"/>
        <v>0.21786360860854423</v>
      </c>
      <c r="U286" s="487">
        <v>0</v>
      </c>
      <c r="V286" s="489">
        <f t="shared" si="48"/>
        <v>0.22043833919469563</v>
      </c>
      <c r="W286" s="489">
        <f t="shared" si="49"/>
        <v>0.19594519039528502</v>
      </c>
      <c r="X286" s="489">
        <f t="shared" si="50"/>
        <v>0.17145204159587435</v>
      </c>
      <c r="Y286" s="489">
        <f t="shared" si="51"/>
        <v>0.25717806239381158</v>
      </c>
      <c r="Z286" s="489">
        <f t="shared" si="52"/>
        <v>0.32657531732547496</v>
      </c>
      <c r="AA286" s="487">
        <v>0.41114299252158715</v>
      </c>
      <c r="AB286" s="485">
        <v>0.25851040649414064</v>
      </c>
      <c r="AC286" s="485">
        <v>0.18605271911621094</v>
      </c>
      <c r="AD286" s="489">
        <f t="shared" si="53"/>
        <v>0.2878480567932129</v>
      </c>
      <c r="AE286" s="489">
        <f t="shared" si="54"/>
        <v>0.19896419438627569</v>
      </c>
    </row>
    <row r="287" spans="1:31" x14ac:dyDescent="0.2">
      <c r="A287" s="485">
        <v>0.3543520404298906</v>
      </c>
      <c r="B287" s="485">
        <f t="shared" si="44"/>
        <v>0.18762697732989059</v>
      </c>
      <c r="C287" s="486">
        <v>0.21670186841874292</v>
      </c>
      <c r="D287" s="486">
        <v>0.15855208624103828</v>
      </c>
      <c r="E287" s="487">
        <v>0.38773766662597653</v>
      </c>
      <c r="F287" s="486">
        <v>8.0312839239134584E-2</v>
      </c>
      <c r="G287" s="487">
        <v>0.3043780252075195</v>
      </c>
      <c r="H287" s="487">
        <v>0.38821058898925781</v>
      </c>
      <c r="I287" s="487">
        <v>0.41516982788085938</v>
      </c>
      <c r="J287" s="487">
        <v>0.2288606182861328</v>
      </c>
      <c r="K287" s="487">
        <v>0.28678197418212886</v>
      </c>
      <c r="L287" s="487">
        <v>0.24552118530273434</v>
      </c>
      <c r="M287" s="481">
        <v>0.17637528074131309</v>
      </c>
      <c r="N287" s="481">
        <v>0.17637528074131309</v>
      </c>
      <c r="O287" s="486">
        <v>0.17637528074131309</v>
      </c>
      <c r="P287" s="486">
        <v>0.24361722560659271</v>
      </c>
      <c r="Q287" s="488">
        <f t="shared" si="45"/>
        <v>0.2099962531739529</v>
      </c>
      <c r="R287" s="487">
        <f t="shared" si="46"/>
        <v>0.24361722560659271</v>
      </c>
      <c r="S287" s="489">
        <v>0.26182185058593749</v>
      </c>
      <c r="T287" s="487">
        <f t="shared" si="47"/>
        <v>0.21670186841874292</v>
      </c>
      <c r="U287" s="487">
        <v>0</v>
      </c>
      <c r="V287" s="489">
        <f t="shared" si="48"/>
        <v>0.21925550304593344</v>
      </c>
      <c r="W287" s="489">
        <f t="shared" si="49"/>
        <v>0.19489378048527417</v>
      </c>
      <c r="X287" s="489">
        <f t="shared" si="50"/>
        <v>0.1705320579246149</v>
      </c>
      <c r="Y287" s="489">
        <f t="shared" si="51"/>
        <v>0.25579808688692235</v>
      </c>
      <c r="Z287" s="489">
        <f t="shared" si="52"/>
        <v>0.32482296747545697</v>
      </c>
      <c r="AA287" s="487">
        <v>0.40902847771895562</v>
      </c>
      <c r="AB287" s="485">
        <v>0.25718087768554687</v>
      </c>
      <c r="AC287" s="485">
        <v>0.18509584045410157</v>
      </c>
      <c r="AD287" s="489">
        <f t="shared" si="53"/>
        <v>0.28636764907836915</v>
      </c>
      <c r="AE287" s="489">
        <f t="shared" si="54"/>
        <v>0.19794091796874991</v>
      </c>
    </row>
    <row r="288" spans="1:31" x14ac:dyDescent="0.2">
      <c r="A288" s="485">
        <v>0.35252960333897498</v>
      </c>
      <c r="B288" s="485">
        <f t="shared" si="44"/>
        <v>0.18662644239277049</v>
      </c>
      <c r="C288" s="486">
        <v>0.21554628944295975</v>
      </c>
      <c r="D288" s="486">
        <v>0.15770659534258122</v>
      </c>
      <c r="E288" s="487">
        <v>0.38574352447509763</v>
      </c>
      <c r="F288" s="486">
        <v>7.9884564996796928E-2</v>
      </c>
      <c r="G288" s="487">
        <v>0.30281260955810546</v>
      </c>
      <c r="H288" s="487">
        <v>0.38621401947021483</v>
      </c>
      <c r="I288" s="487">
        <v>0.41303460235595701</v>
      </c>
      <c r="J288" s="487">
        <v>0.22768358154296872</v>
      </c>
      <c r="K288" s="487">
        <v>0.28530705200195317</v>
      </c>
      <c r="L288" s="487">
        <v>0.24425846542358398</v>
      </c>
      <c r="M288" s="481">
        <v>0.17542885202171593</v>
      </c>
      <c r="N288" s="481">
        <v>0.17542885202171593</v>
      </c>
      <c r="O288" s="486">
        <v>0.17542885202171593</v>
      </c>
      <c r="P288" s="486">
        <v>0.24230997700614496</v>
      </c>
      <c r="Q288" s="488">
        <f t="shared" si="45"/>
        <v>0.20886941451393043</v>
      </c>
      <c r="R288" s="487">
        <f t="shared" si="46"/>
        <v>0.24230997700614496</v>
      </c>
      <c r="S288" s="489">
        <v>0.26047529296874999</v>
      </c>
      <c r="T288" s="487">
        <f t="shared" si="47"/>
        <v>0.21554628944295975</v>
      </c>
      <c r="U288" s="487">
        <v>0</v>
      </c>
      <c r="V288" s="489">
        <f t="shared" si="48"/>
        <v>0.21807897930553047</v>
      </c>
      <c r="W288" s="489">
        <f t="shared" si="49"/>
        <v>0.19384798160491598</v>
      </c>
      <c r="X288" s="489">
        <f t="shared" si="50"/>
        <v>0.16961698390430147</v>
      </c>
      <c r="Y288" s="489">
        <f t="shared" si="51"/>
        <v>0.2544254758564522</v>
      </c>
      <c r="Z288" s="489">
        <f t="shared" si="52"/>
        <v>0.32307996934152661</v>
      </c>
      <c r="AA288" s="487">
        <v>0.40692483038651317</v>
      </c>
      <c r="AB288" s="485">
        <v>0.25585820007324217</v>
      </c>
      <c r="AC288" s="485">
        <v>0.18414389038085938</v>
      </c>
      <c r="AD288" s="489">
        <f t="shared" si="53"/>
        <v>0.28489485168457029</v>
      </c>
      <c r="AE288" s="489">
        <f t="shared" si="54"/>
        <v>0.19692290190077311</v>
      </c>
    </row>
    <row r="289" spans="1:31" x14ac:dyDescent="0.2">
      <c r="A289" s="485">
        <v>0.35071653906541178</v>
      </c>
      <c r="B289" s="485">
        <f t="shared" si="44"/>
        <v>0.18563127188222919</v>
      </c>
      <c r="C289" s="486">
        <v>0.21439690617143609</v>
      </c>
      <c r="D289" s="486">
        <v>0.1568656375930223</v>
      </c>
      <c r="E289" s="487">
        <v>0.38375965423583985</v>
      </c>
      <c r="F289" s="486">
        <v>7.9458586971855982E-2</v>
      </c>
      <c r="G289" s="487">
        <v>0.30125524566650386</v>
      </c>
      <c r="H289" s="487">
        <v>0.38422772186279297</v>
      </c>
      <c r="I289" s="487">
        <v>0.41091035919189456</v>
      </c>
      <c r="J289" s="487">
        <v>0.22651259841918944</v>
      </c>
      <c r="K289" s="487">
        <v>0.28383970794677732</v>
      </c>
      <c r="L289" s="487">
        <v>0.24300224319458008</v>
      </c>
      <c r="M289" s="481">
        <v>0.17448752943479573</v>
      </c>
      <c r="N289" s="481">
        <v>0.17448752943479573</v>
      </c>
      <c r="O289" s="486">
        <v>0.17448752943479573</v>
      </c>
      <c r="P289" s="486">
        <v>0.24100978121871683</v>
      </c>
      <c r="Q289" s="488">
        <f t="shared" si="45"/>
        <v>0.20774865532675629</v>
      </c>
      <c r="R289" s="487">
        <f t="shared" si="46"/>
        <v>0.24100978121871683</v>
      </c>
      <c r="S289" s="489">
        <v>0.25913566894531254</v>
      </c>
      <c r="T289" s="487">
        <f t="shared" si="47"/>
        <v>0.21439690617143609</v>
      </c>
      <c r="U289" s="487">
        <v>0</v>
      </c>
      <c r="V289" s="489">
        <f t="shared" si="48"/>
        <v>0.21690880309684515</v>
      </c>
      <c r="W289" s="489">
        <f t="shared" si="49"/>
        <v>0.19280782497497348</v>
      </c>
      <c r="X289" s="489">
        <f t="shared" si="50"/>
        <v>0.16870684685310178</v>
      </c>
      <c r="Y289" s="489">
        <f t="shared" si="51"/>
        <v>0.25306027027965267</v>
      </c>
      <c r="Z289" s="489">
        <f t="shared" si="52"/>
        <v>0.32134637495828905</v>
      </c>
      <c r="AA289" s="487">
        <v>0.40483202321905837</v>
      </c>
      <c r="AB289" s="485">
        <v>0.25454231262207033</v>
      </c>
      <c r="AC289" s="485">
        <v>0.18319683837890624</v>
      </c>
      <c r="AD289" s="489">
        <f t="shared" si="53"/>
        <v>0.28342963790893561</v>
      </c>
      <c r="AE289" s="489">
        <f t="shared" si="54"/>
        <v>0.19591012772497846</v>
      </c>
    </row>
    <row r="290" spans="1:31" x14ac:dyDescent="0.2">
      <c r="A290" s="485">
        <v>0.34891279940464304</v>
      </c>
      <c r="B290" s="485">
        <f t="shared" si="44"/>
        <v>0.18462521015673578</v>
      </c>
      <c r="C290" s="486">
        <v>0.21323494396982959</v>
      </c>
      <c r="D290" s="486">
        <v>0.15601547634364196</v>
      </c>
      <c r="E290" s="487">
        <v>0.38178596710205082</v>
      </c>
      <c r="F290" s="486">
        <v>7.9027947013924252E-2</v>
      </c>
      <c r="G290" s="487">
        <v>0.29970587432861323</v>
      </c>
      <c r="H290" s="487">
        <v>0.38225163696289061</v>
      </c>
      <c r="I290" s="487">
        <v>0.40879703918457033</v>
      </c>
      <c r="J290" s="487">
        <v>0.22534763931274415</v>
      </c>
      <c r="K290" s="487">
        <v>0.28237991241455074</v>
      </c>
      <c r="L290" s="487">
        <v>0.24175247421264648</v>
      </c>
      <c r="M290" s="481">
        <v>0.17353593709406337</v>
      </c>
      <c r="N290" s="481">
        <v>0.17353593709406337</v>
      </c>
      <c r="O290" s="486">
        <v>0.17353593709406337</v>
      </c>
      <c r="P290" s="486">
        <v>0.23969540039968518</v>
      </c>
      <c r="Q290" s="488">
        <f t="shared" si="45"/>
        <v>0.20661566874687426</v>
      </c>
      <c r="R290" s="487">
        <f t="shared" si="46"/>
        <v>0.23969540039968518</v>
      </c>
      <c r="S290" s="489">
        <v>0.25780292968750002</v>
      </c>
      <c r="T290" s="487">
        <f t="shared" si="47"/>
        <v>0.21323494396982959</v>
      </c>
      <c r="U290" s="487">
        <v>0</v>
      </c>
      <c r="V290" s="489">
        <f t="shared" si="48"/>
        <v>0.21572586035971666</v>
      </c>
      <c r="W290" s="489">
        <f t="shared" si="49"/>
        <v>0.19175632031974815</v>
      </c>
      <c r="X290" s="489">
        <f t="shared" si="50"/>
        <v>0.16778678027977961</v>
      </c>
      <c r="Y290" s="489">
        <f t="shared" si="51"/>
        <v>0.25168017041966945</v>
      </c>
      <c r="Z290" s="489">
        <f t="shared" si="52"/>
        <v>0.31959386719958027</v>
      </c>
      <c r="AA290" s="487">
        <v>0.40274997430098686</v>
      </c>
      <c r="AB290" s="485">
        <v>0.25323320007324218</v>
      </c>
      <c r="AC290" s="485">
        <v>0.18225465393066406</v>
      </c>
      <c r="AD290" s="489">
        <f t="shared" si="53"/>
        <v>0.28197195434570316</v>
      </c>
      <c r="AE290" s="489">
        <f t="shared" si="54"/>
        <v>0.19490255852663221</v>
      </c>
    </row>
    <row r="291" spans="1:31" x14ac:dyDescent="0.2">
      <c r="A291" s="485">
        <v>0.34711833640013356</v>
      </c>
      <c r="B291" s="485">
        <f t="shared" si="44"/>
        <v>0.18364068236833472</v>
      </c>
      <c r="C291" s="486">
        <v>0.21209785262884634</v>
      </c>
      <c r="D291" s="486">
        <v>0.15518351210782311</v>
      </c>
      <c r="E291" s="487">
        <v>0.37982243347167971</v>
      </c>
      <c r="F291" s="486">
        <v>7.8606524555802554E-2</v>
      </c>
      <c r="G291" s="487">
        <v>0.29816449554443358</v>
      </c>
      <c r="H291" s="487">
        <v>0.38028570556640623</v>
      </c>
      <c r="I291" s="487">
        <v>0.40669458312988277</v>
      </c>
      <c r="J291" s="487">
        <v>0.22418867462158204</v>
      </c>
      <c r="K291" s="487">
        <v>0.28092763580322266</v>
      </c>
      <c r="L291" s="487">
        <v>0.2405091436767578</v>
      </c>
      <c r="M291" s="481">
        <v>0.17260474427578568</v>
      </c>
      <c r="N291" s="481">
        <v>0.17260474427578568</v>
      </c>
      <c r="O291" s="486">
        <v>0.17260474427578568</v>
      </c>
      <c r="P291" s="486">
        <v>0.23840919629024249</v>
      </c>
      <c r="Q291" s="488">
        <f t="shared" si="45"/>
        <v>0.20550697028301407</v>
      </c>
      <c r="R291" s="487">
        <f t="shared" si="46"/>
        <v>0.23840919629024249</v>
      </c>
      <c r="S291" s="489">
        <v>0.25647705078124999</v>
      </c>
      <c r="T291" s="487">
        <f t="shared" si="47"/>
        <v>0.21209785262884634</v>
      </c>
      <c r="U291" s="487">
        <v>0</v>
      </c>
      <c r="V291" s="489">
        <f t="shared" si="48"/>
        <v>0.21456827666121825</v>
      </c>
      <c r="W291" s="489">
        <f t="shared" si="49"/>
        <v>0.19072735703219401</v>
      </c>
      <c r="X291" s="489">
        <f t="shared" si="50"/>
        <v>0.16688643740316972</v>
      </c>
      <c r="Y291" s="489">
        <f t="shared" si="51"/>
        <v>0.25032965610475466</v>
      </c>
      <c r="Z291" s="489">
        <f t="shared" si="52"/>
        <v>0.31787892838698995</v>
      </c>
      <c r="AA291" s="487">
        <v>0.40067862902189555</v>
      </c>
      <c r="AB291" s="485">
        <v>0.25193081665039063</v>
      </c>
      <c r="AC291" s="485">
        <v>0.18131732177734375</v>
      </c>
      <c r="AD291" s="489">
        <f t="shared" si="53"/>
        <v>0.28052177429199215</v>
      </c>
      <c r="AE291" s="489">
        <f t="shared" si="54"/>
        <v>0.19390017584836761</v>
      </c>
    </row>
    <row r="292" spans="1:31" x14ac:dyDescent="0.2">
      <c r="A292" s="485">
        <v>0.34533310234185771</v>
      </c>
      <c r="B292" s="485">
        <f t="shared" si="44"/>
        <v>0.18266143318324865</v>
      </c>
      <c r="C292" s="486">
        <v>0.21096685786958749</v>
      </c>
      <c r="D292" s="486">
        <v>0.15435600849690981</v>
      </c>
      <c r="E292" s="487">
        <v>0.37786899414062497</v>
      </c>
      <c r="F292" s="486">
        <v>7.8187361578835754E-2</v>
      </c>
      <c r="G292" s="487">
        <v>0.29663102050781248</v>
      </c>
      <c r="H292" s="487">
        <v>0.37832989807128908</v>
      </c>
      <c r="I292" s="487">
        <v>0.40460296142578123</v>
      </c>
      <c r="J292" s="487">
        <v>0.22303567474365232</v>
      </c>
      <c r="K292" s="487">
        <v>0.27948281890869142</v>
      </c>
      <c r="L292" s="487">
        <v>0.23927220718383788</v>
      </c>
      <c r="M292" s="481">
        <v>0.17167857539008688</v>
      </c>
      <c r="N292" s="481">
        <v>0.17167857539008688</v>
      </c>
      <c r="O292" s="486">
        <v>0.17167857539008688</v>
      </c>
      <c r="P292" s="486">
        <v>0.23712993145546091</v>
      </c>
      <c r="Q292" s="488">
        <f t="shared" si="45"/>
        <v>0.20440425342277391</v>
      </c>
      <c r="R292" s="487">
        <f t="shared" si="46"/>
        <v>0.23712993145546091</v>
      </c>
      <c r="S292" s="489">
        <v>0.25515798339843754</v>
      </c>
      <c r="T292" s="487">
        <f t="shared" si="47"/>
        <v>0.21096685786958749</v>
      </c>
      <c r="U292" s="487">
        <v>0</v>
      </c>
      <c r="V292" s="489">
        <f t="shared" si="48"/>
        <v>0.21341693830991482</v>
      </c>
      <c r="W292" s="489">
        <f t="shared" si="49"/>
        <v>0.18970394516436873</v>
      </c>
      <c r="X292" s="489">
        <f t="shared" si="50"/>
        <v>0.16599095201882264</v>
      </c>
      <c r="Y292" s="489">
        <f t="shared" si="51"/>
        <v>0.24898642802823392</v>
      </c>
      <c r="Z292" s="489">
        <f t="shared" si="52"/>
        <v>0.31617324194061458</v>
      </c>
      <c r="AA292" s="487">
        <v>0.39861793277138158</v>
      </c>
      <c r="AB292" s="485">
        <v>0.2506351318359375</v>
      </c>
      <c r="AC292" s="485">
        <v>0.1803848114013672</v>
      </c>
      <c r="AD292" s="489">
        <f t="shared" si="53"/>
        <v>0.27907904434204106</v>
      </c>
      <c r="AE292" s="489">
        <f t="shared" si="54"/>
        <v>0.19290294277545098</v>
      </c>
    </row>
    <row r="293" spans="1:31" x14ac:dyDescent="0.2">
      <c r="A293" s="485">
        <v>0.34355704976525159</v>
      </c>
      <c r="B293" s="485">
        <f t="shared" si="44"/>
        <v>0.18168737738293084</v>
      </c>
      <c r="C293" s="486">
        <v>0.20984186126794288</v>
      </c>
      <c r="D293" s="486">
        <v>0.15353289349791879</v>
      </c>
      <c r="E293" s="487">
        <v>0.3759256195068359</v>
      </c>
      <c r="F293" s="486">
        <v>7.7770421605628581E-2</v>
      </c>
      <c r="G293" s="487">
        <v>0.29510544921874998</v>
      </c>
      <c r="H293" s="487">
        <v>0.37638415527343749</v>
      </c>
      <c r="I293" s="487">
        <v>0.40252208526611327</v>
      </c>
      <c r="J293" s="487">
        <v>0.2218885952758789</v>
      </c>
      <c r="K293" s="487">
        <v>0.27804543212890626</v>
      </c>
      <c r="L293" s="487">
        <v>0.23804162033081055</v>
      </c>
      <c r="M293" s="481">
        <v>0.17075734916379381</v>
      </c>
      <c r="N293" s="481">
        <v>0.17075734916379381</v>
      </c>
      <c r="O293" s="486">
        <v>0.17075734916379381</v>
      </c>
      <c r="P293" s="486">
        <v>0.23585749363729117</v>
      </c>
      <c r="Q293" s="488">
        <f t="shared" si="45"/>
        <v>0.20330742140054248</v>
      </c>
      <c r="R293" s="487">
        <f t="shared" si="46"/>
        <v>0.23585749363729117</v>
      </c>
      <c r="S293" s="489">
        <v>0.25384570312500004</v>
      </c>
      <c r="T293" s="487">
        <f t="shared" si="47"/>
        <v>0.20984186126794288</v>
      </c>
      <c r="U293" s="487">
        <v>0</v>
      </c>
      <c r="V293" s="489">
        <f t="shared" si="48"/>
        <v>0.21227174427356205</v>
      </c>
      <c r="W293" s="489">
        <f t="shared" si="49"/>
        <v>0.18868599490983295</v>
      </c>
      <c r="X293" s="489">
        <f t="shared" si="50"/>
        <v>0.16510024554610381</v>
      </c>
      <c r="Y293" s="489">
        <f t="shared" si="51"/>
        <v>0.24765036831915571</v>
      </c>
      <c r="Z293" s="489">
        <f t="shared" si="52"/>
        <v>0.31447665818305487</v>
      </c>
      <c r="AA293" s="487">
        <v>0.39656783093904197</v>
      </c>
      <c r="AB293" s="485">
        <v>0.2493461151123047</v>
      </c>
      <c r="AC293" s="485">
        <v>0.17945709228515624</v>
      </c>
      <c r="AD293" s="489">
        <f t="shared" si="53"/>
        <v>0.2776437377929688</v>
      </c>
      <c r="AE293" s="489">
        <f t="shared" si="54"/>
        <v>0.19191084085051541</v>
      </c>
    </row>
    <row r="294" spans="1:31" x14ac:dyDescent="0.2">
      <c r="A294" s="485">
        <v>0.34179013144987402</v>
      </c>
      <c r="B294" s="485">
        <f t="shared" si="44"/>
        <v>0.18071854403975141</v>
      </c>
      <c r="C294" s="486">
        <v>0.20872289640137026</v>
      </c>
      <c r="D294" s="486">
        <v>0.15271419167813255</v>
      </c>
      <c r="E294" s="487">
        <v>0.37399222076416011</v>
      </c>
      <c r="F294" s="486">
        <v>7.7355717080471315E-2</v>
      </c>
      <c r="G294" s="487">
        <v>0.29358772247314452</v>
      </c>
      <c r="H294" s="487">
        <v>0.37444841796874995</v>
      </c>
      <c r="I294" s="487">
        <v>0.40045189544677734</v>
      </c>
      <c r="J294" s="487">
        <v>0.22074742141723633</v>
      </c>
      <c r="K294" s="487">
        <v>0.27661544586181636</v>
      </c>
      <c r="L294" s="487">
        <v>0.2368173683166504</v>
      </c>
      <c r="M294" s="481">
        <v>0.16984109309873902</v>
      </c>
      <c r="N294" s="481">
        <v>0.16984109309873902</v>
      </c>
      <c r="O294" s="486">
        <v>0.16984109309873902</v>
      </c>
      <c r="P294" s="486">
        <v>0.23459192082246325</v>
      </c>
      <c r="Q294" s="488">
        <f t="shared" si="45"/>
        <v>0.20221650696060112</v>
      </c>
      <c r="R294" s="487">
        <f t="shared" si="46"/>
        <v>0.23459192082246325</v>
      </c>
      <c r="S294" s="489">
        <v>0.25254016113281252</v>
      </c>
      <c r="T294" s="487">
        <f t="shared" si="47"/>
        <v>0.20872289640137026</v>
      </c>
      <c r="U294" s="487">
        <v>0</v>
      </c>
      <c r="V294" s="489">
        <f t="shared" si="48"/>
        <v>0.21113272874021694</v>
      </c>
      <c r="W294" s="489">
        <f t="shared" si="49"/>
        <v>0.1876735366579706</v>
      </c>
      <c r="X294" s="489">
        <f t="shared" si="50"/>
        <v>0.16421434457572426</v>
      </c>
      <c r="Y294" s="489">
        <f t="shared" si="51"/>
        <v>0.24632151686358641</v>
      </c>
      <c r="Z294" s="489">
        <f t="shared" si="52"/>
        <v>0.31278922776328433</v>
      </c>
      <c r="AA294" s="487">
        <v>0.39452826891447368</v>
      </c>
      <c r="AB294" s="485">
        <v>0.24806372070312499</v>
      </c>
      <c r="AC294" s="485">
        <v>0.17853414916992189</v>
      </c>
      <c r="AD294" s="489">
        <f t="shared" si="53"/>
        <v>0.27621580123901368</v>
      </c>
      <c r="AE294" s="489">
        <f t="shared" si="54"/>
        <v>0.19092383315882724</v>
      </c>
    </row>
    <row r="295" spans="1:31" x14ac:dyDescent="0.2">
      <c r="A295" s="485">
        <v>0.34003230041800997</v>
      </c>
      <c r="B295" s="485">
        <f t="shared" si="44"/>
        <v>0.1797391077174024</v>
      </c>
      <c r="C295" s="486">
        <v>0.20759168550584411</v>
      </c>
      <c r="D295" s="486">
        <v>0.15188652992896068</v>
      </c>
      <c r="E295" s="487">
        <v>0.37206876831054686</v>
      </c>
      <c r="F295" s="486">
        <v>7.6936474000285276E-2</v>
      </c>
      <c r="G295" s="487">
        <v>0.29207781066894528</v>
      </c>
      <c r="H295" s="487">
        <v>0.37252262695312499</v>
      </c>
      <c r="I295" s="487">
        <v>0.39839236236572267</v>
      </c>
      <c r="J295" s="487">
        <v>0.21961210876464843</v>
      </c>
      <c r="K295" s="487">
        <v>0.27519280090332032</v>
      </c>
      <c r="L295" s="487">
        <v>0.23559940673828125</v>
      </c>
      <c r="M295" s="481">
        <v>0.16891484075361216</v>
      </c>
      <c r="N295" s="481">
        <v>0.16891484075361216</v>
      </c>
      <c r="O295" s="486">
        <v>0.16891484075361216</v>
      </c>
      <c r="P295" s="486">
        <v>0.23331254070988175</v>
      </c>
      <c r="Q295" s="488">
        <f t="shared" si="45"/>
        <v>0.20111369073174695</v>
      </c>
      <c r="R295" s="487">
        <f t="shared" si="46"/>
        <v>0.23331254070988175</v>
      </c>
      <c r="S295" s="489">
        <v>0.25124133300781248</v>
      </c>
      <c r="T295" s="487">
        <f t="shared" si="47"/>
        <v>0.20759168550584411</v>
      </c>
      <c r="U295" s="487">
        <v>0</v>
      </c>
      <c r="V295" s="489">
        <f t="shared" si="48"/>
        <v>0.20998128663889357</v>
      </c>
      <c r="W295" s="489">
        <f t="shared" si="49"/>
        <v>0.18665003256790541</v>
      </c>
      <c r="X295" s="489">
        <f t="shared" si="50"/>
        <v>0.16331877849691723</v>
      </c>
      <c r="Y295" s="489">
        <f t="shared" si="51"/>
        <v>0.24497816774537584</v>
      </c>
      <c r="Z295" s="489">
        <f t="shared" si="52"/>
        <v>0.31108338761317567</v>
      </c>
      <c r="AA295" s="487">
        <v>0.39249919208727385</v>
      </c>
      <c r="AB295" s="485">
        <v>0.24678793334960938</v>
      </c>
      <c r="AC295" s="485">
        <v>0.17761595153808593</v>
      </c>
      <c r="AD295" s="489">
        <f t="shared" si="53"/>
        <v>0.2747952079772949</v>
      </c>
      <c r="AE295" s="489">
        <f t="shared" si="54"/>
        <v>0.18994190124301966</v>
      </c>
    </row>
    <row r="296" spans="1:31" x14ac:dyDescent="0.2">
      <c r="A296" s="485">
        <v>0.33828350993373896</v>
      </c>
      <c r="B296" s="485">
        <f t="shared" si="44"/>
        <v>0.17881195254887611</v>
      </c>
      <c r="C296" s="486">
        <v>0.20652085731155684</v>
      </c>
      <c r="D296" s="486">
        <v>0.15110304778619535</v>
      </c>
      <c r="E296" s="487">
        <v>0.37015520294189452</v>
      </c>
      <c r="F296" s="486">
        <v>7.6539609620443608E-2</v>
      </c>
      <c r="G296" s="487">
        <v>0.29057565460205081</v>
      </c>
      <c r="H296" s="487">
        <v>0.3706067526245117</v>
      </c>
      <c r="I296" s="487">
        <v>0.39634342681884766</v>
      </c>
      <c r="J296" s="487">
        <v>0.21848264251708982</v>
      </c>
      <c r="K296" s="487">
        <v>0.27377746765136718</v>
      </c>
      <c r="L296" s="487">
        <v>0.23438772079467773</v>
      </c>
      <c r="M296" s="481">
        <v>0.16803805964247617</v>
      </c>
      <c r="N296" s="481">
        <v>0.16803805964247617</v>
      </c>
      <c r="O296" s="486">
        <v>0.16803805964247617</v>
      </c>
      <c r="P296" s="486">
        <v>0.23210149242204089</v>
      </c>
      <c r="Q296" s="488">
        <f t="shared" si="45"/>
        <v>0.20006977603225853</v>
      </c>
      <c r="R296" s="487">
        <f t="shared" si="46"/>
        <v>0.23210149242204089</v>
      </c>
      <c r="S296" s="489">
        <v>0.24994919433593751</v>
      </c>
      <c r="T296" s="487">
        <f t="shared" si="47"/>
        <v>0.20652085731155684</v>
      </c>
      <c r="U296" s="487">
        <v>0</v>
      </c>
      <c r="V296" s="489">
        <f t="shared" si="48"/>
        <v>0.20889134317983682</v>
      </c>
      <c r="W296" s="489">
        <f t="shared" si="49"/>
        <v>0.18568119393763272</v>
      </c>
      <c r="X296" s="489">
        <f t="shared" si="50"/>
        <v>0.16247104469542861</v>
      </c>
      <c r="Y296" s="489">
        <f t="shared" si="51"/>
        <v>0.24370656704314297</v>
      </c>
      <c r="Z296" s="489">
        <f t="shared" si="52"/>
        <v>0.30946865656272116</v>
      </c>
      <c r="AA296" s="487">
        <v>0.39048057315224094</v>
      </c>
      <c r="AB296" s="485">
        <v>0.24551870727539063</v>
      </c>
      <c r="AC296" s="485">
        <v>0.17670246887207031</v>
      </c>
      <c r="AD296" s="489">
        <f t="shared" si="53"/>
        <v>0.27338193130493166</v>
      </c>
      <c r="AE296" s="489">
        <f t="shared" si="54"/>
        <v>0.18896502664572587</v>
      </c>
    </row>
    <row r="297" spans="1:31" x14ac:dyDescent="0.2">
      <c r="A297" s="485">
        <v>0.33654371350136353</v>
      </c>
      <c r="B297" s="485">
        <f t="shared" si="44"/>
        <v>0.17788966059587696</v>
      </c>
      <c r="C297" s="486">
        <v>0.20545564594223933</v>
      </c>
      <c r="D297" s="486">
        <v>0.15032367524951457</v>
      </c>
      <c r="E297" s="487">
        <v>0.36825149505615229</v>
      </c>
      <c r="F297" s="486">
        <v>7.614482691698124E-2</v>
      </c>
      <c r="G297" s="487">
        <v>0.28908122467041014</v>
      </c>
      <c r="H297" s="487">
        <v>0.36870070617675782</v>
      </c>
      <c r="I297" s="487">
        <v>0.39430502960205077</v>
      </c>
      <c r="J297" s="487">
        <v>0.21735897827148437</v>
      </c>
      <c r="K297" s="487">
        <v>0.27236941650390623</v>
      </c>
      <c r="L297" s="487">
        <v>0.23318226608276368</v>
      </c>
      <c r="M297" s="481">
        <v>0.16716590634192233</v>
      </c>
      <c r="N297" s="481">
        <v>0.16716590634192233</v>
      </c>
      <c r="O297" s="486">
        <v>0.16716590634192233</v>
      </c>
      <c r="P297" s="486">
        <v>0.23089683626789315</v>
      </c>
      <c r="Q297" s="488">
        <f t="shared" si="45"/>
        <v>0.19903137130490772</v>
      </c>
      <c r="R297" s="487">
        <f t="shared" si="46"/>
        <v>0.23089683626789315</v>
      </c>
      <c r="S297" s="489">
        <v>0.24866369628906249</v>
      </c>
      <c r="T297" s="487">
        <f t="shared" si="47"/>
        <v>0.20545564594223933</v>
      </c>
      <c r="U297" s="487">
        <v>0</v>
      </c>
      <c r="V297" s="489">
        <f t="shared" si="48"/>
        <v>0.20780715264110383</v>
      </c>
      <c r="W297" s="489">
        <f t="shared" si="49"/>
        <v>0.18471746901431452</v>
      </c>
      <c r="X297" s="489">
        <f t="shared" si="50"/>
        <v>0.1616277853875252</v>
      </c>
      <c r="Y297" s="489">
        <f t="shared" si="51"/>
        <v>0.2424416780812878</v>
      </c>
      <c r="Z297" s="489">
        <f t="shared" si="52"/>
        <v>0.30786244835719084</v>
      </c>
      <c r="AA297" s="487">
        <v>0.38847233019377053</v>
      </c>
      <c r="AB297" s="485">
        <v>0.24425599670410156</v>
      </c>
      <c r="AC297" s="485">
        <v>0.17579368591308595</v>
      </c>
      <c r="AD297" s="489">
        <f t="shared" si="53"/>
        <v>0.27197591781616209</v>
      </c>
      <c r="AE297" s="489">
        <f t="shared" si="54"/>
        <v>0.18799317245221209</v>
      </c>
    </row>
    <row r="298" spans="1:31" x14ac:dyDescent="0.2">
      <c r="A298" s="485">
        <v>0.33481286486436146</v>
      </c>
      <c r="B298" s="485">
        <f t="shared" si="44"/>
        <v>0.17694105063098003</v>
      </c>
      <c r="C298" s="486">
        <v>0.20436003829178734</v>
      </c>
      <c r="D298" s="486">
        <v>0.14952206297017273</v>
      </c>
      <c r="E298" s="487">
        <v>0.36635758544921876</v>
      </c>
      <c r="F298" s="486">
        <v>7.5738778913140875E-2</v>
      </c>
      <c r="G298" s="487">
        <v>0.28759446166992186</v>
      </c>
      <c r="H298" s="487">
        <v>0.36680448760986328</v>
      </c>
      <c r="I298" s="487">
        <v>0.39227711151123046</v>
      </c>
      <c r="J298" s="487">
        <v>0.21624110122680662</v>
      </c>
      <c r="K298" s="487">
        <v>0.27096861785888671</v>
      </c>
      <c r="L298" s="487">
        <v>0.23198301300048826</v>
      </c>
      <c r="M298" s="481">
        <v>0.16626889507121301</v>
      </c>
      <c r="N298" s="481">
        <v>0.16626889507121301</v>
      </c>
      <c r="O298" s="486">
        <v>0.16626889507121301</v>
      </c>
      <c r="P298" s="486">
        <v>0.22965784520185728</v>
      </c>
      <c r="Q298" s="488">
        <f t="shared" si="45"/>
        <v>0.19796337013653514</v>
      </c>
      <c r="R298" s="487">
        <f t="shared" si="46"/>
        <v>0.22965784520185728</v>
      </c>
      <c r="S298" s="489">
        <v>0.24738481445312499</v>
      </c>
      <c r="T298" s="487">
        <f t="shared" si="47"/>
        <v>0.20436003829178734</v>
      </c>
      <c r="U298" s="487">
        <v>0</v>
      </c>
      <c r="V298" s="489">
        <f t="shared" si="48"/>
        <v>0.20669206068167156</v>
      </c>
      <c r="W298" s="489">
        <f t="shared" si="49"/>
        <v>0.18372627616148585</v>
      </c>
      <c r="X298" s="489">
        <f t="shared" si="50"/>
        <v>0.16076049164130007</v>
      </c>
      <c r="Y298" s="489">
        <f t="shared" si="51"/>
        <v>0.24114073746195014</v>
      </c>
      <c r="Z298" s="489">
        <f t="shared" si="52"/>
        <v>0.30621046026914306</v>
      </c>
      <c r="AA298" s="487">
        <v>0.38647440860145971</v>
      </c>
      <c r="AB298" s="485">
        <v>0.24299978637695313</v>
      </c>
      <c r="AC298" s="485">
        <v>0.17488957214355469</v>
      </c>
      <c r="AD298" s="489">
        <f t="shared" si="53"/>
        <v>0.27057714080810547</v>
      </c>
      <c r="AE298" s="489">
        <f t="shared" si="54"/>
        <v>0.18702632020511159</v>
      </c>
    </row>
    <row r="299" spans="1:31" x14ac:dyDescent="0.2">
      <c r="A299" s="485">
        <v>0.33309091800410534</v>
      </c>
      <c r="B299" s="485">
        <f t="shared" si="44"/>
        <v>0.17599752669388674</v>
      </c>
      <c r="C299" s="486">
        <v>0.20327030480582692</v>
      </c>
      <c r="D299" s="486">
        <v>0.14872474858194659</v>
      </c>
      <c r="E299" s="487">
        <v>0.3644734149169922</v>
      </c>
      <c r="F299" s="486">
        <v>7.5334907959419689E-2</v>
      </c>
      <c r="G299" s="487">
        <v>0.28611536560058592</v>
      </c>
      <c r="H299" s="487">
        <v>0.36491800811767577</v>
      </c>
      <c r="I299" s="487">
        <v>0.39025961334228515</v>
      </c>
      <c r="J299" s="487">
        <v>0.21512896697998046</v>
      </c>
      <c r="K299" s="487">
        <v>0.269575012512207</v>
      </c>
      <c r="L299" s="487">
        <v>0.2307899171447754</v>
      </c>
      <c r="M299" s="481">
        <v>0.16537672331822559</v>
      </c>
      <c r="N299" s="481">
        <v>0.16537672331822559</v>
      </c>
      <c r="O299" s="486">
        <v>0.16537672331822559</v>
      </c>
      <c r="P299" s="486">
        <v>0.22842553868864385</v>
      </c>
      <c r="Q299" s="488">
        <f t="shared" si="45"/>
        <v>0.1969011310034347</v>
      </c>
      <c r="R299" s="487">
        <f t="shared" si="46"/>
        <v>0.22842553868864385</v>
      </c>
      <c r="S299" s="489">
        <v>0.24611250000000001</v>
      </c>
      <c r="T299" s="487">
        <f t="shared" si="47"/>
        <v>0.20327030480582692</v>
      </c>
      <c r="U299" s="487">
        <v>0</v>
      </c>
      <c r="V299" s="489">
        <f t="shared" si="48"/>
        <v>0.20558298481977946</v>
      </c>
      <c r="W299" s="489">
        <f t="shared" si="49"/>
        <v>0.18274043095091508</v>
      </c>
      <c r="X299" s="489">
        <f t="shared" si="50"/>
        <v>0.15989787708205069</v>
      </c>
      <c r="Y299" s="489">
        <f t="shared" si="51"/>
        <v>0.23984681562307605</v>
      </c>
      <c r="Z299" s="489">
        <f t="shared" si="52"/>
        <v>0.3045673849181918</v>
      </c>
      <c r="AA299" s="487">
        <v>0.38448675376490543</v>
      </c>
      <c r="AB299" s="485">
        <v>0.24175003051757812</v>
      </c>
      <c r="AC299" s="485">
        <v>0.1739901123046875</v>
      </c>
      <c r="AD299" s="489">
        <f t="shared" si="53"/>
        <v>0.26918554687500001</v>
      </c>
      <c r="AE299" s="489">
        <f t="shared" si="54"/>
        <v>0.18606443298969064</v>
      </c>
    </row>
    <row r="300" spans="1:31" x14ac:dyDescent="0.2">
      <c r="A300" s="485">
        <v>0.33137782713864</v>
      </c>
      <c r="B300" s="485">
        <f t="shared" si="44"/>
        <v>0.17505900667501781</v>
      </c>
      <c r="C300" s="486">
        <v>0.20218635065098431</v>
      </c>
      <c r="D300" s="486">
        <v>0.14793166269905131</v>
      </c>
      <c r="E300" s="487">
        <v>0.3625989242553711</v>
      </c>
      <c r="F300" s="486">
        <v>7.4933178909201051E-2</v>
      </c>
      <c r="G300" s="487">
        <v>0.28464387725830081</v>
      </c>
      <c r="H300" s="487">
        <v>0.36304123809814454</v>
      </c>
      <c r="I300" s="487">
        <v>0.38825250549316404</v>
      </c>
      <c r="J300" s="487">
        <v>0.21402256072998047</v>
      </c>
      <c r="K300" s="487">
        <v>0.26818857086181641</v>
      </c>
      <c r="L300" s="487">
        <v>0.22960296371459959</v>
      </c>
      <c r="M300" s="481">
        <v>0.1644893127931033</v>
      </c>
      <c r="N300" s="481">
        <v>0.1644893127931033</v>
      </c>
      <c r="O300" s="486">
        <v>0.1644893127931033</v>
      </c>
      <c r="P300" s="486">
        <v>0.2271998085908902</v>
      </c>
      <c r="Q300" s="488">
        <f t="shared" si="45"/>
        <v>0.19584456069199674</v>
      </c>
      <c r="R300" s="487">
        <f t="shared" si="46"/>
        <v>0.2271998085908902</v>
      </c>
      <c r="S300" s="489">
        <v>0.24484672851562503</v>
      </c>
      <c r="T300" s="487">
        <f t="shared" si="47"/>
        <v>0.20218635065098431</v>
      </c>
      <c r="U300" s="487">
        <v>0</v>
      </c>
      <c r="V300" s="489">
        <f t="shared" si="48"/>
        <v>0.20447982773180118</v>
      </c>
      <c r="W300" s="489">
        <f t="shared" si="49"/>
        <v>0.18175984687271218</v>
      </c>
      <c r="X300" s="489">
        <f t="shared" si="50"/>
        <v>0.15903986601362313</v>
      </c>
      <c r="Y300" s="489">
        <f t="shared" si="51"/>
        <v>0.2385597990204347</v>
      </c>
      <c r="Z300" s="489">
        <f t="shared" si="52"/>
        <v>0.30293307812118692</v>
      </c>
      <c r="AA300" s="487">
        <v>0.38250933837890627</v>
      </c>
      <c r="AB300" s="485">
        <v>0.2405067138671875</v>
      </c>
      <c r="AC300" s="485">
        <v>0.17309527587890625</v>
      </c>
      <c r="AD300" s="489">
        <f t="shared" si="53"/>
        <v>0.26780110931396489</v>
      </c>
      <c r="AE300" s="489">
        <f t="shared" si="54"/>
        <v>0.1851074923485824</v>
      </c>
    </row>
    <row r="301" spans="1:31" x14ac:dyDescent="0.2">
      <c r="A301" s="485">
        <v>0.32967354672146032</v>
      </c>
      <c r="B301" s="485">
        <f t="shared" si="44"/>
        <v>0.17412551858611686</v>
      </c>
      <c r="C301" s="486">
        <v>0.20110820817973507</v>
      </c>
      <c r="D301" s="486">
        <v>0.14714282899249864</v>
      </c>
      <c r="E301" s="487">
        <v>0.36073408386230471</v>
      </c>
      <c r="F301" s="486">
        <v>7.453360375277919E-2</v>
      </c>
      <c r="G301" s="487">
        <v>0.28317993743896486</v>
      </c>
      <c r="H301" s="487">
        <v>0.36117411834716795</v>
      </c>
      <c r="I301" s="487">
        <v>0.3862557287597656</v>
      </c>
      <c r="J301" s="487">
        <v>0.21292183807373047</v>
      </c>
      <c r="K301" s="487">
        <v>0.26680926330566401</v>
      </c>
      <c r="L301" s="487">
        <v>0.22842210830688475</v>
      </c>
      <c r="M301" s="481">
        <v>0.1636066899881615</v>
      </c>
      <c r="N301" s="481">
        <v>0.1636066899881615</v>
      </c>
      <c r="O301" s="486">
        <v>0.1636066899881615</v>
      </c>
      <c r="P301" s="486">
        <v>0.22598069150093705</v>
      </c>
      <c r="Q301" s="488">
        <f t="shared" si="45"/>
        <v>0.19479369074454927</v>
      </c>
      <c r="R301" s="487">
        <f t="shared" si="46"/>
        <v>0.22598069150093705</v>
      </c>
      <c r="S301" s="489">
        <v>0.24358747558593752</v>
      </c>
      <c r="T301" s="487">
        <f t="shared" si="47"/>
        <v>0.20110820817973507</v>
      </c>
      <c r="U301" s="487">
        <v>0</v>
      </c>
      <c r="V301" s="489">
        <f t="shared" si="48"/>
        <v>0.20338262235084334</v>
      </c>
      <c r="W301" s="489">
        <f t="shared" si="49"/>
        <v>0.18078455320074965</v>
      </c>
      <c r="X301" s="489">
        <f t="shared" si="50"/>
        <v>0.15818648405065594</v>
      </c>
      <c r="Y301" s="489">
        <f t="shared" si="51"/>
        <v>0.23727972607598388</v>
      </c>
      <c r="Z301" s="489">
        <f t="shared" si="52"/>
        <v>0.30130758866791607</v>
      </c>
      <c r="AA301" s="487">
        <v>0.38054208052785771</v>
      </c>
      <c r="AB301" s="485">
        <v>0.23926979064941406</v>
      </c>
      <c r="AC301" s="485">
        <v>0.17220504760742186</v>
      </c>
      <c r="AD301" s="489">
        <f t="shared" si="53"/>
        <v>0.26642380142211919</v>
      </c>
      <c r="AE301" s="489">
        <f t="shared" si="54"/>
        <v>0.18415547982442004</v>
      </c>
    </row>
    <row r="302" spans="1:31" x14ac:dyDescent="0.2">
      <c r="A302" s="485">
        <v>0.32797803144034698</v>
      </c>
      <c r="B302" s="485">
        <f t="shared" si="44"/>
        <v>0.1731818143389556</v>
      </c>
      <c r="C302" s="486">
        <v>0.20001826644265219</v>
      </c>
      <c r="D302" s="486">
        <v>0.14634536223525901</v>
      </c>
      <c r="E302" s="487">
        <v>0.3588788345336914</v>
      </c>
      <c r="F302" s="486">
        <v>7.4129655618187171E-2</v>
      </c>
      <c r="G302" s="487">
        <v>0.28172354614257811</v>
      </c>
      <c r="H302" s="487">
        <v>0.3593165896606445</v>
      </c>
      <c r="I302" s="487">
        <v>0.38426922393798829</v>
      </c>
      <c r="J302" s="487">
        <v>0.21182678421020509</v>
      </c>
      <c r="K302" s="487">
        <v>0.26543706024169922</v>
      </c>
      <c r="L302" s="487">
        <v>0.22724733612060546</v>
      </c>
      <c r="M302" s="481">
        <v>0.16271443783931389</v>
      </c>
      <c r="N302" s="481">
        <v>0.16271443783931389</v>
      </c>
      <c r="O302" s="486">
        <v>0.16271443783931389</v>
      </c>
      <c r="P302" s="486">
        <v>0.22474827394145722</v>
      </c>
      <c r="Q302" s="488">
        <f t="shared" si="45"/>
        <v>0.19373135589038554</v>
      </c>
      <c r="R302" s="487">
        <f t="shared" si="46"/>
        <v>0.22474827394145722</v>
      </c>
      <c r="S302" s="489">
        <v>0.24233469238281252</v>
      </c>
      <c r="T302" s="487">
        <f t="shared" si="47"/>
        <v>0.20001826644265219</v>
      </c>
      <c r="U302" s="487">
        <v>0</v>
      </c>
      <c r="V302" s="489">
        <f t="shared" si="48"/>
        <v>0.2022734465473115</v>
      </c>
      <c r="W302" s="489">
        <f t="shared" si="49"/>
        <v>0.17979861915316578</v>
      </c>
      <c r="X302" s="489">
        <f t="shared" si="50"/>
        <v>0.15732379175902003</v>
      </c>
      <c r="Y302" s="489">
        <f t="shared" si="51"/>
        <v>0.23598568763853009</v>
      </c>
      <c r="Z302" s="489">
        <f t="shared" si="52"/>
        <v>0.29966436525527629</v>
      </c>
      <c r="AA302" s="487">
        <v>0.37858495290655841</v>
      </c>
      <c r="AB302" s="485">
        <v>0.23803923034667968</v>
      </c>
      <c r="AC302" s="485">
        <v>0.17131939697265625</v>
      </c>
      <c r="AD302" s="489">
        <f t="shared" si="53"/>
        <v>0.2650535697937012</v>
      </c>
      <c r="AE302" s="489">
        <f t="shared" si="54"/>
        <v>0.18320835850246986</v>
      </c>
    </row>
    <row r="303" spans="1:31" x14ac:dyDescent="0.2">
      <c r="A303" s="485">
        <v>0.3262912362161442</v>
      </c>
      <c r="B303" s="485">
        <f t="shared" si="44"/>
        <v>0.17225830931752517</v>
      </c>
      <c r="C303" s="486">
        <v>0.19895165402643122</v>
      </c>
      <c r="D303" s="486">
        <v>0.14556496460861909</v>
      </c>
      <c r="E303" s="487">
        <v>0.35703311706542967</v>
      </c>
      <c r="F303" s="486">
        <v>7.3734353666526586E-2</v>
      </c>
      <c r="G303" s="487">
        <v>0.28027464416503906</v>
      </c>
      <c r="H303" s="487">
        <v>0.35746862243652344</v>
      </c>
      <c r="I303" s="487">
        <v>0.38229293182373042</v>
      </c>
      <c r="J303" s="487">
        <v>0.2107373547363281</v>
      </c>
      <c r="K303" s="487">
        <v>0.2640719024658203</v>
      </c>
      <c r="L303" s="487">
        <v>0.22607860275268554</v>
      </c>
      <c r="M303" s="481">
        <v>0.16184131312242062</v>
      </c>
      <c r="N303" s="481">
        <v>0.16184131312242062</v>
      </c>
      <c r="O303" s="486">
        <v>0.16184131312242062</v>
      </c>
      <c r="P303" s="486">
        <v>0.22354227602471935</v>
      </c>
      <c r="Q303" s="488">
        <f t="shared" si="45"/>
        <v>0.19269179457357</v>
      </c>
      <c r="R303" s="487">
        <f t="shared" si="46"/>
        <v>0.22354227602471935</v>
      </c>
      <c r="S303" s="489">
        <v>0.24108835449218749</v>
      </c>
      <c r="T303" s="487">
        <f t="shared" si="47"/>
        <v>0.19895165402643122</v>
      </c>
      <c r="U303" s="487">
        <v>0</v>
      </c>
      <c r="V303" s="489">
        <f t="shared" si="48"/>
        <v>0.20118804842224741</v>
      </c>
      <c r="W303" s="489">
        <f t="shared" si="49"/>
        <v>0.1788338208197755</v>
      </c>
      <c r="X303" s="489">
        <f t="shared" si="50"/>
        <v>0.15647959321730354</v>
      </c>
      <c r="Y303" s="489">
        <f t="shared" si="51"/>
        <v>0.23471938982595533</v>
      </c>
      <c r="Z303" s="489">
        <f t="shared" si="52"/>
        <v>0.2980563680329591</v>
      </c>
      <c r="AA303" s="487">
        <v>0.37663787359940376</v>
      </c>
      <c r="AB303" s="485">
        <v>0.23681498718261718</v>
      </c>
      <c r="AC303" s="485">
        <v>0.17043829345703124</v>
      </c>
      <c r="AD303" s="489">
        <f t="shared" si="53"/>
        <v>0.26369038772583009</v>
      </c>
      <c r="AE303" s="489">
        <f t="shared" si="54"/>
        <v>0.18226610992536502</v>
      </c>
    </row>
    <row r="304" spans="1:31" x14ac:dyDescent="0.2">
      <c r="A304" s="485">
        <v>0.32461311620136257</v>
      </c>
      <c r="B304" s="485">
        <f t="shared" si="44"/>
        <v>0.17133975572227572</v>
      </c>
      <c r="C304" s="486">
        <v>0.1978907603150577</v>
      </c>
      <c r="D304" s="486">
        <v>0.14478875112949371</v>
      </c>
      <c r="E304" s="487">
        <v>0.35519690185546876</v>
      </c>
      <c r="F304" s="486">
        <v>7.3341171149398005E-2</v>
      </c>
      <c r="G304" s="487">
        <v>0.27883320190429689</v>
      </c>
      <c r="H304" s="487">
        <v>0.35563015747070315</v>
      </c>
      <c r="I304" s="487">
        <v>0.38032679321289059</v>
      </c>
      <c r="J304" s="487">
        <v>0.20965353485107421</v>
      </c>
      <c r="K304" s="487">
        <v>0.26271378997802736</v>
      </c>
      <c r="L304" s="487">
        <v>0.2249158786010742</v>
      </c>
      <c r="M304" s="481">
        <v>0.16097289905151235</v>
      </c>
      <c r="N304" s="481">
        <v>0.16097289905151235</v>
      </c>
      <c r="O304" s="486">
        <v>0.16097289905151235</v>
      </c>
      <c r="P304" s="486">
        <v>0.22234278465754351</v>
      </c>
      <c r="Q304" s="488">
        <f t="shared" si="45"/>
        <v>0.19165784185452794</v>
      </c>
      <c r="R304" s="487">
        <f t="shared" si="46"/>
        <v>0.22234278465754351</v>
      </c>
      <c r="S304" s="489">
        <v>0.23984843749999998</v>
      </c>
      <c r="T304" s="487">
        <f t="shared" si="47"/>
        <v>0.1978907603150577</v>
      </c>
      <c r="U304" s="487">
        <v>0</v>
      </c>
      <c r="V304" s="489">
        <f t="shared" si="48"/>
        <v>0.20010850619178916</v>
      </c>
      <c r="W304" s="489">
        <f t="shared" si="49"/>
        <v>0.17787422772603481</v>
      </c>
      <c r="X304" s="489">
        <f t="shared" si="50"/>
        <v>0.15563994926028044</v>
      </c>
      <c r="Y304" s="489">
        <f t="shared" si="51"/>
        <v>0.2334599238904207</v>
      </c>
      <c r="Z304" s="489">
        <f t="shared" si="52"/>
        <v>0.29645704621005803</v>
      </c>
      <c r="AA304" s="487">
        <v>0.37470081530119242</v>
      </c>
      <c r="AB304" s="485">
        <v>0.2355970458984375</v>
      </c>
      <c r="AC304" s="485">
        <v>0.16956172180175783</v>
      </c>
      <c r="AD304" s="489">
        <f t="shared" si="53"/>
        <v>0.26233422851562499</v>
      </c>
      <c r="AE304" s="489">
        <f t="shared" si="54"/>
        <v>0.18132871563573874</v>
      </c>
    </row>
    <row r="305" spans="1:31" x14ac:dyDescent="0.2">
      <c r="A305" s="485">
        <v>0.32294362677936445</v>
      </c>
      <c r="B305" s="485">
        <f t="shared" si="44"/>
        <v>0.17042607361665635</v>
      </c>
      <c r="C305" s="486">
        <v>0.19683549298492123</v>
      </c>
      <c r="D305" s="486">
        <v>0.14401665424839147</v>
      </c>
      <c r="E305" s="487">
        <v>0.35337012969970699</v>
      </c>
      <c r="F305" s="486">
        <v>7.295007385033922E-2</v>
      </c>
      <c r="G305" s="487">
        <v>0.27739916015624999</v>
      </c>
      <c r="H305" s="487">
        <v>0.35380113555908205</v>
      </c>
      <c r="I305" s="487">
        <v>0.37837077850341794</v>
      </c>
      <c r="J305" s="487">
        <v>0.2085752801513672</v>
      </c>
      <c r="K305" s="487">
        <v>0.26136266357421878</v>
      </c>
      <c r="L305" s="487">
        <v>0.22375913406372069</v>
      </c>
      <c r="M305" s="481">
        <v>0.1601091194215164</v>
      </c>
      <c r="N305" s="481">
        <v>0.1601091194215164</v>
      </c>
      <c r="O305" s="486">
        <v>0.1601091194215164</v>
      </c>
      <c r="P305" s="486">
        <v>0.22114969458216194</v>
      </c>
      <c r="Q305" s="488">
        <f t="shared" si="45"/>
        <v>0.19062940700183917</v>
      </c>
      <c r="R305" s="487">
        <f t="shared" si="46"/>
        <v>0.22114969458216194</v>
      </c>
      <c r="S305" s="489">
        <v>0.23861489257812499</v>
      </c>
      <c r="T305" s="487">
        <f t="shared" si="47"/>
        <v>0.19683549298492123</v>
      </c>
      <c r="U305" s="487">
        <v>0</v>
      </c>
      <c r="V305" s="489">
        <f t="shared" si="48"/>
        <v>0.19903472512394574</v>
      </c>
      <c r="W305" s="489">
        <f t="shared" si="49"/>
        <v>0.17691975566572957</v>
      </c>
      <c r="X305" s="489">
        <f t="shared" si="50"/>
        <v>0.15480478620751334</v>
      </c>
      <c r="Y305" s="489">
        <f t="shared" si="51"/>
        <v>0.23220717931127005</v>
      </c>
      <c r="Z305" s="489">
        <f t="shared" si="52"/>
        <v>0.29486625944288258</v>
      </c>
      <c r="AA305" s="487">
        <v>0.37277372340152137</v>
      </c>
      <c r="AB305" s="485">
        <v>0.23438536071777344</v>
      </c>
      <c r="AC305" s="485">
        <v>0.16868966674804686</v>
      </c>
      <c r="AD305" s="489">
        <f t="shared" si="53"/>
        <v>0.26098503875732421</v>
      </c>
      <c r="AE305" s="489">
        <f t="shared" si="54"/>
        <v>0.18039613871885729</v>
      </c>
    </row>
    <row r="306" spans="1:31" x14ac:dyDescent="0.2">
      <c r="A306" s="485">
        <v>0.32128272356285015</v>
      </c>
      <c r="B306" s="485">
        <f t="shared" si="44"/>
        <v>0.16951729027108048</v>
      </c>
      <c r="C306" s="486">
        <v>0.19578588353228971</v>
      </c>
      <c r="D306" s="486">
        <v>0.14324869700987122</v>
      </c>
      <c r="E306" s="487">
        <v>0.35155274139404297</v>
      </c>
      <c r="F306" s="486">
        <v>7.25610734423216E-2</v>
      </c>
      <c r="G306" s="487">
        <v>0.27597248931884766</v>
      </c>
      <c r="H306" s="487">
        <v>0.35198152709960934</v>
      </c>
      <c r="I306" s="487">
        <v>0.37642479888916014</v>
      </c>
      <c r="J306" s="487">
        <v>0.20750257583618165</v>
      </c>
      <c r="K306" s="487">
        <v>0.260018464050293</v>
      </c>
      <c r="L306" s="487">
        <v>0.2226083395385742</v>
      </c>
      <c r="M306" s="481">
        <v>0.15925000001928311</v>
      </c>
      <c r="N306" s="481">
        <v>0.15925000001928311</v>
      </c>
      <c r="O306" s="486">
        <v>0.15925000001928311</v>
      </c>
      <c r="P306" s="486">
        <v>0.21996304141649617</v>
      </c>
      <c r="Q306" s="488">
        <f t="shared" si="45"/>
        <v>0.18960652071788964</v>
      </c>
      <c r="R306" s="487">
        <f t="shared" si="46"/>
        <v>0.21996304141649617</v>
      </c>
      <c r="S306" s="489">
        <v>0.23738769531250001</v>
      </c>
      <c r="T306" s="487">
        <f t="shared" si="47"/>
        <v>0.19578588353228971</v>
      </c>
      <c r="U306" s="487">
        <v>0</v>
      </c>
      <c r="V306" s="489">
        <f t="shared" si="48"/>
        <v>0.19796673727484657</v>
      </c>
      <c r="W306" s="489">
        <f t="shared" si="49"/>
        <v>0.17597043313319694</v>
      </c>
      <c r="X306" s="489">
        <f t="shared" si="50"/>
        <v>0.1539741289915473</v>
      </c>
      <c r="Y306" s="489">
        <f t="shared" si="51"/>
        <v>0.230961193487321</v>
      </c>
      <c r="Z306" s="489">
        <f t="shared" si="52"/>
        <v>0.29328405522199491</v>
      </c>
      <c r="AA306" s="487">
        <v>0.37085654328998768</v>
      </c>
      <c r="AB306" s="485">
        <v>0.23317991638183594</v>
      </c>
      <c r="AC306" s="485">
        <v>0.1678220977783203</v>
      </c>
      <c r="AD306" s="489">
        <f t="shared" si="53"/>
        <v>0.25964279174804689</v>
      </c>
      <c r="AE306" s="489">
        <f t="shared" si="54"/>
        <v>0.17946836071735386</v>
      </c>
    </row>
    <row r="307" spans="1:31" x14ac:dyDescent="0.2">
      <c r="A307" s="485">
        <v>0.31963036239292708</v>
      </c>
      <c r="B307" s="485">
        <f t="shared" si="44"/>
        <v>0.16859856113766541</v>
      </c>
      <c r="C307" s="486">
        <v>0.19472478708115556</v>
      </c>
      <c r="D307" s="486">
        <v>0.14247233519417524</v>
      </c>
      <c r="E307" s="487">
        <v>0.34974470733642576</v>
      </c>
      <c r="F307" s="486">
        <v>7.2167815786912365E-2</v>
      </c>
      <c r="G307" s="487">
        <v>0.27455315979003903</v>
      </c>
      <c r="H307" s="487">
        <v>0.35017127288818356</v>
      </c>
      <c r="I307" s="487">
        <v>0.37448885437011714</v>
      </c>
      <c r="J307" s="487">
        <v>0.20643539230346677</v>
      </c>
      <c r="K307" s="487">
        <v>0.25868119140625001</v>
      </c>
      <c r="L307" s="487">
        <v>0.22146346542358397</v>
      </c>
      <c r="M307" s="481">
        <v>0.15838150769337955</v>
      </c>
      <c r="N307" s="481">
        <v>0.15838150769337955</v>
      </c>
      <c r="O307" s="486">
        <v>0.15838150769337955</v>
      </c>
      <c r="P307" s="486">
        <v>0.21876344196011008</v>
      </c>
      <c r="Q307" s="488">
        <f t="shared" si="45"/>
        <v>0.18857247482674483</v>
      </c>
      <c r="R307" s="487">
        <f t="shared" si="46"/>
        <v>0.21876344196011008</v>
      </c>
      <c r="S307" s="489">
        <v>0.236166796875</v>
      </c>
      <c r="T307" s="487">
        <f t="shared" si="47"/>
        <v>0.19472478708115556</v>
      </c>
      <c r="U307" s="487">
        <v>0</v>
      </c>
      <c r="V307" s="489">
        <f t="shared" si="48"/>
        <v>0.19688709776409907</v>
      </c>
      <c r="W307" s="489">
        <f t="shared" si="49"/>
        <v>0.17501075356808807</v>
      </c>
      <c r="X307" s="489">
        <f t="shared" si="50"/>
        <v>0.15313440937207703</v>
      </c>
      <c r="Y307" s="489">
        <f t="shared" si="51"/>
        <v>0.22970161405811559</v>
      </c>
      <c r="Z307" s="489">
        <f t="shared" si="52"/>
        <v>0.29168458928014679</v>
      </c>
      <c r="AA307" s="487">
        <v>0.36894922035618838</v>
      </c>
      <c r="AB307" s="485">
        <v>0.2319806671142578</v>
      </c>
      <c r="AC307" s="485">
        <v>0.16695898437500001</v>
      </c>
      <c r="AD307" s="489">
        <f t="shared" si="53"/>
        <v>0.25830743408203127</v>
      </c>
      <c r="AE307" s="489">
        <f t="shared" si="54"/>
        <v>0.17854534471649477</v>
      </c>
    </row>
    <row r="308" spans="1:31" x14ac:dyDescent="0.2">
      <c r="A308" s="485">
        <v>0.31798649933771228</v>
      </c>
      <c r="B308" s="485">
        <f t="shared" si="44"/>
        <v>0.16772887268004461</v>
      </c>
      <c r="C308" s="486">
        <v>0.19372033070504882</v>
      </c>
      <c r="D308" s="486">
        <v>0.14173741465504039</v>
      </c>
      <c r="E308" s="487">
        <v>0.34794596832275393</v>
      </c>
      <c r="F308" s="486">
        <v>7.1795549760571065E-2</v>
      </c>
      <c r="G308" s="487">
        <v>0.27314114196777345</v>
      </c>
      <c r="H308" s="487">
        <v>0.34837034332275391</v>
      </c>
      <c r="I308" s="487">
        <v>0.37256285614013668</v>
      </c>
      <c r="J308" s="487">
        <v>0.20537368515014648</v>
      </c>
      <c r="K308" s="487">
        <v>0.25735078643798831</v>
      </c>
      <c r="L308" s="487">
        <v>0.22032448211669922</v>
      </c>
      <c r="M308" s="481">
        <v>0.15755940163283902</v>
      </c>
      <c r="N308" s="481">
        <v>0.15755940163283902</v>
      </c>
      <c r="O308" s="486">
        <v>0.15755940163283902</v>
      </c>
      <c r="P308" s="486">
        <v>0.21762791323532799</v>
      </c>
      <c r="Q308" s="488">
        <f t="shared" si="45"/>
        <v>0.18759365743408352</v>
      </c>
      <c r="R308" s="487">
        <f t="shared" si="46"/>
        <v>0.21762791323532799</v>
      </c>
      <c r="S308" s="489">
        <v>0.234952197265625</v>
      </c>
      <c r="T308" s="487">
        <f t="shared" si="47"/>
        <v>0.19372033070504882</v>
      </c>
      <c r="U308" s="487">
        <v>0</v>
      </c>
      <c r="V308" s="489">
        <f t="shared" si="48"/>
        <v>0.1958651219117952</v>
      </c>
      <c r="W308" s="489">
        <f t="shared" si="49"/>
        <v>0.17410233058826241</v>
      </c>
      <c r="X308" s="489">
        <f t="shared" si="50"/>
        <v>0.15233953926472957</v>
      </c>
      <c r="Y308" s="489">
        <f t="shared" si="51"/>
        <v>0.22850930889709439</v>
      </c>
      <c r="Z308" s="489">
        <f t="shared" si="52"/>
        <v>0.29017055098043731</v>
      </c>
      <c r="AA308" s="487">
        <v>0.36705169998972037</v>
      </c>
      <c r="AB308" s="485">
        <v>0.23078758239746094</v>
      </c>
      <c r="AC308" s="485">
        <v>0.16610031127929686</v>
      </c>
      <c r="AD308" s="489">
        <f t="shared" si="53"/>
        <v>0.25697896575927737</v>
      </c>
      <c r="AE308" s="489">
        <f t="shared" si="54"/>
        <v>0.17762709071628</v>
      </c>
    </row>
    <row r="309" spans="1:31" x14ac:dyDescent="0.2">
      <c r="A309" s="485">
        <v>0.3163510906912852</v>
      </c>
      <c r="B309" s="485">
        <f t="shared" si="44"/>
        <v>0.16686374600728407</v>
      </c>
      <c r="C309" s="486">
        <v>0.19272114301320392</v>
      </c>
      <c r="D309" s="486">
        <v>0.14100634900136422</v>
      </c>
      <c r="E309" s="487">
        <v>0.34615646514892578</v>
      </c>
      <c r="F309" s="486">
        <v>7.1425236384639296E-2</v>
      </c>
      <c r="G309" s="487">
        <v>0.27173637664794925</v>
      </c>
      <c r="H309" s="487">
        <v>0.34657867919921875</v>
      </c>
      <c r="I309" s="487">
        <v>0.37064677459716794</v>
      </c>
      <c r="J309" s="487">
        <v>0.2043174395751953</v>
      </c>
      <c r="K309" s="487">
        <v>0.25602721954345697</v>
      </c>
      <c r="L309" s="487">
        <v>0.21919134521484376</v>
      </c>
      <c r="M309" s="481">
        <v>0.15674163479799372</v>
      </c>
      <c r="N309" s="481">
        <v>0.15674163479799372</v>
      </c>
      <c r="O309" s="486">
        <v>0.15674163479799372</v>
      </c>
      <c r="P309" s="486">
        <v>0.21649837803821451</v>
      </c>
      <c r="Q309" s="488">
        <f t="shared" si="45"/>
        <v>0.18662000641810411</v>
      </c>
      <c r="R309" s="487">
        <f t="shared" si="46"/>
        <v>0.21649837803821451</v>
      </c>
      <c r="S309" s="489">
        <v>0.23374382324218754</v>
      </c>
      <c r="T309" s="487">
        <f t="shared" si="47"/>
        <v>0.19272114301320392</v>
      </c>
      <c r="U309" s="487">
        <v>0</v>
      </c>
      <c r="V309" s="489">
        <f t="shared" si="48"/>
        <v>0.19484854023439305</v>
      </c>
      <c r="W309" s="489">
        <f t="shared" si="49"/>
        <v>0.17319870243057162</v>
      </c>
      <c r="X309" s="489">
        <f t="shared" si="50"/>
        <v>0.15154886462675016</v>
      </c>
      <c r="Y309" s="489">
        <f t="shared" si="51"/>
        <v>0.22732329694012521</v>
      </c>
      <c r="Z309" s="489">
        <f t="shared" si="52"/>
        <v>0.28866450405095267</v>
      </c>
      <c r="AA309" s="487">
        <v>0.36516395488538239</v>
      </c>
      <c r="AB309" s="485">
        <v>0.22960063171386719</v>
      </c>
      <c r="AC309" s="485">
        <v>0.16524604797363282</v>
      </c>
      <c r="AD309" s="489">
        <f t="shared" si="53"/>
        <v>0.25565730667114261</v>
      </c>
      <c r="AE309" s="489">
        <f t="shared" si="54"/>
        <v>0.17671354334460906</v>
      </c>
    </row>
    <row r="310" spans="1:31" x14ac:dyDescent="0.2">
      <c r="A310" s="485">
        <v>0.31472409297246484</v>
      </c>
      <c r="B310" s="485">
        <f t="shared" si="44"/>
        <v>0.16597393255937307</v>
      </c>
      <c r="C310" s="486">
        <v>0.19169344305528468</v>
      </c>
      <c r="D310" s="486">
        <v>0.14025442206346145</v>
      </c>
      <c r="E310" s="487">
        <v>0.34437616821289058</v>
      </c>
      <c r="F310" s="486">
        <v>7.1044355951495358E-2</v>
      </c>
      <c r="G310" s="487">
        <v>0.27033883422851562</v>
      </c>
      <c r="H310" s="487">
        <v>0.34479622131347654</v>
      </c>
      <c r="I310" s="487">
        <v>0.36874052093505855</v>
      </c>
      <c r="J310" s="487">
        <v>0.2032666259765625</v>
      </c>
      <c r="K310" s="487">
        <v>0.25471046112060541</v>
      </c>
      <c r="L310" s="487">
        <v>0.21806403991699219</v>
      </c>
      <c r="M310" s="481">
        <v>0.15590056010710771</v>
      </c>
      <c r="N310" s="481">
        <v>0.15590056010710771</v>
      </c>
      <c r="O310" s="486">
        <v>0.15590056010710771</v>
      </c>
      <c r="P310" s="486">
        <v>0.21533664901439459</v>
      </c>
      <c r="Q310" s="488">
        <f t="shared" si="45"/>
        <v>0.18561860456075113</v>
      </c>
      <c r="R310" s="487">
        <f t="shared" si="46"/>
        <v>0.21533664901439459</v>
      </c>
      <c r="S310" s="489">
        <v>0.23254167480468749</v>
      </c>
      <c r="T310" s="487">
        <f t="shared" si="47"/>
        <v>0.19169344305528468</v>
      </c>
      <c r="U310" s="487">
        <v>0</v>
      </c>
      <c r="V310" s="489">
        <f t="shared" si="48"/>
        <v>0.19380298411295513</v>
      </c>
      <c r="W310" s="489">
        <f t="shared" si="49"/>
        <v>0.17226931921151567</v>
      </c>
      <c r="X310" s="489">
        <f t="shared" si="50"/>
        <v>0.15073565431007621</v>
      </c>
      <c r="Y310" s="489">
        <f t="shared" si="51"/>
        <v>0.22610348146511433</v>
      </c>
      <c r="Z310" s="489">
        <f t="shared" si="52"/>
        <v>0.28711553201919282</v>
      </c>
      <c r="AA310" s="487">
        <v>0.36328590312756992</v>
      </c>
      <c r="AB310" s="485">
        <v>0.22841979980468749</v>
      </c>
      <c r="AC310" s="485">
        <v>0.16439617919921876</v>
      </c>
      <c r="AD310" s="489">
        <f t="shared" si="53"/>
        <v>0.25434245681762696</v>
      </c>
      <c r="AE310" s="489">
        <f t="shared" si="54"/>
        <v>0.17580470260148187</v>
      </c>
    </row>
    <row r="311" spans="1:31" x14ac:dyDescent="0.2">
      <c r="A311" s="485">
        <v>0.31310546292382058</v>
      </c>
      <c r="B311" s="485">
        <f t="shared" si="44"/>
        <v>0.16508888989830131</v>
      </c>
      <c r="C311" s="486">
        <v>0.19067125317079203</v>
      </c>
      <c r="D311" s="486">
        <v>0.13950652662581059</v>
      </c>
      <c r="E311" s="487">
        <v>0.3426050479125976</v>
      </c>
      <c r="F311" s="486">
        <v>7.0665517631068445E-2</v>
      </c>
      <c r="G311" s="487">
        <v>0.26894848510742186</v>
      </c>
      <c r="H311" s="487">
        <v>0.34302294006347656</v>
      </c>
      <c r="I311" s="487">
        <v>0.36684409515380856</v>
      </c>
      <c r="J311" s="487">
        <v>0.20222122955322264</v>
      </c>
      <c r="K311" s="487">
        <v>0.25340048156738282</v>
      </c>
      <c r="L311" s="487">
        <v>0.21694253662109372</v>
      </c>
      <c r="M311" s="481">
        <v>0.15506402314724574</v>
      </c>
      <c r="N311" s="481">
        <v>0.15506402314724574</v>
      </c>
      <c r="O311" s="486">
        <v>0.15506402314724574</v>
      </c>
      <c r="P311" s="486">
        <v>0.21418118770245573</v>
      </c>
      <c r="Q311" s="488">
        <f t="shared" si="45"/>
        <v>0.18462260542485073</v>
      </c>
      <c r="R311" s="487">
        <f t="shared" si="46"/>
        <v>0.21418118770245573</v>
      </c>
      <c r="S311" s="489">
        <v>0.23134570312500002</v>
      </c>
      <c r="T311" s="487">
        <f t="shared" si="47"/>
        <v>0.19067125317079203</v>
      </c>
      <c r="U311" s="487">
        <v>0</v>
      </c>
      <c r="V311" s="489">
        <f t="shared" si="48"/>
        <v>0.19276306893221015</v>
      </c>
      <c r="W311" s="489">
        <f t="shared" si="49"/>
        <v>0.1713449501619646</v>
      </c>
      <c r="X311" s="489">
        <f t="shared" si="50"/>
        <v>0.149926831391719</v>
      </c>
      <c r="Y311" s="489">
        <f t="shared" si="51"/>
        <v>0.22489024708757852</v>
      </c>
      <c r="Z311" s="489">
        <f t="shared" si="52"/>
        <v>0.28557491693660764</v>
      </c>
      <c r="AA311" s="487">
        <v>0.36141751741108141</v>
      </c>
      <c r="AB311" s="485">
        <v>0.22724504089355468</v>
      </c>
      <c r="AC311" s="485">
        <v>0.16355068969726563</v>
      </c>
      <c r="AD311" s="489">
        <f t="shared" si="53"/>
        <v>0.25303436279296876</v>
      </c>
      <c r="AE311" s="489">
        <f t="shared" si="54"/>
        <v>0.1749005315721649</v>
      </c>
    </row>
    <row r="312" spans="1:31" x14ac:dyDescent="0.2">
      <c r="A312" s="485">
        <v>0.31149515751033324</v>
      </c>
      <c r="B312" s="485">
        <f t="shared" si="44"/>
        <v>0.16420854100378596</v>
      </c>
      <c r="C312" s="486">
        <v>0.18965448440429197</v>
      </c>
      <c r="D312" s="486">
        <v>0.13876259760327997</v>
      </c>
      <c r="E312" s="487">
        <v>0.34084301544189449</v>
      </c>
      <c r="F312" s="486">
        <v>7.0288688455191206E-2</v>
      </c>
      <c r="G312" s="487">
        <v>0.26756527008056641</v>
      </c>
      <c r="H312" s="487">
        <v>0.34125877624511719</v>
      </c>
      <c r="I312" s="487">
        <v>0.36495740844726565</v>
      </c>
      <c r="J312" s="487">
        <v>0.20118120590209959</v>
      </c>
      <c r="K312" s="487">
        <v>0.25209725128173832</v>
      </c>
      <c r="L312" s="487">
        <v>0.21582680572509763</v>
      </c>
      <c r="M312" s="481">
        <v>0.15423195051061553</v>
      </c>
      <c r="N312" s="481">
        <v>0.15423195051061553</v>
      </c>
      <c r="O312" s="486">
        <v>0.15423195051061553</v>
      </c>
      <c r="P312" s="486">
        <v>0.21303189270835535</v>
      </c>
      <c r="Q312" s="488">
        <f t="shared" si="45"/>
        <v>0.18363192160948544</v>
      </c>
      <c r="R312" s="487">
        <f t="shared" si="46"/>
        <v>0.21303189270835535</v>
      </c>
      <c r="S312" s="489">
        <v>0.23015588378906249</v>
      </c>
      <c r="T312" s="487">
        <f t="shared" si="47"/>
        <v>0.18965448440429197</v>
      </c>
      <c r="U312" s="487">
        <v>0</v>
      </c>
      <c r="V312" s="489">
        <f t="shared" si="48"/>
        <v>0.19172870343751983</v>
      </c>
      <c r="W312" s="489">
        <f t="shared" si="49"/>
        <v>0.17042551416668428</v>
      </c>
      <c r="X312" s="489">
        <f t="shared" si="50"/>
        <v>0.14912232489584873</v>
      </c>
      <c r="Y312" s="489">
        <f t="shared" si="51"/>
        <v>0.22368348734377314</v>
      </c>
      <c r="Z312" s="489">
        <f t="shared" si="52"/>
        <v>0.28404252361114041</v>
      </c>
      <c r="AA312" s="487">
        <v>0.359558743125514</v>
      </c>
      <c r="AB312" s="485">
        <v>0.22607630920410157</v>
      </c>
      <c r="AC312" s="485">
        <v>0.16270954895019532</v>
      </c>
      <c r="AD312" s="489">
        <f t="shared" si="53"/>
        <v>0.2517329978942871</v>
      </c>
      <c r="AE312" s="489">
        <f t="shared" si="54"/>
        <v>0.17400101179929114</v>
      </c>
    </row>
    <row r="313" spans="1:31" x14ac:dyDescent="0.2">
      <c r="A313" s="485">
        <v>0.30989313391817269</v>
      </c>
      <c r="B313" s="485">
        <f t="shared" si="44"/>
        <v>0.16333291215135326</v>
      </c>
      <c r="C313" s="486">
        <v>0.18864316710299631</v>
      </c>
      <c r="D313" s="486">
        <v>0.13802265719971024</v>
      </c>
      <c r="E313" s="487">
        <v>0.33909004119873043</v>
      </c>
      <c r="F313" s="486">
        <v>6.9913879670978243E-2</v>
      </c>
      <c r="G313" s="487">
        <v>0.2661891891479492</v>
      </c>
      <c r="H313" s="487">
        <v>0.33950367065429687</v>
      </c>
      <c r="I313" s="487">
        <v>0.36308043121337885</v>
      </c>
      <c r="J313" s="487">
        <v>0.20014652542114258</v>
      </c>
      <c r="K313" s="487">
        <v>0.2508007110595703</v>
      </c>
      <c r="L313" s="487">
        <v>0.21471680282592773</v>
      </c>
      <c r="M313" s="481">
        <v>0.15340436703750232</v>
      </c>
      <c r="N313" s="481">
        <v>0.15340436703750232</v>
      </c>
      <c r="O313" s="486">
        <v>0.15340436703750232</v>
      </c>
      <c r="P313" s="486">
        <v>0.21188879834257851</v>
      </c>
      <c r="Q313" s="488">
        <f t="shared" si="45"/>
        <v>0.18264658269004042</v>
      </c>
      <c r="R313" s="487">
        <f t="shared" si="46"/>
        <v>0.21188879834257851</v>
      </c>
      <c r="S313" s="489">
        <v>0.22897219238281249</v>
      </c>
      <c r="T313" s="487">
        <f t="shared" si="47"/>
        <v>0.18864316710299631</v>
      </c>
      <c r="U313" s="487">
        <v>0</v>
      </c>
      <c r="V313" s="489">
        <f t="shared" si="48"/>
        <v>0.19069991850832066</v>
      </c>
      <c r="W313" s="489">
        <f t="shared" si="49"/>
        <v>0.16951103867406281</v>
      </c>
      <c r="X313" s="489">
        <f t="shared" si="50"/>
        <v>0.14832215883980496</v>
      </c>
      <c r="Y313" s="489">
        <f t="shared" si="51"/>
        <v>0.22248323825970745</v>
      </c>
      <c r="Z313" s="489">
        <f t="shared" si="52"/>
        <v>0.28251839779010468</v>
      </c>
      <c r="AA313" s="487">
        <v>0.35770952566046466</v>
      </c>
      <c r="AB313" s="485">
        <v>0.22491358947753906</v>
      </c>
      <c r="AC313" s="485">
        <v>0.16187272644042969</v>
      </c>
      <c r="AD313" s="489">
        <f t="shared" si="53"/>
        <v>0.25043833541870114</v>
      </c>
      <c r="AE313" s="489">
        <f t="shared" si="54"/>
        <v>0.1731061248254939</v>
      </c>
    </row>
    <row r="314" spans="1:31" x14ac:dyDescent="0.2">
      <c r="A314" s="485">
        <v>0.30829934955394128</v>
      </c>
      <c r="B314" s="485">
        <f t="shared" si="44"/>
        <v>0.1624477003561493</v>
      </c>
      <c r="C314" s="486">
        <v>0.18762078187515277</v>
      </c>
      <c r="D314" s="486">
        <v>0.13727461883714581</v>
      </c>
      <c r="E314" s="487">
        <v>0.33734609558105472</v>
      </c>
      <c r="F314" s="486">
        <v>6.9534968953486834E-2</v>
      </c>
      <c r="G314" s="487">
        <v>0.26482018310546873</v>
      </c>
      <c r="H314" s="487">
        <v>0.33775759368896485</v>
      </c>
      <c r="I314" s="487">
        <v>0.36121310424804687</v>
      </c>
      <c r="J314" s="487">
        <v>0.19911717330932618</v>
      </c>
      <c r="K314" s="487">
        <v>0.24951083129882809</v>
      </c>
      <c r="L314" s="487">
        <v>0.21361251312255858</v>
      </c>
      <c r="M314" s="481">
        <v>0.15256775469517245</v>
      </c>
      <c r="N314" s="481">
        <v>0.15256775469517245</v>
      </c>
      <c r="O314" s="486">
        <v>0.15256775469517245</v>
      </c>
      <c r="P314" s="486">
        <v>0.21073323290908924</v>
      </c>
      <c r="Q314" s="488">
        <f t="shared" si="45"/>
        <v>0.18165049380213083</v>
      </c>
      <c r="R314" s="487">
        <f t="shared" si="46"/>
        <v>0.21073323290908924</v>
      </c>
      <c r="S314" s="489">
        <v>0.22779458007812503</v>
      </c>
      <c r="T314" s="487">
        <f t="shared" si="47"/>
        <v>0.18762078187515277</v>
      </c>
      <c r="U314" s="487">
        <v>0</v>
      </c>
      <c r="V314" s="489">
        <f t="shared" si="48"/>
        <v>0.18965990961818033</v>
      </c>
      <c r="W314" s="489">
        <f t="shared" si="49"/>
        <v>0.16858658632727141</v>
      </c>
      <c r="X314" s="489">
        <f t="shared" si="50"/>
        <v>0.14751326303636245</v>
      </c>
      <c r="Y314" s="489">
        <f t="shared" si="51"/>
        <v>0.22126989455454371</v>
      </c>
      <c r="Z314" s="489">
        <f t="shared" si="52"/>
        <v>0.28097764387878565</v>
      </c>
      <c r="AA314" s="487">
        <v>0.35586981040553045</v>
      </c>
      <c r="AB314" s="485">
        <v>0.22375685119628907</v>
      </c>
      <c r="AC314" s="485">
        <v>0.1610402069091797</v>
      </c>
      <c r="AD314" s="489">
        <f t="shared" si="53"/>
        <v>0.24915032196044926</v>
      </c>
      <c r="AE314" s="489">
        <f t="shared" si="54"/>
        <v>0.17221583373603946</v>
      </c>
    </row>
    <row r="315" spans="1:31" x14ac:dyDescent="0.2">
      <c r="A315" s="485">
        <v>0.30671376204316037</v>
      </c>
      <c r="B315" s="485">
        <f t="shared" si="44"/>
        <v>0.1615814358030761</v>
      </c>
      <c r="C315" s="486">
        <v>0.18662027997575997</v>
      </c>
      <c r="D315" s="486">
        <v>0.13654259163039226</v>
      </c>
      <c r="E315" s="487">
        <v>0.33561111938476562</v>
      </c>
      <c r="F315" s="486">
        <v>6.9164168513275101E-2</v>
      </c>
      <c r="G315" s="487">
        <v>0.26345822235107419</v>
      </c>
      <c r="H315" s="487">
        <v>0.33602051574707031</v>
      </c>
      <c r="I315" s="487">
        <v>0.35935536834716797</v>
      </c>
      <c r="J315" s="487">
        <v>0.19809310516357423</v>
      </c>
      <c r="K315" s="487">
        <v>0.24822759719848636</v>
      </c>
      <c r="L315" s="487">
        <v>0.21251390701293946</v>
      </c>
      <c r="M315" s="481">
        <v>0.15174907702038121</v>
      </c>
      <c r="N315" s="481">
        <v>0.15174907702038121</v>
      </c>
      <c r="O315" s="486">
        <v>0.15174907702038121</v>
      </c>
      <c r="P315" s="486">
        <v>0.20960243962014061</v>
      </c>
      <c r="Q315" s="488">
        <f t="shared" si="45"/>
        <v>0.18067575832026089</v>
      </c>
      <c r="R315" s="487">
        <f t="shared" si="46"/>
        <v>0.20960243962014061</v>
      </c>
      <c r="S315" s="489">
        <v>0.22662302246093749</v>
      </c>
      <c r="T315" s="487">
        <f t="shared" si="47"/>
        <v>0.18662027997575997</v>
      </c>
      <c r="U315" s="487">
        <v>0</v>
      </c>
      <c r="V315" s="489">
        <f t="shared" si="48"/>
        <v>0.18864219565812654</v>
      </c>
      <c r="W315" s="489">
        <f t="shared" si="49"/>
        <v>0.1676819516961125</v>
      </c>
      <c r="X315" s="489">
        <f t="shared" si="50"/>
        <v>0.14672170773409843</v>
      </c>
      <c r="Y315" s="489">
        <f t="shared" si="51"/>
        <v>0.22008256160114764</v>
      </c>
      <c r="Z315" s="489">
        <f t="shared" si="52"/>
        <v>0.27946991949352079</v>
      </c>
      <c r="AA315" s="487">
        <v>0.35403957005550984</v>
      </c>
      <c r="AB315" s="485">
        <v>0.22260606384277343</v>
      </c>
      <c r="AC315" s="485">
        <v>0.16021197509765625</v>
      </c>
      <c r="AD315" s="489">
        <f t="shared" si="53"/>
        <v>0.24786893081665037</v>
      </c>
      <c r="AE315" s="489">
        <f t="shared" si="54"/>
        <v>0.17133012007356091</v>
      </c>
    </row>
    <row r="316" spans="1:31" x14ac:dyDescent="0.2">
      <c r="A316" s="485">
        <v>0.3051363292292808</v>
      </c>
      <c r="B316" s="485">
        <f t="shared" si="44"/>
        <v>0.16071981577806535</v>
      </c>
      <c r="C316" s="486">
        <v>0.1856251423258124</v>
      </c>
      <c r="D316" s="486">
        <v>0.1358144892303183</v>
      </c>
      <c r="E316" s="487">
        <v>0.33388505340576174</v>
      </c>
      <c r="F316" s="486">
        <v>6.8795356141308772E-2</v>
      </c>
      <c r="G316" s="487">
        <v>0.26210324768066406</v>
      </c>
      <c r="H316" s="487">
        <v>0.33429234802246094</v>
      </c>
      <c r="I316" s="487">
        <v>0.3575071939086914</v>
      </c>
      <c r="J316" s="487">
        <v>0.19707430618286131</v>
      </c>
      <c r="K316" s="487">
        <v>0.24695096435546876</v>
      </c>
      <c r="L316" s="487">
        <v>0.21142094009399415</v>
      </c>
      <c r="M316" s="481">
        <v>0.15093481624116861</v>
      </c>
      <c r="N316" s="481">
        <v>0.15093481624116861</v>
      </c>
      <c r="O316" s="486">
        <v>0.15093481624116861</v>
      </c>
      <c r="P316" s="486">
        <v>0.20847774713988901</v>
      </c>
      <c r="Q316" s="488">
        <f t="shared" si="45"/>
        <v>0.17970628169052882</v>
      </c>
      <c r="R316" s="487">
        <f t="shared" si="46"/>
        <v>0.20847774713988901</v>
      </c>
      <c r="S316" s="489">
        <v>0.22545749511718749</v>
      </c>
      <c r="T316" s="487">
        <f t="shared" si="47"/>
        <v>0.1856251423258124</v>
      </c>
      <c r="U316" s="487">
        <v>0</v>
      </c>
      <c r="V316" s="489">
        <f t="shared" si="48"/>
        <v>0.1876299724259001</v>
      </c>
      <c r="W316" s="489">
        <f t="shared" si="49"/>
        <v>0.16678219771191122</v>
      </c>
      <c r="X316" s="489">
        <f t="shared" si="50"/>
        <v>0.14593442299792231</v>
      </c>
      <c r="Y316" s="489">
        <f t="shared" si="51"/>
        <v>0.21890163449688343</v>
      </c>
      <c r="Z316" s="489">
        <f t="shared" si="52"/>
        <v>0.27797032951985201</v>
      </c>
      <c r="AA316" s="487">
        <v>0.35221875000000002</v>
      </c>
      <c r="AB316" s="485">
        <v>0.22146119689941407</v>
      </c>
      <c r="AC316" s="485">
        <v>0.15938800048828125</v>
      </c>
      <c r="AD316" s="489">
        <f t="shared" si="53"/>
        <v>0.24659413528442381</v>
      </c>
      <c r="AE316" s="489">
        <f t="shared" si="54"/>
        <v>0.17044896538069149</v>
      </c>
    </row>
    <row r="317" spans="1:31" x14ac:dyDescent="0.2">
      <c r="A317" s="485">
        <v>0.30356700917257695</v>
      </c>
      <c r="B317" s="485">
        <f t="shared" si="44"/>
        <v>0.15986276529917426</v>
      </c>
      <c r="C317" s="486">
        <v>0.18463528232407966</v>
      </c>
      <c r="D317" s="486">
        <v>0.13509024827426888</v>
      </c>
      <c r="E317" s="487">
        <v>0.33216786804199222</v>
      </c>
      <c r="F317" s="486">
        <v>6.8428499741922347E-2</v>
      </c>
      <c r="G317" s="487">
        <v>0.2607552590942383</v>
      </c>
      <c r="H317" s="487">
        <v>0.33257309051513673</v>
      </c>
      <c r="I317" s="487">
        <v>0.3556685217285156</v>
      </c>
      <c r="J317" s="487">
        <v>0.19606074676513671</v>
      </c>
      <c r="K317" s="487">
        <v>0.24568088836669921</v>
      </c>
      <c r="L317" s="487">
        <v>0.21033359756469727</v>
      </c>
      <c r="M317" s="481">
        <v>0.15012490090452194</v>
      </c>
      <c r="N317" s="481">
        <v>0.15012490090452194</v>
      </c>
      <c r="O317" s="486">
        <v>0.15012490090452194</v>
      </c>
      <c r="P317" s="486">
        <v>0.20735905677431846</v>
      </c>
      <c r="Q317" s="488">
        <f t="shared" si="45"/>
        <v>0.1787419788394202</v>
      </c>
      <c r="R317" s="487">
        <f t="shared" si="46"/>
        <v>0.20735905677431846</v>
      </c>
      <c r="S317" s="489">
        <v>0.22429797363281254</v>
      </c>
      <c r="T317" s="487">
        <f t="shared" si="47"/>
        <v>0.18463528232407966</v>
      </c>
      <c r="U317" s="487">
        <v>0</v>
      </c>
      <c r="V317" s="489">
        <f t="shared" si="48"/>
        <v>0.18662315109688662</v>
      </c>
      <c r="W317" s="489">
        <f t="shared" si="49"/>
        <v>0.16588724541945477</v>
      </c>
      <c r="X317" s="489">
        <f t="shared" si="50"/>
        <v>0.14515133974202291</v>
      </c>
      <c r="Y317" s="489">
        <f t="shared" si="51"/>
        <v>0.21772700961303437</v>
      </c>
      <c r="Z317" s="489">
        <f t="shared" si="52"/>
        <v>0.27647874236575798</v>
      </c>
      <c r="AA317" s="487">
        <v>0.35040729562859785</v>
      </c>
      <c r="AB317" s="485">
        <v>0.22032221984863282</v>
      </c>
      <c r="AC317" s="485">
        <v>0.15856826782226563</v>
      </c>
      <c r="AD317" s="489">
        <f t="shared" si="53"/>
        <v>0.24532590866088871</v>
      </c>
      <c r="AE317" s="489">
        <f t="shared" si="54"/>
        <v>0.16957235120006439</v>
      </c>
    </row>
    <row r="318" spans="1:31" x14ac:dyDescent="0.2">
      <c r="A318" s="485">
        <v>0.30200576014909891</v>
      </c>
      <c r="B318" s="485">
        <f t="shared" si="44"/>
        <v>0.15901030994654797</v>
      </c>
      <c r="C318" s="486">
        <v>0.1836507295146354</v>
      </c>
      <c r="D318" s="486">
        <v>0.13436989037846053</v>
      </c>
      <c r="E318" s="487">
        <v>0.33045953369140624</v>
      </c>
      <c r="F318" s="486">
        <v>6.806361026457583E-2</v>
      </c>
      <c r="G318" s="487">
        <v>0.25941419738769533</v>
      </c>
      <c r="H318" s="487">
        <v>0.3308626544189453</v>
      </c>
      <c r="I318" s="487">
        <v>0.3538393222045898</v>
      </c>
      <c r="J318" s="487">
        <v>0.19505239730834961</v>
      </c>
      <c r="K318" s="487">
        <v>0.24441735443115237</v>
      </c>
      <c r="L318" s="487">
        <v>0.20925184982299805</v>
      </c>
      <c r="M318" s="481">
        <v>0.14931935518925329</v>
      </c>
      <c r="N318" s="481">
        <v>0.14931935518925329</v>
      </c>
      <c r="O318" s="486">
        <v>0.14931935518925329</v>
      </c>
      <c r="P318" s="486">
        <v>0.20624640192025853</v>
      </c>
      <c r="Q318" s="488">
        <f t="shared" si="45"/>
        <v>0.17778287855475591</v>
      </c>
      <c r="R318" s="487">
        <f t="shared" si="46"/>
        <v>0.20624640192025853</v>
      </c>
      <c r="S318" s="489">
        <v>0.22314440917968753</v>
      </c>
      <c r="T318" s="487">
        <f t="shared" si="47"/>
        <v>0.1836507295146354</v>
      </c>
      <c r="U318" s="487">
        <v>0</v>
      </c>
      <c r="V318" s="489">
        <f t="shared" si="48"/>
        <v>0.18562176172823269</v>
      </c>
      <c r="W318" s="489">
        <f t="shared" si="49"/>
        <v>0.16499712153620683</v>
      </c>
      <c r="X318" s="489">
        <f t="shared" si="50"/>
        <v>0.14437248134418096</v>
      </c>
      <c r="Y318" s="489">
        <f t="shared" si="51"/>
        <v>0.21655872201627147</v>
      </c>
      <c r="Z318" s="489">
        <f t="shared" si="52"/>
        <v>0.27499520256034471</v>
      </c>
      <c r="AA318" s="487">
        <v>0.3486051523309005</v>
      </c>
      <c r="AB318" s="485">
        <v>0.21918910217285156</v>
      </c>
      <c r="AC318" s="485">
        <v>0.15775274658203126</v>
      </c>
      <c r="AD318" s="489">
        <f t="shared" si="53"/>
        <v>0.24406419754028325</v>
      </c>
      <c r="AE318" s="489">
        <f t="shared" si="54"/>
        <v>0.16870024061694583</v>
      </c>
    </row>
    <row r="319" spans="1:31" x14ac:dyDescent="0.2">
      <c r="A319" s="485">
        <v>0.30045254064933397</v>
      </c>
      <c r="B319" s="485">
        <f t="shared" si="44"/>
        <v>0.15814852526353634</v>
      </c>
      <c r="C319" s="486">
        <v>0.18265540169109473</v>
      </c>
      <c r="D319" s="486">
        <v>0.13364164883597796</v>
      </c>
      <c r="E319" s="487">
        <v>0.32875996154785159</v>
      </c>
      <c r="F319" s="486">
        <v>6.769472741153186E-2</v>
      </c>
      <c r="G319" s="487">
        <v>0.25808003295898441</v>
      </c>
      <c r="H319" s="487">
        <v>0.32916101013183591</v>
      </c>
      <c r="I319" s="487">
        <v>0.35201953613281245</v>
      </c>
      <c r="J319" s="487">
        <v>0.19404924301147461</v>
      </c>
      <c r="K319" s="487">
        <v>0.24316031814575195</v>
      </c>
      <c r="L319" s="487">
        <v>0.20817566726684569</v>
      </c>
      <c r="M319" s="481">
        <v>0.14850502103493607</v>
      </c>
      <c r="N319" s="481">
        <v>0.14850502103493607</v>
      </c>
      <c r="O319" s="486">
        <v>0.14850502103493607</v>
      </c>
      <c r="P319" s="486">
        <v>0.20512160809111399</v>
      </c>
      <c r="Q319" s="488">
        <f t="shared" si="45"/>
        <v>0.17681331456302501</v>
      </c>
      <c r="R319" s="487">
        <f t="shared" si="46"/>
        <v>0.20512160809111399</v>
      </c>
      <c r="S319" s="489">
        <v>0.22199677734375001</v>
      </c>
      <c r="T319" s="487">
        <f t="shared" si="47"/>
        <v>0.18265540169109473</v>
      </c>
      <c r="U319" s="487">
        <v>0</v>
      </c>
      <c r="V319" s="489">
        <f t="shared" si="48"/>
        <v>0.1846094472820026</v>
      </c>
      <c r="W319" s="489">
        <f t="shared" si="49"/>
        <v>0.16409728647289121</v>
      </c>
      <c r="X319" s="489">
        <f t="shared" si="50"/>
        <v>0.14358512566377979</v>
      </c>
      <c r="Y319" s="489">
        <f t="shared" si="51"/>
        <v>0.21537768849566971</v>
      </c>
      <c r="Z319" s="489">
        <f t="shared" si="52"/>
        <v>0.27349547745481861</v>
      </c>
      <c r="AA319" s="487">
        <v>0.3468122654965049</v>
      </c>
      <c r="AB319" s="485">
        <v>0.21806181335449218</v>
      </c>
      <c r="AC319" s="485">
        <v>0.15694142150878906</v>
      </c>
      <c r="AD319" s="489">
        <f t="shared" si="53"/>
        <v>0.24280897521972658</v>
      </c>
      <c r="AE319" s="489">
        <f t="shared" si="54"/>
        <v>0.167832615173969</v>
      </c>
    </row>
    <row r="320" spans="1:31" x14ac:dyDescent="0.2">
      <c r="A320" s="485">
        <v>0.29890730937744958</v>
      </c>
      <c r="B320" s="485">
        <f t="shared" si="44"/>
        <v>0.157318963201804</v>
      </c>
      <c r="C320" s="486">
        <v>0.18169728974309574</v>
      </c>
      <c r="D320" s="486">
        <v>0.13294063666051226</v>
      </c>
      <c r="E320" s="487">
        <v>0.3270691516113281</v>
      </c>
      <c r="F320" s="486">
        <v>6.7339637298953564E-2</v>
      </c>
      <c r="G320" s="487">
        <v>0.25675273620605465</v>
      </c>
      <c r="H320" s="487">
        <v>0.32746812805175779</v>
      </c>
      <c r="I320" s="487">
        <v>0.35020910430908203</v>
      </c>
      <c r="J320" s="487">
        <v>0.19305123947143554</v>
      </c>
      <c r="K320" s="487">
        <v>0.24190973510742189</v>
      </c>
      <c r="L320" s="487">
        <v>0.20710502029418945</v>
      </c>
      <c r="M320" s="481">
        <v>0.14772116149357359</v>
      </c>
      <c r="N320" s="481">
        <v>0.14772116149357359</v>
      </c>
      <c r="O320" s="486">
        <v>0.14772116149357359</v>
      </c>
      <c r="P320" s="486">
        <v>0.20403890712571021</v>
      </c>
      <c r="Q320" s="488">
        <f t="shared" si="45"/>
        <v>0.17588003430964189</v>
      </c>
      <c r="R320" s="487">
        <f t="shared" si="46"/>
        <v>0.20403890712571021</v>
      </c>
      <c r="S320" s="489">
        <v>0.2208550537109375</v>
      </c>
      <c r="T320" s="487">
        <f t="shared" si="47"/>
        <v>0.18169728974309574</v>
      </c>
      <c r="U320" s="487">
        <v>0</v>
      </c>
      <c r="V320" s="489">
        <f t="shared" si="48"/>
        <v>0.1836350164131392</v>
      </c>
      <c r="W320" s="489">
        <f t="shared" si="49"/>
        <v>0.16323112570056819</v>
      </c>
      <c r="X320" s="489">
        <f t="shared" si="50"/>
        <v>0.14282723498799713</v>
      </c>
      <c r="Y320" s="489">
        <f t="shared" si="51"/>
        <v>0.21424085248199576</v>
      </c>
      <c r="Z320" s="489">
        <f t="shared" si="52"/>
        <v>0.27205187616761362</v>
      </c>
      <c r="AA320" s="487">
        <v>0.34502860782020972</v>
      </c>
      <c r="AB320" s="485">
        <v>0.21694032287597656</v>
      </c>
      <c r="AC320" s="485">
        <v>0.15613427734374999</v>
      </c>
      <c r="AD320" s="489">
        <f t="shared" si="53"/>
        <v>0.2415602149963379</v>
      </c>
      <c r="AE320" s="489">
        <f t="shared" si="54"/>
        <v>0.16696945641376709</v>
      </c>
    </row>
    <row r="321" spans="1:31" x14ac:dyDescent="0.2">
      <c r="A321" s="485">
        <v>0.29737002524978018</v>
      </c>
      <c r="B321" s="485">
        <f t="shared" si="44"/>
        <v>0.15649380066898971</v>
      </c>
      <c r="C321" s="486">
        <v>0.18074425908004993</v>
      </c>
      <c r="D321" s="486">
        <v>0.13224334225792952</v>
      </c>
      <c r="E321" s="487">
        <v>0.32538704467773438</v>
      </c>
      <c r="F321" s="486">
        <v>6.6986430383897053E-2</v>
      </c>
      <c r="G321" s="487">
        <v>0.25543224792480468</v>
      </c>
      <c r="H321" s="487">
        <v>0.32578394897460933</v>
      </c>
      <c r="I321" s="487">
        <v>0.34840796752929687</v>
      </c>
      <c r="J321" s="487">
        <v>0.19205837188720704</v>
      </c>
      <c r="K321" s="487">
        <v>0.24066559051513672</v>
      </c>
      <c r="L321" s="487">
        <v>0.20603987930297851</v>
      </c>
      <c r="M321" s="481">
        <v>0.14694148515347713</v>
      </c>
      <c r="N321" s="481">
        <v>0.14694148515347713</v>
      </c>
      <c r="O321" s="486">
        <v>0.14694148515347713</v>
      </c>
      <c r="P321" s="486">
        <v>0.20296198418023237</v>
      </c>
      <c r="Q321" s="488">
        <f t="shared" si="45"/>
        <v>0.17495173466685476</v>
      </c>
      <c r="R321" s="487">
        <f t="shared" si="46"/>
        <v>0.20296198418023237</v>
      </c>
      <c r="S321" s="489">
        <v>0.21971918945312502</v>
      </c>
      <c r="T321" s="487">
        <f t="shared" si="47"/>
        <v>0.18074425908004993</v>
      </c>
      <c r="U321" s="487">
        <v>0</v>
      </c>
      <c r="V321" s="489">
        <f t="shared" si="48"/>
        <v>0.18266578576220913</v>
      </c>
      <c r="W321" s="489">
        <f t="shared" si="49"/>
        <v>0.16236958734418591</v>
      </c>
      <c r="X321" s="489">
        <f t="shared" si="50"/>
        <v>0.14207338892616264</v>
      </c>
      <c r="Y321" s="489">
        <f t="shared" si="51"/>
        <v>0.21311008338924398</v>
      </c>
      <c r="Z321" s="489">
        <f t="shared" si="52"/>
        <v>0.27061597890697647</v>
      </c>
      <c r="AA321" s="487">
        <v>0.34325412469161182</v>
      </c>
      <c r="AB321" s="485">
        <v>0.21582460021972658</v>
      </c>
      <c r="AC321" s="485">
        <v>0.15533128356933593</v>
      </c>
      <c r="AD321" s="489">
        <f t="shared" si="53"/>
        <v>0.24031786346435549</v>
      </c>
      <c r="AE321" s="489">
        <f t="shared" si="54"/>
        <v>0.16611072742160646</v>
      </c>
    </row>
    <row r="322" spans="1:31" x14ac:dyDescent="0.2">
      <c r="A322" s="485">
        <v>0.29584064739412863</v>
      </c>
      <c r="B322" s="485">
        <f t="shared" ref="B322:B385" si="55">+AVERAGE(C322,D322)</f>
        <v>0.15565928573281007</v>
      </c>
      <c r="C322" s="486">
        <v>0.17978042675451217</v>
      </c>
      <c r="D322" s="486">
        <v>0.13153814471110797</v>
      </c>
      <c r="E322" s="487">
        <v>0.32371358154296875</v>
      </c>
      <c r="F322" s="486">
        <v>6.6629220216863308E-2</v>
      </c>
      <c r="G322" s="487">
        <v>0.25411856811523437</v>
      </c>
      <c r="H322" s="487">
        <v>0.32410844329833988</v>
      </c>
      <c r="I322" s="487">
        <v>0.34661609619140621</v>
      </c>
      <c r="J322" s="487">
        <v>0.19107061065673828</v>
      </c>
      <c r="K322" s="487">
        <v>0.23942783996582029</v>
      </c>
      <c r="L322" s="487">
        <v>0.20498021469116212</v>
      </c>
      <c r="M322" s="481">
        <v>0.14615299800797132</v>
      </c>
      <c r="N322" s="481">
        <v>0.14615299800797132</v>
      </c>
      <c r="O322" s="486">
        <v>0.14615299800797132</v>
      </c>
      <c r="P322" s="486">
        <v>0.20187289136627778</v>
      </c>
      <c r="Q322" s="488">
        <f t="shared" ref="Q322:Q385" si="56">+AVERAGE(O322:P322)</f>
        <v>0.17401294468712455</v>
      </c>
      <c r="R322" s="487">
        <f t="shared" ref="R322:R385" si="57">+P322</f>
        <v>0.20187289136627778</v>
      </c>
      <c r="S322" s="489">
        <v>0.21858916015625002</v>
      </c>
      <c r="T322" s="487">
        <f t="shared" ref="T322:T385" si="58">+C322</f>
        <v>0.17978042675451217</v>
      </c>
      <c r="U322" s="487">
        <v>0</v>
      </c>
      <c r="V322" s="489">
        <f t="shared" ref="V322:V385" si="59">+$P322*0.9</f>
        <v>0.18168560222965002</v>
      </c>
      <c r="W322" s="489">
        <f t="shared" ref="W322:W385" si="60">+$P322*0.8</f>
        <v>0.16149831309302223</v>
      </c>
      <c r="X322" s="489">
        <f t="shared" ref="X322:X385" si="61">+$P322*0.7</f>
        <v>0.14131102395639444</v>
      </c>
      <c r="Y322" s="489">
        <f t="shared" ref="Y322:Y385" si="62">+$P322*0.9*8750/7500</f>
        <v>0.21196653593459169</v>
      </c>
      <c r="Z322" s="489">
        <f t="shared" ref="Z322:Z385" si="63">+$P322*10000/7500</f>
        <v>0.26916385515503705</v>
      </c>
      <c r="AA322" s="487">
        <v>0.34148876150030838</v>
      </c>
      <c r="AB322" s="485">
        <v>0.21471461486816407</v>
      </c>
      <c r="AC322" s="485">
        <v>0.15453240966796875</v>
      </c>
      <c r="AD322" s="489">
        <f t="shared" ref="AD322:AD385" si="64">+S322*1.09375</f>
        <v>0.23908189392089846</v>
      </c>
      <c r="AE322" s="489">
        <f t="shared" ref="AE322:AE385" si="65">+S322*0.756013745704467</f>
        <v>0.16525640974012021</v>
      </c>
    </row>
    <row r="323" spans="1:31" x14ac:dyDescent="0.2">
      <c r="A323" s="485">
        <v>0.29431913514842745</v>
      </c>
      <c r="B323" s="485">
        <f t="shared" si="55"/>
        <v>0.15482924509726503</v>
      </c>
      <c r="C323" s="486">
        <v>0.17882176207235487</v>
      </c>
      <c r="D323" s="486">
        <v>0.13083672812217517</v>
      </c>
      <c r="E323" s="487">
        <v>0.32204873260498046</v>
      </c>
      <c r="F323" s="486">
        <v>6.6273925253030497E-2</v>
      </c>
      <c r="G323" s="487">
        <v>0.25281163757324221</v>
      </c>
      <c r="H323" s="487">
        <v>0.32244155181884765</v>
      </c>
      <c r="I323" s="487">
        <v>0.3448334310913086</v>
      </c>
      <c r="J323" s="487">
        <v>0.19008792617797851</v>
      </c>
      <c r="K323" s="487">
        <v>0.23819645385742186</v>
      </c>
      <c r="L323" s="487">
        <v>0.20392599685668944</v>
      </c>
      <c r="M323" s="481">
        <v>0.14536876487536221</v>
      </c>
      <c r="N323" s="481">
        <v>0.14536876487536221</v>
      </c>
      <c r="O323" s="486">
        <v>0.14536876487536221</v>
      </c>
      <c r="P323" s="486">
        <v>0.20078967438036013</v>
      </c>
      <c r="Q323" s="488">
        <f t="shared" si="56"/>
        <v>0.17307921962786116</v>
      </c>
      <c r="R323" s="487">
        <f t="shared" si="57"/>
        <v>0.20078967438036013</v>
      </c>
      <c r="S323" s="489">
        <v>0.21746494140625</v>
      </c>
      <c r="T323" s="487">
        <f t="shared" si="58"/>
        <v>0.17882176207235487</v>
      </c>
      <c r="U323" s="487">
        <v>0</v>
      </c>
      <c r="V323" s="489">
        <f t="shared" si="59"/>
        <v>0.18071070694232413</v>
      </c>
      <c r="W323" s="489">
        <f t="shared" si="60"/>
        <v>0.16063173950428811</v>
      </c>
      <c r="X323" s="489">
        <f t="shared" si="61"/>
        <v>0.14055277206625208</v>
      </c>
      <c r="Y323" s="489">
        <f t="shared" si="62"/>
        <v>0.21082915809937816</v>
      </c>
      <c r="Z323" s="489">
        <f t="shared" si="63"/>
        <v>0.26771956584048018</v>
      </c>
      <c r="AA323" s="487">
        <v>0.33973249094109786</v>
      </c>
      <c r="AB323" s="485">
        <v>0.21361033630371093</v>
      </c>
      <c r="AC323" s="485">
        <v>0.15373764038085938</v>
      </c>
      <c r="AD323" s="489">
        <f t="shared" si="64"/>
        <v>0.23785227966308595</v>
      </c>
      <c r="AE323" s="489">
        <f t="shared" si="65"/>
        <v>0.16440648491194151</v>
      </c>
    </row>
    <row r="324" spans="1:31" x14ac:dyDescent="0.2">
      <c r="A324" s="485">
        <v>0.29280544805969111</v>
      </c>
      <c r="B324" s="485">
        <f t="shared" si="55"/>
        <v>0.15400360652858852</v>
      </c>
      <c r="C324" s="486">
        <v>0.1778681816063849</v>
      </c>
      <c r="D324" s="486">
        <v>0.13013903145079211</v>
      </c>
      <c r="E324" s="487">
        <v>0.32039243865966793</v>
      </c>
      <c r="F324" s="486">
        <v>6.5920514573077169E-2</v>
      </c>
      <c r="G324" s="487">
        <v>0.25151142669677734</v>
      </c>
      <c r="H324" s="487">
        <v>0.32078324493408206</v>
      </c>
      <c r="I324" s="487">
        <v>0.34305994262695311</v>
      </c>
      <c r="J324" s="487">
        <v>0.18911030364990233</v>
      </c>
      <c r="K324" s="487">
        <v>0.23697140258789062</v>
      </c>
      <c r="L324" s="487">
        <v>0.20287719619750974</v>
      </c>
      <c r="M324" s="481">
        <v>0.14458871693762315</v>
      </c>
      <c r="N324" s="481">
        <v>0.14458871693762315</v>
      </c>
      <c r="O324" s="486">
        <v>0.14458871693762315</v>
      </c>
      <c r="P324" s="486">
        <v>0.19971223816802125</v>
      </c>
      <c r="Q324" s="488">
        <f t="shared" si="56"/>
        <v>0.1721504775528222</v>
      </c>
      <c r="R324" s="487">
        <f t="shared" si="57"/>
        <v>0.19971223816802125</v>
      </c>
      <c r="S324" s="489">
        <v>0.2163465087890625</v>
      </c>
      <c r="T324" s="487">
        <f t="shared" si="58"/>
        <v>0.1778681816063849</v>
      </c>
      <c r="U324" s="487">
        <v>0</v>
      </c>
      <c r="V324" s="489">
        <f t="shared" si="59"/>
        <v>0.17974101435121914</v>
      </c>
      <c r="W324" s="489">
        <f t="shared" si="60"/>
        <v>0.15976979053441701</v>
      </c>
      <c r="X324" s="489">
        <f t="shared" si="61"/>
        <v>0.13979856671761487</v>
      </c>
      <c r="Y324" s="489">
        <f t="shared" si="62"/>
        <v>0.20969785007642233</v>
      </c>
      <c r="Z324" s="489">
        <f t="shared" si="63"/>
        <v>0.26628298422402835</v>
      </c>
      <c r="AA324" s="487">
        <v>0.3379852310983758</v>
      </c>
      <c r="AB324" s="485">
        <v>0.21251173400878906</v>
      </c>
      <c r="AC324" s="485">
        <v>0.15294696044921874</v>
      </c>
      <c r="AD324" s="489">
        <f t="shared" si="64"/>
        <v>0.23662899398803711</v>
      </c>
      <c r="AE324" s="489">
        <f t="shared" si="65"/>
        <v>0.16356093447970355</v>
      </c>
    </row>
    <row r="325" spans="1:31" x14ac:dyDescent="0.2">
      <c r="A325" s="485">
        <v>0.29129954588308465</v>
      </c>
      <c r="B325" s="485">
        <f t="shared" si="55"/>
        <v>0.15318239466938313</v>
      </c>
      <c r="C325" s="486">
        <v>0.17691971381785074</v>
      </c>
      <c r="D325" s="486">
        <v>0.12944507552091553</v>
      </c>
      <c r="E325" s="487">
        <v>0.31874467010498048</v>
      </c>
      <c r="F325" s="486">
        <v>6.5568998725152663E-2</v>
      </c>
      <c r="G325" s="487">
        <v>0.25021790588378906</v>
      </c>
      <c r="H325" s="487">
        <v>0.31913346343994142</v>
      </c>
      <c r="I325" s="487">
        <v>0.34129557159423829</v>
      </c>
      <c r="J325" s="487">
        <v>0.18813771347045899</v>
      </c>
      <c r="K325" s="487">
        <v>0.23575265655517577</v>
      </c>
      <c r="L325" s="487">
        <v>0.20183379791259765</v>
      </c>
      <c r="M325" s="481">
        <v>0.14381287748191984</v>
      </c>
      <c r="N325" s="481">
        <v>0.14381287748191984</v>
      </c>
      <c r="O325" s="486">
        <v>0.14381287748191984</v>
      </c>
      <c r="P325" s="486">
        <v>0.19864061489450938</v>
      </c>
      <c r="Q325" s="488">
        <f t="shared" si="56"/>
        <v>0.1712267461882146</v>
      </c>
      <c r="R325" s="487">
        <f t="shared" si="57"/>
        <v>0.19864061489450938</v>
      </c>
      <c r="S325" s="489">
        <v>0.215233837890625</v>
      </c>
      <c r="T325" s="487">
        <f t="shared" si="58"/>
        <v>0.17691971381785074</v>
      </c>
      <c r="U325" s="487">
        <v>0</v>
      </c>
      <c r="V325" s="489">
        <f t="shared" si="59"/>
        <v>0.17877655340505844</v>
      </c>
      <c r="W325" s="489">
        <f t="shared" si="60"/>
        <v>0.15891249191560752</v>
      </c>
      <c r="X325" s="489">
        <f t="shared" si="61"/>
        <v>0.13904843042615656</v>
      </c>
      <c r="Y325" s="489">
        <f t="shared" si="62"/>
        <v>0.20857264563923483</v>
      </c>
      <c r="Z325" s="489">
        <f t="shared" si="63"/>
        <v>0.26485415319267919</v>
      </c>
      <c r="AA325" s="487">
        <v>0.33624698197214226</v>
      </c>
      <c r="AB325" s="485">
        <v>0.2114187774658203</v>
      </c>
      <c r="AC325" s="485">
        <v>0.15216035461425781</v>
      </c>
      <c r="AD325" s="489">
        <f t="shared" si="64"/>
        <v>0.23541201019287109</v>
      </c>
      <c r="AE325" s="489">
        <f t="shared" si="65"/>
        <v>0.16271973998603945</v>
      </c>
    </row>
    <row r="326" spans="1:31" x14ac:dyDescent="0.2">
      <c r="A326" s="485">
        <v>0.28980138858070131</v>
      </c>
      <c r="B326" s="485">
        <f t="shared" si="55"/>
        <v>0.15235219541074702</v>
      </c>
      <c r="C326" s="486">
        <v>0.17596086593218663</v>
      </c>
      <c r="D326" s="486">
        <v>0.12874352488930743</v>
      </c>
      <c r="E326" s="487">
        <v>0.31710536773681641</v>
      </c>
      <c r="F326" s="486">
        <v>6.5213635863456812E-2</v>
      </c>
      <c r="G326" s="487">
        <v>0.24893104553222656</v>
      </c>
      <c r="H326" s="487">
        <v>0.31749214813232424</v>
      </c>
      <c r="I326" s="487">
        <v>0.33954028839111328</v>
      </c>
      <c r="J326" s="487">
        <v>0.18717012603759767</v>
      </c>
      <c r="K326" s="487">
        <v>0.23454017135620114</v>
      </c>
      <c r="L326" s="487">
        <v>0.20079575759887694</v>
      </c>
      <c r="M326" s="481">
        <v>0.14302857368007355</v>
      </c>
      <c r="N326" s="481">
        <v>0.14302857368007355</v>
      </c>
      <c r="O326" s="486">
        <v>0.14302857368007355</v>
      </c>
      <c r="P326" s="486">
        <v>0.1975573002971609</v>
      </c>
      <c r="Q326" s="488">
        <f t="shared" si="56"/>
        <v>0.17029293698861722</v>
      </c>
      <c r="R326" s="487">
        <f t="shared" si="57"/>
        <v>0.1975573002971609</v>
      </c>
      <c r="S326" s="489">
        <v>0.21412687988281254</v>
      </c>
      <c r="T326" s="487">
        <f t="shared" si="58"/>
        <v>0.17596086593218663</v>
      </c>
      <c r="U326" s="487">
        <v>0</v>
      </c>
      <c r="V326" s="489">
        <f t="shared" si="59"/>
        <v>0.17780157026744481</v>
      </c>
      <c r="W326" s="489">
        <f t="shared" si="60"/>
        <v>0.15804584023772872</v>
      </c>
      <c r="X326" s="489">
        <f t="shared" si="61"/>
        <v>0.13829011020801263</v>
      </c>
      <c r="Y326" s="489">
        <f t="shared" si="62"/>
        <v>0.20743516531201894</v>
      </c>
      <c r="Z326" s="489">
        <f t="shared" si="63"/>
        <v>0.26340973372954785</v>
      </c>
      <c r="AA326" s="487">
        <v>0.33451766164679275</v>
      </c>
      <c r="AB326" s="485">
        <v>0.21033145141601561</v>
      </c>
      <c r="AC326" s="485">
        <v>0.15137779235839843</v>
      </c>
      <c r="AD326" s="489">
        <f t="shared" si="64"/>
        <v>0.23420127487182621</v>
      </c>
      <c r="AE326" s="489">
        <f t="shared" si="65"/>
        <v>0.16188286451621559</v>
      </c>
    </row>
    <row r="327" spans="1:31" x14ac:dyDescent="0.2">
      <c r="A327" s="485">
        <v>0.28831093632057309</v>
      </c>
      <c r="B327" s="485">
        <f t="shared" si="55"/>
        <v>0.15153976589541468</v>
      </c>
      <c r="C327" s="486">
        <v>0.17502254140958079</v>
      </c>
      <c r="D327" s="486">
        <v>0.12805699038124854</v>
      </c>
      <c r="E327" s="487">
        <v>0.31547450195312499</v>
      </c>
      <c r="F327" s="486">
        <v>6.4865879256243014E-2</v>
      </c>
      <c r="G327" s="487">
        <v>0.24765078643798827</v>
      </c>
      <c r="H327" s="487">
        <v>0.31585926940917969</v>
      </c>
      <c r="I327" s="487">
        <v>0.33779403381347656</v>
      </c>
      <c r="J327" s="487">
        <v>0.18620751174926758</v>
      </c>
      <c r="K327" s="487">
        <v>0.23333393218994139</v>
      </c>
      <c r="L327" s="487">
        <v>0.19976306045532224</v>
      </c>
      <c r="M327" s="481">
        <v>0.1422610831945311</v>
      </c>
      <c r="N327" s="481">
        <v>0.1422610831945311</v>
      </c>
      <c r="O327" s="486">
        <v>0.1422610831945311</v>
      </c>
      <c r="P327" s="486">
        <v>0.1964972089851503</v>
      </c>
      <c r="Q327" s="488">
        <f t="shared" si="56"/>
        <v>0.1693791460898407</v>
      </c>
      <c r="R327" s="487">
        <f t="shared" si="57"/>
        <v>0.1964972089851503</v>
      </c>
      <c r="S327" s="489">
        <v>0.21302563476562503</v>
      </c>
      <c r="T327" s="487">
        <f t="shared" si="58"/>
        <v>0.17502254140958079</v>
      </c>
      <c r="U327" s="487">
        <v>0</v>
      </c>
      <c r="V327" s="489">
        <f t="shared" si="59"/>
        <v>0.17684748808663528</v>
      </c>
      <c r="W327" s="489">
        <f t="shared" si="60"/>
        <v>0.15719776718812026</v>
      </c>
      <c r="X327" s="489">
        <f t="shared" si="61"/>
        <v>0.13754804628960521</v>
      </c>
      <c r="Y327" s="489">
        <f t="shared" si="62"/>
        <v>0.20632206943440781</v>
      </c>
      <c r="Z327" s="489">
        <f t="shared" si="63"/>
        <v>0.26199627864686703</v>
      </c>
      <c r="AA327" s="487">
        <v>0.3327972428171258</v>
      </c>
      <c r="AB327" s="485">
        <v>0.2092497100830078</v>
      </c>
      <c r="AC327" s="485">
        <v>0.15059925842285157</v>
      </c>
      <c r="AD327" s="489">
        <f t="shared" si="64"/>
        <v>0.23299678802490237</v>
      </c>
      <c r="AE327" s="489">
        <f t="shared" si="65"/>
        <v>0.16105030807023191</v>
      </c>
    </row>
    <row r="328" spans="1:31" x14ac:dyDescent="0.2">
      <c r="A328" s="485">
        <v>0.2868281494755065</v>
      </c>
      <c r="B328" s="485">
        <f t="shared" si="55"/>
        <v>0.15073169226844141</v>
      </c>
      <c r="C328" s="486">
        <v>0.1740892477687781</v>
      </c>
      <c r="D328" s="486">
        <v>0.12737413676810469</v>
      </c>
      <c r="E328" s="487">
        <v>0.31385201354980469</v>
      </c>
      <c r="F328" s="486">
        <v>6.4519987166416395E-2</v>
      </c>
      <c r="G328" s="487">
        <v>0.24637711380004884</v>
      </c>
      <c r="H328" s="487">
        <v>0.31423479766845702</v>
      </c>
      <c r="I328" s="487">
        <v>0.33605674865722657</v>
      </c>
      <c r="J328" s="487">
        <v>0.18524984100341796</v>
      </c>
      <c r="K328" s="487">
        <v>0.23213389465332032</v>
      </c>
      <c r="L328" s="487">
        <v>0.19873567687988283</v>
      </c>
      <c r="M328" s="481">
        <v>0.14149773344158306</v>
      </c>
      <c r="N328" s="481">
        <v>0.14149773344158306</v>
      </c>
      <c r="O328" s="486">
        <v>0.14149773344158306</v>
      </c>
      <c r="P328" s="486">
        <v>0.19544283703348531</v>
      </c>
      <c r="Q328" s="488">
        <f t="shared" si="56"/>
        <v>0.16847028523753418</v>
      </c>
      <c r="R328" s="487">
        <f t="shared" si="57"/>
        <v>0.19544283703348531</v>
      </c>
      <c r="S328" s="489">
        <v>0.21193002929687502</v>
      </c>
      <c r="T328" s="487">
        <f t="shared" si="58"/>
        <v>0.1740892477687781</v>
      </c>
      <c r="U328" s="487">
        <v>0</v>
      </c>
      <c r="V328" s="489">
        <f t="shared" si="59"/>
        <v>0.17589855333013679</v>
      </c>
      <c r="W328" s="489">
        <f t="shared" si="60"/>
        <v>0.15635426962678825</v>
      </c>
      <c r="X328" s="489">
        <f t="shared" si="61"/>
        <v>0.13680998592343971</v>
      </c>
      <c r="Y328" s="489">
        <f t="shared" si="62"/>
        <v>0.2052149788851596</v>
      </c>
      <c r="Z328" s="489">
        <f t="shared" si="63"/>
        <v>0.26059044937798043</v>
      </c>
      <c r="AA328" s="487">
        <v>0.33108567087273849</v>
      </c>
      <c r="AB328" s="485">
        <v>0.20817353820800782</v>
      </c>
      <c r="AC328" s="485">
        <v>0.14982472229003907</v>
      </c>
      <c r="AD328" s="489">
        <f t="shared" si="64"/>
        <v>0.23179846954345704</v>
      </c>
      <c r="AE328" s="489">
        <f t="shared" si="65"/>
        <v>0.16022201527598792</v>
      </c>
    </row>
    <row r="329" spans="1:31" x14ac:dyDescent="0.2">
      <c r="A329" s="485">
        <v>0.28535298862220954</v>
      </c>
      <c r="B329" s="485">
        <f t="shared" si="55"/>
        <v>0.14992790420772639</v>
      </c>
      <c r="C329" s="486">
        <v>0.17316090379048454</v>
      </c>
      <c r="D329" s="486">
        <v>0.12669490462496821</v>
      </c>
      <c r="E329" s="487">
        <v>0.31223787292480465</v>
      </c>
      <c r="F329" s="486">
        <v>6.417592949293463E-2</v>
      </c>
      <c r="G329" s="487">
        <v>0.24510999801635741</v>
      </c>
      <c r="H329" s="487">
        <v>0.31261867370605467</v>
      </c>
      <c r="I329" s="487">
        <v>0.33432840332031249</v>
      </c>
      <c r="J329" s="487">
        <v>0.18429709899902344</v>
      </c>
      <c r="K329" s="487">
        <v>0.2309400291442871</v>
      </c>
      <c r="L329" s="487">
        <v>0.19771357727050781</v>
      </c>
      <c r="M329" s="481">
        <v>0.14073845743576088</v>
      </c>
      <c r="N329" s="481">
        <v>0.14073845743576088</v>
      </c>
      <c r="O329" s="486">
        <v>0.14073845743576088</v>
      </c>
      <c r="P329" s="486">
        <v>0.19439409191891718</v>
      </c>
      <c r="Q329" s="488">
        <f t="shared" si="56"/>
        <v>0.16756627467733903</v>
      </c>
      <c r="R329" s="487">
        <f t="shared" si="57"/>
        <v>0.19439409191891718</v>
      </c>
      <c r="S329" s="489">
        <v>0.21084006347656251</v>
      </c>
      <c r="T329" s="487">
        <f t="shared" si="58"/>
        <v>0.17316090379048454</v>
      </c>
      <c r="U329" s="487">
        <v>0</v>
      </c>
      <c r="V329" s="489">
        <f t="shared" si="59"/>
        <v>0.17495468272702547</v>
      </c>
      <c r="W329" s="489">
        <f t="shared" si="60"/>
        <v>0.15551527353513375</v>
      </c>
      <c r="X329" s="489">
        <f t="shared" si="61"/>
        <v>0.13607586434324201</v>
      </c>
      <c r="Y329" s="489">
        <f t="shared" si="62"/>
        <v>0.20411379651486306</v>
      </c>
      <c r="Z329" s="489">
        <f t="shared" si="63"/>
        <v>0.25919212255855623</v>
      </c>
      <c r="AA329" s="487">
        <v>0.32938289120322778</v>
      </c>
      <c r="AB329" s="485">
        <v>0.2071029052734375</v>
      </c>
      <c r="AC329" s="485">
        <v>0.14905416870117189</v>
      </c>
      <c r="AD329" s="489">
        <f t="shared" si="64"/>
        <v>0.23060631942749024</v>
      </c>
      <c r="AE329" s="489">
        <f t="shared" si="65"/>
        <v>0.1593979861334836</v>
      </c>
    </row>
    <row r="330" spans="1:31" x14ac:dyDescent="0.2">
      <c r="A330" s="485">
        <v>0.28388541454012739</v>
      </c>
      <c r="B330" s="485">
        <f t="shared" si="55"/>
        <v>0.14912842570370616</v>
      </c>
      <c r="C330" s="486">
        <v>0.17223753718272222</v>
      </c>
      <c r="D330" s="486">
        <v>0.12601931422469009</v>
      </c>
      <c r="E330" s="487">
        <v>0.31063202087402342</v>
      </c>
      <c r="F330" s="486">
        <v>6.3833716504790472E-2</v>
      </c>
      <c r="G330" s="487">
        <v>0.2438493946838379</v>
      </c>
      <c r="H330" s="487">
        <v>0.31101086791992189</v>
      </c>
      <c r="I330" s="487">
        <v>0.33260893859863283</v>
      </c>
      <c r="J330" s="487">
        <v>0.18334925613403319</v>
      </c>
      <c r="K330" s="487">
        <v>0.229752306060791</v>
      </c>
      <c r="L330" s="487">
        <v>0.19669673202514648</v>
      </c>
      <c r="M330" s="481">
        <v>0.13998327784411554</v>
      </c>
      <c r="N330" s="481">
        <v>0.13998327784411554</v>
      </c>
      <c r="O330" s="486">
        <v>0.13998327784411554</v>
      </c>
      <c r="P330" s="486">
        <v>0.19335100495016433</v>
      </c>
      <c r="Q330" s="488">
        <f t="shared" si="56"/>
        <v>0.16666714139713995</v>
      </c>
      <c r="R330" s="487">
        <f t="shared" si="57"/>
        <v>0.19335100495016433</v>
      </c>
      <c r="S330" s="489">
        <v>0.209755712890625</v>
      </c>
      <c r="T330" s="487">
        <f t="shared" si="58"/>
        <v>0.17223753718272222</v>
      </c>
      <c r="U330" s="487">
        <v>0</v>
      </c>
      <c r="V330" s="489">
        <f t="shared" si="59"/>
        <v>0.17401590445514789</v>
      </c>
      <c r="W330" s="489">
        <f t="shared" si="60"/>
        <v>0.15468080396013148</v>
      </c>
      <c r="X330" s="489">
        <f t="shared" si="61"/>
        <v>0.13534570346511501</v>
      </c>
      <c r="Y330" s="489">
        <f t="shared" si="62"/>
        <v>0.20301855519767253</v>
      </c>
      <c r="Z330" s="489">
        <f t="shared" si="63"/>
        <v>0.25780133993355248</v>
      </c>
      <c r="AA330" s="487">
        <v>0.32768887650339229</v>
      </c>
      <c r="AB330" s="485">
        <v>0.20603776550292968</v>
      </c>
      <c r="AC330" s="485">
        <v>0.14828758239746093</v>
      </c>
      <c r="AD330" s="489">
        <f t="shared" si="64"/>
        <v>0.22942031097412111</v>
      </c>
      <c r="AE330" s="489">
        <f t="shared" si="65"/>
        <v>0.15857820218535215</v>
      </c>
    </row>
    <row r="331" spans="1:31" x14ac:dyDescent="0.2">
      <c r="A331" s="485">
        <v>0.28242538821039487</v>
      </c>
      <c r="B331" s="485">
        <f t="shared" si="55"/>
        <v>0.14832019765159873</v>
      </c>
      <c r="C331" s="486">
        <v>0.17130406518688984</v>
      </c>
      <c r="D331" s="486">
        <v>0.12533633011630763</v>
      </c>
      <c r="E331" s="487">
        <v>0.30903442779541018</v>
      </c>
      <c r="F331" s="486">
        <v>6.3487758314016374E-2</v>
      </c>
      <c r="G331" s="487">
        <v>0.24259527420043947</v>
      </c>
      <c r="H331" s="487">
        <v>0.30941132110595704</v>
      </c>
      <c r="I331" s="487">
        <v>0.33089832489013671</v>
      </c>
      <c r="J331" s="487">
        <v>0.18240628280639648</v>
      </c>
      <c r="K331" s="487">
        <v>0.22857068099975586</v>
      </c>
      <c r="L331" s="487">
        <v>0.19568511154174803</v>
      </c>
      <c r="M331" s="481">
        <v>0.13921985930378458</v>
      </c>
      <c r="N331" s="481">
        <v>0.13921985930378458</v>
      </c>
      <c r="O331" s="486">
        <v>0.13921985930378458</v>
      </c>
      <c r="P331" s="486">
        <v>0.19229653798636775</v>
      </c>
      <c r="Q331" s="488">
        <f t="shared" si="56"/>
        <v>0.16575819864507618</v>
      </c>
      <c r="R331" s="487">
        <f t="shared" si="57"/>
        <v>0.19229653798636775</v>
      </c>
      <c r="S331" s="489">
        <v>0.20867692871093749</v>
      </c>
      <c r="T331" s="487">
        <f t="shared" si="58"/>
        <v>0.17130406518688984</v>
      </c>
      <c r="U331" s="487">
        <v>0</v>
      </c>
      <c r="V331" s="489">
        <f t="shared" si="59"/>
        <v>0.17306688418773097</v>
      </c>
      <c r="W331" s="489">
        <f t="shared" si="60"/>
        <v>0.15383723038909422</v>
      </c>
      <c r="X331" s="489">
        <f t="shared" si="61"/>
        <v>0.13460757659045741</v>
      </c>
      <c r="Y331" s="489">
        <f t="shared" si="62"/>
        <v>0.20191136488568615</v>
      </c>
      <c r="Z331" s="489">
        <f t="shared" si="63"/>
        <v>0.25639538398182365</v>
      </c>
      <c r="AA331" s="487">
        <v>0.32600357216282894</v>
      </c>
      <c r="AB331" s="485">
        <v>0.20497810363769531</v>
      </c>
      <c r="AC331" s="485">
        <v>0.14752493286132812</v>
      </c>
      <c r="AD331" s="489">
        <f t="shared" si="64"/>
        <v>0.22824039077758787</v>
      </c>
      <c r="AE331" s="489">
        <f t="shared" si="65"/>
        <v>0.15776262651685988</v>
      </c>
    </row>
    <row r="332" spans="1:31" x14ac:dyDescent="0.2">
      <c r="A332" s="485">
        <v>0.28097287081478861</v>
      </c>
      <c r="B332" s="485">
        <f t="shared" si="55"/>
        <v>0.14755511185810671</v>
      </c>
      <c r="C332" s="486">
        <v>0.17042042082343112</v>
      </c>
      <c r="D332" s="486">
        <v>0.12468980289278228</v>
      </c>
      <c r="E332" s="487">
        <v>0.30744506408691408</v>
      </c>
      <c r="F332" s="486">
        <v>6.3160266962765568E-2</v>
      </c>
      <c r="G332" s="487">
        <v>0.24134760696411131</v>
      </c>
      <c r="H332" s="487">
        <v>0.30782000366210932</v>
      </c>
      <c r="I332" s="487">
        <v>0.32919650299072267</v>
      </c>
      <c r="J332" s="487">
        <v>0.18146816421508791</v>
      </c>
      <c r="K332" s="487">
        <v>0.22739513916015625</v>
      </c>
      <c r="L332" s="487">
        <v>0.19467870101928711</v>
      </c>
      <c r="M332" s="481">
        <v>0.13849721502701187</v>
      </c>
      <c r="N332" s="481">
        <v>0.13849721502701187</v>
      </c>
      <c r="O332" s="486">
        <v>0.13849721502701187</v>
      </c>
      <c r="P332" s="486">
        <v>0.19129839021266667</v>
      </c>
      <c r="Q332" s="488">
        <f t="shared" si="56"/>
        <v>0.16489780261983927</v>
      </c>
      <c r="R332" s="487">
        <f t="shared" si="57"/>
        <v>0.19129839021266667</v>
      </c>
      <c r="S332" s="489">
        <v>0.20760371093750002</v>
      </c>
      <c r="T332" s="487">
        <f t="shared" si="58"/>
        <v>0.17042042082343112</v>
      </c>
      <c r="U332" s="487">
        <v>0</v>
      </c>
      <c r="V332" s="489">
        <f t="shared" si="59"/>
        <v>0.17216855119140001</v>
      </c>
      <c r="W332" s="489">
        <f t="shared" si="60"/>
        <v>0.15303871217013335</v>
      </c>
      <c r="X332" s="489">
        <f t="shared" si="61"/>
        <v>0.13390887314886665</v>
      </c>
      <c r="Y332" s="489">
        <f t="shared" si="62"/>
        <v>0.20086330972329999</v>
      </c>
      <c r="Z332" s="489">
        <f t="shared" si="63"/>
        <v>0.25506452028355553</v>
      </c>
      <c r="AA332" s="487">
        <v>0.32432692357113485</v>
      </c>
      <c r="AB332" s="485">
        <v>0.20392390441894531</v>
      </c>
      <c r="AC332" s="485">
        <v>0.14676620483398437</v>
      </c>
      <c r="AD332" s="489">
        <f t="shared" si="64"/>
        <v>0.22706655883789065</v>
      </c>
      <c r="AE332" s="489">
        <f t="shared" si="65"/>
        <v>0.15695125912800681</v>
      </c>
    </row>
    <row r="333" spans="1:31" x14ac:dyDescent="0.2">
      <c r="A333" s="485">
        <v>0.27952782373479568</v>
      </c>
      <c r="B333" s="485">
        <f t="shared" si="55"/>
        <v>0.14679403917615932</v>
      </c>
      <c r="C333" s="486">
        <v>0.1695414114478738</v>
      </c>
      <c r="D333" s="486">
        <v>0.12404666690444487</v>
      </c>
      <c r="E333" s="487">
        <v>0.30586387054443354</v>
      </c>
      <c r="F333" s="486">
        <v>6.2834493404909472E-2</v>
      </c>
      <c r="G333" s="487">
        <v>0.24010634857177734</v>
      </c>
      <c r="H333" s="487">
        <v>0.30623688598632809</v>
      </c>
      <c r="I333" s="487">
        <v>0.32750344329833986</v>
      </c>
      <c r="J333" s="487">
        <v>0.18053487075805663</v>
      </c>
      <c r="K333" s="487">
        <v>0.22622563613891603</v>
      </c>
      <c r="L333" s="487">
        <v>0.19367747085571288</v>
      </c>
      <c r="M333" s="481">
        <v>0.13777838499850331</v>
      </c>
      <c r="N333" s="481">
        <v>0.13777838499850331</v>
      </c>
      <c r="O333" s="486">
        <v>0.13777838499850331</v>
      </c>
      <c r="P333" s="486">
        <v>0.1903055108449235</v>
      </c>
      <c r="Q333" s="488">
        <f t="shared" si="56"/>
        <v>0.16404194792171339</v>
      </c>
      <c r="R333" s="487">
        <f t="shared" si="57"/>
        <v>0.1903055108449235</v>
      </c>
      <c r="S333" s="489">
        <v>0.20653601074218753</v>
      </c>
      <c r="T333" s="487">
        <f t="shared" si="58"/>
        <v>0.1695414114478738</v>
      </c>
      <c r="U333" s="487">
        <v>0</v>
      </c>
      <c r="V333" s="489">
        <f t="shared" si="59"/>
        <v>0.17127495976043117</v>
      </c>
      <c r="W333" s="489">
        <f t="shared" si="60"/>
        <v>0.1522444086759388</v>
      </c>
      <c r="X333" s="489">
        <f t="shared" si="61"/>
        <v>0.13321385759144644</v>
      </c>
      <c r="Y333" s="489">
        <f t="shared" si="62"/>
        <v>0.19982078638716969</v>
      </c>
      <c r="Z333" s="489">
        <f t="shared" si="63"/>
        <v>0.25374068112656467</v>
      </c>
      <c r="AA333" s="487">
        <v>0.32265890342310855</v>
      </c>
      <c r="AB333" s="485">
        <v>0.2028751220703125</v>
      </c>
      <c r="AC333" s="485">
        <v>0.14601138305664063</v>
      </c>
      <c r="AD333" s="489">
        <f t="shared" si="64"/>
        <v>0.2258987617492676</v>
      </c>
      <c r="AE333" s="489">
        <f t="shared" si="65"/>
        <v>0.15614406310405923</v>
      </c>
    </row>
    <row r="334" spans="1:31" x14ac:dyDescent="0.2">
      <c r="A334" s="485">
        <v>0.27809020855044947</v>
      </c>
      <c r="B334" s="485">
        <f t="shared" si="55"/>
        <v>0.14601124894606093</v>
      </c>
      <c r="C334" s="486">
        <v>0.16863731914805483</v>
      </c>
      <c r="D334" s="486">
        <v>0.12338517874406704</v>
      </c>
      <c r="E334" s="487">
        <v>0.30429081756591797</v>
      </c>
      <c r="F334" s="486">
        <v>6.2499423753399175E-2</v>
      </c>
      <c r="G334" s="487">
        <v>0.23887148422241211</v>
      </c>
      <c r="H334" s="487">
        <v>0.30466190887451172</v>
      </c>
      <c r="I334" s="487">
        <v>0.3258190866088867</v>
      </c>
      <c r="J334" s="487">
        <v>0.17960637283325195</v>
      </c>
      <c r="K334" s="487">
        <v>0.22506215713500977</v>
      </c>
      <c r="L334" s="487">
        <v>0.19268139144897461</v>
      </c>
      <c r="M334" s="481">
        <v>0.13703906699456184</v>
      </c>
      <c r="N334" s="481">
        <v>0.13703906699456184</v>
      </c>
      <c r="O334" s="486">
        <v>0.13703906699456184</v>
      </c>
      <c r="P334" s="486">
        <v>0.18928433259248229</v>
      </c>
      <c r="Q334" s="488">
        <f t="shared" si="56"/>
        <v>0.16316169979352207</v>
      </c>
      <c r="R334" s="487">
        <f t="shared" si="57"/>
        <v>0.18928433259248229</v>
      </c>
      <c r="S334" s="489">
        <v>0.20547380371093751</v>
      </c>
      <c r="T334" s="487">
        <f t="shared" si="58"/>
        <v>0.16863731914805483</v>
      </c>
      <c r="U334" s="487">
        <v>0</v>
      </c>
      <c r="V334" s="489">
        <f t="shared" si="59"/>
        <v>0.17035589933323406</v>
      </c>
      <c r="W334" s="489">
        <f t="shared" si="60"/>
        <v>0.15142746607398583</v>
      </c>
      <c r="X334" s="489">
        <f t="shared" si="61"/>
        <v>0.1324990328147376</v>
      </c>
      <c r="Y334" s="489">
        <f t="shared" si="62"/>
        <v>0.19874854922210641</v>
      </c>
      <c r="Z334" s="489">
        <f t="shared" si="63"/>
        <v>0.25237911012330971</v>
      </c>
      <c r="AA334" s="487">
        <v>0.32099945710834704</v>
      </c>
      <c r="AB334" s="485">
        <v>0.20183172607421876</v>
      </c>
      <c r="AC334" s="485">
        <v>0.14526043701171876</v>
      </c>
      <c r="AD334" s="489">
        <f t="shared" si="64"/>
        <v>0.22473697280883789</v>
      </c>
      <c r="AE334" s="489">
        <f t="shared" si="65"/>
        <v>0.15534101998765029</v>
      </c>
    </row>
    <row r="335" spans="1:31" x14ac:dyDescent="0.2">
      <c r="A335" s="485">
        <v>0.27665998703951483</v>
      </c>
      <c r="B335" s="485">
        <f t="shared" si="55"/>
        <v>0.14523265569156052</v>
      </c>
      <c r="C335" s="486">
        <v>0.1677380741919747</v>
      </c>
      <c r="D335" s="486">
        <v>0.12272723719114634</v>
      </c>
      <c r="E335" s="487">
        <v>0.30272584594726559</v>
      </c>
      <c r="F335" s="486">
        <v>6.2166150597421088E-2</v>
      </c>
      <c r="G335" s="487">
        <v>0.23764296951293945</v>
      </c>
      <c r="H335" s="487">
        <v>0.30309504272460935</v>
      </c>
      <c r="I335" s="487">
        <v>0.3241434033203125</v>
      </c>
      <c r="J335" s="487">
        <v>0.17868265563964844</v>
      </c>
      <c r="K335" s="487">
        <v>0.22390465774536134</v>
      </c>
      <c r="L335" s="487">
        <v>0.19169043319702148</v>
      </c>
      <c r="M335" s="481">
        <v>0.13630373772821924</v>
      </c>
      <c r="N335" s="481">
        <v>0.13630373772821924</v>
      </c>
      <c r="O335" s="486">
        <v>0.13630373772821924</v>
      </c>
      <c r="P335" s="486">
        <v>0.18826866375827395</v>
      </c>
      <c r="Q335" s="488">
        <f t="shared" si="56"/>
        <v>0.16228620074324659</v>
      </c>
      <c r="R335" s="487">
        <f t="shared" si="57"/>
        <v>0.18826866375827395</v>
      </c>
      <c r="S335" s="489">
        <v>0.20441705322265627</v>
      </c>
      <c r="T335" s="487">
        <f t="shared" si="58"/>
        <v>0.1677380741919747</v>
      </c>
      <c r="U335" s="487">
        <v>0</v>
      </c>
      <c r="V335" s="489">
        <f t="shared" si="59"/>
        <v>0.16944179738244655</v>
      </c>
      <c r="W335" s="489">
        <f t="shared" si="60"/>
        <v>0.15061493100661916</v>
      </c>
      <c r="X335" s="489">
        <f t="shared" si="61"/>
        <v>0.13178806463079176</v>
      </c>
      <c r="Y335" s="489">
        <f t="shared" si="62"/>
        <v>0.19768209694618763</v>
      </c>
      <c r="Z335" s="489">
        <f t="shared" si="63"/>
        <v>0.25102488501103193</v>
      </c>
      <c r="AA335" s="487">
        <v>0.31934855732164885</v>
      </c>
      <c r="AB335" s="485">
        <v>0.20079370117187501</v>
      </c>
      <c r="AC335" s="485">
        <v>0.14451336669921874</v>
      </c>
      <c r="AD335" s="489">
        <f t="shared" si="64"/>
        <v>0.22358115196228029</v>
      </c>
      <c r="AE335" s="489">
        <f t="shared" si="65"/>
        <v>0.15454210209272976</v>
      </c>
    </row>
    <row r="336" spans="1:31" x14ac:dyDescent="0.2">
      <c r="A336" s="485">
        <v>0.275237121176091</v>
      </c>
      <c r="B336" s="485">
        <f t="shared" si="55"/>
        <v>0.14445819165606819</v>
      </c>
      <c r="C336" s="486">
        <v>0.16684359832340473</v>
      </c>
      <c r="D336" s="486">
        <v>0.12207278498873163</v>
      </c>
      <c r="E336" s="487">
        <v>0.30116892608642576</v>
      </c>
      <c r="F336" s="486">
        <v>6.1834644934087656E-2</v>
      </c>
      <c r="G336" s="487">
        <v>0.23642077484130861</v>
      </c>
      <c r="H336" s="487">
        <v>0.30153622833251953</v>
      </c>
      <c r="I336" s="487">
        <v>0.32247633422851563</v>
      </c>
      <c r="J336" s="487">
        <v>0.17776368957519528</v>
      </c>
      <c r="K336" s="487">
        <v>0.22275310836791992</v>
      </c>
      <c r="L336" s="487">
        <v>0.19070456649780271</v>
      </c>
      <c r="M336" s="481">
        <v>0.13557233267286101</v>
      </c>
      <c r="N336" s="481">
        <v>0.13557233267286101</v>
      </c>
      <c r="O336" s="486">
        <v>0.13557233267286101</v>
      </c>
      <c r="P336" s="486">
        <v>0.18725841521532557</v>
      </c>
      <c r="Q336" s="488">
        <f t="shared" si="56"/>
        <v>0.16141537394409328</v>
      </c>
      <c r="R336" s="487">
        <f t="shared" si="57"/>
        <v>0.18725841521532557</v>
      </c>
      <c r="S336" s="489">
        <v>0.20336573486328127</v>
      </c>
      <c r="T336" s="487">
        <f t="shared" si="58"/>
        <v>0.16684359832340473</v>
      </c>
      <c r="U336" s="487">
        <v>0</v>
      </c>
      <c r="V336" s="489">
        <f t="shared" si="59"/>
        <v>0.16853257369379301</v>
      </c>
      <c r="W336" s="489">
        <f t="shared" si="60"/>
        <v>0.14980673217226045</v>
      </c>
      <c r="X336" s="489">
        <f t="shared" si="61"/>
        <v>0.13108089065072789</v>
      </c>
      <c r="Y336" s="489">
        <f t="shared" si="62"/>
        <v>0.19662133597609185</v>
      </c>
      <c r="Z336" s="489">
        <f t="shared" si="63"/>
        <v>0.24967788695376741</v>
      </c>
      <c r="AA336" s="487">
        <v>0.317706149452611</v>
      </c>
      <c r="AB336" s="485">
        <v>0.19976101684570313</v>
      </c>
      <c r="AC336" s="485">
        <v>0.14377012634277345</v>
      </c>
      <c r="AD336" s="489">
        <f t="shared" si="64"/>
        <v>0.22243127250671388</v>
      </c>
      <c r="AE336" s="489">
        <f t="shared" si="65"/>
        <v>0.15374729096193079</v>
      </c>
    </row>
    <row r="337" spans="1:31" x14ac:dyDescent="0.2">
      <c r="A337" s="485">
        <v>0.27382157313008793</v>
      </c>
      <c r="B337" s="485">
        <f t="shared" si="55"/>
        <v>0.14368787995479443</v>
      </c>
      <c r="C337" s="486">
        <v>0.16595391823951497</v>
      </c>
      <c r="D337" s="486">
        <v>0.12142184167007392</v>
      </c>
      <c r="E337" s="487">
        <v>0.29961999877929685</v>
      </c>
      <c r="F337" s="486">
        <v>6.1504916657755371E-2</v>
      </c>
      <c r="G337" s="487">
        <v>0.23520485580444336</v>
      </c>
      <c r="H337" s="487">
        <v>0.29998543609619144</v>
      </c>
      <c r="I337" s="487">
        <v>0.32081782012939453</v>
      </c>
      <c r="J337" s="487">
        <v>0.17684944503784181</v>
      </c>
      <c r="K337" s="487">
        <v>0.22160747940063477</v>
      </c>
      <c r="L337" s="487">
        <v>0.18972377655029296</v>
      </c>
      <c r="M337" s="481">
        <v>0.13484487366349221</v>
      </c>
      <c r="N337" s="481">
        <v>0.13484487366349221</v>
      </c>
      <c r="O337" s="486">
        <v>0.13484487366349221</v>
      </c>
      <c r="P337" s="486">
        <v>0.18625361712309829</v>
      </c>
      <c r="Q337" s="488">
        <f t="shared" si="56"/>
        <v>0.16054924539329524</v>
      </c>
      <c r="R337" s="487">
        <f t="shared" si="57"/>
        <v>0.18625361712309829</v>
      </c>
      <c r="S337" s="489">
        <v>0.20231982421875003</v>
      </c>
      <c r="T337" s="487">
        <f t="shared" si="58"/>
        <v>0.16595391823951497</v>
      </c>
      <c r="U337" s="487">
        <v>0</v>
      </c>
      <c r="V337" s="489">
        <f t="shared" si="59"/>
        <v>0.16762825541078846</v>
      </c>
      <c r="W337" s="489">
        <f t="shared" si="60"/>
        <v>0.14900289369847863</v>
      </c>
      <c r="X337" s="489">
        <f t="shared" si="61"/>
        <v>0.1303775319861688</v>
      </c>
      <c r="Y337" s="489">
        <f t="shared" si="62"/>
        <v>0.19556629797925321</v>
      </c>
      <c r="Z337" s="489">
        <f t="shared" si="63"/>
        <v>0.24833815616413107</v>
      </c>
      <c r="AA337" s="487">
        <v>0.31607217889083061</v>
      </c>
      <c r="AB337" s="485">
        <v>0.19873364257812501</v>
      </c>
      <c r="AC337" s="485">
        <v>0.14303071594238281</v>
      </c>
      <c r="AD337" s="489">
        <f t="shared" si="64"/>
        <v>0.22128730773925784</v>
      </c>
      <c r="AE337" s="489">
        <f t="shared" si="65"/>
        <v>0.15295656813788655</v>
      </c>
    </row>
    <row r="338" spans="1:31" x14ac:dyDescent="0.2">
      <c r="A338" s="485">
        <v>0.2724133052658872</v>
      </c>
      <c r="B338" s="485">
        <f t="shared" si="55"/>
        <v>0.14290913790894169</v>
      </c>
      <c r="C338" s="486">
        <v>0.16505450143520425</v>
      </c>
      <c r="D338" s="486">
        <v>0.12076377438267911</v>
      </c>
      <c r="E338" s="487">
        <v>0.29807906402587886</v>
      </c>
      <c r="F338" s="486">
        <v>6.1171579812343412E-2</v>
      </c>
      <c r="G338" s="487">
        <v>0.23399519760131834</v>
      </c>
      <c r="H338" s="487">
        <v>0.29844260681152346</v>
      </c>
      <c r="I338" s="487">
        <v>0.3191678610229492</v>
      </c>
      <c r="J338" s="487">
        <v>0.1759399072265625</v>
      </c>
      <c r="K338" s="487">
        <v>0.22046775604248045</v>
      </c>
      <c r="L338" s="487">
        <v>0.18874801895141602</v>
      </c>
      <c r="M338" s="481">
        <v>0.13410947813476393</v>
      </c>
      <c r="N338" s="481">
        <v>0.13410947813476393</v>
      </c>
      <c r="O338" s="486">
        <v>0.13410947813476393</v>
      </c>
      <c r="P338" s="486">
        <v>0.18523785676439439</v>
      </c>
      <c r="Q338" s="488">
        <f t="shared" si="56"/>
        <v>0.15967366744957917</v>
      </c>
      <c r="R338" s="487">
        <f t="shared" si="57"/>
        <v>0.18523785676439439</v>
      </c>
      <c r="S338" s="489">
        <v>0.20127928466796874</v>
      </c>
      <c r="T338" s="487">
        <f t="shared" si="58"/>
        <v>0.16505450143520425</v>
      </c>
      <c r="U338" s="487">
        <v>0</v>
      </c>
      <c r="V338" s="489">
        <f t="shared" si="59"/>
        <v>0.16671407108795494</v>
      </c>
      <c r="W338" s="489">
        <f t="shared" si="60"/>
        <v>0.14819028541151552</v>
      </c>
      <c r="X338" s="489">
        <f t="shared" si="61"/>
        <v>0.12966649973507607</v>
      </c>
      <c r="Y338" s="489">
        <f t="shared" si="62"/>
        <v>0.1944997496026141</v>
      </c>
      <c r="Z338" s="489">
        <f t="shared" si="63"/>
        <v>0.24698380901919251</v>
      </c>
      <c r="AA338" s="487">
        <v>0.3144466183311061</v>
      </c>
      <c r="AB338" s="485">
        <v>0.1977115478515625</v>
      </c>
      <c r="AC338" s="485">
        <v>0.14229510498046874</v>
      </c>
      <c r="AD338" s="489">
        <f t="shared" si="64"/>
        <v>0.22014921760559081</v>
      </c>
      <c r="AE338" s="489">
        <f t="shared" si="65"/>
        <v>0.15216990593454674</v>
      </c>
    </row>
    <row r="339" spans="1:31" x14ac:dyDescent="0.2">
      <c r="A339" s="485">
        <v>0.27101228014129447</v>
      </c>
      <c r="B339" s="485">
        <f t="shared" si="55"/>
        <v>0.14214706420639403</v>
      </c>
      <c r="C339" s="486">
        <v>0.16417433591974906</v>
      </c>
      <c r="D339" s="486">
        <v>0.120119792493039</v>
      </c>
      <c r="E339" s="487">
        <v>0.29654603302001953</v>
      </c>
      <c r="F339" s="486">
        <v>6.084537777235919E-2</v>
      </c>
      <c r="G339" s="487">
        <v>0.23279175582885742</v>
      </c>
      <c r="H339" s="487">
        <v>0.29690771087646484</v>
      </c>
      <c r="I339" s="487">
        <v>0.31752636810302731</v>
      </c>
      <c r="J339" s="487">
        <v>0.17503504653930663</v>
      </c>
      <c r="K339" s="487">
        <v>0.21933389389038085</v>
      </c>
      <c r="L339" s="487">
        <v>0.18777727890014648</v>
      </c>
      <c r="M339" s="481">
        <v>0.1333898474634847</v>
      </c>
      <c r="N339" s="481">
        <v>0.1333898474634847</v>
      </c>
      <c r="O339" s="486">
        <v>0.1333898474634847</v>
      </c>
      <c r="P339" s="486">
        <v>0.18424387151395802</v>
      </c>
      <c r="Q339" s="488">
        <f t="shared" si="56"/>
        <v>0.15881685948872137</v>
      </c>
      <c r="R339" s="487">
        <f t="shared" si="57"/>
        <v>0.18424387151395802</v>
      </c>
      <c r="S339" s="489">
        <v>0.20024410400390624</v>
      </c>
      <c r="T339" s="487">
        <f t="shared" si="58"/>
        <v>0.16417433591974906</v>
      </c>
      <c r="U339" s="487">
        <v>0</v>
      </c>
      <c r="V339" s="489">
        <f t="shared" si="59"/>
        <v>0.16581948436256222</v>
      </c>
      <c r="W339" s="489">
        <f t="shared" si="60"/>
        <v>0.14739509721116642</v>
      </c>
      <c r="X339" s="489">
        <f t="shared" si="61"/>
        <v>0.12897071005977059</v>
      </c>
      <c r="Y339" s="489">
        <f t="shared" si="62"/>
        <v>0.19345606508965593</v>
      </c>
      <c r="Z339" s="489">
        <f t="shared" si="63"/>
        <v>0.24565849535194403</v>
      </c>
      <c r="AA339" s="487">
        <v>0.31282941316303453</v>
      </c>
      <c r="AB339" s="485">
        <v>0.19669471740722655</v>
      </c>
      <c r="AC339" s="485">
        <v>0.14156327819824219</v>
      </c>
      <c r="AD339" s="489">
        <f t="shared" si="64"/>
        <v>0.21901698875427245</v>
      </c>
      <c r="AE339" s="489">
        <f t="shared" si="65"/>
        <v>0.15138729512322802</v>
      </c>
    </row>
    <row r="340" spans="1:31" x14ac:dyDescent="0.2">
      <c r="A340" s="485">
        <v>0.26961846050695748</v>
      </c>
      <c r="B340" s="485">
        <f t="shared" si="55"/>
        <v>0.14138907640657034</v>
      </c>
      <c r="C340" s="486">
        <v>0.16329888946317897</v>
      </c>
      <c r="D340" s="486">
        <v>0.11947926334996169</v>
      </c>
      <c r="E340" s="487">
        <v>0.29502090576171874</v>
      </c>
      <c r="F340" s="486">
        <v>6.0520924683689387E-2</v>
      </c>
      <c r="G340" s="487">
        <v>0.23159450088500974</v>
      </c>
      <c r="H340" s="487">
        <v>0.29538071868896487</v>
      </c>
      <c r="I340" s="487">
        <v>0.31589331176757812</v>
      </c>
      <c r="J340" s="487">
        <v>0.17413483337402344</v>
      </c>
      <c r="K340" s="487">
        <v>0.21820586334228514</v>
      </c>
      <c r="L340" s="487">
        <v>0.18681154159545899</v>
      </c>
      <c r="M340" s="481">
        <v>0.13267409931353005</v>
      </c>
      <c r="N340" s="481">
        <v>0.13267409931353005</v>
      </c>
      <c r="O340" s="486">
        <v>0.13267409931353005</v>
      </c>
      <c r="P340" s="486">
        <v>0.18325524897120635</v>
      </c>
      <c r="Q340" s="488">
        <f t="shared" si="56"/>
        <v>0.1579646741423682</v>
      </c>
      <c r="R340" s="487">
        <f t="shared" si="57"/>
        <v>0.18325524897120635</v>
      </c>
      <c r="S340" s="489">
        <v>0.19921424560546874</v>
      </c>
      <c r="T340" s="487">
        <f t="shared" si="58"/>
        <v>0.16329888946317897</v>
      </c>
      <c r="U340" s="487">
        <v>0</v>
      </c>
      <c r="V340" s="489">
        <f t="shared" si="59"/>
        <v>0.16492972407408571</v>
      </c>
      <c r="W340" s="489">
        <f t="shared" si="60"/>
        <v>0.14660419917696507</v>
      </c>
      <c r="X340" s="489">
        <f t="shared" si="61"/>
        <v>0.12827867427984443</v>
      </c>
      <c r="Y340" s="489">
        <f t="shared" si="62"/>
        <v>0.19241801141976667</v>
      </c>
      <c r="Z340" s="489">
        <f t="shared" si="63"/>
        <v>0.24434033196160848</v>
      </c>
      <c r="AA340" s="487">
        <v>0.31122053608141448</v>
      </c>
      <c r="AB340" s="485">
        <v>0.19568312072753907</v>
      </c>
      <c r="AC340" s="485">
        <v>0.14083522033691406</v>
      </c>
      <c r="AD340" s="489">
        <f t="shared" si="64"/>
        <v>0.21789058113098145</v>
      </c>
      <c r="AE340" s="489">
        <f t="shared" si="65"/>
        <v>0.15060870801788007</v>
      </c>
    </row>
    <row r="341" spans="1:31" x14ac:dyDescent="0.2">
      <c r="A341" s="485">
        <v>0.2682318093049107</v>
      </c>
      <c r="B341" s="485">
        <f t="shared" si="55"/>
        <v>0.14063510854605743</v>
      </c>
      <c r="C341" s="486">
        <v>0.16242808588031488</v>
      </c>
      <c r="D341" s="486">
        <v>0.11884213121179997</v>
      </c>
      <c r="E341" s="487">
        <v>0.293503623046875</v>
      </c>
      <c r="F341" s="486">
        <v>6.0198192311007273E-2</v>
      </c>
      <c r="G341" s="487">
        <v>0.23040340316772459</v>
      </c>
      <c r="H341" s="487">
        <v>0.29386157104492183</v>
      </c>
      <c r="I341" s="487">
        <v>0.31426866241455081</v>
      </c>
      <c r="J341" s="487">
        <v>0.1732392529296875</v>
      </c>
      <c r="K341" s="487">
        <v>0.21708363479614257</v>
      </c>
      <c r="L341" s="487">
        <v>0.18585076263427733</v>
      </c>
      <c r="M341" s="481">
        <v>0.13196217087656742</v>
      </c>
      <c r="N341" s="481">
        <v>0.13196217087656742</v>
      </c>
      <c r="O341" s="486">
        <v>0.13196217087656742</v>
      </c>
      <c r="P341" s="486">
        <v>0.18227190238253302</v>
      </c>
      <c r="Q341" s="488">
        <f t="shared" si="56"/>
        <v>0.15711703662955023</v>
      </c>
      <c r="R341" s="487">
        <f t="shared" si="57"/>
        <v>0.18227190238253302</v>
      </c>
      <c r="S341" s="489">
        <v>0.19818968505859377</v>
      </c>
      <c r="T341" s="487">
        <f t="shared" si="58"/>
        <v>0.16242808588031488</v>
      </c>
      <c r="U341" s="487">
        <v>0</v>
      </c>
      <c r="V341" s="489">
        <f t="shared" si="59"/>
        <v>0.16404471214427971</v>
      </c>
      <c r="W341" s="489">
        <f t="shared" si="60"/>
        <v>0.14581752190602643</v>
      </c>
      <c r="X341" s="489">
        <f t="shared" si="61"/>
        <v>0.12759033166777312</v>
      </c>
      <c r="Y341" s="489">
        <f t="shared" si="62"/>
        <v>0.19138549750165967</v>
      </c>
      <c r="Z341" s="489">
        <f t="shared" si="63"/>
        <v>0.2430292031767107</v>
      </c>
      <c r="AA341" s="487">
        <v>0.30961993247584291</v>
      </c>
      <c r="AB341" s="485">
        <v>0.19467672729492189</v>
      </c>
      <c r="AC341" s="485">
        <v>0.14011090087890626</v>
      </c>
      <c r="AD341" s="489">
        <f t="shared" si="64"/>
        <v>0.21676996803283693</v>
      </c>
      <c r="AE341" s="489">
        <f t="shared" si="65"/>
        <v>0.14983412616113612</v>
      </c>
    </row>
    <row r="342" spans="1:31" x14ac:dyDescent="0.2">
      <c r="A342" s="485">
        <v>0.26685228966776048</v>
      </c>
      <c r="B342" s="485">
        <f t="shared" si="55"/>
        <v>0.13988518312832235</v>
      </c>
      <c r="C342" s="486">
        <v>0.16156195116178682</v>
      </c>
      <c r="D342" s="486">
        <v>0.1182084150948579</v>
      </c>
      <c r="E342" s="487">
        <v>0.29199412567138672</v>
      </c>
      <c r="F342" s="486">
        <v>5.9877190286815422E-2</v>
      </c>
      <c r="G342" s="487">
        <v>0.22921843307495116</v>
      </c>
      <c r="H342" s="487">
        <v>0.29235023834228518</v>
      </c>
      <c r="I342" s="487">
        <v>0.31265236083984371</v>
      </c>
      <c r="J342" s="487">
        <v>0.17234827560424804</v>
      </c>
      <c r="K342" s="487">
        <v>0.21596716384887693</v>
      </c>
      <c r="L342" s="487">
        <v>0.18489492721557615</v>
      </c>
      <c r="M342" s="481">
        <v>0.1312540834061566</v>
      </c>
      <c r="N342" s="481">
        <v>0.1312540834061566</v>
      </c>
      <c r="O342" s="486">
        <v>0.1312540834061566</v>
      </c>
      <c r="P342" s="486">
        <v>0.18129386110428111</v>
      </c>
      <c r="Q342" s="488">
        <f t="shared" si="56"/>
        <v>0.15627397225521886</v>
      </c>
      <c r="R342" s="487">
        <f t="shared" si="57"/>
        <v>0.18129386110428111</v>
      </c>
      <c r="S342" s="489">
        <v>0.19717039794921876</v>
      </c>
      <c r="T342" s="487">
        <f t="shared" si="58"/>
        <v>0.16156195116178682</v>
      </c>
      <c r="U342" s="487">
        <v>0</v>
      </c>
      <c r="V342" s="489">
        <f t="shared" si="59"/>
        <v>0.163164474993853</v>
      </c>
      <c r="W342" s="489">
        <f t="shared" si="60"/>
        <v>0.1450350888834249</v>
      </c>
      <c r="X342" s="489">
        <f t="shared" si="61"/>
        <v>0.12690570277299676</v>
      </c>
      <c r="Y342" s="489">
        <f t="shared" si="62"/>
        <v>0.19035855415949518</v>
      </c>
      <c r="Z342" s="489">
        <f t="shared" si="63"/>
        <v>0.24172514813904147</v>
      </c>
      <c r="AA342" s="487">
        <v>0.30802754773591695</v>
      </c>
      <c r="AB342" s="485">
        <v>0.19367550659179689</v>
      </c>
      <c r="AC342" s="485">
        <v>0.1393903045654297</v>
      </c>
      <c r="AD342" s="489">
        <f t="shared" si="64"/>
        <v>0.21565512275695803</v>
      </c>
      <c r="AE342" s="489">
        <f t="shared" si="65"/>
        <v>0.14906353109562923</v>
      </c>
    </row>
    <row r="343" spans="1:31" x14ac:dyDescent="0.2">
      <c r="A343" s="485">
        <v>0.26547986491775372</v>
      </c>
      <c r="B343" s="485">
        <f t="shared" si="55"/>
        <v>0.13912705047490642</v>
      </c>
      <c r="C343" s="486">
        <v>0.16068633740494612</v>
      </c>
      <c r="D343" s="486">
        <v>0.11756776354486675</v>
      </c>
      <c r="E343" s="487">
        <v>0.29049238403320315</v>
      </c>
      <c r="F343" s="486">
        <v>5.9552675194251309E-2</v>
      </c>
      <c r="G343" s="487">
        <v>0.22803956100463868</v>
      </c>
      <c r="H343" s="487">
        <v>0.2908466909790039</v>
      </c>
      <c r="I343" s="487">
        <v>0.31104437744140623</v>
      </c>
      <c r="J343" s="487">
        <v>0.17146188659667966</v>
      </c>
      <c r="K343" s="487">
        <v>0.21485643569946289</v>
      </c>
      <c r="L343" s="487">
        <v>0.18394400573730468</v>
      </c>
      <c r="M343" s="481">
        <v>0.13053827075832028</v>
      </c>
      <c r="N343" s="481">
        <v>0.13053827075832028</v>
      </c>
      <c r="O343" s="486">
        <v>0.13053827075832028</v>
      </c>
      <c r="P343" s="486">
        <v>0.180305149474244</v>
      </c>
      <c r="Q343" s="488">
        <f t="shared" si="56"/>
        <v>0.15542171011628214</v>
      </c>
      <c r="R343" s="487">
        <f t="shared" si="57"/>
        <v>0.180305149474244</v>
      </c>
      <c r="S343" s="489">
        <v>0.19615634765625004</v>
      </c>
      <c r="T343" s="487">
        <f t="shared" si="58"/>
        <v>0.16068633740494612</v>
      </c>
      <c r="U343" s="487">
        <v>0</v>
      </c>
      <c r="V343" s="489">
        <f t="shared" si="59"/>
        <v>0.16227463452681962</v>
      </c>
      <c r="W343" s="489">
        <f t="shared" si="60"/>
        <v>0.1442441195793952</v>
      </c>
      <c r="X343" s="489">
        <f t="shared" si="61"/>
        <v>0.12621360463197079</v>
      </c>
      <c r="Y343" s="489">
        <f t="shared" si="62"/>
        <v>0.18932040694795621</v>
      </c>
      <c r="Z343" s="489">
        <f t="shared" si="63"/>
        <v>0.24040686596565869</v>
      </c>
      <c r="AA343" s="487">
        <v>0.30644335455643501</v>
      </c>
      <c r="AB343" s="485">
        <v>0.19267942810058594</v>
      </c>
      <c r="AC343" s="485">
        <v>0.13867341613769532</v>
      </c>
      <c r="AD343" s="489">
        <f t="shared" si="64"/>
        <v>0.21454600524902348</v>
      </c>
      <c r="AE343" s="489">
        <f t="shared" si="65"/>
        <v>0.14829689513530925</v>
      </c>
    </row>
    <row r="344" spans="1:31" x14ac:dyDescent="0.2">
      <c r="A344" s="485">
        <v>0.2641144985659048</v>
      </c>
      <c r="B344" s="485">
        <f t="shared" si="55"/>
        <v>0.13840938604690428</v>
      </c>
      <c r="C344" s="486">
        <v>0.15985746287603284</v>
      </c>
      <c r="D344" s="486">
        <v>0.11696130921777571</v>
      </c>
      <c r="E344" s="487">
        <v>0.28899836853027339</v>
      </c>
      <c r="F344" s="486">
        <v>5.9245482333960001E-2</v>
      </c>
      <c r="G344" s="487">
        <v>0.2268667573547363</v>
      </c>
      <c r="H344" s="487">
        <v>0.28935086975097657</v>
      </c>
      <c r="I344" s="487">
        <v>0.30944468261718749</v>
      </c>
      <c r="J344" s="487">
        <v>0.17058005630493162</v>
      </c>
      <c r="K344" s="487">
        <v>0.2137514207458496</v>
      </c>
      <c r="L344" s="487">
        <v>0.18299798339843748</v>
      </c>
      <c r="M344" s="481">
        <v>0.12986068973837783</v>
      </c>
      <c r="N344" s="481">
        <v>0.12986068973837783</v>
      </c>
      <c r="O344" s="486">
        <v>0.12986068973837783</v>
      </c>
      <c r="P344" s="486">
        <v>0.17936924503509427</v>
      </c>
      <c r="Q344" s="488">
        <f t="shared" si="56"/>
        <v>0.15461496738673605</v>
      </c>
      <c r="R344" s="487">
        <f t="shared" si="57"/>
        <v>0.17936924503509427</v>
      </c>
      <c r="S344" s="489">
        <v>0.19514750976562503</v>
      </c>
      <c r="T344" s="487">
        <f t="shared" si="58"/>
        <v>0.15985746287603284</v>
      </c>
      <c r="U344" s="487">
        <v>0</v>
      </c>
      <c r="V344" s="489">
        <f t="shared" si="59"/>
        <v>0.16143232053158485</v>
      </c>
      <c r="W344" s="489">
        <f t="shared" si="60"/>
        <v>0.14349539602807543</v>
      </c>
      <c r="X344" s="489">
        <f t="shared" si="61"/>
        <v>0.12555847152456598</v>
      </c>
      <c r="Y344" s="489">
        <f t="shared" si="62"/>
        <v>0.18833770728684901</v>
      </c>
      <c r="Z344" s="489">
        <f t="shared" si="63"/>
        <v>0.2391589933801257</v>
      </c>
      <c r="AA344" s="487">
        <v>0.30486732563219576</v>
      </c>
      <c r="AB344" s="485">
        <v>0.19168847656249999</v>
      </c>
      <c r="AC344" s="485">
        <v>0.13796022033691407</v>
      </c>
      <c r="AD344" s="489">
        <f t="shared" si="64"/>
        <v>0.21344258880615238</v>
      </c>
      <c r="AE344" s="489">
        <f t="shared" si="65"/>
        <v>0.14753419982280924</v>
      </c>
    </row>
    <row r="345" spans="1:31" x14ac:dyDescent="0.2">
      <c r="A345" s="485">
        <v>0.26275615431071492</v>
      </c>
      <c r="B345" s="485">
        <f t="shared" si="55"/>
        <v>0.13769548599072251</v>
      </c>
      <c r="C345" s="486">
        <v>0.15903293605030439</v>
      </c>
      <c r="D345" s="486">
        <v>0.11635803593114061</v>
      </c>
      <c r="E345" s="487">
        <v>0.28751204956054688</v>
      </c>
      <c r="F345" s="486">
        <v>5.8939900795202234E-2</v>
      </c>
      <c r="G345" s="487">
        <v>0.22569997772216796</v>
      </c>
      <c r="H345" s="487">
        <v>0.28786274505615234</v>
      </c>
      <c r="I345" s="487">
        <v>0.30785321716308595</v>
      </c>
      <c r="J345" s="487">
        <v>0.16970275512695313</v>
      </c>
      <c r="K345" s="487">
        <v>0.21265208938598631</v>
      </c>
      <c r="L345" s="487">
        <v>0.18205681579589844</v>
      </c>
      <c r="M345" s="481">
        <v>0.12918668511461279</v>
      </c>
      <c r="N345" s="481">
        <v>0.12918668511461279</v>
      </c>
      <c r="O345" s="486">
        <v>0.12918668511461279</v>
      </c>
      <c r="P345" s="486">
        <v>0.17843828047023291</v>
      </c>
      <c r="Q345" s="488">
        <f t="shared" si="56"/>
        <v>0.15381248279242285</v>
      </c>
      <c r="R345" s="487">
        <f t="shared" si="57"/>
        <v>0.17843828047023291</v>
      </c>
      <c r="S345" s="489">
        <v>0.19414385986328125</v>
      </c>
      <c r="T345" s="487">
        <f t="shared" si="58"/>
        <v>0.15903293605030439</v>
      </c>
      <c r="U345" s="487">
        <v>0</v>
      </c>
      <c r="V345" s="489">
        <f t="shared" si="59"/>
        <v>0.16059445242320963</v>
      </c>
      <c r="W345" s="489">
        <f t="shared" si="60"/>
        <v>0.14275062437618632</v>
      </c>
      <c r="X345" s="489">
        <f t="shared" si="61"/>
        <v>0.12490679632916303</v>
      </c>
      <c r="Y345" s="489">
        <f t="shared" si="62"/>
        <v>0.18736019449374455</v>
      </c>
      <c r="Z345" s="489">
        <f t="shared" si="63"/>
        <v>0.23791770729364389</v>
      </c>
      <c r="AA345" s="487">
        <v>0.30329937904759458</v>
      </c>
      <c r="AB345" s="485">
        <v>0.19070262145996095</v>
      </c>
      <c r="AC345" s="485">
        <v>0.13725068664550782</v>
      </c>
      <c r="AD345" s="489">
        <f t="shared" si="64"/>
        <v>0.21234484672546386</v>
      </c>
      <c r="AE345" s="489">
        <f t="shared" si="65"/>
        <v>0.14677542670076238</v>
      </c>
    </row>
    <row r="346" spans="1:31" x14ac:dyDescent="0.2">
      <c r="A346" s="485">
        <v>0.26140479603747374</v>
      </c>
      <c r="B346" s="485">
        <f t="shared" si="55"/>
        <v>0.13696121447828843</v>
      </c>
      <c r="C346" s="486">
        <v>0.15818488098415392</v>
      </c>
      <c r="D346" s="486">
        <v>0.11573754797242293</v>
      </c>
      <c r="E346" s="487">
        <v>0.2860333679199219</v>
      </c>
      <c r="F346" s="486">
        <v>5.862559935105377E-2</v>
      </c>
      <c r="G346" s="487">
        <v>0.2245391925048828</v>
      </c>
      <c r="H346" s="487">
        <v>0.28638225769042969</v>
      </c>
      <c r="I346" s="487">
        <v>0.30626992187499996</v>
      </c>
      <c r="J346" s="487">
        <v>0.16882996826171873</v>
      </c>
      <c r="K346" s="487">
        <v>0.21155841201782224</v>
      </c>
      <c r="L346" s="487">
        <v>0.1811204881286621</v>
      </c>
      <c r="M346" s="481">
        <v>0.12849347012174003</v>
      </c>
      <c r="N346" s="481">
        <v>0.12849347012174003</v>
      </c>
      <c r="O346" s="486">
        <v>0.12849347012174003</v>
      </c>
      <c r="P346" s="486">
        <v>0.1774807817062182</v>
      </c>
      <c r="Q346" s="488">
        <f t="shared" si="56"/>
        <v>0.15298712591397912</v>
      </c>
      <c r="R346" s="487">
        <f t="shared" si="57"/>
        <v>0.1774807817062182</v>
      </c>
      <c r="S346" s="489">
        <v>0.19314537353515626</v>
      </c>
      <c r="T346" s="487">
        <f t="shared" si="58"/>
        <v>0.15818488098415392</v>
      </c>
      <c r="U346" s="487">
        <v>0</v>
      </c>
      <c r="V346" s="489">
        <f t="shared" si="59"/>
        <v>0.15973270353559638</v>
      </c>
      <c r="W346" s="489">
        <f t="shared" si="60"/>
        <v>0.14198462536497455</v>
      </c>
      <c r="X346" s="489">
        <f t="shared" si="61"/>
        <v>0.12423654719435273</v>
      </c>
      <c r="Y346" s="489">
        <f t="shared" si="62"/>
        <v>0.1863548207915291</v>
      </c>
      <c r="Z346" s="489">
        <f t="shared" si="63"/>
        <v>0.23664104227495761</v>
      </c>
      <c r="AA346" s="487">
        <v>0.30173951480263156</v>
      </c>
      <c r="AB346" s="485">
        <v>0.18972183227539063</v>
      </c>
      <c r="AC346" s="485">
        <v>0.13654479980468751</v>
      </c>
      <c r="AD346" s="489">
        <f t="shared" si="64"/>
        <v>0.21125275230407717</v>
      </c>
      <c r="AE346" s="489">
        <f t="shared" si="65"/>
        <v>0.14602055731180191</v>
      </c>
    </row>
    <row r="347" spans="1:31" x14ac:dyDescent="0.2">
      <c r="A347" s="485">
        <v>0.26006038781715324</v>
      </c>
      <c r="B347" s="485">
        <f t="shared" si="55"/>
        <v>0.13623087980551007</v>
      </c>
      <c r="C347" s="486">
        <v>0.15734137281483668</v>
      </c>
      <c r="D347" s="486">
        <v>0.1151203867961835</v>
      </c>
      <c r="E347" s="487">
        <v>0.28456229400634764</v>
      </c>
      <c r="F347" s="486">
        <v>5.8312983052479173E-2</v>
      </c>
      <c r="G347" s="487">
        <v>0.22338438690185547</v>
      </c>
      <c r="H347" s="487">
        <v>0.28490937805175781</v>
      </c>
      <c r="I347" s="487">
        <v>0.3046947671508789</v>
      </c>
      <c r="J347" s="487">
        <v>0.16796168090820313</v>
      </c>
      <c r="K347" s="487">
        <v>0.21047035903930664</v>
      </c>
      <c r="L347" s="487">
        <v>0.18018898559570312</v>
      </c>
      <c r="M347" s="481">
        <v>0.12780399513342761</v>
      </c>
      <c r="N347" s="481">
        <v>0.12780399513342761</v>
      </c>
      <c r="O347" s="486">
        <v>0.12780399513342761</v>
      </c>
      <c r="P347" s="486">
        <v>0.17652844879952148</v>
      </c>
      <c r="Q347" s="488">
        <f t="shared" si="56"/>
        <v>0.15216622196647456</v>
      </c>
      <c r="R347" s="487">
        <f t="shared" si="57"/>
        <v>0.17652844879952148</v>
      </c>
      <c r="S347" s="489">
        <v>0.19215202636718751</v>
      </c>
      <c r="T347" s="487">
        <f t="shared" si="58"/>
        <v>0.15734137281483668</v>
      </c>
      <c r="U347" s="487">
        <v>0</v>
      </c>
      <c r="V347" s="489">
        <f t="shared" si="59"/>
        <v>0.15887560391956934</v>
      </c>
      <c r="W347" s="489">
        <f t="shared" si="60"/>
        <v>0.1412227590396172</v>
      </c>
      <c r="X347" s="489">
        <f t="shared" si="61"/>
        <v>0.12356991415966503</v>
      </c>
      <c r="Y347" s="489">
        <f t="shared" si="62"/>
        <v>0.18535487123949757</v>
      </c>
      <c r="Z347" s="489">
        <f t="shared" si="63"/>
        <v>0.23537126506602862</v>
      </c>
      <c r="AA347" s="487">
        <v>0.3001876509817023</v>
      </c>
      <c r="AB347" s="485">
        <v>0.18874609375000001</v>
      </c>
      <c r="AC347" s="485">
        <v>0.13584254455566405</v>
      </c>
      <c r="AD347" s="489">
        <f t="shared" si="64"/>
        <v>0.21016627883911135</v>
      </c>
      <c r="AE347" s="489">
        <f t="shared" si="65"/>
        <v>0.14526957319856093</v>
      </c>
    </row>
    <row r="348" spans="1:31" x14ac:dyDescent="0.2">
      <c r="A348" s="485">
        <v>0.25872289390553488</v>
      </c>
      <c r="B348" s="485">
        <f t="shared" si="55"/>
        <v>0.1355044184154704</v>
      </c>
      <c r="C348" s="486">
        <v>0.1565023381365831</v>
      </c>
      <c r="D348" s="486">
        <v>0.11450649869435768</v>
      </c>
      <c r="E348" s="487">
        <v>0.28309879821777345</v>
      </c>
      <c r="F348" s="486">
        <v>5.8002024694240963E-2</v>
      </c>
      <c r="G348" s="487">
        <v>0.22223551651000975</v>
      </c>
      <c r="H348" s="487">
        <v>0.2834440765380859</v>
      </c>
      <c r="I348" s="487">
        <v>0.30312772338867189</v>
      </c>
      <c r="J348" s="487">
        <v>0.16709784866333005</v>
      </c>
      <c r="K348" s="487">
        <v>0.20938790084838868</v>
      </c>
      <c r="L348" s="487">
        <v>0.17926227859497071</v>
      </c>
      <c r="M348" s="481">
        <v>0.12711819964686544</v>
      </c>
      <c r="N348" s="481">
        <v>0.12711819964686544</v>
      </c>
      <c r="O348" s="486">
        <v>0.12711819964686544</v>
      </c>
      <c r="P348" s="486">
        <v>0.17558119818102444</v>
      </c>
      <c r="Q348" s="488">
        <f t="shared" si="56"/>
        <v>0.15134969891394495</v>
      </c>
      <c r="R348" s="487">
        <f t="shared" si="57"/>
        <v>0.17558119818102444</v>
      </c>
      <c r="S348" s="489">
        <v>0.19116378173828127</v>
      </c>
      <c r="T348" s="487">
        <f t="shared" si="58"/>
        <v>0.1565023381365831</v>
      </c>
      <c r="U348" s="487">
        <v>0</v>
      </c>
      <c r="V348" s="489">
        <f t="shared" si="59"/>
        <v>0.15802307836292201</v>
      </c>
      <c r="W348" s="489">
        <f t="shared" si="60"/>
        <v>0.14046495854481955</v>
      </c>
      <c r="X348" s="489">
        <f t="shared" si="61"/>
        <v>0.12290683872671709</v>
      </c>
      <c r="Y348" s="489">
        <f t="shared" si="62"/>
        <v>0.18436025809007567</v>
      </c>
      <c r="Z348" s="489">
        <f t="shared" si="63"/>
        <v>0.23410826424136591</v>
      </c>
      <c r="AA348" s="487">
        <v>0.29864378758480675</v>
      </c>
      <c r="AB348" s="485">
        <v>0.18777537536621094</v>
      </c>
      <c r="AC348" s="485">
        <v>0.13514390563964843</v>
      </c>
      <c r="AD348" s="489">
        <f t="shared" si="64"/>
        <v>0.20908538627624515</v>
      </c>
      <c r="AE348" s="489">
        <f t="shared" si="65"/>
        <v>0.1445224466749892</v>
      </c>
    </row>
    <row r="349" spans="1:31" x14ac:dyDescent="0.2">
      <c r="A349" s="485">
        <v>0.25739227874227799</v>
      </c>
      <c r="B349" s="485">
        <f t="shared" si="55"/>
        <v>0.1347818519906584</v>
      </c>
      <c r="C349" s="486">
        <v>0.15566780199182542</v>
      </c>
      <c r="D349" s="486">
        <v>0.11389590198949134</v>
      </c>
      <c r="E349" s="487">
        <v>0.28164282135009766</v>
      </c>
      <c r="F349" s="486">
        <v>5.769273355742599E-2</v>
      </c>
      <c r="G349" s="487">
        <v>0.22109255172729492</v>
      </c>
      <c r="H349" s="487">
        <v>0.2819863235473633</v>
      </c>
      <c r="I349" s="487">
        <v>0.30156873138427731</v>
      </c>
      <c r="J349" s="487">
        <v>0.16623845672607421</v>
      </c>
      <c r="K349" s="487">
        <v>0.20831102264404294</v>
      </c>
      <c r="L349" s="487">
        <v>0.17834033752441406</v>
      </c>
      <c r="M349" s="481">
        <v>0.12643610413545314</v>
      </c>
      <c r="N349" s="481">
        <v>0.12643610413545314</v>
      </c>
      <c r="O349" s="486">
        <v>0.12643610413545314</v>
      </c>
      <c r="P349" s="486">
        <v>0.17463905812947894</v>
      </c>
      <c r="Q349" s="488">
        <f t="shared" si="56"/>
        <v>0.15053758113246604</v>
      </c>
      <c r="R349" s="487">
        <f t="shared" si="57"/>
        <v>0.17463905812947894</v>
      </c>
      <c r="S349" s="489">
        <v>0.19018062744140626</v>
      </c>
      <c r="T349" s="487">
        <f t="shared" si="58"/>
        <v>0.15566780199182542</v>
      </c>
      <c r="U349" s="487">
        <v>0</v>
      </c>
      <c r="V349" s="489">
        <f t="shared" si="59"/>
        <v>0.15717515231653106</v>
      </c>
      <c r="W349" s="489">
        <f t="shared" si="60"/>
        <v>0.13971124650358316</v>
      </c>
      <c r="X349" s="489">
        <f t="shared" si="61"/>
        <v>0.12224734069063525</v>
      </c>
      <c r="Y349" s="489">
        <f t="shared" si="62"/>
        <v>0.18337101103595291</v>
      </c>
      <c r="Z349" s="489">
        <f t="shared" si="63"/>
        <v>0.23285207750597192</v>
      </c>
      <c r="AA349" s="487">
        <v>0.29710787000154193</v>
      </c>
      <c r="AB349" s="485">
        <v>0.18680964660644531</v>
      </c>
      <c r="AC349" s="485">
        <v>0.1344488525390625</v>
      </c>
      <c r="AD349" s="489">
        <f t="shared" si="64"/>
        <v>0.20801006126403809</v>
      </c>
      <c r="AE349" s="489">
        <f t="shared" si="65"/>
        <v>0.1437791685124033</v>
      </c>
    </row>
    <row r="350" spans="1:31" x14ac:dyDescent="0.2">
      <c r="A350" s="485">
        <v>0.25606850694993044</v>
      </c>
      <c r="B350" s="485">
        <f t="shared" si="55"/>
        <v>0.1340513777488779</v>
      </c>
      <c r="C350" s="486">
        <v>0.15482413262573386</v>
      </c>
      <c r="D350" s="486">
        <v>0.11327862287202194</v>
      </c>
      <c r="E350" s="487">
        <v>0.28019433380126957</v>
      </c>
      <c r="F350" s="486">
        <v>5.7380057517000843E-2</v>
      </c>
      <c r="G350" s="487">
        <v>0.21995546295166013</v>
      </c>
      <c r="H350" s="487">
        <v>0.2805360598754883</v>
      </c>
      <c r="I350" s="487">
        <v>0.30001776153564452</v>
      </c>
      <c r="J350" s="487">
        <v>0.16538349029541016</v>
      </c>
      <c r="K350" s="487">
        <v>0.20723968002319335</v>
      </c>
      <c r="L350" s="487">
        <v>0.17742313278198241</v>
      </c>
      <c r="M350" s="481">
        <v>0.1257465670168002</v>
      </c>
      <c r="N350" s="481">
        <v>0.1257465670168002</v>
      </c>
      <c r="O350" s="486">
        <v>0.1257465670168002</v>
      </c>
      <c r="P350" s="486">
        <v>0.17368663940564782</v>
      </c>
      <c r="Q350" s="488">
        <f t="shared" si="56"/>
        <v>0.14971660321122401</v>
      </c>
      <c r="R350" s="487">
        <f t="shared" si="57"/>
        <v>0.17368663940564782</v>
      </c>
      <c r="S350" s="489">
        <v>0.18920252685546876</v>
      </c>
      <c r="T350" s="487">
        <f t="shared" si="58"/>
        <v>0.15482413262573386</v>
      </c>
      <c r="U350" s="487">
        <v>0</v>
      </c>
      <c r="V350" s="489">
        <f t="shared" si="59"/>
        <v>0.15631797546508305</v>
      </c>
      <c r="W350" s="489">
        <f t="shared" si="60"/>
        <v>0.13894931152451825</v>
      </c>
      <c r="X350" s="489">
        <f t="shared" si="61"/>
        <v>0.12158064758395347</v>
      </c>
      <c r="Y350" s="489">
        <f t="shared" si="62"/>
        <v>0.18237097137593022</v>
      </c>
      <c r="Z350" s="489">
        <f t="shared" si="63"/>
        <v>0.2315821858741971</v>
      </c>
      <c r="AA350" s="487">
        <v>0.29557984362150491</v>
      </c>
      <c r="AB350" s="485">
        <v>0.18584887695312499</v>
      </c>
      <c r="AC350" s="485">
        <v>0.13375738525390626</v>
      </c>
      <c r="AD350" s="489">
        <f t="shared" si="64"/>
        <v>0.20694026374816896</v>
      </c>
      <c r="AE350" s="489">
        <f t="shared" si="65"/>
        <v>0.14303971102475294</v>
      </c>
    </row>
    <row r="351" spans="1:31" x14ac:dyDescent="0.2">
      <c r="A351" s="485">
        <v>0.25475154333282263</v>
      </c>
      <c r="B351" s="485">
        <f t="shared" si="55"/>
        <v>0.13333653871711634</v>
      </c>
      <c r="C351" s="486">
        <v>0.15399852131969541</v>
      </c>
      <c r="D351" s="486">
        <v>0.11267455611453726</v>
      </c>
      <c r="E351" s="487">
        <v>0.2787532763671875</v>
      </c>
      <c r="F351" s="486">
        <v>5.7074074054192188E-2</v>
      </c>
      <c r="G351" s="487">
        <v>0.2188242353820801</v>
      </c>
      <c r="H351" s="487">
        <v>0.27909325592041018</v>
      </c>
      <c r="I351" s="487">
        <v>0.29847475463867185</v>
      </c>
      <c r="J351" s="487">
        <v>0.16453291976928711</v>
      </c>
      <c r="K351" s="487">
        <v>0.20617384338378908</v>
      </c>
      <c r="L351" s="487">
        <v>0.17651064956665038</v>
      </c>
      <c r="M351" s="481">
        <v>0.12507181167741682</v>
      </c>
      <c r="N351" s="481">
        <v>0.12507181167741682</v>
      </c>
      <c r="O351" s="486">
        <v>0.12507181167741682</v>
      </c>
      <c r="P351" s="486">
        <v>0.1727546379196522</v>
      </c>
      <c r="Q351" s="488">
        <f t="shared" si="56"/>
        <v>0.14891322479853453</v>
      </c>
      <c r="R351" s="487">
        <f t="shared" si="57"/>
        <v>0.1727546379196522</v>
      </c>
      <c r="S351" s="489">
        <v>0.18822945556640625</v>
      </c>
      <c r="T351" s="487">
        <f t="shared" si="58"/>
        <v>0.15399852131969541</v>
      </c>
      <c r="U351" s="487">
        <v>0</v>
      </c>
      <c r="V351" s="489">
        <f t="shared" si="59"/>
        <v>0.155479174127687</v>
      </c>
      <c r="W351" s="489">
        <f t="shared" si="60"/>
        <v>0.13820371033572176</v>
      </c>
      <c r="X351" s="489">
        <f t="shared" si="61"/>
        <v>0.12092824654375653</v>
      </c>
      <c r="Y351" s="489">
        <f t="shared" si="62"/>
        <v>0.18139236981563484</v>
      </c>
      <c r="Z351" s="489">
        <f t="shared" si="63"/>
        <v>0.23033951722620294</v>
      </c>
      <c r="AA351" s="487">
        <v>0.29405968113949427</v>
      </c>
      <c r="AB351" s="485">
        <v>0.18489305114746094</v>
      </c>
      <c r="AC351" s="485">
        <v>0.13306947326660157</v>
      </c>
      <c r="AD351" s="489">
        <f t="shared" si="64"/>
        <v>0.20587596702575683</v>
      </c>
      <c r="AE351" s="489">
        <f t="shared" si="65"/>
        <v>0.14230405575467131</v>
      </c>
    </row>
    <row r="352" spans="1:31" x14ac:dyDescent="0.2">
      <c r="A352" s="485">
        <v>0.25344135287654351</v>
      </c>
      <c r="B352" s="485">
        <f t="shared" si="55"/>
        <v>0.13262553233662899</v>
      </c>
      <c r="C352" s="486">
        <v>0.15317733657695792</v>
      </c>
      <c r="D352" s="486">
        <v>0.11207372809630005</v>
      </c>
      <c r="E352" s="487">
        <v>0.27731964904785156</v>
      </c>
      <c r="F352" s="486">
        <v>5.6769731139613977E-2</v>
      </c>
      <c r="G352" s="487">
        <v>0.21769882461547851</v>
      </c>
      <c r="H352" s="487">
        <v>0.27765788208007808</v>
      </c>
      <c r="I352" s="487">
        <v>0.29693968109130858</v>
      </c>
      <c r="J352" s="487">
        <v>0.16368673034667966</v>
      </c>
      <c r="K352" s="487">
        <v>0.20511348312377928</v>
      </c>
      <c r="L352" s="487">
        <v>0.17560285827636721</v>
      </c>
      <c r="M352" s="481">
        <v>0.12440069674984264</v>
      </c>
      <c r="N352" s="481">
        <v>0.12440069674984264</v>
      </c>
      <c r="O352" s="486">
        <v>0.12440069674984264</v>
      </c>
      <c r="P352" s="486">
        <v>0.17182766472912561</v>
      </c>
      <c r="Q352" s="488">
        <f t="shared" si="56"/>
        <v>0.14811418073948412</v>
      </c>
      <c r="R352" s="487">
        <f t="shared" si="57"/>
        <v>0.17182766472912561</v>
      </c>
      <c r="S352" s="489">
        <v>0.18726138916015625</v>
      </c>
      <c r="T352" s="487">
        <f t="shared" si="58"/>
        <v>0.15317733657695792</v>
      </c>
      <c r="U352" s="487">
        <v>0</v>
      </c>
      <c r="V352" s="489">
        <f t="shared" si="59"/>
        <v>0.15464489825621305</v>
      </c>
      <c r="W352" s="489">
        <f t="shared" si="60"/>
        <v>0.1374621317833005</v>
      </c>
      <c r="X352" s="489">
        <f t="shared" si="61"/>
        <v>0.12027936531038792</v>
      </c>
      <c r="Y352" s="489">
        <f t="shared" si="62"/>
        <v>0.18041904796558189</v>
      </c>
      <c r="Z352" s="489">
        <f t="shared" si="63"/>
        <v>0.22910355297216747</v>
      </c>
      <c r="AA352" s="487">
        <v>0.29254732794510691</v>
      </c>
      <c r="AB352" s="485">
        <v>0.18394213867187501</v>
      </c>
      <c r="AC352" s="485">
        <v>0.13238510131835937</v>
      </c>
      <c r="AD352" s="489">
        <f t="shared" si="64"/>
        <v>0.2048171443939209</v>
      </c>
      <c r="AE352" s="489">
        <f t="shared" si="65"/>
        <v>0.14157218424479159</v>
      </c>
    </row>
    <row r="353" spans="1:31" x14ac:dyDescent="0.2">
      <c r="A353" s="485">
        <v>0.25213790074660208</v>
      </c>
      <c r="B353" s="485">
        <f t="shared" si="55"/>
        <v>0.13191829673253114</v>
      </c>
      <c r="C353" s="486">
        <v>0.15236050693443379</v>
      </c>
      <c r="D353" s="486">
        <v>0.1114760865306285</v>
      </c>
      <c r="E353" s="487">
        <v>0.27589339263916013</v>
      </c>
      <c r="F353" s="486">
        <v>5.6467002288014795E-2</v>
      </c>
      <c r="G353" s="487">
        <v>0.21657920104980469</v>
      </c>
      <c r="H353" s="487">
        <v>0.2762298791503906</v>
      </c>
      <c r="I353" s="487">
        <v>0.29541251129150387</v>
      </c>
      <c r="J353" s="487">
        <v>0.16284489242553712</v>
      </c>
      <c r="K353" s="487">
        <v>0.20405858444213867</v>
      </c>
      <c r="L353" s="487">
        <v>0.17469972930908204</v>
      </c>
      <c r="M353" s="481">
        <v>0.12373316334239977</v>
      </c>
      <c r="N353" s="481">
        <v>0.12373316334239977</v>
      </c>
      <c r="O353" s="486">
        <v>0.12373316334239977</v>
      </c>
      <c r="P353" s="486">
        <v>0.17090563849031568</v>
      </c>
      <c r="Q353" s="488">
        <f t="shared" si="56"/>
        <v>0.14731940091635773</v>
      </c>
      <c r="R353" s="487">
        <f t="shared" si="57"/>
        <v>0.17090563849031568</v>
      </c>
      <c r="S353" s="489">
        <v>0.18629830322265628</v>
      </c>
      <c r="T353" s="487">
        <f t="shared" si="58"/>
        <v>0.15236050693443379</v>
      </c>
      <c r="U353" s="487">
        <v>0</v>
      </c>
      <c r="V353" s="489">
        <f t="shared" si="59"/>
        <v>0.15381507464128411</v>
      </c>
      <c r="W353" s="489">
        <f t="shared" si="60"/>
        <v>0.13672451079225253</v>
      </c>
      <c r="X353" s="489">
        <f t="shared" si="61"/>
        <v>0.11963394694322096</v>
      </c>
      <c r="Y353" s="489">
        <f t="shared" si="62"/>
        <v>0.17945092041483146</v>
      </c>
      <c r="Z353" s="489">
        <f t="shared" si="63"/>
        <v>0.22787418465375425</v>
      </c>
      <c r="AA353" s="487">
        <v>0.29104275673314145</v>
      </c>
      <c r="AB353" s="485">
        <v>0.18299612426757814</v>
      </c>
      <c r="AC353" s="485">
        <v>0.13170423889160157</v>
      </c>
      <c r="AD353" s="489">
        <f t="shared" si="64"/>
        <v>0.20376376914978031</v>
      </c>
      <c r="AE353" s="489">
        <f t="shared" si="65"/>
        <v>0.14084407803774696</v>
      </c>
    </row>
    <row r="354" spans="1:31" x14ac:dyDescent="0.2">
      <c r="A354" s="485">
        <v>0.2508411522876704</v>
      </c>
      <c r="B354" s="485">
        <f t="shared" si="55"/>
        <v>0.1312148530134854</v>
      </c>
      <c r="C354" s="486">
        <v>0.15154805677180808</v>
      </c>
      <c r="D354" s="486">
        <v>0.11088164925516275</v>
      </c>
      <c r="E354" s="487">
        <v>0.27447447753906251</v>
      </c>
      <c r="F354" s="486">
        <v>5.6165896534857734E-2</v>
      </c>
      <c r="G354" s="487">
        <v>0.2154653350830078</v>
      </c>
      <c r="H354" s="487">
        <v>0.27480921752929682</v>
      </c>
      <c r="I354" s="487">
        <v>0.29389321563720705</v>
      </c>
      <c r="J354" s="487">
        <v>0.16200737640380858</v>
      </c>
      <c r="K354" s="487">
        <v>0.203009102935791</v>
      </c>
      <c r="L354" s="487">
        <v>0.17380124786376952</v>
      </c>
      <c r="M354" s="481">
        <v>0.12306923138330066</v>
      </c>
      <c r="N354" s="481">
        <v>0.12306923138330066</v>
      </c>
      <c r="O354" s="486">
        <v>0.12306923138330066</v>
      </c>
      <c r="P354" s="486">
        <v>0.16998858672893821</v>
      </c>
      <c r="Q354" s="488">
        <f t="shared" si="56"/>
        <v>0.14652890905611943</v>
      </c>
      <c r="R354" s="487">
        <f t="shared" si="57"/>
        <v>0.16998858672893821</v>
      </c>
      <c r="S354" s="489">
        <v>0.18534017333984376</v>
      </c>
      <c r="T354" s="487">
        <f t="shared" si="58"/>
        <v>0.15154805677180808</v>
      </c>
      <c r="U354" s="487">
        <v>0</v>
      </c>
      <c r="V354" s="489">
        <f t="shared" si="59"/>
        <v>0.15298972805604438</v>
      </c>
      <c r="W354" s="489">
        <f t="shared" si="60"/>
        <v>0.13599086938315058</v>
      </c>
      <c r="X354" s="489">
        <f t="shared" si="61"/>
        <v>0.11899201071025674</v>
      </c>
      <c r="Y354" s="489">
        <f t="shared" si="62"/>
        <v>0.17848801606538511</v>
      </c>
      <c r="Z354" s="489">
        <f t="shared" si="63"/>
        <v>0.22665144897191761</v>
      </c>
      <c r="AA354" s="487">
        <v>0.28954591289319492</v>
      </c>
      <c r="AB354" s="485">
        <v>0.1820549774169922</v>
      </c>
      <c r="AC354" s="485">
        <v>0.13102688598632811</v>
      </c>
      <c r="AD354" s="489">
        <f t="shared" si="64"/>
        <v>0.20271581459045412</v>
      </c>
      <c r="AE354" s="489">
        <f t="shared" si="65"/>
        <v>0.14011971867617048</v>
      </c>
    </row>
    <row r="355" spans="1:31" x14ac:dyDescent="0.2">
      <c r="A355" s="485">
        <v>0.24955107302271062</v>
      </c>
      <c r="B355" s="485">
        <f t="shared" si="55"/>
        <v>0.13050371075768666</v>
      </c>
      <c r="C355" s="486">
        <v>0.15072671509836547</v>
      </c>
      <c r="D355" s="486">
        <v>0.11028070641700786</v>
      </c>
      <c r="E355" s="487">
        <v>0.27306284454345703</v>
      </c>
      <c r="F355" s="486">
        <v>5.5861495459495841E-2</v>
      </c>
      <c r="G355" s="487">
        <v>0.21435719711303711</v>
      </c>
      <c r="H355" s="487">
        <v>0.2733958676147461</v>
      </c>
      <c r="I355" s="487">
        <v>0.29238170532226559</v>
      </c>
      <c r="J355" s="487">
        <v>0.16117416748046876</v>
      </c>
      <c r="K355" s="487">
        <v>0.20196502380371092</v>
      </c>
      <c r="L355" s="487">
        <v>0.17290738433837891</v>
      </c>
      <c r="M355" s="481">
        <v>0.12239805597985771</v>
      </c>
      <c r="N355" s="481">
        <v>0.12239805597985771</v>
      </c>
      <c r="O355" s="486">
        <v>0.12239805597985771</v>
      </c>
      <c r="P355" s="486">
        <v>0.16906153000650562</v>
      </c>
      <c r="Q355" s="488">
        <f t="shared" si="56"/>
        <v>0.14572979299318167</v>
      </c>
      <c r="R355" s="487">
        <f t="shared" si="57"/>
        <v>0.16906153000650562</v>
      </c>
      <c r="S355" s="489">
        <v>0.18438696289062503</v>
      </c>
      <c r="T355" s="487">
        <f t="shared" si="58"/>
        <v>0.15072671509836547</v>
      </c>
      <c r="U355" s="487">
        <v>0</v>
      </c>
      <c r="V355" s="489">
        <f t="shared" si="59"/>
        <v>0.15215537700585505</v>
      </c>
      <c r="W355" s="489">
        <f t="shared" si="60"/>
        <v>0.1352492240052045</v>
      </c>
      <c r="X355" s="489">
        <f t="shared" si="61"/>
        <v>0.11834307100455392</v>
      </c>
      <c r="Y355" s="489">
        <f t="shared" si="62"/>
        <v>0.1775146065068309</v>
      </c>
      <c r="Z355" s="489">
        <f t="shared" si="63"/>
        <v>0.22541537334200748</v>
      </c>
      <c r="AA355" s="487">
        <v>0.28805676912006578</v>
      </c>
      <c r="AB355" s="485">
        <v>0.18111866760253906</v>
      </c>
      <c r="AC355" s="485">
        <v>0.13035301208496095</v>
      </c>
      <c r="AD355" s="489">
        <f t="shared" si="64"/>
        <v>0.20167324066162112</v>
      </c>
      <c r="AE355" s="489">
        <f t="shared" si="65"/>
        <v>0.13939907847401198</v>
      </c>
    </row>
    <row r="356" spans="1:31" x14ac:dyDescent="0.2">
      <c r="A356" s="485">
        <v>0.24826762865198543</v>
      </c>
      <c r="B356" s="485">
        <f t="shared" si="55"/>
        <v>0.12983052843538934</v>
      </c>
      <c r="C356" s="486">
        <v>0.14994921567315328</v>
      </c>
      <c r="D356" s="486">
        <v>0.10971184119762541</v>
      </c>
      <c r="E356" s="487">
        <v>0.27165846405029292</v>
      </c>
      <c r="F356" s="486">
        <v>5.5573342953930321E-2</v>
      </c>
      <c r="G356" s="487">
        <v>0.21325475753784179</v>
      </c>
      <c r="H356" s="487">
        <v>0.27198979980468752</v>
      </c>
      <c r="I356" s="487">
        <v>0.29087798034667967</v>
      </c>
      <c r="J356" s="487">
        <v>0.16034525085449219</v>
      </c>
      <c r="K356" s="487">
        <v>0.20092631744384765</v>
      </c>
      <c r="L356" s="487">
        <v>0.17201812393188476</v>
      </c>
      <c r="M356" s="481">
        <v>0.12176272812444773</v>
      </c>
      <c r="N356" s="481">
        <v>0.12176272812444773</v>
      </c>
      <c r="O356" s="486">
        <v>0.12176272812444773</v>
      </c>
      <c r="P356" s="486">
        <v>0.16818398747993943</v>
      </c>
      <c r="Q356" s="488">
        <f t="shared" si="56"/>
        <v>0.14497335780219359</v>
      </c>
      <c r="R356" s="487">
        <f t="shared" si="57"/>
        <v>0.16818398747993943</v>
      </c>
      <c r="S356" s="489">
        <v>0.18343865966796877</v>
      </c>
      <c r="T356" s="487">
        <f t="shared" si="58"/>
        <v>0.14994921567315328</v>
      </c>
      <c r="U356" s="487">
        <v>0</v>
      </c>
      <c r="V356" s="489">
        <f t="shared" si="59"/>
        <v>0.1513655887319455</v>
      </c>
      <c r="W356" s="489">
        <f t="shared" si="60"/>
        <v>0.13454718998395154</v>
      </c>
      <c r="X356" s="489">
        <f t="shared" si="61"/>
        <v>0.11772879123595759</v>
      </c>
      <c r="Y356" s="489">
        <f t="shared" si="62"/>
        <v>0.17659318685393643</v>
      </c>
      <c r="Z356" s="489">
        <f t="shared" si="63"/>
        <v>0.22424531663991923</v>
      </c>
      <c r="AA356" s="487">
        <v>0.28657529810855265</v>
      </c>
      <c r="AB356" s="485">
        <v>0.18018717956542968</v>
      </c>
      <c r="AC356" s="485">
        <v>0.12968260192871095</v>
      </c>
      <c r="AD356" s="489">
        <f t="shared" si="64"/>
        <v>0.20063603401184085</v>
      </c>
      <c r="AE356" s="489">
        <f t="shared" si="65"/>
        <v>0.13868214820258801</v>
      </c>
    </row>
    <row r="357" spans="1:31" x14ac:dyDescent="0.2">
      <c r="A357" s="485">
        <v>0.24699078505206853</v>
      </c>
      <c r="B357" s="485">
        <f t="shared" si="55"/>
        <v>0.12916087716251454</v>
      </c>
      <c r="C357" s="486">
        <v>0.14917579447282223</v>
      </c>
      <c r="D357" s="486">
        <v>0.10914595985220683</v>
      </c>
      <c r="E357" s="487">
        <v>0.2702613064575195</v>
      </c>
      <c r="F357" s="486">
        <v>5.5286701897350715E-2</v>
      </c>
      <c r="G357" s="487">
        <v>0.21215798675537109</v>
      </c>
      <c r="H357" s="487">
        <v>0.2705909548950195</v>
      </c>
      <c r="I357" s="487">
        <v>0.28938198150634764</v>
      </c>
      <c r="J357" s="487">
        <v>0.15952059692382814</v>
      </c>
      <c r="K357" s="487">
        <v>0.19989295425415038</v>
      </c>
      <c r="L357" s="487">
        <v>0.17113343704223632</v>
      </c>
      <c r="M357" s="481">
        <v>0.12113075364530815</v>
      </c>
      <c r="N357" s="481">
        <v>0.12113075364530815</v>
      </c>
      <c r="O357" s="486">
        <v>0.12113075364530815</v>
      </c>
      <c r="P357" s="486">
        <v>0.16731107678284485</v>
      </c>
      <c r="Q357" s="488">
        <f t="shared" si="56"/>
        <v>0.14422091521407648</v>
      </c>
      <c r="R357" s="487">
        <f t="shared" si="57"/>
        <v>0.16731107678284485</v>
      </c>
      <c r="S357" s="489">
        <v>0.18249522705078125</v>
      </c>
      <c r="T357" s="487">
        <f t="shared" si="58"/>
        <v>0.14917579447282223</v>
      </c>
      <c r="U357" s="487">
        <v>0</v>
      </c>
      <c r="V357" s="489">
        <f t="shared" si="59"/>
        <v>0.15057996910456037</v>
      </c>
      <c r="W357" s="489">
        <f t="shared" si="60"/>
        <v>0.13384886142627589</v>
      </c>
      <c r="X357" s="489">
        <f t="shared" si="61"/>
        <v>0.11711775374799138</v>
      </c>
      <c r="Y357" s="489">
        <f t="shared" si="62"/>
        <v>0.1756766306219871</v>
      </c>
      <c r="Z357" s="489">
        <f t="shared" si="63"/>
        <v>0.2230814357104598</v>
      </c>
      <c r="AA357" s="487">
        <v>0.28510144524825248</v>
      </c>
      <c r="AB357" s="485">
        <v>0.17926046752929686</v>
      </c>
      <c r="AC357" s="485">
        <v>0.12901564025878906</v>
      </c>
      <c r="AD357" s="489">
        <f t="shared" si="64"/>
        <v>0.19960415458679198</v>
      </c>
      <c r="AE357" s="489">
        <f t="shared" si="65"/>
        <v>0.13796890017584831</v>
      </c>
    </row>
    <row r="358" spans="1:31" x14ac:dyDescent="0.2">
      <c r="A358" s="485">
        <v>0.24572050827520434</v>
      </c>
      <c r="B358" s="485">
        <f t="shared" si="55"/>
        <v>0.12847211709213849</v>
      </c>
      <c r="C358" s="486">
        <v>0.14838030335386507</v>
      </c>
      <c r="D358" s="486">
        <v>0.10856393083041192</v>
      </c>
      <c r="E358" s="487">
        <v>0.26887134216308589</v>
      </c>
      <c r="F358" s="486">
        <v>5.4991881410480191E-2</v>
      </c>
      <c r="G358" s="487">
        <v>0.21106685516357421</v>
      </c>
      <c r="H358" s="487">
        <v>0.2691993032836914</v>
      </c>
      <c r="I358" s="487">
        <v>0.28789367919921877</v>
      </c>
      <c r="J358" s="487">
        <v>0.15870017608642578</v>
      </c>
      <c r="K358" s="487">
        <v>0.19886490463256837</v>
      </c>
      <c r="L358" s="487">
        <v>0.17025329406738282</v>
      </c>
      <c r="M358" s="481">
        <v>0.12048076673334115</v>
      </c>
      <c r="N358" s="481">
        <v>0.12048076673334115</v>
      </c>
      <c r="O358" s="486">
        <v>0.12048076673334115</v>
      </c>
      <c r="P358" s="486">
        <v>0.16641328652840298</v>
      </c>
      <c r="Q358" s="488">
        <f t="shared" si="56"/>
        <v>0.14344702663087205</v>
      </c>
      <c r="R358" s="487">
        <f t="shared" si="57"/>
        <v>0.16641328652840298</v>
      </c>
      <c r="S358" s="489">
        <v>0.18155665283203126</v>
      </c>
      <c r="T358" s="487">
        <f t="shared" si="58"/>
        <v>0.14838030335386507</v>
      </c>
      <c r="U358" s="487">
        <v>0</v>
      </c>
      <c r="V358" s="489">
        <f t="shared" si="59"/>
        <v>0.14977195787556269</v>
      </c>
      <c r="W358" s="489">
        <f t="shared" si="60"/>
        <v>0.1331306292227224</v>
      </c>
      <c r="X358" s="489">
        <f t="shared" si="61"/>
        <v>0.11648930056988208</v>
      </c>
      <c r="Y358" s="489">
        <f t="shared" si="62"/>
        <v>0.17473395085482313</v>
      </c>
      <c r="Z358" s="489">
        <f t="shared" si="63"/>
        <v>0.22188438203787064</v>
      </c>
      <c r="AA358" s="487">
        <v>0.28363515592876232</v>
      </c>
      <c r="AB358" s="485">
        <v>0.17833853149414061</v>
      </c>
      <c r="AC358" s="485">
        <v>0.12835211181640624</v>
      </c>
      <c r="AD358" s="489">
        <f t="shared" si="64"/>
        <v>0.1985775890350342</v>
      </c>
      <c r="AE358" s="489">
        <f t="shared" si="65"/>
        <v>0.13725932516510947</v>
      </c>
    </row>
    <row r="359" spans="1:31" x14ac:dyDescent="0.2">
      <c r="A359" s="485">
        <v>0.24445676454808563</v>
      </c>
      <c r="B359" s="485">
        <f t="shared" si="55"/>
        <v>0.12778704984915998</v>
      </c>
      <c r="C359" s="486">
        <v>0.14758907730706422</v>
      </c>
      <c r="D359" s="486">
        <v>0.10798502239125575</v>
      </c>
      <c r="E359" s="487">
        <v>0.2674885415649414</v>
      </c>
      <c r="F359" s="486">
        <v>5.469864162089174E-2</v>
      </c>
      <c r="G359" s="487">
        <v>0.20998133316040038</v>
      </c>
      <c r="H359" s="487">
        <v>0.26781481536865237</v>
      </c>
      <c r="I359" s="487">
        <v>0.28641304382324217</v>
      </c>
      <c r="J359" s="487">
        <v>0.15788397354125977</v>
      </c>
      <c r="K359" s="487">
        <v>0.19784213897705077</v>
      </c>
      <c r="L359" s="487">
        <v>0.16937768020629884</v>
      </c>
      <c r="M359" s="481">
        <v>0.11983428660359875</v>
      </c>
      <c r="N359" s="481">
        <v>0.11983428660359875</v>
      </c>
      <c r="O359" s="486">
        <v>0.11983428660359875</v>
      </c>
      <c r="P359" s="486">
        <v>0.16552033999442339</v>
      </c>
      <c r="Q359" s="488">
        <f t="shared" si="56"/>
        <v>0.14267731329901107</v>
      </c>
      <c r="R359" s="487">
        <f t="shared" si="57"/>
        <v>0.16552033999442339</v>
      </c>
      <c r="S359" s="489">
        <v>0.18062290039062504</v>
      </c>
      <c r="T359" s="487">
        <f t="shared" si="58"/>
        <v>0.14758907730706422</v>
      </c>
      <c r="U359" s="487">
        <v>0</v>
      </c>
      <c r="V359" s="489">
        <f t="shared" si="59"/>
        <v>0.14896830599498107</v>
      </c>
      <c r="W359" s="489">
        <f t="shared" si="60"/>
        <v>0.13241627199553871</v>
      </c>
      <c r="X359" s="489">
        <f t="shared" si="61"/>
        <v>0.11586423799609637</v>
      </c>
      <c r="Y359" s="489">
        <f t="shared" si="62"/>
        <v>0.17379635699414456</v>
      </c>
      <c r="Z359" s="489">
        <f t="shared" si="63"/>
        <v>0.2206937866592312</v>
      </c>
      <c r="AA359" s="487">
        <v>0.28217643015008226</v>
      </c>
      <c r="AB359" s="485">
        <v>0.17742134094238282</v>
      </c>
      <c r="AC359" s="485">
        <v>0.12769199371337892</v>
      </c>
      <c r="AD359" s="489">
        <f t="shared" si="64"/>
        <v>0.19755629730224614</v>
      </c>
      <c r="AE359" s="489">
        <f t="shared" si="65"/>
        <v>0.13655339548432127</v>
      </c>
    </row>
    <row r="360" spans="1:31" x14ac:dyDescent="0.2">
      <c r="A360" s="485">
        <v>0.24319952027121325</v>
      </c>
      <c r="B360" s="485">
        <f t="shared" si="55"/>
        <v>0.12710561581603164</v>
      </c>
      <c r="C360" s="486">
        <v>0.14680204747646902</v>
      </c>
      <c r="D360" s="486">
        <v>0.10740918415559425</v>
      </c>
      <c r="E360" s="487">
        <v>0.26611284545898434</v>
      </c>
      <c r="F360" s="486">
        <v>5.4406957009576547E-2</v>
      </c>
      <c r="G360" s="487">
        <v>0.20890139114379883</v>
      </c>
      <c r="H360" s="487">
        <v>0.26643743194580077</v>
      </c>
      <c r="I360" s="487">
        <v>0.28494001617431636</v>
      </c>
      <c r="J360" s="487">
        <v>0.1570719744873047</v>
      </c>
      <c r="K360" s="487">
        <v>0.19682462768554687</v>
      </c>
      <c r="L360" s="487">
        <v>0.1685065658569336</v>
      </c>
      <c r="M360" s="481">
        <v>0.119191256526156</v>
      </c>
      <c r="N360" s="481">
        <v>0.119191256526156</v>
      </c>
      <c r="O360" s="486">
        <v>0.119191256526156</v>
      </c>
      <c r="P360" s="486">
        <v>0.16463215882306095</v>
      </c>
      <c r="Q360" s="488">
        <f t="shared" si="56"/>
        <v>0.14191170767460848</v>
      </c>
      <c r="R360" s="487">
        <f t="shared" si="57"/>
        <v>0.16463215882306095</v>
      </c>
      <c r="S360" s="489">
        <v>0.17969395751953127</v>
      </c>
      <c r="T360" s="487">
        <f t="shared" si="58"/>
        <v>0.14680204747646902</v>
      </c>
      <c r="U360" s="487">
        <v>0</v>
      </c>
      <c r="V360" s="489">
        <f t="shared" si="59"/>
        <v>0.14816894294075486</v>
      </c>
      <c r="W360" s="489">
        <f t="shared" si="60"/>
        <v>0.13170572705844877</v>
      </c>
      <c r="X360" s="489">
        <f t="shared" si="61"/>
        <v>0.11524251117614266</v>
      </c>
      <c r="Y360" s="489">
        <f t="shared" si="62"/>
        <v>0.172863766764214</v>
      </c>
      <c r="Z360" s="489">
        <f t="shared" si="63"/>
        <v>0.2195095450974146</v>
      </c>
      <c r="AA360" s="487">
        <v>0.28072518599660773</v>
      </c>
      <c r="AB360" s="485">
        <v>0.1765088653564453</v>
      </c>
      <c r="AC360" s="485">
        <v>0.12703527069091797</v>
      </c>
      <c r="AD360" s="489">
        <f t="shared" si="64"/>
        <v>0.19654026603698732</v>
      </c>
      <c r="AE360" s="489">
        <f t="shared" si="65"/>
        <v>0.13585110190480021</v>
      </c>
    </row>
    <row r="361" spans="1:31" x14ac:dyDescent="0.2">
      <c r="A361" s="485">
        <v>0.24194874201779021</v>
      </c>
      <c r="B361" s="485">
        <f t="shared" si="55"/>
        <v>0.12642783533132368</v>
      </c>
      <c r="C361" s="486">
        <v>0.14601923735233779</v>
      </c>
      <c r="D361" s="486">
        <v>0.10683643331030954</v>
      </c>
      <c r="E361" s="487">
        <v>0.26474422424316402</v>
      </c>
      <c r="F361" s="486">
        <v>5.411683628236328E-2</v>
      </c>
      <c r="G361" s="487">
        <v>0.20782701431274414</v>
      </c>
      <c r="H361" s="487">
        <v>0.26506715301513673</v>
      </c>
      <c r="I361" s="487">
        <v>0.28347456665039061</v>
      </c>
      <c r="J361" s="487">
        <v>0.15626414932250976</v>
      </c>
      <c r="K361" s="487">
        <v>0.19581235595703123</v>
      </c>
      <c r="L361" s="487">
        <v>0.1676399362182617</v>
      </c>
      <c r="M361" s="481">
        <v>0.11855169569771497</v>
      </c>
      <c r="N361" s="481">
        <v>0.11855169569771497</v>
      </c>
      <c r="O361" s="486">
        <v>0.11855169569771497</v>
      </c>
      <c r="P361" s="486">
        <v>0.16374876952963729</v>
      </c>
      <c r="Q361" s="488">
        <f t="shared" si="56"/>
        <v>0.14115023261367612</v>
      </c>
      <c r="R361" s="487">
        <f t="shared" si="57"/>
        <v>0.16374876952963729</v>
      </c>
      <c r="S361" s="489">
        <v>0.17876978759765627</v>
      </c>
      <c r="T361" s="487">
        <f t="shared" si="58"/>
        <v>0.14601923735233779</v>
      </c>
      <c r="U361" s="487">
        <v>0</v>
      </c>
      <c r="V361" s="489">
        <f t="shared" si="59"/>
        <v>0.14737389257667358</v>
      </c>
      <c r="W361" s="489">
        <f t="shared" si="60"/>
        <v>0.13099901562370983</v>
      </c>
      <c r="X361" s="489">
        <f t="shared" si="61"/>
        <v>0.1146241386707461</v>
      </c>
      <c r="Y361" s="489">
        <f t="shared" si="62"/>
        <v>0.17193620800611917</v>
      </c>
      <c r="Z361" s="489">
        <f t="shared" si="63"/>
        <v>0.21833169270618305</v>
      </c>
      <c r="AA361" s="487">
        <v>0.27928142346833884</v>
      </c>
      <c r="AB361" s="485">
        <v>0.17560107421874999</v>
      </c>
      <c r="AC361" s="485">
        <v>0.12638192749023439</v>
      </c>
      <c r="AD361" s="489">
        <f t="shared" si="64"/>
        <v>0.19552945518493656</v>
      </c>
      <c r="AE361" s="489">
        <f t="shared" si="65"/>
        <v>0.13515241674049608</v>
      </c>
    </row>
    <row r="362" spans="1:31" x14ac:dyDescent="0.2">
      <c r="A362" s="485">
        <v>0.24070439653290668</v>
      </c>
      <c r="B362" s="485">
        <f t="shared" si="55"/>
        <v>0.12574263717007558</v>
      </c>
      <c r="C362" s="486">
        <v>0.14522786010002253</v>
      </c>
      <c r="D362" s="486">
        <v>0.10625741424012865</v>
      </c>
      <c r="E362" s="487">
        <v>0.26338264831542968</v>
      </c>
      <c r="F362" s="486">
        <v>5.382354045382947E-2</v>
      </c>
      <c r="G362" s="487">
        <v>0.20675815826416014</v>
      </c>
      <c r="H362" s="487">
        <v>0.2637039193725586</v>
      </c>
      <c r="I362" s="487">
        <v>0.28201666564941408</v>
      </c>
      <c r="J362" s="487">
        <v>0.1554604832458496</v>
      </c>
      <c r="K362" s="487">
        <v>0.19480529418945311</v>
      </c>
      <c r="L362" s="487">
        <v>0.16677776168823241</v>
      </c>
      <c r="M362" s="481">
        <v>0.11790515731200796</v>
      </c>
      <c r="N362" s="481">
        <v>0.11790515731200796</v>
      </c>
      <c r="O362" s="486">
        <v>0.11790515731200796</v>
      </c>
      <c r="P362" s="486">
        <v>0.16285574252998017</v>
      </c>
      <c r="Q362" s="488">
        <f t="shared" si="56"/>
        <v>0.14038044992099408</v>
      </c>
      <c r="R362" s="487">
        <f t="shared" si="57"/>
        <v>0.16285574252998017</v>
      </c>
      <c r="S362" s="489">
        <v>0.17785036621093753</v>
      </c>
      <c r="T362" s="487">
        <f t="shared" si="58"/>
        <v>0.14522786010002253</v>
      </c>
      <c r="U362" s="487">
        <v>0</v>
      </c>
      <c r="V362" s="489">
        <f t="shared" si="59"/>
        <v>0.14657016827698216</v>
      </c>
      <c r="W362" s="489">
        <f t="shared" si="60"/>
        <v>0.13028459402398415</v>
      </c>
      <c r="X362" s="489">
        <f t="shared" si="61"/>
        <v>0.11399901977098612</v>
      </c>
      <c r="Y362" s="489">
        <f t="shared" si="62"/>
        <v>0.17099852965647919</v>
      </c>
      <c r="Z362" s="489">
        <f t="shared" si="63"/>
        <v>0.21714099003997356</v>
      </c>
      <c r="AA362" s="487">
        <v>0.27784508795487256</v>
      </c>
      <c r="AB362" s="485">
        <v>0.1746979522705078</v>
      </c>
      <c r="AC362" s="485">
        <v>0.12573194122314454</v>
      </c>
      <c r="AD362" s="489">
        <f t="shared" si="64"/>
        <v>0.19452383804321291</v>
      </c>
      <c r="AE362" s="489">
        <f t="shared" si="65"/>
        <v>0.13445732153404205</v>
      </c>
    </row>
    <row r="363" spans="1:31" x14ac:dyDescent="0.2">
      <c r="A363" s="485">
        <v>0.23946645073289982</v>
      </c>
      <c r="B363" s="485">
        <f t="shared" si="55"/>
        <v>0.12507210512098185</v>
      </c>
      <c r="C363" s="486">
        <v>0.14445342163738195</v>
      </c>
      <c r="D363" s="486">
        <v>0.10569078860458175</v>
      </c>
      <c r="E363" s="487">
        <v>0.26202805847167965</v>
      </c>
      <c r="F363" s="486">
        <v>5.3536522385159789E-2</v>
      </c>
      <c r="G363" s="487">
        <v>0.20569479339599611</v>
      </c>
      <c r="H363" s="487">
        <v>0.26234770141601566</v>
      </c>
      <c r="I363" s="487">
        <v>0.28056625396728518</v>
      </c>
      <c r="J363" s="487">
        <v>0.15466094665527344</v>
      </c>
      <c r="K363" s="487">
        <v>0.19380341278076171</v>
      </c>
      <c r="L363" s="487">
        <v>0.1659200274658203</v>
      </c>
      <c r="M363" s="481">
        <v>0.11727247893100301</v>
      </c>
      <c r="N363" s="481">
        <v>0.11727247893100301</v>
      </c>
      <c r="O363" s="486">
        <v>0.11727247893100301</v>
      </c>
      <c r="P363" s="486">
        <v>0.16198185957294747</v>
      </c>
      <c r="Q363" s="488">
        <f t="shared" si="56"/>
        <v>0.13962716925197524</v>
      </c>
      <c r="R363" s="487">
        <f t="shared" si="57"/>
        <v>0.16198185957294747</v>
      </c>
      <c r="S363" s="489">
        <v>0.17693568115234379</v>
      </c>
      <c r="T363" s="487">
        <f t="shared" si="58"/>
        <v>0.14445342163738195</v>
      </c>
      <c r="U363" s="487">
        <v>0</v>
      </c>
      <c r="V363" s="489">
        <f t="shared" si="59"/>
        <v>0.14578367361565273</v>
      </c>
      <c r="W363" s="489">
        <f t="shared" si="60"/>
        <v>0.12958548765835798</v>
      </c>
      <c r="X363" s="489">
        <f t="shared" si="61"/>
        <v>0.11338730170106322</v>
      </c>
      <c r="Y363" s="489">
        <f t="shared" si="62"/>
        <v>0.17008095255159483</v>
      </c>
      <c r="Z363" s="489">
        <f t="shared" si="63"/>
        <v>0.21597581276392996</v>
      </c>
      <c r="AA363" s="487">
        <v>0.27641612484580591</v>
      </c>
      <c r="AB363" s="485">
        <v>0.17379948425292968</v>
      </c>
      <c r="AC363" s="485">
        <v>0.12508529663085938</v>
      </c>
      <c r="AD363" s="489">
        <f t="shared" si="64"/>
        <v>0.19352340126037601</v>
      </c>
      <c r="AE363" s="489">
        <f t="shared" si="65"/>
        <v>0.1337658070567547</v>
      </c>
    </row>
    <row r="364" spans="1:31" x14ac:dyDescent="0.2">
      <c r="A364" s="485">
        <v>0.23823487170395674</v>
      </c>
      <c r="B364" s="485">
        <f t="shared" si="55"/>
        <v>0.12440516816868347</v>
      </c>
      <c r="C364" s="486">
        <v>0.1436831353718496</v>
      </c>
      <c r="D364" s="486">
        <v>0.10512720096551734</v>
      </c>
      <c r="E364" s="487">
        <v>0.26068045471191409</v>
      </c>
      <c r="F364" s="486">
        <v>5.3251043180650763E-2</v>
      </c>
      <c r="G364" s="487">
        <v>0.20463690490722655</v>
      </c>
      <c r="H364" s="487">
        <v>0.26099843994140626</v>
      </c>
      <c r="I364" s="487">
        <v>0.27912330200195312</v>
      </c>
      <c r="J364" s="487">
        <v>0.15386552474975584</v>
      </c>
      <c r="K364" s="487">
        <v>0.19280668212890623</v>
      </c>
      <c r="L364" s="487">
        <v>0.1650667039489746</v>
      </c>
      <c r="M364" s="481">
        <v>0.11664321394995983</v>
      </c>
      <c r="N364" s="481">
        <v>0.11664321394995983</v>
      </c>
      <c r="O364" s="486">
        <v>0.11664321394995983</v>
      </c>
      <c r="P364" s="486">
        <v>0.16111269135272518</v>
      </c>
      <c r="Q364" s="488">
        <f t="shared" si="56"/>
        <v>0.13887795265134251</v>
      </c>
      <c r="R364" s="487">
        <f t="shared" si="57"/>
        <v>0.16111269135272518</v>
      </c>
      <c r="S364" s="489">
        <v>0.17602569580078126</v>
      </c>
      <c r="T364" s="487">
        <f t="shared" si="58"/>
        <v>0.1436831353718496</v>
      </c>
      <c r="U364" s="487">
        <v>0</v>
      </c>
      <c r="V364" s="489">
        <f t="shared" si="59"/>
        <v>0.14500142221745266</v>
      </c>
      <c r="W364" s="489">
        <f t="shared" si="60"/>
        <v>0.12889015308218016</v>
      </c>
      <c r="X364" s="489">
        <f t="shared" si="61"/>
        <v>0.11277888394690762</v>
      </c>
      <c r="Y364" s="489">
        <f t="shared" si="62"/>
        <v>0.16916832592036143</v>
      </c>
      <c r="Z364" s="489">
        <f t="shared" si="63"/>
        <v>0.21481692180363357</v>
      </c>
      <c r="AA364" s="487">
        <v>0.27499450683593751</v>
      </c>
      <c r="AB364" s="485">
        <v>0.17290562438964843</v>
      </c>
      <c r="AC364" s="485">
        <v>0.12444197845458985</v>
      </c>
      <c r="AD364" s="489">
        <f t="shared" si="64"/>
        <v>0.1925281047821045</v>
      </c>
      <c r="AE364" s="489">
        <f t="shared" si="65"/>
        <v>0.13307784562258371</v>
      </c>
    </row>
    <row r="365" spans="1:31" x14ac:dyDescent="0.2">
      <c r="A365" s="485">
        <v>0.23700962670182343</v>
      </c>
      <c r="B365" s="485">
        <f t="shared" si="55"/>
        <v>0.1237417682734103</v>
      </c>
      <c r="C365" s="486">
        <v>0.14291693426974617</v>
      </c>
      <c r="D365" s="486">
        <v>0.10456660227707441</v>
      </c>
      <c r="E365" s="487">
        <v>0.25933977783203122</v>
      </c>
      <c r="F365" s="486">
        <v>5.2967077996653462E-2</v>
      </c>
      <c r="G365" s="487">
        <v>0.20358444839477538</v>
      </c>
      <c r="H365" s="487">
        <v>0.25965613494873047</v>
      </c>
      <c r="I365" s="487">
        <v>0.27768778015136719</v>
      </c>
      <c r="J365" s="487">
        <v>0.15307418792724609</v>
      </c>
      <c r="K365" s="487">
        <v>0.19181507263183592</v>
      </c>
      <c r="L365" s="487">
        <v>0.16421776153564452</v>
      </c>
      <c r="M365" s="481">
        <v>0.11601730714961707</v>
      </c>
      <c r="N365" s="481">
        <v>0.11601730714961707</v>
      </c>
      <c r="O365" s="486">
        <v>0.11601730714961707</v>
      </c>
      <c r="P365" s="486">
        <v>0.16024816159806282</v>
      </c>
      <c r="Q365" s="488">
        <f t="shared" si="56"/>
        <v>0.13813273437383994</v>
      </c>
      <c r="R365" s="487">
        <f t="shared" si="57"/>
        <v>0.16024816159806282</v>
      </c>
      <c r="S365" s="489">
        <v>0.17512039794921874</v>
      </c>
      <c r="T365" s="487">
        <f t="shared" si="58"/>
        <v>0.14291693426974617</v>
      </c>
      <c r="U365" s="487">
        <v>0</v>
      </c>
      <c r="V365" s="489">
        <f t="shared" si="59"/>
        <v>0.14422334543825654</v>
      </c>
      <c r="W365" s="489">
        <f t="shared" si="60"/>
        <v>0.12819852927845027</v>
      </c>
      <c r="X365" s="489">
        <f t="shared" si="61"/>
        <v>0.11217371311864396</v>
      </c>
      <c r="Y365" s="489">
        <f t="shared" si="62"/>
        <v>0.16826056967796596</v>
      </c>
      <c r="Z365" s="489">
        <f t="shared" si="63"/>
        <v>0.21366421546408376</v>
      </c>
      <c r="AA365" s="487">
        <v>0.27358020662006577</v>
      </c>
      <c r="AB365" s="485">
        <v>0.17201637268066405</v>
      </c>
      <c r="AC365" s="485">
        <v>0.12380197143554687</v>
      </c>
      <c r="AD365" s="489">
        <f t="shared" si="64"/>
        <v>0.191537935256958</v>
      </c>
      <c r="AE365" s="489">
        <f t="shared" si="65"/>
        <v>0.13239342800284573</v>
      </c>
    </row>
    <row r="366" spans="1:31" x14ac:dyDescent="0.2">
      <c r="A366" s="485">
        <v>0.23579068315040785</v>
      </c>
      <c r="B366" s="485">
        <f t="shared" si="55"/>
        <v>0.12308192523547271</v>
      </c>
      <c r="C366" s="486">
        <v>0.14215484119966085</v>
      </c>
      <c r="D366" s="486">
        <v>0.10400900927128458</v>
      </c>
      <c r="E366" s="487">
        <v>0.25800599822998049</v>
      </c>
      <c r="F366" s="486">
        <v>5.2684635308597114E-2</v>
      </c>
      <c r="G366" s="487">
        <v>0.20253740905761719</v>
      </c>
      <c r="H366" s="487">
        <v>0.25832072723388672</v>
      </c>
      <c r="I366" s="487">
        <v>0.27625962921142577</v>
      </c>
      <c r="J366" s="487">
        <v>0.15228692138671873</v>
      </c>
      <c r="K366" s="487">
        <v>0.19082856948852539</v>
      </c>
      <c r="L366" s="487">
        <v>0.1633731854248047</v>
      </c>
      <c r="M366" s="481">
        <v>0.11539477721548703</v>
      </c>
      <c r="N366" s="481">
        <v>0.11539477721548703</v>
      </c>
      <c r="O366" s="486">
        <v>0.11539477721548703</v>
      </c>
      <c r="P366" s="486">
        <v>0.15938829611820426</v>
      </c>
      <c r="Q366" s="488">
        <f t="shared" si="56"/>
        <v>0.13739153666684564</v>
      </c>
      <c r="R366" s="487">
        <f t="shared" si="57"/>
        <v>0.15938829611820426</v>
      </c>
      <c r="S366" s="489">
        <v>0.1742197509765625</v>
      </c>
      <c r="T366" s="487">
        <f t="shared" si="58"/>
        <v>0.14215484119966085</v>
      </c>
      <c r="U366" s="487">
        <v>0</v>
      </c>
      <c r="V366" s="489">
        <f t="shared" si="59"/>
        <v>0.14344946650638385</v>
      </c>
      <c r="W366" s="489">
        <f t="shared" si="60"/>
        <v>0.12751063689456341</v>
      </c>
      <c r="X366" s="489">
        <f t="shared" si="61"/>
        <v>0.11157180728274298</v>
      </c>
      <c r="Y366" s="489">
        <f t="shared" si="62"/>
        <v>0.16735771092411447</v>
      </c>
      <c r="Z366" s="489">
        <f t="shared" si="63"/>
        <v>0.2125177281576057</v>
      </c>
      <c r="AA366" s="487">
        <v>0.27217316958778781</v>
      </c>
      <c r="AB366" s="485">
        <v>0.17113168334960938</v>
      </c>
      <c r="AC366" s="485">
        <v>0.12316525268554687</v>
      </c>
      <c r="AD366" s="489">
        <f t="shared" si="64"/>
        <v>0.19055285263061525</v>
      </c>
      <c r="AE366" s="489">
        <f t="shared" si="65"/>
        <v>0.13171252651149049</v>
      </c>
    </row>
    <row r="367" spans="1:31" x14ac:dyDescent="0.2">
      <c r="A367" s="485">
        <v>0.23457800864137243</v>
      </c>
      <c r="B367" s="485">
        <f t="shared" si="55"/>
        <v>0.12241486082965419</v>
      </c>
      <c r="C367" s="486">
        <v>0.14138440773026503</v>
      </c>
      <c r="D367" s="486">
        <v>0.10344531392904335</v>
      </c>
      <c r="E367" s="487">
        <v>0.25667905670166014</v>
      </c>
      <c r="F367" s="486">
        <v>5.2399101548212236E-2</v>
      </c>
      <c r="G367" s="487">
        <v>0.20149575729370117</v>
      </c>
      <c r="H367" s="487">
        <v>0.2569921871948242</v>
      </c>
      <c r="I367" s="487">
        <v>0.27483881958007811</v>
      </c>
      <c r="J367" s="487">
        <v>0.15150371032714843</v>
      </c>
      <c r="K367" s="487">
        <v>0.18984712829589845</v>
      </c>
      <c r="L367" s="487">
        <v>0.16253296081542967</v>
      </c>
      <c r="M367" s="481">
        <v>0.1147654555297799</v>
      </c>
      <c r="N367" s="481">
        <v>0.1147654555297799</v>
      </c>
      <c r="O367" s="486">
        <v>0.1147654555297799</v>
      </c>
      <c r="P367" s="486">
        <v>0.15851904957502846</v>
      </c>
      <c r="Q367" s="488">
        <f t="shared" si="56"/>
        <v>0.1366422525524042</v>
      </c>
      <c r="R367" s="487">
        <f t="shared" si="57"/>
        <v>0.15851904957502846</v>
      </c>
      <c r="S367" s="489">
        <v>0.17332373046875002</v>
      </c>
      <c r="T367" s="487">
        <f t="shared" si="58"/>
        <v>0.14138440773026503</v>
      </c>
      <c r="U367" s="487">
        <v>0</v>
      </c>
      <c r="V367" s="489">
        <f t="shared" si="59"/>
        <v>0.14266714461752561</v>
      </c>
      <c r="W367" s="489">
        <f t="shared" si="60"/>
        <v>0.12681523966002278</v>
      </c>
      <c r="X367" s="489">
        <f t="shared" si="61"/>
        <v>0.11096333470251991</v>
      </c>
      <c r="Y367" s="489">
        <f t="shared" si="62"/>
        <v>0.16644500205377988</v>
      </c>
      <c r="Z367" s="489">
        <f t="shared" si="63"/>
        <v>0.21135873276670464</v>
      </c>
      <c r="AA367" s="487">
        <v>0.27077336843390221</v>
      </c>
      <c r="AB367" s="485">
        <v>0.17025155639648437</v>
      </c>
      <c r="AC367" s="485">
        <v>0.12253181457519531</v>
      </c>
      <c r="AD367" s="489">
        <f t="shared" si="64"/>
        <v>0.18957283020019533</v>
      </c>
      <c r="AE367" s="489">
        <f t="shared" si="65"/>
        <v>0.13103512269115117</v>
      </c>
    </row>
    <row r="368" spans="1:31" x14ac:dyDescent="0.2">
      <c r="A368" s="485">
        <v>0.23337157093285349</v>
      </c>
      <c r="B368" s="485">
        <f t="shared" si="55"/>
        <v>0.12177273834278746</v>
      </c>
      <c r="C368" s="486">
        <v>0.14064278120812024</v>
      </c>
      <c r="D368" s="486">
        <v>0.10290269547745469</v>
      </c>
      <c r="E368" s="487">
        <v>0.25535895324707031</v>
      </c>
      <c r="F368" s="486">
        <v>5.2124244058135601E-2</v>
      </c>
      <c r="G368" s="487">
        <v>0.20045946350097657</v>
      </c>
      <c r="H368" s="487">
        <v>0.25567048522949215</v>
      </c>
      <c r="I368" s="487">
        <v>0.27342532165527339</v>
      </c>
      <c r="J368" s="487">
        <v>0.15072452514648438</v>
      </c>
      <c r="K368" s="487">
        <v>0.18887074905395507</v>
      </c>
      <c r="L368" s="487">
        <v>0.16169705810546875</v>
      </c>
      <c r="M368" s="481">
        <v>0.11415968478405769</v>
      </c>
      <c r="N368" s="481">
        <v>0.11415968478405769</v>
      </c>
      <c r="O368" s="486">
        <v>0.11415968478405769</v>
      </c>
      <c r="P368" s="486">
        <v>0.15768233261669837</v>
      </c>
      <c r="Q368" s="488">
        <f t="shared" si="56"/>
        <v>0.13592100870037804</v>
      </c>
      <c r="R368" s="487">
        <f t="shared" si="57"/>
        <v>0.15768233261669837</v>
      </c>
      <c r="S368" s="489">
        <v>0.17243232421875002</v>
      </c>
      <c r="T368" s="487">
        <f t="shared" si="58"/>
        <v>0.14064278120812024</v>
      </c>
      <c r="U368" s="487">
        <v>0</v>
      </c>
      <c r="V368" s="489">
        <f t="shared" si="59"/>
        <v>0.14191409935502852</v>
      </c>
      <c r="W368" s="489">
        <f t="shared" si="60"/>
        <v>0.12614586609335871</v>
      </c>
      <c r="X368" s="489">
        <f t="shared" si="61"/>
        <v>0.11037763283168885</v>
      </c>
      <c r="Y368" s="489">
        <f t="shared" si="62"/>
        <v>0.16556644924753328</v>
      </c>
      <c r="Z368" s="489">
        <f t="shared" si="63"/>
        <v>0.21024311015559782</v>
      </c>
      <c r="AA368" s="487">
        <v>0.26938077585320724</v>
      </c>
      <c r="AB368" s="485">
        <v>0.16937594604492187</v>
      </c>
      <c r="AC368" s="485">
        <v>0.12190163421630859</v>
      </c>
      <c r="AD368" s="489">
        <f t="shared" si="64"/>
        <v>0.18859785461425782</v>
      </c>
      <c r="AE368" s="489">
        <f t="shared" si="65"/>
        <v>0.13036120731314427</v>
      </c>
    </row>
    <row r="369" spans="1:31" x14ac:dyDescent="0.2">
      <c r="A369" s="485">
        <v>0.23217133794893743</v>
      </c>
      <c r="B369" s="485">
        <f t="shared" si="55"/>
        <v>0.12113402131113654</v>
      </c>
      <c r="C369" s="486">
        <v>0.13990508785442798</v>
      </c>
      <c r="D369" s="486">
        <v>0.1023629547678451</v>
      </c>
      <c r="E369" s="487">
        <v>0.25404562866210939</v>
      </c>
      <c r="F369" s="486">
        <v>5.1850844257039362E-2</v>
      </c>
      <c r="G369" s="487">
        <v>0.19942849807739257</v>
      </c>
      <c r="H369" s="487">
        <v>0.25435556213378907</v>
      </c>
      <c r="I369" s="487">
        <v>0.27201910583496092</v>
      </c>
      <c r="J369" s="487">
        <v>0.14994935104370116</v>
      </c>
      <c r="K369" s="487">
        <v>0.18789938735961914</v>
      </c>
      <c r="L369" s="487">
        <v>0.16086544769287109</v>
      </c>
      <c r="M369" s="481">
        <v>0.1135571468381123</v>
      </c>
      <c r="N369" s="481">
        <v>0.1135571468381123</v>
      </c>
      <c r="O369" s="486">
        <v>0.1135571468381123</v>
      </c>
      <c r="P369" s="486">
        <v>0.15685008094233144</v>
      </c>
      <c r="Q369" s="488">
        <f t="shared" si="56"/>
        <v>0.13520361389022187</v>
      </c>
      <c r="R369" s="487">
        <f t="shared" si="57"/>
        <v>0.15685008094233144</v>
      </c>
      <c r="S369" s="489">
        <v>0.1715455078125</v>
      </c>
      <c r="T369" s="487">
        <f t="shared" si="58"/>
        <v>0.13990508785442798</v>
      </c>
      <c r="U369" s="487">
        <v>0</v>
      </c>
      <c r="V369" s="489">
        <f t="shared" si="59"/>
        <v>0.14116507284809829</v>
      </c>
      <c r="W369" s="489">
        <f t="shared" si="60"/>
        <v>0.12548006475386517</v>
      </c>
      <c r="X369" s="489">
        <f t="shared" si="61"/>
        <v>0.109795056659632</v>
      </c>
      <c r="Y369" s="489">
        <f t="shared" si="62"/>
        <v>0.164692584989448</v>
      </c>
      <c r="Z369" s="489">
        <f t="shared" si="63"/>
        <v>0.20913344125644193</v>
      </c>
      <c r="AA369" s="487">
        <v>0.26799533723530017</v>
      </c>
      <c r="AB369" s="485">
        <v>0.16850483703613281</v>
      </c>
      <c r="AC369" s="485">
        <v>0.12127468872070313</v>
      </c>
      <c r="AD369" s="489">
        <f t="shared" si="64"/>
        <v>0.18762789916992187</v>
      </c>
      <c r="AE369" s="489">
        <f t="shared" si="65"/>
        <v>0.12969076192010304</v>
      </c>
    </row>
    <row r="370" spans="1:31" x14ac:dyDescent="0.2">
      <c r="A370" s="485">
        <v>0.23097727777867114</v>
      </c>
      <c r="B370" s="485">
        <f t="shared" si="55"/>
        <v>0.12048806505196517</v>
      </c>
      <c r="C370" s="486">
        <v>0.13915903347423564</v>
      </c>
      <c r="D370" s="486">
        <v>0.10181709662969471</v>
      </c>
      <c r="E370" s="487">
        <v>0.25273908294677733</v>
      </c>
      <c r="F370" s="486">
        <v>5.1574345738880492E-2</v>
      </c>
      <c r="G370" s="487">
        <v>0.19840283142089843</v>
      </c>
      <c r="H370" s="487">
        <v>0.25304741790771484</v>
      </c>
      <c r="I370" s="487">
        <v>0.27062011291503907</v>
      </c>
      <c r="J370" s="487">
        <v>0.14917815841674803</v>
      </c>
      <c r="K370" s="487">
        <v>0.18693301361083983</v>
      </c>
      <c r="L370" s="487">
        <v>0.16003811477661134</v>
      </c>
      <c r="M370" s="481">
        <v>0.11294779985574954</v>
      </c>
      <c r="N370" s="481">
        <v>0.11294779985574954</v>
      </c>
      <c r="O370" s="486">
        <v>0.11294779985574954</v>
      </c>
      <c r="P370" s="486">
        <v>0.15600842433007248</v>
      </c>
      <c r="Q370" s="488">
        <f t="shared" si="56"/>
        <v>0.134478112092911</v>
      </c>
      <c r="R370" s="487">
        <f t="shared" si="57"/>
        <v>0.15600842433007248</v>
      </c>
      <c r="S370" s="489">
        <v>0.17066324462890625</v>
      </c>
      <c r="T370" s="487">
        <f t="shared" si="58"/>
        <v>0.13915903347423564</v>
      </c>
      <c r="U370" s="487">
        <v>0</v>
      </c>
      <c r="V370" s="489">
        <f t="shared" si="59"/>
        <v>0.14040758189706523</v>
      </c>
      <c r="W370" s="489">
        <f t="shared" si="60"/>
        <v>0.12480673946405799</v>
      </c>
      <c r="X370" s="489">
        <f t="shared" si="61"/>
        <v>0.10920589703105073</v>
      </c>
      <c r="Y370" s="489">
        <f t="shared" si="62"/>
        <v>0.1638088455465761</v>
      </c>
      <c r="Z370" s="489">
        <f t="shared" si="63"/>
        <v>0.20801123244009662</v>
      </c>
      <c r="AA370" s="487">
        <v>0.26661702527497944</v>
      </c>
      <c r="AB370" s="485">
        <v>0.16763821411132812</v>
      </c>
      <c r="AC370" s="485">
        <v>0.12065097045898437</v>
      </c>
      <c r="AD370" s="489">
        <f t="shared" si="64"/>
        <v>0.1866629238128662</v>
      </c>
      <c r="AE370" s="489">
        <f t="shared" si="65"/>
        <v>0.12902375882597716</v>
      </c>
    </row>
    <row r="371" spans="1:31" x14ac:dyDescent="0.2">
      <c r="A371" s="485">
        <v>0.22978935867524705</v>
      </c>
      <c r="B371" s="485">
        <f t="shared" si="55"/>
        <v>0.11984557212505427</v>
      </c>
      <c r="C371" s="486">
        <v>0.13841697910823353</v>
      </c>
      <c r="D371" s="486">
        <v>0.10127416514187501</v>
      </c>
      <c r="E371" s="487">
        <v>0.25143925689697266</v>
      </c>
      <c r="F371" s="486">
        <v>5.1299329683696986E-2</v>
      </c>
      <c r="G371" s="487">
        <v>0.19738244873046873</v>
      </c>
      <c r="H371" s="487">
        <v>0.25174599334716796</v>
      </c>
      <c r="I371" s="487">
        <v>0.26922831329345703</v>
      </c>
      <c r="J371" s="487">
        <v>0.1484109324645996</v>
      </c>
      <c r="K371" s="487">
        <v>0.18597161300659179</v>
      </c>
      <c r="L371" s="487">
        <v>0.15921502975463867</v>
      </c>
      <c r="M371" s="481">
        <v>0.11234174039676163</v>
      </c>
      <c r="N371" s="481">
        <v>0.11234174039676163</v>
      </c>
      <c r="O371" s="486">
        <v>0.11234174039676163</v>
      </c>
      <c r="P371" s="486">
        <v>0.15517130858839537</v>
      </c>
      <c r="Q371" s="488">
        <f t="shared" si="56"/>
        <v>0.13375652449257849</v>
      </c>
      <c r="R371" s="487">
        <f t="shared" si="57"/>
        <v>0.15517130858839537</v>
      </c>
      <c r="S371" s="489">
        <v>0.1697855224609375</v>
      </c>
      <c r="T371" s="487">
        <f t="shared" si="58"/>
        <v>0.13841697910823353</v>
      </c>
      <c r="U371" s="487">
        <v>0</v>
      </c>
      <c r="V371" s="489">
        <f t="shared" si="59"/>
        <v>0.13965417772955582</v>
      </c>
      <c r="W371" s="489">
        <f t="shared" si="60"/>
        <v>0.12413704687071631</v>
      </c>
      <c r="X371" s="489">
        <f t="shared" si="61"/>
        <v>0.10861991601187675</v>
      </c>
      <c r="Y371" s="489">
        <f t="shared" si="62"/>
        <v>0.16292987401781514</v>
      </c>
      <c r="Z371" s="489">
        <f t="shared" si="63"/>
        <v>0.20689507811786048</v>
      </c>
      <c r="AA371" s="487">
        <v>0.26524581266704361</v>
      </c>
      <c r="AB371" s="485">
        <v>0.16677604675292967</v>
      </c>
      <c r="AC371" s="485">
        <v>0.12003046417236328</v>
      </c>
      <c r="AD371" s="489">
        <f t="shared" si="64"/>
        <v>0.18570291519165039</v>
      </c>
      <c r="AE371" s="489">
        <f t="shared" si="65"/>
        <v>0.12836018880208327</v>
      </c>
    </row>
    <row r="372" spans="1:31" x14ac:dyDescent="0.2">
      <c r="A372" s="485">
        <v>0.22860754905495559</v>
      </c>
      <c r="B372" s="485">
        <f t="shared" si="55"/>
        <v>0.11920648661785965</v>
      </c>
      <c r="C372" s="486">
        <v>0.13767886017960571</v>
      </c>
      <c r="D372" s="486">
        <v>0.10073411305611359</v>
      </c>
      <c r="E372" s="487">
        <v>0.25014609130859378</v>
      </c>
      <c r="F372" s="486">
        <v>5.1025772158389007E-2</v>
      </c>
      <c r="G372" s="487">
        <v>0.19636730560302734</v>
      </c>
      <c r="H372" s="487">
        <v>0.25045125885009761</v>
      </c>
      <c r="I372" s="487">
        <v>0.26784367736816406</v>
      </c>
      <c r="J372" s="487">
        <v>0.14764765838623048</v>
      </c>
      <c r="K372" s="487">
        <v>0.18501515594482421</v>
      </c>
      <c r="L372" s="487">
        <v>0.15839617782592771</v>
      </c>
      <c r="M372" s="481">
        <v>0.11173891527821818</v>
      </c>
      <c r="N372" s="481">
        <v>0.11173891527821818</v>
      </c>
      <c r="O372" s="486">
        <v>0.11173891527821818</v>
      </c>
      <c r="P372" s="486">
        <v>0.15433866025871859</v>
      </c>
      <c r="Q372" s="488">
        <f t="shared" si="56"/>
        <v>0.13303878776846839</v>
      </c>
      <c r="R372" s="487">
        <f t="shared" si="57"/>
        <v>0.15433866025871859</v>
      </c>
      <c r="S372" s="489">
        <v>0.16891231689453126</v>
      </c>
      <c r="T372" s="487">
        <f t="shared" si="58"/>
        <v>0.13767886017960571</v>
      </c>
      <c r="U372" s="487">
        <v>0</v>
      </c>
      <c r="V372" s="489">
        <f t="shared" si="59"/>
        <v>0.13890479423284674</v>
      </c>
      <c r="W372" s="489">
        <f t="shared" si="60"/>
        <v>0.12347092820697488</v>
      </c>
      <c r="X372" s="489">
        <f t="shared" si="61"/>
        <v>0.10803706218110301</v>
      </c>
      <c r="Y372" s="489">
        <f t="shared" si="62"/>
        <v>0.16205559327165453</v>
      </c>
      <c r="Z372" s="489">
        <f t="shared" si="63"/>
        <v>0.20578488034495812</v>
      </c>
      <c r="AA372" s="487">
        <v>0.26388164480108967</v>
      </c>
      <c r="AB372" s="485">
        <v>0.16591831970214843</v>
      </c>
      <c r="AC372" s="485">
        <v>0.11941314697265625</v>
      </c>
      <c r="AD372" s="489">
        <f t="shared" si="64"/>
        <v>0.18474784660339358</v>
      </c>
      <c r="AE372" s="489">
        <f t="shared" si="65"/>
        <v>0.12770003339105451</v>
      </c>
    </row>
    <row r="373" spans="1:31" x14ac:dyDescent="0.2">
      <c r="A373" s="485">
        <v>0.22743181749671931</v>
      </c>
      <c r="B373" s="485">
        <f t="shared" si="55"/>
        <v>0.11857082760498704</v>
      </c>
      <c r="C373" s="486">
        <v>0.13694469871878065</v>
      </c>
      <c r="D373" s="486">
        <v>0.10019695649119342</v>
      </c>
      <c r="E373" s="487">
        <v>0.24885958618164059</v>
      </c>
      <c r="F373" s="486">
        <v>5.0753681327751196E-2</v>
      </c>
      <c r="G373" s="487">
        <v>0.19535738723754881</v>
      </c>
      <c r="H373" s="487">
        <v>0.24916318481445313</v>
      </c>
      <c r="I373" s="487">
        <v>0.26646614593505863</v>
      </c>
      <c r="J373" s="487">
        <v>0.14688830657958984</v>
      </c>
      <c r="K373" s="487">
        <v>0.18406362762451173</v>
      </c>
      <c r="L373" s="487">
        <v>0.15758154418945314</v>
      </c>
      <c r="M373" s="481">
        <v>0.11113934249656236</v>
      </c>
      <c r="N373" s="481">
        <v>0.11113934249656236</v>
      </c>
      <c r="O373" s="486">
        <v>0.11113934249656236</v>
      </c>
      <c r="P373" s="486">
        <v>0.15351050419851392</v>
      </c>
      <c r="Q373" s="488">
        <f t="shared" si="56"/>
        <v>0.13232492334753815</v>
      </c>
      <c r="R373" s="487">
        <f t="shared" si="57"/>
        <v>0.15351050419851392</v>
      </c>
      <c r="S373" s="489">
        <v>0.168043603515625</v>
      </c>
      <c r="T373" s="487">
        <f t="shared" si="58"/>
        <v>0.13694469871878065</v>
      </c>
      <c r="U373" s="487">
        <v>0</v>
      </c>
      <c r="V373" s="489">
        <f t="shared" si="59"/>
        <v>0.13815945377866254</v>
      </c>
      <c r="W373" s="489">
        <f t="shared" si="60"/>
        <v>0.12280840335881114</v>
      </c>
      <c r="X373" s="489">
        <f t="shared" si="61"/>
        <v>0.10745735293895974</v>
      </c>
      <c r="Y373" s="489">
        <f t="shared" si="62"/>
        <v>0.16118602940843962</v>
      </c>
      <c r="Z373" s="489">
        <f t="shared" si="63"/>
        <v>0.20468067226468523</v>
      </c>
      <c r="AA373" s="487">
        <v>0.26252449437191611</v>
      </c>
      <c r="AB373" s="485">
        <v>0.16506500244140626</v>
      </c>
      <c r="AC373" s="485">
        <v>0.11879900360107422</v>
      </c>
      <c r="AD373" s="489">
        <f t="shared" si="64"/>
        <v>0.18379769134521484</v>
      </c>
      <c r="AE373" s="489">
        <f t="shared" si="65"/>
        <v>0.12704327413552399</v>
      </c>
    </row>
    <row r="374" spans="1:31" x14ac:dyDescent="0.2">
      <c r="A374" s="485">
        <v>0.2262621327409288</v>
      </c>
      <c r="B374" s="485">
        <f t="shared" si="55"/>
        <v>0.11792821189587768</v>
      </c>
      <c r="C374" s="486">
        <v>0.13620250254411015</v>
      </c>
      <c r="D374" s="486">
        <v>9.9653921247645216E-2</v>
      </c>
      <c r="E374" s="487">
        <v>0.24757969711303712</v>
      </c>
      <c r="F374" s="486">
        <v>5.0478612716229006E-2</v>
      </c>
      <c r="G374" s="487">
        <v>0.19435266403198243</v>
      </c>
      <c r="H374" s="487">
        <v>0.24788174163818358</v>
      </c>
      <c r="I374" s="487">
        <v>0.26509571899414064</v>
      </c>
      <c r="J374" s="487">
        <v>0.14613286224365232</v>
      </c>
      <c r="K374" s="487">
        <v>0.18311698364257811</v>
      </c>
      <c r="L374" s="487">
        <v>0.15677109924316404</v>
      </c>
      <c r="M374" s="481">
        <v>0.11053322842401897</v>
      </c>
      <c r="N374" s="481">
        <v>0.11053322842401897</v>
      </c>
      <c r="O374" s="486">
        <v>0.11053322842401897</v>
      </c>
      <c r="P374" s="486">
        <v>0.15267331302221349</v>
      </c>
      <c r="Q374" s="488">
        <f t="shared" si="56"/>
        <v>0.13160327072311623</v>
      </c>
      <c r="R374" s="487">
        <f t="shared" si="57"/>
        <v>0.15267331302221349</v>
      </c>
      <c r="S374" s="489">
        <v>0.16717935791015626</v>
      </c>
      <c r="T374" s="487">
        <f t="shared" si="58"/>
        <v>0.13620250254411015</v>
      </c>
      <c r="U374" s="487">
        <v>0</v>
      </c>
      <c r="V374" s="489">
        <f t="shared" si="59"/>
        <v>0.13740598171999213</v>
      </c>
      <c r="W374" s="489">
        <f t="shared" si="60"/>
        <v>0.12213865041777079</v>
      </c>
      <c r="X374" s="489">
        <f t="shared" si="61"/>
        <v>0.10687131911554944</v>
      </c>
      <c r="Y374" s="489">
        <f t="shared" si="62"/>
        <v>0.16030697867332416</v>
      </c>
      <c r="Z374" s="489">
        <f t="shared" si="63"/>
        <v>0.20356441736295131</v>
      </c>
      <c r="AA374" s="487">
        <v>0.26117433407432156</v>
      </c>
      <c r="AB374" s="485">
        <v>0.164216064453125</v>
      </c>
      <c r="AC374" s="485">
        <v>0.11818801879882812</v>
      </c>
      <c r="AD374" s="489">
        <f t="shared" si="64"/>
        <v>0.18285242271423341</v>
      </c>
      <c r="AE374" s="489">
        <f t="shared" si="65"/>
        <v>0.12638989257812494</v>
      </c>
    </row>
    <row r="375" spans="1:31" x14ac:dyDescent="0.2">
      <c r="A375" s="485">
        <v>0.22509846368891887</v>
      </c>
      <c r="B375" s="485">
        <f t="shared" si="55"/>
        <v>0.1172993508559939</v>
      </c>
      <c r="C375" s="486">
        <v>0.13547619247794643</v>
      </c>
      <c r="D375" s="486">
        <v>9.9122509234041367E-2</v>
      </c>
      <c r="E375" s="487">
        <v>0.24630639450073238</v>
      </c>
      <c r="F375" s="486">
        <v>5.0209431725740938E-2</v>
      </c>
      <c r="G375" s="487">
        <v>0.19335310638427736</v>
      </c>
      <c r="H375" s="487">
        <v>0.24660688491821292</v>
      </c>
      <c r="I375" s="487">
        <v>0.26373233734130858</v>
      </c>
      <c r="J375" s="487">
        <v>0.14538129577636716</v>
      </c>
      <c r="K375" s="487">
        <v>0.18217520919799804</v>
      </c>
      <c r="L375" s="487">
        <v>0.15596482818603513</v>
      </c>
      <c r="M375" s="481">
        <v>0.10994010777008949</v>
      </c>
      <c r="N375" s="481">
        <v>0.10994010777008949</v>
      </c>
      <c r="O375" s="486">
        <v>0.10994010777008949</v>
      </c>
      <c r="P375" s="486">
        <v>0.15185406892205985</v>
      </c>
      <c r="Q375" s="488">
        <f t="shared" si="56"/>
        <v>0.13089708834607466</v>
      </c>
      <c r="R375" s="487">
        <f t="shared" si="57"/>
        <v>0.15185406892205985</v>
      </c>
      <c r="S375" s="489">
        <v>0.16631955566406251</v>
      </c>
      <c r="T375" s="487">
        <f t="shared" si="58"/>
        <v>0.13547619247794643</v>
      </c>
      <c r="U375" s="487">
        <v>0</v>
      </c>
      <c r="V375" s="489">
        <f t="shared" si="59"/>
        <v>0.13666866202985387</v>
      </c>
      <c r="W375" s="489">
        <f t="shared" si="60"/>
        <v>0.12148325513764789</v>
      </c>
      <c r="X375" s="489">
        <f t="shared" si="61"/>
        <v>0.10629784824544189</v>
      </c>
      <c r="Y375" s="489">
        <f t="shared" si="62"/>
        <v>0.15944677236816285</v>
      </c>
      <c r="Z375" s="489">
        <f t="shared" si="63"/>
        <v>0.20247209189607981</v>
      </c>
      <c r="AA375" s="487">
        <v>0.25983110929790298</v>
      </c>
      <c r="AB375" s="485">
        <v>0.16337150573730469</v>
      </c>
      <c r="AC375" s="485">
        <v>0.1175801773071289</v>
      </c>
      <c r="AD375" s="489">
        <f t="shared" si="64"/>
        <v>0.18191201400756837</v>
      </c>
      <c r="AE375" s="489">
        <f t="shared" si="65"/>
        <v>0.1257398702614905</v>
      </c>
    </row>
    <row r="376" spans="1:31" x14ac:dyDescent="0.2">
      <c r="A376" s="485">
        <v>0.22394077940174612</v>
      </c>
      <c r="B376" s="485">
        <f t="shared" si="55"/>
        <v>0.11667386149135256</v>
      </c>
      <c r="C376" s="486">
        <v>0.13475377656567858</v>
      </c>
      <c r="D376" s="486">
        <v>9.8593946417026554E-2</v>
      </c>
      <c r="E376" s="487">
        <v>0.24503963394165038</v>
      </c>
      <c r="F376" s="486">
        <v>4.9941693964875675E-2</v>
      </c>
      <c r="G376" s="487">
        <v>0.19235868469238282</v>
      </c>
      <c r="H376" s="487">
        <v>0.24533858505249023</v>
      </c>
      <c r="I376" s="487">
        <v>0.26237597137451174</v>
      </c>
      <c r="J376" s="487">
        <v>0.14463359237670897</v>
      </c>
      <c r="K376" s="487">
        <v>0.1812382746887207</v>
      </c>
      <c r="L376" s="487">
        <v>0.15516270141601562</v>
      </c>
      <c r="M376" s="481">
        <v>0.10935018709592573</v>
      </c>
      <c r="N376" s="481">
        <v>0.10935018709592573</v>
      </c>
      <c r="O376" s="486">
        <v>0.10935018709592573</v>
      </c>
      <c r="P376" s="486">
        <v>0.15103924477343939</v>
      </c>
      <c r="Q376" s="488">
        <f t="shared" si="56"/>
        <v>0.13019471593468257</v>
      </c>
      <c r="R376" s="487">
        <f t="shared" si="57"/>
        <v>0.15103924477343939</v>
      </c>
      <c r="S376" s="489">
        <v>0.16546417236328129</v>
      </c>
      <c r="T376" s="487">
        <f t="shared" si="58"/>
        <v>0.13475377656567858</v>
      </c>
      <c r="U376" s="487">
        <v>0</v>
      </c>
      <c r="V376" s="489">
        <f t="shared" si="59"/>
        <v>0.13593532029609545</v>
      </c>
      <c r="W376" s="489">
        <f t="shared" si="60"/>
        <v>0.12083139581875152</v>
      </c>
      <c r="X376" s="489">
        <f t="shared" si="61"/>
        <v>0.10572747134140756</v>
      </c>
      <c r="Y376" s="489">
        <f t="shared" si="62"/>
        <v>0.15859120701211135</v>
      </c>
      <c r="Z376" s="489">
        <f t="shared" si="63"/>
        <v>0.20138565969791919</v>
      </c>
      <c r="AA376" s="487">
        <v>0.2584947927374589</v>
      </c>
      <c r="AB376" s="485">
        <v>0.16253128051757812</v>
      </c>
      <c r="AC376" s="485">
        <v>0.1169754638671875</v>
      </c>
      <c r="AD376" s="489">
        <f t="shared" si="64"/>
        <v>0.18097643852233891</v>
      </c>
      <c r="AE376" s="489">
        <f t="shared" si="65"/>
        <v>0.12509318872825384</v>
      </c>
    </row>
    <row r="377" spans="1:31" x14ac:dyDescent="0.2">
      <c r="A377" s="485">
        <v>0.22278904909966513</v>
      </c>
      <c r="B377" s="485">
        <f t="shared" si="55"/>
        <v>0.11605168936913393</v>
      </c>
      <c r="C377" s="486">
        <v>0.13403519193951483</v>
      </c>
      <c r="D377" s="486">
        <v>9.8068186798753038E-2</v>
      </c>
      <c r="E377" s="487">
        <v>0.2437793858337402</v>
      </c>
      <c r="F377" s="486">
        <v>4.9675376133922353E-2</v>
      </c>
      <c r="G377" s="487">
        <v>0.19136938415527344</v>
      </c>
      <c r="H377" s="487">
        <v>0.24407681243896484</v>
      </c>
      <c r="I377" s="487">
        <v>0.2610265618896484</v>
      </c>
      <c r="J377" s="487">
        <v>0.14388973724365234</v>
      </c>
      <c r="K377" s="487">
        <v>0.18030616531372068</v>
      </c>
      <c r="L377" s="487">
        <v>0.15436470413208009</v>
      </c>
      <c r="M377" s="481">
        <v>0.10876341463480806</v>
      </c>
      <c r="N377" s="481">
        <v>0.10876341463480806</v>
      </c>
      <c r="O377" s="486">
        <v>0.10876341463480806</v>
      </c>
      <c r="P377" s="486">
        <v>0.1502287690739024</v>
      </c>
      <c r="Q377" s="488">
        <f t="shared" si="56"/>
        <v>0.12949609185435523</v>
      </c>
      <c r="R377" s="487">
        <f t="shared" si="57"/>
        <v>0.1502287690739024</v>
      </c>
      <c r="S377" s="489">
        <v>0.16461318359374999</v>
      </c>
      <c r="T377" s="487">
        <f t="shared" si="58"/>
        <v>0.13403519193951483</v>
      </c>
      <c r="U377" s="487">
        <v>0</v>
      </c>
      <c r="V377" s="489">
        <f t="shared" si="59"/>
        <v>0.13520589216651216</v>
      </c>
      <c r="W377" s="489">
        <f t="shared" si="60"/>
        <v>0.12018301525912192</v>
      </c>
      <c r="X377" s="489">
        <f t="shared" si="61"/>
        <v>0.10516013835173167</v>
      </c>
      <c r="Y377" s="489">
        <f t="shared" si="62"/>
        <v>0.15774020752759751</v>
      </c>
      <c r="Z377" s="489">
        <f t="shared" si="63"/>
        <v>0.20030502543186984</v>
      </c>
      <c r="AA377" s="487">
        <v>0.25716535708778782</v>
      </c>
      <c r="AB377" s="485">
        <v>0.16169537353515626</v>
      </c>
      <c r="AC377" s="485">
        <v>0.11637385559082031</v>
      </c>
      <c r="AD377" s="489">
        <f t="shared" si="64"/>
        <v>0.18004566955566406</v>
      </c>
      <c r="AE377" s="489">
        <f t="shared" si="65"/>
        <v>0.12444982952104805</v>
      </c>
    </row>
    <row r="378" spans="1:31" x14ac:dyDescent="0.2">
      <c r="A378" s="485">
        <v>0.22164324216137174</v>
      </c>
      <c r="B378" s="485">
        <f t="shared" si="55"/>
        <v>0.11543285305913453</v>
      </c>
      <c r="C378" s="486">
        <v>0.13332046004684861</v>
      </c>
      <c r="D378" s="486">
        <v>9.7545246071420455E-2</v>
      </c>
      <c r="E378" s="487">
        <v>0.24252562057495117</v>
      </c>
      <c r="F378" s="486">
        <v>4.9410486181594583E-2</v>
      </c>
      <c r="G378" s="487">
        <v>0.19038517517089842</v>
      </c>
      <c r="H378" s="487">
        <v>0.24282152267456056</v>
      </c>
      <c r="I378" s="487">
        <v>0.25968410888671878</v>
      </c>
      <c r="J378" s="487">
        <v>0.14314971557617187</v>
      </c>
      <c r="K378" s="487">
        <v>0.17937885147094726</v>
      </c>
      <c r="L378" s="487">
        <v>0.15357080673217774</v>
      </c>
      <c r="M378" s="481">
        <v>0.10817980790395154</v>
      </c>
      <c r="N378" s="481">
        <v>0.10817980790395154</v>
      </c>
      <c r="O378" s="486">
        <v>0.10817980790395154</v>
      </c>
      <c r="P378" s="486">
        <v>0.14942266601899004</v>
      </c>
      <c r="Q378" s="488">
        <f t="shared" si="56"/>
        <v>0.12880123696147078</v>
      </c>
      <c r="R378" s="487">
        <f t="shared" si="57"/>
        <v>0.14942266601899004</v>
      </c>
      <c r="S378" s="489">
        <v>0.16376657714843751</v>
      </c>
      <c r="T378" s="487">
        <f t="shared" si="58"/>
        <v>0.13332046004684861</v>
      </c>
      <c r="U378" s="487">
        <v>0</v>
      </c>
      <c r="V378" s="489">
        <f t="shared" si="59"/>
        <v>0.13448039941709103</v>
      </c>
      <c r="W378" s="489">
        <f t="shared" si="60"/>
        <v>0.11953813281519204</v>
      </c>
      <c r="X378" s="489">
        <f t="shared" si="61"/>
        <v>0.10459586621329302</v>
      </c>
      <c r="Y378" s="489">
        <f t="shared" si="62"/>
        <v>0.15689379931993955</v>
      </c>
      <c r="Z378" s="489">
        <f t="shared" si="63"/>
        <v>0.1992302213586534</v>
      </c>
      <c r="AA378" s="487">
        <v>0.25584274773848686</v>
      </c>
      <c r="AB378" s="485">
        <v>0.16086376953125001</v>
      </c>
      <c r="AC378" s="485">
        <v>0.11577534484863282</v>
      </c>
      <c r="AD378" s="489">
        <f t="shared" si="64"/>
        <v>0.17911969375610354</v>
      </c>
      <c r="AE378" s="489">
        <f t="shared" si="65"/>
        <v>0.12380978341118981</v>
      </c>
    </row>
    <row r="379" spans="1:31" x14ac:dyDescent="0.2">
      <c r="A379" s="485">
        <v>0.22050332812283888</v>
      </c>
      <c r="B379" s="485">
        <f t="shared" si="55"/>
        <v>0.11480724416172319</v>
      </c>
      <c r="C379" s="486">
        <v>0.132597906078876</v>
      </c>
      <c r="D379" s="486">
        <v>9.7016582244570368E-2</v>
      </c>
      <c r="E379" s="487">
        <v>0.24127830856323243</v>
      </c>
      <c r="F379" s="486">
        <v>4.914269725529307E-2</v>
      </c>
      <c r="G379" s="487">
        <v>0.18940602813720703</v>
      </c>
      <c r="H379" s="487">
        <v>0.24157268615722655</v>
      </c>
      <c r="I379" s="487">
        <v>0.25834855316162109</v>
      </c>
      <c r="J379" s="487">
        <v>0.14241349777221679</v>
      </c>
      <c r="K379" s="487">
        <v>0.1784563035583496</v>
      </c>
      <c r="L379" s="487">
        <v>0.1527809944152832</v>
      </c>
      <c r="M379" s="481">
        <v>0.10758983407053918</v>
      </c>
      <c r="N379" s="481">
        <v>0.10758983407053918</v>
      </c>
      <c r="O379" s="486">
        <v>0.10758983407053918</v>
      </c>
      <c r="P379" s="486">
        <v>0.14860776844449822</v>
      </c>
      <c r="Q379" s="488">
        <f t="shared" si="56"/>
        <v>0.12809880125751871</v>
      </c>
      <c r="R379" s="487">
        <f t="shared" si="57"/>
        <v>0.14860776844449822</v>
      </c>
      <c r="S379" s="489">
        <v>0.16292432861328127</v>
      </c>
      <c r="T379" s="487">
        <f t="shared" si="58"/>
        <v>0.132597906078876</v>
      </c>
      <c r="U379" s="487">
        <v>0</v>
      </c>
      <c r="V379" s="489">
        <f t="shared" si="59"/>
        <v>0.13374699160004841</v>
      </c>
      <c r="W379" s="489">
        <f t="shared" si="60"/>
        <v>0.11888621475559857</v>
      </c>
      <c r="X379" s="489">
        <f t="shared" si="61"/>
        <v>0.10402543791114875</v>
      </c>
      <c r="Y379" s="489">
        <f t="shared" si="62"/>
        <v>0.15603815686672315</v>
      </c>
      <c r="Z379" s="489">
        <f t="shared" si="63"/>
        <v>0.19814369125933096</v>
      </c>
      <c r="AA379" s="487">
        <v>0.25452693738435445</v>
      </c>
      <c r="AB379" s="485">
        <v>0.16003643798828124</v>
      </c>
      <c r="AC379" s="485">
        <v>0.11517990875244141</v>
      </c>
      <c r="AD379" s="489">
        <f t="shared" si="64"/>
        <v>0.17819848442077638</v>
      </c>
      <c r="AE379" s="489">
        <f t="shared" si="65"/>
        <v>0.12317303194131224</v>
      </c>
    </row>
    <row r="380" spans="1:31" x14ac:dyDescent="0.2">
      <c r="A380" s="485">
        <v>0.21936927667685086</v>
      </c>
      <c r="B380" s="485">
        <f t="shared" si="55"/>
        <v>0.11421502952818802</v>
      </c>
      <c r="C380" s="486">
        <v>0.13191392118811932</v>
      </c>
      <c r="D380" s="486">
        <v>9.6516137868256732E-2</v>
      </c>
      <c r="E380" s="487">
        <v>0.24003740539550783</v>
      </c>
      <c r="F380" s="486">
        <v>4.888920258552313E-2</v>
      </c>
      <c r="G380" s="487">
        <v>0.18843191345214844</v>
      </c>
      <c r="H380" s="487">
        <v>0.2403302732849121</v>
      </c>
      <c r="I380" s="487">
        <v>0.25701986511230468</v>
      </c>
      <c r="J380" s="487">
        <v>0.14168106903076172</v>
      </c>
      <c r="K380" s="487">
        <v>0.17753850677490232</v>
      </c>
      <c r="L380" s="487">
        <v>0.15199523757934569</v>
      </c>
      <c r="M380" s="481">
        <v>0.10703137080086765</v>
      </c>
      <c r="N380" s="481">
        <v>0.10703137080086765</v>
      </c>
      <c r="O380" s="486">
        <v>0.10703137080086765</v>
      </c>
      <c r="P380" s="486">
        <v>0.14783639463412793</v>
      </c>
      <c r="Q380" s="488">
        <f t="shared" si="56"/>
        <v>0.12743388271749778</v>
      </c>
      <c r="R380" s="487">
        <f t="shared" si="57"/>
        <v>0.14783639463412793</v>
      </c>
      <c r="S380" s="489">
        <v>0.16208640136718752</v>
      </c>
      <c r="T380" s="487">
        <f t="shared" si="58"/>
        <v>0.13191392118811932</v>
      </c>
      <c r="U380" s="487">
        <v>0</v>
      </c>
      <c r="V380" s="489">
        <f t="shared" si="59"/>
        <v>0.13305275517071513</v>
      </c>
      <c r="W380" s="489">
        <f t="shared" si="60"/>
        <v>0.11826911570730235</v>
      </c>
      <c r="X380" s="489">
        <f t="shared" si="61"/>
        <v>0.10348547624388954</v>
      </c>
      <c r="Y380" s="489">
        <f t="shared" si="62"/>
        <v>0.15522821436583434</v>
      </c>
      <c r="Z380" s="489">
        <f t="shared" si="63"/>
        <v>0.19711519284550388</v>
      </c>
      <c r="AA380" s="487">
        <v>0.25321789872018913</v>
      </c>
      <c r="AB380" s="485">
        <v>0.15921336364746094</v>
      </c>
      <c r="AC380" s="485">
        <v>0.11458753967285157</v>
      </c>
      <c r="AD380" s="489">
        <f t="shared" si="64"/>
        <v>0.17728200149536136</v>
      </c>
      <c r="AE380" s="489">
        <f t="shared" si="65"/>
        <v>0.12253954742536508</v>
      </c>
    </row>
    <row r="381" spans="1:31" x14ac:dyDescent="0.2">
      <c r="A381" s="485">
        <v>0.21824105767201399</v>
      </c>
      <c r="B381" s="485">
        <f t="shared" si="55"/>
        <v>0.11362592124351328</v>
      </c>
      <c r="C381" s="486">
        <v>0.13123352400959673</v>
      </c>
      <c r="D381" s="486">
        <v>9.6018318477429823E-2</v>
      </c>
      <c r="E381" s="487">
        <v>0.23880289627075194</v>
      </c>
      <c r="F381" s="486">
        <v>4.8637037573674449E-2</v>
      </c>
      <c r="G381" s="487">
        <v>0.18746280151367187</v>
      </c>
      <c r="H381" s="487">
        <v>0.2390942544555664</v>
      </c>
      <c r="I381" s="487">
        <v>0.25569801513671875</v>
      </c>
      <c r="J381" s="487">
        <v>0.14095239974975585</v>
      </c>
      <c r="K381" s="487">
        <v>0.17662541671752929</v>
      </c>
      <c r="L381" s="487">
        <v>0.15121352142333985</v>
      </c>
      <c r="M381" s="481">
        <v>0.10647585520216707</v>
      </c>
      <c r="N381" s="481">
        <v>0.10647585520216707</v>
      </c>
      <c r="O381" s="486">
        <v>0.10647585520216707</v>
      </c>
      <c r="P381" s="486">
        <v>0.14706909227538564</v>
      </c>
      <c r="Q381" s="488">
        <f t="shared" si="56"/>
        <v>0.12677247373877637</v>
      </c>
      <c r="R381" s="487">
        <f t="shared" si="57"/>
        <v>0.14706909227538564</v>
      </c>
      <c r="S381" s="489">
        <v>0.161252783203125</v>
      </c>
      <c r="T381" s="487">
        <f t="shared" si="58"/>
        <v>0.13123352400959673</v>
      </c>
      <c r="U381" s="487">
        <v>0</v>
      </c>
      <c r="V381" s="489">
        <f t="shared" si="59"/>
        <v>0.13236218304784708</v>
      </c>
      <c r="W381" s="489">
        <f t="shared" si="60"/>
        <v>0.11765527382030852</v>
      </c>
      <c r="X381" s="489">
        <f t="shared" si="61"/>
        <v>0.10294836459276994</v>
      </c>
      <c r="Y381" s="489">
        <f t="shared" si="62"/>
        <v>0.15442254688915494</v>
      </c>
      <c r="Z381" s="489">
        <f t="shared" si="63"/>
        <v>0.19609212303384754</v>
      </c>
      <c r="AA381" s="487">
        <v>0.25191560444078948</v>
      </c>
      <c r="AB381" s="485">
        <v>0.15839453125</v>
      </c>
      <c r="AC381" s="485">
        <v>0.11399821472167969</v>
      </c>
      <c r="AD381" s="489">
        <f t="shared" si="64"/>
        <v>0.17637023162841797</v>
      </c>
      <c r="AE381" s="489">
        <f t="shared" si="65"/>
        <v>0.12190932063466489</v>
      </c>
    </row>
    <row r="382" spans="1:31" x14ac:dyDescent="0.2">
      <c r="A382" s="485">
        <v>0.21711864111199974</v>
      </c>
      <c r="B382" s="485">
        <f t="shared" si="55"/>
        <v>0.11302000249139954</v>
      </c>
      <c r="C382" s="486">
        <v>0.13053371139436634</v>
      </c>
      <c r="D382" s="486">
        <v>9.5506293588432725E-2</v>
      </c>
      <c r="E382" s="487">
        <v>0.23757473678588867</v>
      </c>
      <c r="F382" s="486">
        <v>4.8377676920835451E-2</v>
      </c>
      <c r="G382" s="487">
        <v>0.18649867752075194</v>
      </c>
      <c r="H382" s="487">
        <v>0.23786458526611326</v>
      </c>
      <c r="I382" s="487">
        <v>0.25438294403076173</v>
      </c>
      <c r="J382" s="487">
        <v>0.14022747512817382</v>
      </c>
      <c r="K382" s="487">
        <v>0.17571703338623049</v>
      </c>
      <c r="L382" s="487">
        <v>0.15043583114624023</v>
      </c>
      <c r="M382" s="481">
        <v>0.10590450638909388</v>
      </c>
      <c r="N382" s="481">
        <v>0.10590450638909388</v>
      </c>
      <c r="O382" s="486">
        <v>0.10590450638909388</v>
      </c>
      <c r="P382" s="486">
        <v>0.14627992039081386</v>
      </c>
      <c r="Q382" s="488">
        <f t="shared" si="56"/>
        <v>0.12609221338995386</v>
      </c>
      <c r="R382" s="487">
        <f t="shared" si="57"/>
        <v>0.14627992039081386</v>
      </c>
      <c r="S382" s="489">
        <v>0.16042346191406251</v>
      </c>
      <c r="T382" s="487">
        <f t="shared" si="58"/>
        <v>0.13053371139436634</v>
      </c>
      <c r="U382" s="487">
        <v>0</v>
      </c>
      <c r="V382" s="489">
        <f t="shared" si="59"/>
        <v>0.13165192835173248</v>
      </c>
      <c r="W382" s="489">
        <f t="shared" si="60"/>
        <v>0.11702393631265109</v>
      </c>
      <c r="X382" s="489">
        <f t="shared" si="61"/>
        <v>0.1023959442735697</v>
      </c>
      <c r="Y382" s="489">
        <f t="shared" si="62"/>
        <v>0.15359391641035458</v>
      </c>
      <c r="Z382" s="489">
        <f t="shared" si="63"/>
        <v>0.1950398938544185</v>
      </c>
      <c r="AA382" s="487">
        <v>0.25061999993575246</v>
      </c>
      <c r="AB382" s="485">
        <v>0.1575799102783203</v>
      </c>
      <c r="AC382" s="485">
        <v>0.11341191864013672</v>
      </c>
      <c r="AD382" s="489">
        <f t="shared" si="64"/>
        <v>0.17546316146850588</v>
      </c>
      <c r="AE382" s="489">
        <f t="shared" si="65"/>
        <v>0.1212823423405283</v>
      </c>
    </row>
    <row r="383" spans="1:31" x14ac:dyDescent="0.2">
      <c r="A383" s="485">
        <v>0.2160019971547299</v>
      </c>
      <c r="B383" s="485">
        <f t="shared" si="55"/>
        <v>0.11241733240811078</v>
      </c>
      <c r="C383" s="486">
        <v>0.1298376508653992</v>
      </c>
      <c r="D383" s="486">
        <v>9.4997013950822357E-2</v>
      </c>
      <c r="E383" s="487">
        <v>0.23635288253784181</v>
      </c>
      <c r="F383" s="486">
        <v>4.8119706845304665E-2</v>
      </c>
      <c r="G383" s="487">
        <v>0.18553951187133788</v>
      </c>
      <c r="H383" s="487">
        <v>0.23664125091552732</v>
      </c>
      <c r="I383" s="487">
        <v>0.25307465179443361</v>
      </c>
      <c r="J383" s="487">
        <v>0.13950628036499024</v>
      </c>
      <c r="K383" s="487">
        <v>0.17481331237792969</v>
      </c>
      <c r="L383" s="487">
        <v>0.14966213714599608</v>
      </c>
      <c r="M383" s="481">
        <v>0.10533624009326049</v>
      </c>
      <c r="N383" s="481">
        <v>0.10533624009326049</v>
      </c>
      <c r="O383" s="486">
        <v>0.10533624009326049</v>
      </c>
      <c r="P383" s="486">
        <v>0.14549500621341446</v>
      </c>
      <c r="Q383" s="488">
        <f t="shared" si="56"/>
        <v>0.12541562315333749</v>
      </c>
      <c r="R383" s="487">
        <f t="shared" si="57"/>
        <v>0.14549500621341446</v>
      </c>
      <c r="S383" s="489">
        <v>0.15959840087890625</v>
      </c>
      <c r="T383" s="487">
        <f t="shared" si="58"/>
        <v>0.1298376508653992</v>
      </c>
      <c r="U383" s="487">
        <v>0</v>
      </c>
      <c r="V383" s="489">
        <f t="shared" si="59"/>
        <v>0.13094550559207302</v>
      </c>
      <c r="W383" s="489">
        <f t="shared" si="60"/>
        <v>0.11639600497073158</v>
      </c>
      <c r="X383" s="489">
        <f t="shared" si="61"/>
        <v>0.10184650434939012</v>
      </c>
      <c r="Y383" s="489">
        <f t="shared" si="62"/>
        <v>0.1527697565240852</v>
      </c>
      <c r="Z383" s="489">
        <f t="shared" si="63"/>
        <v>0.19399334161788595</v>
      </c>
      <c r="AA383" s="487">
        <v>0.24933105789987664</v>
      </c>
      <c r="AB383" s="485">
        <v>0.15676947021484375</v>
      </c>
      <c r="AC383" s="485">
        <v>0.11282863616943359</v>
      </c>
      <c r="AD383" s="489">
        <f t="shared" si="64"/>
        <v>0.17456075096130372</v>
      </c>
      <c r="AE383" s="489">
        <f t="shared" si="65"/>
        <v>0.12065858485690502</v>
      </c>
    </row>
    <row r="384" spans="1:31" x14ac:dyDescent="0.2">
      <c r="A384" s="485">
        <v>0.21489109611161986</v>
      </c>
      <c r="B384" s="485">
        <f t="shared" si="55"/>
        <v>0.11181785854666065</v>
      </c>
      <c r="C384" s="486">
        <v>0.12914528184846388</v>
      </c>
      <c r="D384" s="486">
        <v>9.4490435244857438E-2</v>
      </c>
      <c r="E384" s="487">
        <v>0.23513731872558594</v>
      </c>
      <c r="F384" s="486">
        <v>4.786310489739791E-2</v>
      </c>
      <c r="G384" s="487">
        <v>0.1845852749633789</v>
      </c>
      <c r="H384" s="487">
        <v>0.23542420700073241</v>
      </c>
      <c r="I384" s="487">
        <v>0.25177307922363279</v>
      </c>
      <c r="J384" s="487">
        <v>0.13878880065917967</v>
      </c>
      <c r="K384" s="487">
        <v>0.17391423889160154</v>
      </c>
      <c r="L384" s="487">
        <v>0.14889242462158203</v>
      </c>
      <c r="M384" s="481">
        <v>0.10477100644816226</v>
      </c>
      <c r="N384" s="481">
        <v>0.10477100644816226</v>
      </c>
      <c r="O384" s="486">
        <v>0.10477100644816226</v>
      </c>
      <c r="P384" s="486">
        <v>0.14471428086539753</v>
      </c>
      <c r="Q384" s="488">
        <f t="shared" si="56"/>
        <v>0.12474264365677989</v>
      </c>
      <c r="R384" s="487">
        <f t="shared" si="57"/>
        <v>0.14471428086539753</v>
      </c>
      <c r="S384" s="489">
        <v>0.15877758789062502</v>
      </c>
      <c r="T384" s="487">
        <f t="shared" si="58"/>
        <v>0.12914528184846388</v>
      </c>
      <c r="U384" s="487">
        <v>0</v>
      </c>
      <c r="V384" s="489">
        <f t="shared" si="59"/>
        <v>0.13024285277885778</v>
      </c>
      <c r="W384" s="489">
        <f t="shared" si="60"/>
        <v>0.11577142469231803</v>
      </c>
      <c r="X384" s="489">
        <f t="shared" si="61"/>
        <v>0.10129999660577826</v>
      </c>
      <c r="Y384" s="489">
        <f t="shared" si="62"/>
        <v>0.1519499949086674</v>
      </c>
      <c r="Z384" s="489">
        <f t="shared" si="63"/>
        <v>0.19295237448719671</v>
      </c>
      <c r="AA384" s="487">
        <v>0.24804875102796053</v>
      </c>
      <c r="AB384" s="485">
        <v>0.15596319580078125</v>
      </c>
      <c r="AC384" s="485">
        <v>0.11224835968017578</v>
      </c>
      <c r="AD384" s="489">
        <f t="shared" si="64"/>
        <v>0.17366298675537112</v>
      </c>
      <c r="AE384" s="489">
        <f t="shared" si="65"/>
        <v>0.12003803895511164</v>
      </c>
    </row>
    <row r="385" spans="1:31" x14ac:dyDescent="0.2">
      <c r="A385" s="485">
        <v>0.21378590844688006</v>
      </c>
      <c r="B385" s="485">
        <f t="shared" si="55"/>
        <v>0.11122159879937731</v>
      </c>
      <c r="C385" s="486">
        <v>0.12845662500850422</v>
      </c>
      <c r="D385" s="486">
        <v>9.3986572590250395E-2</v>
      </c>
      <c r="E385" s="487">
        <v>0.23392800094604493</v>
      </c>
      <c r="F385" s="486">
        <v>4.7607878735841512E-2</v>
      </c>
      <c r="G385" s="487">
        <v>0.18363595199584962</v>
      </c>
      <c r="H385" s="487">
        <v>0.23421342391967773</v>
      </c>
      <c r="I385" s="487">
        <v>0.25047819671630855</v>
      </c>
      <c r="J385" s="487">
        <v>0.13807500640869139</v>
      </c>
      <c r="K385" s="487">
        <v>0.1730197981262207</v>
      </c>
      <c r="L385" s="487">
        <v>0.14812666397094726</v>
      </c>
      <c r="M385" s="481">
        <v>0.10420882232800506</v>
      </c>
      <c r="N385" s="481">
        <v>0.10420882232800506</v>
      </c>
      <c r="O385" s="486">
        <v>0.10420882232800506</v>
      </c>
      <c r="P385" s="486">
        <v>0.14393776765415195</v>
      </c>
      <c r="Q385" s="488">
        <f t="shared" si="56"/>
        <v>0.1240732949910785</v>
      </c>
      <c r="R385" s="487">
        <f t="shared" si="57"/>
        <v>0.14393776765415195</v>
      </c>
      <c r="S385" s="489">
        <v>0.15796099853515627</v>
      </c>
      <c r="T385" s="487">
        <f t="shared" si="58"/>
        <v>0.12845662500850422</v>
      </c>
      <c r="U385" s="487">
        <v>0</v>
      </c>
      <c r="V385" s="489">
        <f t="shared" si="59"/>
        <v>0.12954399088873675</v>
      </c>
      <c r="W385" s="489">
        <f t="shared" si="60"/>
        <v>0.11515021412332156</v>
      </c>
      <c r="X385" s="489">
        <f t="shared" si="61"/>
        <v>0.10075643735790636</v>
      </c>
      <c r="Y385" s="489">
        <f t="shared" si="62"/>
        <v>0.15113465603685955</v>
      </c>
      <c r="Z385" s="489">
        <f t="shared" si="63"/>
        <v>0.19191702353886927</v>
      </c>
      <c r="AA385" s="487">
        <v>0.24677302470960116</v>
      </c>
      <c r="AB385" s="485">
        <v>0.15516107177734376</v>
      </c>
      <c r="AC385" s="485">
        <v>0.11167106628417969</v>
      </c>
      <c r="AD385" s="489">
        <f t="shared" si="64"/>
        <v>0.17276984214782717</v>
      </c>
      <c r="AE385" s="489">
        <f t="shared" si="65"/>
        <v>0.11942068617778132</v>
      </c>
    </row>
    <row r="386" spans="1:31" x14ac:dyDescent="0.2">
      <c r="A386" s="485">
        <v>0.21268640477646841</v>
      </c>
      <c r="B386" s="485">
        <f t="shared" ref="B386:B449" si="66">+AVERAGE(C386,D386)</f>
        <v>0.11061881354414704</v>
      </c>
      <c r="C386" s="486">
        <v>0.12776043146041971</v>
      </c>
      <c r="D386" s="486">
        <v>9.3477195627874363E-2</v>
      </c>
      <c r="E386" s="487">
        <v>0.23272489959716797</v>
      </c>
      <c r="F386" s="486">
        <v>4.7349859361506492E-2</v>
      </c>
      <c r="G386" s="487">
        <v>0.1826915133666992</v>
      </c>
      <c r="H386" s="487">
        <v>0.23300885726928711</v>
      </c>
      <c r="I386" s="487">
        <v>0.24918997467041012</v>
      </c>
      <c r="J386" s="487">
        <v>0.13736488281250001</v>
      </c>
      <c r="K386" s="487">
        <v>0.17212996047973633</v>
      </c>
      <c r="L386" s="487">
        <v>0.14736484039306641</v>
      </c>
      <c r="M386" s="481">
        <v>0.10364050482425398</v>
      </c>
      <c r="N386" s="481">
        <v>0.10364050482425398</v>
      </c>
      <c r="O386" s="486">
        <v>0.10364050482425398</v>
      </c>
      <c r="P386" s="486">
        <v>0.1431527827461446</v>
      </c>
      <c r="Q386" s="488">
        <f t="shared" ref="Q386:Q449" si="67">+AVERAGE(O386:P386)</f>
        <v>0.12339664378519929</v>
      </c>
      <c r="R386" s="487">
        <f t="shared" ref="R386:R449" si="68">+P386</f>
        <v>0.1431527827461446</v>
      </c>
      <c r="S386" s="489">
        <v>0.1571486083984375</v>
      </c>
      <c r="T386" s="487">
        <f t="shared" ref="T386:T449" si="69">+C386</f>
        <v>0.12776043146041971</v>
      </c>
      <c r="U386" s="487">
        <v>0</v>
      </c>
      <c r="V386" s="489">
        <f t="shared" ref="V386:V449" si="70">+$P386*0.9</f>
        <v>0.12883750447153014</v>
      </c>
      <c r="W386" s="489">
        <f t="shared" ref="W386:W449" si="71">+$P386*0.8</f>
        <v>0.11452222619691568</v>
      </c>
      <c r="X386" s="489">
        <f t="shared" ref="X386:X449" si="72">+$P386*0.7</f>
        <v>0.10020694792230121</v>
      </c>
      <c r="Y386" s="489">
        <f t="shared" ref="Y386:Y449" si="73">+$P386*0.9*8750/7500</f>
        <v>0.15031042188345181</v>
      </c>
      <c r="Z386" s="489">
        <f t="shared" ref="Z386:Z449" si="74">+$P386*10000/7500</f>
        <v>0.19087037699485945</v>
      </c>
      <c r="AA386" s="487">
        <v>0.24550387894479853</v>
      </c>
      <c r="AB386" s="485">
        <v>0.15436308288574219</v>
      </c>
      <c r="AC386" s="485">
        <v>0.11109674072265625</v>
      </c>
      <c r="AD386" s="489">
        <f t="shared" ref="AD386:AD449" si="75">+S386*1.09375</f>
        <v>0.17188129043579101</v>
      </c>
      <c r="AE386" s="489">
        <f t="shared" ref="AE386:AE449" si="76">+S386*0.756013745704467</f>
        <v>0.1188065080675472</v>
      </c>
    </row>
    <row r="387" spans="1:31" x14ac:dyDescent="0.2">
      <c r="A387" s="485">
        <v>0.21159255586756626</v>
      </c>
      <c r="B387" s="485">
        <f t="shared" si="66"/>
        <v>0.11002893041950926</v>
      </c>
      <c r="C387" s="486">
        <v>0.12707913937184684</v>
      </c>
      <c r="D387" s="486">
        <v>9.2978721467171691E-2</v>
      </c>
      <c r="E387" s="487">
        <v>0.23152798507690431</v>
      </c>
      <c r="F387" s="486">
        <v>4.7097362683080471E-2</v>
      </c>
      <c r="G387" s="487">
        <v>0.18175192947387694</v>
      </c>
      <c r="H387" s="487">
        <v>0.23181049224853514</v>
      </c>
      <c r="I387" s="487">
        <v>0.24790838348388669</v>
      </c>
      <c r="J387" s="487">
        <v>0.13665841506958007</v>
      </c>
      <c r="K387" s="487">
        <v>0.17124469635009765</v>
      </c>
      <c r="L387" s="487">
        <v>0.14660693908691405</v>
      </c>
      <c r="M387" s="481">
        <v>0.1030843704846405</v>
      </c>
      <c r="N387" s="481">
        <v>0.1030843704846405</v>
      </c>
      <c r="O387" s="486">
        <v>0.1030843704846405</v>
      </c>
      <c r="P387" s="486">
        <v>0.14238462575548383</v>
      </c>
      <c r="Q387" s="488">
        <f t="shared" si="67"/>
        <v>0.12273449812006217</v>
      </c>
      <c r="R387" s="487">
        <f t="shared" si="68"/>
        <v>0.14238462575548383</v>
      </c>
      <c r="S387" s="489">
        <v>0.15634039306640626</v>
      </c>
      <c r="T387" s="487">
        <f t="shared" si="69"/>
        <v>0.12707913937184684</v>
      </c>
      <c r="U387" s="487">
        <v>0</v>
      </c>
      <c r="V387" s="489">
        <f t="shared" si="70"/>
        <v>0.12814616317993546</v>
      </c>
      <c r="W387" s="489">
        <f t="shared" si="71"/>
        <v>0.11390770060438707</v>
      </c>
      <c r="X387" s="489">
        <f t="shared" si="72"/>
        <v>9.9669238028838675E-2</v>
      </c>
      <c r="Y387" s="489">
        <f t="shared" si="73"/>
        <v>0.14950385704325803</v>
      </c>
      <c r="Z387" s="489">
        <f t="shared" si="74"/>
        <v>0.18984616767397844</v>
      </c>
      <c r="AA387" s="487">
        <v>0.24424125912314967</v>
      </c>
      <c r="AB387" s="485">
        <v>0.15356919860839843</v>
      </c>
      <c r="AC387" s="485">
        <v>0.11052536773681641</v>
      </c>
      <c r="AD387" s="489">
        <f t="shared" si="75"/>
        <v>0.17099730491638185</v>
      </c>
      <c r="AE387" s="489">
        <f t="shared" si="76"/>
        <v>0.11819548616704248</v>
      </c>
    </row>
    <row r="388" spans="1:31" x14ac:dyDescent="0.2">
      <c r="A388" s="485">
        <v>0.21050433263764717</v>
      </c>
      <c r="B388" s="485">
        <f t="shared" si="66"/>
        <v>0.1094422099877419</v>
      </c>
      <c r="C388" s="486">
        <v>0.12640150007065035</v>
      </c>
      <c r="D388" s="486">
        <v>9.2482919904833455E-2</v>
      </c>
      <c r="E388" s="487">
        <v>0.23033722778320312</v>
      </c>
      <c r="F388" s="486">
        <v>4.6846219780362408E-2</v>
      </c>
      <c r="G388" s="487">
        <v>0.18081717071533204</v>
      </c>
      <c r="H388" s="487">
        <v>0.23061828445434568</v>
      </c>
      <c r="I388" s="487">
        <v>0.24663339355468747</v>
      </c>
      <c r="J388" s="487">
        <v>0.13595557357788085</v>
      </c>
      <c r="K388" s="487">
        <v>0.17036397613525389</v>
      </c>
      <c r="L388" s="487">
        <v>0.14585293045043946</v>
      </c>
      <c r="M388" s="481">
        <v>0.10253123657777538</v>
      </c>
      <c r="N388" s="481">
        <v>0.10253123657777538</v>
      </c>
      <c r="O388" s="486">
        <v>0.10253123657777538</v>
      </c>
      <c r="P388" s="486">
        <v>0.141620613093318</v>
      </c>
      <c r="Q388" s="488">
        <f t="shared" si="67"/>
        <v>0.12207592483554669</v>
      </c>
      <c r="R388" s="487">
        <f t="shared" si="68"/>
        <v>0.141620613093318</v>
      </c>
      <c r="S388" s="489">
        <v>0.15553632812500001</v>
      </c>
      <c r="T388" s="487">
        <f t="shared" si="69"/>
        <v>0.12640150007065035</v>
      </c>
      <c r="U388" s="487">
        <v>0</v>
      </c>
      <c r="V388" s="489">
        <f t="shared" si="70"/>
        <v>0.12745855178398621</v>
      </c>
      <c r="W388" s="489">
        <f t="shared" si="71"/>
        <v>0.1132964904746544</v>
      </c>
      <c r="X388" s="489">
        <f t="shared" si="72"/>
        <v>9.9134429165322599E-2</v>
      </c>
      <c r="Y388" s="489">
        <f t="shared" si="73"/>
        <v>0.14870164374798389</v>
      </c>
      <c r="Z388" s="489">
        <f t="shared" si="74"/>
        <v>0.18882748412442402</v>
      </c>
      <c r="AA388" s="487">
        <v>0.24298511063425166</v>
      </c>
      <c r="AB388" s="485">
        <v>0.15277938842773436</v>
      </c>
      <c r="AC388" s="485">
        <v>0.10995693206787109</v>
      </c>
      <c r="AD388" s="489">
        <f t="shared" si="75"/>
        <v>0.17011785888671876</v>
      </c>
      <c r="AE388" s="489">
        <f t="shared" si="76"/>
        <v>0.1175876020189003</v>
      </c>
    </row>
    <row r="389" spans="1:31" x14ac:dyDescent="0.2">
      <c r="A389" s="485">
        <v>0.20942170615372016</v>
      </c>
      <c r="B389" s="485">
        <f t="shared" si="66"/>
        <v>0.10885860118986714</v>
      </c>
      <c r="C389" s="486">
        <v>0.12572745458569476</v>
      </c>
      <c r="D389" s="486">
        <v>9.1989747794039511E-2</v>
      </c>
      <c r="E389" s="487">
        <v>0.22915259811401364</v>
      </c>
      <c r="F389" s="486">
        <v>4.6596408797798583E-2</v>
      </c>
      <c r="G389" s="487">
        <v>0.17988722229003906</v>
      </c>
      <c r="H389" s="487">
        <v>0.22943220428466798</v>
      </c>
      <c r="I389" s="487">
        <v>0.2453649604797363</v>
      </c>
      <c r="J389" s="487">
        <v>0.13525635833740232</v>
      </c>
      <c r="K389" s="487">
        <v>0.16948778503417969</v>
      </c>
      <c r="L389" s="487">
        <v>0.14510279968261719</v>
      </c>
      <c r="M389" s="481">
        <v>0.10198105456505138</v>
      </c>
      <c r="N389" s="481">
        <v>0.10198105456505138</v>
      </c>
      <c r="O389" s="486">
        <v>0.10198105456505138</v>
      </c>
      <c r="P389" s="486">
        <v>0.14086067771600708</v>
      </c>
      <c r="Q389" s="488">
        <f t="shared" si="67"/>
        <v>0.12142086614052923</v>
      </c>
      <c r="R389" s="487">
        <f t="shared" si="68"/>
        <v>0.14086067771600708</v>
      </c>
      <c r="S389" s="489">
        <v>0.1547364013671875</v>
      </c>
      <c r="T389" s="487">
        <f t="shared" si="69"/>
        <v>0.12572745458569476</v>
      </c>
      <c r="U389" s="487">
        <v>0</v>
      </c>
      <c r="V389" s="489">
        <f t="shared" si="70"/>
        <v>0.12677460994440637</v>
      </c>
      <c r="W389" s="489">
        <f t="shared" si="71"/>
        <v>0.11268854217280566</v>
      </c>
      <c r="X389" s="489">
        <f t="shared" si="72"/>
        <v>9.8602474401204954E-2</v>
      </c>
      <c r="Y389" s="489">
        <f t="shared" si="73"/>
        <v>0.14790371160180743</v>
      </c>
      <c r="Z389" s="489">
        <f t="shared" si="74"/>
        <v>0.18781423695467611</v>
      </c>
      <c r="AA389" s="487">
        <v>0.24173543347810444</v>
      </c>
      <c r="AB389" s="485">
        <v>0.15199363708496094</v>
      </c>
      <c r="AC389" s="485">
        <v>0.10939141845703125</v>
      </c>
      <c r="AD389" s="489">
        <f t="shared" si="75"/>
        <v>0.16924293899536133</v>
      </c>
      <c r="AE389" s="489">
        <f t="shared" si="76"/>
        <v>0.11698284639443723</v>
      </c>
    </row>
    <row r="390" spans="1:31" x14ac:dyDescent="0.2">
      <c r="A390" s="485">
        <v>0.20834464763168944</v>
      </c>
      <c r="B390" s="485">
        <f t="shared" si="66"/>
        <v>0.10827812144469293</v>
      </c>
      <c r="C390" s="486">
        <v>0.12505702303502642</v>
      </c>
      <c r="D390" s="486">
        <v>9.1499219854359437E-2</v>
      </c>
      <c r="E390" s="487">
        <v>0.22797406646728513</v>
      </c>
      <c r="F390" s="486">
        <v>4.6347937191427269E-2</v>
      </c>
      <c r="G390" s="487">
        <v>0.17896205459594725</v>
      </c>
      <c r="H390" s="487">
        <v>0.22825223693847654</v>
      </c>
      <c r="I390" s="487">
        <v>0.24410303985595702</v>
      </c>
      <c r="J390" s="487">
        <v>0.13456073974609375</v>
      </c>
      <c r="K390" s="487">
        <v>0.16861610824584961</v>
      </c>
      <c r="L390" s="487">
        <v>0.14435653198242188</v>
      </c>
      <c r="M390" s="481">
        <v>0.10143384087133046</v>
      </c>
      <c r="N390" s="481">
        <v>0.10143384087133046</v>
      </c>
      <c r="O390" s="486">
        <v>0.10143384087133046</v>
      </c>
      <c r="P390" s="486">
        <v>0.14010484231028633</v>
      </c>
      <c r="Q390" s="488">
        <f t="shared" si="67"/>
        <v>0.1207693415908084</v>
      </c>
      <c r="R390" s="487">
        <f t="shared" si="68"/>
        <v>0.14010484231028633</v>
      </c>
      <c r="S390" s="489">
        <v>0.15394058837890626</v>
      </c>
      <c r="T390" s="487">
        <f t="shared" si="69"/>
        <v>0.12505702303502642</v>
      </c>
      <c r="U390" s="487">
        <v>0</v>
      </c>
      <c r="V390" s="489">
        <f t="shared" si="70"/>
        <v>0.1260943580792577</v>
      </c>
      <c r="W390" s="489">
        <f t="shared" si="71"/>
        <v>0.11208387384822907</v>
      </c>
      <c r="X390" s="489">
        <f t="shared" si="72"/>
        <v>9.8073389617200427E-2</v>
      </c>
      <c r="Y390" s="489">
        <f t="shared" si="73"/>
        <v>0.14711008442580065</v>
      </c>
      <c r="Z390" s="489">
        <f t="shared" si="74"/>
        <v>0.18680645641371513</v>
      </c>
      <c r="AA390" s="487">
        <v>0.24049217304430509</v>
      </c>
      <c r="AB390" s="485">
        <v>0.15121192932128907</v>
      </c>
      <c r="AC390" s="485">
        <v>0.10882881927490234</v>
      </c>
      <c r="AD390" s="489">
        <f t="shared" si="75"/>
        <v>0.16837251853942872</v>
      </c>
      <c r="AE390" s="489">
        <f t="shared" si="76"/>
        <v>0.11638120083628646</v>
      </c>
    </row>
    <row r="391" spans="1:31" x14ac:dyDescent="0.2">
      <c r="A391" s="485">
        <v>0.20727312843548135</v>
      </c>
      <c r="B391" s="485">
        <f t="shared" si="66"/>
        <v>0.1076912888890072</v>
      </c>
      <c r="C391" s="486">
        <v>0.12437925423506088</v>
      </c>
      <c r="D391" s="486">
        <v>9.1003323542953526E-2</v>
      </c>
      <c r="E391" s="487">
        <v>0.22680158843994142</v>
      </c>
      <c r="F391" s="486">
        <v>4.6096746294596834E-2</v>
      </c>
      <c r="G391" s="487">
        <v>0.17804165283203124</v>
      </c>
      <c r="H391" s="487">
        <v>0.22707833801269531</v>
      </c>
      <c r="I391" s="487">
        <v>0.24284761688232423</v>
      </c>
      <c r="J391" s="487">
        <v>0.13386868820190428</v>
      </c>
      <c r="K391" s="487">
        <v>0.16774891616821289</v>
      </c>
      <c r="L391" s="487">
        <v>0.14361409774780273</v>
      </c>
      <c r="M391" s="481">
        <v>0.10088065712016564</v>
      </c>
      <c r="N391" s="481">
        <v>0.10088065712016564</v>
      </c>
      <c r="O391" s="486">
        <v>0.10088065712016564</v>
      </c>
      <c r="P391" s="486">
        <v>0.13934076080100111</v>
      </c>
      <c r="Q391" s="488">
        <f t="shared" si="67"/>
        <v>0.12011070896058337</v>
      </c>
      <c r="R391" s="487">
        <f t="shared" si="68"/>
        <v>0.13934076080100111</v>
      </c>
      <c r="S391" s="489">
        <v>0.15314886474609377</v>
      </c>
      <c r="T391" s="487">
        <f t="shared" si="69"/>
        <v>0.12437925423506088</v>
      </c>
      <c r="U391" s="487">
        <v>0</v>
      </c>
      <c r="V391" s="489">
        <f t="shared" si="70"/>
        <v>0.125406684720901</v>
      </c>
      <c r="W391" s="489">
        <f t="shared" si="71"/>
        <v>0.11147260864080089</v>
      </c>
      <c r="X391" s="489">
        <f t="shared" si="72"/>
        <v>9.7538532560700775E-2</v>
      </c>
      <c r="Y391" s="489">
        <f t="shared" si="73"/>
        <v>0.14630779884105116</v>
      </c>
      <c r="Z391" s="489">
        <f t="shared" si="74"/>
        <v>0.18578768106800148</v>
      </c>
      <c r="AA391" s="487">
        <v>0.23925532933285362</v>
      </c>
      <c r="AB391" s="485">
        <v>0.15043424987792969</v>
      </c>
      <c r="AC391" s="485">
        <v>0.10826911163330079</v>
      </c>
      <c r="AD391" s="489">
        <f t="shared" si="75"/>
        <v>0.16750657081604006</v>
      </c>
      <c r="AE391" s="489">
        <f t="shared" si="76"/>
        <v>0.11578264688708115</v>
      </c>
    </row>
    <row r="392" spans="1:31" x14ac:dyDescent="0.2">
      <c r="A392" s="485">
        <v>0.20620712007622932</v>
      </c>
      <c r="B392" s="485">
        <f t="shared" si="66"/>
        <v>0.10713578076188504</v>
      </c>
      <c r="C392" s="486">
        <v>0.12373766393295037</v>
      </c>
      <c r="D392" s="486">
        <v>9.0533897590819729E-2</v>
      </c>
      <c r="E392" s="487">
        <v>0.22563514923095701</v>
      </c>
      <c r="F392" s="486">
        <v>4.585896367109301E-2</v>
      </c>
      <c r="G392" s="487">
        <v>0.17712598739624022</v>
      </c>
      <c r="H392" s="487">
        <v>0.22591047790527344</v>
      </c>
      <c r="I392" s="487">
        <v>0.24159864715576174</v>
      </c>
      <c r="J392" s="487">
        <v>0.13318020370483399</v>
      </c>
      <c r="K392" s="487">
        <v>0.16688617919921875</v>
      </c>
      <c r="L392" s="487">
        <v>0.14287548217773438</v>
      </c>
      <c r="M392" s="481">
        <v>0.10035701897062639</v>
      </c>
      <c r="N392" s="481">
        <v>0.10035701897062639</v>
      </c>
      <c r="O392" s="486">
        <v>0.10035701897062639</v>
      </c>
      <c r="P392" s="486">
        <v>0.13861748896451487</v>
      </c>
      <c r="Q392" s="488">
        <f t="shared" si="67"/>
        <v>0.11948725396757062</v>
      </c>
      <c r="R392" s="487">
        <f t="shared" si="68"/>
        <v>0.13861748896451487</v>
      </c>
      <c r="S392" s="489">
        <v>0.15236121826171878</v>
      </c>
      <c r="T392" s="487">
        <f t="shared" si="69"/>
        <v>0.12373766393295037</v>
      </c>
      <c r="U392" s="487">
        <v>0</v>
      </c>
      <c r="V392" s="489">
        <f t="shared" si="70"/>
        <v>0.12475574006806338</v>
      </c>
      <c r="W392" s="489">
        <f t="shared" si="71"/>
        <v>0.1108939911716119</v>
      </c>
      <c r="X392" s="489">
        <f t="shared" si="72"/>
        <v>9.7032242275160399E-2</v>
      </c>
      <c r="Y392" s="489">
        <f t="shared" si="73"/>
        <v>0.14554836341274061</v>
      </c>
      <c r="Z392" s="489">
        <f t="shared" si="74"/>
        <v>0.18482331861935314</v>
      </c>
      <c r="AA392" s="487">
        <v>0.23802484773334703</v>
      </c>
      <c r="AB392" s="485">
        <v>0.1496605682373047</v>
      </c>
      <c r="AC392" s="485">
        <v>0.1077122802734375</v>
      </c>
      <c r="AD392" s="489">
        <f t="shared" si="75"/>
        <v>0.16664508247375492</v>
      </c>
      <c r="AE392" s="489">
        <f t="shared" si="76"/>
        <v>0.11518717531813785</v>
      </c>
    </row>
    <row r="393" spans="1:31" x14ac:dyDescent="0.2">
      <c r="A393" s="485">
        <v>0.20514659421169198</v>
      </c>
      <c r="B393" s="485">
        <f t="shared" si="66"/>
        <v>0.10658318644664787</v>
      </c>
      <c r="C393" s="486">
        <v>0.12309943897034849</v>
      </c>
      <c r="D393" s="486">
        <v>9.0066933922947248E-2</v>
      </c>
      <c r="E393" s="487">
        <v>0.22447470443725584</v>
      </c>
      <c r="F393" s="486">
        <v>4.5622428290969748E-2</v>
      </c>
      <c r="G393" s="487">
        <v>0.17621502868652342</v>
      </c>
      <c r="H393" s="487">
        <v>0.22474861221313477</v>
      </c>
      <c r="I393" s="487">
        <v>0.24035610107421873</v>
      </c>
      <c r="J393" s="487">
        <v>0.13249525665283204</v>
      </c>
      <c r="K393" s="487">
        <v>0.16602788253784179</v>
      </c>
      <c r="L393" s="487">
        <v>0.14214067047119139</v>
      </c>
      <c r="M393" s="481">
        <v>9.9836144678723662E-2</v>
      </c>
      <c r="N393" s="481">
        <v>9.9836144678723662E-2</v>
      </c>
      <c r="O393" s="486">
        <v>9.9836144678723662E-2</v>
      </c>
      <c r="P393" s="486">
        <v>0.13789803468866751</v>
      </c>
      <c r="Q393" s="488">
        <f t="shared" si="67"/>
        <v>0.11886708968369558</v>
      </c>
      <c r="R393" s="487">
        <f t="shared" si="68"/>
        <v>0.13789803468866751</v>
      </c>
      <c r="S393" s="489">
        <v>0.15157762451171874</v>
      </c>
      <c r="T393" s="487">
        <f t="shared" si="69"/>
        <v>0.12309943897034849</v>
      </c>
      <c r="U393" s="487">
        <v>0</v>
      </c>
      <c r="V393" s="489">
        <f t="shared" si="70"/>
        <v>0.12410823121980076</v>
      </c>
      <c r="W393" s="489">
        <f t="shared" si="71"/>
        <v>0.11031842775093402</v>
      </c>
      <c r="X393" s="489">
        <f t="shared" si="72"/>
        <v>9.6528624282067252E-2</v>
      </c>
      <c r="Y393" s="489">
        <f t="shared" si="73"/>
        <v>0.1447929364231009</v>
      </c>
      <c r="Z393" s="489">
        <f t="shared" si="74"/>
        <v>0.18386404625155667</v>
      </c>
      <c r="AA393" s="487">
        <v>0.2368006736353824</v>
      </c>
      <c r="AB393" s="485">
        <v>0.14889086914062499</v>
      </c>
      <c r="AC393" s="485">
        <v>0.10715831756591797</v>
      </c>
      <c r="AD393" s="489">
        <f t="shared" si="75"/>
        <v>0.16578802680969237</v>
      </c>
      <c r="AE393" s="489">
        <f t="shared" si="76"/>
        <v>0.11459476767208972</v>
      </c>
    </row>
    <row r="394" spans="1:31" x14ac:dyDescent="0.2">
      <c r="A394" s="485">
        <v>0.20409152264526348</v>
      </c>
      <c r="B394" s="485">
        <f t="shared" si="66"/>
        <v>0.10601482360636205</v>
      </c>
      <c r="C394" s="486">
        <v>0.12244300197401418</v>
      </c>
      <c r="D394" s="486">
        <v>8.9586645238709905E-2</v>
      </c>
      <c r="E394" s="487">
        <v>0.22332022445678709</v>
      </c>
      <c r="F394" s="486">
        <v>4.5379143268362822E-2</v>
      </c>
      <c r="G394" s="487">
        <v>0.17530874710083008</v>
      </c>
      <c r="H394" s="487">
        <v>0.22359272613525388</v>
      </c>
      <c r="I394" s="487">
        <v>0.23911994903564451</v>
      </c>
      <c r="J394" s="487">
        <v>0.13181383224487303</v>
      </c>
      <c r="K394" s="487">
        <v>0.16517399658203125</v>
      </c>
      <c r="L394" s="487">
        <v>0.14140963302612303</v>
      </c>
      <c r="M394" s="481">
        <v>9.9300424513286287E-2</v>
      </c>
      <c r="N394" s="481">
        <v>9.9300424513286287E-2</v>
      </c>
      <c r="O394" s="486">
        <v>9.9300424513286287E-2</v>
      </c>
      <c r="P394" s="486">
        <v>0.13715807464519192</v>
      </c>
      <c r="Q394" s="488">
        <f t="shared" si="67"/>
        <v>0.11822924957923911</v>
      </c>
      <c r="R394" s="487">
        <f t="shared" si="68"/>
        <v>0.13715807464519192</v>
      </c>
      <c r="S394" s="489">
        <v>0.15079805908203125</v>
      </c>
      <c r="T394" s="487">
        <f t="shared" si="69"/>
        <v>0.12244300197401418</v>
      </c>
      <c r="U394" s="487">
        <v>0</v>
      </c>
      <c r="V394" s="489">
        <f t="shared" si="70"/>
        <v>0.12344226718067274</v>
      </c>
      <c r="W394" s="489">
        <f t="shared" si="71"/>
        <v>0.10972645971615354</v>
      </c>
      <c r="X394" s="489">
        <f t="shared" si="72"/>
        <v>9.601065225163434E-2</v>
      </c>
      <c r="Y394" s="489">
        <f t="shared" si="73"/>
        <v>0.1440159783774515</v>
      </c>
      <c r="Z394" s="489">
        <f t="shared" si="74"/>
        <v>0.18287743286025587</v>
      </c>
      <c r="AA394" s="487">
        <v>0.2355828070389597</v>
      </c>
      <c r="AB394" s="485">
        <v>0.1481251220703125</v>
      </c>
      <c r="AC394" s="485">
        <v>0.10660720062255859</v>
      </c>
      <c r="AD394" s="489">
        <f t="shared" si="75"/>
        <v>0.16493537712097167</v>
      </c>
      <c r="AE394" s="489">
        <f t="shared" si="76"/>
        <v>0.11400540549156997</v>
      </c>
    </row>
    <row r="395" spans="1:31" x14ac:dyDescent="0.2">
      <c r="A395" s="485">
        <v>0.20304187732544959</v>
      </c>
      <c r="B395" s="485">
        <f t="shared" si="66"/>
        <v>0.10544950807668355</v>
      </c>
      <c r="C395" s="486">
        <v>0.1217900845030256</v>
      </c>
      <c r="D395" s="486">
        <v>8.9108931650341491E-2</v>
      </c>
      <c r="E395" s="487">
        <v>0.22217167968749998</v>
      </c>
      <c r="F395" s="486">
        <v>4.5137162632632448E-2</v>
      </c>
      <c r="G395" s="487">
        <v>0.17440712783813478</v>
      </c>
      <c r="H395" s="487">
        <v>0.22244279006958007</v>
      </c>
      <c r="I395" s="487">
        <v>0.2378901466369629</v>
      </c>
      <c r="J395" s="487">
        <v>0.13113591567993163</v>
      </c>
      <c r="K395" s="487">
        <v>0.16432450653076169</v>
      </c>
      <c r="L395" s="487">
        <v>0.14068235504150392</v>
      </c>
      <c r="M395" s="481">
        <v>9.8767594642897888E-2</v>
      </c>
      <c r="N395" s="481">
        <v>9.8767594642897888E-2</v>
      </c>
      <c r="O395" s="486">
        <v>9.8767594642897888E-2</v>
      </c>
      <c r="P395" s="486">
        <v>0.1364221068032202</v>
      </c>
      <c r="Q395" s="488">
        <f t="shared" si="67"/>
        <v>0.11759485072305904</v>
      </c>
      <c r="R395" s="487">
        <f t="shared" si="68"/>
        <v>0.1364221068032202</v>
      </c>
      <c r="S395" s="489">
        <v>0.15002249755859376</v>
      </c>
      <c r="T395" s="487">
        <f t="shared" si="69"/>
        <v>0.1217900845030256</v>
      </c>
      <c r="U395" s="487">
        <v>0</v>
      </c>
      <c r="V395" s="489">
        <f t="shared" si="70"/>
        <v>0.12277989612289818</v>
      </c>
      <c r="W395" s="489">
        <f t="shared" si="71"/>
        <v>0.10913768544257617</v>
      </c>
      <c r="X395" s="489">
        <f t="shared" si="72"/>
        <v>9.5495474762254132E-2</v>
      </c>
      <c r="Y395" s="489">
        <f t="shared" si="73"/>
        <v>0.1432432121433812</v>
      </c>
      <c r="Z395" s="489">
        <f t="shared" si="74"/>
        <v>0.18189614240429361</v>
      </c>
      <c r="AA395" s="487">
        <v>0.23437119333367598</v>
      </c>
      <c r="AB395" s="485">
        <v>0.14736331176757814</v>
      </c>
      <c r="AC395" s="485">
        <v>0.10605892181396484</v>
      </c>
      <c r="AD395" s="489">
        <f t="shared" si="75"/>
        <v>0.16408710670471194</v>
      </c>
      <c r="AE395" s="489">
        <f t="shared" si="76"/>
        <v>0.11341907031921172</v>
      </c>
    </row>
    <row r="396" spans="1:31" x14ac:dyDescent="0.2">
      <c r="A396" s="485">
        <v>0.20199763034493662</v>
      </c>
      <c r="B396" s="485">
        <f t="shared" si="66"/>
        <v>0.10488719066138269</v>
      </c>
      <c r="C396" s="486">
        <v>0.12114062973764908</v>
      </c>
      <c r="D396" s="486">
        <v>8.8633751585116313E-2</v>
      </c>
      <c r="E396" s="487">
        <v>0.22102904052734376</v>
      </c>
      <c r="F396" s="486">
        <v>4.489646532556546E-2</v>
      </c>
      <c r="G396" s="487">
        <v>0.1735101560974121</v>
      </c>
      <c r="H396" s="487">
        <v>0.2212987596130371</v>
      </c>
      <c r="I396" s="487">
        <v>0.23666667907714842</v>
      </c>
      <c r="J396" s="487">
        <v>0.13046147735595701</v>
      </c>
      <c r="K396" s="487">
        <v>0.1634793827819824</v>
      </c>
      <c r="L396" s="487">
        <v>0.13995882171630861</v>
      </c>
      <c r="M396" s="481">
        <v>9.8237608310671048E-2</v>
      </c>
      <c r="N396" s="481">
        <v>9.8237608310671048E-2</v>
      </c>
      <c r="O396" s="486">
        <v>9.8237608310671048E-2</v>
      </c>
      <c r="P396" s="486">
        <v>0.13569006658010135</v>
      </c>
      <c r="Q396" s="488">
        <f t="shared" si="67"/>
        <v>0.1169638374453862</v>
      </c>
      <c r="R396" s="487">
        <f t="shared" si="68"/>
        <v>0.13569006658010135</v>
      </c>
      <c r="S396" s="489">
        <v>0.14925092773437501</v>
      </c>
      <c r="T396" s="487">
        <f t="shared" si="69"/>
        <v>0.12114062973764908</v>
      </c>
      <c r="U396" s="487">
        <v>0</v>
      </c>
      <c r="V396" s="489">
        <f t="shared" si="70"/>
        <v>0.12212105992209123</v>
      </c>
      <c r="W396" s="489">
        <f t="shared" si="71"/>
        <v>0.10855205326408109</v>
      </c>
      <c r="X396" s="489">
        <f t="shared" si="72"/>
        <v>9.4983046606070945E-2</v>
      </c>
      <c r="Y396" s="489">
        <f t="shared" si="73"/>
        <v>0.14247456990910645</v>
      </c>
      <c r="Z396" s="489">
        <f t="shared" si="74"/>
        <v>0.18092008877346846</v>
      </c>
      <c r="AA396" s="487">
        <v>0.23316583251953124</v>
      </c>
      <c r="AB396" s="485">
        <v>0.14660542297363283</v>
      </c>
      <c r="AC396" s="485">
        <v>0.10551345825195313</v>
      </c>
      <c r="AD396" s="489">
        <f t="shared" si="75"/>
        <v>0.16324320220947267</v>
      </c>
      <c r="AE396" s="489">
        <f t="shared" si="76"/>
        <v>0.11283575292633156</v>
      </c>
    </row>
    <row r="397" spans="1:31" x14ac:dyDescent="0.2">
      <c r="A397" s="485">
        <v>0.20095875394006726</v>
      </c>
      <c r="B397" s="485">
        <f t="shared" si="66"/>
        <v>0.10432788814378957</v>
      </c>
      <c r="C397" s="486">
        <v>0.12049465706197868</v>
      </c>
      <c r="D397" s="486">
        <v>8.8161119225600479E-2</v>
      </c>
      <c r="E397" s="487">
        <v>0.21989229217529296</v>
      </c>
      <c r="F397" s="486">
        <v>4.4657058531186851E-2</v>
      </c>
      <c r="G397" s="487">
        <v>0.17261778747558593</v>
      </c>
      <c r="H397" s="487">
        <v>0.2201606199645996</v>
      </c>
      <c r="I397" s="487">
        <v>0.23544950195312497</v>
      </c>
      <c r="J397" s="487">
        <v>0.12979051727294924</v>
      </c>
      <c r="K397" s="487">
        <v>0.16263861053466797</v>
      </c>
      <c r="L397" s="487">
        <v>0.13923901824951171</v>
      </c>
      <c r="M397" s="481">
        <v>9.771048133855588E-2</v>
      </c>
      <c r="N397" s="481">
        <v>9.771048133855588E-2</v>
      </c>
      <c r="O397" s="486">
        <v>9.771048133855588E-2</v>
      </c>
      <c r="P397" s="486">
        <v>0.1349619758298026</v>
      </c>
      <c r="Q397" s="488">
        <f t="shared" si="67"/>
        <v>0.11633622858417925</v>
      </c>
      <c r="R397" s="487">
        <f t="shared" si="68"/>
        <v>0.1349619758298026</v>
      </c>
      <c r="S397" s="489">
        <v>0.14848332519531252</v>
      </c>
      <c r="T397" s="487">
        <f t="shared" si="69"/>
        <v>0.12049465706197868</v>
      </c>
      <c r="U397" s="487">
        <v>0</v>
      </c>
      <c r="V397" s="489">
        <f t="shared" si="70"/>
        <v>0.12146577824682234</v>
      </c>
      <c r="W397" s="489">
        <f t="shared" si="71"/>
        <v>0.10796958066384209</v>
      </c>
      <c r="X397" s="489">
        <f t="shared" si="72"/>
        <v>9.4473383080861811E-2</v>
      </c>
      <c r="Y397" s="489">
        <f t="shared" si="73"/>
        <v>0.14171007462129273</v>
      </c>
      <c r="Z397" s="489">
        <f t="shared" si="74"/>
        <v>0.17994930110640348</v>
      </c>
      <c r="AA397" s="487">
        <v>0.23196666998612253</v>
      </c>
      <c r="AB397" s="485">
        <v>0.14585142517089844</v>
      </c>
      <c r="AC397" s="485">
        <v>0.10497080230712891</v>
      </c>
      <c r="AD397" s="489">
        <f t="shared" si="75"/>
        <v>0.16240363693237306</v>
      </c>
      <c r="AE397" s="489">
        <f t="shared" si="76"/>
        <v>0.11225543485556268</v>
      </c>
    </row>
    <row r="398" spans="1:31" x14ac:dyDescent="0.2">
      <c r="A398" s="485">
        <v>0.19992522048990941</v>
      </c>
      <c r="B398" s="485">
        <f t="shared" si="66"/>
        <v>0.10376246458072946</v>
      </c>
      <c r="C398" s="486">
        <v>0.11984161481663208</v>
      </c>
      <c r="D398" s="486">
        <v>8.768331434482686E-2</v>
      </c>
      <c r="E398" s="487">
        <v>0.21876139022827149</v>
      </c>
      <c r="F398" s="486">
        <v>4.4415031652278988E-2</v>
      </c>
      <c r="G398" s="487">
        <v>0.17173000717163087</v>
      </c>
      <c r="H398" s="487">
        <v>0.21902832672119141</v>
      </c>
      <c r="I398" s="487">
        <v>0.23423858566284178</v>
      </c>
      <c r="J398" s="487">
        <v>0.12912300582885744</v>
      </c>
      <c r="K398" s="487">
        <v>0.16180216018676757</v>
      </c>
      <c r="L398" s="487">
        <v>0.1385229150390625</v>
      </c>
      <c r="M398" s="481">
        <v>9.7177603453516032E-2</v>
      </c>
      <c r="N398" s="481">
        <v>9.7177603453516032E-2</v>
      </c>
      <c r="O398" s="486">
        <v>9.7177603453516032E-2</v>
      </c>
      <c r="P398" s="486">
        <v>0.13422594166790136</v>
      </c>
      <c r="Q398" s="488">
        <f t="shared" si="67"/>
        <v>0.1157017725607087</v>
      </c>
      <c r="R398" s="487">
        <f t="shared" si="68"/>
        <v>0.13422594166790136</v>
      </c>
      <c r="S398" s="489">
        <v>0.14771967773437503</v>
      </c>
      <c r="T398" s="487">
        <f t="shared" si="69"/>
        <v>0.11984161481663208</v>
      </c>
      <c r="U398" s="487">
        <v>0</v>
      </c>
      <c r="V398" s="489">
        <f t="shared" si="70"/>
        <v>0.12080334750111123</v>
      </c>
      <c r="W398" s="489">
        <f t="shared" si="71"/>
        <v>0.10738075333432109</v>
      </c>
      <c r="X398" s="489">
        <f t="shared" si="72"/>
        <v>9.3958159167530947E-2</v>
      </c>
      <c r="Y398" s="489">
        <f t="shared" si="73"/>
        <v>0.14093723875129643</v>
      </c>
      <c r="Z398" s="489">
        <f t="shared" si="74"/>
        <v>0.17896792222386848</v>
      </c>
      <c r="AA398" s="487">
        <v>0.23077365112304687</v>
      </c>
      <c r="AB398" s="485">
        <v>0.14510130310058594</v>
      </c>
      <c r="AC398" s="485">
        <v>0.10443093872070312</v>
      </c>
      <c r="AD398" s="489">
        <f t="shared" si="75"/>
        <v>0.16156839752197269</v>
      </c>
      <c r="AE398" s="489">
        <f t="shared" si="76"/>
        <v>0.11167810687822162</v>
      </c>
    </row>
    <row r="399" spans="1:31" x14ac:dyDescent="0.2">
      <c r="A399" s="485">
        <v>0.19889700251549949</v>
      </c>
      <c r="B399" s="485">
        <f t="shared" si="66"/>
        <v>0.10320914345147536</v>
      </c>
      <c r="C399" s="486">
        <v>0.11920255041208158</v>
      </c>
      <c r="D399" s="486">
        <v>8.7215736490869139E-2</v>
      </c>
      <c r="E399" s="487">
        <v>0.21763629028320314</v>
      </c>
      <c r="F399" s="486">
        <v>4.4178185162857223E-2</v>
      </c>
      <c r="G399" s="487">
        <v>0.17084680038452149</v>
      </c>
      <c r="H399" s="487">
        <v>0.21790186508178711</v>
      </c>
      <c r="I399" s="487">
        <v>0.23303390060424803</v>
      </c>
      <c r="J399" s="487">
        <v>0.12845892822265625</v>
      </c>
      <c r="K399" s="487">
        <v>0.16097001693725585</v>
      </c>
      <c r="L399" s="487">
        <v>0.13781049728393555</v>
      </c>
      <c r="M399" s="481">
        <v>9.6656149004664321E-2</v>
      </c>
      <c r="N399" s="481">
        <v>9.6656149004664321E-2</v>
      </c>
      <c r="O399" s="486">
        <v>9.6656149004664321E-2</v>
      </c>
      <c r="P399" s="486">
        <v>0.13350568605398808</v>
      </c>
      <c r="Q399" s="488">
        <f t="shared" si="67"/>
        <v>0.1150809175293262</v>
      </c>
      <c r="R399" s="487">
        <f t="shared" si="68"/>
        <v>0.13350568605398808</v>
      </c>
      <c r="S399" s="489">
        <v>0.14695994873046878</v>
      </c>
      <c r="T399" s="487">
        <f t="shared" si="69"/>
        <v>0.11920255041208158</v>
      </c>
      <c r="U399" s="487">
        <v>0</v>
      </c>
      <c r="V399" s="489">
        <f t="shared" si="70"/>
        <v>0.12015511744858927</v>
      </c>
      <c r="W399" s="489">
        <f t="shared" si="71"/>
        <v>0.10680454884319046</v>
      </c>
      <c r="X399" s="489">
        <f t="shared" si="72"/>
        <v>9.3453980237791653E-2</v>
      </c>
      <c r="Y399" s="489">
        <f t="shared" si="73"/>
        <v>0.1401809703566875</v>
      </c>
      <c r="Z399" s="489">
        <f t="shared" si="74"/>
        <v>0.17800758140531744</v>
      </c>
      <c r="AA399" s="487">
        <v>0.22958677593030427</v>
      </c>
      <c r="AB399" s="485">
        <v>0.14435504150390624</v>
      </c>
      <c r="AC399" s="485">
        <v>0.10389385223388672</v>
      </c>
      <c r="AD399" s="489">
        <f t="shared" si="75"/>
        <v>0.16073744392395023</v>
      </c>
      <c r="AE399" s="489">
        <f t="shared" si="76"/>
        <v>0.11110374130825813</v>
      </c>
    </row>
    <row r="400" spans="1:31" x14ac:dyDescent="0.2">
      <c r="A400" s="485">
        <v>0.19787407267937671</v>
      </c>
      <c r="B400" s="485">
        <f t="shared" si="66"/>
        <v>0.10265878898581521</v>
      </c>
      <c r="C400" s="486">
        <v>0.11856691238871001</v>
      </c>
      <c r="D400" s="486">
        <v>8.6750665582920411E-2</v>
      </c>
      <c r="E400" s="487">
        <v>0.21651697753906252</v>
      </c>
      <c r="F400" s="486">
        <v>4.3942608539739803E-2</v>
      </c>
      <c r="G400" s="487">
        <v>0.16996813751220705</v>
      </c>
      <c r="H400" s="487">
        <v>0.21678119064331053</v>
      </c>
      <c r="I400" s="487">
        <v>0.23183540237426756</v>
      </c>
      <c r="J400" s="487">
        <v>0.12779826965332031</v>
      </c>
      <c r="K400" s="487">
        <v>0.16014215118408201</v>
      </c>
      <c r="L400" s="487">
        <v>0.13710173538208006</v>
      </c>
      <c r="M400" s="481">
        <v>9.6137507885063589E-2</v>
      </c>
      <c r="N400" s="481">
        <v>9.6137507885063589E-2</v>
      </c>
      <c r="O400" s="486">
        <v>9.6137507885063589E-2</v>
      </c>
      <c r="P400" s="486">
        <v>0.1327893163330636</v>
      </c>
      <c r="Q400" s="488">
        <f t="shared" si="67"/>
        <v>0.11446341210906359</v>
      </c>
      <c r="R400" s="487">
        <f t="shared" si="68"/>
        <v>0.1327893163330636</v>
      </c>
      <c r="S400" s="489">
        <v>0.14620412597656249</v>
      </c>
      <c r="T400" s="487">
        <f t="shared" si="69"/>
        <v>0.11856691238871001</v>
      </c>
      <c r="U400" s="487">
        <v>0</v>
      </c>
      <c r="V400" s="489">
        <f t="shared" si="70"/>
        <v>0.11951038469975724</v>
      </c>
      <c r="W400" s="489">
        <f t="shared" si="71"/>
        <v>0.10623145306645088</v>
      </c>
      <c r="X400" s="489">
        <f t="shared" si="72"/>
        <v>9.2952521433144517E-2</v>
      </c>
      <c r="Y400" s="489">
        <f t="shared" si="73"/>
        <v>0.1394287821497168</v>
      </c>
      <c r="Z400" s="489">
        <f t="shared" si="74"/>
        <v>0.17705242177741812</v>
      </c>
      <c r="AA400" s="487">
        <v>0.22840600345009252</v>
      </c>
      <c r="AB400" s="485">
        <v>0.14361262512207032</v>
      </c>
      <c r="AC400" s="485">
        <v>0.10335952758789063</v>
      </c>
      <c r="AD400" s="489">
        <f t="shared" si="75"/>
        <v>0.15991076278686522</v>
      </c>
      <c r="AE400" s="489">
        <f t="shared" si="76"/>
        <v>0.11053232891698878</v>
      </c>
    </row>
    <row r="401" spans="1:31" x14ac:dyDescent="0.2">
      <c r="A401" s="485">
        <v>0.19685640378447716</v>
      </c>
      <c r="B401" s="485">
        <f t="shared" si="66"/>
        <v>0.10211135328949653</v>
      </c>
      <c r="C401" s="486">
        <v>0.11793464543051672</v>
      </c>
      <c r="D401" s="486">
        <v>8.6288061148476314E-2</v>
      </c>
      <c r="E401" s="487">
        <v>0.21540342239379881</v>
      </c>
      <c r="F401" s="486">
        <v>4.3708281282018757E-2</v>
      </c>
      <c r="G401" s="487">
        <v>0.16909398895263669</v>
      </c>
      <c r="H401" s="487">
        <v>0.21566628860473633</v>
      </c>
      <c r="I401" s="487">
        <v>0.23064307617187499</v>
      </c>
      <c r="J401" s="487">
        <v>0.12714100051879884</v>
      </c>
      <c r="K401" s="487">
        <v>0.15931853332519533</v>
      </c>
      <c r="L401" s="487">
        <v>0.13639661453247071</v>
      </c>
      <c r="M401" s="481">
        <v>9.5621634582917767E-2</v>
      </c>
      <c r="N401" s="481">
        <v>9.5621634582917767E-2</v>
      </c>
      <c r="O401" s="486">
        <v>9.5621634582917767E-2</v>
      </c>
      <c r="P401" s="486">
        <v>0.13207676964225148</v>
      </c>
      <c r="Q401" s="488">
        <f t="shared" si="67"/>
        <v>0.11384920211258462</v>
      </c>
      <c r="R401" s="487">
        <f t="shared" si="68"/>
        <v>0.13207676964225148</v>
      </c>
      <c r="S401" s="489">
        <v>0.14545219726562497</v>
      </c>
      <c r="T401" s="487">
        <f t="shared" si="69"/>
        <v>0.11793464543051672</v>
      </c>
      <c r="U401" s="487">
        <v>0</v>
      </c>
      <c r="V401" s="489">
        <f t="shared" si="70"/>
        <v>0.11886909267802634</v>
      </c>
      <c r="W401" s="489">
        <f t="shared" si="71"/>
        <v>0.10566141571380119</v>
      </c>
      <c r="X401" s="489">
        <f t="shared" si="72"/>
        <v>9.2453738749576034E-2</v>
      </c>
      <c r="Y401" s="489">
        <f t="shared" si="73"/>
        <v>0.13868060812436406</v>
      </c>
      <c r="Z401" s="489">
        <f t="shared" si="74"/>
        <v>0.17610235952300196</v>
      </c>
      <c r="AA401" s="487">
        <v>0.22723130637721012</v>
      </c>
      <c r="AB401" s="485">
        <v>0.1428740234375</v>
      </c>
      <c r="AC401" s="485">
        <v>0.10282794952392578</v>
      </c>
      <c r="AD401" s="489">
        <f t="shared" si="75"/>
        <v>0.1590883407592773</v>
      </c>
      <c r="AE401" s="489">
        <f t="shared" si="76"/>
        <v>0.10996386047573017</v>
      </c>
    </row>
    <row r="402" spans="1:31" x14ac:dyDescent="0.2">
      <c r="A402" s="485">
        <v>0.19584396877378457</v>
      </c>
      <c r="B402" s="485">
        <f t="shared" si="66"/>
        <v>0.10156685270167896</v>
      </c>
      <c r="C402" s="486">
        <v>0.11730576840859622</v>
      </c>
      <c r="D402" s="486">
        <v>8.5827936994761711E-2</v>
      </c>
      <c r="E402" s="487">
        <v>0.21429559524536132</v>
      </c>
      <c r="F402" s="486">
        <v>4.3475210383593955E-2</v>
      </c>
      <c r="G402" s="487">
        <v>0.16822433990478514</v>
      </c>
      <c r="H402" s="487">
        <v>0.21455711456298829</v>
      </c>
      <c r="I402" s="487">
        <v>0.22945687759399414</v>
      </c>
      <c r="J402" s="487">
        <v>0.12648710601806643</v>
      </c>
      <c r="K402" s="487">
        <v>0.15849916336059569</v>
      </c>
      <c r="L402" s="487">
        <v>0.13569511993408204</v>
      </c>
      <c r="M402" s="481">
        <v>9.5108544498853476E-2</v>
      </c>
      <c r="N402" s="481">
        <v>9.5108544498853476E-2</v>
      </c>
      <c r="O402" s="486">
        <v>9.5108544498853476E-2</v>
      </c>
      <c r="P402" s="486">
        <v>0.13136806725356845</v>
      </c>
      <c r="Q402" s="488">
        <f t="shared" si="67"/>
        <v>0.11323830587621096</v>
      </c>
      <c r="R402" s="487">
        <f t="shared" si="68"/>
        <v>0.13136806725356845</v>
      </c>
      <c r="S402" s="489">
        <v>0.14470413818359376</v>
      </c>
      <c r="T402" s="487">
        <f t="shared" si="69"/>
        <v>0.11730576840859622</v>
      </c>
      <c r="U402" s="487">
        <v>0</v>
      </c>
      <c r="V402" s="489">
        <f t="shared" si="70"/>
        <v>0.1182312605282116</v>
      </c>
      <c r="W402" s="489">
        <f t="shared" si="71"/>
        <v>0.10509445380285476</v>
      </c>
      <c r="X402" s="489">
        <f t="shared" si="72"/>
        <v>9.1957647077497914E-2</v>
      </c>
      <c r="Y402" s="489">
        <f t="shared" si="73"/>
        <v>0.13793647061624689</v>
      </c>
      <c r="Z402" s="489">
        <f t="shared" si="74"/>
        <v>0.17515742300475792</v>
      </c>
      <c r="AA402" s="487">
        <v>0.22606265740645559</v>
      </c>
      <c r="AB402" s="485">
        <v>0.14213922119140626</v>
      </c>
      <c r="AC402" s="485">
        <v>0.10229910278320313</v>
      </c>
      <c r="AD402" s="489">
        <f t="shared" si="75"/>
        <v>0.15827015113830567</v>
      </c>
      <c r="AE402" s="489">
        <f t="shared" si="76"/>
        <v>0.10939831752711551</v>
      </c>
    </row>
    <row r="403" spans="1:31" x14ac:dyDescent="0.2">
      <c r="A403" s="485">
        <v>0.19483674072934082</v>
      </c>
      <c r="B403" s="485">
        <f t="shared" si="66"/>
        <v>0.10101639306173846</v>
      </c>
      <c r="C403" s="486">
        <v>0.11667000891301746</v>
      </c>
      <c r="D403" s="486">
        <v>8.5362777210459442E-2</v>
      </c>
      <c r="E403" s="487">
        <v>0.21319346649169921</v>
      </c>
      <c r="F403" s="486">
        <v>4.3239588741123831E-2</v>
      </c>
      <c r="G403" s="487">
        <v>0.16735916076660157</v>
      </c>
      <c r="H403" s="487">
        <v>0.21345363891601563</v>
      </c>
      <c r="I403" s="487">
        <v>0.22827677703857421</v>
      </c>
      <c r="J403" s="487">
        <v>0.12583658615112303</v>
      </c>
      <c r="K403" s="487">
        <v>0.15768399688720702</v>
      </c>
      <c r="L403" s="487">
        <v>0.13499723678588868</v>
      </c>
      <c r="M403" s="481">
        <v>9.4589856643185616E-2</v>
      </c>
      <c r="N403" s="481">
        <v>9.4589856643185616E-2</v>
      </c>
      <c r="O403" s="486">
        <v>9.4589856643185616E-2</v>
      </c>
      <c r="P403" s="486">
        <v>0.13065163297875104</v>
      </c>
      <c r="Q403" s="488">
        <f t="shared" si="67"/>
        <v>0.11262074481096833</v>
      </c>
      <c r="R403" s="487">
        <f t="shared" si="68"/>
        <v>0.13065163297875104</v>
      </c>
      <c r="S403" s="489">
        <v>0.14395992431640625</v>
      </c>
      <c r="T403" s="487">
        <f t="shared" si="69"/>
        <v>0.11667000891301746</v>
      </c>
      <c r="U403" s="487">
        <v>0</v>
      </c>
      <c r="V403" s="489">
        <f t="shared" si="70"/>
        <v>0.11758646968087594</v>
      </c>
      <c r="W403" s="489">
        <f t="shared" si="71"/>
        <v>0.10452130638300083</v>
      </c>
      <c r="X403" s="489">
        <f t="shared" si="72"/>
        <v>9.145614308512573E-2</v>
      </c>
      <c r="Y403" s="489">
        <f t="shared" si="73"/>
        <v>0.13718421462768859</v>
      </c>
      <c r="Z403" s="489">
        <f t="shared" si="74"/>
        <v>0.17420217730500137</v>
      </c>
      <c r="AA403" s="487">
        <v>0.22490001558002673</v>
      </c>
      <c r="AB403" s="485">
        <v>0.14140820312499999</v>
      </c>
      <c r="AC403" s="485">
        <v>0.10177297973632812</v>
      </c>
      <c r="AD403" s="489">
        <f t="shared" si="75"/>
        <v>0.15745616722106934</v>
      </c>
      <c r="AE403" s="489">
        <f t="shared" si="76"/>
        <v>0.10883568161377787</v>
      </c>
    </row>
    <row r="404" spans="1:31" x14ac:dyDescent="0.2">
      <c r="A404" s="485">
        <v>0.19383469287166372</v>
      </c>
      <c r="B404" s="485">
        <f t="shared" si="66"/>
        <v>0.10049531630708843</v>
      </c>
      <c r="C404" s="486">
        <v>0.11606818550825354</v>
      </c>
      <c r="D404" s="486">
        <v>8.492244710592331E-2</v>
      </c>
      <c r="E404" s="487">
        <v>0.21209700653076172</v>
      </c>
      <c r="F404" s="486">
        <v>4.3016544303575391E-2</v>
      </c>
      <c r="G404" s="487">
        <v>0.16649843673706055</v>
      </c>
      <c r="H404" s="487">
        <v>0.21235584686279296</v>
      </c>
      <c r="I404" s="487">
        <v>0.22710274490356447</v>
      </c>
      <c r="J404" s="487">
        <v>0.12518941131591796</v>
      </c>
      <c r="K404" s="487">
        <v>0.15687301910400389</v>
      </c>
      <c r="L404" s="487">
        <v>0.13430295028686523</v>
      </c>
      <c r="M404" s="481">
        <v>9.40988719597807E-2</v>
      </c>
      <c r="N404" s="481">
        <v>9.40988719597807E-2</v>
      </c>
      <c r="O404" s="486">
        <v>9.40988719597807E-2</v>
      </c>
      <c r="P404" s="486">
        <v>0.12997346353298911</v>
      </c>
      <c r="Q404" s="488">
        <f t="shared" si="67"/>
        <v>0.1120361677463849</v>
      </c>
      <c r="R404" s="487">
        <f t="shared" si="68"/>
        <v>0.12997346353298911</v>
      </c>
      <c r="S404" s="489">
        <v>0.14321953125</v>
      </c>
      <c r="T404" s="487">
        <f t="shared" si="69"/>
        <v>0.11606818550825354</v>
      </c>
      <c r="U404" s="487">
        <v>0</v>
      </c>
      <c r="V404" s="489">
        <f t="shared" si="70"/>
        <v>0.1169761171796902</v>
      </c>
      <c r="W404" s="489">
        <f t="shared" si="71"/>
        <v>0.10397877082639129</v>
      </c>
      <c r="X404" s="489">
        <f t="shared" si="72"/>
        <v>9.0981424473092376E-2</v>
      </c>
      <c r="Y404" s="489">
        <f t="shared" si="73"/>
        <v>0.13647213670963856</v>
      </c>
      <c r="Z404" s="489">
        <f t="shared" si="74"/>
        <v>0.17329795137731879</v>
      </c>
      <c r="AA404" s="487">
        <v>0.22374335359272204</v>
      </c>
      <c r="AB404" s="485">
        <v>0.14068093872070311</v>
      </c>
      <c r="AC404" s="485">
        <v>0.10124955749511719</v>
      </c>
      <c r="AD404" s="489">
        <f t="shared" si="75"/>
        <v>0.15664636230468751</v>
      </c>
      <c r="AE404" s="489">
        <f t="shared" si="76"/>
        <v>0.10827593427835047</v>
      </c>
    </row>
    <row r="405" spans="1:31" x14ac:dyDescent="0.2">
      <c r="A405" s="485">
        <v>0.19283779855899047</v>
      </c>
      <c r="B405" s="485">
        <f t="shared" si="66"/>
        <v>9.9976972761128893E-2</v>
      </c>
      <c r="C405" s="486">
        <v>0.11546951885332614</v>
      </c>
      <c r="D405" s="486">
        <v>8.4484426668931648E-2</v>
      </c>
      <c r="E405" s="487">
        <v>0.21100618576049804</v>
      </c>
      <c r="F405" s="486">
        <v>4.2794669803065274E-2</v>
      </c>
      <c r="G405" s="487">
        <v>0.16564213821411133</v>
      </c>
      <c r="H405" s="487">
        <v>0.21126369400024411</v>
      </c>
      <c r="I405" s="487">
        <v>0.22593475158691406</v>
      </c>
      <c r="J405" s="487">
        <v>0.12454556671142578</v>
      </c>
      <c r="K405" s="487">
        <v>0.15606621520996092</v>
      </c>
      <c r="L405" s="487">
        <v>0.13361223083496093</v>
      </c>
      <c r="M405" s="481">
        <v>9.3610478783063902E-2</v>
      </c>
      <c r="N405" s="481">
        <v>9.3610478783063902E-2</v>
      </c>
      <c r="O405" s="486">
        <v>9.3610478783063902E-2</v>
      </c>
      <c r="P405" s="486">
        <v>0.12929887358922343</v>
      </c>
      <c r="Q405" s="488">
        <f t="shared" si="67"/>
        <v>0.11145467618614366</v>
      </c>
      <c r="R405" s="487">
        <f t="shared" si="68"/>
        <v>0.12929887358922343</v>
      </c>
      <c r="S405" s="489">
        <v>0.14248294677734374</v>
      </c>
      <c r="T405" s="487">
        <f t="shared" si="69"/>
        <v>0.11546951885332614</v>
      </c>
      <c r="U405" s="487">
        <v>0</v>
      </c>
      <c r="V405" s="489">
        <f t="shared" si="70"/>
        <v>0.11636898623030109</v>
      </c>
      <c r="W405" s="489">
        <f t="shared" si="71"/>
        <v>0.10343909887137875</v>
      </c>
      <c r="X405" s="489">
        <f t="shared" si="72"/>
        <v>9.0509211512456389E-2</v>
      </c>
      <c r="Y405" s="489">
        <f t="shared" si="73"/>
        <v>0.13576381726868461</v>
      </c>
      <c r="Z405" s="489">
        <f t="shared" si="74"/>
        <v>0.17239849811896457</v>
      </c>
      <c r="AA405" s="487">
        <v>0.22259264413934005</v>
      </c>
      <c r="AB405" s="485">
        <v>0.13995741271972656</v>
      </c>
      <c r="AC405" s="485">
        <v>0.10072882843017578</v>
      </c>
      <c r="AD405" s="489">
        <f t="shared" si="75"/>
        <v>0.15584072303771973</v>
      </c>
      <c r="AE405" s="489">
        <f t="shared" si="76"/>
        <v>0.10771906629214986</v>
      </c>
    </row>
    <row r="406" spans="1:31" x14ac:dyDescent="0.2">
      <c r="A406" s="485">
        <v>0.19184603128652089</v>
      </c>
      <c r="B406" s="485">
        <f t="shared" si="66"/>
        <v>9.9443838051085864E-2</v>
      </c>
      <c r="C406" s="486">
        <v>0.11485376897860489</v>
      </c>
      <c r="D406" s="486">
        <v>8.4033907123566842E-2</v>
      </c>
      <c r="E406" s="487">
        <v>0.20992097457885742</v>
      </c>
      <c r="F406" s="486">
        <v>4.2566464014804885E-2</v>
      </c>
      <c r="G406" s="487">
        <v>0.16479023559570311</v>
      </c>
      <c r="H406" s="487">
        <v>0.21017716552734372</v>
      </c>
      <c r="I406" s="487">
        <v>0.22477276748657227</v>
      </c>
      <c r="J406" s="487">
        <v>0.12390503013610839</v>
      </c>
      <c r="K406" s="487">
        <v>0.15526357040405273</v>
      </c>
      <c r="L406" s="487">
        <v>0.13292506362915038</v>
      </c>
      <c r="M406" s="481">
        <v>9.3108165504223697E-2</v>
      </c>
      <c r="N406" s="481">
        <v>9.3108165504223697E-2</v>
      </c>
      <c r="O406" s="486">
        <v>9.3108165504223697E-2</v>
      </c>
      <c r="P406" s="486">
        <v>0.12860505659365545</v>
      </c>
      <c r="Q406" s="488">
        <f t="shared" si="67"/>
        <v>0.11085661104893957</v>
      </c>
      <c r="R406" s="487">
        <f t="shared" si="68"/>
        <v>0.12860505659365545</v>
      </c>
      <c r="S406" s="489">
        <v>0.14175015869140625</v>
      </c>
      <c r="T406" s="487">
        <f t="shared" si="69"/>
        <v>0.11485376897860489</v>
      </c>
      <c r="U406" s="487">
        <v>0</v>
      </c>
      <c r="V406" s="489">
        <f t="shared" si="70"/>
        <v>0.11574455093428991</v>
      </c>
      <c r="W406" s="489">
        <f t="shared" si="71"/>
        <v>0.10288404527492437</v>
      </c>
      <c r="X406" s="489">
        <f t="shared" si="72"/>
        <v>9.0023539615558812E-2</v>
      </c>
      <c r="Y406" s="489">
        <f t="shared" si="73"/>
        <v>0.13503530942333822</v>
      </c>
      <c r="Z406" s="489">
        <f t="shared" si="74"/>
        <v>0.1714734087915406</v>
      </c>
      <c r="AA406" s="487">
        <v>0.22144784626207853</v>
      </c>
      <c r="AB406" s="485">
        <v>0.13923760986328124</v>
      </c>
      <c r="AC406" s="485">
        <v>0.10021077728271484</v>
      </c>
      <c r="AD406" s="489">
        <f t="shared" si="75"/>
        <v>0.15503923606872558</v>
      </c>
      <c r="AE406" s="489">
        <f t="shared" si="76"/>
        <v>0.10716506842649265</v>
      </c>
    </row>
    <row r="407" spans="1:31" x14ac:dyDescent="0.2">
      <c r="A407" s="485">
        <v>0.19085936468589351</v>
      </c>
      <c r="B407" s="485">
        <f t="shared" si="66"/>
        <v>9.8913561773969677E-2</v>
      </c>
      <c r="C407" s="486">
        <v>0.11424132048284738</v>
      </c>
      <c r="D407" s="486">
        <v>8.358580306509196E-2</v>
      </c>
      <c r="E407" s="487">
        <v>0.20884134338378907</v>
      </c>
      <c r="F407" s="486">
        <v>4.2339481765224202E-2</v>
      </c>
      <c r="G407" s="487">
        <v>0.16394271408081054</v>
      </c>
      <c r="H407" s="487">
        <v>0.20909621704101564</v>
      </c>
      <c r="I407" s="487">
        <v>0.22361676300048827</v>
      </c>
      <c r="J407" s="487">
        <v>0.12326778678894042</v>
      </c>
      <c r="K407" s="487">
        <v>0.1544650550842285</v>
      </c>
      <c r="L407" s="487">
        <v>0.1322414338684082</v>
      </c>
      <c r="M407" s="481">
        <v>9.260856228499395E-2</v>
      </c>
      <c r="N407" s="481">
        <v>9.260856228499395E-2</v>
      </c>
      <c r="O407" s="486">
        <v>9.260856228499395E-2</v>
      </c>
      <c r="P407" s="486">
        <v>0.1279149828505475</v>
      </c>
      <c r="Q407" s="488">
        <f t="shared" si="67"/>
        <v>0.11026177256777073</v>
      </c>
      <c r="R407" s="487">
        <f t="shared" si="68"/>
        <v>0.1279149828505475</v>
      </c>
      <c r="S407" s="489">
        <v>0.14102113037109373</v>
      </c>
      <c r="T407" s="487">
        <f t="shared" si="69"/>
        <v>0.11424132048284738</v>
      </c>
      <c r="U407" s="487">
        <v>0</v>
      </c>
      <c r="V407" s="489">
        <f t="shared" si="70"/>
        <v>0.11512348456549276</v>
      </c>
      <c r="W407" s="489">
        <f t="shared" si="71"/>
        <v>0.10233198628043801</v>
      </c>
      <c r="X407" s="489">
        <f t="shared" si="72"/>
        <v>8.954048799538325E-2</v>
      </c>
      <c r="Y407" s="489">
        <f t="shared" si="73"/>
        <v>0.13431073199307489</v>
      </c>
      <c r="Z407" s="489">
        <f t="shared" si="74"/>
        <v>0.17055331046739666</v>
      </c>
      <c r="AA407" s="487">
        <v>0.22030893265573601</v>
      </c>
      <c r="AB407" s="485">
        <v>0.13852151489257813</v>
      </c>
      <c r="AC407" s="485">
        <v>9.9695388793945308E-2</v>
      </c>
      <c r="AD407" s="489">
        <f t="shared" si="75"/>
        <v>0.15424186134338377</v>
      </c>
      <c r="AE407" s="489">
        <f t="shared" si="76"/>
        <v>0.10661391299532855</v>
      </c>
    </row>
    <row r="408" spans="1:31" x14ac:dyDescent="0.2">
      <c r="A408" s="485">
        <v>0.18987777252425439</v>
      </c>
      <c r="B408" s="485">
        <f t="shared" si="66"/>
        <v>9.8386097782819593E-2</v>
      </c>
      <c r="C408" s="486">
        <v>0.11363212006810715</v>
      </c>
      <c r="D408" s="486">
        <v>8.3140075497532051E-2</v>
      </c>
      <c r="E408" s="487">
        <v>0.20776726257324218</v>
      </c>
      <c r="F408" s="486">
        <v>4.2113703301335265E-2</v>
      </c>
      <c r="G408" s="487">
        <v>0.16309955886840821</v>
      </c>
      <c r="H408" s="487">
        <v>0.20802083374023436</v>
      </c>
      <c r="I408" s="487">
        <v>0.22246669372558595</v>
      </c>
      <c r="J408" s="487">
        <v>0.12263382186889649</v>
      </c>
      <c r="K408" s="487">
        <v>0.1536706396484375</v>
      </c>
      <c r="L408" s="487">
        <v>0.1315613119506836</v>
      </c>
      <c r="M408" s="481">
        <v>9.2111625284192422E-2</v>
      </c>
      <c r="N408" s="481">
        <v>9.2111625284192422E-2</v>
      </c>
      <c r="O408" s="486">
        <v>9.2111625284192422E-2</v>
      </c>
      <c r="P408" s="486">
        <v>0.12722859180454776</v>
      </c>
      <c r="Q408" s="488">
        <f t="shared" si="67"/>
        <v>0.10967010854437009</v>
      </c>
      <c r="R408" s="487">
        <f t="shared" si="68"/>
        <v>0.12722859180454776</v>
      </c>
      <c r="S408" s="489">
        <v>0.14029586181640627</v>
      </c>
      <c r="T408" s="487">
        <f t="shared" si="69"/>
        <v>0.11363212006810715</v>
      </c>
      <c r="U408" s="487">
        <v>0</v>
      </c>
      <c r="V408" s="489">
        <f t="shared" si="70"/>
        <v>0.11450573262409298</v>
      </c>
      <c r="W408" s="489">
        <f t="shared" si="71"/>
        <v>0.10178287344363822</v>
      </c>
      <c r="X408" s="489">
        <f t="shared" si="72"/>
        <v>8.9060014263183426E-2</v>
      </c>
      <c r="Y408" s="489">
        <f t="shared" si="73"/>
        <v>0.13359002139477513</v>
      </c>
      <c r="Z408" s="489">
        <f t="shared" si="74"/>
        <v>0.16963812240606368</v>
      </c>
      <c r="AA408" s="487">
        <v>0.21917587601511102</v>
      </c>
      <c r="AB408" s="485">
        <v>0.13780909729003907</v>
      </c>
      <c r="AC408" s="485">
        <v>9.9182655334472652E-2</v>
      </c>
      <c r="AD408" s="489">
        <f t="shared" si="75"/>
        <v>0.15344859886169435</v>
      </c>
      <c r="AE408" s="489">
        <f t="shared" si="76"/>
        <v>0.10606559999865761</v>
      </c>
    </row>
    <row r="409" spans="1:31" x14ac:dyDescent="0.2">
      <c r="A409" s="485">
        <v>0.18890122870367487</v>
      </c>
      <c r="B409" s="485">
        <f t="shared" si="66"/>
        <v>9.7861461820705348E-2</v>
      </c>
      <c r="C409" s="486">
        <v>0.11302618591701792</v>
      </c>
      <c r="D409" s="486">
        <v>8.2696737724392774E-2</v>
      </c>
      <c r="E409" s="487">
        <v>0.20669871734619141</v>
      </c>
      <c r="F409" s="486">
        <v>4.1889135361884489E-2</v>
      </c>
      <c r="G409" s="487">
        <v>0.1622607403564453</v>
      </c>
      <c r="H409" s="487">
        <v>0.2069509860229492</v>
      </c>
      <c r="I409" s="487">
        <v>0.22132254486083985</v>
      </c>
      <c r="J409" s="487">
        <v>0.12200311317443847</v>
      </c>
      <c r="K409" s="487">
        <v>0.1528803092956543</v>
      </c>
      <c r="L409" s="487">
        <v>0.13088468307495116</v>
      </c>
      <c r="M409" s="481">
        <v>9.161736933713073E-2</v>
      </c>
      <c r="N409" s="481">
        <v>9.161736933713073E-2</v>
      </c>
      <c r="O409" s="486">
        <v>9.161736933713073E-2</v>
      </c>
      <c r="P409" s="486">
        <v>0.12654590394683529</v>
      </c>
      <c r="Q409" s="488">
        <f t="shared" si="67"/>
        <v>0.109081636641983</v>
      </c>
      <c r="R409" s="487">
        <f t="shared" si="68"/>
        <v>0.12654590394683529</v>
      </c>
      <c r="S409" s="489">
        <v>0.13957431640625001</v>
      </c>
      <c r="T409" s="487">
        <f t="shared" si="69"/>
        <v>0.11302618591701792</v>
      </c>
      <c r="U409" s="487">
        <v>0</v>
      </c>
      <c r="V409" s="489">
        <f t="shared" si="70"/>
        <v>0.11389131355215176</v>
      </c>
      <c r="W409" s="489">
        <f t="shared" si="71"/>
        <v>0.10123672315746823</v>
      </c>
      <c r="X409" s="489">
        <f t="shared" si="72"/>
        <v>8.8582132762784704E-2</v>
      </c>
      <c r="Y409" s="489">
        <f t="shared" si="73"/>
        <v>0.13287319914417706</v>
      </c>
      <c r="Z409" s="489">
        <f t="shared" si="74"/>
        <v>0.16872787192911373</v>
      </c>
      <c r="AA409" s="487">
        <v>0.21804864903500207</v>
      </c>
      <c r="AB409" s="485">
        <v>0.137100341796875</v>
      </c>
      <c r="AC409" s="485">
        <v>9.8672554016113287E-2</v>
      </c>
      <c r="AD409" s="489">
        <f t="shared" si="75"/>
        <v>0.15265940856933594</v>
      </c>
      <c r="AE409" s="489">
        <f t="shared" si="76"/>
        <v>0.10552010175042952</v>
      </c>
    </row>
    <row r="410" spans="1:31" x14ac:dyDescent="0.2">
      <c r="A410" s="485">
        <v>0.18792970726051134</v>
      </c>
      <c r="B410" s="485">
        <f t="shared" si="66"/>
        <v>9.7331084206306873E-2</v>
      </c>
      <c r="C410" s="486">
        <v>0.11241362038063696</v>
      </c>
      <c r="D410" s="486">
        <v>8.2248548031976801E-2</v>
      </c>
      <c r="E410" s="487">
        <v>0.20563566329956054</v>
      </c>
      <c r="F410" s="486">
        <v>4.166210973535997E-2</v>
      </c>
      <c r="G410" s="487">
        <v>0.16142622894287109</v>
      </c>
      <c r="H410" s="487">
        <v>0.20588662948608397</v>
      </c>
      <c r="I410" s="487">
        <v>0.22018428680419921</v>
      </c>
      <c r="J410" s="487">
        <v>0.121375645904541</v>
      </c>
      <c r="K410" s="487">
        <v>0.15209404922485351</v>
      </c>
      <c r="L410" s="487">
        <v>0.13021154724121095</v>
      </c>
      <c r="M410" s="481">
        <v>9.1117721097387375E-2</v>
      </c>
      <c r="N410" s="481">
        <v>9.1117721097387375E-2</v>
      </c>
      <c r="O410" s="486">
        <v>9.1117721097387375E-2</v>
      </c>
      <c r="P410" s="486">
        <v>0.1258557680194316</v>
      </c>
      <c r="Q410" s="488">
        <f t="shared" si="67"/>
        <v>0.10848674455840948</v>
      </c>
      <c r="R410" s="487">
        <f t="shared" si="68"/>
        <v>0.1258557680194316</v>
      </c>
      <c r="S410" s="489">
        <v>0.13885648193359376</v>
      </c>
      <c r="T410" s="487">
        <f t="shared" si="69"/>
        <v>0.11241362038063696</v>
      </c>
      <c r="U410" s="487">
        <v>0</v>
      </c>
      <c r="V410" s="489">
        <f t="shared" si="70"/>
        <v>0.11327019121748845</v>
      </c>
      <c r="W410" s="489">
        <f t="shared" si="71"/>
        <v>0.10068461441554528</v>
      </c>
      <c r="X410" s="489">
        <f t="shared" si="72"/>
        <v>8.8099037613602119E-2</v>
      </c>
      <c r="Y410" s="489">
        <f t="shared" si="73"/>
        <v>0.13214855642040318</v>
      </c>
      <c r="Z410" s="489">
        <f t="shared" si="74"/>
        <v>0.16780769069257545</v>
      </c>
      <c r="AA410" s="487">
        <v>0.21692722441020765</v>
      </c>
      <c r="AB410" s="485">
        <v>0.13639523315429689</v>
      </c>
      <c r="AC410" s="485">
        <v>9.8165077209472651E-2</v>
      </c>
      <c r="AD410" s="489">
        <f t="shared" si="75"/>
        <v>0.15187427711486817</v>
      </c>
      <c r="AE410" s="489">
        <f t="shared" si="76"/>
        <v>0.10497740902196087</v>
      </c>
    </row>
    <row r="411" spans="1:31" x14ac:dyDescent="0.2">
      <c r="A411" s="485">
        <v>0.18696318236459047</v>
      </c>
      <c r="B411" s="485">
        <f t="shared" si="66"/>
        <v>9.6812058895543757E-2</v>
      </c>
      <c r="C411" s="486">
        <v>0.11181416631385191</v>
      </c>
      <c r="D411" s="486">
        <v>8.1809951477235604E-2</v>
      </c>
      <c r="E411" s="487">
        <v>0.20457807083129884</v>
      </c>
      <c r="F411" s="486">
        <v>4.1439943408653812E-2</v>
      </c>
      <c r="G411" s="487">
        <v>0.16059600982666014</v>
      </c>
      <c r="H411" s="487">
        <v>0.20482774932861328</v>
      </c>
      <c r="I411" s="487">
        <v>0.21905187515258789</v>
      </c>
      <c r="J411" s="487">
        <v>0.12075141265869141</v>
      </c>
      <c r="K411" s="487">
        <v>0.15131182983398436</v>
      </c>
      <c r="L411" s="487">
        <v>0.12954187484741211</v>
      </c>
      <c r="M411" s="481">
        <v>9.062878394163433E-2</v>
      </c>
      <c r="N411" s="481">
        <v>9.062878394163433E-2</v>
      </c>
      <c r="O411" s="486">
        <v>9.062878394163433E-2</v>
      </c>
      <c r="P411" s="486">
        <v>0.12518042670811</v>
      </c>
      <c r="Q411" s="488">
        <f t="shared" si="67"/>
        <v>0.10790460532487217</v>
      </c>
      <c r="R411" s="487">
        <f t="shared" si="68"/>
        <v>0.12518042670811</v>
      </c>
      <c r="S411" s="489">
        <v>0.13814234619140625</v>
      </c>
      <c r="T411" s="487">
        <f t="shared" si="69"/>
        <v>0.11181416631385191</v>
      </c>
      <c r="U411" s="487">
        <v>0</v>
      </c>
      <c r="V411" s="489">
        <f t="shared" si="70"/>
        <v>0.112662384037299</v>
      </c>
      <c r="W411" s="489">
        <f t="shared" si="71"/>
        <v>0.100144341366488</v>
      </c>
      <c r="X411" s="489">
        <f t="shared" si="72"/>
        <v>8.7626298695676993E-2</v>
      </c>
      <c r="Y411" s="489">
        <f t="shared" si="73"/>
        <v>0.13143944804351548</v>
      </c>
      <c r="Z411" s="489">
        <f t="shared" si="74"/>
        <v>0.16690723561081333</v>
      </c>
      <c r="AA411" s="487">
        <v>0.21581156118292558</v>
      </c>
      <c r="AB411" s="485">
        <v>0.13569375610351561</v>
      </c>
      <c r="AC411" s="485">
        <v>9.7660209655761721E-2</v>
      </c>
      <c r="AD411" s="489">
        <f t="shared" si="75"/>
        <v>0.15109319114685058</v>
      </c>
      <c r="AE411" s="489">
        <f t="shared" si="76"/>
        <v>0.10443751258456825</v>
      </c>
    </row>
    <row r="412" spans="1:31" x14ac:dyDescent="0.2">
      <c r="A412" s="485">
        <v>0.1860016283186269</v>
      </c>
      <c r="B412" s="485">
        <f t="shared" si="66"/>
        <v>9.6295816369338053E-2</v>
      </c>
      <c r="C412" s="486">
        <v>0.11121792625510338</v>
      </c>
      <c r="D412" s="486">
        <v>8.1373706483572728E-2</v>
      </c>
      <c r="E412" s="487">
        <v>0.20352592514038087</v>
      </c>
      <c r="F412" s="486">
        <v>4.121896823970108E-2</v>
      </c>
      <c r="G412" s="487">
        <v>0.1597700682067871</v>
      </c>
      <c r="H412" s="487">
        <v>0.20377431594848633</v>
      </c>
      <c r="I412" s="487">
        <v>0.21792529510498046</v>
      </c>
      <c r="J412" s="487">
        <v>0.12013038383483886</v>
      </c>
      <c r="K412" s="487">
        <v>0.15053363632202146</v>
      </c>
      <c r="L412" s="487">
        <v>0.12887563629150389</v>
      </c>
      <c r="M412" s="481">
        <v>9.0142484679191379E-2</v>
      </c>
      <c r="N412" s="481">
        <v>9.0142484679191379E-2</v>
      </c>
      <c r="O412" s="486">
        <v>9.0142484679191379E-2</v>
      </c>
      <c r="P412" s="486">
        <v>0.124508728970009</v>
      </c>
      <c r="Q412" s="488">
        <f t="shared" si="67"/>
        <v>0.10732560682460018</v>
      </c>
      <c r="R412" s="487">
        <f t="shared" si="68"/>
        <v>0.124508728970009</v>
      </c>
      <c r="S412" s="489">
        <v>0.13743187255859377</v>
      </c>
      <c r="T412" s="487">
        <f t="shared" si="69"/>
        <v>0.11121792625510338</v>
      </c>
      <c r="U412" s="487">
        <v>0</v>
      </c>
      <c r="V412" s="489">
        <f t="shared" si="70"/>
        <v>0.11205785607300811</v>
      </c>
      <c r="W412" s="489">
        <f t="shared" si="71"/>
        <v>9.9606983176007205E-2</v>
      </c>
      <c r="X412" s="489">
        <f t="shared" si="72"/>
        <v>8.7156110279006299E-2</v>
      </c>
      <c r="Y412" s="489">
        <f t="shared" si="73"/>
        <v>0.13073416541850946</v>
      </c>
      <c r="Z412" s="489">
        <f t="shared" si="74"/>
        <v>0.16601163862667867</v>
      </c>
      <c r="AA412" s="487">
        <v>0.21470164570055511</v>
      </c>
      <c r="AB412" s="485">
        <v>0.13499588012695313</v>
      </c>
      <c r="AC412" s="485">
        <v>9.7157943725585935E-2</v>
      </c>
      <c r="AD412" s="489">
        <f t="shared" si="75"/>
        <v>0.15031611061096192</v>
      </c>
      <c r="AE412" s="489">
        <f t="shared" si="76"/>
        <v>0.10390038475220142</v>
      </c>
    </row>
    <row r="413" spans="1:31" x14ac:dyDescent="0.2">
      <c r="A413" s="485">
        <v>0.18504501955740851</v>
      </c>
      <c r="B413" s="485">
        <f t="shared" si="66"/>
        <v>9.5782311702007475E-2</v>
      </c>
      <c r="C413" s="486">
        <v>0.11062484831697388</v>
      </c>
      <c r="D413" s="486">
        <v>8.0939775087041074E-2</v>
      </c>
      <c r="E413" s="487">
        <v>0.20247918182373045</v>
      </c>
      <c r="F413" s="486">
        <v>4.0999164998276182E-2</v>
      </c>
      <c r="G413" s="487">
        <v>0.15894837448120117</v>
      </c>
      <c r="H413" s="487">
        <v>0.20272629974365233</v>
      </c>
      <c r="I413" s="487">
        <v>0.21680450225830078</v>
      </c>
      <c r="J413" s="487">
        <v>0.1195125520324707</v>
      </c>
      <c r="K413" s="487">
        <v>0.14975943908691405</v>
      </c>
      <c r="L413" s="487">
        <v>0.12821283157348631</v>
      </c>
      <c r="M413" s="481">
        <v>8.9658780636325208E-2</v>
      </c>
      <c r="N413" s="481">
        <v>8.9658780636325208E-2</v>
      </c>
      <c r="O413" s="486">
        <v>8.9658780636325208E-2</v>
      </c>
      <c r="P413" s="486">
        <v>0.12384061586230777</v>
      </c>
      <c r="Q413" s="488">
        <f t="shared" si="67"/>
        <v>0.10674969824931649</v>
      </c>
      <c r="R413" s="487">
        <f t="shared" si="68"/>
        <v>0.12384061586230777</v>
      </c>
      <c r="S413" s="489">
        <v>0.13672506103515625</v>
      </c>
      <c r="T413" s="487">
        <f t="shared" si="69"/>
        <v>0.11062484831697388</v>
      </c>
      <c r="U413" s="487">
        <v>0</v>
      </c>
      <c r="V413" s="489">
        <f t="shared" si="70"/>
        <v>0.11145655427607699</v>
      </c>
      <c r="W413" s="489">
        <f t="shared" si="71"/>
        <v>9.907249268984622E-2</v>
      </c>
      <c r="X413" s="489">
        <f t="shared" si="72"/>
        <v>8.6688431103615432E-2</v>
      </c>
      <c r="Y413" s="489">
        <f t="shared" si="73"/>
        <v>0.13003264665542316</v>
      </c>
      <c r="Z413" s="489">
        <f t="shared" si="74"/>
        <v>0.16512082114974369</v>
      </c>
      <c r="AA413" s="487">
        <v>0.21359743700529402</v>
      </c>
      <c r="AB413" s="485">
        <v>0.13430158996582031</v>
      </c>
      <c r="AC413" s="485">
        <v>9.6658256530761724E-2</v>
      </c>
      <c r="AD413" s="489">
        <f t="shared" si="75"/>
        <v>0.14954303550720216</v>
      </c>
      <c r="AE413" s="489">
        <f t="shared" si="76"/>
        <v>0.10336602552486035</v>
      </c>
    </row>
    <row r="414" spans="1:31" x14ac:dyDescent="0.2">
      <c r="A414" s="485">
        <v>0.18409333064738895</v>
      </c>
      <c r="B414" s="485">
        <f t="shared" si="66"/>
        <v>9.5271560219981677E-2</v>
      </c>
      <c r="C414" s="486">
        <v>0.11003495020089417</v>
      </c>
      <c r="D414" s="486">
        <v>8.0508170239069171E-2</v>
      </c>
      <c r="E414" s="487">
        <v>0.20143782608032226</v>
      </c>
      <c r="F414" s="486">
        <v>4.0780540244784752E-2</v>
      </c>
      <c r="G414" s="487">
        <v>0.15813089904785158</v>
      </c>
      <c r="H414" s="487">
        <v>0.20168367111206054</v>
      </c>
      <c r="I414" s="487">
        <v>0.21568946701049801</v>
      </c>
      <c r="J414" s="487">
        <v>0.11889789505004883</v>
      </c>
      <c r="K414" s="487">
        <v>0.1489892233276367</v>
      </c>
      <c r="L414" s="487">
        <v>0.12755343109130859</v>
      </c>
      <c r="M414" s="481">
        <v>8.9177686253297209E-2</v>
      </c>
      <c r="N414" s="481">
        <v>8.9177686253297209E-2</v>
      </c>
      <c r="O414" s="486">
        <v>8.9177686253297209E-2</v>
      </c>
      <c r="P414" s="486">
        <v>0.12317610733052502</v>
      </c>
      <c r="Q414" s="488">
        <f t="shared" si="67"/>
        <v>0.10617689679191111</v>
      </c>
      <c r="R414" s="487">
        <f t="shared" si="68"/>
        <v>0.12317610733052502</v>
      </c>
      <c r="S414" s="489">
        <v>0.13602188720703126</v>
      </c>
      <c r="T414" s="487">
        <f t="shared" si="69"/>
        <v>0.11003495020089417</v>
      </c>
      <c r="U414" s="487">
        <v>0</v>
      </c>
      <c r="V414" s="489">
        <f t="shared" si="70"/>
        <v>0.11085849659747252</v>
      </c>
      <c r="W414" s="489">
        <f t="shared" si="71"/>
        <v>9.8540885864420016E-2</v>
      </c>
      <c r="X414" s="489">
        <f t="shared" si="72"/>
        <v>8.6223275131367502E-2</v>
      </c>
      <c r="Y414" s="489">
        <f t="shared" si="73"/>
        <v>0.12933491269705127</v>
      </c>
      <c r="Z414" s="489">
        <f t="shared" si="74"/>
        <v>0.16423480977403335</v>
      </c>
      <c r="AA414" s="487">
        <v>0.21249890779194078</v>
      </c>
      <c r="AB414" s="485">
        <v>0.13361087036132813</v>
      </c>
      <c r="AC414" s="485">
        <v>9.6161140441894527E-2</v>
      </c>
      <c r="AD414" s="489">
        <f t="shared" si="75"/>
        <v>0.14877393913269044</v>
      </c>
      <c r="AE414" s="489">
        <f t="shared" si="76"/>
        <v>0.10283441644517823</v>
      </c>
    </row>
    <row r="415" spans="1:31" x14ac:dyDescent="0.2">
      <c r="A415" s="485">
        <v>0.18314653628558153</v>
      </c>
      <c r="B415" s="485">
        <f t="shared" si="66"/>
        <v>9.4755219038382799E-2</v>
      </c>
      <c r="C415" s="486">
        <v>0.10943859619899983</v>
      </c>
      <c r="D415" s="486">
        <v>8.0071841877765754E-2</v>
      </c>
      <c r="E415" s="487">
        <v>0.20040182830810546</v>
      </c>
      <c r="F415" s="486">
        <v>4.0559522846858105E-2</v>
      </c>
      <c r="G415" s="487">
        <v>0.1573176271057129</v>
      </c>
      <c r="H415" s="487">
        <v>0.20064641525268553</v>
      </c>
      <c r="I415" s="487">
        <v>0.21458017456054687</v>
      </c>
      <c r="J415" s="487">
        <v>0.11828639808654784</v>
      </c>
      <c r="K415" s="487">
        <v>0.14822297424316405</v>
      </c>
      <c r="L415" s="487">
        <v>0.1268974200439453</v>
      </c>
      <c r="M415" s="481">
        <v>8.8691343169194012E-2</v>
      </c>
      <c r="N415" s="481">
        <v>8.8691343169194012E-2</v>
      </c>
      <c r="O415" s="486">
        <v>8.8691343169194012E-2</v>
      </c>
      <c r="P415" s="486">
        <v>0.12250434906403664</v>
      </c>
      <c r="Q415" s="488">
        <f t="shared" si="67"/>
        <v>0.10559784611661532</v>
      </c>
      <c r="R415" s="487">
        <f t="shared" si="68"/>
        <v>0.12250434906403664</v>
      </c>
      <c r="S415" s="489">
        <v>0.13532232666015628</v>
      </c>
      <c r="T415" s="487">
        <f t="shared" si="69"/>
        <v>0.10943859619899983</v>
      </c>
      <c r="U415" s="487">
        <v>0</v>
      </c>
      <c r="V415" s="489">
        <f t="shared" si="70"/>
        <v>0.11025391415763297</v>
      </c>
      <c r="W415" s="489">
        <f t="shared" si="71"/>
        <v>9.800347925122932E-2</v>
      </c>
      <c r="X415" s="489">
        <f t="shared" si="72"/>
        <v>8.5753044344825641E-2</v>
      </c>
      <c r="Y415" s="489">
        <f t="shared" si="73"/>
        <v>0.12862956651723848</v>
      </c>
      <c r="Z415" s="489">
        <f t="shared" si="74"/>
        <v>0.16333913208538217</v>
      </c>
      <c r="AA415" s="487">
        <v>0.21140601710269324</v>
      </c>
      <c r="AB415" s="485">
        <v>0.13292370605468751</v>
      </c>
      <c r="AC415" s="485">
        <v>9.5666580200195306E-2</v>
      </c>
      <c r="AD415" s="489">
        <f t="shared" si="75"/>
        <v>0.14800879478454593</v>
      </c>
      <c r="AE415" s="489">
        <f t="shared" si="76"/>
        <v>0.10230553905578821</v>
      </c>
    </row>
    <row r="416" spans="1:31" x14ac:dyDescent="0.2">
      <c r="A416" s="485">
        <v>0.18220461129938484</v>
      </c>
      <c r="B416" s="485">
        <f t="shared" si="66"/>
        <v>9.425818414833631E-2</v>
      </c>
      <c r="C416" s="486">
        <v>0.10886454021368702</v>
      </c>
      <c r="D416" s="486">
        <v>7.9651828082985598E-2</v>
      </c>
      <c r="E416" s="487">
        <v>0.19937115890502929</v>
      </c>
      <c r="F416" s="486">
        <v>4.0346769415615859E-2</v>
      </c>
      <c r="G416" s="487">
        <v>0.15650854385375976</v>
      </c>
      <c r="H416" s="487">
        <v>0.19961448776245119</v>
      </c>
      <c r="I416" s="487">
        <v>0.21347658050537108</v>
      </c>
      <c r="J416" s="487">
        <v>0.11767804634094238</v>
      </c>
      <c r="K416" s="487">
        <v>0.14746066223144533</v>
      </c>
      <c r="L416" s="487">
        <v>0.12624478363037109</v>
      </c>
      <c r="M416" s="481">
        <v>8.8223200374459354E-2</v>
      </c>
      <c r="N416" s="481">
        <v>8.8223200374459354E-2</v>
      </c>
      <c r="O416" s="486">
        <v>8.8223200374459354E-2</v>
      </c>
      <c r="P416" s="486">
        <v>0.12185772983053844</v>
      </c>
      <c r="Q416" s="488">
        <f t="shared" si="67"/>
        <v>0.1050404651024989</v>
      </c>
      <c r="R416" s="487">
        <f t="shared" si="68"/>
        <v>0.12185772983053844</v>
      </c>
      <c r="S416" s="489">
        <v>0.13462636718749998</v>
      </c>
      <c r="T416" s="487">
        <f t="shared" si="69"/>
        <v>0.10886454021368702</v>
      </c>
      <c r="U416" s="487">
        <v>0</v>
      </c>
      <c r="V416" s="489">
        <f t="shared" si="70"/>
        <v>0.1096719568474846</v>
      </c>
      <c r="W416" s="489">
        <f t="shared" si="71"/>
        <v>9.7486183864430753E-2</v>
      </c>
      <c r="X416" s="489">
        <f t="shared" si="72"/>
        <v>8.5300410881376909E-2</v>
      </c>
      <c r="Y416" s="489">
        <f t="shared" si="73"/>
        <v>0.12795061632206536</v>
      </c>
      <c r="Z416" s="489">
        <f t="shared" si="74"/>
        <v>0.16247697310738457</v>
      </c>
      <c r="AA416" s="487">
        <v>0.21031875128495064</v>
      </c>
      <c r="AB416" s="485">
        <v>0.13224008178710939</v>
      </c>
      <c r="AC416" s="485">
        <v>9.5174568176269528E-2</v>
      </c>
      <c r="AD416" s="489">
        <f t="shared" si="75"/>
        <v>0.1472475891113281</v>
      </c>
      <c r="AE416" s="489">
        <f t="shared" si="76"/>
        <v>0.10177938412800681</v>
      </c>
    </row>
    <row r="417" spans="1:31" x14ac:dyDescent="0.2">
      <c r="A417" s="485">
        <v>0.18126753064547665</v>
      </c>
      <c r="B417" s="485">
        <f t="shared" si="66"/>
        <v>9.3763785250788628E-2</v>
      </c>
      <c r="C417" s="486">
        <v>0.10829352869728669</v>
      </c>
      <c r="D417" s="486">
        <v>7.923404180429057E-2</v>
      </c>
      <c r="E417" s="487">
        <v>0.19834578826904298</v>
      </c>
      <c r="F417" s="486">
        <v>4.0135144308481412E-2</v>
      </c>
      <c r="G417" s="487">
        <v>0.1557036196899414</v>
      </c>
      <c r="H417" s="487">
        <v>0.19858787384033202</v>
      </c>
      <c r="I417" s="487">
        <v>0.21237867004394528</v>
      </c>
      <c r="J417" s="487">
        <v>0.11707282501220703</v>
      </c>
      <c r="K417" s="487">
        <v>0.14670227249145509</v>
      </c>
      <c r="L417" s="487">
        <v>0.12559550704956055</v>
      </c>
      <c r="M417" s="481">
        <v>8.7757555904269091E-2</v>
      </c>
      <c r="N417" s="481">
        <v>8.7757555904269091E-2</v>
      </c>
      <c r="O417" s="486">
        <v>8.7757555904269091E-2</v>
      </c>
      <c r="P417" s="486">
        <v>0.12121456139179801</v>
      </c>
      <c r="Q417" s="488">
        <f t="shared" si="67"/>
        <v>0.10448605864803355</v>
      </c>
      <c r="R417" s="487">
        <f t="shared" si="68"/>
        <v>0.12121456139179801</v>
      </c>
      <c r="S417" s="489">
        <v>0.13393398437499998</v>
      </c>
      <c r="T417" s="487">
        <f t="shared" si="69"/>
        <v>0.10829352869728669</v>
      </c>
      <c r="U417" s="487">
        <v>0</v>
      </c>
      <c r="V417" s="489">
        <f t="shared" si="70"/>
        <v>0.10909310525261821</v>
      </c>
      <c r="W417" s="489">
        <f t="shared" si="71"/>
        <v>9.6971649113438418E-2</v>
      </c>
      <c r="X417" s="489">
        <f t="shared" si="72"/>
        <v>8.4850192974258595E-2</v>
      </c>
      <c r="Y417" s="489">
        <f t="shared" si="73"/>
        <v>0.12727528946138791</v>
      </c>
      <c r="Z417" s="489">
        <f t="shared" si="74"/>
        <v>0.16161941518906403</v>
      </c>
      <c r="AA417" s="487">
        <v>0.20923708303351152</v>
      </c>
      <c r="AB417" s="485">
        <v>0.13155996704101564</v>
      </c>
      <c r="AC417" s="485">
        <v>9.4685081481933595E-2</v>
      </c>
      <c r="AD417" s="489">
        <f t="shared" si="75"/>
        <v>0.14649029541015623</v>
      </c>
      <c r="AE417" s="489">
        <f t="shared" si="76"/>
        <v>0.1012559332044673</v>
      </c>
    </row>
    <row r="418" spans="1:31" x14ac:dyDescent="0.2">
      <c r="A418" s="485">
        <v>0.18033526940934827</v>
      </c>
      <c r="B418" s="485">
        <f t="shared" si="66"/>
        <v>9.3263782829414554E-2</v>
      </c>
      <c r="C418" s="486">
        <v>0.10771604532859633</v>
      </c>
      <c r="D418" s="486">
        <v>7.8811520330232795E-2</v>
      </c>
      <c r="E418" s="487">
        <v>0.1973256867980957</v>
      </c>
      <c r="F418" s="486">
        <v>3.9921120639505543E-2</v>
      </c>
      <c r="G418" s="487">
        <v>0.15490283981323244</v>
      </c>
      <c r="H418" s="487">
        <v>0.19756652908325195</v>
      </c>
      <c r="I418" s="487">
        <v>0.21128639877319336</v>
      </c>
      <c r="J418" s="487">
        <v>0.11647071929931641</v>
      </c>
      <c r="K418" s="487">
        <v>0.14594777542114257</v>
      </c>
      <c r="L418" s="487">
        <v>0.12494956069946288</v>
      </c>
      <c r="M418" s="481">
        <v>8.728664937518886E-2</v>
      </c>
      <c r="N418" s="481">
        <v>8.728664937518886E-2</v>
      </c>
      <c r="O418" s="486">
        <v>8.728664937518886E-2</v>
      </c>
      <c r="P418" s="486">
        <v>0.12056412476795596</v>
      </c>
      <c r="Q418" s="488">
        <f t="shared" si="67"/>
        <v>0.10392538707157241</v>
      </c>
      <c r="R418" s="487">
        <f t="shared" si="68"/>
        <v>0.12056412476795596</v>
      </c>
      <c r="S418" s="489">
        <v>0.133245166015625</v>
      </c>
      <c r="T418" s="487">
        <f t="shared" si="69"/>
        <v>0.10771604532859633</v>
      </c>
      <c r="U418" s="487">
        <v>0</v>
      </c>
      <c r="V418" s="489">
        <f t="shared" si="70"/>
        <v>0.10850771229116037</v>
      </c>
      <c r="W418" s="489">
        <f t="shared" si="71"/>
        <v>9.6451299814364774E-2</v>
      </c>
      <c r="X418" s="489">
        <f t="shared" si="72"/>
        <v>8.4394887337569169E-2</v>
      </c>
      <c r="Y418" s="489">
        <f t="shared" si="73"/>
        <v>0.12659233100635375</v>
      </c>
      <c r="Z418" s="489">
        <f t="shared" si="74"/>
        <v>0.16075216635727463</v>
      </c>
      <c r="AA418" s="487">
        <v>0.2081609713905736</v>
      </c>
      <c r="AB418" s="485">
        <v>0.13088334655761719</v>
      </c>
      <c r="AC418" s="485">
        <v>9.4198112487792973E-2</v>
      </c>
      <c r="AD418" s="489">
        <f t="shared" si="75"/>
        <v>0.14573690032958983</v>
      </c>
      <c r="AE418" s="489">
        <f t="shared" si="76"/>
        <v>0.1007351770564862</v>
      </c>
    </row>
    <row r="419" spans="1:31" x14ac:dyDescent="0.2">
      <c r="A419" s="485">
        <v>0.17940780280472246</v>
      </c>
      <c r="B419" s="485">
        <f t="shared" si="66"/>
        <v>9.2766461200263925E-2</v>
      </c>
      <c r="C419" s="486">
        <v>0.10714165817075967</v>
      </c>
      <c r="D419" s="486">
        <v>7.8391264229768179E-2</v>
      </c>
      <c r="E419" s="487">
        <v>0.19631083969116209</v>
      </c>
      <c r="F419" s="486">
        <v>3.9708244470947486E-2</v>
      </c>
      <c r="G419" s="487">
        <v>0.15410617462158202</v>
      </c>
      <c r="H419" s="487">
        <v>0.19655043869018554</v>
      </c>
      <c r="I419" s="487">
        <v>0.21019975189208984</v>
      </c>
      <c r="J419" s="487">
        <v>0.11587170700073242</v>
      </c>
      <c r="K419" s="487">
        <v>0.1451971710205078</v>
      </c>
      <c r="L419" s="487">
        <v>0.12430694458007813</v>
      </c>
      <c r="M419" s="481">
        <v>8.6818283461335202E-2</v>
      </c>
      <c r="N419" s="481">
        <v>8.6818283461335202E-2</v>
      </c>
      <c r="O419" s="486">
        <v>8.6818283461335202E-2</v>
      </c>
      <c r="P419" s="486">
        <v>0.11991719735260536</v>
      </c>
      <c r="Q419" s="488">
        <f t="shared" si="67"/>
        <v>0.10336774040697028</v>
      </c>
      <c r="R419" s="487">
        <f t="shared" si="68"/>
        <v>0.11991719735260536</v>
      </c>
      <c r="S419" s="489">
        <v>0.13255988769531252</v>
      </c>
      <c r="T419" s="487">
        <f t="shared" si="69"/>
        <v>0.10714165817075967</v>
      </c>
      <c r="U419" s="487">
        <v>0</v>
      </c>
      <c r="V419" s="489">
        <f t="shared" si="70"/>
        <v>0.10792547761734483</v>
      </c>
      <c r="W419" s="489">
        <f t="shared" si="71"/>
        <v>9.5933757882084303E-2</v>
      </c>
      <c r="X419" s="489">
        <f t="shared" si="72"/>
        <v>8.3942038146823744E-2</v>
      </c>
      <c r="Y419" s="489">
        <f t="shared" si="73"/>
        <v>0.12591305722023563</v>
      </c>
      <c r="Z419" s="489">
        <f t="shared" si="74"/>
        <v>0.15988959647014048</v>
      </c>
      <c r="AA419" s="487">
        <v>0.20709040270353618</v>
      </c>
      <c r="AB419" s="485">
        <v>0.130210205078125</v>
      </c>
      <c r="AC419" s="485">
        <v>9.3713653564453131E-2</v>
      </c>
      <c r="AD419" s="489">
        <f t="shared" si="75"/>
        <v>0.14498737716674806</v>
      </c>
      <c r="AE419" s="489">
        <f t="shared" si="76"/>
        <v>0.10021709722669671</v>
      </c>
    </row>
    <row r="420" spans="1:31" x14ac:dyDescent="0.2">
      <c r="A420" s="485">
        <v>0.17848510617279681</v>
      </c>
      <c r="B420" s="485">
        <f t="shared" si="66"/>
        <v>9.2271777084233703E-2</v>
      </c>
      <c r="C420" s="486">
        <v>0.10657031723809443</v>
      </c>
      <c r="D420" s="486">
        <v>7.7973236930372988E-2</v>
      </c>
      <c r="E420" s="487">
        <v>0.19530121734619141</v>
      </c>
      <c r="F420" s="486">
        <v>3.9496497277392066E-2</v>
      </c>
      <c r="G420" s="487">
        <v>0.15331360931396484</v>
      </c>
      <c r="H420" s="487">
        <v>0.19553957305908204</v>
      </c>
      <c r="I420" s="487">
        <v>0.20911868499755859</v>
      </c>
      <c r="J420" s="487">
        <v>0.11527578071594237</v>
      </c>
      <c r="K420" s="487">
        <v>0.14445041488647459</v>
      </c>
      <c r="L420" s="487">
        <v>0.12366762908935547</v>
      </c>
      <c r="M420" s="481">
        <v>8.6352417062662001E-2</v>
      </c>
      <c r="N420" s="481">
        <v>8.6352417062662001E-2</v>
      </c>
      <c r="O420" s="486">
        <v>8.6352417062662001E-2</v>
      </c>
      <c r="P420" s="486">
        <v>0.11927372237657081</v>
      </c>
      <c r="Q420" s="488">
        <f t="shared" si="67"/>
        <v>0.1028130697196164</v>
      </c>
      <c r="R420" s="487">
        <f t="shared" si="68"/>
        <v>0.11927372237657081</v>
      </c>
      <c r="S420" s="489">
        <v>0.13187812500000001</v>
      </c>
      <c r="T420" s="487">
        <f t="shared" si="69"/>
        <v>0.10657031723809443</v>
      </c>
      <c r="U420" s="487">
        <v>0</v>
      </c>
      <c r="V420" s="489">
        <f t="shared" si="70"/>
        <v>0.10734635013891373</v>
      </c>
      <c r="W420" s="489">
        <f t="shared" si="71"/>
        <v>9.5418977901256655E-2</v>
      </c>
      <c r="X420" s="489">
        <f t="shared" si="72"/>
        <v>8.3491605663599561E-2</v>
      </c>
      <c r="Y420" s="489">
        <f t="shared" si="73"/>
        <v>0.12523740849539935</v>
      </c>
      <c r="Z420" s="489">
        <f t="shared" si="74"/>
        <v>0.15903162983542776</v>
      </c>
      <c r="AA420" s="487">
        <v>0.20602533601459705</v>
      </c>
      <c r="AB420" s="485">
        <v>0.12954052734374999</v>
      </c>
      <c r="AC420" s="485">
        <v>9.323168182373047E-2</v>
      </c>
      <c r="AD420" s="489">
        <f t="shared" si="75"/>
        <v>0.14424169921875002</v>
      </c>
      <c r="AE420" s="489">
        <f t="shared" si="76"/>
        <v>9.9701675257731923E-2</v>
      </c>
    </row>
    <row r="421" spans="1:31" x14ac:dyDescent="0.2">
      <c r="A421" s="485">
        <v>0.17756715498142875</v>
      </c>
      <c r="B421" s="485">
        <f t="shared" si="66"/>
        <v>9.1779745246021782E-2</v>
      </c>
      <c r="C421" s="486">
        <v>0.1060020395832529</v>
      </c>
      <c r="D421" s="486">
        <v>7.7557450908790668E-2</v>
      </c>
      <c r="E421" s="487">
        <v>0.19429677536010742</v>
      </c>
      <c r="F421" s="486">
        <v>3.9285885378798326E-2</v>
      </c>
      <c r="G421" s="487">
        <v>0.15252511428833007</v>
      </c>
      <c r="H421" s="487">
        <v>0.19453391738891601</v>
      </c>
      <c r="I421" s="487">
        <v>0.20804318328857421</v>
      </c>
      <c r="J421" s="487">
        <v>0.11468291824340821</v>
      </c>
      <c r="K421" s="487">
        <v>0.14370750701904297</v>
      </c>
      <c r="L421" s="487">
        <v>0.12303160682678224</v>
      </c>
      <c r="M421" s="481">
        <v>8.5889064086914463E-2</v>
      </c>
      <c r="N421" s="481">
        <v>8.5889064086914463E-2</v>
      </c>
      <c r="O421" s="486">
        <v>8.5889064086914463E-2</v>
      </c>
      <c r="P421" s="486">
        <v>0.11863371904983634</v>
      </c>
      <c r="Q421" s="488">
        <f t="shared" si="67"/>
        <v>0.10226139156837541</v>
      </c>
      <c r="R421" s="487">
        <f t="shared" si="68"/>
        <v>0.11863371904983634</v>
      </c>
      <c r="S421" s="489">
        <v>0.13119987792968751</v>
      </c>
      <c r="T421" s="487">
        <f t="shared" si="69"/>
        <v>0.1060020395832529</v>
      </c>
      <c r="U421" s="487">
        <v>0</v>
      </c>
      <c r="V421" s="489">
        <f t="shared" si="70"/>
        <v>0.10677034714485271</v>
      </c>
      <c r="W421" s="489">
        <f t="shared" si="71"/>
        <v>9.4906975239869074E-2</v>
      </c>
      <c r="X421" s="489">
        <f t="shared" si="72"/>
        <v>8.3043603334885432E-2</v>
      </c>
      <c r="Y421" s="489">
        <f t="shared" si="73"/>
        <v>0.12456540500232817</v>
      </c>
      <c r="Z421" s="489">
        <f t="shared" si="74"/>
        <v>0.15817829206644846</v>
      </c>
      <c r="AA421" s="487">
        <v>0.20496574401855469</v>
      </c>
      <c r="AB421" s="485">
        <v>0.12887429809570314</v>
      </c>
      <c r="AC421" s="485">
        <v>9.275218963623047E-2</v>
      </c>
      <c r="AD421" s="489">
        <f t="shared" si="75"/>
        <v>0.14349986648559571</v>
      </c>
      <c r="AE421" s="489">
        <f t="shared" si="76"/>
        <v>9.9188911149591885E-2</v>
      </c>
    </row>
    <row r="422" spans="1:31" x14ac:dyDescent="0.2">
      <c r="A422" s="485">
        <v>0.17665392482484457</v>
      </c>
      <c r="B422" s="485">
        <f t="shared" si="66"/>
        <v>9.1282328577314442E-2</v>
      </c>
      <c r="C422" s="486">
        <v>0.10542754265842108</v>
      </c>
      <c r="D422" s="486">
        <v>7.713711449620779E-2</v>
      </c>
      <c r="E422" s="487">
        <v>0.19329749893188475</v>
      </c>
      <c r="F422" s="486">
        <v>3.9072968529008038E-2</v>
      </c>
      <c r="G422" s="487">
        <v>0.15174067474365235</v>
      </c>
      <c r="H422" s="487">
        <v>0.19353342727661133</v>
      </c>
      <c r="I422" s="487">
        <v>0.20697321716308595</v>
      </c>
      <c r="J422" s="487">
        <v>0.11409310478210449</v>
      </c>
      <c r="K422" s="487">
        <v>0.14296841781616212</v>
      </c>
      <c r="L422" s="487">
        <v>0.12239885559082032</v>
      </c>
      <c r="M422" s="481">
        <v>8.5420655967420059E-2</v>
      </c>
      <c r="N422" s="481">
        <v>8.5420655967420059E-2</v>
      </c>
      <c r="O422" s="486">
        <v>8.5420655967420059E-2</v>
      </c>
      <c r="P422" s="486">
        <v>0.11798673333821501</v>
      </c>
      <c r="Q422" s="488">
        <f t="shared" si="67"/>
        <v>0.10170369465281753</v>
      </c>
      <c r="R422" s="487">
        <f t="shared" si="68"/>
        <v>0.11798673333821501</v>
      </c>
      <c r="S422" s="489">
        <v>0.13052510986328125</v>
      </c>
      <c r="T422" s="487">
        <f t="shared" si="69"/>
        <v>0.10542754265842108</v>
      </c>
      <c r="U422" s="487">
        <v>0</v>
      </c>
      <c r="V422" s="489">
        <f t="shared" si="70"/>
        <v>0.10618806000439351</v>
      </c>
      <c r="W422" s="489">
        <f t="shared" si="71"/>
        <v>9.4389386670572006E-2</v>
      </c>
      <c r="X422" s="489">
        <f t="shared" si="72"/>
        <v>8.2590713336750499E-2</v>
      </c>
      <c r="Y422" s="489">
        <f t="shared" si="73"/>
        <v>0.12388607000512576</v>
      </c>
      <c r="Z422" s="489">
        <f t="shared" si="74"/>
        <v>0.15731564445095333</v>
      </c>
      <c r="AA422" s="487">
        <v>0.20391159941020764</v>
      </c>
      <c r="AB422" s="485">
        <v>0.1282115020751953</v>
      </c>
      <c r="AC422" s="485">
        <v>9.2275161743164066E-2</v>
      </c>
      <c r="AD422" s="489">
        <f t="shared" si="75"/>
        <v>0.14276183891296387</v>
      </c>
      <c r="AE422" s="489">
        <f t="shared" si="76"/>
        <v>9.8678777216226324E-2</v>
      </c>
    </row>
    <row r="423" spans="1:31" x14ac:dyDescent="0.2">
      <c r="A423" s="485">
        <v>0.17574539142270806</v>
      </c>
      <c r="B423" s="485">
        <f t="shared" si="66"/>
        <v>9.0795558709873145E-2</v>
      </c>
      <c r="C423" s="486">
        <v>0.10486534237536155</v>
      </c>
      <c r="D423" s="486">
        <v>7.6725775044384742E-2</v>
      </c>
      <c r="E423" s="487">
        <v>0.19230337326049804</v>
      </c>
      <c r="F423" s="486">
        <v>3.8864608992087421E-2</v>
      </c>
      <c r="G423" s="487">
        <v>0.15096027587890626</v>
      </c>
      <c r="H423" s="487">
        <v>0.19253808792114258</v>
      </c>
      <c r="I423" s="487">
        <v>0.20590875701904299</v>
      </c>
      <c r="J423" s="487">
        <v>0.11350632553100586</v>
      </c>
      <c r="K423" s="487">
        <v>0.14223313247680663</v>
      </c>
      <c r="L423" s="487">
        <v>0.12176935317993164</v>
      </c>
      <c r="M423" s="481">
        <v>8.496228922966291E-2</v>
      </c>
      <c r="N423" s="481">
        <v>8.496228922966291E-2</v>
      </c>
      <c r="O423" s="486">
        <v>8.496228922966291E-2</v>
      </c>
      <c r="P423" s="486">
        <v>0.11735361722073299</v>
      </c>
      <c r="Q423" s="488">
        <f t="shared" si="67"/>
        <v>0.10115795322519795</v>
      </c>
      <c r="R423" s="487">
        <f t="shared" si="68"/>
        <v>0.11735361722073299</v>
      </c>
      <c r="S423" s="489">
        <v>0.12985382080078126</v>
      </c>
      <c r="T423" s="487">
        <f t="shared" si="69"/>
        <v>0.10486534237536155</v>
      </c>
      <c r="U423" s="487">
        <v>0</v>
      </c>
      <c r="V423" s="489">
        <f t="shared" si="70"/>
        <v>0.10561825549865969</v>
      </c>
      <c r="W423" s="489">
        <f t="shared" si="71"/>
        <v>9.3882893776586401E-2</v>
      </c>
      <c r="X423" s="489">
        <f t="shared" si="72"/>
        <v>8.2147532054513098E-2</v>
      </c>
      <c r="Y423" s="489">
        <f t="shared" si="73"/>
        <v>0.12322129808176964</v>
      </c>
      <c r="Z423" s="489">
        <f t="shared" si="74"/>
        <v>0.15647148962764398</v>
      </c>
      <c r="AA423" s="487">
        <v>0.20286287488435445</v>
      </c>
      <c r="AB423" s="485">
        <v>0.12755210876464843</v>
      </c>
      <c r="AC423" s="485">
        <v>9.1800590515136712E-2</v>
      </c>
      <c r="AD423" s="489">
        <f t="shared" si="75"/>
        <v>0.14202761650085449</v>
      </c>
      <c r="AE423" s="489">
        <f t="shared" si="76"/>
        <v>9.8171273457635266E-2</v>
      </c>
    </row>
    <row r="424" spans="1:31" x14ac:dyDescent="0.2">
      <c r="A424" s="485">
        <v>0.17484153061948018</v>
      </c>
      <c r="B424" s="485">
        <f t="shared" si="66"/>
        <v>9.0311398687543509E-2</v>
      </c>
      <c r="C424" s="486">
        <v>0.10430615636199832</v>
      </c>
      <c r="D424" s="486">
        <v>7.6316641013088687E-2</v>
      </c>
      <c r="E424" s="487">
        <v>0.19131435394287108</v>
      </c>
      <c r="F424" s="486">
        <v>3.8657366587009356E-2</v>
      </c>
      <c r="G424" s="487">
        <v>0.150183888092041</v>
      </c>
      <c r="H424" s="487">
        <v>0.19154785491943357</v>
      </c>
      <c r="I424" s="487">
        <v>0.20484975845336914</v>
      </c>
      <c r="J424" s="487">
        <v>0.11292255828857421</v>
      </c>
      <c r="K424" s="487">
        <v>0.14150162139892578</v>
      </c>
      <c r="L424" s="487">
        <v>0.12114309219360352</v>
      </c>
      <c r="M424" s="481">
        <v>8.4506395452974351E-2</v>
      </c>
      <c r="N424" s="481">
        <v>8.4506395452974351E-2</v>
      </c>
      <c r="O424" s="486">
        <v>8.4506395452974351E-2</v>
      </c>
      <c r="P424" s="486">
        <v>0.11672391686487035</v>
      </c>
      <c r="Q424" s="488">
        <f t="shared" si="67"/>
        <v>0.10061515615892236</v>
      </c>
      <c r="R424" s="487">
        <f t="shared" si="68"/>
        <v>0.11672391686487035</v>
      </c>
      <c r="S424" s="489">
        <v>0.129185986328125</v>
      </c>
      <c r="T424" s="487">
        <f t="shared" si="69"/>
        <v>0.10430615636199832</v>
      </c>
      <c r="U424" s="487">
        <v>0</v>
      </c>
      <c r="V424" s="489">
        <f t="shared" si="70"/>
        <v>0.10505152517838331</v>
      </c>
      <c r="W424" s="489">
        <f t="shared" si="71"/>
        <v>9.3379133491896291E-2</v>
      </c>
      <c r="X424" s="489">
        <f t="shared" si="72"/>
        <v>8.1706741805409239E-2</v>
      </c>
      <c r="Y424" s="489">
        <f t="shared" si="73"/>
        <v>0.12256011270811387</v>
      </c>
      <c r="Z424" s="489">
        <f t="shared" si="74"/>
        <v>0.15563188915316048</v>
      </c>
      <c r="AA424" s="487">
        <v>0.20181954313579359</v>
      </c>
      <c r="AB424" s="485">
        <v>0.12689610290527345</v>
      </c>
      <c r="AC424" s="485">
        <v>9.132846069335937E-2</v>
      </c>
      <c r="AD424" s="489">
        <f t="shared" si="75"/>
        <v>0.14129717254638671</v>
      </c>
      <c r="AE424" s="489">
        <f t="shared" si="76"/>
        <v>9.7666381416451842E-2</v>
      </c>
    </row>
    <row r="425" spans="1:31" x14ac:dyDescent="0.2">
      <c r="A425" s="485">
        <v>0.17394231838395352</v>
      </c>
      <c r="B425" s="485">
        <f t="shared" si="66"/>
        <v>8.982980637660308E-2</v>
      </c>
      <c r="C425" s="486">
        <v>0.10374993595551915</v>
      </c>
      <c r="D425" s="486">
        <v>7.5909676797687009E-2</v>
      </c>
      <c r="E425" s="487">
        <v>0.19033042617797849</v>
      </c>
      <c r="F425" s="486">
        <v>3.8451223278633401E-2</v>
      </c>
      <c r="G425" s="487">
        <v>0.14941149658203126</v>
      </c>
      <c r="H425" s="487">
        <v>0.19056272827148438</v>
      </c>
      <c r="I425" s="487">
        <v>0.20379620666503906</v>
      </c>
      <c r="J425" s="487">
        <v>0.11234179565429687</v>
      </c>
      <c r="K425" s="487">
        <v>0.14077386978149414</v>
      </c>
      <c r="L425" s="487">
        <v>0.12052005043029784</v>
      </c>
      <c r="M425" s="481">
        <v>8.4052934631763054E-2</v>
      </c>
      <c r="N425" s="481">
        <v>8.4052934631763054E-2</v>
      </c>
      <c r="O425" s="486">
        <v>8.4052934631763054E-2</v>
      </c>
      <c r="P425" s="486">
        <v>0.11609757701316055</v>
      </c>
      <c r="Q425" s="488">
        <f t="shared" si="67"/>
        <v>0.10007525582246179</v>
      </c>
      <c r="R425" s="487">
        <f t="shared" si="68"/>
        <v>0.11609757701316055</v>
      </c>
      <c r="S425" s="489">
        <v>0.12852158203125</v>
      </c>
      <c r="T425" s="487">
        <f t="shared" si="69"/>
        <v>0.10374993595551915</v>
      </c>
      <c r="U425" s="487">
        <v>0</v>
      </c>
      <c r="V425" s="489">
        <f t="shared" si="70"/>
        <v>0.10448781931184449</v>
      </c>
      <c r="W425" s="489">
        <f t="shared" si="71"/>
        <v>9.2878061610528445E-2</v>
      </c>
      <c r="X425" s="489">
        <f t="shared" si="72"/>
        <v>8.1268303909212386E-2</v>
      </c>
      <c r="Y425" s="489">
        <f t="shared" si="73"/>
        <v>0.12190245586381857</v>
      </c>
      <c r="Z425" s="489">
        <f t="shared" si="74"/>
        <v>0.15479676935088074</v>
      </c>
      <c r="AA425" s="487">
        <v>0.2007815768593236</v>
      </c>
      <c r="AB425" s="485">
        <v>0.12624347686767579</v>
      </c>
      <c r="AC425" s="485">
        <v>9.0858757019042974E-2</v>
      </c>
      <c r="AD425" s="489">
        <f t="shared" si="75"/>
        <v>0.14057048034667968</v>
      </c>
      <c r="AE425" s="489">
        <f t="shared" si="76"/>
        <v>9.7164082635309235E-2</v>
      </c>
    </row>
    <row r="426" spans="1:31" x14ac:dyDescent="0.2">
      <c r="A426" s="485">
        <v>0.17304773080855376</v>
      </c>
      <c r="B426" s="485">
        <f t="shared" si="66"/>
        <v>8.9350796151002304E-2</v>
      </c>
      <c r="C426" s="486">
        <v>0.10319669775727827</v>
      </c>
      <c r="D426" s="486">
        <v>7.550489454472635E-2</v>
      </c>
      <c r="E426" s="487">
        <v>0.18935156036376954</v>
      </c>
      <c r="F426" s="486">
        <v>3.8246185219661034E-2</v>
      </c>
      <c r="G426" s="487">
        <v>0.14864307174682614</v>
      </c>
      <c r="H426" s="487">
        <v>0.18958266357421874</v>
      </c>
      <c r="I426" s="487">
        <v>0.20274808685302734</v>
      </c>
      <c r="J426" s="487">
        <v>0.11176402282714844</v>
      </c>
      <c r="K426" s="487">
        <v>0.14004986282348633</v>
      </c>
      <c r="L426" s="487">
        <v>0.11990021308898925</v>
      </c>
      <c r="M426" s="481">
        <v>8.3601920303424365E-2</v>
      </c>
      <c r="N426" s="481">
        <v>8.3601920303424365E-2</v>
      </c>
      <c r="O426" s="486">
        <v>8.3601920303424365E-2</v>
      </c>
      <c r="P426" s="486">
        <v>0.11547461636404419</v>
      </c>
      <c r="Q426" s="488">
        <f t="shared" si="67"/>
        <v>9.9538268333734276E-2</v>
      </c>
      <c r="R426" s="487">
        <f t="shared" si="68"/>
        <v>0.11547461636404419</v>
      </c>
      <c r="S426" s="489">
        <v>0.127860595703125</v>
      </c>
      <c r="T426" s="487">
        <f t="shared" si="69"/>
        <v>0.10319669775727827</v>
      </c>
      <c r="U426" s="487">
        <v>0</v>
      </c>
      <c r="V426" s="489">
        <f t="shared" si="70"/>
        <v>0.10392715472763978</v>
      </c>
      <c r="W426" s="489">
        <f t="shared" si="71"/>
        <v>9.2379693091235351E-2</v>
      </c>
      <c r="X426" s="489">
        <f t="shared" si="72"/>
        <v>8.0832231454830927E-2</v>
      </c>
      <c r="Y426" s="489">
        <f t="shared" si="73"/>
        <v>0.1212483471822464</v>
      </c>
      <c r="Z426" s="489">
        <f t="shared" si="74"/>
        <v>0.15396615515205891</v>
      </c>
      <c r="AA426" s="487">
        <v>0.199748948749743</v>
      </c>
      <c r="AB426" s="485">
        <v>0.12559420776367186</v>
      </c>
      <c r="AC426" s="485">
        <v>9.0391471862792963E-2</v>
      </c>
      <c r="AD426" s="489">
        <f t="shared" si="75"/>
        <v>0.13984752655029298</v>
      </c>
      <c r="AE426" s="489">
        <f t="shared" si="76"/>
        <v>9.6664367885524002E-2</v>
      </c>
    </row>
    <row r="427" spans="1:31" x14ac:dyDescent="0.2">
      <c r="A427" s="485">
        <v>0.17215774410846643</v>
      </c>
      <c r="B427" s="485">
        <f t="shared" si="66"/>
        <v>8.8866543604335907E-2</v>
      </c>
      <c r="C427" s="486">
        <v>0.10263740488190119</v>
      </c>
      <c r="D427" s="486">
        <v>7.5095682326770635E-2</v>
      </c>
      <c r="E427" s="487">
        <v>0.18837772689819338</v>
      </c>
      <c r="F427" s="486">
        <v>3.80389032099787E-2</v>
      </c>
      <c r="G427" s="487">
        <v>0.14787859878540038</v>
      </c>
      <c r="H427" s="487">
        <v>0.18860763122558594</v>
      </c>
      <c r="I427" s="487">
        <v>0.20170535461425781</v>
      </c>
      <c r="J427" s="487">
        <v>0.11118921760559082</v>
      </c>
      <c r="K427" s="487">
        <v>0.13932958572387694</v>
      </c>
      <c r="L427" s="487">
        <v>0.11928356536865234</v>
      </c>
      <c r="M427" s="481">
        <v>8.3145985444990883E-2</v>
      </c>
      <c r="N427" s="481">
        <v>8.3145985444990883E-2</v>
      </c>
      <c r="O427" s="486">
        <v>8.3145985444990883E-2</v>
      </c>
      <c r="P427" s="486">
        <v>0.11484485926428478</v>
      </c>
      <c r="Q427" s="488">
        <f t="shared" si="67"/>
        <v>9.8995422354637833E-2</v>
      </c>
      <c r="R427" s="487">
        <f t="shared" si="68"/>
        <v>0.11484485926428478</v>
      </c>
      <c r="S427" s="489">
        <v>0.1272030029296875</v>
      </c>
      <c r="T427" s="487">
        <f t="shared" si="69"/>
        <v>0.10263740488190119</v>
      </c>
      <c r="U427" s="487">
        <v>0</v>
      </c>
      <c r="V427" s="489">
        <f t="shared" si="70"/>
        <v>0.1033603733378563</v>
      </c>
      <c r="W427" s="489">
        <f t="shared" si="71"/>
        <v>9.1875887411427826E-2</v>
      </c>
      <c r="X427" s="489">
        <f t="shared" si="72"/>
        <v>8.0391401484999347E-2</v>
      </c>
      <c r="Y427" s="489">
        <f t="shared" si="73"/>
        <v>0.12058710222749902</v>
      </c>
      <c r="Z427" s="489">
        <f t="shared" si="74"/>
        <v>0.15312647901904639</v>
      </c>
      <c r="AA427" s="487">
        <v>0.19872163150185032</v>
      </c>
      <c r="AB427" s="485">
        <v>0.12494827270507812</v>
      </c>
      <c r="AC427" s="485">
        <v>8.9926589965820314E-2</v>
      </c>
      <c r="AD427" s="489">
        <f t="shared" si="75"/>
        <v>0.13912828445434572</v>
      </c>
      <c r="AE427" s="489">
        <f t="shared" si="76"/>
        <v>9.6167218709729343E-2</v>
      </c>
    </row>
    <row r="428" spans="1:31" x14ac:dyDescent="0.2">
      <c r="A428" s="485">
        <v>0.17127233462140429</v>
      </c>
      <c r="B428" s="485">
        <f t="shared" si="66"/>
        <v>8.8408139886535286E-2</v>
      </c>
      <c r="C428" s="486">
        <v>0.10210796639948704</v>
      </c>
      <c r="D428" s="486">
        <v>7.4708313373583524E-2</v>
      </c>
      <c r="E428" s="487">
        <v>0.18740889617919923</v>
      </c>
      <c r="F428" s="486">
        <v>3.7842685669099096E-2</v>
      </c>
      <c r="G428" s="487">
        <v>0.14711806289672852</v>
      </c>
      <c r="H428" s="487">
        <v>0.18763761642456053</v>
      </c>
      <c r="I428" s="487">
        <v>0.20066798034667968</v>
      </c>
      <c r="J428" s="487">
        <v>0.11061737258911132</v>
      </c>
      <c r="K428" s="487">
        <v>0.13861300888061523</v>
      </c>
      <c r="L428" s="487">
        <v>0.11867008506774902</v>
      </c>
      <c r="M428" s="481">
        <v>8.2714402114718047E-2</v>
      </c>
      <c r="N428" s="481">
        <v>8.2714402114718047E-2</v>
      </c>
      <c r="O428" s="486">
        <v>8.2714402114718047E-2</v>
      </c>
      <c r="P428" s="486">
        <v>0.11424873755665541</v>
      </c>
      <c r="Q428" s="488">
        <f t="shared" si="67"/>
        <v>9.8481569835686733E-2</v>
      </c>
      <c r="R428" s="487">
        <f t="shared" si="68"/>
        <v>0.11424873755665541</v>
      </c>
      <c r="S428" s="489">
        <v>0.12654879150390627</v>
      </c>
      <c r="T428" s="487">
        <f t="shared" si="69"/>
        <v>0.10210796639948704</v>
      </c>
      <c r="U428" s="487">
        <v>0</v>
      </c>
      <c r="V428" s="489">
        <f t="shared" si="70"/>
        <v>0.10282386380098987</v>
      </c>
      <c r="W428" s="489">
        <f t="shared" si="71"/>
        <v>9.1398990045324327E-2</v>
      </c>
      <c r="X428" s="489">
        <f t="shared" si="72"/>
        <v>7.9974116289658781E-2</v>
      </c>
      <c r="Y428" s="489">
        <f t="shared" si="73"/>
        <v>0.11996117443448819</v>
      </c>
      <c r="Z428" s="489">
        <f t="shared" si="74"/>
        <v>0.15233165007554053</v>
      </c>
      <c r="AA428" s="487">
        <v>0.19769959781044408</v>
      </c>
      <c r="AB428" s="485">
        <v>0.1243056640625</v>
      </c>
      <c r="AC428" s="485">
        <v>8.9464096069335933E-2</v>
      </c>
      <c r="AD428" s="489">
        <f t="shared" si="75"/>
        <v>0.13841274070739748</v>
      </c>
      <c r="AE428" s="489">
        <f t="shared" si="76"/>
        <v>9.5672625879241815E-2</v>
      </c>
    </row>
    <row r="429" spans="1:31" x14ac:dyDescent="0.2">
      <c r="A429" s="485">
        <v>0.17039147880673408</v>
      </c>
      <c r="B429" s="485">
        <f t="shared" si="66"/>
        <v>8.7952140637968884E-2</v>
      </c>
      <c r="C429" s="486">
        <v>0.10158130498561081</v>
      </c>
      <c r="D429" s="486">
        <v>7.432297629032697E-2</v>
      </c>
      <c r="E429" s="487">
        <v>0.1864450534057617</v>
      </c>
      <c r="F429" s="486">
        <v>3.7647497349890133E-2</v>
      </c>
      <c r="G429" s="487">
        <v>0.14636143447875977</v>
      </c>
      <c r="H429" s="487">
        <v>0.18667258956909177</v>
      </c>
      <c r="I429" s="487">
        <v>0.19963594924926756</v>
      </c>
      <c r="J429" s="487">
        <v>0.11004846557617187</v>
      </c>
      <c r="K429" s="487">
        <v>0.13790011749267578</v>
      </c>
      <c r="L429" s="487">
        <v>0.11805976478576659</v>
      </c>
      <c r="M429" s="481">
        <v>8.2285096759959833E-2</v>
      </c>
      <c r="N429" s="481">
        <v>8.2285096759959833E-2</v>
      </c>
      <c r="O429" s="486">
        <v>8.2285096759959833E-2</v>
      </c>
      <c r="P429" s="486">
        <v>0.11365576228809925</v>
      </c>
      <c r="Q429" s="488">
        <f t="shared" si="67"/>
        <v>9.797042952402954E-2</v>
      </c>
      <c r="R429" s="487">
        <f t="shared" si="68"/>
        <v>0.11365576228809925</v>
      </c>
      <c r="S429" s="489">
        <v>0.12589794921875</v>
      </c>
      <c r="T429" s="487">
        <f t="shared" si="69"/>
        <v>0.10158130498561081</v>
      </c>
      <c r="U429" s="487">
        <v>0</v>
      </c>
      <c r="V429" s="489">
        <f t="shared" si="70"/>
        <v>0.10229018605928933</v>
      </c>
      <c r="W429" s="489">
        <f t="shared" si="71"/>
        <v>9.0924609830479397E-2</v>
      </c>
      <c r="X429" s="489">
        <f t="shared" si="72"/>
        <v>7.9559033601669465E-2</v>
      </c>
      <c r="Y429" s="489">
        <f t="shared" si="73"/>
        <v>0.11933855040250421</v>
      </c>
      <c r="Z429" s="489">
        <f t="shared" si="74"/>
        <v>0.15154101638413234</v>
      </c>
      <c r="AA429" s="487">
        <v>0.19668282037032278</v>
      </c>
      <c r="AB429" s="485">
        <v>0.12366635894775391</v>
      </c>
      <c r="AC429" s="485">
        <v>8.9003982543945315E-2</v>
      </c>
      <c r="AD429" s="489">
        <f t="shared" si="75"/>
        <v>0.13770088195800781</v>
      </c>
      <c r="AE429" s="489">
        <f t="shared" si="76"/>
        <v>9.5180580165377962E-2</v>
      </c>
    </row>
    <row r="430" spans="1:31" x14ac:dyDescent="0.2">
      <c r="A430" s="485">
        <v>0.16951515324477806</v>
      </c>
      <c r="B430" s="485">
        <f t="shared" si="66"/>
        <v>8.7483129247628855E-2</v>
      </c>
      <c r="C430" s="486">
        <v>0.10103961505358329</v>
      </c>
      <c r="D430" s="486">
        <v>7.3926643441674406E-2</v>
      </c>
      <c r="E430" s="487">
        <v>0.18548616897583006</v>
      </c>
      <c r="F430" s="486">
        <v>3.7446739245006987E-2</v>
      </c>
      <c r="G430" s="487">
        <v>0.14560869873046875</v>
      </c>
      <c r="H430" s="487">
        <v>0.18571253585815428</v>
      </c>
      <c r="I430" s="487">
        <v>0.19860921691894529</v>
      </c>
      <c r="J430" s="487">
        <v>0.10948248176574707</v>
      </c>
      <c r="K430" s="487">
        <v>0.1371908967590332</v>
      </c>
      <c r="L430" s="487">
        <v>0.11745258232116698</v>
      </c>
      <c r="M430" s="481">
        <v>8.1843555414476882E-2</v>
      </c>
      <c r="N430" s="481">
        <v>8.1843555414476882E-2</v>
      </c>
      <c r="O430" s="486">
        <v>8.1843555414476882E-2</v>
      </c>
      <c r="P430" s="486">
        <v>0.11304588613581165</v>
      </c>
      <c r="Q430" s="488">
        <f t="shared" si="67"/>
        <v>9.7444720775144267E-2</v>
      </c>
      <c r="R430" s="487">
        <f t="shared" si="68"/>
        <v>0.11304588613581165</v>
      </c>
      <c r="S430" s="489">
        <v>0.12525045166015625</v>
      </c>
      <c r="T430" s="487">
        <f t="shared" si="69"/>
        <v>0.10103961505358329</v>
      </c>
      <c r="U430" s="487">
        <v>0</v>
      </c>
      <c r="V430" s="489">
        <f t="shared" si="70"/>
        <v>0.10174129752223049</v>
      </c>
      <c r="W430" s="489">
        <f t="shared" si="71"/>
        <v>9.0436708908649327E-2</v>
      </c>
      <c r="X430" s="489">
        <f t="shared" si="72"/>
        <v>7.9132120295068151E-2</v>
      </c>
      <c r="Y430" s="489">
        <f t="shared" si="73"/>
        <v>0.11869818044260223</v>
      </c>
      <c r="Z430" s="489">
        <f t="shared" si="74"/>
        <v>0.1507278481810822</v>
      </c>
      <c r="AA430" s="487">
        <v>0.19567127187628494</v>
      </c>
      <c r="AB430" s="485">
        <v>0.12303034210205079</v>
      </c>
      <c r="AC430" s="485">
        <v>8.854623413085938E-2</v>
      </c>
      <c r="AD430" s="489">
        <f t="shared" si="75"/>
        <v>0.13699268150329591</v>
      </c>
      <c r="AE430" s="489">
        <f t="shared" si="76"/>
        <v>9.4691063110770995E-2</v>
      </c>
    </row>
    <row r="431" spans="1:31" x14ac:dyDescent="0.2">
      <c r="A431" s="485">
        <v>0.16864333463646472</v>
      </c>
      <c r="B431" s="485">
        <f t="shared" si="66"/>
        <v>8.7016632489286955E-2</v>
      </c>
      <c r="C431" s="486">
        <v>0.10050082942380556</v>
      </c>
      <c r="D431" s="486">
        <v>7.3532435554768336E-2</v>
      </c>
      <c r="E431" s="487">
        <v>0.18453221328735353</v>
      </c>
      <c r="F431" s="486">
        <v>3.7247057516443943E-2</v>
      </c>
      <c r="G431" s="487">
        <v>0.14485982604980469</v>
      </c>
      <c r="H431" s="487">
        <v>0.18475741088867187</v>
      </c>
      <c r="I431" s="487">
        <v>0.19758776855468749</v>
      </c>
      <c r="J431" s="487">
        <v>0.10891941375732421</v>
      </c>
      <c r="K431" s="487">
        <v>0.13648531707763673</v>
      </c>
      <c r="L431" s="487">
        <v>0.1168485228729248</v>
      </c>
      <c r="M431" s="481">
        <v>8.1404396254409178E-2</v>
      </c>
      <c r="N431" s="481">
        <v>8.1404396254409178E-2</v>
      </c>
      <c r="O431" s="486">
        <v>8.1404396254409178E-2</v>
      </c>
      <c r="P431" s="486">
        <v>0.11243930036185427</v>
      </c>
      <c r="Q431" s="488">
        <f t="shared" si="67"/>
        <v>9.6921848308131719E-2</v>
      </c>
      <c r="R431" s="487">
        <f t="shared" si="68"/>
        <v>0.11243930036185427</v>
      </c>
      <c r="S431" s="489">
        <v>0.12460628662109374</v>
      </c>
      <c r="T431" s="487">
        <f t="shared" si="69"/>
        <v>0.10050082942380556</v>
      </c>
      <c r="U431" s="487">
        <v>0</v>
      </c>
      <c r="V431" s="489">
        <f t="shared" si="70"/>
        <v>0.10119537032566885</v>
      </c>
      <c r="W431" s="489">
        <f t="shared" si="71"/>
        <v>8.9951440289483431E-2</v>
      </c>
      <c r="X431" s="489">
        <f t="shared" si="72"/>
        <v>7.8707510253297988E-2</v>
      </c>
      <c r="Y431" s="489">
        <f t="shared" si="73"/>
        <v>0.11806126537994699</v>
      </c>
      <c r="Z431" s="489">
        <f t="shared" si="74"/>
        <v>0.14991906714913902</v>
      </c>
      <c r="AA431" s="487">
        <v>0.19466493867572982</v>
      </c>
      <c r="AB431" s="485">
        <v>0.12239759826660156</v>
      </c>
      <c r="AC431" s="485">
        <v>8.8090843200683597E-2</v>
      </c>
      <c r="AD431" s="489">
        <f t="shared" si="75"/>
        <v>0.13628812599182127</v>
      </c>
      <c r="AE431" s="489">
        <f t="shared" si="76"/>
        <v>9.4204065486737487E-2</v>
      </c>
    </row>
    <row r="432" spans="1:31" x14ac:dyDescent="0.2">
      <c r="A432" s="485">
        <v>0.16777599980239757</v>
      </c>
      <c r="B432" s="485">
        <f t="shared" si="66"/>
        <v>8.6552609766355176E-2</v>
      </c>
      <c r="C432" s="486">
        <v>9.9964901208795906E-2</v>
      </c>
      <c r="D432" s="486">
        <v>7.3140318323914461E-2</v>
      </c>
      <c r="E432" s="487">
        <v>0.18358315673828124</v>
      </c>
      <c r="F432" s="486">
        <v>3.7048434787023743E-2</v>
      </c>
      <c r="G432" s="487">
        <v>0.14411481643676757</v>
      </c>
      <c r="H432" s="487">
        <v>0.18380719985961913</v>
      </c>
      <c r="I432" s="487">
        <v>0.19657157455444335</v>
      </c>
      <c r="J432" s="487">
        <v>0.10835923934936523</v>
      </c>
      <c r="K432" s="487">
        <v>0.13578337844848631</v>
      </c>
      <c r="L432" s="487">
        <v>0.11624757164001465</v>
      </c>
      <c r="M432" s="481">
        <v>8.0967580742661624E-2</v>
      </c>
      <c r="N432" s="481">
        <v>8.0967580742661624E-2</v>
      </c>
      <c r="O432" s="486">
        <v>8.0967580742661624E-2</v>
      </c>
      <c r="P432" s="486">
        <v>0.11183595173711165</v>
      </c>
      <c r="Q432" s="488">
        <f t="shared" si="67"/>
        <v>9.6401766239886638E-2</v>
      </c>
      <c r="R432" s="487">
        <f t="shared" si="68"/>
        <v>0.11183595173711165</v>
      </c>
      <c r="S432" s="489">
        <v>0.1239654296875</v>
      </c>
      <c r="T432" s="487">
        <f t="shared" si="69"/>
        <v>9.9964901208795906E-2</v>
      </c>
      <c r="U432" s="487">
        <v>0</v>
      </c>
      <c r="V432" s="489">
        <f t="shared" si="70"/>
        <v>0.10065235656340049</v>
      </c>
      <c r="W432" s="489">
        <f t="shared" si="71"/>
        <v>8.946876138968933E-2</v>
      </c>
      <c r="X432" s="489">
        <f t="shared" si="72"/>
        <v>7.8285166215978155E-2</v>
      </c>
      <c r="Y432" s="489">
        <f t="shared" si="73"/>
        <v>0.11742774932396724</v>
      </c>
      <c r="Z432" s="489">
        <f t="shared" si="74"/>
        <v>0.14911460231614887</v>
      </c>
      <c r="AA432" s="487">
        <v>0.19366377981085525</v>
      </c>
      <c r="AB432" s="485">
        <v>0.12176810455322265</v>
      </c>
      <c r="AC432" s="485">
        <v>8.7637794494628912E-2</v>
      </c>
      <c r="AD432" s="489">
        <f t="shared" si="75"/>
        <v>0.13558718872070313</v>
      </c>
      <c r="AE432" s="489">
        <f t="shared" si="76"/>
        <v>9.3719568835910608E-2</v>
      </c>
    </row>
    <row r="433" spans="1:31" x14ac:dyDescent="0.2">
      <c r="A433" s="485">
        <v>0.16691312568256397</v>
      </c>
      <c r="B433" s="485">
        <f t="shared" si="66"/>
        <v>8.6091074928389466E-2</v>
      </c>
      <c r="C433" s="486">
        <v>9.943184640425326E-2</v>
      </c>
      <c r="D433" s="486">
        <v>7.2750303452525686E-2</v>
      </c>
      <c r="E433" s="487">
        <v>0.18263898452758789</v>
      </c>
      <c r="F433" s="486">
        <v>3.6850876984983232E-2</v>
      </c>
      <c r="G433" s="487">
        <v>0.14337362548828125</v>
      </c>
      <c r="H433" s="487">
        <v>0.18286187316894531</v>
      </c>
      <c r="I433" s="487">
        <v>0.19556060531616209</v>
      </c>
      <c r="J433" s="487">
        <v>0.10780194374084472</v>
      </c>
      <c r="K433" s="487">
        <v>0.13508503646850586</v>
      </c>
      <c r="L433" s="487">
        <v>0.11564970642089843</v>
      </c>
      <c r="M433" s="481">
        <v>8.0533121919708614E-2</v>
      </c>
      <c r="N433" s="481">
        <v>8.0533121919708614E-2</v>
      </c>
      <c r="O433" s="486">
        <v>8.0533121919708614E-2</v>
      </c>
      <c r="P433" s="486">
        <v>0.11123585827365545</v>
      </c>
      <c r="Q433" s="488">
        <f t="shared" si="67"/>
        <v>9.588449009668204E-2</v>
      </c>
      <c r="R433" s="487">
        <f t="shared" si="68"/>
        <v>0.11123585827365545</v>
      </c>
      <c r="S433" s="489">
        <v>0.12332786865234376</v>
      </c>
      <c r="T433" s="487">
        <f t="shared" si="69"/>
        <v>9.943184640425326E-2</v>
      </c>
      <c r="U433" s="487">
        <v>0</v>
      </c>
      <c r="V433" s="489">
        <f t="shared" si="70"/>
        <v>0.10011227244628991</v>
      </c>
      <c r="W433" s="489">
        <f t="shared" si="71"/>
        <v>8.8988686618924367E-2</v>
      </c>
      <c r="X433" s="489">
        <f t="shared" si="72"/>
        <v>7.7865100791558811E-2</v>
      </c>
      <c r="Y433" s="489">
        <f t="shared" si="73"/>
        <v>0.11679765118733823</v>
      </c>
      <c r="Z433" s="489">
        <f t="shared" si="74"/>
        <v>0.14831447769820727</v>
      </c>
      <c r="AA433" s="487">
        <v>0.19266776797645971</v>
      </c>
      <c r="AB433" s="485">
        <v>0.12114185333251953</v>
      </c>
      <c r="AC433" s="485">
        <v>8.7187072753906247E-2</v>
      </c>
      <c r="AD433" s="489">
        <f t="shared" si="75"/>
        <v>0.13488985633850098</v>
      </c>
      <c r="AE433" s="489">
        <f t="shared" si="76"/>
        <v>9.3237563929606915E-2</v>
      </c>
    </row>
    <row r="434" spans="1:31" x14ac:dyDescent="0.2">
      <c r="A434" s="485">
        <v>0.16605468933540396</v>
      </c>
      <c r="B434" s="485">
        <f t="shared" si="66"/>
        <v>8.5624489021210032E-2</v>
      </c>
      <c r="C434" s="486">
        <v>9.8892957811032134E-2</v>
      </c>
      <c r="D434" s="486">
        <v>7.2356020231387916E-2</v>
      </c>
      <c r="E434" s="487">
        <v>0.18169966705322266</v>
      </c>
      <c r="F434" s="486">
        <v>3.6651157096682409E-2</v>
      </c>
      <c r="G434" s="487">
        <v>0.1426362532043457</v>
      </c>
      <c r="H434" s="487">
        <v>0.181921416015625</v>
      </c>
      <c r="I434" s="487">
        <v>0.19455483123779296</v>
      </c>
      <c r="J434" s="487">
        <v>0.10724751953125</v>
      </c>
      <c r="K434" s="487">
        <v>0.13439029113769532</v>
      </c>
      <c r="L434" s="487">
        <v>0.11505491981506348</v>
      </c>
      <c r="M434" s="481">
        <v>8.0093923185894825E-2</v>
      </c>
      <c r="N434" s="481">
        <v>8.0093923185894825E-2</v>
      </c>
      <c r="O434" s="486">
        <v>8.0093923185894825E-2</v>
      </c>
      <c r="P434" s="486">
        <v>0.11062921783871506</v>
      </c>
      <c r="Q434" s="488">
        <f t="shared" si="67"/>
        <v>9.5361570512304941E-2</v>
      </c>
      <c r="R434" s="487">
        <f t="shared" si="68"/>
        <v>0.11062921783871506</v>
      </c>
      <c r="S434" s="489">
        <v>0.12269359130859375</v>
      </c>
      <c r="T434" s="487">
        <f t="shared" si="69"/>
        <v>9.8892957811032134E-2</v>
      </c>
      <c r="U434" s="487">
        <v>0</v>
      </c>
      <c r="V434" s="489">
        <f t="shared" si="70"/>
        <v>9.9566296054843559E-2</v>
      </c>
      <c r="W434" s="489">
        <f t="shared" si="71"/>
        <v>8.8503374270972046E-2</v>
      </c>
      <c r="X434" s="489">
        <f t="shared" si="72"/>
        <v>7.7440452487100533E-2</v>
      </c>
      <c r="Y434" s="489">
        <f t="shared" si="73"/>
        <v>0.11616067873065082</v>
      </c>
      <c r="Z434" s="489">
        <f t="shared" si="74"/>
        <v>0.14750562378495341</v>
      </c>
      <c r="AA434" s="487">
        <v>0.1916768758673417</v>
      </c>
      <c r="AB434" s="485">
        <v>0.12051882171630859</v>
      </c>
      <c r="AC434" s="485">
        <v>8.6738670349121097E-2</v>
      </c>
      <c r="AD434" s="489">
        <f t="shared" si="75"/>
        <v>0.13419611549377441</v>
      </c>
      <c r="AE434" s="489">
        <f t="shared" si="76"/>
        <v>9.2758041539142994E-2</v>
      </c>
    </row>
    <row r="435" spans="1:31" x14ac:dyDescent="0.2">
      <c r="A435" s="485">
        <v>0.16520066793734439</v>
      </c>
      <c r="B435" s="485">
        <f t="shared" si="66"/>
        <v>8.5167890007795496E-2</v>
      </c>
      <c r="C435" s="486">
        <v>9.8365603692060655E-2</v>
      </c>
      <c r="D435" s="486">
        <v>7.1970176323530338E-2</v>
      </c>
      <c r="E435" s="487">
        <v>0.18076518951416015</v>
      </c>
      <c r="F435" s="486">
        <v>3.6455712050970056E-2</v>
      </c>
      <c r="G435" s="487">
        <v>0.14190266998291015</v>
      </c>
      <c r="H435" s="487">
        <v>0.18098579879760743</v>
      </c>
      <c r="I435" s="487">
        <v>0.19355423751831055</v>
      </c>
      <c r="J435" s="487">
        <v>0.10669594451904296</v>
      </c>
      <c r="K435" s="487">
        <v>0.1336991128540039</v>
      </c>
      <c r="L435" s="487">
        <v>0.11446318962097167</v>
      </c>
      <c r="M435" s="481">
        <v>7.9664139664928968E-2</v>
      </c>
      <c r="N435" s="481">
        <v>7.9664139664928968E-2</v>
      </c>
      <c r="O435" s="486">
        <v>7.9664139664928968E-2</v>
      </c>
      <c r="P435" s="486">
        <v>0.11003558210615062</v>
      </c>
      <c r="Q435" s="488">
        <f t="shared" si="67"/>
        <v>9.4849860885539788E-2</v>
      </c>
      <c r="R435" s="487">
        <f t="shared" si="68"/>
        <v>0.11003558210615062</v>
      </c>
      <c r="S435" s="489">
        <v>0.1220625732421875</v>
      </c>
      <c r="T435" s="487">
        <f t="shared" si="69"/>
        <v>9.8365603692060655E-2</v>
      </c>
      <c r="U435" s="487">
        <v>0</v>
      </c>
      <c r="V435" s="489">
        <f t="shared" si="70"/>
        <v>9.9032023895535559E-2</v>
      </c>
      <c r="W435" s="489">
        <f t="shared" si="71"/>
        <v>8.8028465684920509E-2</v>
      </c>
      <c r="X435" s="489">
        <f t="shared" si="72"/>
        <v>7.7024907474305432E-2</v>
      </c>
      <c r="Y435" s="489">
        <f t="shared" si="73"/>
        <v>0.11553736121145815</v>
      </c>
      <c r="Z435" s="489">
        <f t="shared" si="74"/>
        <v>0.14671410947486752</v>
      </c>
      <c r="AA435" s="487">
        <v>0.19069107617829975</v>
      </c>
      <c r="AB435" s="485">
        <v>0.11989899444580078</v>
      </c>
      <c r="AC435" s="485">
        <v>8.6292572021484382E-2</v>
      </c>
      <c r="AD435" s="489">
        <f t="shared" si="75"/>
        <v>0.13350593948364259</v>
      </c>
      <c r="AE435" s="489">
        <f t="shared" si="76"/>
        <v>9.2280983207152015E-2</v>
      </c>
    </row>
    <row r="436" spans="1:31" x14ac:dyDescent="0.2">
      <c r="A436" s="485">
        <v>0.16435103878233348</v>
      </c>
      <c r="B436" s="485">
        <f t="shared" si="66"/>
        <v>8.47137390766943E-2</v>
      </c>
      <c r="C436" s="486">
        <v>9.7841077013038888E-2</v>
      </c>
      <c r="D436" s="486">
        <v>7.1586401140349712E-2</v>
      </c>
      <c r="E436" s="487">
        <v>0.17983550750732422</v>
      </c>
      <c r="F436" s="486">
        <v>3.6261314895300364E-2</v>
      </c>
      <c r="G436" s="487">
        <v>0.14117286102294921</v>
      </c>
      <c r="H436" s="487">
        <v>0.1800549919128418</v>
      </c>
      <c r="I436" s="487">
        <v>0.19255877975463864</v>
      </c>
      <c r="J436" s="487">
        <v>0.10614720390319823</v>
      </c>
      <c r="K436" s="487">
        <v>0.13301150161743164</v>
      </c>
      <c r="L436" s="487">
        <v>0.11387450103759765</v>
      </c>
      <c r="M436" s="481">
        <v>7.9236674894054934E-2</v>
      </c>
      <c r="N436" s="481">
        <v>7.9236674894054934E-2</v>
      </c>
      <c r="O436" s="486">
        <v>7.9236674894054934E-2</v>
      </c>
      <c r="P436" s="486">
        <v>0.10944514913228263</v>
      </c>
      <c r="Q436" s="488">
        <f t="shared" si="67"/>
        <v>9.4340912013168785E-2</v>
      </c>
      <c r="R436" s="487">
        <f t="shared" si="68"/>
        <v>0.10944514913228263</v>
      </c>
      <c r="S436" s="489">
        <v>0.12143480224609376</v>
      </c>
      <c r="T436" s="487">
        <f t="shared" si="69"/>
        <v>9.7841077013038888E-2</v>
      </c>
      <c r="U436" s="487">
        <v>0</v>
      </c>
      <c r="V436" s="489">
        <f t="shared" si="70"/>
        <v>9.8500634219054375E-2</v>
      </c>
      <c r="W436" s="489">
        <f t="shared" si="71"/>
        <v>8.7556119305826116E-2</v>
      </c>
      <c r="X436" s="489">
        <f t="shared" si="72"/>
        <v>7.6611604392597843E-2</v>
      </c>
      <c r="Y436" s="489">
        <f t="shared" si="73"/>
        <v>0.11491740658889676</v>
      </c>
      <c r="Z436" s="489">
        <f t="shared" si="74"/>
        <v>0.14592686550971018</v>
      </c>
      <c r="AA436" s="487">
        <v>0.18971035525673313</v>
      </c>
      <c r="AB436" s="485">
        <v>0.11928234863281249</v>
      </c>
      <c r="AC436" s="485">
        <v>8.5848770141601569E-2</v>
      </c>
      <c r="AD436" s="489">
        <f t="shared" si="75"/>
        <v>0.13281931495666505</v>
      </c>
      <c r="AE436" s="489">
        <f t="shared" si="76"/>
        <v>9.1806379704950564E-2</v>
      </c>
    </row>
    <row r="437" spans="1:31" x14ac:dyDescent="0.2">
      <c r="A437" s="485">
        <v>0.16350577928096754</v>
      </c>
      <c r="B437" s="485">
        <f t="shared" si="66"/>
        <v>8.4261996705706332E-2</v>
      </c>
      <c r="C437" s="486">
        <v>9.731933212736138E-2</v>
      </c>
      <c r="D437" s="486">
        <v>7.1204661284051299E-2</v>
      </c>
      <c r="E437" s="487">
        <v>0.17891060623168945</v>
      </c>
      <c r="F437" s="486">
        <v>3.6067948712382704E-2</v>
      </c>
      <c r="G437" s="487">
        <v>0.14044681152343749</v>
      </c>
      <c r="H437" s="487">
        <v>0.17912896575927734</v>
      </c>
      <c r="I437" s="487">
        <v>0.19156844314575194</v>
      </c>
      <c r="J437" s="487">
        <v>0.10560129028320313</v>
      </c>
      <c r="K437" s="487">
        <v>0.13232742782592774</v>
      </c>
      <c r="L437" s="487">
        <v>0.11328884666442871</v>
      </c>
      <c r="M437" s="481">
        <v>7.8811491362383607E-2</v>
      </c>
      <c r="N437" s="481">
        <v>7.8811491362383607E-2</v>
      </c>
      <c r="O437" s="486">
        <v>7.8811491362383607E-2</v>
      </c>
      <c r="P437" s="486">
        <v>0.10885786710543612</v>
      </c>
      <c r="Q437" s="488">
        <f t="shared" si="67"/>
        <v>9.3834679233909868E-2</v>
      </c>
      <c r="R437" s="487">
        <f t="shared" si="68"/>
        <v>0.10885786710543612</v>
      </c>
      <c r="S437" s="489">
        <v>0.12081026611328126</v>
      </c>
      <c r="T437" s="487">
        <f t="shared" si="69"/>
        <v>9.731933212736138E-2</v>
      </c>
      <c r="U437" s="487">
        <v>0</v>
      </c>
      <c r="V437" s="489">
        <f t="shared" si="70"/>
        <v>9.7972080394892511E-2</v>
      </c>
      <c r="W437" s="489">
        <f t="shared" si="71"/>
        <v>8.7086293684348892E-2</v>
      </c>
      <c r="X437" s="489">
        <f t="shared" si="72"/>
        <v>7.6200506973805274E-2</v>
      </c>
      <c r="Y437" s="489">
        <f t="shared" si="73"/>
        <v>0.11430076046070793</v>
      </c>
      <c r="Z437" s="489">
        <f t="shared" si="74"/>
        <v>0.14514382280724816</v>
      </c>
      <c r="AA437" s="487">
        <v>0.18873467214483963</v>
      </c>
      <c r="AB437" s="485">
        <v>0.11866887664794921</v>
      </c>
      <c r="AC437" s="485">
        <v>8.5407249450683592E-2</v>
      </c>
      <c r="AD437" s="489">
        <f t="shared" si="75"/>
        <v>0.13213622856140136</v>
      </c>
      <c r="AE437" s="489">
        <f t="shared" si="76"/>
        <v>9.1334221803855198E-2</v>
      </c>
    </row>
    <row r="438" spans="1:31" x14ac:dyDescent="0.2">
      <c r="A438" s="485">
        <v>0.16266486696002538</v>
      </c>
      <c r="B438" s="485">
        <f t="shared" si="66"/>
        <v>8.3812676377859316E-2</v>
      </c>
      <c r="C438" s="486">
        <v>9.680038460740116E-2</v>
      </c>
      <c r="D438" s="486">
        <v>7.0824968148317471E-2</v>
      </c>
      <c r="E438" s="487">
        <v>0.17799047088623046</v>
      </c>
      <c r="F438" s="486">
        <v>3.5875619273563211E-2</v>
      </c>
      <c r="G438" s="487">
        <v>0.13972449188232422</v>
      </c>
      <c r="H438" s="487">
        <v>0.17820770553588869</v>
      </c>
      <c r="I438" s="487">
        <v>0.19058319808959961</v>
      </c>
      <c r="J438" s="487">
        <v>0.10505818145751952</v>
      </c>
      <c r="K438" s="487">
        <v>0.1316468618774414</v>
      </c>
      <c r="L438" s="487">
        <v>0.11270620429992675</v>
      </c>
      <c r="M438" s="481">
        <v>7.838860176313403E-2</v>
      </c>
      <c r="N438" s="481">
        <v>7.838860176313403E-2</v>
      </c>
      <c r="O438" s="486">
        <v>7.838860176313403E-2</v>
      </c>
      <c r="P438" s="486">
        <v>0.10827375355803846</v>
      </c>
      <c r="Q438" s="488">
        <f t="shared" si="67"/>
        <v>9.333117766058624E-2</v>
      </c>
      <c r="R438" s="487">
        <f t="shared" si="68"/>
        <v>0.10827375355803846</v>
      </c>
      <c r="S438" s="489">
        <v>0.12018894042968752</v>
      </c>
      <c r="T438" s="487">
        <f t="shared" si="69"/>
        <v>9.680038460740116E-2</v>
      </c>
      <c r="U438" s="487">
        <v>0</v>
      </c>
      <c r="V438" s="489">
        <f t="shared" si="70"/>
        <v>9.7446378202234618E-2</v>
      </c>
      <c r="W438" s="489">
        <f t="shared" si="71"/>
        <v>8.6619002846430773E-2</v>
      </c>
      <c r="X438" s="489">
        <f t="shared" si="72"/>
        <v>7.5791627490626914E-2</v>
      </c>
      <c r="Y438" s="489">
        <f t="shared" si="73"/>
        <v>0.11368744123594039</v>
      </c>
      <c r="Z438" s="489">
        <f t="shared" si="74"/>
        <v>0.14436500474405128</v>
      </c>
      <c r="AA438" s="487">
        <v>0.18776401319001851</v>
      </c>
      <c r="AB438" s="485">
        <v>0.11805856323242188</v>
      </c>
      <c r="AC438" s="485">
        <v>8.4968002319335934E-2</v>
      </c>
      <c r="AD438" s="489">
        <f t="shared" si="75"/>
        <v>0.13145665359497072</v>
      </c>
      <c r="AE438" s="489">
        <f t="shared" si="76"/>
        <v>9.0864491046499116E-2</v>
      </c>
    </row>
    <row r="439" spans="1:31" x14ac:dyDescent="0.2">
      <c r="A439" s="485">
        <v>0.16182827946194447</v>
      </c>
      <c r="B439" s="485">
        <f t="shared" si="66"/>
        <v>8.3358438657242767E-2</v>
      </c>
      <c r="C439" s="486">
        <v>9.6275757689861435E-2</v>
      </c>
      <c r="D439" s="486">
        <v>7.0441119624624099E-2</v>
      </c>
      <c r="E439" s="487">
        <v>0.17707505706787108</v>
      </c>
      <c r="F439" s="486">
        <v>3.5681184968052393E-2</v>
      </c>
      <c r="G439" s="487">
        <v>0.13900588729858396</v>
      </c>
      <c r="H439" s="487">
        <v>0.17729118164062499</v>
      </c>
      <c r="I439" s="487">
        <v>0.18960302978515625</v>
      </c>
      <c r="J439" s="487">
        <v>0.10451786262512207</v>
      </c>
      <c r="K439" s="487">
        <v>0.13096980377197265</v>
      </c>
      <c r="L439" s="487">
        <v>0.1121265517425537</v>
      </c>
      <c r="M439" s="481">
        <v>7.7961098472324991E-2</v>
      </c>
      <c r="N439" s="481">
        <v>7.7961098472324991E-2</v>
      </c>
      <c r="O439" s="486">
        <v>7.7961098472324991E-2</v>
      </c>
      <c r="P439" s="486">
        <v>0.10768326737875721</v>
      </c>
      <c r="Q439" s="488">
        <f t="shared" si="67"/>
        <v>9.2822182925541091E-2</v>
      </c>
      <c r="R439" s="487">
        <f t="shared" si="68"/>
        <v>0.10768326737875721</v>
      </c>
      <c r="S439" s="489">
        <v>0.11957081298828126</v>
      </c>
      <c r="T439" s="487">
        <f t="shared" si="69"/>
        <v>9.6275757689861435E-2</v>
      </c>
      <c r="U439" s="487">
        <v>0</v>
      </c>
      <c r="V439" s="489">
        <f t="shared" si="70"/>
        <v>9.6914940640881492E-2</v>
      </c>
      <c r="W439" s="489">
        <f t="shared" si="71"/>
        <v>8.6146613903005764E-2</v>
      </c>
      <c r="X439" s="489">
        <f t="shared" si="72"/>
        <v>7.5378287165130037E-2</v>
      </c>
      <c r="Y439" s="489">
        <f t="shared" si="73"/>
        <v>0.11306743074769508</v>
      </c>
      <c r="Z439" s="489">
        <f t="shared" si="74"/>
        <v>0.14357768983834293</v>
      </c>
      <c r="AA439" s="487">
        <v>0.18679833743446753</v>
      </c>
      <c r="AB439" s="485">
        <v>0.11745138549804687</v>
      </c>
      <c r="AC439" s="485">
        <v>8.4531013488769527E-2</v>
      </c>
      <c r="AD439" s="489">
        <f t="shared" si="75"/>
        <v>0.13078057670593263</v>
      </c>
      <c r="AE439" s="489">
        <f t="shared" si="76"/>
        <v>9.0397178204198847E-2</v>
      </c>
    </row>
    <row r="440" spans="1:31" x14ac:dyDescent="0.2">
      <c r="A440" s="485">
        <v>0.16099599454412236</v>
      </c>
      <c r="B440" s="485">
        <f t="shared" si="66"/>
        <v>8.292844760953566E-2</v>
      </c>
      <c r="C440" s="486">
        <v>9.5779134737408136E-2</v>
      </c>
      <c r="D440" s="486">
        <v>7.0077760481663184E-2</v>
      </c>
      <c r="E440" s="487">
        <v>0.17616436477661132</v>
      </c>
      <c r="F440" s="486">
        <v>3.549712933607338E-2</v>
      </c>
      <c r="G440" s="487">
        <v>0.13829098297119141</v>
      </c>
      <c r="H440" s="487">
        <v>0.17637936447143554</v>
      </c>
      <c r="I440" s="487">
        <v>0.18862789382934572</v>
      </c>
      <c r="J440" s="487">
        <v>0.10398032638549805</v>
      </c>
      <c r="K440" s="487">
        <v>0.1302962239074707</v>
      </c>
      <c r="L440" s="487">
        <v>0.11154988159179687</v>
      </c>
      <c r="M440" s="481">
        <v>7.7556428176695641E-2</v>
      </c>
      <c r="N440" s="481">
        <v>7.7556428176695641E-2</v>
      </c>
      <c r="O440" s="486">
        <v>7.7556428176695641E-2</v>
      </c>
      <c r="P440" s="486">
        <v>0.10712431912766296</v>
      </c>
      <c r="Q440" s="488">
        <f t="shared" si="67"/>
        <v>9.23403736521793E-2</v>
      </c>
      <c r="R440" s="487">
        <f t="shared" si="68"/>
        <v>0.10712431912766296</v>
      </c>
      <c r="S440" s="489">
        <v>0.118955859375</v>
      </c>
      <c r="T440" s="487">
        <f t="shared" si="69"/>
        <v>9.5779134737408136E-2</v>
      </c>
      <c r="U440" s="487">
        <v>0</v>
      </c>
      <c r="V440" s="489">
        <f t="shared" si="70"/>
        <v>9.6411887214896672E-2</v>
      </c>
      <c r="W440" s="489">
        <f t="shared" si="71"/>
        <v>8.569945530213037E-2</v>
      </c>
      <c r="X440" s="489">
        <f t="shared" si="72"/>
        <v>7.4987023389364069E-2</v>
      </c>
      <c r="Y440" s="489">
        <f t="shared" si="73"/>
        <v>0.11248053508404611</v>
      </c>
      <c r="Z440" s="489">
        <f t="shared" si="74"/>
        <v>0.14283242550355063</v>
      </c>
      <c r="AA440" s="487">
        <v>0.18583763122558594</v>
      </c>
      <c r="AB440" s="485">
        <v>0.11684732818603516</v>
      </c>
      <c r="AC440" s="485">
        <v>8.4096267700195307E-2</v>
      </c>
      <c r="AD440" s="489">
        <f t="shared" si="75"/>
        <v>0.13010797119140624</v>
      </c>
      <c r="AE440" s="489">
        <f t="shared" si="76"/>
        <v>8.993226481958759E-2</v>
      </c>
    </row>
    <row r="441" spans="1:31" x14ac:dyDescent="0.2">
      <c r="A441" s="485">
        <v>0.16016799007833471</v>
      </c>
      <c r="B441" s="485">
        <f t="shared" si="66"/>
        <v>8.2500711997823217E-2</v>
      </c>
      <c r="C441" s="486">
        <v>9.528511672589185E-2</v>
      </c>
      <c r="D441" s="486">
        <v>6.9716307269754599E-2</v>
      </c>
      <c r="E441" s="487">
        <v>0.17525834960937497</v>
      </c>
      <c r="F441" s="486">
        <v>3.531403913279247E-2</v>
      </c>
      <c r="G441" s="487">
        <v>0.13757974929809569</v>
      </c>
      <c r="H441" s="487">
        <v>0.17547223922729491</v>
      </c>
      <c r="I441" s="487">
        <v>0.18765777542114256</v>
      </c>
      <c r="J441" s="487">
        <v>0.10344555053710937</v>
      </c>
      <c r="K441" s="487">
        <v>0.12962610748291017</v>
      </c>
      <c r="L441" s="487">
        <v>0.11097617904663086</v>
      </c>
      <c r="M441" s="481">
        <v>7.7153893804676674E-2</v>
      </c>
      <c r="N441" s="481">
        <v>7.7153893804676674E-2</v>
      </c>
      <c r="O441" s="486">
        <v>7.7153893804676674E-2</v>
      </c>
      <c r="P441" s="486">
        <v>0.10656832110735996</v>
      </c>
      <c r="Q441" s="488">
        <f t="shared" si="67"/>
        <v>9.1861107456018318E-2</v>
      </c>
      <c r="R441" s="487">
        <f t="shared" si="68"/>
        <v>0.10656832110735996</v>
      </c>
      <c r="S441" s="489">
        <v>0.1183440673828125</v>
      </c>
      <c r="T441" s="487">
        <f t="shared" si="69"/>
        <v>9.528511672589185E-2</v>
      </c>
      <c r="U441" s="487">
        <v>0</v>
      </c>
      <c r="V441" s="489">
        <f t="shared" si="70"/>
        <v>9.5911488996623967E-2</v>
      </c>
      <c r="W441" s="489">
        <f t="shared" si="71"/>
        <v>8.5254656885887972E-2</v>
      </c>
      <c r="X441" s="489">
        <f t="shared" si="72"/>
        <v>7.4597824775151964E-2</v>
      </c>
      <c r="Y441" s="489">
        <f t="shared" si="73"/>
        <v>0.11189673716272795</v>
      </c>
      <c r="Z441" s="489">
        <f t="shared" si="74"/>
        <v>0.14209109480981327</v>
      </c>
      <c r="AA441" s="487">
        <v>0.18488186725817229</v>
      </c>
      <c r="AB441" s="485">
        <v>0.11624638366699219</v>
      </c>
      <c r="AC441" s="485">
        <v>8.3663757324218754E-2</v>
      </c>
      <c r="AD441" s="489">
        <f t="shared" si="75"/>
        <v>0.12943882369995116</v>
      </c>
      <c r="AE441" s="489">
        <f t="shared" si="76"/>
        <v>8.9469741663981917E-2</v>
      </c>
    </row>
    <row r="442" spans="1:31" x14ac:dyDescent="0.2">
      <c r="A442" s="485">
        <v>0.15934424405009487</v>
      </c>
      <c r="B442" s="485">
        <f t="shared" si="66"/>
        <v>8.206077075981047E-2</v>
      </c>
      <c r="C442" s="486">
        <v>9.477700169025817E-2</v>
      </c>
      <c r="D442" s="486">
        <v>6.9344539829362756E-2</v>
      </c>
      <c r="E442" s="487">
        <v>0.17435699676513672</v>
      </c>
      <c r="F442" s="486">
        <v>3.5125724368966889E-2</v>
      </c>
      <c r="G442" s="487">
        <v>0.13687217147827146</v>
      </c>
      <c r="H442" s="487">
        <v>0.17456977630615234</v>
      </c>
      <c r="I442" s="487">
        <v>0.18669264495849611</v>
      </c>
      <c r="J442" s="487">
        <v>0.10291352767944335</v>
      </c>
      <c r="K442" s="487">
        <v>0.12895943969726562</v>
      </c>
      <c r="L442" s="487">
        <v>0.11040542930603027</v>
      </c>
      <c r="M442" s="481">
        <v>7.6739886464086859E-2</v>
      </c>
      <c r="N442" s="481">
        <v>7.6739886464086859E-2</v>
      </c>
      <c r="O442" s="486">
        <v>7.6739886464086859E-2</v>
      </c>
      <c r="P442" s="486">
        <v>0.10599647612278311</v>
      </c>
      <c r="Q442" s="488">
        <f t="shared" si="67"/>
        <v>9.1368181293434991E-2</v>
      </c>
      <c r="R442" s="487">
        <f t="shared" si="68"/>
        <v>0.10599647612278311</v>
      </c>
      <c r="S442" s="489">
        <v>0.11773542480468752</v>
      </c>
      <c r="T442" s="487">
        <f t="shared" si="69"/>
        <v>9.477700169025817E-2</v>
      </c>
      <c r="U442" s="487">
        <v>0</v>
      </c>
      <c r="V442" s="489">
        <f t="shared" si="70"/>
        <v>9.5396828510504794E-2</v>
      </c>
      <c r="W442" s="489">
        <f t="shared" si="71"/>
        <v>8.4797180898226493E-2</v>
      </c>
      <c r="X442" s="489">
        <f t="shared" si="72"/>
        <v>7.4197533285948178E-2</v>
      </c>
      <c r="Y442" s="489">
        <f t="shared" si="73"/>
        <v>0.11129629992892226</v>
      </c>
      <c r="Z442" s="489">
        <f t="shared" si="74"/>
        <v>0.14132863483037747</v>
      </c>
      <c r="AA442" s="487">
        <v>0.18393101822702509</v>
      </c>
      <c r="AB442" s="485">
        <v>0.11564852905273437</v>
      </c>
      <c r="AC442" s="485">
        <v>8.3233474731445309E-2</v>
      </c>
      <c r="AD442" s="489">
        <f t="shared" si="75"/>
        <v>0.12877312088012696</v>
      </c>
      <c r="AE442" s="489">
        <f t="shared" si="76"/>
        <v>8.9009599508698425E-2</v>
      </c>
    </row>
    <row r="443" spans="1:31" x14ac:dyDescent="0.2">
      <c r="A443" s="485">
        <v>0.15852473455824656</v>
      </c>
      <c r="B443" s="485">
        <f t="shared" si="66"/>
        <v>8.162318829247403E-2</v>
      </c>
      <c r="C443" s="486">
        <v>9.4271610943103712E-2</v>
      </c>
      <c r="D443" s="486">
        <v>6.8974765641844335E-2</v>
      </c>
      <c r="E443" s="487">
        <v>0.17346027664184571</v>
      </c>
      <c r="F443" s="486">
        <v>3.493841926576062E-2</v>
      </c>
      <c r="G443" s="487">
        <v>0.13616823471069336</v>
      </c>
      <c r="H443" s="487">
        <v>0.17367196090698242</v>
      </c>
      <c r="I443" s="487">
        <v>0.18573248764038086</v>
      </c>
      <c r="J443" s="487">
        <v>0.10238424301147461</v>
      </c>
      <c r="K443" s="487">
        <v>0.12829620574951173</v>
      </c>
      <c r="L443" s="487">
        <v>0.10983761016845703</v>
      </c>
      <c r="M443" s="481">
        <v>7.6328112758599742E-2</v>
      </c>
      <c r="N443" s="481">
        <v>7.6328112758599742E-2</v>
      </c>
      <c r="O443" s="486">
        <v>7.6328112758599742E-2</v>
      </c>
      <c r="P443" s="486">
        <v>0.1054277163323698</v>
      </c>
      <c r="Q443" s="488">
        <f t="shared" si="67"/>
        <v>9.0877914545484773E-2</v>
      </c>
      <c r="R443" s="487">
        <f t="shared" si="68"/>
        <v>0.1054277163323698</v>
      </c>
      <c r="S443" s="489">
        <v>0.1171299072265625</v>
      </c>
      <c r="T443" s="487">
        <f t="shared" si="69"/>
        <v>9.4271610943103712E-2</v>
      </c>
      <c r="U443" s="487">
        <v>0</v>
      </c>
      <c r="V443" s="489">
        <f t="shared" si="70"/>
        <v>9.488494469913282E-2</v>
      </c>
      <c r="W443" s="489">
        <f t="shared" si="71"/>
        <v>8.4342173065895851E-2</v>
      </c>
      <c r="X443" s="489">
        <f t="shared" si="72"/>
        <v>7.3799401432658854E-2</v>
      </c>
      <c r="Y443" s="489">
        <f t="shared" si="73"/>
        <v>0.11069910214898829</v>
      </c>
      <c r="Z443" s="489">
        <f t="shared" si="74"/>
        <v>0.14057028844315975</v>
      </c>
      <c r="AA443" s="487">
        <v>0.18298505682694285</v>
      </c>
      <c r="AB443" s="485">
        <v>0.11505374908447266</v>
      </c>
      <c r="AC443" s="485">
        <v>8.2805404663085933E-2</v>
      </c>
      <c r="AD443" s="489">
        <f t="shared" si="75"/>
        <v>0.12811083602905274</v>
      </c>
      <c r="AE443" s="489">
        <f t="shared" si="76"/>
        <v>8.8551819896370232E-2</v>
      </c>
    </row>
    <row r="444" spans="1:31" x14ac:dyDescent="0.2">
      <c r="A444" s="485">
        <v>0.15770943981426536</v>
      </c>
      <c r="B444" s="485">
        <f t="shared" si="66"/>
        <v>8.1187926515473963E-2</v>
      </c>
      <c r="C444" s="486">
        <v>9.3768900503115454E-2</v>
      </c>
      <c r="D444" s="486">
        <v>6.8606952527832485E-2</v>
      </c>
      <c r="E444" s="487">
        <v>0.17256817443847655</v>
      </c>
      <c r="F444" s="486">
        <v>3.4752107523064457E-2</v>
      </c>
      <c r="G444" s="487">
        <v>0.13546792419433593</v>
      </c>
      <c r="H444" s="487">
        <v>0.17277876342773438</v>
      </c>
      <c r="I444" s="487">
        <v>0.18477725906372069</v>
      </c>
      <c r="J444" s="487">
        <v>0.10185768173217773</v>
      </c>
      <c r="K444" s="487">
        <v>0.12763637603759764</v>
      </c>
      <c r="L444" s="487">
        <v>0.10927271423339843</v>
      </c>
      <c r="M444" s="481">
        <v>7.5918536554248614E-2</v>
      </c>
      <c r="N444" s="481">
        <v>7.5918536554248614E-2</v>
      </c>
      <c r="O444" s="486">
        <v>7.5918536554248614E-2</v>
      </c>
      <c r="P444" s="486">
        <v>0.10486199182631026</v>
      </c>
      <c r="Q444" s="488">
        <f t="shared" si="67"/>
        <v>9.0390264190279429E-2</v>
      </c>
      <c r="R444" s="487">
        <f t="shared" si="68"/>
        <v>0.10486199182631026</v>
      </c>
      <c r="S444" s="489">
        <v>0.11652750244140626</v>
      </c>
      <c r="T444" s="487">
        <f t="shared" si="69"/>
        <v>9.3768900503115454E-2</v>
      </c>
      <c r="U444" s="487">
        <v>0</v>
      </c>
      <c r="V444" s="489">
        <f t="shared" si="70"/>
        <v>9.4375792643679235E-2</v>
      </c>
      <c r="W444" s="489">
        <f t="shared" si="71"/>
        <v>8.3889593461048212E-2</v>
      </c>
      <c r="X444" s="489">
        <f t="shared" si="72"/>
        <v>7.3403394278417175E-2</v>
      </c>
      <c r="Y444" s="489">
        <f t="shared" si="73"/>
        <v>0.11010509141762577</v>
      </c>
      <c r="Z444" s="489">
        <f t="shared" si="74"/>
        <v>0.139815989101747</v>
      </c>
      <c r="AA444" s="487">
        <v>0.18204395575272408</v>
      </c>
      <c r="AB444" s="485">
        <v>0.11446202850341797</v>
      </c>
      <c r="AC444" s="485">
        <v>8.237953186035156E-2</v>
      </c>
      <c r="AD444" s="489">
        <f t="shared" si="75"/>
        <v>0.12745195579528809</v>
      </c>
      <c r="AE444" s="489">
        <f t="shared" si="76"/>
        <v>8.8096393598313977E-2</v>
      </c>
    </row>
    <row r="445" spans="1:31" x14ac:dyDescent="0.2">
      <c r="A445" s="485">
        <v>0.1568983381416183</v>
      </c>
      <c r="B445" s="485">
        <f t="shared" si="66"/>
        <v>8.0754998419946405E-2</v>
      </c>
      <c r="C445" s="486">
        <v>9.3268885374550844E-2</v>
      </c>
      <c r="D445" s="486">
        <v>6.8241111465341953E-2</v>
      </c>
      <c r="E445" s="487">
        <v>0.17168066055297851</v>
      </c>
      <c r="F445" s="486">
        <v>3.456679470167269E-2</v>
      </c>
      <c r="G445" s="487">
        <v>0.13477121032714842</v>
      </c>
      <c r="H445" s="487">
        <v>0.17189015426635743</v>
      </c>
      <c r="I445" s="487">
        <v>0.18382694442749023</v>
      </c>
      <c r="J445" s="487">
        <v>0.10133382904052735</v>
      </c>
      <c r="K445" s="487">
        <v>0.12697993576049804</v>
      </c>
      <c r="L445" s="487">
        <v>0.10871072669982909</v>
      </c>
      <c r="M445" s="481">
        <v>7.5511170078319173E-2</v>
      </c>
      <c r="N445" s="481">
        <v>7.5511170078319173E-2</v>
      </c>
      <c r="O445" s="486">
        <v>7.5511170078319173E-2</v>
      </c>
      <c r="P445" s="486">
        <v>0.10429931949346431</v>
      </c>
      <c r="Q445" s="488">
        <f t="shared" si="67"/>
        <v>8.9905244785891736E-2</v>
      </c>
      <c r="R445" s="487">
        <f t="shared" si="68"/>
        <v>0.10429931949346431</v>
      </c>
      <c r="S445" s="489">
        <v>0.1159281982421875</v>
      </c>
      <c r="T445" s="487">
        <f t="shared" si="69"/>
        <v>9.3268885374550844E-2</v>
      </c>
      <c r="U445" s="487">
        <v>0</v>
      </c>
      <c r="V445" s="489">
        <f t="shared" si="70"/>
        <v>9.3869387544117888E-2</v>
      </c>
      <c r="W445" s="489">
        <f t="shared" si="71"/>
        <v>8.343945559477145E-2</v>
      </c>
      <c r="X445" s="489">
        <f t="shared" si="72"/>
        <v>7.3009523645425012E-2</v>
      </c>
      <c r="Y445" s="489">
        <f t="shared" si="73"/>
        <v>0.10951428546813755</v>
      </c>
      <c r="Z445" s="489">
        <f t="shared" si="74"/>
        <v>0.13906575932461906</v>
      </c>
      <c r="AA445" s="487">
        <v>0.1811077013517681</v>
      </c>
      <c r="AB445" s="485">
        <v>0.11387335205078125</v>
      </c>
      <c r="AC445" s="485">
        <v>8.195585632324219E-2</v>
      </c>
      <c r="AD445" s="489">
        <f t="shared" si="75"/>
        <v>0.12679646682739257</v>
      </c>
      <c r="AE445" s="489">
        <f t="shared" si="76"/>
        <v>8.7643311385846176E-2</v>
      </c>
    </row>
    <row r="446" spans="1:31" x14ac:dyDescent="0.2">
      <c r="A446" s="485">
        <v>0.15609140797524015</v>
      </c>
      <c r="B446" s="485">
        <f t="shared" si="66"/>
        <v>8.031733232937445E-2</v>
      </c>
      <c r="C446" s="486">
        <v>9.2763398045808604E-2</v>
      </c>
      <c r="D446" s="486">
        <v>6.7871266612940295E-2</v>
      </c>
      <c r="E446" s="487">
        <v>0.17079770538330077</v>
      </c>
      <c r="F446" s="486">
        <v>3.4379453803936415E-2</v>
      </c>
      <c r="G446" s="487">
        <v>0.13407807830810545</v>
      </c>
      <c r="H446" s="487">
        <v>0.17100611862182616</v>
      </c>
      <c r="I446" s="487">
        <v>0.18288151412963868</v>
      </c>
      <c r="J446" s="487">
        <v>0.10081267013549804</v>
      </c>
      <c r="K446" s="487">
        <v>0.12632687011718749</v>
      </c>
      <c r="L446" s="487">
        <v>0.10815162536621094</v>
      </c>
      <c r="M446" s="481">
        <v>7.509935926685872E-2</v>
      </c>
      <c r="N446" s="481">
        <v>7.509935926685872E-2</v>
      </c>
      <c r="O446" s="486">
        <v>7.509935926685872E-2</v>
      </c>
      <c r="P446" s="486">
        <v>0.10373050845066331</v>
      </c>
      <c r="Q446" s="488">
        <f t="shared" si="67"/>
        <v>8.9414933858761009E-2</v>
      </c>
      <c r="R446" s="487">
        <f t="shared" si="68"/>
        <v>0.10373050845066331</v>
      </c>
      <c r="S446" s="489">
        <v>0.11533198242187499</v>
      </c>
      <c r="T446" s="487">
        <f t="shared" si="69"/>
        <v>9.2763398045808604E-2</v>
      </c>
      <c r="U446" s="487">
        <v>0</v>
      </c>
      <c r="V446" s="489">
        <f t="shared" si="70"/>
        <v>9.335745760559698E-2</v>
      </c>
      <c r="W446" s="489">
        <f t="shared" si="71"/>
        <v>8.2984406760530649E-2</v>
      </c>
      <c r="X446" s="489">
        <f t="shared" si="72"/>
        <v>7.2611355915464318E-2</v>
      </c>
      <c r="Y446" s="489">
        <f t="shared" si="73"/>
        <v>0.10891703387319647</v>
      </c>
      <c r="Z446" s="489">
        <f t="shared" si="74"/>
        <v>0.13830734460088442</v>
      </c>
      <c r="AA446" s="487">
        <v>0.18017626631887335</v>
      </c>
      <c r="AB446" s="485">
        <v>0.1132876968383789</v>
      </c>
      <c r="AC446" s="485">
        <v>8.1534355163574213E-2</v>
      </c>
      <c r="AD446" s="489">
        <f t="shared" si="75"/>
        <v>0.12614435577392577</v>
      </c>
      <c r="AE446" s="489">
        <f t="shared" si="76"/>
        <v>8.7192564030283456E-2</v>
      </c>
    </row>
    <row r="447" spans="1:31" x14ac:dyDescent="0.2">
      <c r="A447" s="485">
        <v>0.15528862786112585</v>
      </c>
      <c r="B447" s="485">
        <f t="shared" si="66"/>
        <v>7.9889034127295894E-2</v>
      </c>
      <c r="C447" s="486">
        <v>9.2268730264279397E-2</v>
      </c>
      <c r="D447" s="486">
        <v>6.7509337990312404E-2</v>
      </c>
      <c r="E447" s="487">
        <v>0.16991929412841794</v>
      </c>
      <c r="F447" s="486">
        <v>3.4196122786513114E-2</v>
      </c>
      <c r="G447" s="487">
        <v>0.13338851333618162</v>
      </c>
      <c r="H447" s="487">
        <v>0.17012662689208982</v>
      </c>
      <c r="I447" s="487">
        <v>0.18194095336914062</v>
      </c>
      <c r="J447" s="487">
        <v>0.10029419021606445</v>
      </c>
      <c r="K447" s="487">
        <v>0.12567716430664061</v>
      </c>
      <c r="L447" s="487">
        <v>0.10759540283203124</v>
      </c>
      <c r="M447" s="481">
        <v>7.469637654652081E-2</v>
      </c>
      <c r="N447" s="481">
        <v>7.469637654652081E-2</v>
      </c>
      <c r="O447" s="486">
        <v>7.469637654652081E-2</v>
      </c>
      <c r="P447" s="486">
        <v>0.10317389115211958</v>
      </c>
      <c r="Q447" s="488">
        <f t="shared" si="67"/>
        <v>8.8935133849320197E-2</v>
      </c>
      <c r="R447" s="487">
        <f t="shared" si="68"/>
        <v>0.10317389115211958</v>
      </c>
      <c r="S447" s="489">
        <v>0.11473883056640627</v>
      </c>
      <c r="T447" s="487">
        <f t="shared" si="69"/>
        <v>9.2268730264279397E-2</v>
      </c>
      <c r="U447" s="487">
        <v>0</v>
      </c>
      <c r="V447" s="489">
        <f t="shared" si="70"/>
        <v>9.2856502036907623E-2</v>
      </c>
      <c r="W447" s="489">
        <f t="shared" si="71"/>
        <v>8.2539112921695676E-2</v>
      </c>
      <c r="X447" s="489">
        <f t="shared" si="72"/>
        <v>7.2221723806483701E-2</v>
      </c>
      <c r="Y447" s="489">
        <f t="shared" si="73"/>
        <v>0.10833258570972555</v>
      </c>
      <c r="Z447" s="489">
        <f t="shared" si="74"/>
        <v>0.13756518820282612</v>
      </c>
      <c r="AA447" s="487">
        <v>0.1792496233488384</v>
      </c>
      <c r="AB447" s="485">
        <v>0.11270505523681641</v>
      </c>
      <c r="AC447" s="485">
        <v>8.1115020751953121E-2</v>
      </c>
      <c r="AD447" s="489">
        <f t="shared" si="75"/>
        <v>0.12549559593200685</v>
      </c>
      <c r="AE447" s="489">
        <f t="shared" si="76"/>
        <v>8.6744133074258989E-2</v>
      </c>
    </row>
    <row r="448" spans="1:31" x14ac:dyDescent="0.2">
      <c r="A448" s="485">
        <v>0.1544899764553993</v>
      </c>
      <c r="B448" s="485">
        <f t="shared" si="66"/>
        <v>7.9463032271075595E-2</v>
      </c>
      <c r="C448" s="486">
        <v>9.1776714672990062E-2</v>
      </c>
      <c r="D448" s="486">
        <v>6.7149349869161115E-2</v>
      </c>
      <c r="E448" s="487">
        <v>0.16904539718627928</v>
      </c>
      <c r="F448" s="486">
        <v>3.4013774709061334E-2</v>
      </c>
      <c r="G448" s="487">
        <v>0.13270250061035155</v>
      </c>
      <c r="H448" s="487">
        <v>0.16925166427612304</v>
      </c>
      <c r="I448" s="487">
        <v>0.18100523254394532</v>
      </c>
      <c r="J448" s="487">
        <v>9.9778374481201165E-2</v>
      </c>
      <c r="K448" s="487">
        <v>0.12503080352783202</v>
      </c>
      <c r="L448" s="487">
        <v>0.10704203689575195</v>
      </c>
      <c r="M448" s="481">
        <v>7.4295567981715147E-2</v>
      </c>
      <c r="N448" s="481">
        <v>7.4295567981715147E-2</v>
      </c>
      <c r="O448" s="486">
        <v>7.4295567981715147E-2</v>
      </c>
      <c r="P448" s="486">
        <v>0.10262027689196405</v>
      </c>
      <c r="Q448" s="488">
        <f t="shared" si="67"/>
        <v>8.8457922436839601E-2</v>
      </c>
      <c r="R448" s="487">
        <f t="shared" si="68"/>
        <v>0.10262027689196405</v>
      </c>
      <c r="S448" s="489">
        <v>0.11414873046875001</v>
      </c>
      <c r="T448" s="487">
        <f t="shared" si="69"/>
        <v>9.1776714672990062E-2</v>
      </c>
      <c r="U448" s="487">
        <v>0</v>
      </c>
      <c r="V448" s="489">
        <f t="shared" si="70"/>
        <v>9.2358249202767653E-2</v>
      </c>
      <c r="W448" s="489">
        <f t="shared" si="71"/>
        <v>8.2096221513571252E-2</v>
      </c>
      <c r="X448" s="489">
        <f t="shared" si="72"/>
        <v>7.1834193824374837E-2</v>
      </c>
      <c r="Y448" s="489">
        <f t="shared" si="73"/>
        <v>0.10775129073656226</v>
      </c>
      <c r="Z448" s="489">
        <f t="shared" si="74"/>
        <v>0.13682703585595207</v>
      </c>
      <c r="AA448" s="487">
        <v>0.17832774513646177</v>
      </c>
      <c r="AB448" s="485">
        <v>0.11212541198730469</v>
      </c>
      <c r="AC448" s="485">
        <v>8.0697845458984369E-2</v>
      </c>
      <c r="AD448" s="489">
        <f t="shared" si="75"/>
        <v>0.12485017395019533</v>
      </c>
      <c r="AE448" s="489">
        <f t="shared" si="76"/>
        <v>8.6298009289089317E-2</v>
      </c>
    </row>
    <row r="449" spans="1:31" x14ac:dyDescent="0.2">
      <c r="A449" s="485">
        <v>0.15369543252408038</v>
      </c>
      <c r="B449" s="485">
        <f t="shared" si="66"/>
        <v>7.9039289688169062E-2</v>
      </c>
      <c r="C449" s="486">
        <v>9.1287308454592292E-2</v>
      </c>
      <c r="D449" s="486">
        <v>6.6791270921745832E-2</v>
      </c>
      <c r="E449" s="487">
        <v>0.16817599975585937</v>
      </c>
      <c r="F449" s="486">
        <v>3.3832393702853951E-2</v>
      </c>
      <c r="G449" s="487">
        <v>0.13202001052856446</v>
      </c>
      <c r="H449" s="487">
        <v>0.16838120117187499</v>
      </c>
      <c r="I449" s="487">
        <v>0.18007432205200197</v>
      </c>
      <c r="J449" s="487">
        <v>9.9265215530395509E-2</v>
      </c>
      <c r="K449" s="487">
        <v>0.12438777297973631</v>
      </c>
      <c r="L449" s="487">
        <v>0.10649152015686035</v>
      </c>
      <c r="M449" s="481">
        <v>7.3896898400688013E-2</v>
      </c>
      <c r="N449" s="481">
        <v>7.3896898400688013E-2</v>
      </c>
      <c r="O449" s="486">
        <v>7.3896898400688013E-2</v>
      </c>
      <c r="P449" s="486">
        <v>0.10206961708943757</v>
      </c>
      <c r="Q449" s="488">
        <f t="shared" si="67"/>
        <v>8.7983257745062798E-2</v>
      </c>
      <c r="R449" s="487">
        <f t="shared" si="68"/>
        <v>0.10206961708943757</v>
      </c>
      <c r="S449" s="489">
        <v>0.11356165771484375</v>
      </c>
      <c r="T449" s="487">
        <f t="shared" si="69"/>
        <v>9.1287308454592292E-2</v>
      </c>
      <c r="U449" s="487">
        <v>0</v>
      </c>
      <c r="V449" s="489">
        <f t="shared" si="70"/>
        <v>9.1862655380493818E-2</v>
      </c>
      <c r="W449" s="489">
        <f t="shared" si="71"/>
        <v>8.1655693671550067E-2</v>
      </c>
      <c r="X449" s="489">
        <f t="shared" si="72"/>
        <v>7.1448731962606288E-2</v>
      </c>
      <c r="Y449" s="489">
        <f t="shared" si="73"/>
        <v>0.10717309794390946</v>
      </c>
      <c r="Z449" s="489">
        <f t="shared" si="74"/>
        <v>0.13609282278591675</v>
      </c>
      <c r="AA449" s="487">
        <v>0.17741060437654194</v>
      </c>
      <c r="AB449" s="485">
        <v>0.11154875183105468</v>
      </c>
      <c r="AC449" s="485">
        <v>8.0282814025878904E-2</v>
      </c>
      <c r="AD449" s="489">
        <f t="shared" si="75"/>
        <v>0.12420806312561035</v>
      </c>
      <c r="AE449" s="489">
        <f t="shared" si="76"/>
        <v>8.5854174217407611E-2</v>
      </c>
    </row>
    <row r="450" spans="1:31" x14ac:dyDescent="0.2">
      <c r="A450" s="485">
        <v>0.15290497494244482</v>
      </c>
      <c r="B450" s="485">
        <f t="shared" ref="B450:B513" si="77">+AVERAGE(C450,D450)</f>
        <v>7.8617819025902175E-2</v>
      </c>
      <c r="C450" s="486">
        <v>9.0800526216255992E-2</v>
      </c>
      <c r="D450" s="486">
        <v>6.6435111835548372E-2</v>
      </c>
      <c r="E450" s="487">
        <v>0.16731107223510741</v>
      </c>
      <c r="F450" s="486">
        <v>3.3651985181518879E-2</v>
      </c>
      <c r="G450" s="487">
        <v>0.13134102828979494</v>
      </c>
      <c r="H450" s="487">
        <v>0.16751520797729491</v>
      </c>
      <c r="I450" s="487">
        <v>0.17914819229125978</v>
      </c>
      <c r="J450" s="487">
        <v>9.8754691162109373E-2</v>
      </c>
      <c r="K450" s="487">
        <v>0.12374804306030272</v>
      </c>
      <c r="L450" s="487">
        <v>0.10594383041381836</v>
      </c>
      <c r="M450" s="481">
        <v>7.3500379705124214E-2</v>
      </c>
      <c r="N450" s="481">
        <v>7.3500379705124214E-2</v>
      </c>
      <c r="O450" s="486">
        <v>7.3500379705124214E-2</v>
      </c>
      <c r="P450" s="486">
        <v>0.10152192818366577</v>
      </c>
      <c r="Q450" s="488">
        <f t="shared" ref="Q450:Q513" si="78">+AVERAGE(O450:P450)</f>
        <v>8.7511153944394987E-2</v>
      </c>
      <c r="R450" s="487">
        <f t="shared" ref="R450:R513" si="79">+P450</f>
        <v>0.10152192818366577</v>
      </c>
      <c r="S450" s="489">
        <v>0.1129776123046875</v>
      </c>
      <c r="T450" s="487">
        <f t="shared" ref="T450:T513" si="80">+C450</f>
        <v>9.0800526216255992E-2</v>
      </c>
      <c r="U450" s="487">
        <v>0</v>
      </c>
      <c r="V450" s="489">
        <f t="shared" ref="V450:V513" si="81">+$P450*0.9</f>
        <v>9.1369735365299201E-2</v>
      </c>
      <c r="W450" s="489">
        <f t="shared" ref="W450:W513" si="82">+$P450*0.8</f>
        <v>8.1217542546932628E-2</v>
      </c>
      <c r="X450" s="489">
        <f t="shared" ref="X450:X513" si="83">+$P450*0.7</f>
        <v>7.1065349728566041E-2</v>
      </c>
      <c r="Y450" s="489">
        <f t="shared" ref="Y450:Y513" si="84">+$P450*0.9*8750/7500</f>
        <v>0.10659802459284907</v>
      </c>
      <c r="Z450" s="489">
        <f t="shared" ref="Z450:Z513" si="85">+$P450*10000/7500</f>
        <v>0.13536257091155438</v>
      </c>
      <c r="AA450" s="487">
        <v>0.17649817376387747</v>
      </c>
      <c r="AB450" s="485">
        <v>0.11097505187988281</v>
      </c>
      <c r="AC450" s="485">
        <v>7.9869918823242181E-2</v>
      </c>
      <c r="AD450" s="489">
        <f t="shared" ref="AD450:AD513" si="86">+S450*1.09375</f>
        <v>0.12356926345825195</v>
      </c>
      <c r="AE450" s="489">
        <f t="shared" ref="AE450:AE513" si="87">+S450*0.756013745704467</f>
        <v>8.5412627859213885E-2</v>
      </c>
    </row>
    <row r="451" spans="1:31" x14ac:dyDescent="0.2">
      <c r="A451" s="485">
        <v>0.15211858269420919</v>
      </c>
      <c r="B451" s="485">
        <f t="shared" si="77"/>
        <v>7.8191735759533615E-2</v>
      </c>
      <c r="C451" s="486">
        <v>9.0308416599408692E-2</v>
      </c>
      <c r="D451" s="486">
        <v>6.6075054919658524E-2</v>
      </c>
      <c r="E451" s="487">
        <v>0.16645058502197266</v>
      </c>
      <c r="F451" s="486">
        <v>3.3469602256838621E-2</v>
      </c>
      <c r="G451" s="487">
        <v>0.13066553909301756</v>
      </c>
      <c r="H451" s="487">
        <v>0.16665366989135741</v>
      </c>
      <c r="I451" s="487">
        <v>0.17822682846069335</v>
      </c>
      <c r="J451" s="487">
        <v>9.8246793975830082E-2</v>
      </c>
      <c r="K451" s="487">
        <v>0.12311160636901855</v>
      </c>
      <c r="L451" s="487">
        <v>0.10539896026611328</v>
      </c>
      <c r="M451" s="481">
        <v>7.3099535022441861E-2</v>
      </c>
      <c r="N451" s="481">
        <v>7.3099535022441861E-2</v>
      </c>
      <c r="O451" s="486">
        <v>7.3099535022441861E-2</v>
      </c>
      <c r="P451" s="486">
        <v>0.10096826403592474</v>
      </c>
      <c r="Q451" s="488">
        <f t="shared" si="78"/>
        <v>8.7033899529183306E-2</v>
      </c>
      <c r="R451" s="487">
        <f t="shared" si="79"/>
        <v>0.10096826403592474</v>
      </c>
      <c r="S451" s="489">
        <v>0.11239656982421875</v>
      </c>
      <c r="T451" s="487">
        <f t="shared" si="80"/>
        <v>9.0308416599408692E-2</v>
      </c>
      <c r="U451" s="487">
        <v>0</v>
      </c>
      <c r="V451" s="489">
        <f t="shared" si="81"/>
        <v>9.0871437632332269E-2</v>
      </c>
      <c r="W451" s="489">
        <f t="shared" si="82"/>
        <v>8.0774611228739801E-2</v>
      </c>
      <c r="X451" s="489">
        <f t="shared" si="83"/>
        <v>7.0677784825147305E-2</v>
      </c>
      <c r="Y451" s="489">
        <f t="shared" si="84"/>
        <v>0.10601667723772097</v>
      </c>
      <c r="Z451" s="489">
        <f t="shared" si="85"/>
        <v>0.13462435204789963</v>
      </c>
      <c r="AA451" s="487">
        <v>0.1755904396458676</v>
      </c>
      <c r="AB451" s="485">
        <v>0.11040430450439453</v>
      </c>
      <c r="AC451" s="485">
        <v>7.9459144592285161E-2</v>
      </c>
      <c r="AD451" s="489">
        <f t="shared" si="86"/>
        <v>0.12293374824523925</v>
      </c>
      <c r="AE451" s="489">
        <f t="shared" si="87"/>
        <v>8.4973351757141283E-2</v>
      </c>
    </row>
    <row r="452" spans="1:31" x14ac:dyDescent="0.2">
      <c r="A452" s="485">
        <v>0.15133623487147269</v>
      </c>
      <c r="B452" s="485">
        <f t="shared" si="77"/>
        <v>7.7788396314567215E-2</v>
      </c>
      <c r="C452" s="486">
        <v>8.9842575212551401E-2</v>
      </c>
      <c r="D452" s="486">
        <v>6.5734217416583016E-2</v>
      </c>
      <c r="E452" s="487">
        <v>0.16559452331542968</v>
      </c>
      <c r="F452" s="486">
        <v>3.3296954717218386E-2</v>
      </c>
      <c r="G452" s="487">
        <v>0.12999352813720702</v>
      </c>
      <c r="H452" s="487">
        <v>0.16579657211303711</v>
      </c>
      <c r="I452" s="487">
        <v>0.17731020095825195</v>
      </c>
      <c r="J452" s="487">
        <v>9.7741509170532231E-2</v>
      </c>
      <c r="K452" s="487">
        <v>0.12247844070434569</v>
      </c>
      <c r="L452" s="487">
        <v>0.10485689491271973</v>
      </c>
      <c r="M452" s="481">
        <v>7.2720099495909379E-2</v>
      </c>
      <c r="N452" s="481">
        <v>7.2720099495909379E-2</v>
      </c>
      <c r="O452" s="486">
        <v>7.2720099495909379E-2</v>
      </c>
      <c r="P452" s="486">
        <v>0.10044417114784025</v>
      </c>
      <c r="Q452" s="488">
        <f t="shared" si="78"/>
        <v>8.6582135321874809E-2</v>
      </c>
      <c r="R452" s="487">
        <f t="shared" si="79"/>
        <v>0.10044417114784025</v>
      </c>
      <c r="S452" s="489">
        <v>0.11181851806640626</v>
      </c>
      <c r="T452" s="487">
        <f t="shared" si="80"/>
        <v>8.9842575212551401E-2</v>
      </c>
      <c r="U452" s="487">
        <v>0</v>
      </c>
      <c r="V452" s="489">
        <f t="shared" si="81"/>
        <v>9.0399754033056223E-2</v>
      </c>
      <c r="W452" s="489">
        <f t="shared" si="82"/>
        <v>8.0355336918272208E-2</v>
      </c>
      <c r="X452" s="489">
        <f t="shared" si="83"/>
        <v>7.0310919803488178E-2</v>
      </c>
      <c r="Y452" s="489">
        <f t="shared" si="84"/>
        <v>0.10546637970523226</v>
      </c>
      <c r="Z452" s="489">
        <f t="shared" si="85"/>
        <v>0.13392556153045368</v>
      </c>
      <c r="AA452" s="487">
        <v>0.17468737471731086</v>
      </c>
      <c r="AB452" s="485">
        <v>0.10983649444580078</v>
      </c>
      <c r="AC452" s="485">
        <v>7.9050483703613283E-2</v>
      </c>
      <c r="AD452" s="489">
        <f t="shared" si="86"/>
        <v>0.12230150413513184</v>
      </c>
      <c r="AE452" s="489">
        <f t="shared" si="87"/>
        <v>8.4536336682506416E-2</v>
      </c>
    </row>
    <row r="453" spans="1:31" x14ac:dyDescent="0.2">
      <c r="A453" s="485">
        <v>0.15055791067361132</v>
      </c>
      <c r="B453" s="485">
        <f t="shared" si="77"/>
        <v>7.7387172509698648E-2</v>
      </c>
      <c r="C453" s="486">
        <v>8.9379177307802204E-2</v>
      </c>
      <c r="D453" s="486">
        <v>6.5395167711595079E-2</v>
      </c>
      <c r="E453" s="487">
        <v>0.16474287231445314</v>
      </c>
      <c r="F453" s="486">
        <v>3.3125212767324538E-2</v>
      </c>
      <c r="G453" s="487">
        <v>0.1293249658203125</v>
      </c>
      <c r="H453" s="487">
        <v>0.16494388504028318</v>
      </c>
      <c r="I453" s="487">
        <v>0.17639829498291013</v>
      </c>
      <c r="J453" s="487">
        <v>9.7238821945190429E-2</v>
      </c>
      <c r="K453" s="487">
        <v>0.12184853126525878</v>
      </c>
      <c r="L453" s="487">
        <v>0.1043176121520996</v>
      </c>
      <c r="M453" s="481">
        <v>7.2342666699274458E-2</v>
      </c>
      <c r="N453" s="481">
        <v>7.2342666699274458E-2</v>
      </c>
      <c r="O453" s="486">
        <v>7.2342666699274458E-2</v>
      </c>
      <c r="P453" s="486">
        <v>9.992284451758536E-2</v>
      </c>
      <c r="Q453" s="488">
        <f t="shared" si="78"/>
        <v>8.6132755608429909E-2</v>
      </c>
      <c r="R453" s="487">
        <f t="shared" si="79"/>
        <v>9.992284451758536E-2</v>
      </c>
      <c r="S453" s="489">
        <v>0.1112434326171875</v>
      </c>
      <c r="T453" s="487">
        <f t="shared" si="80"/>
        <v>8.9379177307802204E-2</v>
      </c>
      <c r="U453" s="487">
        <v>0</v>
      </c>
      <c r="V453" s="489">
        <f t="shared" si="81"/>
        <v>8.9930560065826823E-2</v>
      </c>
      <c r="W453" s="489">
        <f t="shared" si="82"/>
        <v>7.9938275614068299E-2</v>
      </c>
      <c r="X453" s="489">
        <f t="shared" si="83"/>
        <v>6.9945991162309748E-2</v>
      </c>
      <c r="Y453" s="489">
        <f t="shared" si="84"/>
        <v>0.10491898674346462</v>
      </c>
      <c r="Z453" s="489">
        <f t="shared" si="85"/>
        <v>0.13323045935678049</v>
      </c>
      <c r="AA453" s="487">
        <v>0.17378895167300576</v>
      </c>
      <c r="AB453" s="485">
        <v>0.1092716064453125</v>
      </c>
      <c r="AC453" s="485">
        <v>7.864392852783203E-2</v>
      </c>
      <c r="AD453" s="489">
        <f t="shared" si="86"/>
        <v>0.12167250442504883</v>
      </c>
      <c r="AE453" s="489">
        <f t="shared" si="87"/>
        <v>8.4101564177942401E-2</v>
      </c>
    </row>
    <row r="454" spans="1:31" x14ac:dyDescent="0.2">
      <c r="A454" s="485">
        <v>0.14978358940710312</v>
      </c>
      <c r="B454" s="485">
        <f t="shared" si="77"/>
        <v>7.6974499604752999E-2</v>
      </c>
      <c r="C454" s="486">
        <v>8.8902556137327976E-2</v>
      </c>
      <c r="D454" s="486">
        <v>6.5046443072178023E-2</v>
      </c>
      <c r="E454" s="487">
        <v>0.16389560241699219</v>
      </c>
      <c r="F454" s="486">
        <v>3.2948570084353784E-2</v>
      </c>
      <c r="G454" s="487">
        <v>0.12865985214233397</v>
      </c>
      <c r="H454" s="487">
        <v>0.16409557907104494</v>
      </c>
      <c r="I454" s="487">
        <v>0.17549108093261717</v>
      </c>
      <c r="J454" s="487">
        <v>9.6738724899291986E-2</v>
      </c>
      <c r="K454" s="487">
        <v>0.12122186325073242</v>
      </c>
      <c r="L454" s="487">
        <v>0.10378110458374024</v>
      </c>
      <c r="M454" s="481">
        <v>7.1954476375048371E-2</v>
      </c>
      <c r="N454" s="481">
        <v>7.1954476375048371E-2</v>
      </c>
      <c r="O454" s="486">
        <v>7.1954476375048371E-2</v>
      </c>
      <c r="P454" s="486">
        <v>9.9386659121322316E-2</v>
      </c>
      <c r="Q454" s="488">
        <f t="shared" si="78"/>
        <v>8.567056774818535E-2</v>
      </c>
      <c r="R454" s="487">
        <f t="shared" si="79"/>
        <v>9.9386659121322316E-2</v>
      </c>
      <c r="S454" s="489">
        <v>0.11067130126953124</v>
      </c>
      <c r="T454" s="487">
        <f t="shared" si="80"/>
        <v>8.8902556137327976E-2</v>
      </c>
      <c r="U454" s="487">
        <v>0</v>
      </c>
      <c r="V454" s="489">
        <f t="shared" si="81"/>
        <v>8.9447993209190085E-2</v>
      </c>
      <c r="W454" s="489">
        <f t="shared" si="82"/>
        <v>7.9509327297057855E-2</v>
      </c>
      <c r="X454" s="489">
        <f t="shared" si="83"/>
        <v>6.9570661384925611E-2</v>
      </c>
      <c r="Y454" s="489">
        <f t="shared" si="84"/>
        <v>0.10435599207738844</v>
      </c>
      <c r="Z454" s="489">
        <f t="shared" si="85"/>
        <v>0.13251554549509642</v>
      </c>
      <c r="AA454" s="487">
        <v>0.17289515686035156</v>
      </c>
      <c r="AB454" s="485">
        <v>0.1087096176147461</v>
      </c>
      <c r="AC454" s="485">
        <v>7.8239463806152348E-2</v>
      </c>
      <c r="AD454" s="489">
        <f t="shared" si="86"/>
        <v>0.1210467357635498</v>
      </c>
      <c r="AE454" s="489">
        <f t="shared" si="87"/>
        <v>8.3669025014765849E-2</v>
      </c>
    </row>
    <row r="455" spans="1:31" x14ac:dyDescent="0.2">
      <c r="A455" s="485">
        <v>0.14901325048477157</v>
      </c>
      <c r="B455" s="485">
        <f t="shared" si="77"/>
        <v>7.6564039269721246E-2</v>
      </c>
      <c r="C455" s="486">
        <v>8.8428490399133128E-2</v>
      </c>
      <c r="D455" s="486">
        <v>6.4699588140309378E-2</v>
      </c>
      <c r="E455" s="487">
        <v>0.16305268402099607</v>
      </c>
      <c r="F455" s="486">
        <v>3.2772874481458221E-2</v>
      </c>
      <c r="G455" s="487">
        <v>0.12799815750122068</v>
      </c>
      <c r="H455" s="487">
        <v>0.16325163940429688</v>
      </c>
      <c r="I455" s="487">
        <v>0.17458852920532225</v>
      </c>
      <c r="J455" s="487">
        <v>9.6241195831298823E-2</v>
      </c>
      <c r="K455" s="487">
        <v>0.1205984144592285</v>
      </c>
      <c r="L455" s="487">
        <v>0.10324735740661621</v>
      </c>
      <c r="M455" s="481">
        <v>7.1568380399037207E-2</v>
      </c>
      <c r="N455" s="481">
        <v>7.1568380399037207E-2</v>
      </c>
      <c r="O455" s="486">
        <v>7.1568380399037207E-2</v>
      </c>
      <c r="P455" s="486">
        <v>9.8853366530102182E-2</v>
      </c>
      <c r="Q455" s="488">
        <f t="shared" si="78"/>
        <v>8.5210873464569695E-2</v>
      </c>
      <c r="R455" s="487">
        <f t="shared" si="79"/>
        <v>9.8853366530102182E-2</v>
      </c>
      <c r="S455" s="489">
        <v>0.11010211181640626</v>
      </c>
      <c r="T455" s="487">
        <f t="shared" si="80"/>
        <v>8.8428490399133128E-2</v>
      </c>
      <c r="U455" s="487">
        <v>0</v>
      </c>
      <c r="V455" s="489">
        <f t="shared" si="81"/>
        <v>8.8968029877091973E-2</v>
      </c>
      <c r="W455" s="489">
        <f t="shared" si="82"/>
        <v>7.9082693224081749E-2</v>
      </c>
      <c r="X455" s="489">
        <f t="shared" si="83"/>
        <v>6.9197356571071525E-2</v>
      </c>
      <c r="Y455" s="489">
        <f t="shared" si="84"/>
        <v>0.10379603485660731</v>
      </c>
      <c r="Z455" s="489">
        <f t="shared" si="85"/>
        <v>0.13180448870680292</v>
      </c>
      <c r="AA455" s="487">
        <v>0.17200594932154606</v>
      </c>
      <c r="AB455" s="485">
        <v>0.10815052032470703</v>
      </c>
      <c r="AC455" s="485">
        <v>7.7837074279785159E-2</v>
      </c>
      <c r="AD455" s="489">
        <f t="shared" si="86"/>
        <v>0.12042418479919435</v>
      </c>
      <c r="AE455" s="489">
        <f t="shared" si="87"/>
        <v>8.3238709964293361E-2</v>
      </c>
    </row>
    <row r="456" spans="1:31" x14ac:dyDescent="0.2">
      <c r="A456" s="485">
        <v>0.14824687342543622</v>
      </c>
      <c r="B456" s="485">
        <f t="shared" si="77"/>
        <v>7.6155755784549986E-2</v>
      </c>
      <c r="C456" s="486">
        <v>8.7956938837943893E-2</v>
      </c>
      <c r="D456" s="486">
        <v>6.4354572731156079E-2</v>
      </c>
      <c r="E456" s="487">
        <v>0.16221410232543945</v>
      </c>
      <c r="F456" s="486">
        <v>3.2598110668838151E-2</v>
      </c>
      <c r="G456" s="487">
        <v>0.12733986709594727</v>
      </c>
      <c r="H456" s="487">
        <v>0.16241203643798827</v>
      </c>
      <c r="I456" s="487">
        <v>0.17369062500000002</v>
      </c>
      <c r="J456" s="487">
        <v>9.5746227340698237E-2</v>
      </c>
      <c r="K456" s="487">
        <v>0.11997817749023437</v>
      </c>
      <c r="L456" s="487">
        <v>0.10271635581970215</v>
      </c>
      <c r="M456" s="481">
        <v>7.1184344890546383E-2</v>
      </c>
      <c r="N456" s="481">
        <v>7.1184344890546383E-2</v>
      </c>
      <c r="O456" s="486">
        <v>7.1184344890546383E-2</v>
      </c>
      <c r="P456" s="486">
        <v>9.8322919946432843E-2</v>
      </c>
      <c r="Q456" s="488">
        <f t="shared" si="78"/>
        <v>8.4753632418489613E-2</v>
      </c>
      <c r="R456" s="487">
        <f t="shared" si="79"/>
        <v>9.8322919946432843E-2</v>
      </c>
      <c r="S456" s="489">
        <v>0.10953585205078126</v>
      </c>
      <c r="T456" s="487">
        <f t="shared" si="80"/>
        <v>8.7956938837943893E-2</v>
      </c>
      <c r="U456" s="487">
        <v>0</v>
      </c>
      <c r="V456" s="489">
        <f t="shared" si="81"/>
        <v>8.8490627951789566E-2</v>
      </c>
      <c r="W456" s="489">
        <f t="shared" si="82"/>
        <v>7.8658335957146275E-2</v>
      </c>
      <c r="X456" s="489">
        <f t="shared" si="83"/>
        <v>6.8826043962502984E-2</v>
      </c>
      <c r="Y456" s="489">
        <f t="shared" si="84"/>
        <v>0.1032390659437545</v>
      </c>
      <c r="Z456" s="489">
        <f t="shared" si="85"/>
        <v>0.13109722659524378</v>
      </c>
      <c r="AA456" s="487">
        <v>0.17112131540398848</v>
      </c>
      <c r="AB456" s="485">
        <v>0.10759429931640625</v>
      </c>
      <c r="AC456" s="485">
        <v>7.7436759948730463E-2</v>
      </c>
      <c r="AD456" s="489">
        <f t="shared" si="86"/>
        <v>0.11980483818054199</v>
      </c>
      <c r="AE456" s="489">
        <f t="shared" si="87"/>
        <v>8.2810609797841467E-2</v>
      </c>
    </row>
    <row r="457" spans="1:31" x14ac:dyDescent="0.2">
      <c r="A457" s="485">
        <v>0.14748443785309792</v>
      </c>
      <c r="B457" s="485">
        <f t="shared" si="77"/>
        <v>7.5749661335161825E-2</v>
      </c>
      <c r="C457" s="486">
        <v>8.7487915528027385E-2</v>
      </c>
      <c r="D457" s="486">
        <v>6.4011407142296264E-2</v>
      </c>
      <c r="E457" s="487">
        <v>0.16137982772827147</v>
      </c>
      <c r="F457" s="486">
        <v>3.2424283862620015E-2</v>
      </c>
      <c r="G457" s="487">
        <v>0.12668495132446286</v>
      </c>
      <c r="H457" s="487">
        <v>0.16157675537109376</v>
      </c>
      <c r="I457" s="487">
        <v>0.1727973387145996</v>
      </c>
      <c r="J457" s="487">
        <v>9.525380462646485E-2</v>
      </c>
      <c r="K457" s="487">
        <v>0.1193611301422119</v>
      </c>
      <c r="L457" s="487">
        <v>0.10218808502197266</v>
      </c>
      <c r="M457" s="481">
        <v>7.0802381314382198E-2</v>
      </c>
      <c r="N457" s="481">
        <v>7.0802381314382198E-2</v>
      </c>
      <c r="O457" s="486">
        <v>7.0802381314382198E-2</v>
      </c>
      <c r="P457" s="486">
        <v>9.7795335206004488E-2</v>
      </c>
      <c r="Q457" s="488">
        <f t="shared" si="78"/>
        <v>8.4298858260193343E-2</v>
      </c>
      <c r="R457" s="487">
        <f t="shared" si="79"/>
        <v>9.7795335206004488E-2</v>
      </c>
      <c r="S457" s="489">
        <v>0.108972509765625</v>
      </c>
      <c r="T457" s="487">
        <f t="shared" si="80"/>
        <v>8.7487915528027385E-2</v>
      </c>
      <c r="U457" s="487">
        <v>0</v>
      </c>
      <c r="V457" s="489">
        <f t="shared" si="81"/>
        <v>8.8015801685404044E-2</v>
      </c>
      <c r="W457" s="489">
        <f t="shared" si="82"/>
        <v>7.8236268164803599E-2</v>
      </c>
      <c r="X457" s="489">
        <f t="shared" si="83"/>
        <v>6.845673464420314E-2</v>
      </c>
      <c r="Y457" s="489">
        <f t="shared" si="84"/>
        <v>0.10268510196630472</v>
      </c>
      <c r="Z457" s="489">
        <f t="shared" si="85"/>
        <v>0.13039378027467263</v>
      </c>
      <c r="AA457" s="487">
        <v>0.17024124145507813</v>
      </c>
      <c r="AB457" s="485">
        <v>0.10704093933105469</v>
      </c>
      <c r="AC457" s="485">
        <v>7.7038497924804689E-2</v>
      </c>
      <c r="AD457" s="489">
        <f t="shared" si="86"/>
        <v>0.11918868255615235</v>
      </c>
      <c r="AE457" s="489">
        <f t="shared" si="87"/>
        <v>8.2384715286726765E-2</v>
      </c>
    </row>
    <row r="458" spans="1:31" x14ac:dyDescent="0.2">
      <c r="A458" s="485">
        <v>0.14672592349676417</v>
      </c>
      <c r="B458" s="485">
        <f t="shared" si="77"/>
        <v>7.5339122560010061E-2</v>
      </c>
      <c r="C458" s="486">
        <v>8.7013759194541782E-2</v>
      </c>
      <c r="D458" s="486">
        <v>6.366448592547834E-2</v>
      </c>
      <c r="E458" s="487">
        <v>0.16054984542846679</v>
      </c>
      <c r="F458" s="486">
        <v>3.2248554683802479E-2</v>
      </c>
      <c r="G458" s="487">
        <v>0.12603341018676759</v>
      </c>
      <c r="H458" s="487">
        <v>0.16074576660156251</v>
      </c>
      <c r="I458" s="487">
        <v>0.17190864074707032</v>
      </c>
      <c r="J458" s="487">
        <v>9.4763912887573243E-2</v>
      </c>
      <c r="K458" s="487">
        <v>0.11874725761413574</v>
      </c>
      <c r="L458" s="487">
        <v>0.10166253021240233</v>
      </c>
      <c r="M458" s="481">
        <v>7.0416250546283102E-2</v>
      </c>
      <c r="N458" s="481">
        <v>7.0416250546283102E-2</v>
      </c>
      <c r="O458" s="486">
        <v>7.0416250546283102E-2</v>
      </c>
      <c r="P458" s="486">
        <v>9.7261994558435927E-2</v>
      </c>
      <c r="Q458" s="488">
        <f t="shared" si="78"/>
        <v>8.3839122552359507E-2</v>
      </c>
      <c r="R458" s="487">
        <f t="shared" si="79"/>
        <v>9.7261994558435927E-2</v>
      </c>
      <c r="S458" s="489">
        <v>0.10841206054687501</v>
      </c>
      <c r="T458" s="487">
        <f t="shared" si="80"/>
        <v>8.7013759194541782E-2</v>
      </c>
      <c r="U458" s="487">
        <v>0</v>
      </c>
      <c r="V458" s="489">
        <f t="shared" si="81"/>
        <v>8.7535795102592337E-2</v>
      </c>
      <c r="W458" s="489">
        <f t="shared" si="82"/>
        <v>7.7809595646748747E-2</v>
      </c>
      <c r="X458" s="489">
        <f t="shared" si="83"/>
        <v>6.8083396190905143E-2</v>
      </c>
      <c r="Y458" s="489">
        <f t="shared" si="84"/>
        <v>0.10212509428635773</v>
      </c>
      <c r="Z458" s="489">
        <f t="shared" si="85"/>
        <v>0.1296826594112479</v>
      </c>
      <c r="AA458" s="487">
        <v>0.16936568651701275</v>
      </c>
      <c r="AB458" s="485">
        <v>0.10649042510986328</v>
      </c>
      <c r="AC458" s="485">
        <v>7.6642288208007808E-2</v>
      </c>
      <c r="AD458" s="489">
        <f t="shared" si="86"/>
        <v>0.11857569122314454</v>
      </c>
      <c r="AE458" s="489">
        <f t="shared" si="87"/>
        <v>8.1961007973582439E-2</v>
      </c>
    </row>
    <row r="459" spans="1:31" x14ac:dyDescent="0.2">
      <c r="A459" s="485">
        <v>0.14597131018945947</v>
      </c>
      <c r="B459" s="485">
        <f t="shared" si="77"/>
        <v>7.4937371035117495E-2</v>
      </c>
      <c r="C459" s="486">
        <v>8.654975179366986E-2</v>
      </c>
      <c r="D459" s="486">
        <v>6.3324990276565143E-2</v>
      </c>
      <c r="E459" s="487">
        <v>0.15972414062500001</v>
      </c>
      <c r="F459" s="486">
        <v>3.2076586845851102E-2</v>
      </c>
      <c r="G459" s="487">
        <v>0.12538521408081055</v>
      </c>
      <c r="H459" s="487">
        <v>0.15991905532836914</v>
      </c>
      <c r="I459" s="487">
        <v>0.17102451629638671</v>
      </c>
      <c r="J459" s="487">
        <v>9.4276537322998052E-2</v>
      </c>
      <c r="K459" s="487">
        <v>0.11813653770446776</v>
      </c>
      <c r="L459" s="487">
        <v>0.10113967658996581</v>
      </c>
      <c r="M459" s="481">
        <v>7.0038397359809129E-2</v>
      </c>
      <c r="N459" s="481">
        <v>7.0038397359809129E-2</v>
      </c>
      <c r="O459" s="486">
        <v>7.0038397359809129E-2</v>
      </c>
      <c r="P459" s="486">
        <v>9.6740087267411359E-2</v>
      </c>
      <c r="Q459" s="488">
        <f t="shared" si="78"/>
        <v>8.3389242313610251E-2</v>
      </c>
      <c r="R459" s="487">
        <f t="shared" si="79"/>
        <v>9.6740087267411359E-2</v>
      </c>
      <c r="S459" s="489">
        <v>0.10785449218750001</v>
      </c>
      <c r="T459" s="487">
        <f t="shared" si="80"/>
        <v>8.654975179366986E-2</v>
      </c>
      <c r="U459" s="487">
        <v>0</v>
      </c>
      <c r="V459" s="489">
        <f t="shared" si="81"/>
        <v>8.7066078540670222E-2</v>
      </c>
      <c r="W459" s="489">
        <f t="shared" si="82"/>
        <v>7.7392069813929099E-2</v>
      </c>
      <c r="X459" s="489">
        <f t="shared" si="83"/>
        <v>6.7718061087187947E-2</v>
      </c>
      <c r="Y459" s="489">
        <f t="shared" si="84"/>
        <v>0.10157709163078192</v>
      </c>
      <c r="Z459" s="489">
        <f t="shared" si="85"/>
        <v>0.12898678302321515</v>
      </c>
      <c r="AA459" s="487">
        <v>0.16849463693719161</v>
      </c>
      <c r="AB459" s="485">
        <v>0.10594274139404297</v>
      </c>
      <c r="AC459" s="485">
        <v>7.6248115539550784E-2</v>
      </c>
      <c r="AD459" s="489">
        <f t="shared" si="86"/>
        <v>0.11796585083007814</v>
      </c>
      <c r="AE459" s="489">
        <f t="shared" si="87"/>
        <v>8.1539478629725062E-2</v>
      </c>
    </row>
    <row r="460" spans="1:31" x14ac:dyDescent="0.2">
      <c r="A460" s="485">
        <v>0.1452205778680509</v>
      </c>
      <c r="B460" s="485">
        <f t="shared" si="77"/>
        <v>7.4537773524520942E-2</v>
      </c>
      <c r="C460" s="486">
        <v>8.6088232195613859E-2</v>
      </c>
      <c r="D460" s="486">
        <v>6.2987314853428025E-2</v>
      </c>
      <c r="E460" s="487">
        <v>0.15890268371582031</v>
      </c>
      <c r="F460" s="486">
        <v>3.1905541023519966E-2</v>
      </c>
      <c r="G460" s="487">
        <v>0.12474036300659179</v>
      </c>
      <c r="H460" s="487">
        <v>0.15909659194946288</v>
      </c>
      <c r="I460" s="487">
        <v>0.17014493576049805</v>
      </c>
      <c r="J460" s="487">
        <v>9.3791670532226562E-2</v>
      </c>
      <c r="K460" s="487">
        <v>0.1175289630126953</v>
      </c>
      <c r="L460" s="487">
        <v>0.1006195167541504</v>
      </c>
      <c r="M460" s="481">
        <v>6.9662582751056398E-2</v>
      </c>
      <c r="N460" s="481">
        <v>6.9662582751056398E-2</v>
      </c>
      <c r="O460" s="486">
        <v>6.9662582751056398E-2</v>
      </c>
      <c r="P460" s="486">
        <v>9.6220995748792906E-2</v>
      </c>
      <c r="Q460" s="488">
        <f t="shared" si="78"/>
        <v>8.2941789249924652E-2</v>
      </c>
      <c r="R460" s="487">
        <f t="shared" si="79"/>
        <v>9.6220995748792906E-2</v>
      </c>
      <c r="S460" s="489">
        <v>0.10729979248046875</v>
      </c>
      <c r="T460" s="487">
        <f t="shared" si="80"/>
        <v>8.6088232195613859E-2</v>
      </c>
      <c r="U460" s="487">
        <v>0</v>
      </c>
      <c r="V460" s="489">
        <f t="shared" si="81"/>
        <v>8.6598896173913614E-2</v>
      </c>
      <c r="W460" s="489">
        <f t="shared" si="82"/>
        <v>7.6976796599034336E-2</v>
      </c>
      <c r="X460" s="489">
        <f t="shared" si="83"/>
        <v>6.735469702415503E-2</v>
      </c>
      <c r="Y460" s="489">
        <f t="shared" si="84"/>
        <v>0.10103204553623255</v>
      </c>
      <c r="Z460" s="489">
        <f t="shared" si="85"/>
        <v>0.12829466099839054</v>
      </c>
      <c r="AA460" s="487">
        <v>0.16762806541041325</v>
      </c>
      <c r="AB460" s="485">
        <v>0.10539787292480468</v>
      </c>
      <c r="AC460" s="485">
        <v>7.5855972290039056E-2</v>
      </c>
      <c r="AD460" s="489">
        <f t="shared" si="86"/>
        <v>0.1173591480255127</v>
      </c>
      <c r="AE460" s="489">
        <f t="shared" si="87"/>
        <v>8.1120118026471177E-2</v>
      </c>
    </row>
    <row r="461" spans="1:31" x14ac:dyDescent="0.2">
      <c r="A461" s="485">
        <v>0.14447370657266584</v>
      </c>
      <c r="B461" s="485">
        <f t="shared" si="77"/>
        <v>7.4140295253497565E-2</v>
      </c>
      <c r="C461" s="486">
        <v>8.5629160236920132E-2</v>
      </c>
      <c r="D461" s="486">
        <v>6.2651430270074998E-2</v>
      </c>
      <c r="E461" s="487">
        <v>0.15808544509887695</v>
      </c>
      <c r="F461" s="486">
        <v>3.1735402331653575E-2</v>
      </c>
      <c r="G461" s="487">
        <v>0.12409881996154785</v>
      </c>
      <c r="H461" s="487">
        <v>0.15827836166381837</v>
      </c>
      <c r="I461" s="487">
        <v>0.16926988433837889</v>
      </c>
      <c r="J461" s="487">
        <v>9.3309297714233394E-2</v>
      </c>
      <c r="K461" s="487">
        <v>0.11692451133728027</v>
      </c>
      <c r="L461" s="487">
        <v>0.10010202850341797</v>
      </c>
      <c r="M461" s="481">
        <v>6.9288773741541007E-2</v>
      </c>
      <c r="N461" s="481">
        <v>6.9288773741541007E-2</v>
      </c>
      <c r="O461" s="486">
        <v>6.9288773741541007E-2</v>
      </c>
      <c r="P461" s="486">
        <v>9.5704674451261115E-2</v>
      </c>
      <c r="Q461" s="488">
        <f t="shared" si="78"/>
        <v>8.2496724096401061E-2</v>
      </c>
      <c r="R461" s="487">
        <f t="shared" si="79"/>
        <v>9.5704674451261115E-2</v>
      </c>
      <c r="S461" s="489">
        <v>0.10674794921875</v>
      </c>
      <c r="T461" s="487">
        <f t="shared" si="80"/>
        <v>8.5629160236920132E-2</v>
      </c>
      <c r="U461" s="487">
        <v>0</v>
      </c>
      <c r="V461" s="489">
        <f t="shared" si="81"/>
        <v>8.6134207006135E-2</v>
      </c>
      <c r="W461" s="489">
        <f t="shared" si="82"/>
        <v>7.6563739561008898E-2</v>
      </c>
      <c r="X461" s="489">
        <f t="shared" si="83"/>
        <v>6.6993272115882782E-2</v>
      </c>
      <c r="Y461" s="489">
        <f t="shared" si="84"/>
        <v>0.10048990817382417</v>
      </c>
      <c r="Z461" s="489">
        <f t="shared" si="85"/>
        <v>0.12760623260168147</v>
      </c>
      <c r="AA461" s="487">
        <v>0.16676595828407689</v>
      </c>
      <c r="AB461" s="485">
        <v>0.10485581207275391</v>
      </c>
      <c r="AC461" s="485">
        <v>7.5465843200683599E-2</v>
      </c>
      <c r="AD461" s="489">
        <f t="shared" si="86"/>
        <v>0.11675556945800782</v>
      </c>
      <c r="AE461" s="489">
        <f t="shared" si="87"/>
        <v>8.0702916935137425E-2</v>
      </c>
    </row>
    <row r="462" spans="1:31" x14ac:dyDescent="0.2">
      <c r="A462" s="485">
        <v>0.14373067644587717</v>
      </c>
      <c r="B462" s="485">
        <f t="shared" si="77"/>
        <v>7.3744948085469664E-2</v>
      </c>
      <c r="C462" s="486">
        <v>8.517254961938045E-2</v>
      </c>
      <c r="D462" s="486">
        <v>6.2317346551558891E-2</v>
      </c>
      <c r="E462" s="487">
        <v>0.15727240997314454</v>
      </c>
      <c r="F462" s="486">
        <v>3.1566175848333725E-2</v>
      </c>
      <c r="G462" s="487">
        <v>0.123460577545166</v>
      </c>
      <c r="H462" s="487">
        <v>0.15746433486938477</v>
      </c>
      <c r="I462" s="487">
        <v>0.1683993324279785</v>
      </c>
      <c r="J462" s="487">
        <v>9.2829404067993171E-2</v>
      </c>
      <c r="K462" s="487">
        <v>0.11632316787719726</v>
      </c>
      <c r="L462" s="487">
        <v>9.9587204437255855E-2</v>
      </c>
      <c r="M462" s="481">
        <v>6.8916981490772355E-2</v>
      </c>
      <c r="N462" s="481">
        <v>6.8916981490772355E-2</v>
      </c>
      <c r="O462" s="486">
        <v>6.8916981490772355E-2</v>
      </c>
      <c r="P462" s="486">
        <v>9.5191138788816826E-2</v>
      </c>
      <c r="Q462" s="488">
        <f t="shared" si="78"/>
        <v>8.2054060139794591E-2</v>
      </c>
      <c r="R462" s="487">
        <f t="shared" si="79"/>
        <v>9.5191138788816826E-2</v>
      </c>
      <c r="S462" s="489">
        <v>0.10619893798828124</v>
      </c>
      <c r="T462" s="487">
        <f t="shared" si="80"/>
        <v>8.517254961938045E-2</v>
      </c>
      <c r="U462" s="487">
        <v>0</v>
      </c>
      <c r="V462" s="489">
        <f t="shared" si="81"/>
        <v>8.5672024909935141E-2</v>
      </c>
      <c r="W462" s="489">
        <f t="shared" si="82"/>
        <v>7.6152911031053469E-2</v>
      </c>
      <c r="X462" s="489">
        <f t="shared" si="83"/>
        <v>6.663379715217177E-2</v>
      </c>
      <c r="Y462" s="489">
        <f t="shared" si="84"/>
        <v>9.9950695728257655E-2</v>
      </c>
      <c r="Z462" s="489">
        <f t="shared" si="85"/>
        <v>0.12692151838508911</v>
      </c>
      <c r="AA462" s="487">
        <v>0.16590827460038035</v>
      </c>
      <c r="AB462" s="485">
        <v>0.10431653594970704</v>
      </c>
      <c r="AC462" s="485">
        <v>7.507772064208984E-2</v>
      </c>
      <c r="AD462" s="489">
        <f t="shared" si="86"/>
        <v>0.11615508842468261</v>
      </c>
      <c r="AE462" s="489">
        <f t="shared" si="87"/>
        <v>8.0287856898356921E-2</v>
      </c>
    </row>
    <row r="463" spans="1:31" x14ac:dyDescent="0.2">
      <c r="A463" s="485">
        <v>0.14299146773258689</v>
      </c>
      <c r="B463" s="485">
        <f t="shared" si="77"/>
        <v>7.3345274210669276E-2</v>
      </c>
      <c r="C463" s="486">
        <v>8.4710941823636213E-2</v>
      </c>
      <c r="D463" s="486">
        <v>6.1979606597702352E-2</v>
      </c>
      <c r="E463" s="487">
        <v>0.15646354873657228</v>
      </c>
      <c r="F463" s="486">
        <v>3.139509733866671E-2</v>
      </c>
      <c r="G463" s="487">
        <v>0.12282562095642088</v>
      </c>
      <c r="H463" s="487">
        <v>0.15665449676513674</v>
      </c>
      <c r="I463" s="487">
        <v>0.16753325042724609</v>
      </c>
      <c r="J463" s="487">
        <v>9.2351982192993162E-2</v>
      </c>
      <c r="K463" s="487">
        <v>0.1157249178314209</v>
      </c>
      <c r="L463" s="487">
        <v>9.9075029754638666E-2</v>
      </c>
      <c r="M463" s="481">
        <v>6.8541133016411807E-2</v>
      </c>
      <c r="N463" s="481">
        <v>6.8541133016411807E-2</v>
      </c>
      <c r="O463" s="486">
        <v>6.8541133016411807E-2</v>
      </c>
      <c r="P463" s="486">
        <v>9.4672000493544656E-2</v>
      </c>
      <c r="Q463" s="488">
        <f t="shared" si="78"/>
        <v>8.1606566754978238E-2</v>
      </c>
      <c r="R463" s="487">
        <f t="shared" si="79"/>
        <v>9.4672000493544656E-2</v>
      </c>
      <c r="S463" s="489">
        <v>0.10565275878906251</v>
      </c>
      <c r="T463" s="487">
        <f t="shared" si="80"/>
        <v>8.4710941823636213E-2</v>
      </c>
      <c r="U463" s="487">
        <v>0</v>
      </c>
      <c r="V463" s="489">
        <f t="shared" si="81"/>
        <v>8.5204800444190196E-2</v>
      </c>
      <c r="W463" s="489">
        <f t="shared" si="82"/>
        <v>7.5737600394835736E-2</v>
      </c>
      <c r="X463" s="489">
        <f t="shared" si="83"/>
        <v>6.6270400345481248E-2</v>
      </c>
      <c r="Y463" s="489">
        <f t="shared" si="84"/>
        <v>9.9405600518221893E-2</v>
      </c>
      <c r="Z463" s="489">
        <f t="shared" si="85"/>
        <v>0.12622933399139288</v>
      </c>
      <c r="AA463" s="487">
        <v>0.16505500070672285</v>
      </c>
      <c r="AB463" s="485">
        <v>0.10378003692626953</v>
      </c>
      <c r="AC463" s="485">
        <v>7.4691596984863287E-2</v>
      </c>
      <c r="AD463" s="489">
        <f t="shared" si="86"/>
        <v>0.11555770492553712</v>
      </c>
      <c r="AE463" s="489">
        <f t="shared" si="87"/>
        <v>7.9874937916129693E-2</v>
      </c>
    </row>
    <row r="464" spans="1:31" x14ac:dyDescent="0.2">
      <c r="A464" s="485">
        <v>0.1422560607792111</v>
      </c>
      <c r="B464" s="485">
        <f t="shared" si="77"/>
        <v>7.2960544370216207E-2</v>
      </c>
      <c r="C464" s="486">
        <v>8.4266593806900658E-2</v>
      </c>
      <c r="D464" s="486">
        <v>6.1654494933531763E-2</v>
      </c>
      <c r="E464" s="487">
        <v>0.15565886138916016</v>
      </c>
      <c r="F464" s="486">
        <v>3.1230415552142603E-2</v>
      </c>
      <c r="G464" s="487">
        <v>0.1221939279937744</v>
      </c>
      <c r="H464" s="487">
        <v>0.15584881774902343</v>
      </c>
      <c r="I464" s="487">
        <v>0.16667162353515624</v>
      </c>
      <c r="J464" s="487">
        <v>9.1877017288208004E-2</v>
      </c>
      <c r="K464" s="487">
        <v>0.11512974639892577</v>
      </c>
      <c r="L464" s="487">
        <v>9.8565482254028308E-2</v>
      </c>
      <c r="M464" s="481">
        <v>6.8179349820690294E-2</v>
      </c>
      <c r="N464" s="481">
        <v>6.8179349820690294E-2</v>
      </c>
      <c r="O464" s="486">
        <v>6.8179349820690294E-2</v>
      </c>
      <c r="P464" s="486">
        <v>9.4172289774206233E-2</v>
      </c>
      <c r="Q464" s="488">
        <f t="shared" si="78"/>
        <v>8.1175819797448256E-2</v>
      </c>
      <c r="R464" s="487">
        <f t="shared" si="79"/>
        <v>9.4172289774206233E-2</v>
      </c>
      <c r="S464" s="489">
        <v>0.10510938720703125</v>
      </c>
      <c r="T464" s="487">
        <f t="shared" si="80"/>
        <v>8.4266593806900658E-2</v>
      </c>
      <c r="U464" s="487">
        <v>0</v>
      </c>
      <c r="V464" s="489">
        <f t="shared" si="81"/>
        <v>8.4755060796785617E-2</v>
      </c>
      <c r="W464" s="489">
        <f t="shared" si="82"/>
        <v>7.5337831819364987E-2</v>
      </c>
      <c r="X464" s="489">
        <f t="shared" si="83"/>
        <v>6.5920602841944356E-2</v>
      </c>
      <c r="Y464" s="489">
        <f t="shared" si="84"/>
        <v>9.8880904262916555E-2</v>
      </c>
      <c r="Z464" s="489">
        <f t="shared" si="85"/>
        <v>0.12556305303227497</v>
      </c>
      <c r="AA464" s="487">
        <v>0.16420612295050371</v>
      </c>
      <c r="AB464" s="485">
        <v>0.10324629211425781</v>
      </c>
      <c r="AC464" s="485">
        <v>7.4307456970214847E-2</v>
      </c>
      <c r="AD464" s="489">
        <f t="shared" si="86"/>
        <v>0.11496339225769044</v>
      </c>
      <c r="AE464" s="489">
        <f t="shared" si="87"/>
        <v>7.9464141531088883E-2</v>
      </c>
    </row>
    <row r="465" spans="1:31" x14ac:dyDescent="0.2">
      <c r="A465" s="485">
        <v>0.14152443603321443</v>
      </c>
      <c r="B465" s="485">
        <f t="shared" si="77"/>
        <v>7.2577854919671045E-2</v>
      </c>
      <c r="C465" s="486">
        <v>8.3824602361227712E-2</v>
      </c>
      <c r="D465" s="486">
        <v>6.1331107478114384E-2</v>
      </c>
      <c r="E465" s="487">
        <v>0.15485830352783203</v>
      </c>
      <c r="F465" s="486">
        <v>3.10666071448574E-2</v>
      </c>
      <c r="G465" s="487">
        <v>0.12156548385620118</v>
      </c>
      <c r="H465" s="487">
        <v>0.15504728302001952</v>
      </c>
      <c r="I465" s="487">
        <v>0.16581442214965819</v>
      </c>
      <c r="J465" s="487">
        <v>9.1404494552612292E-2</v>
      </c>
      <c r="K465" s="487">
        <v>0.11453763137817383</v>
      </c>
      <c r="L465" s="487">
        <v>9.8058561935424796E-2</v>
      </c>
      <c r="M465" s="481">
        <v>6.7819497343219265E-2</v>
      </c>
      <c r="N465" s="481">
        <v>6.7819497343219265E-2</v>
      </c>
      <c r="O465" s="486">
        <v>6.7819497343219265E-2</v>
      </c>
      <c r="P465" s="486">
        <v>9.367524584707157E-2</v>
      </c>
      <c r="Q465" s="488">
        <f t="shared" si="78"/>
        <v>8.0747371595145417E-2</v>
      </c>
      <c r="R465" s="487">
        <f t="shared" si="79"/>
        <v>9.367524584707157E-2</v>
      </c>
      <c r="S465" s="489">
        <v>0.10456881103515625</v>
      </c>
      <c r="T465" s="487">
        <f t="shared" si="80"/>
        <v>8.3824602361227712E-2</v>
      </c>
      <c r="U465" s="487">
        <v>0</v>
      </c>
      <c r="V465" s="489">
        <f t="shared" si="81"/>
        <v>8.430772126236441E-2</v>
      </c>
      <c r="W465" s="489">
        <f t="shared" si="82"/>
        <v>7.4940196677657264E-2</v>
      </c>
      <c r="X465" s="489">
        <f t="shared" si="83"/>
        <v>6.5572672092950091E-2</v>
      </c>
      <c r="Y465" s="489">
        <f t="shared" si="84"/>
        <v>9.8359008139425136E-2</v>
      </c>
      <c r="Z465" s="489">
        <f t="shared" si="85"/>
        <v>0.12490032779609543</v>
      </c>
      <c r="AA465" s="487">
        <v>0.16336161402652138</v>
      </c>
      <c r="AB465" s="485">
        <v>0.10271529388427734</v>
      </c>
      <c r="AC465" s="485">
        <v>7.392529296875E-2</v>
      </c>
      <c r="AD465" s="489">
        <f t="shared" si="86"/>
        <v>0.11437213706970215</v>
      </c>
      <c r="AE465" s="489">
        <f t="shared" si="87"/>
        <v>7.9055458514551077E-2</v>
      </c>
    </row>
    <row r="466" spans="1:31" x14ac:dyDescent="0.2">
      <c r="A466" s="485">
        <v>0.14079657404264434</v>
      </c>
      <c r="B466" s="485">
        <f t="shared" si="77"/>
        <v>7.2190828061690554E-2</v>
      </c>
      <c r="C466" s="486">
        <v>8.3377601378500463E-2</v>
      </c>
      <c r="D466" s="486">
        <v>6.1004054744880631E-2</v>
      </c>
      <c r="E466" s="487">
        <v>0.1540618603515625</v>
      </c>
      <c r="F466" s="486">
        <v>3.0900942130856958E-2</v>
      </c>
      <c r="G466" s="487">
        <v>0.12094027374267577</v>
      </c>
      <c r="H466" s="487">
        <v>0.15424987777709959</v>
      </c>
      <c r="I466" s="487">
        <v>0.16496163146972656</v>
      </c>
      <c r="J466" s="487">
        <v>9.0934399185180662E-2</v>
      </c>
      <c r="K466" s="487">
        <v>0.11394856536865235</v>
      </c>
      <c r="L466" s="487">
        <v>9.7554246597290048E-2</v>
      </c>
      <c r="M466" s="481">
        <v>6.7455578319167361E-2</v>
      </c>
      <c r="N466" s="481">
        <v>6.7455578319167361E-2</v>
      </c>
      <c r="O466" s="486">
        <v>6.7455578319167361E-2</v>
      </c>
      <c r="P466" s="486">
        <v>9.3172585028546681E-2</v>
      </c>
      <c r="Q466" s="488">
        <f t="shared" si="78"/>
        <v>8.0314081673857021E-2</v>
      </c>
      <c r="R466" s="487">
        <f t="shared" si="79"/>
        <v>9.3172585028546681E-2</v>
      </c>
      <c r="S466" s="489">
        <v>0.10403101806640624</v>
      </c>
      <c r="T466" s="487">
        <f t="shared" si="80"/>
        <v>8.3377601378500463E-2</v>
      </c>
      <c r="U466" s="487">
        <v>0</v>
      </c>
      <c r="V466" s="489">
        <f t="shared" si="81"/>
        <v>8.3855326525692012E-2</v>
      </c>
      <c r="W466" s="489">
        <f t="shared" si="82"/>
        <v>7.4538068022837342E-2</v>
      </c>
      <c r="X466" s="489">
        <f t="shared" si="83"/>
        <v>6.5220809519982673E-2</v>
      </c>
      <c r="Y466" s="489">
        <f t="shared" si="84"/>
        <v>9.7831214279974016E-2</v>
      </c>
      <c r="Z466" s="489">
        <f t="shared" si="85"/>
        <v>0.12423011337139557</v>
      </c>
      <c r="AA466" s="487">
        <v>0.16252144662957443</v>
      </c>
      <c r="AB466" s="485">
        <v>0.10218702697753906</v>
      </c>
      <c r="AC466" s="485">
        <v>7.3545097351074215E-2</v>
      </c>
      <c r="AD466" s="489">
        <f t="shared" si="86"/>
        <v>0.11378392601013183</v>
      </c>
      <c r="AE466" s="489">
        <f t="shared" si="87"/>
        <v>7.8648879637832861E-2</v>
      </c>
    </row>
    <row r="467" spans="1:31" x14ac:dyDescent="0.2">
      <c r="A467" s="485">
        <v>0.14007245545566549</v>
      </c>
      <c r="B467" s="485">
        <f t="shared" si="77"/>
        <v>7.1805876270843311E-2</v>
      </c>
      <c r="C467" s="486">
        <v>8.293299701768371E-2</v>
      </c>
      <c r="D467" s="486">
        <v>6.0678755524002918E-2</v>
      </c>
      <c r="E467" s="487">
        <v>0.15326951705932618</v>
      </c>
      <c r="F467" s="486">
        <v>3.0736165339517549E-2</v>
      </c>
      <c r="G467" s="487">
        <v>0.12031827545166016</v>
      </c>
      <c r="H467" s="487">
        <v>0.15345657241821287</v>
      </c>
      <c r="I467" s="487">
        <v>0.16411323669433595</v>
      </c>
      <c r="J467" s="487">
        <v>9.0466723785400396E-2</v>
      </c>
      <c r="K467" s="487">
        <v>0.11336252616882324</v>
      </c>
      <c r="L467" s="487">
        <v>9.7052521438598632E-2</v>
      </c>
      <c r="M467" s="481">
        <v>6.709362269582593E-2</v>
      </c>
      <c r="N467" s="481">
        <v>6.709362269582593E-2</v>
      </c>
      <c r="O467" s="486">
        <v>6.709362269582593E-2</v>
      </c>
      <c r="P467" s="486">
        <v>9.267263614466377E-2</v>
      </c>
      <c r="Q467" s="488">
        <f t="shared" si="78"/>
        <v>7.988312942024485E-2</v>
      </c>
      <c r="R467" s="487">
        <f t="shared" si="79"/>
        <v>9.267263614466377E-2</v>
      </c>
      <c r="S467" s="489">
        <v>0.10349598388671875</v>
      </c>
      <c r="T467" s="487">
        <f t="shared" si="80"/>
        <v>8.293299701768371E-2</v>
      </c>
      <c r="U467" s="487">
        <v>0</v>
      </c>
      <c r="V467" s="489">
        <f t="shared" si="81"/>
        <v>8.3405372530197391E-2</v>
      </c>
      <c r="W467" s="489">
        <f t="shared" si="82"/>
        <v>7.4138108915731013E-2</v>
      </c>
      <c r="X467" s="489">
        <f t="shared" si="83"/>
        <v>6.4870845301264635E-2</v>
      </c>
      <c r="Y467" s="489">
        <f t="shared" si="84"/>
        <v>9.7306267951896966E-2</v>
      </c>
      <c r="Z467" s="489">
        <f t="shared" si="85"/>
        <v>0.12356351485955169</v>
      </c>
      <c r="AA467" s="487">
        <v>0.16168559345446135</v>
      </c>
      <c r="AB467" s="485">
        <v>0.10166147613525391</v>
      </c>
      <c r="AC467" s="485">
        <v>7.3166854858398439E-2</v>
      </c>
      <c r="AD467" s="489">
        <f t="shared" si="86"/>
        <v>0.11319873237609863</v>
      </c>
      <c r="AE467" s="489">
        <f t="shared" si="87"/>
        <v>7.8244386443567404E-2</v>
      </c>
    </row>
    <row r="468" spans="1:31" x14ac:dyDescent="0.2">
      <c r="A468" s="485">
        <v>0.13935206101991934</v>
      </c>
      <c r="B468" s="485">
        <f t="shared" si="77"/>
        <v>7.1422966046940983E-2</v>
      </c>
      <c r="C468" s="486">
        <v>8.2490750587361564E-2</v>
      </c>
      <c r="D468" s="486">
        <v>6.0355181506520396E-2</v>
      </c>
      <c r="E468" s="487">
        <v>0.15248124404907226</v>
      </c>
      <c r="F468" s="486">
        <v>3.0572262431242159E-2</v>
      </c>
      <c r="G468" s="487">
        <v>0.11969947418212891</v>
      </c>
      <c r="H468" s="487">
        <v>0.15266733734130861</v>
      </c>
      <c r="I468" s="487">
        <v>0.16326919342041016</v>
      </c>
      <c r="J468" s="487">
        <v>9.0001453552246091E-2</v>
      </c>
      <c r="K468" s="487">
        <v>0.11277949897766112</v>
      </c>
      <c r="L468" s="487">
        <v>9.6553379058837888E-2</v>
      </c>
      <c r="M468" s="481">
        <v>6.6733598710864664E-2</v>
      </c>
      <c r="N468" s="481">
        <v>6.6733598710864664E-2</v>
      </c>
      <c r="O468" s="486">
        <v>6.6733598710864664E-2</v>
      </c>
      <c r="P468" s="486">
        <v>9.2175355323907943E-2</v>
      </c>
      <c r="Q468" s="488">
        <f t="shared" si="78"/>
        <v>7.945447701738631E-2</v>
      </c>
      <c r="R468" s="487">
        <f t="shared" si="79"/>
        <v>9.2175355323907943E-2</v>
      </c>
      <c r="S468" s="489">
        <v>0.10296370849609376</v>
      </c>
      <c r="T468" s="487">
        <f t="shared" si="80"/>
        <v>8.2490750587361564E-2</v>
      </c>
      <c r="U468" s="487">
        <v>0</v>
      </c>
      <c r="V468" s="489">
        <f t="shared" si="81"/>
        <v>8.2957819791517146E-2</v>
      </c>
      <c r="W468" s="489">
        <f t="shared" si="82"/>
        <v>7.3740284259126362E-2</v>
      </c>
      <c r="X468" s="489">
        <f t="shared" si="83"/>
        <v>6.4522748726735552E-2</v>
      </c>
      <c r="Y468" s="489">
        <f t="shared" si="84"/>
        <v>9.6784123090103341E-2</v>
      </c>
      <c r="Z468" s="489">
        <f t="shared" si="85"/>
        <v>0.1229004737652106</v>
      </c>
      <c r="AA468" s="487">
        <v>0.1608540408485814</v>
      </c>
      <c r="AB468" s="485">
        <v>0.10113862609863281</v>
      </c>
      <c r="AC468" s="485">
        <v>7.2790557861328126E-2</v>
      </c>
      <c r="AD468" s="489">
        <f t="shared" si="86"/>
        <v>0.11261655616760255</v>
      </c>
      <c r="AE468" s="489">
        <f t="shared" si="87"/>
        <v>7.7841978931754693E-2</v>
      </c>
    </row>
    <row r="469" spans="1:31" x14ac:dyDescent="0.2">
      <c r="A469" s="485">
        <v>0.13863537158194231</v>
      </c>
      <c r="B469" s="485">
        <f t="shared" si="77"/>
        <v>7.1042108818597544E-2</v>
      </c>
      <c r="C469" s="486">
        <v>8.2050875287139183E-2</v>
      </c>
      <c r="D469" s="486">
        <v>6.0033342350055911E-2</v>
      </c>
      <c r="E469" s="487">
        <v>0.15169702651977537</v>
      </c>
      <c r="F469" s="486">
        <v>1.6696495703856652E-2</v>
      </c>
      <c r="G469" s="487">
        <v>0.11908385513305664</v>
      </c>
      <c r="H469" s="487">
        <v>0.15188217254638672</v>
      </c>
      <c r="I469" s="487">
        <v>0.16242950164794923</v>
      </c>
      <c r="J469" s="487">
        <v>8.9538573684692369E-2</v>
      </c>
      <c r="K469" s="487">
        <v>0.11219946899414063</v>
      </c>
      <c r="L469" s="487">
        <v>9.6056804656982422E-2</v>
      </c>
      <c r="M469" s="481">
        <v>6.6375517112261806E-2</v>
      </c>
      <c r="N469" s="481">
        <v>6.6375517112261806E-2</v>
      </c>
      <c r="O469" s="486">
        <v>6.6375517112261806E-2</v>
      </c>
      <c r="P469" s="486">
        <v>9.1680757411854968E-2</v>
      </c>
      <c r="Q469" s="488">
        <f t="shared" si="78"/>
        <v>7.9028137262058387E-2</v>
      </c>
      <c r="R469" s="487">
        <f t="shared" si="79"/>
        <v>9.1680757411854968E-2</v>
      </c>
      <c r="S469" s="489">
        <v>0.10243416748046874</v>
      </c>
      <c r="T469" s="487">
        <f t="shared" si="80"/>
        <v>8.2050875287139183E-2</v>
      </c>
      <c r="U469" s="487">
        <v>0</v>
      </c>
      <c r="V469" s="489">
        <f t="shared" si="81"/>
        <v>8.2512681670669469E-2</v>
      </c>
      <c r="W469" s="489">
        <f t="shared" si="82"/>
        <v>7.3344605929483983E-2</v>
      </c>
      <c r="X469" s="489">
        <f t="shared" si="83"/>
        <v>6.417653018829847E-2</v>
      </c>
      <c r="Y469" s="489">
        <f t="shared" si="84"/>
        <v>9.6264795282447704E-2</v>
      </c>
      <c r="Z469" s="489">
        <f t="shared" si="85"/>
        <v>0.1222410098824733</v>
      </c>
      <c r="AA469" s="487">
        <v>0.16002676150673315</v>
      </c>
      <c r="AB469" s="485">
        <v>0.10061846923828124</v>
      </c>
      <c r="AC469" s="485">
        <v>7.2416198730468756E-2</v>
      </c>
      <c r="AD469" s="489">
        <f t="shared" si="86"/>
        <v>0.11203737068176269</v>
      </c>
      <c r="AE469" s="489">
        <f t="shared" si="87"/>
        <v>7.7441638645027872E-2</v>
      </c>
    </row>
    <row r="470" spans="1:31" x14ac:dyDescent="0.2">
      <c r="A470" s="485">
        <v>0.1379223680869327</v>
      </c>
      <c r="B470" s="485">
        <f t="shared" si="77"/>
        <v>7.0657083462384501E-2</v>
      </c>
      <c r="C470" s="486">
        <v>8.1606185961183339E-2</v>
      </c>
      <c r="D470" s="486">
        <v>5.970798096358567E-2</v>
      </c>
      <c r="E470" s="487">
        <v>0.15091684967041016</v>
      </c>
      <c r="F470" s="486">
        <v>0</v>
      </c>
      <c r="G470" s="487">
        <v>0.11847140350341798</v>
      </c>
      <c r="H470" s="487">
        <v>0.15110103363037108</v>
      </c>
      <c r="I470" s="487">
        <v>0.16159413177490234</v>
      </c>
      <c r="J470" s="487">
        <v>8.9078076782226567E-2</v>
      </c>
      <c r="K470" s="487">
        <v>0.11162242881774902</v>
      </c>
      <c r="L470" s="487">
        <v>9.5562783432006845E-2</v>
      </c>
      <c r="M470" s="481">
        <v>6.6013528872180829E-2</v>
      </c>
      <c r="N470" s="481">
        <v>6.6013528872180829E-2</v>
      </c>
      <c r="O470" s="486">
        <v>6.6013528872180829E-2</v>
      </c>
      <c r="P470" s="486">
        <v>9.1180763476309767E-2</v>
      </c>
      <c r="Q470" s="488">
        <f t="shared" si="78"/>
        <v>7.8597146174245291E-2</v>
      </c>
      <c r="R470" s="487">
        <f t="shared" si="79"/>
        <v>9.1180763476309767E-2</v>
      </c>
      <c r="S470" s="489">
        <v>0.10190734863281251</v>
      </c>
      <c r="T470" s="487">
        <f t="shared" si="80"/>
        <v>8.1606185961183339E-2</v>
      </c>
      <c r="U470" s="487">
        <v>0</v>
      </c>
      <c r="V470" s="489">
        <f t="shared" si="81"/>
        <v>8.2062687128678799E-2</v>
      </c>
      <c r="W470" s="489">
        <f t="shared" si="82"/>
        <v>7.2944610781047817E-2</v>
      </c>
      <c r="X470" s="489">
        <f t="shared" si="83"/>
        <v>6.3826534433416834E-2</v>
      </c>
      <c r="Y470" s="489">
        <f t="shared" si="84"/>
        <v>9.5739801650125259E-2</v>
      </c>
      <c r="Z470" s="489">
        <f t="shared" si="85"/>
        <v>0.12157435130174636</v>
      </c>
      <c r="AA470" s="487">
        <v>0.1592037417763158</v>
      </c>
      <c r="AB470" s="485">
        <v>0.10010099029541016</v>
      </c>
      <c r="AC470" s="485">
        <v>7.2043762207031251E-2</v>
      </c>
      <c r="AD470" s="489">
        <f t="shared" si="86"/>
        <v>0.11146116256713867</v>
      </c>
      <c r="AE470" s="489">
        <f t="shared" si="87"/>
        <v>7.7043356354703579E-2</v>
      </c>
    </row>
    <row r="471" spans="1:31" x14ac:dyDescent="0.2">
      <c r="A471" s="485">
        <v>0.13721303157805231</v>
      </c>
      <c r="B471" s="485">
        <f t="shared" si="77"/>
        <v>7.0280299262344692E-2</v>
      </c>
      <c r="C471" s="486">
        <v>8.1171014850390855E-2</v>
      </c>
      <c r="D471" s="486">
        <v>5.9389583674298543E-2</v>
      </c>
      <c r="E471" s="487">
        <v>0.15014068389892579</v>
      </c>
      <c r="F471" s="486">
        <v>0</v>
      </c>
      <c r="G471" s="487">
        <v>0.11786210449218749</v>
      </c>
      <c r="H471" s="487">
        <v>0.15032392059326172</v>
      </c>
      <c r="I471" s="487">
        <v>0.16076305419921874</v>
      </c>
      <c r="J471" s="487">
        <v>0.16076305419921874</v>
      </c>
      <c r="K471" s="487">
        <v>0.11104835624694824</v>
      </c>
      <c r="L471" s="487">
        <v>9.5071300582885737E-2</v>
      </c>
      <c r="M471" s="481">
        <v>6.5659300664327722E-2</v>
      </c>
      <c r="N471" s="481">
        <v>6.5659300664327722E-2</v>
      </c>
      <c r="O471" s="486">
        <v>6.5659300664327722E-2</v>
      </c>
      <c r="P471" s="486">
        <v>9.0691488035522017E-2</v>
      </c>
      <c r="Q471" s="488">
        <f t="shared" si="78"/>
        <v>7.8175394349924876E-2</v>
      </c>
      <c r="R471" s="487">
        <f t="shared" si="79"/>
        <v>9.0691488035522017E-2</v>
      </c>
      <c r="S471" s="489">
        <v>0.10138323974609376</v>
      </c>
      <c r="T471" s="487">
        <f t="shared" si="80"/>
        <v>8.1171014850390855E-2</v>
      </c>
      <c r="U471" s="487">
        <v>0</v>
      </c>
      <c r="V471" s="489">
        <f t="shared" si="81"/>
        <v>8.162233923196982E-2</v>
      </c>
      <c r="W471" s="489">
        <f t="shared" si="82"/>
        <v>7.255319042841761E-2</v>
      </c>
      <c r="X471" s="489">
        <f t="shared" si="83"/>
        <v>6.3484041624865414E-2</v>
      </c>
      <c r="Y471" s="489">
        <f t="shared" si="84"/>
        <v>9.5226062437298115E-2</v>
      </c>
      <c r="Z471" s="489">
        <f t="shared" si="85"/>
        <v>0.12092198404736268</v>
      </c>
      <c r="AA471" s="487">
        <v>0.15838495435212788</v>
      </c>
      <c r="AB471" s="485">
        <v>9.9586166381835942E-2</v>
      </c>
      <c r="AC471" s="485">
        <v>7.167324066162109E-2</v>
      </c>
      <c r="AD471" s="489">
        <f t="shared" si="86"/>
        <v>0.11088791847229004</v>
      </c>
      <c r="AE471" s="489">
        <f t="shared" si="87"/>
        <v>7.6647122832098333E-2</v>
      </c>
    </row>
    <row r="472" spans="1:31" x14ac:dyDescent="0.2">
      <c r="A472" s="485">
        <v>0.13650734319596086</v>
      </c>
      <c r="B472" s="485">
        <f t="shared" si="77"/>
        <v>6.9905535212828593E-2</v>
      </c>
      <c r="C472" s="486">
        <v>8.0738176934958661E-2</v>
      </c>
      <c r="D472" s="486">
        <v>5.9072893490698525E-2</v>
      </c>
      <c r="E472" s="487">
        <v>0.14936851440429688</v>
      </c>
      <c r="F472" s="486">
        <v>0</v>
      </c>
      <c r="G472" s="487">
        <v>0.11725593589782715</v>
      </c>
      <c r="H472" s="487">
        <v>0.14955080383300781</v>
      </c>
      <c r="I472" s="487">
        <v>0.15993625411987303</v>
      </c>
      <c r="J472" s="487">
        <v>0.15993625411987303</v>
      </c>
      <c r="K472" s="487">
        <v>0.11047723648071289</v>
      </c>
      <c r="L472" s="487">
        <v>9.4582348709106451E-2</v>
      </c>
      <c r="M472" s="481">
        <v>6.530698357369849E-2</v>
      </c>
      <c r="N472" s="481">
        <v>6.530698357369849E-2</v>
      </c>
      <c r="O472" s="486">
        <v>6.530698357369849E-2</v>
      </c>
      <c r="P472" s="486">
        <v>9.0204852313145664E-2</v>
      </c>
      <c r="Q472" s="488">
        <f t="shared" si="78"/>
        <v>7.775591794342207E-2</v>
      </c>
      <c r="R472" s="487">
        <f t="shared" si="79"/>
        <v>9.0204852313145664E-2</v>
      </c>
      <c r="S472" s="489">
        <v>0.10086182250976564</v>
      </c>
      <c r="T472" s="487">
        <f t="shared" si="80"/>
        <v>8.0738176934958661E-2</v>
      </c>
      <c r="U472" s="487">
        <v>0</v>
      </c>
      <c r="V472" s="489">
        <f t="shared" si="81"/>
        <v>8.1184367081831105E-2</v>
      </c>
      <c r="W472" s="489">
        <f t="shared" si="82"/>
        <v>7.2163881850516531E-2</v>
      </c>
      <c r="X472" s="489">
        <f t="shared" si="83"/>
        <v>6.3143396619201958E-2</v>
      </c>
      <c r="Y472" s="489">
        <f t="shared" si="84"/>
        <v>9.4715094928802951E-2</v>
      </c>
      <c r="Z472" s="489">
        <f t="shared" si="85"/>
        <v>0.12027313641752754</v>
      </c>
      <c r="AA472" s="487">
        <v>0.15757037192896792</v>
      </c>
      <c r="AB472" s="485">
        <v>9.9073989868164056E-2</v>
      </c>
      <c r="AC472" s="485">
        <v>7.1304626464843757E-2</v>
      </c>
      <c r="AD472" s="489">
        <f t="shared" si="86"/>
        <v>0.11031761837005616</v>
      </c>
      <c r="AE472" s="489">
        <f t="shared" si="87"/>
        <v>7.6252924234187044E-2</v>
      </c>
    </row>
    <row r="473" spans="1:31" x14ac:dyDescent="0.2">
      <c r="A473" s="485">
        <v>0.13580528417829191</v>
      </c>
      <c r="B473" s="485">
        <f t="shared" si="77"/>
        <v>6.953275870022968E-2</v>
      </c>
      <c r="C473" s="486">
        <v>8.0307634547438472E-2</v>
      </c>
      <c r="D473" s="486">
        <v>5.875788285302088E-2</v>
      </c>
      <c r="E473" s="487">
        <v>0.14860031158447265</v>
      </c>
      <c r="F473" s="486">
        <v>0</v>
      </c>
      <c r="G473" s="487">
        <v>0.11665288484804461</v>
      </c>
      <c r="H473" s="487">
        <v>0.14878166854858399</v>
      </c>
      <c r="I473" s="487">
        <v>0.15911370193481444</v>
      </c>
      <c r="J473" s="487">
        <v>0.15911370193481444</v>
      </c>
      <c r="K473" s="487">
        <v>0.10990904731750488</v>
      </c>
      <c r="L473" s="487">
        <v>9.4095913009643553E-2</v>
      </c>
      <c r="M473" s="481">
        <v>6.4956546683763466E-2</v>
      </c>
      <c r="N473" s="481">
        <v>6.4956546683763466E-2</v>
      </c>
      <c r="O473" s="486">
        <v>6.4956546683763466E-2</v>
      </c>
      <c r="P473" s="486">
        <v>8.9720813605922323E-2</v>
      </c>
      <c r="Q473" s="488">
        <f t="shared" si="78"/>
        <v>7.7338680144842895E-2</v>
      </c>
      <c r="R473" s="487">
        <f t="shared" si="79"/>
        <v>8.9720813605922323E-2</v>
      </c>
      <c r="S473" s="489">
        <v>0.10034309082031251</v>
      </c>
      <c r="T473" s="487">
        <f t="shared" si="80"/>
        <v>8.0307634547438472E-2</v>
      </c>
      <c r="U473" s="487">
        <v>0</v>
      </c>
      <c r="V473" s="489">
        <f t="shared" si="81"/>
        <v>8.0748732245330093E-2</v>
      </c>
      <c r="W473" s="489">
        <f t="shared" si="82"/>
        <v>7.1776650884737864E-2</v>
      </c>
      <c r="X473" s="489">
        <f t="shared" si="83"/>
        <v>6.280456952414562E-2</v>
      </c>
      <c r="Y473" s="489">
        <f t="shared" si="84"/>
        <v>9.4206854286218444E-2</v>
      </c>
      <c r="Z473" s="489">
        <f t="shared" si="85"/>
        <v>0.11962775147456309</v>
      </c>
      <c r="AA473" s="487">
        <v>0.1567599808542352</v>
      </c>
      <c r="AB473" s="485">
        <v>9.8564453125000007E-2</v>
      </c>
      <c r="AC473" s="485">
        <v>7.0937904357910156E-2</v>
      </c>
      <c r="AD473" s="489">
        <f t="shared" si="86"/>
        <v>0.10975025558471681</v>
      </c>
      <c r="AE473" s="489">
        <f t="shared" si="87"/>
        <v>7.5860755946627972E-2</v>
      </c>
    </row>
    <row r="474" spans="1:31" x14ac:dyDescent="0.2">
      <c r="A474" s="485">
        <v>0.13510683585912919</v>
      </c>
      <c r="B474" s="485">
        <f t="shared" si="77"/>
        <v>6.9161980850703825E-2</v>
      </c>
      <c r="C474" s="486">
        <v>7.9879400538108006E-2</v>
      </c>
      <c r="D474" s="486">
        <v>5.8444561163299658E-2</v>
      </c>
      <c r="E474" s="487">
        <v>0.14783606063842772</v>
      </c>
      <c r="F474" s="486">
        <v>0</v>
      </c>
      <c r="G474" s="487">
        <v>0.11605293530920784</v>
      </c>
      <c r="H474" s="487">
        <v>0.14801648513793944</v>
      </c>
      <c r="I474" s="487">
        <v>0.15829538284301758</v>
      </c>
      <c r="J474" s="487">
        <v>0.15829538284301758</v>
      </c>
      <c r="K474" s="487">
        <v>0.10934378135681153</v>
      </c>
      <c r="L474" s="487">
        <v>9.361197868347168E-2</v>
      </c>
      <c r="M474" s="481">
        <v>6.4608000456292322E-2</v>
      </c>
      <c r="N474" s="481">
        <v>6.4608000456292322E-2</v>
      </c>
      <c r="O474" s="486">
        <v>6.4608000456292322E-2</v>
      </c>
      <c r="P474" s="486">
        <v>8.9239386364104348E-2</v>
      </c>
      <c r="Q474" s="488">
        <f t="shared" si="78"/>
        <v>7.6923693410198335E-2</v>
      </c>
      <c r="R474" s="487">
        <f t="shared" si="79"/>
        <v>8.9239386364104348E-2</v>
      </c>
      <c r="S474" s="489">
        <v>9.9827026367187488E-2</v>
      </c>
      <c r="T474" s="487">
        <f t="shared" si="80"/>
        <v>7.9879400538108006E-2</v>
      </c>
      <c r="U474" s="487">
        <v>0</v>
      </c>
      <c r="V474" s="489">
        <f t="shared" si="81"/>
        <v>8.0315447727693917E-2</v>
      </c>
      <c r="W474" s="489">
        <f t="shared" si="82"/>
        <v>7.1391509091283487E-2</v>
      </c>
      <c r="X474" s="489">
        <f t="shared" si="83"/>
        <v>6.2467570454873042E-2</v>
      </c>
      <c r="Y474" s="489">
        <f t="shared" si="84"/>
        <v>9.370135568230957E-2</v>
      </c>
      <c r="Z474" s="489">
        <f t="shared" si="85"/>
        <v>0.11898584848547246</v>
      </c>
      <c r="AA474" s="487">
        <v>0.15595376747532894</v>
      </c>
      <c r="AB474" s="485">
        <v>9.8057533264160154E-2</v>
      </c>
      <c r="AC474" s="485">
        <v>7.0573066711425783E-2</v>
      </c>
      <c r="AD474" s="489">
        <f t="shared" si="86"/>
        <v>0.10918581008911131</v>
      </c>
      <c r="AE474" s="489">
        <f t="shared" si="87"/>
        <v>7.5470604126396001E-2</v>
      </c>
    </row>
    <row r="475" spans="1:31" x14ac:dyDescent="0.2">
      <c r="A475" s="485">
        <v>0.13441197966865728</v>
      </c>
      <c r="B475" s="485">
        <f t="shared" si="77"/>
        <v>6.8787145182727855E-2</v>
      </c>
      <c r="C475" s="486">
        <v>7.9446479906137429E-2</v>
      </c>
      <c r="D475" s="486">
        <v>5.8127810459318266E-2</v>
      </c>
      <c r="E475" s="487">
        <v>0.14707573196411133</v>
      </c>
      <c r="F475" s="486">
        <v>0</v>
      </c>
      <c r="G475" s="487">
        <v>0.11545607133014628</v>
      </c>
      <c r="H475" s="487">
        <v>0.14725523880004882</v>
      </c>
      <c r="I475" s="487">
        <v>0.15748126724243164</v>
      </c>
      <c r="J475" s="487">
        <v>0.15748126724243164</v>
      </c>
      <c r="K475" s="487">
        <v>0.10878142379760743</v>
      </c>
      <c r="L475" s="487">
        <v>9.3130530929565414E-2</v>
      </c>
      <c r="M475" s="481">
        <v>6.425565161747622E-2</v>
      </c>
      <c r="N475" s="481">
        <v>6.425565161747622E-2</v>
      </c>
      <c r="O475" s="486">
        <v>6.425565161747622E-2</v>
      </c>
      <c r="P475" s="486">
        <v>8.8752706789748448E-2</v>
      </c>
      <c r="Q475" s="488">
        <f t="shared" si="78"/>
        <v>7.6504179203612327E-2</v>
      </c>
      <c r="R475" s="487">
        <f t="shared" si="79"/>
        <v>8.8752706789748448E-2</v>
      </c>
      <c r="S475" s="489">
        <v>9.9313616943359384E-2</v>
      </c>
      <c r="T475" s="487">
        <f t="shared" si="80"/>
        <v>7.9446479906137429E-2</v>
      </c>
      <c r="U475" s="487">
        <v>0</v>
      </c>
      <c r="V475" s="489">
        <f t="shared" si="81"/>
        <v>7.9877436110773609E-2</v>
      </c>
      <c r="W475" s="489">
        <f t="shared" si="82"/>
        <v>7.1002165431798756E-2</v>
      </c>
      <c r="X475" s="489">
        <f t="shared" si="83"/>
        <v>6.2126894752823909E-2</v>
      </c>
      <c r="Y475" s="489">
        <f t="shared" si="84"/>
        <v>9.3190342129235867E-2</v>
      </c>
      <c r="Z475" s="489">
        <f t="shared" si="85"/>
        <v>0.11833694238633126</v>
      </c>
      <c r="AA475" s="487">
        <v>0.15515169083444696</v>
      </c>
      <c r="AB475" s="485">
        <v>9.7553222656249994E-2</v>
      </c>
      <c r="AC475" s="485">
        <v>7.0210105895996092E-2</v>
      </c>
      <c r="AD475" s="489">
        <f t="shared" si="86"/>
        <v>0.10862426853179932</v>
      </c>
      <c r="AE475" s="489">
        <f t="shared" si="87"/>
        <v>7.5082459544807745E-2</v>
      </c>
    </row>
    <row r="476" spans="1:31" x14ac:dyDescent="0.2">
      <c r="A476" s="485">
        <v>0.1337206971324631</v>
      </c>
      <c r="B476" s="485">
        <f t="shared" si="77"/>
        <v>6.8432317799893561E-2</v>
      </c>
      <c r="C476" s="486">
        <v>7.9036668066067503E-2</v>
      </c>
      <c r="D476" s="486">
        <v>5.7827967533719618E-2</v>
      </c>
      <c r="E476" s="487">
        <v>0.14631932556152341</v>
      </c>
      <c r="F476" s="486">
        <v>0</v>
      </c>
      <c r="G476" s="487">
        <v>0.11486227704172676</v>
      </c>
      <c r="H476" s="487">
        <v>0.14649789993286133</v>
      </c>
      <c r="I476" s="487">
        <v>0.15667134033203123</v>
      </c>
      <c r="J476" s="487">
        <v>0.15667134033203123</v>
      </c>
      <c r="K476" s="487">
        <v>0.10822195983886718</v>
      </c>
      <c r="L476" s="487">
        <v>9.2651562347412106E-2</v>
      </c>
      <c r="M476" s="481">
        <v>6.3922121766750342E-2</v>
      </c>
      <c r="N476" s="481">
        <v>6.3922121766750342E-2</v>
      </c>
      <c r="O476" s="486">
        <v>6.3922121766750342E-2</v>
      </c>
      <c r="P476" s="486">
        <v>8.8292020822024961E-2</v>
      </c>
      <c r="Q476" s="488">
        <f t="shared" si="78"/>
        <v>7.6107071294387652E-2</v>
      </c>
      <c r="R476" s="487">
        <f t="shared" si="79"/>
        <v>8.8292020822024961E-2</v>
      </c>
      <c r="S476" s="489">
        <v>9.8802844238281257E-2</v>
      </c>
      <c r="T476" s="487">
        <f t="shared" si="80"/>
        <v>7.9036668066067503E-2</v>
      </c>
      <c r="U476" s="487">
        <v>0</v>
      </c>
      <c r="V476" s="489">
        <f t="shared" si="81"/>
        <v>7.9462818739822472E-2</v>
      </c>
      <c r="W476" s="489">
        <f t="shared" si="82"/>
        <v>7.0633616657619969E-2</v>
      </c>
      <c r="X476" s="489">
        <f t="shared" si="83"/>
        <v>6.1804414575417466E-2</v>
      </c>
      <c r="Y476" s="489">
        <f t="shared" si="84"/>
        <v>9.2706621863126212E-2</v>
      </c>
      <c r="Z476" s="489">
        <f t="shared" si="85"/>
        <v>0.11772269442936661</v>
      </c>
      <c r="AA476" s="487">
        <v>0.15435373727898849</v>
      </c>
      <c r="AB476" s="485">
        <v>9.7051506042480473E-2</v>
      </c>
      <c r="AC476" s="485">
        <v>6.9849014282226563E-2</v>
      </c>
      <c r="AD476" s="489">
        <f t="shared" si="86"/>
        <v>0.10806561088562013</v>
      </c>
      <c r="AE476" s="489">
        <f t="shared" si="87"/>
        <v>7.4696308358838032E-2</v>
      </c>
    </row>
    <row r="477" spans="1:31" x14ac:dyDescent="0.2">
      <c r="A477" s="485">
        <v>0.13303296987118665</v>
      </c>
      <c r="B477" s="485">
        <f t="shared" si="77"/>
        <v>6.8079351596391766E-2</v>
      </c>
      <c r="C477" s="486">
        <v>7.8629005815808978E-2</v>
      </c>
      <c r="D477" s="486">
        <v>5.752969737697456E-2</v>
      </c>
      <c r="E477" s="487">
        <v>0.1455667970275879</v>
      </c>
      <c r="F477" s="486">
        <v>0</v>
      </c>
      <c r="G477" s="487">
        <v>0.1142715366564316</v>
      </c>
      <c r="H477" s="487">
        <v>0.14574445373535155</v>
      </c>
      <c r="I477" s="487">
        <v>0.1558655725097656</v>
      </c>
      <c r="J477" s="487">
        <v>0.1558655725097656</v>
      </c>
      <c r="K477" s="487">
        <v>0.10766537467956543</v>
      </c>
      <c r="L477" s="487">
        <v>9.2175050735473635E-2</v>
      </c>
      <c r="M477" s="481">
        <v>6.3590352347394435E-2</v>
      </c>
      <c r="N477" s="481">
        <v>6.3590352347394435E-2</v>
      </c>
      <c r="O477" s="486">
        <v>6.3590352347394435E-2</v>
      </c>
      <c r="P477" s="486">
        <v>8.7833766438843316E-2</v>
      </c>
      <c r="Q477" s="488">
        <f t="shared" si="78"/>
        <v>7.5712059393118869E-2</v>
      </c>
      <c r="R477" s="487">
        <f t="shared" si="79"/>
        <v>8.7833766438843316E-2</v>
      </c>
      <c r="S477" s="489">
        <v>9.8294702148437496E-2</v>
      </c>
      <c r="T477" s="487">
        <f t="shared" si="80"/>
        <v>7.8629005815808978E-2</v>
      </c>
      <c r="U477" s="487">
        <v>0</v>
      </c>
      <c r="V477" s="489">
        <f t="shared" si="81"/>
        <v>7.9050389794958986E-2</v>
      </c>
      <c r="W477" s="489">
        <f t="shared" si="82"/>
        <v>7.0267013151074656E-2</v>
      </c>
      <c r="X477" s="489">
        <f t="shared" si="83"/>
        <v>6.1483636507190319E-2</v>
      </c>
      <c r="Y477" s="489">
        <f t="shared" si="84"/>
        <v>9.2225454760785489E-2</v>
      </c>
      <c r="Z477" s="489">
        <f t="shared" si="85"/>
        <v>0.11711168858512443</v>
      </c>
      <c r="AA477" s="487">
        <v>0.15355989315635279</v>
      </c>
      <c r="AB477" s="485">
        <v>9.6552368164062499E-2</v>
      </c>
      <c r="AC477" s="485">
        <v>6.948977661132813E-2</v>
      </c>
      <c r="AD477" s="489">
        <f t="shared" si="86"/>
        <v>0.10750983047485352</v>
      </c>
      <c r="AE477" s="489">
        <f t="shared" si="87"/>
        <v>7.4312145954145148E-2</v>
      </c>
    </row>
    <row r="478" spans="1:31" x14ac:dyDescent="0.2">
      <c r="A478" s="485">
        <v>0.13234877960011363</v>
      </c>
      <c r="B478" s="485">
        <f t="shared" si="77"/>
        <v>6.7716313344973841E-2</v>
      </c>
      <c r="C478" s="486">
        <v>7.8209710741564839E-2</v>
      </c>
      <c r="D478" s="486">
        <v>5.7222915948382844E-2</v>
      </c>
      <c r="E478" s="487">
        <v>0.14481814636230469</v>
      </c>
      <c r="F478" s="486">
        <v>0</v>
      </c>
      <c r="G478" s="487">
        <v>0.1136838344679388</v>
      </c>
      <c r="H478" s="487">
        <v>0.14499488540649413</v>
      </c>
      <c r="I478" s="487">
        <v>0.15506394897460937</v>
      </c>
      <c r="J478" s="487">
        <v>0.15506394897460937</v>
      </c>
      <c r="K478" s="487">
        <v>0.10711165351867676</v>
      </c>
      <c r="L478" s="487">
        <v>9.1700996093750001E-2</v>
      </c>
      <c r="M478" s="481">
        <v>6.3249126890528154E-2</v>
      </c>
      <c r="N478" s="481">
        <v>6.3249126890528154E-2</v>
      </c>
      <c r="O478" s="486">
        <v>6.3249126890528154E-2</v>
      </c>
      <c r="P478" s="486">
        <v>8.7362450964482571E-2</v>
      </c>
      <c r="Q478" s="488">
        <f t="shared" si="78"/>
        <v>7.5305788927505363E-2</v>
      </c>
      <c r="R478" s="487">
        <f t="shared" si="79"/>
        <v>8.7362450964482571E-2</v>
      </c>
      <c r="S478" s="489">
        <v>9.778917236328126E-2</v>
      </c>
      <c r="T478" s="487">
        <f t="shared" si="80"/>
        <v>7.8209710741564839E-2</v>
      </c>
      <c r="U478" s="487">
        <v>0</v>
      </c>
      <c r="V478" s="489">
        <f t="shared" si="81"/>
        <v>7.8626205868034316E-2</v>
      </c>
      <c r="W478" s="489">
        <f t="shared" si="82"/>
        <v>6.988996077158606E-2</v>
      </c>
      <c r="X478" s="489">
        <f t="shared" si="83"/>
        <v>6.1153715675137797E-2</v>
      </c>
      <c r="Y478" s="489">
        <f t="shared" si="84"/>
        <v>9.1730573512706706E-2</v>
      </c>
      <c r="Z478" s="489">
        <f t="shared" si="85"/>
        <v>0.11648326795264342</v>
      </c>
      <c r="AA478" s="487">
        <v>0.15277013116133842</v>
      </c>
      <c r="AB478" s="485">
        <v>9.6055801391601567E-2</v>
      </c>
      <c r="AC478" s="485">
        <v>6.9132392883300781E-2</v>
      </c>
      <c r="AD478" s="489">
        <f t="shared" si="86"/>
        <v>0.10695690727233888</v>
      </c>
      <c r="AE478" s="489">
        <f t="shared" si="87"/>
        <v>7.3929958487704006E-2</v>
      </c>
    </row>
    <row r="479" spans="1:31" x14ac:dyDescent="0.2">
      <c r="A479" s="485">
        <v>0.13166810812836047</v>
      </c>
      <c r="B479" s="485">
        <f t="shared" si="77"/>
        <v>6.7355221544372151E-2</v>
      </c>
      <c r="C479" s="486">
        <v>7.7792663742382542E-2</v>
      </c>
      <c r="D479" s="486">
        <v>5.6917779346361747E-2</v>
      </c>
      <c r="E479" s="487">
        <v>0.14407334396362306</v>
      </c>
      <c r="F479" s="486">
        <v>0</v>
      </c>
      <c r="G479" s="487">
        <v>0.11309915485070447</v>
      </c>
      <c r="H479" s="487">
        <v>0.14424918014526367</v>
      </c>
      <c r="I479" s="487">
        <v>0.15426645492553712</v>
      </c>
      <c r="J479" s="487">
        <v>0.15426645492553712</v>
      </c>
      <c r="K479" s="487">
        <v>0.10656077415466308</v>
      </c>
      <c r="L479" s="487">
        <v>9.1229376220703123E-2</v>
      </c>
      <c r="M479" s="481">
        <v>6.2909742398987029E-2</v>
      </c>
      <c r="N479" s="481">
        <v>6.2909742398987029E-2</v>
      </c>
      <c r="O479" s="486">
        <v>6.2909742398987029E-2</v>
      </c>
      <c r="P479" s="486">
        <v>8.6893678311672884E-2</v>
      </c>
      <c r="Q479" s="488">
        <f t="shared" si="78"/>
        <v>7.4901710355329956E-2</v>
      </c>
      <c r="R479" s="487">
        <f t="shared" si="79"/>
        <v>8.6893678311672884E-2</v>
      </c>
      <c r="S479" s="489">
        <v>9.7286242675781273E-2</v>
      </c>
      <c r="T479" s="487">
        <f t="shared" si="80"/>
        <v>7.7792663742382542E-2</v>
      </c>
      <c r="U479" s="487">
        <v>0</v>
      </c>
      <c r="V479" s="489">
        <f t="shared" si="81"/>
        <v>7.8204310480505593E-2</v>
      </c>
      <c r="W479" s="489">
        <f t="shared" si="82"/>
        <v>6.9514942649338315E-2</v>
      </c>
      <c r="X479" s="489">
        <f t="shared" si="83"/>
        <v>6.0825574818171017E-2</v>
      </c>
      <c r="Y479" s="489">
        <f t="shared" si="84"/>
        <v>9.1238362227256523E-2</v>
      </c>
      <c r="Z479" s="489">
        <f t="shared" si="85"/>
        <v>0.11585823774889718</v>
      </c>
      <c r="AA479" s="487">
        <v>0.15198443764134456</v>
      </c>
      <c r="AB479" s="485">
        <v>9.5561782836914064E-2</v>
      </c>
      <c r="AC479" s="485">
        <v>6.8776847839355462E-2</v>
      </c>
      <c r="AD479" s="489">
        <f t="shared" si="86"/>
        <v>0.10640682792663576</v>
      </c>
      <c r="AE479" s="489">
        <f t="shared" si="87"/>
        <v>7.3549736730831164E-2</v>
      </c>
    </row>
    <row r="480" spans="1:31" x14ac:dyDescent="0.2">
      <c r="A480" s="485">
        <v>0.13099093735869974</v>
      </c>
      <c r="B480" s="485">
        <f t="shared" si="77"/>
        <v>6.6996044770799124E-2</v>
      </c>
      <c r="C480" s="486">
        <v>7.7377828525008449E-2</v>
      </c>
      <c r="D480" s="486">
        <v>5.6614261016589791E-2</v>
      </c>
      <c r="E480" s="487">
        <v>0.14333237503051757</v>
      </c>
      <c r="F480" s="486">
        <v>0</v>
      </c>
      <c r="G480" s="487">
        <v>0.11251748225954741</v>
      </c>
      <c r="H480" s="487">
        <v>0.14350730834960937</v>
      </c>
      <c r="I480" s="487">
        <v>0.15347306076049805</v>
      </c>
      <c r="J480" s="487">
        <v>0.15347306076049805</v>
      </c>
      <c r="K480" s="487">
        <v>0.10601272918701171</v>
      </c>
      <c r="L480" s="487">
        <v>9.0760183715820314E-2</v>
      </c>
      <c r="M480" s="481">
        <v>6.2572169091102775E-2</v>
      </c>
      <c r="N480" s="481">
        <v>6.2572169091102775E-2</v>
      </c>
      <c r="O480" s="486">
        <v>6.2572169091102775E-2</v>
      </c>
      <c r="P480" s="486">
        <v>8.6427407344676008E-2</v>
      </c>
      <c r="Q480" s="488">
        <f t="shared" si="78"/>
        <v>7.4499788217889384E-2</v>
      </c>
      <c r="R480" s="487">
        <f t="shared" si="79"/>
        <v>8.6427407344676008E-2</v>
      </c>
      <c r="S480" s="489">
        <v>9.6785900878906261E-2</v>
      </c>
      <c r="T480" s="487">
        <f t="shared" si="80"/>
        <v>7.7377828525008449E-2</v>
      </c>
      <c r="U480" s="487">
        <v>0</v>
      </c>
      <c r="V480" s="489">
        <f t="shared" si="81"/>
        <v>7.7784666610208414E-2</v>
      </c>
      <c r="W480" s="489">
        <f t="shared" si="82"/>
        <v>6.9141925875740806E-2</v>
      </c>
      <c r="X480" s="489">
        <f t="shared" si="83"/>
        <v>6.0499185141273198E-2</v>
      </c>
      <c r="Y480" s="489">
        <f t="shared" si="84"/>
        <v>9.0748777711909812E-2</v>
      </c>
      <c r="Z480" s="489">
        <f t="shared" si="85"/>
        <v>0.11523654312623469</v>
      </c>
      <c r="AA480" s="487">
        <v>0.15120278529116982</v>
      </c>
      <c r="AB480" s="485">
        <v>9.5070304870605471E-2</v>
      </c>
      <c r="AC480" s="485">
        <v>6.8423126220703123E-2</v>
      </c>
      <c r="AD480" s="489">
        <f t="shared" si="86"/>
        <v>0.10585957908630372</v>
      </c>
      <c r="AE480" s="489">
        <f t="shared" si="87"/>
        <v>7.3171471454843193E-2</v>
      </c>
    </row>
    <row r="481" spans="1:31" x14ac:dyDescent="0.2">
      <c r="A481" s="485">
        <v>0.13031724928703625</v>
      </c>
      <c r="B481" s="485">
        <f t="shared" si="77"/>
        <v>6.6638793744503058E-2</v>
      </c>
      <c r="C481" s="486">
        <v>7.696521747091277E-2</v>
      </c>
      <c r="D481" s="486">
        <v>5.631237001809334E-2</v>
      </c>
      <c r="E481" s="487">
        <v>0.1425952099609375</v>
      </c>
      <c r="F481" s="486">
        <v>0</v>
      </c>
      <c r="G481" s="487">
        <v>0.1119388012292358</v>
      </c>
      <c r="H481" s="487">
        <v>0.14276925521850586</v>
      </c>
      <c r="I481" s="487">
        <v>0.15268375167846679</v>
      </c>
      <c r="J481" s="487">
        <v>0.15268375167846679</v>
      </c>
      <c r="K481" s="487">
        <v>0.10546750381469727</v>
      </c>
      <c r="L481" s="487">
        <v>9.0293403778076167E-2</v>
      </c>
      <c r="M481" s="481">
        <v>6.2236417044622121E-2</v>
      </c>
      <c r="N481" s="481">
        <v>6.2236417044622121E-2</v>
      </c>
      <c r="O481" s="486">
        <v>6.2236417044622121E-2</v>
      </c>
      <c r="P481" s="486">
        <v>8.596365198331489E-2</v>
      </c>
      <c r="Q481" s="488">
        <f t="shared" si="78"/>
        <v>7.4100034513968502E-2</v>
      </c>
      <c r="R481" s="487">
        <f t="shared" si="79"/>
        <v>8.596365198331489E-2</v>
      </c>
      <c r="S481" s="489">
        <v>9.6288128662109382E-2</v>
      </c>
      <c r="T481" s="487">
        <f t="shared" si="80"/>
        <v>7.696521747091277E-2</v>
      </c>
      <c r="U481" s="487">
        <v>0</v>
      </c>
      <c r="V481" s="489">
        <f t="shared" si="81"/>
        <v>7.7367286784983405E-2</v>
      </c>
      <c r="W481" s="489">
        <f t="shared" si="82"/>
        <v>6.877092158665192E-2</v>
      </c>
      <c r="X481" s="489">
        <f t="shared" si="83"/>
        <v>6.0174556388320422E-2</v>
      </c>
      <c r="Y481" s="489">
        <f t="shared" si="84"/>
        <v>9.0261834582480632E-2</v>
      </c>
      <c r="Z481" s="489">
        <f t="shared" si="85"/>
        <v>0.11461820264441985</v>
      </c>
      <c r="AA481" s="487">
        <v>0.1504251468056127</v>
      </c>
      <c r="AB481" s="485">
        <v>9.4581359863281256E-2</v>
      </c>
      <c r="AC481" s="485">
        <v>6.807122802734375E-2</v>
      </c>
      <c r="AD481" s="489">
        <f t="shared" si="86"/>
        <v>0.10531514072418213</v>
      </c>
      <c r="AE481" s="489">
        <f t="shared" si="87"/>
        <v>7.2795148816714964E-2</v>
      </c>
    </row>
    <row r="482" spans="1:31" x14ac:dyDescent="0.2">
      <c r="A482" s="485">
        <v>0.12964702600170858</v>
      </c>
      <c r="B482" s="485">
        <f t="shared" si="77"/>
        <v>6.6277632938246595E-2</v>
      </c>
      <c r="C482" s="486">
        <v>7.6548090772880495E-2</v>
      </c>
      <c r="D482" s="486">
        <v>5.6007175103612701E-2</v>
      </c>
      <c r="E482" s="487">
        <v>0.1418618339538574</v>
      </c>
      <c r="F482" s="486">
        <v>0</v>
      </c>
      <c r="G482" s="487">
        <v>0.11136309637407597</v>
      </c>
      <c r="H482" s="487">
        <v>0.14203499114990234</v>
      </c>
      <c r="I482" s="487">
        <v>0.15189849807739256</v>
      </c>
      <c r="J482" s="487">
        <v>0.15189849807739256</v>
      </c>
      <c r="K482" s="487">
        <v>0.10492508323669433</v>
      </c>
      <c r="L482" s="487">
        <v>8.982902160644532E-2</v>
      </c>
      <c r="M482" s="481">
        <v>6.1897001970283423E-2</v>
      </c>
      <c r="N482" s="481">
        <v>6.1897001970283423E-2</v>
      </c>
      <c r="O482" s="486">
        <v>6.1897001970283423E-2</v>
      </c>
      <c r="P482" s="486">
        <v>8.5494837088212206E-2</v>
      </c>
      <c r="Q482" s="488">
        <f t="shared" si="78"/>
        <v>7.3695919529247811E-2</v>
      </c>
      <c r="R482" s="487">
        <f t="shared" si="79"/>
        <v>8.5494837088212206E-2</v>
      </c>
      <c r="S482" s="489">
        <v>9.5792919921874997E-2</v>
      </c>
      <c r="T482" s="487">
        <f t="shared" si="80"/>
        <v>7.6548090772880495E-2</v>
      </c>
      <c r="U482" s="487">
        <v>0</v>
      </c>
      <c r="V482" s="489">
        <f t="shared" si="81"/>
        <v>7.6945353379390985E-2</v>
      </c>
      <c r="W482" s="489">
        <f t="shared" si="82"/>
        <v>6.8395869670569764E-2</v>
      </c>
      <c r="X482" s="489">
        <f t="shared" si="83"/>
        <v>5.9846385961748537E-2</v>
      </c>
      <c r="Y482" s="489">
        <f t="shared" si="84"/>
        <v>8.9769578942622816E-2</v>
      </c>
      <c r="Z482" s="489">
        <f t="shared" si="85"/>
        <v>0.11399311611761627</v>
      </c>
      <c r="AA482" s="487">
        <v>0.14965150853207237</v>
      </c>
      <c r="AB482" s="485">
        <v>9.4094924926757806E-2</v>
      </c>
      <c r="AC482" s="485">
        <v>6.7721138000488276E-2</v>
      </c>
      <c r="AD482" s="489">
        <f t="shared" si="86"/>
        <v>0.10477350616455078</v>
      </c>
      <c r="AE482" s="489">
        <f t="shared" si="87"/>
        <v>7.2420764202104776E-2</v>
      </c>
    </row>
    <row r="483" spans="1:31" x14ac:dyDescent="0.2">
      <c r="A483" s="485">
        <v>0.12898024968337268</v>
      </c>
      <c r="B483" s="485">
        <f t="shared" si="77"/>
        <v>6.5924202486783601E-2</v>
      </c>
      <c r="C483" s="486">
        <v>7.6139892334265505E-2</v>
      </c>
      <c r="D483" s="486">
        <v>5.570851263930169E-2</v>
      </c>
      <c r="E483" s="487">
        <v>0.14113223220825194</v>
      </c>
      <c r="F483" s="486">
        <v>0</v>
      </c>
      <c r="G483" s="487">
        <v>0.1107903523875034</v>
      </c>
      <c r="H483" s="487">
        <v>0.14130450134277345</v>
      </c>
      <c r="I483" s="487">
        <v>0.15111728515625</v>
      </c>
      <c r="J483" s="487">
        <v>0.15111728515625</v>
      </c>
      <c r="K483" s="487">
        <v>0.10438545265197754</v>
      </c>
      <c r="L483" s="487">
        <v>8.936702980041504E-2</v>
      </c>
      <c r="M483" s="481">
        <v>6.1564863021585994E-2</v>
      </c>
      <c r="N483" s="481">
        <v>6.1564863021585994E-2</v>
      </c>
      <c r="O483" s="486">
        <v>6.1564863021585994E-2</v>
      </c>
      <c r="P483" s="486">
        <v>8.5036072294997017E-2</v>
      </c>
      <c r="Q483" s="488">
        <f t="shared" si="78"/>
        <v>7.3300467658291513E-2</v>
      </c>
      <c r="R483" s="487">
        <f t="shared" si="79"/>
        <v>8.5036072294997017E-2</v>
      </c>
      <c r="S483" s="489">
        <v>9.5300256347656265E-2</v>
      </c>
      <c r="T483" s="487">
        <f t="shared" si="80"/>
        <v>7.6139892334265505E-2</v>
      </c>
      <c r="U483" s="487">
        <v>0</v>
      </c>
      <c r="V483" s="489">
        <f t="shared" si="81"/>
        <v>7.6532465065497324E-2</v>
      </c>
      <c r="W483" s="489">
        <f t="shared" si="82"/>
        <v>6.8028857835997616E-2</v>
      </c>
      <c r="X483" s="489">
        <f t="shared" si="83"/>
        <v>5.9525250606497909E-2</v>
      </c>
      <c r="Y483" s="489">
        <f t="shared" si="84"/>
        <v>8.9287875909746878E-2</v>
      </c>
      <c r="Z483" s="489">
        <f t="shared" si="85"/>
        <v>0.11338142972666269</v>
      </c>
      <c r="AA483" s="487">
        <v>0.14888184316534744</v>
      </c>
      <c r="AB483" s="485">
        <v>9.361099243164063E-2</v>
      </c>
      <c r="AC483" s="485">
        <v>6.7372848510742184E-2</v>
      </c>
      <c r="AD483" s="489">
        <f t="shared" si="86"/>
        <v>0.10423465538024904</v>
      </c>
      <c r="AE483" s="489">
        <f t="shared" si="87"/>
        <v>7.2048303767987515E-2</v>
      </c>
    </row>
    <row r="484" spans="1:31" x14ac:dyDescent="0.2">
      <c r="A484" s="485">
        <v>0.12831690260418691</v>
      </c>
      <c r="B484" s="485">
        <f t="shared" si="77"/>
        <v>6.5572666973355537E-2</v>
      </c>
      <c r="C484" s="486">
        <v>7.5733882475451514E-2</v>
      </c>
      <c r="D484" s="486">
        <v>5.5411451471259553E-2</v>
      </c>
      <c r="E484" s="487">
        <v>0.1404063899230957</v>
      </c>
      <c r="F484" s="486">
        <v>0</v>
      </c>
      <c r="G484" s="487">
        <v>0.11022055404167569</v>
      </c>
      <c r="H484" s="487">
        <v>0.14057777099609375</v>
      </c>
      <c r="I484" s="487">
        <v>0.15034008331298829</v>
      </c>
      <c r="J484" s="487">
        <v>0.15034008331298829</v>
      </c>
      <c r="K484" s="487">
        <v>0.10384859725952147</v>
      </c>
      <c r="L484" s="487">
        <v>8.8907413558959966E-2</v>
      </c>
      <c r="M484" s="481">
        <v>6.1234516015064529E-2</v>
      </c>
      <c r="N484" s="481">
        <v>6.1234516015064529E-2</v>
      </c>
      <c r="O484" s="486">
        <v>6.1234516015064529E-2</v>
      </c>
      <c r="P484" s="486">
        <v>8.4579782610422496E-2</v>
      </c>
      <c r="Q484" s="488">
        <f t="shared" si="78"/>
        <v>7.2907149312743516E-2</v>
      </c>
      <c r="R484" s="487">
        <f t="shared" si="79"/>
        <v>8.4579782610422496E-2</v>
      </c>
      <c r="S484" s="489">
        <v>9.4810125732421882E-2</v>
      </c>
      <c r="T484" s="487">
        <f t="shared" si="80"/>
        <v>7.5733882475451514E-2</v>
      </c>
      <c r="U484" s="487">
        <v>0</v>
      </c>
      <c r="V484" s="489">
        <f t="shared" si="81"/>
        <v>7.6121804349380248E-2</v>
      </c>
      <c r="W484" s="489">
        <f t="shared" si="82"/>
        <v>6.7663826088338E-2</v>
      </c>
      <c r="X484" s="489">
        <f t="shared" si="83"/>
        <v>5.9205847827295745E-2</v>
      </c>
      <c r="Y484" s="489">
        <f t="shared" si="84"/>
        <v>8.8808771740943621E-2</v>
      </c>
      <c r="Z484" s="489">
        <f t="shared" si="85"/>
        <v>0.11277304348056333</v>
      </c>
      <c r="AA484" s="487">
        <v>0.14811613705283716</v>
      </c>
      <c r="AB484" s="485">
        <v>9.3129547119140621E-2</v>
      </c>
      <c r="AC484" s="485">
        <v>6.7026351928710939E-2</v>
      </c>
      <c r="AD484" s="489">
        <f t="shared" si="86"/>
        <v>0.10369857501983644</v>
      </c>
      <c r="AE484" s="489">
        <f t="shared" si="87"/>
        <v>7.1677758285679738E-2</v>
      </c>
    </row>
    <row r="485" spans="1:31" x14ac:dyDescent="0.2">
      <c r="A485" s="485">
        <v>0.12765696712757926</v>
      </c>
      <c r="B485" s="485">
        <f t="shared" si="77"/>
        <v>6.5222995805804651E-2</v>
      </c>
      <c r="C485" s="486">
        <v>7.5330025863685021E-2</v>
      </c>
      <c r="D485" s="486">
        <v>5.5115965747924274E-2</v>
      </c>
      <c r="E485" s="487">
        <v>0.13968427749633788</v>
      </c>
      <c r="F485" s="486">
        <v>0</v>
      </c>
      <c r="G485" s="487">
        <v>0.10965368618706778</v>
      </c>
      <c r="H485" s="487">
        <v>0.1398547705078125</v>
      </c>
      <c r="I485" s="487">
        <v>0.14956687774658203</v>
      </c>
      <c r="J485" s="487">
        <v>0.14956687774658203</v>
      </c>
      <c r="K485" s="487">
        <v>0.10331450225830077</v>
      </c>
      <c r="L485" s="487">
        <v>8.8450158081054692E-2</v>
      </c>
      <c r="M485" s="481">
        <v>6.0905931962108251E-2</v>
      </c>
      <c r="N485" s="481">
        <v>6.0905931962108251E-2</v>
      </c>
      <c r="O485" s="486">
        <v>6.0905931962108251E-2</v>
      </c>
      <c r="P485" s="486">
        <v>8.4125927994155733E-2</v>
      </c>
      <c r="Q485" s="488">
        <f t="shared" si="78"/>
        <v>7.2515929978131999E-2</v>
      </c>
      <c r="R485" s="487">
        <f t="shared" si="79"/>
        <v>8.4125927994155733E-2</v>
      </c>
      <c r="S485" s="489">
        <v>9.432251586914063E-2</v>
      </c>
      <c r="T485" s="487">
        <f t="shared" si="80"/>
        <v>7.5330025863685021E-2</v>
      </c>
      <c r="U485" s="487">
        <v>0</v>
      </c>
      <c r="V485" s="489">
        <f t="shared" si="81"/>
        <v>7.5713335194740161E-2</v>
      </c>
      <c r="W485" s="489">
        <f t="shared" si="82"/>
        <v>6.7300742395324589E-2</v>
      </c>
      <c r="X485" s="489">
        <f t="shared" si="83"/>
        <v>5.888814959590901E-2</v>
      </c>
      <c r="Y485" s="489">
        <f t="shared" si="84"/>
        <v>8.8332224393863526E-2</v>
      </c>
      <c r="Z485" s="489">
        <f t="shared" si="85"/>
        <v>0.11216790399220765</v>
      </c>
      <c r="AA485" s="487">
        <v>0.14735437654194078</v>
      </c>
      <c r="AB485" s="485">
        <v>9.2650581359863288E-2</v>
      </c>
      <c r="AC485" s="485">
        <v>6.6681632995605464E-2</v>
      </c>
      <c r="AD485" s="489">
        <f t="shared" si="86"/>
        <v>0.10316525173187256</v>
      </c>
      <c r="AE485" s="489">
        <f t="shared" si="87"/>
        <v>7.1309118526498044E-2</v>
      </c>
    </row>
    <row r="486" spans="1:31" x14ac:dyDescent="0.2">
      <c r="A486" s="485">
        <v>0.12700042570754885</v>
      </c>
      <c r="B486" s="485">
        <f t="shared" si="77"/>
        <v>6.4875199420668134E-2</v>
      </c>
      <c r="C486" s="486">
        <v>7.4928334552760933E-2</v>
      </c>
      <c r="D486" s="486">
        <v>5.4822064288575334E-2</v>
      </c>
      <c r="E486" s="487">
        <v>0.13896588012695313</v>
      </c>
      <c r="F486" s="486">
        <v>0</v>
      </c>
      <c r="G486" s="487">
        <v>0.10908973375206904</v>
      </c>
      <c r="H486" s="487">
        <v>0.1391354998779297</v>
      </c>
      <c r="I486" s="487">
        <v>0.14879765365600586</v>
      </c>
      <c r="J486" s="487">
        <v>0.14879765365600586</v>
      </c>
      <c r="K486" s="487">
        <v>0.10278315284729003</v>
      </c>
      <c r="L486" s="487">
        <v>8.7995255966186514E-2</v>
      </c>
      <c r="M486" s="481">
        <v>6.0579120672103005E-2</v>
      </c>
      <c r="N486" s="481">
        <v>6.0579120672103005E-2</v>
      </c>
      <c r="O486" s="486">
        <v>6.0579120672103005E-2</v>
      </c>
      <c r="P486" s="486">
        <v>8.367452199534825E-2</v>
      </c>
      <c r="Q486" s="488">
        <f t="shared" si="78"/>
        <v>7.2126821333725624E-2</v>
      </c>
      <c r="R486" s="487">
        <f t="shared" si="79"/>
        <v>8.367452199534825E-2</v>
      </c>
      <c r="S486" s="489">
        <v>9.3837414550781262E-2</v>
      </c>
      <c r="T486" s="487">
        <f t="shared" si="80"/>
        <v>7.4928334552760933E-2</v>
      </c>
      <c r="U486" s="487">
        <v>0</v>
      </c>
      <c r="V486" s="489">
        <f t="shared" si="81"/>
        <v>7.5307069795813433E-2</v>
      </c>
      <c r="W486" s="489">
        <f t="shared" si="82"/>
        <v>6.6939617596278603E-2</v>
      </c>
      <c r="X486" s="489">
        <f t="shared" si="83"/>
        <v>5.8572165396743772E-2</v>
      </c>
      <c r="Y486" s="489">
        <f t="shared" si="84"/>
        <v>8.7858248095115665E-2</v>
      </c>
      <c r="Z486" s="489">
        <f t="shared" si="85"/>
        <v>0.111566029327131</v>
      </c>
      <c r="AA486" s="487">
        <v>0.14659653432745681</v>
      </c>
      <c r="AB486" s="485">
        <v>9.2174079895019537E-2</v>
      </c>
      <c r="AC486" s="485">
        <v>6.6338691711425785E-2</v>
      </c>
      <c r="AD486" s="489">
        <f t="shared" si="86"/>
        <v>0.10263467216491701</v>
      </c>
      <c r="AE486" s="489">
        <f t="shared" si="87"/>
        <v>7.0942375261758991E-2</v>
      </c>
    </row>
    <row r="487" spans="1:31" x14ac:dyDescent="0.2">
      <c r="A487" s="485">
        <v>0.1263472608884913</v>
      </c>
      <c r="B487" s="485">
        <f t="shared" si="77"/>
        <v>6.452359672781853E-2</v>
      </c>
      <c r="C487" s="486">
        <v>7.4522247104325381E-2</v>
      </c>
      <c r="D487" s="486">
        <v>5.4524946351311679E-2</v>
      </c>
      <c r="E487" s="487">
        <v>0.13825118301391601</v>
      </c>
      <c r="F487" s="486">
        <v>0</v>
      </c>
      <c r="G487" s="487">
        <v>0.10852868174258266</v>
      </c>
      <c r="H487" s="487">
        <v>0.13841992950439452</v>
      </c>
      <c r="I487" s="487">
        <v>0.14803238143920899</v>
      </c>
      <c r="J487" s="487">
        <v>0.14803238143920899</v>
      </c>
      <c r="K487" s="487">
        <v>0.10225453422546386</v>
      </c>
      <c r="L487" s="487">
        <v>8.754269241333007E-2</v>
      </c>
      <c r="M487" s="481">
        <v>6.0248743897174696E-2</v>
      </c>
      <c r="N487" s="481">
        <v>6.0248743897174696E-2</v>
      </c>
      <c r="O487" s="486">
        <v>6.0248743897174696E-2</v>
      </c>
      <c r="P487" s="486">
        <v>8.3218191193352622E-2</v>
      </c>
      <c r="Q487" s="488">
        <f t="shared" si="78"/>
        <v>7.1733467545263663E-2</v>
      </c>
      <c r="R487" s="487">
        <f t="shared" si="79"/>
        <v>8.3218191193352622E-2</v>
      </c>
      <c r="S487" s="489">
        <v>9.3354809570312502E-2</v>
      </c>
      <c r="T487" s="487">
        <f t="shared" si="80"/>
        <v>7.4522247104325381E-2</v>
      </c>
      <c r="U487" s="487">
        <v>0</v>
      </c>
      <c r="V487" s="489">
        <f t="shared" si="81"/>
        <v>7.4896372074017364E-2</v>
      </c>
      <c r="W487" s="489">
        <f t="shared" si="82"/>
        <v>6.6574552954682106E-2</v>
      </c>
      <c r="X487" s="489">
        <f t="shared" si="83"/>
        <v>5.8252733835346834E-2</v>
      </c>
      <c r="Y487" s="489">
        <f t="shared" si="84"/>
        <v>8.7379100753020258E-2</v>
      </c>
      <c r="Z487" s="489">
        <f t="shared" si="85"/>
        <v>0.1109575882578035</v>
      </c>
      <c r="AA487" s="487">
        <v>0.1458425831041838</v>
      </c>
      <c r="AB487" s="485">
        <v>9.1700027465820316E-2</v>
      </c>
      <c r="AC487" s="485">
        <v>6.5997512817382809E-2</v>
      </c>
      <c r="AD487" s="489">
        <f t="shared" si="86"/>
        <v>0.10210682296752929</v>
      </c>
      <c r="AE487" s="489">
        <f t="shared" si="87"/>
        <v>7.0577519262779179E-2</v>
      </c>
    </row>
    <row r="488" spans="1:31" x14ac:dyDescent="0.2">
      <c r="A488" s="485">
        <v>0.12569745530450019</v>
      </c>
      <c r="B488" s="485">
        <f t="shared" si="77"/>
        <v>6.4190762171344812E-2</v>
      </c>
      <c r="C488" s="486">
        <v>7.4137836124152923E-2</v>
      </c>
      <c r="D488" s="486">
        <v>5.4243688218536694E-2</v>
      </c>
      <c r="E488" s="487">
        <v>0.13754015655517579</v>
      </c>
      <c r="F488" s="486">
        <v>0</v>
      </c>
      <c r="G488" s="487">
        <v>0.10797051524162694</v>
      </c>
      <c r="H488" s="487">
        <v>0.13770802978515623</v>
      </c>
      <c r="I488" s="487">
        <v>0.14727104629516602</v>
      </c>
      <c r="J488" s="487">
        <v>0.14727104629516602</v>
      </c>
      <c r="K488" s="487">
        <v>0.10172863899230956</v>
      </c>
      <c r="L488" s="487">
        <v>8.7092460021972656E-2</v>
      </c>
      <c r="M488" s="481">
        <v>5.9936012580121475E-2</v>
      </c>
      <c r="N488" s="481">
        <v>5.9936012580121475E-2</v>
      </c>
      <c r="O488" s="486">
        <v>5.9936012580121475E-2</v>
      </c>
      <c r="P488" s="486">
        <v>8.2786233066904372E-2</v>
      </c>
      <c r="Q488" s="488">
        <f t="shared" si="78"/>
        <v>7.1361122823512924E-2</v>
      </c>
      <c r="R488" s="487">
        <f t="shared" si="79"/>
        <v>8.2786233066904372E-2</v>
      </c>
      <c r="S488" s="489">
        <v>9.2874682617187496E-2</v>
      </c>
      <c r="T488" s="487">
        <f t="shared" si="80"/>
        <v>7.4137836124152923E-2</v>
      </c>
      <c r="U488" s="487">
        <v>0</v>
      </c>
      <c r="V488" s="489">
        <f t="shared" si="81"/>
        <v>7.4507609760213936E-2</v>
      </c>
      <c r="W488" s="489">
        <f t="shared" si="82"/>
        <v>6.62289864535235E-2</v>
      </c>
      <c r="X488" s="489">
        <f t="shared" si="83"/>
        <v>5.7950363146833057E-2</v>
      </c>
      <c r="Y488" s="489">
        <f t="shared" si="84"/>
        <v>8.6925544720249603E-2</v>
      </c>
      <c r="Z488" s="489">
        <f t="shared" si="85"/>
        <v>0.11038164408920582</v>
      </c>
      <c r="AA488" s="487">
        <v>0.14509250921952097</v>
      </c>
      <c r="AB488" s="485">
        <v>9.1228416442871094E-2</v>
      </c>
      <c r="AC488" s="485">
        <v>6.565808868408203E-2</v>
      </c>
      <c r="AD488" s="489">
        <f t="shared" si="86"/>
        <v>0.10158168411254882</v>
      </c>
      <c r="AE488" s="489">
        <f t="shared" si="87"/>
        <v>7.0214536686533463E-2</v>
      </c>
    </row>
    <row r="489" spans="1:31" x14ac:dyDescent="0.2">
      <c r="A489" s="485">
        <v>0.12505099167895969</v>
      </c>
      <c r="B489" s="485">
        <f t="shared" si="77"/>
        <v>6.3859673435029324E-2</v>
      </c>
      <c r="C489" s="486">
        <v>7.3755441498427984E-2</v>
      </c>
      <c r="D489" s="486">
        <v>5.3963905371630649E-2</v>
      </c>
      <c r="E489" s="487">
        <v>0.13683278594970702</v>
      </c>
      <c r="F489" s="486">
        <v>0</v>
      </c>
      <c r="G489" s="487">
        <v>0.10741521940893868</v>
      </c>
      <c r="H489" s="487">
        <v>0.13699980072021486</v>
      </c>
      <c r="I489" s="487">
        <v>0.14651363342285156</v>
      </c>
      <c r="J489" s="487">
        <v>0.14651363342285156</v>
      </c>
      <c r="K489" s="487">
        <v>0.10120544494628905</v>
      </c>
      <c r="L489" s="487">
        <v>8.6644543991088868E-2</v>
      </c>
      <c r="M489" s="481">
        <v>5.9624931915984968E-2</v>
      </c>
      <c r="N489" s="481">
        <v>5.9624931915984968E-2</v>
      </c>
      <c r="O489" s="486">
        <v>5.9624931915984968E-2</v>
      </c>
      <c r="P489" s="486">
        <v>8.2356554894213369E-2</v>
      </c>
      <c r="Q489" s="488">
        <f t="shared" si="78"/>
        <v>7.0990743405099171E-2</v>
      </c>
      <c r="R489" s="487">
        <f t="shared" si="79"/>
        <v>8.2356554894213369E-2</v>
      </c>
      <c r="S489" s="489">
        <v>9.2397027587890632E-2</v>
      </c>
      <c r="T489" s="487">
        <f t="shared" si="80"/>
        <v>7.3755441498427984E-2</v>
      </c>
      <c r="U489" s="487">
        <v>0</v>
      </c>
      <c r="V489" s="489">
        <f t="shared" si="81"/>
        <v>7.4120899404792037E-2</v>
      </c>
      <c r="W489" s="489">
        <f t="shared" si="82"/>
        <v>6.5885243915370692E-2</v>
      </c>
      <c r="X489" s="489">
        <f t="shared" si="83"/>
        <v>5.7649588425949354E-2</v>
      </c>
      <c r="Y489" s="489">
        <f t="shared" si="84"/>
        <v>8.6474382638924041E-2</v>
      </c>
      <c r="Z489" s="489">
        <f t="shared" si="85"/>
        <v>0.10980873985895115</v>
      </c>
      <c r="AA489" s="487">
        <v>0.1443462990208676</v>
      </c>
      <c r="AB489" s="485">
        <v>9.0759223937988284E-2</v>
      </c>
      <c r="AC489" s="485">
        <v>6.5320411682128904E-2</v>
      </c>
      <c r="AD489" s="489">
        <f t="shared" si="86"/>
        <v>0.10105924892425538</v>
      </c>
      <c r="AE489" s="489">
        <f t="shared" si="87"/>
        <v>6.9853422918680172E-2</v>
      </c>
    </row>
    <row r="490" spans="1:31" x14ac:dyDescent="0.2">
      <c r="A490" s="485">
        <v>0.12440785282407887</v>
      </c>
      <c r="B490" s="485">
        <f t="shared" si="77"/>
        <v>6.3519136934073545E-2</v>
      </c>
      <c r="C490" s="486">
        <v>7.3362135071644005E-2</v>
      </c>
      <c r="D490" s="486">
        <v>5.3676138796503091E-2</v>
      </c>
      <c r="E490" s="487">
        <v>0.13612905639648437</v>
      </c>
      <c r="F490" s="486">
        <v>0</v>
      </c>
      <c r="G490" s="487">
        <v>0.10686277948057868</v>
      </c>
      <c r="H490" s="487">
        <v>0.13629521270751951</v>
      </c>
      <c r="I490" s="487">
        <v>0.14576011322021484</v>
      </c>
      <c r="J490" s="487">
        <v>0.14576011322021484</v>
      </c>
      <c r="K490" s="487">
        <v>0.10068494468688964</v>
      </c>
      <c r="L490" s="487">
        <v>8.6198929519653314E-2</v>
      </c>
      <c r="M490" s="481">
        <v>5.9304984881842042E-2</v>
      </c>
      <c r="N490" s="481">
        <v>5.9304984881842042E-2</v>
      </c>
      <c r="O490" s="486">
        <v>5.9304984881842042E-2</v>
      </c>
      <c r="P490" s="486">
        <v>8.19146301048021E-2</v>
      </c>
      <c r="Q490" s="488">
        <f t="shared" si="78"/>
        <v>7.0609807493322074E-2</v>
      </c>
      <c r="R490" s="487">
        <f t="shared" si="79"/>
        <v>8.19146301048021E-2</v>
      </c>
      <c r="S490" s="489">
        <v>9.1921826171874998E-2</v>
      </c>
      <c r="T490" s="487">
        <f t="shared" si="80"/>
        <v>7.3362135071644005E-2</v>
      </c>
      <c r="U490" s="487">
        <v>0</v>
      </c>
      <c r="V490" s="489">
        <f t="shared" si="81"/>
        <v>7.372316709432189E-2</v>
      </c>
      <c r="W490" s="489">
        <f t="shared" si="82"/>
        <v>6.553170408384168E-2</v>
      </c>
      <c r="X490" s="489">
        <f t="shared" si="83"/>
        <v>5.7340241073361463E-2</v>
      </c>
      <c r="Y490" s="489">
        <f t="shared" si="84"/>
        <v>8.6010361610042205E-2</v>
      </c>
      <c r="Z490" s="489">
        <f t="shared" si="85"/>
        <v>0.1092195068064028</v>
      </c>
      <c r="AA490" s="487">
        <v>0.1436039252030222</v>
      </c>
      <c r="AB490" s="485">
        <v>9.0292449951171874E-2</v>
      </c>
      <c r="AC490" s="485">
        <v>6.4984466552734377E-2</v>
      </c>
      <c r="AD490" s="489">
        <f t="shared" si="86"/>
        <v>0.10053949737548828</v>
      </c>
      <c r="AE490" s="489">
        <f t="shared" si="87"/>
        <v>6.9494164116194121E-2</v>
      </c>
    </row>
    <row r="491" spans="1:31" x14ac:dyDescent="0.2">
      <c r="A491" s="485">
        <v>0.12376802164065884</v>
      </c>
      <c r="B491" s="485">
        <f t="shared" si="77"/>
        <v>6.3180426239482973E-2</v>
      </c>
      <c r="C491" s="486">
        <v>7.297093738026865E-2</v>
      </c>
      <c r="D491" s="486">
        <v>5.3389915098697283E-2</v>
      </c>
      <c r="E491" s="487">
        <v>0.13542893829345701</v>
      </c>
      <c r="F491" s="486">
        <v>0</v>
      </c>
      <c r="G491" s="487">
        <v>0.10631318076853909</v>
      </c>
      <c r="H491" s="487">
        <v>0.13559425094604491</v>
      </c>
      <c r="I491" s="487">
        <v>0.14501047088623045</v>
      </c>
      <c r="J491" s="487">
        <v>0.14501047088623045</v>
      </c>
      <c r="K491" s="487">
        <v>0.10016712341308594</v>
      </c>
      <c r="L491" s="487">
        <v>8.5755609207153319E-2</v>
      </c>
      <c r="M491" s="481">
        <v>5.8986764012567215E-2</v>
      </c>
      <c r="N491" s="481">
        <v>5.8986764012567215E-2</v>
      </c>
      <c r="O491" s="486">
        <v>5.8986764012567215E-2</v>
      </c>
      <c r="P491" s="486">
        <v>8.1475089569546716E-2</v>
      </c>
      <c r="Q491" s="488">
        <f t="shared" si="78"/>
        <v>7.0230926791056969E-2</v>
      </c>
      <c r="R491" s="487">
        <f t="shared" si="79"/>
        <v>8.1475089569546716E-2</v>
      </c>
      <c r="S491" s="489">
        <v>9.1449072265624987E-2</v>
      </c>
      <c r="T491" s="487">
        <f t="shared" si="80"/>
        <v>7.297093738026865E-2</v>
      </c>
      <c r="U491" s="487">
        <v>0</v>
      </c>
      <c r="V491" s="489">
        <f t="shared" si="81"/>
        <v>7.332758061259205E-2</v>
      </c>
      <c r="W491" s="489">
        <f t="shared" si="82"/>
        <v>6.518007165563737E-2</v>
      </c>
      <c r="X491" s="489">
        <f t="shared" si="83"/>
        <v>5.7032562698682697E-2</v>
      </c>
      <c r="Y491" s="489">
        <f t="shared" si="84"/>
        <v>8.5548844048024056E-2</v>
      </c>
      <c r="Z491" s="489">
        <f t="shared" si="85"/>
        <v>0.10863345275939562</v>
      </c>
      <c r="AA491" s="487">
        <v>0.14286537411338404</v>
      </c>
      <c r="AB491" s="485">
        <v>8.9828071594238279E-2</v>
      </c>
      <c r="AC491" s="485">
        <v>6.4650253295898436E-2</v>
      </c>
      <c r="AD491" s="489">
        <f t="shared" si="86"/>
        <v>0.10002242279052732</v>
      </c>
      <c r="AE491" s="489">
        <f t="shared" si="87"/>
        <v>6.9136755664733637E-2</v>
      </c>
    </row>
    <row r="492" spans="1:31" x14ac:dyDescent="0.2">
      <c r="A492" s="485">
        <v>0.12313148111716146</v>
      </c>
      <c r="B492" s="485">
        <f t="shared" si="77"/>
        <v>6.2843511875171704E-2</v>
      </c>
      <c r="C492" s="486">
        <v>7.2581814380568044E-2</v>
      </c>
      <c r="D492" s="486">
        <v>5.3105209369775364E-2</v>
      </c>
      <c r="E492" s="487">
        <v>0.13473243164062501</v>
      </c>
      <c r="F492" s="486">
        <v>0</v>
      </c>
      <c r="G492" s="487">
        <v>0.105766408660353</v>
      </c>
      <c r="H492" s="487">
        <v>0.13489688583374021</v>
      </c>
      <c r="I492" s="487">
        <v>0.14426467681884766</v>
      </c>
      <c r="J492" s="487">
        <v>0.14426467681884766</v>
      </c>
      <c r="K492" s="487">
        <v>9.9651958923339848E-2</v>
      </c>
      <c r="L492" s="487">
        <v>8.5314568252563477E-2</v>
      </c>
      <c r="M492" s="481">
        <v>5.8670241383642394E-2</v>
      </c>
      <c r="N492" s="481">
        <v>5.8670241383642394E-2</v>
      </c>
      <c r="O492" s="486">
        <v>5.8670241383642394E-2</v>
      </c>
      <c r="P492" s="486">
        <v>8.1037894717885722E-2</v>
      </c>
      <c r="Q492" s="488">
        <f t="shared" si="78"/>
        <v>6.9854068050764051E-2</v>
      </c>
      <c r="R492" s="487">
        <f t="shared" si="79"/>
        <v>8.1037894717885722E-2</v>
      </c>
      <c r="S492" s="489">
        <v>9.0978747558593753E-2</v>
      </c>
      <c r="T492" s="487">
        <f t="shared" si="80"/>
        <v>7.2581814380568044E-2</v>
      </c>
      <c r="U492" s="487">
        <v>0</v>
      </c>
      <c r="V492" s="489">
        <f t="shared" si="81"/>
        <v>7.2934105246097156E-2</v>
      </c>
      <c r="W492" s="489">
        <f t="shared" si="82"/>
        <v>6.4830315774308575E-2</v>
      </c>
      <c r="X492" s="489">
        <f t="shared" si="83"/>
        <v>5.6726526302520001E-2</v>
      </c>
      <c r="Y492" s="489">
        <f t="shared" si="84"/>
        <v>8.5089789453780013E-2</v>
      </c>
      <c r="Z492" s="489">
        <f t="shared" si="85"/>
        <v>0.10805052629051429</v>
      </c>
      <c r="AA492" s="487">
        <v>0.14213061844675165</v>
      </c>
      <c r="AB492" s="485">
        <v>8.9366081237792966E-2</v>
      </c>
      <c r="AC492" s="485">
        <v>6.4317756652832028E-2</v>
      </c>
      <c r="AD492" s="489">
        <f t="shared" si="86"/>
        <v>9.9508005142211919E-2</v>
      </c>
      <c r="AE492" s="489">
        <f t="shared" si="87"/>
        <v>6.8781183721273592E-2</v>
      </c>
    </row>
    <row r="493" spans="1:31" x14ac:dyDescent="0.2">
      <c r="A493" s="485">
        <v>0.12249821432976751</v>
      </c>
      <c r="B493" s="485">
        <f t="shared" si="77"/>
        <v>6.2508403896928189E-2</v>
      </c>
      <c r="C493" s="486">
        <v>7.2194777686587122E-2</v>
      </c>
      <c r="D493" s="486">
        <v>5.2822030107269269E-2</v>
      </c>
      <c r="E493" s="487">
        <v>0.13403950683593749</v>
      </c>
      <c r="F493" s="486">
        <v>0</v>
      </c>
      <c r="G493" s="487">
        <v>0.10522244861870587</v>
      </c>
      <c r="H493" s="487">
        <v>0.13420310256958007</v>
      </c>
      <c r="I493" s="487">
        <v>0.14352271621704099</v>
      </c>
      <c r="J493" s="487">
        <v>0.14352271621704099</v>
      </c>
      <c r="K493" s="487">
        <v>9.9139451217651359E-2</v>
      </c>
      <c r="L493" s="487">
        <v>8.4875791854858385E-2</v>
      </c>
      <c r="M493" s="481">
        <v>5.8355426444377766E-2</v>
      </c>
      <c r="N493" s="481">
        <v>5.8355426444377766E-2</v>
      </c>
      <c r="O493" s="486">
        <v>5.8355426444377766E-2</v>
      </c>
      <c r="P493" s="486">
        <v>8.0603058601618122E-2</v>
      </c>
      <c r="Q493" s="488">
        <f t="shared" si="78"/>
        <v>6.9479242522997947E-2</v>
      </c>
      <c r="R493" s="487">
        <f t="shared" si="79"/>
        <v>8.0603058601618122E-2</v>
      </c>
      <c r="S493" s="489">
        <v>9.051083984375001E-2</v>
      </c>
      <c r="T493" s="487">
        <f t="shared" si="80"/>
        <v>7.2194777686587122E-2</v>
      </c>
      <c r="U493" s="487">
        <v>0</v>
      </c>
      <c r="V493" s="489">
        <f t="shared" si="81"/>
        <v>7.2542752741456315E-2</v>
      </c>
      <c r="W493" s="489">
        <f t="shared" si="82"/>
        <v>6.4482446881294495E-2</v>
      </c>
      <c r="X493" s="489">
        <f t="shared" si="83"/>
        <v>5.6422141021132681E-2</v>
      </c>
      <c r="Y493" s="489">
        <f t="shared" si="84"/>
        <v>8.4633211531699032E-2</v>
      </c>
      <c r="Z493" s="489">
        <f t="shared" si="85"/>
        <v>0.1074707448021575</v>
      </c>
      <c r="AA493" s="487">
        <v>0.14139964455052426</v>
      </c>
      <c r="AB493" s="485">
        <v>8.8906471252441402E-2</v>
      </c>
      <c r="AC493" s="485">
        <v>6.3986968994140622E-2</v>
      </c>
      <c r="AD493" s="489">
        <f t="shared" si="86"/>
        <v>9.8996231079101576E-2</v>
      </c>
      <c r="AE493" s="489">
        <f t="shared" si="87"/>
        <v>6.8427439057130557E-2</v>
      </c>
    </row>
    <row r="494" spans="1:31" x14ac:dyDescent="0.2">
      <c r="A494" s="485">
        <v>0.12186820444162004</v>
      </c>
      <c r="B494" s="485">
        <f t="shared" si="77"/>
        <v>6.2169628473774885E-2</v>
      </c>
      <c r="C494" s="486">
        <v>7.1803505236236895E-2</v>
      </c>
      <c r="D494" s="486">
        <v>5.2535751711312882E-2</v>
      </c>
      <c r="E494" s="487">
        <v>0.13335013427734374</v>
      </c>
      <c r="F494" s="486">
        <v>0</v>
      </c>
      <c r="G494" s="487">
        <v>0.10468128618104906</v>
      </c>
      <c r="H494" s="487">
        <v>0.13351290115356446</v>
      </c>
      <c r="I494" s="487">
        <v>0.14278457427978516</v>
      </c>
      <c r="J494" s="487">
        <v>0.14278457427978516</v>
      </c>
      <c r="K494" s="487">
        <v>9.8629578094482417E-2</v>
      </c>
      <c r="L494" s="487">
        <v>9.8629578094482417E-2</v>
      </c>
      <c r="M494" s="481">
        <v>5.803717689941304E-2</v>
      </c>
      <c r="N494" s="481">
        <v>5.803717689941304E-2</v>
      </c>
      <c r="O494" s="486">
        <v>5.803717689941304E-2</v>
      </c>
      <c r="P494" s="486">
        <v>8.0163478458249948E-2</v>
      </c>
      <c r="Q494" s="488">
        <f t="shared" si="78"/>
        <v>6.9100327678831494E-2</v>
      </c>
      <c r="R494" s="487">
        <f t="shared" si="79"/>
        <v>8.0163478458249948E-2</v>
      </c>
      <c r="S494" s="489">
        <v>9.0045343017578133E-2</v>
      </c>
      <c r="T494" s="487">
        <f t="shared" si="80"/>
        <v>7.1803505236236895E-2</v>
      </c>
      <c r="U494" s="487">
        <v>0</v>
      </c>
      <c r="V494" s="489">
        <f t="shared" si="81"/>
        <v>7.2147130612424962E-2</v>
      </c>
      <c r="W494" s="489">
        <f t="shared" si="82"/>
        <v>6.4130782766599961E-2</v>
      </c>
      <c r="X494" s="489">
        <f t="shared" si="83"/>
        <v>5.6114434920774961E-2</v>
      </c>
      <c r="Y494" s="489">
        <f t="shared" si="84"/>
        <v>8.4171652381162448E-2</v>
      </c>
      <c r="Z494" s="489">
        <f t="shared" si="85"/>
        <v>0.10688463794433327</v>
      </c>
      <c r="AA494" s="487">
        <v>0.1406724251195004</v>
      </c>
      <c r="AB494" s="485">
        <v>8.8449226379394535E-2</v>
      </c>
      <c r="AC494" s="485">
        <v>6.3657882690429685E-2</v>
      </c>
      <c r="AD494" s="489">
        <f t="shared" si="86"/>
        <v>9.8487093925476082E-2</v>
      </c>
      <c r="AE494" s="489">
        <f t="shared" si="87"/>
        <v>6.8075517057962817E-2</v>
      </c>
    </row>
    <row r="495" spans="1:31" x14ac:dyDescent="0.2">
      <c r="A495" s="485">
        <v>0.12124143470235868</v>
      </c>
      <c r="B495" s="485">
        <f t="shared" si="77"/>
        <v>6.1838104264404795E-2</v>
      </c>
      <c r="C495" s="486">
        <v>7.1420607656054527E-2</v>
      </c>
      <c r="D495" s="486">
        <v>5.2255600872755062E-2</v>
      </c>
      <c r="E495" s="487">
        <v>0.13266431396484374</v>
      </c>
      <c r="F495" s="486">
        <v>0</v>
      </c>
      <c r="G495" s="487">
        <v>0.10414290695921526</v>
      </c>
      <c r="H495" s="487">
        <v>0.13282623718261719</v>
      </c>
      <c r="I495" s="487">
        <v>0.1420502362060547</v>
      </c>
      <c r="J495" s="487">
        <v>0.1420502362060547</v>
      </c>
      <c r="K495" s="487">
        <v>9.8122324752807605E-2</v>
      </c>
      <c r="L495" s="487">
        <v>9.8122324752807605E-2</v>
      </c>
      <c r="M495" s="481">
        <v>5.7725749749355085E-2</v>
      </c>
      <c r="N495" s="481">
        <v>5.7725749749355085E-2</v>
      </c>
      <c r="O495" s="486">
        <v>5.7725749749355085E-2</v>
      </c>
      <c r="P495" s="486">
        <v>7.9733321704101578E-2</v>
      </c>
      <c r="Q495" s="488">
        <f t="shared" si="78"/>
        <v>6.8729535726728325E-2</v>
      </c>
      <c r="R495" s="487">
        <f t="shared" si="79"/>
        <v>7.9733321704101578E-2</v>
      </c>
      <c r="S495" s="489">
        <v>8.9582238769531253E-2</v>
      </c>
      <c r="T495" s="487">
        <f t="shared" si="80"/>
        <v>7.1420607656054527E-2</v>
      </c>
      <c r="U495" s="487">
        <v>0</v>
      </c>
      <c r="V495" s="489">
        <f t="shared" si="81"/>
        <v>7.1759989533691421E-2</v>
      </c>
      <c r="W495" s="489">
        <f t="shared" si="82"/>
        <v>6.3786657363281263E-2</v>
      </c>
      <c r="X495" s="489">
        <f t="shared" si="83"/>
        <v>5.5813325192871098E-2</v>
      </c>
      <c r="Y495" s="489">
        <f t="shared" si="84"/>
        <v>8.3719987789306657E-2</v>
      </c>
      <c r="Z495" s="489">
        <f t="shared" si="85"/>
        <v>0.10631109560546878</v>
      </c>
      <c r="AA495" s="487">
        <v>0.13994894650107936</v>
      </c>
      <c r="AB495" s="485">
        <v>8.7994331359863287E-2</v>
      </c>
      <c r="AC495" s="485">
        <v>6.3330490112304683E-2</v>
      </c>
      <c r="AD495" s="489">
        <f t="shared" si="86"/>
        <v>9.7980573654174813E-2</v>
      </c>
      <c r="AE495" s="489">
        <f t="shared" si="87"/>
        <v>6.7725403880745244E-2</v>
      </c>
    </row>
    <row r="496" spans="1:31" x14ac:dyDescent="0.2">
      <c r="A496" s="485">
        <v>0.12061788844794501</v>
      </c>
      <c r="B496" s="485">
        <f t="shared" si="77"/>
        <v>6.1508357541471548E-2</v>
      </c>
      <c r="C496" s="486">
        <v>7.1039763003641065E-2</v>
      </c>
      <c r="D496" s="486">
        <v>5.1976952079302037E-2</v>
      </c>
      <c r="E496" s="487">
        <v>0.1319820162963867</v>
      </c>
      <c r="F496" s="486">
        <v>0</v>
      </c>
      <c r="G496" s="487">
        <v>0.10360729663903596</v>
      </c>
      <c r="H496" s="487">
        <v>0.13214311065673826</v>
      </c>
      <c r="I496" s="487">
        <v>0.14131967239379883</v>
      </c>
      <c r="J496" s="487">
        <v>0.14131967239379883</v>
      </c>
      <c r="K496" s="487">
        <v>9.761768379211426E-2</v>
      </c>
      <c r="L496" s="487">
        <v>9.761768379211426E-2</v>
      </c>
      <c r="M496" s="481">
        <v>5.7416002798042633E-2</v>
      </c>
      <c r="N496" s="481">
        <v>5.7416002798042633E-2</v>
      </c>
      <c r="O496" s="486">
        <v>5.7416002798042633E-2</v>
      </c>
      <c r="P496" s="486">
        <v>7.9305485713697055E-2</v>
      </c>
      <c r="Q496" s="488">
        <f t="shared" si="78"/>
        <v>6.836074425586984E-2</v>
      </c>
      <c r="R496" s="487">
        <f t="shared" si="79"/>
        <v>7.9305485713697055E-2</v>
      </c>
      <c r="S496" s="489">
        <v>8.9121514892578135E-2</v>
      </c>
      <c r="T496" s="487">
        <f t="shared" si="80"/>
        <v>7.1039763003641065E-2</v>
      </c>
      <c r="U496" s="487">
        <v>0</v>
      </c>
      <c r="V496" s="489">
        <f t="shared" si="81"/>
        <v>7.1374937142327358E-2</v>
      </c>
      <c r="W496" s="489">
        <f t="shared" si="82"/>
        <v>6.3444388570957647E-2</v>
      </c>
      <c r="X496" s="489">
        <f t="shared" si="83"/>
        <v>5.5513839999587936E-2</v>
      </c>
      <c r="Y496" s="489">
        <f t="shared" si="84"/>
        <v>8.327075999938191E-2</v>
      </c>
      <c r="Z496" s="489">
        <f t="shared" si="85"/>
        <v>0.10574064761826274</v>
      </c>
      <c r="AA496" s="487">
        <v>0.13922918139005963</v>
      </c>
      <c r="AB496" s="485">
        <v>8.7541778564453124E-2</v>
      </c>
      <c r="AC496" s="485">
        <v>6.3004779815673831E-2</v>
      </c>
      <c r="AD496" s="489">
        <f t="shared" si="86"/>
        <v>9.7476656913757342E-2</v>
      </c>
      <c r="AE496" s="489">
        <f t="shared" si="87"/>
        <v>6.7377090296794437E-2</v>
      </c>
    </row>
    <row r="497" spans="1:31" x14ac:dyDescent="0.2">
      <c r="A497" s="485">
        <v>0.11999754909990588</v>
      </c>
      <c r="B497" s="485">
        <f t="shared" si="77"/>
        <v>6.1180359608973188E-2</v>
      </c>
      <c r="C497" s="486">
        <v>7.0660938136229229E-2</v>
      </c>
      <c r="D497" s="486">
        <v>5.1699781081717147E-2</v>
      </c>
      <c r="E497" s="487">
        <v>0.13130322647094728</v>
      </c>
      <c r="F497" s="486">
        <v>0</v>
      </c>
      <c r="G497" s="487">
        <v>0.10307444097996091</v>
      </c>
      <c r="H497" s="487">
        <v>0.13146349197387694</v>
      </c>
      <c r="I497" s="487">
        <v>0.1405928680419922</v>
      </c>
      <c r="J497" s="487">
        <v>0.1405928680419922</v>
      </c>
      <c r="K497" s="487">
        <v>9.7115633010864261E-2</v>
      </c>
      <c r="L497" s="487">
        <v>9.7115633010864261E-2</v>
      </c>
      <c r="M497" s="481">
        <v>5.7107908864560894E-2</v>
      </c>
      <c r="N497" s="481">
        <v>5.7107908864560894E-2</v>
      </c>
      <c r="O497" s="486">
        <v>5.7107908864560894E-2</v>
      </c>
      <c r="P497" s="486">
        <v>7.8879932943572012E-2</v>
      </c>
      <c r="Q497" s="488">
        <f t="shared" si="78"/>
        <v>6.7993920904066446E-2</v>
      </c>
      <c r="R497" s="487">
        <f t="shared" si="79"/>
        <v>7.8879932943572012E-2</v>
      </c>
      <c r="S497" s="489">
        <v>8.8663159179687506E-2</v>
      </c>
      <c r="T497" s="487">
        <f t="shared" si="80"/>
        <v>7.0660938136229229E-2</v>
      </c>
      <c r="U497" s="487">
        <v>0</v>
      </c>
      <c r="V497" s="489">
        <f t="shared" si="81"/>
        <v>7.0991939649214811E-2</v>
      </c>
      <c r="W497" s="489">
        <f t="shared" si="82"/>
        <v>6.310394635485761E-2</v>
      </c>
      <c r="X497" s="489">
        <f t="shared" si="83"/>
        <v>5.5215953060500401E-2</v>
      </c>
      <c r="Y497" s="489">
        <f t="shared" si="84"/>
        <v>8.2823929590750606E-2</v>
      </c>
      <c r="Z497" s="489">
        <f t="shared" si="85"/>
        <v>0.10517324392476268</v>
      </c>
      <c r="AA497" s="487">
        <v>0.13851312978644123</v>
      </c>
      <c r="AB497" s="485">
        <v>8.7091552734374994E-2</v>
      </c>
      <c r="AC497" s="485">
        <v>6.2680744171142583E-2</v>
      </c>
      <c r="AD497" s="489">
        <f t="shared" si="86"/>
        <v>9.6975330352783204E-2</v>
      </c>
      <c r="AE497" s="489">
        <f t="shared" si="87"/>
        <v>6.7030567077426953E-2</v>
      </c>
    </row>
    <row r="498" spans="1:31" x14ac:dyDescent="0.2">
      <c r="A498" s="485">
        <v>0.11938040016510058</v>
      </c>
      <c r="B498" s="485">
        <f t="shared" si="77"/>
        <v>6.0854120256571963E-2</v>
      </c>
      <c r="C498" s="486">
        <v>7.0284144360498527E-2</v>
      </c>
      <c r="D498" s="486">
        <v>5.1424096152645399E-2</v>
      </c>
      <c r="E498" s="487">
        <v>0.13062792968750001</v>
      </c>
      <c r="F498" s="486">
        <v>0</v>
      </c>
      <c r="G498" s="487">
        <v>0.10254432581467943</v>
      </c>
      <c r="H498" s="487">
        <v>0.1307873663330078</v>
      </c>
      <c r="I498" s="487">
        <v>0.13986979354858398</v>
      </c>
      <c r="J498" s="487">
        <v>0.13986979354858398</v>
      </c>
      <c r="K498" s="487">
        <v>9.6616165008544919E-2</v>
      </c>
      <c r="L498" s="487">
        <v>9.6616165008544919E-2</v>
      </c>
      <c r="M498" s="481">
        <v>5.6801477146593907E-2</v>
      </c>
      <c r="N498" s="481">
        <v>5.6801477146593907E-2</v>
      </c>
      <c r="O498" s="486">
        <v>5.6801477146593907E-2</v>
      </c>
      <c r="P498" s="486">
        <v>7.8456676097968664E-2</v>
      </c>
      <c r="Q498" s="488">
        <f t="shared" si="78"/>
        <v>6.7629076622281292E-2</v>
      </c>
      <c r="R498" s="487">
        <f t="shared" si="79"/>
        <v>7.8456676097968664E-2</v>
      </c>
      <c r="S498" s="489">
        <v>8.8207165527343756E-2</v>
      </c>
      <c r="T498" s="487">
        <f t="shared" si="80"/>
        <v>7.0284144360498527E-2</v>
      </c>
      <c r="U498" s="487">
        <v>0</v>
      </c>
      <c r="V498" s="489">
        <f t="shared" si="81"/>
        <v>7.0611008488171798E-2</v>
      </c>
      <c r="W498" s="489">
        <f t="shared" si="82"/>
        <v>6.2765340878374931E-2</v>
      </c>
      <c r="X498" s="489">
        <f t="shared" si="83"/>
        <v>5.4919673268578058E-2</v>
      </c>
      <c r="Y498" s="489">
        <f t="shared" si="84"/>
        <v>8.2379509902867104E-2</v>
      </c>
      <c r="Z498" s="489">
        <f t="shared" si="85"/>
        <v>0.10460890146395821</v>
      </c>
      <c r="AA498" s="487">
        <v>0.13780075073242187</v>
      </c>
      <c r="AB498" s="485">
        <v>8.6643638610839846E-2</v>
      </c>
      <c r="AC498" s="485">
        <v>6.2358375549316405E-2</v>
      </c>
      <c r="AD498" s="489">
        <f t="shared" si="86"/>
        <v>9.647658729553224E-2</v>
      </c>
      <c r="AE498" s="489">
        <f t="shared" si="87"/>
        <v>6.6685829608301092E-2</v>
      </c>
    </row>
    <row r="499" spans="1:31" x14ac:dyDescent="0.2">
      <c r="A499" s="485">
        <v>0.11876642523519695</v>
      </c>
      <c r="B499" s="485">
        <f t="shared" si="77"/>
        <v>6.0524310518116083E-2</v>
      </c>
      <c r="C499" s="486">
        <v>6.9903226927604936E-2</v>
      </c>
      <c r="D499" s="486">
        <v>5.1145394108627229E-2</v>
      </c>
      <c r="E499" s="487">
        <v>0.12995611114501951</v>
      </c>
      <c r="F499" s="486">
        <v>0</v>
      </c>
      <c r="G499" s="487">
        <v>0.10201693704874379</v>
      </c>
      <c r="H499" s="487">
        <v>0.13011471893310544</v>
      </c>
      <c r="I499" s="487">
        <v>0.13915043411254882</v>
      </c>
      <c r="J499" s="487">
        <v>0.13915043411254882</v>
      </c>
      <c r="K499" s="487">
        <v>9.6119264984130856E-2</v>
      </c>
      <c r="L499" s="487">
        <v>9.6119264984130856E-2</v>
      </c>
      <c r="M499" s="481">
        <v>5.6491702283197831E-2</v>
      </c>
      <c r="N499" s="481">
        <v>5.6491702283197831E-2</v>
      </c>
      <c r="O499" s="486">
        <v>5.6491702283197831E-2</v>
      </c>
      <c r="P499" s="486">
        <v>7.8028801554177574E-2</v>
      </c>
      <c r="Q499" s="488">
        <f t="shared" si="78"/>
        <v>6.7260251918687702E-2</v>
      </c>
      <c r="R499" s="487">
        <f t="shared" si="79"/>
        <v>7.8028801554177574E-2</v>
      </c>
      <c r="S499" s="489">
        <v>8.7753515625E-2</v>
      </c>
      <c r="T499" s="487">
        <f t="shared" si="80"/>
        <v>6.9903226927604936E-2</v>
      </c>
      <c r="U499" s="487">
        <v>0</v>
      </c>
      <c r="V499" s="489">
        <f t="shared" si="81"/>
        <v>7.0225921398759814E-2</v>
      </c>
      <c r="W499" s="489">
        <f t="shared" si="82"/>
        <v>6.242304124334206E-2</v>
      </c>
      <c r="X499" s="489">
        <f t="shared" si="83"/>
        <v>5.46201610879243E-2</v>
      </c>
      <c r="Y499" s="489">
        <f t="shared" si="84"/>
        <v>8.1930241631886447E-2</v>
      </c>
      <c r="Z499" s="489">
        <f t="shared" si="85"/>
        <v>0.10403840207223676</v>
      </c>
      <c r="AA499" s="487">
        <v>0.13709204422800164</v>
      </c>
      <c r="AB499" s="485">
        <v>8.6198028564453119E-2</v>
      </c>
      <c r="AC499" s="485">
        <v>6.203766632080078E-2</v>
      </c>
      <c r="AD499" s="489">
        <f t="shared" si="86"/>
        <v>9.5980407714843757E-2</v>
      </c>
      <c r="AE499" s="489">
        <f t="shared" si="87"/>
        <v>6.6342864046391725E-2</v>
      </c>
    </row>
    <row r="500" spans="1:31" x14ac:dyDescent="0.2">
      <c r="A500" s="485">
        <v>0.11815560798620572</v>
      </c>
      <c r="B500" s="485">
        <f t="shared" si="77"/>
        <v>6.0212105633875801E-2</v>
      </c>
      <c r="C500" s="486">
        <v>6.9542642417279574E-2</v>
      </c>
      <c r="D500" s="486">
        <v>5.0881568850472035E-2</v>
      </c>
      <c r="E500" s="487">
        <v>0.12928774124145506</v>
      </c>
      <c r="F500" s="486">
        <v>0</v>
      </c>
      <c r="G500" s="487">
        <v>0.10149226066019447</v>
      </c>
      <c r="H500" s="487">
        <v>0.12944553497314454</v>
      </c>
      <c r="I500" s="487">
        <v>0.13843477493286133</v>
      </c>
      <c r="J500" s="487">
        <v>0.13843477493286133</v>
      </c>
      <c r="K500" s="487">
        <v>9.562492553710937E-2</v>
      </c>
      <c r="L500" s="487">
        <v>9.562492553710937E-2</v>
      </c>
      <c r="M500" s="481">
        <v>5.6198472527441361E-2</v>
      </c>
      <c r="N500" s="481">
        <v>5.6198472527441361E-2</v>
      </c>
      <c r="O500" s="486">
        <v>5.6198472527441361E-2</v>
      </c>
      <c r="P500" s="486">
        <v>7.7623779834226525E-2</v>
      </c>
      <c r="Q500" s="488">
        <f t="shared" si="78"/>
        <v>6.6911126180833946E-2</v>
      </c>
      <c r="R500" s="487">
        <f t="shared" si="79"/>
        <v>7.7623779834226525E-2</v>
      </c>
      <c r="S500" s="489">
        <v>8.7302197265624992E-2</v>
      </c>
      <c r="T500" s="487">
        <f t="shared" si="80"/>
        <v>6.9542642417279574E-2</v>
      </c>
      <c r="U500" s="487">
        <v>0</v>
      </c>
      <c r="V500" s="489">
        <f t="shared" si="81"/>
        <v>6.9861401850803875E-2</v>
      </c>
      <c r="W500" s="489">
        <f t="shared" si="82"/>
        <v>6.2099023867381226E-2</v>
      </c>
      <c r="X500" s="489">
        <f t="shared" si="83"/>
        <v>5.4336645883958562E-2</v>
      </c>
      <c r="Y500" s="489">
        <f t="shared" si="84"/>
        <v>8.1504968825937857E-2</v>
      </c>
      <c r="Z500" s="489">
        <f t="shared" si="85"/>
        <v>0.10349837311230203</v>
      </c>
      <c r="AA500" s="487">
        <v>0.13638698296797899</v>
      </c>
      <c r="AB500" s="485">
        <v>8.5754707336425776E-2</v>
      </c>
      <c r="AC500" s="485">
        <v>6.1718605041503907E-2</v>
      </c>
      <c r="AD500" s="489">
        <f t="shared" si="86"/>
        <v>9.548677825927733E-2</v>
      </c>
      <c r="AE500" s="489">
        <f t="shared" si="87"/>
        <v>6.6001661163015424E-2</v>
      </c>
    </row>
    <row r="501" spans="1:31" x14ac:dyDescent="0.2">
      <c r="A501" s="485">
        <v>0.11754793217818951</v>
      </c>
      <c r="B501" s="485">
        <f t="shared" si="77"/>
        <v>5.9901538360784372E-2</v>
      </c>
      <c r="C501" s="486">
        <v>6.9183949284200436E-2</v>
      </c>
      <c r="D501" s="486">
        <v>5.0619127437368308E-2</v>
      </c>
      <c r="E501" s="487">
        <v>0.12862281997680666</v>
      </c>
      <c r="F501" s="486">
        <v>0</v>
      </c>
      <c r="G501" s="487">
        <v>0.10097028269918734</v>
      </c>
      <c r="H501" s="487">
        <v>0.12877979965209962</v>
      </c>
      <c r="I501" s="487">
        <v>0.13772280120849609</v>
      </c>
      <c r="J501" s="487">
        <v>0.13772280120849609</v>
      </c>
      <c r="K501" s="487">
        <v>9.5133124465942381E-2</v>
      </c>
      <c r="L501" s="487">
        <v>9.5133124465942381E-2</v>
      </c>
      <c r="M501" s="481">
        <v>5.5906790491805046E-2</v>
      </c>
      <c r="N501" s="481">
        <v>5.5906790491805046E-2</v>
      </c>
      <c r="O501" s="486">
        <v>5.5906790491805046E-2</v>
      </c>
      <c r="P501" s="486">
        <v>7.722089589276751E-2</v>
      </c>
      <c r="Q501" s="488">
        <f t="shared" si="78"/>
        <v>6.6563843192286282E-2</v>
      </c>
      <c r="R501" s="487">
        <f t="shared" si="79"/>
        <v>7.722089589276751E-2</v>
      </c>
      <c r="S501" s="489">
        <v>8.6853198242187513E-2</v>
      </c>
      <c r="T501" s="487">
        <f t="shared" si="80"/>
        <v>6.9183949284200436E-2</v>
      </c>
      <c r="U501" s="487">
        <v>0</v>
      </c>
      <c r="V501" s="489">
        <f t="shared" si="81"/>
        <v>6.9498806303490757E-2</v>
      </c>
      <c r="W501" s="489">
        <f t="shared" si="82"/>
        <v>6.177671671421401E-2</v>
      </c>
      <c r="X501" s="489">
        <f t="shared" si="83"/>
        <v>5.4054627124937256E-2</v>
      </c>
      <c r="Y501" s="489">
        <f t="shared" si="84"/>
        <v>8.1081940687405887E-2</v>
      </c>
      <c r="Z501" s="489">
        <f t="shared" si="85"/>
        <v>0.10296119452369001</v>
      </c>
      <c r="AA501" s="487">
        <v>0.13568553964715255</v>
      </c>
      <c r="AB501" s="485">
        <v>8.5313667297363283E-2</v>
      </c>
      <c r="AC501" s="485">
        <v>6.1401184082031247E-2</v>
      </c>
      <c r="AD501" s="489">
        <f t="shared" si="86"/>
        <v>9.4995685577392588E-2</v>
      </c>
      <c r="AE501" s="489">
        <f t="shared" si="87"/>
        <v>6.5662211729488815E-2</v>
      </c>
    </row>
    <row r="502" spans="1:31" x14ac:dyDescent="0.2">
      <c r="A502" s="485">
        <v>0.11694338165468071</v>
      </c>
      <c r="B502" s="485">
        <f t="shared" si="77"/>
        <v>5.9582108912151155E-2</v>
      </c>
      <c r="C502" s="486">
        <v>6.8815020682717512E-2</v>
      </c>
      <c r="D502" s="486">
        <v>5.0349197141584798E-2</v>
      </c>
      <c r="E502" s="487">
        <v>0.12796131774902342</v>
      </c>
      <c r="F502" s="486">
        <v>0</v>
      </c>
      <c r="G502" s="487">
        <v>0.10045098928762274</v>
      </c>
      <c r="H502" s="487">
        <v>0.12811748336791989</v>
      </c>
      <c r="I502" s="487">
        <v>0.13701449813842773</v>
      </c>
      <c r="J502" s="487">
        <v>0.13701449813842773</v>
      </c>
      <c r="K502" s="487">
        <v>9.4643854370117186E-2</v>
      </c>
      <c r="L502" s="487">
        <v>9.4643854370117186E-2</v>
      </c>
      <c r="M502" s="481">
        <v>5.560679498268635E-2</v>
      </c>
      <c r="N502" s="481">
        <v>5.560679498268635E-2</v>
      </c>
      <c r="O502" s="486">
        <v>5.560679498268635E-2</v>
      </c>
      <c r="P502" s="486">
        <v>7.6806529019366909E-2</v>
      </c>
      <c r="Q502" s="488">
        <f t="shared" si="78"/>
        <v>6.6206662001026623E-2</v>
      </c>
      <c r="R502" s="487">
        <f t="shared" si="79"/>
        <v>7.6806529019366909E-2</v>
      </c>
      <c r="S502" s="489">
        <v>8.6406512451171882E-2</v>
      </c>
      <c r="T502" s="487">
        <f t="shared" si="80"/>
        <v>6.8815020682717512E-2</v>
      </c>
      <c r="U502" s="487">
        <v>0</v>
      </c>
      <c r="V502" s="489">
        <f t="shared" si="81"/>
        <v>6.9125876117430221E-2</v>
      </c>
      <c r="W502" s="489">
        <f t="shared" si="82"/>
        <v>6.1445223215493533E-2</v>
      </c>
      <c r="X502" s="489">
        <f t="shared" si="83"/>
        <v>5.3764570313556831E-2</v>
      </c>
      <c r="Y502" s="489">
        <f t="shared" si="84"/>
        <v>8.064685547033526E-2</v>
      </c>
      <c r="Z502" s="489">
        <f t="shared" si="85"/>
        <v>0.10240870535915587</v>
      </c>
      <c r="AA502" s="487">
        <v>0.13498770061292145</v>
      </c>
      <c r="AB502" s="485">
        <v>8.4874900817871093E-2</v>
      </c>
      <c r="AC502" s="485">
        <v>6.1085395812988282E-2</v>
      </c>
      <c r="AD502" s="489">
        <f t="shared" si="86"/>
        <v>9.450712299346925E-2</v>
      </c>
      <c r="AE502" s="489">
        <f t="shared" si="87"/>
        <v>6.5324511131470114E-2</v>
      </c>
    </row>
    <row r="503" spans="1:31" x14ac:dyDescent="0.2">
      <c r="A503" s="485">
        <v>0.11634194034221582</v>
      </c>
      <c r="B503" s="485">
        <f t="shared" si="77"/>
        <v>5.9264392103187707E-2</v>
      </c>
      <c r="C503" s="486">
        <v>6.8448070113507162E-2</v>
      </c>
      <c r="D503" s="486">
        <v>5.0080714092868253E-2</v>
      </c>
      <c r="E503" s="487">
        <v>0.12730320495605468</v>
      </c>
      <c r="F503" s="486">
        <v>0</v>
      </c>
      <c r="G503" s="487">
        <v>9.9934366618776554E-2</v>
      </c>
      <c r="H503" s="487">
        <v>0.12745857131958005</v>
      </c>
      <c r="I503" s="487">
        <v>0.13630983612060549</v>
      </c>
      <c r="J503" s="487">
        <v>0.13630983612060549</v>
      </c>
      <c r="K503" s="487">
        <v>9.4157100448608394E-2</v>
      </c>
      <c r="L503" s="487">
        <v>9.4157100448608394E-2</v>
      </c>
      <c r="M503" s="481">
        <v>5.5308417996801709E-2</v>
      </c>
      <c r="N503" s="481">
        <v>5.5308417996801709E-2</v>
      </c>
      <c r="O503" s="486">
        <v>5.5308417996801709E-2</v>
      </c>
      <c r="P503" s="486">
        <v>7.639439772080539E-2</v>
      </c>
      <c r="Q503" s="488">
        <f t="shared" si="78"/>
        <v>6.5851407858803557E-2</v>
      </c>
      <c r="R503" s="487">
        <f t="shared" si="79"/>
        <v>7.639439772080539E-2</v>
      </c>
      <c r="S503" s="489">
        <v>8.5962121582031259E-2</v>
      </c>
      <c r="T503" s="487">
        <f t="shared" si="80"/>
        <v>6.8448070113507162E-2</v>
      </c>
      <c r="U503" s="487">
        <v>0</v>
      </c>
      <c r="V503" s="489">
        <f t="shared" si="81"/>
        <v>6.8754957948724854E-2</v>
      </c>
      <c r="W503" s="489">
        <f t="shared" si="82"/>
        <v>6.1115518176644318E-2</v>
      </c>
      <c r="X503" s="489">
        <f t="shared" si="83"/>
        <v>5.3476078404563768E-2</v>
      </c>
      <c r="Y503" s="489">
        <f t="shared" si="84"/>
        <v>8.0214117606845672E-2</v>
      </c>
      <c r="Z503" s="489">
        <f t="shared" si="85"/>
        <v>0.10185919696107384</v>
      </c>
      <c r="AA503" s="487">
        <v>0.13429345221268504</v>
      </c>
      <c r="AB503" s="485">
        <v>8.4438385009765624E-2</v>
      </c>
      <c r="AC503" s="485">
        <v>6.077123260498047E-2</v>
      </c>
      <c r="AD503" s="489">
        <f t="shared" si="86"/>
        <v>9.4021070480346691E-2</v>
      </c>
      <c r="AE503" s="489">
        <f t="shared" si="87"/>
        <v>6.4988545525934249E-2</v>
      </c>
    </row>
    <row r="504" spans="1:31" x14ac:dyDescent="0.2">
      <c r="A504" s="485">
        <v>0.11574359225016087</v>
      </c>
      <c r="B504" s="485">
        <f t="shared" si="77"/>
        <v>5.8948360284787893E-2</v>
      </c>
      <c r="C504" s="486">
        <v>6.8083065642926141E-2</v>
      </c>
      <c r="D504" s="486">
        <v>4.9813654926649638E-2</v>
      </c>
      <c r="E504" s="487">
        <v>0.12664848159790038</v>
      </c>
      <c r="F504" s="486">
        <v>0</v>
      </c>
      <c r="G504" s="487">
        <v>9.942040095693308E-2</v>
      </c>
      <c r="H504" s="487">
        <v>0.12680304870605469</v>
      </c>
      <c r="I504" s="487">
        <v>0.13560878555297851</v>
      </c>
      <c r="J504" s="487">
        <v>0.13560878555297851</v>
      </c>
      <c r="K504" s="487">
        <v>9.3672847900390627E-2</v>
      </c>
      <c r="L504" s="487">
        <v>9.3672847900390627E-2</v>
      </c>
      <c r="M504" s="481">
        <v>5.5011633350973546E-2</v>
      </c>
      <c r="N504" s="481">
        <v>5.5011633350973546E-2</v>
      </c>
      <c r="O504" s="486">
        <v>5.5011633350973546E-2</v>
      </c>
      <c r="P504" s="486">
        <v>7.598446583173675E-2</v>
      </c>
      <c r="Q504" s="488">
        <f t="shared" si="78"/>
        <v>6.5498049591355148E-2</v>
      </c>
      <c r="R504" s="487">
        <f t="shared" si="79"/>
        <v>7.598446583173675E-2</v>
      </c>
      <c r="S504" s="489">
        <v>8.5520019531250005E-2</v>
      </c>
      <c r="T504" s="487">
        <f t="shared" si="80"/>
        <v>6.8083065642926141E-2</v>
      </c>
      <c r="U504" s="487">
        <v>0</v>
      </c>
      <c r="V504" s="489">
        <f t="shared" si="81"/>
        <v>6.8386019248563079E-2</v>
      </c>
      <c r="W504" s="489">
        <f t="shared" si="82"/>
        <v>6.0787572665389401E-2</v>
      </c>
      <c r="X504" s="489">
        <f t="shared" si="83"/>
        <v>5.3189126082215724E-2</v>
      </c>
      <c r="Y504" s="489">
        <f t="shared" si="84"/>
        <v>7.9783689123323592E-2</v>
      </c>
      <c r="Z504" s="489">
        <f t="shared" si="85"/>
        <v>0.10131262110898233</v>
      </c>
      <c r="AA504" s="487">
        <v>0.13360278079384252</v>
      </c>
      <c r="AB504" s="485">
        <v>8.4004119873046873E-2</v>
      </c>
      <c r="AC504" s="485">
        <v>6.045868682861328E-2</v>
      </c>
      <c r="AD504" s="489">
        <f t="shared" si="86"/>
        <v>9.3537521362304699E-2</v>
      </c>
      <c r="AE504" s="489">
        <f t="shared" si="87"/>
        <v>6.4654310298539491E-2</v>
      </c>
    </row>
    <row r="505" spans="1:31" x14ac:dyDescent="0.2">
      <c r="A505" s="485">
        <v>0.11514832147001289</v>
      </c>
      <c r="B505" s="485">
        <f t="shared" si="77"/>
        <v>5.8634022889464676E-2</v>
      </c>
      <c r="C505" s="486">
        <v>6.7720018165160434E-2</v>
      </c>
      <c r="D505" s="486">
        <v>4.9548027613768919E-2</v>
      </c>
      <c r="E505" s="487">
        <v>0.12599713287353514</v>
      </c>
      <c r="F505" s="486">
        <v>0</v>
      </c>
      <c r="G505" s="487">
        <v>9.8909078637019823E-2</v>
      </c>
      <c r="H505" s="487">
        <v>0.12615090072631838</v>
      </c>
      <c r="I505" s="487">
        <v>0.13491134643554686</v>
      </c>
      <c r="J505" s="487">
        <v>0.13491134643554686</v>
      </c>
      <c r="K505" s="487">
        <v>9.3191089324951168E-2</v>
      </c>
      <c r="L505" s="487">
        <v>9.3191089324951168E-2</v>
      </c>
      <c r="M505" s="481">
        <v>5.4716449905263975E-2</v>
      </c>
      <c r="N505" s="481">
        <v>5.4716449905263975E-2</v>
      </c>
      <c r="O505" s="486">
        <v>5.4716449905263975E-2</v>
      </c>
      <c r="P505" s="486">
        <v>7.5576745590065122E-2</v>
      </c>
      <c r="Q505" s="488">
        <f t="shared" si="78"/>
        <v>6.5146597747664542E-2</v>
      </c>
      <c r="R505" s="487">
        <f t="shared" si="79"/>
        <v>7.5576745590065122E-2</v>
      </c>
      <c r="S505" s="489">
        <v>8.5080187988281264E-2</v>
      </c>
      <c r="T505" s="487">
        <f t="shared" si="80"/>
        <v>6.7720018165160434E-2</v>
      </c>
      <c r="U505" s="487">
        <v>0</v>
      </c>
      <c r="V505" s="489">
        <f t="shared" si="81"/>
        <v>6.8019071031058614E-2</v>
      </c>
      <c r="W505" s="489">
        <f t="shared" si="82"/>
        <v>6.0461396472052099E-2</v>
      </c>
      <c r="X505" s="489">
        <f t="shared" si="83"/>
        <v>5.2903721913045584E-2</v>
      </c>
      <c r="Y505" s="489">
        <f t="shared" si="84"/>
        <v>7.9355582869568383E-2</v>
      </c>
      <c r="Z505" s="489">
        <f t="shared" si="85"/>
        <v>0.10076899412008683</v>
      </c>
      <c r="AA505" s="487">
        <v>0.13291565905119243</v>
      </c>
      <c r="AB505" s="485">
        <v>8.3572082519531243E-2</v>
      </c>
      <c r="AC505" s="485">
        <v>6.0147747039794919E-2</v>
      </c>
      <c r="AD505" s="489">
        <f t="shared" si="86"/>
        <v>9.3056455612182634E-2</v>
      </c>
      <c r="AE505" s="489">
        <f t="shared" si="87"/>
        <v>6.4321791606260725E-2</v>
      </c>
    </row>
    <row r="506" spans="1:31" x14ac:dyDescent="0.2">
      <c r="A506" s="485">
        <v>0.11455611217510886</v>
      </c>
      <c r="B506" s="485">
        <f t="shared" si="77"/>
        <v>5.8316245363928862E-2</v>
      </c>
      <c r="C506" s="486">
        <v>6.7352997470668197E-2</v>
      </c>
      <c r="D506" s="486">
        <v>4.9279493257189534E-2</v>
      </c>
      <c r="E506" s="487">
        <v>0.12534912918090821</v>
      </c>
      <c r="F506" s="486">
        <v>0</v>
      </c>
      <c r="G506" s="487">
        <v>9.8400386064244227E-2</v>
      </c>
      <c r="H506" s="487">
        <v>0.1255020977783203</v>
      </c>
      <c r="I506" s="487">
        <v>0.13421748916625975</v>
      </c>
      <c r="J506" s="487">
        <v>0.13421748916625975</v>
      </c>
      <c r="K506" s="487">
        <v>9.271180992126464E-2</v>
      </c>
      <c r="L506" s="487">
        <v>9.271180992126464E-2</v>
      </c>
      <c r="M506" s="481">
        <v>5.4418046031872128E-2</v>
      </c>
      <c r="N506" s="481">
        <v>5.4418046031872128E-2</v>
      </c>
      <c r="O506" s="486">
        <v>5.4418046031872128E-2</v>
      </c>
      <c r="P506" s="486">
        <v>7.5164577153306628E-2</v>
      </c>
      <c r="Q506" s="488">
        <f t="shared" si="78"/>
        <v>6.4791311592589385E-2</v>
      </c>
      <c r="R506" s="487">
        <f t="shared" si="79"/>
        <v>7.5164577153306628E-2</v>
      </c>
      <c r="S506" s="489">
        <v>8.4642620849609385E-2</v>
      </c>
      <c r="T506" s="487">
        <f t="shared" si="80"/>
        <v>6.7352997470668197E-2</v>
      </c>
      <c r="U506" s="487">
        <v>0</v>
      </c>
      <c r="V506" s="489">
        <f t="shared" si="81"/>
        <v>6.7648119437975968E-2</v>
      </c>
      <c r="W506" s="489">
        <f t="shared" si="82"/>
        <v>6.0131661722645308E-2</v>
      </c>
      <c r="X506" s="489">
        <f t="shared" si="83"/>
        <v>5.2615204007314634E-2</v>
      </c>
      <c r="Y506" s="489">
        <f t="shared" si="84"/>
        <v>7.8922806010971971E-2</v>
      </c>
      <c r="Z506" s="489">
        <f t="shared" si="85"/>
        <v>0.10021943620440885</v>
      </c>
      <c r="AA506" s="487">
        <v>0.13223207333213405</v>
      </c>
      <c r="AB506" s="485">
        <v>8.3142272949218748E-2</v>
      </c>
      <c r="AC506" s="485">
        <v>5.9838405609130861E-2</v>
      </c>
      <c r="AD506" s="489">
        <f t="shared" si="86"/>
        <v>9.2577866554260257E-2</v>
      </c>
      <c r="AE506" s="489">
        <f t="shared" si="87"/>
        <v>6.3990984834756209E-2</v>
      </c>
    </row>
    <row r="507" spans="1:31" x14ac:dyDescent="0.2">
      <c r="A507" s="485">
        <v>0.11396694862021832</v>
      </c>
      <c r="B507" s="485">
        <f t="shared" si="77"/>
        <v>5.8005269609170046E-2</v>
      </c>
      <c r="C507" s="486">
        <v>6.6993832557135105E-2</v>
      </c>
      <c r="D507" s="486">
        <v>4.9016706661204987E-2</v>
      </c>
      <c r="E507" s="487">
        <v>0.12470445571899413</v>
      </c>
      <c r="F507" s="486">
        <v>0</v>
      </c>
      <c r="G507" s="487">
        <v>9.7894309713732156E-2</v>
      </c>
      <c r="H507" s="487">
        <v>0.12485663986206054</v>
      </c>
      <c r="I507" s="487">
        <v>0.1335272137451172</v>
      </c>
      <c r="J507" s="487">
        <v>0.1335272137451172</v>
      </c>
      <c r="K507" s="487">
        <v>9.2234994888305666E-2</v>
      </c>
      <c r="L507" s="487">
        <v>9.2234994888305666E-2</v>
      </c>
      <c r="M507" s="481">
        <v>5.4126039116773529E-2</v>
      </c>
      <c r="N507" s="481">
        <v>5.4126039116773529E-2</v>
      </c>
      <c r="O507" s="486">
        <v>5.4126039116773529E-2</v>
      </c>
      <c r="P507" s="486">
        <v>7.4761244474173427E-2</v>
      </c>
      <c r="Q507" s="488">
        <f t="shared" si="78"/>
        <v>6.4443641795473475E-2</v>
      </c>
      <c r="R507" s="487">
        <f t="shared" si="79"/>
        <v>7.4761244474173427E-2</v>
      </c>
      <c r="S507" s="489">
        <v>8.4207299804687497E-2</v>
      </c>
      <c r="T507" s="487">
        <f t="shared" si="80"/>
        <v>6.6993832557135105E-2</v>
      </c>
      <c r="U507" s="487">
        <v>0</v>
      </c>
      <c r="V507" s="489">
        <f t="shared" si="81"/>
        <v>6.7285120026756087E-2</v>
      </c>
      <c r="W507" s="489">
        <f t="shared" si="82"/>
        <v>5.9808995579338747E-2</v>
      </c>
      <c r="X507" s="489">
        <f t="shared" si="83"/>
        <v>5.2332871131921394E-2</v>
      </c>
      <c r="Y507" s="489">
        <f t="shared" si="84"/>
        <v>7.8499306697882104E-2</v>
      </c>
      <c r="Z507" s="489">
        <f t="shared" si="85"/>
        <v>9.9681659298897912E-2</v>
      </c>
      <c r="AA507" s="487">
        <v>0.13155199633146586</v>
      </c>
      <c r="AB507" s="485">
        <v>8.2714668273925776E-2</v>
      </c>
      <c r="AC507" s="485">
        <v>5.953065490722656E-2</v>
      </c>
      <c r="AD507" s="489">
        <f t="shared" si="86"/>
        <v>9.2101734161376944E-2</v>
      </c>
      <c r="AE507" s="489">
        <f t="shared" si="87"/>
        <v>6.3661876141000828E-2</v>
      </c>
    </row>
    <row r="508" spans="1:31" x14ac:dyDescent="0.2">
      <c r="A508" s="485">
        <v>0.11338081514107762</v>
      </c>
      <c r="B508" s="485">
        <f t="shared" si="77"/>
        <v>5.7695961169106906E-2</v>
      </c>
      <c r="C508" s="486">
        <v>6.6636593327290675E-2</v>
      </c>
      <c r="D508" s="486">
        <v>4.8755329010923137E-2</v>
      </c>
      <c r="E508" s="487">
        <v>0.12406309768676757</v>
      </c>
      <c r="F508" s="486">
        <v>0</v>
      </c>
      <c r="G508" s="487">
        <v>9.7390836130168371E-2</v>
      </c>
      <c r="H508" s="487">
        <v>0.12421449737548829</v>
      </c>
      <c r="I508" s="487">
        <v>0.13284047576904295</v>
      </c>
      <c r="J508" s="487">
        <v>0.13284047576904295</v>
      </c>
      <c r="K508" s="487">
        <v>9.1760629425048826E-2</v>
      </c>
      <c r="L508" s="487">
        <v>9.1760629425048826E-2</v>
      </c>
      <c r="M508" s="481">
        <v>5.3835607625180353E-2</v>
      </c>
      <c r="N508" s="481">
        <v>5.3835607625180353E-2</v>
      </c>
      <c r="O508" s="486">
        <v>5.3835607625180353E-2</v>
      </c>
      <c r="P508" s="486">
        <v>7.4360087838655511E-2</v>
      </c>
      <c r="Q508" s="488">
        <f t="shared" si="78"/>
        <v>6.4097847731917929E-2</v>
      </c>
      <c r="R508" s="487">
        <f t="shared" si="79"/>
        <v>7.4360087838655511E-2</v>
      </c>
      <c r="S508" s="489">
        <v>8.3774218750000004E-2</v>
      </c>
      <c r="T508" s="487">
        <f t="shared" si="80"/>
        <v>6.6636593327290675E-2</v>
      </c>
      <c r="U508" s="487">
        <v>0</v>
      </c>
      <c r="V508" s="489">
        <f t="shared" si="81"/>
        <v>6.6924079054789962E-2</v>
      </c>
      <c r="W508" s="489">
        <f t="shared" si="82"/>
        <v>5.9488070270924412E-2</v>
      </c>
      <c r="X508" s="489">
        <f t="shared" si="83"/>
        <v>5.2052061487058855E-2</v>
      </c>
      <c r="Y508" s="489">
        <f t="shared" si="84"/>
        <v>7.8078092230588286E-2</v>
      </c>
      <c r="Z508" s="489">
        <f t="shared" si="85"/>
        <v>9.9146783784874015E-2</v>
      </c>
      <c r="AA508" s="487">
        <v>0.13087542804918792</v>
      </c>
      <c r="AB508" s="485">
        <v>8.228926849365234E-2</v>
      </c>
      <c r="AC508" s="485">
        <v>5.9224487304687497E-2</v>
      </c>
      <c r="AD508" s="489">
        <f t="shared" si="86"/>
        <v>9.1628051757812509E-2</v>
      </c>
      <c r="AE508" s="489">
        <f t="shared" si="87"/>
        <v>6.3334460910652896E-2</v>
      </c>
    </row>
    <row r="509" spans="1:31" x14ac:dyDescent="0.2">
      <c r="A509" s="485">
        <v>0.11279769615392433</v>
      </c>
      <c r="B509" s="485">
        <f t="shared" si="77"/>
        <v>5.7388293126366341E-2</v>
      </c>
      <c r="C509" s="486">
        <v>6.6281248692614855E-2</v>
      </c>
      <c r="D509" s="486">
        <v>4.849533756011782E-2</v>
      </c>
      <c r="E509" s="487">
        <v>0.12342504028320311</v>
      </c>
      <c r="F509" s="486">
        <v>0</v>
      </c>
      <c r="G509" s="487">
        <v>9.6889951927438767E-2</v>
      </c>
      <c r="H509" s="487">
        <v>0.12357566291809083</v>
      </c>
      <c r="I509" s="487">
        <v>0.13215727523803711</v>
      </c>
      <c r="J509" s="487">
        <v>0.13215727523803711</v>
      </c>
      <c r="K509" s="487">
        <v>9.1288706130981445E-2</v>
      </c>
      <c r="L509" s="487">
        <v>9.1288706130981445E-2</v>
      </c>
      <c r="M509" s="481">
        <v>5.3546726071148062E-2</v>
      </c>
      <c r="N509" s="481">
        <v>5.3546726071148062E-2</v>
      </c>
      <c r="O509" s="486">
        <v>5.3546726071148062E-2</v>
      </c>
      <c r="P509" s="486">
        <v>7.3961072044455373E-2</v>
      </c>
      <c r="Q509" s="488">
        <f t="shared" si="78"/>
        <v>6.3753899057801711E-2</v>
      </c>
      <c r="R509" s="487">
        <f t="shared" si="79"/>
        <v>7.3961072044455373E-2</v>
      </c>
      <c r="S509" s="489">
        <v>8.3343365478515632E-2</v>
      </c>
      <c r="T509" s="487">
        <f t="shared" si="80"/>
        <v>6.6281248692614855E-2</v>
      </c>
      <c r="U509" s="487">
        <v>0</v>
      </c>
      <c r="V509" s="489">
        <f t="shared" si="81"/>
        <v>6.6564964840009844E-2</v>
      </c>
      <c r="W509" s="489">
        <f t="shared" si="82"/>
        <v>5.9168857635564301E-2</v>
      </c>
      <c r="X509" s="489">
        <f t="shared" si="83"/>
        <v>5.1772750431118758E-2</v>
      </c>
      <c r="Y509" s="489">
        <f t="shared" si="84"/>
        <v>7.7659125646678151E-2</v>
      </c>
      <c r="Z509" s="489">
        <f t="shared" si="85"/>
        <v>9.8614762725940497E-2</v>
      </c>
      <c r="AA509" s="487">
        <v>0.13020232752749794</v>
      </c>
      <c r="AB509" s="485">
        <v>8.1866050720214842E-2</v>
      </c>
      <c r="AC509" s="485">
        <v>5.8919895172119138E-2</v>
      </c>
      <c r="AD509" s="489">
        <f t="shared" si="86"/>
        <v>9.1156805992126472E-2</v>
      </c>
      <c r="AE509" s="489">
        <f t="shared" si="87"/>
        <v>6.3008729915028969E-2</v>
      </c>
    </row>
    <row r="510" spans="1:31" x14ac:dyDescent="0.2">
      <c r="A510" s="485">
        <v>0.11221757615520619</v>
      </c>
      <c r="B510" s="485">
        <f t="shared" si="77"/>
        <v>5.7082274663830007E-2</v>
      </c>
      <c r="C510" s="486">
        <v>6.5927809258979161E-2</v>
      </c>
      <c r="D510" s="486">
        <v>4.823674006868086E-2</v>
      </c>
      <c r="E510" s="487">
        <v>0.1227902613067627</v>
      </c>
      <c r="F510" s="486">
        <v>0</v>
      </c>
      <c r="G510" s="487">
        <v>9.6391643788274403E-2</v>
      </c>
      <c r="H510" s="487">
        <v>0.12294011428833009</v>
      </c>
      <c r="I510" s="487">
        <v>0.13147758255004882</v>
      </c>
      <c r="J510" s="487">
        <v>0.13147758255004882</v>
      </c>
      <c r="K510" s="487">
        <v>9.0819210205078119E-2</v>
      </c>
      <c r="L510" s="487">
        <v>9.0819210205078119E-2</v>
      </c>
      <c r="M510" s="481">
        <v>5.3259403078803808E-2</v>
      </c>
      <c r="N510" s="481">
        <v>5.3259403078803808E-2</v>
      </c>
      <c r="O510" s="486">
        <v>5.3259403078803808E-2</v>
      </c>
      <c r="P510" s="486">
        <v>7.3564209003593339E-2</v>
      </c>
      <c r="Q510" s="488">
        <f t="shared" si="78"/>
        <v>6.3411806041198573E-2</v>
      </c>
      <c r="R510" s="487">
        <f t="shared" si="79"/>
        <v>7.3564209003593339E-2</v>
      </c>
      <c r="S510" s="489">
        <v>8.2914727783203135E-2</v>
      </c>
      <c r="T510" s="487">
        <f t="shared" si="80"/>
        <v>6.5927809258979161E-2</v>
      </c>
      <c r="U510" s="487">
        <v>0</v>
      </c>
      <c r="V510" s="489">
        <f t="shared" si="81"/>
        <v>6.6207788103234008E-2</v>
      </c>
      <c r="W510" s="489">
        <f t="shared" si="82"/>
        <v>5.8851367202874677E-2</v>
      </c>
      <c r="X510" s="489">
        <f t="shared" si="83"/>
        <v>5.1494946302515332E-2</v>
      </c>
      <c r="Y510" s="489">
        <f t="shared" si="84"/>
        <v>7.7242419453773012E-2</v>
      </c>
      <c r="Z510" s="489">
        <f t="shared" si="85"/>
        <v>9.8085612004791115E-2</v>
      </c>
      <c r="AA510" s="487">
        <v>0.12953269476639598</v>
      </c>
      <c r="AB510" s="485">
        <v>8.1445014953613282E-2</v>
      </c>
      <c r="AC510" s="485">
        <v>5.8616870880126952E-2</v>
      </c>
      <c r="AD510" s="489">
        <f t="shared" si="86"/>
        <v>9.0687983512878434E-2</v>
      </c>
      <c r="AE510" s="489">
        <f t="shared" si="87"/>
        <v>6.2684673925445633E-2</v>
      </c>
    </row>
    <row r="511" spans="1:31" x14ac:dyDescent="0.2">
      <c r="A511" s="485">
        <v>0.1116404397211154</v>
      </c>
      <c r="B511" s="485">
        <f t="shared" si="77"/>
        <v>5.6772907114057351E-2</v>
      </c>
      <c r="C511" s="486">
        <v>6.5570501759716987E-2</v>
      </c>
      <c r="D511" s="486">
        <v>4.7975312468397716E-2</v>
      </c>
      <c r="E511" s="487">
        <v>0.12215874595642089</v>
      </c>
      <c r="F511" s="486">
        <v>0</v>
      </c>
      <c r="G511" s="487">
        <v>9.5895898463897525E-2</v>
      </c>
      <c r="H511" s="487">
        <v>0.12230782928466795</v>
      </c>
      <c r="I511" s="487">
        <v>0.13080139770507812</v>
      </c>
      <c r="J511" s="487">
        <v>0.13080139770507812</v>
      </c>
      <c r="K511" s="487">
        <v>9.0352126846313469E-2</v>
      </c>
      <c r="L511" s="487">
        <v>9.0352126846313469E-2</v>
      </c>
      <c r="M511" s="481">
        <v>5.2968945415692081E-2</v>
      </c>
      <c r="N511" s="481">
        <v>5.2968945415692081E-2</v>
      </c>
      <c r="O511" s="486">
        <v>5.2968945415692081E-2</v>
      </c>
      <c r="P511" s="486">
        <v>7.3163016218833241E-2</v>
      </c>
      <c r="Q511" s="488">
        <f t="shared" si="78"/>
        <v>6.3065980817262668E-2</v>
      </c>
      <c r="R511" s="487">
        <f t="shared" si="79"/>
        <v>7.3163016218833241E-2</v>
      </c>
      <c r="S511" s="489">
        <v>8.248829345703125E-2</v>
      </c>
      <c r="T511" s="487">
        <f t="shared" si="80"/>
        <v>6.5570501759716987E-2</v>
      </c>
      <c r="U511" s="487">
        <v>0</v>
      </c>
      <c r="V511" s="489">
        <f t="shared" si="81"/>
        <v>6.5846714596949921E-2</v>
      </c>
      <c r="W511" s="489">
        <f t="shared" si="82"/>
        <v>5.8530412975066594E-2</v>
      </c>
      <c r="X511" s="489">
        <f t="shared" si="83"/>
        <v>5.1214111353183267E-2</v>
      </c>
      <c r="Y511" s="489">
        <f t="shared" si="84"/>
        <v>7.6821167029774901E-2</v>
      </c>
      <c r="Z511" s="489">
        <f t="shared" si="85"/>
        <v>9.7550688291777654E-2</v>
      </c>
      <c r="AA511" s="487">
        <v>0.12886650246068052</v>
      </c>
      <c r="AB511" s="485">
        <v>8.1026145935058594E-2</v>
      </c>
      <c r="AC511" s="485">
        <v>5.8315402984619139E-2</v>
      </c>
      <c r="AD511" s="489">
        <f t="shared" si="86"/>
        <v>9.0221570968627929E-2</v>
      </c>
      <c r="AE511" s="489">
        <f t="shared" si="87"/>
        <v>6.2362283713219474E-2</v>
      </c>
    </row>
    <row r="512" spans="1:31" x14ac:dyDescent="0.2">
      <c r="A512" s="485">
        <v>0.11106627150706481</v>
      </c>
      <c r="B512" s="485">
        <f t="shared" si="77"/>
        <v>5.6475106993584573E-2</v>
      </c>
      <c r="C512" s="486">
        <v>6.5226554191834402E-2</v>
      </c>
      <c r="D512" s="486">
        <v>4.7723659795334737E-2</v>
      </c>
      <c r="E512" s="487">
        <v>0.12153047943115235</v>
      </c>
      <c r="F512" s="486">
        <v>0</v>
      </c>
      <c r="G512" s="487">
        <v>9.5402702773669232E-2</v>
      </c>
      <c r="H512" s="487">
        <v>0.12167880050659179</v>
      </c>
      <c r="I512" s="487">
        <v>0.13012869110107422</v>
      </c>
      <c r="J512" s="487">
        <v>0.13012869110107422</v>
      </c>
      <c r="K512" s="487">
        <v>8.9887441253662118E-2</v>
      </c>
      <c r="L512" s="487">
        <v>8.9887441253662118E-2</v>
      </c>
      <c r="M512" s="481">
        <v>5.2689357473340755E-2</v>
      </c>
      <c r="N512" s="481">
        <v>5.2689357473340755E-2</v>
      </c>
      <c r="O512" s="486">
        <v>5.2689357473340755E-2</v>
      </c>
      <c r="P512" s="486">
        <v>7.2776837166176861E-2</v>
      </c>
      <c r="Q512" s="488">
        <f t="shared" si="78"/>
        <v>6.2733097319758804E-2</v>
      </c>
      <c r="R512" s="487">
        <f t="shared" si="79"/>
        <v>7.2776837166176861E-2</v>
      </c>
      <c r="S512" s="489">
        <v>8.2064056396484383E-2</v>
      </c>
      <c r="T512" s="487">
        <f t="shared" si="80"/>
        <v>6.5226554191834402E-2</v>
      </c>
      <c r="U512" s="487">
        <v>0</v>
      </c>
      <c r="V512" s="489">
        <f t="shared" si="81"/>
        <v>6.5499153449559172E-2</v>
      </c>
      <c r="W512" s="489">
        <f t="shared" si="82"/>
        <v>5.822146973294149E-2</v>
      </c>
      <c r="X512" s="489">
        <f t="shared" si="83"/>
        <v>5.0943786016323801E-2</v>
      </c>
      <c r="Y512" s="489">
        <f t="shared" si="84"/>
        <v>7.6415679024485705E-2</v>
      </c>
      <c r="Z512" s="489">
        <f t="shared" si="85"/>
        <v>9.7035782888235805E-2</v>
      </c>
      <c r="AA512" s="487">
        <v>0.12820373695775084</v>
      </c>
      <c r="AB512" s="485">
        <v>8.0609428405761713E-2</v>
      </c>
      <c r="AC512" s="485">
        <v>5.8015487670898438E-2</v>
      </c>
      <c r="AD512" s="489">
        <f t="shared" si="86"/>
        <v>8.9757561683654799E-2</v>
      </c>
      <c r="AE512" s="489">
        <f t="shared" si="87"/>
        <v>6.2041554664008784E-2</v>
      </c>
    </row>
    <row r="513" spans="1:31" x14ac:dyDescent="0.2">
      <c r="A513" s="485">
        <v>0.11049505624751328</v>
      </c>
      <c r="B513" s="485">
        <f t="shared" si="77"/>
        <v>5.6178886236853534E-2</v>
      </c>
      <c r="C513" s="486">
        <v>6.4884430727706055E-2</v>
      </c>
      <c r="D513" s="486">
        <v>4.7473341746001006E-2</v>
      </c>
      <c r="E513" s="487">
        <v>0.12090544692993163</v>
      </c>
      <c r="F513" s="486">
        <v>0</v>
      </c>
      <c r="G513" s="487">
        <v>9.4912043604739108E-2</v>
      </c>
      <c r="H513" s="487">
        <v>0.12105300575256348</v>
      </c>
      <c r="I513" s="487">
        <v>0.12945943313598632</v>
      </c>
      <c r="J513" s="487">
        <v>0.12945943313598632</v>
      </c>
      <c r="K513" s="487">
        <v>8.9425146026611321E-2</v>
      </c>
      <c r="L513" s="487">
        <v>8.9425146026611321E-2</v>
      </c>
      <c r="M513" s="481">
        <v>5.2411261600132791E-2</v>
      </c>
      <c r="N513" s="481">
        <v>5.2411261600132791E-2</v>
      </c>
      <c r="O513" s="486">
        <v>5.2411261600132791E-2</v>
      </c>
      <c r="P513" s="486">
        <v>7.2392719024457583E-2</v>
      </c>
      <c r="Q513" s="488">
        <f t="shared" si="78"/>
        <v>6.2401990312295187E-2</v>
      </c>
      <c r="R513" s="487">
        <f t="shared" si="79"/>
        <v>7.2392719024457583E-2</v>
      </c>
      <c r="S513" s="489">
        <v>8.1641998291015636E-2</v>
      </c>
      <c r="T513" s="487">
        <f t="shared" si="80"/>
        <v>6.4884430727706055E-2</v>
      </c>
      <c r="U513" s="487">
        <v>0</v>
      </c>
      <c r="V513" s="489">
        <f t="shared" si="81"/>
        <v>6.5153447122011821E-2</v>
      </c>
      <c r="W513" s="489">
        <f t="shared" si="82"/>
        <v>5.7914175219566072E-2</v>
      </c>
      <c r="X513" s="489">
        <f t="shared" si="83"/>
        <v>5.0674903317120303E-2</v>
      </c>
      <c r="Y513" s="489">
        <f t="shared" si="84"/>
        <v>7.6012354975680457E-2</v>
      </c>
      <c r="Z513" s="489">
        <f t="shared" si="85"/>
        <v>9.6523625365943444E-2</v>
      </c>
      <c r="AA513" s="487">
        <v>0.12754438460500617</v>
      </c>
      <c r="AB513" s="485">
        <v>8.0194854736328119E-2</v>
      </c>
      <c r="AC513" s="485">
        <v>5.7717113494873046E-2</v>
      </c>
      <c r="AD513" s="489">
        <f t="shared" si="86"/>
        <v>8.9295935630798351E-2</v>
      </c>
      <c r="AE513" s="489">
        <f t="shared" si="87"/>
        <v>6.1722472934788421E-2</v>
      </c>
    </row>
    <row r="514" spans="1:31" x14ac:dyDescent="0.2">
      <c r="A514" s="485">
        <v>0.10992677875538356</v>
      </c>
      <c r="B514" s="485">
        <f t="shared" ref="B514:B577" si="88">+AVERAGE(C514,D514)</f>
        <v>5.5879308110038418E-2</v>
      </c>
      <c r="C514" s="486">
        <v>6.4538429631583946E-2</v>
      </c>
      <c r="D514" s="486">
        <v>4.7220186588492891E-2</v>
      </c>
      <c r="E514" s="487">
        <v>0.1202836262512207</v>
      </c>
      <c r="F514" s="486">
        <v>0</v>
      </c>
      <c r="G514" s="487">
        <v>9.4423907911696511E-2</v>
      </c>
      <c r="H514" s="487">
        <v>0.12043043022155761</v>
      </c>
      <c r="I514" s="487">
        <v>0.12879362380981446</v>
      </c>
      <c r="J514" s="487">
        <v>0.12879362380981446</v>
      </c>
      <c r="K514" s="487">
        <v>8.8965233764648433E-2</v>
      </c>
      <c r="L514" s="487">
        <v>8.8965233764648433E-2</v>
      </c>
      <c r="M514" s="481">
        <v>5.213002307849756E-2</v>
      </c>
      <c r="N514" s="481">
        <v>5.213002307849756E-2</v>
      </c>
      <c r="O514" s="486">
        <v>5.213002307849756E-2</v>
      </c>
      <c r="P514" s="486">
        <v>7.2004260119748809E-2</v>
      </c>
      <c r="Q514" s="488">
        <f t="shared" ref="Q514:Q577" si="89">+AVERAGE(O514:P514)</f>
        <v>6.2067141599123188E-2</v>
      </c>
      <c r="R514" s="487">
        <f t="shared" ref="R514:R577" si="90">+P514</f>
        <v>7.2004260119748809E-2</v>
      </c>
      <c r="S514" s="489">
        <v>8.1222113037109397E-2</v>
      </c>
      <c r="T514" s="487">
        <f t="shared" ref="T514:T577" si="91">+C514</f>
        <v>6.4538429631583946E-2</v>
      </c>
      <c r="U514" s="487">
        <v>0</v>
      </c>
      <c r="V514" s="489">
        <f t="shared" ref="V514:V577" si="92">+$P514*0.9</f>
        <v>6.4803834107773933E-2</v>
      </c>
      <c r="W514" s="489">
        <f t="shared" ref="W514:W577" si="93">+$P514*0.8</f>
        <v>5.7603408095799051E-2</v>
      </c>
      <c r="X514" s="489">
        <f t="shared" ref="X514:X577" si="94">+$P514*0.7</f>
        <v>5.0402982083824162E-2</v>
      </c>
      <c r="Y514" s="489">
        <f t="shared" ref="Y514:Y577" si="95">+$P514*0.9*8750/7500</f>
        <v>7.560447312573626E-2</v>
      </c>
      <c r="Z514" s="489">
        <f t="shared" ref="Z514:Z577" si="96">+$P514*10000/7500</f>
        <v>9.6005680159665083E-2</v>
      </c>
      <c r="AA514" s="487">
        <v>0.12688841809724508</v>
      </c>
      <c r="AB514" s="485">
        <v>7.9782409667968748E-2</v>
      </c>
      <c r="AC514" s="485">
        <v>5.7420272827148434E-2</v>
      </c>
      <c r="AD514" s="489">
        <f t="shared" ref="AD514:AD577" si="97">+S514*1.09375</f>
        <v>8.88366861343384E-2</v>
      </c>
      <c r="AE514" s="489">
        <f t="shared" ref="AE514:AE577" si="98">+S514*0.756013745704467</f>
        <v>6.1405033911216697E-2</v>
      </c>
    </row>
    <row r="515" spans="1:31" x14ac:dyDescent="0.2">
      <c r="A515" s="485">
        <v>0.10936142392165493</v>
      </c>
      <c r="B515" s="485">
        <f t="shared" si="88"/>
        <v>5.5581336188870234E-2</v>
      </c>
      <c r="C515" s="486">
        <v>6.4194283640573599E-2</v>
      </c>
      <c r="D515" s="486">
        <v>4.6968388737166862E-2</v>
      </c>
      <c r="E515" s="487">
        <v>0.11966500259399412</v>
      </c>
      <c r="F515" s="486">
        <v>0</v>
      </c>
      <c r="G515" s="487">
        <v>9.3938282716223787E-2</v>
      </c>
      <c r="H515" s="487">
        <v>0.11981105171203613</v>
      </c>
      <c r="I515" s="487">
        <v>0.12813123352050779</v>
      </c>
      <c r="J515" s="487">
        <v>0.12813123352050779</v>
      </c>
      <c r="K515" s="487">
        <v>0.12813123352050779</v>
      </c>
      <c r="L515" s="487">
        <v>0.12813123352050779</v>
      </c>
      <c r="M515" s="481">
        <v>5.1850301883181404E-2</v>
      </c>
      <c r="N515" s="481">
        <v>5.1850301883181404E-2</v>
      </c>
      <c r="O515" s="486">
        <v>5.1850301883181404E-2</v>
      </c>
      <c r="P515" s="486">
        <v>7.1617897012289142E-2</v>
      </c>
      <c r="Q515" s="488">
        <f t="shared" si="89"/>
        <v>6.1734099447735273E-2</v>
      </c>
      <c r="R515" s="487">
        <f t="shared" si="90"/>
        <v>7.1617897012289142E-2</v>
      </c>
      <c r="S515" s="489">
        <v>8.080438842773438E-2</v>
      </c>
      <c r="T515" s="487">
        <f t="shared" si="91"/>
        <v>6.4194283640573599E-2</v>
      </c>
      <c r="U515" s="487">
        <v>0</v>
      </c>
      <c r="V515" s="489">
        <f t="shared" si="92"/>
        <v>6.4456107311060232E-2</v>
      </c>
      <c r="W515" s="489">
        <f t="shared" si="93"/>
        <v>5.7294317609831315E-2</v>
      </c>
      <c r="X515" s="489">
        <f t="shared" si="94"/>
        <v>5.0132527908602398E-2</v>
      </c>
      <c r="Y515" s="489">
        <f t="shared" si="95"/>
        <v>7.5198791862903611E-2</v>
      </c>
      <c r="Z515" s="489">
        <f t="shared" si="96"/>
        <v>9.5490529349718856E-2</v>
      </c>
      <c r="AA515" s="487">
        <v>0.12623582378186676</v>
      </c>
      <c r="AB515" s="485">
        <v>7.9372085571289067E-2</v>
      </c>
      <c r="AC515" s="485">
        <v>5.7124958038330079E-2</v>
      </c>
      <c r="AD515" s="489">
        <f t="shared" si="97"/>
        <v>8.8379799842834478E-2</v>
      </c>
      <c r="AE515" s="489">
        <f t="shared" si="98"/>
        <v>6.1089228364610157E-2</v>
      </c>
    </row>
    <row r="516" spans="1:31" x14ac:dyDescent="0.2">
      <c r="A516" s="485">
        <v>0.10879897671513027</v>
      </c>
      <c r="B516" s="485">
        <f t="shared" si="88"/>
        <v>5.5284944542529267E-2</v>
      </c>
      <c r="C516" s="486">
        <v>6.385196280558586E-2</v>
      </c>
      <c r="D516" s="486">
        <v>4.6717926279472674E-2</v>
      </c>
      <c r="E516" s="487">
        <v>0.11904956115722656</v>
      </c>
      <c r="F516" s="486">
        <v>0</v>
      </c>
      <c r="G516" s="487">
        <v>9.3455155106751203E-2</v>
      </c>
      <c r="H516" s="487">
        <v>0.11919486282348633</v>
      </c>
      <c r="I516" s="487">
        <v>0.127472247467041</v>
      </c>
      <c r="J516" s="487">
        <v>0.127472247467041</v>
      </c>
      <c r="K516" s="487">
        <v>0.127472247467041</v>
      </c>
      <c r="L516" s="487">
        <v>0.127472247467041</v>
      </c>
      <c r="M516" s="481">
        <v>5.1572073468089612E-2</v>
      </c>
      <c r="N516" s="481">
        <v>5.1572073468089612E-2</v>
      </c>
      <c r="O516" s="486">
        <v>5.1572073468089612E-2</v>
      </c>
      <c r="P516" s="486">
        <v>7.1233595797942709E-2</v>
      </c>
      <c r="Q516" s="488">
        <f t="shared" si="89"/>
        <v>6.1402834633016157E-2</v>
      </c>
      <c r="R516" s="487">
        <f t="shared" si="90"/>
        <v>7.1233595797942709E-2</v>
      </c>
      <c r="S516" s="489">
        <v>8.0388812255859379E-2</v>
      </c>
      <c r="T516" s="487">
        <f t="shared" si="91"/>
        <v>6.385196280558586E-2</v>
      </c>
      <c r="U516" s="487">
        <v>0</v>
      </c>
      <c r="V516" s="489">
        <f t="shared" si="92"/>
        <v>6.4110236218148445E-2</v>
      </c>
      <c r="W516" s="489">
        <f t="shared" si="93"/>
        <v>5.6986876638354167E-2</v>
      </c>
      <c r="X516" s="489">
        <f t="shared" si="94"/>
        <v>4.9863517058559896E-2</v>
      </c>
      <c r="Y516" s="489">
        <f t="shared" si="95"/>
        <v>7.4795275587839855E-2</v>
      </c>
      <c r="Z516" s="489">
        <f t="shared" si="96"/>
        <v>9.4978127730590278E-2</v>
      </c>
      <c r="AA516" s="487">
        <v>0.12558658800627057</v>
      </c>
      <c r="AB516" s="485">
        <v>7.8963874816894528E-2</v>
      </c>
      <c r="AC516" s="485">
        <v>5.6831165313720705E-2</v>
      </c>
      <c r="AD516" s="489">
        <f t="shared" si="97"/>
        <v>8.7925263404846202E-2</v>
      </c>
      <c r="AE516" s="489">
        <f t="shared" si="98"/>
        <v>6.0775047066285413E-2</v>
      </c>
    </row>
    <row r="517" spans="1:31" x14ac:dyDescent="0.2">
      <c r="A517" s="485">
        <v>0.10823942218179582</v>
      </c>
      <c r="B517" s="485">
        <f t="shared" si="88"/>
        <v>5.49901420173338E-2</v>
      </c>
      <c r="C517" s="486">
        <v>6.3511477343774589E-2</v>
      </c>
      <c r="D517" s="486">
        <v>4.6468806690893011E-2</v>
      </c>
      <c r="E517" s="487">
        <v>0.11843728713989257</v>
      </c>
      <c r="F517" s="486">
        <v>0</v>
      </c>
      <c r="G517" s="487">
        <v>9.2974512238113621E-2</v>
      </c>
      <c r="H517" s="487">
        <v>0.11858184135437011</v>
      </c>
      <c r="I517" s="487">
        <v>0.12681665084838867</v>
      </c>
      <c r="J517" s="487">
        <v>0.12681665084838867</v>
      </c>
      <c r="K517" s="487">
        <v>0.12681665084838867</v>
      </c>
      <c r="L517" s="487">
        <v>0.12681665084838867</v>
      </c>
      <c r="M517" s="481">
        <v>5.1295346139315835E-2</v>
      </c>
      <c r="N517" s="481">
        <v>5.1295346139315835E-2</v>
      </c>
      <c r="O517" s="486">
        <v>5.1295346139315835E-2</v>
      </c>
      <c r="P517" s="486">
        <v>7.0851367949448074E-2</v>
      </c>
      <c r="Q517" s="488">
        <f t="shared" si="89"/>
        <v>6.1073357044381951E-2</v>
      </c>
      <c r="R517" s="487">
        <f t="shared" si="90"/>
        <v>7.0851367949448074E-2</v>
      </c>
      <c r="S517" s="489">
        <v>7.9975372314453133E-2</v>
      </c>
      <c r="T517" s="487">
        <f t="shared" si="91"/>
        <v>6.3511477343774589E-2</v>
      </c>
      <c r="U517" s="487">
        <v>0</v>
      </c>
      <c r="V517" s="489">
        <f t="shared" si="92"/>
        <v>6.3766231154503264E-2</v>
      </c>
      <c r="W517" s="489">
        <f t="shared" si="93"/>
        <v>5.6681094359558461E-2</v>
      </c>
      <c r="X517" s="489">
        <f t="shared" si="94"/>
        <v>4.9595957564613651E-2</v>
      </c>
      <c r="Y517" s="489">
        <f t="shared" si="95"/>
        <v>7.4393936346920472E-2</v>
      </c>
      <c r="Z517" s="489">
        <f t="shared" si="96"/>
        <v>9.4468490599264099E-2</v>
      </c>
      <c r="AA517" s="487">
        <v>0.12494069711785567</v>
      </c>
      <c r="AB517" s="485">
        <v>7.8557762145996093E-2</v>
      </c>
      <c r="AC517" s="485">
        <v>5.6538883209228515E-2</v>
      </c>
      <c r="AD517" s="489">
        <f t="shared" si="97"/>
        <v>8.7473063468933118E-2</v>
      </c>
      <c r="AE517" s="489">
        <f t="shared" si="98"/>
        <v>6.0462480787559045E-2</v>
      </c>
    </row>
    <row r="518" spans="1:31" x14ac:dyDescent="0.2">
      <c r="A518" s="485">
        <v>0.10768274544458836</v>
      </c>
      <c r="B518" s="485">
        <f t="shared" si="88"/>
        <v>5.4692113152896626E-2</v>
      </c>
      <c r="C518" s="486">
        <v>6.3167265585501162E-2</v>
      </c>
      <c r="D518" s="486">
        <v>4.6216960720292098E-2</v>
      </c>
      <c r="E518" s="487">
        <v>0.11782816574096679</v>
      </c>
      <c r="F518" s="486">
        <v>0</v>
      </c>
      <c r="G518" s="487">
        <v>9.2496341331209E-2</v>
      </c>
      <c r="H518" s="487">
        <v>0.11797197250366211</v>
      </c>
      <c r="I518" s="487">
        <v>0.12616442886352539</v>
      </c>
      <c r="J518" s="487">
        <v>0.12616442886352539</v>
      </c>
      <c r="K518" s="487">
        <v>0.12616442886352539</v>
      </c>
      <c r="L518" s="487">
        <v>0.12616442886352539</v>
      </c>
      <c r="M518" s="481">
        <v>5.1015599737613077E-2</v>
      </c>
      <c r="N518" s="481">
        <v>5.1015599737613077E-2</v>
      </c>
      <c r="O518" s="486">
        <v>5.1015599737613077E-2</v>
      </c>
      <c r="P518" s="486">
        <v>7.0464970025828536E-2</v>
      </c>
      <c r="Q518" s="488">
        <f t="shared" si="89"/>
        <v>6.0740284881720806E-2</v>
      </c>
      <c r="R518" s="487">
        <f t="shared" si="90"/>
        <v>7.0464970025828536E-2</v>
      </c>
      <c r="S518" s="489">
        <v>7.9564056396484381E-2</v>
      </c>
      <c r="T518" s="487">
        <f t="shared" si="91"/>
        <v>6.3167265585501162E-2</v>
      </c>
      <c r="U518" s="487">
        <v>0</v>
      </c>
      <c r="V518" s="489">
        <f t="shared" si="92"/>
        <v>6.3418473023245686E-2</v>
      </c>
      <c r="W518" s="489">
        <f t="shared" si="93"/>
        <v>5.637197602066283E-2</v>
      </c>
      <c r="X518" s="489">
        <f t="shared" si="94"/>
        <v>4.9325479018079973E-2</v>
      </c>
      <c r="Y518" s="489">
        <f t="shared" si="95"/>
        <v>7.3988218527119967E-2</v>
      </c>
      <c r="Z518" s="489">
        <f t="shared" si="96"/>
        <v>9.395329336777139E-2</v>
      </c>
      <c r="AA518" s="487">
        <v>0.12429812381142064</v>
      </c>
      <c r="AB518" s="485">
        <v>7.8153739929199217E-2</v>
      </c>
      <c r="AC518" s="485">
        <v>5.6248104095458981E-2</v>
      </c>
      <c r="AD518" s="489">
        <f t="shared" si="97"/>
        <v>8.7023186683654788E-2</v>
      </c>
      <c r="AE518" s="489">
        <f t="shared" si="98"/>
        <v>6.0151520299747616E-2</v>
      </c>
    </row>
    <row r="519" spans="1:31" x14ac:dyDescent="0.2">
      <c r="A519" s="485">
        <v>0.10712893170304597</v>
      </c>
      <c r="B519" s="485">
        <f t="shared" si="88"/>
        <v>5.4400463355126938E-2</v>
      </c>
      <c r="C519" s="486">
        <v>6.2830421401364883E-2</v>
      </c>
      <c r="D519" s="486">
        <v>4.5970505308888986E-2</v>
      </c>
      <c r="E519" s="487">
        <v>0.11722217475891113</v>
      </c>
      <c r="F519" s="486">
        <v>0</v>
      </c>
      <c r="G519" s="487">
        <v>9.202062967265863E-2</v>
      </c>
      <c r="H519" s="487">
        <v>0.1173652414703369</v>
      </c>
      <c r="I519" s="487">
        <v>0.12551556671142577</v>
      </c>
      <c r="J519" s="487">
        <v>0.12551556671142577</v>
      </c>
      <c r="K519" s="487">
        <v>0.12551556671142577</v>
      </c>
      <c r="L519" s="487">
        <v>0.12551556671142577</v>
      </c>
      <c r="M519" s="481">
        <v>5.0741850329327431E-2</v>
      </c>
      <c r="N519" s="481">
        <v>5.0741850329327431E-2</v>
      </c>
      <c r="O519" s="486">
        <v>5.0741850329327431E-2</v>
      </c>
      <c r="P519" s="486">
        <v>7.0086855410913695E-2</v>
      </c>
      <c r="Q519" s="488">
        <f t="shared" si="89"/>
        <v>6.0414352870120563E-2</v>
      </c>
      <c r="R519" s="487">
        <f t="shared" si="90"/>
        <v>7.0086855410913695E-2</v>
      </c>
      <c r="S519" s="489">
        <v>7.91548583984375E-2</v>
      </c>
      <c r="T519" s="487">
        <f t="shared" si="91"/>
        <v>6.2830421401364883E-2</v>
      </c>
      <c r="U519" s="487">
        <v>0</v>
      </c>
      <c r="V519" s="489">
        <f t="shared" si="92"/>
        <v>6.3078169869822329E-2</v>
      </c>
      <c r="W519" s="489">
        <f t="shared" si="93"/>
        <v>5.6069484328730962E-2</v>
      </c>
      <c r="X519" s="489">
        <f t="shared" si="94"/>
        <v>4.9060798787639581E-2</v>
      </c>
      <c r="Y519" s="489">
        <f t="shared" si="95"/>
        <v>7.3591198181459386E-2</v>
      </c>
      <c r="Z519" s="489">
        <f t="shared" si="96"/>
        <v>9.3449140547884932E-2</v>
      </c>
      <c r="AA519" s="487">
        <v>0.12365885443436472</v>
      </c>
      <c r="AB519" s="485">
        <v>7.7751792907714848E-2</v>
      </c>
      <c r="AC519" s="485">
        <v>5.5958820343017579E-2</v>
      </c>
      <c r="AD519" s="489">
        <f t="shared" si="97"/>
        <v>8.6575626373291012E-2</v>
      </c>
      <c r="AE519" s="489">
        <f t="shared" si="98"/>
        <v>5.9842160988509419E-2</v>
      </c>
    </row>
    <row r="520" spans="1:31" x14ac:dyDescent="0.2">
      <c r="A520" s="485">
        <v>0.10657796623260947</v>
      </c>
      <c r="B520" s="485">
        <f t="shared" si="88"/>
        <v>5.4110377254804332E-2</v>
      </c>
      <c r="C520" s="486">
        <v>6.2495383227021285E-2</v>
      </c>
      <c r="D520" s="486">
        <v>4.5725371282587378E-2</v>
      </c>
      <c r="E520" s="487">
        <v>0.11661929939270019</v>
      </c>
      <c r="F520" s="486">
        <v>0</v>
      </c>
      <c r="G520" s="487">
        <v>9.1547364614469162E-2</v>
      </c>
      <c r="H520" s="487">
        <v>0.11676163086077837</v>
      </c>
      <c r="I520" s="487">
        <v>0.12487003479003905</v>
      </c>
      <c r="J520" s="487">
        <v>0.12487003479003905</v>
      </c>
      <c r="K520" s="487">
        <v>0.12487003479003905</v>
      </c>
      <c r="L520" s="487">
        <v>0.12487003479003905</v>
      </c>
      <c r="M520" s="481">
        <v>5.0469577842409456E-2</v>
      </c>
      <c r="N520" s="481">
        <v>5.0469577842409456E-2</v>
      </c>
      <c r="O520" s="486">
        <v>5.0469577842409456E-2</v>
      </c>
      <c r="P520" s="486">
        <v>6.9710780784167994E-2</v>
      </c>
      <c r="Q520" s="488">
        <f t="shared" si="89"/>
        <v>6.0090179313288722E-2</v>
      </c>
      <c r="R520" s="487">
        <f t="shared" si="90"/>
        <v>6.9710780784167994E-2</v>
      </c>
      <c r="S520" s="489">
        <v>7.8747766113281256E-2</v>
      </c>
      <c r="T520" s="487">
        <f t="shared" si="91"/>
        <v>6.2495383227021285E-2</v>
      </c>
      <c r="U520" s="487">
        <v>0</v>
      </c>
      <c r="V520" s="489">
        <f t="shared" si="92"/>
        <v>6.2739702705751202E-2</v>
      </c>
      <c r="W520" s="489">
        <f t="shared" si="93"/>
        <v>5.5768624627334396E-2</v>
      </c>
      <c r="X520" s="489">
        <f t="shared" si="94"/>
        <v>4.8797546548917596E-2</v>
      </c>
      <c r="Y520" s="489">
        <f t="shared" si="95"/>
        <v>7.3196319823376405E-2</v>
      </c>
      <c r="Z520" s="489">
        <f t="shared" si="96"/>
        <v>9.2947707712223993E-2</v>
      </c>
      <c r="AA520" s="487">
        <v>0.12302287533408716</v>
      </c>
      <c r="AB520" s="485">
        <v>7.7351913452148438E-2</v>
      </c>
      <c r="AC520" s="485">
        <v>5.5671024375645063E-2</v>
      </c>
      <c r="AD520" s="489">
        <f t="shared" si="97"/>
        <v>8.6130369186401379E-2</v>
      </c>
      <c r="AE520" s="489">
        <f t="shared" si="98"/>
        <v>5.953439362516106E-2</v>
      </c>
    </row>
    <row r="521" spans="1:31" x14ac:dyDescent="0.2">
      <c r="A521" s="485">
        <v>0.10602983438468072</v>
      </c>
      <c r="B521" s="485">
        <f t="shared" si="88"/>
        <v>5.3821829607367713E-2</v>
      </c>
      <c r="C521" s="486">
        <v>6.2162121905983185E-2</v>
      </c>
      <c r="D521" s="486">
        <v>4.5481537308752248E-2</v>
      </c>
      <c r="E521" s="487">
        <v>0.11601952484130859</v>
      </c>
      <c r="F521" s="486">
        <v>0</v>
      </c>
      <c r="G521" s="487">
        <v>9.1076533573696203E-2</v>
      </c>
      <c r="H521" s="487">
        <v>0.11616112462661586</v>
      </c>
      <c r="I521" s="487">
        <v>0.12422783309936525</v>
      </c>
      <c r="J521" s="487">
        <v>0.12422783309936525</v>
      </c>
      <c r="K521" s="487">
        <v>0.12422783309936525</v>
      </c>
      <c r="L521" s="487">
        <v>0.12422783309936525</v>
      </c>
      <c r="M521" s="481">
        <v>5.0198758384403568E-2</v>
      </c>
      <c r="N521" s="481">
        <v>5.0198758384403568E-2</v>
      </c>
      <c r="O521" s="486">
        <v>5.0198758384403568E-2</v>
      </c>
      <c r="P521" s="486">
        <v>6.9336713144290213E-2</v>
      </c>
      <c r="Q521" s="488">
        <f t="shared" si="89"/>
        <v>5.9767735764346894E-2</v>
      </c>
      <c r="R521" s="487">
        <f t="shared" si="90"/>
        <v>6.9336713144290213E-2</v>
      </c>
      <c r="S521" s="489">
        <v>7.8342767333984376E-2</v>
      </c>
      <c r="T521" s="487">
        <f t="shared" si="91"/>
        <v>6.2162121905983185E-2</v>
      </c>
      <c r="U521" s="487">
        <v>0</v>
      </c>
      <c r="V521" s="489">
        <f t="shared" si="92"/>
        <v>6.2403041829861193E-2</v>
      </c>
      <c r="W521" s="489">
        <f t="shared" si="93"/>
        <v>5.5469370515432173E-2</v>
      </c>
      <c r="X521" s="489">
        <f t="shared" si="94"/>
        <v>4.8535699201003146E-2</v>
      </c>
      <c r="Y521" s="489">
        <f t="shared" si="95"/>
        <v>7.2803548801504733E-2</v>
      </c>
      <c r="Z521" s="489">
        <f t="shared" si="96"/>
        <v>9.2448950859053622E-2</v>
      </c>
      <c r="AA521" s="487">
        <v>0.12239017285798726</v>
      </c>
      <c r="AB521" s="485">
        <v>7.6954093933105469E-2</v>
      </c>
      <c r="AC521" s="485">
        <v>5.5384708541669353E-2</v>
      </c>
      <c r="AD521" s="489">
        <f t="shared" si="97"/>
        <v>8.5687401771545407E-2</v>
      </c>
      <c r="AE521" s="489">
        <f t="shared" si="98"/>
        <v>5.922820898101909E-2</v>
      </c>
    </row>
    <row r="522" spans="1:31" x14ac:dyDescent="0.2">
      <c r="A522" s="485">
        <v>0.10548452158592408</v>
      </c>
      <c r="B522" s="485">
        <f t="shared" si="88"/>
        <v>5.3534829025017744E-2</v>
      </c>
      <c r="C522" s="486">
        <v>6.1830647385007667E-2</v>
      </c>
      <c r="D522" s="486">
        <v>4.5239010665027814E-2</v>
      </c>
      <c r="E522" s="487">
        <v>0.11542283630371093</v>
      </c>
      <c r="F522" s="486">
        <v>0</v>
      </c>
      <c r="G522" s="487">
        <v>9.0608124032109924E-2</v>
      </c>
      <c r="H522" s="487">
        <v>0.11556370680201572</v>
      </c>
      <c r="I522" s="487">
        <v>0.12358892463684081</v>
      </c>
      <c r="J522" s="487">
        <v>0.12358892463684081</v>
      </c>
      <c r="K522" s="487">
        <v>0.12358892463684081</v>
      </c>
      <c r="L522" s="487">
        <v>0.12358892463684081</v>
      </c>
      <c r="M522" s="481">
        <v>4.9929400040220041E-2</v>
      </c>
      <c r="N522" s="481">
        <v>4.9929400040220041E-2</v>
      </c>
      <c r="O522" s="486">
        <v>4.9929400040220041E-2</v>
      </c>
      <c r="P522" s="486">
        <v>6.8964663658510991E-2</v>
      </c>
      <c r="Q522" s="488">
        <f t="shared" si="89"/>
        <v>5.944703184936552E-2</v>
      </c>
      <c r="R522" s="487">
        <f t="shared" si="90"/>
        <v>6.8964663658510991E-2</v>
      </c>
      <c r="S522" s="489">
        <v>7.7939849853515639E-2</v>
      </c>
      <c r="T522" s="487">
        <f t="shared" si="91"/>
        <v>6.1830647385007667E-2</v>
      </c>
      <c r="U522" s="487">
        <v>0</v>
      </c>
      <c r="V522" s="489">
        <f t="shared" si="92"/>
        <v>6.2068197292659895E-2</v>
      </c>
      <c r="W522" s="489">
        <f t="shared" si="93"/>
        <v>5.5171730926808799E-2</v>
      </c>
      <c r="X522" s="489">
        <f t="shared" si="94"/>
        <v>4.8275264560957688E-2</v>
      </c>
      <c r="Y522" s="489">
        <f t="shared" si="95"/>
        <v>7.241289684143655E-2</v>
      </c>
      <c r="Z522" s="489">
        <f t="shared" si="96"/>
        <v>9.195288487801466E-2</v>
      </c>
      <c r="AA522" s="487">
        <v>0.12176071970086348</v>
      </c>
      <c r="AB522" s="485">
        <v>7.6558319091796875E-2</v>
      </c>
      <c r="AC522" s="485">
        <v>5.5099865228770903E-2</v>
      </c>
      <c r="AD522" s="489">
        <f t="shared" si="97"/>
        <v>8.5246710777282728E-2</v>
      </c>
      <c r="AE522" s="489">
        <f t="shared" si="98"/>
        <v>5.8923597827400115E-2</v>
      </c>
    </row>
    <row r="523" spans="1:31" x14ac:dyDescent="0.2">
      <c r="A523" s="485">
        <v>0.10494201333780075</v>
      </c>
      <c r="B523" s="485">
        <f t="shared" si="88"/>
        <v>5.3244687488428595E-2</v>
      </c>
      <c r="C523" s="486">
        <v>6.1495545183930238E-2</v>
      </c>
      <c r="D523" s="486">
        <v>4.4993829792926952E-2</v>
      </c>
      <c r="E523" s="487">
        <v>0.11482921157836914</v>
      </c>
      <c r="F523" s="486">
        <v>0</v>
      </c>
      <c r="G523" s="487">
        <v>9.0142123535862123E-2</v>
      </c>
      <c r="H523" s="487">
        <v>0.11496936150325672</v>
      </c>
      <c r="I523" s="487">
        <v>0.12295330200195312</v>
      </c>
      <c r="J523" s="487">
        <v>0.12295330200195312</v>
      </c>
      <c r="K523" s="487">
        <v>0.12295330200195312</v>
      </c>
      <c r="L523" s="487">
        <v>0.12295330200195312</v>
      </c>
      <c r="M523" s="481">
        <v>4.9657103018137506E-2</v>
      </c>
      <c r="N523" s="481">
        <v>4.9657103018137506E-2</v>
      </c>
      <c r="O523" s="486">
        <v>4.9657103018137506E-2</v>
      </c>
      <c r="P523" s="486">
        <v>6.8588555142726507E-2</v>
      </c>
      <c r="Q523" s="488">
        <f t="shared" si="89"/>
        <v>5.912282908043201E-2</v>
      </c>
      <c r="R523" s="487">
        <f t="shared" si="90"/>
        <v>6.8588555142726507E-2</v>
      </c>
      <c r="S523" s="489">
        <v>7.7539001464843757E-2</v>
      </c>
      <c r="T523" s="487">
        <f t="shared" si="91"/>
        <v>6.1495545183930238E-2</v>
      </c>
      <c r="U523" s="487">
        <v>0</v>
      </c>
      <c r="V523" s="489">
        <f t="shared" si="92"/>
        <v>6.1729699628453857E-2</v>
      </c>
      <c r="W523" s="489">
        <f t="shared" si="93"/>
        <v>5.4870844114181208E-2</v>
      </c>
      <c r="X523" s="489">
        <f t="shared" si="94"/>
        <v>4.8011988599908552E-2</v>
      </c>
      <c r="Y523" s="489">
        <f t="shared" si="95"/>
        <v>7.2017982899862831E-2</v>
      </c>
      <c r="Z523" s="489">
        <f t="shared" si="96"/>
        <v>9.1451406856968676E-2</v>
      </c>
      <c r="AA523" s="487">
        <v>0.12113450221011512</v>
      </c>
      <c r="AB523" s="485">
        <v>7.6164581298828124E-2</v>
      </c>
      <c r="AC523" s="485">
        <v>5.481648686378026E-2</v>
      </c>
      <c r="AD523" s="489">
        <f t="shared" si="97"/>
        <v>8.4808282852172859E-2</v>
      </c>
      <c r="AE523" s="489">
        <f t="shared" si="98"/>
        <v>5.8620550935620686E-2</v>
      </c>
    </row>
    <row r="524" spans="1:31" x14ac:dyDescent="0.2">
      <c r="A524" s="485">
        <v>0.10440229521662696</v>
      </c>
      <c r="B524" s="485">
        <f t="shared" si="88"/>
        <v>5.2970033364301748E-2</v>
      </c>
      <c r="C524" s="486">
        <v>6.1178330342470881E-2</v>
      </c>
      <c r="D524" s="486">
        <v>4.4761736386132615E-2</v>
      </c>
      <c r="E524" s="487">
        <v>0.1142386432647705</v>
      </c>
      <c r="F524" s="486">
        <v>0</v>
      </c>
      <c r="G524" s="487">
        <v>8.9678519695155126E-2</v>
      </c>
      <c r="H524" s="487">
        <v>0.11437807292830775</v>
      </c>
      <c r="I524" s="487">
        <v>0.12232095039367676</v>
      </c>
      <c r="J524" s="487">
        <v>0.12232095039367676</v>
      </c>
      <c r="K524" s="487">
        <v>0.12232095039367676</v>
      </c>
      <c r="L524" s="487">
        <v>0.12232095039367676</v>
      </c>
      <c r="M524" s="481">
        <v>4.9399349408296038E-2</v>
      </c>
      <c r="N524" s="481">
        <v>4.9399349408296038E-2</v>
      </c>
      <c r="O524" s="486">
        <v>4.9399349408296038E-2</v>
      </c>
      <c r="P524" s="486">
        <v>6.8232534621847765E-2</v>
      </c>
      <c r="Q524" s="488">
        <f t="shared" si="89"/>
        <v>5.8815942015071898E-2</v>
      </c>
      <c r="R524" s="487">
        <f t="shared" si="90"/>
        <v>6.8232534621847765E-2</v>
      </c>
      <c r="S524" s="489">
        <v>7.7140216064453135E-2</v>
      </c>
      <c r="T524" s="487">
        <f t="shared" si="91"/>
        <v>6.1178330342470881E-2</v>
      </c>
      <c r="U524" s="487">
        <v>0</v>
      </c>
      <c r="V524" s="489">
        <f t="shared" si="92"/>
        <v>6.1409281159662987E-2</v>
      </c>
      <c r="W524" s="489">
        <f t="shared" si="93"/>
        <v>5.4586027697478216E-2</v>
      </c>
      <c r="X524" s="489">
        <f t="shared" si="94"/>
        <v>4.7762774235293431E-2</v>
      </c>
      <c r="Y524" s="489">
        <f t="shared" si="95"/>
        <v>7.1644161352940147E-2</v>
      </c>
      <c r="Z524" s="489">
        <f t="shared" si="96"/>
        <v>9.0976712829130349E-2</v>
      </c>
      <c r="AA524" s="487">
        <v>0.12051150673314144</v>
      </c>
      <c r="AB524" s="485">
        <v>7.5772865295410149E-2</v>
      </c>
      <c r="AC524" s="485">
        <v>5.4534565912476782E-2</v>
      </c>
      <c r="AD524" s="489">
        <f t="shared" si="97"/>
        <v>8.4372111320495616E-2</v>
      </c>
      <c r="AE524" s="489">
        <f t="shared" si="98"/>
        <v>5.8319063691339115E-2</v>
      </c>
    </row>
    <row r="525" spans="1:31" x14ac:dyDescent="0.2">
      <c r="A525" s="485">
        <v>0.10386535287264269</v>
      </c>
      <c r="B525" s="485">
        <f t="shared" si="88"/>
        <v>5.269681988597659E-2</v>
      </c>
      <c r="C525" s="486">
        <v>6.0862779390935012E-2</v>
      </c>
      <c r="D525" s="486">
        <v>4.4530860381018174E-2</v>
      </c>
      <c r="E525" s="487">
        <v>0.11365110916137694</v>
      </c>
      <c r="F525" s="486">
        <v>0</v>
      </c>
      <c r="G525" s="487">
        <v>8.9217300183912385E-2</v>
      </c>
      <c r="H525" s="487">
        <v>0.11378982535640771</v>
      </c>
      <c r="I525" s="487">
        <v>0.12169185501098631</v>
      </c>
      <c r="J525" s="487">
        <v>0.12169185501098631</v>
      </c>
      <c r="K525" s="487">
        <v>0.12169185501098631</v>
      </c>
      <c r="L525" s="487">
        <v>0.12169185501098631</v>
      </c>
      <c r="M525" s="481">
        <v>4.9142956269007707E-2</v>
      </c>
      <c r="N525" s="481">
        <v>4.9142956269007707E-2</v>
      </c>
      <c r="O525" s="486">
        <v>4.9142956269007707E-2</v>
      </c>
      <c r="P525" s="486">
        <v>6.7878393242197133E-2</v>
      </c>
      <c r="Q525" s="488">
        <f t="shared" si="89"/>
        <v>5.851067475560242E-2</v>
      </c>
      <c r="R525" s="487">
        <f t="shared" si="90"/>
        <v>6.7878393242197133E-2</v>
      </c>
      <c r="S525" s="489">
        <v>7.6743481445312511E-2</v>
      </c>
      <c r="T525" s="487">
        <f t="shared" si="91"/>
        <v>6.0862779390935012E-2</v>
      </c>
      <c r="U525" s="487">
        <v>0</v>
      </c>
      <c r="V525" s="489">
        <f t="shared" si="92"/>
        <v>6.1090553917977422E-2</v>
      </c>
      <c r="W525" s="489">
        <f t="shared" si="93"/>
        <v>5.4302714593757712E-2</v>
      </c>
      <c r="X525" s="489">
        <f t="shared" si="94"/>
        <v>4.7514875269537987E-2</v>
      </c>
      <c r="Y525" s="489">
        <f t="shared" si="95"/>
        <v>7.1272312904306981E-2</v>
      </c>
      <c r="Z525" s="489">
        <f t="shared" si="96"/>
        <v>9.0504524322929519E-2</v>
      </c>
      <c r="AA525" s="487">
        <v>0.1198917196173417</v>
      </c>
      <c r="AB525" s="485">
        <v>7.5383163452148433E-2</v>
      </c>
      <c r="AC525" s="485">
        <v>5.4254094879388252E-2</v>
      </c>
      <c r="AD525" s="489">
        <f t="shared" si="97"/>
        <v>8.3938182830810559E-2</v>
      </c>
      <c r="AE525" s="489">
        <f t="shared" si="98"/>
        <v>5.8019126865871976E-2</v>
      </c>
    </row>
    <row r="526" spans="1:31" x14ac:dyDescent="0.2">
      <c r="A526" s="485">
        <v>0.10333117203006986</v>
      </c>
      <c r="B526" s="485">
        <f t="shared" si="88"/>
        <v>5.2415810139289983E-2</v>
      </c>
      <c r="C526" s="486">
        <v>6.0538224052371956E-2</v>
      </c>
      <c r="D526" s="486">
        <v>4.4293396226208009E-2</v>
      </c>
      <c r="E526" s="487">
        <v>0.11306660186767578</v>
      </c>
      <c r="F526" s="486">
        <v>0</v>
      </c>
      <c r="G526" s="487">
        <v>8.8758452739450794E-2</v>
      </c>
      <c r="H526" s="487">
        <v>0.11320460314764752</v>
      </c>
      <c r="I526" s="487">
        <v>0.12106599365234375</v>
      </c>
      <c r="J526" s="487">
        <v>0.12106599365234375</v>
      </c>
      <c r="K526" s="487">
        <v>0.12106599365234375</v>
      </c>
      <c r="L526" s="487">
        <v>0.12106599365234375</v>
      </c>
      <c r="M526" s="481">
        <v>4.8879255454565847E-2</v>
      </c>
      <c r="N526" s="481">
        <v>4.8879255454565847E-2</v>
      </c>
      <c r="O526" s="486">
        <v>4.8879255454565847E-2</v>
      </c>
      <c r="P526" s="486">
        <v>6.7514158183097542E-2</v>
      </c>
      <c r="Q526" s="488">
        <f t="shared" si="89"/>
        <v>5.8196706818831698E-2</v>
      </c>
      <c r="R526" s="487">
        <f t="shared" si="90"/>
        <v>6.7514158183097542E-2</v>
      </c>
      <c r="S526" s="489">
        <v>7.6348791503906249E-2</v>
      </c>
      <c r="T526" s="487">
        <f t="shared" si="91"/>
        <v>6.0538224052371956E-2</v>
      </c>
      <c r="U526" s="487">
        <v>0</v>
      </c>
      <c r="V526" s="489">
        <f t="shared" si="92"/>
        <v>6.0762742364787792E-2</v>
      </c>
      <c r="W526" s="489">
        <f t="shared" si="93"/>
        <v>5.4011326546478035E-2</v>
      </c>
      <c r="X526" s="489">
        <f t="shared" si="94"/>
        <v>4.7259910728168278E-2</v>
      </c>
      <c r="Y526" s="489">
        <f t="shared" si="95"/>
        <v>7.0889866092252424E-2</v>
      </c>
      <c r="Z526" s="489">
        <f t="shared" si="96"/>
        <v>9.001887757746338E-2</v>
      </c>
      <c r="AA526" s="487">
        <v>0.1192751135575144</v>
      </c>
      <c r="AB526" s="485">
        <v>7.4995468139648441E-2</v>
      </c>
      <c r="AC526" s="485">
        <v>5.3975066307591676E-2</v>
      </c>
      <c r="AD526" s="489">
        <f t="shared" si="97"/>
        <v>8.3506490707397463E-2</v>
      </c>
      <c r="AE526" s="489">
        <f t="shared" si="98"/>
        <v>5.7720735844877552E-2</v>
      </c>
    </row>
    <row r="527" spans="1:31" x14ac:dyDescent="0.2">
      <c r="A527" s="485">
        <v>0.10279973848635564</v>
      </c>
      <c r="B527" s="485">
        <f t="shared" si="88"/>
        <v>5.2136307042794316E-2</v>
      </c>
      <c r="C527" s="486">
        <v>6.0215408836237327E-2</v>
      </c>
      <c r="D527" s="486">
        <v>4.4057205249351306E-2</v>
      </c>
      <c r="E527" s="487">
        <v>0.1124850991821289</v>
      </c>
      <c r="F527" s="486">
        <v>0</v>
      </c>
      <c r="G527" s="487">
        <v>8.8301965162154591E-2</v>
      </c>
      <c r="H527" s="487">
        <v>0.11262239074255435</v>
      </c>
      <c r="I527" s="487">
        <v>0.12044335151672363</v>
      </c>
      <c r="J527" s="487">
        <v>0.12044335151672363</v>
      </c>
      <c r="K527" s="487">
        <v>0.12044335151672363</v>
      </c>
      <c r="L527" s="487">
        <v>0.12044335151672363</v>
      </c>
      <c r="M527" s="481">
        <v>4.8616977347738066E-2</v>
      </c>
      <c r="N527" s="481">
        <v>4.8616977347738066E-2</v>
      </c>
      <c r="O527" s="486">
        <v>4.8616977347738066E-2</v>
      </c>
      <c r="P527" s="486">
        <v>6.7151888229767462E-2</v>
      </c>
      <c r="Q527" s="488">
        <f t="shared" si="89"/>
        <v>5.7884432788752764E-2</v>
      </c>
      <c r="R527" s="487">
        <f t="shared" si="90"/>
        <v>6.7151888229767462E-2</v>
      </c>
      <c r="S527" s="489">
        <v>7.5956127929687506E-2</v>
      </c>
      <c r="T527" s="487">
        <f t="shared" si="91"/>
        <v>6.0215408836237327E-2</v>
      </c>
      <c r="U527" s="487">
        <v>0</v>
      </c>
      <c r="V527" s="489">
        <f t="shared" si="92"/>
        <v>6.0436699406790716E-2</v>
      </c>
      <c r="W527" s="489">
        <f t="shared" si="93"/>
        <v>5.3721510583813969E-2</v>
      </c>
      <c r="X527" s="489">
        <f t="shared" si="94"/>
        <v>4.7006321760837223E-2</v>
      </c>
      <c r="Y527" s="489">
        <f t="shared" si="95"/>
        <v>7.0509482641255838E-2</v>
      </c>
      <c r="Z527" s="489">
        <f t="shared" si="96"/>
        <v>8.9535850973023287E-2</v>
      </c>
      <c r="AA527" s="487">
        <v>0.11866167490105881</v>
      </c>
      <c r="AB527" s="485">
        <v>7.4609764099121095E-2</v>
      </c>
      <c r="AC527" s="485">
        <v>5.3697472778514943E-2</v>
      </c>
      <c r="AD527" s="489">
        <f t="shared" si="97"/>
        <v>8.3077014923095716E-2</v>
      </c>
      <c r="AE527" s="489">
        <f t="shared" si="98"/>
        <v>5.7423876785330737E-2</v>
      </c>
    </row>
    <row r="528" spans="1:31" x14ac:dyDescent="0.2">
      <c r="A528" s="485">
        <v>0.10227103811223059</v>
      </c>
      <c r="B528" s="485">
        <f t="shared" si="88"/>
        <v>5.1858286272907783E-2</v>
      </c>
      <c r="C528" s="486">
        <v>5.989430564973925E-2</v>
      </c>
      <c r="D528" s="486">
        <v>4.3822266896076323E-2</v>
      </c>
      <c r="E528" s="487">
        <v>0.11190658630371093</v>
      </c>
      <c r="F528" s="486">
        <v>0</v>
      </c>
      <c r="G528" s="487">
        <v>8.7847825315151049E-2</v>
      </c>
      <c r="H528" s="487">
        <v>0.11204317266167786</v>
      </c>
      <c r="I528" s="487">
        <v>0.11982390640258789</v>
      </c>
      <c r="J528" s="487">
        <v>0.11982390640258789</v>
      </c>
      <c r="K528" s="487">
        <v>0.11982390640258789</v>
      </c>
      <c r="L528" s="487">
        <v>0.11982390640258789</v>
      </c>
      <c r="M528" s="481">
        <v>4.8356098933095684E-2</v>
      </c>
      <c r="N528" s="481">
        <v>4.8356098933095684E-2</v>
      </c>
      <c r="O528" s="486">
        <v>4.8356098933095684E-2</v>
      </c>
      <c r="P528" s="486">
        <v>6.6791551592293649E-2</v>
      </c>
      <c r="Q528" s="488">
        <f t="shared" si="89"/>
        <v>5.7573825262694667E-2</v>
      </c>
      <c r="R528" s="487">
        <f t="shared" si="90"/>
        <v>6.6791551592293649E-2</v>
      </c>
      <c r="S528" s="489">
        <v>0</v>
      </c>
      <c r="T528" s="487">
        <f t="shared" si="91"/>
        <v>5.989430564973925E-2</v>
      </c>
      <c r="U528" s="487">
        <v>0</v>
      </c>
      <c r="V528" s="489">
        <f t="shared" si="92"/>
        <v>6.0112396433064284E-2</v>
      </c>
      <c r="W528" s="489">
        <f t="shared" si="93"/>
        <v>5.3433241273834919E-2</v>
      </c>
      <c r="X528" s="489">
        <f t="shared" si="94"/>
        <v>4.6754086114605554E-2</v>
      </c>
      <c r="Y528" s="489">
        <f t="shared" si="95"/>
        <v>7.0131129171908335E-2</v>
      </c>
      <c r="Z528" s="489">
        <f t="shared" si="96"/>
        <v>8.9055402123058194E-2</v>
      </c>
      <c r="AA528" s="487">
        <v>0.11805138999537418</v>
      </c>
      <c r="AB528" s="485">
        <v>7.4226043701171876E-2</v>
      </c>
      <c r="AC528" s="485">
        <v>5.3421306911739658E-2</v>
      </c>
      <c r="AD528" s="489">
        <f t="shared" si="97"/>
        <v>0</v>
      </c>
      <c r="AE528" s="489">
        <f t="shared" si="98"/>
        <v>0</v>
      </c>
    </row>
    <row r="529" spans="1:31" x14ac:dyDescent="0.2">
      <c r="A529" s="485">
        <v>0.10174505685089388</v>
      </c>
      <c r="B529" s="485">
        <f t="shared" si="88"/>
        <v>5.1581756127638274E-2</v>
      </c>
      <c r="C529" s="486">
        <v>5.9574924076754431E-2</v>
      </c>
      <c r="D529" s="486">
        <v>4.3588588178522118E-2</v>
      </c>
      <c r="E529" s="487">
        <v>0.11133104843139648</v>
      </c>
      <c r="F529" s="486">
        <v>0</v>
      </c>
      <c r="G529" s="487">
        <v>8.7396021123987741E-2</v>
      </c>
      <c r="H529" s="487">
        <v>0.11146693350517868</v>
      </c>
      <c r="I529" s="487">
        <v>0.11920765090942383</v>
      </c>
      <c r="J529" s="487">
        <v>0.11920765090942383</v>
      </c>
      <c r="K529" s="487">
        <v>0.11920765090942383</v>
      </c>
      <c r="L529" s="487">
        <v>0.11920765090942383</v>
      </c>
      <c r="M529" s="481">
        <v>4.8096627998773907E-2</v>
      </c>
      <c r="N529" s="481">
        <v>4.8096627998773907E-2</v>
      </c>
      <c r="O529" s="486">
        <v>4.8096627998773907E-2</v>
      </c>
      <c r="P529" s="486">
        <v>6.6433159027987937E-2</v>
      </c>
      <c r="Q529" s="488">
        <f t="shared" si="89"/>
        <v>5.7264893513380918E-2</v>
      </c>
      <c r="R529" s="487">
        <f t="shared" si="90"/>
        <v>6.6433159027987937E-2</v>
      </c>
      <c r="S529" s="489">
        <v>0</v>
      </c>
      <c r="T529" s="487">
        <f t="shared" si="91"/>
        <v>5.9574924076754431E-2</v>
      </c>
      <c r="U529" s="487">
        <v>0</v>
      </c>
      <c r="V529" s="489">
        <f t="shared" si="92"/>
        <v>5.9789843125189146E-2</v>
      </c>
      <c r="W529" s="489">
        <f t="shared" si="93"/>
        <v>5.3146527222390355E-2</v>
      </c>
      <c r="X529" s="489">
        <f t="shared" si="94"/>
        <v>4.650321131959155E-2</v>
      </c>
      <c r="Y529" s="489">
        <f t="shared" si="95"/>
        <v>6.9754816979387332E-2</v>
      </c>
      <c r="Z529" s="489">
        <f t="shared" si="96"/>
        <v>8.8577545370650587E-2</v>
      </c>
      <c r="AA529" s="487">
        <v>0.11744424518785979</v>
      </c>
      <c r="AB529" s="485">
        <v>7.3844299316406251E-2</v>
      </c>
      <c r="AC529" s="485">
        <v>5.3146561364804862E-2</v>
      </c>
      <c r="AD529" s="489">
        <f t="shared" si="97"/>
        <v>0</v>
      </c>
      <c r="AE529" s="489">
        <f t="shared" si="98"/>
        <v>0</v>
      </c>
    </row>
    <row r="530" spans="1:31" x14ac:dyDescent="0.2">
      <c r="A530" s="485">
        <v>0.10122178071795497</v>
      </c>
      <c r="B530" s="485">
        <f t="shared" si="88"/>
        <v>5.1302199617317752E-2</v>
      </c>
      <c r="C530" s="486">
        <v>5.9252047169727533E-2</v>
      </c>
      <c r="D530" s="486">
        <v>4.3352352064907972E-2</v>
      </c>
      <c r="E530" s="487">
        <v>0.11075847076416016</v>
      </c>
      <c r="F530" s="486">
        <v>0</v>
      </c>
      <c r="G530" s="487">
        <v>8.6946540576311571E-2</v>
      </c>
      <c r="H530" s="487">
        <v>0.11089365795241898</v>
      </c>
      <c r="I530" s="487">
        <v>0.11859456283569336</v>
      </c>
      <c r="J530" s="487">
        <v>0.11859456283569336</v>
      </c>
      <c r="K530" s="487">
        <v>0.11859456283569336</v>
      </c>
      <c r="L530" s="487">
        <v>0.11859456283569336</v>
      </c>
      <c r="M530" s="481">
        <v>4.7834326257400521E-2</v>
      </c>
      <c r="N530" s="481">
        <v>4.7834326257400521E-2</v>
      </c>
      <c r="O530" s="486">
        <v>4.7834326257400521E-2</v>
      </c>
      <c r="P530" s="486">
        <v>6.6070856429593289E-2</v>
      </c>
      <c r="Q530" s="488">
        <f t="shared" si="89"/>
        <v>5.6952591343496908E-2</v>
      </c>
      <c r="R530" s="487">
        <f t="shared" si="90"/>
        <v>6.6070856429593289E-2</v>
      </c>
      <c r="S530" s="489">
        <v>0</v>
      </c>
      <c r="T530" s="487">
        <f t="shared" si="91"/>
        <v>5.9252047169727533E-2</v>
      </c>
      <c r="U530" s="487">
        <v>0</v>
      </c>
      <c r="V530" s="489">
        <f t="shared" si="92"/>
        <v>5.9463770786633958E-2</v>
      </c>
      <c r="W530" s="489">
        <f t="shared" si="93"/>
        <v>5.2856685143674635E-2</v>
      </c>
      <c r="X530" s="489">
        <f t="shared" si="94"/>
        <v>4.6249599500715298E-2</v>
      </c>
      <c r="Y530" s="489">
        <f t="shared" si="95"/>
        <v>6.9374399251072943E-2</v>
      </c>
      <c r="Z530" s="489">
        <f t="shared" si="96"/>
        <v>8.8094475239457723E-2</v>
      </c>
      <c r="AA530" s="487">
        <v>0.11684022682591488</v>
      </c>
      <c r="AB530" s="485">
        <v>7.3464515686035153E-2</v>
      </c>
      <c r="AC530" s="485">
        <v>5.2873228833011848E-2</v>
      </c>
      <c r="AD530" s="489">
        <f t="shared" si="97"/>
        <v>0</v>
      </c>
      <c r="AE530" s="489">
        <f t="shared" si="98"/>
        <v>0</v>
      </c>
    </row>
    <row r="531" spans="1:31" x14ac:dyDescent="0.2">
      <c r="A531" s="485">
        <v>0.10070119580085156</v>
      </c>
      <c r="B531" s="485">
        <f t="shared" si="88"/>
        <v>5.1028626787873357E-2</v>
      </c>
      <c r="C531" s="486">
        <v>5.8936081181611817E-2</v>
      </c>
      <c r="D531" s="486">
        <v>4.3121172394134891E-2</v>
      </c>
      <c r="E531" s="487">
        <v>0.11018883850097656</v>
      </c>
      <c r="F531" s="486">
        <v>0</v>
      </c>
      <c r="G531" s="487">
        <v>8.6499371721549367E-2</v>
      </c>
      <c r="H531" s="487">
        <v>0.11032333076155512</v>
      </c>
      <c r="I531" s="487">
        <v>0.11798462738037109</v>
      </c>
      <c r="J531" s="487">
        <v>0.11798462738037109</v>
      </c>
      <c r="K531" s="487">
        <v>0.11798462738037109</v>
      </c>
      <c r="L531" s="487">
        <v>0.11798462738037109</v>
      </c>
      <c r="M531" s="481">
        <v>4.7577647543907899E-2</v>
      </c>
      <c r="N531" s="481">
        <v>4.7577647543907899E-2</v>
      </c>
      <c r="O531" s="486">
        <v>4.7577647543907899E-2</v>
      </c>
      <c r="P531" s="486">
        <v>6.5716320602404121E-2</v>
      </c>
      <c r="Q531" s="488">
        <f t="shared" si="89"/>
        <v>5.6646984073156006E-2</v>
      </c>
      <c r="R531" s="487">
        <f t="shared" si="90"/>
        <v>6.5716320602404121E-2</v>
      </c>
      <c r="S531" s="489">
        <v>0</v>
      </c>
      <c r="T531" s="487">
        <f t="shared" si="91"/>
        <v>5.8936081181611817E-2</v>
      </c>
      <c r="U531" s="487">
        <v>0</v>
      </c>
      <c r="V531" s="489">
        <f t="shared" si="92"/>
        <v>5.9144688542163711E-2</v>
      </c>
      <c r="W531" s="489">
        <f t="shared" si="93"/>
        <v>5.25730564819233E-2</v>
      </c>
      <c r="X531" s="489">
        <f t="shared" si="94"/>
        <v>4.6001424421682882E-2</v>
      </c>
      <c r="Y531" s="489">
        <f t="shared" si="95"/>
        <v>6.900213663252433E-2</v>
      </c>
      <c r="Z531" s="489">
        <f t="shared" si="96"/>
        <v>8.7621760803205495E-2</v>
      </c>
      <c r="AA531" s="487">
        <v>0.11623932125693873</v>
      </c>
      <c r="AB531" s="485">
        <v>7.3086685180664065E-2</v>
      </c>
      <c r="AC531" s="485">
        <v>5.2601302049229963E-2</v>
      </c>
      <c r="AD531" s="489">
        <f t="shared" si="97"/>
        <v>0</v>
      </c>
      <c r="AE531" s="489">
        <f t="shared" si="98"/>
        <v>0</v>
      </c>
    </row>
    <row r="532" spans="1:31" x14ac:dyDescent="0.2">
      <c r="A532" s="485">
        <v>0.10018328825867502</v>
      </c>
      <c r="B532" s="485">
        <f t="shared" si="88"/>
        <v>5.0756520735153181E-2</v>
      </c>
      <c r="C532" s="486">
        <v>5.8621809263619803E-2</v>
      </c>
      <c r="D532" s="486">
        <v>4.2891232206686558E-2</v>
      </c>
      <c r="E532" s="487">
        <v>0.10962213684082031</v>
      </c>
      <c r="F532" s="486">
        <v>0</v>
      </c>
      <c r="G532" s="487">
        <v>8.6054502670590088E-2</v>
      </c>
      <c r="H532" s="487">
        <v>0.10975593676913238</v>
      </c>
      <c r="I532" s="487">
        <v>0.11737782974243165</v>
      </c>
      <c r="J532" s="487">
        <v>0.11737782974243165</v>
      </c>
      <c r="K532" s="487">
        <v>0.11737782974243165</v>
      </c>
      <c r="L532" s="487">
        <v>0.11737782974243165</v>
      </c>
      <c r="M532" s="481">
        <v>4.7322353652683759E-2</v>
      </c>
      <c r="N532" s="481">
        <v>4.7322353652683759E-2</v>
      </c>
      <c r="O532" s="486">
        <v>4.7322353652683759E-2</v>
      </c>
      <c r="P532" s="486">
        <v>6.5363697552093827E-2</v>
      </c>
      <c r="Q532" s="488">
        <f t="shared" si="89"/>
        <v>5.6343025602388797E-2</v>
      </c>
      <c r="R532" s="487">
        <f t="shared" si="90"/>
        <v>6.5363697552093827E-2</v>
      </c>
      <c r="S532" s="489">
        <v>0</v>
      </c>
      <c r="T532" s="487">
        <f t="shared" si="91"/>
        <v>5.8621809263619803E-2</v>
      </c>
      <c r="U532" s="487">
        <v>0</v>
      </c>
      <c r="V532" s="489">
        <f t="shared" si="92"/>
        <v>5.8827327796884446E-2</v>
      </c>
      <c r="W532" s="489">
        <f t="shared" si="93"/>
        <v>5.2290958041675065E-2</v>
      </c>
      <c r="X532" s="489">
        <f t="shared" si="94"/>
        <v>4.5754588286465676E-2</v>
      </c>
      <c r="Y532" s="489">
        <f t="shared" si="95"/>
        <v>6.8631882429698518E-2</v>
      </c>
      <c r="Z532" s="489">
        <f t="shared" si="96"/>
        <v>8.7151596736125103E-2</v>
      </c>
      <c r="AA532" s="487">
        <v>0.11564150117572985</v>
      </c>
      <c r="AB532" s="485">
        <v>7.271080017089844E-2</v>
      </c>
      <c r="AC532" s="485">
        <v>5.2330773783703349E-2</v>
      </c>
      <c r="AD532" s="489">
        <f t="shared" si="97"/>
        <v>0</v>
      </c>
      <c r="AE532" s="489">
        <f t="shared" si="98"/>
        <v>0</v>
      </c>
    </row>
    <row r="533" spans="1:31" x14ac:dyDescent="0.2">
      <c r="A533" s="485">
        <v>9.9668044321588239E-2</v>
      </c>
      <c r="B533" s="485">
        <f t="shared" si="88"/>
        <v>5.048585777929851E-2</v>
      </c>
      <c r="C533" s="486">
        <v>5.8309204066434736E-2</v>
      </c>
      <c r="D533" s="486">
        <v>4.2662511492162276E-2</v>
      </c>
      <c r="E533" s="487">
        <v>0.109058350982666</v>
      </c>
      <c r="F533" s="486">
        <v>0</v>
      </c>
      <c r="G533" s="487">
        <v>8.5611921595468821E-2</v>
      </c>
      <c r="H533" s="487">
        <v>0.1091914608896819</v>
      </c>
      <c r="I533" s="487">
        <v>0.11677415512084961</v>
      </c>
      <c r="J533" s="487">
        <v>0.11677415512084961</v>
      </c>
      <c r="K533" s="487">
        <v>0.11677415512084961</v>
      </c>
      <c r="L533" s="487">
        <v>0.11677415512084961</v>
      </c>
      <c r="M533" s="481">
        <v>4.7068422181178293E-2</v>
      </c>
      <c r="N533" s="481">
        <v>4.7068422181178293E-2</v>
      </c>
      <c r="O533" s="486">
        <v>4.7068422181178293E-2</v>
      </c>
      <c r="P533" s="486">
        <v>6.5012956335284117E-2</v>
      </c>
      <c r="Q533" s="488">
        <f t="shared" si="89"/>
        <v>5.6040689258231205E-2</v>
      </c>
      <c r="R533" s="487">
        <f t="shared" si="90"/>
        <v>6.5012956335284117E-2</v>
      </c>
      <c r="S533" s="489">
        <v>0</v>
      </c>
      <c r="T533" s="487">
        <f t="shared" si="91"/>
        <v>5.8309204066434736E-2</v>
      </c>
      <c r="U533" s="487">
        <v>0</v>
      </c>
      <c r="V533" s="489">
        <f t="shared" si="92"/>
        <v>5.8511660701755709E-2</v>
      </c>
      <c r="W533" s="489">
        <f t="shared" si="93"/>
        <v>5.2010365068227295E-2</v>
      </c>
      <c r="X533" s="489">
        <f t="shared" si="94"/>
        <v>4.550906943469888E-2</v>
      </c>
      <c r="Y533" s="489">
        <f t="shared" si="95"/>
        <v>6.8263604152048324E-2</v>
      </c>
      <c r="Z533" s="489">
        <f t="shared" si="96"/>
        <v>8.6683941780378818E-2</v>
      </c>
      <c r="AA533" s="487">
        <v>0.1150467529296875</v>
      </c>
      <c r="AB533" s="485">
        <v>7.2336845397949212E-2</v>
      </c>
      <c r="AC533" s="485">
        <v>5.2061636843858755E-2</v>
      </c>
      <c r="AD533" s="489">
        <f t="shared" si="97"/>
        <v>0</v>
      </c>
      <c r="AE533" s="489">
        <f t="shared" si="98"/>
        <v>0</v>
      </c>
    </row>
    <row r="534" spans="1:31" x14ac:dyDescent="0.2">
      <c r="A534" s="485">
        <v>9.9155450290767472E-2</v>
      </c>
      <c r="B534" s="485">
        <f t="shared" si="88"/>
        <v>5.021664599871066E-2</v>
      </c>
      <c r="C534" s="486">
        <v>5.7998274920296279E-2</v>
      </c>
      <c r="D534" s="486">
        <v>4.2435017077125048E-2</v>
      </c>
      <c r="E534" s="487">
        <v>0.10849746612548827</v>
      </c>
      <c r="F534" s="486">
        <v>0</v>
      </c>
      <c r="G534" s="487">
        <v>8.5171616729052227E-2</v>
      </c>
      <c r="H534" s="487">
        <v>0.10862988811531951</v>
      </c>
      <c r="I534" s="487">
        <v>0.11617358131408691</v>
      </c>
      <c r="J534" s="487">
        <v>0.11617358131408691</v>
      </c>
      <c r="K534" s="487">
        <v>0.11617358131408691</v>
      </c>
      <c r="L534" s="487">
        <v>0.11617358131408691</v>
      </c>
      <c r="M534" s="481">
        <v>4.6815860710136152E-2</v>
      </c>
      <c r="N534" s="481">
        <v>4.6815860710136152E-2</v>
      </c>
      <c r="O534" s="486">
        <v>4.6815860710136152E-2</v>
      </c>
      <c r="P534" s="486">
        <v>6.4664107422829936E-2</v>
      </c>
      <c r="Q534" s="488">
        <f t="shared" si="89"/>
        <v>5.5739984066483048E-2</v>
      </c>
      <c r="R534" s="487">
        <f t="shared" si="90"/>
        <v>6.4664107422829936E-2</v>
      </c>
      <c r="S534" s="489">
        <v>0</v>
      </c>
      <c r="T534" s="487">
        <f t="shared" si="91"/>
        <v>5.7998274920296279E-2</v>
      </c>
      <c r="U534" s="487">
        <v>0</v>
      </c>
      <c r="V534" s="489">
        <f t="shared" si="92"/>
        <v>5.8197696680546945E-2</v>
      </c>
      <c r="W534" s="489">
        <f t="shared" si="93"/>
        <v>5.1731285938263954E-2</v>
      </c>
      <c r="X534" s="489">
        <f t="shared" si="94"/>
        <v>4.526487519598095E-2</v>
      </c>
      <c r="Y534" s="489">
        <f t="shared" si="95"/>
        <v>6.7897312793971432E-2</v>
      </c>
      <c r="Z534" s="489">
        <f t="shared" si="96"/>
        <v>8.6218809897106577E-2</v>
      </c>
      <c r="AA534" s="487">
        <v>0.11445506286621093</v>
      </c>
      <c r="AB534" s="485">
        <v>7.1964813232421876E-2</v>
      </c>
      <c r="AC534" s="485">
        <v>5.179388407411431E-2</v>
      </c>
      <c r="AD534" s="489">
        <f t="shared" si="97"/>
        <v>0</v>
      </c>
      <c r="AE534" s="489">
        <f t="shared" si="98"/>
        <v>0</v>
      </c>
    </row>
    <row r="535" spans="1:31" x14ac:dyDescent="0.2">
      <c r="A535" s="485">
        <v>9.8645492537529203E-2</v>
      </c>
      <c r="B535" s="485">
        <f t="shared" si="88"/>
        <v>4.9944487945761409E-2</v>
      </c>
      <c r="C535" s="486">
        <v>5.7683942944060186E-2</v>
      </c>
      <c r="D535" s="486">
        <v>4.220503294746264E-2</v>
      </c>
      <c r="E535" s="487">
        <v>0.10793946006774902</v>
      </c>
      <c r="F535" s="486">
        <v>0</v>
      </c>
      <c r="G535" s="487">
        <v>8.4733576364725727E-2</v>
      </c>
      <c r="H535" s="487">
        <v>0.10807120351534671</v>
      </c>
      <c r="I535" s="487">
        <v>0.11557610092163086</v>
      </c>
      <c r="J535" s="487">
        <v>0.11557610092163086</v>
      </c>
      <c r="K535" s="487">
        <v>0.11557610092163086</v>
      </c>
      <c r="L535" s="487">
        <v>0.11557610092163086</v>
      </c>
      <c r="M535" s="481">
        <v>4.6560543813731786E-2</v>
      </c>
      <c r="N535" s="481">
        <v>4.6560543813731786E-2</v>
      </c>
      <c r="O535" s="486">
        <v>4.6560543813731786E-2</v>
      </c>
      <c r="P535" s="486">
        <v>6.431145259676195E-2</v>
      </c>
      <c r="Q535" s="488">
        <f t="shared" si="89"/>
        <v>5.5435998205246868E-2</v>
      </c>
      <c r="R535" s="487">
        <f t="shared" si="90"/>
        <v>6.431145259676195E-2</v>
      </c>
      <c r="S535" s="489">
        <v>0</v>
      </c>
      <c r="T535" s="487">
        <f t="shared" si="91"/>
        <v>5.7683942944060186E-2</v>
      </c>
      <c r="U535" s="487">
        <v>0</v>
      </c>
      <c r="V535" s="489">
        <f t="shared" si="92"/>
        <v>5.7880307337085754E-2</v>
      </c>
      <c r="W535" s="489">
        <f t="shared" si="93"/>
        <v>5.1449162077409565E-2</v>
      </c>
      <c r="X535" s="489">
        <f t="shared" si="94"/>
        <v>4.5018016817733361E-2</v>
      </c>
      <c r="Y535" s="489">
        <f t="shared" si="95"/>
        <v>6.7527025226600049E-2</v>
      </c>
      <c r="Z535" s="489">
        <f t="shared" si="96"/>
        <v>8.5748603462349277E-2</v>
      </c>
      <c r="AA535" s="487">
        <v>0.11386641733269942</v>
      </c>
      <c r="AB535" s="485">
        <v>7.1594696044921871E-2</v>
      </c>
      <c r="AC535" s="485">
        <v>5.1527508355689255E-2</v>
      </c>
      <c r="AD535" s="489">
        <f t="shared" si="97"/>
        <v>0</v>
      </c>
      <c r="AE535" s="489">
        <f t="shared" si="98"/>
        <v>0</v>
      </c>
    </row>
    <row r="536" spans="1:31" x14ac:dyDescent="0.2">
      <c r="A536" s="485">
        <v>9.813815750362119E-2</v>
      </c>
      <c r="B536" s="485">
        <f t="shared" si="88"/>
        <v>4.9686857368162689E-2</v>
      </c>
      <c r="C536" s="486">
        <v>5.7386389637377196E-2</v>
      </c>
      <c r="D536" s="486">
        <v>4.1987325098948182E-2</v>
      </c>
      <c r="E536" s="487">
        <v>0.10738432540893554</v>
      </c>
      <c r="F536" s="486">
        <v>0</v>
      </c>
      <c r="G536" s="487">
        <v>8.4297788856082231E-2</v>
      </c>
      <c r="H536" s="487">
        <v>0.10751539223585378</v>
      </c>
      <c r="I536" s="487">
        <v>0.11498169174194335</v>
      </c>
      <c r="J536" s="487">
        <v>0.11498169174194335</v>
      </c>
      <c r="K536" s="487">
        <v>0.11498169174194335</v>
      </c>
      <c r="L536" s="487">
        <v>0.11498169174194335</v>
      </c>
      <c r="M536" s="481">
        <v>4.6318863419291811E-2</v>
      </c>
      <c r="N536" s="481">
        <v>4.6318863419291811E-2</v>
      </c>
      <c r="O536" s="486">
        <v>4.6318863419291811E-2</v>
      </c>
      <c r="P536" s="486">
        <v>6.3977633101595127E-2</v>
      </c>
      <c r="Q536" s="488">
        <f t="shared" si="89"/>
        <v>5.5148248260443469E-2</v>
      </c>
      <c r="R536" s="487">
        <f t="shared" si="90"/>
        <v>6.3977633101595127E-2</v>
      </c>
      <c r="S536" s="489">
        <v>0</v>
      </c>
      <c r="T536" s="487">
        <f t="shared" si="91"/>
        <v>5.7386389637377196E-2</v>
      </c>
      <c r="U536" s="487">
        <v>0</v>
      </c>
      <c r="V536" s="489">
        <f t="shared" si="92"/>
        <v>5.7579869791435617E-2</v>
      </c>
      <c r="W536" s="489">
        <f t="shared" si="93"/>
        <v>5.1182106481276107E-2</v>
      </c>
      <c r="X536" s="489">
        <f t="shared" si="94"/>
        <v>4.4784343171116583E-2</v>
      </c>
      <c r="Y536" s="489">
        <f t="shared" si="95"/>
        <v>6.7176514756674882E-2</v>
      </c>
      <c r="Z536" s="489">
        <f t="shared" si="96"/>
        <v>8.5303510802126836E-2</v>
      </c>
      <c r="AA536" s="487">
        <v>0.11328080267655222</v>
      </c>
      <c r="AB536" s="485">
        <v>7.1226486206054693E-2</v>
      </c>
      <c r="AC536" s="485">
        <v>5.1262502606414712E-2</v>
      </c>
      <c r="AD536" s="489">
        <f t="shared" si="97"/>
        <v>0</v>
      </c>
      <c r="AE536" s="489">
        <f t="shared" si="98"/>
        <v>0</v>
      </c>
    </row>
    <row r="537" spans="1:31" x14ac:dyDescent="0.2">
      <c r="A537" s="485">
        <v>9.763343170029111E-2</v>
      </c>
      <c r="B537" s="485">
        <f t="shared" si="88"/>
        <v>4.9430578142600601E-2</v>
      </c>
      <c r="C537" s="486">
        <v>5.7090397089788636E-2</v>
      </c>
      <c r="D537" s="486">
        <v>4.1770759195412566E-2</v>
      </c>
      <c r="E537" s="487">
        <v>0.10683204734802246</v>
      </c>
      <c r="F537" s="486">
        <v>0</v>
      </c>
      <c r="G537" s="487">
        <v>8.386424261661253E-2</v>
      </c>
      <c r="H537" s="487">
        <v>0.10696243949932477</v>
      </c>
      <c r="I537" s="487">
        <v>0.11439033897399903</v>
      </c>
      <c r="J537" s="487">
        <v>0.11439033897399903</v>
      </c>
      <c r="K537" s="487">
        <v>0.11439033897399903</v>
      </c>
      <c r="L537" s="487">
        <v>0.11439033897399903</v>
      </c>
      <c r="M537" s="481">
        <v>4.6078458658043137E-2</v>
      </c>
      <c r="N537" s="481">
        <v>4.6078458658043137E-2</v>
      </c>
      <c r="O537" s="486">
        <v>4.6078458658043137E-2</v>
      </c>
      <c r="P537" s="486">
        <v>6.3645575566594462E-2</v>
      </c>
      <c r="Q537" s="488">
        <f t="shared" si="89"/>
        <v>5.4862017112318799E-2</v>
      </c>
      <c r="R537" s="487">
        <f t="shared" si="90"/>
        <v>6.3645575566594462E-2</v>
      </c>
      <c r="S537" s="489">
        <v>0</v>
      </c>
      <c r="T537" s="487">
        <f t="shared" si="91"/>
        <v>5.7090397089788636E-2</v>
      </c>
      <c r="U537" s="487">
        <v>0</v>
      </c>
      <c r="V537" s="489">
        <f t="shared" si="92"/>
        <v>5.7281018009935014E-2</v>
      </c>
      <c r="W537" s="489">
        <f t="shared" si="93"/>
        <v>5.0916460453275574E-2</v>
      </c>
      <c r="X537" s="489">
        <f t="shared" si="94"/>
        <v>4.4551902896616119E-2</v>
      </c>
      <c r="Y537" s="489">
        <f t="shared" si="95"/>
        <v>6.6827854344924179E-2</v>
      </c>
      <c r="Z537" s="489">
        <f t="shared" si="96"/>
        <v>8.4860767422125949E-2</v>
      </c>
      <c r="AA537" s="487">
        <v>0.11269819841886822</v>
      </c>
      <c r="AB537" s="485">
        <v>7.0860168457031247E-2</v>
      </c>
      <c r="AC537" s="485">
        <v>5.0998859780545351E-2</v>
      </c>
      <c r="AD537" s="489">
        <f t="shared" si="97"/>
        <v>0</v>
      </c>
      <c r="AE537" s="489">
        <f t="shared" si="98"/>
        <v>0</v>
      </c>
    </row>
    <row r="538" spans="1:31" x14ac:dyDescent="0.2">
      <c r="A538" s="485">
        <v>9.7131301708228424E-2</v>
      </c>
      <c r="B538" s="485">
        <f t="shared" si="88"/>
        <v>4.9166985875126384E-2</v>
      </c>
      <c r="C538" s="486">
        <v>5.6785958262945711E-2</v>
      </c>
      <c r="D538" s="486">
        <v>4.1548013487307051E-2</v>
      </c>
      <c r="E538" s="487">
        <v>0.10628260965562131</v>
      </c>
      <c r="F538" s="486">
        <v>0</v>
      </c>
      <c r="G538" s="487">
        <v>8.3432926119397136E-2</v>
      </c>
      <c r="H538" s="487">
        <v>0.10641233060424465</v>
      </c>
      <c r="I538" s="487">
        <v>0.11380202781677246</v>
      </c>
      <c r="J538" s="487">
        <v>0.11380202781677246</v>
      </c>
      <c r="K538" s="487">
        <v>0.11380202781677246</v>
      </c>
      <c r="L538" s="487">
        <v>0.11380202781677246</v>
      </c>
      <c r="M538" s="481">
        <v>4.5831201919766397E-2</v>
      </c>
      <c r="N538" s="481">
        <v>4.5831201919766397E-2</v>
      </c>
      <c r="O538" s="486">
        <v>4.5831201919766397E-2</v>
      </c>
      <c r="P538" s="486">
        <v>6.3304053782258576E-2</v>
      </c>
      <c r="Q538" s="488">
        <f t="shared" si="89"/>
        <v>5.456762785101249E-2</v>
      </c>
      <c r="R538" s="487">
        <f t="shared" si="90"/>
        <v>6.3304053782258576E-2</v>
      </c>
      <c r="S538" s="489">
        <v>0</v>
      </c>
      <c r="T538" s="487">
        <f t="shared" si="91"/>
        <v>5.6785958262945711E-2</v>
      </c>
      <c r="U538" s="487">
        <v>0</v>
      </c>
      <c r="V538" s="489">
        <f t="shared" si="92"/>
        <v>5.6973648404032719E-2</v>
      </c>
      <c r="W538" s="489">
        <f t="shared" si="93"/>
        <v>5.0643243025806861E-2</v>
      </c>
      <c r="X538" s="489">
        <f t="shared" si="94"/>
        <v>4.4312837647581003E-2</v>
      </c>
      <c r="Y538" s="489">
        <f t="shared" si="95"/>
        <v>6.6469256471371502E-2</v>
      </c>
      <c r="Z538" s="489">
        <f t="shared" si="96"/>
        <v>8.4405405043011431E-2</v>
      </c>
      <c r="AA538" s="487">
        <v>0.11211859090704666</v>
      </c>
      <c r="AB538" s="485">
        <v>7.049573516845703E-2</v>
      </c>
      <c r="AC538" s="485">
        <v>5.0736572868572076E-2</v>
      </c>
      <c r="AD538" s="489">
        <f t="shared" si="97"/>
        <v>0</v>
      </c>
      <c r="AE538" s="489">
        <f t="shared" si="98"/>
        <v>0</v>
      </c>
    </row>
    <row r="539" spans="1:31" x14ac:dyDescent="0.2">
      <c r="A539" s="485">
        <v>9.6631754177215048E-2</v>
      </c>
      <c r="B539" s="485">
        <f t="shared" si="88"/>
        <v>4.8904806873009701E-2</v>
      </c>
      <c r="C539" s="486">
        <v>5.648315170267719E-2</v>
      </c>
      <c r="D539" s="486">
        <v>4.132646204334222E-2</v>
      </c>
      <c r="E539" s="487">
        <v>0.10573599772370425</v>
      </c>
      <c r="F539" s="486">
        <v>0</v>
      </c>
      <c r="G539" s="487">
        <v>8.3003827896799942E-2</v>
      </c>
      <c r="H539" s="487">
        <v>0.10586505092470844</v>
      </c>
      <c r="I539" s="487">
        <v>0.11321674346923828</v>
      </c>
      <c r="J539" s="487">
        <v>0.11321674346923828</v>
      </c>
      <c r="K539" s="487">
        <v>0.11321674346923828</v>
      </c>
      <c r="L539" s="487">
        <v>0.11321674346923828</v>
      </c>
      <c r="M539" s="481">
        <v>4.5585279170711215E-2</v>
      </c>
      <c r="N539" s="481">
        <v>4.5585279170711215E-2</v>
      </c>
      <c r="O539" s="486">
        <v>4.5585279170711215E-2</v>
      </c>
      <c r="P539" s="486">
        <v>6.2964374561981423E-2</v>
      </c>
      <c r="Q539" s="488">
        <f t="shared" si="89"/>
        <v>5.4274826866346319E-2</v>
      </c>
      <c r="R539" s="487">
        <f t="shared" si="90"/>
        <v>6.2964374561981423E-2</v>
      </c>
      <c r="S539" s="489">
        <v>0</v>
      </c>
      <c r="T539" s="487">
        <f t="shared" si="91"/>
        <v>5.648315170267719E-2</v>
      </c>
      <c r="U539" s="487">
        <v>0</v>
      </c>
      <c r="V539" s="489">
        <f t="shared" si="92"/>
        <v>5.666793710578328E-2</v>
      </c>
      <c r="W539" s="489">
        <f t="shared" si="93"/>
        <v>5.0371499649585143E-2</v>
      </c>
      <c r="X539" s="489">
        <f t="shared" si="94"/>
        <v>4.4075062193386992E-2</v>
      </c>
      <c r="Y539" s="489">
        <f t="shared" si="95"/>
        <v>6.6112593290080499E-2</v>
      </c>
      <c r="Z539" s="489">
        <f t="shared" si="96"/>
        <v>8.3952499415975226E-2</v>
      </c>
      <c r="AA539" s="487">
        <v>0.11154196648848684</v>
      </c>
      <c r="AB539" s="485">
        <v>7.0133171081542975E-2</v>
      </c>
      <c r="AC539" s="485">
        <v>5.0475634897035666E-2</v>
      </c>
      <c r="AD539" s="489">
        <f t="shared" si="97"/>
        <v>0</v>
      </c>
      <c r="AE539" s="489">
        <f t="shared" si="98"/>
        <v>0</v>
      </c>
    </row>
    <row r="540" spans="1:31" x14ac:dyDescent="0.2">
      <c r="A540" s="485">
        <v>9.6134775825485116E-2</v>
      </c>
      <c r="B540" s="485">
        <f t="shared" si="88"/>
        <v>4.8644018320287197E-2</v>
      </c>
      <c r="C540" s="486">
        <v>5.61819510574319E-2</v>
      </c>
      <c r="D540" s="486">
        <v>4.1106085583142493E-2</v>
      </c>
      <c r="E540" s="487">
        <v>0.10519219701937262</v>
      </c>
      <c r="F540" s="486">
        <v>0</v>
      </c>
      <c r="G540" s="487">
        <v>8.2576936540163223E-2</v>
      </c>
      <c r="H540" s="487">
        <v>0.10532058591003234</v>
      </c>
      <c r="I540" s="487">
        <v>0.11263447113037109</v>
      </c>
      <c r="J540" s="487">
        <v>0.11263447113037109</v>
      </c>
      <c r="K540" s="487">
        <v>0.11263447113037109</v>
      </c>
      <c r="L540" s="487">
        <v>0.11263447113037109</v>
      </c>
      <c r="M540" s="481">
        <v>4.5340668830664239E-2</v>
      </c>
      <c r="N540" s="481">
        <v>4.5340668830664239E-2</v>
      </c>
      <c r="O540" s="486">
        <v>4.5340668830664239E-2</v>
      </c>
      <c r="P540" s="486">
        <v>6.262650809823174E-2</v>
      </c>
      <c r="Q540" s="488">
        <f t="shared" si="89"/>
        <v>5.3983588464447993E-2</v>
      </c>
      <c r="R540" s="487">
        <f t="shared" si="90"/>
        <v>6.262650809823174E-2</v>
      </c>
      <c r="S540" s="489">
        <v>0</v>
      </c>
      <c r="T540" s="487">
        <f t="shared" si="91"/>
        <v>5.61819510574319E-2</v>
      </c>
      <c r="U540" s="487">
        <v>0</v>
      </c>
      <c r="V540" s="489">
        <f t="shared" si="92"/>
        <v>5.6363857288408564E-2</v>
      </c>
      <c r="W540" s="489">
        <f t="shared" si="93"/>
        <v>5.0101206478585396E-2</v>
      </c>
      <c r="X540" s="489">
        <f t="shared" si="94"/>
        <v>4.3838555668762214E-2</v>
      </c>
      <c r="Y540" s="489">
        <f t="shared" si="95"/>
        <v>6.5757833503143334E-2</v>
      </c>
      <c r="Z540" s="489">
        <f t="shared" si="96"/>
        <v>8.3502010797642315E-2</v>
      </c>
      <c r="AA540" s="487">
        <v>0.11096830468428763</v>
      </c>
      <c r="AB540" s="485">
        <v>6.9772476196289068E-2</v>
      </c>
      <c r="AC540" s="485">
        <v>5.0216038928341387E-2</v>
      </c>
      <c r="AD540" s="489">
        <f t="shared" si="97"/>
        <v>0</v>
      </c>
      <c r="AE540" s="489">
        <f t="shared" si="98"/>
        <v>0</v>
      </c>
    </row>
    <row r="541" spans="1:31" x14ac:dyDescent="0.2">
      <c r="A541" s="485">
        <v>9.5640353439841425E-2</v>
      </c>
      <c r="B541" s="485">
        <f t="shared" si="88"/>
        <v>4.8384628000641625E-2</v>
      </c>
      <c r="C541" s="486">
        <v>5.5882365317060978E-2</v>
      </c>
      <c r="D541" s="486">
        <v>4.0886890684222264E-2</v>
      </c>
      <c r="E541" s="487">
        <v>0.10465119308447049</v>
      </c>
      <c r="F541" s="486">
        <v>0</v>
      </c>
      <c r="G541" s="487">
        <v>8.2152240699504359E-2</v>
      </c>
      <c r="H541" s="487">
        <v>0.10477892108436682</v>
      </c>
      <c r="I541" s="487">
        <v>0.11205518859863281</v>
      </c>
      <c r="J541" s="487">
        <v>0.11205518859863281</v>
      </c>
      <c r="K541" s="487">
        <v>0.11205518859863281</v>
      </c>
      <c r="L541" s="487">
        <v>0.11205518859863281</v>
      </c>
      <c r="M541" s="481">
        <v>4.509737820210169E-2</v>
      </c>
      <c r="N541" s="481">
        <v>4.509737820210169E-2</v>
      </c>
      <c r="O541" s="486">
        <v>4.509737820210169E-2</v>
      </c>
      <c r="P541" s="486">
        <v>6.2290464477507877E-2</v>
      </c>
      <c r="Q541" s="488">
        <f t="shared" si="89"/>
        <v>5.3693921339804787E-2</v>
      </c>
      <c r="R541" s="487">
        <f t="shared" si="90"/>
        <v>6.2290464477507877E-2</v>
      </c>
      <c r="S541" s="489">
        <v>0</v>
      </c>
      <c r="T541" s="487">
        <f t="shared" si="91"/>
        <v>5.5882365317060978E-2</v>
      </c>
      <c r="U541" s="487">
        <v>0</v>
      </c>
      <c r="V541" s="489">
        <f t="shared" si="92"/>
        <v>5.6061418029757087E-2</v>
      </c>
      <c r="W541" s="489">
        <f t="shared" si="93"/>
        <v>4.9832371582006305E-2</v>
      </c>
      <c r="X541" s="489">
        <f t="shared" si="94"/>
        <v>4.3603325134255515E-2</v>
      </c>
      <c r="Y541" s="489">
        <f t="shared" si="95"/>
        <v>6.5404987701383269E-2</v>
      </c>
      <c r="Z541" s="489">
        <f t="shared" si="96"/>
        <v>8.305395263667717E-2</v>
      </c>
      <c r="AA541" s="487">
        <v>0.11039759184184827</v>
      </c>
      <c r="AB541" s="485">
        <v>6.9413635253906245E-2</v>
      </c>
      <c r="AC541" s="485">
        <v>4.9957778060574519E-2</v>
      </c>
      <c r="AD541" s="489">
        <f t="shared" si="97"/>
        <v>0</v>
      </c>
      <c r="AE541" s="489">
        <f t="shared" si="98"/>
        <v>0</v>
      </c>
    </row>
    <row r="542" spans="1:31" x14ac:dyDescent="0.2">
      <c r="A542" s="485">
        <v>9.514847387484042E-2</v>
      </c>
      <c r="B542" s="485">
        <f t="shared" si="88"/>
        <v>4.8122398895383056E-2</v>
      </c>
      <c r="C542" s="486">
        <v>5.5579500889610375E-2</v>
      </c>
      <c r="D542" s="486">
        <v>4.0665296901155737E-2</v>
      </c>
      <c r="E542" s="487">
        <v>0.10411297153520031</v>
      </c>
      <c r="F542" s="486">
        <v>0</v>
      </c>
      <c r="G542" s="487">
        <v>8.1729729083214075E-2</v>
      </c>
      <c r="H542" s="487">
        <v>0.10424004204631185</v>
      </c>
      <c r="I542" s="487">
        <v>0.11147888847351074</v>
      </c>
      <c r="J542" s="487">
        <v>0.11147888847351074</v>
      </c>
      <c r="K542" s="487">
        <v>0.11147888847351074</v>
      </c>
      <c r="L542" s="487">
        <v>0.11147888847351074</v>
      </c>
      <c r="M542" s="481">
        <v>4.4851433292323661E-2</v>
      </c>
      <c r="N542" s="481">
        <v>4.4851433292323661E-2</v>
      </c>
      <c r="O542" s="486">
        <v>4.4851433292323661E-2</v>
      </c>
      <c r="P542" s="486">
        <v>6.1950754647874418E-2</v>
      </c>
      <c r="Q542" s="488">
        <f t="shared" si="89"/>
        <v>5.3401093970099039E-2</v>
      </c>
      <c r="R542" s="487">
        <f t="shared" si="90"/>
        <v>6.1950754647874418E-2</v>
      </c>
      <c r="S542" s="489">
        <v>0</v>
      </c>
      <c r="T542" s="487">
        <f t="shared" si="91"/>
        <v>5.5579500889610375E-2</v>
      </c>
      <c r="U542" s="487">
        <v>0</v>
      </c>
      <c r="V542" s="489">
        <f t="shared" si="92"/>
        <v>5.5755679183086979E-2</v>
      </c>
      <c r="W542" s="489">
        <f t="shared" si="93"/>
        <v>4.956060371829954E-2</v>
      </c>
      <c r="X542" s="489">
        <f t="shared" si="94"/>
        <v>4.3365528253512087E-2</v>
      </c>
      <c r="Y542" s="489">
        <f t="shared" si="95"/>
        <v>6.5048292380268144E-2</v>
      </c>
      <c r="Z542" s="489">
        <f t="shared" si="96"/>
        <v>8.2601006197165885E-2</v>
      </c>
      <c r="AA542" s="487">
        <v>0</v>
      </c>
      <c r="AB542" s="485">
        <v>6.9056640624999999E-2</v>
      </c>
      <c r="AC542" s="485">
        <v>4.9700845427316842E-2</v>
      </c>
      <c r="AD542" s="489">
        <f t="shared" si="97"/>
        <v>0</v>
      </c>
      <c r="AE542" s="489">
        <f t="shared" si="98"/>
        <v>0</v>
      </c>
    </row>
    <row r="543" spans="1:31" x14ac:dyDescent="0.2">
      <c r="A543" s="485">
        <v>9.4659124052792323E-2</v>
      </c>
      <c r="B543" s="485">
        <f t="shared" si="88"/>
        <v>4.7865782591917233E-2</v>
      </c>
      <c r="C543" s="486">
        <v>5.528311903014043E-2</v>
      </c>
      <c r="D543" s="486">
        <v>4.0448446153694029E-2</v>
      </c>
      <c r="E543" s="487">
        <v>0.10357751806174045</v>
      </c>
      <c r="F543" s="486">
        <v>0</v>
      </c>
      <c r="G543" s="487">
        <v>8.1309390457756189E-2</v>
      </c>
      <c r="H543" s="487">
        <v>0.1037039344685339</v>
      </c>
      <c r="I543" s="487">
        <v>0.11090554855346679</v>
      </c>
      <c r="J543" s="487">
        <v>0.11090554855346679</v>
      </c>
      <c r="K543" s="487">
        <v>0.11090554855346679</v>
      </c>
      <c r="L543" s="487">
        <v>0.11090554855346679</v>
      </c>
      <c r="M543" s="481">
        <v>4.4610760764946043E-2</v>
      </c>
      <c r="N543" s="481">
        <v>4.4610760764946043E-2</v>
      </c>
      <c r="O543" s="486">
        <v>4.4610760764946043E-2</v>
      </c>
      <c r="P543" s="486">
        <v>6.161832726262504E-2</v>
      </c>
      <c r="Q543" s="488">
        <f t="shared" si="89"/>
        <v>5.3114544013785542E-2</v>
      </c>
      <c r="R543" s="487">
        <f t="shared" si="90"/>
        <v>6.161832726262504E-2</v>
      </c>
      <c r="S543" s="489">
        <v>0</v>
      </c>
      <c r="T543" s="487">
        <f t="shared" si="91"/>
        <v>5.528311903014043E-2</v>
      </c>
      <c r="U543" s="487">
        <v>0</v>
      </c>
      <c r="V543" s="489">
        <f t="shared" si="92"/>
        <v>5.545649453636254E-2</v>
      </c>
      <c r="W543" s="489">
        <f t="shared" si="93"/>
        <v>4.9294661810100032E-2</v>
      </c>
      <c r="X543" s="489">
        <f t="shared" si="94"/>
        <v>4.3132829083837525E-2</v>
      </c>
      <c r="Y543" s="489">
        <f t="shared" si="95"/>
        <v>6.4699243625756298E-2</v>
      </c>
      <c r="Z543" s="489">
        <f t="shared" si="96"/>
        <v>8.2157769683500054E-2</v>
      </c>
      <c r="AA543" s="487">
        <v>0</v>
      </c>
      <c r="AB543" s="485">
        <v>6.8701484680175784E-2</v>
      </c>
      <c r="AC543" s="485">
        <v>4.9445234197464112E-2</v>
      </c>
      <c r="AD543" s="489">
        <f t="shared" si="97"/>
        <v>0</v>
      </c>
      <c r="AE543" s="489">
        <f t="shared" si="98"/>
        <v>0</v>
      </c>
    </row>
    <row r="544" spans="1:31" x14ac:dyDescent="0.2">
      <c r="A544" s="485">
        <v>9.4172290963120756E-2</v>
      </c>
      <c r="B544" s="485">
        <f t="shared" si="88"/>
        <v>4.761054215176995E-2</v>
      </c>
      <c r="C544" s="486">
        <v>5.498832623934314E-2</v>
      </c>
      <c r="D544" s="486">
        <v>4.0232758064196752E-2</v>
      </c>
      <c r="E544" s="487">
        <v>0.10304481842786478</v>
      </c>
      <c r="F544" s="486">
        <v>0</v>
      </c>
      <c r="G544" s="487">
        <v>8.089121364736894E-2</v>
      </c>
      <c r="H544" s="487">
        <v>0.10317058409738508</v>
      </c>
      <c r="I544" s="487">
        <v>0.11033516143798827</v>
      </c>
      <c r="J544" s="487">
        <v>0.11033516143798827</v>
      </c>
      <c r="K544" s="487">
        <v>0.11033516143798827</v>
      </c>
      <c r="L544" s="487">
        <v>0.11033516143798827</v>
      </c>
      <c r="M544" s="481">
        <v>4.4371386703930482E-2</v>
      </c>
      <c r="N544" s="481">
        <v>4.4371386703930482E-2</v>
      </c>
      <c r="O544" s="486">
        <v>4.4371386703930482E-2</v>
      </c>
      <c r="P544" s="486">
        <v>6.1287693375712479E-2</v>
      </c>
      <c r="Q544" s="488">
        <f t="shared" si="89"/>
        <v>5.2829540039821481E-2</v>
      </c>
      <c r="R544" s="487">
        <f t="shared" si="90"/>
        <v>6.1287693375712479E-2</v>
      </c>
      <c r="S544" s="489">
        <v>0</v>
      </c>
      <c r="T544" s="487">
        <f t="shared" si="91"/>
        <v>5.498832623934314E-2</v>
      </c>
      <c r="U544" s="487">
        <v>0</v>
      </c>
      <c r="V544" s="489">
        <f t="shared" si="92"/>
        <v>5.5158924038141231E-2</v>
      </c>
      <c r="W544" s="489">
        <f t="shared" si="93"/>
        <v>4.9030154700569983E-2</v>
      </c>
      <c r="X544" s="489">
        <f t="shared" si="94"/>
        <v>4.2901385362998735E-2</v>
      </c>
      <c r="Y544" s="489">
        <f t="shared" si="95"/>
        <v>6.4352078044498107E-2</v>
      </c>
      <c r="Z544" s="489">
        <f t="shared" si="96"/>
        <v>8.1716924500949972E-2</v>
      </c>
      <c r="AA544" s="487">
        <v>0</v>
      </c>
      <c r="AB544" s="485">
        <v>6.8348152160644535E-2</v>
      </c>
      <c r="AC544" s="485">
        <v>4.9190937575044419E-2</v>
      </c>
      <c r="AD544" s="489">
        <f t="shared" si="97"/>
        <v>0</v>
      </c>
      <c r="AE544" s="489">
        <f t="shared" si="98"/>
        <v>0</v>
      </c>
    </row>
    <row r="545" spans="1:31" x14ac:dyDescent="0.2">
      <c r="A545" s="485">
        <v>9.3687961662304586E-2</v>
      </c>
      <c r="B545" s="485">
        <f t="shared" si="88"/>
        <v>4.7356655362801842E-2</v>
      </c>
      <c r="C545" s="486">
        <v>5.4695096863060594E-2</v>
      </c>
      <c r="D545" s="486">
        <v>4.0018213862543089E-2</v>
      </c>
      <c r="E545" s="487">
        <v>0.1025148584705641</v>
      </c>
      <c r="F545" s="486">
        <v>0</v>
      </c>
      <c r="G545" s="487">
        <v>8.0475187533767895E-2</v>
      </c>
      <c r="H545" s="487">
        <v>0.10263997675252416</v>
      </c>
      <c r="I545" s="487">
        <v>0.10976770782282375</v>
      </c>
      <c r="J545" s="487">
        <v>0.10976770782282375</v>
      </c>
      <c r="K545" s="487">
        <v>0.10976770782282375</v>
      </c>
      <c r="L545" s="487">
        <v>0.10976770782282375</v>
      </c>
      <c r="M545" s="481">
        <v>4.4133290103724097E-2</v>
      </c>
      <c r="N545" s="481">
        <v>4.4133290103724097E-2</v>
      </c>
      <c r="O545" s="486">
        <v>4.4133290103724097E-2</v>
      </c>
      <c r="P545" s="486">
        <v>6.0958823973351534E-2</v>
      </c>
      <c r="Q545" s="488">
        <f t="shared" si="89"/>
        <v>5.2546057038537819E-2</v>
      </c>
      <c r="R545" s="487">
        <f t="shared" si="90"/>
        <v>6.0958823973351534E-2</v>
      </c>
      <c r="S545" s="489">
        <v>0</v>
      </c>
      <c r="T545" s="487">
        <f t="shared" si="91"/>
        <v>5.4695096863060594E-2</v>
      </c>
      <c r="U545" s="487">
        <v>0</v>
      </c>
      <c r="V545" s="489">
        <f t="shared" si="92"/>
        <v>5.4862941576016379E-2</v>
      </c>
      <c r="W545" s="489">
        <f t="shared" si="93"/>
        <v>4.8767059178681231E-2</v>
      </c>
      <c r="X545" s="489">
        <f t="shared" si="94"/>
        <v>4.2671176781346069E-2</v>
      </c>
      <c r="Y545" s="489">
        <f t="shared" si="95"/>
        <v>6.4006765172019114E-2</v>
      </c>
      <c r="Z545" s="489">
        <f t="shared" si="96"/>
        <v>8.1278431964468711E-2</v>
      </c>
      <c r="AA545" s="487">
        <v>0</v>
      </c>
      <c r="AB545" s="485">
        <v>6.7996635437011718E-2</v>
      </c>
      <c r="AC545" s="485">
        <v>4.8937948799037498E-2</v>
      </c>
      <c r="AD545" s="489">
        <f t="shared" si="97"/>
        <v>0</v>
      </c>
      <c r="AE545" s="489">
        <f t="shared" si="98"/>
        <v>0</v>
      </c>
    </row>
    <row r="546" spans="1:31" x14ac:dyDescent="0.2">
      <c r="A546" s="485">
        <v>9.3206123273295818E-2</v>
      </c>
      <c r="B546" s="485">
        <f t="shared" si="88"/>
        <v>4.7104129802700651E-2</v>
      </c>
      <c r="C546" s="486">
        <v>5.4403439653227713E-2</v>
      </c>
      <c r="D546" s="486">
        <v>3.9804819952173595E-2</v>
      </c>
      <c r="E546" s="487">
        <v>0.10198762409966967</v>
      </c>
      <c r="F546" s="486">
        <v>0</v>
      </c>
      <c r="G546" s="487">
        <v>8.0061301055850312E-2</v>
      </c>
      <c r="H546" s="487">
        <v>0.10211209832653952</v>
      </c>
      <c r="I546" s="487">
        <v>0.10920317262098428</v>
      </c>
      <c r="J546" s="487">
        <v>0.10920317262098428</v>
      </c>
      <c r="K546" s="487">
        <v>0.10920317262098428</v>
      </c>
      <c r="L546" s="487">
        <v>0.10920317262098428</v>
      </c>
      <c r="M546" s="481">
        <v>4.3896478072345174E-2</v>
      </c>
      <c r="N546" s="481">
        <v>4.3896478072345174E-2</v>
      </c>
      <c r="O546" s="486">
        <v>4.3896478072345174E-2</v>
      </c>
      <c r="P546" s="486">
        <v>6.0631728873446845E-2</v>
      </c>
      <c r="Q546" s="488">
        <f t="shared" si="89"/>
        <v>5.2264103472896006E-2</v>
      </c>
      <c r="R546" s="487">
        <f t="shared" si="90"/>
        <v>6.0631728873446845E-2</v>
      </c>
      <c r="S546" s="489">
        <v>0</v>
      </c>
      <c r="T546" s="487">
        <f t="shared" si="91"/>
        <v>5.4403439653227713E-2</v>
      </c>
      <c r="U546" s="487">
        <v>0</v>
      </c>
      <c r="V546" s="489">
        <f t="shared" si="92"/>
        <v>5.4568555986102163E-2</v>
      </c>
      <c r="W546" s="489">
        <f t="shared" si="93"/>
        <v>4.850538309875748E-2</v>
      </c>
      <c r="X546" s="489">
        <f t="shared" si="94"/>
        <v>4.2442210211412791E-2</v>
      </c>
      <c r="Y546" s="489">
        <f t="shared" si="95"/>
        <v>6.366331531711919E-2</v>
      </c>
      <c r="Z546" s="489">
        <f t="shared" si="96"/>
        <v>8.0842305164595785E-2</v>
      </c>
      <c r="AA546" s="487">
        <v>0</v>
      </c>
      <c r="AB546" s="485">
        <v>6.7646926879882815E-2</v>
      </c>
      <c r="AC546" s="485">
        <v>4.8686261143195006E-2</v>
      </c>
      <c r="AD546" s="489">
        <f t="shared" si="97"/>
        <v>0</v>
      </c>
      <c r="AE546" s="489">
        <f t="shared" si="98"/>
        <v>0</v>
      </c>
    </row>
    <row r="547" spans="1:31" x14ac:dyDescent="0.2">
      <c r="A547" s="485">
        <v>9.2726762985286773E-2</v>
      </c>
      <c r="B547" s="485">
        <f t="shared" si="88"/>
        <v>4.6848840585390121E-2</v>
      </c>
      <c r="C547" s="486">
        <v>5.4108590526702131E-2</v>
      </c>
      <c r="D547" s="486">
        <v>3.9589090644078111E-2</v>
      </c>
      <c r="E547" s="487">
        <v>0.10146310129747856</v>
      </c>
      <c r="F547" s="486">
        <v>0</v>
      </c>
      <c r="G547" s="487">
        <v>7.9649543209401041E-2</v>
      </c>
      <c r="H547" s="487">
        <v>0.1015869347845741</v>
      </c>
      <c r="I547" s="487">
        <v>0.10864154082307331</v>
      </c>
      <c r="J547" s="487">
        <v>0.10864154082307331</v>
      </c>
      <c r="K547" s="487">
        <v>0.10864154082307331</v>
      </c>
      <c r="L547" s="487">
        <v>0.10864154082307331</v>
      </c>
      <c r="M547" s="481">
        <v>4.3657082440725692E-2</v>
      </c>
      <c r="N547" s="481">
        <v>4.3657082440725692E-2</v>
      </c>
      <c r="O547" s="486">
        <v>4.3657082440725692E-2</v>
      </c>
      <c r="P547" s="486">
        <v>6.0301065192275904E-2</v>
      </c>
      <c r="Q547" s="488">
        <f t="shared" si="89"/>
        <v>5.1979073816500798E-2</v>
      </c>
      <c r="R547" s="487">
        <f t="shared" si="90"/>
        <v>6.0301065192275904E-2</v>
      </c>
      <c r="S547" s="489">
        <v>0</v>
      </c>
      <c r="T547" s="487">
        <f t="shared" si="91"/>
        <v>5.4108590526702131E-2</v>
      </c>
      <c r="U547" s="487">
        <v>0</v>
      </c>
      <c r="V547" s="489">
        <f t="shared" si="92"/>
        <v>5.4270958673048313E-2</v>
      </c>
      <c r="W547" s="489">
        <f t="shared" si="93"/>
        <v>4.8240852153820728E-2</v>
      </c>
      <c r="X547" s="489">
        <f t="shared" si="94"/>
        <v>4.2210745634593129E-2</v>
      </c>
      <c r="Y547" s="489">
        <f t="shared" si="95"/>
        <v>6.3316118451889697E-2</v>
      </c>
      <c r="Z547" s="489">
        <f t="shared" si="96"/>
        <v>8.0401420256367873E-2</v>
      </c>
      <c r="AA547" s="487">
        <v>0</v>
      </c>
      <c r="AB547" s="485">
        <v>6.729901885986328E-2</v>
      </c>
      <c r="AC547" s="485">
        <v>4.8435867915861637E-2</v>
      </c>
      <c r="AD547" s="489">
        <f t="shared" si="97"/>
        <v>0</v>
      </c>
      <c r="AE547" s="489">
        <f t="shared" si="98"/>
        <v>0</v>
      </c>
    </row>
    <row r="548" spans="1:31" x14ac:dyDescent="0.2">
      <c r="A548" s="485">
        <v>9.2249868053419046E-2</v>
      </c>
      <c r="B548" s="485">
        <f t="shared" si="88"/>
        <v>4.6607178404911839E-2</v>
      </c>
      <c r="C548" s="486">
        <v>5.382948009822832E-2</v>
      </c>
      <c r="D548" s="486">
        <v>3.9384876711595351E-2</v>
      </c>
      <c r="E548" s="487">
        <v>0.1009412761183809</v>
      </c>
      <c r="F548" s="486">
        <v>0</v>
      </c>
      <c r="G548" s="487">
        <v>7.9239903046799981E-2</v>
      </c>
      <c r="H548" s="487">
        <v>0.10106447216395228</v>
      </c>
      <c r="I548" s="487">
        <v>0.10808279749688759</v>
      </c>
      <c r="J548" s="487">
        <v>0.10808279749688759</v>
      </c>
      <c r="K548" s="487">
        <v>0.10808279749688759</v>
      </c>
      <c r="L548" s="487">
        <v>0.10808279749688759</v>
      </c>
      <c r="M548" s="481">
        <v>4.3430472954664207E-2</v>
      </c>
      <c r="N548" s="481">
        <v>4.3430472954664207E-2</v>
      </c>
      <c r="O548" s="486">
        <v>4.3430472954664207E-2</v>
      </c>
      <c r="P548" s="486">
        <v>5.9988062292672284E-2</v>
      </c>
      <c r="Q548" s="488">
        <f t="shared" si="89"/>
        <v>5.1709267623668245E-2</v>
      </c>
      <c r="R548" s="487">
        <f t="shared" si="90"/>
        <v>5.9988062292672284E-2</v>
      </c>
      <c r="S548" s="489">
        <v>0</v>
      </c>
      <c r="T548" s="487">
        <f t="shared" si="91"/>
        <v>5.382948009822832E-2</v>
      </c>
      <c r="U548" s="487">
        <v>0</v>
      </c>
      <c r="V548" s="489">
        <f t="shared" si="92"/>
        <v>5.3989256063405058E-2</v>
      </c>
      <c r="W548" s="489">
        <f t="shared" si="93"/>
        <v>4.7990449834137833E-2</v>
      </c>
      <c r="X548" s="489">
        <f t="shared" si="94"/>
        <v>4.1991643604870593E-2</v>
      </c>
      <c r="Y548" s="489">
        <f t="shared" si="95"/>
        <v>6.2987465407305904E-2</v>
      </c>
      <c r="Z548" s="489">
        <f t="shared" si="96"/>
        <v>7.9984083056896374E-2</v>
      </c>
      <c r="AA548" s="487">
        <v>0</v>
      </c>
      <c r="AB548" s="485">
        <v>6.695289611816406E-2</v>
      </c>
      <c r="AC548" s="485">
        <v>4.818676245979725E-2</v>
      </c>
      <c r="AD548" s="489">
        <f t="shared" si="97"/>
        <v>0</v>
      </c>
      <c r="AE548" s="489">
        <f t="shared" si="98"/>
        <v>0</v>
      </c>
    </row>
    <row r="549" spans="1:31" x14ac:dyDescent="0.2">
      <c r="A549" s="485">
        <v>9.1775425798259674E-2</v>
      </c>
      <c r="B549" s="485">
        <f t="shared" si="88"/>
        <v>4.6366783817289974E-2</v>
      </c>
      <c r="C549" s="486">
        <v>5.3551833690250329E-2</v>
      </c>
      <c r="D549" s="486">
        <v>3.9181733944329618E-2</v>
      </c>
      <c r="E549" s="487">
        <v>0.10042213468848921</v>
      </c>
      <c r="F549" s="486">
        <v>0</v>
      </c>
      <c r="G549" s="487">
        <v>7.883236967673099E-2</v>
      </c>
      <c r="H549" s="487">
        <v>0.10054469657380861</v>
      </c>
      <c r="I549" s="487">
        <v>0.10752692778702022</v>
      </c>
      <c r="J549" s="487">
        <v>0.10752692778702022</v>
      </c>
      <c r="K549" s="487">
        <v>0.10752692778702022</v>
      </c>
      <c r="L549" s="487">
        <v>0.10752692778702022</v>
      </c>
      <c r="M549" s="481">
        <v>4.3205059554791481E-2</v>
      </c>
      <c r="N549" s="481">
        <v>4.3205059554791481E-2</v>
      </c>
      <c r="O549" s="486">
        <v>4.3205059554791481E-2</v>
      </c>
      <c r="P549" s="486">
        <v>5.9676711479447593E-2</v>
      </c>
      <c r="Q549" s="488">
        <f t="shared" si="89"/>
        <v>5.1440885517119533E-2</v>
      </c>
      <c r="R549" s="487">
        <f t="shared" si="90"/>
        <v>5.9676711479447593E-2</v>
      </c>
      <c r="S549" s="489">
        <v>0</v>
      </c>
      <c r="T549" s="487">
        <f t="shared" si="91"/>
        <v>5.3551833690250329E-2</v>
      </c>
      <c r="U549" s="487">
        <v>0</v>
      </c>
      <c r="V549" s="489">
        <f t="shared" si="92"/>
        <v>5.3709040331502832E-2</v>
      </c>
      <c r="W549" s="489">
        <f t="shared" si="93"/>
        <v>4.7741369183558077E-2</v>
      </c>
      <c r="X549" s="489">
        <f t="shared" si="94"/>
        <v>4.1773698035613316E-2</v>
      </c>
      <c r="Y549" s="489">
        <f t="shared" si="95"/>
        <v>6.2660547053419974E-2</v>
      </c>
      <c r="Z549" s="489">
        <f t="shared" si="96"/>
        <v>7.9568948639263448E-2</v>
      </c>
      <c r="AA549" s="487">
        <v>0</v>
      </c>
      <c r="AB549" s="485">
        <v>6.6608558654785155E-2</v>
      </c>
      <c r="AC549" s="485">
        <v>4.7938938151999864E-2</v>
      </c>
      <c r="AD549" s="489">
        <f t="shared" si="97"/>
        <v>0</v>
      </c>
      <c r="AE549" s="489">
        <f t="shared" si="98"/>
        <v>0</v>
      </c>
    </row>
    <row r="550" spans="1:31" x14ac:dyDescent="0.2">
      <c r="A550" s="485">
        <v>9.1303423605742867E-2</v>
      </c>
      <c r="B550" s="485">
        <f t="shared" si="88"/>
        <v>4.6119529462978613E-2</v>
      </c>
      <c r="C550" s="486">
        <v>5.3266264518287733E-2</v>
      </c>
      <c r="D550" s="486">
        <v>3.8972794407669493E-2</v>
      </c>
      <c r="E550" s="487">
        <v>9.9905663205269404E-2</v>
      </c>
      <c r="F550" s="486">
        <v>0</v>
      </c>
      <c r="G550" s="487">
        <v>7.8426932263892288E-2</v>
      </c>
      <c r="H550" s="487">
        <v>0.10002759419471847</v>
      </c>
      <c r="I550" s="487">
        <v>0.10697391691446556</v>
      </c>
      <c r="J550" s="487">
        <v>0.10697391691446556</v>
      </c>
      <c r="K550" s="487">
        <v>0.10697391691446556</v>
      </c>
      <c r="L550" s="487">
        <v>0.10697391691446556</v>
      </c>
      <c r="M550" s="481">
        <v>4.2973221459210884E-2</v>
      </c>
      <c r="N550" s="481">
        <v>4.2973221459210884E-2</v>
      </c>
      <c r="O550" s="486">
        <v>4.2973221459210884E-2</v>
      </c>
      <c r="P550" s="486">
        <v>5.9356486596471497E-2</v>
      </c>
      <c r="Q550" s="488">
        <f t="shared" si="89"/>
        <v>5.116485402784119E-2</v>
      </c>
      <c r="R550" s="487">
        <f t="shared" si="90"/>
        <v>5.9356486596471497E-2</v>
      </c>
      <c r="S550" s="489">
        <v>0</v>
      </c>
      <c r="T550" s="487">
        <f t="shared" si="91"/>
        <v>5.3266264518287733E-2</v>
      </c>
      <c r="U550" s="487">
        <v>0</v>
      </c>
      <c r="V550" s="489">
        <f t="shared" si="92"/>
        <v>5.3420837936824346E-2</v>
      </c>
      <c r="W550" s="489">
        <f t="shared" si="93"/>
        <v>4.7485189277177202E-2</v>
      </c>
      <c r="X550" s="489">
        <f t="shared" si="94"/>
        <v>4.1549540617530044E-2</v>
      </c>
      <c r="Y550" s="489">
        <f t="shared" si="95"/>
        <v>6.2324310926295069E-2</v>
      </c>
      <c r="Z550" s="489">
        <f t="shared" si="96"/>
        <v>7.9141982128628663E-2</v>
      </c>
      <c r="AA550" s="487">
        <v>0</v>
      </c>
      <c r="AB550" s="485">
        <v>6.62659912109375E-2</v>
      </c>
      <c r="AC550" s="485">
        <v>4.7692388403529566E-2</v>
      </c>
      <c r="AD550" s="489">
        <f t="shared" si="97"/>
        <v>0</v>
      </c>
      <c r="AE550" s="489">
        <f t="shared" si="98"/>
        <v>0</v>
      </c>
    </row>
    <row r="551" spans="1:31" x14ac:dyDescent="0.2">
      <c r="A551" s="485">
        <v>9.0833848926587968E-2</v>
      </c>
      <c r="B551" s="485">
        <f t="shared" si="88"/>
        <v>4.5873600777347874E-2</v>
      </c>
      <c r="C551" s="486">
        <v>5.2982226442141324E-2</v>
      </c>
      <c r="D551" s="486">
        <v>3.8764975112554424E-2</v>
      </c>
      <c r="E551" s="487">
        <v>9.9391847937173941E-2</v>
      </c>
      <c r="F551" s="486">
        <v>0</v>
      </c>
      <c r="G551" s="487">
        <v>7.8023580028708447E-2</v>
      </c>
      <c r="H551" s="487">
        <v>9.9513151278330728E-2</v>
      </c>
      <c r="I551" s="487">
        <v>0.10642375017622646</v>
      </c>
      <c r="J551" s="487">
        <v>0.10642375017622646</v>
      </c>
      <c r="K551" s="487">
        <v>0.10642375017622646</v>
      </c>
      <c r="L551" s="487">
        <v>0.10642375017622646</v>
      </c>
      <c r="M551" s="481">
        <v>4.2742634166835103E-2</v>
      </c>
      <c r="N551" s="481">
        <v>4.2742634166835103E-2</v>
      </c>
      <c r="O551" s="486">
        <v>4.2742634166835103E-2</v>
      </c>
      <c r="P551" s="486">
        <v>5.9037989377401949E-2</v>
      </c>
      <c r="Q551" s="488">
        <f t="shared" si="89"/>
        <v>5.0890311772118529E-2</v>
      </c>
      <c r="R551" s="487">
        <f t="shared" si="90"/>
        <v>5.9037989377401949E-2</v>
      </c>
      <c r="S551" s="489">
        <v>0</v>
      </c>
      <c r="T551" s="487">
        <f t="shared" si="91"/>
        <v>5.2982226442141324E-2</v>
      </c>
      <c r="U551" s="487">
        <v>0</v>
      </c>
      <c r="V551" s="489">
        <f t="shared" si="92"/>
        <v>5.3134190439661756E-2</v>
      </c>
      <c r="W551" s="489">
        <f t="shared" si="93"/>
        <v>4.7230391501921563E-2</v>
      </c>
      <c r="X551" s="489">
        <f t="shared" si="94"/>
        <v>4.1326592564181364E-2</v>
      </c>
      <c r="Y551" s="489">
        <f t="shared" si="95"/>
        <v>6.1989888846272045E-2</v>
      </c>
      <c r="Z551" s="489">
        <f t="shared" si="96"/>
        <v>7.8717319169869265E-2</v>
      </c>
      <c r="AA551" s="487">
        <v>0</v>
      </c>
      <c r="AB551" s="485">
        <v>6.5925186157226562E-2</v>
      </c>
      <c r="AC551" s="485">
        <v>4.7447106659333327E-2</v>
      </c>
      <c r="AD551" s="489">
        <f t="shared" si="97"/>
        <v>0</v>
      </c>
      <c r="AE551" s="489">
        <f t="shared" si="98"/>
        <v>0</v>
      </c>
    </row>
    <row r="552" spans="1:31" x14ac:dyDescent="0.2">
      <c r="A552" s="485">
        <v>9.0366689275950193E-2</v>
      </c>
      <c r="B552" s="485">
        <f t="shared" si="88"/>
        <v>4.562897635860802E-2</v>
      </c>
      <c r="C552" s="486">
        <v>5.2699694743575567E-2</v>
      </c>
      <c r="D552" s="486">
        <v>3.8558257973640479E-2</v>
      </c>
      <c r="E552" s="487">
        <v>9.8880675223276704E-2</v>
      </c>
      <c r="F552" s="486">
        <v>0</v>
      </c>
      <c r="G552" s="487">
        <v>7.7622302247043723E-2</v>
      </c>
      <c r="H552" s="487">
        <v>9.9001354147002105E-2</v>
      </c>
      <c r="I552" s="487">
        <v>0.10587641294492321</v>
      </c>
      <c r="J552" s="487">
        <v>0.10587641294492321</v>
      </c>
      <c r="K552" s="487">
        <v>0.10587641294492321</v>
      </c>
      <c r="L552" s="487">
        <v>0.10587641294492321</v>
      </c>
      <c r="M552" s="481">
        <v>4.2513277443167831E-2</v>
      </c>
      <c r="N552" s="481">
        <v>4.2513277443167831E-2</v>
      </c>
      <c r="O552" s="486">
        <v>4.2513277443167831E-2</v>
      </c>
      <c r="P552" s="486">
        <v>5.872119187347058E-2</v>
      </c>
      <c r="Q552" s="488">
        <f t="shared" si="89"/>
        <v>5.0617234658319202E-2</v>
      </c>
      <c r="R552" s="487">
        <f t="shared" si="90"/>
        <v>5.872119187347058E-2</v>
      </c>
      <c r="S552" s="489">
        <v>0</v>
      </c>
      <c r="T552" s="487">
        <f t="shared" si="91"/>
        <v>5.2699694743575567E-2</v>
      </c>
      <c r="U552" s="487">
        <v>0</v>
      </c>
      <c r="V552" s="489">
        <f t="shared" si="92"/>
        <v>5.2849072686123523E-2</v>
      </c>
      <c r="W552" s="489">
        <f t="shared" si="93"/>
        <v>4.6976953498776466E-2</v>
      </c>
      <c r="X552" s="489">
        <f t="shared" si="94"/>
        <v>4.1104834311429403E-2</v>
      </c>
      <c r="Y552" s="489">
        <f t="shared" si="95"/>
        <v>6.1657251467144111E-2</v>
      </c>
      <c r="Z552" s="489">
        <f t="shared" si="96"/>
        <v>7.8294922497960773E-2</v>
      </c>
      <c r="AA552" s="487">
        <v>0</v>
      </c>
      <c r="AB552" s="485">
        <v>6.5586135864257808E-2</v>
      </c>
      <c r="AC552" s="485">
        <v>4.7203086398070748E-2</v>
      </c>
      <c r="AD552" s="489">
        <f t="shared" si="97"/>
        <v>0</v>
      </c>
      <c r="AE552" s="489">
        <f t="shared" si="98"/>
        <v>0</v>
      </c>
    </row>
    <row r="553" spans="1:31" x14ac:dyDescent="0.2">
      <c r="A553" s="485">
        <v>8.9901932233478879E-2</v>
      </c>
      <c r="B553" s="485">
        <f t="shared" si="88"/>
        <v>4.538566350799543E-2</v>
      </c>
      <c r="C553" s="486">
        <v>5.2418677855234748E-2</v>
      </c>
      <c r="D553" s="486">
        <v>3.8352649160756112E-2</v>
      </c>
      <c r="E553" s="487">
        <v>9.8372131472909741E-2</v>
      </c>
      <c r="F553" s="486">
        <v>0</v>
      </c>
      <c r="G553" s="487">
        <v>7.7223088249916916E-2</v>
      </c>
      <c r="H553" s="487">
        <v>9.8492189193433624E-2</v>
      </c>
      <c r="I553" s="487">
        <v>0.10533189066840472</v>
      </c>
      <c r="J553" s="487">
        <v>0.10533189066840472</v>
      </c>
      <c r="K553" s="487">
        <v>0.10533189066840472</v>
      </c>
      <c r="L553" s="487">
        <v>0.10533189066840472</v>
      </c>
      <c r="M553" s="481">
        <v>4.2285158135311314E-2</v>
      </c>
      <c r="N553" s="481">
        <v>4.2285158135311314E-2</v>
      </c>
      <c r="O553" s="486">
        <v>4.2285158135311314E-2</v>
      </c>
      <c r="P553" s="486">
        <v>5.8406103542193506E-2</v>
      </c>
      <c r="Q553" s="488">
        <f t="shared" si="89"/>
        <v>5.034563083875241E-2</v>
      </c>
      <c r="R553" s="487">
        <f t="shared" si="90"/>
        <v>5.8406103542193506E-2</v>
      </c>
      <c r="S553" s="489">
        <v>0</v>
      </c>
      <c r="T553" s="487">
        <f t="shared" si="91"/>
        <v>5.2418677855234748E-2</v>
      </c>
      <c r="U553" s="487">
        <v>0</v>
      </c>
      <c r="V553" s="489">
        <f t="shared" si="92"/>
        <v>5.2565493187974155E-2</v>
      </c>
      <c r="W553" s="489">
        <f t="shared" si="93"/>
        <v>4.6724882833754811E-2</v>
      </c>
      <c r="X553" s="489">
        <f t="shared" si="94"/>
        <v>4.0884272479535452E-2</v>
      </c>
      <c r="Y553" s="489">
        <f t="shared" si="95"/>
        <v>6.1326408719303178E-2</v>
      </c>
      <c r="Z553" s="489">
        <f t="shared" si="96"/>
        <v>7.7874804722924684E-2</v>
      </c>
      <c r="AA553" s="487">
        <v>0</v>
      </c>
      <c r="AB553" s="485">
        <v>6.5248825073242187E-2</v>
      </c>
      <c r="AC553" s="485">
        <v>4.6960321131940617E-2</v>
      </c>
      <c r="AD553" s="489">
        <f t="shared" si="97"/>
        <v>0</v>
      </c>
      <c r="AE553" s="489">
        <f t="shared" si="98"/>
        <v>0</v>
      </c>
    </row>
    <row r="554" spans="1:31" x14ac:dyDescent="0.2">
      <c r="A554" s="485">
        <v>8.9439565442386085E-2</v>
      </c>
      <c r="B554" s="485">
        <f t="shared" si="88"/>
        <v>4.5139687824703845E-2</v>
      </c>
      <c r="C554" s="486">
        <v>5.2134585498616201E-2</v>
      </c>
      <c r="D554" s="486">
        <v>3.8144790150791488E-2</v>
      </c>
      <c r="E554" s="487">
        <v>9.7866203165301965E-2</v>
      </c>
      <c r="F554" s="486">
        <v>0</v>
      </c>
      <c r="G554" s="487">
        <v>7.682592742321781E-2</v>
      </c>
      <c r="H554" s="487">
        <v>9.7985642880308754E-2</v>
      </c>
      <c r="I554" s="487">
        <v>0.10479016886936159</v>
      </c>
      <c r="J554" s="487">
        <v>0.10479016886936159</v>
      </c>
      <c r="K554" s="487">
        <v>0.10479016886936159</v>
      </c>
      <c r="L554" s="487">
        <v>0.10479016886936159</v>
      </c>
      <c r="M554" s="481">
        <v>4.2054550064129594E-2</v>
      </c>
      <c r="N554" s="481">
        <v>4.2054550064129594E-2</v>
      </c>
      <c r="O554" s="486">
        <v>4.2054550064129594E-2</v>
      </c>
      <c r="P554" s="486">
        <v>5.8087577622531479E-2</v>
      </c>
      <c r="Q554" s="488">
        <f t="shared" si="89"/>
        <v>5.0071063843330536E-2</v>
      </c>
      <c r="R554" s="487">
        <f t="shared" si="90"/>
        <v>5.8087577622531479E-2</v>
      </c>
      <c r="S554" s="489">
        <v>0</v>
      </c>
      <c r="T554" s="487">
        <f t="shared" si="91"/>
        <v>5.2134585498616201E-2</v>
      </c>
      <c r="U554" s="487">
        <v>0</v>
      </c>
      <c r="V554" s="489">
        <f t="shared" si="92"/>
        <v>5.2278819860278332E-2</v>
      </c>
      <c r="W554" s="489">
        <f t="shared" si="93"/>
        <v>4.6470062098025185E-2</v>
      </c>
      <c r="X554" s="489">
        <f t="shared" si="94"/>
        <v>4.0661304335772031E-2</v>
      </c>
      <c r="Y554" s="489">
        <f t="shared" si="95"/>
        <v>6.0991956503658053E-2</v>
      </c>
      <c r="Z554" s="489">
        <f t="shared" si="96"/>
        <v>7.7450103496708639E-2</v>
      </c>
      <c r="AA554" s="487">
        <v>0</v>
      </c>
      <c r="AB554" s="485">
        <v>6.4913246154785151E-2</v>
      </c>
      <c r="AC554" s="485">
        <v>4.6718804406508489E-2</v>
      </c>
      <c r="AD554" s="489">
        <f t="shared" si="97"/>
        <v>0</v>
      </c>
      <c r="AE554" s="489">
        <f t="shared" si="98"/>
        <v>0</v>
      </c>
    </row>
    <row r="555" spans="1:31" x14ac:dyDescent="0.2">
      <c r="A555" s="485">
        <v>8.8979576609621289E-2</v>
      </c>
      <c r="B555" s="485">
        <f t="shared" si="88"/>
        <v>4.489897705186064E-2</v>
      </c>
      <c r="C555" s="486">
        <v>5.1856573908993203E-2</v>
      </c>
      <c r="D555" s="486">
        <v>3.7941380194728078E-2</v>
      </c>
      <c r="E555" s="487">
        <v>9.7362876849219709E-2</v>
      </c>
      <c r="F555" s="486">
        <v>0</v>
      </c>
      <c r="G555" s="487">
        <v>7.6430809207424816E-2</v>
      </c>
      <c r="H555" s="487">
        <v>9.7481701739933549E-2</v>
      </c>
      <c r="I555" s="487">
        <v>0.10425123314494121</v>
      </c>
      <c r="J555" s="487">
        <v>0.10425123314494121</v>
      </c>
      <c r="K555" s="487">
        <v>0.10425123314494121</v>
      </c>
      <c r="L555" s="487">
        <v>0.10425123314494121</v>
      </c>
      <c r="M555" s="481">
        <v>4.1828885595712378E-2</v>
      </c>
      <c r="N555" s="481">
        <v>4.1828885595712378E-2</v>
      </c>
      <c r="O555" s="486">
        <v>4.1828885595712378E-2</v>
      </c>
      <c r="P555" s="486">
        <v>5.7775880022489547E-2</v>
      </c>
      <c r="Q555" s="488">
        <f t="shared" si="89"/>
        <v>4.9802382809100959E-2</v>
      </c>
      <c r="R555" s="487">
        <f t="shared" si="90"/>
        <v>5.7775880022489547E-2</v>
      </c>
      <c r="S555" s="489">
        <v>0</v>
      </c>
      <c r="T555" s="487">
        <f t="shared" si="91"/>
        <v>5.1856573908993203E-2</v>
      </c>
      <c r="U555" s="487">
        <v>0</v>
      </c>
      <c r="V555" s="489">
        <f t="shared" si="92"/>
        <v>5.1998292020240595E-2</v>
      </c>
      <c r="W555" s="489">
        <f t="shared" si="93"/>
        <v>4.6220704017991637E-2</v>
      </c>
      <c r="X555" s="489">
        <f t="shared" si="94"/>
        <v>4.0443116015742679E-2</v>
      </c>
      <c r="Y555" s="489">
        <f t="shared" si="95"/>
        <v>6.0664674023614029E-2</v>
      </c>
      <c r="Z555" s="489">
        <f t="shared" si="96"/>
        <v>7.7034506696652724E-2</v>
      </c>
      <c r="AA555" s="487">
        <v>0</v>
      </c>
      <c r="AB555" s="485">
        <v>6.4579399108886715E-2</v>
      </c>
      <c r="AC555" s="485">
        <v>4.6478529800535039E-2</v>
      </c>
      <c r="AD555" s="489">
        <f t="shared" si="97"/>
        <v>0</v>
      </c>
      <c r="AE555" s="489">
        <f t="shared" si="98"/>
        <v>0</v>
      </c>
    </row>
    <row r="556" spans="1:31" x14ac:dyDescent="0.2">
      <c r="A556" s="485">
        <v>8.8521953505347487E-2</v>
      </c>
      <c r="B556" s="485">
        <f t="shared" si="88"/>
        <v>4.4659556863903341E-2</v>
      </c>
      <c r="C556" s="486">
        <v>5.1580052894766693E-2</v>
      </c>
      <c r="D556" s="486">
        <v>3.7739060833039989E-2</v>
      </c>
      <c r="E556" s="487">
        <v>9.6862139142609036E-2</v>
      </c>
      <c r="F556" s="486">
        <v>0</v>
      </c>
      <c r="G556" s="487">
        <v>7.6037723097324386E-2</v>
      </c>
      <c r="H556" s="487">
        <v>9.6980352373878517E-2</v>
      </c>
      <c r="I556" s="487">
        <v>0.10371506916636485</v>
      </c>
      <c r="J556" s="487">
        <v>0.10371506916636485</v>
      </c>
      <c r="K556" s="487">
        <v>0.10371506916636485</v>
      </c>
      <c r="L556" s="487">
        <v>0.10371506916636485</v>
      </c>
      <c r="M556" s="481">
        <v>4.1604438622804676E-2</v>
      </c>
      <c r="N556" s="481">
        <v>4.1604438622804676E-2</v>
      </c>
      <c r="O556" s="486">
        <v>4.1604438622804676E-2</v>
      </c>
      <c r="P556" s="486">
        <v>5.7465864080313594E-2</v>
      </c>
      <c r="Q556" s="488">
        <f t="shared" si="89"/>
        <v>4.9535151351559135E-2</v>
      </c>
      <c r="R556" s="487">
        <f t="shared" si="90"/>
        <v>5.7465864080313594E-2</v>
      </c>
      <c r="S556" s="489">
        <v>0</v>
      </c>
      <c r="T556" s="487">
        <f t="shared" si="91"/>
        <v>5.1580052894766693E-2</v>
      </c>
      <c r="U556" s="487">
        <v>0</v>
      </c>
      <c r="V556" s="489">
        <f t="shared" si="92"/>
        <v>5.1719277672282238E-2</v>
      </c>
      <c r="W556" s="489">
        <f t="shared" si="93"/>
        <v>4.5972691264250881E-2</v>
      </c>
      <c r="X556" s="489">
        <f t="shared" si="94"/>
        <v>4.0226104856219511E-2</v>
      </c>
      <c r="Y556" s="489">
        <f t="shared" si="95"/>
        <v>6.033915728432928E-2</v>
      </c>
      <c r="Z556" s="489">
        <f t="shared" si="96"/>
        <v>7.6621152107084797E-2</v>
      </c>
      <c r="AA556" s="487">
        <v>0</v>
      </c>
      <c r="AB556" s="485">
        <v>6.4247268676757813E-2</v>
      </c>
      <c r="AC556" s="485">
        <v>4.6239490925805329E-2</v>
      </c>
      <c r="AD556" s="489">
        <f t="shared" si="97"/>
        <v>0</v>
      </c>
      <c r="AE556" s="489">
        <f t="shared" si="98"/>
        <v>0</v>
      </c>
    </row>
    <row r="557" spans="1:31" x14ac:dyDescent="0.2">
      <c r="A557" s="485">
        <v>8.806668396259193E-2</v>
      </c>
      <c r="B557" s="485">
        <f t="shared" si="88"/>
        <v>4.4421406425440138E-2</v>
      </c>
      <c r="C557" s="486">
        <v>5.130499839186875E-2</v>
      </c>
      <c r="D557" s="486">
        <v>3.7537814459011526E-2</v>
      </c>
      <c r="E557" s="487">
        <v>9.6363976732239981E-2</v>
      </c>
      <c r="F557" s="486">
        <v>0</v>
      </c>
      <c r="G557" s="487">
        <v>7.5646658641731548E-2</v>
      </c>
      <c r="H557" s="487">
        <v>9.648158145262245E-2</v>
      </c>
      <c r="I557" s="487">
        <v>0.10318166267854662</v>
      </c>
      <c r="J557" s="487">
        <v>0.10318166267854662</v>
      </c>
      <c r="K557" s="487">
        <v>0.10318166267854662</v>
      </c>
      <c r="L557" s="487">
        <v>0.10318166267854662</v>
      </c>
      <c r="M557" s="481">
        <v>4.1381189449735532E-2</v>
      </c>
      <c r="N557" s="481">
        <v>4.1381189449735532E-2</v>
      </c>
      <c r="O557" s="486">
        <v>4.1381189449735532E-2</v>
      </c>
      <c r="P557" s="486">
        <v>5.7157502591484319E-2</v>
      </c>
      <c r="Q557" s="488">
        <f t="shared" si="89"/>
        <v>4.9269346020609922E-2</v>
      </c>
      <c r="R557" s="487">
        <f t="shared" si="90"/>
        <v>5.7157502591484319E-2</v>
      </c>
      <c r="S557" s="489">
        <v>0</v>
      </c>
      <c r="T557" s="487">
        <f t="shared" si="91"/>
        <v>5.130499839186875E-2</v>
      </c>
      <c r="U557" s="487">
        <v>0</v>
      </c>
      <c r="V557" s="489">
        <f t="shared" si="92"/>
        <v>5.1441752332335888E-2</v>
      </c>
      <c r="W557" s="489">
        <f t="shared" si="93"/>
        <v>4.5726002073187458E-2</v>
      </c>
      <c r="X557" s="489">
        <f t="shared" si="94"/>
        <v>4.001025181403902E-2</v>
      </c>
      <c r="Y557" s="489">
        <f t="shared" si="95"/>
        <v>6.0015377721058541E-2</v>
      </c>
      <c r="Z557" s="489">
        <f t="shared" si="96"/>
        <v>7.6210003455312425E-2</v>
      </c>
      <c r="AA557" s="487">
        <v>0</v>
      </c>
      <c r="AB557" s="485">
        <v>6.3916846384151238E-2</v>
      </c>
      <c r="AC557" s="485">
        <v>4.6001681426959005E-2</v>
      </c>
      <c r="AD557" s="489">
        <f t="shared" si="97"/>
        <v>0</v>
      </c>
      <c r="AE557" s="489">
        <f t="shared" si="98"/>
        <v>0</v>
      </c>
    </row>
    <row r="558" spans="1:31" x14ac:dyDescent="0.2">
      <c r="A558" s="485">
        <v>8.7613755876896904E-2</v>
      </c>
      <c r="B558" s="485">
        <f t="shared" si="88"/>
        <v>4.4184532844480318E-2</v>
      </c>
      <c r="C558" s="486">
        <v>5.1031418609773879E-2</v>
      </c>
      <c r="D558" s="486">
        <v>3.7337647079186756E-2</v>
      </c>
      <c r="E558" s="487">
        <v>9.5868376373352562E-2</v>
      </c>
      <c r="F558" s="486">
        <v>0</v>
      </c>
      <c r="G558" s="487">
        <v>7.5257605443212153E-2</v>
      </c>
      <c r="H558" s="487">
        <v>9.598537571519794E-2</v>
      </c>
      <c r="I558" s="487">
        <v>0.10265099949971458</v>
      </c>
      <c r="J558" s="487">
        <v>0.10265099949971458</v>
      </c>
      <c r="K558" s="487">
        <v>0.10265099949971458</v>
      </c>
      <c r="L558" s="487">
        <v>0.10265099949971458</v>
      </c>
      <c r="M558" s="481">
        <v>4.115914474127539E-2</v>
      </c>
      <c r="N558" s="481">
        <v>4.115914474127539E-2</v>
      </c>
      <c r="O558" s="486">
        <v>4.115914474127539E-2</v>
      </c>
      <c r="P558" s="486">
        <v>5.6850804761673222E-2</v>
      </c>
      <c r="Q558" s="488">
        <f t="shared" si="89"/>
        <v>4.9004974751474306E-2</v>
      </c>
      <c r="R558" s="487">
        <f t="shared" si="90"/>
        <v>5.6850804761673222E-2</v>
      </c>
      <c r="S558" s="489">
        <v>0</v>
      </c>
      <c r="T558" s="487">
        <f t="shared" si="91"/>
        <v>5.1031418609773879E-2</v>
      </c>
      <c r="U558" s="487">
        <v>0</v>
      </c>
      <c r="V558" s="489">
        <f t="shared" si="92"/>
        <v>5.1165724285505899E-2</v>
      </c>
      <c r="W558" s="489">
        <f t="shared" si="93"/>
        <v>4.5480643809338583E-2</v>
      </c>
      <c r="X558" s="489">
        <f t="shared" si="94"/>
        <v>3.9795563333171254E-2</v>
      </c>
      <c r="Y558" s="489">
        <f t="shared" si="95"/>
        <v>5.9693344999756884E-2</v>
      </c>
      <c r="Z558" s="489">
        <f t="shared" si="96"/>
        <v>7.5801073015564296E-2</v>
      </c>
      <c r="AA558" s="487">
        <v>0</v>
      </c>
      <c r="AB558" s="485">
        <v>6.3588123446142911E-2</v>
      </c>
      <c r="AC558" s="485">
        <v>4.5765094981321294E-2</v>
      </c>
      <c r="AD558" s="489">
        <f t="shared" si="97"/>
        <v>0</v>
      </c>
      <c r="AE558" s="489">
        <f t="shared" si="98"/>
        <v>0</v>
      </c>
    </row>
    <row r="559" spans="1:31" x14ac:dyDescent="0.2">
      <c r="A559" s="485">
        <v>8.7163157206203323E-2</v>
      </c>
      <c r="B559" s="485">
        <f t="shared" si="88"/>
        <v>4.3945066902654289E-2</v>
      </c>
      <c r="C559" s="486">
        <v>5.0754844751606791E-2</v>
      </c>
      <c r="D559" s="486">
        <v>3.7135289053701788E-2</v>
      </c>
      <c r="E559" s="487">
        <v>9.5375324889304655E-2</v>
      </c>
      <c r="F559" s="486">
        <v>0</v>
      </c>
      <c r="G559" s="487">
        <v>7.4870553157806399E-2</v>
      </c>
      <c r="H559" s="487">
        <v>9.5491721968838955E-2</v>
      </c>
      <c r="I559" s="487">
        <v>0.1021230655210336</v>
      </c>
      <c r="J559" s="487">
        <v>0.1021230655210336</v>
      </c>
      <c r="K559" s="487">
        <v>0.1021230655210336</v>
      </c>
      <c r="L559" s="487">
        <v>0.1021230655210336</v>
      </c>
      <c r="M559" s="481">
        <v>4.0934677542881548E-2</v>
      </c>
      <c r="N559" s="481">
        <v>4.0934677542881548E-2</v>
      </c>
      <c r="O559" s="486">
        <v>4.0934677542881548E-2</v>
      </c>
      <c r="P559" s="486">
        <v>5.6540760883174175E-2</v>
      </c>
      <c r="Q559" s="488">
        <f t="shared" si="89"/>
        <v>4.8737719213027858E-2</v>
      </c>
      <c r="R559" s="487">
        <f t="shared" si="90"/>
        <v>5.6540760883174175E-2</v>
      </c>
      <c r="S559" s="489">
        <v>0</v>
      </c>
      <c r="T559" s="487">
        <f t="shared" si="91"/>
        <v>5.0754844751606791E-2</v>
      </c>
      <c r="U559" s="487">
        <v>0</v>
      </c>
      <c r="V559" s="489">
        <f t="shared" si="92"/>
        <v>5.0886684794856758E-2</v>
      </c>
      <c r="W559" s="489">
        <f t="shared" si="93"/>
        <v>4.5232608706539341E-2</v>
      </c>
      <c r="X559" s="489">
        <f t="shared" si="94"/>
        <v>3.9578532618221918E-2</v>
      </c>
      <c r="Y559" s="489">
        <f t="shared" si="95"/>
        <v>5.936779892733289E-2</v>
      </c>
      <c r="Z559" s="489">
        <f t="shared" si="96"/>
        <v>7.5387681177565571E-2</v>
      </c>
      <c r="AA559" s="487">
        <v>0</v>
      </c>
      <c r="AB559" s="485">
        <v>6.3261091122989457E-2</v>
      </c>
      <c r="AC559" s="485">
        <v>4.5529725298734926E-2</v>
      </c>
      <c r="AD559" s="489">
        <f t="shared" si="97"/>
        <v>0</v>
      </c>
      <c r="AE559" s="489">
        <f t="shared" si="98"/>
        <v>0</v>
      </c>
    </row>
    <row r="560" spans="1:31" x14ac:dyDescent="0.2">
      <c r="A560" s="485">
        <v>8.6714875970210409E-2</v>
      </c>
      <c r="B560" s="485">
        <f t="shared" si="88"/>
        <v>4.3714554729101088E-2</v>
      </c>
      <c r="C560" s="486">
        <v>5.0488612147888967E-2</v>
      </c>
      <c r="D560" s="486">
        <v>3.6940497310313215E-2</v>
      </c>
      <c r="E560" s="487">
        <v>9.488480917122169E-2</v>
      </c>
      <c r="F560" s="486">
        <v>0</v>
      </c>
      <c r="G560" s="487">
        <v>7.4485491494753767E-2</v>
      </c>
      <c r="H560" s="487">
        <v>9.5000607088629924E-2</v>
      </c>
      <c r="I560" s="487">
        <v>0.10159784670623027</v>
      </c>
      <c r="J560" s="487">
        <v>0.10159784670623027</v>
      </c>
      <c r="K560" s="487">
        <v>0.10159784670623027</v>
      </c>
      <c r="L560" s="487">
        <v>0.10159784670623027</v>
      </c>
      <c r="M560" s="481">
        <v>4.0718610521436965E-2</v>
      </c>
      <c r="N560" s="481">
        <v>4.0718610521436965E-2</v>
      </c>
      <c r="O560" s="486">
        <v>4.0718610521436965E-2</v>
      </c>
      <c r="P560" s="486">
        <v>5.6242319695224426E-2</v>
      </c>
      <c r="Q560" s="488">
        <f t="shared" si="89"/>
        <v>4.8480465108330692E-2</v>
      </c>
      <c r="R560" s="487">
        <f t="shared" si="90"/>
        <v>5.6242319695224426E-2</v>
      </c>
      <c r="S560" s="489">
        <v>0</v>
      </c>
      <c r="T560" s="487">
        <f t="shared" si="91"/>
        <v>5.0488612147888967E-2</v>
      </c>
      <c r="U560" s="487">
        <v>0</v>
      </c>
      <c r="V560" s="489">
        <f t="shared" si="92"/>
        <v>5.0618087725701984E-2</v>
      </c>
      <c r="W560" s="489">
        <f t="shared" si="93"/>
        <v>4.4993855756179542E-2</v>
      </c>
      <c r="X560" s="489">
        <f t="shared" si="94"/>
        <v>3.9369623786657093E-2</v>
      </c>
      <c r="Y560" s="489">
        <f t="shared" si="95"/>
        <v>5.9054435679985653E-2</v>
      </c>
      <c r="Z560" s="489">
        <f t="shared" si="96"/>
        <v>7.4989759593632563E-2</v>
      </c>
      <c r="AA560" s="487">
        <v>0</v>
      </c>
      <c r="AB560" s="485">
        <v>6.2935740719895772E-2</v>
      </c>
      <c r="AC560" s="485">
        <v>4.529556612139285E-2</v>
      </c>
      <c r="AD560" s="489">
        <f t="shared" si="97"/>
        <v>0</v>
      </c>
      <c r="AE560" s="489">
        <f t="shared" si="98"/>
        <v>0</v>
      </c>
    </row>
    <row r="561" spans="1:31" x14ac:dyDescent="0.2">
      <c r="A561" s="485">
        <v>8.626890025037573E-2</v>
      </c>
      <c r="B561" s="485">
        <f t="shared" si="88"/>
        <v>4.3485265062000747E-2</v>
      </c>
      <c r="C561" s="486">
        <v>5.0223791491622705E-2</v>
      </c>
      <c r="D561" s="486">
        <v>3.6746738632378789E-2</v>
      </c>
      <c r="E561" s="487">
        <v>9.4396816177648099E-2</v>
      </c>
      <c r="F561" s="486">
        <v>0</v>
      </c>
      <c r="G561" s="487">
        <v>7.4102410216219466E-2</v>
      </c>
      <c r="H561" s="487">
        <v>9.4512018017156876E-2</v>
      </c>
      <c r="I561" s="487">
        <v>0.10107532909121973</v>
      </c>
      <c r="J561" s="487">
        <v>0.10107532909121973</v>
      </c>
      <c r="K561" s="487">
        <v>0.10107532909121973</v>
      </c>
      <c r="L561" s="487">
        <v>0.10107532909121973</v>
      </c>
      <c r="M561" s="481">
        <v>4.0503696578815758E-2</v>
      </c>
      <c r="N561" s="481">
        <v>4.0503696578815758E-2</v>
      </c>
      <c r="O561" s="486">
        <v>4.0503696578815758E-2</v>
      </c>
      <c r="P561" s="486">
        <v>5.594547119000591E-2</v>
      </c>
      <c r="Q561" s="488">
        <f t="shared" si="89"/>
        <v>4.8224583884410838E-2</v>
      </c>
      <c r="R561" s="487">
        <f t="shared" si="90"/>
        <v>5.594547119000591E-2</v>
      </c>
      <c r="S561" s="489">
        <v>0</v>
      </c>
      <c r="T561" s="487">
        <f t="shared" si="91"/>
        <v>5.0223791491622705E-2</v>
      </c>
      <c r="U561" s="487">
        <v>0</v>
      </c>
      <c r="V561" s="489">
        <f t="shared" si="92"/>
        <v>5.0350924071005318E-2</v>
      </c>
      <c r="W561" s="489">
        <f t="shared" si="93"/>
        <v>4.4756376952004732E-2</v>
      </c>
      <c r="X561" s="489">
        <f t="shared" si="94"/>
        <v>3.9161829833004133E-2</v>
      </c>
      <c r="Y561" s="489">
        <f t="shared" si="95"/>
        <v>5.87427447495062E-2</v>
      </c>
      <c r="Z561" s="489">
        <f t="shared" si="96"/>
        <v>7.4593961586674556E-2</v>
      </c>
      <c r="AA561" s="487">
        <v>0</v>
      </c>
      <c r="AB561" s="485">
        <v>6.2612063586783909E-2</v>
      </c>
      <c r="AC561" s="485">
        <v>4.5062611223671924E-2</v>
      </c>
      <c r="AD561" s="489">
        <f t="shared" si="97"/>
        <v>0</v>
      </c>
      <c r="AE561" s="489">
        <f t="shared" si="98"/>
        <v>0</v>
      </c>
    </row>
    <row r="562" spans="1:31" x14ac:dyDescent="0.2">
      <c r="A562" s="485">
        <v>8.5825218189391303E-2</v>
      </c>
      <c r="B562" s="485">
        <f t="shared" si="88"/>
        <v>4.3253376622696196E-2</v>
      </c>
      <c r="C562" s="486">
        <v>4.9955969354437975E-2</v>
      </c>
      <c r="D562" s="486">
        <v>3.6550783890954411E-2</v>
      </c>
      <c r="E562" s="487">
        <v>9.3911332934200523E-2</v>
      </c>
      <c r="F562" s="486">
        <v>0</v>
      </c>
      <c r="G562" s="487">
        <v>7.3721299137022231E-2</v>
      </c>
      <c r="H562" s="487">
        <v>9.4025941764160237E-2</v>
      </c>
      <c r="I562" s="487">
        <v>0.10055549878373438</v>
      </c>
      <c r="J562" s="487">
        <v>0.10055549878373438</v>
      </c>
      <c r="K562" s="487">
        <v>0.10055549878373438</v>
      </c>
      <c r="L562" s="487">
        <v>0.10055549878373438</v>
      </c>
      <c r="M562" s="481">
        <v>4.028635398108369E-2</v>
      </c>
      <c r="N562" s="481">
        <v>4.028635398108369E-2</v>
      </c>
      <c r="O562" s="486">
        <v>4.028635398108369E-2</v>
      </c>
      <c r="P562" s="486">
        <v>5.5645268120488034E-2</v>
      </c>
      <c r="Q562" s="488">
        <f t="shared" si="89"/>
        <v>4.7965811050785859E-2</v>
      </c>
      <c r="R562" s="487">
        <f t="shared" si="90"/>
        <v>5.5645268120488034E-2</v>
      </c>
      <c r="S562" s="489">
        <v>0</v>
      </c>
      <c r="T562" s="487">
        <f t="shared" si="91"/>
        <v>4.9955969354437975E-2</v>
      </c>
      <c r="U562" s="487">
        <v>0</v>
      </c>
      <c r="V562" s="489">
        <f t="shared" si="92"/>
        <v>5.0080741308439231E-2</v>
      </c>
      <c r="W562" s="489">
        <f t="shared" si="93"/>
        <v>4.4516214496390427E-2</v>
      </c>
      <c r="X562" s="489">
        <f t="shared" si="94"/>
        <v>3.8951687684341624E-2</v>
      </c>
      <c r="Y562" s="489">
        <f t="shared" si="95"/>
        <v>5.8427531526512436E-2</v>
      </c>
      <c r="Z562" s="489">
        <f t="shared" si="96"/>
        <v>7.4193690827317388E-2</v>
      </c>
      <c r="AA562" s="487">
        <v>0</v>
      </c>
      <c r="AB562" s="485">
        <v>6.2290051118063065E-2</v>
      </c>
      <c r="AC562" s="485">
        <v>4.4830854411967332E-2</v>
      </c>
      <c r="AD562" s="489">
        <f t="shared" si="97"/>
        <v>0</v>
      </c>
      <c r="AE562" s="489">
        <f t="shared" si="98"/>
        <v>0</v>
      </c>
    </row>
    <row r="563" spans="1:31" x14ac:dyDescent="0.2">
      <c r="A563" s="485">
        <v>8.5383817990950781E-2</v>
      </c>
      <c r="B563" s="485">
        <f t="shared" si="88"/>
        <v>4.3022731466820299E-2</v>
      </c>
      <c r="C563" s="486">
        <v>4.9689583161304555E-2</v>
      </c>
      <c r="D563" s="486">
        <v>3.635587977233605E-2</v>
      </c>
      <c r="E563" s="487">
        <v>9.3428346533222989E-2</v>
      </c>
      <c r="F563" s="486">
        <v>0</v>
      </c>
      <c r="G563" s="487">
        <v>7.3342148124363502E-2</v>
      </c>
      <c r="H563" s="487">
        <v>9.3542365406189487E-2</v>
      </c>
      <c r="I563" s="487">
        <v>0.10003834196295455</v>
      </c>
      <c r="J563" s="487">
        <v>0.10003834196295455</v>
      </c>
      <c r="K563" s="487">
        <v>0.10003834196295455</v>
      </c>
      <c r="L563" s="487">
        <v>0.10003834196295455</v>
      </c>
      <c r="M563" s="481">
        <v>4.0070183981052214E-2</v>
      </c>
      <c r="N563" s="481">
        <v>4.0070183981052214E-2</v>
      </c>
      <c r="O563" s="486">
        <v>4.0070183981052214E-2</v>
      </c>
      <c r="P563" s="486">
        <v>5.5346684694025448E-2</v>
      </c>
      <c r="Q563" s="488">
        <f t="shared" si="89"/>
        <v>4.7708434337538831E-2</v>
      </c>
      <c r="R563" s="487">
        <f t="shared" si="90"/>
        <v>5.5346684694025448E-2</v>
      </c>
      <c r="S563" s="489">
        <v>0</v>
      </c>
      <c r="T563" s="487">
        <f t="shared" si="91"/>
        <v>4.9689583161304555E-2</v>
      </c>
      <c r="U563" s="487">
        <v>0</v>
      </c>
      <c r="V563" s="489">
        <f t="shared" si="92"/>
        <v>4.9812016224622904E-2</v>
      </c>
      <c r="W563" s="489">
        <f t="shared" si="93"/>
        <v>4.427734775522036E-2</v>
      </c>
      <c r="X563" s="489">
        <f t="shared" si="94"/>
        <v>3.8742679285817809E-2</v>
      </c>
      <c r="Y563" s="489">
        <f t="shared" si="95"/>
        <v>5.8114018928726717E-2</v>
      </c>
      <c r="Z563" s="489">
        <f t="shared" si="96"/>
        <v>7.3795579592033936E-2</v>
      </c>
      <c r="AA563" s="487">
        <v>0</v>
      </c>
      <c r="AB563" s="485">
        <v>6.1969694752400835E-2</v>
      </c>
      <c r="AC563" s="485">
        <v>4.460028952452795E-2</v>
      </c>
      <c r="AD563" s="489">
        <f t="shared" si="97"/>
        <v>0</v>
      </c>
      <c r="AE563" s="489">
        <f t="shared" si="98"/>
        <v>0</v>
      </c>
    </row>
    <row r="564" spans="1:31" x14ac:dyDescent="0.2">
      <c r="A564" s="485">
        <v>8.4944687919400172E-2</v>
      </c>
      <c r="B564" s="485">
        <f t="shared" si="88"/>
        <v>4.2793309522622988E-2</v>
      </c>
      <c r="C564" s="486">
        <v>4.9424609730131033E-2</v>
      </c>
      <c r="D564" s="486">
        <v>3.6162009315114936E-2</v>
      </c>
      <c r="E564" s="487">
        <v>9.2947844133443633E-2</v>
      </c>
      <c r="F564" s="486">
        <v>0</v>
      </c>
      <c r="G564" s="487">
        <v>7.2964947097558006E-2</v>
      </c>
      <c r="H564" s="487">
        <v>9.3061276086259512E-2</v>
      </c>
      <c r="I564" s="487">
        <v>9.952384487914101E-2</v>
      </c>
      <c r="J564" s="487">
        <v>9.952384487914101E-2</v>
      </c>
      <c r="K564" s="487">
        <v>9.952384487914101E-2</v>
      </c>
      <c r="L564" s="487">
        <v>9.952384487914101E-2</v>
      </c>
      <c r="M564" s="481">
        <v>3.9855167609371245E-2</v>
      </c>
      <c r="N564" s="481">
        <v>3.9855167609371245E-2</v>
      </c>
      <c r="O564" s="486">
        <v>3.9855167609371245E-2</v>
      </c>
      <c r="P564" s="486">
        <v>5.5049694709324942E-2</v>
      </c>
      <c r="Q564" s="488">
        <f t="shared" si="89"/>
        <v>4.7452431159348094E-2</v>
      </c>
      <c r="R564" s="487">
        <f t="shared" si="90"/>
        <v>5.5049694709324942E-2</v>
      </c>
      <c r="S564" s="489">
        <v>0</v>
      </c>
      <c r="T564" s="487">
        <f t="shared" si="91"/>
        <v>4.9424609730131033E-2</v>
      </c>
      <c r="U564" s="487">
        <v>0</v>
      </c>
      <c r="V564" s="489">
        <f t="shared" si="92"/>
        <v>4.9544725238392449E-2</v>
      </c>
      <c r="W564" s="489">
        <f t="shared" si="93"/>
        <v>4.4039755767459957E-2</v>
      </c>
      <c r="X564" s="489">
        <f t="shared" si="94"/>
        <v>3.8534786296527457E-2</v>
      </c>
      <c r="Y564" s="489">
        <f t="shared" si="95"/>
        <v>5.7802179444791192E-2</v>
      </c>
      <c r="Z564" s="489">
        <f t="shared" si="96"/>
        <v>7.339959294576659E-2</v>
      </c>
      <c r="AA564" s="487">
        <v>0</v>
      </c>
      <c r="AB564" s="485">
        <v>6.1650985972495527E-2</v>
      </c>
      <c r="AC564" s="485">
        <v>4.4370910431292529E-2</v>
      </c>
      <c r="AD564" s="489">
        <f t="shared" si="97"/>
        <v>0</v>
      </c>
      <c r="AE564" s="489">
        <f t="shared" si="98"/>
        <v>0</v>
      </c>
    </row>
    <row r="565" spans="1:31" x14ac:dyDescent="0.2">
      <c r="A565" s="485">
        <v>8.4507816299446856E-2</v>
      </c>
      <c r="B565" s="485">
        <f t="shared" si="88"/>
        <v>4.2565117637596565E-2</v>
      </c>
      <c r="C565" s="486">
        <v>4.916105696950495E-2</v>
      </c>
      <c r="D565" s="486">
        <v>3.5969178305688181E-2</v>
      </c>
      <c r="E565" s="487">
        <v>9.246981295963326E-2</v>
      </c>
      <c r="F565" s="486">
        <v>0</v>
      </c>
      <c r="G565" s="487">
        <v>7.2589686027765804E-2</v>
      </c>
      <c r="H565" s="487">
        <v>9.258266101350883E-2</v>
      </c>
      <c r="I565" s="487">
        <v>9.9011993853269448E-2</v>
      </c>
      <c r="J565" s="487">
        <v>9.9011993853269448E-2</v>
      </c>
      <c r="K565" s="487">
        <v>9.9011993853269448E-2</v>
      </c>
      <c r="L565" s="487">
        <v>9.9011993853269448E-2</v>
      </c>
      <c r="M565" s="481">
        <v>3.9641311285033308E-2</v>
      </c>
      <c r="N565" s="481">
        <v>3.9641311285033308E-2</v>
      </c>
      <c r="O565" s="486">
        <v>3.9641311285033308E-2</v>
      </c>
      <c r="P565" s="486">
        <v>5.4754307032578733E-2</v>
      </c>
      <c r="Q565" s="488">
        <f t="shared" si="89"/>
        <v>4.7197809158806017E-2</v>
      </c>
      <c r="R565" s="487">
        <f t="shared" si="90"/>
        <v>5.4754307032578733E-2</v>
      </c>
      <c r="S565" s="489">
        <v>0</v>
      </c>
      <c r="T565" s="487">
        <f t="shared" si="91"/>
        <v>4.916105696950495E-2</v>
      </c>
      <c r="U565" s="487">
        <v>0</v>
      </c>
      <c r="V565" s="489">
        <f t="shared" si="92"/>
        <v>4.9278876329320861E-2</v>
      </c>
      <c r="W565" s="489">
        <f t="shared" si="93"/>
        <v>4.380344562606299E-2</v>
      </c>
      <c r="X565" s="489">
        <f t="shared" si="94"/>
        <v>3.8328014922805111E-2</v>
      </c>
      <c r="Y565" s="489">
        <f t="shared" si="95"/>
        <v>5.7492022384207676E-2</v>
      </c>
      <c r="Z565" s="489">
        <f t="shared" si="96"/>
        <v>7.3005742710104973E-2</v>
      </c>
      <c r="AA565" s="487">
        <v>0</v>
      </c>
      <c r="AB565" s="485">
        <v>6.1333916304849759E-2</v>
      </c>
      <c r="AC565" s="485">
        <v>4.4142711033726675E-2</v>
      </c>
      <c r="AD565" s="489">
        <f t="shared" si="97"/>
        <v>0</v>
      </c>
      <c r="AE565" s="489">
        <f t="shared" si="98"/>
        <v>0</v>
      </c>
    </row>
    <row r="566" spans="1:31" x14ac:dyDescent="0.2">
      <c r="A566" s="485">
        <v>8.4073191515810317E-2</v>
      </c>
      <c r="B566" s="485">
        <f t="shared" si="88"/>
        <v>4.2334428404785185E-2</v>
      </c>
      <c r="C566" s="486">
        <v>4.88946198692237E-2</v>
      </c>
      <c r="D566" s="486">
        <v>3.5774236940346676E-2</v>
      </c>
      <c r="E566" s="487">
        <v>9.1994240302265801E-2</v>
      </c>
      <c r="F566" s="486">
        <v>0</v>
      </c>
      <c r="G566" s="487">
        <v>7.2216354937725574E-2</v>
      </c>
      <c r="H566" s="487">
        <v>9.2106507462859477E-2</v>
      </c>
      <c r="I566" s="487">
        <v>9.8502775276666732E-2</v>
      </c>
      <c r="J566" s="487">
        <v>9.8502775276666732E-2</v>
      </c>
      <c r="K566" s="487">
        <v>9.8502775276666732E-2</v>
      </c>
      <c r="L566" s="487">
        <v>9.8502775276666732E-2</v>
      </c>
      <c r="M566" s="481">
        <v>3.9425121805374691E-2</v>
      </c>
      <c r="N566" s="481">
        <v>3.9425121805374691E-2</v>
      </c>
      <c r="O566" s="486">
        <v>3.9425121805374691E-2</v>
      </c>
      <c r="P566" s="486">
        <v>5.4455696700006044E-2</v>
      </c>
      <c r="Q566" s="488">
        <f t="shared" si="89"/>
        <v>4.6940409252690371E-2</v>
      </c>
      <c r="R566" s="487">
        <f t="shared" si="90"/>
        <v>5.4455696700006044E-2</v>
      </c>
      <c r="S566" s="489">
        <v>0</v>
      </c>
      <c r="T566" s="487">
        <f t="shared" si="91"/>
        <v>4.88946198692237E-2</v>
      </c>
      <c r="U566" s="487">
        <v>0</v>
      </c>
      <c r="V566" s="489">
        <f t="shared" si="92"/>
        <v>4.9010127030005443E-2</v>
      </c>
      <c r="W566" s="489">
        <f t="shared" si="93"/>
        <v>4.3564557360004835E-2</v>
      </c>
      <c r="X566" s="489">
        <f t="shared" si="94"/>
        <v>3.8118987690004227E-2</v>
      </c>
      <c r="Y566" s="489">
        <f t="shared" si="95"/>
        <v>5.7178481535006348E-2</v>
      </c>
      <c r="Z566" s="489">
        <f t="shared" si="96"/>
        <v>7.2607595600008068E-2</v>
      </c>
      <c r="AA566" s="487">
        <v>0</v>
      </c>
      <c r="AB566" s="485">
        <v>6.1018477319545163E-2</v>
      </c>
      <c r="AC566" s="485">
        <v>4.3915685264660741E-2</v>
      </c>
      <c r="AD566" s="489">
        <f t="shared" si="97"/>
        <v>0</v>
      </c>
      <c r="AE566" s="489">
        <f t="shared" si="98"/>
        <v>0</v>
      </c>
    </row>
    <row r="567" spans="1:31" x14ac:dyDescent="0.2">
      <c r="A567" s="485">
        <v>8.3640802013047508E-2</v>
      </c>
      <c r="B567" s="485">
        <f t="shared" si="88"/>
        <v>4.2108676888320026E-2</v>
      </c>
      <c r="C567" s="486">
        <v>4.863388563946338E-2</v>
      </c>
      <c r="D567" s="486">
        <v>3.5583468137176673E-2</v>
      </c>
      <c r="E567" s="487">
        <v>9.15211135171803E-2</v>
      </c>
      <c r="F567" s="486">
        <v>0</v>
      </c>
      <c r="G567" s="487">
        <v>7.1844943901489378E-2</v>
      </c>
      <c r="H567" s="487">
        <v>9.1632802774678709E-2</v>
      </c>
      <c r="I567" s="487">
        <v>9.7996175610649147E-2</v>
      </c>
      <c r="J567" s="487">
        <v>9.7996175610649147E-2</v>
      </c>
      <c r="K567" s="487">
        <v>9.7996175610649147E-2</v>
      </c>
      <c r="L567" s="487">
        <v>9.7996175610649147E-2</v>
      </c>
      <c r="M567" s="481">
        <v>3.921356683353628E-2</v>
      </c>
      <c r="N567" s="481">
        <v>3.921356683353628E-2</v>
      </c>
      <c r="O567" s="486">
        <v>3.921356683353628E-2</v>
      </c>
      <c r="P567" s="486">
        <v>5.4163487751643598E-2</v>
      </c>
      <c r="Q567" s="488">
        <f t="shared" si="89"/>
        <v>4.6688527292589939E-2</v>
      </c>
      <c r="R567" s="487">
        <f t="shared" si="90"/>
        <v>5.4163487751643598E-2</v>
      </c>
      <c r="S567" s="489">
        <v>0</v>
      </c>
      <c r="T567" s="487">
        <f t="shared" si="91"/>
        <v>4.863388563946338E-2</v>
      </c>
      <c r="U567" s="487">
        <v>0</v>
      </c>
      <c r="V567" s="489">
        <f t="shared" si="92"/>
        <v>4.874713897647924E-2</v>
      </c>
      <c r="W567" s="489">
        <f t="shared" si="93"/>
        <v>4.3330790201314882E-2</v>
      </c>
      <c r="X567" s="489">
        <f t="shared" si="94"/>
        <v>3.7914441426150518E-2</v>
      </c>
      <c r="Y567" s="489">
        <f t="shared" si="95"/>
        <v>5.687166213922578E-2</v>
      </c>
      <c r="Z567" s="489">
        <f t="shared" si="96"/>
        <v>7.2217983668858121E-2</v>
      </c>
      <c r="AA567" s="487">
        <v>0</v>
      </c>
      <c r="AB567" s="485">
        <v>6.0704660630018246E-2</v>
      </c>
      <c r="AC567" s="485">
        <v>4.3689827088128498E-2</v>
      </c>
      <c r="AD567" s="489">
        <f t="shared" si="97"/>
        <v>0</v>
      </c>
      <c r="AE567" s="489">
        <f t="shared" si="98"/>
        <v>0</v>
      </c>
    </row>
    <row r="568" spans="1:31" x14ac:dyDescent="0.2">
      <c r="A568" s="485">
        <v>8.3210636295028964E-2</v>
      </c>
      <c r="B568" s="485">
        <f t="shared" si="88"/>
        <v>4.188413575181283E-2</v>
      </c>
      <c r="C568" s="486">
        <v>4.8374549351524222E-2</v>
      </c>
      <c r="D568" s="486">
        <v>3.5393722152101438E-2</v>
      </c>
      <c r="E568" s="487">
        <v>9.1050420025244785E-2</v>
      </c>
      <c r="F568" s="486">
        <v>0</v>
      </c>
      <c r="G568" s="487">
        <v>7.1475443044158718E-2</v>
      </c>
      <c r="H568" s="487">
        <v>9.1161534354442353E-2</v>
      </c>
      <c r="I568" s="487">
        <v>9.7492181386162419E-2</v>
      </c>
      <c r="J568" s="487">
        <v>9.7492181386162419E-2</v>
      </c>
      <c r="K568" s="487">
        <v>9.7492181386162419E-2</v>
      </c>
      <c r="L568" s="487">
        <v>9.7492181386162419E-2</v>
      </c>
      <c r="M568" s="481">
        <v>3.9003153234241104E-2</v>
      </c>
      <c r="N568" s="481">
        <v>3.9003153234241104E-2</v>
      </c>
      <c r="O568" s="486">
        <v>3.9003153234241104E-2</v>
      </c>
      <c r="P568" s="486">
        <v>5.3872855316787975E-2</v>
      </c>
      <c r="Q568" s="488">
        <f t="shared" si="89"/>
        <v>4.643800427551454E-2</v>
      </c>
      <c r="R568" s="487">
        <f t="shared" si="90"/>
        <v>5.3872855316787975E-2</v>
      </c>
      <c r="S568" s="489">
        <v>0</v>
      </c>
      <c r="T568" s="487">
        <f t="shared" si="91"/>
        <v>4.8374549351524222E-2</v>
      </c>
      <c r="U568" s="487">
        <v>0</v>
      </c>
      <c r="V568" s="489">
        <f t="shared" si="92"/>
        <v>4.8485569785109178E-2</v>
      </c>
      <c r="W568" s="489">
        <f t="shared" si="93"/>
        <v>4.3098284253430381E-2</v>
      </c>
      <c r="X568" s="489">
        <f t="shared" si="94"/>
        <v>3.7710998721751578E-2</v>
      </c>
      <c r="Y568" s="489">
        <f t="shared" si="95"/>
        <v>5.6566498082627377E-2</v>
      </c>
      <c r="Z568" s="489">
        <f t="shared" si="96"/>
        <v>7.18304737557173E-2</v>
      </c>
      <c r="AA568" s="487">
        <v>0</v>
      </c>
      <c r="AB568" s="485">
        <v>6.0392457892837433E-2</v>
      </c>
      <c r="AC568" s="485">
        <v>4.3465130499206674E-2</v>
      </c>
      <c r="AD568" s="489">
        <f t="shared" si="97"/>
        <v>0</v>
      </c>
      <c r="AE568" s="489">
        <f t="shared" si="98"/>
        <v>0</v>
      </c>
    </row>
    <row r="569" spans="1:31" x14ac:dyDescent="0.2">
      <c r="A569" s="485">
        <v>8.2782682924822437E-2</v>
      </c>
      <c r="B569" s="485">
        <f t="shared" si="88"/>
        <v>4.1660785454711954E-2</v>
      </c>
      <c r="C569" s="486">
        <v>4.8116588436828346E-2</v>
      </c>
      <c r="D569" s="486">
        <v>3.5204982472595563E-2</v>
      </c>
      <c r="E569" s="487">
        <v>9.0582147312021827E-2</v>
      </c>
      <c r="F569" s="486">
        <v>0</v>
      </c>
      <c r="G569" s="487">
        <v>7.1107842541622057E-2</v>
      </c>
      <c r="H569" s="487">
        <v>9.0692689672400045E-2</v>
      </c>
      <c r="I569" s="487">
        <v>9.6990779203423555E-2</v>
      </c>
      <c r="J569" s="487">
        <v>9.6990779203423555E-2</v>
      </c>
      <c r="K569" s="487">
        <v>9.6990779203423555E-2</v>
      </c>
      <c r="L569" s="487">
        <v>9.6990779203423555E-2</v>
      </c>
      <c r="M569" s="481">
        <v>3.8793862543274736E-2</v>
      </c>
      <c r="N569" s="481">
        <v>3.8793862543274736E-2</v>
      </c>
      <c r="O569" s="486">
        <v>3.8793862543274736E-2</v>
      </c>
      <c r="P569" s="486">
        <v>5.3583773891861475E-2</v>
      </c>
      <c r="Q569" s="488">
        <f t="shared" si="89"/>
        <v>4.6188818217568109E-2</v>
      </c>
      <c r="R569" s="487">
        <f t="shared" si="90"/>
        <v>5.3583773891861475E-2</v>
      </c>
      <c r="S569" s="489">
        <v>0</v>
      </c>
      <c r="T569" s="487">
        <f t="shared" si="91"/>
        <v>4.8116588436828346E-2</v>
      </c>
      <c r="U569" s="487">
        <v>0</v>
      </c>
      <c r="V569" s="489">
        <f t="shared" si="92"/>
        <v>4.8225396502675329E-2</v>
      </c>
      <c r="W569" s="489">
        <f t="shared" si="93"/>
        <v>4.2867019113489183E-2</v>
      </c>
      <c r="X569" s="489">
        <f t="shared" si="94"/>
        <v>3.750864172430303E-2</v>
      </c>
      <c r="Y569" s="489">
        <f t="shared" si="95"/>
        <v>5.6262962586454551E-2</v>
      </c>
      <c r="Z569" s="489">
        <f t="shared" si="96"/>
        <v>7.14450318558153E-2</v>
      </c>
      <c r="AA569" s="487">
        <v>0</v>
      </c>
      <c r="AB569" s="485">
        <v>6.0081860807481242E-2</v>
      </c>
      <c r="AC569" s="485">
        <v>4.3241589523855282E-2</v>
      </c>
      <c r="AD569" s="489">
        <f t="shared" si="97"/>
        <v>0</v>
      </c>
      <c r="AE569" s="489">
        <f t="shared" si="98"/>
        <v>0</v>
      </c>
    </row>
    <row r="570" spans="1:31" x14ac:dyDescent="0.2">
      <c r="A570" s="485">
        <v>8.2356930524285415E-2</v>
      </c>
      <c r="B570" s="485">
        <f t="shared" si="88"/>
        <v>4.1438632663291002E-2</v>
      </c>
      <c r="C570" s="486">
        <v>4.7860010594662737E-2</v>
      </c>
      <c r="D570" s="486">
        <v>3.5017254731919266E-2</v>
      </c>
      <c r="E570" s="487">
        <v>9.0116282927435773E-2</v>
      </c>
      <c r="F570" s="486">
        <v>0</v>
      </c>
      <c r="G570" s="487">
        <v>7.074213262029358E-2</v>
      </c>
      <c r="H570" s="487">
        <v>9.0226256263242044E-2</v>
      </c>
      <c r="I570" s="487">
        <v>9.6491955731564702E-2</v>
      </c>
      <c r="J570" s="487">
        <v>9.6491955731564702E-2</v>
      </c>
      <c r="K570" s="487">
        <v>9.6491955731564702E-2</v>
      </c>
      <c r="L570" s="487">
        <v>9.6491955731564702E-2</v>
      </c>
      <c r="M570" s="481">
        <v>3.8585701008698084E-2</v>
      </c>
      <c r="N570" s="481">
        <v>3.8585701008698084E-2</v>
      </c>
      <c r="O570" s="486">
        <v>3.8585701008698084E-2</v>
      </c>
      <c r="P570" s="486">
        <v>5.3296252106958111E-2</v>
      </c>
      <c r="Q570" s="488">
        <f t="shared" si="89"/>
        <v>4.5940976557828098E-2</v>
      </c>
      <c r="R570" s="487">
        <f t="shared" si="90"/>
        <v>5.3296252106958111E-2</v>
      </c>
      <c r="S570" s="489">
        <v>0</v>
      </c>
      <c r="T570" s="487">
        <f t="shared" si="91"/>
        <v>4.7860010594662737E-2</v>
      </c>
      <c r="U570" s="487">
        <v>0</v>
      </c>
      <c r="V570" s="489">
        <f t="shared" si="92"/>
        <v>4.7966626896262299E-2</v>
      </c>
      <c r="W570" s="489">
        <f t="shared" si="93"/>
        <v>4.2637001685566493E-2</v>
      </c>
      <c r="X570" s="489">
        <f t="shared" si="94"/>
        <v>3.7307376474870674E-2</v>
      </c>
      <c r="Y570" s="489">
        <f t="shared" si="95"/>
        <v>5.5961064712306011E-2</v>
      </c>
      <c r="Z570" s="489">
        <f t="shared" si="96"/>
        <v>7.1061669475944153E-2</v>
      </c>
      <c r="AA570" s="487">
        <v>0</v>
      </c>
      <c r="AB570" s="485">
        <v>5.977286111611757E-2</v>
      </c>
      <c r="AC570" s="485">
        <v>4.3019198218758811E-2</v>
      </c>
      <c r="AD570" s="489">
        <f t="shared" si="97"/>
        <v>0</v>
      </c>
      <c r="AE570" s="489">
        <f t="shared" si="98"/>
        <v>0</v>
      </c>
    </row>
    <row r="571" spans="1:31" x14ac:dyDescent="0.2">
      <c r="A571" s="485">
        <v>8.1933367773832283E-2</v>
      </c>
      <c r="B571" s="485">
        <f t="shared" si="88"/>
        <v>4.1214048616343507E-2</v>
      </c>
      <c r="C571" s="486">
        <v>4.7600624746832361E-2</v>
      </c>
      <c r="D571" s="486">
        <v>3.4827472485854646E-2</v>
      </c>
      <c r="E571" s="487">
        <v>8.9652814485441795E-2</v>
      </c>
      <c r="F571" s="486">
        <v>0</v>
      </c>
      <c r="G571" s="487">
        <v>7.0378303556853303E-2</v>
      </c>
      <c r="H571" s="487">
        <v>8.9762221725767796E-2</v>
      </c>
      <c r="I571" s="487">
        <v>9.599569770827858E-2</v>
      </c>
      <c r="J571" s="487">
        <v>9.599569770827858E-2</v>
      </c>
      <c r="K571" s="487">
        <v>9.599569770827858E-2</v>
      </c>
      <c r="L571" s="487">
        <v>9.599569770827858E-2</v>
      </c>
      <c r="M571" s="481">
        <v>3.8375268448499637E-2</v>
      </c>
      <c r="N571" s="481">
        <v>3.8375268448499637E-2</v>
      </c>
      <c r="O571" s="486">
        <v>3.8375268448499637E-2</v>
      </c>
      <c r="P571" s="486">
        <v>5.3005593482476444E-2</v>
      </c>
      <c r="Q571" s="488">
        <f t="shared" si="89"/>
        <v>4.5690430965488041E-2</v>
      </c>
      <c r="R571" s="487">
        <f t="shared" si="90"/>
        <v>5.3005593482476444E-2</v>
      </c>
      <c r="S571" s="489">
        <v>0</v>
      </c>
      <c r="T571" s="487">
        <f t="shared" si="91"/>
        <v>4.7600624746832361E-2</v>
      </c>
      <c r="U571" s="487">
        <v>0</v>
      </c>
      <c r="V571" s="489">
        <f t="shared" si="92"/>
        <v>4.7705034134228802E-2</v>
      </c>
      <c r="W571" s="489">
        <f t="shared" si="93"/>
        <v>4.240447478598116E-2</v>
      </c>
      <c r="X571" s="489">
        <f t="shared" si="94"/>
        <v>3.710391543773351E-2</v>
      </c>
      <c r="Y571" s="489">
        <f t="shared" si="95"/>
        <v>5.5655873156600269E-2</v>
      </c>
      <c r="Z571" s="489">
        <f t="shared" si="96"/>
        <v>7.067412464330193E-2</v>
      </c>
      <c r="AA571" s="487">
        <v>0</v>
      </c>
      <c r="AB571" s="485">
        <v>5.9465450603384179E-2</v>
      </c>
      <c r="AC571" s="485">
        <v>4.2797950671168178E-2</v>
      </c>
      <c r="AD571" s="489">
        <f t="shared" si="97"/>
        <v>0</v>
      </c>
      <c r="AE571" s="489">
        <f t="shared" si="98"/>
        <v>0</v>
      </c>
    </row>
    <row r="572" spans="1:31" x14ac:dyDescent="0.2">
      <c r="A572" s="485">
        <v>8.1511983411968691E-2</v>
      </c>
      <c r="B572" s="485">
        <f t="shared" si="88"/>
        <v>4.1001452600508068E-2</v>
      </c>
      <c r="C572" s="486">
        <v>4.7355084609131806E-2</v>
      </c>
      <c r="D572" s="486">
        <v>3.4647820591884336E-2</v>
      </c>
      <c r="E572" s="487">
        <v>8.9191729663696526E-2</v>
      </c>
      <c r="F572" s="486">
        <v>0</v>
      </c>
      <c r="G572" s="487">
        <v>7.0016345677988631E-2</v>
      </c>
      <c r="H572" s="487">
        <v>8.9300573722556259E-2</v>
      </c>
      <c r="I572" s="487">
        <v>9.5501991939465999E-2</v>
      </c>
      <c r="J572" s="487">
        <v>9.5501991939465999E-2</v>
      </c>
      <c r="K572" s="487">
        <v>9.5501991939465999E-2</v>
      </c>
      <c r="L572" s="487">
        <v>9.5501991939465999E-2</v>
      </c>
      <c r="M572" s="481">
        <v>3.8176075113205359E-2</v>
      </c>
      <c r="N572" s="481">
        <v>3.8176075113205359E-2</v>
      </c>
      <c r="O572" s="486">
        <v>3.8176075113205359E-2</v>
      </c>
      <c r="P572" s="486">
        <v>5.2730458965327763E-2</v>
      </c>
      <c r="Q572" s="488">
        <f t="shared" si="89"/>
        <v>4.5453267039266561E-2</v>
      </c>
      <c r="R572" s="487">
        <f t="shared" si="90"/>
        <v>5.2730458965327763E-2</v>
      </c>
      <c r="S572" s="489">
        <v>0</v>
      </c>
      <c r="T572" s="487">
        <f t="shared" si="91"/>
        <v>4.7355084609131806E-2</v>
      </c>
      <c r="U572" s="487">
        <v>0</v>
      </c>
      <c r="V572" s="489">
        <f t="shared" si="92"/>
        <v>4.7457413068794987E-2</v>
      </c>
      <c r="W572" s="489">
        <f t="shared" si="93"/>
        <v>4.2184367172262212E-2</v>
      </c>
      <c r="X572" s="489">
        <f t="shared" si="94"/>
        <v>3.6911321275729429E-2</v>
      </c>
      <c r="Y572" s="489">
        <f t="shared" si="95"/>
        <v>5.5366981913594154E-2</v>
      </c>
      <c r="Z572" s="489">
        <f t="shared" si="96"/>
        <v>7.0307278620437022E-2</v>
      </c>
      <c r="AA572" s="487">
        <v>0</v>
      </c>
      <c r="AB572" s="485">
        <v>5.9159621096170255E-2</v>
      </c>
      <c r="AC572" s="485">
        <v>4.2577840998743566E-2</v>
      </c>
      <c r="AD572" s="489">
        <f t="shared" si="97"/>
        <v>0</v>
      </c>
      <c r="AE572" s="489">
        <f t="shared" si="98"/>
        <v>0</v>
      </c>
    </row>
    <row r="573" spans="1:31" x14ac:dyDescent="0.2">
      <c r="A573" s="485">
        <v>8.1092766235349695E-2</v>
      </c>
      <c r="B573" s="485">
        <f t="shared" si="88"/>
        <v>4.07899717165085E-2</v>
      </c>
      <c r="C573" s="486">
        <v>4.7110832405372331E-2</v>
      </c>
      <c r="D573" s="486">
        <v>3.4469111027644661E-2</v>
      </c>
      <c r="E573" s="487">
        <v>8.8733016203230472E-2</v>
      </c>
      <c r="F573" s="486">
        <v>0</v>
      </c>
      <c r="G573" s="487">
        <v>6.965624936013709E-2</v>
      </c>
      <c r="H573" s="487">
        <v>8.8841299979637897E-2</v>
      </c>
      <c r="I573" s="487">
        <v>9.5010825298884979E-2</v>
      </c>
      <c r="J573" s="487">
        <v>9.5010825298884979E-2</v>
      </c>
      <c r="K573" s="487">
        <v>9.5010825298884979E-2</v>
      </c>
      <c r="L573" s="487">
        <v>9.5010825298884979E-2</v>
      </c>
      <c r="M573" s="481">
        <v>3.7977933156656853E-2</v>
      </c>
      <c r="N573" s="481">
        <v>3.7977933156656853E-2</v>
      </c>
      <c r="O573" s="486">
        <v>3.7977933156656853E-2</v>
      </c>
      <c r="P573" s="486">
        <v>5.2456776658330324E-2</v>
      </c>
      <c r="Q573" s="488">
        <f t="shared" si="89"/>
        <v>4.5217354907493588E-2</v>
      </c>
      <c r="R573" s="487">
        <f t="shared" si="90"/>
        <v>5.2456776658330324E-2</v>
      </c>
      <c r="S573" s="489">
        <v>0</v>
      </c>
      <c r="T573" s="487">
        <f t="shared" si="91"/>
        <v>4.7110832405372331E-2</v>
      </c>
      <c r="U573" s="487">
        <v>0</v>
      </c>
      <c r="V573" s="489">
        <f t="shared" si="92"/>
        <v>4.7211098992497293E-2</v>
      </c>
      <c r="W573" s="489">
        <f t="shared" si="93"/>
        <v>4.1965421326664261E-2</v>
      </c>
      <c r="X573" s="489">
        <f t="shared" si="94"/>
        <v>3.6719743660831222E-2</v>
      </c>
      <c r="Y573" s="489">
        <f t="shared" si="95"/>
        <v>5.507961549124684E-2</v>
      </c>
      <c r="Z573" s="489">
        <f t="shared" si="96"/>
        <v>6.9942368877773775E-2</v>
      </c>
      <c r="AA573" s="487">
        <v>0</v>
      </c>
      <c r="AB573" s="485">
        <v>5.8855364463399118E-2</v>
      </c>
      <c r="AC573" s="485">
        <v>4.2358863349397986E-2</v>
      </c>
      <c r="AD573" s="489">
        <f t="shared" si="97"/>
        <v>0</v>
      </c>
      <c r="AE573" s="489">
        <f t="shared" si="98"/>
        <v>0</v>
      </c>
    </row>
    <row r="574" spans="1:31" x14ac:dyDescent="0.2">
      <c r="A574" s="485">
        <v>8.0675705098023173E-2</v>
      </c>
      <c r="B574" s="485">
        <f t="shared" si="88"/>
        <v>4.057245613123768E-2</v>
      </c>
      <c r="C574" s="486">
        <v>4.6859610356127748E-2</v>
      </c>
      <c r="D574" s="486">
        <v>3.4285301906347605E-2</v>
      </c>
      <c r="E574" s="487">
        <v>8.827666190812207E-2</v>
      </c>
      <c r="F574" s="486">
        <v>0</v>
      </c>
      <c r="G574" s="487">
        <v>6.9298005029230544E-2</v>
      </c>
      <c r="H574" s="487">
        <v>8.8384388286168264E-2</v>
      </c>
      <c r="I574" s="487">
        <v>9.4522184727801772E-2</v>
      </c>
      <c r="J574" s="487">
        <v>9.4522184727801772E-2</v>
      </c>
      <c r="K574" s="487">
        <v>9.4522184727801772E-2</v>
      </c>
      <c r="L574" s="487">
        <v>9.4522184727801772E-2</v>
      </c>
      <c r="M574" s="481">
        <v>3.7774143790599839E-2</v>
      </c>
      <c r="N574" s="481">
        <v>3.7774143790599839E-2</v>
      </c>
      <c r="O574" s="486">
        <v>3.7774143790599839E-2</v>
      </c>
      <c r="P574" s="486">
        <v>5.217529390316037E-2</v>
      </c>
      <c r="Q574" s="488">
        <f t="shared" si="89"/>
        <v>4.4974718846880105E-2</v>
      </c>
      <c r="R574" s="487">
        <f t="shared" si="90"/>
        <v>5.217529390316037E-2</v>
      </c>
      <c r="S574" s="489">
        <v>0</v>
      </c>
      <c r="T574" s="487">
        <f t="shared" si="91"/>
        <v>4.6859610356127748E-2</v>
      </c>
      <c r="U574" s="487">
        <v>0</v>
      </c>
      <c r="V574" s="489">
        <f t="shared" si="92"/>
        <v>4.6957764512844336E-2</v>
      </c>
      <c r="W574" s="489">
        <f t="shared" si="93"/>
        <v>4.1740235122528301E-2</v>
      </c>
      <c r="X574" s="489">
        <f t="shared" si="94"/>
        <v>3.6522705732212259E-2</v>
      </c>
      <c r="Y574" s="489">
        <f t="shared" si="95"/>
        <v>5.4784058598318391E-2</v>
      </c>
      <c r="Z574" s="489">
        <f t="shared" si="96"/>
        <v>6.9567058537547161E-2</v>
      </c>
      <c r="AA574" s="487">
        <v>0</v>
      </c>
      <c r="AB574" s="485">
        <v>5.8552672615812033E-2</v>
      </c>
      <c r="AC574" s="485">
        <v>4.2141011901141702E-2</v>
      </c>
      <c r="AD574" s="489">
        <f t="shared" si="97"/>
        <v>0</v>
      </c>
      <c r="AE574" s="489">
        <f t="shared" si="98"/>
        <v>0</v>
      </c>
    </row>
    <row r="575" spans="1:31" x14ac:dyDescent="0.2">
      <c r="A575" s="485">
        <v>8.0260788911487913E-2</v>
      </c>
      <c r="B575" s="485">
        <f t="shared" si="88"/>
        <v>4.035610676849806E-2</v>
      </c>
      <c r="C575" s="486">
        <v>4.6609735248592174E-2</v>
      </c>
      <c r="D575" s="486">
        <v>3.4102478288403938E-2</v>
      </c>
      <c r="E575" s="487">
        <v>8.782265464517347E-2</v>
      </c>
      <c r="F575" s="486">
        <v>0</v>
      </c>
      <c r="G575" s="487">
        <v>6.8941603160440526E-2</v>
      </c>
      <c r="H575" s="487">
        <v>8.7929826494103483E-2</v>
      </c>
      <c r="I575" s="487">
        <v>9.4036057234643713E-2</v>
      </c>
      <c r="J575" s="487">
        <v>9.4036057234643713E-2</v>
      </c>
      <c r="K575" s="487">
        <v>9.4036057234643713E-2</v>
      </c>
      <c r="L575" s="487">
        <v>9.4036057234643713E-2</v>
      </c>
      <c r="M575" s="481">
        <v>3.7571453900414269E-2</v>
      </c>
      <c r="N575" s="481">
        <v>3.7571453900414269E-2</v>
      </c>
      <c r="O575" s="486">
        <v>3.7571453900414269E-2</v>
      </c>
      <c r="P575" s="486">
        <v>5.1895329791988055E-2</v>
      </c>
      <c r="Q575" s="488">
        <f t="shared" si="89"/>
        <v>4.4733391846201162E-2</v>
      </c>
      <c r="R575" s="487">
        <f t="shared" si="90"/>
        <v>5.1895329791988055E-2</v>
      </c>
      <c r="S575" s="489">
        <v>0</v>
      </c>
      <c r="T575" s="487">
        <f t="shared" si="91"/>
        <v>4.6609735248592174E-2</v>
      </c>
      <c r="U575" s="487">
        <v>0</v>
      </c>
      <c r="V575" s="489">
        <f t="shared" si="92"/>
        <v>4.6705796812789253E-2</v>
      </c>
      <c r="W575" s="489">
        <f t="shared" si="93"/>
        <v>4.1516263833590444E-2</v>
      </c>
      <c r="X575" s="489">
        <f t="shared" si="94"/>
        <v>3.6326730854391635E-2</v>
      </c>
      <c r="Y575" s="489">
        <f t="shared" si="95"/>
        <v>5.4490096281587456E-2</v>
      </c>
      <c r="Z575" s="489">
        <f t="shared" si="96"/>
        <v>6.9193773055984079E-2</v>
      </c>
      <c r="AA575" s="487">
        <v>0</v>
      </c>
      <c r="AB575" s="485">
        <v>5.8251537505753147E-2</v>
      </c>
      <c r="AC575" s="485">
        <v>4.1924280861927461E-2</v>
      </c>
      <c r="AD575" s="489">
        <f t="shared" si="97"/>
        <v>0</v>
      </c>
      <c r="AE575" s="489">
        <f t="shared" si="98"/>
        <v>0</v>
      </c>
    </row>
    <row r="576" spans="1:31" x14ac:dyDescent="0.2">
      <c r="A576" s="485">
        <v>7.9848006644228003E-2</v>
      </c>
      <c r="B576" s="485">
        <f t="shared" si="88"/>
        <v>4.014090480062197E-2</v>
      </c>
      <c r="C576" s="486">
        <v>4.6361185337541036E-2</v>
      </c>
      <c r="D576" s="486">
        <v>3.3920624263702903E-2</v>
      </c>
      <c r="E576" s="487">
        <v>8.737098234358788E-2</v>
      </c>
      <c r="F576" s="486">
        <v>0</v>
      </c>
      <c r="G576" s="487">
        <v>6.8587034277925146E-2</v>
      </c>
      <c r="H576" s="487">
        <v>8.7477602517877118E-2</v>
      </c>
      <c r="I576" s="487">
        <v>9.3552429894653774E-2</v>
      </c>
      <c r="J576" s="487">
        <v>9.3552429894653774E-2</v>
      </c>
      <c r="K576" s="487">
        <v>9.3552429894653774E-2</v>
      </c>
      <c r="L576" s="487">
        <v>9.3552429894653774E-2</v>
      </c>
      <c r="M576" s="481">
        <v>3.7369845699656665E-2</v>
      </c>
      <c r="N576" s="481">
        <v>3.7369845699656665E-2</v>
      </c>
      <c r="O576" s="486">
        <v>3.7369845699656665E-2</v>
      </c>
      <c r="P576" s="486">
        <v>5.1616859757402302E-2</v>
      </c>
      <c r="Q576" s="488">
        <f t="shared" si="89"/>
        <v>4.4493352728529487E-2</v>
      </c>
      <c r="R576" s="487">
        <f t="shared" si="90"/>
        <v>5.1616859757402302E-2</v>
      </c>
      <c r="S576" s="489">
        <v>0</v>
      </c>
      <c r="T576" s="487">
        <f t="shared" si="91"/>
        <v>4.6361185337541036E-2</v>
      </c>
      <c r="U576" s="487">
        <v>0</v>
      </c>
      <c r="V576" s="489">
        <f t="shared" si="92"/>
        <v>4.6455173781662071E-2</v>
      </c>
      <c r="W576" s="489">
        <f t="shared" si="93"/>
        <v>4.1293487805921847E-2</v>
      </c>
      <c r="X576" s="489">
        <f t="shared" si="94"/>
        <v>3.6131801830181609E-2</v>
      </c>
      <c r="Y576" s="489">
        <f t="shared" si="95"/>
        <v>5.4197702745272414E-2</v>
      </c>
      <c r="Z576" s="489">
        <f t="shared" si="96"/>
        <v>6.8822479676536402E-2</v>
      </c>
      <c r="AA576" s="487">
        <v>0</v>
      </c>
      <c r="AB576" s="485">
        <v>5.7951951126955517E-2</v>
      </c>
      <c r="AC576" s="485">
        <v>4.1708664469496483E-2</v>
      </c>
      <c r="AD576" s="489">
        <f t="shared" si="97"/>
        <v>0</v>
      </c>
      <c r="AE576" s="489">
        <f t="shared" si="98"/>
        <v>0</v>
      </c>
    </row>
    <row r="577" spans="1:31" x14ac:dyDescent="0.2">
      <c r="A577" s="485">
        <v>7.9437347321480042E-2</v>
      </c>
      <c r="B577" s="485">
        <f t="shared" si="88"/>
        <v>3.9926856650682165E-2</v>
      </c>
      <c r="C577" s="486">
        <v>4.6113968041373778E-2</v>
      </c>
      <c r="D577" s="486">
        <v>3.3739745259990551E-2</v>
      </c>
      <c r="E577" s="487">
        <v>8.6921632994648654E-2</v>
      </c>
      <c r="F577" s="486">
        <v>0</v>
      </c>
      <c r="G577" s="487">
        <v>6.8234288954577019E-2</v>
      </c>
      <c r="H577" s="487">
        <v>8.7027704334078956E-2</v>
      </c>
      <c r="I577" s="487">
        <v>9.3071289849546907E-2</v>
      </c>
      <c r="J577" s="487">
        <v>9.3071289849546907E-2</v>
      </c>
      <c r="K577" s="487">
        <v>9.3071289849546907E-2</v>
      </c>
      <c r="L577" s="487">
        <v>9.3071289849546907E-2</v>
      </c>
      <c r="M577" s="481">
        <v>3.7169325207038646E-2</v>
      </c>
      <c r="N577" s="481">
        <v>3.7169325207038646E-2</v>
      </c>
      <c r="O577" s="486">
        <v>3.7169325207038646E-2</v>
      </c>
      <c r="P577" s="486">
        <v>5.1339892112710006E-2</v>
      </c>
      <c r="Q577" s="488">
        <f t="shared" si="89"/>
        <v>4.4254608659874323E-2</v>
      </c>
      <c r="R577" s="487">
        <f t="shared" si="90"/>
        <v>5.1339892112710006E-2</v>
      </c>
      <c r="S577" s="489">
        <v>0</v>
      </c>
      <c r="T577" s="487">
        <f t="shared" si="91"/>
        <v>4.6113968041373778E-2</v>
      </c>
      <c r="U577" s="487">
        <v>0</v>
      </c>
      <c r="V577" s="489">
        <f t="shared" si="92"/>
        <v>4.6205902901439007E-2</v>
      </c>
      <c r="W577" s="489">
        <f t="shared" si="93"/>
        <v>4.1071913690168008E-2</v>
      </c>
      <c r="X577" s="489">
        <f t="shared" si="94"/>
        <v>3.5937924478897001E-2</v>
      </c>
      <c r="Y577" s="489">
        <f t="shared" si="95"/>
        <v>5.3906886718345509E-2</v>
      </c>
      <c r="Z577" s="489">
        <f t="shared" si="96"/>
        <v>6.8453189483613341E-2</v>
      </c>
      <c r="AA577" s="487">
        <v>0</v>
      </c>
      <c r="AB577" s="485">
        <v>5.7653905514328259E-2</v>
      </c>
      <c r="AC577" s="485">
        <v>4.1494156991225245E-2</v>
      </c>
      <c r="AD577" s="489">
        <f t="shared" si="97"/>
        <v>0</v>
      </c>
      <c r="AE577" s="489">
        <f t="shared" si="98"/>
        <v>0</v>
      </c>
    </row>
    <row r="578" spans="1:31" x14ac:dyDescent="0.2">
      <c r="A578" s="485">
        <v>7.9028800024883827E-2</v>
      </c>
      <c r="B578" s="485">
        <f t="shared" ref="B578:B601" si="99">+AVERAGE(C578,D578)</f>
        <v>3.9710465942973172E-2</v>
      </c>
      <c r="C578" s="486">
        <v>4.586404518200507E-2</v>
      </c>
      <c r="D578" s="486">
        <v>3.3556886703941267E-2</v>
      </c>
      <c r="E578" s="487">
        <v>8.6474594651400061E-2</v>
      </c>
      <c r="F578" s="486">
        <v>0</v>
      </c>
      <c r="G578" s="487">
        <v>6.7883357811772682E-2</v>
      </c>
      <c r="H578" s="487">
        <v>8.6580119981135309E-2</v>
      </c>
      <c r="I578" s="487">
        <v>9.2592624307168248E-2</v>
      </c>
      <c r="J578" s="487">
        <v>9.2592624307168248E-2</v>
      </c>
      <c r="K578" s="487">
        <v>9.2592624307168248E-2</v>
      </c>
      <c r="L578" s="487">
        <v>9.2592624307168248E-2</v>
      </c>
      <c r="M578" s="481">
        <v>3.6966617051952838E-2</v>
      </c>
      <c r="N578" s="481">
        <v>3.6966617051952838E-2</v>
      </c>
      <c r="O578" s="486">
        <v>3.6966617051952838E-2</v>
      </c>
      <c r="P578" s="486">
        <v>5.1059902773261313E-2</v>
      </c>
      <c r="Q578" s="488">
        <f t="shared" ref="Q578:Q601" si="100">+AVERAGE(O578:P578)</f>
        <v>4.4013259912607072E-2</v>
      </c>
      <c r="R578" s="487">
        <f t="shared" ref="R578:R601" si="101">+P578</f>
        <v>5.1059902773261313E-2</v>
      </c>
      <c r="S578" s="489">
        <v>0</v>
      </c>
      <c r="T578" s="487">
        <f t="shared" ref="T578:T601" si="102">+C578</f>
        <v>4.586404518200507E-2</v>
      </c>
      <c r="U578" s="487">
        <v>0</v>
      </c>
      <c r="V578" s="489">
        <f t="shared" ref="V578:V601" si="103">+$P578*0.9</f>
        <v>4.5953912495935181E-2</v>
      </c>
      <c r="W578" s="489">
        <f t="shared" ref="W578:W601" si="104">+$P578*0.8</f>
        <v>4.0847922218609056E-2</v>
      </c>
      <c r="X578" s="489">
        <f t="shared" ref="X578:X601" si="105">+$P578*0.7</f>
        <v>3.5741931941282917E-2</v>
      </c>
      <c r="Y578" s="489">
        <f t="shared" ref="Y578:Y601" si="106">+$P578*0.9*8750/7500</f>
        <v>5.3612897911924376E-2</v>
      </c>
      <c r="Z578" s="489">
        <f t="shared" ref="Z578:Z601" si="107">+$P578*10000/7500</f>
        <v>6.8079870364348413E-2</v>
      </c>
      <c r="AA578" s="487">
        <v>0</v>
      </c>
      <c r="AB578" s="485">
        <v>5.7357392743744781E-2</v>
      </c>
      <c r="AC578" s="485">
        <v>4.1280752723973101E-2</v>
      </c>
      <c r="AD578" s="489">
        <f t="shared" ref="AD578:AD601" si="108">+S578*1.09375</f>
        <v>0</v>
      </c>
      <c r="AE578" s="489">
        <f t="shared" ref="AE578:AE601" si="109">+S578*0.756013745704467</f>
        <v>0</v>
      </c>
    </row>
    <row r="579" spans="1:31" x14ac:dyDescent="0.2">
      <c r="A579" s="485">
        <v>7.8622353892249516E-2</v>
      </c>
      <c r="B579" s="485">
        <f t="shared" si="99"/>
        <v>3.9498706903251454E-2</v>
      </c>
      <c r="C579" s="486">
        <v>4.5619471719194497E-2</v>
      </c>
      <c r="D579" s="486">
        <v>3.3377942087308418E-2</v>
      </c>
      <c r="E579" s="487">
        <v>8.6029855428329596E-2</v>
      </c>
      <c r="F579" s="486">
        <v>0</v>
      </c>
      <c r="G579" s="487">
        <v>6.7534231519123272E-2</v>
      </c>
      <c r="H579" s="487">
        <v>8.613483755899097E-2</v>
      </c>
      <c r="I579" s="487">
        <v>9.2116420541152974E-2</v>
      </c>
      <c r="J579" s="487">
        <v>9.2116420541152974E-2</v>
      </c>
      <c r="K579" s="487">
        <v>9.2116420541152974E-2</v>
      </c>
      <c r="L579" s="487">
        <v>9.2116420541152974E-2</v>
      </c>
      <c r="M579" s="481">
        <v>3.6768254402168445E-2</v>
      </c>
      <c r="N579" s="481">
        <v>3.6768254402168445E-2</v>
      </c>
      <c r="O579" s="486">
        <v>3.6768254402168445E-2</v>
      </c>
      <c r="P579" s="486">
        <v>5.0785915635146804E-2</v>
      </c>
      <c r="Q579" s="488">
        <f t="shared" si="100"/>
        <v>4.3777085018657624E-2</v>
      </c>
      <c r="R579" s="487">
        <f t="shared" si="101"/>
        <v>5.0785915635146804E-2</v>
      </c>
      <c r="S579" s="489">
        <v>0</v>
      </c>
      <c r="T579" s="487">
        <f t="shared" si="102"/>
        <v>4.5619471719194497E-2</v>
      </c>
      <c r="U579" s="487">
        <v>0</v>
      </c>
      <c r="V579" s="489">
        <f t="shared" si="103"/>
        <v>4.5707324071632124E-2</v>
      </c>
      <c r="W579" s="489">
        <f t="shared" si="104"/>
        <v>4.0628732508117445E-2</v>
      </c>
      <c r="X579" s="489">
        <f t="shared" si="105"/>
        <v>3.5550140944602758E-2</v>
      </c>
      <c r="Y579" s="489">
        <f t="shared" si="106"/>
        <v>5.3325211416904147E-2</v>
      </c>
      <c r="Z579" s="489">
        <f t="shared" si="107"/>
        <v>6.771455418019573E-2</v>
      </c>
      <c r="AA579" s="487">
        <v>0</v>
      </c>
      <c r="AB579" s="485">
        <v>5.7062404931832102E-2</v>
      </c>
      <c r="AC579" s="485">
        <v>4.1068445993930613E-2</v>
      </c>
      <c r="AD579" s="489">
        <f t="shared" si="108"/>
        <v>0</v>
      </c>
      <c r="AE579" s="489">
        <f t="shared" si="109"/>
        <v>0</v>
      </c>
    </row>
    <row r="580" spans="1:31" x14ac:dyDescent="0.2">
      <c r="A580" s="485">
        <v>7.8217998117324897E-2</v>
      </c>
      <c r="B580" s="485">
        <f t="shared" si="99"/>
        <v>3.928808322200536E-2</v>
      </c>
      <c r="C580" s="486">
        <v>4.5376209551307979E-2</v>
      </c>
      <c r="D580" s="486">
        <v>3.3199956892702741E-2</v>
      </c>
      <c r="E580" s="487">
        <v>8.5587403501052012E-2</v>
      </c>
      <c r="F580" s="486">
        <v>0</v>
      </c>
      <c r="G580" s="487">
        <v>6.7186900794226373E-2</v>
      </c>
      <c r="H580" s="487">
        <v>8.5691845228792834E-2</v>
      </c>
      <c r="I580" s="487">
        <v>9.1642665890587907E-2</v>
      </c>
      <c r="J580" s="487">
        <v>9.1642665890587907E-2</v>
      </c>
      <c r="K580" s="487">
        <v>9.1642665890587907E-2</v>
      </c>
      <c r="L580" s="487">
        <v>9.1642665890587907E-2</v>
      </c>
      <c r="M580" s="481">
        <v>3.6570961950262611E-2</v>
      </c>
      <c r="N580" s="481">
        <v>3.6570961950262611E-2</v>
      </c>
      <c r="O580" s="486">
        <v>3.6570961950262611E-2</v>
      </c>
      <c r="P580" s="486">
        <v>5.0513406700990034E-2</v>
      </c>
      <c r="Q580" s="488">
        <f t="shared" si="100"/>
        <v>4.3542184325626322E-2</v>
      </c>
      <c r="R580" s="487">
        <f t="shared" si="101"/>
        <v>5.0513406700990034E-2</v>
      </c>
      <c r="S580" s="489">
        <v>0</v>
      </c>
      <c r="T580" s="487">
        <f t="shared" si="102"/>
        <v>4.5376209551307979E-2</v>
      </c>
      <c r="U580" s="487">
        <v>0</v>
      </c>
      <c r="V580" s="489">
        <f t="shared" si="103"/>
        <v>4.5462066030891028E-2</v>
      </c>
      <c r="W580" s="489">
        <f t="shared" si="104"/>
        <v>4.041072536079203E-2</v>
      </c>
      <c r="X580" s="489">
        <f t="shared" si="105"/>
        <v>3.5359384690693024E-2</v>
      </c>
      <c r="Y580" s="489">
        <f t="shared" si="106"/>
        <v>5.3039077036039536E-2</v>
      </c>
      <c r="Z580" s="489">
        <f t="shared" si="107"/>
        <v>6.7351208934653378E-2</v>
      </c>
      <c r="AA580" s="487">
        <v>0</v>
      </c>
      <c r="AB580" s="485">
        <v>5.6768934235761237E-2</v>
      </c>
      <c r="AC580" s="485">
        <v>4.0857231156468742E-2</v>
      </c>
      <c r="AD580" s="489">
        <f t="shared" si="108"/>
        <v>0</v>
      </c>
      <c r="AE580" s="489">
        <f t="shared" si="109"/>
        <v>0</v>
      </c>
    </row>
    <row r="581" spans="1:31" x14ac:dyDescent="0.2">
      <c r="A581" s="485">
        <v>7.7815721949329605E-2</v>
      </c>
      <c r="B581" s="485">
        <f t="shared" si="99"/>
        <v>3.9078576569841025E-2</v>
      </c>
      <c r="C581" s="486">
        <v>4.5134237508607823E-2</v>
      </c>
      <c r="D581" s="486">
        <v>3.3022915631074221E-2</v>
      </c>
      <c r="E581" s="487">
        <v>8.5147227105994927E-2</v>
      </c>
      <c r="F581" s="486">
        <v>0</v>
      </c>
      <c r="G581" s="487">
        <v>6.6841356402419269E-2</v>
      </c>
      <c r="H581" s="487">
        <v>8.525113121257516E-2</v>
      </c>
      <c r="I581" s="487">
        <v>9.1171347759674948E-2</v>
      </c>
      <c r="J581" s="487">
        <v>9.1171347759674948E-2</v>
      </c>
      <c r="K581" s="487">
        <v>9.1171347759674948E-2</v>
      </c>
      <c r="L581" s="487">
        <v>9.1171347759674948E-2</v>
      </c>
      <c r="M581" s="481">
        <v>3.6374722383427913E-2</v>
      </c>
      <c r="N581" s="481">
        <v>3.6374722383427913E-2</v>
      </c>
      <c r="O581" s="486">
        <v>3.6374722383427913E-2</v>
      </c>
      <c r="P581" s="486">
        <v>5.0242352057586662E-2</v>
      </c>
      <c r="Q581" s="488">
        <f t="shared" si="100"/>
        <v>4.3308537220507287E-2</v>
      </c>
      <c r="R581" s="487">
        <f t="shared" si="101"/>
        <v>5.0242352057586662E-2</v>
      </c>
      <c r="S581" s="489">
        <v>0</v>
      </c>
      <c r="T581" s="487">
        <f t="shared" si="102"/>
        <v>4.5134237508607823E-2</v>
      </c>
      <c r="U581" s="487">
        <v>0</v>
      </c>
      <c r="V581" s="489">
        <f t="shared" si="103"/>
        <v>4.5218116851828E-2</v>
      </c>
      <c r="W581" s="489">
        <f t="shared" si="104"/>
        <v>4.0193881646069331E-2</v>
      </c>
      <c r="X581" s="489">
        <f t="shared" si="105"/>
        <v>3.5169646440310662E-2</v>
      </c>
      <c r="Y581" s="489">
        <f t="shared" si="106"/>
        <v>5.2754469660466E-2</v>
      </c>
      <c r="Z581" s="489">
        <f t="shared" si="107"/>
        <v>6.6989802743448887E-2</v>
      </c>
      <c r="AA581" s="487">
        <v>0</v>
      </c>
      <c r="AB581" s="485">
        <v>5.6476972853038716E-2</v>
      </c>
      <c r="AC581" s="485">
        <v>4.0647102595988735E-2</v>
      </c>
      <c r="AD581" s="489">
        <f t="shared" si="108"/>
        <v>0</v>
      </c>
      <c r="AE581" s="489">
        <f t="shared" si="109"/>
        <v>0</v>
      </c>
    </row>
    <row r="582" spans="1:31" x14ac:dyDescent="0.2">
      <c r="A582" s="485">
        <v>7.7415514692838763E-2</v>
      </c>
      <c r="B582" s="485">
        <f t="shared" si="99"/>
        <v>3.8870193199844666E-2</v>
      </c>
      <c r="C582" s="486">
        <v>4.4893562813165679E-2</v>
      </c>
      <c r="D582" s="486">
        <v>3.284682358652366E-2</v>
      </c>
      <c r="E582" s="487">
        <v>8.4709314540086053E-2</v>
      </c>
      <c r="F582" s="486">
        <v>0</v>
      </c>
      <c r="G582" s="487">
        <v>6.6497589156533435E-2</v>
      </c>
      <c r="H582" s="487">
        <v>8.4812683792946375E-2</v>
      </c>
      <c r="I582" s="487">
        <v>9.0702453617396206E-2</v>
      </c>
      <c r="J582" s="487">
        <v>9.0702453617396206E-2</v>
      </c>
      <c r="K582" s="487">
        <v>9.0702453617396206E-2</v>
      </c>
      <c r="L582" s="487">
        <v>9.0702453617396206E-2</v>
      </c>
      <c r="M582" s="481">
        <v>3.6179541560103411E-2</v>
      </c>
      <c r="N582" s="481">
        <v>3.6179541560103411E-2</v>
      </c>
      <c r="O582" s="486">
        <v>3.6179541560103411E-2</v>
      </c>
      <c r="P582" s="486">
        <v>4.9972759796868084E-2</v>
      </c>
      <c r="Q582" s="488">
        <f t="shared" si="100"/>
        <v>4.3076150678485747E-2</v>
      </c>
      <c r="R582" s="487">
        <f t="shared" si="101"/>
        <v>4.9972759796868084E-2</v>
      </c>
      <c r="S582" s="489">
        <v>0</v>
      </c>
      <c r="T582" s="487">
        <f t="shared" si="102"/>
        <v>4.4893562813165679E-2</v>
      </c>
      <c r="U582" s="487">
        <v>0</v>
      </c>
      <c r="V582" s="489">
        <f t="shared" si="103"/>
        <v>4.4975483817181278E-2</v>
      </c>
      <c r="W582" s="489">
        <f t="shared" si="104"/>
        <v>3.9978207837494471E-2</v>
      </c>
      <c r="X582" s="489">
        <f t="shared" si="105"/>
        <v>3.4980931857807658E-2</v>
      </c>
      <c r="Y582" s="489">
        <f t="shared" si="106"/>
        <v>5.2471397786711491E-2</v>
      </c>
      <c r="Z582" s="489">
        <f t="shared" si="107"/>
        <v>6.6630346395824103E-2</v>
      </c>
      <c r="AA582" s="487">
        <v>0</v>
      </c>
      <c r="AB582" s="485">
        <v>5.6186513021299123E-2</v>
      </c>
      <c r="AC582" s="485">
        <v>4.0438054725772839E-2</v>
      </c>
      <c r="AD582" s="489">
        <f t="shared" si="108"/>
        <v>0</v>
      </c>
      <c r="AE582" s="489">
        <f t="shared" si="109"/>
        <v>0</v>
      </c>
    </row>
    <row r="583" spans="1:31" x14ac:dyDescent="0.2">
      <c r="A583" s="485">
        <v>7.7017365707375579E-2</v>
      </c>
      <c r="B583" s="485">
        <f t="shared" si="99"/>
        <v>3.8659529267822977E-2</v>
      </c>
      <c r="C583" s="486">
        <v>4.4650254157197325E-2</v>
      </c>
      <c r="D583" s="486">
        <v>3.2668804378448629E-2</v>
      </c>
      <c r="E583" s="487">
        <v>8.427365416044208E-2</v>
      </c>
      <c r="F583" s="486">
        <v>0</v>
      </c>
      <c r="G583" s="487">
        <v>6.6155589916650256E-2</v>
      </c>
      <c r="H583" s="487">
        <v>8.4376491312777552E-2</v>
      </c>
      <c r="I583" s="487">
        <v>9.0235970997180767E-2</v>
      </c>
      <c r="J583" s="487">
        <v>9.0235970997180767E-2</v>
      </c>
      <c r="K583" s="487">
        <v>9.0235970997180767E-2</v>
      </c>
      <c r="L583" s="487">
        <v>9.0235970997180767E-2</v>
      </c>
      <c r="M583" s="481">
        <v>3.5982231329674208E-2</v>
      </c>
      <c r="N583" s="481">
        <v>3.5982231329674208E-2</v>
      </c>
      <c r="O583" s="486">
        <v>3.5982231329674208E-2</v>
      </c>
      <c r="P583" s="486">
        <v>4.9700226306239867E-2</v>
      </c>
      <c r="Q583" s="488">
        <f t="shared" si="100"/>
        <v>4.2841228817957037E-2</v>
      </c>
      <c r="R583" s="487">
        <f t="shared" si="101"/>
        <v>4.9700226306239867E-2</v>
      </c>
      <c r="S583" s="489">
        <v>0</v>
      </c>
      <c r="T583" s="487">
        <f t="shared" si="102"/>
        <v>4.4650254157197325E-2</v>
      </c>
      <c r="U583" s="487">
        <v>0</v>
      </c>
      <c r="V583" s="489">
        <f t="shared" si="103"/>
        <v>4.4730203675615879E-2</v>
      </c>
      <c r="W583" s="489">
        <f t="shared" si="104"/>
        <v>3.9760181044991898E-2</v>
      </c>
      <c r="X583" s="489">
        <f t="shared" si="105"/>
        <v>3.4790158414367903E-2</v>
      </c>
      <c r="Y583" s="489">
        <f t="shared" si="106"/>
        <v>5.2185237621551861E-2</v>
      </c>
      <c r="Z583" s="489">
        <f t="shared" si="107"/>
        <v>6.6266968408319832E-2</v>
      </c>
      <c r="AA583" s="487">
        <v>0</v>
      </c>
      <c r="AB583" s="485">
        <v>5.5897547018098709E-2</v>
      </c>
      <c r="AC583" s="485">
        <v>4.0230081987835765E-2</v>
      </c>
      <c r="AD583" s="489">
        <f t="shared" si="108"/>
        <v>0</v>
      </c>
      <c r="AE583" s="489">
        <f t="shared" si="109"/>
        <v>0</v>
      </c>
    </row>
    <row r="584" spans="1:31" x14ac:dyDescent="0.2">
      <c r="A584" s="485">
        <v>7.6621264407294803E-2</v>
      </c>
      <c r="B584" s="485">
        <f t="shared" si="99"/>
        <v>4.6323644445415091E-2</v>
      </c>
      <c r="C584" s="486">
        <v>4.4419933029850089E-2</v>
      </c>
      <c r="D584" s="486">
        <v>4.8227355860980099E-2</v>
      </c>
      <c r="E584" s="487">
        <v>8.3840234384059048E-2</v>
      </c>
      <c r="F584" s="486">
        <v>0</v>
      </c>
      <c r="G584" s="487">
        <v>6.5815349589857977E-2</v>
      </c>
      <c r="H584" s="487">
        <v>8.3942542174892554E-2</v>
      </c>
      <c r="I584" s="487">
        <v>8.9771887496573277E-2</v>
      </c>
      <c r="J584" s="487">
        <v>8.9771887496573277E-2</v>
      </c>
      <c r="K584" s="487">
        <v>8.9771887496573277E-2</v>
      </c>
      <c r="L584" s="487">
        <v>8.9771887496573277E-2</v>
      </c>
      <c r="M584" s="481">
        <v>3.5795459459152766E-2</v>
      </c>
      <c r="N584" s="481">
        <v>3.5795459459152766E-2</v>
      </c>
      <c r="O584" s="486">
        <v>3.5795459459152766E-2</v>
      </c>
      <c r="P584" s="486">
        <v>4.9442248857662352E-2</v>
      </c>
      <c r="Q584" s="488">
        <f t="shared" si="100"/>
        <v>4.2618854158407563E-2</v>
      </c>
      <c r="R584" s="487">
        <f t="shared" si="101"/>
        <v>4.9442248857662352E-2</v>
      </c>
      <c r="S584" s="489">
        <v>0</v>
      </c>
      <c r="T584" s="487">
        <f t="shared" si="102"/>
        <v>4.4419933029850089E-2</v>
      </c>
      <c r="U584" s="487">
        <v>0</v>
      </c>
      <c r="V584" s="489">
        <f t="shared" si="103"/>
        <v>4.4498023971896117E-2</v>
      </c>
      <c r="W584" s="489">
        <f t="shared" si="104"/>
        <v>3.9553799086129882E-2</v>
      </c>
      <c r="X584" s="489">
        <f t="shared" si="105"/>
        <v>3.4609574200363646E-2</v>
      </c>
      <c r="Y584" s="489">
        <f t="shared" si="106"/>
        <v>5.191436130054547E-2</v>
      </c>
      <c r="Z584" s="489">
        <f t="shared" si="107"/>
        <v>6.5922998476883127E-2</v>
      </c>
      <c r="AA584" s="487">
        <v>0</v>
      </c>
      <c r="AB584" s="485">
        <v>5.5610067160710083E-2</v>
      </c>
      <c r="AC584" s="485">
        <v>4.0023178852776939E-2</v>
      </c>
      <c r="AD584" s="489">
        <f t="shared" si="108"/>
        <v>0</v>
      </c>
      <c r="AE584" s="489">
        <f t="shared" si="109"/>
        <v>0</v>
      </c>
    </row>
    <row r="585" spans="1:31" x14ac:dyDescent="0.2">
      <c r="A585" s="485">
        <v>7.6227200261258982E-2</v>
      </c>
      <c r="B585" s="485">
        <f t="shared" si="99"/>
        <v>4.3763166911177161E-2</v>
      </c>
      <c r="C585" s="486">
        <v>4.4190820008029055E-2</v>
      </c>
      <c r="D585" s="486">
        <v>4.3335513814325266E-2</v>
      </c>
      <c r="E585" s="487">
        <v>8.3409043687504486E-2</v>
      </c>
      <c r="F585" s="486">
        <v>0</v>
      </c>
      <c r="G585" s="487">
        <v>6.5476859130009987E-2</v>
      </c>
      <c r="H585" s="487">
        <v>8.3510824841759576E-2</v>
      </c>
      <c r="I585" s="487">
        <v>8.9310190776904219E-2</v>
      </c>
      <c r="J585" s="487">
        <v>8.9310190776904219E-2</v>
      </c>
      <c r="K585" s="487">
        <v>8.9310190776904219E-2</v>
      </c>
      <c r="L585" s="487">
        <v>8.9310190776904219E-2</v>
      </c>
      <c r="M585" s="481">
        <v>3.5609673404621039E-2</v>
      </c>
      <c r="N585" s="481">
        <v>3.5609673404621039E-2</v>
      </c>
      <c r="O585" s="486">
        <v>3.5609673404621039E-2</v>
      </c>
      <c r="P585" s="486">
        <v>4.9185633061099597E-2</v>
      </c>
      <c r="Q585" s="488">
        <f t="shared" si="100"/>
        <v>4.2397653232860322E-2</v>
      </c>
      <c r="R585" s="487">
        <f t="shared" si="101"/>
        <v>4.9185633061099597E-2</v>
      </c>
      <c r="S585" s="489">
        <v>0</v>
      </c>
      <c r="T585" s="487">
        <f t="shared" si="102"/>
        <v>4.4190820008029055E-2</v>
      </c>
      <c r="U585" s="487">
        <v>0</v>
      </c>
      <c r="V585" s="489">
        <f t="shared" si="103"/>
        <v>4.4267069754989639E-2</v>
      </c>
      <c r="W585" s="489">
        <f t="shared" si="104"/>
        <v>3.9348506448879682E-2</v>
      </c>
      <c r="X585" s="489">
        <f t="shared" si="105"/>
        <v>3.4429943142769717E-2</v>
      </c>
      <c r="Y585" s="489">
        <f t="shared" si="106"/>
        <v>5.1644914714154576E-2</v>
      </c>
      <c r="Z585" s="489">
        <f t="shared" si="107"/>
        <v>6.5580844081466139E-2</v>
      </c>
      <c r="AA585" s="487">
        <v>0</v>
      </c>
      <c r="AB585" s="485">
        <v>5.5324065805917956E-2</v>
      </c>
      <c r="AC585" s="485">
        <v>3.9817339819633438E-2</v>
      </c>
      <c r="AD585" s="489">
        <f t="shared" si="108"/>
        <v>0</v>
      </c>
      <c r="AE585" s="489">
        <f t="shared" si="109"/>
        <v>0</v>
      </c>
    </row>
    <row r="586" spans="1:31" x14ac:dyDescent="0.2">
      <c r="A586" s="485">
        <v>7.5835162792180194E-2</v>
      </c>
      <c r="B586" s="485">
        <f t="shared" si="99"/>
        <v>4.424820360498645E-2</v>
      </c>
      <c r="C586" s="486">
        <v>4.3955169144026272E-2</v>
      </c>
      <c r="D586" s="486">
        <v>4.454123806594662E-2</v>
      </c>
      <c r="E586" s="487">
        <v>8.2980070606610959E-2</v>
      </c>
      <c r="F586" s="486">
        <v>0</v>
      </c>
      <c r="G586" s="487">
        <v>6.5140109537484323E-2</v>
      </c>
      <c r="H586" s="487">
        <v>8.3081327835184501E-2</v>
      </c>
      <c r="I586" s="487">
        <v>8.8850868562961816E-2</v>
      </c>
      <c r="J586" s="487">
        <v>8.8850868562961816E-2</v>
      </c>
      <c r="K586" s="487">
        <v>8.8850868562961816E-2</v>
      </c>
      <c r="L586" s="487">
        <v>8.8850868562961816E-2</v>
      </c>
      <c r="M586" s="481">
        <v>3.5418592106471122E-2</v>
      </c>
      <c r="N586" s="481">
        <v>3.5418592106471122E-2</v>
      </c>
      <c r="O586" s="486">
        <v>3.5418592106471122E-2</v>
      </c>
      <c r="P586" s="486">
        <v>4.8921703243242229E-2</v>
      </c>
      <c r="Q586" s="488">
        <f t="shared" si="100"/>
        <v>4.2170147674856676E-2</v>
      </c>
      <c r="R586" s="487">
        <f t="shared" si="101"/>
        <v>4.8921703243242229E-2</v>
      </c>
      <c r="S586" s="489">
        <v>0</v>
      </c>
      <c r="T586" s="487">
        <f t="shared" si="102"/>
        <v>4.3955169144026272E-2</v>
      </c>
      <c r="U586" s="487">
        <v>0</v>
      </c>
      <c r="V586" s="489">
        <f t="shared" si="103"/>
        <v>4.4029532918918007E-2</v>
      </c>
      <c r="W586" s="489">
        <f t="shared" si="104"/>
        <v>3.9137362594593786E-2</v>
      </c>
      <c r="X586" s="489">
        <f t="shared" si="105"/>
        <v>3.4245192270269557E-2</v>
      </c>
      <c r="Y586" s="489">
        <f t="shared" si="106"/>
        <v>5.136778840540434E-2</v>
      </c>
      <c r="Z586" s="489">
        <f t="shared" si="107"/>
        <v>6.5228937657656305E-2</v>
      </c>
      <c r="AA586" s="487">
        <v>0</v>
      </c>
      <c r="AB586" s="485">
        <v>5.503953534981592E-2</v>
      </c>
      <c r="AC586" s="485">
        <v>3.9612559415733793E-2</v>
      </c>
      <c r="AD586" s="489">
        <f t="shared" si="108"/>
        <v>0</v>
      </c>
      <c r="AE586" s="489">
        <f t="shared" si="109"/>
        <v>0</v>
      </c>
    </row>
    <row r="587" spans="1:31" x14ac:dyDescent="0.2">
      <c r="A587" s="485">
        <v>7.5445141576812605E-2</v>
      </c>
      <c r="B587" s="485">
        <f t="shared" si="99"/>
        <v>4.3297677396532425E-2</v>
      </c>
      <c r="C587" s="486">
        <v>4.372078173591222E-2</v>
      </c>
      <c r="D587" s="486">
        <v>4.2874573057152622E-2</v>
      </c>
      <c r="E587" s="487">
        <v>8.2553303736171313E-2</v>
      </c>
      <c r="F587" s="486">
        <v>0</v>
      </c>
      <c r="G587" s="487">
        <v>6.4805091858944341E-2</v>
      </c>
      <c r="H587" s="487">
        <v>8.2654039736005644E-2</v>
      </c>
      <c r="I587" s="487">
        <v>8.8393908642665692E-2</v>
      </c>
      <c r="J587" s="487">
        <v>8.8393908642665692E-2</v>
      </c>
      <c r="K587" s="487">
        <v>8.8393908642665692E-2</v>
      </c>
      <c r="L587" s="487">
        <v>8.8393908642665692E-2</v>
      </c>
      <c r="M587" s="481">
        <v>3.5228541722155733E-2</v>
      </c>
      <c r="N587" s="481">
        <v>3.5228541722155733E-2</v>
      </c>
      <c r="O587" s="486">
        <v>3.5228541722155733E-2</v>
      </c>
      <c r="P587" s="486">
        <v>4.8659197368508662E-2</v>
      </c>
      <c r="Q587" s="488">
        <f t="shared" si="100"/>
        <v>4.1943869545332198E-2</v>
      </c>
      <c r="R587" s="487">
        <f t="shared" si="101"/>
        <v>4.8659197368508662E-2</v>
      </c>
      <c r="S587" s="489">
        <v>0</v>
      </c>
      <c r="T587" s="487">
        <f t="shared" si="102"/>
        <v>4.372078173591222E-2</v>
      </c>
      <c r="U587" s="487">
        <v>0</v>
      </c>
      <c r="V587" s="489">
        <f t="shared" si="103"/>
        <v>4.3793277631657794E-2</v>
      </c>
      <c r="W587" s="489">
        <f t="shared" si="104"/>
        <v>3.8927357894806933E-2</v>
      </c>
      <c r="X587" s="489">
        <f t="shared" si="105"/>
        <v>3.4061438157956064E-2</v>
      </c>
      <c r="Y587" s="489">
        <f t="shared" si="106"/>
        <v>5.109215723693409E-2</v>
      </c>
      <c r="Z587" s="489">
        <f t="shared" si="107"/>
        <v>6.4878929824678216E-2</v>
      </c>
      <c r="AA587" s="487">
        <v>0</v>
      </c>
      <c r="AB587" s="485">
        <v>5.4756468227604306E-2</v>
      </c>
      <c r="AC587" s="485">
        <v>3.9408832196552446E-2</v>
      </c>
      <c r="AD587" s="489">
        <f t="shared" si="108"/>
        <v>0</v>
      </c>
      <c r="AE587" s="489">
        <f t="shared" si="109"/>
        <v>0</v>
      </c>
    </row>
    <row r="588" spans="1:31" x14ac:dyDescent="0.2">
      <c r="A588" s="485">
        <v>7.5057126245577824E-2</v>
      </c>
      <c r="B588" s="485">
        <f t="shared" si="99"/>
        <v>4.3777554968844751E-2</v>
      </c>
      <c r="C588" s="486">
        <v>4.3487637386269623E-2</v>
      </c>
      <c r="D588" s="486">
        <v>4.4067472551419885E-2</v>
      </c>
      <c r="E588" s="487">
        <v>8.2128731729635404E-2</v>
      </c>
      <c r="F588" s="486">
        <v>0</v>
      </c>
      <c r="G588" s="487">
        <v>6.4471797187100721E-2</v>
      </c>
      <c r="H588" s="487">
        <v>8.2228949183790173E-2</v>
      </c>
      <c r="I588" s="487">
        <v>8.7939298866742219E-2</v>
      </c>
      <c r="J588" s="487">
        <v>8.7939298866742219E-2</v>
      </c>
      <c r="K588" s="487">
        <v>8.7939298866742219E-2</v>
      </c>
      <c r="L588" s="487">
        <v>8.7939298866742219E-2</v>
      </c>
      <c r="M588" s="481">
        <v>3.503950557437336E-2</v>
      </c>
      <c r="N588" s="481">
        <v>3.503950557437336E-2</v>
      </c>
      <c r="O588" s="486">
        <v>3.503950557437336E-2</v>
      </c>
      <c r="P588" s="486">
        <v>4.839809240148301E-2</v>
      </c>
      <c r="Q588" s="488">
        <f t="shared" si="100"/>
        <v>4.1718798987928185E-2</v>
      </c>
      <c r="R588" s="487">
        <f t="shared" si="101"/>
        <v>4.839809240148301E-2</v>
      </c>
      <c r="S588" s="489">
        <v>0</v>
      </c>
      <c r="T588" s="487">
        <f t="shared" si="102"/>
        <v>4.3487637386269623E-2</v>
      </c>
      <c r="U588" s="487">
        <v>0</v>
      </c>
      <c r="V588" s="489">
        <f t="shared" si="103"/>
        <v>4.3558283161334713E-2</v>
      </c>
      <c r="W588" s="489">
        <f t="shared" si="104"/>
        <v>3.8718473921186408E-2</v>
      </c>
      <c r="X588" s="489">
        <f t="shared" si="105"/>
        <v>3.3878664681038104E-2</v>
      </c>
      <c r="Y588" s="489">
        <f t="shared" si="106"/>
        <v>5.0817997021557169E-2</v>
      </c>
      <c r="Z588" s="489">
        <f t="shared" si="107"/>
        <v>6.4530789868644023E-2</v>
      </c>
      <c r="AA588" s="487">
        <v>0</v>
      </c>
      <c r="AB588" s="485">
        <v>5.447485691338904E-2</v>
      </c>
      <c r="AC588" s="485">
        <v>3.9206152745565014E-2</v>
      </c>
      <c r="AD588" s="489">
        <f t="shared" si="108"/>
        <v>0</v>
      </c>
      <c r="AE588" s="489">
        <f t="shared" si="109"/>
        <v>0</v>
      </c>
    </row>
    <row r="589" spans="1:31" x14ac:dyDescent="0.2">
      <c r="A589" s="485">
        <v>7.4671106482215685E-2</v>
      </c>
      <c r="B589" s="485">
        <f t="shared" si="99"/>
        <v>4.2837139088656696E-2</v>
      </c>
      <c r="C589" s="486">
        <v>4.3255743053692432E-2</v>
      </c>
      <c r="D589" s="486">
        <v>4.2418535123620961E-2</v>
      </c>
      <c r="E589" s="487">
        <v>8.1706343298808465E-2</v>
      </c>
      <c r="F589" s="486">
        <v>0</v>
      </c>
      <c r="G589" s="487">
        <v>6.4140216660474592E-2</v>
      </c>
      <c r="H589" s="487">
        <v>8.1806044876532133E-2</v>
      </c>
      <c r="I589" s="487">
        <v>8.7487027148401425E-2</v>
      </c>
      <c r="J589" s="487">
        <v>8.7487027148401425E-2</v>
      </c>
      <c r="K589" s="487">
        <v>8.7487027148401425E-2</v>
      </c>
      <c r="L589" s="487">
        <v>8.7487027148401425E-2</v>
      </c>
      <c r="M589" s="481">
        <v>3.4851489306515715E-2</v>
      </c>
      <c r="N589" s="481">
        <v>3.4851489306515715E-2</v>
      </c>
      <c r="O589" s="486">
        <v>3.4851489306515715E-2</v>
      </c>
      <c r="P589" s="486">
        <v>4.813839613706395E-2</v>
      </c>
      <c r="Q589" s="488">
        <f t="shared" si="100"/>
        <v>4.1494942721789829E-2</v>
      </c>
      <c r="R589" s="487">
        <f t="shared" si="101"/>
        <v>4.813839613706395E-2</v>
      </c>
      <c r="S589" s="489">
        <v>0</v>
      </c>
      <c r="T589" s="487">
        <f t="shared" si="102"/>
        <v>4.3255743053692432E-2</v>
      </c>
      <c r="U589" s="487">
        <v>0</v>
      </c>
      <c r="V589" s="489">
        <f t="shared" si="103"/>
        <v>4.3324556523357559E-2</v>
      </c>
      <c r="W589" s="489">
        <f t="shared" si="104"/>
        <v>3.851071690965116E-2</v>
      </c>
      <c r="X589" s="489">
        <f t="shared" si="105"/>
        <v>3.3696877295944762E-2</v>
      </c>
      <c r="Y589" s="489">
        <f t="shared" si="106"/>
        <v>5.0545315943917146E-2</v>
      </c>
      <c r="Z589" s="489">
        <f t="shared" si="107"/>
        <v>6.4184528182751929E-2</v>
      </c>
      <c r="AA589" s="487">
        <v>0</v>
      </c>
      <c r="AB589" s="485">
        <v>5.4194693919981538E-2</v>
      </c>
      <c r="AC589" s="485">
        <v>3.9004515674104276E-2</v>
      </c>
      <c r="AD589" s="489">
        <f t="shared" si="108"/>
        <v>0</v>
      </c>
      <c r="AE589" s="489">
        <f t="shared" si="109"/>
        <v>0</v>
      </c>
    </row>
    <row r="590" spans="1:31" x14ac:dyDescent="0.2">
      <c r="A590" s="485">
        <v>7.4287072023376824E-2</v>
      </c>
      <c r="B590" s="485">
        <f t="shared" si="99"/>
        <v>4.2604975587163918E-2</v>
      </c>
      <c r="C590" s="486">
        <v>4.3021310853487989E-2</v>
      </c>
      <c r="D590" s="486">
        <v>4.218864032083984E-2</v>
      </c>
      <c r="E590" s="487">
        <v>8.1286127213550968E-2</v>
      </c>
      <c r="F590" s="486">
        <v>0</v>
      </c>
      <c r="G590" s="487">
        <v>6.3810341463161974E-2</v>
      </c>
      <c r="H590" s="487">
        <v>8.1385315570351849E-2</v>
      </c>
      <c r="I590" s="487">
        <v>8.7037081463015711E-2</v>
      </c>
      <c r="J590" s="487">
        <v>8.7037081463015711E-2</v>
      </c>
      <c r="K590" s="487">
        <v>8.7037081463015711E-2</v>
      </c>
      <c r="L590" s="487">
        <v>8.7037081463015711E-2</v>
      </c>
      <c r="M590" s="481">
        <v>3.4661421796278027E-2</v>
      </c>
      <c r="N590" s="481">
        <v>3.4661421796278027E-2</v>
      </c>
      <c r="O590" s="486">
        <v>3.4661421796278027E-2</v>
      </c>
      <c r="P590" s="486">
        <v>4.7875866607259981E-2</v>
      </c>
      <c r="Q590" s="488">
        <f t="shared" si="100"/>
        <v>4.1268644201769004E-2</v>
      </c>
      <c r="R590" s="487">
        <f t="shared" si="101"/>
        <v>4.7875866607259981E-2</v>
      </c>
      <c r="S590" s="489">
        <v>0</v>
      </c>
      <c r="T590" s="487">
        <f t="shared" si="102"/>
        <v>4.3021310853487989E-2</v>
      </c>
      <c r="U590" s="487">
        <v>0</v>
      </c>
      <c r="V590" s="489">
        <f t="shared" si="103"/>
        <v>4.3088279946533983E-2</v>
      </c>
      <c r="W590" s="489">
        <f t="shared" si="104"/>
        <v>3.8300693285807985E-2</v>
      </c>
      <c r="X590" s="489">
        <f t="shared" si="105"/>
        <v>3.3513106625081987E-2</v>
      </c>
      <c r="Y590" s="489">
        <f t="shared" si="106"/>
        <v>5.0269659937622981E-2</v>
      </c>
      <c r="Z590" s="489">
        <f t="shared" si="107"/>
        <v>6.3834488809679971E-2</v>
      </c>
      <c r="AA590" s="487">
        <v>0</v>
      </c>
      <c r="AB590" s="485">
        <v>5.391597179869969E-2</v>
      </c>
      <c r="AC590" s="485">
        <v>3.8803915621216899E-2</v>
      </c>
      <c r="AD590" s="489">
        <f t="shared" si="108"/>
        <v>0</v>
      </c>
      <c r="AE590" s="489">
        <f t="shared" si="109"/>
        <v>0</v>
      </c>
    </row>
    <row r="591" spans="1:31" x14ac:dyDescent="0.2">
      <c r="A591" s="485">
        <v>7.3905012658739E-2</v>
      </c>
      <c r="B591" s="485">
        <f t="shared" si="99"/>
        <v>4.3077175794716656E-2</v>
      </c>
      <c r="C591" s="486">
        <v>4.2791896484817869E-2</v>
      </c>
      <c r="D591" s="486">
        <v>4.3362455104615442E-2</v>
      </c>
      <c r="E591" s="487">
        <v>8.0868072301480035E-2</v>
      </c>
      <c r="F591" s="486">
        <v>0</v>
      </c>
      <c r="G591" s="487">
        <v>6.3482162824599342E-2</v>
      </c>
      <c r="H591" s="487">
        <v>8.0966750079197042E-2</v>
      </c>
      <c r="I591" s="487">
        <v>8.6589449847800148E-2</v>
      </c>
      <c r="J591" s="487">
        <v>8.6589449847800148E-2</v>
      </c>
      <c r="K591" s="487">
        <v>8.6589449847800148E-2</v>
      </c>
      <c r="L591" s="487">
        <v>8.6589449847800148E-2</v>
      </c>
      <c r="M591" s="481">
        <v>3.4475428810683974E-2</v>
      </c>
      <c r="N591" s="481">
        <v>3.4475428810683974E-2</v>
      </c>
      <c r="O591" s="486">
        <v>3.4475428810683974E-2</v>
      </c>
      <c r="P591" s="486">
        <v>4.761896498849421E-2</v>
      </c>
      <c r="Q591" s="488">
        <f t="shared" si="100"/>
        <v>4.1047196899589092E-2</v>
      </c>
      <c r="R591" s="487">
        <f t="shared" si="101"/>
        <v>4.761896498849421E-2</v>
      </c>
      <c r="S591" s="489">
        <v>0</v>
      </c>
      <c r="T591" s="487">
        <f t="shared" si="102"/>
        <v>4.2791896484817869E-2</v>
      </c>
      <c r="U591" s="487">
        <v>0</v>
      </c>
      <c r="V591" s="489">
        <f t="shared" si="103"/>
        <v>4.2857068489644788E-2</v>
      </c>
      <c r="W591" s="489">
        <f t="shared" si="104"/>
        <v>3.8095171990795373E-2</v>
      </c>
      <c r="X591" s="489">
        <f t="shared" si="105"/>
        <v>3.3333275491945945E-2</v>
      </c>
      <c r="Y591" s="489">
        <f t="shared" si="106"/>
        <v>4.9999913237918921E-2</v>
      </c>
      <c r="Z591" s="489">
        <f t="shared" si="107"/>
        <v>6.3491953317992275E-2</v>
      </c>
      <c r="AA591" s="487">
        <v>0</v>
      </c>
      <c r="AB591" s="485">
        <v>5.3638683139169765E-2</v>
      </c>
      <c r="AC591" s="485">
        <v>3.8604347253520924E-2</v>
      </c>
      <c r="AD591" s="489">
        <f t="shared" si="108"/>
        <v>0</v>
      </c>
      <c r="AE591" s="489">
        <f t="shared" si="109"/>
        <v>0</v>
      </c>
    </row>
    <row r="592" spans="1:31" x14ac:dyDescent="0.2">
      <c r="A592" s="485">
        <v>7.3524918230308683E-2</v>
      </c>
      <c r="B592" s="485">
        <f t="shared" si="99"/>
        <v>4.2151805243075866E-2</v>
      </c>
      <c r="C592" s="486">
        <v>4.2563712134702017E-2</v>
      </c>
      <c r="D592" s="486">
        <v>4.1739898351449714E-2</v>
      </c>
      <c r="E592" s="487">
        <v>8.0452167447672404E-2</v>
      </c>
      <c r="F592" s="486">
        <v>0</v>
      </c>
      <c r="G592" s="487">
        <v>6.3155672019330505E-2</v>
      </c>
      <c r="H592" s="487">
        <v>8.0550337274545428E-2</v>
      </c>
      <c r="I592" s="487">
        <v>8.6144120401494342E-2</v>
      </c>
      <c r="J592" s="487">
        <v>8.6144120401494342E-2</v>
      </c>
      <c r="K592" s="487">
        <v>8.6144120401494342E-2</v>
      </c>
      <c r="L592" s="487">
        <v>8.6144120401494342E-2</v>
      </c>
      <c r="M592" s="481">
        <v>3.4290439286673198E-2</v>
      </c>
      <c r="N592" s="481">
        <v>3.4290439286673198E-2</v>
      </c>
      <c r="O592" s="486">
        <v>3.4290439286673198E-2</v>
      </c>
      <c r="P592" s="486">
        <v>4.7363449394606134E-2</v>
      </c>
      <c r="Q592" s="488">
        <f t="shared" si="100"/>
        <v>4.0826944340639666E-2</v>
      </c>
      <c r="R592" s="487">
        <f t="shared" si="101"/>
        <v>4.7363449394606134E-2</v>
      </c>
      <c r="S592" s="489">
        <v>0</v>
      </c>
      <c r="T592" s="487">
        <f t="shared" si="102"/>
        <v>4.2563712134702017E-2</v>
      </c>
      <c r="U592" s="487">
        <v>0</v>
      </c>
      <c r="V592" s="489">
        <f t="shared" si="103"/>
        <v>4.2627104455145524E-2</v>
      </c>
      <c r="W592" s="489">
        <f t="shared" si="104"/>
        <v>3.7890759515684908E-2</v>
      </c>
      <c r="X592" s="489">
        <f t="shared" si="105"/>
        <v>3.3154414576224291E-2</v>
      </c>
      <c r="Y592" s="489">
        <f t="shared" si="106"/>
        <v>4.9731621864336446E-2</v>
      </c>
      <c r="Z592" s="489">
        <f t="shared" si="107"/>
        <v>6.315126585947485E-2</v>
      </c>
      <c r="AA592" s="487">
        <v>0</v>
      </c>
      <c r="AB592" s="485">
        <v>5.336282056912945E-2</v>
      </c>
      <c r="AC592" s="485">
        <v>3.8405805265063923E-2</v>
      </c>
      <c r="AD592" s="489">
        <f t="shared" si="108"/>
        <v>0</v>
      </c>
      <c r="AE592" s="489">
        <f t="shared" si="109"/>
        <v>0</v>
      </c>
    </row>
    <row r="593" spans="1:31" x14ac:dyDescent="0.2">
      <c r="A593" s="485">
        <v>7.3146778632362838E-2</v>
      </c>
      <c r="B593" s="485">
        <f t="shared" si="99"/>
        <v>4.261898286517736E-2</v>
      </c>
      <c r="C593" s="486">
        <v>4.233673794554043E-2</v>
      </c>
      <c r="D593" s="486">
        <v>4.2901227784814297E-2</v>
      </c>
      <c r="E593" s="487">
        <v>8.003840159436891E-2</v>
      </c>
      <c r="F593" s="486">
        <v>0</v>
      </c>
      <c r="G593" s="487">
        <v>6.283086036677453E-2</v>
      </c>
      <c r="H593" s="487">
        <v>8.0136066085108801E-2</v>
      </c>
      <c r="I593" s="487">
        <v>8.5701081284046091E-2</v>
      </c>
      <c r="J593" s="487">
        <v>8.5701081284046091E-2</v>
      </c>
      <c r="K593" s="487">
        <v>8.5701081284046091E-2</v>
      </c>
      <c r="L593" s="487">
        <v>8.5701081284046091E-2</v>
      </c>
      <c r="M593" s="481">
        <v>3.4106436991044771E-2</v>
      </c>
      <c r="N593" s="481">
        <v>3.4106436991044771E-2</v>
      </c>
      <c r="O593" s="486">
        <v>3.4106436991044771E-2</v>
      </c>
      <c r="P593" s="486">
        <v>4.7109297403591099E-2</v>
      </c>
      <c r="Q593" s="488">
        <f t="shared" si="100"/>
        <v>4.0607867197317932E-2</v>
      </c>
      <c r="R593" s="487">
        <f t="shared" si="101"/>
        <v>4.7109297403591099E-2</v>
      </c>
      <c r="S593" s="489">
        <v>0</v>
      </c>
      <c r="T593" s="487">
        <f t="shared" si="102"/>
        <v>4.233673794554043E-2</v>
      </c>
      <c r="U593" s="487">
        <v>0</v>
      </c>
      <c r="V593" s="489">
        <f t="shared" si="103"/>
        <v>4.2398367663231989E-2</v>
      </c>
      <c r="W593" s="489">
        <f t="shared" si="104"/>
        <v>3.768743792287288E-2</v>
      </c>
      <c r="X593" s="489">
        <f t="shared" si="105"/>
        <v>3.297650818251377E-2</v>
      </c>
      <c r="Y593" s="489">
        <f t="shared" si="106"/>
        <v>4.9464762273770654E-2</v>
      </c>
      <c r="Z593" s="489">
        <f t="shared" si="107"/>
        <v>6.2812396538121457E-2</v>
      </c>
      <c r="AA593" s="487">
        <v>0</v>
      </c>
      <c r="AB593" s="485">
        <v>5.3088376754231788E-2</v>
      </c>
      <c r="AC593" s="485">
        <v>3.8208284377181996E-2</v>
      </c>
      <c r="AD593" s="489">
        <f t="shared" si="108"/>
        <v>0</v>
      </c>
      <c r="AE593" s="489">
        <f t="shared" si="109"/>
        <v>0</v>
      </c>
    </row>
    <row r="594" spans="1:31" x14ac:dyDescent="0.2">
      <c r="A594" s="485">
        <v>7.277058381127427E-2</v>
      </c>
      <c r="B594" s="485">
        <f t="shared" si="99"/>
        <v>4.1703455072170215E-2</v>
      </c>
      <c r="C594" s="486">
        <v>4.2110980691767969E-2</v>
      </c>
      <c r="D594" s="486">
        <v>4.1295929452572461E-2</v>
      </c>
      <c r="E594" s="487">
        <v>7.9626763740680478E-2</v>
      </c>
      <c r="F594" s="486">
        <v>0</v>
      </c>
      <c r="G594" s="487">
        <v>6.250771923099499E-2</v>
      </c>
      <c r="H594" s="487">
        <v>7.9723925496538714E-2</v>
      </c>
      <c r="I594" s="487">
        <v>8.5260320716296592E-2</v>
      </c>
      <c r="J594" s="487">
        <v>8.5260320716296592E-2</v>
      </c>
      <c r="K594" s="487">
        <v>8.5260320716296592E-2</v>
      </c>
      <c r="L594" s="487">
        <v>8.5260320716296592E-2</v>
      </c>
      <c r="M594" s="481">
        <v>3.3923427416912316E-2</v>
      </c>
      <c r="N594" s="481">
        <v>3.3923427416912316E-2</v>
      </c>
      <c r="O594" s="486">
        <v>3.3923427416912316E-2</v>
      </c>
      <c r="P594" s="486">
        <v>4.6856516602777044E-2</v>
      </c>
      <c r="Q594" s="488">
        <f t="shared" si="100"/>
        <v>4.0389972009844677E-2</v>
      </c>
      <c r="R594" s="487">
        <f t="shared" si="101"/>
        <v>4.6856516602777044E-2</v>
      </c>
      <c r="S594" s="489">
        <v>0</v>
      </c>
      <c r="T594" s="487">
        <f t="shared" si="102"/>
        <v>4.2110980691767969E-2</v>
      </c>
      <c r="U594" s="487">
        <v>0</v>
      </c>
      <c r="V594" s="489">
        <f t="shared" si="103"/>
        <v>4.2170864942499338E-2</v>
      </c>
      <c r="W594" s="489">
        <f t="shared" si="104"/>
        <v>3.7485213282221638E-2</v>
      </c>
      <c r="X594" s="489">
        <f t="shared" si="105"/>
        <v>3.2799561621943932E-2</v>
      </c>
      <c r="Y594" s="489">
        <f t="shared" si="106"/>
        <v>4.9199342432915898E-2</v>
      </c>
      <c r="Z594" s="489">
        <f t="shared" si="107"/>
        <v>6.2475355470369393E-2</v>
      </c>
      <c r="AA594" s="487">
        <v>0</v>
      </c>
      <c r="AB594" s="485">
        <v>5.2815344397850232E-2</v>
      </c>
      <c r="AC594" s="485">
        <v>3.8011779338359357E-2</v>
      </c>
      <c r="AD594" s="489">
        <f t="shared" si="108"/>
        <v>0</v>
      </c>
      <c r="AE594" s="489">
        <f t="shared" si="109"/>
        <v>0</v>
      </c>
    </row>
    <row r="595" spans="1:31" x14ac:dyDescent="0.2">
      <c r="A595" s="485">
        <v>7.2396323764929549E-2</v>
      </c>
      <c r="B595" s="485">
        <f t="shared" si="99"/>
        <v>3.2765238042690811E-2</v>
      </c>
      <c r="C595" s="486">
        <v>3.3085419521935347E-2</v>
      </c>
      <c r="D595" s="486">
        <v>3.2445056563446276E-2</v>
      </c>
      <c r="E595" s="487">
        <v>7.9217242942295679E-2</v>
      </c>
      <c r="F595" s="486">
        <v>0</v>
      </c>
      <c r="G595" s="487">
        <v>6.2186240020470379E-2</v>
      </c>
      <c r="H595" s="487">
        <v>7.9313904551133629E-2</v>
      </c>
      <c r="I595" s="487">
        <v>8.4821826979667225E-2</v>
      </c>
      <c r="J595" s="487">
        <v>8.4821826979667225E-2</v>
      </c>
      <c r="K595" s="487">
        <v>8.4821826979667225E-2</v>
      </c>
      <c r="L595" s="487">
        <v>8.4821826979667225E-2</v>
      </c>
      <c r="M595" s="481">
        <v>3.3738421223026178E-2</v>
      </c>
      <c r="N595" s="481">
        <v>3.3738421223026178E-2</v>
      </c>
      <c r="O595" s="486">
        <v>3.3738421223026178E-2</v>
      </c>
      <c r="P595" s="486">
        <v>4.6600977983730571E-2</v>
      </c>
      <c r="Q595" s="488">
        <f t="shared" si="100"/>
        <v>4.0169699603378378E-2</v>
      </c>
      <c r="R595" s="487">
        <f t="shared" si="101"/>
        <v>4.6600977983730571E-2</v>
      </c>
      <c r="S595" s="489">
        <v>0</v>
      </c>
      <c r="T595" s="487">
        <f t="shared" si="102"/>
        <v>3.3085419521935347E-2</v>
      </c>
      <c r="U595" s="487">
        <v>0</v>
      </c>
      <c r="V595" s="489">
        <f t="shared" si="103"/>
        <v>4.1940880185357514E-2</v>
      </c>
      <c r="W595" s="489">
        <f t="shared" si="104"/>
        <v>3.7280782386984457E-2</v>
      </c>
      <c r="X595" s="489">
        <f t="shared" si="105"/>
        <v>3.26206845886114E-2</v>
      </c>
      <c r="Y595" s="489">
        <f t="shared" si="106"/>
        <v>4.8931026882917096E-2</v>
      </c>
      <c r="Z595" s="489">
        <f t="shared" si="107"/>
        <v>6.2134637311640761E-2</v>
      </c>
      <c r="AA595" s="487">
        <v>0</v>
      </c>
      <c r="AB595" s="485">
        <v>5.2543716240884615E-2</v>
      </c>
      <c r="AC595" s="485">
        <v>3.7816284924088742E-2</v>
      </c>
      <c r="AD595" s="489">
        <f t="shared" si="108"/>
        <v>0</v>
      </c>
      <c r="AE595" s="489">
        <f t="shared" si="109"/>
        <v>0</v>
      </c>
    </row>
    <row r="596" spans="1:31" x14ac:dyDescent="0.2">
      <c r="A596" s="485">
        <v>7.2023988542845474E-2</v>
      </c>
      <c r="B596" s="485">
        <f t="shared" si="99"/>
        <v>3.8001870914179135E-2</v>
      </c>
      <c r="C596" s="486">
        <v>3.6440150191678622E-2</v>
      </c>
      <c r="D596" s="486">
        <v>3.9563591636679649E-2</v>
      </c>
      <c r="E596" s="487">
        <v>7.8809828311189711E-2</v>
      </c>
      <c r="F596" s="486">
        <v>0</v>
      </c>
      <c r="G596" s="487">
        <v>6.1866414187865662E-2</v>
      </c>
      <c r="H596" s="487">
        <v>7.8905992347547554E-2</v>
      </c>
      <c r="I596" s="487">
        <v>8.4385588415847992E-2</v>
      </c>
      <c r="J596" s="487">
        <v>8.4385588415847992E-2</v>
      </c>
      <c r="K596" s="487">
        <v>8.4385588415847992E-2</v>
      </c>
      <c r="L596" s="487">
        <v>8.4385588415847992E-2</v>
      </c>
      <c r="M596" s="481">
        <v>3.3563296229177676E-2</v>
      </c>
      <c r="N596" s="481">
        <v>3.3563296229177676E-2</v>
      </c>
      <c r="O596" s="486">
        <v>3.3563296229177676E-2</v>
      </c>
      <c r="P596" s="486">
        <v>4.6359087708877825E-2</v>
      </c>
      <c r="Q596" s="488">
        <f t="shared" si="100"/>
        <v>3.9961191969027754E-2</v>
      </c>
      <c r="R596" s="487">
        <f t="shared" si="101"/>
        <v>4.6359087708877825E-2</v>
      </c>
      <c r="S596" s="489">
        <v>0</v>
      </c>
      <c r="T596" s="487">
        <f t="shared" si="102"/>
        <v>3.6440150191678622E-2</v>
      </c>
      <c r="U596" s="487">
        <v>0</v>
      </c>
      <c r="V596" s="489">
        <f t="shared" si="103"/>
        <v>4.1723178937990046E-2</v>
      </c>
      <c r="W596" s="489">
        <f t="shared" si="104"/>
        <v>3.7087270167102261E-2</v>
      </c>
      <c r="X596" s="489">
        <f t="shared" si="105"/>
        <v>3.2451361396214476E-2</v>
      </c>
      <c r="Y596" s="489">
        <f t="shared" si="106"/>
        <v>4.8677042094321721E-2</v>
      </c>
      <c r="Z596" s="489">
        <f t="shared" si="107"/>
        <v>6.1812116945170435E-2</v>
      </c>
      <c r="AA596" s="487">
        <v>0</v>
      </c>
      <c r="AB596" s="485">
        <v>5.2273485061568155E-2</v>
      </c>
      <c r="AC596" s="485">
        <v>3.7621795936732524E-2</v>
      </c>
      <c r="AD596" s="489">
        <f t="shared" si="108"/>
        <v>0</v>
      </c>
      <c r="AE596" s="489">
        <f t="shared" si="109"/>
        <v>0</v>
      </c>
    </row>
    <row r="597" spans="1:31" x14ac:dyDescent="0.2">
      <c r="A597" s="485">
        <v>7.165356824558694E-2</v>
      </c>
      <c r="B597" s="485">
        <f t="shared" si="99"/>
        <v>4.3921320773812098E-2</v>
      </c>
      <c r="C597" s="486">
        <v>4.4350519348149028E-2</v>
      </c>
      <c r="D597" s="486">
        <v>4.3492122199475174E-2</v>
      </c>
      <c r="E597" s="487">
        <v>7.8404509015334925E-2</v>
      </c>
      <c r="F597" s="486">
        <v>0</v>
      </c>
      <c r="G597" s="487">
        <v>6.154823322980503E-2</v>
      </c>
      <c r="H597" s="487">
        <v>7.8500178040500246E-2</v>
      </c>
      <c r="I597" s="487">
        <v>8.39515934264876E-2</v>
      </c>
      <c r="J597" s="487">
        <v>8.39515934264876E-2</v>
      </c>
      <c r="K597" s="487">
        <v>8.39515934264876E-2</v>
      </c>
      <c r="L597" s="487">
        <v>8.39515934264876E-2</v>
      </c>
      <c r="M597" s="481">
        <v>4.522585854580987E-2</v>
      </c>
      <c r="N597" s="481">
        <v>4.522585854580987E-2</v>
      </c>
      <c r="O597" s="486">
        <v>4.522585854580987E-2</v>
      </c>
      <c r="P597" s="486">
        <v>4.6118474175003484E-2</v>
      </c>
      <c r="Q597" s="488">
        <f t="shared" si="100"/>
        <v>4.5672166360406677E-2</v>
      </c>
      <c r="R597" s="487">
        <f t="shared" si="101"/>
        <v>4.6118474175003484E-2</v>
      </c>
      <c r="S597" s="489">
        <v>0</v>
      </c>
      <c r="T597" s="487">
        <f t="shared" si="102"/>
        <v>4.4350519348149028E-2</v>
      </c>
      <c r="U597" s="487">
        <v>0</v>
      </c>
      <c r="V597" s="489">
        <f t="shared" si="103"/>
        <v>4.1506626757503134E-2</v>
      </c>
      <c r="W597" s="489">
        <f t="shared" si="104"/>
        <v>3.6894779340002785E-2</v>
      </c>
      <c r="X597" s="489">
        <f t="shared" si="105"/>
        <v>3.2282931922502436E-2</v>
      </c>
      <c r="Y597" s="489">
        <f t="shared" si="106"/>
        <v>4.8424397883753661E-2</v>
      </c>
      <c r="Z597" s="489">
        <f t="shared" si="107"/>
        <v>6.1491298900004647E-2</v>
      </c>
      <c r="AA597" s="487">
        <v>0</v>
      </c>
      <c r="AB597" s="485">
        <v>5.2004643675275471E-2</v>
      </c>
      <c r="AC597" s="485">
        <v>3.7428307205384509E-2</v>
      </c>
      <c r="AD597" s="489">
        <f t="shared" si="108"/>
        <v>0</v>
      </c>
      <c r="AE597" s="489">
        <f t="shared" si="109"/>
        <v>0</v>
      </c>
    </row>
    <row r="598" spans="1:31" x14ac:dyDescent="0.2">
      <c r="A598" s="485">
        <v>7.1285053024650546E-2</v>
      </c>
      <c r="B598" s="485">
        <f t="shared" si="99"/>
        <v>4.7416400192974509E-2</v>
      </c>
      <c r="C598" s="486">
        <v>4.7102384297656799E-2</v>
      </c>
      <c r="D598" s="486">
        <v>4.7730416088292225E-2</v>
      </c>
      <c r="E598" s="487">
        <v>7.8001274278412872E-2</v>
      </c>
      <c r="F598" s="486">
        <v>0</v>
      </c>
      <c r="G598" s="487">
        <v>6.1231688686645781E-2</v>
      </c>
      <c r="H598" s="487">
        <v>7.8096450840488857E-2</v>
      </c>
      <c r="I598" s="487">
        <v>8.3519830472885026E-2</v>
      </c>
      <c r="J598" s="487">
        <v>8.3519830472885026E-2</v>
      </c>
      <c r="K598" s="487">
        <v>8.3519830472885026E-2</v>
      </c>
      <c r="L598" s="487">
        <v>8.3519830472885026E-2</v>
      </c>
      <c r="M598" s="481">
        <v>4.6482616083213947E-2</v>
      </c>
      <c r="N598" s="481">
        <v>4.6482616083213947E-2</v>
      </c>
      <c r="O598" s="486">
        <v>4.6482616083213947E-2</v>
      </c>
      <c r="P598" s="486">
        <v>4.5871002713697977E-2</v>
      </c>
      <c r="Q598" s="488">
        <f t="shared" si="100"/>
        <v>4.6176809398455962E-2</v>
      </c>
      <c r="R598" s="487">
        <f t="shared" si="101"/>
        <v>4.5871002713697977E-2</v>
      </c>
      <c r="S598" s="489">
        <v>0</v>
      </c>
      <c r="T598" s="487">
        <f t="shared" si="102"/>
        <v>4.7102384297656799E-2</v>
      </c>
      <c r="U598" s="487">
        <v>0</v>
      </c>
      <c r="V598" s="489">
        <f t="shared" si="103"/>
        <v>4.1283902442328178E-2</v>
      </c>
      <c r="W598" s="489">
        <f t="shared" si="104"/>
        <v>3.669680217095838E-2</v>
      </c>
      <c r="X598" s="489">
        <f t="shared" si="105"/>
        <v>3.2109701899588582E-2</v>
      </c>
      <c r="Y598" s="489">
        <f t="shared" si="106"/>
        <v>4.8164552849382876E-2</v>
      </c>
      <c r="Z598" s="489">
        <f t="shared" si="107"/>
        <v>6.1161336951597305E-2</v>
      </c>
      <c r="AA598" s="487">
        <v>0</v>
      </c>
      <c r="AB598" s="485">
        <v>5.1737184934331541E-2</v>
      </c>
      <c r="AC598" s="485">
        <v>3.723581358573242E-2</v>
      </c>
      <c r="AD598" s="489">
        <f t="shared" si="108"/>
        <v>0</v>
      </c>
      <c r="AE598" s="489">
        <f t="shared" si="109"/>
        <v>0</v>
      </c>
    </row>
    <row r="599" spans="1:31" x14ac:dyDescent="0.2">
      <c r="A599" s="485">
        <v>7.091843308223178E-2</v>
      </c>
      <c r="B599" s="485">
        <f t="shared" si="99"/>
        <v>4.3451229214914254E-2</v>
      </c>
      <c r="C599" s="486">
        <v>4.3875834060662602E-2</v>
      </c>
      <c r="D599" s="486">
        <v>4.3026624369165906E-2</v>
      </c>
      <c r="E599" s="487">
        <v>7.7600113379527727E-2</v>
      </c>
      <c r="F599" s="486">
        <v>0</v>
      </c>
      <c r="G599" s="487">
        <v>6.0916772142253446E-2</v>
      </c>
      <c r="H599" s="487">
        <v>7.7694800013501042E-2</v>
      </c>
      <c r="I599" s="487">
        <v>8.3090288075682819E-2</v>
      </c>
      <c r="J599" s="487">
        <v>8.3090288075682819E-2</v>
      </c>
      <c r="K599" s="487">
        <v>8.3090288075682819E-2</v>
      </c>
      <c r="L599" s="487">
        <v>8.3090288075682819E-2</v>
      </c>
      <c r="M599" s="481">
        <v>4.4741804469754634E-2</v>
      </c>
      <c r="N599" s="481">
        <v>4.4741804469754634E-2</v>
      </c>
      <c r="O599" s="486">
        <v>4.4741804469754634E-2</v>
      </c>
      <c r="P599" s="486">
        <v>4.5624866400078741E-2</v>
      </c>
      <c r="Q599" s="488">
        <f t="shared" si="100"/>
        <v>4.5183335434916691E-2</v>
      </c>
      <c r="R599" s="487">
        <f t="shared" si="101"/>
        <v>4.5624866400078741E-2</v>
      </c>
      <c r="S599" s="489">
        <v>0</v>
      </c>
      <c r="T599" s="487">
        <f t="shared" si="102"/>
        <v>4.3875834060662602E-2</v>
      </c>
      <c r="U599" s="487">
        <v>0</v>
      </c>
      <c r="V599" s="489">
        <f t="shared" si="103"/>
        <v>4.106237976007087E-2</v>
      </c>
      <c r="W599" s="489">
        <f t="shared" si="104"/>
        <v>3.6499893120062993E-2</v>
      </c>
      <c r="X599" s="489">
        <f t="shared" si="105"/>
        <v>3.1937406480055115E-2</v>
      </c>
      <c r="Y599" s="489">
        <f t="shared" si="106"/>
        <v>4.7906109720082683E-2</v>
      </c>
      <c r="Z599" s="489">
        <f t="shared" si="107"/>
        <v>6.0833155200104988E-2</v>
      </c>
      <c r="AA599" s="487">
        <v>0</v>
      </c>
      <c r="AB599" s="485">
        <v>5.1471101727821704E-2</v>
      </c>
      <c r="AC599" s="485">
        <v>3.7044309959921189E-2</v>
      </c>
      <c r="AD599" s="489">
        <f t="shared" si="108"/>
        <v>0</v>
      </c>
      <c r="AE599" s="489">
        <f t="shared" si="109"/>
        <v>0</v>
      </c>
    </row>
    <row r="600" spans="1:31" x14ac:dyDescent="0.2">
      <c r="A600" s="485">
        <v>7.0553698670875742E-2</v>
      </c>
      <c r="B600" s="485">
        <f t="shared" si="99"/>
        <v>4.6908900666746009E-2</v>
      </c>
      <c r="C600" s="486">
        <v>4.6598245695443054E-2</v>
      </c>
      <c r="D600" s="486">
        <v>4.7219555638048957E-2</v>
      </c>
      <c r="E600" s="487">
        <v>7.720101565292127E-2</v>
      </c>
      <c r="F600" s="486">
        <v>0</v>
      </c>
      <c r="G600" s="487">
        <v>6.0603475223778E-2</v>
      </c>
      <c r="H600" s="487">
        <v>7.7295214880729587E-2</v>
      </c>
      <c r="I600" s="487">
        <v>8.2662954814561818E-2</v>
      </c>
      <c r="J600" s="487">
        <v>8.2662954814561818E-2</v>
      </c>
      <c r="K600" s="487">
        <v>8.2662954814561818E-2</v>
      </c>
      <c r="L600" s="487">
        <v>8.2662954814561818E-2</v>
      </c>
      <c r="M600" s="481">
        <v>4.5985110883660911E-2</v>
      </c>
      <c r="N600" s="481">
        <v>4.5985110883660911E-2</v>
      </c>
      <c r="O600" s="486">
        <v>4.5985110883660911E-2</v>
      </c>
      <c r="P600" s="486">
        <v>4.5380043635191693E-2</v>
      </c>
      <c r="Q600" s="488">
        <f t="shared" si="100"/>
        <v>4.5682577259426302E-2</v>
      </c>
      <c r="R600" s="487">
        <f t="shared" si="101"/>
        <v>4.5380043635191693E-2</v>
      </c>
      <c r="S600" s="489">
        <v>0</v>
      </c>
      <c r="T600" s="487">
        <f t="shared" si="102"/>
        <v>4.6598245695443054E-2</v>
      </c>
      <c r="U600" s="487">
        <v>0</v>
      </c>
      <c r="V600" s="489">
        <f t="shared" si="103"/>
        <v>4.0842039271672521E-2</v>
      </c>
      <c r="W600" s="489">
        <f t="shared" si="104"/>
        <v>3.6304034908153357E-2</v>
      </c>
      <c r="X600" s="489">
        <f t="shared" si="105"/>
        <v>3.1766030544634186E-2</v>
      </c>
      <c r="Y600" s="489">
        <f t="shared" si="106"/>
        <v>4.7649045816951272E-2</v>
      </c>
      <c r="Z600" s="489">
        <f t="shared" si="107"/>
        <v>6.0506724846922252E-2</v>
      </c>
      <c r="AA600" s="487">
        <v>0</v>
      </c>
      <c r="AB600" s="485">
        <v>5.1206386981402535E-2</v>
      </c>
      <c r="AC600" s="485">
        <v>3.6853791236416827E-2</v>
      </c>
      <c r="AD600" s="489">
        <f t="shared" si="108"/>
        <v>0</v>
      </c>
      <c r="AE600" s="489">
        <f t="shared" si="109"/>
        <v>0</v>
      </c>
    </row>
    <row r="601" spans="1:31" x14ac:dyDescent="0.2">
      <c r="A601" s="485">
        <v>7.0190840093244333E-2</v>
      </c>
      <c r="B601" s="485">
        <f t="shared" si="99"/>
        <v>4.2986169063766774E-2</v>
      </c>
      <c r="C601" s="486">
        <v>4.3406229347777527E-2</v>
      </c>
      <c r="D601" s="486">
        <v>4.2566108779756022E-2</v>
      </c>
      <c r="E601" s="487">
        <v>7.680397048768936E-2</v>
      </c>
      <c r="F601" s="486">
        <v>0</v>
      </c>
      <c r="G601" s="487">
        <v>6.0291789601431257E-2</v>
      </c>
      <c r="H601" s="487">
        <v>7.6897684818288514E-2</v>
      </c>
      <c r="I601" s="487">
        <v>8.223781932793757E-2</v>
      </c>
      <c r="J601" s="487">
        <v>8.223781932793757E-2</v>
      </c>
      <c r="K601" s="487">
        <v>8.223781932793757E-2</v>
      </c>
      <c r="L601" s="487">
        <v>8.223781932793757E-2</v>
      </c>
      <c r="M601" s="481">
        <v>4.4262931242799446E-2</v>
      </c>
      <c r="N601" s="481">
        <v>4.4262931242799446E-2</v>
      </c>
      <c r="O601" s="486">
        <v>4.4262931242799446E-2</v>
      </c>
      <c r="P601" s="486">
        <v>4.5136541727854695E-2</v>
      </c>
      <c r="Q601" s="488">
        <f t="shared" si="100"/>
        <v>4.4699736485327074E-2</v>
      </c>
      <c r="R601" s="487">
        <f t="shared" si="101"/>
        <v>4.5136541727854695E-2</v>
      </c>
      <c r="S601" s="489">
        <v>0</v>
      </c>
      <c r="T601" s="487">
        <f t="shared" si="102"/>
        <v>4.3406229347777527E-2</v>
      </c>
      <c r="U601" s="487">
        <v>0</v>
      </c>
      <c r="V601" s="489">
        <f t="shared" si="103"/>
        <v>4.062288755506923E-2</v>
      </c>
      <c r="W601" s="489">
        <f t="shared" si="104"/>
        <v>3.6109233382283758E-2</v>
      </c>
      <c r="X601" s="489">
        <f t="shared" si="105"/>
        <v>3.1595579209498285E-2</v>
      </c>
      <c r="Y601" s="489">
        <f t="shared" si="106"/>
        <v>4.7393368814247432E-2</v>
      </c>
      <c r="Z601" s="489">
        <f t="shared" si="107"/>
        <v>6.0182055637139589E-2</v>
      </c>
      <c r="AA601" s="487">
        <v>0</v>
      </c>
      <c r="AB601" s="485">
        <v>5.0943033657113834E-2</v>
      </c>
      <c r="AC601" s="485">
        <v>3.6664252349871092E-2</v>
      </c>
      <c r="AD601" s="489">
        <f t="shared" si="108"/>
        <v>0</v>
      </c>
      <c r="AE601" s="489">
        <f t="shared" si="109"/>
        <v>0</v>
      </c>
    </row>
  </sheetData>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81DCD-EE12-49DD-B613-7CC03B3F53C2}">
  <sheetPr codeName="Sheet35">
    <tabColor rgb="FF008000"/>
  </sheetPr>
  <dimension ref="A1:AE601"/>
  <sheetViews>
    <sheetView workbookViewId="0">
      <selection activeCell="A3" sqref="A1:XFD1048576"/>
    </sheetView>
  </sheetViews>
  <sheetFormatPr defaultColWidth="9.140625" defaultRowHeight="11.25" x14ac:dyDescent="0.2"/>
  <cols>
    <col min="1" max="1" width="7.85546875" style="3" bestFit="1" customWidth="1"/>
    <col min="2" max="2" width="9.42578125" style="3" bestFit="1" customWidth="1"/>
    <col min="3" max="3" width="14.5703125" style="3" bestFit="1" customWidth="1"/>
    <col min="4" max="4" width="14.42578125" style="3" bestFit="1" customWidth="1"/>
    <col min="5" max="5" width="7.140625" style="3" bestFit="1" customWidth="1"/>
    <col min="6" max="6" width="7.42578125" style="3" bestFit="1" customWidth="1"/>
    <col min="7" max="8" width="9.140625" style="3"/>
    <col min="9" max="10" width="9.85546875" style="3" bestFit="1" customWidth="1"/>
    <col min="11" max="12" width="9.42578125" style="3" bestFit="1" customWidth="1"/>
    <col min="13" max="13" width="12.7109375" style="3" bestFit="1" customWidth="1"/>
    <col min="14" max="17" width="12.5703125" style="3" bestFit="1" customWidth="1"/>
    <col min="18" max="18" width="10.42578125" style="3" bestFit="1" customWidth="1"/>
    <col min="19" max="19" width="10.5703125" style="3" bestFit="1" customWidth="1"/>
    <col min="20" max="20" width="11" style="3" bestFit="1" customWidth="1"/>
    <col min="21" max="21" width="6.28515625" style="3" bestFit="1" customWidth="1"/>
    <col min="22" max="24" width="17.42578125" style="3" bestFit="1" customWidth="1"/>
    <col min="25" max="25" width="21.7109375" style="3" bestFit="1" customWidth="1"/>
    <col min="26" max="26" width="15.85546875" style="3" bestFit="1" customWidth="1"/>
    <col min="27" max="27" width="10.5703125" style="3" bestFit="1" customWidth="1"/>
    <col min="28" max="29" width="14.5703125" style="3" bestFit="1" customWidth="1"/>
    <col min="30" max="31" width="21.140625" style="3" bestFit="1" customWidth="1"/>
    <col min="32" max="16384" width="9.140625" style="3"/>
  </cols>
  <sheetData>
    <row r="1" spans="1:31" x14ac:dyDescent="0.2">
      <c r="A1" s="476" t="s">
        <v>765</v>
      </c>
      <c r="B1" s="476" t="s">
        <v>766</v>
      </c>
      <c r="C1" s="476" t="s">
        <v>767</v>
      </c>
      <c r="D1" s="476" t="s">
        <v>768</v>
      </c>
      <c r="E1" s="476" t="s">
        <v>769</v>
      </c>
      <c r="F1" s="476" t="s">
        <v>770</v>
      </c>
      <c r="G1" s="476" t="s">
        <v>771</v>
      </c>
      <c r="H1" s="476" t="s">
        <v>772</v>
      </c>
      <c r="I1" s="476" t="s">
        <v>773</v>
      </c>
      <c r="J1" s="476" t="s">
        <v>774</v>
      </c>
      <c r="K1" s="476" t="s">
        <v>775</v>
      </c>
      <c r="L1" s="476" t="s">
        <v>776</v>
      </c>
      <c r="M1" s="476" t="s">
        <v>777</v>
      </c>
      <c r="N1" s="476" t="s">
        <v>778</v>
      </c>
      <c r="O1" s="476" t="s">
        <v>779</v>
      </c>
      <c r="P1" s="476" t="s">
        <v>780</v>
      </c>
      <c r="Q1" s="476" t="s">
        <v>781</v>
      </c>
      <c r="R1" s="476" t="s">
        <v>782</v>
      </c>
      <c r="S1" s="476" t="s">
        <v>783</v>
      </c>
      <c r="T1" s="476" t="s">
        <v>784</v>
      </c>
      <c r="U1" s="477" t="s">
        <v>785</v>
      </c>
      <c r="V1" s="478" t="s">
        <v>786</v>
      </c>
      <c r="W1" s="478" t="s">
        <v>787</v>
      </c>
      <c r="X1" s="478" t="s">
        <v>788</v>
      </c>
      <c r="Y1" s="478" t="s">
        <v>789</v>
      </c>
      <c r="Z1" s="478" t="s">
        <v>790</v>
      </c>
      <c r="AA1" s="479" t="s">
        <v>791</v>
      </c>
      <c r="AB1" s="476" t="s">
        <v>792</v>
      </c>
      <c r="AC1" s="476" t="s">
        <v>793</v>
      </c>
      <c r="AD1" s="478" t="s">
        <v>794</v>
      </c>
      <c r="AE1" s="478" t="s">
        <v>795</v>
      </c>
    </row>
    <row r="2" spans="1:31" x14ac:dyDescent="0.2">
      <c r="A2" s="480">
        <v>12.331</v>
      </c>
      <c r="B2" s="480">
        <f t="shared" ref="B2:B65" si="0">+AVERAGE(C2,D2)</f>
        <v>7.7016330194648148</v>
      </c>
      <c r="C2" s="481">
        <v>10.791646648585816</v>
      </c>
      <c r="D2" s="481">
        <v>4.6116193903438134</v>
      </c>
      <c r="E2" s="482">
        <v>3.4725999999999999</v>
      </c>
      <c r="F2" s="481">
        <v>4.5863501010797085</v>
      </c>
      <c r="G2" s="482">
        <v>1.1458126184082029</v>
      </c>
      <c r="H2" s="482">
        <v>0.76387505920410148</v>
      </c>
      <c r="I2" s="482">
        <v>4.0315624999999997</v>
      </c>
      <c r="J2" s="482">
        <v>5.9277775146484375</v>
      </c>
      <c r="K2" s="482">
        <v>5.8604165087890623</v>
      </c>
      <c r="L2" s="482">
        <v>16.671875</v>
      </c>
      <c r="M2" s="481">
        <v>2.0562696894457249</v>
      </c>
      <c r="N2" s="481">
        <v>2.0562696894457249</v>
      </c>
      <c r="O2" s="481">
        <v>2.0562696894457249</v>
      </c>
      <c r="P2" s="481">
        <v>6.5670439237474856</v>
      </c>
      <c r="Q2" s="483">
        <f t="shared" ref="Q2:Q65" si="1">+AVERAGE(O2:P2)</f>
        <v>4.3116568065966057</v>
      </c>
      <c r="R2" s="482">
        <f t="shared" ref="R2:R65" si="2">+P2</f>
        <v>6.5670439237474856</v>
      </c>
      <c r="S2" s="484">
        <v>9.3641929687500003</v>
      </c>
      <c r="T2" s="482">
        <f>+C2</f>
        <v>10.791646648585816</v>
      </c>
      <c r="U2" s="482">
        <v>0</v>
      </c>
      <c r="V2" s="484">
        <f t="shared" ref="V2:V65" si="3">+$P2*0.9</f>
        <v>5.9103395313727374</v>
      </c>
      <c r="W2" s="484">
        <f t="shared" ref="W2:W65" si="4">+$P2*0.8</f>
        <v>5.2536351389979892</v>
      </c>
      <c r="X2" s="484">
        <f t="shared" ref="X2:X65" si="5">+$P2*0.7</f>
        <v>4.5969307466232392</v>
      </c>
      <c r="Y2" s="484">
        <f t="shared" ref="Y2:Y65" si="6">+$P2*0.9*8750/7500</f>
        <v>6.8953961199348601</v>
      </c>
      <c r="Z2" s="484">
        <f t="shared" ref="Z2:Z65" si="7">+$P2*10000/7500</f>
        <v>8.756058564996648</v>
      </c>
      <c r="AA2" s="482">
        <v>6.7465639391447372</v>
      </c>
      <c r="AB2" s="480">
        <v>6.875</v>
      </c>
      <c r="AC2" s="480">
        <v>13.75</v>
      </c>
      <c r="AD2" s="484">
        <f t="shared" ref="AD2:AD65" si="8">+S2*1.09375</f>
        <v>10.242086059570314</v>
      </c>
      <c r="AE2" s="484">
        <f t="shared" ref="AE2:AE65" si="9">+S2*0.756013745704467</f>
        <v>7.079458601804121</v>
      </c>
    </row>
    <row r="3" spans="1:31" x14ac:dyDescent="0.2">
      <c r="A3" s="485">
        <v>12.500999999999999</v>
      </c>
      <c r="B3" s="485">
        <f t="shared" si="0"/>
        <v>24.51814563178641</v>
      </c>
      <c r="C3" s="486">
        <v>25.990996874596412</v>
      </c>
      <c r="D3" s="486">
        <v>23.045294388976412</v>
      </c>
      <c r="E3" s="487">
        <v>8.0877359082031237</v>
      </c>
      <c r="F3" s="486">
        <v>16.134402873417798</v>
      </c>
      <c r="G3" s="487">
        <v>2.564437736816406</v>
      </c>
      <c r="H3" s="487">
        <v>1.709625118408203</v>
      </c>
      <c r="I3" s="487">
        <v>10.23046875</v>
      </c>
      <c r="J3" s="487">
        <v>17.783332070312497</v>
      </c>
      <c r="K3" s="487">
        <v>12.731249999999999</v>
      </c>
      <c r="L3" s="487">
        <v>41.71</v>
      </c>
      <c r="M3" s="481">
        <v>4.2767563352445439</v>
      </c>
      <c r="N3" s="481">
        <v>4.2767563352445439</v>
      </c>
      <c r="O3" s="486">
        <v>4.2767563352445439</v>
      </c>
      <c r="P3" s="486">
        <v>16.782217983468723</v>
      </c>
      <c r="Q3" s="488">
        <f t="shared" si="1"/>
        <v>10.529487159356634</v>
      </c>
      <c r="R3" s="487">
        <f t="shared" si="2"/>
        <v>16.782217983468723</v>
      </c>
      <c r="S3" s="489">
        <v>8.8083710937500026</v>
      </c>
      <c r="T3" s="487">
        <f t="shared" ref="T3:T66" si="10">+C3</f>
        <v>25.990996874596412</v>
      </c>
      <c r="U3" s="487">
        <v>0</v>
      </c>
      <c r="V3" s="489">
        <f t="shared" si="3"/>
        <v>15.103996185121851</v>
      </c>
      <c r="W3" s="489">
        <f t="shared" si="4"/>
        <v>13.425774386774979</v>
      </c>
      <c r="X3" s="489">
        <f t="shared" si="5"/>
        <v>11.747552588428105</v>
      </c>
      <c r="Y3" s="489">
        <f t="shared" si="6"/>
        <v>17.62132888264216</v>
      </c>
      <c r="Z3" s="489">
        <f t="shared" si="7"/>
        <v>22.376290644624966</v>
      </c>
      <c r="AA3" s="487">
        <v>18.954972039473684</v>
      </c>
      <c r="AB3" s="485">
        <v>13.630673828125</v>
      </c>
      <c r="AC3" s="485">
        <v>41.345999999999997</v>
      </c>
      <c r="AD3" s="489">
        <f t="shared" si="8"/>
        <v>9.6341558837890648</v>
      </c>
      <c r="AE3" s="489">
        <f t="shared" si="9"/>
        <v>6.6592496241408927</v>
      </c>
    </row>
    <row r="4" spans="1:31" x14ac:dyDescent="0.2">
      <c r="A4" s="485">
        <v>14.257250000000001</v>
      </c>
      <c r="B4" s="485">
        <f t="shared" si="0"/>
        <v>44.00868606208919</v>
      </c>
      <c r="C4" s="486">
        <v>47.837633293541096</v>
      </c>
      <c r="D4" s="486">
        <v>40.179738830637284</v>
      </c>
      <c r="E4" s="487">
        <v>10.657608818359375</v>
      </c>
      <c r="F4" s="486">
        <v>51.658348772945516</v>
      </c>
      <c r="G4" s="487">
        <v>8.8512500000000003</v>
      </c>
      <c r="H4" s="487">
        <v>7.1310904589843744</v>
      </c>
      <c r="I4" s="487">
        <v>12.68578125</v>
      </c>
      <c r="J4" s="487">
        <v>22.525555976562501</v>
      </c>
      <c r="K4" s="487">
        <v>39.844053437500001</v>
      </c>
      <c r="L4" s="487">
        <v>59.17</v>
      </c>
      <c r="M4" s="481">
        <v>8.6902403455163988</v>
      </c>
      <c r="N4" s="481">
        <v>8.6902403455163988</v>
      </c>
      <c r="O4" s="486">
        <v>8.6902403455163988</v>
      </c>
      <c r="P4" s="486">
        <v>16.904616665633647</v>
      </c>
      <c r="Q4" s="488">
        <f t="shared" si="1"/>
        <v>12.797428505575024</v>
      </c>
      <c r="R4" s="487">
        <f t="shared" si="2"/>
        <v>16.904616665633647</v>
      </c>
      <c r="S4" s="489">
        <v>8.5620039062500002</v>
      </c>
      <c r="T4" s="487">
        <f t="shared" si="10"/>
        <v>47.837633293541096</v>
      </c>
      <c r="U4" s="487">
        <v>0</v>
      </c>
      <c r="V4" s="489">
        <f t="shared" si="3"/>
        <v>15.214154999070283</v>
      </c>
      <c r="W4" s="489">
        <f t="shared" si="4"/>
        <v>13.523693332506918</v>
      </c>
      <c r="X4" s="489">
        <f t="shared" si="5"/>
        <v>11.833231665943552</v>
      </c>
      <c r="Y4" s="489">
        <f t="shared" si="6"/>
        <v>17.749847498915329</v>
      </c>
      <c r="Z4" s="489">
        <f t="shared" si="7"/>
        <v>22.539488887511528</v>
      </c>
      <c r="AA4" s="487">
        <v>20.403288856907896</v>
      </c>
      <c r="AB4" s="485">
        <v>17.673943359374999</v>
      </c>
      <c r="AC4" s="485">
        <v>47.500378906249999</v>
      </c>
      <c r="AD4" s="489">
        <f t="shared" si="8"/>
        <v>9.3646917724609384</v>
      </c>
      <c r="AE4" s="489">
        <f t="shared" si="9"/>
        <v>6.4729926439003407</v>
      </c>
    </row>
    <row r="5" spans="1:31" x14ac:dyDescent="0.2">
      <c r="A5" s="485">
        <v>22.69275</v>
      </c>
      <c r="B5" s="485">
        <f t="shared" si="0"/>
        <v>47.825871328493037</v>
      </c>
      <c r="C5" s="486">
        <v>54.675284064277911</v>
      </c>
      <c r="D5" s="486">
        <v>40.976458592708163</v>
      </c>
      <c r="E5" s="487">
        <v>11.358632744140625</v>
      </c>
      <c r="F5" s="486">
        <v>66.432997573901503</v>
      </c>
      <c r="G5" s="487">
        <v>12.003750947265624</v>
      </c>
      <c r="H5" s="487">
        <v>8.3814242480468746</v>
      </c>
      <c r="I5" s="487">
        <v>15.14109375</v>
      </c>
      <c r="J5" s="487">
        <v>21.541407617187499</v>
      </c>
      <c r="K5" s="487">
        <v>39.730836250000003</v>
      </c>
      <c r="L5" s="487">
        <v>54.632180859374998</v>
      </c>
      <c r="M5" s="481">
        <v>10.535818592586951</v>
      </c>
      <c r="N5" s="481">
        <v>10.535818592586951</v>
      </c>
      <c r="O5" s="486">
        <v>10.535818592586951</v>
      </c>
      <c r="P5" s="486">
        <v>15.804048379163053</v>
      </c>
      <c r="Q5" s="488">
        <f t="shared" si="1"/>
        <v>13.169933485875003</v>
      </c>
      <c r="R5" s="487">
        <f t="shared" si="2"/>
        <v>15.804048379163053</v>
      </c>
      <c r="S5" s="489">
        <v>8.5111796875000003</v>
      </c>
      <c r="T5" s="487">
        <f t="shared" si="10"/>
        <v>54.675284064277911</v>
      </c>
      <c r="U5" s="487">
        <v>0</v>
      </c>
      <c r="V5" s="489">
        <f t="shared" si="3"/>
        <v>14.223643541246748</v>
      </c>
      <c r="W5" s="489">
        <f t="shared" si="4"/>
        <v>12.643238703330443</v>
      </c>
      <c r="X5" s="489">
        <f t="shared" si="5"/>
        <v>11.062833865414136</v>
      </c>
      <c r="Y5" s="489">
        <f t="shared" si="6"/>
        <v>16.594250798121205</v>
      </c>
      <c r="Z5" s="489">
        <f t="shared" si="7"/>
        <v>21.072064505550738</v>
      </c>
      <c r="AA5" s="487">
        <v>21.582754728618422</v>
      </c>
      <c r="AB5" s="485">
        <v>23.491876953125001</v>
      </c>
      <c r="AC5" s="485">
        <v>49.207441406249998</v>
      </c>
      <c r="AD5" s="489">
        <f t="shared" si="8"/>
        <v>9.3091027832031248</v>
      </c>
      <c r="AE5" s="489">
        <f t="shared" si="9"/>
        <v>6.4345688359106505</v>
      </c>
    </row>
    <row r="6" spans="1:31" x14ac:dyDescent="0.2">
      <c r="A6" s="485">
        <v>28.28875</v>
      </c>
      <c r="B6" s="485">
        <f t="shared" si="0"/>
        <v>45.458855216298161</v>
      </c>
      <c r="C6" s="486">
        <v>49.248844060196589</v>
      </c>
      <c r="D6" s="486">
        <v>41.668866372399727</v>
      </c>
      <c r="E6" s="487">
        <v>11.045650498046875</v>
      </c>
      <c r="F6" s="486">
        <v>50.089379728427303</v>
      </c>
      <c r="G6" s="487">
        <v>15.156250947265624</v>
      </c>
      <c r="H6" s="487">
        <v>9.4212936132812501</v>
      </c>
      <c r="I6" s="487">
        <v>17.596406250000001</v>
      </c>
      <c r="J6" s="487">
        <v>18.10478287109375</v>
      </c>
      <c r="K6" s="487">
        <v>40.8970680078125</v>
      </c>
      <c r="L6" s="487">
        <v>43.611052226562499</v>
      </c>
      <c r="M6" s="481">
        <v>9.0207921023485564</v>
      </c>
      <c r="N6" s="481">
        <v>9.0207921023485564</v>
      </c>
      <c r="O6" s="486">
        <v>9.0207921023485564</v>
      </c>
      <c r="P6" s="486">
        <v>15.283901840366187</v>
      </c>
      <c r="Q6" s="488">
        <f t="shared" si="1"/>
        <v>12.152346971357371</v>
      </c>
      <c r="R6" s="487">
        <f t="shared" si="2"/>
        <v>15.283901840366187</v>
      </c>
      <c r="S6" s="489">
        <v>8.5996750000000013</v>
      </c>
      <c r="T6" s="487">
        <f t="shared" si="10"/>
        <v>49.248844060196589</v>
      </c>
      <c r="U6" s="487">
        <v>0</v>
      </c>
      <c r="V6" s="489">
        <f t="shared" si="3"/>
        <v>13.755511656329569</v>
      </c>
      <c r="W6" s="489">
        <f t="shared" si="4"/>
        <v>12.22712147229295</v>
      </c>
      <c r="X6" s="489">
        <f t="shared" si="5"/>
        <v>10.698731288256331</v>
      </c>
      <c r="Y6" s="489">
        <f t="shared" si="6"/>
        <v>16.048096932384496</v>
      </c>
      <c r="Z6" s="489">
        <f t="shared" si="7"/>
        <v>20.378535787154917</v>
      </c>
      <c r="AA6" s="487">
        <v>22.584045641447368</v>
      </c>
      <c r="AB6" s="485">
        <v>27.744298828125</v>
      </c>
      <c r="AC6" s="485">
        <v>48.654734374999997</v>
      </c>
      <c r="AD6" s="489">
        <f t="shared" si="8"/>
        <v>9.4058945312500022</v>
      </c>
      <c r="AE6" s="489">
        <f t="shared" si="9"/>
        <v>6.5014725085910632</v>
      </c>
    </row>
    <row r="7" spans="1:31" x14ac:dyDescent="0.2">
      <c r="A7" s="485">
        <v>38.909016364901554</v>
      </c>
      <c r="B7" s="485">
        <f t="shared" si="0"/>
        <v>44.24987340114032</v>
      </c>
      <c r="C7" s="486">
        <v>46.218669939776895</v>
      </c>
      <c r="D7" s="486">
        <v>42.281076862503745</v>
      </c>
      <c r="E7" s="487">
        <v>10.972690205078123</v>
      </c>
      <c r="F7" s="486">
        <v>43.000465246415899</v>
      </c>
      <c r="G7" s="487">
        <v>15.836992021484374</v>
      </c>
      <c r="H7" s="487">
        <v>10.319408466796874</v>
      </c>
      <c r="I7" s="487">
        <v>20.051718749999999</v>
      </c>
      <c r="J7" s="487">
        <v>16.773683320312497</v>
      </c>
      <c r="K7" s="487">
        <v>42.373252656249996</v>
      </c>
      <c r="L7" s="487">
        <v>40.339920468750002</v>
      </c>
      <c r="M7" s="481">
        <v>8.1821945692209272</v>
      </c>
      <c r="N7" s="481">
        <v>8.1821945692209272</v>
      </c>
      <c r="O7" s="486">
        <v>8.1821945692209272</v>
      </c>
      <c r="P7" s="486">
        <v>15.021808861493712</v>
      </c>
      <c r="Q7" s="488">
        <f t="shared" si="1"/>
        <v>11.60200171535732</v>
      </c>
      <c r="R7" s="487">
        <f t="shared" si="2"/>
        <v>15.021808861493712</v>
      </c>
      <c r="S7" s="489">
        <v>8.7974289062500013</v>
      </c>
      <c r="T7" s="487">
        <f t="shared" si="10"/>
        <v>46.218669939776895</v>
      </c>
      <c r="U7" s="487">
        <v>0</v>
      </c>
      <c r="V7" s="489">
        <f t="shared" si="3"/>
        <v>13.51962797534434</v>
      </c>
      <c r="W7" s="489">
        <f t="shared" si="4"/>
        <v>12.01744708919497</v>
      </c>
      <c r="X7" s="489">
        <f t="shared" si="5"/>
        <v>10.515266203045599</v>
      </c>
      <c r="Y7" s="489">
        <f t="shared" si="6"/>
        <v>15.772899304568398</v>
      </c>
      <c r="Z7" s="489">
        <f t="shared" si="7"/>
        <v>20.029078481991615</v>
      </c>
      <c r="AA7" s="487">
        <v>23.458231496710525</v>
      </c>
      <c r="AB7" s="485">
        <v>31.017781249999999</v>
      </c>
      <c r="AC7" s="485">
        <v>48.37308203125</v>
      </c>
      <c r="AD7" s="489">
        <f t="shared" si="8"/>
        <v>9.6221878662109397</v>
      </c>
      <c r="AE7" s="489">
        <f t="shared" si="9"/>
        <v>6.6509771799828155</v>
      </c>
    </row>
    <row r="8" spans="1:31" x14ac:dyDescent="0.2">
      <c r="A8" s="485">
        <v>37.259150436452359</v>
      </c>
      <c r="B8" s="485">
        <f t="shared" si="0"/>
        <v>43.607323881405804</v>
      </c>
      <c r="C8" s="486">
        <v>44.418920331726653</v>
      </c>
      <c r="D8" s="486">
        <v>42.795727431084963</v>
      </c>
      <c r="E8" s="487">
        <v>11.0133458984375</v>
      </c>
      <c r="F8" s="486">
        <v>39.093597852258867</v>
      </c>
      <c r="G8" s="487">
        <v>14.75201197265625</v>
      </c>
      <c r="H8" s="487">
        <v>11.115039599609375</v>
      </c>
      <c r="I8" s="487">
        <v>22.507031250000001</v>
      </c>
      <c r="J8" s="487">
        <v>16.155672070312502</v>
      </c>
      <c r="K8" s="487">
        <v>40.712779375000004</v>
      </c>
      <c r="L8" s="487">
        <v>39.110638710937501</v>
      </c>
      <c r="M8" s="481">
        <v>7.6848841667648449</v>
      </c>
      <c r="N8" s="481">
        <v>7.6848841667648449</v>
      </c>
      <c r="O8" s="486">
        <v>7.6848841667648449</v>
      </c>
      <c r="P8" s="486">
        <v>14.904415328308795</v>
      </c>
      <c r="Q8" s="488">
        <f t="shared" si="1"/>
        <v>11.29464974753682</v>
      </c>
      <c r="R8" s="487">
        <f t="shared" si="2"/>
        <v>14.904415328308795</v>
      </c>
      <c r="S8" s="489">
        <v>9.0878367187500029</v>
      </c>
      <c r="T8" s="487">
        <f t="shared" si="10"/>
        <v>44.418920331726653</v>
      </c>
      <c r="U8" s="487">
        <v>0</v>
      </c>
      <c r="V8" s="489">
        <f t="shared" si="3"/>
        <v>13.413973795477917</v>
      </c>
      <c r="W8" s="489">
        <f t="shared" si="4"/>
        <v>11.923532262647036</v>
      </c>
      <c r="X8" s="489">
        <f t="shared" si="5"/>
        <v>10.433090729816156</v>
      </c>
      <c r="Y8" s="489">
        <f t="shared" si="6"/>
        <v>15.649636094724235</v>
      </c>
      <c r="Z8" s="489">
        <f t="shared" si="7"/>
        <v>19.872553771078394</v>
      </c>
      <c r="AA8" s="487">
        <v>24.236858758223683</v>
      </c>
      <c r="AB8" s="485">
        <v>33.634472656249997</v>
      </c>
      <c r="AC8" s="485">
        <v>47.770429687499998</v>
      </c>
      <c r="AD8" s="489">
        <f t="shared" si="8"/>
        <v>9.9398214111328151</v>
      </c>
      <c r="AE8" s="489">
        <f t="shared" si="9"/>
        <v>6.8705294780927826</v>
      </c>
    </row>
    <row r="9" spans="1:31" x14ac:dyDescent="0.2">
      <c r="A9" s="485">
        <v>36.393677658698635</v>
      </c>
      <c r="B9" s="485">
        <f t="shared" si="0"/>
        <v>43.232860012643101</v>
      </c>
      <c r="C9" s="486">
        <v>43.209463520109495</v>
      </c>
      <c r="D9" s="486">
        <v>43.256256505176708</v>
      </c>
      <c r="E9" s="487">
        <v>11.114050654296875</v>
      </c>
      <c r="F9" s="486">
        <v>35.836839024743618</v>
      </c>
      <c r="G9" s="487">
        <v>14.316250839843748</v>
      </c>
      <c r="H9" s="487">
        <v>11.832798867187499</v>
      </c>
      <c r="I9" s="487">
        <v>21.59232314453125</v>
      </c>
      <c r="J9" s="487">
        <v>15.864563134765623</v>
      </c>
      <c r="K9" s="487">
        <v>36.767713593750003</v>
      </c>
      <c r="L9" s="487">
        <v>38.713707890625003</v>
      </c>
      <c r="M9" s="481">
        <v>7.350757450548187</v>
      </c>
      <c r="N9" s="481">
        <v>7.350757450548187</v>
      </c>
      <c r="O9" s="486">
        <v>7.350757450548187</v>
      </c>
      <c r="P9" s="486">
        <v>14.863552463531727</v>
      </c>
      <c r="Q9" s="488">
        <f t="shared" si="1"/>
        <v>11.107154957039956</v>
      </c>
      <c r="R9" s="487">
        <f t="shared" si="2"/>
        <v>14.863552463531727</v>
      </c>
      <c r="S9" s="489">
        <v>9.4619343750000002</v>
      </c>
      <c r="T9" s="487">
        <f t="shared" si="10"/>
        <v>43.209463520109495</v>
      </c>
      <c r="U9" s="487">
        <v>0</v>
      </c>
      <c r="V9" s="489">
        <f t="shared" si="3"/>
        <v>13.377197217178555</v>
      </c>
      <c r="W9" s="489">
        <f t="shared" si="4"/>
        <v>11.890841970825383</v>
      </c>
      <c r="X9" s="489">
        <f t="shared" si="5"/>
        <v>10.404486724472209</v>
      </c>
      <c r="Y9" s="489">
        <f t="shared" si="6"/>
        <v>15.606730086708314</v>
      </c>
      <c r="Z9" s="489">
        <f t="shared" si="7"/>
        <v>19.818069951375637</v>
      </c>
      <c r="AA9" s="487">
        <v>24.940799958881581</v>
      </c>
      <c r="AB9" s="485">
        <v>35.786925781249998</v>
      </c>
      <c r="AC9" s="485">
        <v>46.936234374999998</v>
      </c>
      <c r="AD9" s="489">
        <f t="shared" si="8"/>
        <v>10.34899072265625</v>
      </c>
      <c r="AE9" s="489">
        <f t="shared" si="9"/>
        <v>7.1533524484536049</v>
      </c>
    </row>
    <row r="10" spans="1:31" x14ac:dyDescent="0.2">
      <c r="A10" s="485">
        <v>35.937567350471099</v>
      </c>
      <c r="B10" s="485">
        <f t="shared" si="0"/>
        <v>43.005792000839165</v>
      </c>
      <c r="C10" s="486">
        <v>42.324034882095781</v>
      </c>
      <c r="D10" s="486">
        <v>43.687549119582556</v>
      </c>
      <c r="E10" s="487">
        <v>11.248525429687499</v>
      </c>
      <c r="F10" s="486">
        <v>33.40098070748774</v>
      </c>
      <c r="G10" s="487">
        <v>14.160377333984375</v>
      </c>
      <c r="H10" s="487">
        <v>12.489164902343751</v>
      </c>
      <c r="I10" s="487">
        <v>18.846319453124998</v>
      </c>
      <c r="J10" s="487">
        <v>15.748170712890625</v>
      </c>
      <c r="K10" s="487">
        <v>33.684928554687495</v>
      </c>
      <c r="L10" s="487">
        <v>36.664438906250005</v>
      </c>
      <c r="M10" s="481">
        <v>7.1063798552997239</v>
      </c>
      <c r="N10" s="481">
        <v>7.1063798552997239</v>
      </c>
      <c r="O10" s="486">
        <v>7.1063798552997239</v>
      </c>
      <c r="P10" s="486">
        <v>14.869710420132739</v>
      </c>
      <c r="Q10" s="488">
        <f t="shared" si="1"/>
        <v>10.988045137716231</v>
      </c>
      <c r="R10" s="487">
        <f t="shared" si="2"/>
        <v>14.869710420132739</v>
      </c>
      <c r="S10" s="489">
        <v>9.9154718749999997</v>
      </c>
      <c r="T10" s="487">
        <f t="shared" si="10"/>
        <v>42.324034882095781</v>
      </c>
      <c r="U10" s="487">
        <v>0</v>
      </c>
      <c r="V10" s="489">
        <f t="shared" si="3"/>
        <v>13.382739378119465</v>
      </c>
      <c r="W10" s="489">
        <f t="shared" si="4"/>
        <v>11.895768336106192</v>
      </c>
      <c r="X10" s="489">
        <f t="shared" si="5"/>
        <v>10.408797294092917</v>
      </c>
      <c r="Y10" s="489">
        <f t="shared" si="6"/>
        <v>15.613195941139375</v>
      </c>
      <c r="Z10" s="489">
        <f t="shared" si="7"/>
        <v>19.826280560176986</v>
      </c>
      <c r="AA10" s="487">
        <v>25.584613795230265</v>
      </c>
      <c r="AB10" s="485">
        <v>35.683722656249998</v>
      </c>
      <c r="AC10" s="485">
        <v>46.309648437500002</v>
      </c>
      <c r="AD10" s="489">
        <f t="shared" si="8"/>
        <v>10.84504736328125</v>
      </c>
      <c r="AE10" s="489">
        <f t="shared" si="9"/>
        <v>7.4962330326460442</v>
      </c>
    </row>
    <row r="11" spans="1:31" x14ac:dyDescent="0.2">
      <c r="A11" s="485">
        <v>35.717586302302095</v>
      </c>
      <c r="B11" s="485">
        <f t="shared" si="0"/>
        <v>42.813314850943655</v>
      </c>
      <c r="C11" s="486">
        <v>41.546010921052677</v>
      </c>
      <c r="D11" s="486">
        <v>44.080618780834634</v>
      </c>
      <c r="E11" s="487">
        <v>11.402578291015626</v>
      </c>
      <c r="F11" s="486">
        <v>31.625524890717493</v>
      </c>
      <c r="G11" s="487">
        <v>14.147317382812499</v>
      </c>
      <c r="H11" s="487">
        <v>13.095738867187499</v>
      </c>
      <c r="I11" s="487">
        <v>17.375202675781249</v>
      </c>
      <c r="J11" s="487">
        <v>15.734280957031249</v>
      </c>
      <c r="K11" s="487">
        <v>31.195639531249995</v>
      </c>
      <c r="L11" s="487">
        <v>33.338524882812493</v>
      </c>
      <c r="M11" s="481">
        <v>6.9300499014506052</v>
      </c>
      <c r="N11" s="481">
        <v>6.9300499014506052</v>
      </c>
      <c r="O11" s="486">
        <v>6.9300499014506052</v>
      </c>
      <c r="P11" s="486">
        <v>14.908156145327103</v>
      </c>
      <c r="Q11" s="488">
        <f t="shared" si="1"/>
        <v>10.919103023388853</v>
      </c>
      <c r="R11" s="487">
        <f t="shared" si="2"/>
        <v>14.908156145327103</v>
      </c>
      <c r="S11" s="489">
        <v>10.44735234375</v>
      </c>
      <c r="T11" s="487">
        <f t="shared" si="10"/>
        <v>41.546010921052677</v>
      </c>
      <c r="U11" s="487">
        <v>0</v>
      </c>
      <c r="V11" s="489">
        <f t="shared" si="3"/>
        <v>13.417340530794393</v>
      </c>
      <c r="W11" s="489">
        <f t="shared" si="4"/>
        <v>11.926524916261684</v>
      </c>
      <c r="X11" s="489">
        <f t="shared" si="5"/>
        <v>10.435709301728972</v>
      </c>
      <c r="Y11" s="489">
        <f t="shared" si="6"/>
        <v>15.653563952593458</v>
      </c>
      <c r="Z11" s="489">
        <f t="shared" si="7"/>
        <v>19.877541527102807</v>
      </c>
      <c r="AA11" s="487">
        <v>24.965291632401314</v>
      </c>
      <c r="AB11" s="485">
        <v>33.857242187499999</v>
      </c>
      <c r="AC11" s="485">
        <v>45.829773437500002</v>
      </c>
      <c r="AD11" s="489">
        <f t="shared" si="8"/>
        <v>11.426791625976563</v>
      </c>
      <c r="AE11" s="489">
        <f t="shared" si="9"/>
        <v>7.8983419780927795</v>
      </c>
    </row>
    <row r="12" spans="1:31" x14ac:dyDescent="0.2">
      <c r="A12" s="485">
        <v>35.643212037374383</v>
      </c>
      <c r="B12" s="485">
        <f t="shared" si="0"/>
        <v>42.031877097972554</v>
      </c>
      <c r="C12" s="486">
        <v>39.621623984965169</v>
      </c>
      <c r="D12" s="486">
        <v>44.442130210979933</v>
      </c>
      <c r="E12" s="487">
        <v>11.56800970703125</v>
      </c>
      <c r="F12" s="486">
        <v>30.274177485165922</v>
      </c>
      <c r="G12" s="487">
        <v>14.214588398437499</v>
      </c>
      <c r="H12" s="487">
        <v>13.661009208984375</v>
      </c>
      <c r="I12" s="487">
        <v>16.486946015625001</v>
      </c>
      <c r="J12" s="487">
        <v>15.784331630859374</v>
      </c>
      <c r="K12" s="487">
        <v>29.134614980468751</v>
      </c>
      <c r="L12" s="487">
        <v>30.698870703124999</v>
      </c>
      <c r="M12" s="481">
        <v>6.7753429379313674</v>
      </c>
      <c r="N12" s="481">
        <v>6.7753429379313674</v>
      </c>
      <c r="O12" s="486">
        <v>6.7753429379313674</v>
      </c>
      <c r="P12" s="486">
        <v>14.967603198731055</v>
      </c>
      <c r="Q12" s="488">
        <f t="shared" si="1"/>
        <v>10.871473068331211</v>
      </c>
      <c r="R12" s="487">
        <f t="shared" si="2"/>
        <v>14.967603198731055</v>
      </c>
      <c r="S12" s="489">
        <v>11.058746875000002</v>
      </c>
      <c r="T12" s="487">
        <f t="shared" si="10"/>
        <v>39.621623984965169</v>
      </c>
      <c r="U12" s="487">
        <v>0</v>
      </c>
      <c r="V12" s="489">
        <f t="shared" si="3"/>
        <v>13.470842878857949</v>
      </c>
      <c r="W12" s="489">
        <f t="shared" si="4"/>
        <v>11.974082558984845</v>
      </c>
      <c r="X12" s="489">
        <f t="shared" si="5"/>
        <v>10.477322239111738</v>
      </c>
      <c r="Y12" s="489">
        <f t="shared" si="6"/>
        <v>15.715983358667607</v>
      </c>
      <c r="Z12" s="489">
        <f t="shared" si="7"/>
        <v>19.956804264974743</v>
      </c>
      <c r="AA12" s="487">
        <v>23.329347450657895</v>
      </c>
      <c r="AB12" s="485">
        <v>32.314953125000002</v>
      </c>
      <c r="AC12" s="485">
        <v>45.456968750000001</v>
      </c>
      <c r="AD12" s="489">
        <f t="shared" si="8"/>
        <v>12.095504394531252</v>
      </c>
      <c r="AE12" s="489">
        <f t="shared" si="9"/>
        <v>8.3605646477663207</v>
      </c>
    </row>
    <row r="13" spans="1:31" x14ac:dyDescent="0.2">
      <c r="A13" s="485">
        <v>35.66290879173323</v>
      </c>
      <c r="B13" s="485">
        <f t="shared" si="0"/>
        <v>41.250593506239703</v>
      </c>
      <c r="C13" s="486">
        <v>37.724564704374721</v>
      </c>
      <c r="D13" s="486">
        <v>44.776622308104685</v>
      </c>
      <c r="E13" s="487">
        <v>11.739846533203126</v>
      </c>
      <c r="F13" s="486">
        <v>29.217072442808803</v>
      </c>
      <c r="G13" s="487">
        <v>14.329869677734374</v>
      </c>
      <c r="H13" s="487">
        <v>14.19138796875</v>
      </c>
      <c r="I13" s="487">
        <v>15.915731582031249</v>
      </c>
      <c r="J13" s="487">
        <v>15.875976738281251</v>
      </c>
      <c r="K13" s="487">
        <v>27.394111015625001</v>
      </c>
      <c r="L13" s="487">
        <v>28.542219687500001</v>
      </c>
      <c r="M13" s="481">
        <v>6.603754446132335</v>
      </c>
      <c r="N13" s="481">
        <v>6.603754446132335</v>
      </c>
      <c r="O13" s="486">
        <v>6.603754446132335</v>
      </c>
      <c r="P13" s="486">
        <v>15.041271563830923</v>
      </c>
      <c r="Q13" s="488">
        <f t="shared" si="1"/>
        <v>10.82251300498163</v>
      </c>
      <c r="R13" s="487">
        <f t="shared" si="2"/>
        <v>15.041271563830923</v>
      </c>
      <c r="S13" s="489">
        <v>11.752583593750002</v>
      </c>
      <c r="T13" s="487">
        <f t="shared" si="10"/>
        <v>37.724564704374721</v>
      </c>
      <c r="U13" s="487">
        <v>0</v>
      </c>
      <c r="V13" s="489">
        <f t="shared" si="3"/>
        <v>13.537144407447832</v>
      </c>
      <c r="W13" s="489">
        <f t="shared" si="4"/>
        <v>12.03301725106474</v>
      </c>
      <c r="X13" s="489">
        <f t="shared" si="5"/>
        <v>10.528890094681646</v>
      </c>
      <c r="Y13" s="489">
        <f t="shared" si="6"/>
        <v>15.793335142022471</v>
      </c>
      <c r="Z13" s="489">
        <f t="shared" si="7"/>
        <v>20.055028751774564</v>
      </c>
      <c r="AA13" s="487">
        <v>21.920752055921053</v>
      </c>
      <c r="AB13" s="485">
        <v>30.995480468749999</v>
      </c>
      <c r="AC13" s="485">
        <v>45.164375</v>
      </c>
      <c r="AD13" s="489">
        <f t="shared" si="8"/>
        <v>12.854388305664065</v>
      </c>
      <c r="AE13" s="489">
        <f t="shared" si="9"/>
        <v>8.8851147444158052</v>
      </c>
    </row>
    <row r="14" spans="1:31" x14ac:dyDescent="0.2">
      <c r="A14" s="485">
        <v>35.745425782134809</v>
      </c>
      <c r="B14" s="485">
        <f t="shared" si="0"/>
        <v>40.610607299659151</v>
      </c>
      <c r="C14" s="486">
        <v>36.128137044347426</v>
      </c>
      <c r="D14" s="486">
        <v>45.093077554970868</v>
      </c>
      <c r="E14" s="487">
        <v>11.914964687500001</v>
      </c>
      <c r="F14" s="486">
        <v>28.356061360309599</v>
      </c>
      <c r="G14" s="487">
        <v>13.90984736328125</v>
      </c>
      <c r="H14" s="487">
        <v>14.118290322265624</v>
      </c>
      <c r="I14" s="487">
        <v>15.53613951171875</v>
      </c>
      <c r="J14" s="487">
        <v>15.9954629296875</v>
      </c>
      <c r="K14" s="487">
        <v>25.900581933593749</v>
      </c>
      <c r="L14" s="487">
        <v>26.740097988281249</v>
      </c>
      <c r="M14" s="481">
        <v>6.4634543434840195</v>
      </c>
      <c r="N14" s="481">
        <v>6.4634543434840195</v>
      </c>
      <c r="O14" s="486">
        <v>6.4634543434840195</v>
      </c>
      <c r="P14" s="486">
        <v>15.093312074453777</v>
      </c>
      <c r="Q14" s="488">
        <f t="shared" si="1"/>
        <v>10.778383208968899</v>
      </c>
      <c r="R14" s="487">
        <f t="shared" si="2"/>
        <v>15.093312074453777</v>
      </c>
      <c r="S14" s="489">
        <v>12.533262499999999</v>
      </c>
      <c r="T14" s="487">
        <f t="shared" si="10"/>
        <v>36.128137044347426</v>
      </c>
      <c r="U14" s="487">
        <v>0</v>
      </c>
      <c r="V14" s="489">
        <f t="shared" si="3"/>
        <v>13.5839808670084</v>
      </c>
      <c r="W14" s="489">
        <f t="shared" si="4"/>
        <v>12.074649659563022</v>
      </c>
      <c r="X14" s="489">
        <f t="shared" si="5"/>
        <v>10.565318452117644</v>
      </c>
      <c r="Y14" s="489">
        <f t="shared" si="6"/>
        <v>15.847977678176466</v>
      </c>
      <c r="Z14" s="489">
        <f t="shared" si="7"/>
        <v>20.124416099271702</v>
      </c>
      <c r="AA14" s="487">
        <v>20.693632709703948</v>
      </c>
      <c r="AB14" s="485">
        <v>29.853972656250001</v>
      </c>
      <c r="AC14" s="485">
        <v>43.81682421875</v>
      </c>
      <c r="AD14" s="489">
        <f t="shared" si="8"/>
        <v>13.708255859374999</v>
      </c>
      <c r="AE14" s="489">
        <f t="shared" si="9"/>
        <v>9.4753187285223319</v>
      </c>
    </row>
    <row r="15" spans="1:31" x14ac:dyDescent="0.2">
      <c r="A15" s="485">
        <v>35.107665626709291</v>
      </c>
      <c r="B15" s="485">
        <f t="shared" si="0"/>
        <v>39.639382748297407</v>
      </c>
      <c r="C15" s="486">
        <v>34.807393952458575</v>
      </c>
      <c r="D15" s="486">
        <v>44.47137154413624</v>
      </c>
      <c r="E15" s="487">
        <v>12.091347441406249</v>
      </c>
      <c r="F15" s="486">
        <v>27.664288369368439</v>
      </c>
      <c r="G15" s="487">
        <v>13.048554619140624</v>
      </c>
      <c r="H15" s="487">
        <v>13.518722333984375</v>
      </c>
      <c r="I15" s="487">
        <v>15.280914892578124</v>
      </c>
      <c r="J15" s="487">
        <v>16.133924746093747</v>
      </c>
      <c r="K15" s="487">
        <v>24.601920546874997</v>
      </c>
      <c r="L15" s="487">
        <v>25.2069315234375</v>
      </c>
      <c r="M15" s="481">
        <v>6.351419326775523</v>
      </c>
      <c r="N15" s="481">
        <v>6.351419326775523</v>
      </c>
      <c r="O15" s="486">
        <v>6.351419326775523</v>
      </c>
      <c r="P15" s="486">
        <v>14.74853972010488</v>
      </c>
      <c r="Q15" s="488">
        <f t="shared" si="1"/>
        <v>10.549979523440202</v>
      </c>
      <c r="R15" s="487">
        <f t="shared" si="2"/>
        <v>14.74853972010488</v>
      </c>
      <c r="S15" s="489">
        <v>13.406481249999999</v>
      </c>
      <c r="T15" s="487">
        <f t="shared" si="10"/>
        <v>34.807393952458575</v>
      </c>
      <c r="U15" s="487">
        <v>0</v>
      </c>
      <c r="V15" s="489">
        <f t="shared" si="3"/>
        <v>13.273685748094392</v>
      </c>
      <c r="W15" s="489">
        <f t="shared" si="4"/>
        <v>11.798831776083905</v>
      </c>
      <c r="X15" s="489">
        <f t="shared" si="5"/>
        <v>10.323977804073415</v>
      </c>
      <c r="Y15" s="489">
        <f t="shared" si="6"/>
        <v>15.485966706110124</v>
      </c>
      <c r="Z15" s="489">
        <f t="shared" si="7"/>
        <v>19.664719626806505</v>
      </c>
      <c r="AA15" s="487">
        <v>19.613861842105262</v>
      </c>
      <c r="AB15" s="485">
        <v>28.8568984375</v>
      </c>
      <c r="AC15" s="485">
        <v>41.609484375000001</v>
      </c>
      <c r="AD15" s="489">
        <f t="shared" si="8"/>
        <v>14.663338867187498</v>
      </c>
      <c r="AE15" s="489">
        <f t="shared" si="9"/>
        <v>10.135484106529203</v>
      </c>
    </row>
    <row r="16" spans="1:31" x14ac:dyDescent="0.2">
      <c r="A16" s="485">
        <v>33.401694609479264</v>
      </c>
      <c r="B16" s="485">
        <f t="shared" si="0"/>
        <v>38.034430466197264</v>
      </c>
      <c r="C16" s="486">
        <v>33.681914590240552</v>
      </c>
      <c r="D16" s="486">
        <v>42.386946342153983</v>
      </c>
      <c r="E16" s="487">
        <v>12.267672412109375</v>
      </c>
      <c r="F16" s="486">
        <v>27.090327786942662</v>
      </c>
      <c r="G16" s="487">
        <v>12.313540908203125</v>
      </c>
      <c r="H16" s="487">
        <v>12.9811727734375</v>
      </c>
      <c r="I16" s="487">
        <v>15.110659052734373</v>
      </c>
      <c r="J16" s="487">
        <v>16.285443671875001</v>
      </c>
      <c r="K16" s="487">
        <v>23.460082773437499</v>
      </c>
      <c r="L16" s="487">
        <v>23.883285058593749</v>
      </c>
      <c r="M16" s="481">
        <v>6.2595578537010343</v>
      </c>
      <c r="N16" s="481">
        <v>6.2595578537010343</v>
      </c>
      <c r="O16" s="486">
        <v>6.2595578537010343</v>
      </c>
      <c r="P16" s="486">
        <v>14.333264065055268</v>
      </c>
      <c r="Q16" s="488">
        <f t="shared" si="1"/>
        <v>10.29641095937815</v>
      </c>
      <c r="R16" s="487">
        <f t="shared" si="2"/>
        <v>14.333264065055268</v>
      </c>
      <c r="S16" s="489">
        <v>14.379164062500003</v>
      </c>
      <c r="T16" s="487">
        <f t="shared" si="10"/>
        <v>33.681914590240552</v>
      </c>
      <c r="U16" s="487">
        <v>0</v>
      </c>
      <c r="V16" s="489">
        <f t="shared" si="3"/>
        <v>12.899937658549741</v>
      </c>
      <c r="W16" s="489">
        <f t="shared" si="4"/>
        <v>11.466611252044215</v>
      </c>
      <c r="X16" s="489">
        <f t="shared" si="5"/>
        <v>10.033284845538686</v>
      </c>
      <c r="Y16" s="489">
        <f t="shared" si="6"/>
        <v>15.04992726830803</v>
      </c>
      <c r="Z16" s="489">
        <f t="shared" si="7"/>
        <v>19.111018753407023</v>
      </c>
      <c r="AA16" s="487">
        <v>18.655493832236843</v>
      </c>
      <c r="AB16" s="485">
        <v>27.97865625</v>
      </c>
      <c r="AC16" s="485">
        <v>39.675679687500001</v>
      </c>
      <c r="AD16" s="489">
        <f t="shared" si="8"/>
        <v>15.727210693359378</v>
      </c>
      <c r="AE16" s="489">
        <f t="shared" si="9"/>
        <v>10.870845682989687</v>
      </c>
    </row>
    <row r="17" spans="1:31" x14ac:dyDescent="0.2">
      <c r="A17" s="485">
        <v>31.480158131271295</v>
      </c>
      <c r="B17" s="485">
        <f t="shared" si="0"/>
        <v>36.624349088974228</v>
      </c>
      <c r="C17" s="486">
        <v>32.7104754284371</v>
      </c>
      <c r="D17" s="486">
        <v>40.538222749511363</v>
      </c>
      <c r="E17" s="487">
        <v>12.443061484374999</v>
      </c>
      <c r="F17" s="486">
        <v>26.606949619492575</v>
      </c>
      <c r="G17" s="487">
        <v>11.677351630859375</v>
      </c>
      <c r="H17" s="487">
        <v>12.495895224609374</v>
      </c>
      <c r="I17" s="487">
        <v>15.000740244140625</v>
      </c>
      <c r="J17" s="487">
        <v>16.445944570312498</v>
      </c>
      <c r="K17" s="487">
        <v>22.446580546875001</v>
      </c>
      <c r="L17" s="487">
        <v>22.726459648437501</v>
      </c>
      <c r="M17" s="481">
        <v>6.1834948500940961</v>
      </c>
      <c r="N17" s="481">
        <v>6.1834948500940961</v>
      </c>
      <c r="O17" s="486">
        <v>6.1834948500940961</v>
      </c>
      <c r="P17" s="486">
        <v>13.970702980184779</v>
      </c>
      <c r="Q17" s="488">
        <f t="shared" si="1"/>
        <v>10.077098915139437</v>
      </c>
      <c r="R17" s="487">
        <f t="shared" si="2"/>
        <v>13.970702980184779</v>
      </c>
      <c r="S17" s="489">
        <v>15.459434375000001</v>
      </c>
      <c r="T17" s="487">
        <f t="shared" si="10"/>
        <v>32.7104754284371</v>
      </c>
      <c r="U17" s="487">
        <v>0</v>
      </c>
      <c r="V17" s="489">
        <f t="shared" si="3"/>
        <v>12.573632682166302</v>
      </c>
      <c r="W17" s="489">
        <f t="shared" si="4"/>
        <v>11.176562384147823</v>
      </c>
      <c r="X17" s="489">
        <f t="shared" si="5"/>
        <v>9.7794920861293448</v>
      </c>
      <c r="Y17" s="489">
        <f t="shared" si="6"/>
        <v>14.669238129194019</v>
      </c>
      <c r="Z17" s="489">
        <f t="shared" si="7"/>
        <v>18.627603973579706</v>
      </c>
      <c r="AA17" s="487">
        <v>17.798432051809211</v>
      </c>
      <c r="AB17" s="485">
        <v>27.199378906250001</v>
      </c>
      <c r="AC17" s="485">
        <v>37.967222656250001</v>
      </c>
      <c r="AD17" s="489">
        <f t="shared" si="8"/>
        <v>16.908756347656251</v>
      </c>
      <c r="AE17" s="489">
        <f t="shared" si="9"/>
        <v>11.687544888316147</v>
      </c>
    </row>
    <row r="18" spans="1:31" x14ac:dyDescent="0.2">
      <c r="A18" s="485">
        <v>29.795295311244612</v>
      </c>
      <c r="B18" s="485">
        <f t="shared" si="0"/>
        <v>35.387466169150699</v>
      </c>
      <c r="C18" s="486">
        <v>31.865258471062333</v>
      </c>
      <c r="D18" s="486">
        <v>38.909673867239057</v>
      </c>
      <c r="E18" s="487">
        <v>12.616933984374999</v>
      </c>
      <c r="F18" s="486">
        <v>26.196129406588227</v>
      </c>
      <c r="G18" s="487">
        <v>11.120150097656248</v>
      </c>
      <c r="H18" s="487">
        <v>12.055138212890624</v>
      </c>
      <c r="I18" s="487">
        <v>14.93497822265625</v>
      </c>
      <c r="J18" s="487">
        <v>16.612564804687498</v>
      </c>
      <c r="K18" s="487">
        <v>21.539607812500002</v>
      </c>
      <c r="L18" s="487">
        <v>21.704924609375002</v>
      </c>
      <c r="M18" s="481">
        <v>6.1202770763570902</v>
      </c>
      <c r="N18" s="481">
        <v>6.1202770763570902</v>
      </c>
      <c r="O18" s="486">
        <v>6.1202770763570902</v>
      </c>
      <c r="P18" s="486">
        <v>13.652216851188147</v>
      </c>
      <c r="Q18" s="488">
        <f t="shared" si="1"/>
        <v>9.8862469637726189</v>
      </c>
      <c r="R18" s="487">
        <f t="shared" si="2"/>
        <v>13.652216851188147</v>
      </c>
      <c r="S18" s="489">
        <v>16.656643750000001</v>
      </c>
      <c r="T18" s="487">
        <f t="shared" si="10"/>
        <v>31.865258471062333</v>
      </c>
      <c r="U18" s="487">
        <v>0</v>
      </c>
      <c r="V18" s="489">
        <f t="shared" si="3"/>
        <v>12.286995166069332</v>
      </c>
      <c r="W18" s="489">
        <f t="shared" si="4"/>
        <v>10.921773480950518</v>
      </c>
      <c r="X18" s="489">
        <f t="shared" si="5"/>
        <v>9.5565517958317017</v>
      </c>
      <c r="Y18" s="489">
        <f t="shared" si="6"/>
        <v>14.334827693747554</v>
      </c>
      <c r="Z18" s="489">
        <f t="shared" si="7"/>
        <v>18.202955801584196</v>
      </c>
      <c r="AA18" s="487">
        <v>17.026857833059211</v>
      </c>
      <c r="AB18" s="485">
        <v>26.503392578124998</v>
      </c>
      <c r="AC18" s="485">
        <v>36.446691406249997</v>
      </c>
      <c r="AD18" s="489">
        <f t="shared" si="8"/>
        <v>18.218204101562499</v>
      </c>
      <c r="AE18" s="489">
        <f t="shared" si="9"/>
        <v>12.592651632302401</v>
      </c>
    </row>
    <row r="19" spans="1:31" x14ac:dyDescent="0.2">
      <c r="A19" s="485">
        <v>28.304429943514332</v>
      </c>
      <c r="B19" s="485">
        <f t="shared" si="0"/>
        <v>34.275863872111515</v>
      </c>
      <c r="C19" s="486">
        <v>31.111436425320992</v>
      </c>
      <c r="D19" s="486">
        <v>37.440291318902034</v>
      </c>
      <c r="E19" s="487">
        <v>12.788907216796876</v>
      </c>
      <c r="F19" s="486">
        <v>25.837846796478704</v>
      </c>
      <c r="G19" s="487">
        <v>10.627210117187499</v>
      </c>
      <c r="H19" s="487">
        <v>11.652656416015626</v>
      </c>
      <c r="I19" s="487">
        <v>14.902307978515624</v>
      </c>
      <c r="J19" s="487">
        <v>16.783250703124999</v>
      </c>
      <c r="K19" s="487">
        <v>20.722168730468752</v>
      </c>
      <c r="L19" s="487">
        <v>20.79482021484375</v>
      </c>
      <c r="M19" s="481">
        <v>6.0666451765906135</v>
      </c>
      <c r="N19" s="481">
        <v>6.0666451765906135</v>
      </c>
      <c r="O19" s="486">
        <v>6.0666451765906135</v>
      </c>
      <c r="P19" s="486">
        <v>13.365931173497525</v>
      </c>
      <c r="Q19" s="488">
        <f t="shared" si="1"/>
        <v>9.7162881750440704</v>
      </c>
      <c r="R19" s="487">
        <f t="shared" si="2"/>
        <v>13.365931173497525</v>
      </c>
      <c r="S19" s="489">
        <v>17.9814046875</v>
      </c>
      <c r="T19" s="487">
        <f t="shared" si="10"/>
        <v>31.111436425320992</v>
      </c>
      <c r="U19" s="487">
        <v>0</v>
      </c>
      <c r="V19" s="489">
        <f t="shared" si="3"/>
        <v>12.029338056147774</v>
      </c>
      <c r="W19" s="489">
        <f t="shared" si="4"/>
        <v>10.692744938798022</v>
      </c>
      <c r="X19" s="489">
        <f t="shared" si="5"/>
        <v>9.3561518214482664</v>
      </c>
      <c r="Y19" s="489">
        <f t="shared" si="6"/>
        <v>14.034227732172402</v>
      </c>
      <c r="Z19" s="489">
        <f t="shared" si="7"/>
        <v>17.821241564663367</v>
      </c>
      <c r="AA19" s="487">
        <v>16.328131270559211</v>
      </c>
      <c r="AB19" s="485">
        <v>25.878173828125</v>
      </c>
      <c r="AC19" s="485">
        <v>35.084527343749997</v>
      </c>
      <c r="AD19" s="489">
        <f t="shared" si="8"/>
        <v>19.667161376953125</v>
      </c>
      <c r="AE19" s="489">
        <f t="shared" si="9"/>
        <v>13.594189110824736</v>
      </c>
    </row>
    <row r="20" spans="1:31" x14ac:dyDescent="0.2">
      <c r="A20" s="485">
        <v>26.974723325164245</v>
      </c>
      <c r="B20" s="485">
        <f t="shared" si="0"/>
        <v>33.331843375551045</v>
      </c>
      <c r="C20" s="486">
        <v>30.475801945085369</v>
      </c>
      <c r="D20" s="486">
        <v>36.187884806016726</v>
      </c>
      <c r="E20" s="487">
        <v>12.958731103515625</v>
      </c>
      <c r="F20" s="486">
        <v>25.54208487585397</v>
      </c>
      <c r="G20" s="487">
        <v>10.187348271484375</v>
      </c>
      <c r="H20" s="487">
        <v>11.28334880859375</v>
      </c>
      <c r="I20" s="487">
        <v>14.89492025390625</v>
      </c>
      <c r="J20" s="487">
        <v>16.547912031249997</v>
      </c>
      <c r="K20" s="487">
        <v>19.980800761718747</v>
      </c>
      <c r="L20" s="487">
        <v>19.977737304687501</v>
      </c>
      <c r="M20" s="481">
        <v>6.0237841693957179</v>
      </c>
      <c r="N20" s="481">
        <v>6.0237841693957179</v>
      </c>
      <c r="O20" s="486">
        <v>6.0237841693957179</v>
      </c>
      <c r="P20" s="486">
        <v>13.12301261464553</v>
      </c>
      <c r="Q20" s="488">
        <f t="shared" si="1"/>
        <v>9.5733983920206249</v>
      </c>
      <c r="R20" s="487">
        <f t="shared" si="2"/>
        <v>13.12301261464553</v>
      </c>
      <c r="S20" s="489">
        <v>19.445687500000002</v>
      </c>
      <c r="T20" s="487">
        <f t="shared" si="10"/>
        <v>30.475801945085369</v>
      </c>
      <c r="U20" s="487">
        <v>0</v>
      </c>
      <c r="V20" s="489">
        <f t="shared" si="3"/>
        <v>11.810711353180977</v>
      </c>
      <c r="W20" s="489">
        <f t="shared" si="4"/>
        <v>10.498410091716424</v>
      </c>
      <c r="X20" s="489">
        <f t="shared" si="5"/>
        <v>9.1861088302518699</v>
      </c>
      <c r="Y20" s="489">
        <f t="shared" si="6"/>
        <v>13.779163245377806</v>
      </c>
      <c r="Z20" s="489">
        <f t="shared" si="7"/>
        <v>17.497350152860704</v>
      </c>
      <c r="AA20" s="487">
        <v>15.692029296875001</v>
      </c>
      <c r="AB20" s="485">
        <v>25.313595703124999</v>
      </c>
      <c r="AC20" s="485">
        <v>33.857097656249998</v>
      </c>
      <c r="AD20" s="489">
        <f t="shared" si="8"/>
        <v>21.268720703125002</v>
      </c>
      <c r="AE20" s="489">
        <f t="shared" si="9"/>
        <v>14.701207044673534</v>
      </c>
    </row>
    <row r="21" spans="1:31" x14ac:dyDescent="0.2">
      <c r="A21" s="485">
        <v>25.780469382374328</v>
      </c>
      <c r="B21" s="485">
        <f t="shared" si="0"/>
        <v>32.484201174402493</v>
      </c>
      <c r="C21" s="486">
        <v>29.908929086498208</v>
      </c>
      <c r="D21" s="486">
        <v>35.059473262306781</v>
      </c>
      <c r="E21" s="487">
        <v>13.126251240234375</v>
      </c>
      <c r="F21" s="486">
        <v>25.283709729671241</v>
      </c>
      <c r="G21" s="487">
        <v>9.7919008691406244</v>
      </c>
      <c r="H21" s="487">
        <v>10.943013320312499</v>
      </c>
      <c r="I21" s="487">
        <v>14.907153242187499</v>
      </c>
      <c r="J21" s="487">
        <v>15.94975736328125</v>
      </c>
      <c r="K21" s="487">
        <v>19.304678554687499</v>
      </c>
      <c r="L21" s="487">
        <v>19.239226289062501</v>
      </c>
      <c r="M21" s="481">
        <v>5.9877402000710189</v>
      </c>
      <c r="N21" s="481">
        <v>5.9877402000710189</v>
      </c>
      <c r="O21" s="486">
        <v>5.9877402000710189</v>
      </c>
      <c r="P21" s="486">
        <v>12.905288745825905</v>
      </c>
      <c r="Q21" s="488">
        <f t="shared" si="1"/>
        <v>9.4465144729484614</v>
      </c>
      <c r="R21" s="487">
        <f t="shared" si="2"/>
        <v>12.905288745825905</v>
      </c>
      <c r="S21" s="489">
        <v>21.062918750000005</v>
      </c>
      <c r="T21" s="487">
        <f t="shared" si="10"/>
        <v>29.908929086498208</v>
      </c>
      <c r="U21" s="487">
        <v>0</v>
      </c>
      <c r="V21" s="489">
        <f t="shared" si="3"/>
        <v>11.614759871243315</v>
      </c>
      <c r="W21" s="489">
        <f t="shared" si="4"/>
        <v>10.324230996660724</v>
      </c>
      <c r="X21" s="489">
        <f t="shared" si="5"/>
        <v>9.0337021220781324</v>
      </c>
      <c r="Y21" s="489">
        <f t="shared" si="6"/>
        <v>13.5505531831172</v>
      </c>
      <c r="Z21" s="489">
        <f t="shared" si="7"/>
        <v>17.207051661101207</v>
      </c>
      <c r="AA21" s="487">
        <v>15.110189967105264</v>
      </c>
      <c r="AB21" s="485">
        <v>24.801369140624999</v>
      </c>
      <c r="AC21" s="485">
        <v>32.745283203124998</v>
      </c>
      <c r="AD21" s="489">
        <f t="shared" si="8"/>
        <v>23.037567382812504</v>
      </c>
      <c r="AE21" s="489">
        <f t="shared" si="9"/>
        <v>15.923856099656353</v>
      </c>
    </row>
    <row r="22" spans="1:31" x14ac:dyDescent="0.2">
      <c r="A22" s="485">
        <v>24.70124067453775</v>
      </c>
      <c r="B22" s="485">
        <f t="shared" si="0"/>
        <v>31.692135618961025</v>
      </c>
      <c r="C22" s="486">
        <v>29.382637653202597</v>
      </c>
      <c r="D22" s="486">
        <v>34.00163358471945</v>
      </c>
      <c r="E22" s="487">
        <v>13.291380478515626</v>
      </c>
      <c r="F22" s="486">
        <v>25.048589263586731</v>
      </c>
      <c r="G22" s="487">
        <v>9.4340447558593752</v>
      </c>
      <c r="H22" s="487">
        <v>10.628144121093751</v>
      </c>
      <c r="I22" s="487">
        <v>14.93481150390625</v>
      </c>
      <c r="J22" s="487">
        <v>15.404764189453125</v>
      </c>
      <c r="K22" s="487">
        <v>18.6850076953125</v>
      </c>
      <c r="L22" s="487">
        <v>18.56775326171875</v>
      </c>
      <c r="M22" s="481">
        <v>5.9563459960542717</v>
      </c>
      <c r="N22" s="481">
        <v>5.9563459960542717</v>
      </c>
      <c r="O22" s="486">
        <v>5.9563459960542717</v>
      </c>
      <c r="P22" s="486">
        <v>12.702377258702652</v>
      </c>
      <c r="Q22" s="488">
        <f t="shared" si="1"/>
        <v>9.3293616273784625</v>
      </c>
      <c r="R22" s="487">
        <f t="shared" si="2"/>
        <v>12.702377258702652</v>
      </c>
      <c r="S22" s="489">
        <v>22.848081250000007</v>
      </c>
      <c r="T22" s="487">
        <f t="shared" si="10"/>
        <v>29.382637653202597</v>
      </c>
      <c r="U22" s="487">
        <v>0</v>
      </c>
      <c r="V22" s="489">
        <f t="shared" si="3"/>
        <v>11.432139532832387</v>
      </c>
      <c r="W22" s="489">
        <f t="shared" si="4"/>
        <v>10.161901806962122</v>
      </c>
      <c r="X22" s="489">
        <f t="shared" si="5"/>
        <v>8.8916640810918555</v>
      </c>
      <c r="Y22" s="489">
        <f t="shared" si="6"/>
        <v>13.337496121637786</v>
      </c>
      <c r="Z22" s="489">
        <f t="shared" si="7"/>
        <v>16.936503011603538</v>
      </c>
      <c r="AA22" s="487">
        <v>14.575698293585527</v>
      </c>
      <c r="AB22" s="485">
        <v>24.334656249999998</v>
      </c>
      <c r="AC22" s="485">
        <v>31.7334140625</v>
      </c>
      <c r="AD22" s="489">
        <f t="shared" si="8"/>
        <v>24.990088867187509</v>
      </c>
      <c r="AE22" s="489">
        <f t="shared" si="9"/>
        <v>17.273463487972506</v>
      </c>
    </row>
    <row r="23" spans="1:31" x14ac:dyDescent="0.2">
      <c r="A23" s="485">
        <v>23.720587376954981</v>
      </c>
      <c r="B23" s="485">
        <f t="shared" si="0"/>
        <v>30.975235593374656</v>
      </c>
      <c r="C23" s="486">
        <v>28.909366037550011</v>
      </c>
      <c r="D23" s="486">
        <v>33.041105149199304</v>
      </c>
      <c r="E23" s="487">
        <v>13.454077138671874</v>
      </c>
      <c r="F23" s="486">
        <v>24.841446857107037</v>
      </c>
      <c r="G23" s="487">
        <v>9.1083255761718753</v>
      </c>
      <c r="H23" s="487">
        <v>10.335799951171875</v>
      </c>
      <c r="I23" s="487">
        <v>14.974722646484375</v>
      </c>
      <c r="J23" s="487">
        <v>14.905691611328125</v>
      </c>
      <c r="K23" s="487">
        <v>18.114539707031248</v>
      </c>
      <c r="L23" s="487">
        <v>17.954008496093749</v>
      </c>
      <c r="M23" s="481">
        <v>5.9301055316423357</v>
      </c>
      <c r="N23" s="481">
        <v>5.9301055316423357</v>
      </c>
      <c r="O23" s="486">
        <v>5.9301055316423357</v>
      </c>
      <c r="P23" s="486">
        <v>12.519373204784934</v>
      </c>
      <c r="Q23" s="488">
        <f t="shared" si="1"/>
        <v>9.2247393682136352</v>
      </c>
      <c r="R23" s="487">
        <f t="shared" si="2"/>
        <v>12.519373204784934</v>
      </c>
      <c r="S23" s="489">
        <v>23.440662500000002</v>
      </c>
      <c r="T23" s="487">
        <f t="shared" si="10"/>
        <v>28.909366037550011</v>
      </c>
      <c r="U23" s="487">
        <v>0</v>
      </c>
      <c r="V23" s="489">
        <f t="shared" si="3"/>
        <v>11.26743588430644</v>
      </c>
      <c r="W23" s="489">
        <f t="shared" si="4"/>
        <v>10.015498563827947</v>
      </c>
      <c r="X23" s="489">
        <f t="shared" si="5"/>
        <v>8.7635612433494536</v>
      </c>
      <c r="Y23" s="489">
        <f t="shared" si="6"/>
        <v>13.14534186502418</v>
      </c>
      <c r="Z23" s="489">
        <f t="shared" si="7"/>
        <v>16.692497606379913</v>
      </c>
      <c r="AA23" s="487">
        <v>14.082788291529605</v>
      </c>
      <c r="AB23" s="485">
        <v>23.907755859375001</v>
      </c>
      <c r="AC23" s="485">
        <v>30.808546875000001</v>
      </c>
      <c r="AD23" s="489">
        <f t="shared" si="8"/>
        <v>25.638224609375001</v>
      </c>
      <c r="AE23" s="489">
        <f t="shared" si="9"/>
        <v>17.721463058419236</v>
      </c>
    </row>
    <row r="24" spans="1:31" x14ac:dyDescent="0.2">
      <c r="A24" s="485">
        <v>22.825105188444066</v>
      </c>
      <c r="B24" s="485">
        <f t="shared" si="0"/>
        <v>30.322746564226254</v>
      </c>
      <c r="C24" s="486">
        <v>28.481290860829276</v>
      </c>
      <c r="D24" s="486">
        <v>32.164202267623232</v>
      </c>
      <c r="E24" s="487">
        <v>13.614334589843748</v>
      </c>
      <c r="F24" s="486">
        <v>24.657826395817576</v>
      </c>
      <c r="G24" s="487">
        <v>8.8103224414062495</v>
      </c>
      <c r="H24" s="487">
        <v>10.063485712890625</v>
      </c>
      <c r="I24" s="487">
        <v>15.024454091796875</v>
      </c>
      <c r="J24" s="487">
        <v>14.446597431640624</v>
      </c>
      <c r="K24" s="487">
        <v>17.5872556640625</v>
      </c>
      <c r="L24" s="487">
        <v>17.390374082031251</v>
      </c>
      <c r="M24" s="481">
        <v>5.9082110339966416</v>
      </c>
      <c r="N24" s="481">
        <v>5.9082110339966416</v>
      </c>
      <c r="O24" s="486">
        <v>5.9082110339966416</v>
      </c>
      <c r="P24" s="486">
        <v>12.353523471196686</v>
      </c>
      <c r="Q24" s="488">
        <f t="shared" si="1"/>
        <v>9.1308672525966639</v>
      </c>
      <c r="R24" s="487">
        <f t="shared" si="2"/>
        <v>12.353523471196686</v>
      </c>
      <c r="S24" s="489">
        <v>22.742218749999999</v>
      </c>
      <c r="T24" s="487">
        <f t="shared" si="10"/>
        <v>28.481290860829276</v>
      </c>
      <c r="U24" s="487">
        <v>0</v>
      </c>
      <c r="V24" s="489">
        <f t="shared" si="3"/>
        <v>11.118171124077017</v>
      </c>
      <c r="W24" s="489">
        <f t="shared" si="4"/>
        <v>9.8828187769573503</v>
      </c>
      <c r="X24" s="489">
        <f t="shared" si="5"/>
        <v>8.6474664298376798</v>
      </c>
      <c r="Y24" s="489">
        <f t="shared" si="6"/>
        <v>12.971199644756521</v>
      </c>
      <c r="Z24" s="489">
        <f t="shared" si="7"/>
        <v>16.471364628262247</v>
      </c>
      <c r="AA24" s="487">
        <v>13.626608809621711</v>
      </c>
      <c r="AB24" s="485">
        <v>23.515882812499999</v>
      </c>
      <c r="AC24" s="485">
        <v>29.959900390624998</v>
      </c>
      <c r="AD24" s="489">
        <f t="shared" si="8"/>
        <v>24.8743017578125</v>
      </c>
      <c r="AE24" s="489">
        <f t="shared" si="9"/>
        <v>17.193429982817861</v>
      </c>
    </row>
    <row r="25" spans="1:31" x14ac:dyDescent="0.2">
      <c r="A25" s="485">
        <v>22.003755140355889</v>
      </c>
      <c r="B25" s="485">
        <f t="shared" si="0"/>
        <v>29.727050351766074</v>
      </c>
      <c r="C25" s="486">
        <v>28.092870820233006</v>
      </c>
      <c r="D25" s="486">
        <v>31.361229883299146</v>
      </c>
      <c r="E25" s="487">
        <v>13.7721623046875</v>
      </c>
      <c r="F25" s="486">
        <v>24.494575904941048</v>
      </c>
      <c r="G25" s="487">
        <v>8.5364158496093747</v>
      </c>
      <c r="H25" s="487">
        <v>9.8090738476562507</v>
      </c>
      <c r="I25" s="487">
        <v>15.082105624999999</v>
      </c>
      <c r="J25" s="487">
        <v>14.022549238281249</v>
      </c>
      <c r="K25" s="487">
        <v>17.098110429687498</v>
      </c>
      <c r="L25" s="487">
        <v>16.870558281249998</v>
      </c>
      <c r="M25" s="481">
        <v>5.8900866013641586</v>
      </c>
      <c r="N25" s="481">
        <v>5.8900866013641586</v>
      </c>
      <c r="O25" s="486">
        <v>5.8900866013641586</v>
      </c>
      <c r="P25" s="486">
        <v>12.202873977232702</v>
      </c>
      <c r="Q25" s="488">
        <f t="shared" si="1"/>
        <v>9.0464802892984295</v>
      </c>
      <c r="R25" s="487">
        <f t="shared" si="2"/>
        <v>12.202873977232702</v>
      </c>
      <c r="S25" s="489">
        <v>22.089862500000002</v>
      </c>
      <c r="T25" s="487">
        <f t="shared" si="10"/>
        <v>28.092870820233006</v>
      </c>
      <c r="U25" s="487">
        <v>0</v>
      </c>
      <c r="V25" s="489">
        <f t="shared" si="3"/>
        <v>10.982586579509432</v>
      </c>
      <c r="W25" s="489">
        <f t="shared" si="4"/>
        <v>9.7622991817861617</v>
      </c>
      <c r="X25" s="489">
        <f t="shared" si="5"/>
        <v>8.5420117840628915</v>
      </c>
      <c r="Y25" s="489">
        <f t="shared" si="6"/>
        <v>12.813017676094338</v>
      </c>
      <c r="Z25" s="489">
        <f t="shared" si="7"/>
        <v>16.270498636310268</v>
      </c>
      <c r="AA25" s="487">
        <v>13.203047902960526</v>
      </c>
      <c r="AB25" s="485">
        <v>23.154988281249999</v>
      </c>
      <c r="AC25" s="485">
        <v>29.178400390625001</v>
      </c>
      <c r="AD25" s="489">
        <f t="shared" si="8"/>
        <v>24.160787109375004</v>
      </c>
      <c r="AE25" s="489">
        <f t="shared" si="9"/>
        <v>16.700239690721645</v>
      </c>
    </row>
    <row r="26" spans="1:31" x14ac:dyDescent="0.2">
      <c r="A26" s="485">
        <v>21.247358988428417</v>
      </c>
      <c r="B26" s="485">
        <f t="shared" si="0"/>
        <v>29.172180573121601</v>
      </c>
      <c r="C26" s="486">
        <v>27.733243251083532</v>
      </c>
      <c r="D26" s="486">
        <v>30.611117895159666</v>
      </c>
      <c r="E26" s="487">
        <v>13.668718056640625</v>
      </c>
      <c r="F26" s="486">
        <v>24.346484975635697</v>
      </c>
      <c r="G26" s="487">
        <v>8.2836058105468737</v>
      </c>
      <c r="H26" s="487">
        <v>9.570738027343749</v>
      </c>
      <c r="I26" s="487">
        <v>14.867419238281249</v>
      </c>
      <c r="J26" s="487">
        <v>13.629419794921874</v>
      </c>
      <c r="K26" s="487">
        <v>16.642837519531252</v>
      </c>
      <c r="L26" s="487">
        <v>16.389303769531249</v>
      </c>
      <c r="M26" s="481">
        <v>5.874967851784513</v>
      </c>
      <c r="N26" s="481">
        <v>5.874967851784513</v>
      </c>
      <c r="O26" s="486">
        <v>5.874967851784513</v>
      </c>
      <c r="P26" s="486">
        <v>12.063355323507441</v>
      </c>
      <c r="Q26" s="488">
        <f t="shared" si="1"/>
        <v>8.9691615876459778</v>
      </c>
      <c r="R26" s="487">
        <f t="shared" si="2"/>
        <v>12.063355323507441</v>
      </c>
      <c r="S26" s="489">
        <v>21.479003125000002</v>
      </c>
      <c r="T26" s="487">
        <f t="shared" si="10"/>
        <v>27.733243251083532</v>
      </c>
      <c r="U26" s="487">
        <v>0</v>
      </c>
      <c r="V26" s="489">
        <f t="shared" si="3"/>
        <v>10.857019791156697</v>
      </c>
      <c r="W26" s="489">
        <f t="shared" si="4"/>
        <v>9.6506842588059527</v>
      </c>
      <c r="X26" s="489">
        <f t="shared" si="5"/>
        <v>8.4443487264552086</v>
      </c>
      <c r="Y26" s="489">
        <f t="shared" si="6"/>
        <v>12.666523089682814</v>
      </c>
      <c r="Z26" s="489">
        <f t="shared" si="7"/>
        <v>16.084473764676588</v>
      </c>
      <c r="AA26" s="487">
        <v>12.808597399259869</v>
      </c>
      <c r="AB26" s="485">
        <v>22.821623046875001</v>
      </c>
      <c r="AC26" s="485">
        <v>28.4563671875</v>
      </c>
      <c r="AD26" s="489">
        <f t="shared" si="8"/>
        <v>23.492659667968752</v>
      </c>
      <c r="AE26" s="489">
        <f t="shared" si="9"/>
        <v>16.238421606529204</v>
      </c>
    </row>
    <row r="27" spans="1:31" x14ac:dyDescent="0.2">
      <c r="A27" s="485">
        <v>20.54821927479269</v>
      </c>
      <c r="B27" s="485">
        <f t="shared" si="0"/>
        <v>28.670173655460665</v>
      </c>
      <c r="C27" s="486">
        <v>27.409800065290256</v>
      </c>
      <c r="D27" s="486">
        <v>29.930547245631075</v>
      </c>
      <c r="E27" s="487">
        <v>13.323648134765625</v>
      </c>
      <c r="F27" s="486">
        <v>24.21601329921593</v>
      </c>
      <c r="G27" s="487">
        <v>8.0493858593749987</v>
      </c>
      <c r="H27" s="487">
        <v>9.3468963183593736</v>
      </c>
      <c r="I27" s="487">
        <v>14.405201923828125</v>
      </c>
      <c r="J27" s="487">
        <v>13.263720322265623</v>
      </c>
      <c r="K27" s="487">
        <v>16.217801328124999</v>
      </c>
      <c r="L27" s="487">
        <v>15.942194394531249</v>
      </c>
      <c r="M27" s="481">
        <v>5.8629117308753678</v>
      </c>
      <c r="N27" s="481">
        <v>5.8629117308753678</v>
      </c>
      <c r="O27" s="486">
        <v>5.8629117308753678</v>
      </c>
      <c r="P27" s="486">
        <v>11.937937886767891</v>
      </c>
      <c r="Q27" s="488">
        <f t="shared" si="1"/>
        <v>8.9004248088216293</v>
      </c>
      <c r="R27" s="487">
        <f t="shared" si="2"/>
        <v>11.937937886767891</v>
      </c>
      <c r="S27" s="489">
        <v>20.905654687500004</v>
      </c>
      <c r="T27" s="487">
        <f t="shared" si="10"/>
        <v>27.409800065290256</v>
      </c>
      <c r="U27" s="487">
        <v>0</v>
      </c>
      <c r="V27" s="489">
        <f t="shared" si="3"/>
        <v>10.744144098091102</v>
      </c>
      <c r="W27" s="489">
        <f t="shared" si="4"/>
        <v>9.5503503094143127</v>
      </c>
      <c r="X27" s="489">
        <f t="shared" si="5"/>
        <v>8.3565565207375236</v>
      </c>
      <c r="Y27" s="489">
        <f t="shared" si="6"/>
        <v>12.534834781106285</v>
      </c>
      <c r="Z27" s="489">
        <f t="shared" si="7"/>
        <v>15.917250515690522</v>
      </c>
      <c r="AA27" s="487">
        <v>12.440241056743421</v>
      </c>
      <c r="AB27" s="485">
        <v>22.512832031249999</v>
      </c>
      <c r="AC27" s="485">
        <v>27.787253906250001</v>
      </c>
      <c r="AD27" s="489">
        <f t="shared" si="8"/>
        <v>22.865559814453128</v>
      </c>
      <c r="AE27" s="489">
        <f t="shared" si="9"/>
        <v>15.804962306701027</v>
      </c>
    </row>
    <row r="28" spans="1:31" x14ac:dyDescent="0.2">
      <c r="A28" s="485">
        <v>19.899829397960783</v>
      </c>
      <c r="B28" s="485">
        <f t="shared" si="0"/>
        <v>28.207065198119011</v>
      </c>
      <c r="C28" s="486">
        <v>27.113156807327989</v>
      </c>
      <c r="D28" s="486">
        <v>29.300973588910029</v>
      </c>
      <c r="E28" s="487">
        <v>13.000350166015625</v>
      </c>
      <c r="F28" s="486">
        <v>24.098821702642191</v>
      </c>
      <c r="G28" s="487">
        <v>7.831642646484374</v>
      </c>
      <c r="H28" s="487">
        <v>9.1361780273437514</v>
      </c>
      <c r="I28" s="487">
        <v>13.978584746093748</v>
      </c>
      <c r="J28" s="487">
        <v>12.922488720703125</v>
      </c>
      <c r="K28" s="487">
        <v>15.819884404296875</v>
      </c>
      <c r="L28" s="487">
        <v>15.525476142578123</v>
      </c>
      <c r="M28" s="481">
        <v>5.853309402020062</v>
      </c>
      <c r="N28" s="481">
        <v>5.853309402020062</v>
      </c>
      <c r="O28" s="486">
        <v>5.853309402020062</v>
      </c>
      <c r="P28" s="486">
        <v>11.82305419630058</v>
      </c>
      <c r="Q28" s="488">
        <f t="shared" si="1"/>
        <v>8.8381817991603207</v>
      </c>
      <c r="R28" s="487">
        <f t="shared" si="2"/>
        <v>11.82305419630058</v>
      </c>
      <c r="S28" s="489">
        <v>20.366328125000006</v>
      </c>
      <c r="T28" s="487">
        <f t="shared" si="10"/>
        <v>27.113156807327989</v>
      </c>
      <c r="U28" s="487">
        <v>0</v>
      </c>
      <c r="V28" s="489">
        <f t="shared" si="3"/>
        <v>10.640748776670522</v>
      </c>
      <c r="W28" s="489">
        <f t="shared" si="4"/>
        <v>9.4584433570404638</v>
      </c>
      <c r="X28" s="489">
        <f t="shared" si="5"/>
        <v>8.2761379374104056</v>
      </c>
      <c r="Y28" s="489">
        <f t="shared" si="6"/>
        <v>12.414206906115609</v>
      </c>
      <c r="Z28" s="489">
        <f t="shared" si="7"/>
        <v>15.764072261734107</v>
      </c>
      <c r="AA28" s="487">
        <v>12.095374177631578</v>
      </c>
      <c r="AB28" s="485">
        <v>22.226064453125002</v>
      </c>
      <c r="AC28" s="485">
        <v>27.165443359375001</v>
      </c>
      <c r="AD28" s="489">
        <f t="shared" si="8"/>
        <v>22.275671386718756</v>
      </c>
      <c r="AE28" s="489">
        <f t="shared" si="9"/>
        <v>15.39722401202749</v>
      </c>
    </row>
    <row r="29" spans="1:31" x14ac:dyDescent="0.2">
      <c r="A29" s="485">
        <v>19.296649654781156</v>
      </c>
      <c r="B29" s="485">
        <f t="shared" si="0"/>
        <v>27.778230937700926</v>
      </c>
      <c r="C29" s="486">
        <v>26.840032372640668</v>
      </c>
      <c r="D29" s="486">
        <v>28.716429502761184</v>
      </c>
      <c r="E29" s="487">
        <v>12.69669185546875</v>
      </c>
      <c r="F29" s="486">
        <v>23.993156335857854</v>
      </c>
      <c r="G29" s="487">
        <v>7.6285820507812492</v>
      </c>
      <c r="H29" s="487">
        <v>8.9373829687499988</v>
      </c>
      <c r="I29" s="487">
        <v>13.5833381640625</v>
      </c>
      <c r="J29" s="487">
        <v>12.603183476562499</v>
      </c>
      <c r="K29" s="487">
        <v>15.446396513671875</v>
      </c>
      <c r="L29" s="487">
        <v>15.135949150390624</v>
      </c>
      <c r="M29" s="481">
        <v>5.8458312930990211</v>
      </c>
      <c r="N29" s="481">
        <v>5.8458312930990211</v>
      </c>
      <c r="O29" s="486">
        <v>5.8458312930990211</v>
      </c>
      <c r="P29" s="486">
        <v>11.717479845173326</v>
      </c>
      <c r="Q29" s="488">
        <f t="shared" si="1"/>
        <v>8.7816555691361735</v>
      </c>
      <c r="R29" s="487">
        <f t="shared" si="2"/>
        <v>11.717479845173326</v>
      </c>
      <c r="S29" s="489">
        <v>19.857968750000001</v>
      </c>
      <c r="T29" s="487">
        <f t="shared" si="10"/>
        <v>26.840032372640668</v>
      </c>
      <c r="U29" s="487">
        <v>0</v>
      </c>
      <c r="V29" s="489">
        <f t="shared" si="3"/>
        <v>10.545731860655994</v>
      </c>
      <c r="W29" s="489">
        <f t="shared" si="4"/>
        <v>9.3739838761386611</v>
      </c>
      <c r="X29" s="489">
        <f t="shared" si="5"/>
        <v>8.2022358916213278</v>
      </c>
      <c r="Y29" s="489">
        <f t="shared" si="6"/>
        <v>12.303353837431995</v>
      </c>
      <c r="Z29" s="489">
        <f t="shared" si="7"/>
        <v>15.623306460231102</v>
      </c>
      <c r="AA29" s="487">
        <v>11.771734580592105</v>
      </c>
      <c r="AB29" s="485">
        <v>21.959115234374998</v>
      </c>
      <c r="AC29" s="485">
        <v>26.586089843749999</v>
      </c>
      <c r="AD29" s="489">
        <f t="shared" si="8"/>
        <v>21.719653320312503</v>
      </c>
      <c r="AE29" s="489">
        <f t="shared" si="9"/>
        <v>15.012897336769754</v>
      </c>
    </row>
    <row r="30" spans="1:31" x14ac:dyDescent="0.2">
      <c r="A30" s="485">
        <v>18.733932306633594</v>
      </c>
      <c r="B30" s="485">
        <f t="shared" si="0"/>
        <v>27.380398004763357</v>
      </c>
      <c r="C30" s="486">
        <v>26.588098691824086</v>
      </c>
      <c r="D30" s="486">
        <v>28.172697317702628</v>
      </c>
      <c r="E30" s="487">
        <v>12.410810878906249</v>
      </c>
      <c r="F30" s="486">
        <v>23.897765808757484</v>
      </c>
      <c r="G30" s="487">
        <v>7.4386671337890622</v>
      </c>
      <c r="H30" s="487">
        <v>8.7494568359375009</v>
      </c>
      <c r="I30" s="487">
        <v>13.215897617187499</v>
      </c>
      <c r="J30" s="487">
        <v>12.303613564453125</v>
      </c>
      <c r="K30" s="487">
        <v>15.095004541015625</v>
      </c>
      <c r="L30" s="487">
        <v>14.770854033203124</v>
      </c>
      <c r="M30" s="481">
        <v>5.8402401159657193</v>
      </c>
      <c r="N30" s="481">
        <v>5.8402401159657193</v>
      </c>
      <c r="O30" s="486">
        <v>5.8402401159657193</v>
      </c>
      <c r="P30" s="486">
        <v>11.620347882042328</v>
      </c>
      <c r="Q30" s="488">
        <f t="shared" si="1"/>
        <v>8.730293999004024</v>
      </c>
      <c r="R30" s="487">
        <f t="shared" si="2"/>
        <v>11.620347882042328</v>
      </c>
      <c r="S30" s="489">
        <v>19.377878124999999</v>
      </c>
      <c r="T30" s="487">
        <f t="shared" si="10"/>
        <v>26.588098691824086</v>
      </c>
      <c r="U30" s="487">
        <v>0</v>
      </c>
      <c r="V30" s="489">
        <f t="shared" si="3"/>
        <v>10.458313093838095</v>
      </c>
      <c r="W30" s="489">
        <f t="shared" si="4"/>
        <v>9.2962783056338623</v>
      </c>
      <c r="X30" s="489">
        <f t="shared" si="5"/>
        <v>8.1342435174296295</v>
      </c>
      <c r="Y30" s="489">
        <f t="shared" si="6"/>
        <v>12.201365276144445</v>
      </c>
      <c r="Z30" s="489">
        <f t="shared" si="7"/>
        <v>15.493797176056436</v>
      </c>
      <c r="AA30" s="487">
        <v>11.467344932154605</v>
      </c>
      <c r="AB30" s="485">
        <v>21.710058593749999</v>
      </c>
      <c r="AC30" s="485">
        <v>26.0449921875</v>
      </c>
      <c r="AD30" s="489">
        <f t="shared" si="8"/>
        <v>21.19455419921875</v>
      </c>
      <c r="AE30" s="489">
        <f t="shared" si="9"/>
        <v>14.649942225085903</v>
      </c>
    </row>
    <row r="31" spans="1:31" x14ac:dyDescent="0.2">
      <c r="A31" s="485">
        <v>18.207583537039433</v>
      </c>
      <c r="B31" s="485">
        <f t="shared" si="0"/>
        <v>27.004321391835887</v>
      </c>
      <c r="C31" s="486">
        <v>26.351291706322144</v>
      </c>
      <c r="D31" s="486">
        <v>27.657351077349631</v>
      </c>
      <c r="E31" s="487">
        <v>12.141087412109375</v>
      </c>
      <c r="F31" s="486">
        <v>23.810051209015704</v>
      </c>
      <c r="G31" s="487">
        <v>7.2605759863281252</v>
      </c>
      <c r="H31" s="487">
        <v>8.5714713085937504</v>
      </c>
      <c r="I31" s="487">
        <v>12.873231855468751</v>
      </c>
      <c r="J31" s="487">
        <v>12.021882558593749</v>
      </c>
      <c r="K31" s="487">
        <v>14.763668076171875</v>
      </c>
      <c r="L31" s="487">
        <v>14.427808417968748</v>
      </c>
      <c r="M31" s="481">
        <v>5.8362465508980748</v>
      </c>
      <c r="N31" s="481">
        <v>5.8362465508980748</v>
      </c>
      <c r="O31" s="486">
        <v>5.8362465508980748</v>
      </c>
      <c r="P31" s="486">
        <v>11.431450476197492</v>
      </c>
      <c r="Q31" s="488">
        <f t="shared" si="1"/>
        <v>8.6338485135477825</v>
      </c>
      <c r="R31" s="487">
        <f t="shared" si="2"/>
        <v>11.431450476197492</v>
      </c>
      <c r="S31" s="489">
        <v>18.9236734375</v>
      </c>
      <c r="T31" s="487">
        <f t="shared" si="10"/>
        <v>26.351291706322144</v>
      </c>
      <c r="U31" s="487">
        <v>0</v>
      </c>
      <c r="V31" s="489">
        <f t="shared" si="3"/>
        <v>10.288305428577743</v>
      </c>
      <c r="W31" s="489">
        <f t="shared" si="4"/>
        <v>9.1451603809579947</v>
      </c>
      <c r="X31" s="489">
        <f t="shared" si="5"/>
        <v>8.0020153333382442</v>
      </c>
      <c r="Y31" s="489">
        <f t="shared" si="6"/>
        <v>12.003023000007367</v>
      </c>
      <c r="Z31" s="489">
        <f t="shared" si="7"/>
        <v>15.241933968263323</v>
      </c>
      <c r="AA31" s="487">
        <v>11.180470805921052</v>
      </c>
      <c r="AB31" s="485">
        <v>21.47720703125</v>
      </c>
      <c r="AC31" s="485">
        <v>25.538482421874999</v>
      </c>
      <c r="AD31" s="489">
        <f t="shared" si="8"/>
        <v>20.697767822265625</v>
      </c>
      <c r="AE31" s="489">
        <f t="shared" si="9"/>
        <v>14.306557237972502</v>
      </c>
    </row>
    <row r="32" spans="1:31" x14ac:dyDescent="0.2">
      <c r="A32" s="485">
        <v>17.71405349300278</v>
      </c>
      <c r="B32" s="485">
        <f t="shared" si="0"/>
        <v>26.664799847962676</v>
      </c>
      <c r="C32" s="486">
        <v>26.138696084003698</v>
      </c>
      <c r="D32" s="486">
        <v>27.190903611921652</v>
      </c>
      <c r="E32" s="487">
        <v>11.886094873046876</v>
      </c>
      <c r="F32" s="486">
        <v>23.73303814453012</v>
      </c>
      <c r="G32" s="487">
        <v>7.093163364257812</v>
      </c>
      <c r="H32" s="487">
        <v>8.4026041601562511</v>
      </c>
      <c r="I32" s="487">
        <v>12.5527510546875</v>
      </c>
      <c r="J32" s="487">
        <v>11.756333691406249</v>
      </c>
      <c r="K32" s="487">
        <v>14.450602470703124</v>
      </c>
      <c r="L32" s="487">
        <v>14.104738740234374</v>
      </c>
      <c r="M32" s="481">
        <v>5.8338134725778952</v>
      </c>
      <c r="N32" s="481">
        <v>5.8338134725778952</v>
      </c>
      <c r="O32" s="486">
        <v>5.8338134725778952</v>
      </c>
      <c r="P32" s="486">
        <v>11.14756431833084</v>
      </c>
      <c r="Q32" s="488">
        <f t="shared" si="1"/>
        <v>8.4906888954543671</v>
      </c>
      <c r="R32" s="487">
        <f t="shared" si="2"/>
        <v>11.14756431833084</v>
      </c>
      <c r="S32" s="489">
        <v>18.493234375</v>
      </c>
      <c r="T32" s="487">
        <f t="shared" si="10"/>
        <v>26.138696084003698</v>
      </c>
      <c r="U32" s="487">
        <v>0</v>
      </c>
      <c r="V32" s="489">
        <f t="shared" si="3"/>
        <v>10.032807886497757</v>
      </c>
      <c r="W32" s="489">
        <f t="shared" si="4"/>
        <v>8.9180514546646723</v>
      </c>
      <c r="X32" s="489">
        <f t="shared" si="5"/>
        <v>7.8032950228315876</v>
      </c>
      <c r="Y32" s="489">
        <f t="shared" si="6"/>
        <v>11.704942534247381</v>
      </c>
      <c r="Z32" s="489">
        <f t="shared" si="7"/>
        <v>14.863419091107788</v>
      </c>
      <c r="AA32" s="487">
        <v>10.909584858141447</v>
      </c>
      <c r="AB32" s="485">
        <v>21.259089843750001</v>
      </c>
      <c r="AC32" s="485">
        <v>25.06335546875</v>
      </c>
      <c r="AD32" s="489">
        <f t="shared" si="8"/>
        <v>20.226975097656251</v>
      </c>
      <c r="AE32" s="489">
        <f t="shared" si="9"/>
        <v>13.981139390034357</v>
      </c>
    </row>
    <row r="33" spans="1:31" x14ac:dyDescent="0.2">
      <c r="A33" s="485">
        <v>17.250247933884705</v>
      </c>
      <c r="B33" s="485">
        <f t="shared" si="0"/>
        <v>26.347372502470989</v>
      </c>
      <c r="C33" s="486">
        <v>25.941039980470407</v>
      </c>
      <c r="D33" s="486">
        <v>26.753705024471568</v>
      </c>
      <c r="E33" s="487">
        <v>11.644574345703125</v>
      </c>
      <c r="F33" s="486">
        <v>23.663051288719668</v>
      </c>
      <c r="G33" s="487">
        <v>6.9354313232421871</v>
      </c>
      <c r="H33" s="487">
        <v>8.2421241015624993</v>
      </c>
      <c r="I33" s="487">
        <v>12.252222509765625</v>
      </c>
      <c r="J33" s="487">
        <v>11.505517646484375</v>
      </c>
      <c r="K33" s="487">
        <v>14.154232421875001</v>
      </c>
      <c r="L33" s="487">
        <v>13.799830039062499</v>
      </c>
      <c r="M33" s="481">
        <v>5.8326503704901338</v>
      </c>
      <c r="N33" s="481">
        <v>5.8326503704901338</v>
      </c>
      <c r="O33" s="486">
        <v>5.8326503704901338</v>
      </c>
      <c r="P33" s="486">
        <v>10.879348171719723</v>
      </c>
      <c r="Q33" s="488">
        <f t="shared" si="1"/>
        <v>8.3559992711049276</v>
      </c>
      <c r="R33" s="487">
        <f t="shared" si="2"/>
        <v>10.879348171719723</v>
      </c>
      <c r="S33" s="489">
        <v>18.084667187499999</v>
      </c>
      <c r="T33" s="487">
        <f t="shared" si="10"/>
        <v>25.941039980470407</v>
      </c>
      <c r="U33" s="487">
        <v>0</v>
      </c>
      <c r="V33" s="489">
        <f t="shared" si="3"/>
        <v>9.7914133545477515</v>
      </c>
      <c r="W33" s="489">
        <f t="shared" si="4"/>
        <v>8.7034785373757781</v>
      </c>
      <c r="X33" s="489">
        <f t="shared" si="5"/>
        <v>7.6155437202038057</v>
      </c>
      <c r="Y33" s="489">
        <f t="shared" si="6"/>
        <v>11.42331558030571</v>
      </c>
      <c r="Z33" s="489">
        <f t="shared" si="7"/>
        <v>14.505797562292964</v>
      </c>
      <c r="AA33" s="487">
        <v>10.653334498355264</v>
      </c>
      <c r="AB33" s="485">
        <v>21.054398437500002</v>
      </c>
      <c r="AC33" s="485">
        <v>24.616781249999999</v>
      </c>
      <c r="AD33" s="489">
        <f t="shared" si="8"/>
        <v>19.780104736328123</v>
      </c>
      <c r="AE33" s="489">
        <f t="shared" si="9"/>
        <v>13.672256980240542</v>
      </c>
    </row>
    <row r="34" spans="1:31" x14ac:dyDescent="0.2">
      <c r="A34" s="485">
        <v>16.813456669419743</v>
      </c>
      <c r="B34" s="485">
        <f t="shared" si="0"/>
        <v>26.043749950417066</v>
      </c>
      <c r="C34" s="486">
        <v>25.753687293859443</v>
      </c>
      <c r="D34" s="486">
        <v>26.333812606974693</v>
      </c>
      <c r="E34" s="487">
        <v>11.415413740234374</v>
      </c>
      <c r="F34" s="486">
        <v>23.598231559776654</v>
      </c>
      <c r="G34" s="487">
        <v>6.7865069580078119</v>
      </c>
      <c r="H34" s="487">
        <v>8.0893765722656248</v>
      </c>
      <c r="I34" s="487">
        <v>11.969713798828124</v>
      </c>
      <c r="J34" s="487">
        <v>11.268155615234374</v>
      </c>
      <c r="K34" s="487">
        <v>13.87316544921875</v>
      </c>
      <c r="L34" s="487">
        <v>13.511488066406251</v>
      </c>
      <c r="M34" s="481">
        <v>5.8326047275415931</v>
      </c>
      <c r="N34" s="481">
        <v>5.8326047275415931</v>
      </c>
      <c r="O34" s="486">
        <v>5.8326047275415931</v>
      </c>
      <c r="P34" s="486">
        <v>10.621294200934512</v>
      </c>
      <c r="Q34" s="488">
        <f t="shared" si="1"/>
        <v>8.2269494642380536</v>
      </c>
      <c r="R34" s="487">
        <f t="shared" si="2"/>
        <v>10.621294200934512</v>
      </c>
      <c r="S34" s="489">
        <v>17.696284374999998</v>
      </c>
      <c r="T34" s="487">
        <f t="shared" si="10"/>
        <v>25.753687293859443</v>
      </c>
      <c r="U34" s="487">
        <v>0</v>
      </c>
      <c r="V34" s="489">
        <f t="shared" si="3"/>
        <v>9.559164780841062</v>
      </c>
      <c r="W34" s="489">
        <f t="shared" si="4"/>
        <v>8.4970353607476099</v>
      </c>
      <c r="X34" s="489">
        <f t="shared" si="5"/>
        <v>7.4349059406541578</v>
      </c>
      <c r="Y34" s="489">
        <f t="shared" si="6"/>
        <v>11.15235891098124</v>
      </c>
      <c r="Z34" s="489">
        <f t="shared" si="7"/>
        <v>14.161725601246015</v>
      </c>
      <c r="AA34" s="487">
        <v>10.410519171463816</v>
      </c>
      <c r="AB34" s="485">
        <v>20.861974609375</v>
      </c>
      <c r="AC34" s="485">
        <v>24.196275390625001</v>
      </c>
      <c r="AD34" s="489">
        <f t="shared" si="8"/>
        <v>19.355311035156248</v>
      </c>
      <c r="AE34" s="489">
        <f t="shared" si="9"/>
        <v>13.378634235395181</v>
      </c>
    </row>
    <row r="35" spans="1:31" x14ac:dyDescent="0.2">
      <c r="A35" s="485">
        <v>16.401295162442082</v>
      </c>
      <c r="B35" s="485">
        <f t="shared" si="0"/>
        <v>25.660200835315557</v>
      </c>
      <c r="C35" s="486">
        <v>25.578956115814741</v>
      </c>
      <c r="D35" s="486">
        <v>25.741445554816377</v>
      </c>
      <c r="E35" s="487">
        <v>11.197622216796875</v>
      </c>
      <c r="F35" s="486">
        <v>23.539235094853517</v>
      </c>
      <c r="G35" s="487">
        <v>6.6456215624999997</v>
      </c>
      <c r="H35" s="487">
        <v>7.9437780566406246</v>
      </c>
      <c r="I35" s="487">
        <v>11.703540683593749</v>
      </c>
      <c r="J35" s="487">
        <v>11.0431203515625</v>
      </c>
      <c r="K35" s="487">
        <v>13.606165371093748</v>
      </c>
      <c r="L35" s="487">
        <v>13.238304238281248</v>
      </c>
      <c r="M35" s="481">
        <v>5.8335962207039405</v>
      </c>
      <c r="N35" s="481">
        <v>5.8335962207039405</v>
      </c>
      <c r="O35" s="486">
        <v>5.8335962207039405</v>
      </c>
      <c r="P35" s="486">
        <v>10.376969212859615</v>
      </c>
      <c r="Q35" s="488">
        <f t="shared" si="1"/>
        <v>8.1052827167817778</v>
      </c>
      <c r="R35" s="487">
        <f t="shared" si="2"/>
        <v>10.376969212859615</v>
      </c>
      <c r="S35" s="489">
        <v>17.326564062499997</v>
      </c>
      <c r="T35" s="487">
        <f t="shared" si="10"/>
        <v>25.578956115814741</v>
      </c>
      <c r="U35" s="487">
        <v>0</v>
      </c>
      <c r="V35" s="489">
        <f t="shared" si="3"/>
        <v>9.3392722915736535</v>
      </c>
      <c r="W35" s="489">
        <f t="shared" si="4"/>
        <v>8.3015753702876918</v>
      </c>
      <c r="X35" s="489">
        <f t="shared" si="5"/>
        <v>7.2638784490017301</v>
      </c>
      <c r="Y35" s="489">
        <f t="shared" si="6"/>
        <v>10.895817673502597</v>
      </c>
      <c r="Z35" s="489">
        <f t="shared" si="7"/>
        <v>13.835958950479487</v>
      </c>
      <c r="AA35" s="487">
        <v>10.180067639802632</v>
      </c>
      <c r="AB35" s="485">
        <v>20.680792968750001</v>
      </c>
      <c r="AC35" s="485">
        <v>23.799624999999999</v>
      </c>
      <c r="AD35" s="489">
        <f t="shared" si="8"/>
        <v>18.950929443359371</v>
      </c>
      <c r="AE35" s="489">
        <f t="shared" si="9"/>
        <v>13.099120597079029</v>
      </c>
    </row>
    <row r="36" spans="1:31" x14ac:dyDescent="0.2">
      <c r="A36" s="485">
        <v>16.011656542284385</v>
      </c>
      <c r="B36" s="485">
        <f t="shared" si="0"/>
        <v>25.237809115335821</v>
      </c>
      <c r="C36" s="486">
        <v>25.415584108970247</v>
      </c>
      <c r="D36" s="486">
        <v>25.060034121701396</v>
      </c>
      <c r="E36" s="487">
        <v>10.990315029296875</v>
      </c>
      <c r="F36" s="486">
        <v>23.48543011359347</v>
      </c>
      <c r="G36" s="487">
        <v>6.5120968945312496</v>
      </c>
      <c r="H36" s="487">
        <v>7.8048028222656249</v>
      </c>
      <c r="I36" s="487">
        <v>11.45223111328125</v>
      </c>
      <c r="J36" s="487">
        <v>10.829410595703125</v>
      </c>
      <c r="K36" s="487">
        <v>13.352127675781249</v>
      </c>
      <c r="L36" s="487">
        <v>12.979034794921875</v>
      </c>
      <c r="M36" s="481">
        <v>5.7661480258002484</v>
      </c>
      <c r="N36" s="481">
        <v>5.7661480258002484</v>
      </c>
      <c r="O36" s="486">
        <v>5.7661480258002484</v>
      </c>
      <c r="P36" s="486">
        <v>10.145131520024188</v>
      </c>
      <c r="Q36" s="488">
        <f t="shared" si="1"/>
        <v>7.9556397729122184</v>
      </c>
      <c r="R36" s="487">
        <f t="shared" si="2"/>
        <v>10.145131520024188</v>
      </c>
      <c r="S36" s="489">
        <v>16.9741421875</v>
      </c>
      <c r="T36" s="487">
        <f t="shared" si="10"/>
        <v>25.415584108970247</v>
      </c>
      <c r="U36" s="487">
        <v>0</v>
      </c>
      <c r="V36" s="489">
        <f t="shared" si="3"/>
        <v>9.1306183680217696</v>
      </c>
      <c r="W36" s="489">
        <f t="shared" si="4"/>
        <v>8.116105216019351</v>
      </c>
      <c r="X36" s="489">
        <f t="shared" si="5"/>
        <v>7.1015920640169314</v>
      </c>
      <c r="Y36" s="489">
        <f t="shared" si="6"/>
        <v>10.652388096025398</v>
      </c>
      <c r="Z36" s="489">
        <f t="shared" si="7"/>
        <v>13.526842026698917</v>
      </c>
      <c r="AA36" s="487">
        <v>9.9610213815789468</v>
      </c>
      <c r="AB36" s="485">
        <v>20.509935546874999</v>
      </c>
      <c r="AC36" s="485">
        <v>23.424859375</v>
      </c>
      <c r="AD36" s="489">
        <f t="shared" si="8"/>
        <v>18.565468017578127</v>
      </c>
      <c r="AE36" s="489">
        <f t="shared" si="9"/>
        <v>12.83268481529209</v>
      </c>
    </row>
    <row r="37" spans="1:31" x14ac:dyDescent="0.2">
      <c r="A37" s="485">
        <v>15.64267191627834</v>
      </c>
      <c r="B37" s="485">
        <f t="shared" si="0"/>
        <v>24.836461117225859</v>
      </c>
      <c r="C37" s="486">
        <v>25.257298796479411</v>
      </c>
      <c r="D37" s="486">
        <v>24.415623437972304</v>
      </c>
      <c r="E37" s="487">
        <v>10.792700263671875</v>
      </c>
      <c r="F37" s="486">
        <v>23.436369340513924</v>
      </c>
      <c r="G37" s="487">
        <v>6.3853309667968743</v>
      </c>
      <c r="H37" s="487">
        <v>7.6719777099609372</v>
      </c>
      <c r="I37" s="487">
        <v>11.21448638671875</v>
      </c>
      <c r="J37" s="487">
        <v>10.626130234374999</v>
      </c>
      <c r="K37" s="487">
        <v>13.1100653125</v>
      </c>
      <c r="L37" s="487">
        <v>12.732565751953125</v>
      </c>
      <c r="M37" s="481">
        <v>5.6365560784053388</v>
      </c>
      <c r="N37" s="481">
        <v>5.6365560784053388</v>
      </c>
      <c r="O37" s="486">
        <v>5.6365560784053388</v>
      </c>
      <c r="P37" s="486">
        <v>9.9249317577119225</v>
      </c>
      <c r="Q37" s="488">
        <f t="shared" si="1"/>
        <v>7.7807439180586311</v>
      </c>
      <c r="R37" s="487">
        <f t="shared" si="2"/>
        <v>9.9249317577119225</v>
      </c>
      <c r="S37" s="489">
        <v>16.637784375000003</v>
      </c>
      <c r="T37" s="487">
        <f t="shared" si="10"/>
        <v>25.257298796479411</v>
      </c>
      <c r="U37" s="487">
        <v>0</v>
      </c>
      <c r="V37" s="489">
        <f t="shared" si="3"/>
        <v>8.9324385819407297</v>
      </c>
      <c r="W37" s="489">
        <f t="shared" si="4"/>
        <v>7.9399454061695387</v>
      </c>
      <c r="X37" s="489">
        <f t="shared" si="5"/>
        <v>6.947452230398345</v>
      </c>
      <c r="Y37" s="489">
        <f t="shared" si="6"/>
        <v>10.421178345597518</v>
      </c>
      <c r="Z37" s="489">
        <f t="shared" si="7"/>
        <v>13.233242343615895</v>
      </c>
      <c r="AA37" s="487">
        <v>9.752522358141448</v>
      </c>
      <c r="AB37" s="485">
        <v>20.34858203125</v>
      </c>
      <c r="AC37" s="485">
        <v>23.070224609375</v>
      </c>
      <c r="AD37" s="489">
        <f t="shared" si="8"/>
        <v>18.197576660156251</v>
      </c>
      <c r="AE37" s="489">
        <f t="shared" si="9"/>
        <v>12.578393685567006</v>
      </c>
    </row>
    <row r="38" spans="1:31" x14ac:dyDescent="0.2">
      <c r="A38" s="485">
        <v>15.292677344550553</v>
      </c>
      <c r="B38" s="485">
        <f t="shared" si="0"/>
        <v>24.291946987402518</v>
      </c>
      <c r="C38" s="486">
        <v>24.788671421960206</v>
      </c>
      <c r="D38" s="486">
        <v>23.795222552844834</v>
      </c>
      <c r="E38" s="487">
        <v>10.604066523437501</v>
      </c>
      <c r="F38" s="486">
        <v>23.390871029828908</v>
      </c>
      <c r="G38" s="487">
        <v>6.2647881005859372</v>
      </c>
      <c r="H38" s="487">
        <v>7.5448745556640624</v>
      </c>
      <c r="I38" s="487">
        <v>10.989163154296875</v>
      </c>
      <c r="J38" s="487">
        <v>10.432483564453126</v>
      </c>
      <c r="K38" s="487">
        <v>12.879092587890625</v>
      </c>
      <c r="L38" s="487">
        <v>12.497909111328125</v>
      </c>
      <c r="M38" s="481">
        <v>5.5114892841016454</v>
      </c>
      <c r="N38" s="481">
        <v>5.5114892841016454</v>
      </c>
      <c r="O38" s="486">
        <v>5.5114892841016454</v>
      </c>
      <c r="P38" s="486">
        <v>9.7120447960551957</v>
      </c>
      <c r="Q38" s="488">
        <f t="shared" si="1"/>
        <v>7.611767040078421</v>
      </c>
      <c r="R38" s="487">
        <f t="shared" si="2"/>
        <v>9.7120447960551957</v>
      </c>
      <c r="S38" s="489">
        <v>16.316371874999998</v>
      </c>
      <c r="T38" s="487">
        <f t="shared" si="10"/>
        <v>24.788671421960206</v>
      </c>
      <c r="U38" s="487">
        <v>0</v>
      </c>
      <c r="V38" s="489">
        <f t="shared" si="3"/>
        <v>8.7408403164496757</v>
      </c>
      <c r="W38" s="489">
        <f t="shared" si="4"/>
        <v>7.7696358368441567</v>
      </c>
      <c r="X38" s="489">
        <f t="shared" si="5"/>
        <v>6.7984313572386368</v>
      </c>
      <c r="Y38" s="489">
        <f t="shared" si="6"/>
        <v>10.197647035857955</v>
      </c>
      <c r="Z38" s="489">
        <f t="shared" si="7"/>
        <v>12.949393061406928</v>
      </c>
      <c r="AA38" s="487">
        <v>9.5537946648848688</v>
      </c>
      <c r="AB38" s="485">
        <v>20.196000000000002</v>
      </c>
      <c r="AC38" s="485">
        <v>22.734156250000002</v>
      </c>
      <c r="AD38" s="489">
        <f t="shared" si="8"/>
        <v>17.846031738281248</v>
      </c>
      <c r="AE38" s="489">
        <f t="shared" si="9"/>
        <v>12.335401417525766</v>
      </c>
    </row>
    <row r="39" spans="1:31" x14ac:dyDescent="0.2">
      <c r="A39" s="485">
        <v>14.960186202489306</v>
      </c>
      <c r="B39" s="485">
        <f t="shared" si="0"/>
        <v>23.694242429223429</v>
      </c>
      <c r="C39" s="486">
        <v>24.172289825748859</v>
      </c>
      <c r="D39" s="486">
        <v>23.216195032698</v>
      </c>
      <c r="E39" s="487">
        <v>10.423772509765625</v>
      </c>
      <c r="F39" s="486">
        <v>23.350010133942</v>
      </c>
      <c r="G39" s="487">
        <v>6.1499889794921874</v>
      </c>
      <c r="H39" s="487">
        <v>7.4231049804687501</v>
      </c>
      <c r="I39" s="487">
        <v>10.775245947265624</v>
      </c>
      <c r="J39" s="487">
        <v>10.247752558593749</v>
      </c>
      <c r="K39" s="487">
        <v>12.658409062499999</v>
      </c>
      <c r="L39" s="487">
        <v>12.274175390624999</v>
      </c>
      <c r="M39" s="481">
        <v>5.394481912044979</v>
      </c>
      <c r="N39" s="481">
        <v>5.394481912044979</v>
      </c>
      <c r="O39" s="486">
        <v>5.394481912044979</v>
      </c>
      <c r="P39" s="486">
        <v>9.5125430584290456</v>
      </c>
      <c r="Q39" s="488">
        <f t="shared" si="1"/>
        <v>7.4535124852370123</v>
      </c>
      <c r="R39" s="487">
        <f t="shared" si="2"/>
        <v>9.5125430584290456</v>
      </c>
      <c r="S39" s="489">
        <v>16.008890625000003</v>
      </c>
      <c r="T39" s="487">
        <f t="shared" si="10"/>
        <v>24.172289825748859</v>
      </c>
      <c r="U39" s="487">
        <v>0</v>
      </c>
      <c r="V39" s="489">
        <f t="shared" si="3"/>
        <v>8.5612887525861421</v>
      </c>
      <c r="W39" s="489">
        <f t="shared" si="4"/>
        <v>7.6100344467432368</v>
      </c>
      <c r="X39" s="489">
        <f t="shared" si="5"/>
        <v>6.6587801409003315</v>
      </c>
      <c r="Y39" s="489">
        <f t="shared" si="6"/>
        <v>9.9881702113504982</v>
      </c>
      <c r="Z39" s="489">
        <f t="shared" si="7"/>
        <v>12.68339074457206</v>
      </c>
      <c r="AA39" s="487">
        <v>9.3641419099506571</v>
      </c>
      <c r="AB39" s="485">
        <v>20.051523437499998</v>
      </c>
      <c r="AC39" s="485">
        <v>22.41523046875</v>
      </c>
      <c r="AD39" s="489">
        <f t="shared" si="8"/>
        <v>17.509724121093754</v>
      </c>
      <c r="AE39" s="489">
        <f t="shared" si="9"/>
        <v>12.102941365979378</v>
      </c>
    </row>
    <row r="40" spans="1:31" x14ac:dyDescent="0.2">
      <c r="A40" s="485">
        <v>14.643865927923704</v>
      </c>
      <c r="B40" s="485">
        <f t="shared" si="0"/>
        <v>23.126769059422841</v>
      </c>
      <c r="C40" s="486">
        <v>23.587401712842524</v>
      </c>
      <c r="D40" s="486">
        <v>22.666136406003162</v>
      </c>
      <c r="E40" s="487">
        <v>10.251237548828124</v>
      </c>
      <c r="F40" s="486">
        <v>23.312701577477274</v>
      </c>
      <c r="G40" s="487">
        <v>6.0405035449218749</v>
      </c>
      <c r="H40" s="487">
        <v>7.3063170751953121</v>
      </c>
      <c r="I40" s="487">
        <v>10.571830126953124</v>
      </c>
      <c r="J40" s="487">
        <v>10.071293076171875</v>
      </c>
      <c r="K40" s="487">
        <v>12.447297656249999</v>
      </c>
      <c r="L40" s="487">
        <v>12.060566044921874</v>
      </c>
      <c r="M40" s="481">
        <v>5.2830637245014911</v>
      </c>
      <c r="N40" s="481">
        <v>5.2830637245014911</v>
      </c>
      <c r="O40" s="486">
        <v>5.2830637245014911</v>
      </c>
      <c r="P40" s="486">
        <v>9.3222702936367998</v>
      </c>
      <c r="Q40" s="488">
        <f t="shared" si="1"/>
        <v>7.302667009069145</v>
      </c>
      <c r="R40" s="487">
        <f t="shared" si="2"/>
        <v>9.3222702936367998</v>
      </c>
      <c r="S40" s="489">
        <v>15.7144203125</v>
      </c>
      <c r="T40" s="487">
        <f t="shared" si="10"/>
        <v>23.587401712842524</v>
      </c>
      <c r="U40" s="487">
        <v>0</v>
      </c>
      <c r="V40" s="489">
        <f t="shared" si="3"/>
        <v>8.3900432642731193</v>
      </c>
      <c r="W40" s="489">
        <f t="shared" si="4"/>
        <v>7.4578162349094406</v>
      </c>
      <c r="X40" s="489">
        <f t="shared" si="5"/>
        <v>6.5255892055457592</v>
      </c>
      <c r="Y40" s="489">
        <f t="shared" si="6"/>
        <v>9.7883838083186401</v>
      </c>
      <c r="Z40" s="489">
        <f t="shared" si="7"/>
        <v>12.429693724849068</v>
      </c>
      <c r="AA40" s="487">
        <v>9.1829306126644745</v>
      </c>
      <c r="AB40" s="485">
        <v>19.914554687500001</v>
      </c>
      <c r="AC40" s="485">
        <v>22.112179687499999</v>
      </c>
      <c r="AD40" s="489">
        <f t="shared" si="8"/>
        <v>17.187647216796876</v>
      </c>
      <c r="AE40" s="489">
        <f t="shared" si="9"/>
        <v>11.880317762027486</v>
      </c>
    </row>
    <row r="41" spans="1:31" x14ac:dyDescent="0.2">
      <c r="A41" s="485">
        <v>14.342518358549277</v>
      </c>
      <c r="B41" s="485">
        <f t="shared" si="0"/>
        <v>22.586963950992136</v>
      </c>
      <c r="C41" s="486">
        <v>23.031314279105338</v>
      </c>
      <c r="D41" s="486">
        <v>22.14261362287893</v>
      </c>
      <c r="E41" s="487">
        <v>10.08593685546875</v>
      </c>
      <c r="F41" s="486">
        <v>23.219660972295408</v>
      </c>
      <c r="G41" s="487">
        <v>5.9359462597656245</v>
      </c>
      <c r="H41" s="487">
        <v>7.1941897167968749</v>
      </c>
      <c r="I41" s="487">
        <v>10.378105781249999</v>
      </c>
      <c r="J41" s="487">
        <v>9.9025225488281254</v>
      </c>
      <c r="K41" s="487">
        <v>12.245102861328125</v>
      </c>
      <c r="L41" s="487">
        <v>11.85636115234375</v>
      </c>
      <c r="M41" s="481">
        <v>5.1767734790823017</v>
      </c>
      <c r="N41" s="481">
        <v>5.1767734790823017</v>
      </c>
      <c r="O41" s="486">
        <v>5.1767734790823017</v>
      </c>
      <c r="P41" s="486">
        <v>9.1404852407862052</v>
      </c>
      <c r="Q41" s="488">
        <f t="shared" si="1"/>
        <v>7.1586293599342534</v>
      </c>
      <c r="R41" s="487">
        <f t="shared" si="2"/>
        <v>9.1404852407862052</v>
      </c>
      <c r="S41" s="489">
        <v>15.432115625000002</v>
      </c>
      <c r="T41" s="487">
        <f t="shared" si="10"/>
        <v>23.031314279105338</v>
      </c>
      <c r="U41" s="487">
        <v>0</v>
      </c>
      <c r="V41" s="489">
        <f t="shared" si="3"/>
        <v>8.2264367167075854</v>
      </c>
      <c r="W41" s="489">
        <f t="shared" si="4"/>
        <v>7.3123881926289647</v>
      </c>
      <c r="X41" s="489">
        <f t="shared" si="5"/>
        <v>6.3983396685503431</v>
      </c>
      <c r="Y41" s="489">
        <f t="shared" si="6"/>
        <v>9.5975095028255151</v>
      </c>
      <c r="Z41" s="489">
        <f t="shared" si="7"/>
        <v>12.187313654381608</v>
      </c>
      <c r="AA41" s="487">
        <v>9.0095875822368416</v>
      </c>
      <c r="AB41" s="485">
        <v>19.784554687499998</v>
      </c>
      <c r="AC41" s="485">
        <v>21.823859375000001</v>
      </c>
      <c r="AD41" s="489">
        <f t="shared" si="8"/>
        <v>16.878876464843753</v>
      </c>
      <c r="AE41" s="489">
        <f t="shared" si="9"/>
        <v>11.666891537800684</v>
      </c>
    </row>
    <row r="42" spans="1:31" x14ac:dyDescent="0.2">
      <c r="A42" s="485">
        <v>14.055063026104587</v>
      </c>
      <c r="B42" s="485">
        <f t="shared" si="0"/>
        <v>22.073094083153883</v>
      </c>
      <c r="C42" s="486">
        <v>22.502203256475035</v>
      </c>
      <c r="D42" s="486">
        <v>21.643984909832735</v>
      </c>
      <c r="E42" s="487">
        <v>9.9273930078124994</v>
      </c>
      <c r="F42" s="486">
        <v>22.873084998440362</v>
      </c>
      <c r="G42" s="487">
        <v>5.8359680566406249</v>
      </c>
      <c r="H42" s="487">
        <v>7.0864292529296868</v>
      </c>
      <c r="I42" s="487">
        <v>10.193350146484375</v>
      </c>
      <c r="J42" s="487">
        <v>9.7409142968749993</v>
      </c>
      <c r="K42" s="487">
        <v>12.051230742187499</v>
      </c>
      <c r="L42" s="487">
        <v>11.660909941406251</v>
      </c>
      <c r="M42" s="481">
        <v>5.0753016584850332</v>
      </c>
      <c r="N42" s="481">
        <v>5.0753016584850332</v>
      </c>
      <c r="O42" s="486">
        <v>5.0753016584850332</v>
      </c>
      <c r="P42" s="486">
        <v>8.9666937605765451</v>
      </c>
      <c r="Q42" s="488">
        <f t="shared" si="1"/>
        <v>7.0209977095307892</v>
      </c>
      <c r="R42" s="487">
        <f t="shared" si="2"/>
        <v>8.9666937605765451</v>
      </c>
      <c r="S42" s="489">
        <v>15.1612125</v>
      </c>
      <c r="T42" s="487">
        <f t="shared" si="10"/>
        <v>22.502203256475035</v>
      </c>
      <c r="U42" s="487">
        <v>0</v>
      </c>
      <c r="V42" s="489">
        <f t="shared" si="3"/>
        <v>8.0700243845188915</v>
      </c>
      <c r="W42" s="489">
        <f t="shared" si="4"/>
        <v>7.1733550084612361</v>
      </c>
      <c r="X42" s="489">
        <f t="shared" si="5"/>
        <v>6.2766856324035816</v>
      </c>
      <c r="Y42" s="489">
        <f t="shared" si="6"/>
        <v>9.4150284486053728</v>
      </c>
      <c r="Z42" s="489">
        <f t="shared" si="7"/>
        <v>11.955591680768727</v>
      </c>
      <c r="AA42" s="487">
        <v>8.8435903063322368</v>
      </c>
      <c r="AB42" s="485">
        <v>19.661033203125001</v>
      </c>
      <c r="AC42" s="485">
        <v>21.549226562499999</v>
      </c>
      <c r="AD42" s="489">
        <f t="shared" si="8"/>
        <v>16.582576171875001</v>
      </c>
      <c r="AE42" s="489">
        <f t="shared" si="9"/>
        <v>11.462085051546387</v>
      </c>
    </row>
    <row r="43" spans="1:31" x14ac:dyDescent="0.2">
      <c r="A43" s="485">
        <v>13.780522898839292</v>
      </c>
      <c r="B43" s="485">
        <f t="shared" si="0"/>
        <v>21.575272992523743</v>
      </c>
      <c r="C43" s="486">
        <v>21.989855257748804</v>
      </c>
      <c r="D43" s="486">
        <v>21.160690727298682</v>
      </c>
      <c r="E43" s="487">
        <v>9.7751702636718747</v>
      </c>
      <c r="F43" s="486">
        <v>22.508841639043062</v>
      </c>
      <c r="G43" s="487">
        <v>5.7402534960937501</v>
      </c>
      <c r="H43" s="487">
        <v>6.9827676074218745</v>
      </c>
      <c r="I43" s="487">
        <v>10.016908662109374</v>
      </c>
      <c r="J43" s="487">
        <v>9.5859890039062492</v>
      </c>
      <c r="K43" s="487">
        <v>11.865143251953125</v>
      </c>
      <c r="L43" s="487">
        <v>11.473621318359376</v>
      </c>
      <c r="M43" s="481">
        <v>4.9767240901700189</v>
      </c>
      <c r="N43" s="481">
        <v>4.9767240901700189</v>
      </c>
      <c r="O43" s="486">
        <v>4.9767240901700189</v>
      </c>
      <c r="P43" s="486">
        <v>8.7976308170209663</v>
      </c>
      <c r="Q43" s="488">
        <f t="shared" si="1"/>
        <v>6.887177453595493</v>
      </c>
      <c r="R43" s="487">
        <f t="shared" si="2"/>
        <v>8.7976308170209663</v>
      </c>
      <c r="S43" s="489">
        <v>14.901001562499999</v>
      </c>
      <c r="T43" s="487">
        <f t="shared" si="10"/>
        <v>21.989855257748804</v>
      </c>
      <c r="U43" s="487">
        <v>0</v>
      </c>
      <c r="V43" s="489">
        <f t="shared" si="3"/>
        <v>7.91786773531887</v>
      </c>
      <c r="W43" s="489">
        <f t="shared" si="4"/>
        <v>7.0381046536167737</v>
      </c>
      <c r="X43" s="489">
        <f t="shared" si="5"/>
        <v>6.1583415719146757</v>
      </c>
      <c r="Y43" s="489">
        <f t="shared" si="6"/>
        <v>9.2375123578720135</v>
      </c>
      <c r="Z43" s="489">
        <f t="shared" si="7"/>
        <v>11.730174422694622</v>
      </c>
      <c r="AA43" s="487">
        <v>8.6844634560032894</v>
      </c>
      <c r="AB43" s="485">
        <v>19.54354296875</v>
      </c>
      <c r="AC43" s="485">
        <v>21.287330078124999</v>
      </c>
      <c r="AD43" s="489">
        <f t="shared" si="8"/>
        <v>16.297970458984373</v>
      </c>
      <c r="AE43" s="489">
        <f t="shared" si="9"/>
        <v>11.26536200601374</v>
      </c>
    </row>
    <row r="44" spans="1:31" x14ac:dyDescent="0.2">
      <c r="A44" s="485">
        <v>13.518012161655962</v>
      </c>
      <c r="B44" s="485">
        <f t="shared" si="0"/>
        <v>21.122766552970482</v>
      </c>
      <c r="C44" s="486">
        <v>21.524346240183323</v>
      </c>
      <c r="D44" s="486">
        <v>20.721186865757641</v>
      </c>
      <c r="E44" s="487">
        <v>9.6288717187500001</v>
      </c>
      <c r="F44" s="486">
        <v>22.178687517049546</v>
      </c>
      <c r="G44" s="487">
        <v>5.6485160302734378</v>
      </c>
      <c r="H44" s="487">
        <v>6.8829584912109372</v>
      </c>
      <c r="I44" s="487">
        <v>9.8481959179687504</v>
      </c>
      <c r="J44" s="487">
        <v>9.4373109277343747</v>
      </c>
      <c r="K44" s="487">
        <v>11.686347812499999</v>
      </c>
      <c r="L44" s="487">
        <v>11.293956289062498</v>
      </c>
      <c r="M44" s="481">
        <v>4.8868787494472654</v>
      </c>
      <c r="N44" s="481">
        <v>4.8868787494472654</v>
      </c>
      <c r="O44" s="486">
        <v>4.8868787494472654</v>
      </c>
      <c r="P44" s="486">
        <v>8.6433494009762999</v>
      </c>
      <c r="Q44" s="488">
        <f t="shared" si="1"/>
        <v>6.7651140752117822</v>
      </c>
      <c r="R44" s="487">
        <f t="shared" si="2"/>
        <v>8.6433494009762999</v>
      </c>
      <c r="S44" s="489">
        <v>14.650840625000001</v>
      </c>
      <c r="T44" s="487">
        <f t="shared" si="10"/>
        <v>21.524346240183323</v>
      </c>
      <c r="U44" s="487">
        <v>0</v>
      </c>
      <c r="V44" s="489">
        <f t="shared" si="3"/>
        <v>7.7790144608786704</v>
      </c>
      <c r="W44" s="489">
        <f t="shared" si="4"/>
        <v>6.9146795207810401</v>
      </c>
      <c r="X44" s="489">
        <f t="shared" si="5"/>
        <v>6.0503445806834097</v>
      </c>
      <c r="Y44" s="489">
        <f t="shared" si="6"/>
        <v>9.0755168710251173</v>
      </c>
      <c r="Z44" s="489">
        <f t="shared" si="7"/>
        <v>11.5244658679684</v>
      </c>
      <c r="AA44" s="487">
        <v>8.5317718955592099</v>
      </c>
      <c r="AB44" s="485">
        <v>19.431677734375</v>
      </c>
      <c r="AC44" s="485">
        <v>21.0373203125</v>
      </c>
      <c r="AD44" s="489">
        <f t="shared" si="8"/>
        <v>16.024356933593751</v>
      </c>
      <c r="AE44" s="489">
        <f t="shared" si="9"/>
        <v>11.076236898625424</v>
      </c>
    </row>
    <row r="45" spans="1:31" x14ac:dyDescent="0.2">
      <c r="A45" s="485">
        <v>13.266725700486393</v>
      </c>
      <c r="B45" s="485">
        <f t="shared" si="0"/>
        <v>20.690059334242306</v>
      </c>
      <c r="C45" s="486">
        <v>21.079389368529778</v>
      </c>
      <c r="D45" s="486">
        <v>20.300729299954831</v>
      </c>
      <c r="E45" s="487">
        <v>9.4881317285156239</v>
      </c>
      <c r="F45" s="486">
        <v>21.863843235859353</v>
      </c>
      <c r="G45" s="487">
        <v>5.5604956347656245</v>
      </c>
      <c r="H45" s="487">
        <v>6.7867759814453121</v>
      </c>
      <c r="I45" s="487">
        <v>9.6866776562499997</v>
      </c>
      <c r="J45" s="487">
        <v>9.2944841113281242</v>
      </c>
      <c r="K45" s="487">
        <v>11.514392578124999</v>
      </c>
      <c r="L45" s="487">
        <v>11.121429853515624</v>
      </c>
      <c r="M45" s="481">
        <v>4.8007378786385955</v>
      </c>
      <c r="N45" s="481">
        <v>4.8007378786385955</v>
      </c>
      <c r="O45" s="486">
        <v>4.8007378786385955</v>
      </c>
      <c r="P45" s="486">
        <v>8.4952514507509616</v>
      </c>
      <c r="Q45" s="488">
        <f t="shared" si="1"/>
        <v>6.6479946646947781</v>
      </c>
      <c r="R45" s="487">
        <f t="shared" si="2"/>
        <v>8.4952514507509616</v>
      </c>
      <c r="S45" s="489">
        <v>14.410131250000001</v>
      </c>
      <c r="T45" s="487">
        <f t="shared" si="10"/>
        <v>21.079389368529778</v>
      </c>
      <c r="U45" s="487">
        <v>0</v>
      </c>
      <c r="V45" s="489">
        <f t="shared" si="3"/>
        <v>7.6457263056758658</v>
      </c>
      <c r="W45" s="489">
        <f t="shared" si="4"/>
        <v>6.79620116060077</v>
      </c>
      <c r="X45" s="489">
        <f t="shared" si="5"/>
        <v>5.9466760155256724</v>
      </c>
      <c r="Y45" s="489">
        <f t="shared" si="6"/>
        <v>8.9200140232885108</v>
      </c>
      <c r="Z45" s="489">
        <f t="shared" si="7"/>
        <v>11.327001934334616</v>
      </c>
      <c r="AA45" s="487">
        <v>8.3851171875000006</v>
      </c>
      <c r="AB45" s="485">
        <v>19.325066406249999</v>
      </c>
      <c r="AC45" s="485">
        <v>20.79841015625</v>
      </c>
      <c r="AD45" s="489">
        <f t="shared" si="8"/>
        <v>15.761081054687502</v>
      </c>
      <c r="AE45" s="489">
        <f t="shared" si="9"/>
        <v>10.894257302405494</v>
      </c>
    </row>
    <row r="46" spans="1:31" x14ac:dyDescent="0.2">
      <c r="A46" s="485">
        <v>13.025930018586456</v>
      </c>
      <c r="B46" s="485">
        <f t="shared" si="0"/>
        <v>20.261607407015745</v>
      </c>
      <c r="C46" s="486">
        <v>20.638980181042974</v>
      </c>
      <c r="D46" s="486">
        <v>19.884234632988512</v>
      </c>
      <c r="E46" s="487">
        <v>9.3526196972656255</v>
      </c>
      <c r="F46" s="486">
        <v>21.552915602885793</v>
      </c>
      <c r="G46" s="487">
        <v>5.4759554931640624</v>
      </c>
      <c r="H46" s="487">
        <v>6.6940116796874998</v>
      </c>
      <c r="I46" s="487">
        <v>9.5318707714843747</v>
      </c>
      <c r="J46" s="487">
        <v>9.1571457519531236</v>
      </c>
      <c r="K46" s="487">
        <v>11.348864541015624</v>
      </c>
      <c r="L46" s="487">
        <v>10.955592060546875</v>
      </c>
      <c r="M46" s="481">
        <v>4.7152255901152405</v>
      </c>
      <c r="N46" s="481">
        <v>4.7152255901152405</v>
      </c>
      <c r="O46" s="486">
        <v>4.7152255901152405</v>
      </c>
      <c r="P46" s="486">
        <v>8.3480674394528016</v>
      </c>
      <c r="Q46" s="488">
        <f t="shared" si="1"/>
        <v>6.531646514784021</v>
      </c>
      <c r="R46" s="487">
        <f t="shared" si="2"/>
        <v>8.3480674394528016</v>
      </c>
      <c r="S46" s="489">
        <v>14.178328125</v>
      </c>
      <c r="T46" s="487">
        <f t="shared" si="10"/>
        <v>20.638980181042974</v>
      </c>
      <c r="U46" s="487">
        <v>0</v>
      </c>
      <c r="V46" s="489">
        <f t="shared" si="3"/>
        <v>7.5132606955075216</v>
      </c>
      <c r="W46" s="489">
        <f t="shared" si="4"/>
        <v>6.6784539515622416</v>
      </c>
      <c r="X46" s="489">
        <f t="shared" si="5"/>
        <v>5.8436472076169608</v>
      </c>
      <c r="Y46" s="489">
        <f t="shared" si="6"/>
        <v>8.7654708114254429</v>
      </c>
      <c r="Z46" s="489">
        <f t="shared" si="7"/>
        <v>11.130756585937069</v>
      </c>
      <c r="AA46" s="487">
        <v>8.2441340974506581</v>
      </c>
      <c r="AB46" s="485">
        <v>19.223373046875</v>
      </c>
      <c r="AC46" s="485">
        <v>20.569880859375001</v>
      </c>
      <c r="AD46" s="489">
        <f t="shared" si="8"/>
        <v>15.507546386718751</v>
      </c>
      <c r="AE46" s="489">
        <f t="shared" si="9"/>
        <v>10.719010953608242</v>
      </c>
    </row>
    <row r="47" spans="1:31" x14ac:dyDescent="0.2">
      <c r="A47" s="485">
        <v>12.794955361213535</v>
      </c>
      <c r="B47" s="485">
        <f t="shared" si="0"/>
        <v>19.851470190940695</v>
      </c>
      <c r="C47" s="486">
        <v>20.217559516391592</v>
      </c>
      <c r="D47" s="486">
        <v>19.485380865489802</v>
      </c>
      <c r="E47" s="487">
        <v>9.2220277636718748</v>
      </c>
      <c r="F47" s="486">
        <v>21.25606797795967</v>
      </c>
      <c r="G47" s="487">
        <v>5.3946777343749996</v>
      </c>
      <c r="H47" s="487">
        <v>6.6044737646484366</v>
      </c>
      <c r="I47" s="487">
        <v>9.3833366796875008</v>
      </c>
      <c r="J47" s="487">
        <v>9.0249605175781245</v>
      </c>
      <c r="K47" s="487">
        <v>11.189384794921876</v>
      </c>
      <c r="L47" s="487">
        <v>10.796034638671875</v>
      </c>
      <c r="M47" s="481">
        <v>4.6331554528758341</v>
      </c>
      <c r="N47" s="481">
        <v>4.6331554528758341</v>
      </c>
      <c r="O47" s="486">
        <v>4.6331554528758341</v>
      </c>
      <c r="P47" s="486">
        <v>8.2066497115306873</v>
      </c>
      <c r="Q47" s="488">
        <f t="shared" si="1"/>
        <v>6.4199025822032603</v>
      </c>
      <c r="R47" s="487">
        <f t="shared" si="2"/>
        <v>8.2066497115306873</v>
      </c>
      <c r="S47" s="489">
        <v>13.954928125000002</v>
      </c>
      <c r="T47" s="487">
        <f t="shared" si="10"/>
        <v>20.217559516391592</v>
      </c>
      <c r="U47" s="487">
        <v>0</v>
      </c>
      <c r="V47" s="489">
        <f t="shared" si="3"/>
        <v>7.3859847403776184</v>
      </c>
      <c r="W47" s="489">
        <f t="shared" si="4"/>
        <v>6.5653197692245504</v>
      </c>
      <c r="X47" s="489">
        <f t="shared" si="5"/>
        <v>5.7446547980714806</v>
      </c>
      <c r="Y47" s="489">
        <f t="shared" si="6"/>
        <v>8.6169821971072214</v>
      </c>
      <c r="Z47" s="489">
        <f t="shared" si="7"/>
        <v>10.94219961537425</v>
      </c>
      <c r="AA47" s="487">
        <v>8.1084862253289494</v>
      </c>
      <c r="AB47" s="485">
        <v>19.126281250000002</v>
      </c>
      <c r="AC47" s="485">
        <v>20.351078125000001</v>
      </c>
      <c r="AD47" s="489">
        <f t="shared" si="8"/>
        <v>15.263202636718752</v>
      </c>
      <c r="AE47" s="489">
        <f t="shared" si="9"/>
        <v>10.550117482817866</v>
      </c>
    </row>
    <row r="48" spans="1:31" x14ac:dyDescent="0.2">
      <c r="A48" s="485">
        <v>12.573188864346564</v>
      </c>
      <c r="B48" s="485">
        <f t="shared" si="0"/>
        <v>19.458300164707786</v>
      </c>
      <c r="C48" s="486">
        <v>19.813720300912525</v>
      </c>
      <c r="D48" s="486">
        <v>19.102880028503044</v>
      </c>
      <c r="E48" s="487">
        <v>9.0960726953124986</v>
      </c>
      <c r="F48" s="486">
        <v>20.972228078829716</v>
      </c>
      <c r="G48" s="487">
        <v>5.3164639062500001</v>
      </c>
      <c r="H48" s="487">
        <v>6.5179846240234376</v>
      </c>
      <c r="I48" s="487">
        <v>9.2406746874999985</v>
      </c>
      <c r="J48" s="487">
        <v>8.8976252832031246</v>
      </c>
      <c r="K48" s="487">
        <v>11.03560474609375</v>
      </c>
      <c r="L48" s="487">
        <v>10.642381523437498</v>
      </c>
      <c r="M48" s="481">
        <v>4.5542813618920333</v>
      </c>
      <c r="N48" s="481">
        <v>4.5542813618920333</v>
      </c>
      <c r="O48" s="486">
        <v>4.5542813618920333</v>
      </c>
      <c r="P48" s="486">
        <v>8.0705951384074002</v>
      </c>
      <c r="Q48" s="488">
        <f t="shared" si="1"/>
        <v>6.3124382501497163</v>
      </c>
      <c r="R48" s="487">
        <f t="shared" si="2"/>
        <v>8.0705951384074002</v>
      </c>
      <c r="S48" s="489">
        <v>13.739459375000003</v>
      </c>
      <c r="T48" s="487">
        <f t="shared" si="10"/>
        <v>19.813720300912525</v>
      </c>
      <c r="U48" s="487">
        <v>0</v>
      </c>
      <c r="V48" s="489">
        <f t="shared" si="3"/>
        <v>7.2635356245666607</v>
      </c>
      <c r="W48" s="489">
        <f t="shared" si="4"/>
        <v>6.4564761107259203</v>
      </c>
      <c r="X48" s="489">
        <f t="shared" si="5"/>
        <v>5.6494165968851799</v>
      </c>
      <c r="Y48" s="489">
        <f t="shared" si="6"/>
        <v>8.4741248953277708</v>
      </c>
      <c r="Z48" s="489">
        <f t="shared" si="7"/>
        <v>10.760793517876532</v>
      </c>
      <c r="AA48" s="487">
        <v>7.9778651315789473</v>
      </c>
      <c r="AB48" s="485">
        <v>19.033511718749999</v>
      </c>
      <c r="AC48" s="485">
        <v>20.141402343749998</v>
      </c>
      <c r="AD48" s="489">
        <f t="shared" si="8"/>
        <v>15.027533691406253</v>
      </c>
      <c r="AE48" s="489">
        <f t="shared" si="9"/>
        <v>10.387220146048108</v>
      </c>
    </row>
    <row r="49" spans="1:31" x14ac:dyDescent="0.2">
      <c r="A49" s="485">
        <v>12.360068574619742</v>
      </c>
      <c r="B49" s="485">
        <f t="shared" si="0"/>
        <v>19.081219813373657</v>
      </c>
      <c r="C49" s="486">
        <v>19.426544208096921</v>
      </c>
      <c r="D49" s="486">
        <v>18.735895418650394</v>
      </c>
      <c r="E49" s="487">
        <v>8.9744949414062489</v>
      </c>
      <c r="F49" s="486">
        <v>20.700690057962305</v>
      </c>
      <c r="G49" s="487">
        <v>5.2411316601562499</v>
      </c>
      <c r="H49" s="487">
        <v>6.4343799072265631</v>
      </c>
      <c r="I49" s="487">
        <v>9.1035182031249988</v>
      </c>
      <c r="J49" s="487">
        <v>8.7748587109374991</v>
      </c>
      <c r="K49" s="487">
        <v>10.8872004296875</v>
      </c>
      <c r="L49" s="487">
        <v>10.494287910156249</v>
      </c>
      <c r="M49" s="481">
        <v>4.4784447283914899</v>
      </c>
      <c r="N49" s="481">
        <v>4.4784447283914899</v>
      </c>
      <c r="O49" s="486">
        <v>4.4784447283914899</v>
      </c>
      <c r="P49" s="486">
        <v>7.9396459209751757</v>
      </c>
      <c r="Q49" s="488">
        <f t="shared" si="1"/>
        <v>6.2090453246833324</v>
      </c>
      <c r="R49" s="487">
        <f t="shared" si="2"/>
        <v>7.9396459209751757</v>
      </c>
      <c r="S49" s="489">
        <v>13.531493750000003</v>
      </c>
      <c r="T49" s="487">
        <f t="shared" si="10"/>
        <v>19.426544208096921</v>
      </c>
      <c r="U49" s="487">
        <v>0</v>
      </c>
      <c r="V49" s="489">
        <f t="shared" si="3"/>
        <v>7.1456813288776582</v>
      </c>
      <c r="W49" s="489">
        <f t="shared" si="4"/>
        <v>6.3517167367801406</v>
      </c>
      <c r="X49" s="489">
        <f t="shared" si="5"/>
        <v>5.557752144682623</v>
      </c>
      <c r="Y49" s="489">
        <f t="shared" si="6"/>
        <v>8.3366282170239341</v>
      </c>
      <c r="Z49" s="489">
        <f t="shared" si="7"/>
        <v>10.586194561300236</v>
      </c>
      <c r="AA49" s="487">
        <v>7.851984220805921</v>
      </c>
      <c r="AB49" s="485">
        <v>18.944796875000002</v>
      </c>
      <c r="AC49" s="485">
        <v>19.940296875000001</v>
      </c>
      <c r="AD49" s="489">
        <f t="shared" si="8"/>
        <v>14.800071289062503</v>
      </c>
      <c r="AE49" s="489">
        <f t="shared" si="9"/>
        <v>10.229995274914087</v>
      </c>
    </row>
    <row r="50" spans="1:31" x14ac:dyDescent="0.2">
      <c r="A50" s="485">
        <v>12.155078213291418</v>
      </c>
      <c r="B50" s="485">
        <f t="shared" si="0"/>
        <v>18.71331023286989</v>
      </c>
      <c r="C50" s="486">
        <v>19.048912224764475</v>
      </c>
      <c r="D50" s="486">
        <v>18.377708240975306</v>
      </c>
      <c r="E50" s="487">
        <v>8.8570538964843752</v>
      </c>
      <c r="F50" s="486">
        <v>20.436408114328522</v>
      </c>
      <c r="G50" s="487">
        <v>5.1685133300781247</v>
      </c>
      <c r="H50" s="487">
        <v>6.3535075781249999</v>
      </c>
      <c r="I50" s="487">
        <v>8.9715328417968738</v>
      </c>
      <c r="J50" s="487">
        <v>8.65640125</v>
      </c>
      <c r="K50" s="487">
        <v>10.743876298828125</v>
      </c>
      <c r="L50" s="487">
        <v>10.351435517578125</v>
      </c>
      <c r="M50" s="481">
        <v>4.404269526025649</v>
      </c>
      <c r="N50" s="481">
        <v>4.404269526025649</v>
      </c>
      <c r="O50" s="486">
        <v>4.404269526025649</v>
      </c>
      <c r="P50" s="486">
        <v>7.8114398291117588</v>
      </c>
      <c r="Q50" s="488">
        <f t="shared" si="1"/>
        <v>6.1078546775687039</v>
      </c>
      <c r="R50" s="487">
        <f t="shared" si="2"/>
        <v>7.8114398291117588</v>
      </c>
      <c r="S50" s="489">
        <v>13.330628125000002</v>
      </c>
      <c r="T50" s="487">
        <f t="shared" si="10"/>
        <v>19.048912224764475</v>
      </c>
      <c r="U50" s="487">
        <v>0</v>
      </c>
      <c r="V50" s="489">
        <f t="shared" si="3"/>
        <v>7.0302958462005831</v>
      </c>
      <c r="W50" s="489">
        <f t="shared" si="4"/>
        <v>6.2491518632894074</v>
      </c>
      <c r="X50" s="489">
        <f t="shared" si="5"/>
        <v>5.4680078803782308</v>
      </c>
      <c r="Y50" s="489">
        <f t="shared" si="6"/>
        <v>8.2020118205673462</v>
      </c>
      <c r="Z50" s="489">
        <f t="shared" si="7"/>
        <v>10.415253105482345</v>
      </c>
      <c r="AA50" s="487">
        <v>7.7305804893092107</v>
      </c>
      <c r="AB50" s="485">
        <v>18.859896484375</v>
      </c>
      <c r="AC50" s="485">
        <v>19.747259765625</v>
      </c>
      <c r="AD50" s="489">
        <f t="shared" si="8"/>
        <v>14.580374511718752</v>
      </c>
      <c r="AE50" s="489">
        <f t="shared" si="9"/>
        <v>10.078138101374567</v>
      </c>
    </row>
    <row r="51" spans="1:31" x14ac:dyDescent="0.2">
      <c r="A51" s="485">
        <v>11.957742577919678</v>
      </c>
      <c r="B51" s="485">
        <f t="shared" si="0"/>
        <v>18.365540953902382</v>
      </c>
      <c r="C51" s="486">
        <v>18.692068646055674</v>
      </c>
      <c r="D51" s="486">
        <v>18.039013261749087</v>
      </c>
      <c r="E51" s="487">
        <v>8.7435279003906263</v>
      </c>
      <c r="F51" s="486">
        <v>20.187195150100298</v>
      </c>
      <c r="G51" s="487">
        <v>5.0984545117187503</v>
      </c>
      <c r="H51" s="487">
        <v>6.2752260205078123</v>
      </c>
      <c r="I51" s="487">
        <v>8.8444097949218747</v>
      </c>
      <c r="J51" s="487">
        <v>8.5420141894531252</v>
      </c>
      <c r="K51" s="487">
        <v>10.605357646484375</v>
      </c>
      <c r="L51" s="487">
        <v>10.213532587890624</v>
      </c>
      <c r="M51" s="481">
        <v>4.3339842944930318</v>
      </c>
      <c r="N51" s="481">
        <v>4.3339842944930318</v>
      </c>
      <c r="O51" s="486">
        <v>4.3339842944930318</v>
      </c>
      <c r="P51" s="486">
        <v>7.6898428968641088</v>
      </c>
      <c r="Q51" s="488">
        <f t="shared" si="1"/>
        <v>6.0119135956785703</v>
      </c>
      <c r="R51" s="487">
        <f t="shared" si="2"/>
        <v>7.6898428968641088</v>
      </c>
      <c r="S51" s="489">
        <v>13.136490625</v>
      </c>
      <c r="T51" s="487">
        <f t="shared" si="10"/>
        <v>18.692068646055674</v>
      </c>
      <c r="U51" s="487">
        <v>0</v>
      </c>
      <c r="V51" s="489">
        <f t="shared" si="3"/>
        <v>6.9208586071776983</v>
      </c>
      <c r="W51" s="489">
        <f t="shared" si="4"/>
        <v>6.1518743174912878</v>
      </c>
      <c r="X51" s="489">
        <f t="shared" si="5"/>
        <v>5.3828900278048755</v>
      </c>
      <c r="Y51" s="489">
        <f t="shared" si="6"/>
        <v>8.0743350417073145</v>
      </c>
      <c r="Z51" s="489">
        <f t="shared" si="7"/>
        <v>10.253123862485479</v>
      </c>
      <c r="AA51" s="487">
        <v>7.6134084087171052</v>
      </c>
      <c r="AB51" s="485">
        <v>18.778587890625001</v>
      </c>
      <c r="AC51" s="485">
        <v>19.561812499999998</v>
      </c>
      <c r="AD51" s="489">
        <f t="shared" si="8"/>
        <v>14.368036621093751</v>
      </c>
      <c r="AE51" s="489">
        <f t="shared" si="9"/>
        <v>9.9313674828178655</v>
      </c>
    </row>
    <row r="52" spans="1:31" x14ac:dyDescent="0.2">
      <c r="A52" s="485">
        <v>11.767623492490879</v>
      </c>
      <c r="B52" s="485">
        <f t="shared" si="0"/>
        <v>18.031143246498996</v>
      </c>
      <c r="C52" s="486">
        <v>18.349052395805796</v>
      </c>
      <c r="D52" s="486">
        <v>17.713234097192196</v>
      </c>
      <c r="E52" s="487">
        <v>8.6337085546874999</v>
      </c>
      <c r="F52" s="486">
        <v>19.948128778148035</v>
      </c>
      <c r="G52" s="487">
        <v>5.0308126416015622</v>
      </c>
      <c r="H52" s="487">
        <v>6.1994035644531245</v>
      </c>
      <c r="I52" s="487">
        <v>8.7218667773437506</v>
      </c>
      <c r="J52" s="487">
        <v>8.4314758691406251</v>
      </c>
      <c r="K52" s="487">
        <v>10.471387763671874</v>
      </c>
      <c r="L52" s="487">
        <v>10.080306308593748</v>
      </c>
      <c r="M52" s="481">
        <v>4.2662398282766896</v>
      </c>
      <c r="N52" s="481">
        <v>4.2662398282766896</v>
      </c>
      <c r="O52" s="486">
        <v>4.2662398282766896</v>
      </c>
      <c r="P52" s="486">
        <v>7.5725358176452433</v>
      </c>
      <c r="Q52" s="488">
        <f t="shared" si="1"/>
        <v>5.9193878229609664</v>
      </c>
      <c r="R52" s="487">
        <f t="shared" si="2"/>
        <v>7.5725358176452433</v>
      </c>
      <c r="S52" s="489">
        <v>12.948736718750002</v>
      </c>
      <c r="T52" s="487">
        <f t="shared" si="10"/>
        <v>18.349052395805796</v>
      </c>
      <c r="U52" s="487">
        <v>0</v>
      </c>
      <c r="V52" s="489">
        <f t="shared" si="3"/>
        <v>6.8152822358807192</v>
      </c>
      <c r="W52" s="489">
        <f t="shared" si="4"/>
        <v>6.0580286541161952</v>
      </c>
      <c r="X52" s="489">
        <f t="shared" si="5"/>
        <v>5.3007750723516702</v>
      </c>
      <c r="Y52" s="489">
        <f t="shared" si="6"/>
        <v>7.9511626085275058</v>
      </c>
      <c r="Z52" s="489">
        <f t="shared" si="7"/>
        <v>10.09671442352699</v>
      </c>
      <c r="AA52" s="487">
        <v>7.5002425472861844</v>
      </c>
      <c r="AB52" s="485">
        <v>18.700666015625</v>
      </c>
      <c r="AC52" s="485">
        <v>19.38352734375</v>
      </c>
      <c r="AD52" s="489">
        <f t="shared" si="8"/>
        <v>14.162680786132814</v>
      </c>
      <c r="AE52" s="489">
        <f t="shared" si="9"/>
        <v>9.7894229488831588</v>
      </c>
    </row>
    <row r="53" spans="1:31" x14ac:dyDescent="0.2">
      <c r="A53" s="485">
        <v>11.584316230808822</v>
      </c>
      <c r="B53" s="485">
        <f t="shared" si="0"/>
        <v>17.709215946955535</v>
      </c>
      <c r="C53" s="486">
        <v>18.018925675173303</v>
      </c>
      <c r="D53" s="486">
        <v>17.399506218737766</v>
      </c>
      <c r="E53" s="487">
        <v>8.5274045117187498</v>
      </c>
      <c r="F53" s="486">
        <v>19.718502988826589</v>
      </c>
      <c r="G53" s="487">
        <v>4.9654555761718751</v>
      </c>
      <c r="H53" s="487">
        <v>6.1259184863281249</v>
      </c>
      <c r="I53" s="487">
        <v>8.6036423437499998</v>
      </c>
      <c r="J53" s="487">
        <v>8.3245807324218752</v>
      </c>
      <c r="K53" s="487">
        <v>10.341731728515626</v>
      </c>
      <c r="L53" s="487">
        <v>9.9515066015624996</v>
      </c>
      <c r="M53" s="481">
        <v>4.2008698659998487</v>
      </c>
      <c r="N53" s="481">
        <v>4.2008698659998487</v>
      </c>
      <c r="O53" s="486">
        <v>4.2008698659998487</v>
      </c>
      <c r="P53" s="486">
        <v>7.4592434003297496</v>
      </c>
      <c r="Q53" s="488">
        <f t="shared" si="1"/>
        <v>5.8300566331647996</v>
      </c>
      <c r="R53" s="487">
        <f t="shared" si="2"/>
        <v>7.4592434003297496</v>
      </c>
      <c r="S53" s="489">
        <v>12.767041406250002</v>
      </c>
      <c r="T53" s="487">
        <f t="shared" si="10"/>
        <v>18.018925675173303</v>
      </c>
      <c r="U53" s="487">
        <v>0</v>
      </c>
      <c r="V53" s="489">
        <f t="shared" si="3"/>
        <v>6.7133190602967749</v>
      </c>
      <c r="W53" s="489">
        <f t="shared" si="4"/>
        <v>5.9673947202638002</v>
      </c>
      <c r="X53" s="489">
        <f t="shared" si="5"/>
        <v>5.2214703802308247</v>
      </c>
      <c r="Y53" s="489">
        <f t="shared" si="6"/>
        <v>7.832205570346237</v>
      </c>
      <c r="Z53" s="489">
        <f t="shared" si="7"/>
        <v>9.945657867106334</v>
      </c>
      <c r="AA53" s="487">
        <v>7.3908732010690787</v>
      </c>
      <c r="AB53" s="485">
        <v>18.625933593749998</v>
      </c>
      <c r="AC53" s="485">
        <v>19.212001953125</v>
      </c>
      <c r="AD53" s="489">
        <f t="shared" si="8"/>
        <v>13.96395153808594</v>
      </c>
      <c r="AE53" s="489">
        <f t="shared" si="9"/>
        <v>9.6520587951030894</v>
      </c>
    </row>
    <row r="54" spans="1:31" x14ac:dyDescent="0.2">
      <c r="A54" s="485">
        <v>11.407446349503996</v>
      </c>
      <c r="B54" s="485">
        <f t="shared" si="0"/>
        <v>17.399189692620475</v>
      </c>
      <c r="C54" s="486">
        <v>17.701094560564208</v>
      </c>
      <c r="D54" s="486">
        <v>17.097284824676745</v>
      </c>
      <c r="E54" s="487">
        <v>8.4244386328124996</v>
      </c>
      <c r="F54" s="486">
        <v>19.497866285952476</v>
      </c>
      <c r="G54" s="487">
        <v>4.9022611181640627</v>
      </c>
      <c r="H54" s="487">
        <v>6.0546556933593747</v>
      </c>
      <c r="I54" s="487">
        <v>8.4894968359374996</v>
      </c>
      <c r="J54" s="487">
        <v>8.2211393261718744</v>
      </c>
      <c r="K54" s="487">
        <v>10.216168828124999</v>
      </c>
      <c r="L54" s="487">
        <v>9.8268994921874988</v>
      </c>
      <c r="M54" s="481">
        <v>4.1377706844518567</v>
      </c>
      <c r="N54" s="481">
        <v>4.1377706844518567</v>
      </c>
      <c r="O54" s="486">
        <v>4.1377706844518567</v>
      </c>
      <c r="P54" s="486">
        <v>7.3497953576087838</v>
      </c>
      <c r="Q54" s="488">
        <f t="shared" si="1"/>
        <v>5.7437830210303202</v>
      </c>
      <c r="R54" s="487">
        <f t="shared" si="2"/>
        <v>7.3497953576087838</v>
      </c>
      <c r="S54" s="489">
        <v>12.5911046875</v>
      </c>
      <c r="T54" s="487">
        <f t="shared" si="10"/>
        <v>17.701094560564208</v>
      </c>
      <c r="U54" s="487">
        <v>0</v>
      </c>
      <c r="V54" s="489">
        <f t="shared" si="3"/>
        <v>6.6148158218479054</v>
      </c>
      <c r="W54" s="489">
        <f t="shared" si="4"/>
        <v>5.879836286087027</v>
      </c>
      <c r="X54" s="489">
        <f t="shared" si="5"/>
        <v>5.1448567503261486</v>
      </c>
      <c r="Y54" s="489">
        <f t="shared" si="6"/>
        <v>7.7172851254892221</v>
      </c>
      <c r="Z54" s="489">
        <f t="shared" si="7"/>
        <v>9.7997271434783784</v>
      </c>
      <c r="AA54" s="487">
        <v>7.2851028988486846</v>
      </c>
      <c r="AB54" s="485">
        <v>18.554222656250001</v>
      </c>
      <c r="AC54" s="485">
        <v>19.046863281250001</v>
      </c>
      <c r="AD54" s="489">
        <f t="shared" si="8"/>
        <v>13.771520751953124</v>
      </c>
      <c r="AE54" s="489">
        <f t="shared" si="9"/>
        <v>9.5190482173539479</v>
      </c>
    </row>
    <row r="55" spans="1:31" x14ac:dyDescent="0.2">
      <c r="A55" s="485">
        <v>11.236666876753706</v>
      </c>
      <c r="B55" s="485">
        <f t="shared" si="0"/>
        <v>17.095506956000762</v>
      </c>
      <c r="C55" s="486">
        <v>17.389852774771928</v>
      </c>
      <c r="D55" s="486">
        <v>16.801161137229599</v>
      </c>
      <c r="E55" s="487">
        <v>8.3246451464843751</v>
      </c>
      <c r="F55" s="486">
        <v>19.282223625385967</v>
      </c>
      <c r="G55" s="487">
        <v>4.8411160693359374</v>
      </c>
      <c r="H55" s="487">
        <v>5.9855090917968745</v>
      </c>
      <c r="I55" s="487">
        <v>8.3792066992187504</v>
      </c>
      <c r="J55" s="487">
        <v>8.1209754589843755</v>
      </c>
      <c r="K55" s="487">
        <v>10.094494453125</v>
      </c>
      <c r="L55" s="487">
        <v>9.7062690039062502</v>
      </c>
      <c r="M55" s="481">
        <v>4.0758217035518491</v>
      </c>
      <c r="N55" s="481">
        <v>4.0758217035518491</v>
      </c>
      <c r="O55" s="486">
        <v>4.0758217035518491</v>
      </c>
      <c r="P55" s="486">
        <v>7.2422563249397918</v>
      </c>
      <c r="Q55" s="488">
        <f t="shared" si="1"/>
        <v>5.6590390142458205</v>
      </c>
      <c r="R55" s="487">
        <f t="shared" si="2"/>
        <v>7.2422563249397918</v>
      </c>
      <c r="S55" s="489">
        <v>12.420647656249999</v>
      </c>
      <c r="T55" s="487">
        <f t="shared" si="10"/>
        <v>17.389852774771928</v>
      </c>
      <c r="U55" s="487">
        <v>0</v>
      </c>
      <c r="V55" s="489">
        <f t="shared" si="3"/>
        <v>6.5180306924458131</v>
      </c>
      <c r="W55" s="489">
        <f t="shared" si="4"/>
        <v>5.7938050599518336</v>
      </c>
      <c r="X55" s="489">
        <f t="shared" si="5"/>
        <v>5.0695794274578541</v>
      </c>
      <c r="Y55" s="489">
        <f t="shared" si="6"/>
        <v>7.6043691411867815</v>
      </c>
      <c r="Z55" s="489">
        <f t="shared" si="7"/>
        <v>9.6563417665863902</v>
      </c>
      <c r="AA55" s="487">
        <v>7.1827507709703946</v>
      </c>
      <c r="AB55" s="485">
        <v>18.485361328124998</v>
      </c>
      <c r="AC55" s="485">
        <v>18.887767578125001</v>
      </c>
      <c r="AD55" s="489">
        <f t="shared" si="8"/>
        <v>13.585083374023437</v>
      </c>
      <c r="AE55" s="489">
        <f t="shared" si="9"/>
        <v>9.3901803586769717</v>
      </c>
    </row>
    <row r="56" spans="1:31" x14ac:dyDescent="0.2">
      <c r="A56" s="485">
        <v>11.071655810660014</v>
      </c>
      <c r="B56" s="485">
        <f t="shared" si="0"/>
        <v>16.816590250329341</v>
      </c>
      <c r="C56" s="486">
        <v>17.104068059560994</v>
      </c>
      <c r="D56" s="486">
        <v>16.529112441097688</v>
      </c>
      <c r="E56" s="487">
        <v>8.2278668066406251</v>
      </c>
      <c r="F56" s="486">
        <v>19.084589746788087</v>
      </c>
      <c r="G56" s="487">
        <v>4.7819157568359376</v>
      </c>
      <c r="H56" s="487">
        <v>5.9183792187499993</v>
      </c>
      <c r="I56" s="487">
        <v>8.2725663769531259</v>
      </c>
      <c r="J56" s="487">
        <v>8.0239243066406249</v>
      </c>
      <c r="K56" s="487">
        <v>9.9765163085937498</v>
      </c>
      <c r="L56" s="487">
        <v>9.5894152636718744</v>
      </c>
      <c r="M56" s="481">
        <v>4.0187997669022124</v>
      </c>
      <c r="N56" s="481">
        <v>4.0187997669022124</v>
      </c>
      <c r="O56" s="486">
        <v>4.0187997669022124</v>
      </c>
      <c r="P56" s="486">
        <v>7.1431955436397461</v>
      </c>
      <c r="Q56" s="488">
        <f t="shared" si="1"/>
        <v>5.5809976552709788</v>
      </c>
      <c r="R56" s="487">
        <f t="shared" si="2"/>
        <v>7.1431955436397461</v>
      </c>
      <c r="S56" s="489">
        <v>12.2554046875</v>
      </c>
      <c r="T56" s="487">
        <f t="shared" si="10"/>
        <v>17.104068059560994</v>
      </c>
      <c r="U56" s="487">
        <v>0</v>
      </c>
      <c r="V56" s="489">
        <f t="shared" si="3"/>
        <v>6.4288759892757712</v>
      </c>
      <c r="W56" s="489">
        <f t="shared" si="4"/>
        <v>5.7145564349117972</v>
      </c>
      <c r="X56" s="489">
        <f t="shared" si="5"/>
        <v>5.0002368805478223</v>
      </c>
      <c r="Y56" s="489">
        <f t="shared" si="6"/>
        <v>7.5003553208217335</v>
      </c>
      <c r="Z56" s="489">
        <f t="shared" si="7"/>
        <v>9.5242607248529954</v>
      </c>
      <c r="AA56" s="487">
        <v>7.0836468698601971</v>
      </c>
      <c r="AB56" s="485">
        <v>18.419197265625002</v>
      </c>
      <c r="AC56" s="485">
        <v>18.656656250000001</v>
      </c>
      <c r="AD56" s="489">
        <f t="shared" si="8"/>
        <v>13.404348876953126</v>
      </c>
      <c r="AE56" s="489">
        <f t="shared" si="9"/>
        <v>9.2652544029209576</v>
      </c>
    </row>
    <row r="57" spans="1:31" x14ac:dyDescent="0.2">
      <c r="A57" s="485">
        <v>10.912113888057938</v>
      </c>
      <c r="B57" s="485">
        <f t="shared" si="0"/>
        <v>16.547215751173614</v>
      </c>
      <c r="C57" s="486">
        <v>16.828129881648426</v>
      </c>
      <c r="D57" s="486">
        <v>16.266301620698801</v>
      </c>
      <c r="E57" s="487">
        <v>8.1339605761718747</v>
      </c>
      <c r="F57" s="486">
        <v>18.894117304559845</v>
      </c>
      <c r="G57" s="487">
        <v>4.7245611914062504</v>
      </c>
      <c r="H57" s="487">
        <v>5.8531718212890622</v>
      </c>
      <c r="I57" s="487">
        <v>8.1693835742187506</v>
      </c>
      <c r="J57" s="487">
        <v>7.9298314648437502</v>
      </c>
      <c r="K57" s="487">
        <v>9.8620582031249988</v>
      </c>
      <c r="L57" s="487">
        <v>9.4761507128906253</v>
      </c>
      <c r="M57" s="481">
        <v>3.9636095141664036</v>
      </c>
      <c r="N57" s="481">
        <v>3.9636095141664036</v>
      </c>
      <c r="O57" s="486">
        <v>3.9636095141664036</v>
      </c>
      <c r="P57" s="486">
        <v>7.0472471160253294</v>
      </c>
      <c r="Q57" s="488">
        <f t="shared" si="1"/>
        <v>5.5054283150958661</v>
      </c>
      <c r="R57" s="487">
        <f t="shared" si="2"/>
        <v>7.0472471160253294</v>
      </c>
      <c r="S57" s="489">
        <v>12.095133593750001</v>
      </c>
      <c r="T57" s="487">
        <f t="shared" si="10"/>
        <v>16.828129881648426</v>
      </c>
      <c r="U57" s="487">
        <v>0</v>
      </c>
      <c r="V57" s="489">
        <f t="shared" si="3"/>
        <v>6.3425224044227964</v>
      </c>
      <c r="W57" s="489">
        <f t="shared" si="4"/>
        <v>5.6377976928202642</v>
      </c>
      <c r="X57" s="489">
        <f t="shared" si="5"/>
        <v>4.9330729812177303</v>
      </c>
      <c r="Y57" s="489">
        <f t="shared" si="6"/>
        <v>7.3996094718265955</v>
      </c>
      <c r="Z57" s="489">
        <f t="shared" si="7"/>
        <v>9.3963294880337713</v>
      </c>
      <c r="AA57" s="487">
        <v>6.9876326069078951</v>
      </c>
      <c r="AB57" s="485">
        <v>18.355593750000001</v>
      </c>
      <c r="AC57" s="485">
        <v>18.356980468749999</v>
      </c>
      <c r="AD57" s="489">
        <f t="shared" si="8"/>
        <v>13.229052368164064</v>
      </c>
      <c r="AE57" s="489">
        <f t="shared" si="9"/>
        <v>9.1440872530068695</v>
      </c>
    </row>
    <row r="58" spans="1:31" x14ac:dyDescent="0.2">
      <c r="A58" s="485">
        <v>10.75776259005643</v>
      </c>
      <c r="B58" s="485">
        <f t="shared" si="0"/>
        <v>16.27796627660117</v>
      </c>
      <c r="C58" s="486">
        <v>16.552385878096416</v>
      </c>
      <c r="D58" s="486">
        <v>16.003546675105927</v>
      </c>
      <c r="E58" s="487">
        <v>8.0427909960937498</v>
      </c>
      <c r="F58" s="486">
        <v>18.704121250670411</v>
      </c>
      <c r="G58" s="487">
        <v>4.6689614355468745</v>
      </c>
      <c r="H58" s="487">
        <v>5.7898006982421872</v>
      </c>
      <c r="I58" s="487">
        <v>8.0694820996093739</v>
      </c>
      <c r="J58" s="487">
        <v>7.8385548437499999</v>
      </c>
      <c r="K58" s="487">
        <v>9.7509524707031261</v>
      </c>
      <c r="L58" s="487">
        <v>9.3662991601562489</v>
      </c>
      <c r="M58" s="481">
        <v>3.9083286559750232</v>
      </c>
      <c r="N58" s="481">
        <v>3.9083286559750232</v>
      </c>
      <c r="O58" s="486">
        <v>3.9083286559750232</v>
      </c>
      <c r="P58" s="486">
        <v>6.9510745419397573</v>
      </c>
      <c r="Q58" s="488">
        <f t="shared" si="1"/>
        <v>5.42970159895739</v>
      </c>
      <c r="R58" s="487">
        <f t="shared" si="2"/>
        <v>6.9510745419397573</v>
      </c>
      <c r="S58" s="489">
        <v>11.939603125000001</v>
      </c>
      <c r="T58" s="487">
        <f t="shared" si="10"/>
        <v>16.552385878096416</v>
      </c>
      <c r="U58" s="487">
        <v>0</v>
      </c>
      <c r="V58" s="489">
        <f t="shared" si="3"/>
        <v>6.2559670877457814</v>
      </c>
      <c r="W58" s="489">
        <f t="shared" si="4"/>
        <v>5.5608596335518063</v>
      </c>
      <c r="X58" s="489">
        <f t="shared" si="5"/>
        <v>4.8657521793578296</v>
      </c>
      <c r="Y58" s="489">
        <f t="shared" si="6"/>
        <v>7.2986282690367448</v>
      </c>
      <c r="Z58" s="489">
        <f t="shared" si="7"/>
        <v>9.2680993892530097</v>
      </c>
      <c r="AA58" s="487">
        <v>6.8945598787006581</v>
      </c>
      <c r="AB58" s="485">
        <v>18.294416015625</v>
      </c>
      <c r="AC58" s="485">
        <v>18.067236328124999</v>
      </c>
      <c r="AD58" s="489">
        <f t="shared" si="8"/>
        <v>13.058940917968751</v>
      </c>
      <c r="AE58" s="489">
        <f t="shared" si="9"/>
        <v>9.0265040807560109</v>
      </c>
    </row>
    <row r="59" spans="1:31" x14ac:dyDescent="0.2">
      <c r="A59" s="485">
        <v>10.608342355403117</v>
      </c>
      <c r="B59" s="485">
        <f t="shared" si="0"/>
        <v>16.017803799485531</v>
      </c>
      <c r="C59" s="486">
        <v>16.286011807595504</v>
      </c>
      <c r="D59" s="486">
        <v>15.74959579137556</v>
      </c>
      <c r="E59" s="487">
        <v>7.9542320800781248</v>
      </c>
      <c r="F59" s="486">
        <v>18.520918239874195</v>
      </c>
      <c r="G59" s="487">
        <v>4.6150317089843753</v>
      </c>
      <c r="H59" s="487">
        <v>5.7281829638671873</v>
      </c>
      <c r="I59" s="487">
        <v>7.9726971289062503</v>
      </c>
      <c r="J59" s="487">
        <v>7.7499604052734377</v>
      </c>
      <c r="K59" s="487">
        <v>9.6430447070312493</v>
      </c>
      <c r="L59" s="487">
        <v>9.2596995703125007</v>
      </c>
      <c r="M59" s="481">
        <v>3.8547988096930244</v>
      </c>
      <c r="N59" s="481">
        <v>3.8547988096930244</v>
      </c>
      <c r="O59" s="486">
        <v>3.8547988096930244</v>
      </c>
      <c r="P59" s="486">
        <v>6.8578837843308111</v>
      </c>
      <c r="Q59" s="488">
        <f t="shared" si="1"/>
        <v>5.3563412970119177</v>
      </c>
      <c r="R59" s="487">
        <f t="shared" si="2"/>
        <v>6.8578837843308111</v>
      </c>
      <c r="S59" s="489">
        <v>11.788596093750002</v>
      </c>
      <c r="T59" s="487">
        <f t="shared" si="10"/>
        <v>16.286011807595504</v>
      </c>
      <c r="U59" s="487">
        <v>0</v>
      </c>
      <c r="V59" s="489">
        <f t="shared" si="3"/>
        <v>6.1720954058977302</v>
      </c>
      <c r="W59" s="489">
        <f t="shared" si="4"/>
        <v>5.4863070274646493</v>
      </c>
      <c r="X59" s="489">
        <f t="shared" si="5"/>
        <v>4.8005186490315674</v>
      </c>
      <c r="Y59" s="489">
        <f t="shared" si="6"/>
        <v>7.2007779735473516</v>
      </c>
      <c r="Z59" s="489">
        <f t="shared" si="7"/>
        <v>9.1438450457744143</v>
      </c>
      <c r="AA59" s="487">
        <v>6.8042901932565787</v>
      </c>
      <c r="AB59" s="485">
        <v>18.235537109374999</v>
      </c>
      <c r="AC59" s="485">
        <v>17.78693359375</v>
      </c>
      <c r="AD59" s="489">
        <f t="shared" si="8"/>
        <v>12.893776977539064</v>
      </c>
      <c r="AE59" s="489">
        <f t="shared" si="9"/>
        <v>8.9123406894329875</v>
      </c>
    </row>
    <row r="60" spans="1:31" x14ac:dyDescent="0.2">
      <c r="A60" s="485">
        <v>10.463610976668395</v>
      </c>
      <c r="B60" s="485">
        <f t="shared" si="0"/>
        <v>15.76617763657384</v>
      </c>
      <c r="C60" s="486">
        <v>16.028436725609119</v>
      </c>
      <c r="D60" s="486">
        <v>15.503918547538563</v>
      </c>
      <c r="E60" s="487">
        <v>7.8681644726562494</v>
      </c>
      <c r="F60" s="486">
        <v>18.344084350880369</v>
      </c>
      <c r="G60" s="487">
        <v>4.5626924414062504</v>
      </c>
      <c r="H60" s="487">
        <v>5.6682414160156247</v>
      </c>
      <c r="I60" s="487">
        <v>7.8788723632812498</v>
      </c>
      <c r="J60" s="487">
        <v>7.6639240576171872</v>
      </c>
      <c r="K60" s="487">
        <v>9.5381871386718746</v>
      </c>
      <c r="L60" s="487">
        <v>9.1561975390625001</v>
      </c>
      <c r="M60" s="481">
        <v>3.8029170164853894</v>
      </c>
      <c r="N60" s="481">
        <v>3.8029170164853894</v>
      </c>
      <c r="O60" s="486">
        <v>3.8029170164853894</v>
      </c>
      <c r="P60" s="486">
        <v>6.7675024854609545</v>
      </c>
      <c r="Q60" s="488">
        <f t="shared" si="1"/>
        <v>5.2852097509731717</v>
      </c>
      <c r="R60" s="487">
        <f t="shared" si="2"/>
        <v>6.7675024854609545</v>
      </c>
      <c r="S60" s="489">
        <v>11.641910937500001</v>
      </c>
      <c r="T60" s="487">
        <f t="shared" si="10"/>
        <v>16.028436725609119</v>
      </c>
      <c r="U60" s="487">
        <v>0</v>
      </c>
      <c r="V60" s="489">
        <f t="shared" si="3"/>
        <v>6.0907522369148595</v>
      </c>
      <c r="W60" s="489">
        <f t="shared" si="4"/>
        <v>5.4140019883687636</v>
      </c>
      <c r="X60" s="489">
        <f t="shared" si="5"/>
        <v>4.7372517398226677</v>
      </c>
      <c r="Y60" s="489">
        <f t="shared" si="6"/>
        <v>7.1058776097340024</v>
      </c>
      <c r="Z60" s="489">
        <f t="shared" si="7"/>
        <v>9.0233366472812726</v>
      </c>
      <c r="AA60" s="487">
        <v>6.7166933593750002</v>
      </c>
      <c r="AB60" s="485">
        <v>18.07041796875</v>
      </c>
      <c r="AC60" s="485">
        <v>17.515609375</v>
      </c>
      <c r="AD60" s="489">
        <f t="shared" si="8"/>
        <v>12.733340087890625</v>
      </c>
      <c r="AE60" s="489">
        <f t="shared" si="9"/>
        <v>8.8014446950171781</v>
      </c>
    </row>
    <row r="61" spans="1:31" x14ac:dyDescent="0.2">
      <c r="A61" s="485">
        <v>10.323342157732055</v>
      </c>
      <c r="B61" s="485">
        <f t="shared" si="0"/>
        <v>15.522755153800286</v>
      </c>
      <c r="C61" s="486">
        <v>15.779314873486424</v>
      </c>
      <c r="D61" s="486">
        <v>15.266195434114151</v>
      </c>
      <c r="E61" s="487">
        <v>7.7844768701171869</v>
      </c>
      <c r="F61" s="486">
        <v>18.17335994622394</v>
      </c>
      <c r="G61" s="487">
        <v>4.5118687988281252</v>
      </c>
      <c r="H61" s="487">
        <v>5.6099040624999992</v>
      </c>
      <c r="I61" s="487">
        <v>7.7878661865234369</v>
      </c>
      <c r="J61" s="487">
        <v>7.5803269189453122</v>
      </c>
      <c r="K61" s="487">
        <v>9.4362433593750001</v>
      </c>
      <c r="L61" s="487">
        <v>9.055650029296876</v>
      </c>
      <c r="M61" s="481">
        <v>3.7526220554302951</v>
      </c>
      <c r="N61" s="481">
        <v>3.7526220554302951</v>
      </c>
      <c r="O61" s="486">
        <v>3.7526220554302951</v>
      </c>
      <c r="P61" s="486">
        <v>6.679829045424813</v>
      </c>
      <c r="Q61" s="488">
        <f t="shared" si="1"/>
        <v>5.2162255504275539</v>
      </c>
      <c r="R61" s="487">
        <f t="shared" si="2"/>
        <v>6.679829045424813</v>
      </c>
      <c r="S61" s="489">
        <v>11.499357031250002</v>
      </c>
      <c r="T61" s="487">
        <f t="shared" si="10"/>
        <v>15.779314873486424</v>
      </c>
      <c r="U61" s="487">
        <v>0</v>
      </c>
      <c r="V61" s="489">
        <f t="shared" si="3"/>
        <v>6.0118461408823318</v>
      </c>
      <c r="W61" s="489">
        <f t="shared" si="4"/>
        <v>5.3438632363398506</v>
      </c>
      <c r="X61" s="489">
        <f t="shared" si="5"/>
        <v>4.6758803317973685</v>
      </c>
      <c r="Y61" s="489">
        <f t="shared" si="6"/>
        <v>7.0138204976960541</v>
      </c>
      <c r="Z61" s="489">
        <f t="shared" si="7"/>
        <v>8.9064387272330841</v>
      </c>
      <c r="AA61" s="487">
        <v>6.6316474866365125</v>
      </c>
      <c r="AB61" s="485">
        <v>17.803755859374998</v>
      </c>
      <c r="AC61" s="485">
        <v>17.252833984374998</v>
      </c>
      <c r="AD61" s="489">
        <f t="shared" si="8"/>
        <v>12.577421752929689</v>
      </c>
      <c r="AE61" s="489">
        <f t="shared" si="9"/>
        <v>8.6936719823883131</v>
      </c>
    </row>
    <row r="62" spans="1:31" x14ac:dyDescent="0.2">
      <c r="A62" s="485">
        <v>10.187324213814106</v>
      </c>
      <c r="B62" s="485">
        <f t="shared" si="0"/>
        <v>15.283271941334979</v>
      </c>
      <c r="C62" s="486">
        <v>15.534277358169064</v>
      </c>
      <c r="D62" s="486">
        <v>15.032266524500894</v>
      </c>
      <c r="E62" s="487">
        <v>7.7030655468749991</v>
      </c>
      <c r="F62" s="486">
        <v>18.005731436071766</v>
      </c>
      <c r="G62" s="487">
        <v>4.4624911572265624</v>
      </c>
      <c r="H62" s="487">
        <v>5.5531027001953124</v>
      </c>
      <c r="I62" s="487">
        <v>7.6995431396484371</v>
      </c>
      <c r="J62" s="487">
        <v>7.4990605273437492</v>
      </c>
      <c r="K62" s="487">
        <v>9.3370854882812502</v>
      </c>
      <c r="L62" s="487">
        <v>8.957925371093749</v>
      </c>
      <c r="M62" s="481">
        <v>3.7030393350017392</v>
      </c>
      <c r="N62" s="481">
        <v>3.7030393350017392</v>
      </c>
      <c r="O62" s="486">
        <v>3.7030393350017392</v>
      </c>
      <c r="P62" s="486">
        <v>6.5933433384068278</v>
      </c>
      <c r="Q62" s="488">
        <f t="shared" si="1"/>
        <v>5.1481913367042837</v>
      </c>
      <c r="R62" s="487">
        <f t="shared" si="2"/>
        <v>6.5933433384068278</v>
      </c>
      <c r="S62" s="489">
        <v>11.360756250000001</v>
      </c>
      <c r="T62" s="487">
        <f t="shared" si="10"/>
        <v>15.534277358169064</v>
      </c>
      <c r="U62" s="487">
        <v>0</v>
      </c>
      <c r="V62" s="489">
        <f t="shared" si="3"/>
        <v>5.9340090045661453</v>
      </c>
      <c r="W62" s="489">
        <f t="shared" si="4"/>
        <v>5.2746746707254628</v>
      </c>
      <c r="X62" s="489">
        <f t="shared" si="5"/>
        <v>4.6153403368847794</v>
      </c>
      <c r="Y62" s="489">
        <f t="shared" si="6"/>
        <v>6.9230105053271691</v>
      </c>
      <c r="Z62" s="489">
        <f t="shared" si="7"/>
        <v>8.7911244512091038</v>
      </c>
      <c r="AA62" s="487">
        <v>6.5490385485197367</v>
      </c>
      <c r="AB62" s="485">
        <v>17.545226562500002</v>
      </c>
      <c r="AC62" s="485">
        <v>16.998203125</v>
      </c>
      <c r="AD62" s="489">
        <f t="shared" si="8"/>
        <v>12.425827148437502</v>
      </c>
      <c r="AE62" s="489">
        <f t="shared" si="9"/>
        <v>8.5888878865979343</v>
      </c>
    </row>
    <row r="63" spans="1:31" x14ac:dyDescent="0.2">
      <c r="A63" s="485">
        <v>10.055358897843922</v>
      </c>
      <c r="B63" s="485">
        <f t="shared" si="0"/>
        <v>15.055080429465473</v>
      </c>
      <c r="C63" s="486">
        <v>15.300842124647607</v>
      </c>
      <c r="D63" s="486">
        <v>14.809318734283337</v>
      </c>
      <c r="E63" s="487">
        <v>7.6238300927734368</v>
      </c>
      <c r="F63" s="486">
        <v>17.846319206230433</v>
      </c>
      <c r="G63" s="487">
        <v>4.4144946289062501</v>
      </c>
      <c r="H63" s="487">
        <v>5.4977724414062497</v>
      </c>
      <c r="I63" s="487">
        <v>7.6137781835937499</v>
      </c>
      <c r="J63" s="487">
        <v>7.4200211572265626</v>
      </c>
      <c r="K63" s="487">
        <v>9.2405922753906253</v>
      </c>
      <c r="L63" s="487">
        <v>8.8628947363281245</v>
      </c>
      <c r="M63" s="481">
        <v>3.6556987042097746</v>
      </c>
      <c r="N63" s="481">
        <v>3.6556987042097746</v>
      </c>
      <c r="O63" s="486">
        <v>3.6556987042097746</v>
      </c>
      <c r="P63" s="486">
        <v>6.5107186999135376</v>
      </c>
      <c r="Q63" s="488">
        <f t="shared" si="1"/>
        <v>5.0832087020616559</v>
      </c>
      <c r="R63" s="487">
        <f t="shared" si="2"/>
        <v>6.5107186999135376</v>
      </c>
      <c r="S63" s="489">
        <v>11.225936718750001</v>
      </c>
      <c r="T63" s="487">
        <f t="shared" si="10"/>
        <v>15.300842124647607</v>
      </c>
      <c r="U63" s="487">
        <v>0</v>
      </c>
      <c r="V63" s="489">
        <f t="shared" si="3"/>
        <v>5.859646829922184</v>
      </c>
      <c r="W63" s="489">
        <f t="shared" si="4"/>
        <v>5.2085749599308304</v>
      </c>
      <c r="X63" s="489">
        <f t="shared" si="5"/>
        <v>4.5575030899394759</v>
      </c>
      <c r="Y63" s="489">
        <f t="shared" si="6"/>
        <v>6.8362546349092144</v>
      </c>
      <c r="Z63" s="489">
        <f t="shared" si="7"/>
        <v>8.680958266551384</v>
      </c>
      <c r="AA63" s="487">
        <v>6.4687581979851974</v>
      </c>
      <c r="AB63" s="485">
        <v>17.294457031250001</v>
      </c>
      <c r="AC63" s="485">
        <v>16.751337890624999</v>
      </c>
      <c r="AD63" s="489">
        <f t="shared" si="8"/>
        <v>12.278368286132814</v>
      </c>
      <c r="AE63" s="489">
        <f t="shared" si="9"/>
        <v>8.4869624677835009</v>
      </c>
    </row>
    <row r="64" spans="1:31" x14ac:dyDescent="0.2">
      <c r="A64" s="485">
        <v>9.927260338969587</v>
      </c>
      <c r="B64" s="485">
        <f t="shared" si="0"/>
        <v>14.83396591693063</v>
      </c>
      <c r="C64" s="486">
        <v>15.074692143859036</v>
      </c>
      <c r="D64" s="486">
        <v>14.593239690002227</v>
      </c>
      <c r="E64" s="487">
        <v>7.5466809912109376</v>
      </c>
      <c r="F64" s="486">
        <v>17.692149113947949</v>
      </c>
      <c r="G64" s="487">
        <v>4.3678176416015626</v>
      </c>
      <c r="H64" s="487">
        <v>5.4438536083984372</v>
      </c>
      <c r="I64" s="487">
        <v>7.5304538574218753</v>
      </c>
      <c r="J64" s="487">
        <v>7.343111713867188</v>
      </c>
      <c r="K64" s="487">
        <v>9.1466491015624989</v>
      </c>
      <c r="L64" s="487">
        <v>8.77044255859375</v>
      </c>
      <c r="M64" s="481">
        <v>3.6097346150218064</v>
      </c>
      <c r="N64" s="481">
        <v>3.6097346150218064</v>
      </c>
      <c r="O64" s="486">
        <v>3.6097346150218064</v>
      </c>
      <c r="P64" s="486">
        <v>6.430449839035119</v>
      </c>
      <c r="Q64" s="488">
        <f t="shared" si="1"/>
        <v>5.0200922270284627</v>
      </c>
      <c r="R64" s="487">
        <f t="shared" si="2"/>
        <v>6.430449839035119</v>
      </c>
      <c r="S64" s="489">
        <v>11.094741406250002</v>
      </c>
      <c r="T64" s="487">
        <f t="shared" si="10"/>
        <v>15.074692143859036</v>
      </c>
      <c r="U64" s="487">
        <v>0</v>
      </c>
      <c r="V64" s="489">
        <f t="shared" si="3"/>
        <v>5.7874048551316069</v>
      </c>
      <c r="W64" s="489">
        <f t="shared" si="4"/>
        <v>5.1443598712280956</v>
      </c>
      <c r="X64" s="489">
        <f t="shared" si="5"/>
        <v>4.5013148873245834</v>
      </c>
      <c r="Y64" s="489">
        <f t="shared" si="6"/>
        <v>6.7519723309868747</v>
      </c>
      <c r="Z64" s="489">
        <f t="shared" si="7"/>
        <v>8.5739331187134926</v>
      </c>
      <c r="AA64" s="487">
        <v>6.39070638877467</v>
      </c>
      <c r="AB64" s="485">
        <v>17.051095703125</v>
      </c>
      <c r="AC64" s="485">
        <v>16.511882812500001</v>
      </c>
      <c r="AD64" s="489">
        <f t="shared" si="8"/>
        <v>12.134873413085939</v>
      </c>
      <c r="AE64" s="489">
        <f t="shared" si="9"/>
        <v>8.3877770081615086</v>
      </c>
    </row>
    <row r="65" spans="1:31" x14ac:dyDescent="0.2">
      <c r="A65" s="485">
        <v>9.8028540808483662</v>
      </c>
      <c r="B65" s="485">
        <f t="shared" si="0"/>
        <v>14.61952761546714</v>
      </c>
      <c r="C65" s="486">
        <v>14.855412779066231</v>
      </c>
      <c r="D65" s="486">
        <v>14.383642451868049</v>
      </c>
      <c r="E65" s="487">
        <v>7.4715287255859373</v>
      </c>
      <c r="F65" s="486">
        <v>17.542915874965153</v>
      </c>
      <c r="G65" s="487">
        <v>4.3224028857421875</v>
      </c>
      <c r="H65" s="487">
        <v>5.3912884179687497</v>
      </c>
      <c r="I65" s="487">
        <v>7.4494602783203119</v>
      </c>
      <c r="J65" s="487">
        <v>7.2682412597656247</v>
      </c>
      <c r="K65" s="487">
        <v>9.0551489257812499</v>
      </c>
      <c r="L65" s="487">
        <v>8.6804561132812506</v>
      </c>
      <c r="M65" s="481">
        <v>3.5650714519421856</v>
      </c>
      <c r="N65" s="481">
        <v>3.5650714519421856</v>
      </c>
      <c r="O65" s="486">
        <v>3.5650714519421856</v>
      </c>
      <c r="P65" s="486">
        <v>6.3524093369579422</v>
      </c>
      <c r="Q65" s="488">
        <f t="shared" si="1"/>
        <v>4.9587403944500643</v>
      </c>
      <c r="R65" s="487">
        <f t="shared" si="2"/>
        <v>6.3524093369579422</v>
      </c>
      <c r="S65" s="489">
        <v>10.967021093750002</v>
      </c>
      <c r="T65" s="487">
        <f t="shared" si="10"/>
        <v>14.855412779066231</v>
      </c>
      <c r="U65" s="487">
        <v>0</v>
      </c>
      <c r="V65" s="489">
        <f t="shared" si="3"/>
        <v>5.7171684032621481</v>
      </c>
      <c r="W65" s="489">
        <f t="shared" si="4"/>
        <v>5.0819274695663541</v>
      </c>
      <c r="X65" s="489">
        <f t="shared" si="5"/>
        <v>4.4466865358705592</v>
      </c>
      <c r="Y65" s="489">
        <f t="shared" si="6"/>
        <v>6.6700298038058392</v>
      </c>
      <c r="Z65" s="489">
        <f t="shared" si="7"/>
        <v>8.4698791159439235</v>
      </c>
      <c r="AA65" s="487">
        <v>6.3147870065789471</v>
      </c>
      <c r="AB65" s="485">
        <v>16.814818359375</v>
      </c>
      <c r="AC65" s="485">
        <v>16.2795068359375</v>
      </c>
      <c r="AD65" s="489">
        <f t="shared" si="8"/>
        <v>11.995179321289065</v>
      </c>
      <c r="AE65" s="489">
        <f t="shared" si="9"/>
        <v>8.2912186963058403</v>
      </c>
    </row>
    <row r="66" spans="1:31" x14ac:dyDescent="0.2">
      <c r="A66" s="485">
        <v>9.6819762088969288</v>
      </c>
      <c r="B66" s="485">
        <f t="shared" ref="B66:B129" si="11">+AVERAGE(C66,D66)</f>
        <v>14.411531566772569</v>
      </c>
      <c r="C66" s="486">
        <v>14.642761340561789</v>
      </c>
      <c r="D66" s="486">
        <v>14.180301792983348</v>
      </c>
      <c r="E66" s="487">
        <v>7.3982918310546868</v>
      </c>
      <c r="F66" s="486">
        <v>17.398438565789569</v>
      </c>
      <c r="G66" s="487">
        <v>4.2781954199218752</v>
      </c>
      <c r="H66" s="487">
        <v>5.3400224023437497</v>
      </c>
      <c r="I66" s="487">
        <v>7.3706927734374998</v>
      </c>
      <c r="J66" s="487">
        <v>7.1953235937499995</v>
      </c>
      <c r="K66" s="487">
        <v>8.9659922851562488</v>
      </c>
      <c r="L66" s="487">
        <v>8.5928321484375001</v>
      </c>
      <c r="M66" s="481">
        <v>3.5216658617165271</v>
      </c>
      <c r="N66" s="481">
        <v>3.5216658617165271</v>
      </c>
      <c r="O66" s="486">
        <v>3.5216658617165271</v>
      </c>
      <c r="P66" s="486">
        <v>6.276524794907103</v>
      </c>
      <c r="Q66" s="488">
        <f t="shared" ref="Q66:Q129" si="12">+AVERAGE(O66:P66)</f>
        <v>4.899095328311815</v>
      </c>
      <c r="R66" s="487">
        <f t="shared" ref="R66:R129" si="13">+P66</f>
        <v>6.276524794907103</v>
      </c>
      <c r="S66" s="489">
        <v>10.842632031249998</v>
      </c>
      <c r="T66" s="487">
        <f t="shared" si="10"/>
        <v>14.642761340561789</v>
      </c>
      <c r="U66" s="487">
        <v>0</v>
      </c>
      <c r="V66" s="489">
        <f t="shared" ref="V66:V129" si="14">+$P66*0.9</f>
        <v>5.6488723154163925</v>
      </c>
      <c r="W66" s="489">
        <f t="shared" ref="W66:W129" si="15">+$P66*0.8</f>
        <v>5.0212198359256828</v>
      </c>
      <c r="X66" s="489">
        <f t="shared" ref="X66:X129" si="16">+$P66*0.7</f>
        <v>4.3935673564349722</v>
      </c>
      <c r="Y66" s="489">
        <f t="shared" ref="Y66:Y129" si="17">+$P66*0.9*8750/7500</f>
        <v>6.5903510346524579</v>
      </c>
      <c r="Z66" s="489">
        <f t="shared" ref="Z66:Z129" si="18">+$P66*10000/7500</f>
        <v>8.368699726542804</v>
      </c>
      <c r="AA66" s="487">
        <v>6.2409104903371713</v>
      </c>
      <c r="AB66" s="485">
        <v>16.585314453125001</v>
      </c>
      <c r="AC66" s="485">
        <v>16.053892578125001</v>
      </c>
      <c r="AD66" s="489">
        <f t="shared" ref="AD66:AD129" si="19">+S66*1.09375</f>
        <v>11.859128784179685</v>
      </c>
      <c r="AE66" s="489">
        <f t="shared" ref="AE66:AE129" si="20">+S66*0.756013745704467</f>
        <v>8.1971788552405442</v>
      </c>
    </row>
    <row r="67" spans="1:31" x14ac:dyDescent="0.2">
      <c r="A67" s="485">
        <v>9.564472556987079</v>
      </c>
      <c r="B67" s="485">
        <f t="shared" si="11"/>
        <v>14.206377719025619</v>
      </c>
      <c r="C67" s="486">
        <v>14.433054155943251</v>
      </c>
      <c r="D67" s="486">
        <v>13.979701282107987</v>
      </c>
      <c r="E67" s="487">
        <v>7.3268931054687503</v>
      </c>
      <c r="F67" s="486">
        <v>17.251019207271593</v>
      </c>
      <c r="G67" s="487">
        <v>4.2351445654296871</v>
      </c>
      <c r="H67" s="487">
        <v>5.2900053564453122</v>
      </c>
      <c r="I67" s="487">
        <v>7.2940547216796876</v>
      </c>
      <c r="J67" s="487">
        <v>7.1242781982421874</v>
      </c>
      <c r="K67" s="487">
        <v>8.8790816113281235</v>
      </c>
      <c r="L67" s="487">
        <v>8.5074702539062503</v>
      </c>
      <c r="M67" s="481">
        <v>3.4787712989694715</v>
      </c>
      <c r="N67" s="481">
        <v>3.4787712989694715</v>
      </c>
      <c r="O67" s="486">
        <v>3.4787712989694715</v>
      </c>
      <c r="P67" s="486">
        <v>6.2014940062983017</v>
      </c>
      <c r="Q67" s="488">
        <f t="shared" si="12"/>
        <v>4.840132652633887</v>
      </c>
      <c r="R67" s="487">
        <f t="shared" si="13"/>
        <v>6.2014940062983017</v>
      </c>
      <c r="S67" s="489">
        <v>10.721440625</v>
      </c>
      <c r="T67" s="487">
        <f t="shared" ref="T67:T130" si="21">+C67</f>
        <v>14.433054155943251</v>
      </c>
      <c r="U67" s="487">
        <v>0</v>
      </c>
      <c r="V67" s="489">
        <f t="shared" si="14"/>
        <v>5.5813446056684715</v>
      </c>
      <c r="W67" s="489">
        <f t="shared" si="15"/>
        <v>4.9611952050386421</v>
      </c>
      <c r="X67" s="489">
        <f t="shared" si="16"/>
        <v>4.3410458044088109</v>
      </c>
      <c r="Y67" s="489">
        <f t="shared" si="17"/>
        <v>6.5115687066132164</v>
      </c>
      <c r="Z67" s="489">
        <f t="shared" si="18"/>
        <v>8.2686586750644029</v>
      </c>
      <c r="AA67" s="487">
        <v>6.1689920847039472</v>
      </c>
      <c r="AB67" s="485">
        <v>16.362290039062501</v>
      </c>
      <c r="AC67" s="485">
        <v>15.834746093750001</v>
      </c>
      <c r="AD67" s="489">
        <f t="shared" si="19"/>
        <v>11.726575683593749</v>
      </c>
      <c r="AE67" s="489">
        <f t="shared" si="20"/>
        <v>8.1055564862542919</v>
      </c>
    </row>
    <row r="68" spans="1:31" x14ac:dyDescent="0.2">
      <c r="A68" s="485">
        <v>9.4501979852409281</v>
      </c>
      <c r="B68" s="485">
        <f t="shared" si="11"/>
        <v>14.016717857149391</v>
      </c>
      <c r="C68" s="486">
        <v>14.239218581135679</v>
      </c>
      <c r="D68" s="486">
        <v>13.794217133163103</v>
      </c>
      <c r="E68" s="487">
        <v>7.2572581884765617</v>
      </c>
      <c r="F68" s="486">
        <v>17.041839564612928</v>
      </c>
      <c r="G68" s="487">
        <v>4.1932024853515628</v>
      </c>
      <c r="H68" s="487">
        <v>5.2411880224609373</v>
      </c>
      <c r="I68" s="487">
        <v>7.2194547119140626</v>
      </c>
      <c r="J68" s="487">
        <v>7.055028818359375</v>
      </c>
      <c r="K68" s="487">
        <v>8.7943288085937503</v>
      </c>
      <c r="L68" s="487">
        <v>8.4242804394531259</v>
      </c>
      <c r="M68" s="481">
        <v>3.4390428259042181</v>
      </c>
      <c r="N68" s="481">
        <v>3.4390428259042181</v>
      </c>
      <c r="O68" s="486">
        <v>3.4390428259042181</v>
      </c>
      <c r="P68" s="486">
        <v>6.131966423919617</v>
      </c>
      <c r="Q68" s="488">
        <f t="shared" si="12"/>
        <v>4.7855046249119173</v>
      </c>
      <c r="R68" s="487">
        <f t="shared" si="13"/>
        <v>6.131966423919617</v>
      </c>
      <c r="S68" s="489">
        <v>10.603319531250001</v>
      </c>
      <c r="T68" s="487">
        <f t="shared" si="21"/>
        <v>14.239218581135679</v>
      </c>
      <c r="U68" s="487">
        <v>0</v>
      </c>
      <c r="V68" s="489">
        <f t="shared" si="14"/>
        <v>5.5187697815276557</v>
      </c>
      <c r="W68" s="489">
        <f t="shared" si="15"/>
        <v>4.9055731391356936</v>
      </c>
      <c r="X68" s="489">
        <f t="shared" si="16"/>
        <v>4.2923764967437315</v>
      </c>
      <c r="Y68" s="489">
        <f t="shared" si="17"/>
        <v>6.4385647451155981</v>
      </c>
      <c r="Z68" s="489">
        <f t="shared" si="18"/>
        <v>8.1759552318928232</v>
      </c>
      <c r="AA68" s="487">
        <v>6.0989518400493425</v>
      </c>
      <c r="AB68" s="485">
        <v>16.145470703125</v>
      </c>
      <c r="AC68" s="485">
        <v>15.6217890625</v>
      </c>
      <c r="AD68" s="489">
        <f t="shared" si="19"/>
        <v>11.59738073730469</v>
      </c>
      <c r="AE68" s="489">
        <f t="shared" si="20"/>
        <v>8.0162553157216472</v>
      </c>
    </row>
    <row r="69" spans="1:31" x14ac:dyDescent="0.2">
      <c r="A69" s="485">
        <v>9.339015721556498</v>
      </c>
      <c r="B69" s="485">
        <f t="shared" si="11"/>
        <v>13.83238490738545</v>
      </c>
      <c r="C69" s="486">
        <v>14.050858996844678</v>
      </c>
      <c r="D69" s="486">
        <v>13.613910817926222</v>
      </c>
      <c r="E69" s="487">
        <v>7.1893184033203124</v>
      </c>
      <c r="F69" s="486">
        <v>16.812587676477182</v>
      </c>
      <c r="G69" s="487">
        <v>4.1523232373046879</v>
      </c>
      <c r="H69" s="487">
        <v>5.1935254052734381</v>
      </c>
      <c r="I69" s="487">
        <v>7.1468065429687497</v>
      </c>
      <c r="J69" s="487">
        <v>6.9875020410156248</v>
      </c>
      <c r="K69" s="487">
        <v>8.7116476757812507</v>
      </c>
      <c r="L69" s="487">
        <v>8.3431717675781254</v>
      </c>
      <c r="M69" s="481">
        <v>3.4003596125938396</v>
      </c>
      <c r="N69" s="481">
        <v>3.4003596125938396</v>
      </c>
      <c r="O69" s="486">
        <v>3.4003596125938396</v>
      </c>
      <c r="P69" s="486">
        <v>6.0642351609312168</v>
      </c>
      <c r="Q69" s="488">
        <f t="shared" si="12"/>
        <v>4.7322973867625286</v>
      </c>
      <c r="R69" s="487">
        <f t="shared" si="13"/>
        <v>6.0642351609312168</v>
      </c>
      <c r="S69" s="489">
        <v>10.488150781250001</v>
      </c>
      <c r="T69" s="487">
        <f t="shared" si="21"/>
        <v>14.050858996844678</v>
      </c>
      <c r="U69" s="487">
        <v>0</v>
      </c>
      <c r="V69" s="489">
        <f t="shared" si="14"/>
        <v>5.4578116448380953</v>
      </c>
      <c r="W69" s="489">
        <f t="shared" si="15"/>
        <v>4.8513881287449738</v>
      </c>
      <c r="X69" s="489">
        <f t="shared" si="16"/>
        <v>4.2449646126518514</v>
      </c>
      <c r="Y69" s="489">
        <f t="shared" si="17"/>
        <v>6.3674469189777776</v>
      </c>
      <c r="Z69" s="489">
        <f t="shared" si="18"/>
        <v>8.0856468812416225</v>
      </c>
      <c r="AA69" s="487">
        <v>6.0307141755756577</v>
      </c>
      <c r="AB69" s="485">
        <v>15.934599609375001</v>
      </c>
      <c r="AC69" s="485">
        <v>15.4147578125</v>
      </c>
      <c r="AD69" s="489">
        <f t="shared" si="19"/>
        <v>11.471414916992188</v>
      </c>
      <c r="AE69" s="489">
        <f t="shared" si="20"/>
        <v>7.9291861576460452</v>
      </c>
    </row>
    <row r="70" spans="1:31" x14ac:dyDescent="0.2">
      <c r="A70" s="485">
        <v>9.2307967603683352</v>
      </c>
      <c r="B70" s="485">
        <f t="shared" si="11"/>
        <v>13.647019947067154</v>
      </c>
      <c r="C70" s="486">
        <v>13.861475545150766</v>
      </c>
      <c r="D70" s="486">
        <v>13.432564348983544</v>
      </c>
      <c r="E70" s="487">
        <v>7.1230079150390626</v>
      </c>
      <c r="F70" s="486">
        <v>16.582198536615479</v>
      </c>
      <c r="G70" s="487">
        <v>4.1124646679687498</v>
      </c>
      <c r="H70" s="487">
        <v>5.1469729833984372</v>
      </c>
      <c r="I70" s="487">
        <v>7.0760292236328128</v>
      </c>
      <c r="J70" s="487">
        <v>6.9216310839843747</v>
      </c>
      <c r="K70" s="487">
        <v>8.6309567480468736</v>
      </c>
      <c r="L70" s="487">
        <v>8.2640627734374998</v>
      </c>
      <c r="M70" s="481">
        <v>3.3613904229072116</v>
      </c>
      <c r="N70" s="481">
        <v>3.3613904229072116</v>
      </c>
      <c r="O70" s="486">
        <v>3.3613904229072116</v>
      </c>
      <c r="P70" s="486">
        <v>5.9959712967796621</v>
      </c>
      <c r="Q70" s="488">
        <f t="shared" si="12"/>
        <v>4.6786808598434373</v>
      </c>
      <c r="R70" s="487">
        <f t="shared" si="13"/>
        <v>5.9959712967796621</v>
      </c>
      <c r="S70" s="489">
        <v>10.375818750000001</v>
      </c>
      <c r="T70" s="487">
        <f t="shared" si="21"/>
        <v>13.861475545150766</v>
      </c>
      <c r="U70" s="487">
        <v>0</v>
      </c>
      <c r="V70" s="489">
        <f t="shared" si="14"/>
        <v>5.3963741671016958</v>
      </c>
      <c r="W70" s="489">
        <f t="shared" si="15"/>
        <v>4.7967770374237304</v>
      </c>
      <c r="X70" s="489">
        <f t="shared" si="16"/>
        <v>4.1971799077457632</v>
      </c>
      <c r="Y70" s="489">
        <f t="shared" si="17"/>
        <v>6.2957698616186448</v>
      </c>
      <c r="Z70" s="489">
        <f t="shared" si="18"/>
        <v>7.9946283957062159</v>
      </c>
      <c r="AA70" s="487">
        <v>5.9642070055509873</v>
      </c>
      <c r="AB70" s="485">
        <v>15.729431640625</v>
      </c>
      <c r="AC70" s="485">
        <v>15.2134072265625</v>
      </c>
      <c r="AD70" s="489">
        <f t="shared" si="19"/>
        <v>11.348551757812501</v>
      </c>
      <c r="AE70" s="489">
        <f t="shared" si="20"/>
        <v>7.8442615979381412</v>
      </c>
    </row>
    <row r="71" spans="1:31" x14ac:dyDescent="0.2">
      <c r="A71" s="485">
        <v>9.125419312898245</v>
      </c>
      <c r="B71" s="485">
        <f t="shared" si="11"/>
        <v>13.466823270705312</v>
      </c>
      <c r="C71" s="486">
        <v>13.67740237928995</v>
      </c>
      <c r="D71" s="486">
        <v>13.256244162120673</v>
      </c>
      <c r="E71" s="487">
        <v>7.0582646777343747</v>
      </c>
      <c r="F71" s="486">
        <v>16.358375677986231</v>
      </c>
      <c r="G71" s="487">
        <v>4.0735855712890627</v>
      </c>
      <c r="H71" s="487">
        <v>5.101490971679687</v>
      </c>
      <c r="I71" s="487">
        <v>7.0070460253906246</v>
      </c>
      <c r="J71" s="487">
        <v>6.8573501123046876</v>
      </c>
      <c r="K71" s="487">
        <v>8.5521811914062482</v>
      </c>
      <c r="L71" s="487">
        <v>8.1868757812499986</v>
      </c>
      <c r="M71" s="481">
        <v>3.3234387416811471</v>
      </c>
      <c r="N71" s="481">
        <v>3.3234387416811471</v>
      </c>
      <c r="O71" s="486">
        <v>3.3234387416811471</v>
      </c>
      <c r="P71" s="486">
        <v>5.9294586489671408</v>
      </c>
      <c r="Q71" s="488">
        <f t="shared" si="12"/>
        <v>4.6264486953241439</v>
      </c>
      <c r="R71" s="487">
        <f t="shared" si="13"/>
        <v>5.9294586489671408</v>
      </c>
      <c r="S71" s="489">
        <v>10.266216406250001</v>
      </c>
      <c r="T71" s="487">
        <f t="shared" si="21"/>
        <v>13.67740237928995</v>
      </c>
      <c r="U71" s="487">
        <v>0</v>
      </c>
      <c r="V71" s="489">
        <f t="shared" si="14"/>
        <v>5.3365127840704272</v>
      </c>
      <c r="W71" s="489">
        <f t="shared" si="15"/>
        <v>4.7435669191737126</v>
      </c>
      <c r="X71" s="489">
        <f t="shared" si="16"/>
        <v>4.1506210542769981</v>
      </c>
      <c r="Y71" s="489">
        <f t="shared" si="17"/>
        <v>6.2259315814154981</v>
      </c>
      <c r="Z71" s="489">
        <f t="shared" si="18"/>
        <v>7.9059448652895208</v>
      </c>
      <c r="AA71" s="487">
        <v>5.8993630499588816</v>
      </c>
      <c r="AB71" s="485">
        <v>15.5297314453125</v>
      </c>
      <c r="AC71" s="485">
        <v>15.0175009765625</v>
      </c>
      <c r="AD71" s="489">
        <f t="shared" si="19"/>
        <v>11.228674194335939</v>
      </c>
      <c r="AE71" s="489">
        <f t="shared" si="20"/>
        <v>7.7614007195017152</v>
      </c>
    </row>
    <row r="72" spans="1:31" x14ac:dyDescent="0.2">
      <c r="A72" s="485">
        <v>9.0227683037836108</v>
      </c>
      <c r="B72" s="485">
        <f t="shared" si="11"/>
        <v>13.291525733409971</v>
      </c>
      <c r="C72" s="486">
        <v>13.498361742718849</v>
      </c>
      <c r="D72" s="486">
        <v>13.084689724101093</v>
      </c>
      <c r="E72" s="487">
        <v>6.9950294873046879</v>
      </c>
      <c r="F72" s="486">
        <v>16.140771240355804</v>
      </c>
      <c r="G72" s="487">
        <v>4.0356480566406248</v>
      </c>
      <c r="H72" s="487">
        <v>5.0570386376953129</v>
      </c>
      <c r="I72" s="487">
        <v>6.9397840087890623</v>
      </c>
      <c r="J72" s="487">
        <v>6.794598500976563</v>
      </c>
      <c r="K72" s="487">
        <v>8.4752490136718741</v>
      </c>
      <c r="L72" s="487">
        <v>8.1115350097656247</v>
      </c>
      <c r="M72" s="481">
        <v>3.2864531847915717</v>
      </c>
      <c r="N72" s="481">
        <v>3.2864531847915717</v>
      </c>
      <c r="O72" s="486">
        <v>3.2864531847915717</v>
      </c>
      <c r="P72" s="486">
        <v>5.8646099786983816</v>
      </c>
      <c r="Q72" s="488">
        <f t="shared" si="12"/>
        <v>4.5755315817449764</v>
      </c>
      <c r="R72" s="487">
        <f t="shared" si="13"/>
        <v>5.8646099786983816</v>
      </c>
      <c r="S72" s="489">
        <v>10.159239843750001</v>
      </c>
      <c r="T72" s="487">
        <f t="shared" si="21"/>
        <v>13.498361742718849</v>
      </c>
      <c r="U72" s="487">
        <v>0</v>
      </c>
      <c r="V72" s="489">
        <f t="shared" si="14"/>
        <v>5.2781489808285436</v>
      </c>
      <c r="W72" s="489">
        <f t="shared" si="15"/>
        <v>4.6916879829587055</v>
      </c>
      <c r="X72" s="489">
        <f t="shared" si="16"/>
        <v>4.1052269850888665</v>
      </c>
      <c r="Y72" s="489">
        <f t="shared" si="17"/>
        <v>6.1578404776333002</v>
      </c>
      <c r="Z72" s="489">
        <f t="shared" si="18"/>
        <v>7.8194799715978425</v>
      </c>
      <c r="AA72" s="487">
        <v>5.8361180869654605</v>
      </c>
      <c r="AB72" s="485">
        <v>15.3352841796875</v>
      </c>
      <c r="AC72" s="485">
        <v>14.826818359375</v>
      </c>
      <c r="AD72" s="489">
        <f t="shared" si="19"/>
        <v>11.111668579101563</v>
      </c>
      <c r="AE72" s="489">
        <f t="shared" si="20"/>
        <v>7.6805249677835024</v>
      </c>
    </row>
    <row r="73" spans="1:31" x14ac:dyDescent="0.2">
      <c r="A73" s="485">
        <v>8.9227349095658859</v>
      </c>
      <c r="B73" s="485">
        <f t="shared" si="11"/>
        <v>13.120977783857242</v>
      </c>
      <c r="C73" s="486">
        <v>13.324198866836223</v>
      </c>
      <c r="D73" s="486">
        <v>12.917756700878259</v>
      </c>
      <c r="E73" s="487">
        <v>6.9332464550781241</v>
      </c>
      <c r="F73" s="486">
        <v>15.929189840330308</v>
      </c>
      <c r="G73" s="487">
        <v>3.9986156542968749</v>
      </c>
      <c r="H73" s="487">
        <v>5.0135799853515621</v>
      </c>
      <c r="I73" s="487">
        <v>6.87417591796875</v>
      </c>
      <c r="J73" s="487">
        <v>6.7333189404296867</v>
      </c>
      <c r="K73" s="487">
        <v>8.4000901171874993</v>
      </c>
      <c r="L73" s="487">
        <v>8.0379713085937503</v>
      </c>
      <c r="M73" s="481">
        <v>3.2504057999659861</v>
      </c>
      <c r="N73" s="481">
        <v>3.2504057999659861</v>
      </c>
      <c r="O73" s="486">
        <v>3.2504057999659861</v>
      </c>
      <c r="P73" s="486">
        <v>5.8013782731173986</v>
      </c>
      <c r="Q73" s="488">
        <f t="shared" si="12"/>
        <v>4.5258920365416921</v>
      </c>
      <c r="R73" s="487">
        <f t="shared" si="13"/>
        <v>5.8013782731173986</v>
      </c>
      <c r="S73" s="489">
        <v>10.054793750000002</v>
      </c>
      <c r="T73" s="487">
        <f t="shared" si="21"/>
        <v>13.324198866836223</v>
      </c>
      <c r="U73" s="487">
        <v>0</v>
      </c>
      <c r="V73" s="489">
        <f t="shared" si="14"/>
        <v>5.2212404458056589</v>
      </c>
      <c r="W73" s="489">
        <f t="shared" si="15"/>
        <v>4.6411026184939193</v>
      </c>
      <c r="X73" s="489">
        <f t="shared" si="16"/>
        <v>4.0609647911821787</v>
      </c>
      <c r="Y73" s="489">
        <f t="shared" si="17"/>
        <v>6.0914471867732685</v>
      </c>
      <c r="Z73" s="489">
        <f t="shared" si="18"/>
        <v>7.7351710308231985</v>
      </c>
      <c r="AA73" s="487">
        <v>5.7744109529194079</v>
      </c>
      <c r="AB73" s="485">
        <v>15.145878906249999</v>
      </c>
      <c r="AC73" s="485">
        <v>14.641151367187501</v>
      </c>
      <c r="AD73" s="489">
        <f t="shared" si="19"/>
        <v>10.997430664062502</v>
      </c>
      <c r="AE73" s="489">
        <f t="shared" si="20"/>
        <v>7.6015622852233653</v>
      </c>
    </row>
    <row r="74" spans="1:31" x14ac:dyDescent="0.2">
      <c r="A74" s="485">
        <v>8.8252161350223464</v>
      </c>
      <c r="B74" s="485">
        <f t="shared" si="11"/>
        <v>12.952264375195213</v>
      </c>
      <c r="C74" s="486">
        <v>13.151935133492264</v>
      </c>
      <c r="D74" s="486">
        <v>12.75259361689816</v>
      </c>
      <c r="E74" s="487">
        <v>6.8728625341796867</v>
      </c>
      <c r="F74" s="486">
        <v>15.720006493416502</v>
      </c>
      <c r="G74" s="487">
        <v>3.9624537890624998</v>
      </c>
      <c r="H74" s="487">
        <v>4.9710790185546871</v>
      </c>
      <c r="I74" s="487">
        <v>6.8101559179687499</v>
      </c>
      <c r="J74" s="487">
        <v>6.6734550683593747</v>
      </c>
      <c r="K74" s="487">
        <v>8.3266400878906239</v>
      </c>
      <c r="L74" s="487">
        <v>7.9661164746093753</v>
      </c>
      <c r="M74" s="481">
        <v>3.2146836045718818</v>
      </c>
      <c r="N74" s="481">
        <v>3.2146836045718818</v>
      </c>
      <c r="O74" s="486">
        <v>3.2146836045718818</v>
      </c>
      <c r="P74" s="486">
        <v>5.7386900388568698</v>
      </c>
      <c r="Q74" s="488">
        <f t="shared" si="12"/>
        <v>4.4766868217143756</v>
      </c>
      <c r="R74" s="487">
        <f t="shared" si="13"/>
        <v>5.7386900388568698</v>
      </c>
      <c r="S74" s="489">
        <v>9.9527835937500004</v>
      </c>
      <c r="T74" s="487">
        <f t="shared" si="21"/>
        <v>13.151935133492264</v>
      </c>
      <c r="U74" s="487">
        <v>0</v>
      </c>
      <c r="V74" s="489">
        <f t="shared" si="14"/>
        <v>5.1648210349711832</v>
      </c>
      <c r="W74" s="489">
        <f t="shared" si="15"/>
        <v>4.5909520310854957</v>
      </c>
      <c r="X74" s="489">
        <f t="shared" si="16"/>
        <v>4.017083027199809</v>
      </c>
      <c r="Y74" s="489">
        <f t="shared" si="17"/>
        <v>6.025624540799714</v>
      </c>
      <c r="Z74" s="489">
        <f t="shared" si="18"/>
        <v>7.6515867184758264</v>
      </c>
      <c r="AA74" s="487">
        <v>5.714184416118421</v>
      </c>
      <c r="AB74" s="485">
        <v>14.9613212890625</v>
      </c>
      <c r="AC74" s="485">
        <v>14.46030078125</v>
      </c>
      <c r="AD74" s="489">
        <f t="shared" si="19"/>
        <v>10.885857055664063</v>
      </c>
      <c r="AE74" s="489">
        <f t="shared" si="20"/>
        <v>7.5244412048969043</v>
      </c>
    </row>
    <row r="75" spans="1:31" x14ac:dyDescent="0.2">
      <c r="A75" s="485">
        <v>8.7301144237361736</v>
      </c>
      <c r="B75" s="485">
        <f t="shared" si="11"/>
        <v>12.790645941818608</v>
      </c>
      <c r="C75" s="486">
        <v>12.986939640531459</v>
      </c>
      <c r="D75" s="486">
        <v>12.594352243105758</v>
      </c>
      <c r="E75" s="487">
        <v>6.8138270458984378</v>
      </c>
      <c r="F75" s="486">
        <v>15.519733719012555</v>
      </c>
      <c r="G75" s="487">
        <v>3.9271302539062498</v>
      </c>
      <c r="H75" s="487">
        <v>4.9295025830078121</v>
      </c>
      <c r="I75" s="487">
        <v>6.747663857421875</v>
      </c>
      <c r="J75" s="487">
        <v>6.6149566796875003</v>
      </c>
      <c r="K75" s="487">
        <v>8.2548364062499999</v>
      </c>
      <c r="L75" s="487">
        <v>7.895908935546875</v>
      </c>
      <c r="M75" s="481">
        <v>3.1804043232441446</v>
      </c>
      <c r="N75" s="481">
        <v>3.1804043232441446</v>
      </c>
      <c r="O75" s="486">
        <v>3.1804043232441446</v>
      </c>
      <c r="P75" s="486">
        <v>5.6785087823092129</v>
      </c>
      <c r="Q75" s="488">
        <f t="shared" si="12"/>
        <v>4.4294565527766787</v>
      </c>
      <c r="R75" s="487">
        <f t="shared" si="13"/>
        <v>5.6785087823092129</v>
      </c>
      <c r="S75" s="489">
        <v>9.8531242187500023</v>
      </c>
      <c r="T75" s="487">
        <f t="shared" si="21"/>
        <v>12.986939640531459</v>
      </c>
      <c r="U75" s="487">
        <v>0</v>
      </c>
      <c r="V75" s="489">
        <f t="shared" si="14"/>
        <v>5.110657904078292</v>
      </c>
      <c r="W75" s="489">
        <f t="shared" si="15"/>
        <v>4.5428070258473703</v>
      </c>
      <c r="X75" s="489">
        <f t="shared" si="16"/>
        <v>3.9749561476164486</v>
      </c>
      <c r="Y75" s="489">
        <f t="shared" si="17"/>
        <v>5.9624342214246733</v>
      </c>
      <c r="Z75" s="489">
        <f t="shared" si="18"/>
        <v>7.5713450430789511</v>
      </c>
      <c r="AA75" s="487">
        <v>5.6553834292763154</v>
      </c>
      <c r="AB75" s="485">
        <v>14.781423828125</v>
      </c>
      <c r="AC75" s="485">
        <v>14.2840771484375</v>
      </c>
      <c r="AD75" s="489">
        <f t="shared" si="19"/>
        <v>10.776854614257815</v>
      </c>
      <c r="AE75" s="489">
        <f t="shared" si="20"/>
        <v>7.4490973475085891</v>
      </c>
    </row>
    <row r="76" spans="1:31" x14ac:dyDescent="0.2">
      <c r="A76" s="485">
        <v>8.6373372997030966</v>
      </c>
      <c r="B76" s="485">
        <f t="shared" si="11"/>
        <v>12.63322761516017</v>
      </c>
      <c r="C76" s="486">
        <v>12.82625471137367</v>
      </c>
      <c r="D76" s="486">
        <v>12.44020051894667</v>
      </c>
      <c r="E76" s="487">
        <v>6.7560926269531247</v>
      </c>
      <c r="F76" s="486">
        <v>15.324773191509609</v>
      </c>
      <c r="G76" s="487">
        <v>3.8926140258789061</v>
      </c>
      <c r="H76" s="487">
        <v>4.8888179980468749</v>
      </c>
      <c r="I76" s="487">
        <v>6.6866410058593742</v>
      </c>
      <c r="J76" s="487">
        <v>6.5577726220703125</v>
      </c>
      <c r="K76" s="487">
        <v>8.1846212890625001</v>
      </c>
      <c r="L76" s="487">
        <v>7.8272880664062496</v>
      </c>
      <c r="M76" s="481">
        <v>3.1469587073973431</v>
      </c>
      <c r="N76" s="481">
        <v>3.1469587073973431</v>
      </c>
      <c r="O76" s="486">
        <v>3.1469587073973431</v>
      </c>
      <c r="P76" s="486">
        <v>5.619767236633078</v>
      </c>
      <c r="Q76" s="488">
        <f t="shared" si="12"/>
        <v>4.3833629720152105</v>
      </c>
      <c r="R76" s="487">
        <f t="shared" si="13"/>
        <v>5.619767236633078</v>
      </c>
      <c r="S76" s="489">
        <v>9.7557296875000006</v>
      </c>
      <c r="T76" s="487">
        <f t="shared" si="21"/>
        <v>12.82625471137367</v>
      </c>
      <c r="U76" s="487">
        <v>0</v>
      </c>
      <c r="V76" s="489">
        <f t="shared" si="14"/>
        <v>5.0577905129697704</v>
      </c>
      <c r="W76" s="489">
        <f t="shared" si="15"/>
        <v>4.4958137893064629</v>
      </c>
      <c r="X76" s="489">
        <f t="shared" si="16"/>
        <v>3.9338370656431545</v>
      </c>
      <c r="Y76" s="489">
        <f t="shared" si="17"/>
        <v>5.9007555984647322</v>
      </c>
      <c r="Z76" s="489">
        <f t="shared" si="18"/>
        <v>7.493022982177437</v>
      </c>
      <c r="AA76" s="487">
        <v>5.5979555664062497</v>
      </c>
      <c r="AB76" s="485">
        <v>14.606009765625</v>
      </c>
      <c r="AC76" s="485">
        <v>14.1123037109375</v>
      </c>
      <c r="AD76" s="489">
        <f t="shared" si="19"/>
        <v>10.670329345703125</v>
      </c>
      <c r="AE76" s="489">
        <f t="shared" si="20"/>
        <v>7.3754657431271449</v>
      </c>
    </row>
    <row r="77" spans="1:31" x14ac:dyDescent="0.2">
      <c r="A77" s="485">
        <v>8.5467970371350521</v>
      </c>
      <c r="B77" s="485">
        <f t="shared" si="11"/>
        <v>12.479802271216025</v>
      </c>
      <c r="C77" s="486">
        <v>12.669666914184317</v>
      </c>
      <c r="D77" s="486">
        <v>12.289937628247733</v>
      </c>
      <c r="E77" s="487">
        <v>6.6996123876953124</v>
      </c>
      <c r="F77" s="486">
        <v>15.134858783414657</v>
      </c>
      <c r="G77" s="487">
        <v>3.858875739746094</v>
      </c>
      <c r="H77" s="487">
        <v>4.8489949511718748</v>
      </c>
      <c r="I77" s="487">
        <v>6.6270324218749996</v>
      </c>
      <c r="J77" s="487">
        <v>6.5018560058593744</v>
      </c>
      <c r="K77" s="487">
        <v>8.1159369531250007</v>
      </c>
      <c r="L77" s="487">
        <v>7.7601960839843755</v>
      </c>
      <c r="M77" s="481">
        <v>3.1143068927528348</v>
      </c>
      <c r="N77" s="481">
        <v>3.1143068927528348</v>
      </c>
      <c r="O77" s="486">
        <v>3.1143068927528348</v>
      </c>
      <c r="P77" s="486">
        <v>5.5623974143972008</v>
      </c>
      <c r="Q77" s="488">
        <f t="shared" si="12"/>
        <v>4.338352153575018</v>
      </c>
      <c r="R77" s="487">
        <f t="shared" si="13"/>
        <v>5.5623974143972008</v>
      </c>
      <c r="S77" s="489">
        <v>9.6605218750000006</v>
      </c>
      <c r="T77" s="487">
        <f t="shared" si="21"/>
        <v>12.669666914184317</v>
      </c>
      <c r="U77" s="487">
        <v>0</v>
      </c>
      <c r="V77" s="489">
        <f t="shared" si="14"/>
        <v>5.0061576729574808</v>
      </c>
      <c r="W77" s="489">
        <f t="shared" si="15"/>
        <v>4.4499179315177608</v>
      </c>
      <c r="X77" s="489">
        <f t="shared" si="16"/>
        <v>3.8936781900780404</v>
      </c>
      <c r="Y77" s="489">
        <f t="shared" si="17"/>
        <v>5.8405172851170608</v>
      </c>
      <c r="Z77" s="489">
        <f t="shared" si="18"/>
        <v>7.4165298858629347</v>
      </c>
      <c r="AA77" s="487">
        <v>5.5418514597039472</v>
      </c>
      <c r="AB77" s="485">
        <v>14.434912109375</v>
      </c>
      <c r="AC77" s="485">
        <v>13.944812499999999</v>
      </c>
      <c r="AD77" s="489">
        <f t="shared" si="19"/>
        <v>10.566195800781252</v>
      </c>
      <c r="AE77" s="489">
        <f t="shared" si="20"/>
        <v>7.303487328178691</v>
      </c>
    </row>
    <row r="78" spans="1:31" x14ac:dyDescent="0.2">
      <c r="A78" s="485">
        <v>8.4584103558549835</v>
      </c>
      <c r="B78" s="485">
        <f t="shared" si="11"/>
        <v>12.330258983826241</v>
      </c>
      <c r="C78" s="486">
        <v>12.51706161529536</v>
      </c>
      <c r="D78" s="486">
        <v>12.143456352357124</v>
      </c>
      <c r="E78" s="487">
        <v>6.6443437011718745</v>
      </c>
      <c r="F78" s="486">
        <v>14.949846381678485</v>
      </c>
      <c r="G78" s="487">
        <v>3.8258872143554687</v>
      </c>
      <c r="H78" s="487">
        <v>4.8100050244140631</v>
      </c>
      <c r="I78" s="487">
        <v>6.5687860058593746</v>
      </c>
      <c r="J78" s="487">
        <v>6.447163256835938</v>
      </c>
      <c r="K78" s="487">
        <v>8.0487331933593751</v>
      </c>
      <c r="L78" s="487">
        <v>7.6945789941406249</v>
      </c>
      <c r="M78" s="481">
        <v>3.0824280283644319</v>
      </c>
      <c r="N78" s="481">
        <v>3.0824280283644319</v>
      </c>
      <c r="O78" s="486">
        <v>3.0824280283644319</v>
      </c>
      <c r="P78" s="486">
        <v>5.5063640964438099</v>
      </c>
      <c r="Q78" s="488">
        <f t="shared" si="12"/>
        <v>4.2943960624041209</v>
      </c>
      <c r="R78" s="487">
        <f t="shared" si="13"/>
        <v>5.5063640964438099</v>
      </c>
      <c r="S78" s="489">
        <v>9.5674234375000022</v>
      </c>
      <c r="T78" s="487">
        <f t="shared" si="21"/>
        <v>12.51706161529536</v>
      </c>
      <c r="U78" s="487">
        <v>0</v>
      </c>
      <c r="V78" s="489">
        <f t="shared" si="14"/>
        <v>4.9557276867994293</v>
      </c>
      <c r="W78" s="489">
        <f t="shared" si="15"/>
        <v>4.4050912771550479</v>
      </c>
      <c r="X78" s="489">
        <f t="shared" si="16"/>
        <v>3.8544548675106665</v>
      </c>
      <c r="Y78" s="489">
        <f t="shared" si="17"/>
        <v>5.7816823012660006</v>
      </c>
      <c r="Z78" s="489">
        <f t="shared" si="18"/>
        <v>7.3418187952584129</v>
      </c>
      <c r="AA78" s="487">
        <v>5.4870243626644735</v>
      </c>
      <c r="AB78" s="485">
        <v>14.267967773437499</v>
      </c>
      <c r="AC78" s="485">
        <v>13.78144140625</v>
      </c>
      <c r="AD78" s="489">
        <f t="shared" si="19"/>
        <v>10.464369384765627</v>
      </c>
      <c r="AE78" s="489">
        <f t="shared" si="20"/>
        <v>7.2331036297250844</v>
      </c>
    </row>
    <row r="79" spans="1:31" x14ac:dyDescent="0.2">
      <c r="A79" s="485">
        <v>8.3720981400197783</v>
      </c>
      <c r="B79" s="485">
        <f t="shared" si="11"/>
        <v>12.182059324688012</v>
      </c>
      <c r="C79" s="486">
        <v>12.365847159770619</v>
      </c>
      <c r="D79" s="486">
        <v>11.998271489605408</v>
      </c>
      <c r="E79" s="487">
        <v>6.5902458349609372</v>
      </c>
      <c r="F79" s="486">
        <v>14.766589497695687</v>
      </c>
      <c r="G79" s="487">
        <v>3.7936219262695312</v>
      </c>
      <c r="H79" s="487">
        <v>4.7718193261718742</v>
      </c>
      <c r="I79" s="487">
        <v>6.5118524999999998</v>
      </c>
      <c r="J79" s="487">
        <v>6.3936498535156252</v>
      </c>
      <c r="K79" s="487">
        <v>7.9829560156250006</v>
      </c>
      <c r="L79" s="487">
        <v>7.6303856445312501</v>
      </c>
      <c r="M79" s="481">
        <v>3.0507833807558882</v>
      </c>
      <c r="N79" s="481">
        <v>3.0507833807558882</v>
      </c>
      <c r="O79" s="486">
        <v>3.0507833807558882</v>
      </c>
      <c r="P79" s="486">
        <v>5.450721596049795</v>
      </c>
      <c r="Q79" s="488">
        <f t="shared" si="12"/>
        <v>4.250752488402842</v>
      </c>
      <c r="R79" s="487">
        <f t="shared" si="13"/>
        <v>5.450721596049795</v>
      </c>
      <c r="S79" s="489">
        <v>9.4763640625000001</v>
      </c>
      <c r="T79" s="487">
        <f t="shared" si="21"/>
        <v>12.365847159770619</v>
      </c>
      <c r="U79" s="487">
        <v>0</v>
      </c>
      <c r="V79" s="489">
        <f t="shared" si="14"/>
        <v>4.9056494364448158</v>
      </c>
      <c r="W79" s="489">
        <f t="shared" si="15"/>
        <v>4.3605772768398365</v>
      </c>
      <c r="X79" s="489">
        <f t="shared" si="16"/>
        <v>3.8155051172348564</v>
      </c>
      <c r="Y79" s="489">
        <f t="shared" si="17"/>
        <v>5.7232576758522855</v>
      </c>
      <c r="Z79" s="489">
        <f t="shared" si="18"/>
        <v>7.26762879473306</v>
      </c>
      <c r="AA79" s="487">
        <v>5.4334284025493425</v>
      </c>
      <c r="AB79" s="485">
        <v>14.105028320312501</v>
      </c>
      <c r="AC79" s="485">
        <v>13.622040039062499</v>
      </c>
      <c r="AD79" s="489">
        <f t="shared" si="19"/>
        <v>10.364773193359374</v>
      </c>
      <c r="AE79" s="489">
        <f t="shared" si="20"/>
        <v>7.1642614905498245</v>
      </c>
    </row>
    <row r="80" spans="1:31" x14ac:dyDescent="0.2">
      <c r="A80" s="485">
        <v>8.2877851780937632</v>
      </c>
      <c r="B80" s="485">
        <f t="shared" si="11"/>
        <v>12.042138451602213</v>
      </c>
      <c r="C80" s="486">
        <v>12.223097840143373</v>
      </c>
      <c r="D80" s="486">
        <v>11.861179063061055</v>
      </c>
      <c r="E80" s="487">
        <v>6.5372780566406243</v>
      </c>
      <c r="F80" s="486">
        <v>14.59365456398705</v>
      </c>
      <c r="G80" s="487">
        <v>3.7620550097656249</v>
      </c>
      <c r="H80" s="487">
        <v>4.7344122802734372</v>
      </c>
      <c r="I80" s="487">
        <v>6.4561845410156247</v>
      </c>
      <c r="J80" s="487">
        <v>6.3412764843750002</v>
      </c>
      <c r="K80" s="487">
        <v>7.9185590039062506</v>
      </c>
      <c r="L80" s="487">
        <v>7.5675658300781246</v>
      </c>
      <c r="M80" s="481">
        <v>3.0208581757641779</v>
      </c>
      <c r="N80" s="481">
        <v>3.0208581757641779</v>
      </c>
      <c r="O80" s="486">
        <v>3.0208581757641779</v>
      </c>
      <c r="P80" s="486">
        <v>5.3980834553564305</v>
      </c>
      <c r="Q80" s="488">
        <f t="shared" si="12"/>
        <v>4.2094708155603042</v>
      </c>
      <c r="R80" s="487">
        <f t="shared" si="13"/>
        <v>5.3980834553564305</v>
      </c>
      <c r="S80" s="489">
        <v>9.3872742187500009</v>
      </c>
      <c r="T80" s="487">
        <f t="shared" si="21"/>
        <v>12.223097840143373</v>
      </c>
      <c r="U80" s="487">
        <v>0</v>
      </c>
      <c r="V80" s="489">
        <f t="shared" si="14"/>
        <v>4.8582751098207879</v>
      </c>
      <c r="W80" s="489">
        <f t="shared" si="15"/>
        <v>4.3184667642851444</v>
      </c>
      <c r="X80" s="489">
        <f t="shared" si="16"/>
        <v>3.7786584187495009</v>
      </c>
      <c r="Y80" s="489">
        <f t="shared" si="17"/>
        <v>5.6679876281242523</v>
      </c>
      <c r="Z80" s="489">
        <f t="shared" si="18"/>
        <v>7.1974446071419074</v>
      </c>
      <c r="AA80" s="487">
        <v>5.3810220754523028</v>
      </c>
      <c r="AB80" s="485">
        <v>13.9459482421875</v>
      </c>
      <c r="AC80" s="485">
        <v>13.466459960937501</v>
      </c>
      <c r="AD80" s="489">
        <f t="shared" si="19"/>
        <v>10.267331176757814</v>
      </c>
      <c r="AE80" s="489">
        <f t="shared" si="20"/>
        <v>7.0969083440721619</v>
      </c>
    </row>
    <row r="81" spans="1:31" x14ac:dyDescent="0.2">
      <c r="A81" s="485">
        <v>8.2053999221900877</v>
      </c>
      <c r="B81" s="485">
        <f t="shared" si="11"/>
        <v>11.905586666781742</v>
      </c>
      <c r="C81" s="486">
        <v>12.083802766733539</v>
      </c>
      <c r="D81" s="486">
        <v>11.727370566829945</v>
      </c>
      <c r="E81" s="487">
        <v>6.4854029492187495</v>
      </c>
      <c r="F81" s="486">
        <v>14.424964202297964</v>
      </c>
      <c r="G81" s="487">
        <v>3.7311618359375003</v>
      </c>
      <c r="H81" s="487">
        <v>4.6977583105468756</v>
      </c>
      <c r="I81" s="487">
        <v>6.4017371337890623</v>
      </c>
      <c r="J81" s="487">
        <v>6.290004311523437</v>
      </c>
      <c r="K81" s="487">
        <v>7.8554957421874994</v>
      </c>
      <c r="L81" s="487">
        <v>7.5060736083984372</v>
      </c>
      <c r="M81" s="481">
        <v>2.9916068567984255</v>
      </c>
      <c r="N81" s="481">
        <v>2.9916068567984255</v>
      </c>
      <c r="O81" s="486">
        <v>2.9916068567984255</v>
      </c>
      <c r="P81" s="486">
        <v>5.3466125455226692</v>
      </c>
      <c r="Q81" s="488">
        <f t="shared" si="12"/>
        <v>4.1691097011605471</v>
      </c>
      <c r="R81" s="487">
        <f t="shared" si="13"/>
        <v>5.3466125455226692</v>
      </c>
      <c r="S81" s="489">
        <v>9.3000859375000005</v>
      </c>
      <c r="T81" s="487">
        <f t="shared" si="21"/>
        <v>12.083802766733539</v>
      </c>
      <c r="U81" s="487">
        <v>0</v>
      </c>
      <c r="V81" s="489">
        <f t="shared" si="14"/>
        <v>4.8119512909704021</v>
      </c>
      <c r="W81" s="489">
        <f t="shared" si="15"/>
        <v>4.2772900364181359</v>
      </c>
      <c r="X81" s="489">
        <f t="shared" si="16"/>
        <v>3.7426287818658683</v>
      </c>
      <c r="Y81" s="489">
        <f t="shared" si="17"/>
        <v>5.6139431727988027</v>
      </c>
      <c r="Z81" s="489">
        <f t="shared" si="18"/>
        <v>7.1288167273635592</v>
      </c>
      <c r="AA81" s="487">
        <v>5.3297634405838812</v>
      </c>
      <c r="AB81" s="485">
        <v>13.7905888671875</v>
      </c>
      <c r="AC81" s="485">
        <v>13.3145654296875</v>
      </c>
      <c r="AD81" s="489">
        <f t="shared" si="19"/>
        <v>10.171968994140625</v>
      </c>
      <c r="AE81" s="489">
        <f t="shared" si="20"/>
        <v>7.030992804982815</v>
      </c>
    </row>
    <row r="82" spans="1:31" x14ac:dyDescent="0.2">
      <c r="A82" s="485">
        <v>8.1248742651522328</v>
      </c>
      <c r="B82" s="485">
        <f t="shared" si="11"/>
        <v>11.770024191400164</v>
      </c>
      <c r="C82" s="486">
        <v>11.945533200744141</v>
      </c>
      <c r="D82" s="486">
        <v>11.59451518205619</v>
      </c>
      <c r="E82" s="487">
        <v>6.4345845166015625</v>
      </c>
      <c r="F82" s="486">
        <v>14.257573045114874</v>
      </c>
      <c r="G82" s="487">
        <v>3.7009196704101561</v>
      </c>
      <c r="H82" s="487">
        <v>4.6618327880859374</v>
      </c>
      <c r="I82" s="487">
        <v>6.3484676513671872</v>
      </c>
      <c r="J82" s="487">
        <v>6.2397963916015629</v>
      </c>
      <c r="K82" s="487">
        <v>7.7937217089843749</v>
      </c>
      <c r="L82" s="487">
        <v>7.4458639843750003</v>
      </c>
      <c r="M82" s="481">
        <v>2.9625220836056982</v>
      </c>
      <c r="N82" s="481">
        <v>2.9625220836056982</v>
      </c>
      <c r="O82" s="486">
        <v>2.9625220836056982</v>
      </c>
      <c r="P82" s="486">
        <v>5.2954173064588508</v>
      </c>
      <c r="Q82" s="488">
        <f t="shared" si="12"/>
        <v>4.128969695032275</v>
      </c>
      <c r="R82" s="487">
        <f t="shared" si="13"/>
        <v>5.2954173064588508</v>
      </c>
      <c r="S82" s="489">
        <v>9.2147398437500012</v>
      </c>
      <c r="T82" s="487">
        <f t="shared" si="21"/>
        <v>11.945533200744141</v>
      </c>
      <c r="U82" s="487">
        <v>0</v>
      </c>
      <c r="V82" s="489">
        <f t="shared" si="14"/>
        <v>4.7658755758129656</v>
      </c>
      <c r="W82" s="489">
        <f t="shared" si="15"/>
        <v>4.2363338451670804</v>
      </c>
      <c r="X82" s="489">
        <f t="shared" si="16"/>
        <v>3.7067921145211953</v>
      </c>
      <c r="Y82" s="489">
        <f t="shared" si="17"/>
        <v>5.5601881717817934</v>
      </c>
      <c r="Z82" s="489">
        <f t="shared" si="18"/>
        <v>7.0605564086118013</v>
      </c>
      <c r="AA82" s="487">
        <v>5.2796144891036185</v>
      </c>
      <c r="AB82" s="485">
        <v>13.6388203125</v>
      </c>
      <c r="AC82" s="485">
        <v>13.1662255859375</v>
      </c>
      <c r="AD82" s="489">
        <f t="shared" si="19"/>
        <v>10.078621704101565</v>
      </c>
      <c r="AE82" s="489">
        <f t="shared" si="20"/>
        <v>6.9664699849656335</v>
      </c>
    </row>
    <row r="83" spans="1:31" x14ac:dyDescent="0.2">
      <c r="A83" s="485">
        <v>8.0461433338165218</v>
      </c>
      <c r="B83" s="485">
        <f t="shared" si="11"/>
        <v>11.637680331584933</v>
      </c>
      <c r="C83" s="486">
        <v>11.810562413811205</v>
      </c>
      <c r="D83" s="486">
        <v>11.464798249358662</v>
      </c>
      <c r="E83" s="487">
        <v>6.3847891308593745</v>
      </c>
      <c r="F83" s="486">
        <v>14.094231160743504</v>
      </c>
      <c r="G83" s="487">
        <v>3.671306962890625</v>
      </c>
      <c r="H83" s="487">
        <v>4.6266129785156247</v>
      </c>
      <c r="I83" s="487">
        <v>6.2963353613281248</v>
      </c>
      <c r="J83" s="487">
        <v>6.1906172021484371</v>
      </c>
      <c r="K83" s="487">
        <v>7.7331947509765628</v>
      </c>
      <c r="L83" s="487">
        <v>7.3868938574218745</v>
      </c>
      <c r="M83" s="481">
        <v>2.9340829966370614</v>
      </c>
      <c r="N83" s="481">
        <v>2.9340829966370614</v>
      </c>
      <c r="O83" s="486">
        <v>2.9340829966370614</v>
      </c>
      <c r="P83" s="486">
        <v>5.2453416536921553</v>
      </c>
      <c r="Q83" s="488">
        <f t="shared" si="12"/>
        <v>4.0897123251646086</v>
      </c>
      <c r="R83" s="487">
        <f t="shared" si="13"/>
        <v>5.2453416536921553</v>
      </c>
      <c r="S83" s="489">
        <v>9.1311726562499995</v>
      </c>
      <c r="T83" s="487">
        <f t="shared" si="21"/>
        <v>11.810562413811205</v>
      </c>
      <c r="U83" s="487">
        <v>0</v>
      </c>
      <c r="V83" s="489">
        <f t="shared" si="14"/>
        <v>4.7208074883229401</v>
      </c>
      <c r="W83" s="489">
        <f t="shared" si="15"/>
        <v>4.1962733229537248</v>
      </c>
      <c r="X83" s="489">
        <f t="shared" si="16"/>
        <v>3.6717391575845086</v>
      </c>
      <c r="Y83" s="489">
        <f t="shared" si="17"/>
        <v>5.5076087363767634</v>
      </c>
      <c r="Z83" s="489">
        <f t="shared" si="18"/>
        <v>6.9937888715895404</v>
      </c>
      <c r="AA83" s="487">
        <v>5.2305376490542761</v>
      </c>
      <c r="AB83" s="485">
        <v>13.490517578125001</v>
      </c>
      <c r="AC83" s="485">
        <v>13.021314453124999</v>
      </c>
      <c r="AD83" s="489">
        <f t="shared" si="19"/>
        <v>9.9872200927734376</v>
      </c>
      <c r="AE83" s="489">
        <f t="shared" si="20"/>
        <v>6.90329204252577</v>
      </c>
    </row>
    <row r="84" spans="1:31" x14ac:dyDescent="0.2">
      <c r="A84" s="485">
        <v>7.969145297129784</v>
      </c>
      <c r="B84" s="485">
        <f t="shared" si="11"/>
        <v>11.508406926166046</v>
      </c>
      <c r="C84" s="486">
        <v>11.67873800276284</v>
      </c>
      <c r="D84" s="486">
        <v>11.338075849569252</v>
      </c>
      <c r="E84" s="487">
        <v>6.3359831640624993</v>
      </c>
      <c r="F84" s="486">
        <v>13.934749501631204</v>
      </c>
      <c r="G84" s="487">
        <v>3.6423021630859376</v>
      </c>
      <c r="H84" s="487">
        <v>4.5920770947265623</v>
      </c>
      <c r="I84" s="487">
        <v>6.2453023730468749</v>
      </c>
      <c r="J84" s="487">
        <v>6.1424331152343745</v>
      </c>
      <c r="K84" s="487">
        <v>7.673875083007812</v>
      </c>
      <c r="L84" s="487">
        <v>7.3291229687500001</v>
      </c>
      <c r="M84" s="481">
        <v>2.9062607744702262</v>
      </c>
      <c r="N84" s="481">
        <v>2.9062607744702262</v>
      </c>
      <c r="O84" s="486">
        <v>2.9062607744702262</v>
      </c>
      <c r="P84" s="486">
        <v>5.1963361696192312</v>
      </c>
      <c r="Q84" s="488">
        <f t="shared" si="12"/>
        <v>4.0512984720447287</v>
      </c>
      <c r="R84" s="487">
        <f t="shared" si="13"/>
        <v>5.1963361696192312</v>
      </c>
      <c r="S84" s="489">
        <v>9.0493281250000006</v>
      </c>
      <c r="T84" s="487">
        <f t="shared" si="21"/>
        <v>11.67873800276284</v>
      </c>
      <c r="U84" s="487">
        <v>0</v>
      </c>
      <c r="V84" s="489">
        <f t="shared" si="14"/>
        <v>4.6767025526573081</v>
      </c>
      <c r="W84" s="489">
        <f t="shared" si="15"/>
        <v>4.1570689356953849</v>
      </c>
      <c r="X84" s="489">
        <f t="shared" si="16"/>
        <v>3.6374353187334614</v>
      </c>
      <c r="Y84" s="489">
        <f t="shared" si="17"/>
        <v>5.4561529781001932</v>
      </c>
      <c r="Z84" s="489">
        <f t="shared" si="18"/>
        <v>6.9284482261589746</v>
      </c>
      <c r="AA84" s="487">
        <v>5.1824975328947369</v>
      </c>
      <c r="AB84" s="485">
        <v>13.3455615234375</v>
      </c>
      <c r="AC84" s="485">
        <v>12.879711914062501</v>
      </c>
      <c r="AD84" s="489">
        <f t="shared" si="19"/>
        <v>9.8977026367187513</v>
      </c>
      <c r="AE84" s="489">
        <f t="shared" si="20"/>
        <v>6.8414164518900318</v>
      </c>
    </row>
    <row r="85" spans="1:31" x14ac:dyDescent="0.2">
      <c r="A85" s="485">
        <v>7.8938211878553846</v>
      </c>
      <c r="B85" s="485">
        <f t="shared" si="11"/>
        <v>11.382128713351715</v>
      </c>
      <c r="C85" s="486">
        <v>11.549982319820732</v>
      </c>
      <c r="D85" s="486">
        <v>11.214275106882697</v>
      </c>
      <c r="E85" s="487">
        <v>6.2881358300781249</v>
      </c>
      <c r="F85" s="486">
        <v>13.779030929356983</v>
      </c>
      <c r="G85" s="487">
        <v>3.6138860888671873</v>
      </c>
      <c r="H85" s="487">
        <v>4.558203349609375</v>
      </c>
      <c r="I85" s="487">
        <v>6.1953303222656251</v>
      </c>
      <c r="J85" s="487">
        <v>6.0952123974609371</v>
      </c>
      <c r="K85" s="487">
        <v>7.6157243408203126</v>
      </c>
      <c r="L85" s="487">
        <v>7.2725129541015621</v>
      </c>
      <c r="M85" s="481">
        <v>2.8790411680971073</v>
      </c>
      <c r="N85" s="481">
        <v>2.8790411680971073</v>
      </c>
      <c r="O85" s="486">
        <v>2.8790411680971073</v>
      </c>
      <c r="P85" s="486">
        <v>5.1483766655035179</v>
      </c>
      <c r="Q85" s="488">
        <f t="shared" si="12"/>
        <v>4.0137089168003124</v>
      </c>
      <c r="R85" s="487">
        <f t="shared" si="13"/>
        <v>5.1483766655035179</v>
      </c>
      <c r="S85" s="489">
        <v>8.9691523437500003</v>
      </c>
      <c r="T85" s="487">
        <f t="shared" si="21"/>
        <v>11.549982319820732</v>
      </c>
      <c r="U85" s="487">
        <v>0</v>
      </c>
      <c r="V85" s="489">
        <f t="shared" si="14"/>
        <v>4.6335389989531661</v>
      </c>
      <c r="W85" s="489">
        <f t="shared" si="15"/>
        <v>4.1187013324028143</v>
      </c>
      <c r="X85" s="489">
        <f t="shared" si="16"/>
        <v>3.6038636658524621</v>
      </c>
      <c r="Y85" s="489">
        <f t="shared" si="17"/>
        <v>5.4057954987786934</v>
      </c>
      <c r="Z85" s="489">
        <f t="shared" si="18"/>
        <v>6.8645022206713575</v>
      </c>
      <c r="AA85" s="487">
        <v>5.1354600637335528</v>
      </c>
      <c r="AB85" s="485">
        <v>13.203837890625</v>
      </c>
      <c r="AC85" s="485">
        <v>12.741306640625</v>
      </c>
      <c r="AD85" s="489">
        <f t="shared" si="19"/>
        <v>9.810010375976562</v>
      </c>
      <c r="AE85" s="489">
        <f t="shared" si="20"/>
        <v>6.7808024591924365</v>
      </c>
    </row>
    <row r="86" spans="1:31" x14ac:dyDescent="0.2">
      <c r="A86" s="485">
        <v>7.8201147367842205</v>
      </c>
      <c r="B86" s="485">
        <f t="shared" si="11"/>
        <v>11.256718185978688</v>
      </c>
      <c r="C86" s="486">
        <v>11.422125328335088</v>
      </c>
      <c r="D86" s="486">
        <v>11.091311043622289</v>
      </c>
      <c r="E86" s="487">
        <v>6.2412158691406248</v>
      </c>
      <c r="F86" s="486">
        <v>13.624448171071341</v>
      </c>
      <c r="G86" s="487">
        <v>3.586039084472656</v>
      </c>
      <c r="H86" s="487">
        <v>4.5249718505859367</v>
      </c>
      <c r="I86" s="487">
        <v>6.1463851074218754</v>
      </c>
      <c r="J86" s="487">
        <v>6.0489237890624992</v>
      </c>
      <c r="K86" s="487">
        <v>7.5587055810546868</v>
      </c>
      <c r="L86" s="487">
        <v>7.2170249755859368</v>
      </c>
      <c r="M86" s="481">
        <v>2.8519672658211066</v>
      </c>
      <c r="N86" s="481">
        <v>2.8519672658211066</v>
      </c>
      <c r="O86" s="486">
        <v>2.8519672658211066</v>
      </c>
      <c r="P86" s="486">
        <v>5.1006588809165621</v>
      </c>
      <c r="Q86" s="488">
        <f t="shared" si="12"/>
        <v>3.9763130733688343</v>
      </c>
      <c r="R86" s="487">
        <f t="shared" si="13"/>
        <v>5.1006588809165621</v>
      </c>
      <c r="S86" s="489">
        <v>8.8905906249999997</v>
      </c>
      <c r="T86" s="487">
        <f t="shared" si="21"/>
        <v>11.422125328335088</v>
      </c>
      <c r="U86" s="487">
        <v>0</v>
      </c>
      <c r="V86" s="489">
        <f t="shared" si="14"/>
        <v>4.5905929928249058</v>
      </c>
      <c r="W86" s="489">
        <f t="shared" si="15"/>
        <v>4.0805271047332496</v>
      </c>
      <c r="X86" s="489">
        <f t="shared" si="16"/>
        <v>3.570461216641593</v>
      </c>
      <c r="Y86" s="489">
        <f t="shared" si="17"/>
        <v>5.3556918249623902</v>
      </c>
      <c r="Z86" s="489">
        <f t="shared" si="18"/>
        <v>6.8008785078887497</v>
      </c>
      <c r="AA86" s="487">
        <v>5.0893933490953946</v>
      </c>
      <c r="AB86" s="485">
        <v>13.0652392578125</v>
      </c>
      <c r="AC86" s="485">
        <v>12.605986328125001</v>
      </c>
      <c r="AD86" s="489">
        <f t="shared" si="19"/>
        <v>9.7240834960937494</v>
      </c>
      <c r="AE86" s="489">
        <f t="shared" si="20"/>
        <v>6.7214087199312678</v>
      </c>
    </row>
    <row r="87" spans="1:31" x14ac:dyDescent="0.2">
      <c r="A87" s="485">
        <v>7.7479722183959678</v>
      </c>
      <c r="B87" s="485">
        <f t="shared" si="11"/>
        <v>11.136121742913325</v>
      </c>
      <c r="C87" s="486">
        <v>11.299189463302595</v>
      </c>
      <c r="D87" s="486">
        <v>10.973054022524055</v>
      </c>
      <c r="E87" s="487">
        <v>6.195196284179687</v>
      </c>
      <c r="F87" s="486">
        <v>13.47586110824054</v>
      </c>
      <c r="G87" s="487">
        <v>3.5587431518554684</v>
      </c>
      <c r="H87" s="487">
        <v>4.4923627050781256</v>
      </c>
      <c r="I87" s="487">
        <v>6.0984326269531248</v>
      </c>
      <c r="J87" s="487">
        <v>6.0035383984374997</v>
      </c>
      <c r="K87" s="487">
        <v>7.5027832812500002</v>
      </c>
      <c r="L87" s="487">
        <v>7.1626249316406243</v>
      </c>
      <c r="M87" s="481">
        <v>2.8258932501840048</v>
      </c>
      <c r="N87" s="481">
        <v>2.8258932501840048</v>
      </c>
      <c r="O87" s="486">
        <v>2.8258932501840048</v>
      </c>
      <c r="P87" s="486">
        <v>5.0546892834292461</v>
      </c>
      <c r="Q87" s="488">
        <f t="shared" si="12"/>
        <v>3.9402912668066254</v>
      </c>
      <c r="R87" s="487">
        <f t="shared" si="13"/>
        <v>5.0546892834292461</v>
      </c>
      <c r="S87" s="489">
        <v>8.8135945312500006</v>
      </c>
      <c r="T87" s="487">
        <f t="shared" si="21"/>
        <v>11.299189463302595</v>
      </c>
      <c r="U87" s="487">
        <v>0</v>
      </c>
      <c r="V87" s="489">
        <f t="shared" si="14"/>
        <v>4.5492203550863213</v>
      </c>
      <c r="W87" s="489">
        <f t="shared" si="15"/>
        <v>4.0437514267433974</v>
      </c>
      <c r="X87" s="489">
        <f t="shared" si="16"/>
        <v>3.5382824984004722</v>
      </c>
      <c r="Y87" s="489">
        <f t="shared" si="17"/>
        <v>5.3074237476007085</v>
      </c>
      <c r="Z87" s="489">
        <f t="shared" si="18"/>
        <v>6.7395857112389947</v>
      </c>
      <c r="AA87" s="487">
        <v>5.0442659333881581</v>
      </c>
      <c r="AB87" s="485">
        <v>12.9296591796875</v>
      </c>
      <c r="AC87" s="485">
        <v>12.473650390625</v>
      </c>
      <c r="AD87" s="489">
        <f t="shared" si="19"/>
        <v>9.6398690185546876</v>
      </c>
      <c r="AE87" s="489">
        <f t="shared" si="20"/>
        <v>6.6631986146907192</v>
      </c>
    </row>
    <row r="88" spans="1:31" x14ac:dyDescent="0.2">
      <c r="A88" s="485">
        <v>7.6773423070915161</v>
      </c>
      <c r="B88" s="485">
        <f t="shared" si="11"/>
        <v>11.018221283382868</v>
      </c>
      <c r="C88" s="486">
        <v>11.179014413097272</v>
      </c>
      <c r="D88" s="486">
        <v>10.857428153668463</v>
      </c>
      <c r="E88" s="487">
        <v>6.1500481835937491</v>
      </c>
      <c r="F88" s="486">
        <v>13.330654709592727</v>
      </c>
      <c r="G88" s="487">
        <v>3.5319810034179686</v>
      </c>
      <c r="H88" s="487">
        <v>4.4603579150390624</v>
      </c>
      <c r="I88" s="487">
        <v>6.0514406738281243</v>
      </c>
      <c r="J88" s="487">
        <v>5.9590278076171872</v>
      </c>
      <c r="K88" s="487">
        <v>7.447924760742187</v>
      </c>
      <c r="L88" s="487">
        <v>7.1092782470703124</v>
      </c>
      <c r="M88" s="481">
        <v>2.8003639774303859</v>
      </c>
      <c r="N88" s="481">
        <v>2.8003639774303859</v>
      </c>
      <c r="O88" s="486">
        <v>2.8003639774303859</v>
      </c>
      <c r="P88" s="486">
        <v>5.0096665953472712</v>
      </c>
      <c r="Q88" s="488">
        <f t="shared" si="12"/>
        <v>3.9050152863888288</v>
      </c>
      <c r="R88" s="487">
        <f t="shared" si="13"/>
        <v>5.0096665953472712</v>
      </c>
      <c r="S88" s="489">
        <v>8.7381148437500027</v>
      </c>
      <c r="T88" s="487">
        <f t="shared" si="21"/>
        <v>11.179014413097272</v>
      </c>
      <c r="U88" s="487">
        <v>0</v>
      </c>
      <c r="V88" s="489">
        <f t="shared" si="14"/>
        <v>4.5086999358125439</v>
      </c>
      <c r="W88" s="489">
        <f t="shared" si="15"/>
        <v>4.0077332762778175</v>
      </c>
      <c r="X88" s="489">
        <f t="shared" si="16"/>
        <v>3.5067666167430898</v>
      </c>
      <c r="Y88" s="489">
        <f t="shared" si="17"/>
        <v>5.2601499251146349</v>
      </c>
      <c r="Z88" s="489">
        <f t="shared" si="18"/>
        <v>6.6795554604630283</v>
      </c>
      <c r="AA88" s="487">
        <v>5.0000485454358543</v>
      </c>
      <c r="AB88" s="485">
        <v>12.797000976562501</v>
      </c>
      <c r="AC88" s="485">
        <v>12.344197265625001</v>
      </c>
      <c r="AD88" s="489">
        <f t="shared" si="19"/>
        <v>9.5573131103515649</v>
      </c>
      <c r="AE88" s="489">
        <f t="shared" si="20"/>
        <v>6.6061349334192432</v>
      </c>
    </row>
    <row r="89" spans="1:31" x14ac:dyDescent="0.2">
      <c r="A89" s="485">
        <v>7.6081759431364482</v>
      </c>
      <c r="B89" s="485">
        <f t="shared" si="11"/>
        <v>10.902898180650379</v>
      </c>
      <c r="C89" s="486">
        <v>11.061478287903707</v>
      </c>
      <c r="D89" s="486">
        <v>10.744318073397048</v>
      </c>
      <c r="E89" s="487">
        <v>6.105745991210938</v>
      </c>
      <c r="F89" s="486">
        <v>13.188678259547384</v>
      </c>
      <c r="G89" s="487">
        <v>3.5057360620117186</v>
      </c>
      <c r="H89" s="487">
        <v>4.4289390087890617</v>
      </c>
      <c r="I89" s="487">
        <v>6.005379409179687</v>
      </c>
      <c r="J89" s="487">
        <v>5.9153650195312499</v>
      </c>
      <c r="K89" s="487">
        <v>7.394096865234375</v>
      </c>
      <c r="L89" s="487">
        <v>7.0569527148437503</v>
      </c>
      <c r="M89" s="481">
        <v>2.7753562032750354</v>
      </c>
      <c r="N89" s="481">
        <v>2.7753562032750354</v>
      </c>
      <c r="O89" s="486">
        <v>2.7753562032750354</v>
      </c>
      <c r="P89" s="486">
        <v>4.9655508302148297</v>
      </c>
      <c r="Q89" s="488">
        <f t="shared" si="12"/>
        <v>3.8704535167449325</v>
      </c>
      <c r="R89" s="487">
        <f t="shared" si="13"/>
        <v>4.9655508302148297</v>
      </c>
      <c r="S89" s="489">
        <v>8.6641062500000015</v>
      </c>
      <c r="T89" s="487">
        <f t="shared" si="21"/>
        <v>11.061478287903707</v>
      </c>
      <c r="U89" s="487">
        <v>0</v>
      </c>
      <c r="V89" s="489">
        <f t="shared" si="14"/>
        <v>4.4689957471933468</v>
      </c>
      <c r="W89" s="489">
        <f t="shared" si="15"/>
        <v>3.9724406641718639</v>
      </c>
      <c r="X89" s="489">
        <f t="shared" si="16"/>
        <v>3.4758855811503806</v>
      </c>
      <c r="Y89" s="489">
        <f t="shared" si="17"/>
        <v>5.2138283717255707</v>
      </c>
      <c r="Z89" s="489">
        <f t="shared" si="18"/>
        <v>6.620734440286439</v>
      </c>
      <c r="AA89" s="487">
        <v>4.9567123509457236</v>
      </c>
      <c r="AB89" s="485">
        <v>12.667169921875001</v>
      </c>
      <c r="AC89" s="485">
        <v>12.217534179687499</v>
      </c>
      <c r="AD89" s="489">
        <f t="shared" si="19"/>
        <v>9.4763662109375009</v>
      </c>
      <c r="AE89" s="489">
        <f t="shared" si="20"/>
        <v>6.5501834192439841</v>
      </c>
    </row>
    <row r="90" spans="1:31" x14ac:dyDescent="0.2">
      <c r="A90" s="485">
        <v>7.5404262075428266</v>
      </c>
      <c r="B90" s="485">
        <f t="shared" si="11"/>
        <v>10.790094484221466</v>
      </c>
      <c r="C90" s="486">
        <v>10.946521361058128</v>
      </c>
      <c r="D90" s="486">
        <v>10.633667607384803</v>
      </c>
      <c r="E90" s="487">
        <v>6.0622641308593748</v>
      </c>
      <c r="F90" s="486">
        <v>13.049857262655275</v>
      </c>
      <c r="G90" s="487">
        <v>3.4799919873046874</v>
      </c>
      <c r="H90" s="487">
        <v>4.3980894091796872</v>
      </c>
      <c r="I90" s="487">
        <v>5.9602180468750001</v>
      </c>
      <c r="J90" s="487">
        <v>5.8725249316406245</v>
      </c>
      <c r="K90" s="487">
        <v>7.3412688085937496</v>
      </c>
      <c r="L90" s="487">
        <v>7.0056166015625001</v>
      </c>
      <c r="M90" s="481">
        <v>2.7508589049207948</v>
      </c>
      <c r="N90" s="481">
        <v>2.7508589049207948</v>
      </c>
      <c r="O90" s="486">
        <v>2.7508589049207948</v>
      </c>
      <c r="P90" s="486">
        <v>4.9223232187535197</v>
      </c>
      <c r="Q90" s="488">
        <f t="shared" si="12"/>
        <v>3.836591061837157</v>
      </c>
      <c r="R90" s="487">
        <f t="shared" si="13"/>
        <v>4.9223232187535197</v>
      </c>
      <c r="S90" s="489">
        <v>8.5915226562499996</v>
      </c>
      <c r="T90" s="487">
        <f t="shared" si="21"/>
        <v>10.946521361058128</v>
      </c>
      <c r="U90" s="487">
        <v>0</v>
      </c>
      <c r="V90" s="489">
        <f t="shared" si="14"/>
        <v>4.430090896878168</v>
      </c>
      <c r="W90" s="489">
        <f t="shared" si="15"/>
        <v>3.9378585750028159</v>
      </c>
      <c r="X90" s="489">
        <f t="shared" si="16"/>
        <v>3.4456262531274637</v>
      </c>
      <c r="Y90" s="489">
        <f t="shared" si="17"/>
        <v>5.168439379691196</v>
      </c>
      <c r="Z90" s="489">
        <f t="shared" si="18"/>
        <v>6.5630976250046933</v>
      </c>
      <c r="AA90" s="487">
        <v>4.9142307000411183</v>
      </c>
      <c r="AB90" s="485">
        <v>12.54007421875</v>
      </c>
      <c r="AC90" s="485">
        <v>12.093570312500001</v>
      </c>
      <c r="AD90" s="489">
        <f t="shared" si="19"/>
        <v>9.3969779052734363</v>
      </c>
      <c r="AE90" s="489">
        <f t="shared" si="20"/>
        <v>6.4953092246563537</v>
      </c>
    </row>
    <row r="91" spans="1:31" x14ac:dyDescent="0.2">
      <c r="A91" s="485">
        <v>7.4740482052398143</v>
      </c>
      <c r="B91" s="485">
        <f t="shared" si="11"/>
        <v>10.677917750038</v>
      </c>
      <c r="C91" s="486">
        <v>10.832214484880792</v>
      </c>
      <c r="D91" s="486">
        <v>10.523621015195209</v>
      </c>
      <c r="E91" s="487">
        <v>6.0195779736328126</v>
      </c>
      <c r="F91" s="486">
        <v>12.91186004352843</v>
      </c>
      <c r="G91" s="487">
        <v>3.4547338598632811</v>
      </c>
      <c r="H91" s="487">
        <v>4.367792065429688</v>
      </c>
      <c r="I91" s="487">
        <v>5.9159295898437501</v>
      </c>
      <c r="J91" s="487">
        <v>5.8304819677734372</v>
      </c>
      <c r="K91" s="487">
        <v>7.2894102783203119</v>
      </c>
      <c r="L91" s="487">
        <v>6.9552405419921879</v>
      </c>
      <c r="M91" s="481">
        <v>2.7264624244037998</v>
      </c>
      <c r="N91" s="481">
        <v>2.7264624244037998</v>
      </c>
      <c r="O91" s="486">
        <v>2.7264624244037998</v>
      </c>
      <c r="P91" s="486">
        <v>4.8792614714856928</v>
      </c>
      <c r="Q91" s="488">
        <f t="shared" si="12"/>
        <v>3.8028619479447463</v>
      </c>
      <c r="R91" s="487">
        <f t="shared" si="13"/>
        <v>4.8792614714856928</v>
      </c>
      <c r="S91" s="489">
        <v>8.5203234375000001</v>
      </c>
      <c r="T91" s="487">
        <f t="shared" si="21"/>
        <v>10.832214484880792</v>
      </c>
      <c r="U91" s="487">
        <v>0</v>
      </c>
      <c r="V91" s="489">
        <f t="shared" si="14"/>
        <v>4.391335324337124</v>
      </c>
      <c r="W91" s="489">
        <f t="shared" si="15"/>
        <v>3.9034091771885544</v>
      </c>
      <c r="X91" s="489">
        <f t="shared" si="16"/>
        <v>3.4154830300399848</v>
      </c>
      <c r="Y91" s="489">
        <f t="shared" si="17"/>
        <v>5.123224545059978</v>
      </c>
      <c r="Z91" s="489">
        <f t="shared" si="18"/>
        <v>6.5056819619809234</v>
      </c>
      <c r="AA91" s="487">
        <v>4.8725769428453951</v>
      </c>
      <c r="AB91" s="485">
        <v>12.415626953125001</v>
      </c>
      <c r="AC91" s="485">
        <v>11.97221875</v>
      </c>
      <c r="AD91" s="489">
        <f t="shared" si="19"/>
        <v>9.3191037597656248</v>
      </c>
      <c r="AE91" s="489">
        <f t="shared" si="20"/>
        <v>6.4414816365979348</v>
      </c>
    </row>
    <row r="92" spans="1:31" x14ac:dyDescent="0.2">
      <c r="A92" s="485">
        <v>7.4089989558424856</v>
      </c>
      <c r="B92" s="485">
        <f t="shared" si="11"/>
        <v>10.573400642238797</v>
      </c>
      <c r="C92" s="486">
        <v>10.725722602676422</v>
      </c>
      <c r="D92" s="486">
        <v>10.421078681801172</v>
      </c>
      <c r="E92" s="487">
        <v>5.9776647851562501</v>
      </c>
      <c r="F92" s="486">
        <v>12.783332058032675</v>
      </c>
      <c r="G92" s="487">
        <v>3.4299469970703123</v>
      </c>
      <c r="H92" s="487">
        <v>4.3380318212890625</v>
      </c>
      <c r="I92" s="487">
        <v>5.8724870410156242</v>
      </c>
      <c r="J92" s="487">
        <v>5.7892129199218747</v>
      </c>
      <c r="K92" s="487">
        <v>7.238494750976562</v>
      </c>
      <c r="L92" s="487">
        <v>6.905794697265625</v>
      </c>
      <c r="M92" s="481">
        <v>2.7036998296411969</v>
      </c>
      <c r="N92" s="481">
        <v>2.7036998296411969</v>
      </c>
      <c r="O92" s="486">
        <v>2.7036998296411969</v>
      </c>
      <c r="P92" s="486">
        <v>4.8390729109081079</v>
      </c>
      <c r="Q92" s="488">
        <f t="shared" si="12"/>
        <v>3.7713863702746524</v>
      </c>
      <c r="R92" s="487">
        <f t="shared" si="13"/>
        <v>4.8390729109081079</v>
      </c>
      <c r="S92" s="489">
        <v>8.4504664062499995</v>
      </c>
      <c r="T92" s="487">
        <f t="shared" si="21"/>
        <v>10.725722602676422</v>
      </c>
      <c r="U92" s="487">
        <v>0</v>
      </c>
      <c r="V92" s="489">
        <f t="shared" si="14"/>
        <v>4.3551656198172974</v>
      </c>
      <c r="W92" s="489">
        <f t="shared" si="15"/>
        <v>3.8712583287264866</v>
      </c>
      <c r="X92" s="489">
        <f t="shared" si="16"/>
        <v>3.3873510376356752</v>
      </c>
      <c r="Y92" s="489">
        <f t="shared" si="17"/>
        <v>5.0810265564535131</v>
      </c>
      <c r="Z92" s="489">
        <f t="shared" si="18"/>
        <v>6.4520972145441435</v>
      </c>
      <c r="AA92" s="487">
        <v>4.8317266138980264</v>
      </c>
      <c r="AB92" s="485">
        <v>12.2937451171875</v>
      </c>
      <c r="AC92" s="485">
        <v>11.853396484375001</v>
      </c>
      <c r="AD92" s="489">
        <f t="shared" si="19"/>
        <v>9.2426976318359362</v>
      </c>
      <c r="AE92" s="489">
        <f t="shared" si="20"/>
        <v>6.3886687607388284</v>
      </c>
    </row>
    <row r="93" spans="1:31" x14ac:dyDescent="0.2">
      <c r="A93" s="485">
        <v>7.3452372914934241</v>
      </c>
      <c r="B93" s="485">
        <f t="shared" si="11"/>
        <v>10.47104435721641</v>
      </c>
      <c r="C93" s="486">
        <v>10.621441866589683</v>
      </c>
      <c r="D93" s="486">
        <v>10.320646847843136</v>
      </c>
      <c r="E93" s="487">
        <v>5.9365023046875001</v>
      </c>
      <c r="F93" s="486">
        <v>12.657505842080118</v>
      </c>
      <c r="G93" s="487">
        <v>3.4056171899414065</v>
      </c>
      <c r="H93" s="487">
        <v>4.3087925732421875</v>
      </c>
      <c r="I93" s="487">
        <v>5.8298634033203127</v>
      </c>
      <c r="J93" s="487">
        <v>5.7486945800781255</v>
      </c>
      <c r="K93" s="487">
        <v>7.1884933349609375</v>
      </c>
      <c r="L93" s="487">
        <v>6.8572534912109377</v>
      </c>
      <c r="M93" s="481">
        <v>2.6813768256106236</v>
      </c>
      <c r="N93" s="481">
        <v>2.6813768256106236</v>
      </c>
      <c r="O93" s="486">
        <v>2.6813768256106236</v>
      </c>
      <c r="P93" s="486">
        <v>4.7996501579512643</v>
      </c>
      <c r="Q93" s="488">
        <f t="shared" si="12"/>
        <v>3.7405134917809439</v>
      </c>
      <c r="R93" s="487">
        <f t="shared" si="13"/>
        <v>4.7996501579512643</v>
      </c>
      <c r="S93" s="489">
        <v>8.3819125000000003</v>
      </c>
      <c r="T93" s="487">
        <f t="shared" si="21"/>
        <v>10.621441866589683</v>
      </c>
      <c r="U93" s="487">
        <v>0</v>
      </c>
      <c r="V93" s="489">
        <f t="shared" si="14"/>
        <v>4.3196851421561382</v>
      </c>
      <c r="W93" s="489">
        <f t="shared" si="15"/>
        <v>3.8397201263610117</v>
      </c>
      <c r="X93" s="489">
        <f t="shared" si="16"/>
        <v>3.3597551105658847</v>
      </c>
      <c r="Y93" s="489">
        <f t="shared" si="17"/>
        <v>5.0396326658488277</v>
      </c>
      <c r="Z93" s="489">
        <f t="shared" si="18"/>
        <v>6.3995335439350196</v>
      </c>
      <c r="AA93" s="487">
        <v>4.7916556846217109</v>
      </c>
      <c r="AB93" s="485">
        <v>12.174349609375</v>
      </c>
      <c r="AC93" s="485">
        <v>11.7370234375</v>
      </c>
      <c r="AD93" s="489">
        <f t="shared" si="19"/>
        <v>9.1677167968750002</v>
      </c>
      <c r="AE93" s="489">
        <f t="shared" si="20"/>
        <v>6.3368410652920932</v>
      </c>
    </row>
    <row r="94" spans="1:31" x14ac:dyDescent="0.2">
      <c r="A94" s="485">
        <v>7.2827237612091125</v>
      </c>
      <c r="B94" s="485">
        <f t="shared" si="11"/>
        <v>10.367358759604267</v>
      </c>
      <c r="C94" s="486">
        <v>10.515816130507183</v>
      </c>
      <c r="D94" s="486">
        <v>10.218901388701351</v>
      </c>
      <c r="E94" s="487">
        <v>5.8960682714843751</v>
      </c>
      <c r="F94" s="486">
        <v>12.530089129054437</v>
      </c>
      <c r="G94" s="487">
        <v>3.3817309399414062</v>
      </c>
      <c r="H94" s="487">
        <v>4.2800605859375001</v>
      </c>
      <c r="I94" s="487">
        <v>5.7880354687500004</v>
      </c>
      <c r="J94" s="487">
        <v>5.7089051611328125</v>
      </c>
      <c r="K94" s="487">
        <v>7.1393795068359367</v>
      </c>
      <c r="L94" s="487">
        <v>6.8095894531250005</v>
      </c>
      <c r="M94" s="481">
        <v>2.658733112818823</v>
      </c>
      <c r="N94" s="481">
        <v>2.658733112818823</v>
      </c>
      <c r="O94" s="486">
        <v>2.658733112818823</v>
      </c>
      <c r="P94" s="486">
        <v>4.7596509061522028</v>
      </c>
      <c r="Q94" s="488">
        <f t="shared" si="12"/>
        <v>3.7091920094855126</v>
      </c>
      <c r="R94" s="487">
        <f t="shared" si="13"/>
        <v>4.7596509061522028</v>
      </c>
      <c r="S94" s="489">
        <v>8.3146249999999995</v>
      </c>
      <c r="T94" s="487">
        <f t="shared" si="21"/>
        <v>10.515816130507183</v>
      </c>
      <c r="U94" s="487">
        <v>0</v>
      </c>
      <c r="V94" s="489">
        <f t="shared" si="14"/>
        <v>4.283685815536983</v>
      </c>
      <c r="W94" s="489">
        <f t="shared" si="15"/>
        <v>3.8077207249217624</v>
      </c>
      <c r="X94" s="489">
        <f t="shared" si="16"/>
        <v>3.3317556343065418</v>
      </c>
      <c r="Y94" s="489">
        <f t="shared" si="17"/>
        <v>4.997633451459814</v>
      </c>
      <c r="Z94" s="489">
        <f t="shared" si="18"/>
        <v>6.3462012082029364</v>
      </c>
      <c r="AA94" s="487">
        <v>4.7523405633223685</v>
      </c>
      <c r="AB94" s="485">
        <v>12.05736328125</v>
      </c>
      <c r="AC94" s="485">
        <v>11.623025390624999</v>
      </c>
      <c r="AD94" s="489">
        <f t="shared" si="19"/>
        <v>9.0941210937499992</v>
      </c>
      <c r="AE94" s="489">
        <f t="shared" si="20"/>
        <v>6.2859707903780038</v>
      </c>
    </row>
    <row r="95" spans="1:31" x14ac:dyDescent="0.2">
      <c r="A95" s="485">
        <v>7.2214205412825105</v>
      </c>
      <c r="B95" s="485">
        <f t="shared" si="11"/>
        <v>10.26581749327497</v>
      </c>
      <c r="C95" s="486">
        <v>10.41238407185136</v>
      </c>
      <c r="D95" s="486">
        <v>10.119250914698579</v>
      </c>
      <c r="E95" s="487">
        <v>5.8563427929687499</v>
      </c>
      <c r="F95" s="486">
        <v>12.405350741275617</v>
      </c>
      <c r="G95" s="487">
        <v>3.3582754589843753</v>
      </c>
      <c r="H95" s="487">
        <v>4.2518216503906245</v>
      </c>
      <c r="I95" s="487">
        <v>5.7469790820312499</v>
      </c>
      <c r="J95" s="487">
        <v>5.6698242968749994</v>
      </c>
      <c r="K95" s="487">
        <v>7.091129584960937</v>
      </c>
      <c r="L95" s="487">
        <v>6.7627774804687499</v>
      </c>
      <c r="M95" s="481">
        <v>2.6365267709738855</v>
      </c>
      <c r="N95" s="481">
        <v>2.6365267709738855</v>
      </c>
      <c r="O95" s="486">
        <v>2.6365267709738855</v>
      </c>
      <c r="P95" s="486">
        <v>4.7204142057479128</v>
      </c>
      <c r="Q95" s="488">
        <f t="shared" si="12"/>
        <v>3.6784704883608992</v>
      </c>
      <c r="R95" s="487">
        <f t="shared" si="13"/>
        <v>4.7204142057479128</v>
      </c>
      <c r="S95" s="489">
        <v>8.248566406250001</v>
      </c>
      <c r="T95" s="487">
        <f t="shared" si="21"/>
        <v>10.41238407185136</v>
      </c>
      <c r="U95" s="487">
        <v>0</v>
      </c>
      <c r="V95" s="489">
        <f t="shared" si="14"/>
        <v>4.2483727851731219</v>
      </c>
      <c r="W95" s="489">
        <f t="shared" si="15"/>
        <v>3.7763313645983305</v>
      </c>
      <c r="X95" s="489">
        <f t="shared" si="16"/>
        <v>3.3042899440235387</v>
      </c>
      <c r="Y95" s="489">
        <f t="shared" si="17"/>
        <v>4.9564349160353087</v>
      </c>
      <c r="Z95" s="489">
        <f t="shared" si="18"/>
        <v>6.2938856076638832</v>
      </c>
      <c r="AA95" s="487">
        <v>4.7137598427220393</v>
      </c>
      <c r="AB95" s="485">
        <v>11.942712890625</v>
      </c>
      <c r="AC95" s="485">
        <v>11.5113271484375</v>
      </c>
      <c r="AD95" s="489">
        <f t="shared" si="19"/>
        <v>9.0218695068359391</v>
      </c>
      <c r="AE95" s="489">
        <f t="shared" si="20"/>
        <v>6.2360295854810976</v>
      </c>
    </row>
    <row r="96" spans="1:31" x14ac:dyDescent="0.2">
      <c r="A96" s="485">
        <v>7.1612913512622471</v>
      </c>
      <c r="B96" s="485">
        <f t="shared" si="11"/>
        <v>10.166331470134811</v>
      </c>
      <c r="C96" s="486">
        <v>10.311054272534626</v>
      </c>
      <c r="D96" s="486">
        <v>10.021608667734993</v>
      </c>
      <c r="E96" s="487">
        <v>5.8173055029296874</v>
      </c>
      <c r="F96" s="486">
        <v>12.283178074105789</v>
      </c>
      <c r="G96" s="487">
        <v>3.3352384326171878</v>
      </c>
      <c r="H96" s="487">
        <v>4.2240620312499999</v>
      </c>
      <c r="I96" s="487">
        <v>5.7066710351562495</v>
      </c>
      <c r="J96" s="487">
        <v>5.6314316210937498</v>
      </c>
      <c r="K96" s="487">
        <v>7.0437175195312491</v>
      </c>
      <c r="L96" s="487">
        <v>6.7167924707031244</v>
      </c>
      <c r="M96" s="481">
        <v>2.6147401760014741</v>
      </c>
      <c r="N96" s="481">
        <v>2.6147401760014741</v>
      </c>
      <c r="O96" s="486">
        <v>2.6147401760014741</v>
      </c>
      <c r="P96" s="486">
        <v>4.6819096181223454</v>
      </c>
      <c r="Q96" s="488">
        <f t="shared" si="12"/>
        <v>3.6483248970619098</v>
      </c>
      <c r="R96" s="487">
        <f t="shared" si="13"/>
        <v>4.6819096181223454</v>
      </c>
      <c r="S96" s="489">
        <v>8.1837031249999992</v>
      </c>
      <c r="T96" s="487">
        <f t="shared" si="21"/>
        <v>10.311054272534626</v>
      </c>
      <c r="U96" s="487">
        <v>0</v>
      </c>
      <c r="V96" s="489">
        <f t="shared" si="14"/>
        <v>4.2137186563101112</v>
      </c>
      <c r="W96" s="489">
        <f t="shared" si="15"/>
        <v>3.7455276944978766</v>
      </c>
      <c r="X96" s="489">
        <f t="shared" si="16"/>
        <v>3.2773367326856415</v>
      </c>
      <c r="Y96" s="489">
        <f t="shared" si="17"/>
        <v>4.9160050990284638</v>
      </c>
      <c r="Z96" s="489">
        <f t="shared" si="18"/>
        <v>6.2425461574964602</v>
      </c>
      <c r="AA96" s="487">
        <v>4.6758916786595393</v>
      </c>
      <c r="AB96" s="485">
        <v>11.830328124999999</v>
      </c>
      <c r="AC96" s="485">
        <v>11.401859375000001</v>
      </c>
      <c r="AD96" s="489">
        <f t="shared" si="19"/>
        <v>8.9509252929687495</v>
      </c>
      <c r="AE96" s="489">
        <f t="shared" si="20"/>
        <v>6.1869920532646017</v>
      </c>
    </row>
    <row r="97" spans="1:31" x14ac:dyDescent="0.2">
      <c r="A97" s="485">
        <v>7.1023013751360118</v>
      </c>
      <c r="B97" s="485">
        <f t="shared" si="11"/>
        <v>10.06885952319471</v>
      </c>
      <c r="C97" s="486">
        <v>10.211784355481798</v>
      </c>
      <c r="D97" s="486">
        <v>9.9259346909076243</v>
      </c>
      <c r="E97" s="487">
        <v>5.7789379296875003</v>
      </c>
      <c r="F97" s="486">
        <v>12.16351845992372</v>
      </c>
      <c r="G97" s="487">
        <v>3.3126077832031249</v>
      </c>
      <c r="H97" s="487">
        <v>4.1967684667968754</v>
      </c>
      <c r="I97" s="487">
        <v>5.667090014648438</v>
      </c>
      <c r="J97" s="487">
        <v>5.5937077148437497</v>
      </c>
      <c r="K97" s="487">
        <v>6.9971215234374995</v>
      </c>
      <c r="L97" s="487">
        <v>6.6716116894531243</v>
      </c>
      <c r="M97" s="481">
        <v>2.5933654519414415</v>
      </c>
      <c r="N97" s="481">
        <v>2.5933654519414415</v>
      </c>
      <c r="O97" s="486">
        <v>2.5933654519414415</v>
      </c>
      <c r="P97" s="486">
        <v>4.6441236835438264</v>
      </c>
      <c r="Q97" s="488">
        <f t="shared" si="12"/>
        <v>3.6187445677426338</v>
      </c>
      <c r="R97" s="487">
        <f t="shared" si="13"/>
        <v>4.6441236835438264</v>
      </c>
      <c r="S97" s="489">
        <v>8.1200007812500008</v>
      </c>
      <c r="T97" s="487">
        <f t="shared" si="21"/>
        <v>10.211784355481798</v>
      </c>
      <c r="U97" s="487">
        <v>0</v>
      </c>
      <c r="V97" s="489">
        <f t="shared" si="14"/>
        <v>4.1797113151894436</v>
      </c>
      <c r="W97" s="489">
        <f t="shared" si="15"/>
        <v>3.7152989468350612</v>
      </c>
      <c r="X97" s="489">
        <f t="shared" si="16"/>
        <v>3.2508865784806784</v>
      </c>
      <c r="Y97" s="489">
        <f t="shared" si="17"/>
        <v>4.876329867721017</v>
      </c>
      <c r="Z97" s="489">
        <f t="shared" si="18"/>
        <v>6.1921649113917683</v>
      </c>
      <c r="AA97" s="487">
        <v>4.6387164113898027</v>
      </c>
      <c r="AB97" s="485">
        <v>11.720141601562499</v>
      </c>
      <c r="AC97" s="485">
        <v>11.2945546875</v>
      </c>
      <c r="AD97" s="489">
        <f t="shared" si="19"/>
        <v>8.8812508544921887</v>
      </c>
      <c r="AE97" s="489">
        <f t="shared" si="20"/>
        <v>6.1388322057560112</v>
      </c>
    </row>
    <row r="98" spans="1:31" x14ac:dyDescent="0.2">
      <c r="A98" s="485">
        <v>7.0444171873331074</v>
      </c>
      <c r="B98" s="485">
        <f t="shared" si="11"/>
        <v>9.9717741147423027</v>
      </c>
      <c r="C98" s="486">
        <v>10.112916373091384</v>
      </c>
      <c r="D98" s="486">
        <v>9.8306318563932216</v>
      </c>
      <c r="E98" s="487">
        <v>5.7412220751953127</v>
      </c>
      <c r="F98" s="486">
        <v>12.04437204670902</v>
      </c>
      <c r="G98" s="487">
        <v>3.2903721435546873</v>
      </c>
      <c r="H98" s="487">
        <v>4.1699291162109366</v>
      </c>
      <c r="I98" s="487">
        <v>5.6282147070312494</v>
      </c>
      <c r="J98" s="487">
        <v>5.5566331591796869</v>
      </c>
      <c r="K98" s="487">
        <v>6.9513183886718748</v>
      </c>
      <c r="L98" s="487">
        <v>6.6272133496093746</v>
      </c>
      <c r="M98" s="481">
        <v>2.5720466569472196</v>
      </c>
      <c r="N98" s="481">
        <v>2.5720466569472196</v>
      </c>
      <c r="O98" s="486">
        <v>2.5720466569472196</v>
      </c>
      <c r="P98" s="486">
        <v>4.6064275701685187</v>
      </c>
      <c r="Q98" s="488">
        <f t="shared" si="12"/>
        <v>3.5892371135578691</v>
      </c>
      <c r="R98" s="487">
        <f t="shared" si="13"/>
        <v>4.6064275701685187</v>
      </c>
      <c r="S98" s="489">
        <v>8.0574273437499997</v>
      </c>
      <c r="T98" s="487">
        <f t="shared" si="21"/>
        <v>10.112916373091384</v>
      </c>
      <c r="U98" s="487">
        <v>0</v>
      </c>
      <c r="V98" s="489">
        <f t="shared" si="14"/>
        <v>4.1457848131516668</v>
      </c>
      <c r="W98" s="489">
        <f t="shared" si="15"/>
        <v>3.6851420561348149</v>
      </c>
      <c r="X98" s="489">
        <f t="shared" si="16"/>
        <v>3.2244992991179631</v>
      </c>
      <c r="Y98" s="489">
        <f t="shared" si="17"/>
        <v>4.8367489486769442</v>
      </c>
      <c r="Z98" s="489">
        <f t="shared" si="18"/>
        <v>6.1419034268913588</v>
      </c>
      <c r="AA98" s="487">
        <v>4.6022135074013155</v>
      </c>
      <c r="AB98" s="485">
        <v>11.612087890625</v>
      </c>
      <c r="AC98" s="485">
        <v>11.189349609375</v>
      </c>
      <c r="AD98" s="489">
        <f t="shared" si="19"/>
        <v>8.8128111572265624</v>
      </c>
      <c r="AE98" s="489">
        <f t="shared" si="20"/>
        <v>6.091525826890031</v>
      </c>
    </row>
    <row r="99" spans="1:31" x14ac:dyDescent="0.2">
      <c r="A99" s="485">
        <v>6.9876066831873906</v>
      </c>
      <c r="B99" s="485">
        <f t="shared" si="11"/>
        <v>9.8781483662031437</v>
      </c>
      <c r="C99" s="486">
        <v>10.01757938081894</v>
      </c>
      <c r="D99" s="486">
        <v>9.7387173515873471</v>
      </c>
      <c r="E99" s="487">
        <v>5.7041389941406253</v>
      </c>
      <c r="F99" s="486">
        <v>11.929507955494485</v>
      </c>
      <c r="G99" s="487">
        <v>3.2685206201171875</v>
      </c>
      <c r="H99" s="487">
        <v>4.1435311914062503</v>
      </c>
      <c r="I99" s="487">
        <v>5.590025693359375</v>
      </c>
      <c r="J99" s="487">
        <v>5.5201913769531252</v>
      </c>
      <c r="K99" s="487">
        <v>6.9062868017578127</v>
      </c>
      <c r="L99" s="487">
        <v>6.5835747167968748</v>
      </c>
      <c r="M99" s="481">
        <v>2.5514599739649073</v>
      </c>
      <c r="N99" s="481">
        <v>2.5514599739649073</v>
      </c>
      <c r="O99" s="486">
        <v>2.5514599739649073</v>
      </c>
      <c r="P99" s="486">
        <v>4.5700174238723115</v>
      </c>
      <c r="Q99" s="488">
        <f t="shared" si="12"/>
        <v>3.5607386989186094</v>
      </c>
      <c r="R99" s="487">
        <f t="shared" si="13"/>
        <v>4.5700174238723115</v>
      </c>
      <c r="S99" s="489">
        <v>7.9959531249999998</v>
      </c>
      <c r="T99" s="487">
        <f t="shared" si="21"/>
        <v>10.01757938081894</v>
      </c>
      <c r="U99" s="487">
        <v>0</v>
      </c>
      <c r="V99" s="489">
        <f t="shared" si="14"/>
        <v>4.1130156814850807</v>
      </c>
      <c r="W99" s="489">
        <f t="shared" si="15"/>
        <v>3.6560139390978494</v>
      </c>
      <c r="X99" s="489">
        <f t="shared" si="16"/>
        <v>3.1990121967106178</v>
      </c>
      <c r="Y99" s="489">
        <f t="shared" si="17"/>
        <v>4.7985182950659278</v>
      </c>
      <c r="Z99" s="489">
        <f t="shared" si="18"/>
        <v>6.0933565651630817</v>
      </c>
      <c r="AA99" s="487">
        <v>4.5663650544819081</v>
      </c>
      <c r="AB99" s="485">
        <v>11.506106445312501</v>
      </c>
      <c r="AC99" s="485">
        <v>11.086181640625</v>
      </c>
      <c r="AD99" s="489">
        <f t="shared" si="19"/>
        <v>8.7455737304687489</v>
      </c>
      <c r="AE99" s="489">
        <f t="shared" si="20"/>
        <v>6.0450504725085876</v>
      </c>
    </row>
    <row r="100" spans="1:31" x14ac:dyDescent="0.2">
      <c r="A100" s="485">
        <v>6.9318390135892551</v>
      </c>
      <c r="B100" s="485">
        <f t="shared" si="11"/>
        <v>9.7863596082935498</v>
      </c>
      <c r="C100" s="486">
        <v>9.9241204500403573</v>
      </c>
      <c r="D100" s="486">
        <v>9.6485987665467423</v>
      </c>
      <c r="E100" s="487">
        <v>5.6676716357421872</v>
      </c>
      <c r="F100" s="486">
        <v>11.816932599360776</v>
      </c>
      <c r="G100" s="487">
        <v>3.2470420825195312</v>
      </c>
      <c r="H100" s="487">
        <v>4.1175633251953121</v>
      </c>
      <c r="I100" s="487">
        <v>5.5525026074218751</v>
      </c>
      <c r="J100" s="487">
        <v>5.4843648437499999</v>
      </c>
      <c r="K100" s="487">
        <v>6.8620059228515622</v>
      </c>
      <c r="L100" s="487">
        <v>6.5406754248046877</v>
      </c>
      <c r="M100" s="481">
        <v>2.5312503891926434</v>
      </c>
      <c r="N100" s="481">
        <v>2.5312503891926434</v>
      </c>
      <c r="O100" s="486">
        <v>2.5312503891926434</v>
      </c>
      <c r="P100" s="486">
        <v>4.5342659922639639</v>
      </c>
      <c r="Q100" s="488">
        <f t="shared" si="12"/>
        <v>3.5327581907283037</v>
      </c>
      <c r="R100" s="487">
        <f t="shared" si="13"/>
        <v>4.5342659922639639</v>
      </c>
      <c r="S100" s="489">
        <v>7.9355460937500002</v>
      </c>
      <c r="T100" s="487">
        <f t="shared" si="21"/>
        <v>9.9241204500403573</v>
      </c>
      <c r="U100" s="487">
        <v>0</v>
      </c>
      <c r="V100" s="489">
        <f t="shared" si="14"/>
        <v>4.0808393930375679</v>
      </c>
      <c r="W100" s="489">
        <f t="shared" si="15"/>
        <v>3.6274127938111711</v>
      </c>
      <c r="X100" s="489">
        <f t="shared" si="16"/>
        <v>3.1739861945847747</v>
      </c>
      <c r="Y100" s="489">
        <f t="shared" si="17"/>
        <v>4.7609792918771623</v>
      </c>
      <c r="Z100" s="489">
        <f t="shared" si="18"/>
        <v>6.0456879896852849</v>
      </c>
      <c r="AA100" s="487">
        <v>4.5311522666529607</v>
      </c>
      <c r="AB100" s="485">
        <v>11.402134765625</v>
      </c>
      <c r="AC100" s="485">
        <v>10.984991210937499</v>
      </c>
      <c r="AD100" s="489">
        <f t="shared" si="19"/>
        <v>8.6795035400390628</v>
      </c>
      <c r="AE100" s="489">
        <f t="shared" si="20"/>
        <v>5.9993819265463895</v>
      </c>
    </row>
    <row r="101" spans="1:31" x14ac:dyDescent="0.2">
      <c r="A101" s="485">
        <v>6.877084523473779</v>
      </c>
      <c r="B101" s="485">
        <f t="shared" si="11"/>
        <v>9.6963343826172785</v>
      </c>
      <c r="C101" s="486">
        <v>9.8324642639631605</v>
      </c>
      <c r="D101" s="486">
        <v>9.5602045012713965</v>
      </c>
      <c r="E101" s="487">
        <v>5.6318048437500003</v>
      </c>
      <c r="F101" s="486">
        <v>11.706553430890981</v>
      </c>
      <c r="G101" s="487">
        <v>3.2259268212890628</v>
      </c>
      <c r="H101" s="487">
        <v>4.0920146240234372</v>
      </c>
      <c r="I101" s="487">
        <v>5.5156283984375003</v>
      </c>
      <c r="J101" s="487">
        <v>5.4491360351562497</v>
      </c>
      <c r="K101" s="487">
        <v>6.8184558593749998</v>
      </c>
      <c r="L101" s="487">
        <v>6.4984955810546872</v>
      </c>
      <c r="M101" s="481">
        <v>2.5114032747101702</v>
      </c>
      <c r="N101" s="481">
        <v>2.5114032747101702</v>
      </c>
      <c r="O101" s="486">
        <v>2.5114032747101702</v>
      </c>
      <c r="P101" s="486">
        <v>4.4991479480397487</v>
      </c>
      <c r="Q101" s="488">
        <f t="shared" si="12"/>
        <v>3.5052756113749597</v>
      </c>
      <c r="R101" s="487">
        <f t="shared" si="13"/>
        <v>4.4991479480397487</v>
      </c>
      <c r="S101" s="489">
        <v>7.876178125</v>
      </c>
      <c r="T101" s="487">
        <f t="shared" si="21"/>
        <v>9.8324642639631605</v>
      </c>
      <c r="U101" s="487">
        <v>0</v>
      </c>
      <c r="V101" s="489">
        <f t="shared" si="14"/>
        <v>4.0492331532357744</v>
      </c>
      <c r="W101" s="489">
        <f t="shared" si="15"/>
        <v>3.5993183584317991</v>
      </c>
      <c r="X101" s="489">
        <f t="shared" si="16"/>
        <v>3.1494035636278239</v>
      </c>
      <c r="Y101" s="489">
        <f t="shared" si="17"/>
        <v>4.7241053454417363</v>
      </c>
      <c r="Z101" s="489">
        <f t="shared" si="18"/>
        <v>5.9988639307196649</v>
      </c>
      <c r="AA101" s="487">
        <v>4.4965576685855266</v>
      </c>
      <c r="AB101" s="485">
        <v>11.3001181640625</v>
      </c>
      <c r="AC101" s="485">
        <v>10.885720703124999</v>
      </c>
      <c r="AD101" s="489">
        <f t="shared" si="19"/>
        <v>8.6145698242187496</v>
      </c>
      <c r="AE101" s="489">
        <f t="shared" si="20"/>
        <v>5.9544989261168357</v>
      </c>
    </row>
    <row r="102" spans="1:31" x14ac:dyDescent="0.2">
      <c r="A102" s="485">
        <v>6.8233146939553846</v>
      </c>
      <c r="B102" s="485">
        <f t="shared" si="11"/>
        <v>9.6080401143007848</v>
      </c>
      <c r="C102" s="486">
        <v>9.7425773157030662</v>
      </c>
      <c r="D102" s="486">
        <v>9.4735029128985033</v>
      </c>
      <c r="E102" s="487">
        <v>5.5965229882812499</v>
      </c>
      <c r="F102" s="486">
        <v>11.598328899103533</v>
      </c>
      <c r="G102" s="487">
        <v>3.2051651269531249</v>
      </c>
      <c r="H102" s="487">
        <v>4.0668741943359379</v>
      </c>
      <c r="I102" s="487">
        <v>5.4793831738281247</v>
      </c>
      <c r="J102" s="487">
        <v>5.4144897949218747</v>
      </c>
      <c r="K102" s="487">
        <v>6.7756171923828123</v>
      </c>
      <c r="L102" s="487">
        <v>6.4570162402343749</v>
      </c>
      <c r="M102" s="481">
        <v>2.4919123751173622</v>
      </c>
      <c r="N102" s="481">
        <v>2.4919123751173622</v>
      </c>
      <c r="O102" s="486">
        <v>2.4919123751173622</v>
      </c>
      <c r="P102" s="486">
        <v>4.464652576797878</v>
      </c>
      <c r="Q102" s="488">
        <f t="shared" si="12"/>
        <v>3.4782824759576201</v>
      </c>
      <c r="R102" s="487">
        <f t="shared" si="13"/>
        <v>4.464652576797878</v>
      </c>
      <c r="S102" s="489">
        <v>7.8178226562500006</v>
      </c>
      <c r="T102" s="487">
        <f t="shared" si="21"/>
        <v>9.7425773157030662</v>
      </c>
      <c r="U102" s="487">
        <v>0</v>
      </c>
      <c r="V102" s="489">
        <f t="shared" si="14"/>
        <v>4.0181873191180904</v>
      </c>
      <c r="W102" s="489">
        <f t="shared" si="15"/>
        <v>3.5717220614383027</v>
      </c>
      <c r="X102" s="489">
        <f t="shared" si="16"/>
        <v>3.1252568037585142</v>
      </c>
      <c r="Y102" s="489">
        <f t="shared" si="17"/>
        <v>4.6878852056377722</v>
      </c>
      <c r="Z102" s="489">
        <f t="shared" si="18"/>
        <v>5.9528701023971706</v>
      </c>
      <c r="AA102" s="487">
        <v>4.4625646587171053</v>
      </c>
      <c r="AB102" s="485">
        <v>11.199998046875001</v>
      </c>
      <c r="AC102" s="485">
        <v>10.788315429687501</v>
      </c>
      <c r="AD102" s="489">
        <f t="shared" si="19"/>
        <v>8.5507435302734383</v>
      </c>
      <c r="AE102" s="489">
        <f t="shared" si="20"/>
        <v>5.910381389604809</v>
      </c>
    </row>
    <row r="103" spans="1:31" x14ac:dyDescent="0.2">
      <c r="A103" s="485">
        <v>6.770502087786503</v>
      </c>
      <c r="B103" s="485">
        <f t="shared" si="11"/>
        <v>9.5200065643137961</v>
      </c>
      <c r="C103" s="486">
        <v>9.6529625501656504</v>
      </c>
      <c r="D103" s="486">
        <v>9.38705057846194</v>
      </c>
      <c r="E103" s="487">
        <v>5.5618090185546869</v>
      </c>
      <c r="F103" s="486">
        <v>11.490455501438667</v>
      </c>
      <c r="G103" s="487">
        <v>3.1847470532226563</v>
      </c>
      <c r="H103" s="487">
        <v>4.0421311425781248</v>
      </c>
      <c r="I103" s="487">
        <v>5.443751303710938</v>
      </c>
      <c r="J103" s="487">
        <v>5.3804109667968749</v>
      </c>
      <c r="K103" s="487">
        <v>6.7334714501953119</v>
      </c>
      <c r="L103" s="487">
        <v>6.4162175097656249</v>
      </c>
      <c r="M103" s="481">
        <v>2.4724539115737674</v>
      </c>
      <c r="N103" s="481">
        <v>2.4724539115737674</v>
      </c>
      <c r="O103" s="486">
        <v>2.4724539115737674</v>
      </c>
      <c r="P103" s="486">
        <v>4.430207152549551</v>
      </c>
      <c r="Q103" s="488">
        <f t="shared" si="12"/>
        <v>3.4513305320616592</v>
      </c>
      <c r="R103" s="487">
        <f t="shared" si="13"/>
        <v>4.430207152549551</v>
      </c>
      <c r="S103" s="489">
        <v>7.760451562500001</v>
      </c>
      <c r="T103" s="487">
        <f t="shared" si="21"/>
        <v>9.6529625501656504</v>
      </c>
      <c r="U103" s="487">
        <v>0</v>
      </c>
      <c r="V103" s="489">
        <f t="shared" si="14"/>
        <v>3.987186437294596</v>
      </c>
      <c r="W103" s="489">
        <f t="shared" si="15"/>
        <v>3.544165722039641</v>
      </c>
      <c r="X103" s="489">
        <f t="shared" si="16"/>
        <v>3.1011450067846855</v>
      </c>
      <c r="Y103" s="489">
        <f t="shared" si="17"/>
        <v>4.6517175101770283</v>
      </c>
      <c r="Z103" s="489">
        <f t="shared" si="18"/>
        <v>5.906942870066068</v>
      </c>
      <c r="AA103" s="487">
        <v>4.4291570723684215</v>
      </c>
      <c r="AB103" s="485">
        <v>11.101723632812501</v>
      </c>
      <c r="AC103" s="485">
        <v>10.6927236328125</v>
      </c>
      <c r="AD103" s="489">
        <f t="shared" si="19"/>
        <v>8.487993896484376</v>
      </c>
      <c r="AE103" s="489">
        <f t="shared" si="20"/>
        <v>5.8670080541237093</v>
      </c>
    </row>
    <row r="104" spans="1:31" x14ac:dyDescent="0.2">
      <c r="A104" s="485">
        <v>6.7186202979809311</v>
      </c>
      <c r="B104" s="485">
        <f t="shared" si="11"/>
        <v>9.4377781724392698</v>
      </c>
      <c r="C104" s="486">
        <v>9.5692632730272109</v>
      </c>
      <c r="D104" s="486">
        <v>9.3062930718513286</v>
      </c>
      <c r="E104" s="487">
        <v>5.5276501464843752</v>
      </c>
      <c r="F104" s="486">
        <v>11.389723835228811</v>
      </c>
      <c r="G104" s="487">
        <v>3.1646638378906249</v>
      </c>
      <c r="H104" s="487">
        <v>4.01777599609375</v>
      </c>
      <c r="I104" s="487">
        <v>5.4087162109374995</v>
      </c>
      <c r="J104" s="487">
        <v>5.3468834472656246</v>
      </c>
      <c r="K104" s="487">
        <v>6.6920001611328122</v>
      </c>
      <c r="L104" s="487">
        <v>6.3760828125</v>
      </c>
      <c r="M104" s="481">
        <v>2.4542558039258027</v>
      </c>
      <c r="N104" s="481">
        <v>2.4542558039258027</v>
      </c>
      <c r="O104" s="486">
        <v>2.4542558039258027</v>
      </c>
      <c r="P104" s="486">
        <v>4.3979861180760516</v>
      </c>
      <c r="Q104" s="488">
        <f t="shared" si="12"/>
        <v>3.4261209610009269</v>
      </c>
      <c r="R104" s="487">
        <f t="shared" si="13"/>
        <v>4.3979861180760516</v>
      </c>
      <c r="S104" s="489">
        <v>7.7040406250000011</v>
      </c>
      <c r="T104" s="487">
        <f t="shared" si="21"/>
        <v>9.5692632730272109</v>
      </c>
      <c r="U104" s="487">
        <v>0</v>
      </c>
      <c r="V104" s="489">
        <f t="shared" si="14"/>
        <v>3.9581875062684464</v>
      </c>
      <c r="W104" s="489">
        <f t="shared" si="15"/>
        <v>3.5183888944608412</v>
      </c>
      <c r="X104" s="489">
        <f t="shared" si="16"/>
        <v>3.0785902826532361</v>
      </c>
      <c r="Y104" s="489">
        <f t="shared" si="17"/>
        <v>4.6178854239798541</v>
      </c>
      <c r="Z104" s="489">
        <f t="shared" si="18"/>
        <v>5.8639814907680679</v>
      </c>
      <c r="AA104" s="487">
        <v>4.3963187448601975</v>
      </c>
      <c r="AB104" s="485">
        <v>11.005243164062501</v>
      </c>
      <c r="AC104" s="485">
        <v>10.598892578125</v>
      </c>
      <c r="AD104" s="489">
        <f t="shared" si="19"/>
        <v>8.4262944335937515</v>
      </c>
      <c r="AE104" s="489">
        <f t="shared" si="20"/>
        <v>5.824360609965634</v>
      </c>
    </row>
    <row r="105" spans="1:31" x14ac:dyDescent="0.2">
      <c r="A105" s="485">
        <v>6.6676438993333722</v>
      </c>
      <c r="B105" s="485">
        <f t="shared" si="11"/>
        <v>9.3570518709329953</v>
      </c>
      <c r="C105" s="486">
        <v>9.4870987883905702</v>
      </c>
      <c r="D105" s="486">
        <v>9.2270049534754204</v>
      </c>
      <c r="E105" s="487">
        <v>5.4940316894531254</v>
      </c>
      <c r="F105" s="486">
        <v>11.290859472928869</v>
      </c>
      <c r="G105" s="487">
        <v>3.1449064819335937</v>
      </c>
      <c r="H105" s="487">
        <v>3.9937988085937497</v>
      </c>
      <c r="I105" s="487">
        <v>5.37426037109375</v>
      </c>
      <c r="J105" s="487">
        <v>5.3138939746093747</v>
      </c>
      <c r="K105" s="487">
        <v>6.6511867480468743</v>
      </c>
      <c r="L105" s="487">
        <v>6.3365936767578122</v>
      </c>
      <c r="M105" s="481">
        <v>2.4363679352611682</v>
      </c>
      <c r="N105" s="481">
        <v>2.4363679352611682</v>
      </c>
      <c r="O105" s="486">
        <v>2.4363679352611682</v>
      </c>
      <c r="P105" s="486">
        <v>4.3663079303257799</v>
      </c>
      <c r="Q105" s="488">
        <f t="shared" si="12"/>
        <v>3.4013379327934743</v>
      </c>
      <c r="R105" s="487">
        <f t="shared" si="13"/>
        <v>4.3663079303257799</v>
      </c>
      <c r="S105" s="489">
        <v>7.6485625000000006</v>
      </c>
      <c r="T105" s="487">
        <f t="shared" si="21"/>
        <v>9.4870987883905702</v>
      </c>
      <c r="U105" s="487">
        <v>0</v>
      </c>
      <c r="V105" s="489">
        <f t="shared" si="14"/>
        <v>3.929677137293202</v>
      </c>
      <c r="W105" s="489">
        <f t="shared" si="15"/>
        <v>3.4930463442606241</v>
      </c>
      <c r="X105" s="489">
        <f t="shared" si="16"/>
        <v>3.0564155512280458</v>
      </c>
      <c r="Y105" s="489">
        <f t="shared" si="17"/>
        <v>4.5846233268420686</v>
      </c>
      <c r="Z105" s="489">
        <f t="shared" si="18"/>
        <v>5.8217439071010402</v>
      </c>
      <c r="AA105" s="487">
        <v>4.3640356959292763</v>
      </c>
      <c r="AB105" s="485">
        <v>10.9105068359375</v>
      </c>
      <c r="AC105" s="485">
        <v>10.506775390625</v>
      </c>
      <c r="AD105" s="489">
        <f t="shared" si="19"/>
        <v>8.3656152343750012</v>
      </c>
      <c r="AE105" s="489">
        <f t="shared" si="20"/>
        <v>5.7824183848797226</v>
      </c>
    </row>
    <row r="106" spans="1:31" x14ac:dyDescent="0.2">
      <c r="A106" s="485">
        <v>6.6175484026931519</v>
      </c>
      <c r="B106" s="485">
        <f t="shared" si="11"/>
        <v>9.2750824928216176</v>
      </c>
      <c r="C106" s="486">
        <v>9.4036748254377152</v>
      </c>
      <c r="D106" s="486">
        <v>9.1464901602055182</v>
      </c>
      <c r="E106" s="487">
        <v>5.4609389648437494</v>
      </c>
      <c r="F106" s="486">
        <v>11.190499516979628</v>
      </c>
      <c r="G106" s="487">
        <v>3.1254669335937497</v>
      </c>
      <c r="H106" s="487">
        <v>3.9701896337890625</v>
      </c>
      <c r="I106" s="487">
        <v>5.3403705224609377</v>
      </c>
      <c r="J106" s="487">
        <v>5.2814288134765626</v>
      </c>
      <c r="K106" s="487">
        <v>6.61101416015625</v>
      </c>
      <c r="L106" s="487">
        <v>6.2977349462890624</v>
      </c>
      <c r="M106" s="481">
        <v>2.4181825066519695</v>
      </c>
      <c r="N106" s="481">
        <v>2.4181825066519695</v>
      </c>
      <c r="O106" s="486">
        <v>2.4181825066519695</v>
      </c>
      <c r="P106" s="486">
        <v>4.3340964200898915</v>
      </c>
      <c r="Q106" s="488">
        <f t="shared" si="12"/>
        <v>3.3761394633709303</v>
      </c>
      <c r="R106" s="487">
        <f t="shared" si="13"/>
        <v>4.3340964200898915</v>
      </c>
      <c r="S106" s="489">
        <v>7.5939953125000006</v>
      </c>
      <c r="T106" s="487">
        <f t="shared" si="21"/>
        <v>9.4036748254377152</v>
      </c>
      <c r="U106" s="487">
        <v>0</v>
      </c>
      <c r="V106" s="489">
        <f t="shared" si="14"/>
        <v>3.9006867780809023</v>
      </c>
      <c r="W106" s="489">
        <f t="shared" si="15"/>
        <v>3.4672771360719135</v>
      </c>
      <c r="X106" s="489">
        <f t="shared" si="16"/>
        <v>3.0338674940629238</v>
      </c>
      <c r="Y106" s="489">
        <f t="shared" si="17"/>
        <v>4.5508012410943861</v>
      </c>
      <c r="Z106" s="489">
        <f t="shared" si="18"/>
        <v>5.7787952267865226</v>
      </c>
      <c r="AA106" s="487">
        <v>4.3322921977796049</v>
      </c>
      <c r="AB106" s="485">
        <v>10.817466796874999</v>
      </c>
      <c r="AC106" s="485">
        <v>10.416322265625</v>
      </c>
      <c r="AD106" s="489">
        <f t="shared" si="19"/>
        <v>8.3059323730468755</v>
      </c>
      <c r="AE106" s="489">
        <f t="shared" si="20"/>
        <v>5.7411648410652898</v>
      </c>
    </row>
    <row r="107" spans="1:31" x14ac:dyDescent="0.2">
      <c r="A107" s="485">
        <v>6.5683102117773959</v>
      </c>
      <c r="B107" s="485">
        <f t="shared" si="11"/>
        <v>9.1946147072089417</v>
      </c>
      <c r="C107" s="486">
        <v>9.3217848219673289</v>
      </c>
      <c r="D107" s="486">
        <v>9.0674445924505545</v>
      </c>
      <c r="E107" s="487">
        <v>5.4283596582031244</v>
      </c>
      <c r="F107" s="486">
        <v>11.092004712803078</v>
      </c>
      <c r="G107" s="487">
        <v>3.1063364306640624</v>
      </c>
      <c r="H107" s="487">
        <v>3.9469404199218752</v>
      </c>
      <c r="I107" s="487">
        <v>5.3070296142578126</v>
      </c>
      <c r="J107" s="487">
        <v>5.2494747021484374</v>
      </c>
      <c r="K107" s="487">
        <v>6.5714662939453126</v>
      </c>
      <c r="L107" s="487">
        <v>6.2594890966796877</v>
      </c>
      <c r="M107" s="481">
        <v>2.4003079408702042</v>
      </c>
      <c r="N107" s="481">
        <v>2.4003079408702042</v>
      </c>
      <c r="O107" s="486">
        <v>2.4003079408702042</v>
      </c>
      <c r="P107" s="486">
        <v>4.3024291885598087</v>
      </c>
      <c r="Q107" s="488">
        <f t="shared" si="12"/>
        <v>3.3513685647150062</v>
      </c>
      <c r="R107" s="487">
        <f t="shared" si="13"/>
        <v>4.3024291885598087</v>
      </c>
      <c r="S107" s="489">
        <v>7.5403156249999999</v>
      </c>
      <c r="T107" s="487">
        <f t="shared" si="21"/>
        <v>9.3217848219673289</v>
      </c>
      <c r="U107" s="487">
        <v>0</v>
      </c>
      <c r="V107" s="489">
        <f t="shared" si="14"/>
        <v>3.8721862697038278</v>
      </c>
      <c r="W107" s="489">
        <f t="shared" si="15"/>
        <v>3.441943350847847</v>
      </c>
      <c r="X107" s="489">
        <f t="shared" si="16"/>
        <v>3.0117004319918661</v>
      </c>
      <c r="Y107" s="489">
        <f t="shared" si="17"/>
        <v>4.5175506479877985</v>
      </c>
      <c r="Z107" s="489">
        <f t="shared" si="18"/>
        <v>5.7365722514130786</v>
      </c>
      <c r="AA107" s="487">
        <v>4.3010751439144741</v>
      </c>
      <c r="AB107" s="485">
        <v>10.726076171875</v>
      </c>
      <c r="AC107" s="485">
        <v>10.3274892578125</v>
      </c>
      <c r="AD107" s="489">
        <f t="shared" si="19"/>
        <v>8.2472202148437503</v>
      </c>
      <c r="AE107" s="489">
        <f t="shared" si="20"/>
        <v>5.7005822594501687</v>
      </c>
    </row>
    <row r="108" spans="1:31" x14ac:dyDescent="0.2">
      <c r="A108" s="485">
        <v>6.5199065823779963</v>
      </c>
      <c r="B108" s="485">
        <f t="shared" si="11"/>
        <v>9.1155913414652261</v>
      </c>
      <c r="C108" s="486">
        <v>9.2413702188370905</v>
      </c>
      <c r="D108" s="486">
        <v>8.9898124640933634</v>
      </c>
      <c r="E108" s="487">
        <v>5.3962809814453125</v>
      </c>
      <c r="F108" s="486">
        <v>10.995303317171464</v>
      </c>
      <c r="G108" s="487">
        <v>3.0875076318359378</v>
      </c>
      <c r="H108" s="487">
        <v>3.9240416943359371</v>
      </c>
      <c r="I108" s="487">
        <v>5.2742253320312491</v>
      </c>
      <c r="J108" s="487">
        <v>5.2180179052734372</v>
      </c>
      <c r="K108" s="487">
        <v>6.5325284667968742</v>
      </c>
      <c r="L108" s="487">
        <v>6.2218419189453122</v>
      </c>
      <c r="M108" s="481">
        <v>2.3827327536241922</v>
      </c>
      <c r="N108" s="481">
        <v>2.3827327536241922</v>
      </c>
      <c r="O108" s="486">
        <v>2.3827327536241922</v>
      </c>
      <c r="P108" s="486">
        <v>4.2712862903544826</v>
      </c>
      <c r="Q108" s="488">
        <f t="shared" si="12"/>
        <v>3.3270095219893374</v>
      </c>
      <c r="R108" s="487">
        <f t="shared" si="13"/>
        <v>4.2712862903544826</v>
      </c>
      <c r="S108" s="489">
        <v>7.4875007812500005</v>
      </c>
      <c r="T108" s="487">
        <f t="shared" si="21"/>
        <v>9.2413702188370905</v>
      </c>
      <c r="U108" s="487">
        <v>0</v>
      </c>
      <c r="V108" s="489">
        <f t="shared" si="14"/>
        <v>3.8441576613190342</v>
      </c>
      <c r="W108" s="489">
        <f t="shared" si="15"/>
        <v>3.4170290322835863</v>
      </c>
      <c r="X108" s="489">
        <f t="shared" si="16"/>
        <v>2.9899004032481376</v>
      </c>
      <c r="Y108" s="489">
        <f t="shared" si="17"/>
        <v>4.4848506048722063</v>
      </c>
      <c r="Z108" s="489">
        <f t="shared" si="18"/>
        <v>5.6950483871393098</v>
      </c>
      <c r="AA108" s="487">
        <v>4.2703705540707233</v>
      </c>
      <c r="AB108" s="485">
        <v>10.6362939453125</v>
      </c>
      <c r="AC108" s="485">
        <v>10.240232421875</v>
      </c>
      <c r="AD108" s="489">
        <f t="shared" si="19"/>
        <v>8.1894539794921872</v>
      </c>
      <c r="AE108" s="489">
        <f t="shared" si="20"/>
        <v>5.6606535115979355</v>
      </c>
    </row>
    <row r="109" spans="1:31" x14ac:dyDescent="0.2">
      <c r="A109" s="485">
        <v>6.4723155837924571</v>
      </c>
      <c r="B109" s="485">
        <f t="shared" si="11"/>
        <v>9.0379884853501693</v>
      </c>
      <c r="C109" s="486">
        <v>9.1624064442732021</v>
      </c>
      <c r="D109" s="486">
        <v>8.9135705264271383</v>
      </c>
      <c r="E109" s="487">
        <v>5.3646910937500003</v>
      </c>
      <c r="F109" s="486">
        <v>10.900364940769549</v>
      </c>
      <c r="G109" s="487">
        <v>3.0689727221679686</v>
      </c>
      <c r="H109" s="487">
        <v>3.9014851684570306</v>
      </c>
      <c r="I109" s="487">
        <v>5.241942993164062</v>
      </c>
      <c r="J109" s="487">
        <v>5.1870470556640615</v>
      </c>
      <c r="K109" s="487">
        <v>6.4941841015625004</v>
      </c>
      <c r="L109" s="487">
        <v>6.184777783203125</v>
      </c>
      <c r="M109" s="481">
        <v>2.3654523325307837</v>
      </c>
      <c r="N109" s="481">
        <v>2.3654523325307837</v>
      </c>
      <c r="O109" s="486">
        <v>2.3654523325307837</v>
      </c>
      <c r="P109" s="486">
        <v>4.2406598038738377</v>
      </c>
      <c r="Q109" s="488">
        <f t="shared" si="12"/>
        <v>3.3030560682023107</v>
      </c>
      <c r="R109" s="487">
        <f t="shared" si="13"/>
        <v>4.2406598038738377</v>
      </c>
      <c r="S109" s="489">
        <v>7.435528906250001</v>
      </c>
      <c r="T109" s="487">
        <f t="shared" si="21"/>
        <v>9.1624064442732021</v>
      </c>
      <c r="U109" s="487">
        <v>0</v>
      </c>
      <c r="V109" s="489">
        <f t="shared" si="14"/>
        <v>3.8165938234864538</v>
      </c>
      <c r="W109" s="489">
        <f t="shared" si="15"/>
        <v>3.3925278430990704</v>
      </c>
      <c r="X109" s="489">
        <f t="shared" si="16"/>
        <v>2.9684618627116861</v>
      </c>
      <c r="Y109" s="489">
        <f t="shared" si="17"/>
        <v>4.4526927940675289</v>
      </c>
      <c r="Z109" s="489">
        <f t="shared" si="18"/>
        <v>5.6542130718317836</v>
      </c>
      <c r="AA109" s="487">
        <v>4.2401653217516451</v>
      </c>
      <c r="AB109" s="485">
        <v>10.548074218749999</v>
      </c>
      <c r="AC109" s="485">
        <v>10.154509765625001</v>
      </c>
      <c r="AD109" s="489">
        <f t="shared" si="19"/>
        <v>8.1326097412109384</v>
      </c>
      <c r="AE109" s="489">
        <f t="shared" si="20"/>
        <v>5.6213620597079021</v>
      </c>
    </row>
    <row r="110" spans="1:31" x14ac:dyDescent="0.2">
      <c r="A110" s="485">
        <v>6.4255160623614795</v>
      </c>
      <c r="B110" s="485">
        <f t="shared" si="11"/>
        <v>8.9605179645603368</v>
      </c>
      <c r="C110" s="486">
        <v>9.0835825269612158</v>
      </c>
      <c r="D110" s="486">
        <v>8.8374534021594577</v>
      </c>
      <c r="E110" s="487">
        <v>5.3335767333984379</v>
      </c>
      <c r="F110" s="486">
        <v>10.805612677030117</v>
      </c>
      <c r="G110" s="487">
        <v>3.0507243603515626</v>
      </c>
      <c r="H110" s="487">
        <v>3.8792627905273438</v>
      </c>
      <c r="I110" s="487">
        <v>5.2101693359375005</v>
      </c>
      <c r="J110" s="487">
        <v>5.1565488916015623</v>
      </c>
      <c r="K110" s="487">
        <v>6.4564194628906248</v>
      </c>
      <c r="L110" s="487">
        <v>6.1482824804687501</v>
      </c>
      <c r="M110" s="481">
        <v>2.3481804125701098</v>
      </c>
      <c r="N110" s="481">
        <v>2.3481804125701098</v>
      </c>
      <c r="O110" s="486">
        <v>2.3481804125701098</v>
      </c>
      <c r="P110" s="486">
        <v>4.2100425891583155</v>
      </c>
      <c r="Q110" s="488">
        <f t="shared" si="12"/>
        <v>3.2791115008642127</v>
      </c>
      <c r="R110" s="487">
        <f t="shared" si="13"/>
        <v>4.2100425891583155</v>
      </c>
      <c r="S110" s="489">
        <v>7.3843796875000001</v>
      </c>
      <c r="T110" s="487">
        <f t="shared" si="21"/>
        <v>9.0835825269612158</v>
      </c>
      <c r="U110" s="487">
        <v>0</v>
      </c>
      <c r="V110" s="489">
        <f t="shared" si="14"/>
        <v>3.7890383302424842</v>
      </c>
      <c r="W110" s="489">
        <f t="shared" si="15"/>
        <v>3.3680340713266528</v>
      </c>
      <c r="X110" s="489">
        <f t="shared" si="16"/>
        <v>2.9470298124108205</v>
      </c>
      <c r="Y110" s="489">
        <f t="shared" si="17"/>
        <v>4.4205447186162319</v>
      </c>
      <c r="Z110" s="489">
        <f t="shared" si="18"/>
        <v>5.6133901188777537</v>
      </c>
      <c r="AA110" s="487">
        <v>4.2104472142269733</v>
      </c>
      <c r="AB110" s="485">
        <v>10.461377929687499</v>
      </c>
      <c r="AC110" s="485">
        <v>10.070279296875</v>
      </c>
      <c r="AD110" s="489">
        <f t="shared" si="19"/>
        <v>8.0766652832031252</v>
      </c>
      <c r="AE110" s="489">
        <f t="shared" si="20"/>
        <v>5.5826925472508568</v>
      </c>
    </row>
    <row r="111" spans="1:31" x14ac:dyDescent="0.2">
      <c r="A111" s="485">
        <v>6.3794876069464372</v>
      </c>
      <c r="B111" s="485">
        <f t="shared" si="11"/>
        <v>8.8856418747207222</v>
      </c>
      <c r="C111" s="486">
        <v>9.0074033000008544</v>
      </c>
      <c r="D111" s="486">
        <v>8.7638804494405882</v>
      </c>
      <c r="E111" s="487">
        <v>5.3029279541015626</v>
      </c>
      <c r="F111" s="486">
        <v>10.714056565582389</v>
      </c>
      <c r="G111" s="487">
        <v>3.0327554418945311</v>
      </c>
      <c r="H111" s="487">
        <v>3.8573665087890623</v>
      </c>
      <c r="I111" s="487">
        <v>5.1788910986328123</v>
      </c>
      <c r="J111" s="487">
        <v>5.1265129931640621</v>
      </c>
      <c r="K111" s="487">
        <v>6.4192212890624996</v>
      </c>
      <c r="L111" s="487">
        <v>6.1123413281249999</v>
      </c>
      <c r="M111" s="481">
        <v>2.3314667960301558</v>
      </c>
      <c r="N111" s="481">
        <v>2.3314667960301558</v>
      </c>
      <c r="O111" s="486">
        <v>2.3314667960301558</v>
      </c>
      <c r="P111" s="486">
        <v>4.1804095496012472</v>
      </c>
      <c r="Q111" s="488">
        <f t="shared" si="12"/>
        <v>3.2559381728157017</v>
      </c>
      <c r="R111" s="487">
        <f t="shared" si="13"/>
        <v>4.1804095496012472</v>
      </c>
      <c r="S111" s="489">
        <v>7.3340320312500005</v>
      </c>
      <c r="T111" s="487">
        <f t="shared" si="21"/>
        <v>9.0074033000008544</v>
      </c>
      <c r="U111" s="487">
        <v>0</v>
      </c>
      <c r="V111" s="489">
        <f t="shared" si="14"/>
        <v>3.7623685946411225</v>
      </c>
      <c r="W111" s="489">
        <f t="shared" si="15"/>
        <v>3.3443276396809978</v>
      </c>
      <c r="X111" s="489">
        <f t="shared" si="16"/>
        <v>2.9262866847208731</v>
      </c>
      <c r="Y111" s="489">
        <f t="shared" si="17"/>
        <v>4.3894300270813096</v>
      </c>
      <c r="Z111" s="489">
        <f t="shared" si="18"/>
        <v>5.5738793994683293</v>
      </c>
      <c r="AA111" s="487">
        <v>4.1812035618832235</v>
      </c>
      <c r="AB111" s="485">
        <v>10.376165039062499</v>
      </c>
      <c r="AC111" s="485">
        <v>9.9875039062499997</v>
      </c>
      <c r="AD111" s="489">
        <f t="shared" si="19"/>
        <v>8.0215975341796888</v>
      </c>
      <c r="AE111" s="489">
        <f t="shared" si="20"/>
        <v>5.5446290270618537</v>
      </c>
    </row>
    <row r="112" spans="1:31" x14ac:dyDescent="0.2">
      <c r="A112" s="485">
        <v>6.33421051626667</v>
      </c>
      <c r="B112" s="485">
        <f t="shared" si="11"/>
        <v>8.8120747657731009</v>
      </c>
      <c r="C112" s="486">
        <v>8.9325605943211048</v>
      </c>
      <c r="D112" s="486">
        <v>8.691588937225097</v>
      </c>
      <c r="E112" s="487">
        <v>5.2727324414062497</v>
      </c>
      <c r="F112" s="486">
        <v>10.624123175247474</v>
      </c>
      <c r="G112" s="487">
        <v>3.0150590991210935</v>
      </c>
      <c r="H112" s="487">
        <v>3.8357887451171875</v>
      </c>
      <c r="I112" s="487">
        <v>5.1480973876953122</v>
      </c>
      <c r="J112" s="487">
        <v>5.09692751953125</v>
      </c>
      <c r="K112" s="487">
        <v>6.3825748974609375</v>
      </c>
      <c r="L112" s="487">
        <v>6.0769415380859373</v>
      </c>
      <c r="M112" s="481">
        <v>2.3150257439611193</v>
      </c>
      <c r="N112" s="481">
        <v>2.3150257439611193</v>
      </c>
      <c r="O112" s="486">
        <v>2.3150257439611193</v>
      </c>
      <c r="P112" s="486">
        <v>4.1512544466597392</v>
      </c>
      <c r="Q112" s="488">
        <f t="shared" si="12"/>
        <v>3.2331400953104295</v>
      </c>
      <c r="R112" s="487">
        <f t="shared" si="13"/>
        <v>4.1512544466597392</v>
      </c>
      <c r="S112" s="489">
        <v>7.2844671875000007</v>
      </c>
      <c r="T112" s="487">
        <f t="shared" si="21"/>
        <v>8.9325605943211048</v>
      </c>
      <c r="U112" s="487">
        <v>0</v>
      </c>
      <c r="V112" s="489">
        <f t="shared" si="14"/>
        <v>3.7361290019937652</v>
      </c>
      <c r="W112" s="489">
        <f t="shared" si="15"/>
        <v>3.3210035573277916</v>
      </c>
      <c r="X112" s="489">
        <f t="shared" si="16"/>
        <v>2.9058781126618172</v>
      </c>
      <c r="Y112" s="489">
        <f t="shared" si="17"/>
        <v>4.3588171689927266</v>
      </c>
      <c r="Z112" s="489">
        <f t="shared" si="18"/>
        <v>5.5350059288796523</v>
      </c>
      <c r="AA112" s="487">
        <v>4.152423005756579</v>
      </c>
      <c r="AB112" s="485">
        <v>10.2923955078125</v>
      </c>
      <c r="AC112" s="485">
        <v>9.9061445312499998</v>
      </c>
      <c r="AD112" s="489">
        <f t="shared" si="19"/>
        <v>7.967385986328126</v>
      </c>
      <c r="AE112" s="489">
        <f t="shared" si="20"/>
        <v>5.5071573238831597</v>
      </c>
    </row>
    <row r="113" spans="1:31" x14ac:dyDescent="0.2">
      <c r="A113" s="485">
        <v>6.2896657679366763</v>
      </c>
      <c r="B113" s="485">
        <f t="shared" si="11"/>
        <v>8.7397684113082619</v>
      </c>
      <c r="C113" s="486">
        <v>8.8590050463634853</v>
      </c>
      <c r="D113" s="486">
        <v>8.6205317762530402</v>
      </c>
      <c r="E113" s="487">
        <v>5.2429802490234376</v>
      </c>
      <c r="F113" s="486">
        <v>10.535752143374339</v>
      </c>
      <c r="G113" s="487">
        <v>2.997628701171875</v>
      </c>
      <c r="H113" s="487">
        <v>3.8145219213867185</v>
      </c>
      <c r="I113" s="487">
        <v>5.1177749414062497</v>
      </c>
      <c r="J113" s="487">
        <v>5.0677825244140626</v>
      </c>
      <c r="K113" s="487">
        <v>6.3464670263671872</v>
      </c>
      <c r="L113" s="487">
        <v>6.0420703222656247</v>
      </c>
      <c r="M113" s="481">
        <v>2.2988475108374389</v>
      </c>
      <c r="N113" s="481">
        <v>2.2988475108374389</v>
      </c>
      <c r="O113" s="486">
        <v>2.2988475108374389</v>
      </c>
      <c r="P113" s="486">
        <v>4.1225603214362589</v>
      </c>
      <c r="Q113" s="488">
        <f t="shared" si="12"/>
        <v>3.2107039161368487</v>
      </c>
      <c r="R113" s="487">
        <f t="shared" si="13"/>
        <v>4.1225603214362589</v>
      </c>
      <c r="S113" s="489">
        <v>7.2356664062500009</v>
      </c>
      <c r="T113" s="487">
        <f t="shared" si="21"/>
        <v>8.8590050463634853</v>
      </c>
      <c r="U113" s="487">
        <v>0</v>
      </c>
      <c r="V113" s="489">
        <f t="shared" si="14"/>
        <v>3.7103042892926332</v>
      </c>
      <c r="W113" s="489">
        <f t="shared" si="15"/>
        <v>3.2980482571490075</v>
      </c>
      <c r="X113" s="489">
        <f t="shared" si="16"/>
        <v>2.8857922250053809</v>
      </c>
      <c r="Y113" s="489">
        <f t="shared" si="17"/>
        <v>4.3286883375080718</v>
      </c>
      <c r="Z113" s="489">
        <f t="shared" si="18"/>
        <v>5.4967470952483453</v>
      </c>
      <c r="AA113" s="487">
        <v>4.1240941868832239</v>
      </c>
      <c r="AB113" s="485">
        <v>10.210034179687501</v>
      </c>
      <c r="AC113" s="485">
        <v>9.8261640625000002</v>
      </c>
      <c r="AD113" s="489">
        <f t="shared" si="19"/>
        <v>7.9140101318359388</v>
      </c>
      <c r="AE113" s="489">
        <f t="shared" si="20"/>
        <v>5.4702632624570429</v>
      </c>
    </row>
    <row r="114" spans="1:31" x14ac:dyDescent="0.2">
      <c r="A114" s="485">
        <v>6.2458349891426916</v>
      </c>
      <c r="B114" s="485">
        <f t="shared" si="11"/>
        <v>8.66870349959731</v>
      </c>
      <c r="C114" s="486">
        <v>8.7867168215583327</v>
      </c>
      <c r="D114" s="486">
        <v>8.5506901776362874</v>
      </c>
      <c r="E114" s="487">
        <v>5.2136604833984368</v>
      </c>
      <c r="F114" s="486">
        <v>10.448918980671106</v>
      </c>
      <c r="G114" s="487">
        <v>2.9804580908203127</v>
      </c>
      <c r="H114" s="487">
        <v>3.7935591699218749</v>
      </c>
      <c r="I114" s="487">
        <v>5.0879123925781249</v>
      </c>
      <c r="J114" s="487">
        <v>5.0390671142578123</v>
      </c>
      <c r="K114" s="487">
        <v>6.3108858349609376</v>
      </c>
      <c r="L114" s="487">
        <v>6.0077144189453122</v>
      </c>
      <c r="M114" s="481">
        <v>2.2829283608236839</v>
      </c>
      <c r="N114" s="481">
        <v>2.2829283608236839</v>
      </c>
      <c r="O114" s="486">
        <v>2.2829283608236839</v>
      </c>
      <c r="P114" s="486">
        <v>4.0943207469218468</v>
      </c>
      <c r="Q114" s="488">
        <f t="shared" si="12"/>
        <v>3.1886245538727653</v>
      </c>
      <c r="R114" s="487">
        <f t="shared" si="13"/>
        <v>4.0943207469218468</v>
      </c>
      <c r="S114" s="489">
        <v>7.1876109375000006</v>
      </c>
      <c r="T114" s="487">
        <f t="shared" si="21"/>
        <v>8.7867168215583327</v>
      </c>
      <c r="U114" s="487">
        <v>0</v>
      </c>
      <c r="V114" s="489">
        <f t="shared" si="14"/>
        <v>3.6848886722296621</v>
      </c>
      <c r="W114" s="489">
        <f t="shared" si="15"/>
        <v>3.2754565975374774</v>
      </c>
      <c r="X114" s="489">
        <f t="shared" si="16"/>
        <v>2.8660245228452927</v>
      </c>
      <c r="Y114" s="489">
        <f t="shared" si="17"/>
        <v>4.2990367842679396</v>
      </c>
      <c r="Z114" s="489">
        <f t="shared" si="18"/>
        <v>5.4590943292291287</v>
      </c>
      <c r="AA114" s="487">
        <v>4.0962061831825656</v>
      </c>
      <c r="AB114" s="485">
        <v>10.1290458984375</v>
      </c>
      <c r="AC114" s="485">
        <v>9.7475283203124992</v>
      </c>
      <c r="AD114" s="489">
        <f t="shared" si="19"/>
        <v>7.8614494628906257</v>
      </c>
      <c r="AE114" s="489">
        <f t="shared" si="20"/>
        <v>5.4339326675257711</v>
      </c>
    </row>
    <row r="115" spans="1:31" x14ac:dyDescent="0.2">
      <c r="A115" s="485">
        <v>6.2027004288170717</v>
      </c>
      <c r="B115" s="485">
        <f t="shared" si="11"/>
        <v>8.5977025789559658</v>
      </c>
      <c r="C115" s="486">
        <v>8.7144980382323531</v>
      </c>
      <c r="D115" s="486">
        <v>8.4809071196795784</v>
      </c>
      <c r="E115" s="487">
        <v>5.1847631982421873</v>
      </c>
      <c r="F115" s="486">
        <v>10.362184219593018</v>
      </c>
      <c r="G115" s="487">
        <v>2.9635406372070308</v>
      </c>
      <c r="H115" s="487">
        <v>3.7728931494140623</v>
      </c>
      <c r="I115" s="487">
        <v>5.0584983740234373</v>
      </c>
      <c r="J115" s="487">
        <v>5.0107699218750001</v>
      </c>
      <c r="K115" s="487">
        <v>6.2758185351562501</v>
      </c>
      <c r="L115" s="487">
        <v>5.9738615136718742</v>
      </c>
      <c r="M115" s="481">
        <v>2.2670050127694967</v>
      </c>
      <c r="N115" s="481">
        <v>2.2670050127694967</v>
      </c>
      <c r="O115" s="486">
        <v>2.2670050127694967</v>
      </c>
      <c r="P115" s="486">
        <v>4.0660688471167319</v>
      </c>
      <c r="Q115" s="488">
        <f t="shared" si="12"/>
        <v>3.1665369299431143</v>
      </c>
      <c r="R115" s="487">
        <f t="shared" si="13"/>
        <v>4.0660688471167319</v>
      </c>
      <c r="S115" s="489">
        <v>7.1402828125000006</v>
      </c>
      <c r="T115" s="487">
        <f t="shared" si="21"/>
        <v>8.7144980382323531</v>
      </c>
      <c r="U115" s="487">
        <v>0</v>
      </c>
      <c r="V115" s="489">
        <f t="shared" si="14"/>
        <v>3.6594619624050586</v>
      </c>
      <c r="W115" s="489">
        <f t="shared" si="15"/>
        <v>3.2528550776933858</v>
      </c>
      <c r="X115" s="489">
        <f t="shared" si="16"/>
        <v>2.8462481929817121</v>
      </c>
      <c r="Y115" s="489">
        <f t="shared" si="17"/>
        <v>4.2693722894725683</v>
      </c>
      <c r="Z115" s="489">
        <f t="shared" si="18"/>
        <v>5.4214251294889761</v>
      </c>
      <c r="AA115" s="487">
        <v>4.0687476356907899</v>
      </c>
      <c r="AB115" s="485">
        <v>10.0493935546875</v>
      </c>
      <c r="AC115" s="485">
        <v>9.6702031250000005</v>
      </c>
      <c r="AD115" s="489">
        <f t="shared" si="19"/>
        <v>7.809684326171876</v>
      </c>
      <c r="AE115" s="489">
        <f t="shared" si="20"/>
        <v>5.3981519544673517</v>
      </c>
    </row>
    <row r="116" spans="1:31" x14ac:dyDescent="0.2">
      <c r="A116" s="485">
        <v>6.1602449312678944</v>
      </c>
      <c r="B116" s="485">
        <f t="shared" si="11"/>
        <v>8.5312525047296788</v>
      </c>
      <c r="C116" s="486">
        <v>8.6469120749160204</v>
      </c>
      <c r="D116" s="486">
        <v>8.4155929345433371</v>
      </c>
      <c r="E116" s="487">
        <v>5.156278920898437</v>
      </c>
      <c r="F116" s="486">
        <v>10.281026959541531</v>
      </c>
      <c r="G116" s="487">
        <v>2.9468706567382812</v>
      </c>
      <c r="H116" s="487">
        <v>3.7525172290039062</v>
      </c>
      <c r="I116" s="487">
        <v>5.0295229394531251</v>
      </c>
      <c r="J116" s="487">
        <v>4.9828828955078119</v>
      </c>
      <c r="K116" s="487">
        <v>6.241253759765625</v>
      </c>
      <c r="L116" s="487">
        <v>5.9405007128906249</v>
      </c>
      <c r="M116" s="481">
        <v>2.2520854245060544</v>
      </c>
      <c r="N116" s="481">
        <v>2.2520854245060544</v>
      </c>
      <c r="O116" s="486">
        <v>2.2520854245060544</v>
      </c>
      <c r="P116" s="486">
        <v>4.0395934658535424</v>
      </c>
      <c r="Q116" s="488">
        <f t="shared" si="12"/>
        <v>3.1458394451797984</v>
      </c>
      <c r="R116" s="487">
        <f t="shared" si="13"/>
        <v>4.0395934658535424</v>
      </c>
      <c r="S116" s="489">
        <v>7.0936656249999999</v>
      </c>
      <c r="T116" s="487">
        <f t="shared" si="21"/>
        <v>8.6469120749160204</v>
      </c>
      <c r="U116" s="487">
        <v>0</v>
      </c>
      <c r="V116" s="489">
        <f t="shared" si="14"/>
        <v>3.6356341192681882</v>
      </c>
      <c r="W116" s="489">
        <f t="shared" si="15"/>
        <v>3.2316747726828341</v>
      </c>
      <c r="X116" s="489">
        <f t="shared" si="16"/>
        <v>2.8277154260974795</v>
      </c>
      <c r="Y116" s="489">
        <f t="shared" si="17"/>
        <v>4.2415731391462197</v>
      </c>
      <c r="Z116" s="489">
        <f t="shared" si="18"/>
        <v>5.3861246211380562</v>
      </c>
      <c r="AA116" s="487">
        <v>4.0417089329769738</v>
      </c>
      <c r="AB116" s="485">
        <v>9.9710458984375006</v>
      </c>
      <c r="AC116" s="485">
        <v>9.5941542968750007</v>
      </c>
      <c r="AD116" s="489">
        <f t="shared" si="19"/>
        <v>7.7586967773437499</v>
      </c>
      <c r="AE116" s="489">
        <f t="shared" si="20"/>
        <v>5.3629087199312693</v>
      </c>
    </row>
    <row r="117" spans="1:31" x14ac:dyDescent="0.2">
      <c r="A117" s="485">
        <v>6.1184519111162805</v>
      </c>
      <c r="B117" s="485">
        <f t="shared" si="11"/>
        <v>8.4658897074956627</v>
      </c>
      <c r="C117" s="486">
        <v>8.5804357564337792</v>
      </c>
      <c r="D117" s="486">
        <v>8.3513436585575462</v>
      </c>
      <c r="E117" s="487">
        <v>5.1281972314453128</v>
      </c>
      <c r="F117" s="486">
        <v>10.201215186374355</v>
      </c>
      <c r="G117" s="487">
        <v>2.9304424658203123</v>
      </c>
      <c r="H117" s="487">
        <v>3.7324252514648437</v>
      </c>
      <c r="I117" s="487">
        <v>5.0009747216796869</v>
      </c>
      <c r="J117" s="487">
        <v>4.9553956152343748</v>
      </c>
      <c r="K117" s="487">
        <v>6.2071796679687505</v>
      </c>
      <c r="L117" s="487">
        <v>5.9076192285156255</v>
      </c>
      <c r="M117" s="481">
        <v>2.2373934934312816</v>
      </c>
      <c r="N117" s="481">
        <v>2.2373934934312816</v>
      </c>
      <c r="O117" s="486">
        <v>2.2373934934312816</v>
      </c>
      <c r="P117" s="486">
        <v>4.0135178176888475</v>
      </c>
      <c r="Q117" s="488">
        <f t="shared" si="12"/>
        <v>3.1254556555600645</v>
      </c>
      <c r="R117" s="487">
        <f t="shared" si="13"/>
        <v>4.0135178176888475</v>
      </c>
      <c r="S117" s="489">
        <v>7.0477421875000008</v>
      </c>
      <c r="T117" s="487">
        <f t="shared" si="21"/>
        <v>8.5804357564337792</v>
      </c>
      <c r="U117" s="487">
        <v>0</v>
      </c>
      <c r="V117" s="489">
        <f t="shared" si="14"/>
        <v>3.6121660359199628</v>
      </c>
      <c r="W117" s="489">
        <f t="shared" si="15"/>
        <v>3.210814254151078</v>
      </c>
      <c r="X117" s="489">
        <f t="shared" si="16"/>
        <v>2.8094624723821933</v>
      </c>
      <c r="Y117" s="489">
        <f t="shared" si="17"/>
        <v>4.2141937085732897</v>
      </c>
      <c r="Z117" s="489">
        <f t="shared" si="18"/>
        <v>5.3513570902517964</v>
      </c>
      <c r="AA117" s="487">
        <v>4.0150800267269737</v>
      </c>
      <c r="AB117" s="485">
        <v>9.8939707031249995</v>
      </c>
      <c r="AC117" s="485">
        <v>9.5193496093750003</v>
      </c>
      <c r="AD117" s="489">
        <f t="shared" si="19"/>
        <v>7.7084680175781255</v>
      </c>
      <c r="AE117" s="489">
        <f t="shared" si="20"/>
        <v>5.3281899699312696</v>
      </c>
    </row>
    <row r="118" spans="1:31" x14ac:dyDescent="0.2">
      <c r="A118" s="485">
        <v>6.0773053295316641</v>
      </c>
      <c r="B118" s="485">
        <f t="shared" si="11"/>
        <v>8.3993953840450679</v>
      </c>
      <c r="C118" s="486">
        <v>8.5128123742377948</v>
      </c>
      <c r="D118" s="486">
        <v>8.2859783938523428</v>
      </c>
      <c r="E118" s="487">
        <v>5.1005105517578126</v>
      </c>
      <c r="F118" s="486">
        <v>10.120039115692787</v>
      </c>
      <c r="G118" s="487">
        <v>2.9142501440429687</v>
      </c>
      <c r="H118" s="487">
        <v>3.7126103491210936</v>
      </c>
      <c r="I118" s="487">
        <v>4.9728442480468749</v>
      </c>
      <c r="J118" s="487">
        <v>4.9282990820312502</v>
      </c>
      <c r="K118" s="487">
        <v>6.1735848925781251</v>
      </c>
      <c r="L118" s="487">
        <v>5.8752071142578126</v>
      </c>
      <c r="M118" s="481">
        <v>2.2224307782809039</v>
      </c>
      <c r="N118" s="481">
        <v>2.2224307782809039</v>
      </c>
      <c r="O118" s="486">
        <v>2.2224307782809039</v>
      </c>
      <c r="P118" s="486">
        <v>3.9869573639963449</v>
      </c>
      <c r="Q118" s="488">
        <f t="shared" si="12"/>
        <v>3.1046940711386242</v>
      </c>
      <c r="R118" s="487">
        <f t="shared" si="13"/>
        <v>3.9869573639963449</v>
      </c>
      <c r="S118" s="489">
        <v>7.0024976562500001</v>
      </c>
      <c r="T118" s="487">
        <f t="shared" si="21"/>
        <v>8.5128123742377948</v>
      </c>
      <c r="U118" s="487">
        <v>0</v>
      </c>
      <c r="V118" s="489">
        <f t="shared" si="14"/>
        <v>3.5882616275967103</v>
      </c>
      <c r="W118" s="489">
        <f t="shared" si="15"/>
        <v>3.1895658911970761</v>
      </c>
      <c r="X118" s="489">
        <f t="shared" si="16"/>
        <v>2.7908701547974415</v>
      </c>
      <c r="Y118" s="489">
        <f t="shared" si="17"/>
        <v>4.1863052321961618</v>
      </c>
      <c r="Z118" s="489">
        <f t="shared" si="18"/>
        <v>5.3159431519951266</v>
      </c>
      <c r="AA118" s="487">
        <v>3.9888513055098684</v>
      </c>
      <c r="AB118" s="485">
        <v>9.8181357421875006</v>
      </c>
      <c r="AC118" s="485">
        <v>9.4457607421875007</v>
      </c>
      <c r="AD118" s="489">
        <f t="shared" si="19"/>
        <v>7.6589818115234376</v>
      </c>
      <c r="AE118" s="489">
        <f t="shared" si="20"/>
        <v>5.2939844823883133</v>
      </c>
    </row>
    <row r="119" spans="1:31" x14ac:dyDescent="0.2">
      <c r="A119" s="485">
        <v>6.0367896716382816</v>
      </c>
      <c r="B119" s="485">
        <f t="shared" si="11"/>
        <v>8.3339943010064985</v>
      </c>
      <c r="C119" s="486">
        <v>8.4463045335157467</v>
      </c>
      <c r="D119" s="486">
        <v>8.2216840684972503</v>
      </c>
      <c r="E119" s="487">
        <v>5.0732089355468748</v>
      </c>
      <c r="F119" s="486">
        <v>10.040215020886047</v>
      </c>
      <c r="G119" s="487">
        <v>2.8982884814453125</v>
      </c>
      <c r="H119" s="487">
        <v>3.6930668383789063</v>
      </c>
      <c r="I119" s="487">
        <v>4.9451215722656254</v>
      </c>
      <c r="J119" s="487">
        <v>4.9015842968749999</v>
      </c>
      <c r="K119" s="487">
        <v>6.1404585400390621</v>
      </c>
      <c r="L119" s="487">
        <v>5.8432534765624995</v>
      </c>
      <c r="M119" s="481">
        <v>2.2076974564822729</v>
      </c>
      <c r="N119" s="481">
        <v>2.2076974564822729</v>
      </c>
      <c r="O119" s="486">
        <v>2.2076974564822729</v>
      </c>
      <c r="P119" s="486">
        <v>3.9607998940675961</v>
      </c>
      <c r="Q119" s="488">
        <f t="shared" si="12"/>
        <v>3.0842486752749343</v>
      </c>
      <c r="R119" s="487">
        <f t="shared" si="13"/>
        <v>3.9607998940675961</v>
      </c>
      <c r="S119" s="489">
        <v>6.957915625</v>
      </c>
      <c r="T119" s="487">
        <f t="shared" si="21"/>
        <v>8.4463045335157467</v>
      </c>
      <c r="U119" s="487">
        <v>0</v>
      </c>
      <c r="V119" s="489">
        <f t="shared" si="14"/>
        <v>3.5647199046608367</v>
      </c>
      <c r="W119" s="489">
        <f t="shared" si="15"/>
        <v>3.1686399152540772</v>
      </c>
      <c r="X119" s="489">
        <f t="shared" si="16"/>
        <v>2.7725599258473173</v>
      </c>
      <c r="Y119" s="489">
        <f t="shared" si="17"/>
        <v>4.1588398887709763</v>
      </c>
      <c r="Z119" s="489">
        <f t="shared" si="18"/>
        <v>5.2810665254234621</v>
      </c>
      <c r="AA119" s="487">
        <v>3.9630135947779603</v>
      </c>
      <c r="AB119" s="485">
        <v>9.7435107421874996</v>
      </c>
      <c r="AC119" s="485">
        <v>9.3733554687500007</v>
      </c>
      <c r="AD119" s="489">
        <f t="shared" si="19"/>
        <v>7.6102202148437499</v>
      </c>
      <c r="AE119" s="489">
        <f t="shared" si="20"/>
        <v>5.2602798539518876</v>
      </c>
    </row>
    <row r="120" spans="1:31" x14ac:dyDescent="0.2">
      <c r="A120" s="485">
        <v>5.9968899250313701</v>
      </c>
      <c r="B120" s="485">
        <f t="shared" si="11"/>
        <v>8.2696478568994003</v>
      </c>
      <c r="C120" s="486">
        <v>8.3808727547744422</v>
      </c>
      <c r="D120" s="486">
        <v>8.1584229590243567</v>
      </c>
      <c r="E120" s="487">
        <v>5.0462843310546877</v>
      </c>
      <c r="F120" s="486">
        <v>9.9616947391825246</v>
      </c>
      <c r="G120" s="487">
        <v>2.8825520312499999</v>
      </c>
      <c r="H120" s="487">
        <v>3.673788562011719</v>
      </c>
      <c r="I120" s="487">
        <v>4.9177972216796872</v>
      </c>
      <c r="J120" s="487">
        <v>4.875243208007813</v>
      </c>
      <c r="K120" s="487">
        <v>6.1077906640624997</v>
      </c>
      <c r="L120" s="487">
        <v>5.8117483691406244</v>
      </c>
      <c r="M120" s="481">
        <v>2.1931856651772041</v>
      </c>
      <c r="N120" s="481">
        <v>2.1931856651772041</v>
      </c>
      <c r="O120" s="486">
        <v>2.1931856651772041</v>
      </c>
      <c r="P120" s="486">
        <v>3.9350316917426773</v>
      </c>
      <c r="Q120" s="488">
        <f t="shared" si="12"/>
        <v>3.0641086784599407</v>
      </c>
      <c r="R120" s="487">
        <f t="shared" si="13"/>
        <v>3.9350316917426773</v>
      </c>
      <c r="S120" s="489">
        <v>6.9139804687500011</v>
      </c>
      <c r="T120" s="487">
        <f t="shared" si="21"/>
        <v>8.3808727547744422</v>
      </c>
      <c r="U120" s="487">
        <v>0</v>
      </c>
      <c r="V120" s="489">
        <f t="shared" si="14"/>
        <v>3.5415285225684094</v>
      </c>
      <c r="W120" s="489">
        <f t="shared" si="15"/>
        <v>3.148025353394142</v>
      </c>
      <c r="X120" s="489">
        <f t="shared" si="16"/>
        <v>2.7545221842198742</v>
      </c>
      <c r="Y120" s="489">
        <f t="shared" si="17"/>
        <v>4.131783276329811</v>
      </c>
      <c r="Z120" s="489">
        <f t="shared" si="18"/>
        <v>5.2467089223235703</v>
      </c>
      <c r="AA120" s="487">
        <v>3.9375572831003289</v>
      </c>
      <c r="AB120" s="485">
        <v>9.6700673828124994</v>
      </c>
      <c r="AC120" s="485">
        <v>9.3021074218750002</v>
      </c>
      <c r="AD120" s="489">
        <f t="shared" si="19"/>
        <v>7.5621661376953133</v>
      </c>
      <c r="AE120" s="489">
        <f t="shared" si="20"/>
        <v>5.2270642719072145</v>
      </c>
    </row>
    <row r="121" spans="1:31" x14ac:dyDescent="0.2">
      <c r="A121" s="485">
        <v>5.9575915593749382</v>
      </c>
      <c r="B121" s="485">
        <f t="shared" si="11"/>
        <v>8.2063415212484614</v>
      </c>
      <c r="C121" s="486">
        <v>8.3165021245833497</v>
      </c>
      <c r="D121" s="486">
        <v>8.0961809179135749</v>
      </c>
      <c r="E121" s="487">
        <v>5.0197277392578119</v>
      </c>
      <c r="F121" s="486">
        <v>9.8844598947733751</v>
      </c>
      <c r="G121" s="487">
        <v>2.8670360571289062</v>
      </c>
      <c r="H121" s="487">
        <v>3.654769599609375</v>
      </c>
      <c r="I121" s="487">
        <v>4.8908617236328116</v>
      </c>
      <c r="J121" s="487">
        <v>4.8492668164062493</v>
      </c>
      <c r="K121" s="487">
        <v>6.0755703710937494</v>
      </c>
      <c r="L121" s="487">
        <v>5.7806799511718747</v>
      </c>
      <c r="M121" s="481">
        <v>2.1788925842295339</v>
      </c>
      <c r="N121" s="481">
        <v>2.1788925842295339</v>
      </c>
      <c r="O121" s="486">
        <v>2.1788925842295339</v>
      </c>
      <c r="P121" s="486">
        <v>3.9096478955120508</v>
      </c>
      <c r="Q121" s="488">
        <f t="shared" si="12"/>
        <v>3.0442702398707926</v>
      </c>
      <c r="R121" s="487">
        <f t="shared" si="13"/>
        <v>3.9096478955120508</v>
      </c>
      <c r="S121" s="489">
        <v>6.8706781250000013</v>
      </c>
      <c r="T121" s="487">
        <f t="shared" si="21"/>
        <v>8.3165021245833497</v>
      </c>
      <c r="U121" s="487">
        <v>0</v>
      </c>
      <c r="V121" s="489">
        <f t="shared" si="14"/>
        <v>3.5186831059608457</v>
      </c>
      <c r="W121" s="489">
        <f t="shared" si="15"/>
        <v>3.1277183164096409</v>
      </c>
      <c r="X121" s="489">
        <f t="shared" si="16"/>
        <v>2.7367535268584353</v>
      </c>
      <c r="Y121" s="489">
        <f t="shared" si="17"/>
        <v>4.1051302902876534</v>
      </c>
      <c r="Z121" s="489">
        <f t="shared" si="18"/>
        <v>5.2128638606827344</v>
      </c>
      <c r="AA121" s="487">
        <v>3.9124740696957239</v>
      </c>
      <c r="AB121" s="485">
        <v>9.5977763671874996</v>
      </c>
      <c r="AC121" s="485">
        <v>9.2319863281250001</v>
      </c>
      <c r="AD121" s="489">
        <f t="shared" si="19"/>
        <v>7.5148041992187515</v>
      </c>
      <c r="AE121" s="489">
        <f t="shared" si="20"/>
        <v>5.1943271048109949</v>
      </c>
    </row>
    <row r="122" spans="1:31" x14ac:dyDescent="0.2">
      <c r="A122" s="485">
        <v>5.9188805069764205</v>
      </c>
      <c r="B122" s="485">
        <f t="shared" si="11"/>
        <v>8.1430286470210493</v>
      </c>
      <c r="C122" s="486">
        <v>8.252128283387183</v>
      </c>
      <c r="D122" s="486">
        <v>8.0339290106549157</v>
      </c>
      <c r="E122" s="487">
        <v>4.9935315820312498</v>
      </c>
      <c r="F122" s="486">
        <v>9.8072330147183049</v>
      </c>
      <c r="G122" s="487">
        <v>2.8517351123046875</v>
      </c>
      <c r="H122" s="487">
        <v>3.6359630615234373</v>
      </c>
      <c r="I122" s="487">
        <v>4.8643065527343747</v>
      </c>
      <c r="J122" s="487">
        <v>4.823647543945313</v>
      </c>
      <c r="K122" s="487">
        <v>6.0437891357421876</v>
      </c>
      <c r="L122" s="487">
        <v>5.75004064453125</v>
      </c>
      <c r="M122" s="481">
        <v>2.1645822728405024</v>
      </c>
      <c r="N122" s="481">
        <v>2.1645822728405024</v>
      </c>
      <c r="O122" s="486">
        <v>2.1645822728405024</v>
      </c>
      <c r="P122" s="486">
        <v>3.8842296086591461</v>
      </c>
      <c r="Q122" s="488">
        <f t="shared" si="12"/>
        <v>3.0244059407498245</v>
      </c>
      <c r="R122" s="487">
        <f t="shared" si="13"/>
        <v>3.8842296086591461</v>
      </c>
      <c r="S122" s="489">
        <v>6.8279953125000006</v>
      </c>
      <c r="T122" s="487">
        <f t="shared" si="21"/>
        <v>8.252128283387183</v>
      </c>
      <c r="U122" s="487">
        <v>0</v>
      </c>
      <c r="V122" s="489">
        <f t="shared" si="14"/>
        <v>3.4958066477932315</v>
      </c>
      <c r="W122" s="489">
        <f t="shared" si="15"/>
        <v>3.1073836869273173</v>
      </c>
      <c r="X122" s="489">
        <f t="shared" si="16"/>
        <v>2.7189607260614022</v>
      </c>
      <c r="Y122" s="489">
        <f t="shared" si="17"/>
        <v>4.0784410890921032</v>
      </c>
      <c r="Z122" s="489">
        <f t="shared" si="18"/>
        <v>5.1789728115455285</v>
      </c>
      <c r="AA122" s="487">
        <v>3.887755216899671</v>
      </c>
      <c r="AB122" s="485">
        <v>9.526611328125</v>
      </c>
      <c r="AC122" s="485">
        <v>9.1629658203125004</v>
      </c>
      <c r="AD122" s="489">
        <f t="shared" si="19"/>
        <v>7.4681198730468754</v>
      </c>
      <c r="AE122" s="489">
        <f t="shared" si="20"/>
        <v>5.1620583118556684</v>
      </c>
    </row>
    <row r="123" spans="1:31" x14ac:dyDescent="0.2">
      <c r="A123" s="485">
        <v>5.8807431443019302</v>
      </c>
      <c r="B123" s="485">
        <f t="shared" si="11"/>
        <v>8.0817271410267946</v>
      </c>
      <c r="C123" s="486">
        <v>8.1898027895099155</v>
      </c>
      <c r="D123" s="486">
        <v>7.9736514925436746</v>
      </c>
      <c r="E123" s="487">
        <v>4.9676878076171871</v>
      </c>
      <c r="F123" s="486">
        <v>9.7324747096200763</v>
      </c>
      <c r="G123" s="487">
        <v>2.8366449340820314</v>
      </c>
      <c r="H123" s="487">
        <v>3.617263327636719</v>
      </c>
      <c r="I123" s="487">
        <v>4.8381231835937504</v>
      </c>
      <c r="J123" s="487">
        <v>4.798376865234375</v>
      </c>
      <c r="K123" s="487">
        <v>6.0124365380859377</v>
      </c>
      <c r="L123" s="487">
        <v>5.7198195556640625</v>
      </c>
      <c r="M123" s="481">
        <v>2.1507114266175575</v>
      </c>
      <c r="N123" s="481">
        <v>2.1507114266175575</v>
      </c>
      <c r="O123" s="486">
        <v>2.1507114266175575</v>
      </c>
      <c r="P123" s="486">
        <v>3.8595882002078628</v>
      </c>
      <c r="Q123" s="488">
        <f t="shared" si="12"/>
        <v>3.0051498134127099</v>
      </c>
      <c r="R123" s="487">
        <f t="shared" si="13"/>
        <v>3.8595882002078628</v>
      </c>
      <c r="S123" s="489">
        <v>6.7859164062500001</v>
      </c>
      <c r="T123" s="487">
        <f t="shared" si="21"/>
        <v>8.1898027895099155</v>
      </c>
      <c r="U123" s="487">
        <v>0</v>
      </c>
      <c r="V123" s="489">
        <f t="shared" si="14"/>
        <v>3.4736293801870763</v>
      </c>
      <c r="W123" s="489">
        <f t="shared" si="15"/>
        <v>3.0876705601662904</v>
      </c>
      <c r="X123" s="489">
        <f t="shared" si="16"/>
        <v>2.701711740145504</v>
      </c>
      <c r="Y123" s="489">
        <f t="shared" si="17"/>
        <v>4.0525676102182553</v>
      </c>
      <c r="Z123" s="489">
        <f t="shared" si="18"/>
        <v>5.1461176002771509</v>
      </c>
      <c r="AA123" s="487">
        <v>3.8633924239309212</v>
      </c>
      <c r="AB123" s="485">
        <v>9.4565458984375006</v>
      </c>
      <c r="AC123" s="485">
        <v>9.0950205078124995</v>
      </c>
      <c r="AD123" s="489">
        <f t="shared" si="19"/>
        <v>7.4220960693359377</v>
      </c>
      <c r="AE123" s="489">
        <f t="shared" si="20"/>
        <v>5.130246080326458</v>
      </c>
    </row>
    <row r="124" spans="1:31" x14ac:dyDescent="0.2">
      <c r="A124" s="485">
        <v>5.8431662743830239</v>
      </c>
      <c r="B124" s="485">
        <f t="shared" si="11"/>
        <v>8.0213919773151439</v>
      </c>
      <c r="C124" s="486">
        <v>8.1284629479214985</v>
      </c>
      <c r="D124" s="486">
        <v>7.914321006708791</v>
      </c>
      <c r="E124" s="487">
        <v>4.9421296337890626</v>
      </c>
      <c r="F124" s="486">
        <v>9.6589095602638864</v>
      </c>
      <c r="G124" s="487">
        <v>2.821760549316406</v>
      </c>
      <c r="H124" s="487">
        <v>3.5986597412109376</v>
      </c>
      <c r="I124" s="487">
        <v>4.8123030908203122</v>
      </c>
      <c r="J124" s="487">
        <v>4.7734476757812496</v>
      </c>
      <c r="K124" s="487">
        <v>5.981466162109375</v>
      </c>
      <c r="L124" s="487">
        <v>5.6900086328124999</v>
      </c>
      <c r="M124" s="481">
        <v>2.1370444215525146</v>
      </c>
      <c r="N124" s="481">
        <v>2.1370444215525146</v>
      </c>
      <c r="O124" s="486">
        <v>2.1370444215525146</v>
      </c>
      <c r="P124" s="486">
        <v>3.8353053192083988</v>
      </c>
      <c r="Q124" s="488">
        <f t="shared" si="12"/>
        <v>2.9861748703804567</v>
      </c>
      <c r="R124" s="487">
        <f t="shared" si="13"/>
        <v>3.8353053192083988</v>
      </c>
      <c r="S124" s="489">
        <v>6.7444296875000012</v>
      </c>
      <c r="T124" s="487">
        <f t="shared" si="21"/>
        <v>8.1284629479214985</v>
      </c>
      <c r="U124" s="487">
        <v>0</v>
      </c>
      <c r="V124" s="489">
        <f t="shared" si="14"/>
        <v>3.451774787287559</v>
      </c>
      <c r="W124" s="489">
        <f t="shared" si="15"/>
        <v>3.0682442553667193</v>
      </c>
      <c r="X124" s="489">
        <f t="shared" si="16"/>
        <v>2.6847137234458791</v>
      </c>
      <c r="Y124" s="489">
        <f t="shared" si="17"/>
        <v>4.0270705851688193</v>
      </c>
      <c r="Z124" s="489">
        <f t="shared" si="18"/>
        <v>5.1137404256111978</v>
      </c>
      <c r="AA124" s="487">
        <v>3.839378263774671</v>
      </c>
      <c r="AB124" s="485">
        <v>9.3875537109374996</v>
      </c>
      <c r="AC124" s="485">
        <v>9.0281240234375009</v>
      </c>
      <c r="AD124" s="489">
        <f t="shared" si="19"/>
        <v>7.3767199707031264</v>
      </c>
      <c r="AE124" s="489">
        <f t="shared" si="20"/>
        <v>5.0988815506872838</v>
      </c>
    </row>
    <row r="125" spans="1:31" x14ac:dyDescent="0.2">
      <c r="A125" s="485">
        <v>5.8061371100505932</v>
      </c>
      <c r="B125" s="485">
        <f t="shared" si="11"/>
        <v>7.9619900002666339</v>
      </c>
      <c r="C125" s="486">
        <v>8.0680748668113367</v>
      </c>
      <c r="D125" s="486">
        <v>7.8559051337219312</v>
      </c>
      <c r="E125" s="487">
        <v>4.9167121289062505</v>
      </c>
      <c r="F125" s="486">
        <v>9.5864962836115719</v>
      </c>
      <c r="G125" s="487">
        <v>2.8070774584960936</v>
      </c>
      <c r="H125" s="487">
        <v>3.580151828613281</v>
      </c>
      <c r="I125" s="487">
        <v>4.7868382226562503</v>
      </c>
      <c r="J125" s="487">
        <v>4.7488415039062497</v>
      </c>
      <c r="K125" s="487">
        <v>5.9507037109374998</v>
      </c>
      <c r="L125" s="487">
        <v>5.6605979296875004</v>
      </c>
      <c r="M125" s="481">
        <v>2.1235744667666636</v>
      </c>
      <c r="N125" s="481">
        <v>2.1235744667666636</v>
      </c>
      <c r="O125" s="486">
        <v>2.1235744667666636</v>
      </c>
      <c r="P125" s="486">
        <v>3.8113691007065036</v>
      </c>
      <c r="Q125" s="488">
        <f t="shared" si="12"/>
        <v>2.9674717837365838</v>
      </c>
      <c r="R125" s="487">
        <f t="shared" si="13"/>
        <v>3.8113691007065036</v>
      </c>
      <c r="S125" s="489">
        <v>6.7035218749999999</v>
      </c>
      <c r="T125" s="487">
        <f t="shared" si="21"/>
        <v>8.0680748668113367</v>
      </c>
      <c r="U125" s="487">
        <v>0</v>
      </c>
      <c r="V125" s="489">
        <f t="shared" si="14"/>
        <v>3.4302321906358535</v>
      </c>
      <c r="W125" s="489">
        <f t="shared" si="15"/>
        <v>3.049095280565203</v>
      </c>
      <c r="X125" s="489">
        <f t="shared" si="16"/>
        <v>2.6679583704945524</v>
      </c>
      <c r="Y125" s="489">
        <f t="shared" si="17"/>
        <v>4.0019375557418293</v>
      </c>
      <c r="Z125" s="489">
        <f t="shared" si="18"/>
        <v>5.0818254676086712</v>
      </c>
      <c r="AA125" s="487">
        <v>3.8157048725328955</v>
      </c>
      <c r="AB125" s="485">
        <v>9.3196093750000006</v>
      </c>
      <c r="AC125" s="485">
        <v>8.96225390625</v>
      </c>
      <c r="AD125" s="489">
        <f t="shared" si="19"/>
        <v>7.3319770507812496</v>
      </c>
      <c r="AE125" s="489">
        <f t="shared" si="20"/>
        <v>5.0679546821305816</v>
      </c>
    </row>
    <row r="126" spans="1:31" x14ac:dyDescent="0.2">
      <c r="A126" s="485">
        <v>5.7696432579716497</v>
      </c>
      <c r="B126" s="485">
        <f t="shared" si="11"/>
        <v>7.9035092895464851</v>
      </c>
      <c r="C126" s="486">
        <v>8.0086263170700995</v>
      </c>
      <c r="D126" s="486">
        <v>7.7983922620228707</v>
      </c>
      <c r="E126" s="487">
        <v>4.8914253466796875</v>
      </c>
      <c r="F126" s="486">
        <v>9.5152198306869895</v>
      </c>
      <c r="G126" s="487">
        <v>2.7925958984374999</v>
      </c>
      <c r="H126" s="487">
        <v>3.5617391162109371</v>
      </c>
      <c r="I126" s="487">
        <v>4.7617205273437495</v>
      </c>
      <c r="J126" s="487">
        <v>4.7244181542968748</v>
      </c>
      <c r="K126" s="487">
        <v>5.9200989794921881</v>
      </c>
      <c r="L126" s="487">
        <v>5.6314931933593746</v>
      </c>
      <c r="M126" s="481">
        <v>2.1102992443090405</v>
      </c>
      <c r="N126" s="481">
        <v>2.1102992443090405</v>
      </c>
      <c r="O126" s="486">
        <v>2.1102992443090405</v>
      </c>
      <c r="P126" s="486">
        <v>3.7877755438503038</v>
      </c>
      <c r="Q126" s="488">
        <f t="shared" si="12"/>
        <v>2.9490373940796721</v>
      </c>
      <c r="R126" s="487">
        <f t="shared" si="13"/>
        <v>3.7877755438503038</v>
      </c>
      <c r="S126" s="489">
        <v>6.6631804687499994</v>
      </c>
      <c r="T126" s="487">
        <f t="shared" si="21"/>
        <v>8.0086263170700995</v>
      </c>
      <c r="U126" s="487">
        <v>0</v>
      </c>
      <c r="V126" s="489">
        <f t="shared" si="14"/>
        <v>3.4089979894652735</v>
      </c>
      <c r="W126" s="489">
        <f t="shared" si="15"/>
        <v>3.0302204350802433</v>
      </c>
      <c r="X126" s="489">
        <f t="shared" si="16"/>
        <v>2.6514428806952126</v>
      </c>
      <c r="Y126" s="489">
        <f t="shared" si="17"/>
        <v>3.9771643210428191</v>
      </c>
      <c r="Z126" s="489">
        <f t="shared" si="18"/>
        <v>5.0503673918004051</v>
      </c>
      <c r="AA126" s="487">
        <v>3.7923639494243422</v>
      </c>
      <c r="AB126" s="485">
        <v>9.2526914062499994</v>
      </c>
      <c r="AC126" s="485">
        <v>8.8973837890625003</v>
      </c>
      <c r="AD126" s="489">
        <f t="shared" si="19"/>
        <v>7.2878536376953118</v>
      </c>
      <c r="AE126" s="489">
        <f t="shared" si="20"/>
        <v>5.0374560244845332</v>
      </c>
    </row>
    <row r="127" spans="1:31" x14ac:dyDescent="0.2">
      <c r="A127" s="485">
        <v>5.7336727034217621</v>
      </c>
      <c r="B127" s="485">
        <f t="shared" si="11"/>
        <v>7.8449842385161634</v>
      </c>
      <c r="C127" s="486">
        <v>7.949135618512722</v>
      </c>
      <c r="D127" s="486">
        <v>7.7408328585196058</v>
      </c>
      <c r="E127" s="487">
        <v>4.8662688134765624</v>
      </c>
      <c r="F127" s="486">
        <v>9.4439028827542746</v>
      </c>
      <c r="G127" s="487">
        <v>2.7782334570312499</v>
      </c>
      <c r="H127" s="487">
        <v>3.5434211303710939</v>
      </c>
      <c r="I127" s="487">
        <v>4.7369429003906252</v>
      </c>
      <c r="J127" s="487">
        <v>4.7001203173828126</v>
      </c>
      <c r="K127" s="487">
        <v>5.8896514941406251</v>
      </c>
      <c r="L127" s="487">
        <v>5.6025305468750002</v>
      </c>
      <c r="M127" s="481">
        <v>2.0969998657647779</v>
      </c>
      <c r="N127" s="481">
        <v>2.0969998657647779</v>
      </c>
      <c r="O127" s="486">
        <v>2.0969998657647779</v>
      </c>
      <c r="P127" s="486">
        <v>3.7641357245783786</v>
      </c>
      <c r="Q127" s="488">
        <f t="shared" si="12"/>
        <v>2.9305677951715783</v>
      </c>
      <c r="R127" s="487">
        <f t="shared" si="13"/>
        <v>3.7641357245783786</v>
      </c>
      <c r="S127" s="489">
        <v>6.6233929687500002</v>
      </c>
      <c r="T127" s="487">
        <f t="shared" si="21"/>
        <v>7.949135618512722</v>
      </c>
      <c r="U127" s="487">
        <v>0</v>
      </c>
      <c r="V127" s="489">
        <f t="shared" si="14"/>
        <v>3.3877221521205407</v>
      </c>
      <c r="W127" s="489">
        <f t="shared" si="15"/>
        <v>3.0113085796627033</v>
      </c>
      <c r="X127" s="489">
        <f t="shared" si="16"/>
        <v>2.6348950072048649</v>
      </c>
      <c r="Y127" s="489">
        <f t="shared" si="17"/>
        <v>3.9523425108072971</v>
      </c>
      <c r="Z127" s="489">
        <f t="shared" si="18"/>
        <v>5.0188476327711715</v>
      </c>
      <c r="AA127" s="487">
        <v>3.7693493780838816</v>
      </c>
      <c r="AB127" s="485">
        <v>9.1867734374999994</v>
      </c>
      <c r="AC127" s="485">
        <v>8.8334921874999992</v>
      </c>
      <c r="AD127" s="489">
        <f t="shared" si="19"/>
        <v>7.2443360595703128</v>
      </c>
      <c r="AE127" s="489">
        <f t="shared" si="20"/>
        <v>5.0073761275773174</v>
      </c>
    </row>
    <row r="128" spans="1:31" x14ac:dyDescent="0.2">
      <c r="A128" s="485">
        <v>5.6982137957685044</v>
      </c>
      <c r="B128" s="485">
        <f t="shared" si="11"/>
        <v>7.7892022557204035</v>
      </c>
      <c r="C128" s="486">
        <v>7.89243596299342</v>
      </c>
      <c r="D128" s="486">
        <v>7.685968548447387</v>
      </c>
      <c r="E128" s="487">
        <v>4.841241108398437</v>
      </c>
      <c r="F128" s="486">
        <v>9.375941128470842</v>
      </c>
      <c r="G128" s="487">
        <v>2.7639449023437499</v>
      </c>
      <c r="H128" s="487">
        <v>3.5251971606445314</v>
      </c>
      <c r="I128" s="487">
        <v>4.7125053417968745</v>
      </c>
      <c r="J128" s="487">
        <v>4.6759475195312499</v>
      </c>
      <c r="K128" s="487">
        <v>5.8593607812499995</v>
      </c>
      <c r="L128" s="487">
        <v>5.5737161474609378</v>
      </c>
      <c r="M128" s="481">
        <v>2.0843106256013875</v>
      </c>
      <c r="N128" s="481">
        <v>2.0843106256013875</v>
      </c>
      <c r="O128" s="486">
        <v>2.0843106256013875</v>
      </c>
      <c r="P128" s="486">
        <v>3.7415773395341629</v>
      </c>
      <c r="Q128" s="488">
        <f t="shared" si="12"/>
        <v>2.912943982567775</v>
      </c>
      <c r="R128" s="487">
        <f t="shared" si="13"/>
        <v>3.7415773395341629</v>
      </c>
      <c r="S128" s="489">
        <v>6.584146875000001</v>
      </c>
      <c r="T128" s="487">
        <f t="shared" si="21"/>
        <v>7.89243596299342</v>
      </c>
      <c r="U128" s="487">
        <v>0</v>
      </c>
      <c r="V128" s="489">
        <f t="shared" si="14"/>
        <v>3.3674196055807468</v>
      </c>
      <c r="W128" s="489">
        <f t="shared" si="15"/>
        <v>2.9932618716273307</v>
      </c>
      <c r="X128" s="489">
        <f t="shared" si="16"/>
        <v>2.6191041376739137</v>
      </c>
      <c r="Y128" s="489">
        <f t="shared" si="17"/>
        <v>3.9286562065108712</v>
      </c>
      <c r="Z128" s="489">
        <f t="shared" si="18"/>
        <v>4.9887697860455509</v>
      </c>
      <c r="AA128" s="487">
        <v>3.7466532946134867</v>
      </c>
      <c r="AB128" s="485">
        <v>9.1218339843749998</v>
      </c>
      <c r="AC128" s="485">
        <v>8.7705566406249993</v>
      </c>
      <c r="AD128" s="489">
        <f t="shared" si="19"/>
        <v>7.2014106445312507</v>
      </c>
      <c r="AE128" s="489">
        <f t="shared" si="20"/>
        <v>4.9777055412371114</v>
      </c>
    </row>
    <row r="129" spans="1:31" x14ac:dyDescent="0.2">
      <c r="A129" s="485">
        <v>5.6632552346206797</v>
      </c>
      <c r="B129" s="485">
        <f t="shared" si="11"/>
        <v>7.7342558098152168</v>
      </c>
      <c r="C129" s="486">
        <v>7.8365882213017919</v>
      </c>
      <c r="D129" s="486">
        <v>7.6319233983286416</v>
      </c>
      <c r="E129" s="487">
        <v>4.8163427050781253</v>
      </c>
      <c r="F129" s="486">
        <v>9.3090095270364284</v>
      </c>
      <c r="G129" s="487">
        <v>2.7497299975585938</v>
      </c>
      <c r="H129" s="487">
        <v>3.5070669702148436</v>
      </c>
      <c r="I129" s="487">
        <v>4.6882690771484379</v>
      </c>
      <c r="J129" s="487">
        <v>4.6518992871093747</v>
      </c>
      <c r="K129" s="487">
        <v>5.8292263671874993</v>
      </c>
      <c r="L129" s="487">
        <v>5.5450509423828125</v>
      </c>
      <c r="M129" s="481">
        <v>2.0717985320000456</v>
      </c>
      <c r="N129" s="481">
        <v>2.0717985320000456</v>
      </c>
      <c r="O129" s="486">
        <v>2.0717985320000456</v>
      </c>
      <c r="P129" s="486">
        <v>3.7193308749025173</v>
      </c>
      <c r="Q129" s="488">
        <f t="shared" si="12"/>
        <v>2.8955647034512815</v>
      </c>
      <c r="R129" s="487">
        <f t="shared" si="13"/>
        <v>3.7193308749025173</v>
      </c>
      <c r="S129" s="489">
        <v>6.5454328125000005</v>
      </c>
      <c r="T129" s="487">
        <f t="shared" si="21"/>
        <v>7.8365882213017919</v>
      </c>
      <c r="U129" s="487">
        <v>0</v>
      </c>
      <c r="V129" s="489">
        <f t="shared" si="14"/>
        <v>3.3473977874122656</v>
      </c>
      <c r="W129" s="489">
        <f t="shared" si="15"/>
        <v>2.9754646999220142</v>
      </c>
      <c r="X129" s="489">
        <f t="shared" si="16"/>
        <v>2.603531612431762</v>
      </c>
      <c r="Y129" s="489">
        <f t="shared" si="17"/>
        <v>3.9052974186476432</v>
      </c>
      <c r="Z129" s="489">
        <f t="shared" si="18"/>
        <v>4.9591078332033565</v>
      </c>
      <c r="AA129" s="487">
        <v>3.7242691457648025</v>
      </c>
      <c r="AB129" s="485">
        <v>9.0578505859374996</v>
      </c>
      <c r="AC129" s="485">
        <v>8.7085556640624997</v>
      </c>
      <c r="AD129" s="489">
        <f t="shared" si="19"/>
        <v>7.1590671386718752</v>
      </c>
      <c r="AE129" s="489">
        <f t="shared" si="20"/>
        <v>4.94843717783505</v>
      </c>
    </row>
    <row r="130" spans="1:31" x14ac:dyDescent="0.2">
      <c r="A130" s="485">
        <v>5.6287860566178569</v>
      </c>
      <c r="B130" s="485">
        <f t="shared" ref="B130:B193" si="22">+AVERAGE(C130,D130)</f>
        <v>7.6792147420109735</v>
      </c>
      <c r="C130" s="486">
        <v>7.7806468718102986</v>
      </c>
      <c r="D130" s="486">
        <v>7.5777826122116476</v>
      </c>
      <c r="E130" s="487">
        <v>4.7915721826171866</v>
      </c>
      <c r="F130" s="486">
        <v>9.2419745390335741</v>
      </c>
      <c r="G130" s="487">
        <v>2.7355880322265622</v>
      </c>
      <c r="H130" s="487">
        <v>3.4890300854492184</v>
      </c>
      <c r="I130" s="487">
        <v>4.664157377929687</v>
      </c>
      <c r="J130" s="487">
        <v>4.6279741992187491</v>
      </c>
      <c r="K130" s="487">
        <v>5.7992468310546874</v>
      </c>
      <c r="L130" s="487">
        <v>5.516533037109375</v>
      </c>
      <c r="M130" s="481">
        <v>2.0592521721041206</v>
      </c>
      <c r="N130" s="481">
        <v>2.0592521721041206</v>
      </c>
      <c r="O130" s="486">
        <v>2.0592521721041206</v>
      </c>
      <c r="P130" s="486">
        <v>3.6970205529139344</v>
      </c>
      <c r="Q130" s="488">
        <f t="shared" ref="Q130:Q193" si="23">+AVERAGE(O130:P130)</f>
        <v>2.8781363625090277</v>
      </c>
      <c r="R130" s="487">
        <f t="shared" ref="R130:R193" si="24">+P130</f>
        <v>3.6970205529139344</v>
      </c>
      <c r="S130" s="489">
        <v>6.5072378906249995</v>
      </c>
      <c r="T130" s="487">
        <f t="shared" si="21"/>
        <v>7.7806468718102986</v>
      </c>
      <c r="U130" s="487">
        <v>0</v>
      </c>
      <c r="V130" s="489">
        <f t="shared" ref="V130:V193" si="25">+$P130*0.9</f>
        <v>3.3273184976225409</v>
      </c>
      <c r="W130" s="489">
        <f t="shared" ref="W130:W193" si="26">+$P130*0.8</f>
        <v>2.9576164423311475</v>
      </c>
      <c r="X130" s="489">
        <f t="shared" ref="X130:X193" si="27">+$P130*0.7</f>
        <v>2.5879143870397541</v>
      </c>
      <c r="Y130" s="489">
        <f t="shared" ref="Y130:Y193" si="28">+$P130*0.9*8750/7500</f>
        <v>3.8818715805596313</v>
      </c>
      <c r="Z130" s="489">
        <f t="shared" ref="Z130:Z193" si="29">+$P130*10000/7500</f>
        <v>4.9293607372185786</v>
      </c>
      <c r="AA130" s="487">
        <v>3.70218994140625</v>
      </c>
      <c r="AB130" s="485">
        <v>8.9948037109375001</v>
      </c>
      <c r="AC130" s="485">
        <v>8.6474677734374996</v>
      </c>
      <c r="AD130" s="489">
        <f t="shared" ref="AD130:AD193" si="30">+S130*1.09375</f>
        <v>7.1172914428710934</v>
      </c>
      <c r="AE130" s="489">
        <f t="shared" ref="AE130:AE193" si="31">+S130*0.756013745704467</f>
        <v>4.9195612918814406</v>
      </c>
    </row>
    <row r="131" spans="1:31" x14ac:dyDescent="0.2">
      <c r="A131" s="485">
        <v>5.5947956227982942</v>
      </c>
      <c r="B131" s="485">
        <f t="shared" si="22"/>
        <v>7.624994263998242</v>
      </c>
      <c r="C131" s="486">
        <v>7.7255420785065958</v>
      </c>
      <c r="D131" s="486">
        <v>7.5244464494898882</v>
      </c>
      <c r="E131" s="487">
        <v>4.7669290673828124</v>
      </c>
      <c r="F131" s="486">
        <v>9.1759507251014654</v>
      </c>
      <c r="G131" s="487">
        <v>2.7215187695312499</v>
      </c>
      <c r="H131" s="487">
        <v>3.4710860327148438</v>
      </c>
      <c r="I131" s="487">
        <v>4.6401697705078124</v>
      </c>
      <c r="J131" s="487">
        <v>4.6041722558593747</v>
      </c>
      <c r="K131" s="487">
        <v>5.769421225585937</v>
      </c>
      <c r="L131" s="487">
        <v>5.4881610107421874</v>
      </c>
      <c r="M131" s="481">
        <v>2.0468801320797452</v>
      </c>
      <c r="N131" s="481">
        <v>2.0468801320797452</v>
      </c>
      <c r="O131" s="486">
        <v>2.0468801320797452</v>
      </c>
      <c r="P131" s="486">
        <v>3.6750173014667369</v>
      </c>
      <c r="Q131" s="488">
        <f t="shared" si="23"/>
        <v>2.8609487167732413</v>
      </c>
      <c r="R131" s="487">
        <f t="shared" si="24"/>
        <v>3.6750173014667369</v>
      </c>
      <c r="S131" s="489">
        <v>6.4695515625000004</v>
      </c>
      <c r="T131" s="487">
        <f t="shared" ref="T131:T194" si="32">+C131</f>
        <v>7.7255420785065958</v>
      </c>
      <c r="U131" s="487">
        <v>0</v>
      </c>
      <c r="V131" s="489">
        <f t="shared" si="25"/>
        <v>3.3075155713200632</v>
      </c>
      <c r="W131" s="489">
        <f t="shared" si="26"/>
        <v>2.9400138411733896</v>
      </c>
      <c r="X131" s="489">
        <f t="shared" si="27"/>
        <v>2.5725121110267155</v>
      </c>
      <c r="Y131" s="489">
        <f t="shared" si="28"/>
        <v>3.8587681665400737</v>
      </c>
      <c r="Z131" s="489">
        <f t="shared" si="29"/>
        <v>4.900023068622315</v>
      </c>
      <c r="AA131" s="487">
        <v>3.6804100020559209</v>
      </c>
      <c r="AB131" s="485">
        <v>8.9326699218750001</v>
      </c>
      <c r="AC131" s="485">
        <v>8.5872734375000004</v>
      </c>
      <c r="AD131" s="489">
        <f t="shared" si="30"/>
        <v>7.0760720214843751</v>
      </c>
      <c r="AE131" s="489">
        <f t="shared" si="31"/>
        <v>4.8910699097938126</v>
      </c>
    </row>
    <row r="132" spans="1:31" x14ac:dyDescent="0.2">
      <c r="A132" s="485">
        <v>5.5612736065623469</v>
      </c>
      <c r="B132" s="485">
        <f t="shared" si="22"/>
        <v>7.5715672564593168</v>
      </c>
      <c r="C132" s="486">
        <v>7.6712461384105959</v>
      </c>
      <c r="D132" s="486">
        <v>7.4718883745080378</v>
      </c>
      <c r="E132" s="487">
        <v>4.7424124121093749</v>
      </c>
      <c r="F132" s="486">
        <v>9.1109044054947663</v>
      </c>
      <c r="G132" s="487">
        <v>2.7075219726562501</v>
      </c>
      <c r="H132" s="487">
        <v>3.4532341015624999</v>
      </c>
      <c r="I132" s="487">
        <v>4.6163053076171874</v>
      </c>
      <c r="J132" s="487">
        <v>4.5804929833984369</v>
      </c>
      <c r="K132" s="487">
        <v>5.7397490771484376</v>
      </c>
      <c r="L132" s="487">
        <v>5.4599353369140626</v>
      </c>
      <c r="M132" s="481">
        <v>2.0346768163222229</v>
      </c>
      <c r="N132" s="481">
        <v>2.0346768163222229</v>
      </c>
      <c r="O132" s="486">
        <v>2.0346768163222229</v>
      </c>
      <c r="P132" s="486">
        <v>3.6533113244516624</v>
      </c>
      <c r="Q132" s="488">
        <f t="shared" si="23"/>
        <v>2.8439940703869429</v>
      </c>
      <c r="R132" s="487">
        <f t="shared" si="24"/>
        <v>3.6533113244516624</v>
      </c>
      <c r="S132" s="489">
        <v>6.4323640624999996</v>
      </c>
      <c r="T132" s="487">
        <f t="shared" si="32"/>
        <v>7.6712461384105959</v>
      </c>
      <c r="U132" s="487">
        <v>0</v>
      </c>
      <c r="V132" s="489">
        <f t="shared" si="25"/>
        <v>3.2879801920064962</v>
      </c>
      <c r="W132" s="489">
        <f t="shared" si="26"/>
        <v>2.9226490595613299</v>
      </c>
      <c r="X132" s="489">
        <f t="shared" si="27"/>
        <v>2.5573179271161637</v>
      </c>
      <c r="Y132" s="489">
        <f t="shared" si="28"/>
        <v>3.8359768906742455</v>
      </c>
      <c r="Z132" s="489">
        <f t="shared" si="29"/>
        <v>4.8710817659355499</v>
      </c>
      <c r="AA132" s="487">
        <v>3.6589221191406249</v>
      </c>
      <c r="AB132" s="485">
        <v>8.8714316406249996</v>
      </c>
      <c r="AC132" s="485">
        <v>8.5279511718749994</v>
      </c>
      <c r="AD132" s="489">
        <f t="shared" si="30"/>
        <v>7.0353981933593746</v>
      </c>
      <c r="AE132" s="489">
        <f t="shared" si="31"/>
        <v>4.8629556486254266</v>
      </c>
    </row>
    <row r="133" spans="1:31" x14ac:dyDescent="0.2">
      <c r="A133" s="485">
        <v>5.5282099821502921</v>
      </c>
      <c r="B133" s="485">
        <f t="shared" si="22"/>
        <v>7.5189245909030955</v>
      </c>
      <c r="C133" s="486">
        <v>7.6177496915724108</v>
      </c>
      <c r="D133" s="486">
        <v>7.4200994902337802</v>
      </c>
      <c r="E133" s="487">
        <v>4.7180222167968751</v>
      </c>
      <c r="F133" s="486">
        <v>9.0468240798659725</v>
      </c>
      <c r="G133" s="487">
        <v>2.69359716796875</v>
      </c>
      <c r="H133" s="487">
        <v>3.435474055175781</v>
      </c>
      <c r="I133" s="487">
        <v>4.5925635156249998</v>
      </c>
      <c r="J133" s="487">
        <v>4.5569354345703124</v>
      </c>
      <c r="K133" s="487">
        <v>5.7102294384765617</v>
      </c>
      <c r="L133" s="487">
        <v>5.4318550683593747</v>
      </c>
      <c r="M133" s="481">
        <v>2.0226404462618448</v>
      </c>
      <c r="N133" s="481">
        <v>2.0226404462618448</v>
      </c>
      <c r="O133" s="486">
        <v>2.0226404462618448</v>
      </c>
      <c r="P133" s="486">
        <v>3.6318995473932656</v>
      </c>
      <c r="Q133" s="488">
        <f t="shared" si="23"/>
        <v>2.827269996827555</v>
      </c>
      <c r="R133" s="487">
        <f t="shared" si="24"/>
        <v>3.6318995473932656</v>
      </c>
      <c r="S133" s="489">
        <v>6.395663671875</v>
      </c>
      <c r="T133" s="487">
        <f t="shared" si="32"/>
        <v>7.6177496915724108</v>
      </c>
      <c r="U133" s="487">
        <v>0</v>
      </c>
      <c r="V133" s="489">
        <f t="shared" si="25"/>
        <v>3.2687095926539391</v>
      </c>
      <c r="W133" s="489">
        <f t="shared" si="26"/>
        <v>2.9055196379146127</v>
      </c>
      <c r="X133" s="489">
        <f t="shared" si="27"/>
        <v>2.5423296831752857</v>
      </c>
      <c r="Y133" s="489">
        <f t="shared" si="28"/>
        <v>3.813494524762929</v>
      </c>
      <c r="Z133" s="489">
        <f t="shared" si="29"/>
        <v>4.8425327298576875</v>
      </c>
      <c r="AA133" s="487">
        <v>3.6377206131784541</v>
      </c>
      <c r="AB133" s="485">
        <v>8.8110683593749997</v>
      </c>
      <c r="AC133" s="485">
        <v>8.4694833984375002</v>
      </c>
      <c r="AD133" s="489">
        <f t="shared" si="30"/>
        <v>6.9952571411132816</v>
      </c>
      <c r="AE133" s="489">
        <f t="shared" si="31"/>
        <v>4.8352096488402037</v>
      </c>
    </row>
    <row r="134" spans="1:31" x14ac:dyDescent="0.2">
      <c r="A134" s="485">
        <v>5.4955950136390452</v>
      </c>
      <c r="B134" s="485">
        <f t="shared" si="22"/>
        <v>7.4661983860229997</v>
      </c>
      <c r="C134" s="486">
        <v>7.5641707121150104</v>
      </c>
      <c r="D134" s="486">
        <v>7.368226059930989</v>
      </c>
      <c r="E134" s="487">
        <v>4.6937575341796878</v>
      </c>
      <c r="F134" s="486">
        <v>8.9826529812630458</v>
      </c>
      <c r="G134" s="487">
        <v>2.6797438818359374</v>
      </c>
      <c r="H134" s="487">
        <v>3.4178054199218746</v>
      </c>
      <c r="I134" s="487">
        <v>4.5689439208984375</v>
      </c>
      <c r="J134" s="487">
        <v>4.5334991357421872</v>
      </c>
      <c r="K134" s="487">
        <v>5.6808613623046869</v>
      </c>
      <c r="L134" s="487">
        <v>5.4039187841796874</v>
      </c>
      <c r="M134" s="481">
        <v>2.010572826091984</v>
      </c>
      <c r="N134" s="481">
        <v>2.010572826091984</v>
      </c>
      <c r="O134" s="486">
        <v>2.010572826091984</v>
      </c>
      <c r="P134" s="486">
        <v>3.6104294682832703</v>
      </c>
      <c r="Q134" s="488">
        <f t="shared" si="23"/>
        <v>2.8105011471876269</v>
      </c>
      <c r="R134" s="487">
        <f t="shared" si="24"/>
        <v>3.6104294682832703</v>
      </c>
      <c r="S134" s="489">
        <v>6.3594417968750001</v>
      </c>
      <c r="T134" s="487">
        <f t="shared" si="32"/>
        <v>7.5641707121150104</v>
      </c>
      <c r="U134" s="487">
        <v>0</v>
      </c>
      <c r="V134" s="489">
        <f t="shared" si="25"/>
        <v>3.2493865214549431</v>
      </c>
      <c r="W134" s="489">
        <f t="shared" si="26"/>
        <v>2.8883435746266164</v>
      </c>
      <c r="X134" s="489">
        <f t="shared" si="27"/>
        <v>2.5273006277982892</v>
      </c>
      <c r="Y134" s="489">
        <f t="shared" si="28"/>
        <v>3.7909509416974334</v>
      </c>
      <c r="Z134" s="489">
        <f t="shared" si="29"/>
        <v>4.813905957711027</v>
      </c>
      <c r="AA134" s="487">
        <v>3.6167998046875001</v>
      </c>
      <c r="AB134" s="485">
        <v>8.751560546875</v>
      </c>
      <c r="AC134" s="485">
        <v>8.4118515625000008</v>
      </c>
      <c r="AD134" s="489">
        <f t="shared" si="30"/>
        <v>6.9556394653320313</v>
      </c>
      <c r="AE134" s="489">
        <f t="shared" si="31"/>
        <v>4.8078254134450154</v>
      </c>
    </row>
    <row r="135" spans="1:31" x14ac:dyDescent="0.2">
      <c r="A135" s="485">
        <v>5.4634192444217042</v>
      </c>
      <c r="B135" s="485">
        <f t="shared" si="22"/>
        <v>7.4150726820252117</v>
      </c>
      <c r="C135" s="486">
        <v>7.5122203751025385</v>
      </c>
      <c r="D135" s="486">
        <v>7.3179249889478841</v>
      </c>
      <c r="E135" s="487">
        <v>4.6696174169921871</v>
      </c>
      <c r="F135" s="486">
        <v>8.9204402173036677</v>
      </c>
      <c r="G135" s="487">
        <v>2.665961877441406</v>
      </c>
      <c r="H135" s="487">
        <v>3.4002274853515626</v>
      </c>
      <c r="I135" s="487">
        <v>4.5454455761718746</v>
      </c>
      <c r="J135" s="487">
        <v>4.5101831396484382</v>
      </c>
      <c r="K135" s="487">
        <v>5.6516448486328121</v>
      </c>
      <c r="L135" s="487">
        <v>5.3761264843749998</v>
      </c>
      <c r="M135" s="481">
        <v>1.9988598070690775</v>
      </c>
      <c r="N135" s="481">
        <v>1.9988598070690775</v>
      </c>
      <c r="O135" s="486">
        <v>1.9988598070690775</v>
      </c>
      <c r="P135" s="486">
        <v>3.5895876852195676</v>
      </c>
      <c r="Q135" s="488">
        <f t="shared" si="23"/>
        <v>2.7942237461443225</v>
      </c>
      <c r="R135" s="487">
        <f t="shared" si="24"/>
        <v>3.5895876852195676</v>
      </c>
      <c r="S135" s="489">
        <v>6.3236882812499999</v>
      </c>
      <c r="T135" s="487">
        <f t="shared" si="32"/>
        <v>7.5122203751025385</v>
      </c>
      <c r="U135" s="487">
        <v>0</v>
      </c>
      <c r="V135" s="489">
        <f t="shared" si="25"/>
        <v>3.230628916697611</v>
      </c>
      <c r="W135" s="489">
        <f t="shared" si="26"/>
        <v>2.8716701481756544</v>
      </c>
      <c r="X135" s="489">
        <f t="shared" si="27"/>
        <v>2.5127113796536973</v>
      </c>
      <c r="Y135" s="489">
        <f t="shared" si="28"/>
        <v>3.7690670694805464</v>
      </c>
      <c r="Z135" s="489">
        <f t="shared" si="29"/>
        <v>4.7861169136260902</v>
      </c>
      <c r="AA135" s="487">
        <v>3.5961535773026316</v>
      </c>
      <c r="AB135" s="485">
        <v>8.6928906250000004</v>
      </c>
      <c r="AC135" s="485">
        <v>8.3550371093750009</v>
      </c>
      <c r="AD135" s="489">
        <f t="shared" si="30"/>
        <v>6.9165340576171879</v>
      </c>
      <c r="AE135" s="489">
        <f t="shared" si="31"/>
        <v>4.7807952641752554</v>
      </c>
    </row>
    <row r="136" spans="1:31" x14ac:dyDescent="0.2">
      <c r="A136" s="485">
        <v>5.431673487140797</v>
      </c>
      <c r="B136" s="485">
        <f t="shared" si="22"/>
        <v>7.3646806101460429</v>
      </c>
      <c r="C136" s="486">
        <v>7.4610176928152132</v>
      </c>
      <c r="D136" s="486">
        <v>7.2683435274768726</v>
      </c>
      <c r="E136" s="487">
        <v>4.6456013916015619</v>
      </c>
      <c r="F136" s="486">
        <v>8.8591302965280558</v>
      </c>
      <c r="G136" s="487">
        <v>2.6522509179687499</v>
      </c>
      <c r="H136" s="487">
        <v>3.3827400146484372</v>
      </c>
      <c r="I136" s="487">
        <v>4.522068481445312</v>
      </c>
      <c r="J136" s="487">
        <v>4.4869869726562497</v>
      </c>
      <c r="K136" s="487">
        <v>5.6225789501953125</v>
      </c>
      <c r="L136" s="487">
        <v>5.348477221679687</v>
      </c>
      <c r="M136" s="481">
        <v>1.9873033934537776</v>
      </c>
      <c r="N136" s="481">
        <v>1.9873033934537776</v>
      </c>
      <c r="O136" s="486">
        <v>1.9873033934537776</v>
      </c>
      <c r="P136" s="486">
        <v>3.5690220424034567</v>
      </c>
      <c r="Q136" s="488">
        <f t="shared" si="23"/>
        <v>2.778162717928617</v>
      </c>
      <c r="R136" s="487">
        <f t="shared" si="24"/>
        <v>3.5690220424034567</v>
      </c>
      <c r="S136" s="489">
        <v>6.2883937500000009</v>
      </c>
      <c r="T136" s="487">
        <f t="shared" si="32"/>
        <v>7.4610176928152132</v>
      </c>
      <c r="U136" s="487">
        <v>0</v>
      </c>
      <c r="V136" s="489">
        <f t="shared" si="25"/>
        <v>3.2121198381631109</v>
      </c>
      <c r="W136" s="489">
        <f t="shared" si="26"/>
        <v>2.8552176339227655</v>
      </c>
      <c r="X136" s="489">
        <f t="shared" si="27"/>
        <v>2.4983154296824197</v>
      </c>
      <c r="Y136" s="489">
        <f t="shared" si="28"/>
        <v>3.7474731445236293</v>
      </c>
      <c r="Z136" s="489">
        <f t="shared" si="29"/>
        <v>4.7586960565379419</v>
      </c>
      <c r="AA136" s="487">
        <v>3.5757764699835528</v>
      </c>
      <c r="AB136" s="485">
        <v>8.6350410156249993</v>
      </c>
      <c r="AC136" s="485">
        <v>8.2990224609375005</v>
      </c>
      <c r="AD136" s="489">
        <f t="shared" si="30"/>
        <v>6.8779306640625011</v>
      </c>
      <c r="AE136" s="489">
        <f t="shared" si="31"/>
        <v>4.7541121134020603</v>
      </c>
    </row>
    <row r="137" spans="1:31" x14ac:dyDescent="0.2">
      <c r="A137" s="485">
        <v>5.4003488140725819</v>
      </c>
      <c r="B137" s="485">
        <f t="shared" si="22"/>
        <v>7.3149985306414909</v>
      </c>
      <c r="C137" s="486">
        <v>7.4105385272553663</v>
      </c>
      <c r="D137" s="486">
        <v>7.2194585340276163</v>
      </c>
      <c r="E137" s="487">
        <v>4.6217089843750001</v>
      </c>
      <c r="F137" s="486">
        <v>8.798693910044598</v>
      </c>
      <c r="G137" s="487">
        <v>2.63861029296875</v>
      </c>
      <c r="H137" s="487">
        <v>3.3653425341796872</v>
      </c>
      <c r="I137" s="487">
        <v>4.4988112158203126</v>
      </c>
      <c r="J137" s="487">
        <v>4.4639106347656252</v>
      </c>
      <c r="K137" s="487">
        <v>5.593661772460937</v>
      </c>
      <c r="L137" s="487">
        <v>5.3209700488281255</v>
      </c>
      <c r="M137" s="481">
        <v>1.9758986827014053</v>
      </c>
      <c r="N137" s="481">
        <v>1.9758986827014053</v>
      </c>
      <c r="O137" s="486">
        <v>1.9758986827014053</v>
      </c>
      <c r="P137" s="486">
        <v>3.5487239458731703</v>
      </c>
      <c r="Q137" s="488">
        <f t="shared" si="23"/>
        <v>2.7623113142872877</v>
      </c>
      <c r="R137" s="487">
        <f t="shared" si="24"/>
        <v>3.5487239458731703</v>
      </c>
      <c r="S137" s="489">
        <v>6.253548828125</v>
      </c>
      <c r="T137" s="487">
        <f t="shared" si="32"/>
        <v>7.4105385272553663</v>
      </c>
      <c r="U137" s="487">
        <v>0</v>
      </c>
      <c r="V137" s="489">
        <f t="shared" si="25"/>
        <v>3.1938515512858534</v>
      </c>
      <c r="W137" s="489">
        <f t="shared" si="26"/>
        <v>2.8389791566985365</v>
      </c>
      <c r="X137" s="489">
        <f t="shared" si="27"/>
        <v>2.4841067621112192</v>
      </c>
      <c r="Y137" s="489">
        <f t="shared" si="28"/>
        <v>3.7261601431668292</v>
      </c>
      <c r="Z137" s="489">
        <f t="shared" si="29"/>
        <v>4.731631927830894</v>
      </c>
      <c r="AA137" s="487">
        <v>3.5556628032483553</v>
      </c>
      <c r="AB137" s="485">
        <v>8.5779951171875002</v>
      </c>
      <c r="AC137" s="485">
        <v>8.2437900390624996</v>
      </c>
      <c r="AD137" s="489">
        <f t="shared" si="30"/>
        <v>6.8398190307617188</v>
      </c>
      <c r="AE137" s="489">
        <f t="shared" si="31"/>
        <v>4.7277688734965615</v>
      </c>
    </row>
    <row r="138" spans="1:31" x14ac:dyDescent="0.2">
      <c r="A138" s="485">
        <v>5.3694365478961847</v>
      </c>
      <c r="B138" s="485">
        <f t="shared" si="22"/>
        <v>7.2660188655008255</v>
      </c>
      <c r="C138" s="486">
        <v>7.360775110842062</v>
      </c>
      <c r="D138" s="486">
        <v>7.1712626201595882</v>
      </c>
      <c r="E138" s="487">
        <v>4.5979397216796878</v>
      </c>
      <c r="F138" s="486">
        <v>8.7391215232196675</v>
      </c>
      <c r="G138" s="487">
        <v>2.625040002441406</v>
      </c>
      <c r="H138" s="487">
        <v>3.3480345703125001</v>
      </c>
      <c r="I138" s="487">
        <v>4.4756737792968746</v>
      </c>
      <c r="J138" s="487">
        <v>4.4409522314453129</v>
      </c>
      <c r="K138" s="487">
        <v>5.5648933154296873</v>
      </c>
      <c r="L138" s="487">
        <v>5.2936040185546878</v>
      </c>
      <c r="M138" s="481">
        <v>1.9646441969945465</v>
      </c>
      <c r="N138" s="481">
        <v>1.9646441969945465</v>
      </c>
      <c r="O138" s="486">
        <v>1.9646441969945465</v>
      </c>
      <c r="P138" s="486">
        <v>3.5286908387128455</v>
      </c>
      <c r="Q138" s="488">
        <f t="shared" si="23"/>
        <v>2.7466675178536959</v>
      </c>
      <c r="R138" s="487">
        <f t="shared" si="24"/>
        <v>3.5286908387128455</v>
      </c>
      <c r="S138" s="489">
        <v>6.2191449218750003</v>
      </c>
      <c r="T138" s="487">
        <f t="shared" si="32"/>
        <v>7.360775110842062</v>
      </c>
      <c r="U138" s="487">
        <v>0</v>
      </c>
      <c r="V138" s="489">
        <f t="shared" si="25"/>
        <v>3.1758217548415608</v>
      </c>
      <c r="W138" s="489">
        <f t="shared" si="26"/>
        <v>2.8229526709702766</v>
      </c>
      <c r="X138" s="489">
        <f t="shared" si="27"/>
        <v>2.4700835870989919</v>
      </c>
      <c r="Y138" s="489">
        <f t="shared" si="28"/>
        <v>3.7051253806484876</v>
      </c>
      <c r="Z138" s="489">
        <f t="shared" si="29"/>
        <v>4.704921118283794</v>
      </c>
      <c r="AA138" s="487">
        <v>3.5358075529399673</v>
      </c>
      <c r="AB138" s="485">
        <v>8.5217333984374992</v>
      </c>
      <c r="AC138" s="485">
        <v>8.1893251953125006</v>
      </c>
      <c r="AD138" s="489">
        <f t="shared" si="30"/>
        <v>6.8021897583007815</v>
      </c>
      <c r="AE138" s="489">
        <f t="shared" si="31"/>
        <v>4.7017590474656341</v>
      </c>
    </row>
    <row r="139" spans="1:31" x14ac:dyDescent="0.2">
      <c r="A139" s="485">
        <v>5.3389282528824111</v>
      </c>
      <c r="B139" s="485">
        <f t="shared" si="22"/>
        <v>7.2169348758909795</v>
      </c>
      <c r="C139" s="486">
        <v>7.3109077396679822</v>
      </c>
      <c r="D139" s="486">
        <v>7.1229620121139767</v>
      </c>
      <c r="E139" s="487">
        <v>4.5742921826171878</v>
      </c>
      <c r="F139" s="486">
        <v>8.6794316648999157</v>
      </c>
      <c r="G139" s="487">
        <v>2.6115393359375001</v>
      </c>
      <c r="H139" s="487">
        <v>3.3308156494140624</v>
      </c>
      <c r="I139" s="487">
        <v>4.4526552246093747</v>
      </c>
      <c r="J139" s="487">
        <v>4.418112709960937</v>
      </c>
      <c r="K139" s="487">
        <v>5.5362731054687497</v>
      </c>
      <c r="L139" s="487">
        <v>5.2663791308593755</v>
      </c>
      <c r="M139" s="481">
        <v>1.9533547662020798</v>
      </c>
      <c r="N139" s="481">
        <v>1.9533547662020798</v>
      </c>
      <c r="O139" s="486">
        <v>1.9533547662020798</v>
      </c>
      <c r="P139" s="486">
        <v>3.5085931756930329</v>
      </c>
      <c r="Q139" s="488">
        <f t="shared" si="23"/>
        <v>2.7309739709475562</v>
      </c>
      <c r="R139" s="487">
        <f t="shared" si="24"/>
        <v>3.5085931756930329</v>
      </c>
      <c r="S139" s="489">
        <v>6.1851730468750006</v>
      </c>
      <c r="T139" s="487">
        <f t="shared" si="32"/>
        <v>7.3109077396679822</v>
      </c>
      <c r="U139" s="487">
        <v>0</v>
      </c>
      <c r="V139" s="489">
        <f t="shared" si="25"/>
        <v>3.1577338581237298</v>
      </c>
      <c r="W139" s="489">
        <f t="shared" si="26"/>
        <v>2.8068745405544266</v>
      </c>
      <c r="X139" s="489">
        <f t="shared" si="27"/>
        <v>2.4560152229851226</v>
      </c>
      <c r="Y139" s="489">
        <f t="shared" si="28"/>
        <v>3.6840228344776849</v>
      </c>
      <c r="Z139" s="489">
        <f t="shared" si="29"/>
        <v>4.6781242342573774</v>
      </c>
      <c r="AA139" s="487">
        <v>3.5162054764597039</v>
      </c>
      <c r="AB139" s="485">
        <v>8.4662412109375005</v>
      </c>
      <c r="AC139" s="485">
        <v>8.1356098632812497</v>
      </c>
      <c r="AD139" s="489">
        <f t="shared" si="30"/>
        <v>6.7650330200195317</v>
      </c>
      <c r="AE139" s="489">
        <f t="shared" si="31"/>
        <v>4.6760758429982801</v>
      </c>
    </row>
    <row r="140" spans="1:31" x14ac:dyDescent="0.2">
      <c r="A140" s="485">
        <v>5.3088157264470359</v>
      </c>
      <c r="B140" s="485">
        <f t="shared" si="22"/>
        <v>7.1708627694222145</v>
      </c>
      <c r="C140" s="486">
        <v>7.2641021674229673</v>
      </c>
      <c r="D140" s="486">
        <v>7.0776233714214607</v>
      </c>
      <c r="E140" s="487">
        <v>4.5507668408203124</v>
      </c>
      <c r="F140" s="486">
        <v>8.6234130071681481</v>
      </c>
      <c r="G140" s="487">
        <v>2.5981080566406249</v>
      </c>
      <c r="H140" s="487">
        <v>3.3136852978515625</v>
      </c>
      <c r="I140" s="487">
        <v>4.4297550781249999</v>
      </c>
      <c r="J140" s="487">
        <v>4.3953901757812499</v>
      </c>
      <c r="K140" s="487">
        <v>5.507799721679687</v>
      </c>
      <c r="L140" s="487">
        <v>5.2392934912109377</v>
      </c>
      <c r="M140" s="481">
        <v>1.9427480544801501</v>
      </c>
      <c r="N140" s="481">
        <v>1.9427480544801501</v>
      </c>
      <c r="O140" s="486">
        <v>1.9427480544801501</v>
      </c>
      <c r="P140" s="486">
        <v>3.4897087696728577</v>
      </c>
      <c r="Q140" s="488">
        <f t="shared" si="23"/>
        <v>2.7162284120765037</v>
      </c>
      <c r="R140" s="487">
        <f t="shared" si="24"/>
        <v>3.4897087696728577</v>
      </c>
      <c r="S140" s="489">
        <v>6.151625390625</v>
      </c>
      <c r="T140" s="487">
        <f t="shared" si="32"/>
        <v>7.2641021674229673</v>
      </c>
      <c r="U140" s="487">
        <v>0</v>
      </c>
      <c r="V140" s="489">
        <f t="shared" si="25"/>
        <v>3.1407378927055718</v>
      </c>
      <c r="W140" s="489">
        <f t="shared" si="26"/>
        <v>2.7917670157382863</v>
      </c>
      <c r="X140" s="489">
        <f t="shared" si="27"/>
        <v>2.4427961387710004</v>
      </c>
      <c r="Y140" s="489">
        <f t="shared" si="28"/>
        <v>3.6641942081565002</v>
      </c>
      <c r="Z140" s="489">
        <f t="shared" si="29"/>
        <v>4.6529450262304772</v>
      </c>
      <c r="AA140" s="487">
        <v>3.4968517680921054</v>
      </c>
      <c r="AB140" s="485">
        <v>8.4115029296875008</v>
      </c>
      <c r="AC140" s="485">
        <v>8.0826289062499992</v>
      </c>
      <c r="AD140" s="489">
        <f t="shared" si="30"/>
        <v>6.7283402709960942</v>
      </c>
      <c r="AE140" s="489">
        <f t="shared" si="31"/>
        <v>4.6507133537371113</v>
      </c>
    </row>
    <row r="141" spans="1:31" x14ac:dyDescent="0.2">
      <c r="A141" s="485">
        <v>5.2790909910463375</v>
      </c>
      <c r="B141" s="485">
        <f t="shared" si="22"/>
        <v>7.1254142691941986</v>
      </c>
      <c r="C141" s="486">
        <v>7.2179319237479822</v>
      </c>
      <c r="D141" s="486">
        <v>7.0328966146404159</v>
      </c>
      <c r="E141" s="487">
        <v>4.5273618017578121</v>
      </c>
      <c r="F141" s="486">
        <v>8.5681608689903861</v>
      </c>
      <c r="G141" s="487">
        <v>2.5847459277343749</v>
      </c>
      <c r="H141" s="487">
        <v>3.2966430419921875</v>
      </c>
      <c r="I141" s="487">
        <v>4.4069728662109373</v>
      </c>
      <c r="J141" s="487">
        <v>4.37278462890625</v>
      </c>
      <c r="K141" s="487">
        <v>5.4794731640624992</v>
      </c>
      <c r="L141" s="487">
        <v>5.2123480468750003</v>
      </c>
      <c r="M141" s="481">
        <v>1.9322750834598632</v>
      </c>
      <c r="N141" s="481">
        <v>1.9322750834598632</v>
      </c>
      <c r="O141" s="486">
        <v>1.9322750834598632</v>
      </c>
      <c r="P141" s="486">
        <v>3.4710604029523866</v>
      </c>
      <c r="Q141" s="488">
        <f t="shared" si="23"/>
        <v>2.7016677432061247</v>
      </c>
      <c r="R141" s="487">
        <f t="shared" si="24"/>
        <v>3.4710604029523866</v>
      </c>
      <c r="S141" s="489">
        <v>6.1184933593750008</v>
      </c>
      <c r="T141" s="487">
        <f t="shared" si="32"/>
        <v>7.2179319237479822</v>
      </c>
      <c r="U141" s="487">
        <v>0</v>
      </c>
      <c r="V141" s="489">
        <f t="shared" si="25"/>
        <v>3.1239543626571482</v>
      </c>
      <c r="W141" s="489">
        <f t="shared" si="26"/>
        <v>2.7768483223619094</v>
      </c>
      <c r="X141" s="489">
        <f t="shared" si="27"/>
        <v>2.4297422820666705</v>
      </c>
      <c r="Y141" s="489">
        <f t="shared" si="28"/>
        <v>3.6446134231000062</v>
      </c>
      <c r="Z141" s="489">
        <f t="shared" si="29"/>
        <v>4.6280805372698488</v>
      </c>
      <c r="AA141" s="487">
        <v>3.4777409667968748</v>
      </c>
      <c r="AB141" s="485">
        <v>8.3575019531250003</v>
      </c>
      <c r="AC141" s="485">
        <v>8.0303671874999996</v>
      </c>
      <c r="AD141" s="489">
        <f t="shared" si="30"/>
        <v>6.692102111816407</v>
      </c>
      <c r="AE141" s="489">
        <f t="shared" si="31"/>
        <v>4.625665082689002</v>
      </c>
    </row>
    <row r="142" spans="1:31" x14ac:dyDescent="0.2">
      <c r="A142" s="485">
        <v>5.2497462864377304</v>
      </c>
      <c r="B142" s="485">
        <f t="shared" si="22"/>
        <v>7.0790496654543809</v>
      </c>
      <c r="C142" s="486">
        <v>7.1708328129467347</v>
      </c>
      <c r="D142" s="486">
        <v>6.9872665179620279</v>
      </c>
      <c r="E142" s="487">
        <v>4.5040775390624992</v>
      </c>
      <c r="F142" s="486">
        <v>8.5118032501965359</v>
      </c>
      <c r="G142" s="487">
        <v>2.5714524755859376</v>
      </c>
      <c r="H142" s="487">
        <v>3.2796884082031248</v>
      </c>
      <c r="I142" s="487">
        <v>4.3843076416015618</v>
      </c>
      <c r="J142" s="487">
        <v>4.3502955957031251</v>
      </c>
      <c r="K142" s="487">
        <v>5.4512920117187491</v>
      </c>
      <c r="L142" s="487">
        <v>5.1855409033203124</v>
      </c>
      <c r="M142" s="481">
        <v>1.9215811548104043</v>
      </c>
      <c r="N142" s="481">
        <v>1.9215811548104043</v>
      </c>
      <c r="O142" s="486">
        <v>1.9215811548104043</v>
      </c>
      <c r="P142" s="486">
        <v>3.4520165290338132</v>
      </c>
      <c r="Q142" s="488">
        <f t="shared" si="23"/>
        <v>2.6867988419221085</v>
      </c>
      <c r="R142" s="487">
        <f t="shared" si="24"/>
        <v>3.4520165290338132</v>
      </c>
      <c r="S142" s="489">
        <v>6.0857687499999997</v>
      </c>
      <c r="T142" s="487">
        <f t="shared" si="32"/>
        <v>7.1708328129467347</v>
      </c>
      <c r="U142" s="487">
        <v>0</v>
      </c>
      <c r="V142" s="489">
        <f t="shared" si="25"/>
        <v>3.1068148761304317</v>
      </c>
      <c r="W142" s="489">
        <f t="shared" si="26"/>
        <v>2.7616132232270507</v>
      </c>
      <c r="X142" s="489">
        <f t="shared" si="27"/>
        <v>2.4164115703236693</v>
      </c>
      <c r="Y142" s="489">
        <f t="shared" si="28"/>
        <v>3.6246173554855035</v>
      </c>
      <c r="Z142" s="489">
        <f t="shared" si="29"/>
        <v>4.6026887053784176</v>
      </c>
      <c r="AA142" s="487">
        <v>3.4588689221833882</v>
      </c>
      <c r="AB142" s="485">
        <v>8.3042246093749998</v>
      </c>
      <c r="AC142" s="485">
        <v>7.9788110351562498</v>
      </c>
      <c r="AD142" s="489">
        <f t="shared" si="30"/>
        <v>6.6563095703124997</v>
      </c>
      <c r="AE142" s="489">
        <f t="shared" si="31"/>
        <v>4.6009248281786919</v>
      </c>
    </row>
    <row r="143" spans="1:31" x14ac:dyDescent="0.2">
      <c r="A143" s="485">
        <v>5.2207740622272247</v>
      </c>
      <c r="B143" s="485">
        <f t="shared" si="22"/>
        <v>7.0333175098214094</v>
      </c>
      <c r="C143" s="486">
        <v>7.1243779637692306</v>
      </c>
      <c r="D143" s="486">
        <v>6.9422570558735881</v>
      </c>
      <c r="E143" s="487">
        <v>4.4809131054687494</v>
      </c>
      <c r="F143" s="486">
        <v>8.4562226694243261</v>
      </c>
      <c r="G143" s="487">
        <v>2.5582274633789059</v>
      </c>
      <c r="H143" s="487">
        <v>3.2628209228515623</v>
      </c>
      <c r="I143" s="487">
        <v>4.3617594042968744</v>
      </c>
      <c r="J143" s="487">
        <v>4.3279221289062502</v>
      </c>
      <c r="K143" s="487">
        <v>5.4232557910156247</v>
      </c>
      <c r="L143" s="487">
        <v>5.1588720605468747</v>
      </c>
      <c r="M143" s="481">
        <v>1.911023107267652</v>
      </c>
      <c r="N143" s="481">
        <v>1.911023107267652</v>
      </c>
      <c r="O143" s="486">
        <v>1.911023107267652</v>
      </c>
      <c r="P143" s="486">
        <v>3.4332125544027456</v>
      </c>
      <c r="Q143" s="488">
        <f t="shared" si="23"/>
        <v>2.6721178308351989</v>
      </c>
      <c r="R143" s="487">
        <f t="shared" si="24"/>
        <v>3.4332125544027456</v>
      </c>
      <c r="S143" s="489">
        <v>6.0534437500000005</v>
      </c>
      <c r="T143" s="487">
        <f t="shared" si="32"/>
        <v>7.1243779637692306</v>
      </c>
      <c r="U143" s="487">
        <v>0</v>
      </c>
      <c r="V143" s="489">
        <f t="shared" si="25"/>
        <v>3.0898912989624709</v>
      </c>
      <c r="W143" s="489">
        <f t="shared" si="26"/>
        <v>2.7465700435221967</v>
      </c>
      <c r="X143" s="489">
        <f t="shared" si="27"/>
        <v>2.403248788081922</v>
      </c>
      <c r="Y143" s="489">
        <f t="shared" si="28"/>
        <v>3.6048731821228825</v>
      </c>
      <c r="Z143" s="489">
        <f t="shared" si="29"/>
        <v>4.5776167392036609</v>
      </c>
      <c r="AA143" s="487">
        <v>3.4402308285361842</v>
      </c>
      <c r="AB143" s="485">
        <v>8.2516552734374997</v>
      </c>
      <c r="AC143" s="485">
        <v>7.9279443359375001</v>
      </c>
      <c r="AD143" s="489">
        <f t="shared" si="30"/>
        <v>6.6209541015625009</v>
      </c>
      <c r="AE143" s="489">
        <f t="shared" si="31"/>
        <v>4.5764866838487954</v>
      </c>
    </row>
    <row r="144" spans="1:31" x14ac:dyDescent="0.2">
      <c r="A144" s="485">
        <v>5.1921669707489784</v>
      </c>
      <c r="B144" s="485">
        <f t="shared" si="22"/>
        <v>6.9881980854522592</v>
      </c>
      <c r="C144" s="486">
        <v>7.0785472549039952</v>
      </c>
      <c r="D144" s="486">
        <v>6.8978489160005241</v>
      </c>
      <c r="E144" s="487">
        <v>4.4578680273437499</v>
      </c>
      <c r="F144" s="486">
        <v>8.4013947336053665</v>
      </c>
      <c r="G144" s="487">
        <v>2.5450704174804688</v>
      </c>
      <c r="H144" s="487">
        <v>3.2460401123046871</v>
      </c>
      <c r="I144" s="487">
        <v>4.3393262597656248</v>
      </c>
      <c r="J144" s="487">
        <v>4.3056637548828123</v>
      </c>
      <c r="K144" s="487">
        <v>5.3953635546875001</v>
      </c>
      <c r="L144" s="487">
        <v>5.1323396240234374</v>
      </c>
      <c r="M144" s="481">
        <v>1.900596823963403</v>
      </c>
      <c r="N144" s="481">
        <v>1.900596823963403</v>
      </c>
      <c r="O144" s="486">
        <v>1.900596823963403</v>
      </c>
      <c r="P144" s="486">
        <v>3.414641250465229</v>
      </c>
      <c r="Q144" s="488">
        <f t="shared" si="23"/>
        <v>2.657619037214316</v>
      </c>
      <c r="R144" s="487">
        <f t="shared" si="24"/>
        <v>3.414641250465229</v>
      </c>
      <c r="S144" s="489">
        <v>6.0215113281249995</v>
      </c>
      <c r="T144" s="487">
        <f t="shared" si="32"/>
        <v>7.0785472549039952</v>
      </c>
      <c r="U144" s="487">
        <v>0</v>
      </c>
      <c r="V144" s="489">
        <f t="shared" si="25"/>
        <v>3.0731771254187064</v>
      </c>
      <c r="W144" s="489">
        <f t="shared" si="26"/>
        <v>2.7317130003721832</v>
      </c>
      <c r="X144" s="489">
        <f t="shared" si="27"/>
        <v>2.3902488753256601</v>
      </c>
      <c r="Y144" s="489">
        <f t="shared" si="28"/>
        <v>3.5853733129884908</v>
      </c>
      <c r="Z144" s="489">
        <f t="shared" si="29"/>
        <v>4.5528550006203057</v>
      </c>
      <c r="AA144" s="487">
        <v>3.4218218801398028</v>
      </c>
      <c r="AB144" s="485">
        <v>8.1997792968750005</v>
      </c>
      <c r="AC144" s="485">
        <v>7.8777543945312498</v>
      </c>
      <c r="AD144" s="489">
        <f t="shared" si="30"/>
        <v>6.5860280151367183</v>
      </c>
      <c r="AE144" s="489">
        <f t="shared" si="31"/>
        <v>4.5523453339776605</v>
      </c>
    </row>
    <row r="145" spans="1:31" x14ac:dyDescent="0.2">
      <c r="A145" s="485">
        <v>5.1639178602294411</v>
      </c>
      <c r="B145" s="485">
        <f t="shared" si="22"/>
        <v>6.9436854989155883</v>
      </c>
      <c r="C145" s="486">
        <v>7.0333346478669672</v>
      </c>
      <c r="D145" s="486">
        <v>6.8540363499642103</v>
      </c>
      <c r="E145" s="487">
        <v>4.4349413574218746</v>
      </c>
      <c r="F145" s="486">
        <v>8.3473120390575577</v>
      </c>
      <c r="G145" s="487">
        <v>2.5319811010742184</v>
      </c>
      <c r="H145" s="487">
        <v>3.2293457397460941</v>
      </c>
      <c r="I145" s="487">
        <v>4.3170091552734373</v>
      </c>
      <c r="J145" s="487">
        <v>4.2835195263671872</v>
      </c>
      <c r="K145" s="487">
        <v>5.3676153027343743</v>
      </c>
      <c r="L145" s="487">
        <v>5.1059440673828123</v>
      </c>
      <c r="M145" s="481">
        <v>1.8903011550220961</v>
      </c>
      <c r="N145" s="481">
        <v>1.8903011550220961</v>
      </c>
      <c r="O145" s="486">
        <v>1.8903011550220961</v>
      </c>
      <c r="P145" s="486">
        <v>3.396287142570007</v>
      </c>
      <c r="Q145" s="488">
        <f t="shared" si="23"/>
        <v>2.6432941487960515</v>
      </c>
      <c r="R145" s="487">
        <f t="shared" si="24"/>
        <v>3.396287142570007</v>
      </c>
      <c r="S145" s="489">
        <v>5.9899636718750005</v>
      </c>
      <c r="T145" s="487">
        <f t="shared" si="32"/>
        <v>7.0333346478669672</v>
      </c>
      <c r="U145" s="487">
        <v>0</v>
      </c>
      <c r="V145" s="489">
        <f t="shared" si="25"/>
        <v>3.0566584283130065</v>
      </c>
      <c r="W145" s="489">
        <f t="shared" si="26"/>
        <v>2.7170297140560056</v>
      </c>
      <c r="X145" s="489">
        <f t="shared" si="27"/>
        <v>2.3774009997990047</v>
      </c>
      <c r="Y145" s="489">
        <f t="shared" si="28"/>
        <v>3.5661014996985076</v>
      </c>
      <c r="Z145" s="489">
        <f t="shared" si="29"/>
        <v>4.5283828567600093</v>
      </c>
      <c r="AA145" s="487">
        <v>3.4036381450452304</v>
      </c>
      <c r="AB145" s="485">
        <v>8.1485849609374998</v>
      </c>
      <c r="AC145" s="485">
        <v>7.8282270507812504</v>
      </c>
      <c r="AD145" s="489">
        <f t="shared" si="30"/>
        <v>6.5515227661132815</v>
      </c>
      <c r="AE145" s="489">
        <f t="shared" si="31"/>
        <v>4.5284948722079017</v>
      </c>
    </row>
    <row r="146" spans="1:31" x14ac:dyDescent="0.2">
      <c r="A146" s="485">
        <v>5.1360197682151334</v>
      </c>
      <c r="B146" s="485">
        <f t="shared" si="22"/>
        <v>6.8990473979631943</v>
      </c>
      <c r="C146" s="486">
        <v>6.9879962307484726</v>
      </c>
      <c r="D146" s="486">
        <v>6.8100985651779151</v>
      </c>
      <c r="E146" s="487">
        <v>4.4121321484375002</v>
      </c>
      <c r="F146" s="486">
        <v>8.2930845821375101</v>
      </c>
      <c r="G146" s="487">
        <v>2.5189590405273439</v>
      </c>
      <c r="H146" s="487">
        <v>3.2127370947265623</v>
      </c>
      <c r="I146" s="487">
        <v>4.2948066699218748</v>
      </c>
      <c r="J146" s="487">
        <v>4.2614894433593751</v>
      </c>
      <c r="K146" s="487">
        <v>5.340009614257812</v>
      </c>
      <c r="L146" s="487">
        <v>5.0796839697265623</v>
      </c>
      <c r="M146" s="481">
        <v>1.8799634329275348</v>
      </c>
      <c r="N146" s="481">
        <v>1.8799634329275348</v>
      </c>
      <c r="O146" s="486">
        <v>1.8799634329275348</v>
      </c>
      <c r="P146" s="486">
        <v>3.3777649397178164</v>
      </c>
      <c r="Q146" s="488">
        <f t="shared" si="23"/>
        <v>2.6288641863226756</v>
      </c>
      <c r="R146" s="487">
        <f t="shared" si="24"/>
        <v>3.3777649397178164</v>
      </c>
      <c r="S146" s="489">
        <v>5.9587929687500001</v>
      </c>
      <c r="T146" s="487">
        <f t="shared" si="32"/>
        <v>6.9879962307484726</v>
      </c>
      <c r="U146" s="487">
        <v>0</v>
      </c>
      <c r="V146" s="489">
        <f t="shared" si="25"/>
        <v>3.0399884457460349</v>
      </c>
      <c r="W146" s="489">
        <f t="shared" si="26"/>
        <v>2.7022119517742533</v>
      </c>
      <c r="X146" s="489">
        <f t="shared" si="27"/>
        <v>2.3644354578024713</v>
      </c>
      <c r="Y146" s="489">
        <f t="shared" si="28"/>
        <v>3.5466531867037072</v>
      </c>
      <c r="Z146" s="489">
        <f t="shared" si="29"/>
        <v>4.5036865862904225</v>
      </c>
      <c r="AA146" s="487">
        <v>3.3856750359786183</v>
      </c>
      <c r="AB146" s="485">
        <v>8.0980561523437498</v>
      </c>
      <c r="AC146" s="485">
        <v>7.7793486328124999</v>
      </c>
      <c r="AD146" s="489">
        <f t="shared" si="30"/>
        <v>6.5174298095703129</v>
      </c>
      <c r="AE146" s="489">
        <f t="shared" si="31"/>
        <v>4.5049293921821283</v>
      </c>
    </row>
    <row r="147" spans="1:31" x14ac:dyDescent="0.2">
      <c r="A147" s="485">
        <v>5.1084659152888925</v>
      </c>
      <c r="B147" s="485">
        <f t="shared" si="22"/>
        <v>6.8557117719816176</v>
      </c>
      <c r="C147" s="486">
        <v>6.9439823297087129</v>
      </c>
      <c r="D147" s="486">
        <v>6.7674412142545215</v>
      </c>
      <c r="E147" s="487">
        <v>4.3894404003906251</v>
      </c>
      <c r="F147" s="486">
        <v>8.2404468107315125</v>
      </c>
      <c r="G147" s="487">
        <v>2.5060039990234375</v>
      </c>
      <c r="H147" s="487">
        <v>3.1962139404296876</v>
      </c>
      <c r="I147" s="487">
        <v>4.2727183300781251</v>
      </c>
      <c r="J147" s="487">
        <v>4.2395725585937498</v>
      </c>
      <c r="K147" s="487">
        <v>5.3125460156250002</v>
      </c>
      <c r="L147" s="487">
        <v>5.0535588574218746</v>
      </c>
      <c r="M147" s="481">
        <v>1.8698750700012301</v>
      </c>
      <c r="N147" s="481">
        <v>1.8698750700012301</v>
      </c>
      <c r="O147" s="486">
        <v>1.8698750700012301</v>
      </c>
      <c r="P147" s="486">
        <v>3.359639872908224</v>
      </c>
      <c r="Q147" s="488">
        <f t="shared" si="23"/>
        <v>2.6147574714547268</v>
      </c>
      <c r="R147" s="487">
        <f t="shared" si="24"/>
        <v>3.359639872908224</v>
      </c>
      <c r="S147" s="489">
        <v>5.9279933593750007</v>
      </c>
      <c r="T147" s="487">
        <f t="shared" si="32"/>
        <v>6.9439823297087129</v>
      </c>
      <c r="U147" s="487">
        <v>0</v>
      </c>
      <c r="V147" s="489">
        <f t="shared" si="25"/>
        <v>3.0236758856174015</v>
      </c>
      <c r="W147" s="489">
        <f t="shared" si="26"/>
        <v>2.6877118983265795</v>
      </c>
      <c r="X147" s="489">
        <f t="shared" si="27"/>
        <v>2.3517479110357566</v>
      </c>
      <c r="Y147" s="489">
        <f t="shared" si="28"/>
        <v>3.5276218665536354</v>
      </c>
      <c r="Z147" s="489">
        <f t="shared" si="29"/>
        <v>4.4795198305442989</v>
      </c>
      <c r="AA147" s="487">
        <v>3.3679286209909538</v>
      </c>
      <c r="AB147" s="485">
        <v>8.0481811523437496</v>
      </c>
      <c r="AC147" s="485">
        <v>7.7311074218750004</v>
      </c>
      <c r="AD147" s="489">
        <f t="shared" si="30"/>
        <v>6.4837427368164073</v>
      </c>
      <c r="AE147" s="489">
        <f t="shared" si="31"/>
        <v>4.4816444641323008</v>
      </c>
    </row>
    <row r="148" spans="1:31" x14ac:dyDescent="0.2">
      <c r="A148" s="485">
        <v>5.08124969901389</v>
      </c>
      <c r="B148" s="485">
        <f t="shared" si="22"/>
        <v>6.8129469285138269</v>
      </c>
      <c r="C148" s="486">
        <v>6.9005497084971434</v>
      </c>
      <c r="D148" s="486">
        <v>6.7253441485305103</v>
      </c>
      <c r="E148" s="487">
        <v>4.3668656396484371</v>
      </c>
      <c r="F148" s="486">
        <v>8.1885095484119219</v>
      </c>
      <c r="G148" s="487">
        <v>2.4931155029296872</v>
      </c>
      <c r="H148" s="487">
        <v>3.1797758032226562</v>
      </c>
      <c r="I148" s="487">
        <v>4.2507436621093744</v>
      </c>
      <c r="J148" s="487">
        <v>4.2177679248046873</v>
      </c>
      <c r="K148" s="487">
        <v>5.285223559570313</v>
      </c>
      <c r="L148" s="487">
        <v>5.02756873046875</v>
      </c>
      <c r="M148" s="481">
        <v>1.8598416255716146</v>
      </c>
      <c r="N148" s="481">
        <v>1.8598416255716146</v>
      </c>
      <c r="O148" s="486">
        <v>1.8598416255716146</v>
      </c>
      <c r="P148" s="486">
        <v>3.3416125937016385</v>
      </c>
      <c r="Q148" s="488">
        <f t="shared" si="23"/>
        <v>2.6007271096366265</v>
      </c>
      <c r="R148" s="487">
        <f t="shared" si="24"/>
        <v>3.3416125937016385</v>
      </c>
      <c r="S148" s="489">
        <v>5.8974972656250007</v>
      </c>
      <c r="T148" s="487">
        <f t="shared" si="32"/>
        <v>6.9005497084971434</v>
      </c>
      <c r="U148" s="487">
        <v>0</v>
      </c>
      <c r="V148" s="489">
        <f t="shared" si="25"/>
        <v>3.0074513343314746</v>
      </c>
      <c r="W148" s="489">
        <f t="shared" si="26"/>
        <v>2.6732900749613111</v>
      </c>
      <c r="X148" s="489">
        <f t="shared" si="27"/>
        <v>2.3391288155911467</v>
      </c>
      <c r="Y148" s="489">
        <f t="shared" si="28"/>
        <v>3.5086932233867203</v>
      </c>
      <c r="Z148" s="489">
        <f t="shared" si="29"/>
        <v>4.4554834582688514</v>
      </c>
      <c r="AA148" s="487">
        <v>3.3503945312500001</v>
      </c>
      <c r="AB148" s="485">
        <v>7.9989467773437504</v>
      </c>
      <c r="AC148" s="485">
        <v>7.6834892578125</v>
      </c>
      <c r="AD148" s="489">
        <f t="shared" si="30"/>
        <v>6.4503876342773445</v>
      </c>
      <c r="AE148" s="489">
        <f t="shared" si="31"/>
        <v>4.4585889980670084</v>
      </c>
    </row>
    <row r="149" spans="1:31" x14ac:dyDescent="0.2">
      <c r="A149" s="485">
        <v>5.0543646881278255</v>
      </c>
      <c r="B149" s="485">
        <f t="shared" si="22"/>
        <v>6.7707354694522568</v>
      </c>
      <c r="C149" s="486">
        <v>6.8576806185804111</v>
      </c>
      <c r="D149" s="486">
        <v>6.6837903203241034</v>
      </c>
      <c r="E149" s="487">
        <v>4.3444064453125</v>
      </c>
      <c r="F149" s="486">
        <v>8.1372513011377521</v>
      </c>
      <c r="G149" s="487">
        <v>2.4802933154296878</v>
      </c>
      <c r="H149" s="487">
        <v>3.1634222094726558</v>
      </c>
      <c r="I149" s="487">
        <v>4.2288821923828124</v>
      </c>
      <c r="J149" s="487">
        <v>4.1960760156249997</v>
      </c>
      <c r="K149" s="487">
        <v>5.2580417724609374</v>
      </c>
      <c r="L149" s="487">
        <v>5.0017116943359374</v>
      </c>
      <c r="M149" s="481">
        <v>1.8498617263422843</v>
      </c>
      <c r="N149" s="481">
        <v>1.8498617263422843</v>
      </c>
      <c r="O149" s="486">
        <v>1.8498617263422843</v>
      </c>
      <c r="P149" s="486">
        <v>3.323681520168237</v>
      </c>
      <c r="Q149" s="488">
        <f t="shared" si="23"/>
        <v>2.5867716232552604</v>
      </c>
      <c r="R149" s="487">
        <f t="shared" si="24"/>
        <v>3.323681520168237</v>
      </c>
      <c r="S149" s="489">
        <v>5.8671664062500009</v>
      </c>
      <c r="T149" s="487">
        <f t="shared" si="32"/>
        <v>6.8576806185804111</v>
      </c>
      <c r="U149" s="487">
        <v>0</v>
      </c>
      <c r="V149" s="489">
        <f t="shared" si="25"/>
        <v>2.9913133681514132</v>
      </c>
      <c r="W149" s="489">
        <f t="shared" si="26"/>
        <v>2.6589452161345899</v>
      </c>
      <c r="X149" s="489">
        <f t="shared" si="27"/>
        <v>2.3265770641177657</v>
      </c>
      <c r="Y149" s="489">
        <f t="shared" si="28"/>
        <v>3.4898655961766489</v>
      </c>
      <c r="Z149" s="489">
        <f t="shared" si="29"/>
        <v>4.4315753602243166</v>
      </c>
      <c r="AA149" s="487">
        <v>3.3330690532483551</v>
      </c>
      <c r="AB149" s="485">
        <v>7.9503413085937504</v>
      </c>
      <c r="AC149" s="485">
        <v>7.6364838867187501</v>
      </c>
      <c r="AD149" s="489">
        <f t="shared" si="30"/>
        <v>6.4172132568359386</v>
      </c>
      <c r="AE149" s="489">
        <f t="shared" si="31"/>
        <v>4.4356584514604798</v>
      </c>
    </row>
    <row r="150" spans="1:31" x14ac:dyDescent="0.2">
      <c r="A150" s="485">
        <v>5.0278046169734445</v>
      </c>
      <c r="B150" s="485">
        <f t="shared" si="22"/>
        <v>6.7290724594161233</v>
      </c>
      <c r="C150" s="486">
        <v>6.815370004314862</v>
      </c>
      <c r="D150" s="486">
        <v>6.6427749145173847</v>
      </c>
      <c r="E150" s="487">
        <v>4.3220632910156249</v>
      </c>
      <c r="F150" s="486">
        <v>8.0866658746065063</v>
      </c>
      <c r="G150" s="487">
        <v>2.467537199707031</v>
      </c>
      <c r="H150" s="487">
        <v>3.147152685546875</v>
      </c>
      <c r="I150" s="487">
        <v>4.2071329736328122</v>
      </c>
      <c r="J150" s="487">
        <v>4.1744954101562506</v>
      </c>
      <c r="K150" s="487">
        <v>5.2309997070312502</v>
      </c>
      <c r="L150" s="487">
        <v>4.97598822265625</v>
      </c>
      <c r="M150" s="481">
        <v>1.8399356702482184</v>
      </c>
      <c r="N150" s="481">
        <v>1.8399356702482184</v>
      </c>
      <c r="O150" s="486">
        <v>1.8399356702482184</v>
      </c>
      <c r="P150" s="486">
        <v>3.3058471876134301</v>
      </c>
      <c r="Q150" s="488">
        <f t="shared" si="23"/>
        <v>2.5728914289308245</v>
      </c>
      <c r="R150" s="487">
        <f t="shared" si="24"/>
        <v>3.3058471876134301</v>
      </c>
      <c r="S150" s="489">
        <v>5.8369914062500001</v>
      </c>
      <c r="T150" s="487">
        <f t="shared" si="32"/>
        <v>6.815370004314862</v>
      </c>
      <c r="U150" s="487">
        <v>0</v>
      </c>
      <c r="V150" s="489">
        <f t="shared" si="25"/>
        <v>2.9752624688520872</v>
      </c>
      <c r="W150" s="489">
        <f t="shared" si="26"/>
        <v>2.6446777500907444</v>
      </c>
      <c r="X150" s="489">
        <f t="shared" si="27"/>
        <v>2.314093031329401</v>
      </c>
      <c r="Y150" s="489">
        <f t="shared" si="28"/>
        <v>3.471139546994102</v>
      </c>
      <c r="Z150" s="489">
        <f t="shared" si="29"/>
        <v>4.4077962501512404</v>
      </c>
      <c r="AA150" s="487">
        <v>3.3159185469777959</v>
      </c>
      <c r="AB150" s="485">
        <v>7.9023515624999998</v>
      </c>
      <c r="AC150" s="485">
        <v>7.5900776367187497</v>
      </c>
      <c r="AD150" s="489">
        <f t="shared" si="30"/>
        <v>6.3842093505859374</v>
      </c>
      <c r="AE150" s="489">
        <f t="shared" si="31"/>
        <v>4.4128457366838472</v>
      </c>
    </row>
    <row r="151" spans="1:31" x14ac:dyDescent="0.2">
      <c r="A151" s="485">
        <v>5.0015633801315564</v>
      </c>
      <c r="B151" s="485">
        <f t="shared" si="22"/>
        <v>6.6872728979462153</v>
      </c>
      <c r="C151" s="486">
        <v>6.7729221827125121</v>
      </c>
      <c r="D151" s="486">
        <v>6.6016236131799193</v>
      </c>
      <c r="E151" s="487">
        <v>4.2998352294921878</v>
      </c>
      <c r="F151" s="486">
        <v>8.0359214084431319</v>
      </c>
      <c r="G151" s="487">
        <v>2.4548466821289061</v>
      </c>
      <c r="H151" s="487">
        <v>3.1309667578124998</v>
      </c>
      <c r="I151" s="487">
        <v>4.1854955322265619</v>
      </c>
      <c r="J151" s="487">
        <v>4.1530261083984366</v>
      </c>
      <c r="K151" s="487">
        <v>5.2040964160156253</v>
      </c>
      <c r="L151" s="487">
        <v>4.9503964208984375</v>
      </c>
      <c r="M151" s="481">
        <v>1.8299013216794706</v>
      </c>
      <c r="N151" s="481">
        <v>1.8299013216794706</v>
      </c>
      <c r="O151" s="486">
        <v>1.8299013216794706</v>
      </c>
      <c r="P151" s="486">
        <v>3.2878182839229781</v>
      </c>
      <c r="Q151" s="488">
        <f t="shared" si="23"/>
        <v>2.5588598028012246</v>
      </c>
      <c r="R151" s="487">
        <f t="shared" si="24"/>
        <v>3.2878182839229781</v>
      </c>
      <c r="S151" s="489">
        <v>5.8069718750000003</v>
      </c>
      <c r="T151" s="487">
        <f t="shared" si="32"/>
        <v>6.7729221827125121</v>
      </c>
      <c r="U151" s="487">
        <v>0</v>
      </c>
      <c r="V151" s="489">
        <f t="shared" si="25"/>
        <v>2.9590364555306805</v>
      </c>
      <c r="W151" s="489">
        <f t="shared" si="26"/>
        <v>2.6302546271383829</v>
      </c>
      <c r="X151" s="489">
        <f t="shared" si="27"/>
        <v>2.3014727987460843</v>
      </c>
      <c r="Y151" s="489">
        <f t="shared" si="28"/>
        <v>3.4522091981191272</v>
      </c>
      <c r="Z151" s="489">
        <f t="shared" si="29"/>
        <v>4.3837577118973048</v>
      </c>
      <c r="AA151" s="487">
        <v>3.298864810341283</v>
      </c>
      <c r="AB151" s="485">
        <v>7.8549653320312496</v>
      </c>
      <c r="AC151" s="485">
        <v>7.5442597656250001</v>
      </c>
      <c r="AD151" s="489">
        <f t="shared" si="30"/>
        <v>6.3513754882812501</v>
      </c>
      <c r="AE151" s="489">
        <f t="shared" si="31"/>
        <v>4.3901505584192426</v>
      </c>
    </row>
    <row r="152" spans="1:31" x14ac:dyDescent="0.2">
      <c r="A152" s="485">
        <v>4.9756350272765264</v>
      </c>
      <c r="B152" s="485">
        <f t="shared" si="22"/>
        <v>6.6479948747033504</v>
      </c>
      <c r="C152" s="486">
        <v>6.7330363361165935</v>
      </c>
      <c r="D152" s="486">
        <v>6.5629534132901082</v>
      </c>
      <c r="E152" s="487">
        <v>4.2777213134765626</v>
      </c>
      <c r="F152" s="486">
        <v>7.9882442059847216</v>
      </c>
      <c r="G152" s="487">
        <v>2.4422212890624997</v>
      </c>
      <c r="H152" s="487">
        <v>3.1148641894531246</v>
      </c>
      <c r="I152" s="487">
        <v>4.1639693945312501</v>
      </c>
      <c r="J152" s="487">
        <v>4.131667163085937</v>
      </c>
      <c r="K152" s="487">
        <v>5.1773318994140629</v>
      </c>
      <c r="L152" s="487">
        <v>4.9249367626953129</v>
      </c>
      <c r="M152" s="481">
        <v>1.8204029087103482</v>
      </c>
      <c r="N152" s="481">
        <v>1.8204029087103482</v>
      </c>
      <c r="O152" s="486">
        <v>1.8204029087103482</v>
      </c>
      <c r="P152" s="486">
        <v>3.2707523058518393</v>
      </c>
      <c r="Q152" s="488">
        <f t="shared" si="23"/>
        <v>2.5455776072810936</v>
      </c>
      <c r="R152" s="487">
        <f t="shared" si="24"/>
        <v>3.2707523058518393</v>
      </c>
      <c r="S152" s="489">
        <v>5.7771066406250009</v>
      </c>
      <c r="T152" s="487">
        <f t="shared" si="32"/>
        <v>6.7330363361165935</v>
      </c>
      <c r="U152" s="487">
        <v>0</v>
      </c>
      <c r="V152" s="489">
        <f t="shared" si="25"/>
        <v>2.9436770752666552</v>
      </c>
      <c r="W152" s="489">
        <f t="shared" si="26"/>
        <v>2.6166018446814716</v>
      </c>
      <c r="X152" s="489">
        <f t="shared" si="27"/>
        <v>2.2895266140962875</v>
      </c>
      <c r="Y152" s="489">
        <f t="shared" si="28"/>
        <v>3.4342899211444311</v>
      </c>
      <c r="Z152" s="489">
        <f t="shared" si="29"/>
        <v>4.3610030744691191</v>
      </c>
      <c r="AA152" s="487">
        <v>3.2818986687911185</v>
      </c>
      <c r="AB152" s="485">
        <v>7.8081728515625004</v>
      </c>
      <c r="AC152" s="485">
        <v>7.49901904296875</v>
      </c>
      <c r="AD152" s="489">
        <f t="shared" si="30"/>
        <v>6.3187103881835949</v>
      </c>
      <c r="AE152" s="489">
        <f t="shared" si="31"/>
        <v>4.367572030713057</v>
      </c>
    </row>
    <row r="153" spans="1:31" x14ac:dyDescent="0.2">
      <c r="A153" s="485">
        <v>4.9500009164955117</v>
      </c>
      <c r="B153" s="485">
        <f t="shared" si="22"/>
        <v>6.6092062767340565</v>
      </c>
      <c r="C153" s="486">
        <v>6.6936487851971158</v>
      </c>
      <c r="D153" s="486">
        <v>6.5247637682709962</v>
      </c>
      <c r="E153" s="487">
        <v>4.2557205957031243</v>
      </c>
      <c r="F153" s="486">
        <v>7.9411670569213024</v>
      </c>
      <c r="G153" s="487">
        <v>2.4296610205078126</v>
      </c>
      <c r="H153" s="487">
        <v>3.0988445068359374</v>
      </c>
      <c r="I153" s="487">
        <v>4.1425540869140622</v>
      </c>
      <c r="J153" s="487">
        <v>4.110417626953125</v>
      </c>
      <c r="K153" s="487">
        <v>5.1507047363281249</v>
      </c>
      <c r="L153" s="487">
        <v>4.8996078271484373</v>
      </c>
      <c r="M153" s="481">
        <v>1.8109546300968749</v>
      </c>
      <c r="N153" s="481">
        <v>1.8109546300968749</v>
      </c>
      <c r="O153" s="486">
        <v>1.8109546300968749</v>
      </c>
      <c r="P153" s="486">
        <v>3.2537764051248734</v>
      </c>
      <c r="Q153" s="488">
        <f t="shared" si="23"/>
        <v>2.5323655176108741</v>
      </c>
      <c r="R153" s="487">
        <f t="shared" si="24"/>
        <v>3.2537764051248734</v>
      </c>
      <c r="S153" s="489">
        <v>5.7473945312500003</v>
      </c>
      <c r="T153" s="487">
        <f t="shared" si="32"/>
        <v>6.6936487851971158</v>
      </c>
      <c r="U153" s="487">
        <v>0</v>
      </c>
      <c r="V153" s="489">
        <f t="shared" si="25"/>
        <v>2.9283987646123864</v>
      </c>
      <c r="W153" s="489">
        <f t="shared" si="26"/>
        <v>2.6030211240998988</v>
      </c>
      <c r="X153" s="489">
        <f t="shared" si="27"/>
        <v>2.2776434835874113</v>
      </c>
      <c r="Y153" s="489">
        <f t="shared" si="28"/>
        <v>3.4164652253811174</v>
      </c>
      <c r="Z153" s="489">
        <f t="shared" si="29"/>
        <v>4.3383685401664982</v>
      </c>
      <c r="AA153" s="487">
        <v>3.2650199038856909</v>
      </c>
      <c r="AB153" s="485">
        <v>7.7619619140624998</v>
      </c>
      <c r="AC153" s="485">
        <v>7.4543447265624998</v>
      </c>
      <c r="AD153" s="489">
        <f t="shared" si="30"/>
        <v>6.2862127685546882</v>
      </c>
      <c r="AE153" s="489">
        <f t="shared" si="31"/>
        <v>4.345109267611682</v>
      </c>
    </row>
    <row r="154" spans="1:31" x14ac:dyDescent="0.2">
      <c r="A154" s="485">
        <v>4.9245429982646023</v>
      </c>
      <c r="B154" s="485">
        <f t="shared" si="22"/>
        <v>6.569593764892689</v>
      </c>
      <c r="C154" s="486">
        <v>6.6534258901792551</v>
      </c>
      <c r="D154" s="486">
        <v>6.4857616396061228</v>
      </c>
      <c r="E154" s="487">
        <v>4.2338335498046877</v>
      </c>
      <c r="F154" s="486">
        <v>7.8930958843319061</v>
      </c>
      <c r="G154" s="487">
        <v>2.4171651660156246</v>
      </c>
      <c r="H154" s="487">
        <v>3.0829069995117186</v>
      </c>
      <c r="I154" s="487">
        <v>4.1212491357421879</v>
      </c>
      <c r="J154" s="487">
        <v>4.0892774999999997</v>
      </c>
      <c r="K154" s="487">
        <v>5.1242149267578121</v>
      </c>
      <c r="L154" s="487">
        <v>4.8744091406249996</v>
      </c>
      <c r="M154" s="481">
        <v>1.8012370581978685</v>
      </c>
      <c r="N154" s="481">
        <v>1.8012370581978685</v>
      </c>
      <c r="O154" s="486">
        <v>1.8012370581978685</v>
      </c>
      <c r="P154" s="486">
        <v>3.23631666006301</v>
      </c>
      <c r="Q154" s="488">
        <f t="shared" si="23"/>
        <v>2.5187768591304391</v>
      </c>
      <c r="R154" s="487">
        <f t="shared" si="24"/>
        <v>3.23631666006301</v>
      </c>
      <c r="S154" s="489">
        <v>5.7178359374999994</v>
      </c>
      <c r="T154" s="487">
        <f t="shared" si="32"/>
        <v>6.6534258901792551</v>
      </c>
      <c r="U154" s="487">
        <v>0</v>
      </c>
      <c r="V154" s="489">
        <f t="shared" si="25"/>
        <v>2.912684994056709</v>
      </c>
      <c r="W154" s="489">
        <f t="shared" si="26"/>
        <v>2.589053328050408</v>
      </c>
      <c r="X154" s="489">
        <f t="shared" si="27"/>
        <v>2.265421662044107</v>
      </c>
      <c r="Y154" s="489">
        <f t="shared" si="28"/>
        <v>3.3981324930661607</v>
      </c>
      <c r="Z154" s="489">
        <f t="shared" si="29"/>
        <v>4.315088880084013</v>
      </c>
      <c r="AA154" s="487">
        <v>3.2482278603001644</v>
      </c>
      <c r="AB154" s="485">
        <v>7.7163208007812498</v>
      </c>
      <c r="AC154" s="485">
        <v>7.4102246093749997</v>
      </c>
      <c r="AD154" s="489">
        <f t="shared" si="30"/>
        <v>6.2538830566406247</v>
      </c>
      <c r="AE154" s="489">
        <f t="shared" si="31"/>
        <v>4.3227625644329875</v>
      </c>
    </row>
    <row r="155" spans="1:31" x14ac:dyDescent="0.2">
      <c r="A155" s="485">
        <v>4.8992160104335056</v>
      </c>
      <c r="B155" s="485">
        <f t="shared" si="22"/>
        <v>6.5304792453749085</v>
      </c>
      <c r="C155" s="486">
        <v>6.6137099630937879</v>
      </c>
      <c r="D155" s="486">
        <v>6.4472485276560292</v>
      </c>
      <c r="E155" s="487">
        <v>4.2120587548828121</v>
      </c>
      <c r="F155" s="486">
        <v>7.845635036016132</v>
      </c>
      <c r="G155" s="487">
        <v>2.4047337255859373</v>
      </c>
      <c r="H155" s="487">
        <v>3.0670516674804689</v>
      </c>
      <c r="I155" s="487">
        <v>4.1000535937500002</v>
      </c>
      <c r="J155" s="487">
        <v>4.0682463085937499</v>
      </c>
      <c r="K155" s="487">
        <v>5.0978605761718745</v>
      </c>
      <c r="L155" s="487">
        <v>4.8493397558593747</v>
      </c>
      <c r="M155" s="481">
        <v>1.7915719141366773</v>
      </c>
      <c r="N155" s="481">
        <v>1.7915719141366773</v>
      </c>
      <c r="O155" s="486">
        <v>1.7915719141366773</v>
      </c>
      <c r="P155" s="486">
        <v>3.2189511130880679</v>
      </c>
      <c r="Q155" s="488">
        <f t="shared" si="23"/>
        <v>2.5052615136123726</v>
      </c>
      <c r="R155" s="487">
        <f t="shared" si="24"/>
        <v>3.2189511130880679</v>
      </c>
      <c r="S155" s="489">
        <v>5.6884292968750003</v>
      </c>
      <c r="T155" s="487">
        <f t="shared" si="32"/>
        <v>6.6137099630937879</v>
      </c>
      <c r="U155" s="487">
        <v>0</v>
      </c>
      <c r="V155" s="489">
        <f t="shared" si="25"/>
        <v>2.8970560017792613</v>
      </c>
      <c r="W155" s="489">
        <f t="shared" si="26"/>
        <v>2.5751608904704546</v>
      </c>
      <c r="X155" s="489">
        <f t="shared" si="27"/>
        <v>2.2532657791616475</v>
      </c>
      <c r="Y155" s="489">
        <f t="shared" si="28"/>
        <v>3.3798986687424715</v>
      </c>
      <c r="Z155" s="489">
        <f t="shared" si="29"/>
        <v>4.2919348174507572</v>
      </c>
      <c r="AA155" s="487">
        <v>3.2315221011513158</v>
      </c>
      <c r="AB155" s="485">
        <v>7.6712407226562496</v>
      </c>
      <c r="AC155" s="485">
        <v>7.3666503906249998</v>
      </c>
      <c r="AD155" s="489">
        <f t="shared" si="30"/>
        <v>6.2217195434570316</v>
      </c>
      <c r="AE155" s="489">
        <f t="shared" si="31"/>
        <v>4.3005307399054962</v>
      </c>
    </row>
    <row r="156" spans="1:31" x14ac:dyDescent="0.2">
      <c r="A156" s="485">
        <v>4.8740192796260233</v>
      </c>
      <c r="B156" s="485">
        <f t="shared" si="22"/>
        <v>6.4918479805654012</v>
      </c>
      <c r="C156" s="486">
        <v>6.5744859764780283</v>
      </c>
      <c r="D156" s="486">
        <v>6.4092099846527733</v>
      </c>
      <c r="E156" s="487">
        <v>4.1903962109375001</v>
      </c>
      <c r="F156" s="486">
        <v>7.7987663374821592</v>
      </c>
      <c r="G156" s="487">
        <v>2.3923662255859375</v>
      </c>
      <c r="H156" s="487">
        <v>3.0512778002929686</v>
      </c>
      <c r="I156" s="487">
        <v>4.0789665136718742</v>
      </c>
      <c r="J156" s="487">
        <v>4.0473231054687497</v>
      </c>
      <c r="K156" s="487">
        <v>5.0716426318359371</v>
      </c>
      <c r="L156" s="487">
        <v>4.8243996728515626</v>
      </c>
      <c r="M156" s="481">
        <v>1.7819583497775684</v>
      </c>
      <c r="N156" s="481">
        <v>1.7819583497775684</v>
      </c>
      <c r="O156" s="486">
        <v>1.7819583497775684</v>
      </c>
      <c r="P156" s="486">
        <v>3.2016782403385489</v>
      </c>
      <c r="Q156" s="488">
        <f t="shared" si="23"/>
        <v>2.4918182950580587</v>
      </c>
      <c r="R156" s="487">
        <f t="shared" si="24"/>
        <v>3.2016782403385489</v>
      </c>
      <c r="S156" s="489">
        <v>5.6591734375000016</v>
      </c>
      <c r="T156" s="487">
        <f t="shared" si="32"/>
        <v>6.5744859764780283</v>
      </c>
      <c r="U156" s="487">
        <v>0</v>
      </c>
      <c r="V156" s="489">
        <f t="shared" si="25"/>
        <v>2.8815104163046938</v>
      </c>
      <c r="W156" s="489">
        <f t="shared" si="26"/>
        <v>2.5613425922708393</v>
      </c>
      <c r="X156" s="489">
        <f t="shared" si="27"/>
        <v>2.2411747682369842</v>
      </c>
      <c r="Y156" s="489">
        <f t="shared" si="28"/>
        <v>3.3617621523554764</v>
      </c>
      <c r="Z156" s="489">
        <f t="shared" si="29"/>
        <v>4.2689043204513988</v>
      </c>
      <c r="AA156" s="487">
        <v>3.214902407997533</v>
      </c>
      <c r="AB156" s="485">
        <v>7.6267094726562501</v>
      </c>
      <c r="AC156" s="485">
        <v>7.3236103515625004</v>
      </c>
      <c r="AD156" s="489">
        <f t="shared" si="30"/>
        <v>6.1897209472656272</v>
      </c>
      <c r="AE156" s="489">
        <f t="shared" si="31"/>
        <v>4.2784129080756008</v>
      </c>
    </row>
    <row r="157" spans="1:31" x14ac:dyDescent="0.2">
      <c r="A157" s="485">
        <v>4.8489521359284993</v>
      </c>
      <c r="B157" s="485">
        <f t="shared" si="22"/>
        <v>6.4536960928477471</v>
      </c>
      <c r="C157" s="486">
        <v>6.5357499593096291</v>
      </c>
      <c r="D157" s="486">
        <v>6.3716422263858652</v>
      </c>
      <c r="E157" s="487">
        <v>4.1688444970703129</v>
      </c>
      <c r="F157" s="486">
        <v>7.7524849272256464</v>
      </c>
      <c r="G157" s="487">
        <v>2.3800621923828125</v>
      </c>
      <c r="H157" s="487">
        <v>3.0355849243164061</v>
      </c>
      <c r="I157" s="487">
        <v>4.0579883691406247</v>
      </c>
      <c r="J157" s="487">
        <v>4.0265074169921871</v>
      </c>
      <c r="K157" s="487">
        <v>5.0455591992187498</v>
      </c>
      <c r="L157" s="487">
        <v>4.7995874707031252</v>
      </c>
      <c r="M157" s="481">
        <v>1.772396652119141</v>
      </c>
      <c r="N157" s="481">
        <v>1.772396652119141</v>
      </c>
      <c r="O157" s="486">
        <v>1.772396652119141</v>
      </c>
      <c r="P157" s="486">
        <v>3.1844985574702558</v>
      </c>
      <c r="Q157" s="488">
        <f t="shared" si="23"/>
        <v>2.4784476047946984</v>
      </c>
      <c r="R157" s="487">
        <f t="shared" si="24"/>
        <v>3.1844985574702558</v>
      </c>
      <c r="S157" s="489">
        <v>5.6300679687500006</v>
      </c>
      <c r="T157" s="487">
        <f t="shared" si="32"/>
        <v>6.5357499593096291</v>
      </c>
      <c r="U157" s="487">
        <v>0</v>
      </c>
      <c r="V157" s="489">
        <f t="shared" si="25"/>
        <v>2.8660487017232303</v>
      </c>
      <c r="W157" s="489">
        <f t="shared" si="26"/>
        <v>2.5475988459762049</v>
      </c>
      <c r="X157" s="489">
        <f t="shared" si="27"/>
        <v>2.229148990229179</v>
      </c>
      <c r="Y157" s="489">
        <f t="shared" si="28"/>
        <v>3.343723485343769</v>
      </c>
      <c r="Z157" s="489">
        <f t="shared" si="29"/>
        <v>4.245998076627008</v>
      </c>
      <c r="AA157" s="487">
        <v>3.1983681255139804</v>
      </c>
      <c r="AB157" s="485">
        <v>7.5827177734375004</v>
      </c>
      <c r="AC157" s="485">
        <v>7.2810947265625003</v>
      </c>
      <c r="AD157" s="489">
        <f t="shared" si="30"/>
        <v>6.1578868408203133</v>
      </c>
      <c r="AE157" s="489">
        <f t="shared" si="31"/>
        <v>4.2564087736254281</v>
      </c>
    </row>
    <row r="158" spans="1:31" x14ac:dyDescent="0.2">
      <c r="A158" s="485">
        <v>4.824013912872295</v>
      </c>
      <c r="B158" s="485">
        <f t="shared" si="22"/>
        <v>6.4153968219623847</v>
      </c>
      <c r="C158" s="486">
        <v>6.4968655282541476</v>
      </c>
      <c r="D158" s="486">
        <v>6.3339281156706218</v>
      </c>
      <c r="E158" s="487">
        <v>4.1474045605468755</v>
      </c>
      <c r="F158" s="486">
        <v>7.7060303678445647</v>
      </c>
      <c r="G158" s="487">
        <v>2.3678213891601563</v>
      </c>
      <c r="H158" s="487">
        <v>3.0199728027343746</v>
      </c>
      <c r="I158" s="487">
        <v>4.0371182128906247</v>
      </c>
      <c r="J158" s="487">
        <v>4.0057992431640619</v>
      </c>
      <c r="K158" s="487">
        <v>5.0196098046874997</v>
      </c>
      <c r="L158" s="487">
        <v>4.7749036230468747</v>
      </c>
      <c r="M158" s="481">
        <v>1.762730637107297</v>
      </c>
      <c r="N158" s="481">
        <v>1.762730637107297</v>
      </c>
      <c r="O158" s="486">
        <v>1.762730637107297</v>
      </c>
      <c r="P158" s="486">
        <v>3.1671314456418176</v>
      </c>
      <c r="Q158" s="488">
        <f t="shared" si="23"/>
        <v>2.4649310413745571</v>
      </c>
      <c r="R158" s="487">
        <f t="shared" si="24"/>
        <v>3.1671314456418176</v>
      </c>
      <c r="S158" s="489">
        <v>5.6011125000000002</v>
      </c>
      <c r="T158" s="487">
        <f t="shared" si="32"/>
        <v>6.4968655282541476</v>
      </c>
      <c r="U158" s="487">
        <v>0</v>
      </c>
      <c r="V158" s="489">
        <f t="shared" si="25"/>
        <v>2.8504183010776361</v>
      </c>
      <c r="W158" s="489">
        <f t="shared" si="26"/>
        <v>2.5337051565134541</v>
      </c>
      <c r="X158" s="489">
        <f t="shared" si="27"/>
        <v>2.2169920119492721</v>
      </c>
      <c r="Y158" s="489">
        <f t="shared" si="28"/>
        <v>3.3254880179239086</v>
      </c>
      <c r="Z158" s="489">
        <f t="shared" si="29"/>
        <v>4.2228419275224232</v>
      </c>
      <c r="AA158" s="487">
        <v>3.1819188168174342</v>
      </c>
      <c r="AB158" s="485">
        <v>7.5392553710937502</v>
      </c>
      <c r="AC158" s="485">
        <v>7.2390942382812504</v>
      </c>
      <c r="AD158" s="489">
        <f t="shared" si="30"/>
        <v>6.1262167968750001</v>
      </c>
      <c r="AE158" s="489">
        <f t="shared" si="31"/>
        <v>4.234518041237112</v>
      </c>
    </row>
    <row r="159" spans="1:31" x14ac:dyDescent="0.2">
      <c r="A159" s="485">
        <v>4.7992039474174959</v>
      </c>
      <c r="B159" s="485">
        <f t="shared" si="22"/>
        <v>6.3781768957796174</v>
      </c>
      <c r="C159" s="486">
        <v>6.4590781089771729</v>
      </c>
      <c r="D159" s="486">
        <v>6.2972756825820611</v>
      </c>
      <c r="E159" s="487">
        <v>4.1260740332031247</v>
      </c>
      <c r="F159" s="486">
        <v>7.6608903940114361</v>
      </c>
      <c r="G159" s="487">
        <v>2.3556435791015624</v>
      </c>
      <c r="H159" s="487">
        <v>3.0044409619140624</v>
      </c>
      <c r="I159" s="487">
        <v>4.0163550976562501</v>
      </c>
      <c r="J159" s="487">
        <v>3.9851971630859375</v>
      </c>
      <c r="K159" s="487">
        <v>4.9937939746093747</v>
      </c>
      <c r="L159" s="487">
        <v>4.7503462353515626</v>
      </c>
      <c r="M159" s="481">
        <v>1.7532718348711778</v>
      </c>
      <c r="N159" s="481">
        <v>1.7532718348711778</v>
      </c>
      <c r="O159" s="486">
        <v>1.7532718348711778</v>
      </c>
      <c r="P159" s="486">
        <v>3.1501366369231816</v>
      </c>
      <c r="Q159" s="488">
        <f t="shared" si="23"/>
        <v>2.4517042358971795</v>
      </c>
      <c r="R159" s="487">
        <f t="shared" si="24"/>
        <v>3.1501366369231816</v>
      </c>
      <c r="S159" s="489">
        <v>5.5723054687500007</v>
      </c>
      <c r="T159" s="487">
        <f t="shared" si="32"/>
        <v>6.4590781089771729</v>
      </c>
      <c r="U159" s="487">
        <v>0</v>
      </c>
      <c r="V159" s="489">
        <f t="shared" si="25"/>
        <v>2.8351229732308636</v>
      </c>
      <c r="W159" s="489">
        <f t="shared" si="26"/>
        <v>2.5201093095385456</v>
      </c>
      <c r="X159" s="489">
        <f t="shared" si="27"/>
        <v>2.2050956458462267</v>
      </c>
      <c r="Y159" s="489">
        <f t="shared" si="28"/>
        <v>3.3076434687693408</v>
      </c>
      <c r="Z159" s="489">
        <f t="shared" si="29"/>
        <v>4.2001821825642418</v>
      </c>
      <c r="AA159" s="487">
        <v>3.1655542634662828</v>
      </c>
      <c r="AB159" s="485">
        <v>7.4963129882812503</v>
      </c>
      <c r="AC159" s="485">
        <v>7.1975996093749997</v>
      </c>
      <c r="AD159" s="489">
        <f t="shared" si="30"/>
        <v>6.0947091064453129</v>
      </c>
      <c r="AE159" s="489">
        <f t="shared" si="31"/>
        <v>4.2127395296391734</v>
      </c>
    </row>
    <row r="160" spans="1:31" x14ac:dyDescent="0.2">
      <c r="A160" s="485">
        <v>4.7745215799333529</v>
      </c>
      <c r="B160" s="485">
        <f t="shared" si="22"/>
        <v>6.341409999016248</v>
      </c>
      <c r="C160" s="486">
        <v>6.4217517733529412</v>
      </c>
      <c r="D160" s="486">
        <v>6.2610682246795548</v>
      </c>
      <c r="E160" s="487">
        <v>4.1048538623046875</v>
      </c>
      <c r="F160" s="486">
        <v>7.6163051239912622</v>
      </c>
      <c r="G160" s="487">
        <v>2.3435285253906248</v>
      </c>
      <c r="H160" s="487">
        <v>2.9889891650390625</v>
      </c>
      <c r="I160" s="487">
        <v>3.9956990234375001</v>
      </c>
      <c r="J160" s="487">
        <v>3.9647014135742191</v>
      </c>
      <c r="K160" s="487">
        <v>4.9681107617187497</v>
      </c>
      <c r="L160" s="487">
        <v>4.7259148339843744</v>
      </c>
      <c r="M160" s="481">
        <v>1.7438640643696026</v>
      </c>
      <c r="N160" s="481">
        <v>1.7438640643696026</v>
      </c>
      <c r="O160" s="486">
        <v>1.7438640643696026</v>
      </c>
      <c r="P160" s="486">
        <v>3.1332335178863335</v>
      </c>
      <c r="Q160" s="488">
        <f t="shared" si="23"/>
        <v>2.438548791127968</v>
      </c>
      <c r="R160" s="487">
        <f t="shared" si="24"/>
        <v>3.1332335178863335</v>
      </c>
      <c r="S160" s="489">
        <v>5.5436468750000003</v>
      </c>
      <c r="T160" s="487">
        <f t="shared" si="32"/>
        <v>6.4217517733529412</v>
      </c>
      <c r="U160" s="487">
        <v>0</v>
      </c>
      <c r="V160" s="489">
        <f t="shared" si="25"/>
        <v>2.8199101660977002</v>
      </c>
      <c r="W160" s="489">
        <f t="shared" si="26"/>
        <v>2.5065868143090668</v>
      </c>
      <c r="X160" s="489">
        <f t="shared" si="27"/>
        <v>2.1932634625204335</v>
      </c>
      <c r="Y160" s="489">
        <f t="shared" si="28"/>
        <v>3.2898951937806502</v>
      </c>
      <c r="Z160" s="489">
        <f t="shared" si="29"/>
        <v>4.1776446905151108</v>
      </c>
      <c r="AA160" s="487">
        <v>3.149273810135691</v>
      </c>
      <c r="AB160" s="485">
        <v>7.4538818359374996</v>
      </c>
      <c r="AC160" s="485">
        <v>7.1566015624999997</v>
      </c>
      <c r="AD160" s="489">
        <f t="shared" si="30"/>
        <v>6.0633637695312501</v>
      </c>
      <c r="AE160" s="489">
        <f t="shared" si="31"/>
        <v>4.1910732388316134</v>
      </c>
    </row>
    <row r="161" spans="1:31" x14ac:dyDescent="0.2">
      <c r="A161" s="485">
        <v>4.7499661541819806</v>
      </c>
      <c r="B161" s="485">
        <f t="shared" si="22"/>
        <v>6.3050829928521406</v>
      </c>
      <c r="C161" s="486">
        <v>6.3848731283066451</v>
      </c>
      <c r="D161" s="486">
        <v>6.2252928573976369</v>
      </c>
      <c r="E161" s="487">
        <v>4.083742153320312</v>
      </c>
      <c r="F161" s="486">
        <v>7.5722583743105245</v>
      </c>
      <c r="G161" s="487">
        <v>2.331475754394531</v>
      </c>
      <c r="H161" s="487">
        <v>2.973616701660156</v>
      </c>
      <c r="I161" s="487">
        <v>3.9751490429687499</v>
      </c>
      <c r="J161" s="487">
        <v>3.9443108105468747</v>
      </c>
      <c r="K161" s="487">
        <v>4.9425596923828117</v>
      </c>
      <c r="L161" s="487">
        <v>4.7016098925781247</v>
      </c>
      <c r="M161" s="481">
        <v>1.7345065000518827</v>
      </c>
      <c r="N161" s="481">
        <v>1.7345065000518827</v>
      </c>
      <c r="O161" s="486">
        <v>1.7345065000518827</v>
      </c>
      <c r="P161" s="486">
        <v>3.1164206052487549</v>
      </c>
      <c r="Q161" s="488">
        <f t="shared" si="23"/>
        <v>2.425463552650319</v>
      </c>
      <c r="R161" s="487">
        <f t="shared" si="24"/>
        <v>3.1164206052487549</v>
      </c>
      <c r="S161" s="489">
        <v>5.515136328125001</v>
      </c>
      <c r="T161" s="487">
        <f t="shared" si="32"/>
        <v>6.3848731283066451</v>
      </c>
      <c r="U161" s="487">
        <v>0</v>
      </c>
      <c r="V161" s="489">
        <f t="shared" si="25"/>
        <v>2.8047785447238796</v>
      </c>
      <c r="W161" s="489">
        <f t="shared" si="26"/>
        <v>2.4931364841990042</v>
      </c>
      <c r="X161" s="489">
        <f t="shared" si="27"/>
        <v>2.181494423674128</v>
      </c>
      <c r="Y161" s="489">
        <f t="shared" si="28"/>
        <v>3.2722416355111927</v>
      </c>
      <c r="Z161" s="489">
        <f t="shared" si="29"/>
        <v>4.1552274736650068</v>
      </c>
      <c r="AA161" s="487">
        <v>3.133077019942434</v>
      </c>
      <c r="AB161" s="485">
        <v>7.4119511718749997</v>
      </c>
      <c r="AC161" s="485">
        <v>7.1160898437500002</v>
      </c>
      <c r="AD161" s="489">
        <f t="shared" si="30"/>
        <v>6.0321803588867198</v>
      </c>
      <c r="AE161" s="489">
        <f t="shared" si="31"/>
        <v>4.1695188734965623</v>
      </c>
    </row>
    <row r="162" spans="1:31" x14ac:dyDescent="0.2">
      <c r="A162" s="485">
        <v>4.7255370173004341</v>
      </c>
      <c r="B162" s="485">
        <f t="shared" si="22"/>
        <v>6.2691926103403421</v>
      </c>
      <c r="C162" s="486">
        <v>6.3484388287134808</v>
      </c>
      <c r="D162" s="486">
        <v>6.1899463919672035</v>
      </c>
      <c r="E162" s="487">
        <v>4.0627393798828129</v>
      </c>
      <c r="F162" s="486">
        <v>7.5287460515945863</v>
      </c>
      <c r="G162" s="487">
        <v>2.3194850292968749</v>
      </c>
      <c r="H162" s="487">
        <v>2.9583233349609372</v>
      </c>
      <c r="I162" s="487">
        <v>3.9547046826171877</v>
      </c>
      <c r="J162" s="487">
        <v>3.9240251171874996</v>
      </c>
      <c r="K162" s="487">
        <v>4.9171398193359366</v>
      </c>
      <c r="L162" s="487">
        <v>4.6774290429687504</v>
      </c>
      <c r="M162" s="481">
        <v>1.7251994212741191</v>
      </c>
      <c r="N162" s="481">
        <v>1.7251994212741191</v>
      </c>
      <c r="O162" s="486">
        <v>1.7251994212741191</v>
      </c>
      <c r="P162" s="486">
        <v>3.0996984009348334</v>
      </c>
      <c r="Q162" s="488">
        <f t="shared" si="23"/>
        <v>2.4124489111044762</v>
      </c>
      <c r="R162" s="487">
        <f t="shared" si="24"/>
        <v>3.0996984009348334</v>
      </c>
      <c r="S162" s="489">
        <v>5.4867718750000005</v>
      </c>
      <c r="T162" s="487">
        <f t="shared" si="32"/>
        <v>6.3484388287134808</v>
      </c>
      <c r="U162" s="487">
        <v>0</v>
      </c>
      <c r="V162" s="489">
        <f t="shared" si="25"/>
        <v>2.78972856084135</v>
      </c>
      <c r="W162" s="489">
        <f t="shared" si="26"/>
        <v>2.4797587207478671</v>
      </c>
      <c r="X162" s="489">
        <f t="shared" si="27"/>
        <v>2.1697888806543832</v>
      </c>
      <c r="Y162" s="489">
        <f t="shared" si="28"/>
        <v>3.2546833209815751</v>
      </c>
      <c r="Z162" s="489">
        <f t="shared" si="29"/>
        <v>4.1329312012464445</v>
      </c>
      <c r="AA162" s="487">
        <v>3.1169634560032895</v>
      </c>
      <c r="AB162" s="485">
        <v>7.3705126953124998</v>
      </c>
      <c r="AC162" s="485">
        <v>7.0760576171874998</v>
      </c>
      <c r="AD162" s="489">
        <f t="shared" si="30"/>
        <v>6.0011567382812503</v>
      </c>
      <c r="AE162" s="489">
        <f t="shared" si="31"/>
        <v>4.1480749570446722</v>
      </c>
    </row>
    <row r="163" spans="1:31" x14ac:dyDescent="0.2">
      <c r="A163" s="485">
        <v>4.7012335197831856</v>
      </c>
      <c r="B163" s="485">
        <f t="shared" si="22"/>
        <v>6.2331495436902866</v>
      </c>
      <c r="C163" s="486">
        <v>6.3118506133536716</v>
      </c>
      <c r="D163" s="486">
        <v>6.1544484740269008</v>
      </c>
      <c r="E163" s="487">
        <v>4.0418445947265624</v>
      </c>
      <c r="F163" s="486">
        <v>7.4850535941677405</v>
      </c>
      <c r="G163" s="487">
        <v>2.3075558764648436</v>
      </c>
      <c r="H163" s="487">
        <v>2.9431085913085937</v>
      </c>
      <c r="I163" s="487">
        <v>3.9343657055664059</v>
      </c>
      <c r="J163" s="487">
        <v>3.9038440966796877</v>
      </c>
      <c r="K163" s="487">
        <v>4.8918511425781244</v>
      </c>
      <c r="L163" s="487">
        <v>4.6533732324218748</v>
      </c>
      <c r="M163" s="481">
        <v>1.7157908030144748</v>
      </c>
      <c r="N163" s="481">
        <v>1.7157908030144748</v>
      </c>
      <c r="O163" s="486">
        <v>1.7157908030144748</v>
      </c>
      <c r="P163" s="486">
        <v>3.0827937587150447</v>
      </c>
      <c r="Q163" s="488">
        <f t="shared" si="23"/>
        <v>2.3992922808647599</v>
      </c>
      <c r="R163" s="487">
        <f t="shared" si="24"/>
        <v>3.0827937587150447</v>
      </c>
      <c r="S163" s="489">
        <v>5.4585535156250016</v>
      </c>
      <c r="T163" s="487">
        <f t="shared" si="32"/>
        <v>6.3118506133536716</v>
      </c>
      <c r="U163" s="487">
        <v>0</v>
      </c>
      <c r="V163" s="489">
        <f t="shared" si="25"/>
        <v>2.7745143828435403</v>
      </c>
      <c r="W163" s="489">
        <f t="shared" si="26"/>
        <v>2.466235006972036</v>
      </c>
      <c r="X163" s="489">
        <f t="shared" si="27"/>
        <v>2.1579556311005312</v>
      </c>
      <c r="Y163" s="489">
        <f t="shared" si="28"/>
        <v>3.2369334466507969</v>
      </c>
      <c r="Z163" s="489">
        <f t="shared" si="29"/>
        <v>4.1103916782867262</v>
      </c>
      <c r="AA163" s="487">
        <v>3.1009328998766446</v>
      </c>
      <c r="AB163" s="485">
        <v>7.3295581054687498</v>
      </c>
      <c r="AC163" s="485">
        <v>7.0364951171875001</v>
      </c>
      <c r="AD163" s="489">
        <f t="shared" si="30"/>
        <v>5.9702929077148452</v>
      </c>
      <c r="AE163" s="489">
        <f t="shared" si="31"/>
        <v>4.1267414894759442</v>
      </c>
    </row>
    <row r="164" spans="1:31" x14ac:dyDescent="0.2">
      <c r="A164" s="485">
        <v>4.6770550154654194</v>
      </c>
      <c r="B164" s="485">
        <f t="shared" si="22"/>
        <v>6.1992489054668596</v>
      </c>
      <c r="C164" s="486">
        <v>6.2774382144256053</v>
      </c>
      <c r="D164" s="486">
        <v>6.1210595965081129</v>
      </c>
      <c r="E164" s="487">
        <v>4.0210573242187495</v>
      </c>
      <c r="F164" s="486">
        <v>7.4439627727437871</v>
      </c>
      <c r="G164" s="487">
        <v>2.2956880590820314</v>
      </c>
      <c r="H164" s="487">
        <v>2.9279722338867185</v>
      </c>
      <c r="I164" s="487">
        <v>3.9141311645507813</v>
      </c>
      <c r="J164" s="487">
        <v>3.8837665649414057</v>
      </c>
      <c r="K164" s="487">
        <v>4.8666922412109379</v>
      </c>
      <c r="L164" s="487">
        <v>4.6294405664062497</v>
      </c>
      <c r="M164" s="481">
        <v>1.7068847000336345</v>
      </c>
      <c r="N164" s="481">
        <v>1.7068847000336345</v>
      </c>
      <c r="O164" s="486">
        <v>1.7068847000336345</v>
      </c>
      <c r="P164" s="486">
        <v>3.0667919951926081</v>
      </c>
      <c r="Q164" s="488">
        <f t="shared" si="23"/>
        <v>2.3868383476131214</v>
      </c>
      <c r="R164" s="487">
        <f t="shared" si="24"/>
        <v>3.0667919951926081</v>
      </c>
      <c r="S164" s="489">
        <v>5.4304796875000001</v>
      </c>
      <c r="T164" s="487">
        <f t="shared" si="32"/>
        <v>6.2774382144256053</v>
      </c>
      <c r="U164" s="487">
        <v>0</v>
      </c>
      <c r="V164" s="489">
        <f t="shared" si="25"/>
        <v>2.7601127956733476</v>
      </c>
      <c r="W164" s="489">
        <f t="shared" si="26"/>
        <v>2.4534335961540865</v>
      </c>
      <c r="X164" s="489">
        <f t="shared" si="27"/>
        <v>2.1467543966348255</v>
      </c>
      <c r="Y164" s="489">
        <f t="shared" si="28"/>
        <v>3.2201315949522384</v>
      </c>
      <c r="Z164" s="489">
        <f t="shared" si="29"/>
        <v>4.0890559935901436</v>
      </c>
      <c r="AA164" s="487">
        <v>3.0849846962376644</v>
      </c>
      <c r="AB164" s="485">
        <v>7.2890781249999996</v>
      </c>
      <c r="AC164" s="485">
        <v>6.9973950195312504</v>
      </c>
      <c r="AD164" s="489">
        <f t="shared" si="30"/>
        <v>5.9395871582031248</v>
      </c>
      <c r="AE164" s="489">
        <f t="shared" si="31"/>
        <v>4.1055172895188985</v>
      </c>
    </row>
    <row r="165" spans="1:31" x14ac:dyDescent="0.2">
      <c r="A165" s="485">
        <v>4.6530008615059195</v>
      </c>
      <c r="B165" s="485">
        <f t="shared" si="22"/>
        <v>6.1657396095301387</v>
      </c>
      <c r="C165" s="486">
        <v>6.2434240259455729</v>
      </c>
      <c r="D165" s="486">
        <v>6.0880551931147036</v>
      </c>
      <c r="E165" s="487">
        <v>4.000377094726562</v>
      </c>
      <c r="F165" s="486">
        <v>7.4033507089905681</v>
      </c>
      <c r="G165" s="487">
        <v>2.2838813403320315</v>
      </c>
      <c r="H165" s="487">
        <v>2.9129135522460938</v>
      </c>
      <c r="I165" s="487">
        <v>3.894000822753906</v>
      </c>
      <c r="J165" s="487">
        <v>3.8637922851562498</v>
      </c>
      <c r="K165" s="487">
        <v>4.8416626416015625</v>
      </c>
      <c r="L165" s="487">
        <v>4.6056315185546879</v>
      </c>
      <c r="M165" s="481">
        <v>1.6980256050883198</v>
      </c>
      <c r="N165" s="481">
        <v>1.6980256050883198</v>
      </c>
      <c r="O165" s="486">
        <v>1.6980256050883198</v>
      </c>
      <c r="P165" s="486">
        <v>3.0508746918959027</v>
      </c>
      <c r="Q165" s="488">
        <f t="shared" si="23"/>
        <v>2.3744501484921114</v>
      </c>
      <c r="R165" s="487">
        <f t="shared" si="24"/>
        <v>3.0508746918959027</v>
      </c>
      <c r="S165" s="489">
        <v>5.4025503906250005</v>
      </c>
      <c r="T165" s="487">
        <f t="shared" si="32"/>
        <v>6.2434240259455729</v>
      </c>
      <c r="U165" s="487">
        <v>0</v>
      </c>
      <c r="V165" s="489">
        <f t="shared" si="25"/>
        <v>2.7457872227063125</v>
      </c>
      <c r="W165" s="489">
        <f t="shared" si="26"/>
        <v>2.4406997535167223</v>
      </c>
      <c r="X165" s="489">
        <f t="shared" si="27"/>
        <v>2.1356122843271317</v>
      </c>
      <c r="Y165" s="489">
        <f t="shared" si="28"/>
        <v>3.203418426490698</v>
      </c>
      <c r="Z165" s="489">
        <f t="shared" si="29"/>
        <v>4.0678329225278702</v>
      </c>
      <c r="AA165" s="487">
        <v>3.069118626644737</v>
      </c>
      <c r="AB165" s="485">
        <v>7.2490649414062496</v>
      </c>
      <c r="AC165" s="485">
        <v>6.9587475585937497</v>
      </c>
      <c r="AD165" s="489">
        <f t="shared" si="30"/>
        <v>5.9090394897460943</v>
      </c>
      <c r="AE165" s="489">
        <f t="shared" si="31"/>
        <v>4.0844023571735377</v>
      </c>
    </row>
    <row r="166" spans="1:31" x14ac:dyDescent="0.2">
      <c r="A166" s="485">
        <v>4.6290704183687339</v>
      </c>
      <c r="B166" s="485">
        <f t="shared" si="22"/>
        <v>6.1314875217739111</v>
      </c>
      <c r="C166" s="486">
        <v>6.2086568128780151</v>
      </c>
      <c r="D166" s="486">
        <v>6.0543182306698071</v>
      </c>
      <c r="E166" s="487">
        <v>3.9798029589843753</v>
      </c>
      <c r="F166" s="486">
        <v>7.3618428142306183</v>
      </c>
      <c r="G166" s="487">
        <v>2.2721352465820313</v>
      </c>
      <c r="H166" s="487">
        <v>2.8979323095703124</v>
      </c>
      <c r="I166" s="487">
        <v>3.8739739697265625</v>
      </c>
      <c r="J166" s="487">
        <v>3.8439205468749997</v>
      </c>
      <c r="K166" s="487">
        <v>4.8167618701171877</v>
      </c>
      <c r="L166" s="487">
        <v>4.5819446679687497</v>
      </c>
      <c r="M166" s="481">
        <v>1.6889140096736321</v>
      </c>
      <c r="N166" s="481">
        <v>1.6889140096736321</v>
      </c>
      <c r="O166" s="486">
        <v>1.6889140096736321</v>
      </c>
      <c r="P166" s="486">
        <v>3.0345037162344246</v>
      </c>
      <c r="Q166" s="488">
        <f t="shared" si="23"/>
        <v>2.3617088629540284</v>
      </c>
      <c r="R166" s="487">
        <f t="shared" si="24"/>
        <v>3.0345037162344246</v>
      </c>
      <c r="S166" s="489">
        <v>5.3747652343750003</v>
      </c>
      <c r="T166" s="487">
        <f t="shared" si="32"/>
        <v>6.2086568128780151</v>
      </c>
      <c r="U166" s="487">
        <v>0</v>
      </c>
      <c r="V166" s="489">
        <f t="shared" si="25"/>
        <v>2.7310533446109821</v>
      </c>
      <c r="W166" s="489">
        <f t="shared" si="26"/>
        <v>2.4276029729875397</v>
      </c>
      <c r="X166" s="489">
        <f t="shared" si="27"/>
        <v>2.1241526013640972</v>
      </c>
      <c r="Y166" s="489">
        <f t="shared" si="28"/>
        <v>3.1862289020461456</v>
      </c>
      <c r="Z166" s="489">
        <f t="shared" si="29"/>
        <v>4.0460049549792325</v>
      </c>
      <c r="AA166" s="487">
        <v>3.0533340357730263</v>
      </c>
      <c r="AB166" s="485">
        <v>7.2095107421874998</v>
      </c>
      <c r="AC166" s="485">
        <v>6.9205458984375001</v>
      </c>
      <c r="AD166" s="489">
        <f t="shared" si="30"/>
        <v>5.8786494750976566</v>
      </c>
      <c r="AE166" s="489">
        <f t="shared" si="31"/>
        <v>4.0633963971219913</v>
      </c>
    </row>
    <row r="167" spans="1:31" x14ac:dyDescent="0.2">
      <c r="A167" s="485">
        <v>4.6052630498076903</v>
      </c>
      <c r="B167" s="485">
        <f t="shared" si="22"/>
        <v>6.0976347398695996</v>
      </c>
      <c r="C167" s="486">
        <v>6.1742958791304927</v>
      </c>
      <c r="D167" s="486">
        <v>6.0209736006087073</v>
      </c>
      <c r="E167" s="487">
        <v>3.9593344433593751</v>
      </c>
      <c r="F167" s="486">
        <v>7.3208232598770326</v>
      </c>
      <c r="G167" s="487">
        <v>2.2604495410156251</v>
      </c>
      <c r="H167" s="487">
        <v>2.8830282690429687</v>
      </c>
      <c r="I167" s="487">
        <v>3.8540498950195312</v>
      </c>
      <c r="J167" s="487">
        <v>3.8241513500976563</v>
      </c>
      <c r="K167" s="487">
        <v>4.7919894531249998</v>
      </c>
      <c r="L167" s="487">
        <v>4.5583795410156256</v>
      </c>
      <c r="M167" s="481">
        <v>1.6798515727577541</v>
      </c>
      <c r="N167" s="481">
        <v>1.6798515727577541</v>
      </c>
      <c r="O167" s="486">
        <v>1.6798515727577541</v>
      </c>
      <c r="P167" s="486">
        <v>3.0182210645766983</v>
      </c>
      <c r="Q167" s="488">
        <f t="shared" si="23"/>
        <v>2.3490363186672263</v>
      </c>
      <c r="R167" s="487">
        <f t="shared" si="24"/>
        <v>3.0182210645766983</v>
      </c>
      <c r="S167" s="489">
        <v>5.3471230468750006</v>
      </c>
      <c r="T167" s="487">
        <f t="shared" si="32"/>
        <v>6.1742958791304927</v>
      </c>
      <c r="U167" s="487">
        <v>0</v>
      </c>
      <c r="V167" s="489">
        <f t="shared" si="25"/>
        <v>2.7163989581190284</v>
      </c>
      <c r="W167" s="489">
        <f t="shared" si="26"/>
        <v>2.4145768516613586</v>
      </c>
      <c r="X167" s="489">
        <f t="shared" si="27"/>
        <v>2.1127547452036888</v>
      </c>
      <c r="Y167" s="489">
        <f t="shared" si="28"/>
        <v>3.1691321178055332</v>
      </c>
      <c r="Z167" s="489">
        <f t="shared" si="29"/>
        <v>4.024294752768931</v>
      </c>
      <c r="AA167" s="487">
        <v>3.0376307051809213</v>
      </c>
      <c r="AB167" s="485">
        <v>7.1704062500000001</v>
      </c>
      <c r="AC167" s="485">
        <v>6.8827822265625</v>
      </c>
      <c r="AD167" s="489">
        <f t="shared" si="30"/>
        <v>5.8484158325195317</v>
      </c>
      <c r="AE167" s="489">
        <f t="shared" si="31"/>
        <v>4.0424985234106519</v>
      </c>
    </row>
    <row r="168" spans="1:31" x14ac:dyDescent="0.2">
      <c r="A168" s="485">
        <v>4.5815781228484704</v>
      </c>
      <c r="B168" s="485">
        <f t="shared" si="22"/>
        <v>6.0641699869370171</v>
      </c>
      <c r="C168" s="486">
        <v>6.1403297341658636</v>
      </c>
      <c r="D168" s="486">
        <v>5.9880102397081716</v>
      </c>
      <c r="E168" s="487">
        <v>3.9389717846679688</v>
      </c>
      <c r="F168" s="486">
        <v>7.2802781771558953</v>
      </c>
      <c r="G168" s="487">
        <v>2.2488239868164062</v>
      </c>
      <c r="H168" s="487">
        <v>2.8682007202148441</v>
      </c>
      <c r="I168" s="487">
        <v>3.8342283618164061</v>
      </c>
      <c r="J168" s="487">
        <v>3.804483747558594</v>
      </c>
      <c r="K168" s="487">
        <v>4.7673439697265625</v>
      </c>
      <c r="L168" s="487">
        <v>4.5349356640625</v>
      </c>
      <c r="M168" s="481">
        <v>1.6708374990937116</v>
      </c>
      <c r="N168" s="481">
        <v>1.6708374990937116</v>
      </c>
      <c r="O168" s="486">
        <v>1.6708374990937116</v>
      </c>
      <c r="P168" s="486">
        <v>3.0020253080874535</v>
      </c>
      <c r="Q168" s="488">
        <f t="shared" si="23"/>
        <v>2.3364314035905824</v>
      </c>
      <c r="R168" s="487">
        <f t="shared" si="24"/>
        <v>3.0020253080874535</v>
      </c>
      <c r="S168" s="489">
        <v>5.3196226562500009</v>
      </c>
      <c r="T168" s="487">
        <f t="shared" si="32"/>
        <v>6.1403297341658636</v>
      </c>
      <c r="U168" s="487">
        <v>0</v>
      </c>
      <c r="V168" s="489">
        <f t="shared" si="25"/>
        <v>2.701822777278708</v>
      </c>
      <c r="W168" s="489">
        <f t="shared" si="26"/>
        <v>2.401620246469963</v>
      </c>
      <c r="X168" s="489">
        <f t="shared" si="27"/>
        <v>2.1014177156612175</v>
      </c>
      <c r="Y168" s="489">
        <f t="shared" si="28"/>
        <v>3.152126573491826</v>
      </c>
      <c r="Z168" s="489">
        <f t="shared" si="29"/>
        <v>4.0027004107832713</v>
      </c>
      <c r="AA168" s="487">
        <v>3.0220081979851972</v>
      </c>
      <c r="AB168" s="485">
        <v>7.1317451171875001</v>
      </c>
      <c r="AC168" s="485">
        <v>6.8454482421874996</v>
      </c>
      <c r="AD168" s="489">
        <f t="shared" si="30"/>
        <v>5.8183372802734388</v>
      </c>
      <c r="AE168" s="489">
        <f t="shared" si="31"/>
        <v>4.0217078500859094</v>
      </c>
    </row>
    <row r="169" spans="1:31" x14ac:dyDescent="0.2">
      <c r="A169" s="485">
        <v>4.558015007772716</v>
      </c>
      <c r="B169" s="485">
        <f t="shared" si="22"/>
        <v>6.031090679240604</v>
      </c>
      <c r="C169" s="486">
        <v>6.1067557328341113</v>
      </c>
      <c r="D169" s="486">
        <v>5.9554256256470959</v>
      </c>
      <c r="E169" s="487">
        <v>3.9187135620117184</v>
      </c>
      <c r="F169" s="486">
        <v>7.2402043307647297</v>
      </c>
      <c r="G169" s="487">
        <v>2.2372583471679688</v>
      </c>
      <c r="H169" s="487">
        <v>2.8534494262695311</v>
      </c>
      <c r="I169" s="487">
        <v>3.8145088964843747</v>
      </c>
      <c r="J169" s="487">
        <v>3.7849172656249999</v>
      </c>
      <c r="K169" s="487">
        <v>4.7428254199218749</v>
      </c>
      <c r="L169" s="487">
        <v>4.5116125634765627</v>
      </c>
      <c r="M169" s="481">
        <v>1.661872057783206</v>
      </c>
      <c r="N169" s="481">
        <v>1.661872057783206</v>
      </c>
      <c r="O169" s="486">
        <v>1.661872057783206</v>
      </c>
      <c r="P169" s="486">
        <v>2.9859169302668032</v>
      </c>
      <c r="Q169" s="488">
        <f t="shared" si="23"/>
        <v>2.3238944940250046</v>
      </c>
      <c r="R169" s="487">
        <f t="shared" si="24"/>
        <v>2.9859169302668032</v>
      </c>
      <c r="S169" s="489">
        <v>5.2922636718750002</v>
      </c>
      <c r="T169" s="487">
        <f t="shared" si="32"/>
        <v>6.1067557328341113</v>
      </c>
      <c r="U169" s="487">
        <v>0</v>
      </c>
      <c r="V169" s="489">
        <f t="shared" si="25"/>
        <v>2.6873252372401231</v>
      </c>
      <c r="W169" s="489">
        <f t="shared" si="26"/>
        <v>2.3887335442134425</v>
      </c>
      <c r="X169" s="489">
        <f t="shared" si="27"/>
        <v>2.090141851186762</v>
      </c>
      <c r="Y169" s="489">
        <f t="shared" si="28"/>
        <v>3.1352127767801434</v>
      </c>
      <c r="Z169" s="489">
        <f t="shared" si="29"/>
        <v>3.9812225736890712</v>
      </c>
      <c r="AA169" s="487">
        <v>3.0064660773026315</v>
      </c>
      <c r="AB169" s="485">
        <v>7.0935185546874999</v>
      </c>
      <c r="AC169" s="485">
        <v>6.808537109375</v>
      </c>
      <c r="AD169" s="489">
        <f t="shared" si="30"/>
        <v>5.7884133911132816</v>
      </c>
      <c r="AE169" s="489">
        <f t="shared" si="31"/>
        <v>4.001024081829895</v>
      </c>
    </row>
    <row r="170" spans="1:31" x14ac:dyDescent="0.2">
      <c r="A170" s="485">
        <v>4.5345730781001041</v>
      </c>
      <c r="B170" s="485">
        <f t="shared" si="22"/>
        <v>5.9978539988605384</v>
      </c>
      <c r="C170" s="486">
        <v>6.0730229218836733</v>
      </c>
      <c r="D170" s="486">
        <v>5.9226850758374043</v>
      </c>
      <c r="E170" s="487">
        <v>3.8985593017578122</v>
      </c>
      <c r="F170" s="486">
        <v>7.1999440437559841</v>
      </c>
      <c r="G170" s="487">
        <v>2.2257521484375</v>
      </c>
      <c r="H170" s="487">
        <v>2.8387741503906252</v>
      </c>
      <c r="I170" s="487">
        <v>3.7948907885742189</v>
      </c>
      <c r="J170" s="487">
        <v>3.7654514306640627</v>
      </c>
      <c r="K170" s="487">
        <v>4.7184333300781249</v>
      </c>
      <c r="L170" s="487">
        <v>4.4884092919921867</v>
      </c>
      <c r="M170" s="481">
        <v>1.6528088042281457</v>
      </c>
      <c r="N170" s="481">
        <v>1.6528088042281457</v>
      </c>
      <c r="O170" s="486">
        <v>1.6528088042281457</v>
      </c>
      <c r="P170" s="486">
        <v>2.9696328113380237</v>
      </c>
      <c r="Q170" s="488">
        <f t="shared" si="23"/>
        <v>2.3112208077830845</v>
      </c>
      <c r="R170" s="487">
        <f t="shared" si="24"/>
        <v>2.9696328113380237</v>
      </c>
      <c r="S170" s="489">
        <v>5.2650457031250006</v>
      </c>
      <c r="T170" s="487">
        <f t="shared" si="32"/>
        <v>6.0730229218836733</v>
      </c>
      <c r="U170" s="487">
        <v>0</v>
      </c>
      <c r="V170" s="489">
        <f t="shared" si="25"/>
        <v>2.6726695302042214</v>
      </c>
      <c r="W170" s="489">
        <f t="shared" si="26"/>
        <v>2.3757062490704191</v>
      </c>
      <c r="X170" s="489">
        <f t="shared" si="27"/>
        <v>2.0787429679366163</v>
      </c>
      <c r="Y170" s="489">
        <f t="shared" si="28"/>
        <v>3.1181144519049249</v>
      </c>
      <c r="Z170" s="489">
        <f t="shared" si="29"/>
        <v>3.9595104151173648</v>
      </c>
      <c r="AA170" s="487">
        <v>2.9910036878083881</v>
      </c>
      <c r="AB170" s="485">
        <v>7.055720703125</v>
      </c>
      <c r="AC170" s="485">
        <v>6.7720415039062498</v>
      </c>
      <c r="AD170" s="489">
        <f t="shared" si="30"/>
        <v>5.7586437377929691</v>
      </c>
      <c r="AE170" s="489">
        <f t="shared" si="31"/>
        <v>3.9804469233247408</v>
      </c>
    </row>
    <row r="171" spans="1:31" x14ac:dyDescent="0.2">
      <c r="A171" s="485">
        <v>4.5112517105724548</v>
      </c>
      <c r="B171" s="485">
        <f t="shared" si="22"/>
        <v>5.9655255646780123</v>
      </c>
      <c r="C171" s="486">
        <v>6.0402127957059815</v>
      </c>
      <c r="D171" s="486">
        <v>5.8908383336500441</v>
      </c>
      <c r="E171" s="487">
        <v>3.8785092407226562</v>
      </c>
      <c r="F171" s="486">
        <v>7.1607879787695383</v>
      </c>
      <c r="G171" s="487">
        <v>2.2143051538085938</v>
      </c>
      <c r="H171" s="487">
        <v>2.8241741821289059</v>
      </c>
      <c r="I171" s="487">
        <v>3.7753735644531248</v>
      </c>
      <c r="J171" s="487">
        <v>3.7460857690429683</v>
      </c>
      <c r="K171" s="487">
        <v>4.6941662792968746</v>
      </c>
      <c r="L171" s="487">
        <v>4.4653253759765628</v>
      </c>
      <c r="M171" s="481">
        <v>1.6439398419010562</v>
      </c>
      <c r="N171" s="481">
        <v>1.6439398419010562</v>
      </c>
      <c r="O171" s="486">
        <v>1.6439398419010562</v>
      </c>
      <c r="P171" s="486">
        <v>2.9536977791300223</v>
      </c>
      <c r="Q171" s="488">
        <f t="shared" si="23"/>
        <v>2.2988188105155394</v>
      </c>
      <c r="R171" s="487">
        <f t="shared" si="24"/>
        <v>2.9536977791300223</v>
      </c>
      <c r="S171" s="489">
        <v>5.2379671875000007</v>
      </c>
      <c r="T171" s="487">
        <f t="shared" si="32"/>
        <v>6.0402127957059815</v>
      </c>
      <c r="U171" s="487">
        <v>0</v>
      </c>
      <c r="V171" s="489">
        <f t="shared" si="25"/>
        <v>2.6583280012170203</v>
      </c>
      <c r="W171" s="489">
        <f t="shared" si="26"/>
        <v>2.3629582233040178</v>
      </c>
      <c r="X171" s="489">
        <f t="shared" si="27"/>
        <v>2.0675884453910154</v>
      </c>
      <c r="Y171" s="489">
        <f t="shared" si="28"/>
        <v>3.1013826680865235</v>
      </c>
      <c r="Z171" s="489">
        <f t="shared" si="29"/>
        <v>3.9382637055066962</v>
      </c>
      <c r="AA171" s="487">
        <v>2.9756208110608551</v>
      </c>
      <c r="AB171" s="485">
        <v>7.0183422851562502</v>
      </c>
      <c r="AC171" s="485">
        <v>6.7359545898437503</v>
      </c>
      <c r="AD171" s="489">
        <f t="shared" si="30"/>
        <v>5.7290266113281261</v>
      </c>
      <c r="AE171" s="489">
        <f t="shared" si="31"/>
        <v>3.9599751932989675</v>
      </c>
    </row>
    <row r="172" spans="1:31" x14ac:dyDescent="0.2">
      <c r="A172" s="485">
        <v>4.4880502851374331</v>
      </c>
      <c r="B172" s="485">
        <f t="shared" si="22"/>
        <v>5.9335595963118521</v>
      </c>
      <c r="C172" s="486">
        <v>6.0077747168932483</v>
      </c>
      <c r="D172" s="486">
        <v>5.859344475730456</v>
      </c>
      <c r="E172" s="487">
        <v>3.8585619580078125</v>
      </c>
      <c r="F172" s="486">
        <v>7.1220788434272233</v>
      </c>
      <c r="G172" s="487">
        <v>2.2029168896484372</v>
      </c>
      <c r="H172" s="487">
        <v>2.8096495214843751</v>
      </c>
      <c r="I172" s="487">
        <v>3.7559567504882811</v>
      </c>
      <c r="J172" s="487">
        <v>3.7268195703124998</v>
      </c>
      <c r="K172" s="487">
        <v>4.6700242675781247</v>
      </c>
      <c r="L172" s="487">
        <v>4.442359868164063</v>
      </c>
      <c r="M172" s="481">
        <v>1.6351187290288824</v>
      </c>
      <c r="N172" s="481">
        <v>1.6351187290288824</v>
      </c>
      <c r="O172" s="486">
        <v>1.6351187290288824</v>
      </c>
      <c r="P172" s="486">
        <v>2.9378487189418681</v>
      </c>
      <c r="Q172" s="488">
        <f t="shared" si="23"/>
        <v>2.2864837239853752</v>
      </c>
      <c r="R172" s="487">
        <f t="shared" si="24"/>
        <v>2.9378487189418681</v>
      </c>
      <c r="S172" s="489">
        <v>5.2110285156250002</v>
      </c>
      <c r="T172" s="487">
        <f t="shared" si="32"/>
        <v>6.0077747168932483</v>
      </c>
      <c r="U172" s="487">
        <v>0</v>
      </c>
      <c r="V172" s="489">
        <f t="shared" si="25"/>
        <v>2.6440638470476814</v>
      </c>
      <c r="W172" s="489">
        <f t="shared" si="26"/>
        <v>2.3502789751534947</v>
      </c>
      <c r="X172" s="489">
        <f t="shared" si="27"/>
        <v>2.0564941032593076</v>
      </c>
      <c r="Y172" s="489">
        <f t="shared" si="28"/>
        <v>3.0847411548889614</v>
      </c>
      <c r="Z172" s="489">
        <f t="shared" si="29"/>
        <v>3.9171316252558239</v>
      </c>
      <c r="AA172" s="487">
        <v>2.9603172286184209</v>
      </c>
      <c r="AB172" s="485">
        <v>6.9813779296874996</v>
      </c>
      <c r="AC172" s="485">
        <v>6.7002690429687499</v>
      </c>
      <c r="AD172" s="489">
        <f t="shared" si="30"/>
        <v>5.6995624389648443</v>
      </c>
      <c r="AE172" s="489">
        <f t="shared" si="31"/>
        <v>3.9396091870704453</v>
      </c>
    </row>
    <row r="173" spans="1:31" x14ac:dyDescent="0.2">
      <c r="A173" s="485">
        <v>4.4649681849310294</v>
      </c>
      <c r="B173" s="485">
        <f t="shared" si="22"/>
        <v>5.9018899362029744</v>
      </c>
      <c r="C173" s="486">
        <v>5.9756829426386755</v>
      </c>
      <c r="D173" s="486">
        <v>5.8280969297672733</v>
      </c>
      <c r="E173" s="487">
        <v>3.8387172167968746</v>
      </c>
      <c r="F173" s="486">
        <v>7.0838041773547218</v>
      </c>
      <c r="G173" s="487">
        <v>2.1915873559570311</v>
      </c>
      <c r="H173" s="487">
        <v>2.7951994580078123</v>
      </c>
      <c r="I173" s="487">
        <v>3.7366398730468751</v>
      </c>
      <c r="J173" s="487">
        <v>3.7076523608398437</v>
      </c>
      <c r="K173" s="487">
        <v>4.6460058740234382</v>
      </c>
      <c r="L173" s="487">
        <v>4.4195127685546867</v>
      </c>
      <c r="M173" s="481">
        <v>1.6263446915413173</v>
      </c>
      <c r="N173" s="481">
        <v>1.6263446915413173</v>
      </c>
      <c r="O173" s="486">
        <v>1.6263446915413173</v>
      </c>
      <c r="P173" s="486">
        <v>2.9220842399868134</v>
      </c>
      <c r="Q173" s="488">
        <f t="shared" si="23"/>
        <v>2.2742144657640653</v>
      </c>
      <c r="R173" s="487">
        <f t="shared" si="24"/>
        <v>2.9220842399868134</v>
      </c>
      <c r="S173" s="489">
        <v>5.1842285156250005</v>
      </c>
      <c r="T173" s="487">
        <f t="shared" si="32"/>
        <v>5.9756829426386755</v>
      </c>
      <c r="U173" s="487">
        <v>0</v>
      </c>
      <c r="V173" s="489">
        <f t="shared" si="25"/>
        <v>2.6298758159881324</v>
      </c>
      <c r="W173" s="489">
        <f t="shared" si="26"/>
        <v>2.3376673919894508</v>
      </c>
      <c r="X173" s="489">
        <f t="shared" si="27"/>
        <v>2.0454589679907693</v>
      </c>
      <c r="Y173" s="489">
        <f t="shared" si="28"/>
        <v>3.0681884519861544</v>
      </c>
      <c r="Z173" s="489">
        <f t="shared" si="29"/>
        <v>3.8961123199824179</v>
      </c>
      <c r="AA173" s="487">
        <v>2.94509228515625</v>
      </c>
      <c r="AB173" s="485">
        <v>6.9448203125000001</v>
      </c>
      <c r="AC173" s="485">
        <v>6.66497802734375</v>
      </c>
      <c r="AD173" s="489">
        <f t="shared" si="30"/>
        <v>5.6702499389648446</v>
      </c>
      <c r="AE173" s="489">
        <f t="shared" si="31"/>
        <v>3.9193480186855654</v>
      </c>
    </row>
    <row r="174" spans="1:31" x14ac:dyDescent="0.2">
      <c r="A174" s="485">
        <v>4.4420047962624816</v>
      </c>
      <c r="B174" s="485">
        <f t="shared" si="22"/>
        <v>5.8704184610750065</v>
      </c>
      <c r="C174" s="486">
        <v>5.943817851032982</v>
      </c>
      <c r="D174" s="486">
        <v>5.7970190711170302</v>
      </c>
      <c r="E174" s="487">
        <v>3.8189745434570308</v>
      </c>
      <c r="F174" s="486">
        <v>7.0459490746076936</v>
      </c>
      <c r="G174" s="487">
        <v>2.1803160791015626</v>
      </c>
      <c r="H174" s="487">
        <v>2.7808237548828125</v>
      </c>
      <c r="I174" s="487">
        <v>3.7174222216796875</v>
      </c>
      <c r="J174" s="487">
        <v>3.6885836669921872</v>
      </c>
      <c r="K174" s="487">
        <v>4.6221115722656254</v>
      </c>
      <c r="L174" s="487">
        <v>4.3967831298828122</v>
      </c>
      <c r="M174" s="481">
        <v>1.6176179913741406</v>
      </c>
      <c r="N174" s="481">
        <v>1.6176179913741406</v>
      </c>
      <c r="O174" s="486">
        <v>1.6176179913741406</v>
      </c>
      <c r="P174" s="486">
        <v>2.9064048128898246</v>
      </c>
      <c r="Q174" s="488">
        <f t="shared" si="23"/>
        <v>2.2620114021319826</v>
      </c>
      <c r="R174" s="487">
        <f t="shared" si="24"/>
        <v>2.9064048128898246</v>
      </c>
      <c r="S174" s="489">
        <v>5.1575660156250009</v>
      </c>
      <c r="T174" s="487">
        <f t="shared" si="32"/>
        <v>5.943817851032982</v>
      </c>
      <c r="U174" s="487">
        <v>0</v>
      </c>
      <c r="V174" s="489">
        <f t="shared" si="25"/>
        <v>2.6157643316008423</v>
      </c>
      <c r="W174" s="489">
        <f t="shared" si="26"/>
        <v>2.3251238503118596</v>
      </c>
      <c r="X174" s="489">
        <f t="shared" si="27"/>
        <v>2.034483369022877</v>
      </c>
      <c r="Y174" s="489">
        <f t="shared" si="28"/>
        <v>3.0517250535343163</v>
      </c>
      <c r="Z174" s="489">
        <f t="shared" si="29"/>
        <v>3.8752064171864324</v>
      </c>
      <c r="AA174" s="487">
        <v>2.9299455437911184</v>
      </c>
      <c r="AB174" s="485">
        <v>6.9086616210937501</v>
      </c>
      <c r="AC174" s="485">
        <v>6.6300751953125001</v>
      </c>
      <c r="AD174" s="489">
        <f t="shared" si="30"/>
        <v>5.6410878295898446</v>
      </c>
      <c r="AE174" s="489">
        <f t="shared" si="31"/>
        <v>3.8991908021907205</v>
      </c>
    </row>
    <row r="175" spans="1:31" x14ac:dyDescent="0.2">
      <c r="A175" s="485">
        <v>4.4191595085963487</v>
      </c>
      <c r="B175" s="485">
        <f t="shared" si="22"/>
        <v>5.8386026831275011</v>
      </c>
      <c r="C175" s="486">
        <v>5.9116042720244666</v>
      </c>
      <c r="D175" s="486">
        <v>5.7656010942305347</v>
      </c>
      <c r="E175" s="487">
        <v>3.7993337011718746</v>
      </c>
      <c r="F175" s="486">
        <v>7.0077611048008936</v>
      </c>
      <c r="G175" s="487">
        <v>2.1691025854492185</v>
      </c>
      <c r="H175" s="487">
        <v>2.7665219384765627</v>
      </c>
      <c r="I175" s="487">
        <v>3.6983035595703124</v>
      </c>
      <c r="J175" s="487">
        <v>3.6696134887695311</v>
      </c>
      <c r="K175" s="487">
        <v>4.59833994140625</v>
      </c>
      <c r="L175" s="487">
        <v>4.3741704785156248</v>
      </c>
      <c r="M175" s="481">
        <v>1.6087960836091058</v>
      </c>
      <c r="N175" s="481">
        <v>1.6087960836091058</v>
      </c>
      <c r="O175" s="486">
        <v>1.6087960836091058</v>
      </c>
      <c r="P175" s="486">
        <v>2.8905543245026459</v>
      </c>
      <c r="Q175" s="488">
        <f t="shared" si="23"/>
        <v>2.2496752040558761</v>
      </c>
      <c r="R175" s="487">
        <f t="shared" si="24"/>
        <v>2.8905543245026459</v>
      </c>
      <c r="S175" s="489">
        <v>5.1310402343749999</v>
      </c>
      <c r="T175" s="487">
        <f t="shared" si="32"/>
        <v>5.9116042720244666</v>
      </c>
      <c r="U175" s="487">
        <v>0</v>
      </c>
      <c r="V175" s="489">
        <f t="shared" si="25"/>
        <v>2.6014988920523816</v>
      </c>
      <c r="W175" s="489">
        <f t="shared" si="26"/>
        <v>2.3124434596021168</v>
      </c>
      <c r="X175" s="489">
        <f t="shared" si="27"/>
        <v>2.0233880271518521</v>
      </c>
      <c r="Y175" s="489">
        <f t="shared" si="28"/>
        <v>3.0350820407277781</v>
      </c>
      <c r="Z175" s="489">
        <f t="shared" si="29"/>
        <v>3.8540724326701947</v>
      </c>
      <c r="AA175" s="487">
        <v>2.9148767860814147</v>
      </c>
      <c r="AB175" s="485">
        <v>6.8728964843749996</v>
      </c>
      <c r="AC175" s="485">
        <v>6.5955541992187499</v>
      </c>
      <c r="AD175" s="489">
        <f t="shared" si="30"/>
        <v>5.6120752563476559</v>
      </c>
      <c r="AE175" s="489">
        <f t="shared" si="31"/>
        <v>3.8791369469501698</v>
      </c>
    </row>
    <row r="176" spans="1:31" x14ac:dyDescent="0.2">
      <c r="A176" s="485">
        <v>4.3964317145378446</v>
      </c>
      <c r="B176" s="485">
        <f t="shared" si="22"/>
        <v>5.8079765152806608</v>
      </c>
      <c r="C176" s="486">
        <v>5.8805951771253868</v>
      </c>
      <c r="D176" s="486">
        <v>5.7353578534359348</v>
      </c>
      <c r="E176" s="487">
        <v>3.7797937426757815</v>
      </c>
      <c r="F176" s="486">
        <v>6.9710021610134687</v>
      </c>
      <c r="G176" s="487">
        <v>2.1579468749999999</v>
      </c>
      <c r="H176" s="487">
        <v>2.7522937719726563</v>
      </c>
      <c r="I176" s="487">
        <v>3.6792829394531248</v>
      </c>
      <c r="J176" s="487">
        <v>3.6507406420898438</v>
      </c>
      <c r="K176" s="487">
        <v>4.5746905078124991</v>
      </c>
      <c r="L176" s="487">
        <v>4.3516738671874995</v>
      </c>
      <c r="M176" s="481">
        <v>1.6003043157789336</v>
      </c>
      <c r="N176" s="481">
        <v>1.6003043157789336</v>
      </c>
      <c r="O176" s="486">
        <v>1.6003043157789336</v>
      </c>
      <c r="P176" s="486">
        <v>2.8752970047750193</v>
      </c>
      <c r="Q176" s="488">
        <f t="shared" si="23"/>
        <v>2.2378006602769762</v>
      </c>
      <c r="R176" s="487">
        <f t="shared" si="24"/>
        <v>2.8752970047750193</v>
      </c>
      <c r="S176" s="489">
        <v>5.104650781250001</v>
      </c>
      <c r="T176" s="487">
        <f t="shared" si="32"/>
        <v>5.8805951771253868</v>
      </c>
      <c r="U176" s="487">
        <v>0</v>
      </c>
      <c r="V176" s="489">
        <f t="shared" si="25"/>
        <v>2.5877673042975173</v>
      </c>
      <c r="W176" s="489">
        <f t="shared" si="26"/>
        <v>2.3002376038200154</v>
      </c>
      <c r="X176" s="489">
        <f t="shared" si="27"/>
        <v>2.0127079033425135</v>
      </c>
      <c r="Y176" s="489">
        <f t="shared" si="28"/>
        <v>3.0190618550137702</v>
      </c>
      <c r="Z176" s="489">
        <f t="shared" si="29"/>
        <v>3.8337293397000258</v>
      </c>
      <c r="AA176" s="487">
        <v>2.8998855751439145</v>
      </c>
      <c r="AB176" s="485">
        <v>6.8375004882812496</v>
      </c>
      <c r="AC176" s="485">
        <v>6.5614082031249996</v>
      </c>
      <c r="AD176" s="489">
        <f t="shared" si="30"/>
        <v>5.5832117919921886</v>
      </c>
      <c r="AE176" s="489">
        <f t="shared" si="31"/>
        <v>3.8591861576460471</v>
      </c>
    </row>
    <row r="177" spans="1:31" x14ac:dyDescent="0.2">
      <c r="A177" s="485">
        <v>4.3738208098157196</v>
      </c>
      <c r="B177" s="485">
        <f t="shared" si="22"/>
        <v>5.7775127713407315</v>
      </c>
      <c r="C177" s="486">
        <v>5.8497505369621567</v>
      </c>
      <c r="D177" s="486">
        <v>5.7052750057193071</v>
      </c>
      <c r="E177" s="487">
        <v>3.7603541943359371</v>
      </c>
      <c r="F177" s="486">
        <v>6.9344381659148189</v>
      </c>
      <c r="G177" s="487">
        <v>2.1468484741210938</v>
      </c>
      <c r="H177" s="487">
        <v>2.738138781738281</v>
      </c>
      <c r="I177" s="487">
        <v>3.6603603613281246</v>
      </c>
      <c r="J177" s="487">
        <v>3.6319648901367185</v>
      </c>
      <c r="K177" s="487">
        <v>4.5511623242187493</v>
      </c>
      <c r="L177" s="487">
        <v>4.329293295898438</v>
      </c>
      <c r="M177" s="481">
        <v>1.5918578657283664</v>
      </c>
      <c r="N177" s="481">
        <v>1.5918578657283664</v>
      </c>
      <c r="O177" s="486">
        <v>1.5918578657283664</v>
      </c>
      <c r="P177" s="486">
        <v>2.8601211083583711</v>
      </c>
      <c r="Q177" s="488">
        <f t="shared" si="23"/>
        <v>2.2259894870433685</v>
      </c>
      <c r="R177" s="487">
        <f t="shared" si="24"/>
        <v>2.8601211083583711</v>
      </c>
      <c r="S177" s="489">
        <v>5.0783976562499999</v>
      </c>
      <c r="T177" s="487">
        <f t="shared" si="32"/>
        <v>5.8497505369621567</v>
      </c>
      <c r="U177" s="487">
        <v>0</v>
      </c>
      <c r="V177" s="489">
        <f t="shared" si="25"/>
        <v>2.5741089975225342</v>
      </c>
      <c r="W177" s="489">
        <f t="shared" si="26"/>
        <v>2.2880968866866969</v>
      </c>
      <c r="X177" s="489">
        <f t="shared" si="27"/>
        <v>2.0020847758508595</v>
      </c>
      <c r="Y177" s="489">
        <f t="shared" si="28"/>
        <v>3.0031271637762895</v>
      </c>
      <c r="Z177" s="489">
        <f t="shared" si="29"/>
        <v>3.8134948111444951</v>
      </c>
      <c r="AA177" s="487">
        <v>2.8849714740953947</v>
      </c>
      <c r="AB177" s="485">
        <v>6.8023349609375003</v>
      </c>
      <c r="AC177" s="485">
        <v>6.5276152343750002</v>
      </c>
      <c r="AD177" s="489">
        <f t="shared" si="30"/>
        <v>5.5544974365234374</v>
      </c>
      <c r="AE177" s="489">
        <f t="shared" si="31"/>
        <v>3.8393384342783485</v>
      </c>
    </row>
    <row r="178" spans="1:31" x14ac:dyDescent="0.2">
      <c r="A178" s="485">
        <v>4.3513261932667806</v>
      </c>
      <c r="B178" s="485">
        <f t="shared" si="22"/>
        <v>5.74670375091282</v>
      </c>
      <c r="C178" s="486">
        <v>5.8185563032279699</v>
      </c>
      <c r="D178" s="486">
        <v>5.6748511985976711</v>
      </c>
      <c r="E178" s="487">
        <v>3.7410143457031251</v>
      </c>
      <c r="F178" s="486">
        <v>6.8974597539986169</v>
      </c>
      <c r="G178" s="487">
        <v>2.1358071459960937</v>
      </c>
      <c r="H178" s="487">
        <v>2.7240564941406249</v>
      </c>
      <c r="I178" s="487">
        <v>3.6415351147460937</v>
      </c>
      <c r="J178" s="487">
        <v>3.6132857592773435</v>
      </c>
      <c r="K178" s="487">
        <v>4.5277563378906249</v>
      </c>
      <c r="L178" s="487">
        <v>4.3070278173828127</v>
      </c>
      <c r="M178" s="481">
        <v>1.5833159657789533</v>
      </c>
      <c r="N178" s="481">
        <v>1.5833159657789533</v>
      </c>
      <c r="O178" s="486">
        <v>1.5833159657789533</v>
      </c>
      <c r="P178" s="486">
        <v>2.8447737153047692</v>
      </c>
      <c r="Q178" s="488">
        <f t="shared" si="23"/>
        <v>2.2140448405418613</v>
      </c>
      <c r="R178" s="487">
        <f t="shared" si="24"/>
        <v>2.8447737153047692</v>
      </c>
      <c r="S178" s="489">
        <v>5.0522792968749997</v>
      </c>
      <c r="T178" s="487">
        <f t="shared" si="32"/>
        <v>5.8185563032279699</v>
      </c>
      <c r="U178" s="487">
        <v>0</v>
      </c>
      <c r="V178" s="489">
        <f t="shared" si="25"/>
        <v>2.5602963437742923</v>
      </c>
      <c r="W178" s="489">
        <f t="shared" si="26"/>
        <v>2.2758189722438154</v>
      </c>
      <c r="X178" s="489">
        <f t="shared" si="27"/>
        <v>1.9913416007133382</v>
      </c>
      <c r="Y178" s="489">
        <f t="shared" si="28"/>
        <v>2.9870124010700079</v>
      </c>
      <c r="Z178" s="489">
        <f t="shared" si="29"/>
        <v>3.7930316204063588</v>
      </c>
      <c r="AA178" s="487">
        <v>2.8701340460526317</v>
      </c>
      <c r="AB178" s="485">
        <v>6.7673505859374998</v>
      </c>
      <c r="AC178" s="485">
        <v>6.4940434570312497</v>
      </c>
      <c r="AD178" s="489">
        <f t="shared" si="30"/>
        <v>5.5259304809570313</v>
      </c>
      <c r="AE178" s="489">
        <f t="shared" si="31"/>
        <v>3.8195925955755992</v>
      </c>
    </row>
    <row r="179" spans="1:31" x14ac:dyDescent="0.2">
      <c r="A179" s="485">
        <v>4.3289472668191884</v>
      </c>
      <c r="B179" s="485">
        <f t="shared" si="22"/>
        <v>5.7160599148497129</v>
      </c>
      <c r="C179" s="486">
        <v>5.7875293192022568</v>
      </c>
      <c r="D179" s="486">
        <v>5.644590510497169</v>
      </c>
      <c r="E179" s="487">
        <v>3.7217744335937497</v>
      </c>
      <c r="F179" s="486">
        <v>6.8606796040004792</v>
      </c>
      <c r="G179" s="487">
        <v>2.1248226538085939</v>
      </c>
      <c r="H179" s="487">
        <v>2.7100466723632812</v>
      </c>
      <c r="I179" s="487">
        <v>3.6228067260742187</v>
      </c>
      <c r="J179" s="487">
        <v>3.5947025390625003</v>
      </c>
      <c r="K179" s="487">
        <v>4.5044697070312498</v>
      </c>
      <c r="L179" s="487">
        <v>4.2848764843750002</v>
      </c>
      <c r="M179" s="481">
        <v>1.5748201507311841</v>
      </c>
      <c r="N179" s="481">
        <v>1.5748201507311841</v>
      </c>
      <c r="O179" s="486">
        <v>1.5748201507311841</v>
      </c>
      <c r="P179" s="486">
        <v>2.8295091238648058</v>
      </c>
      <c r="Q179" s="488">
        <f t="shared" si="23"/>
        <v>2.2021646372979951</v>
      </c>
      <c r="R179" s="487">
        <f t="shared" si="24"/>
        <v>2.8295091238648058</v>
      </c>
      <c r="S179" s="489">
        <v>5.0262957031250011</v>
      </c>
      <c r="T179" s="487">
        <f t="shared" si="32"/>
        <v>5.7875293192022568</v>
      </c>
      <c r="U179" s="487">
        <v>0</v>
      </c>
      <c r="V179" s="489">
        <f t="shared" si="25"/>
        <v>2.5465582114783252</v>
      </c>
      <c r="W179" s="489">
        <f t="shared" si="26"/>
        <v>2.2636072990918445</v>
      </c>
      <c r="X179" s="489">
        <f t="shared" si="27"/>
        <v>1.9806563867053639</v>
      </c>
      <c r="Y179" s="489">
        <f t="shared" si="28"/>
        <v>2.9709845800580461</v>
      </c>
      <c r="Z179" s="489">
        <f t="shared" si="29"/>
        <v>3.7726788318197411</v>
      </c>
      <c r="AA179" s="487">
        <v>2.8553728541324013</v>
      </c>
      <c r="AB179" s="485">
        <v>6.7325458984375004</v>
      </c>
      <c r="AC179" s="485">
        <v>6.4606445312499998</v>
      </c>
      <c r="AD179" s="489">
        <f t="shared" si="30"/>
        <v>5.4975109252929695</v>
      </c>
      <c r="AE179" s="489">
        <f t="shared" si="31"/>
        <v>3.7999486415377999</v>
      </c>
    </row>
    <row r="180" spans="1:31" x14ac:dyDescent="0.2">
      <c r="A180" s="485">
        <v>4.3066834354773746</v>
      </c>
      <c r="B180" s="485">
        <f t="shared" si="22"/>
        <v>5.6855785963907817</v>
      </c>
      <c r="C180" s="486">
        <v>5.7566668847811773</v>
      </c>
      <c r="D180" s="486">
        <v>5.6144903080003852</v>
      </c>
      <c r="E180" s="487">
        <v>3.7026332739257812</v>
      </c>
      <c r="F180" s="486">
        <v>6.82409451515091</v>
      </c>
      <c r="G180" s="487">
        <v>2.1138947607421872</v>
      </c>
      <c r="H180" s="487">
        <v>2.6961088427734374</v>
      </c>
      <c r="I180" s="487">
        <v>3.6041747216796876</v>
      </c>
      <c r="J180" s="487">
        <v>3.5762147558593749</v>
      </c>
      <c r="K180" s="487">
        <v>4.4813029052734379</v>
      </c>
      <c r="L180" s="487">
        <v>4.2628392968749997</v>
      </c>
      <c r="M180" s="481">
        <v>1.5663696750602862</v>
      </c>
      <c r="N180" s="481">
        <v>1.5663696750602862</v>
      </c>
      <c r="O180" s="486">
        <v>1.5663696750602862</v>
      </c>
      <c r="P180" s="486">
        <v>2.8143259945400372</v>
      </c>
      <c r="Q180" s="488">
        <f t="shared" si="23"/>
        <v>2.1903478348001615</v>
      </c>
      <c r="R180" s="487">
        <f t="shared" si="24"/>
        <v>2.8143259945400372</v>
      </c>
      <c r="S180" s="489">
        <v>5.0004453125000001</v>
      </c>
      <c r="T180" s="487">
        <f t="shared" si="32"/>
        <v>5.7566668847811773</v>
      </c>
      <c r="U180" s="487">
        <v>0</v>
      </c>
      <c r="V180" s="489">
        <f t="shared" si="25"/>
        <v>2.5328933950860337</v>
      </c>
      <c r="W180" s="489">
        <f t="shared" si="26"/>
        <v>2.2514607956320298</v>
      </c>
      <c r="X180" s="489">
        <f t="shared" si="27"/>
        <v>1.9700281961780259</v>
      </c>
      <c r="Y180" s="489">
        <f t="shared" si="28"/>
        <v>2.9550422942670393</v>
      </c>
      <c r="Z180" s="489">
        <f t="shared" si="29"/>
        <v>3.7524346593867164</v>
      </c>
      <c r="AA180" s="487">
        <v>2.840687679893092</v>
      </c>
      <c r="AB180" s="485">
        <v>6.6979204101562502</v>
      </c>
      <c r="AC180" s="485">
        <v>6.4274174804687503</v>
      </c>
      <c r="AD180" s="489">
        <f t="shared" si="30"/>
        <v>5.4692370605468748</v>
      </c>
      <c r="AE180" s="489">
        <f t="shared" si="31"/>
        <v>3.7804053908934692</v>
      </c>
    </row>
    <row r="181" spans="1:31" x14ac:dyDescent="0.2">
      <c r="A181" s="485">
        <v>4.2845341073065644</v>
      </c>
      <c r="B181" s="485">
        <f t="shared" si="22"/>
        <v>5.6552607053033839</v>
      </c>
      <c r="C181" s="486">
        <v>5.7259699211071515</v>
      </c>
      <c r="D181" s="486">
        <v>5.5845514894996153</v>
      </c>
      <c r="E181" s="487">
        <v>3.6835906298828123</v>
      </c>
      <c r="F181" s="486">
        <v>6.7877055793947862</v>
      </c>
      <c r="G181" s="487">
        <v>2.1030229931640627</v>
      </c>
      <c r="H181" s="487">
        <v>2.6822427685546875</v>
      </c>
      <c r="I181" s="487">
        <v>3.5856383911132808</v>
      </c>
      <c r="J181" s="487">
        <v>3.5578224096679687</v>
      </c>
      <c r="K181" s="487">
        <v>4.4582554589843753</v>
      </c>
      <c r="L181" s="487">
        <v>4.24091578125</v>
      </c>
      <c r="M181" s="481">
        <v>1.5579647910425847</v>
      </c>
      <c r="N181" s="481">
        <v>1.5579647910425847</v>
      </c>
      <c r="O181" s="486">
        <v>1.5579647910425847</v>
      </c>
      <c r="P181" s="486">
        <v>2.7992247806001029</v>
      </c>
      <c r="Q181" s="488">
        <f t="shared" si="23"/>
        <v>2.1785947858213439</v>
      </c>
      <c r="R181" s="487">
        <f t="shared" si="24"/>
        <v>2.7992247806001029</v>
      </c>
      <c r="S181" s="489">
        <v>4.9747277343750005</v>
      </c>
      <c r="T181" s="487">
        <f t="shared" si="32"/>
        <v>5.7259699211071515</v>
      </c>
      <c r="U181" s="487">
        <v>0</v>
      </c>
      <c r="V181" s="489">
        <f t="shared" si="25"/>
        <v>2.5193023025400927</v>
      </c>
      <c r="W181" s="489">
        <f t="shared" si="26"/>
        <v>2.2393798244800824</v>
      </c>
      <c r="X181" s="489">
        <f t="shared" si="27"/>
        <v>1.959457346420072</v>
      </c>
      <c r="Y181" s="489">
        <f t="shared" si="28"/>
        <v>2.9391860196301085</v>
      </c>
      <c r="Z181" s="489">
        <f t="shared" si="29"/>
        <v>3.7322997074668041</v>
      </c>
      <c r="AA181" s="487">
        <v>2.8260780864514801</v>
      </c>
      <c r="AB181" s="485">
        <v>6.6634726562499997</v>
      </c>
      <c r="AC181" s="485">
        <v>6.394361328125</v>
      </c>
      <c r="AD181" s="489">
        <f t="shared" si="30"/>
        <v>5.4411084594726571</v>
      </c>
      <c r="AE181" s="489">
        <f t="shared" si="31"/>
        <v>3.7609625483247409</v>
      </c>
    </row>
    <row r="182" spans="1:31" x14ac:dyDescent="0.2">
      <c r="A182" s="485">
        <v>4.2624986934140328</v>
      </c>
      <c r="B182" s="485">
        <f t="shared" si="22"/>
        <v>5.6246110131173435</v>
      </c>
      <c r="C182" s="486">
        <v>5.694937007737856</v>
      </c>
      <c r="D182" s="486">
        <v>5.5542850184968318</v>
      </c>
      <c r="E182" s="487">
        <v>3.6646457910156252</v>
      </c>
      <c r="F182" s="486">
        <v>6.7509184006069356</v>
      </c>
      <c r="G182" s="487">
        <v>2.0922071142578123</v>
      </c>
      <c r="H182" s="487">
        <v>2.6684479760742188</v>
      </c>
      <c r="I182" s="487">
        <v>3.5671974975585936</v>
      </c>
      <c r="J182" s="487">
        <v>3.5395245532226562</v>
      </c>
      <c r="K182" s="487">
        <v>4.4353268945312498</v>
      </c>
      <c r="L182" s="487">
        <v>4.2191045166015622</v>
      </c>
      <c r="M182" s="481">
        <v>1.5494682104153665</v>
      </c>
      <c r="N182" s="481">
        <v>1.5494682104153665</v>
      </c>
      <c r="O182" s="486">
        <v>1.5494682104153665</v>
      </c>
      <c r="P182" s="486">
        <v>2.7839588136290776</v>
      </c>
      <c r="Q182" s="488">
        <f t="shared" si="23"/>
        <v>2.1667135120222221</v>
      </c>
      <c r="R182" s="487">
        <f t="shared" si="24"/>
        <v>2.7839588136290776</v>
      </c>
      <c r="S182" s="489">
        <v>4.9491425781250005</v>
      </c>
      <c r="T182" s="487">
        <f t="shared" si="32"/>
        <v>5.694937007737856</v>
      </c>
      <c r="U182" s="487">
        <v>0</v>
      </c>
      <c r="V182" s="489">
        <f t="shared" si="25"/>
        <v>2.5055629322661699</v>
      </c>
      <c r="W182" s="489">
        <f t="shared" si="26"/>
        <v>2.2271670509032622</v>
      </c>
      <c r="X182" s="489">
        <f t="shared" si="27"/>
        <v>1.9487711695403542</v>
      </c>
      <c r="Y182" s="489">
        <f t="shared" si="28"/>
        <v>2.9231567543105315</v>
      </c>
      <c r="Z182" s="489">
        <f t="shared" si="29"/>
        <v>3.7119450848387698</v>
      </c>
      <c r="AA182" s="487">
        <v>2.8115436369243421</v>
      </c>
      <c r="AB182" s="485">
        <v>6.6292021484374999</v>
      </c>
      <c r="AC182" s="485">
        <v>6.3614750976562497</v>
      </c>
      <c r="AD182" s="489">
        <f t="shared" si="30"/>
        <v>5.4131246948242193</v>
      </c>
      <c r="AE182" s="489">
        <f t="shared" si="31"/>
        <v>3.7416198185137444</v>
      </c>
    </row>
    <row r="183" spans="1:31" x14ac:dyDescent="0.2">
      <c r="A183" s="485">
        <v>4.2405766079380989</v>
      </c>
      <c r="B183" s="485">
        <f t="shared" si="22"/>
        <v>5.5946173527897045</v>
      </c>
      <c r="C183" s="486">
        <v>5.6645683287662729</v>
      </c>
      <c r="D183" s="486">
        <v>5.5246663768131361</v>
      </c>
      <c r="E183" s="487">
        <v>3.6457985205078121</v>
      </c>
      <c r="F183" s="486">
        <v>6.7149186216115178</v>
      </c>
      <c r="G183" s="487">
        <v>2.0814468872070311</v>
      </c>
      <c r="H183" s="487">
        <v>2.654724228515625</v>
      </c>
      <c r="I183" s="487">
        <v>3.5488513305664062</v>
      </c>
      <c r="J183" s="487">
        <v>3.521320712890625</v>
      </c>
      <c r="K183" s="487">
        <v>4.4125157910156245</v>
      </c>
      <c r="L183" s="487">
        <v>4.1974055029296871</v>
      </c>
      <c r="M183" s="481">
        <v>1.5411537731071663</v>
      </c>
      <c r="N183" s="481">
        <v>1.5411537731071663</v>
      </c>
      <c r="O183" s="486">
        <v>1.5411537731071663</v>
      </c>
      <c r="P183" s="486">
        <v>2.7690201070012566</v>
      </c>
      <c r="Q183" s="488">
        <f t="shared" si="23"/>
        <v>2.1550869400542112</v>
      </c>
      <c r="R183" s="487">
        <f t="shared" si="24"/>
        <v>2.7690201070012566</v>
      </c>
      <c r="S183" s="489">
        <v>4.9236890625000003</v>
      </c>
      <c r="T183" s="487">
        <f t="shared" si="32"/>
        <v>5.6645683287662729</v>
      </c>
      <c r="U183" s="487">
        <v>0</v>
      </c>
      <c r="V183" s="489">
        <f t="shared" si="25"/>
        <v>2.4921180963011311</v>
      </c>
      <c r="W183" s="489">
        <f t="shared" si="26"/>
        <v>2.2152160856010052</v>
      </c>
      <c r="X183" s="489">
        <f t="shared" si="27"/>
        <v>1.9383140749008794</v>
      </c>
      <c r="Y183" s="489">
        <f t="shared" si="28"/>
        <v>2.9074711123513199</v>
      </c>
      <c r="Z183" s="489">
        <f t="shared" si="29"/>
        <v>3.6920268093350086</v>
      </c>
      <c r="AA183" s="487">
        <v>2.7970838944284537</v>
      </c>
      <c r="AB183" s="485">
        <v>6.5951079101562504</v>
      </c>
      <c r="AC183" s="485">
        <v>6.3287578125000001</v>
      </c>
      <c r="AD183" s="489">
        <f t="shared" si="30"/>
        <v>5.3852849121093751</v>
      </c>
      <c r="AE183" s="489">
        <f t="shared" si="31"/>
        <v>3.7223766108247407</v>
      </c>
    </row>
    <row r="184" spans="1:31" x14ac:dyDescent="0.2">
      <c r="A184" s="485">
        <v>4.2187672680293904</v>
      </c>
      <c r="B184" s="485">
        <f t="shared" si="22"/>
        <v>5.5647845052260063</v>
      </c>
      <c r="C184" s="486">
        <v>5.6343624732430238</v>
      </c>
      <c r="D184" s="486">
        <v>5.4952065372089898</v>
      </c>
      <c r="E184" s="487">
        <v>3.6270481079101562</v>
      </c>
      <c r="F184" s="486">
        <v>6.6791118575365314</v>
      </c>
      <c r="G184" s="487">
        <v>2.0707420751953127</v>
      </c>
      <c r="H184" s="487">
        <v>2.6410710522460934</v>
      </c>
      <c r="I184" s="487">
        <v>3.5305996533203121</v>
      </c>
      <c r="J184" s="487">
        <v>3.5032104150390624</v>
      </c>
      <c r="K184" s="487">
        <v>4.3898221484374993</v>
      </c>
      <c r="L184" s="487">
        <v>4.1758182666015626</v>
      </c>
      <c r="M184" s="481">
        <v>1.532884193503673</v>
      </c>
      <c r="N184" s="481">
        <v>1.532884193503673</v>
      </c>
      <c r="O184" s="486">
        <v>1.532884193503673</v>
      </c>
      <c r="P184" s="486">
        <v>2.7541619970591493</v>
      </c>
      <c r="Q184" s="488">
        <f t="shared" si="23"/>
        <v>2.1435230952814113</v>
      </c>
      <c r="R184" s="487">
        <f t="shared" si="24"/>
        <v>2.7541619970591493</v>
      </c>
      <c r="S184" s="489">
        <v>4.8983664062500001</v>
      </c>
      <c r="T184" s="487">
        <f t="shared" si="32"/>
        <v>5.6343624732430238</v>
      </c>
      <c r="U184" s="487">
        <v>0</v>
      </c>
      <c r="V184" s="489">
        <f t="shared" si="25"/>
        <v>2.4787457973532345</v>
      </c>
      <c r="W184" s="489">
        <f t="shared" si="26"/>
        <v>2.2033295976473197</v>
      </c>
      <c r="X184" s="489">
        <f t="shared" si="27"/>
        <v>1.9279133979414045</v>
      </c>
      <c r="Y184" s="489">
        <f t="shared" si="28"/>
        <v>2.8918700969121072</v>
      </c>
      <c r="Z184" s="489">
        <f t="shared" si="29"/>
        <v>3.6722159960788656</v>
      </c>
      <c r="AA184" s="487">
        <v>2.7826984220805921</v>
      </c>
      <c r="AB184" s="485">
        <v>6.5611889648437502</v>
      </c>
      <c r="AC184" s="485">
        <v>6.2962089843750002</v>
      </c>
      <c r="AD184" s="489">
        <f t="shared" si="30"/>
        <v>5.3575882568359372</v>
      </c>
      <c r="AE184" s="489">
        <f t="shared" si="31"/>
        <v>3.7032323346219913</v>
      </c>
    </row>
    <row r="185" spans="1:31" x14ac:dyDescent="0.2">
      <c r="A185" s="485">
        <v>4.1970700938353547</v>
      </c>
      <c r="B185" s="485">
        <f t="shared" si="22"/>
        <v>5.535109874241388</v>
      </c>
      <c r="C185" s="486">
        <v>5.6043168125224607</v>
      </c>
      <c r="D185" s="486">
        <v>5.4659029359603153</v>
      </c>
      <c r="E185" s="487">
        <v>3.6083943164062497</v>
      </c>
      <c r="F185" s="486">
        <v>6.6434949923207745</v>
      </c>
      <c r="G185" s="487">
        <v>2.0600922045898438</v>
      </c>
      <c r="H185" s="487">
        <v>2.6274879736328125</v>
      </c>
      <c r="I185" s="487">
        <v>3.5124417553710936</v>
      </c>
      <c r="J185" s="487">
        <v>3.4851931860351559</v>
      </c>
      <c r="K185" s="487">
        <v>4.3672454931640621</v>
      </c>
      <c r="L185" s="487">
        <v>4.1543418603515621</v>
      </c>
      <c r="M185" s="481">
        <v>1.5246587459327281</v>
      </c>
      <c r="N185" s="481">
        <v>1.5246587459327281</v>
      </c>
      <c r="O185" s="486">
        <v>1.5246587459327281</v>
      </c>
      <c r="P185" s="486">
        <v>2.7393831799738741</v>
      </c>
      <c r="Q185" s="488">
        <f t="shared" si="23"/>
        <v>2.1320209629533009</v>
      </c>
      <c r="R185" s="487">
        <f t="shared" si="24"/>
        <v>2.7393831799738741</v>
      </c>
      <c r="S185" s="489">
        <v>4.873173828125001</v>
      </c>
      <c r="T185" s="487">
        <f t="shared" si="32"/>
        <v>5.6043168125224607</v>
      </c>
      <c r="U185" s="487">
        <v>0</v>
      </c>
      <c r="V185" s="489">
        <f t="shared" si="25"/>
        <v>2.4654448619764868</v>
      </c>
      <c r="W185" s="489">
        <f t="shared" si="26"/>
        <v>2.1915065439790995</v>
      </c>
      <c r="X185" s="489">
        <f t="shared" si="27"/>
        <v>1.9175682259817117</v>
      </c>
      <c r="Y185" s="489">
        <f t="shared" si="28"/>
        <v>2.876352338972568</v>
      </c>
      <c r="Z185" s="489">
        <f t="shared" si="29"/>
        <v>3.6525109066318322</v>
      </c>
      <c r="AA185" s="487">
        <v>2.768387001439145</v>
      </c>
      <c r="AB185" s="485">
        <v>6.5274443359375001</v>
      </c>
      <c r="AC185" s="485">
        <v>6.2638276367187498</v>
      </c>
      <c r="AD185" s="489">
        <f t="shared" si="30"/>
        <v>5.3300338745117202</v>
      </c>
      <c r="AE185" s="489">
        <f t="shared" si="31"/>
        <v>3.6841863992697585</v>
      </c>
    </row>
    <row r="186" spans="1:31" x14ac:dyDescent="0.2">
      <c r="A186" s="485">
        <v>4.1754845084868135</v>
      </c>
      <c r="B186" s="485">
        <f t="shared" si="22"/>
        <v>5.5055943455262373</v>
      </c>
      <c r="C186" s="486">
        <v>5.5744322433689932</v>
      </c>
      <c r="D186" s="486">
        <v>5.4367564476834813</v>
      </c>
      <c r="E186" s="487">
        <v>3.589836435546875</v>
      </c>
      <c r="F186" s="486">
        <v>6.608069089010824</v>
      </c>
      <c r="G186" s="487">
        <v>2.0494970385742186</v>
      </c>
      <c r="H186" s="487">
        <v>2.6139747558593749</v>
      </c>
      <c r="I186" s="487">
        <v>3.4943771630859377</v>
      </c>
      <c r="J186" s="487">
        <v>3.4672687890625</v>
      </c>
      <c r="K186" s="487">
        <v>4.3447848779296869</v>
      </c>
      <c r="L186" s="487">
        <v>4.132976284179688</v>
      </c>
      <c r="M186" s="481">
        <v>1.5164776759527785</v>
      </c>
      <c r="N186" s="481">
        <v>1.5164776759527785</v>
      </c>
      <c r="O186" s="486">
        <v>1.5164776759527785</v>
      </c>
      <c r="P186" s="486">
        <v>2.7246840969449364</v>
      </c>
      <c r="Q186" s="488">
        <f t="shared" si="23"/>
        <v>2.1205808864488573</v>
      </c>
      <c r="R186" s="487">
        <f t="shared" si="24"/>
        <v>2.7246840969449364</v>
      </c>
      <c r="S186" s="489">
        <v>4.8481113281250003</v>
      </c>
      <c r="T186" s="487">
        <f t="shared" si="32"/>
        <v>5.5744322433689932</v>
      </c>
      <c r="U186" s="487">
        <v>0</v>
      </c>
      <c r="V186" s="489">
        <f t="shared" si="25"/>
        <v>2.452215687250443</v>
      </c>
      <c r="W186" s="489">
        <f t="shared" si="26"/>
        <v>2.1797472775559492</v>
      </c>
      <c r="X186" s="489">
        <f t="shared" si="27"/>
        <v>1.9072788678614554</v>
      </c>
      <c r="Y186" s="489">
        <f t="shared" si="28"/>
        <v>2.860918301792184</v>
      </c>
      <c r="Z186" s="489">
        <f t="shared" si="29"/>
        <v>3.6329121292599154</v>
      </c>
      <c r="AA186" s="487">
        <v>2.7541491956208883</v>
      </c>
      <c r="AB186" s="485">
        <v>6.4938740234374999</v>
      </c>
      <c r="AC186" s="485">
        <v>6.2316123046875003</v>
      </c>
      <c r="AD186" s="489">
        <f t="shared" si="30"/>
        <v>5.3026217651367187</v>
      </c>
      <c r="AE186" s="489">
        <f t="shared" si="31"/>
        <v>3.6652388047680398</v>
      </c>
    </row>
    <row r="187" spans="1:31" x14ac:dyDescent="0.2">
      <c r="A187" s="485">
        <v>4.1540099380804456</v>
      </c>
      <c r="B187" s="485">
        <f t="shared" si="22"/>
        <v>5.4757557968217849</v>
      </c>
      <c r="C187" s="486">
        <v>5.5442206154221223</v>
      </c>
      <c r="D187" s="486">
        <v>5.4072909782214484</v>
      </c>
      <c r="E187" s="487">
        <v>3.5713737548828126</v>
      </c>
      <c r="F187" s="486">
        <v>6.5722554821629</v>
      </c>
      <c r="G187" s="487">
        <v>2.0389563403320312</v>
      </c>
      <c r="H187" s="487">
        <v>2.600531162109375</v>
      </c>
      <c r="I187" s="487">
        <v>3.476405402832031</v>
      </c>
      <c r="J187" s="487">
        <v>3.4494367504882812</v>
      </c>
      <c r="K187" s="487">
        <v>4.3224393554687497</v>
      </c>
      <c r="L187" s="487">
        <v>4.1117201171874997</v>
      </c>
      <c r="M187" s="481">
        <v>1.5082073511564871</v>
      </c>
      <c r="N187" s="481">
        <v>1.5082073511564871</v>
      </c>
      <c r="O187" s="486">
        <v>1.5082073511564871</v>
      </c>
      <c r="P187" s="486">
        <v>2.7098246481008452</v>
      </c>
      <c r="Q187" s="488">
        <f t="shared" si="23"/>
        <v>2.1090159996286664</v>
      </c>
      <c r="R187" s="487">
        <f t="shared" si="24"/>
        <v>2.7098246481008452</v>
      </c>
      <c r="S187" s="489">
        <v>4.8231777343750002</v>
      </c>
      <c r="T187" s="487">
        <f t="shared" si="32"/>
        <v>5.5442206154221223</v>
      </c>
      <c r="U187" s="487">
        <v>0</v>
      </c>
      <c r="V187" s="489">
        <f t="shared" si="25"/>
        <v>2.438842183290761</v>
      </c>
      <c r="W187" s="489">
        <f t="shared" si="26"/>
        <v>2.1678597184806763</v>
      </c>
      <c r="X187" s="489">
        <f t="shared" si="27"/>
        <v>1.8968772536705916</v>
      </c>
      <c r="Y187" s="489">
        <f t="shared" si="28"/>
        <v>2.8453158805058876</v>
      </c>
      <c r="Z187" s="489">
        <f t="shared" si="29"/>
        <v>3.6130995308011271</v>
      </c>
      <c r="AA187" s="487">
        <v>2.7399845677425985</v>
      </c>
      <c r="AB187" s="485">
        <v>6.4604760742187501</v>
      </c>
      <c r="AC187" s="485">
        <v>6.19956298828125</v>
      </c>
      <c r="AD187" s="489">
        <f t="shared" si="30"/>
        <v>5.2753506469726563</v>
      </c>
      <c r="AE187" s="489">
        <f t="shared" si="31"/>
        <v>3.6463886651632285</v>
      </c>
    </row>
    <row r="188" spans="1:31" x14ac:dyDescent="0.2">
      <c r="A188" s="485">
        <v>4.1326458116653377</v>
      </c>
      <c r="B188" s="485">
        <f t="shared" si="22"/>
        <v>5.4475099945971897</v>
      </c>
      <c r="C188" s="486">
        <v>5.515621648484327</v>
      </c>
      <c r="D188" s="486">
        <v>5.3793983407100523</v>
      </c>
      <c r="E188" s="487">
        <v>3.5530060375976564</v>
      </c>
      <c r="F188" s="486">
        <v>6.5383535633398502</v>
      </c>
      <c r="G188" s="487">
        <v>2.0284698730468751</v>
      </c>
      <c r="H188" s="487">
        <v>2.5871564819335937</v>
      </c>
      <c r="I188" s="487">
        <v>3.4585260009765624</v>
      </c>
      <c r="J188" s="487">
        <v>3.431696123046875</v>
      </c>
      <c r="K188" s="487">
        <v>4.3002089257812495</v>
      </c>
      <c r="L188" s="487">
        <v>4.090573359375</v>
      </c>
      <c r="M188" s="481">
        <v>1.500378745266852</v>
      </c>
      <c r="N188" s="481">
        <v>1.500378745266852</v>
      </c>
      <c r="O188" s="486">
        <v>1.500378745266852</v>
      </c>
      <c r="P188" s="486">
        <v>2.6957588439634153</v>
      </c>
      <c r="Q188" s="488">
        <f t="shared" si="23"/>
        <v>2.0980687946151337</v>
      </c>
      <c r="R188" s="487">
        <f t="shared" si="24"/>
        <v>2.6957588439634153</v>
      </c>
      <c r="S188" s="489">
        <v>4.7983718750000008</v>
      </c>
      <c r="T188" s="487">
        <f t="shared" si="32"/>
        <v>5.515621648484327</v>
      </c>
      <c r="U188" s="487">
        <v>0</v>
      </c>
      <c r="V188" s="489">
        <f t="shared" si="25"/>
        <v>2.4261829595670736</v>
      </c>
      <c r="W188" s="489">
        <f t="shared" si="26"/>
        <v>2.1566070751707325</v>
      </c>
      <c r="X188" s="489">
        <f t="shared" si="27"/>
        <v>1.8870311907743906</v>
      </c>
      <c r="Y188" s="489">
        <f t="shared" si="28"/>
        <v>2.8305467861615861</v>
      </c>
      <c r="Z188" s="489">
        <f t="shared" si="29"/>
        <v>3.594345125284554</v>
      </c>
      <c r="AA188" s="487">
        <v>2.7258928993626639</v>
      </c>
      <c r="AB188" s="485">
        <v>6.4272495117187498</v>
      </c>
      <c r="AC188" s="485">
        <v>6.1676787109375004</v>
      </c>
      <c r="AD188" s="489">
        <f t="shared" si="30"/>
        <v>5.2482192382812514</v>
      </c>
      <c r="AE188" s="489">
        <f t="shared" si="31"/>
        <v>3.6276350945017173</v>
      </c>
    </row>
    <row r="189" spans="1:31" x14ac:dyDescent="0.2">
      <c r="A189" s="485">
        <v>4.1113915612266867</v>
      </c>
      <c r="B189" s="485">
        <f t="shared" si="22"/>
        <v>5.4194123503386145</v>
      </c>
      <c r="C189" s="486">
        <v>5.4871726919706694</v>
      </c>
      <c r="D189" s="486">
        <v>5.3516520087065595</v>
      </c>
      <c r="E189" s="487">
        <v>3.534732810058594</v>
      </c>
      <c r="F189" s="486">
        <v>6.504629470563204</v>
      </c>
      <c r="G189" s="487">
        <v>2.0180373999023438</v>
      </c>
      <c r="H189" s="487">
        <v>2.5738507153320316</v>
      </c>
      <c r="I189" s="487">
        <v>3.4407387207031248</v>
      </c>
      <c r="J189" s="487">
        <v>3.4140471435546873</v>
      </c>
      <c r="K189" s="487">
        <v>4.2780931152343751</v>
      </c>
      <c r="L189" s="487">
        <v>4.0695355371093749</v>
      </c>
      <c r="M189" s="481">
        <v>1.4925914601866188</v>
      </c>
      <c r="N189" s="481">
        <v>1.4925914601866188</v>
      </c>
      <c r="O189" s="486">
        <v>1.4925914601866188</v>
      </c>
      <c r="P189" s="486">
        <v>2.6817672817050671</v>
      </c>
      <c r="Q189" s="488">
        <f t="shared" si="23"/>
        <v>2.0871793709458428</v>
      </c>
      <c r="R189" s="487">
        <f t="shared" si="24"/>
        <v>2.6817672817050671</v>
      </c>
      <c r="S189" s="489">
        <v>4.7736937500000005</v>
      </c>
      <c r="T189" s="487">
        <f t="shared" si="32"/>
        <v>5.4871726919706694</v>
      </c>
      <c r="U189" s="487">
        <v>0</v>
      </c>
      <c r="V189" s="489">
        <f t="shared" si="25"/>
        <v>2.4135905535345605</v>
      </c>
      <c r="W189" s="489">
        <f t="shared" si="26"/>
        <v>2.1454138253640536</v>
      </c>
      <c r="X189" s="489">
        <f t="shared" si="27"/>
        <v>1.8772370971935468</v>
      </c>
      <c r="Y189" s="489">
        <f t="shared" si="28"/>
        <v>2.8158556457903208</v>
      </c>
      <c r="Z189" s="489">
        <f t="shared" si="29"/>
        <v>3.5756897089400894</v>
      </c>
      <c r="AA189" s="487">
        <v>2.7118735351562502</v>
      </c>
      <c r="AB189" s="485">
        <v>6.3941938476562497</v>
      </c>
      <c r="AC189" s="485">
        <v>6.1359580078124996</v>
      </c>
      <c r="AD189" s="489">
        <f t="shared" si="30"/>
        <v>5.2212275390625003</v>
      </c>
      <c r="AE189" s="489">
        <f t="shared" si="31"/>
        <v>3.608978092783504</v>
      </c>
    </row>
    <row r="190" spans="1:31" x14ac:dyDescent="0.2">
      <c r="A190" s="485">
        <v>4.0902466216707252</v>
      </c>
      <c r="B190" s="485">
        <f t="shared" si="22"/>
        <v>5.3905129272794223</v>
      </c>
      <c r="C190" s="486">
        <v>5.4579119318046363</v>
      </c>
      <c r="D190" s="486">
        <v>5.3231139227542092</v>
      </c>
      <c r="E190" s="487">
        <v>3.5165535986328122</v>
      </c>
      <c r="F190" s="486">
        <v>6.4699430457700542</v>
      </c>
      <c r="G190" s="487">
        <v>2.0076586840820312</v>
      </c>
      <c r="H190" s="487">
        <v>2.5606133886718752</v>
      </c>
      <c r="I190" s="487">
        <v>3.4230428515624998</v>
      </c>
      <c r="J190" s="487">
        <v>3.396488391113281</v>
      </c>
      <c r="K190" s="487">
        <v>4.2560909765624997</v>
      </c>
      <c r="L190" s="487">
        <v>4.0486061767578123</v>
      </c>
      <c r="M190" s="481">
        <v>1.4845822231857833</v>
      </c>
      <c r="N190" s="481">
        <v>1.4845822231857833</v>
      </c>
      <c r="O190" s="486">
        <v>1.4845822231857833</v>
      </c>
      <c r="P190" s="486">
        <v>2.6673769342367941</v>
      </c>
      <c r="Q190" s="488">
        <f t="shared" si="23"/>
        <v>2.0759795787112889</v>
      </c>
      <c r="R190" s="487">
        <f t="shared" si="24"/>
        <v>2.6673769342367941</v>
      </c>
      <c r="S190" s="489">
        <v>4.7491425781250003</v>
      </c>
      <c r="T190" s="487">
        <f t="shared" si="32"/>
        <v>5.4579119318046363</v>
      </c>
      <c r="U190" s="487">
        <v>0</v>
      </c>
      <c r="V190" s="489">
        <f t="shared" si="25"/>
        <v>2.4006392408131147</v>
      </c>
      <c r="W190" s="489">
        <f t="shared" si="26"/>
        <v>2.1339015473894354</v>
      </c>
      <c r="X190" s="489">
        <f t="shared" si="27"/>
        <v>1.8671638539657558</v>
      </c>
      <c r="Y190" s="489">
        <f t="shared" si="28"/>
        <v>2.8007457809486338</v>
      </c>
      <c r="Z190" s="489">
        <f t="shared" si="29"/>
        <v>3.5565025789823923</v>
      </c>
      <c r="AA190" s="487">
        <v>2.6979262566817432</v>
      </c>
      <c r="AB190" s="485">
        <v>6.3613085937499996</v>
      </c>
      <c r="AC190" s="485">
        <v>6.104400390625</v>
      </c>
      <c r="AD190" s="489">
        <f t="shared" si="30"/>
        <v>5.1943746948242193</v>
      </c>
      <c r="AE190" s="489">
        <f t="shared" si="31"/>
        <v>3.590417069372851</v>
      </c>
    </row>
    <row r="191" spans="1:31" x14ac:dyDescent="0.2">
      <c r="A191" s="485">
        <v>4.0692104308100534</v>
      </c>
      <c r="B191" s="485">
        <f t="shared" si="22"/>
        <v>5.3617684501670624</v>
      </c>
      <c r="C191" s="486">
        <v>5.4288080549154625</v>
      </c>
      <c r="D191" s="486">
        <v>5.2947288454186614</v>
      </c>
      <c r="E191" s="487">
        <v>3.4984679296875001</v>
      </c>
      <c r="F191" s="486">
        <v>6.4354425942719677</v>
      </c>
      <c r="G191" s="487">
        <v>1.9973332519531251</v>
      </c>
      <c r="H191" s="487">
        <v>2.5474440283203124</v>
      </c>
      <c r="I191" s="487">
        <v>3.4054383935546872</v>
      </c>
      <c r="J191" s="487">
        <v>3.3790201025390627</v>
      </c>
      <c r="K191" s="487">
        <v>4.2342015625</v>
      </c>
      <c r="L191" s="487">
        <v>4.0277838574218752</v>
      </c>
      <c r="M191" s="481">
        <v>1.476616197285711</v>
      </c>
      <c r="N191" s="481">
        <v>1.476616197285711</v>
      </c>
      <c r="O191" s="486">
        <v>1.476616197285711</v>
      </c>
      <c r="P191" s="486">
        <v>2.6530642249698131</v>
      </c>
      <c r="Q191" s="488">
        <f t="shared" si="23"/>
        <v>2.0648402111277622</v>
      </c>
      <c r="R191" s="487">
        <f t="shared" si="24"/>
        <v>2.6530642249698131</v>
      </c>
      <c r="S191" s="489">
        <v>4.7247175781250004</v>
      </c>
      <c r="T191" s="487">
        <f t="shared" si="32"/>
        <v>5.4288080549154625</v>
      </c>
      <c r="U191" s="487">
        <v>0</v>
      </c>
      <c r="V191" s="489">
        <f t="shared" si="25"/>
        <v>2.3877578024728319</v>
      </c>
      <c r="W191" s="489">
        <f t="shared" si="26"/>
        <v>2.1224513799758506</v>
      </c>
      <c r="X191" s="489">
        <f t="shared" si="27"/>
        <v>1.857144957478869</v>
      </c>
      <c r="Y191" s="489">
        <f t="shared" si="28"/>
        <v>2.7857174362183037</v>
      </c>
      <c r="Z191" s="489">
        <f t="shared" si="29"/>
        <v>3.5374189666264177</v>
      </c>
      <c r="AA191" s="487">
        <v>2.6840508454975329</v>
      </c>
      <c r="AB191" s="485">
        <v>6.3285922851562502</v>
      </c>
      <c r="AC191" s="485">
        <v>6.0730053710937497</v>
      </c>
      <c r="AD191" s="489">
        <f t="shared" si="30"/>
        <v>5.1676598510742195</v>
      </c>
      <c r="AE191" s="489">
        <f t="shared" si="31"/>
        <v>3.5719514336340192</v>
      </c>
    </row>
    <row r="192" spans="1:31" x14ac:dyDescent="0.2">
      <c r="A192" s="485">
        <v>4.0482824293489683</v>
      </c>
      <c r="B192" s="485">
        <f t="shared" si="22"/>
        <v>5.3331764175314342</v>
      </c>
      <c r="C192" s="486">
        <v>5.3998585285565115</v>
      </c>
      <c r="D192" s="486">
        <v>5.266494306506357</v>
      </c>
      <c r="E192" s="487">
        <v>3.4804753295898436</v>
      </c>
      <c r="F192" s="486">
        <v>6.4011251136887815</v>
      </c>
      <c r="G192" s="487">
        <v>1.9870608666992187</v>
      </c>
      <c r="H192" s="487">
        <v>2.5343423974609376</v>
      </c>
      <c r="I192" s="487">
        <v>3.3879239257812501</v>
      </c>
      <c r="J192" s="487">
        <v>3.3616418041992184</v>
      </c>
      <c r="K192" s="487">
        <v>4.2124248730468743</v>
      </c>
      <c r="L192" s="487">
        <v>4.0070690527343746</v>
      </c>
      <c r="M192" s="481">
        <v>1.4686926834516878</v>
      </c>
      <c r="N192" s="481">
        <v>1.4686926834516878</v>
      </c>
      <c r="O192" s="486">
        <v>1.4686926834516878</v>
      </c>
      <c r="P192" s="486">
        <v>2.6388278979352449</v>
      </c>
      <c r="Q192" s="488">
        <f t="shared" si="23"/>
        <v>2.0537602906934662</v>
      </c>
      <c r="R192" s="487">
        <f t="shared" si="24"/>
        <v>2.6388278979352449</v>
      </c>
      <c r="S192" s="489">
        <v>4.7004179687500001</v>
      </c>
      <c r="T192" s="487">
        <f t="shared" si="32"/>
        <v>5.3998585285565115</v>
      </c>
      <c r="U192" s="487">
        <v>0</v>
      </c>
      <c r="V192" s="489">
        <f t="shared" si="25"/>
        <v>2.3749451081417203</v>
      </c>
      <c r="W192" s="489">
        <f t="shared" si="26"/>
        <v>2.1110623183481958</v>
      </c>
      <c r="X192" s="489">
        <f t="shared" si="27"/>
        <v>1.8471795285546713</v>
      </c>
      <c r="Y192" s="489">
        <f t="shared" si="28"/>
        <v>2.7707692928320067</v>
      </c>
      <c r="Z192" s="489">
        <f t="shared" si="29"/>
        <v>3.5184371972469934</v>
      </c>
      <c r="AA192" s="487">
        <v>2.6702466462787831</v>
      </c>
      <c r="AB192" s="485">
        <v>6.2960444335937504</v>
      </c>
      <c r="AC192" s="485">
        <v>6.0417719726562504</v>
      </c>
      <c r="AD192" s="489">
        <f t="shared" si="30"/>
        <v>5.1410821533203128</v>
      </c>
      <c r="AE192" s="489">
        <f t="shared" si="31"/>
        <v>3.5535805949312698</v>
      </c>
    </row>
    <row r="193" spans="1:31" x14ac:dyDescent="0.2">
      <c r="A193" s="485">
        <v>4.0274620608679834</v>
      </c>
      <c r="B193" s="485">
        <f t="shared" si="22"/>
        <v>5.3047376827509067</v>
      </c>
      <c r="C193" s="486">
        <v>5.3710642167761655</v>
      </c>
      <c r="D193" s="486">
        <v>5.2384111487256479</v>
      </c>
      <c r="E193" s="487">
        <v>3.4625750878906247</v>
      </c>
      <c r="F193" s="486">
        <v>6.3669916282847083</v>
      </c>
      <c r="G193" s="487">
        <v>1.9768414099121092</v>
      </c>
      <c r="H193" s="487">
        <v>2.5213082592773439</v>
      </c>
      <c r="I193" s="487">
        <v>3.370499921875</v>
      </c>
      <c r="J193" s="487">
        <v>3.344352785644531</v>
      </c>
      <c r="K193" s="487">
        <v>4.1907604345703122</v>
      </c>
      <c r="L193" s="487">
        <v>3.986460815429687</v>
      </c>
      <c r="M193" s="481">
        <v>1.4608119182283803</v>
      </c>
      <c r="N193" s="481">
        <v>1.4608119182283803</v>
      </c>
      <c r="O193" s="486">
        <v>1.4608119182283803</v>
      </c>
      <c r="P193" s="486">
        <v>2.6246683781373616</v>
      </c>
      <c r="Q193" s="488">
        <f t="shared" si="23"/>
        <v>2.0427401481828711</v>
      </c>
      <c r="R193" s="487">
        <f t="shared" si="24"/>
        <v>2.6246683781373616</v>
      </c>
      <c r="S193" s="489">
        <v>4.6762437500000003</v>
      </c>
      <c r="T193" s="487">
        <f t="shared" si="32"/>
        <v>5.3710642167761655</v>
      </c>
      <c r="U193" s="487">
        <v>0</v>
      </c>
      <c r="V193" s="489">
        <f t="shared" si="25"/>
        <v>2.3622015403236256</v>
      </c>
      <c r="W193" s="489">
        <f t="shared" si="26"/>
        <v>2.0997347025098896</v>
      </c>
      <c r="X193" s="489">
        <f t="shared" si="27"/>
        <v>1.8372678646961531</v>
      </c>
      <c r="Y193" s="489">
        <f t="shared" si="28"/>
        <v>2.7559017970442294</v>
      </c>
      <c r="Z193" s="489">
        <f t="shared" si="29"/>
        <v>3.4995578375164822</v>
      </c>
      <c r="AA193" s="487">
        <v>2.6565134405838817</v>
      </c>
      <c r="AB193" s="485">
        <v>6.2636635742187501</v>
      </c>
      <c r="AC193" s="485">
        <v>6.01069873046875</v>
      </c>
      <c r="AD193" s="489">
        <f t="shared" si="30"/>
        <v>5.1146416015625</v>
      </c>
      <c r="AE193" s="489">
        <f t="shared" si="31"/>
        <v>3.5353045532646035</v>
      </c>
    </row>
    <row r="194" spans="1:31" x14ac:dyDescent="0.2">
      <c r="A194" s="485">
        <v>4.0067487718091579</v>
      </c>
      <c r="B194" s="485">
        <f t="shared" ref="B194:B257" si="33">+AVERAGE(C194,D194)</f>
        <v>5.2759877124884369</v>
      </c>
      <c r="C194" s="486">
        <v>5.3419547780545793</v>
      </c>
      <c r="D194" s="486">
        <v>5.2100206469222945</v>
      </c>
      <c r="E194" s="487">
        <v>3.4447672045898434</v>
      </c>
      <c r="F194" s="486">
        <v>6.3324845836536809</v>
      </c>
      <c r="G194" s="487">
        <v>1.9666745263671876</v>
      </c>
      <c r="H194" s="487">
        <v>2.5083411401367188</v>
      </c>
      <c r="I194" s="487">
        <v>3.3531651977539059</v>
      </c>
      <c r="J194" s="487">
        <v>3.3271528100585939</v>
      </c>
      <c r="K194" s="487">
        <v>4.169207299804687</v>
      </c>
      <c r="L194" s="487">
        <v>3.9659584350585932</v>
      </c>
      <c r="M194" s="481">
        <v>1.4528451744895039</v>
      </c>
      <c r="N194" s="481">
        <v>1.4528451744895039</v>
      </c>
      <c r="O194" s="486">
        <v>1.4528451744895039</v>
      </c>
      <c r="P194" s="486">
        <v>2.6103543791158361</v>
      </c>
      <c r="Q194" s="488">
        <f t="shared" ref="Q194:Q257" si="34">+AVERAGE(O194:P194)</f>
        <v>2.0315997768026701</v>
      </c>
      <c r="R194" s="487">
        <f t="shared" ref="R194:R257" si="35">+P194</f>
        <v>2.6103543791158361</v>
      </c>
      <c r="S194" s="489">
        <v>4.6521937500000003</v>
      </c>
      <c r="T194" s="487">
        <f t="shared" si="32"/>
        <v>5.3419547780545793</v>
      </c>
      <c r="U194" s="487">
        <v>0</v>
      </c>
      <c r="V194" s="489">
        <f t="shared" ref="V194:V257" si="36">+$P194*0.9</f>
        <v>2.3493189412042526</v>
      </c>
      <c r="W194" s="489">
        <f t="shared" ref="W194:W257" si="37">+$P194*0.8</f>
        <v>2.088283503292669</v>
      </c>
      <c r="X194" s="489">
        <f t="shared" ref="X194:X257" si="38">+$P194*0.7</f>
        <v>1.8272480653810852</v>
      </c>
      <c r="Y194" s="489">
        <f t="shared" ref="Y194:Y257" si="39">+$P194*0.9*8750/7500</f>
        <v>2.7408720980716277</v>
      </c>
      <c r="Z194" s="489">
        <f t="shared" ref="Z194:Z257" si="40">+$P194*10000/7500</f>
        <v>3.4804725054877816</v>
      </c>
      <c r="AA194" s="487">
        <v>2.642851009971217</v>
      </c>
      <c r="AB194" s="485">
        <v>6.2314492187499999</v>
      </c>
      <c r="AC194" s="485">
        <v>5.9797856445312503</v>
      </c>
      <c r="AD194" s="489">
        <f t="shared" ref="AD194:AD257" si="41">+S194*1.09375</f>
        <v>5.0883369140625003</v>
      </c>
      <c r="AE194" s="489">
        <f t="shared" ref="AE194:AE257" si="42">+S194*0.756013745704467</f>
        <v>3.5171224226804112</v>
      </c>
    </row>
    <row r="195" spans="1:31" x14ac:dyDescent="0.2">
      <c r="A195" s="485">
        <v>3.9861420114618378</v>
      </c>
      <c r="B195" s="485">
        <f t="shared" si="33"/>
        <v>5.2478531120739147</v>
      </c>
      <c r="C195" s="486">
        <v>5.3134684033124113</v>
      </c>
      <c r="D195" s="486">
        <v>5.1822378208354181</v>
      </c>
      <c r="E195" s="487">
        <v>3.4270507324218751</v>
      </c>
      <c r="F195" s="486">
        <v>6.2987161343886235</v>
      </c>
      <c r="G195" s="487">
        <v>1.9565598608398436</v>
      </c>
      <c r="H195" s="487">
        <v>2.4954408032226563</v>
      </c>
      <c r="I195" s="487">
        <v>3.3359199902343746</v>
      </c>
      <c r="J195" s="487">
        <v>3.3100411669921872</v>
      </c>
      <c r="K195" s="487">
        <v>4.1477649951171873</v>
      </c>
      <c r="L195" s="487">
        <v>3.9455614379882813</v>
      </c>
      <c r="M195" s="481">
        <v>1.4450492158240622</v>
      </c>
      <c r="N195" s="481">
        <v>1.4450492158240622</v>
      </c>
      <c r="O195" s="486">
        <v>1.4450492158240622</v>
      </c>
      <c r="P195" s="486">
        <v>2.5963472328630419</v>
      </c>
      <c r="Q195" s="488">
        <f t="shared" si="34"/>
        <v>2.0206982243435521</v>
      </c>
      <c r="R195" s="487">
        <f t="shared" si="35"/>
        <v>2.5963472328630419</v>
      </c>
      <c r="S195" s="489">
        <v>4.6282675781250004</v>
      </c>
      <c r="T195" s="487">
        <f t="shared" ref="T195:T258" si="43">+C195</f>
        <v>5.3134684033124113</v>
      </c>
      <c r="U195" s="487">
        <v>0</v>
      </c>
      <c r="V195" s="489">
        <f t="shared" si="36"/>
        <v>2.3367125095767376</v>
      </c>
      <c r="W195" s="489">
        <f t="shared" si="37"/>
        <v>2.0770777862904337</v>
      </c>
      <c r="X195" s="489">
        <f t="shared" si="38"/>
        <v>1.8174430630041292</v>
      </c>
      <c r="Y195" s="489">
        <f t="shared" si="39"/>
        <v>2.7261645945061939</v>
      </c>
      <c r="Z195" s="489">
        <f t="shared" si="40"/>
        <v>3.4617963104840559</v>
      </c>
      <c r="AA195" s="487">
        <v>2.6292586991159541</v>
      </c>
      <c r="AB195" s="485">
        <v>6.1994008789062498</v>
      </c>
      <c r="AC195" s="485">
        <v>5.94903125</v>
      </c>
      <c r="AD195" s="489">
        <f t="shared" si="41"/>
        <v>5.0621676635742192</v>
      </c>
      <c r="AE195" s="489">
        <f t="shared" si="42"/>
        <v>3.4990339078608232</v>
      </c>
    </row>
    <row r="196" spans="1:31" x14ac:dyDescent="0.2">
      <c r="A196" s="485">
        <v>3.9656412319475787</v>
      </c>
      <c r="B196" s="485">
        <f t="shared" si="33"/>
        <v>5.2198693569648871</v>
      </c>
      <c r="C196" s="486">
        <v>5.2851347599343708</v>
      </c>
      <c r="D196" s="486">
        <v>5.1546039539954034</v>
      </c>
      <c r="E196" s="487">
        <v>3.4094254345703128</v>
      </c>
      <c r="F196" s="486">
        <v>6.2651287366391575</v>
      </c>
      <c r="G196" s="487">
        <v>1.9464972949218748</v>
      </c>
      <c r="H196" s="487">
        <v>2.4826067749023433</v>
      </c>
      <c r="I196" s="487">
        <v>3.3187631152343746</v>
      </c>
      <c r="J196" s="487">
        <v>3.2930176196289063</v>
      </c>
      <c r="K196" s="487">
        <v>4.1264330468750003</v>
      </c>
      <c r="L196" s="487">
        <v>3.9252693505859373</v>
      </c>
      <c r="M196" s="481">
        <v>1.4372953175890208</v>
      </c>
      <c r="N196" s="481">
        <v>1.4372953175890208</v>
      </c>
      <c r="O196" s="486">
        <v>1.4372953175890208</v>
      </c>
      <c r="P196" s="486">
        <v>2.5824156573803543</v>
      </c>
      <c r="Q196" s="488">
        <f t="shared" si="34"/>
        <v>2.0098554874846877</v>
      </c>
      <c r="R196" s="487">
        <f t="shared" si="35"/>
        <v>2.5824156573803543</v>
      </c>
      <c r="S196" s="489">
        <v>4.6044644531249999</v>
      </c>
      <c r="T196" s="487">
        <f t="shared" si="43"/>
        <v>5.2851347599343708</v>
      </c>
      <c r="U196" s="487">
        <v>0</v>
      </c>
      <c r="V196" s="489">
        <f t="shared" si="36"/>
        <v>2.3241740916423188</v>
      </c>
      <c r="W196" s="489">
        <f t="shared" si="37"/>
        <v>2.0659325259042833</v>
      </c>
      <c r="X196" s="489">
        <f t="shared" si="38"/>
        <v>1.8076909601662479</v>
      </c>
      <c r="Y196" s="489">
        <f t="shared" si="39"/>
        <v>2.7115364402493718</v>
      </c>
      <c r="Z196" s="489">
        <f t="shared" si="40"/>
        <v>3.443220876507139</v>
      </c>
      <c r="AA196" s="487">
        <v>2.6157362895764802</v>
      </c>
      <c r="AB196" s="485">
        <v>6.1675170898437504</v>
      </c>
      <c r="AC196" s="485">
        <v>5.9184355468750001</v>
      </c>
      <c r="AD196" s="489">
        <f t="shared" si="41"/>
        <v>5.0361329956054686</v>
      </c>
      <c r="AE196" s="489">
        <f t="shared" si="42"/>
        <v>3.4810384181701015</v>
      </c>
    </row>
    <row r="197" spans="1:31" x14ac:dyDescent="0.2">
      <c r="A197" s="485">
        <v>3.9452458882050707</v>
      </c>
      <c r="B197" s="485">
        <f t="shared" si="33"/>
        <v>5.1920340118926083</v>
      </c>
      <c r="C197" s="486">
        <v>5.2569513822029004</v>
      </c>
      <c r="D197" s="486">
        <v>5.1271166415823162</v>
      </c>
      <c r="E197" s="487">
        <v>3.3918906005859375</v>
      </c>
      <c r="F197" s="486">
        <v>6.2317194674830416</v>
      </c>
      <c r="G197" s="487">
        <v>1.9364864733886717</v>
      </c>
      <c r="H197" s="487">
        <v>2.4698385815429686</v>
      </c>
      <c r="I197" s="487">
        <v>3.301694572753906</v>
      </c>
      <c r="J197" s="487">
        <v>3.2760816943359372</v>
      </c>
      <c r="K197" s="487">
        <v>4.1052105078124992</v>
      </c>
      <c r="L197" s="487">
        <v>3.9050814624023436</v>
      </c>
      <c r="M197" s="481">
        <v>1.429582799364294</v>
      </c>
      <c r="N197" s="481">
        <v>1.429582799364294</v>
      </c>
      <c r="O197" s="486">
        <v>1.429582799364294</v>
      </c>
      <c r="P197" s="486">
        <v>2.5685584301441478</v>
      </c>
      <c r="Q197" s="488">
        <f t="shared" si="34"/>
        <v>1.999070614754221</v>
      </c>
      <c r="R197" s="487">
        <f t="shared" si="35"/>
        <v>2.5685584301441478</v>
      </c>
      <c r="S197" s="489">
        <v>4.5807839843750005</v>
      </c>
      <c r="T197" s="487">
        <f t="shared" si="43"/>
        <v>5.2569513822029004</v>
      </c>
      <c r="U197" s="487">
        <v>0</v>
      </c>
      <c r="V197" s="489">
        <f t="shared" si="36"/>
        <v>2.3117025871297332</v>
      </c>
      <c r="W197" s="489">
        <f t="shared" si="37"/>
        <v>2.0548467441153182</v>
      </c>
      <c r="X197" s="489">
        <f t="shared" si="38"/>
        <v>1.7979909011009032</v>
      </c>
      <c r="Y197" s="489">
        <f t="shared" si="39"/>
        <v>2.6969863516513555</v>
      </c>
      <c r="Z197" s="489">
        <f t="shared" si="40"/>
        <v>3.4247445735255306</v>
      </c>
      <c r="AA197" s="487">
        <v>2.6022835629111842</v>
      </c>
      <c r="AB197" s="485">
        <v>6.1357973632812497</v>
      </c>
      <c r="AC197" s="485">
        <v>5.8879970703125002</v>
      </c>
      <c r="AD197" s="489">
        <f t="shared" si="41"/>
        <v>5.0102324829101565</v>
      </c>
      <c r="AE197" s="489">
        <f t="shared" si="42"/>
        <v>3.4631356582903767</v>
      </c>
    </row>
    <row r="198" spans="1:31" x14ac:dyDescent="0.2">
      <c r="A198" s="485">
        <v>3.9249554379775073</v>
      </c>
      <c r="B198" s="485">
        <f t="shared" si="33"/>
        <v>5.1643479076508072</v>
      </c>
      <c r="C198" s="486">
        <v>5.228919111299362</v>
      </c>
      <c r="D198" s="486">
        <v>5.0997767040022515</v>
      </c>
      <c r="E198" s="487">
        <v>3.3744462304687501</v>
      </c>
      <c r="F198" s="486">
        <v>6.1984893240773538</v>
      </c>
      <c r="G198" s="487">
        <v>1.926527041015625</v>
      </c>
      <c r="H198" s="487">
        <v>2.4571362231445311</v>
      </c>
      <c r="I198" s="487">
        <v>3.2847141259765626</v>
      </c>
      <c r="J198" s="487">
        <v>3.2592329174804688</v>
      </c>
      <c r="K198" s="487">
        <v>4.0840973779296874</v>
      </c>
      <c r="L198" s="487">
        <v>3.8849977734374996</v>
      </c>
      <c r="M198" s="481">
        <v>1.421911891395589</v>
      </c>
      <c r="N198" s="481">
        <v>1.421911891395589</v>
      </c>
      <c r="O198" s="486">
        <v>1.421911891395589</v>
      </c>
      <c r="P198" s="486">
        <v>2.5547759648412369</v>
      </c>
      <c r="Q198" s="488">
        <f t="shared" si="34"/>
        <v>1.988343928118413</v>
      </c>
      <c r="R198" s="487">
        <f t="shared" si="35"/>
        <v>2.5547759648412369</v>
      </c>
      <c r="S198" s="489">
        <v>4.5572246093750008</v>
      </c>
      <c r="T198" s="487">
        <f t="shared" si="43"/>
        <v>5.228919111299362</v>
      </c>
      <c r="U198" s="487">
        <v>0</v>
      </c>
      <c r="V198" s="489">
        <f t="shared" si="36"/>
        <v>2.2992983683571131</v>
      </c>
      <c r="W198" s="489">
        <f t="shared" si="37"/>
        <v>2.0438207718729897</v>
      </c>
      <c r="X198" s="489">
        <f t="shared" si="38"/>
        <v>1.7883431753888657</v>
      </c>
      <c r="Y198" s="489">
        <f t="shared" si="39"/>
        <v>2.6825147630832986</v>
      </c>
      <c r="Z198" s="489">
        <f t="shared" si="40"/>
        <v>3.4063679531216491</v>
      </c>
      <c r="AA198" s="487">
        <v>2.588900082236842</v>
      </c>
      <c r="AB198" s="485">
        <v>6.1042412109375004</v>
      </c>
      <c r="AC198" s="485">
        <v>5.8577148437500002</v>
      </c>
      <c r="AD198" s="489">
        <f t="shared" si="41"/>
        <v>4.9844644165039069</v>
      </c>
      <c r="AE198" s="489">
        <f t="shared" si="42"/>
        <v>3.4453244469501709</v>
      </c>
    </row>
    <row r="199" spans="1:31" x14ac:dyDescent="0.2">
      <c r="A199" s="485">
        <v>3.9047693417954723</v>
      </c>
      <c r="B199" s="485">
        <f t="shared" si="33"/>
        <v>5.1363588047677773</v>
      </c>
      <c r="C199" s="486">
        <v>5.2005800532826898</v>
      </c>
      <c r="D199" s="486">
        <v>5.0721375562528639</v>
      </c>
      <c r="E199" s="487">
        <v>3.3570913769531252</v>
      </c>
      <c r="F199" s="486">
        <v>6.1648955076820746</v>
      </c>
      <c r="G199" s="487">
        <v>1.9166188793945313</v>
      </c>
      <c r="H199" s="487">
        <v>2.4444992260742189</v>
      </c>
      <c r="I199" s="487">
        <v>3.2678205908203122</v>
      </c>
      <c r="J199" s="487">
        <v>3.2424705786132813</v>
      </c>
      <c r="K199" s="487">
        <v>4.0630927099609373</v>
      </c>
      <c r="L199" s="487">
        <v>3.8650170996093749</v>
      </c>
      <c r="M199" s="481">
        <v>1.4141572944371059</v>
      </c>
      <c r="N199" s="481">
        <v>1.4141572944371059</v>
      </c>
      <c r="O199" s="486">
        <v>1.4141572944371059</v>
      </c>
      <c r="P199" s="486">
        <v>2.5408431339489375</v>
      </c>
      <c r="Q199" s="488">
        <f t="shared" si="34"/>
        <v>1.9775002141930216</v>
      </c>
      <c r="R199" s="487">
        <f t="shared" si="35"/>
        <v>2.5408431339489375</v>
      </c>
      <c r="S199" s="489">
        <v>4.5337867187500001</v>
      </c>
      <c r="T199" s="487">
        <f t="shared" si="43"/>
        <v>5.2005800532826898</v>
      </c>
      <c r="U199" s="487">
        <v>0</v>
      </c>
      <c r="V199" s="489">
        <f t="shared" si="36"/>
        <v>2.2867588205540437</v>
      </c>
      <c r="W199" s="489">
        <f t="shared" si="37"/>
        <v>2.0326745071591499</v>
      </c>
      <c r="X199" s="489">
        <f t="shared" si="38"/>
        <v>1.7785901937642561</v>
      </c>
      <c r="Y199" s="489">
        <f t="shared" si="39"/>
        <v>2.6678852906463844</v>
      </c>
      <c r="Z199" s="489">
        <f t="shared" si="40"/>
        <v>3.3877908452652501</v>
      </c>
      <c r="AA199" s="487">
        <v>2.5755854106702301</v>
      </c>
      <c r="AB199" s="485">
        <v>6.0728466796875002</v>
      </c>
      <c r="AC199" s="485">
        <v>5.8275883789062499</v>
      </c>
      <c r="AD199" s="489">
        <f t="shared" si="41"/>
        <v>4.9588292236328124</v>
      </c>
      <c r="AE199" s="489">
        <f t="shared" si="42"/>
        <v>3.4276050794673525</v>
      </c>
    </row>
    <row r="200" spans="1:31" x14ac:dyDescent="0.2">
      <c r="A200" s="485">
        <v>3.8846870629655315</v>
      </c>
      <c r="B200" s="485">
        <f t="shared" si="33"/>
        <v>5.1098637271315086</v>
      </c>
      <c r="C200" s="486">
        <v>5.173753700704391</v>
      </c>
      <c r="D200" s="486">
        <v>5.0459737535586262</v>
      </c>
      <c r="E200" s="487">
        <v>3.3398260400390622</v>
      </c>
      <c r="F200" s="486">
        <v>6.1330948895196711</v>
      </c>
      <c r="G200" s="487">
        <v>1.9067616333007813</v>
      </c>
      <c r="H200" s="487">
        <v>2.4319271166992187</v>
      </c>
      <c r="I200" s="487">
        <v>3.2510142041015624</v>
      </c>
      <c r="J200" s="487">
        <v>3.2257944409179684</v>
      </c>
      <c r="K200" s="487">
        <v>4.0421960302734368</v>
      </c>
      <c r="L200" s="487">
        <v>3.8451394409179684</v>
      </c>
      <c r="M200" s="481">
        <v>1.4068168713078781</v>
      </c>
      <c r="N200" s="481">
        <v>1.4068168713078781</v>
      </c>
      <c r="O200" s="486">
        <v>1.4068168713078781</v>
      </c>
      <c r="P200" s="486">
        <v>2.5276544570022179</v>
      </c>
      <c r="Q200" s="488">
        <f t="shared" si="34"/>
        <v>1.9672356641550479</v>
      </c>
      <c r="R200" s="487">
        <f t="shared" si="35"/>
        <v>2.5276544570022179</v>
      </c>
      <c r="S200" s="489">
        <v>4.5104691406250002</v>
      </c>
      <c r="T200" s="487">
        <f t="shared" si="43"/>
        <v>5.173753700704391</v>
      </c>
      <c r="U200" s="487">
        <v>0</v>
      </c>
      <c r="V200" s="489">
        <f t="shared" si="36"/>
        <v>2.2748890113019962</v>
      </c>
      <c r="W200" s="489">
        <f t="shared" si="37"/>
        <v>2.0221235656017744</v>
      </c>
      <c r="X200" s="489">
        <f t="shared" si="38"/>
        <v>1.7693581199015525</v>
      </c>
      <c r="Y200" s="489">
        <f t="shared" si="39"/>
        <v>2.6540371798523288</v>
      </c>
      <c r="Z200" s="489">
        <f t="shared" si="40"/>
        <v>3.370205942669624</v>
      </c>
      <c r="AA200" s="487">
        <v>2.5623391113281251</v>
      </c>
      <c r="AB200" s="485">
        <v>6.0416137695312502</v>
      </c>
      <c r="AC200" s="485">
        <v>5.7976171875000002</v>
      </c>
      <c r="AD200" s="489">
        <f t="shared" si="41"/>
        <v>4.933325622558594</v>
      </c>
      <c r="AE200" s="489">
        <f t="shared" si="42"/>
        <v>3.4099766698883145</v>
      </c>
    </row>
    <row r="201" spans="1:31" x14ac:dyDescent="0.2">
      <c r="A201" s="485">
        <v>3.864708067553118</v>
      </c>
      <c r="B201" s="485">
        <f t="shared" si="33"/>
        <v>5.0835076243694886</v>
      </c>
      <c r="C201" s="486">
        <v>5.1470680606398371</v>
      </c>
      <c r="D201" s="486">
        <v>5.0199471880991409</v>
      </c>
      <c r="E201" s="487">
        <v>3.3226490356445315</v>
      </c>
      <c r="F201" s="486">
        <v>6.1014610754320024</v>
      </c>
      <c r="G201" s="487">
        <v>1.8969551843261718</v>
      </c>
      <c r="H201" s="487">
        <v>2.4194196582031249</v>
      </c>
      <c r="I201" s="487">
        <v>3.2342940185546873</v>
      </c>
      <c r="J201" s="487">
        <v>3.2092040307617187</v>
      </c>
      <c r="K201" s="487">
        <v>4.0214068652343755</v>
      </c>
      <c r="L201" s="487">
        <v>3.8253638500976561</v>
      </c>
      <c r="M201" s="481">
        <v>1.3995151922704239</v>
      </c>
      <c r="N201" s="481">
        <v>1.3995151922704239</v>
      </c>
      <c r="O201" s="486">
        <v>1.3995151922704239</v>
      </c>
      <c r="P201" s="486">
        <v>2.5145353922973261</v>
      </c>
      <c r="Q201" s="488">
        <f t="shared" si="34"/>
        <v>1.9570252922838751</v>
      </c>
      <c r="R201" s="487">
        <f t="shared" si="35"/>
        <v>2.5145353922973261</v>
      </c>
      <c r="S201" s="489">
        <v>4.4872718750000002</v>
      </c>
      <c r="T201" s="487">
        <f t="shared" si="43"/>
        <v>5.1470680606398371</v>
      </c>
      <c r="U201" s="487">
        <v>0</v>
      </c>
      <c r="V201" s="489">
        <f t="shared" si="36"/>
        <v>2.2630818530675936</v>
      </c>
      <c r="W201" s="489">
        <f t="shared" si="37"/>
        <v>2.011628313837861</v>
      </c>
      <c r="X201" s="489">
        <f t="shared" si="38"/>
        <v>1.7601747746081282</v>
      </c>
      <c r="Y201" s="489">
        <f t="shared" si="39"/>
        <v>2.6402621619121924</v>
      </c>
      <c r="Z201" s="489">
        <f t="shared" si="40"/>
        <v>3.3527138563964352</v>
      </c>
      <c r="AA201" s="487">
        <v>2.5491609657689143</v>
      </c>
      <c r="AB201" s="485">
        <v>6.0105419921875001</v>
      </c>
      <c r="AC201" s="485">
        <v>5.7677998046874999</v>
      </c>
      <c r="AD201" s="489">
        <f t="shared" si="41"/>
        <v>4.9079536132812507</v>
      </c>
      <c r="AE201" s="489">
        <f t="shared" si="42"/>
        <v>3.3924392182130569</v>
      </c>
    </row>
    <row r="202" spans="1:31" x14ac:dyDescent="0.2">
      <c r="A202" s="485">
        <v>3.8448318243703108</v>
      </c>
      <c r="B202" s="485">
        <f t="shared" si="33"/>
        <v>5.0563994384695707</v>
      </c>
      <c r="C202" s="486">
        <v>5.119620933943601</v>
      </c>
      <c r="D202" s="486">
        <v>4.9931779429955405</v>
      </c>
      <c r="E202" s="487">
        <v>3.3055606005859373</v>
      </c>
      <c r="F202" s="486">
        <v>6.0689245763617503</v>
      </c>
      <c r="G202" s="487">
        <v>1.8871991772460937</v>
      </c>
      <c r="H202" s="487">
        <v>2.406976613769531</v>
      </c>
      <c r="I202" s="487">
        <v>3.2176600341796875</v>
      </c>
      <c r="J202" s="487">
        <v>3.1926991113281247</v>
      </c>
      <c r="K202" s="487">
        <v>4.00072521484375</v>
      </c>
      <c r="L202" s="487">
        <v>3.8056898535156249</v>
      </c>
      <c r="M202" s="481">
        <v>1.3920054019760575</v>
      </c>
      <c r="N202" s="481">
        <v>1.3920054019760575</v>
      </c>
      <c r="O202" s="486">
        <v>1.3920054019760575</v>
      </c>
      <c r="P202" s="486">
        <v>2.5010424101645059</v>
      </c>
      <c r="Q202" s="488">
        <f t="shared" si="34"/>
        <v>1.9465239060702817</v>
      </c>
      <c r="R202" s="487">
        <f t="shared" si="35"/>
        <v>2.5010424101645059</v>
      </c>
      <c r="S202" s="489">
        <v>4.4641937500000006</v>
      </c>
      <c r="T202" s="487">
        <f t="shared" si="43"/>
        <v>5.119620933943601</v>
      </c>
      <c r="U202" s="487">
        <v>0</v>
      </c>
      <c r="V202" s="489">
        <f t="shared" si="36"/>
        <v>2.2509381691480552</v>
      </c>
      <c r="W202" s="489">
        <f t="shared" si="37"/>
        <v>2.000833928131605</v>
      </c>
      <c r="X202" s="489">
        <f t="shared" si="38"/>
        <v>1.7507296871151541</v>
      </c>
      <c r="Y202" s="489">
        <f t="shared" si="39"/>
        <v>2.6260945306727308</v>
      </c>
      <c r="Z202" s="489">
        <f t="shared" si="40"/>
        <v>3.3347232135526745</v>
      </c>
      <c r="AA202" s="487">
        <v>2.5360505371093751</v>
      </c>
      <c r="AB202" s="485">
        <v>5.9796293945312504</v>
      </c>
      <c r="AC202" s="485">
        <v>5.7381357421874997</v>
      </c>
      <c r="AD202" s="489">
        <f t="shared" si="41"/>
        <v>4.8827119140625008</v>
      </c>
      <c r="AE202" s="489">
        <f t="shared" si="42"/>
        <v>3.3749918384879716</v>
      </c>
    </row>
    <row r="203" spans="1:31" x14ac:dyDescent="0.2">
      <c r="A203" s="485">
        <v>3.825057804961165</v>
      </c>
      <c r="B203" s="485">
        <f t="shared" si="33"/>
        <v>5.0294365946937027</v>
      </c>
      <c r="C203" s="486">
        <v>5.0923209666223155</v>
      </c>
      <c r="D203" s="486">
        <v>4.9665522227650909</v>
      </c>
      <c r="E203" s="487">
        <v>3.2885602612304687</v>
      </c>
      <c r="F203" s="486">
        <v>6.0365625236340685</v>
      </c>
      <c r="G203" s="487">
        <v>1.8774932568359375</v>
      </c>
      <c r="H203" s="487">
        <v>2.3945975097656249</v>
      </c>
      <c r="I203" s="487">
        <v>3.2011115405273438</v>
      </c>
      <c r="J203" s="487">
        <v>3.1762789721679687</v>
      </c>
      <c r="K203" s="487">
        <v>3.9801491845703127</v>
      </c>
      <c r="L203" s="487">
        <v>3.7861174511718749</v>
      </c>
      <c r="M203" s="481">
        <v>1.3845361281884554</v>
      </c>
      <c r="N203" s="481">
        <v>1.3845361281884554</v>
      </c>
      <c r="O203" s="486">
        <v>1.3845361281884554</v>
      </c>
      <c r="P203" s="486">
        <v>2.4876222248050222</v>
      </c>
      <c r="Q203" s="488">
        <f t="shared" si="34"/>
        <v>1.9360791764967389</v>
      </c>
      <c r="R203" s="487">
        <f t="shared" si="35"/>
        <v>2.4876222248050222</v>
      </c>
      <c r="S203" s="489">
        <v>4.4412343749999996</v>
      </c>
      <c r="T203" s="487">
        <f t="shared" si="43"/>
        <v>5.0923209666223155</v>
      </c>
      <c r="U203" s="487">
        <v>0</v>
      </c>
      <c r="V203" s="489">
        <f t="shared" si="36"/>
        <v>2.23886000232452</v>
      </c>
      <c r="W203" s="489">
        <f t="shared" si="37"/>
        <v>1.9900977798440178</v>
      </c>
      <c r="X203" s="489">
        <f t="shared" si="38"/>
        <v>1.7413355573635154</v>
      </c>
      <c r="Y203" s="489">
        <f t="shared" si="39"/>
        <v>2.612003336045273</v>
      </c>
      <c r="Z203" s="489">
        <f t="shared" si="40"/>
        <v>3.3168296330733629</v>
      </c>
      <c r="AA203" s="487">
        <v>2.5230076069078948</v>
      </c>
      <c r="AB203" s="485">
        <v>5.9488759765625003</v>
      </c>
      <c r="AC203" s="485">
        <v>5.7086249999999996</v>
      </c>
      <c r="AD203" s="489">
        <f t="shared" si="41"/>
        <v>4.8576000976562499</v>
      </c>
      <c r="AE203" s="489">
        <f t="shared" si="42"/>
        <v>3.3576342353951873</v>
      </c>
    </row>
    <row r="204" spans="1:31" x14ac:dyDescent="0.2">
      <c r="A204" s="485">
        <v>3.8053854835878593</v>
      </c>
      <c r="B204" s="485">
        <f t="shared" si="33"/>
        <v>5.0026167466173046</v>
      </c>
      <c r="C204" s="486">
        <v>5.0651657829134367</v>
      </c>
      <c r="D204" s="486">
        <v>4.9400677103211725</v>
      </c>
      <c r="E204" s="487">
        <v>3.2716470703125</v>
      </c>
      <c r="F204" s="486">
        <v>6.0043721009616036</v>
      </c>
      <c r="G204" s="487">
        <v>1.8678373046874999</v>
      </c>
      <c r="H204" s="487">
        <v>2.3822821093749997</v>
      </c>
      <c r="I204" s="487">
        <v>3.1846480639648438</v>
      </c>
      <c r="J204" s="487">
        <v>3.1599431396484374</v>
      </c>
      <c r="K204" s="487">
        <v>3.9596792480468745</v>
      </c>
      <c r="L204" s="487">
        <v>3.766645458984375</v>
      </c>
      <c r="M204" s="481">
        <v>1.3771067154638954</v>
      </c>
      <c r="N204" s="481">
        <v>1.3771067154638954</v>
      </c>
      <c r="O204" s="486">
        <v>1.3771067154638954</v>
      </c>
      <c r="P204" s="486">
        <v>2.4742736585707505</v>
      </c>
      <c r="Q204" s="488">
        <f t="shared" si="34"/>
        <v>1.9256901870173229</v>
      </c>
      <c r="R204" s="487">
        <f t="shared" si="35"/>
        <v>2.4742736585707505</v>
      </c>
      <c r="S204" s="489">
        <v>4.418392968750001</v>
      </c>
      <c r="T204" s="487">
        <f t="shared" si="43"/>
        <v>5.0651657829134367</v>
      </c>
      <c r="U204" s="487">
        <v>0</v>
      </c>
      <c r="V204" s="489">
        <f t="shared" si="36"/>
        <v>2.2268462927136756</v>
      </c>
      <c r="W204" s="489">
        <f t="shared" si="37"/>
        <v>1.9794189268566005</v>
      </c>
      <c r="X204" s="489">
        <f t="shared" si="38"/>
        <v>1.7319915609995253</v>
      </c>
      <c r="Y204" s="489">
        <f t="shared" si="39"/>
        <v>2.5979873414992882</v>
      </c>
      <c r="Z204" s="489">
        <f t="shared" si="40"/>
        <v>3.2990315447610006</v>
      </c>
      <c r="AA204" s="487">
        <v>2.51003173828125</v>
      </c>
      <c r="AB204" s="485">
        <v>5.9182807617187496</v>
      </c>
      <c r="AC204" s="485">
        <v>5.6792651367187501</v>
      </c>
      <c r="AD204" s="489">
        <f t="shared" si="41"/>
        <v>4.8326173095703133</v>
      </c>
      <c r="AE204" s="489">
        <f t="shared" si="42"/>
        <v>3.3403658182989684</v>
      </c>
    </row>
    <row r="205" spans="1:31" x14ac:dyDescent="0.2">
      <c r="A205" s="485">
        <v>3.7858143372160264</v>
      </c>
      <c r="B205" s="485">
        <f t="shared" si="33"/>
        <v>4.9759406947248515</v>
      </c>
      <c r="C205" s="486">
        <v>5.0381561933101073</v>
      </c>
      <c r="D205" s="486">
        <v>4.9137251961395965</v>
      </c>
      <c r="E205" s="487">
        <v>3.2548207910156246</v>
      </c>
      <c r="F205" s="486">
        <v>5.9723542691228655</v>
      </c>
      <c r="G205" s="487">
        <v>1.858230965576172</v>
      </c>
      <c r="H205" s="487">
        <v>2.3700299389648438</v>
      </c>
      <c r="I205" s="487">
        <v>3.1682693676757809</v>
      </c>
      <c r="J205" s="487">
        <v>3.1436916137695312</v>
      </c>
      <c r="K205" s="487">
        <v>3.9393144580078125</v>
      </c>
      <c r="L205" s="487">
        <v>3.7472736401367186</v>
      </c>
      <c r="M205" s="481">
        <v>1.3697173855963936</v>
      </c>
      <c r="N205" s="481">
        <v>1.3697173855963936</v>
      </c>
      <c r="O205" s="486">
        <v>1.3697173855963936</v>
      </c>
      <c r="P205" s="486">
        <v>2.4609971099631931</v>
      </c>
      <c r="Q205" s="488">
        <f t="shared" si="34"/>
        <v>1.9153572477797933</v>
      </c>
      <c r="R205" s="487">
        <f t="shared" si="35"/>
        <v>2.4609971099631931</v>
      </c>
      <c r="S205" s="489">
        <v>4.3956695312499994</v>
      </c>
      <c r="T205" s="487">
        <f t="shared" si="43"/>
        <v>5.0381561933101073</v>
      </c>
      <c r="U205" s="487">
        <v>0</v>
      </c>
      <c r="V205" s="489">
        <f t="shared" si="36"/>
        <v>2.2148973989668739</v>
      </c>
      <c r="W205" s="489">
        <f t="shared" si="37"/>
        <v>1.9687976879705547</v>
      </c>
      <c r="X205" s="489">
        <f t="shared" si="38"/>
        <v>1.722697976974235</v>
      </c>
      <c r="Y205" s="489">
        <f t="shared" si="39"/>
        <v>2.5840469654613529</v>
      </c>
      <c r="Z205" s="489">
        <f t="shared" si="40"/>
        <v>3.2813294799509238</v>
      </c>
      <c r="AA205" s="487">
        <v>2.4971227127878288</v>
      </c>
      <c r="AB205" s="485">
        <v>5.8878432617187499</v>
      </c>
      <c r="AC205" s="485">
        <v>5.6500566406250003</v>
      </c>
      <c r="AD205" s="489">
        <f t="shared" si="41"/>
        <v>4.8077635498046867</v>
      </c>
      <c r="AE205" s="489">
        <f t="shared" si="42"/>
        <v>3.3231865871993107</v>
      </c>
    </row>
    <row r="206" spans="1:31" x14ac:dyDescent="0.2">
      <c r="A206" s="485">
        <v>3.7663438455009017</v>
      </c>
      <c r="B206" s="485">
        <f t="shared" si="33"/>
        <v>4.9489726982739937</v>
      </c>
      <c r="C206" s="486">
        <v>5.0108510088885776</v>
      </c>
      <c r="D206" s="486">
        <v>4.8870943876594097</v>
      </c>
      <c r="E206" s="487">
        <v>3.2380811865234373</v>
      </c>
      <c r="F206" s="486">
        <v>5.9399860319162388</v>
      </c>
      <c r="G206" s="487">
        <v>1.8486740026855468</v>
      </c>
      <c r="H206" s="487">
        <v>2.3578407617187498</v>
      </c>
      <c r="I206" s="487">
        <v>3.1519747412109371</v>
      </c>
      <c r="J206" s="487">
        <v>3.1275234472656246</v>
      </c>
      <c r="K206" s="487">
        <v>3.9190543408203125</v>
      </c>
      <c r="L206" s="487">
        <v>3.7280012841796872</v>
      </c>
      <c r="M206" s="481">
        <v>1.3622474387335801</v>
      </c>
      <c r="N206" s="481">
        <v>1.3622474387335801</v>
      </c>
      <c r="O206" s="486">
        <v>1.3622474387335801</v>
      </c>
      <c r="P206" s="486">
        <v>2.4475757152767579</v>
      </c>
      <c r="Q206" s="488">
        <f t="shared" si="34"/>
        <v>1.904911577005169</v>
      </c>
      <c r="R206" s="487">
        <f t="shared" si="35"/>
        <v>2.4475757152767579</v>
      </c>
      <c r="S206" s="489">
        <v>4.3730625000000005</v>
      </c>
      <c r="T206" s="487">
        <f t="shared" si="43"/>
        <v>5.0108510088885776</v>
      </c>
      <c r="U206" s="487">
        <v>0</v>
      </c>
      <c r="V206" s="489">
        <f t="shared" si="36"/>
        <v>2.2028181437490821</v>
      </c>
      <c r="W206" s="489">
        <f t="shared" si="37"/>
        <v>1.9580605722214064</v>
      </c>
      <c r="X206" s="489">
        <f t="shared" si="38"/>
        <v>1.7133030006937304</v>
      </c>
      <c r="Y206" s="489">
        <f t="shared" si="39"/>
        <v>2.5699545010405958</v>
      </c>
      <c r="Z206" s="489">
        <f t="shared" si="40"/>
        <v>3.2634342870356772</v>
      </c>
      <c r="AA206" s="487">
        <v>2.4842798751027959</v>
      </c>
      <c r="AB206" s="485">
        <v>5.8575625000000002</v>
      </c>
      <c r="AC206" s="485">
        <v>5.6209985351562501</v>
      </c>
      <c r="AD206" s="489">
        <f t="shared" si="41"/>
        <v>4.7830371093750008</v>
      </c>
      <c r="AE206" s="489">
        <f t="shared" si="42"/>
        <v>3.3060953608247412</v>
      </c>
    </row>
    <row r="207" spans="1:31" x14ac:dyDescent="0.2">
      <c r="A207" s="485">
        <v>3.7469734907742822</v>
      </c>
      <c r="B207" s="485">
        <f t="shared" si="33"/>
        <v>4.9225819299636857</v>
      </c>
      <c r="C207" s="486">
        <v>4.9841302698432459</v>
      </c>
      <c r="D207" s="486">
        <v>4.8610335900841255</v>
      </c>
      <c r="E207" s="487">
        <v>3.2214275463867184</v>
      </c>
      <c r="F207" s="486">
        <v>5.9083106106334631</v>
      </c>
      <c r="G207" s="487">
        <v>1.8391662976074219</v>
      </c>
      <c r="H207" s="487">
        <v>2.3457143408203125</v>
      </c>
      <c r="I207" s="487">
        <v>3.1357641845703124</v>
      </c>
      <c r="J207" s="487">
        <v>3.1114386401367189</v>
      </c>
      <c r="K207" s="487">
        <v>3.8988988964843747</v>
      </c>
      <c r="L207" s="487">
        <v>3.7088279174804684</v>
      </c>
      <c r="M207" s="481">
        <v>1.3549376269856064</v>
      </c>
      <c r="N207" s="481">
        <v>1.3549376269856064</v>
      </c>
      <c r="O207" s="486">
        <v>1.3549376269856064</v>
      </c>
      <c r="P207" s="486">
        <v>2.4344420383771936</v>
      </c>
      <c r="Q207" s="488">
        <f t="shared" si="34"/>
        <v>1.8946898326813999</v>
      </c>
      <c r="R207" s="487">
        <f t="shared" si="35"/>
        <v>2.4344420383771936</v>
      </c>
      <c r="S207" s="489">
        <v>4.350571875</v>
      </c>
      <c r="T207" s="487">
        <f t="shared" si="43"/>
        <v>4.9841302698432459</v>
      </c>
      <c r="U207" s="487">
        <v>0</v>
      </c>
      <c r="V207" s="489">
        <f t="shared" si="36"/>
        <v>2.1909978345394743</v>
      </c>
      <c r="W207" s="489">
        <f t="shared" si="37"/>
        <v>1.9475536307017549</v>
      </c>
      <c r="X207" s="489">
        <f t="shared" si="38"/>
        <v>1.7041094268640355</v>
      </c>
      <c r="Y207" s="489">
        <f t="shared" si="39"/>
        <v>2.5561641402960533</v>
      </c>
      <c r="Z207" s="489">
        <f t="shared" si="40"/>
        <v>3.2459227178362582</v>
      </c>
      <c r="AA207" s="487">
        <v>2.4715032252261513</v>
      </c>
      <c r="AB207" s="485">
        <v>5.8274370117187502</v>
      </c>
      <c r="AC207" s="485">
        <v>5.5920898437500002</v>
      </c>
      <c r="AD207" s="489">
        <f t="shared" si="41"/>
        <v>4.7584379882812495</v>
      </c>
      <c r="AE207" s="489">
        <f t="shared" si="42"/>
        <v>3.2890921391752563</v>
      </c>
    </row>
    <row r="208" spans="1:31" x14ac:dyDescent="0.2">
      <c r="A208" s="485">
        <v>3.727702758030675</v>
      </c>
      <c r="B208" s="485">
        <f t="shared" si="33"/>
        <v>4.8963326573010626</v>
      </c>
      <c r="C208" s="486">
        <v>4.9575527956029912</v>
      </c>
      <c r="D208" s="486">
        <v>4.835112518999134</v>
      </c>
      <c r="E208" s="487">
        <v>3.2048596337890625</v>
      </c>
      <c r="F208" s="486">
        <v>5.8768050189743466</v>
      </c>
      <c r="G208" s="487">
        <v>1.8297074951171874</v>
      </c>
      <c r="H208" s="487">
        <v>2.3336502026367185</v>
      </c>
      <c r="I208" s="487">
        <v>3.1196369873046872</v>
      </c>
      <c r="J208" s="487">
        <v>3.0954364819335938</v>
      </c>
      <c r="K208" s="487">
        <v>3.8788467041015622</v>
      </c>
      <c r="L208" s="487">
        <v>3.6897533032226559</v>
      </c>
      <c r="M208" s="481">
        <v>1.3476672528284992</v>
      </c>
      <c r="N208" s="481">
        <v>1.3476672528284992</v>
      </c>
      <c r="O208" s="486">
        <v>1.3476672528284992</v>
      </c>
      <c r="P208" s="486">
        <v>2.4213792197423847</v>
      </c>
      <c r="Q208" s="488">
        <f t="shared" si="34"/>
        <v>1.884523236285442</v>
      </c>
      <c r="R208" s="487">
        <f t="shared" si="35"/>
        <v>2.4213792197423847</v>
      </c>
      <c r="S208" s="489">
        <v>4.3281964843749998</v>
      </c>
      <c r="T208" s="487">
        <f t="shared" si="43"/>
        <v>4.9575527956029912</v>
      </c>
      <c r="U208" s="487">
        <v>0</v>
      </c>
      <c r="V208" s="489">
        <f t="shared" si="36"/>
        <v>2.1792412977681463</v>
      </c>
      <c r="W208" s="489">
        <f t="shared" si="37"/>
        <v>1.9371033757939078</v>
      </c>
      <c r="X208" s="489">
        <f t="shared" si="38"/>
        <v>1.6949654538196692</v>
      </c>
      <c r="Y208" s="489">
        <f t="shared" si="39"/>
        <v>2.5424481807295041</v>
      </c>
      <c r="Z208" s="489">
        <f t="shared" si="40"/>
        <v>3.2285056263231793</v>
      </c>
      <c r="AA208" s="487">
        <v>2.4587923262746711</v>
      </c>
      <c r="AB208" s="485">
        <v>5.7974663085937497</v>
      </c>
      <c r="AC208" s="485">
        <v>5.5633295898437503</v>
      </c>
      <c r="AD208" s="489">
        <f t="shared" si="41"/>
        <v>4.7339649047851564</v>
      </c>
      <c r="AE208" s="489">
        <f t="shared" si="42"/>
        <v>3.2721760362972492</v>
      </c>
    </row>
    <row r="209" spans="1:31" x14ac:dyDescent="0.2">
      <c r="A209" s="485">
        <v>3.7085311349130352</v>
      </c>
      <c r="B209" s="485">
        <f t="shared" si="33"/>
        <v>4.8702225959596248</v>
      </c>
      <c r="C209" s="486">
        <v>4.9311162732797795</v>
      </c>
      <c r="D209" s="486">
        <v>4.8093289186394701</v>
      </c>
      <c r="E209" s="487">
        <v>3.1883769750976558</v>
      </c>
      <c r="F209" s="486">
        <v>5.8454665151845191</v>
      </c>
      <c r="G209" s="487">
        <v>1.8202972399902342</v>
      </c>
      <c r="H209" s="487">
        <v>2.3216481103515623</v>
      </c>
      <c r="I209" s="487">
        <v>3.10359267578125</v>
      </c>
      <c r="J209" s="487">
        <v>3.0795164990234376</v>
      </c>
      <c r="K209" s="487">
        <v>3.8588980004882814</v>
      </c>
      <c r="L209" s="487">
        <v>3.6707769677734374</v>
      </c>
      <c r="M209" s="481">
        <v>1.3404356782723794</v>
      </c>
      <c r="N209" s="481">
        <v>1.3404356782723794</v>
      </c>
      <c r="O209" s="486">
        <v>1.3404356782723794</v>
      </c>
      <c r="P209" s="486">
        <v>2.4083861130838549</v>
      </c>
      <c r="Q209" s="488">
        <f t="shared" si="34"/>
        <v>1.8744108956781171</v>
      </c>
      <c r="R209" s="487">
        <f t="shared" si="35"/>
        <v>2.4083861130838549</v>
      </c>
      <c r="S209" s="489">
        <v>4.3059367187499999</v>
      </c>
      <c r="T209" s="487">
        <f t="shared" si="43"/>
        <v>4.9311162732797795</v>
      </c>
      <c r="U209" s="487">
        <v>0</v>
      </c>
      <c r="V209" s="489">
        <f t="shared" si="36"/>
        <v>2.1675475017754695</v>
      </c>
      <c r="W209" s="489">
        <f t="shared" si="37"/>
        <v>1.9267088904670839</v>
      </c>
      <c r="X209" s="489">
        <f t="shared" si="38"/>
        <v>1.6858702791586984</v>
      </c>
      <c r="Y209" s="489">
        <f t="shared" si="39"/>
        <v>2.5288054187380475</v>
      </c>
      <c r="Z209" s="489">
        <f t="shared" si="40"/>
        <v>3.2111814841118065</v>
      </c>
      <c r="AA209" s="487">
        <v>2.4461467413651317</v>
      </c>
      <c r="AB209" s="485">
        <v>5.7676499023437504</v>
      </c>
      <c r="AC209" s="485">
        <v>5.5347172851562503</v>
      </c>
      <c r="AD209" s="489">
        <f t="shared" si="41"/>
        <v>4.7096182861328124</v>
      </c>
      <c r="AE209" s="489">
        <f t="shared" si="42"/>
        <v>3.2553473475085895</v>
      </c>
    </row>
    <row r="210" spans="1:31" x14ac:dyDescent="0.2">
      <c r="A210" s="485">
        <v>3.6894581116989138</v>
      </c>
      <c r="B210" s="485">
        <f t="shared" si="33"/>
        <v>4.8442525252390434</v>
      </c>
      <c r="C210" s="486">
        <v>4.9048214919170698</v>
      </c>
      <c r="D210" s="486">
        <v>4.7836835585610169</v>
      </c>
      <c r="E210" s="487">
        <v>3.1719788598632812</v>
      </c>
      <c r="F210" s="486">
        <v>5.8142960346155057</v>
      </c>
      <c r="G210" s="487">
        <v>1.8109354138183593</v>
      </c>
      <c r="H210" s="487">
        <v>2.3097078271484373</v>
      </c>
      <c r="I210" s="487">
        <v>3.0876310131835938</v>
      </c>
      <c r="J210" s="487">
        <v>3.0636784545898434</v>
      </c>
      <c r="K210" s="487">
        <v>3.8390516015624998</v>
      </c>
      <c r="L210" s="487">
        <v>3.6518982006835938</v>
      </c>
      <c r="M210" s="481">
        <v>1.3332431192050989</v>
      </c>
      <c r="N210" s="481">
        <v>1.3332431192050989</v>
      </c>
      <c r="O210" s="486">
        <v>1.3332431192050989</v>
      </c>
      <c r="P210" s="486">
        <v>2.3954631062913916</v>
      </c>
      <c r="Q210" s="488">
        <f t="shared" si="34"/>
        <v>1.8643531127482453</v>
      </c>
      <c r="R210" s="487">
        <f t="shared" si="35"/>
        <v>2.3954631062913916</v>
      </c>
      <c r="S210" s="489">
        <v>4.2837910156249999</v>
      </c>
      <c r="T210" s="487">
        <f t="shared" si="43"/>
        <v>4.9048214919170698</v>
      </c>
      <c r="U210" s="487">
        <v>0</v>
      </c>
      <c r="V210" s="489">
        <f t="shared" si="36"/>
        <v>2.1559167956622525</v>
      </c>
      <c r="W210" s="489">
        <f t="shared" si="37"/>
        <v>1.9163704850331134</v>
      </c>
      <c r="X210" s="489">
        <f t="shared" si="38"/>
        <v>1.676824174403974</v>
      </c>
      <c r="Y210" s="489">
        <f t="shared" si="39"/>
        <v>2.5152362616059611</v>
      </c>
      <c r="Z210" s="489">
        <f t="shared" si="40"/>
        <v>3.193950808388522</v>
      </c>
      <c r="AA210" s="487">
        <v>2.4335662520559209</v>
      </c>
      <c r="AB210" s="485">
        <v>5.7379868164062504</v>
      </c>
      <c r="AC210" s="485">
        <v>5.5062524414062501</v>
      </c>
      <c r="AD210" s="489">
        <f t="shared" si="41"/>
        <v>4.685396423339844</v>
      </c>
      <c r="AE210" s="489">
        <f t="shared" si="42"/>
        <v>3.2386048915377992</v>
      </c>
    </row>
    <row r="211" spans="1:31" x14ac:dyDescent="0.2">
      <c r="A211" s="485">
        <v>3.6704831812878256</v>
      </c>
      <c r="B211" s="485">
        <f t="shared" si="33"/>
        <v>4.8179982362668703</v>
      </c>
      <c r="C211" s="486">
        <v>4.8782389386470255</v>
      </c>
      <c r="D211" s="486">
        <v>4.7577575338867151</v>
      </c>
      <c r="E211" s="487">
        <v>3.1556652880859373</v>
      </c>
      <c r="F211" s="486">
        <v>5.7827844221495495</v>
      </c>
      <c r="G211" s="487">
        <v>1.8016217797851561</v>
      </c>
      <c r="H211" s="487">
        <v>2.297828879394531</v>
      </c>
      <c r="I211" s="487">
        <v>3.0717512890624996</v>
      </c>
      <c r="J211" s="487">
        <v>3.0479218749999997</v>
      </c>
      <c r="K211" s="487">
        <v>3.8193072705078124</v>
      </c>
      <c r="L211" s="487">
        <v>3.6331165283203122</v>
      </c>
      <c r="M211" s="481">
        <v>1.3259720898961314</v>
      </c>
      <c r="N211" s="481">
        <v>1.3259720898961314</v>
      </c>
      <c r="O211" s="486">
        <v>1.3259720898961314</v>
      </c>
      <c r="P211" s="486">
        <v>2.3823991105328544</v>
      </c>
      <c r="Q211" s="488">
        <f t="shared" si="34"/>
        <v>1.854185600214493</v>
      </c>
      <c r="R211" s="487">
        <f t="shared" si="35"/>
        <v>2.3823991105328544</v>
      </c>
      <c r="S211" s="489">
        <v>4.2617593749999996</v>
      </c>
      <c r="T211" s="487">
        <f t="shared" si="43"/>
        <v>4.8782389386470255</v>
      </c>
      <c r="U211" s="487">
        <v>0</v>
      </c>
      <c r="V211" s="489">
        <f t="shared" si="36"/>
        <v>2.144159199479569</v>
      </c>
      <c r="W211" s="489">
        <f t="shared" si="37"/>
        <v>1.9059192884262837</v>
      </c>
      <c r="X211" s="489">
        <f t="shared" si="38"/>
        <v>1.6676793773729979</v>
      </c>
      <c r="Y211" s="489">
        <f t="shared" si="39"/>
        <v>2.501519066059497</v>
      </c>
      <c r="Z211" s="489">
        <f t="shared" si="40"/>
        <v>3.1765321473771393</v>
      </c>
      <c r="AA211" s="487">
        <v>2.421050421463816</v>
      </c>
      <c r="AB211" s="485">
        <v>5.7084760742187504</v>
      </c>
      <c r="AC211" s="485">
        <v>5.4779340820312497</v>
      </c>
      <c r="AD211" s="489">
        <f t="shared" si="41"/>
        <v>4.6612993164062493</v>
      </c>
      <c r="AE211" s="489">
        <f t="shared" si="42"/>
        <v>3.2219486683848779</v>
      </c>
    </row>
    <row r="212" spans="1:31" x14ac:dyDescent="0.2">
      <c r="A212" s="485">
        <v>3.6516058391873956</v>
      </c>
      <c r="B212" s="485">
        <f t="shared" si="33"/>
        <v>4.7931453702243347</v>
      </c>
      <c r="C212" s="486">
        <v>4.8530753306670409</v>
      </c>
      <c r="D212" s="486">
        <v>4.7332154097816286</v>
      </c>
      <c r="E212" s="487">
        <v>3.1394355493164063</v>
      </c>
      <c r="F212" s="486">
        <v>5.7529548623305535</v>
      </c>
      <c r="G212" s="487">
        <v>1.7923559826660156</v>
      </c>
      <c r="H212" s="487">
        <v>2.2860110302734373</v>
      </c>
      <c r="I212" s="487">
        <v>3.0559532666015623</v>
      </c>
      <c r="J212" s="487">
        <v>3.0322465234375002</v>
      </c>
      <c r="K212" s="487">
        <v>3.7996645336914061</v>
      </c>
      <c r="L212" s="487">
        <v>3.6144314770507813</v>
      </c>
      <c r="M212" s="481">
        <v>1.3190894070180161</v>
      </c>
      <c r="N212" s="481">
        <v>1.3190894070180161</v>
      </c>
      <c r="O212" s="486">
        <v>1.3190894070180161</v>
      </c>
      <c r="P212" s="486">
        <v>2.3700328641451303</v>
      </c>
      <c r="Q212" s="488">
        <f t="shared" si="34"/>
        <v>1.8445611355815732</v>
      </c>
      <c r="R212" s="487">
        <f t="shared" si="35"/>
        <v>2.3700328641451303</v>
      </c>
      <c r="S212" s="489">
        <v>4.2398410156250002</v>
      </c>
      <c r="T212" s="487">
        <f t="shared" si="43"/>
        <v>4.8530753306670409</v>
      </c>
      <c r="U212" s="487">
        <v>0</v>
      </c>
      <c r="V212" s="489">
        <f t="shared" si="36"/>
        <v>2.1330295777306172</v>
      </c>
      <c r="W212" s="489">
        <f t="shared" si="37"/>
        <v>1.8960262913161043</v>
      </c>
      <c r="X212" s="489">
        <f t="shared" si="38"/>
        <v>1.659023004901591</v>
      </c>
      <c r="Y212" s="489">
        <f t="shared" si="39"/>
        <v>2.4885345073523868</v>
      </c>
      <c r="Z212" s="489">
        <f t="shared" si="40"/>
        <v>3.1600438188601738</v>
      </c>
      <c r="AA212" s="487">
        <v>2.4085990311472041</v>
      </c>
      <c r="AB212" s="485">
        <v>5.6791171875000002</v>
      </c>
      <c r="AC212" s="485">
        <v>5.4497607421875003</v>
      </c>
      <c r="AD212" s="489">
        <f t="shared" si="41"/>
        <v>4.6373261108398438</v>
      </c>
      <c r="AE212" s="489">
        <f t="shared" si="42"/>
        <v>3.205378087414088</v>
      </c>
    </row>
    <row r="213" spans="1:31" x14ac:dyDescent="0.2">
      <c r="A213" s="485">
        <v>3.6328255834999146</v>
      </c>
      <c r="B213" s="485">
        <f t="shared" si="33"/>
        <v>4.7684228651484801</v>
      </c>
      <c r="C213" s="486">
        <v>4.8280437135912777</v>
      </c>
      <c r="D213" s="486">
        <v>4.7088020167056817</v>
      </c>
      <c r="E213" s="487">
        <v>3.123289169921875</v>
      </c>
      <c r="F213" s="486">
        <v>5.7232817677758474</v>
      </c>
      <c r="G213" s="487">
        <v>1.7831379040527344</v>
      </c>
      <c r="H213" s="487">
        <v>2.2742540429687499</v>
      </c>
      <c r="I213" s="487">
        <v>3.0402362353515624</v>
      </c>
      <c r="J213" s="487">
        <v>3.0166516894531248</v>
      </c>
      <c r="K213" s="487">
        <v>3.7801226806640624</v>
      </c>
      <c r="L213" s="487">
        <v>3.5958420996093752</v>
      </c>
      <c r="M213" s="481">
        <v>1.3122430521951616</v>
      </c>
      <c r="N213" s="481">
        <v>1.3122430521951616</v>
      </c>
      <c r="O213" s="486">
        <v>1.3122430521951616</v>
      </c>
      <c r="P213" s="486">
        <v>2.3577318890607764</v>
      </c>
      <c r="Q213" s="488">
        <f t="shared" si="34"/>
        <v>1.834987470627969</v>
      </c>
      <c r="R213" s="487">
        <f t="shared" si="35"/>
        <v>2.3577318890607764</v>
      </c>
      <c r="S213" s="489">
        <v>4.2180355468749999</v>
      </c>
      <c r="T213" s="487">
        <f t="shared" si="43"/>
        <v>4.8280437135912777</v>
      </c>
      <c r="U213" s="487">
        <v>0</v>
      </c>
      <c r="V213" s="489">
        <f t="shared" si="36"/>
        <v>2.1219587001546989</v>
      </c>
      <c r="W213" s="489">
        <f t="shared" si="37"/>
        <v>1.8861855112486212</v>
      </c>
      <c r="X213" s="489">
        <f t="shared" si="38"/>
        <v>1.6504123223425433</v>
      </c>
      <c r="Y213" s="489">
        <f t="shared" si="39"/>
        <v>2.4756184835138155</v>
      </c>
      <c r="Z213" s="489">
        <f t="shared" si="40"/>
        <v>3.143642518747702</v>
      </c>
      <c r="AA213" s="487">
        <v>2.3962116442228618</v>
      </c>
      <c r="AB213" s="485">
        <v>5.6499096679687497</v>
      </c>
      <c r="AC213" s="485">
        <v>5.4217329101562504</v>
      </c>
      <c r="AD213" s="489">
        <f t="shared" si="41"/>
        <v>4.6134763793945313</v>
      </c>
      <c r="AE213" s="489">
        <f t="shared" si="42"/>
        <v>3.1888928533075585</v>
      </c>
    </row>
    <row r="214" spans="1:31" x14ac:dyDescent="0.2">
      <c r="A214" s="485">
        <v>3.6141419149080756</v>
      </c>
      <c r="B214" s="485">
        <f t="shared" si="33"/>
        <v>4.7429948923727165</v>
      </c>
      <c r="C214" s="486">
        <v>4.8022978081669336</v>
      </c>
      <c r="D214" s="486">
        <v>4.6836919765784994</v>
      </c>
      <c r="E214" s="487">
        <v>3.1072261499023437</v>
      </c>
      <c r="F214" s="486">
        <v>5.6927619382442192</v>
      </c>
      <c r="G214" s="487">
        <v>1.7739671887207031</v>
      </c>
      <c r="H214" s="487">
        <v>2.2625574438476566</v>
      </c>
      <c r="I214" s="487">
        <v>3.0246001953124999</v>
      </c>
      <c r="J214" s="487">
        <v>3.0011371362304686</v>
      </c>
      <c r="K214" s="487">
        <v>3.7606817114257809</v>
      </c>
      <c r="L214" s="487">
        <v>3.5773486328124999</v>
      </c>
      <c r="M214" s="481">
        <v>1.3052015636913907</v>
      </c>
      <c r="N214" s="481">
        <v>1.3052015636913907</v>
      </c>
      <c r="O214" s="486">
        <v>1.3052015636913907</v>
      </c>
      <c r="P214" s="486">
        <v>2.34508031360452</v>
      </c>
      <c r="Q214" s="488">
        <f t="shared" si="34"/>
        <v>1.8251409386479553</v>
      </c>
      <c r="R214" s="487">
        <f t="shared" si="35"/>
        <v>2.34508031360452</v>
      </c>
      <c r="S214" s="489">
        <v>4.1963421875</v>
      </c>
      <c r="T214" s="487">
        <f t="shared" si="43"/>
        <v>4.8022978081669336</v>
      </c>
      <c r="U214" s="487">
        <v>0</v>
      </c>
      <c r="V214" s="489">
        <f t="shared" si="36"/>
        <v>2.110572282244068</v>
      </c>
      <c r="W214" s="489">
        <f t="shared" si="37"/>
        <v>1.8760642508836161</v>
      </c>
      <c r="X214" s="489">
        <f t="shared" si="38"/>
        <v>1.6415562195231639</v>
      </c>
      <c r="Y214" s="489">
        <f t="shared" si="39"/>
        <v>2.4623343292847459</v>
      </c>
      <c r="Z214" s="489">
        <f t="shared" si="40"/>
        <v>3.1267737514726934</v>
      </c>
      <c r="AA214" s="487">
        <v>2.3838878238075658</v>
      </c>
      <c r="AB214" s="485">
        <v>5.6208520507812496</v>
      </c>
      <c r="AC214" s="485">
        <v>5.3938486328125004</v>
      </c>
      <c r="AD214" s="489">
        <f t="shared" si="41"/>
        <v>4.5897492675781253</v>
      </c>
      <c r="AE214" s="489">
        <f t="shared" si="42"/>
        <v>3.172492375429552</v>
      </c>
    </row>
    <row r="215" spans="1:31" x14ac:dyDescent="0.2">
      <c r="A215" s="485">
        <v>3.5955543366635685</v>
      </c>
      <c r="B215" s="485">
        <f t="shared" si="33"/>
        <v>4.7177032531600736</v>
      </c>
      <c r="C215" s="486">
        <v>4.7766899409201988</v>
      </c>
      <c r="D215" s="486">
        <v>4.6587165653999483</v>
      </c>
      <c r="E215" s="487">
        <v>3.0912455419921874</v>
      </c>
      <c r="F215" s="486">
        <v>5.6624057425634957</v>
      </c>
      <c r="G215" s="487">
        <v>1.7648435998535155</v>
      </c>
      <c r="H215" s="487">
        <v>2.25092099609375</v>
      </c>
      <c r="I215" s="487">
        <v>3.0090446728515623</v>
      </c>
      <c r="J215" s="487">
        <v>2.9857021533203123</v>
      </c>
      <c r="K215" s="487">
        <v>3.7413404418945313</v>
      </c>
      <c r="L215" s="487">
        <v>3.5589503662109374</v>
      </c>
      <c r="M215" s="481">
        <v>1.2981980651321334</v>
      </c>
      <c r="N215" s="481">
        <v>1.2981980651321334</v>
      </c>
      <c r="O215" s="486">
        <v>1.2981980651321334</v>
      </c>
      <c r="P215" s="486">
        <v>2.3324969953994592</v>
      </c>
      <c r="Q215" s="488">
        <f t="shared" si="34"/>
        <v>1.8153475302657962</v>
      </c>
      <c r="R215" s="487">
        <f t="shared" si="35"/>
        <v>2.3324969953994592</v>
      </c>
      <c r="S215" s="489">
        <v>4.1747601562500005</v>
      </c>
      <c r="T215" s="487">
        <f t="shared" si="43"/>
        <v>4.7766899409201988</v>
      </c>
      <c r="U215" s="487">
        <v>0</v>
      </c>
      <c r="V215" s="489">
        <f t="shared" si="36"/>
        <v>2.0992472958595134</v>
      </c>
      <c r="W215" s="489">
        <f t="shared" si="37"/>
        <v>1.8659975963195674</v>
      </c>
      <c r="X215" s="489">
        <f t="shared" si="38"/>
        <v>1.6327478967796214</v>
      </c>
      <c r="Y215" s="489">
        <f t="shared" si="39"/>
        <v>2.4491218451694325</v>
      </c>
      <c r="Z215" s="489">
        <f t="shared" si="40"/>
        <v>3.1099959938659456</v>
      </c>
      <c r="AA215" s="487">
        <v>2.3716273514597042</v>
      </c>
      <c r="AB215" s="485">
        <v>5.5919438476562497</v>
      </c>
      <c r="AC215" s="485">
        <v>5.3661083984375004</v>
      </c>
      <c r="AD215" s="489">
        <f t="shared" si="41"/>
        <v>4.5661439208984378</v>
      </c>
      <c r="AE215" s="489">
        <f t="shared" si="42"/>
        <v>3.1561760631443287</v>
      </c>
    </row>
    <row r="216" spans="1:31" x14ac:dyDescent="0.2">
      <c r="A216" s="485">
        <v>3.5770623545728157</v>
      </c>
      <c r="B216" s="485">
        <f t="shared" si="33"/>
        <v>4.6925457465215006</v>
      </c>
      <c r="C216" s="486">
        <v>4.7512178833424761</v>
      </c>
      <c r="D216" s="486">
        <v>4.6338736097005251</v>
      </c>
      <c r="E216" s="487">
        <v>3.0753475830078121</v>
      </c>
      <c r="F216" s="486">
        <v>5.6322105390047721</v>
      </c>
      <c r="G216" s="487">
        <v>1.7557670190429686</v>
      </c>
      <c r="H216" s="487">
        <v>2.2393444628906249</v>
      </c>
      <c r="I216" s="487">
        <v>2.993568957519531</v>
      </c>
      <c r="J216" s="487">
        <v>2.9703465039062502</v>
      </c>
      <c r="K216" s="487">
        <v>3.7220986352539063</v>
      </c>
      <c r="L216" s="487">
        <v>3.5406465893554686</v>
      </c>
      <c r="M216" s="481">
        <v>1.2912319419463767</v>
      </c>
      <c r="N216" s="481">
        <v>1.2912319419463767</v>
      </c>
      <c r="O216" s="486">
        <v>1.2912319419463767</v>
      </c>
      <c r="P216" s="486">
        <v>2.3199808302342415</v>
      </c>
      <c r="Q216" s="488">
        <f t="shared" si="34"/>
        <v>1.8056063860903091</v>
      </c>
      <c r="R216" s="487">
        <f t="shared" si="35"/>
        <v>2.3199808302342415</v>
      </c>
      <c r="S216" s="489">
        <v>4.1532894531250006</v>
      </c>
      <c r="T216" s="487">
        <f t="shared" si="43"/>
        <v>4.7512178833424761</v>
      </c>
      <c r="U216" s="487">
        <v>0</v>
      </c>
      <c r="V216" s="489">
        <f t="shared" si="36"/>
        <v>2.0879827472108174</v>
      </c>
      <c r="W216" s="489">
        <f t="shared" si="37"/>
        <v>1.8559846641873934</v>
      </c>
      <c r="X216" s="489">
        <f t="shared" si="38"/>
        <v>1.6239865811639689</v>
      </c>
      <c r="Y216" s="489">
        <f t="shared" si="39"/>
        <v>2.4359798717459538</v>
      </c>
      <c r="Z216" s="489">
        <f t="shared" si="40"/>
        <v>3.0933077736456553</v>
      </c>
      <c r="AA216" s="487">
        <v>2.3594300087376645</v>
      </c>
      <c r="AB216" s="485">
        <v>5.5631845703125</v>
      </c>
      <c r="AC216" s="485">
        <v>5.3385102539062501</v>
      </c>
      <c r="AD216" s="489">
        <f t="shared" si="41"/>
        <v>4.5426603393554696</v>
      </c>
      <c r="AE216" s="489">
        <f t="shared" si="42"/>
        <v>3.1399439164518892</v>
      </c>
    </row>
    <row r="217" spans="1:31" x14ac:dyDescent="0.2">
      <c r="A217" s="485">
        <v>3.5586654769827146</v>
      </c>
      <c r="B217" s="485">
        <f t="shared" si="33"/>
        <v>4.6675231233260375</v>
      </c>
      <c r="C217" s="486">
        <v>4.7258823956911185</v>
      </c>
      <c r="D217" s="486">
        <v>4.6091638509609565</v>
      </c>
      <c r="E217" s="487">
        <v>3.0595310888671876</v>
      </c>
      <c r="F217" s="486">
        <v>5.6021772287958065</v>
      </c>
      <c r="G217" s="487">
        <v>1.7467370910644531</v>
      </c>
      <c r="H217" s="487">
        <v>2.2278273706054685</v>
      </c>
      <c r="I217" s="487">
        <v>2.9781728125</v>
      </c>
      <c r="J217" s="487">
        <v>2.955070187988281</v>
      </c>
      <c r="K217" s="487">
        <v>3.7029560546874998</v>
      </c>
      <c r="L217" s="487">
        <v>3.522436828613281</v>
      </c>
      <c r="M217" s="481">
        <v>1.2843034020973194</v>
      </c>
      <c r="N217" s="481">
        <v>1.2843034020973194</v>
      </c>
      <c r="O217" s="486">
        <v>1.2843034020973194</v>
      </c>
      <c r="P217" s="486">
        <v>2.3075321917602745</v>
      </c>
      <c r="Q217" s="488">
        <f t="shared" si="34"/>
        <v>1.7959177969287969</v>
      </c>
      <c r="R217" s="487">
        <f t="shared" si="35"/>
        <v>2.3075321917602745</v>
      </c>
      <c r="S217" s="489">
        <v>4.1319289062499998</v>
      </c>
      <c r="T217" s="487">
        <f t="shared" si="43"/>
        <v>4.7258823956911185</v>
      </c>
      <c r="U217" s="487">
        <v>0</v>
      </c>
      <c r="V217" s="489">
        <f t="shared" si="36"/>
        <v>2.0767789725842469</v>
      </c>
      <c r="W217" s="489">
        <f t="shared" si="37"/>
        <v>1.8460257534082196</v>
      </c>
      <c r="X217" s="489">
        <f t="shared" si="38"/>
        <v>1.6152725342321921</v>
      </c>
      <c r="Y217" s="489">
        <f t="shared" si="39"/>
        <v>2.4229088013482882</v>
      </c>
      <c r="Z217" s="489">
        <f t="shared" si="40"/>
        <v>3.0767095890136993</v>
      </c>
      <c r="AA217" s="487">
        <v>2.3472953587582235</v>
      </c>
      <c r="AB217" s="485">
        <v>5.5345727539062501</v>
      </c>
      <c r="AC217" s="485">
        <v>5.3110541992187503</v>
      </c>
      <c r="AD217" s="489">
        <f t="shared" si="41"/>
        <v>4.5192972412109373</v>
      </c>
      <c r="AE217" s="489">
        <f t="shared" si="42"/>
        <v>3.1237950493986237</v>
      </c>
    </row>
    <row r="218" spans="1:31" x14ac:dyDescent="0.2">
      <c r="A218" s="485">
        <v>3.5403632147708559</v>
      </c>
      <c r="B218" s="485">
        <f t="shared" si="33"/>
        <v>4.6422266508102794</v>
      </c>
      <c r="C218" s="486">
        <v>4.7002696347092039</v>
      </c>
      <c r="D218" s="486">
        <v>4.584183666911354</v>
      </c>
      <c r="E218" s="487">
        <v>3.0437960595703122</v>
      </c>
      <c r="F218" s="486">
        <v>5.5718152319610379</v>
      </c>
      <c r="G218" s="487">
        <v>1.7377535791015624</v>
      </c>
      <c r="H218" s="487">
        <v>2.2163697192382812</v>
      </c>
      <c r="I218" s="487">
        <v>2.9628562377929688</v>
      </c>
      <c r="J218" s="487">
        <v>2.939872258300781</v>
      </c>
      <c r="K218" s="487">
        <v>3.6839115161132812</v>
      </c>
      <c r="L218" s="487">
        <v>3.504321083984375</v>
      </c>
      <c r="M218" s="481">
        <v>1.277299272435038</v>
      </c>
      <c r="N218" s="481">
        <v>1.277299272435038</v>
      </c>
      <c r="O218" s="486">
        <v>1.277299272435038</v>
      </c>
      <c r="P218" s="486">
        <v>2.2949477396404849</v>
      </c>
      <c r="Q218" s="488">
        <f t="shared" si="34"/>
        <v>1.7861235060377614</v>
      </c>
      <c r="R218" s="487">
        <f t="shared" si="35"/>
        <v>2.2949477396404849</v>
      </c>
      <c r="S218" s="489">
        <v>4.1106785156249996</v>
      </c>
      <c r="T218" s="487">
        <f t="shared" si="43"/>
        <v>4.7002696347092039</v>
      </c>
      <c r="U218" s="487">
        <v>0</v>
      </c>
      <c r="V218" s="489">
        <f t="shared" si="36"/>
        <v>2.0654529656764367</v>
      </c>
      <c r="W218" s="489">
        <f t="shared" si="37"/>
        <v>1.8359581917123879</v>
      </c>
      <c r="X218" s="489">
        <f t="shared" si="38"/>
        <v>1.6064634177483395</v>
      </c>
      <c r="Y218" s="489">
        <f t="shared" si="39"/>
        <v>2.4096951266225091</v>
      </c>
      <c r="Z218" s="489">
        <f t="shared" si="40"/>
        <v>3.0599303195206469</v>
      </c>
      <c r="AA218" s="487">
        <v>2.3352231830797696</v>
      </c>
      <c r="AB218" s="485">
        <v>5.5061088867187502</v>
      </c>
      <c r="AC218" s="485">
        <v>5.2837392578125</v>
      </c>
      <c r="AD218" s="489">
        <f t="shared" si="41"/>
        <v>4.4960546264648436</v>
      </c>
      <c r="AE218" s="489">
        <f t="shared" si="42"/>
        <v>3.1077294619845341</v>
      </c>
    </row>
    <row r="219" spans="1:31" x14ac:dyDescent="0.2">
      <c r="A219" s="485">
        <v>3.5221550813275972</v>
      </c>
      <c r="B219" s="485">
        <f t="shared" si="33"/>
        <v>4.6174716288178956</v>
      </c>
      <c r="C219" s="486">
        <v>4.6752050941493311</v>
      </c>
      <c r="D219" s="486">
        <v>4.5597381634864602</v>
      </c>
      <c r="E219" s="487">
        <v>3.0281415478515625</v>
      </c>
      <c r="F219" s="486">
        <v>5.542103109098484</v>
      </c>
      <c r="G219" s="487">
        <v>1.7288162463378907</v>
      </c>
      <c r="H219" s="487">
        <v>2.2049707983398439</v>
      </c>
      <c r="I219" s="487">
        <v>2.9476182861328124</v>
      </c>
      <c r="J219" s="487">
        <v>2.9247524780273437</v>
      </c>
      <c r="K219" s="487">
        <v>3.6649652563476565</v>
      </c>
      <c r="L219" s="487">
        <v>3.4862979345703127</v>
      </c>
      <c r="M219" s="481">
        <v>1.2704452920480354</v>
      </c>
      <c r="N219" s="481">
        <v>1.2704452920480354</v>
      </c>
      <c r="O219" s="486">
        <v>1.2704452920480354</v>
      </c>
      <c r="P219" s="486">
        <v>2.2826330635609282</v>
      </c>
      <c r="Q219" s="488">
        <f t="shared" si="34"/>
        <v>1.7765391778044819</v>
      </c>
      <c r="R219" s="487">
        <f t="shared" si="35"/>
        <v>2.2826330635609282</v>
      </c>
      <c r="S219" s="489">
        <v>4.0895375000000005</v>
      </c>
      <c r="T219" s="487">
        <f t="shared" si="43"/>
        <v>4.6752050941493311</v>
      </c>
      <c r="U219" s="487">
        <v>0</v>
      </c>
      <c r="V219" s="489">
        <f t="shared" si="36"/>
        <v>2.0543697572048356</v>
      </c>
      <c r="W219" s="489">
        <f t="shared" si="37"/>
        <v>1.8261064508487426</v>
      </c>
      <c r="X219" s="489">
        <f t="shared" si="38"/>
        <v>1.5978431444926497</v>
      </c>
      <c r="Y219" s="489">
        <f t="shared" si="39"/>
        <v>2.3967647167389745</v>
      </c>
      <c r="Z219" s="489">
        <f t="shared" si="40"/>
        <v>3.0435107514145709</v>
      </c>
      <c r="AA219" s="487">
        <v>2.3232130448190791</v>
      </c>
      <c r="AB219" s="485">
        <v>5.4777905273437497</v>
      </c>
      <c r="AC219" s="485">
        <v>5.2565649414062499</v>
      </c>
      <c r="AD219" s="489">
        <f t="shared" si="41"/>
        <v>4.4729316406250001</v>
      </c>
      <c r="AE219" s="489">
        <f t="shared" si="42"/>
        <v>3.0917465635738819</v>
      </c>
    </row>
    <row r="220" spans="1:31" x14ac:dyDescent="0.2">
      <c r="A220" s="485">
        <v>3.5040405925487286</v>
      </c>
      <c r="B220" s="485">
        <f t="shared" si="33"/>
        <v>4.5928493323236523</v>
      </c>
      <c r="C220" s="486">
        <v>4.6502749385894981</v>
      </c>
      <c r="D220" s="486">
        <v>4.5354237260578074</v>
      </c>
      <c r="E220" s="487">
        <v>3.0125677905273438</v>
      </c>
      <c r="F220" s="486">
        <v>5.5125502895202914</v>
      </c>
      <c r="G220" s="487">
        <v>1.7199249743652345</v>
      </c>
      <c r="H220" s="487">
        <v>2.1936306079101562</v>
      </c>
      <c r="I220" s="487">
        <v>2.9324587207031247</v>
      </c>
      <c r="J220" s="487">
        <v>2.9097106103515626</v>
      </c>
      <c r="K220" s="487">
        <v>3.6461163281249998</v>
      </c>
      <c r="L220" s="487">
        <v>3.4683680908203125</v>
      </c>
      <c r="M220" s="481">
        <v>1.2636282899695908</v>
      </c>
      <c r="N220" s="481">
        <v>1.2636282899695908</v>
      </c>
      <c r="O220" s="486">
        <v>1.2636282899695908</v>
      </c>
      <c r="P220" s="486">
        <v>2.2703848271071285</v>
      </c>
      <c r="Q220" s="488">
        <f t="shared" si="34"/>
        <v>1.7670065585383596</v>
      </c>
      <c r="R220" s="487">
        <f t="shared" si="35"/>
        <v>2.2703848271071285</v>
      </c>
      <c r="S220" s="489">
        <v>4.0685046874999999</v>
      </c>
      <c r="T220" s="487">
        <f t="shared" si="43"/>
        <v>4.6502749385894981</v>
      </c>
      <c r="U220" s="487">
        <v>0</v>
      </c>
      <c r="V220" s="489">
        <f t="shared" si="36"/>
        <v>2.0433463443964159</v>
      </c>
      <c r="W220" s="489">
        <f t="shared" si="37"/>
        <v>1.8163078616857029</v>
      </c>
      <c r="X220" s="489">
        <f t="shared" si="38"/>
        <v>1.5892693789749899</v>
      </c>
      <c r="Y220" s="489">
        <f t="shared" si="39"/>
        <v>2.3839040684624853</v>
      </c>
      <c r="Z220" s="489">
        <f t="shared" si="40"/>
        <v>3.0271797694761715</v>
      </c>
      <c r="AA220" s="487">
        <v>2.3112647255345395</v>
      </c>
      <c r="AB220" s="485">
        <v>5.4496181640624997</v>
      </c>
      <c r="AC220" s="485">
        <v>5.2295307617187499</v>
      </c>
      <c r="AD220" s="489">
        <f t="shared" si="41"/>
        <v>4.4499270019531245</v>
      </c>
      <c r="AE220" s="489">
        <f t="shared" si="42"/>
        <v>3.0758454682130569</v>
      </c>
    </row>
    <row r="221" spans="1:31" x14ac:dyDescent="0.2">
      <c r="A221" s="485">
        <v>3.4860192668179515</v>
      </c>
      <c r="B221" s="485">
        <f t="shared" si="33"/>
        <v>4.5683576185876316</v>
      </c>
      <c r="C221" s="486">
        <v>4.6254769984985487</v>
      </c>
      <c r="D221" s="486">
        <v>4.5112382386767136</v>
      </c>
      <c r="E221" s="487">
        <v>2.9970740771484374</v>
      </c>
      <c r="F221" s="486">
        <v>5.4831542014108514</v>
      </c>
      <c r="G221" s="487">
        <v>1.7110794079589844</v>
      </c>
      <c r="H221" s="487">
        <v>2.1823486743164064</v>
      </c>
      <c r="I221" s="487">
        <v>2.9173770678710937</v>
      </c>
      <c r="J221" s="487">
        <v>2.8947457080078123</v>
      </c>
      <c r="K221" s="487">
        <v>3.6273642578125003</v>
      </c>
      <c r="L221" s="487">
        <v>3.4505301318359374</v>
      </c>
      <c r="M221" s="481">
        <v>1.2568476679941296</v>
      </c>
      <c r="N221" s="481">
        <v>1.2568476679941296</v>
      </c>
      <c r="O221" s="486">
        <v>1.2568476679941296</v>
      </c>
      <c r="P221" s="486">
        <v>2.2582019554718262</v>
      </c>
      <c r="Q221" s="488">
        <f t="shared" si="34"/>
        <v>1.7575248117329778</v>
      </c>
      <c r="R221" s="487">
        <f t="shared" si="35"/>
        <v>2.2582019554718262</v>
      </c>
      <c r="S221" s="489">
        <v>4.0475804687500005</v>
      </c>
      <c r="T221" s="487">
        <f t="shared" si="43"/>
        <v>4.6254769984985487</v>
      </c>
      <c r="U221" s="487">
        <v>0</v>
      </c>
      <c r="V221" s="489">
        <f t="shared" si="36"/>
        <v>2.0323817599246436</v>
      </c>
      <c r="W221" s="489">
        <f t="shared" si="37"/>
        <v>1.8065615643774611</v>
      </c>
      <c r="X221" s="489">
        <f t="shared" si="38"/>
        <v>1.5807413688302783</v>
      </c>
      <c r="Y221" s="489">
        <f t="shared" si="39"/>
        <v>2.3711120532454175</v>
      </c>
      <c r="Z221" s="489">
        <f t="shared" si="40"/>
        <v>3.0109359406291016</v>
      </c>
      <c r="AA221" s="487">
        <v>2.2993777883429276</v>
      </c>
      <c r="AB221" s="485">
        <v>5.4215908203124998</v>
      </c>
      <c r="AC221" s="485">
        <v>5.2026347656249996</v>
      </c>
      <c r="AD221" s="489">
        <f t="shared" si="41"/>
        <v>4.4270411376953129</v>
      </c>
      <c r="AE221" s="489">
        <f t="shared" si="42"/>
        <v>3.0600264712199303</v>
      </c>
    </row>
    <row r="222" spans="1:31" x14ac:dyDescent="0.2">
      <c r="A222" s="485">
        <v>3.4680906249966936</v>
      </c>
      <c r="B222" s="485">
        <f t="shared" si="33"/>
        <v>4.5439972186071351</v>
      </c>
      <c r="C222" s="486">
        <v>4.6008120140136324</v>
      </c>
      <c r="D222" s="486">
        <v>4.4871824232006379</v>
      </c>
      <c r="E222" s="487">
        <v>2.9816599340820309</v>
      </c>
      <c r="F222" s="486">
        <v>5.4539157221469639</v>
      </c>
      <c r="G222" s="487">
        <v>1.7022793103027343</v>
      </c>
      <c r="H222" s="487">
        <v>2.1711247607421877</v>
      </c>
      <c r="I222" s="487">
        <v>2.9023730908203125</v>
      </c>
      <c r="J222" s="487">
        <v>2.8798580078124996</v>
      </c>
      <c r="K222" s="487">
        <v>3.6087085717773437</v>
      </c>
      <c r="L222" s="487">
        <v>3.4327840576171873</v>
      </c>
      <c r="M222" s="481">
        <v>1.2501036285469909</v>
      </c>
      <c r="N222" s="481">
        <v>1.2501036285469909</v>
      </c>
      <c r="O222" s="486">
        <v>1.2501036285469909</v>
      </c>
      <c r="P222" s="486">
        <v>2.2460848123564521</v>
      </c>
      <c r="Q222" s="488">
        <f t="shared" si="34"/>
        <v>1.7480942204517214</v>
      </c>
      <c r="R222" s="487">
        <f t="shared" si="35"/>
        <v>2.2460848123564521</v>
      </c>
      <c r="S222" s="489">
        <v>4.026763671875</v>
      </c>
      <c r="T222" s="487">
        <f t="shared" si="43"/>
        <v>4.6008120140136324</v>
      </c>
      <c r="U222" s="487">
        <v>0</v>
      </c>
      <c r="V222" s="489">
        <f t="shared" si="36"/>
        <v>2.021476331120807</v>
      </c>
      <c r="W222" s="489">
        <f t="shared" si="37"/>
        <v>1.7968678498851618</v>
      </c>
      <c r="X222" s="489">
        <f t="shared" si="38"/>
        <v>1.5722593686495163</v>
      </c>
      <c r="Y222" s="489">
        <f t="shared" si="39"/>
        <v>2.358389052974275</v>
      </c>
      <c r="Z222" s="489">
        <f t="shared" si="40"/>
        <v>2.9947797498086026</v>
      </c>
      <c r="AA222" s="487">
        <v>2.2875520148026314</v>
      </c>
      <c r="AB222" s="485">
        <v>5.39370751953125</v>
      </c>
      <c r="AC222" s="485">
        <v>5.1758779296875002</v>
      </c>
      <c r="AD222" s="489">
        <f t="shared" si="41"/>
        <v>4.404272766113281</v>
      </c>
      <c r="AE222" s="489">
        <f t="shared" si="42"/>
        <v>3.044288686640892</v>
      </c>
    </row>
    <row r="223" spans="1:31" x14ac:dyDescent="0.2">
      <c r="A223" s="485">
        <v>3.4502541904106621</v>
      </c>
      <c r="B223" s="485">
        <f t="shared" si="33"/>
        <v>4.519370216723047</v>
      </c>
      <c r="C223" s="486">
        <v>4.5758770942312248</v>
      </c>
      <c r="D223" s="486">
        <v>4.4628633392148682</v>
      </c>
      <c r="E223" s="487">
        <v>2.966325124511719</v>
      </c>
      <c r="F223" s="486">
        <v>5.4243572549421497</v>
      </c>
      <c r="G223" s="487">
        <v>1.6935244445800779</v>
      </c>
      <c r="H223" s="487">
        <v>2.1599586303710936</v>
      </c>
      <c r="I223" s="487">
        <v>2.8874460791015624</v>
      </c>
      <c r="J223" s="487">
        <v>2.8650467993164059</v>
      </c>
      <c r="K223" s="487">
        <v>3.590149033203125</v>
      </c>
      <c r="L223" s="487">
        <v>3.4151291577148437</v>
      </c>
      <c r="M223" s="481">
        <v>1.2432860121711937</v>
      </c>
      <c r="N223" s="481">
        <v>1.2432860121711937</v>
      </c>
      <c r="O223" s="486">
        <v>1.2432860121711937</v>
      </c>
      <c r="P223" s="486">
        <v>2.2338354721829909</v>
      </c>
      <c r="Q223" s="488">
        <f t="shared" si="34"/>
        <v>1.7385607421770923</v>
      </c>
      <c r="R223" s="487">
        <f t="shared" si="35"/>
        <v>2.2338354721829909</v>
      </c>
      <c r="S223" s="489">
        <v>4.00605390625</v>
      </c>
      <c r="T223" s="487">
        <f t="shared" si="43"/>
        <v>4.5758770942312248</v>
      </c>
      <c r="U223" s="487">
        <v>0</v>
      </c>
      <c r="V223" s="489">
        <f t="shared" si="36"/>
        <v>2.0104519249646917</v>
      </c>
      <c r="W223" s="489">
        <f t="shared" si="37"/>
        <v>1.7870683777463929</v>
      </c>
      <c r="X223" s="489">
        <f t="shared" si="38"/>
        <v>1.5636848305280935</v>
      </c>
      <c r="Y223" s="489">
        <f t="shared" si="39"/>
        <v>2.3455272457921401</v>
      </c>
      <c r="Z223" s="489">
        <f t="shared" si="40"/>
        <v>2.9784472962439881</v>
      </c>
      <c r="AA223" s="487">
        <v>2.2757871864720394</v>
      </c>
      <c r="AB223" s="485">
        <v>5.3659677734375002</v>
      </c>
      <c r="AC223" s="485">
        <v>5.1492578125000001</v>
      </c>
      <c r="AD223" s="489">
        <f t="shared" si="41"/>
        <v>4.3816214599609378</v>
      </c>
      <c r="AE223" s="489">
        <f t="shared" si="42"/>
        <v>3.0286318191580741</v>
      </c>
    </row>
    <row r="224" spans="1:31" x14ac:dyDescent="0.2">
      <c r="A224" s="485">
        <v>3.4325094888363963</v>
      </c>
      <c r="B224" s="485">
        <f t="shared" si="33"/>
        <v>4.4956640324986354</v>
      </c>
      <c r="C224" s="486">
        <v>4.5518745053344984</v>
      </c>
      <c r="D224" s="486">
        <v>4.4394535596627724</v>
      </c>
      <c r="E224" s="487">
        <v>2.951069411621094</v>
      </c>
      <c r="F224" s="486">
        <v>5.3959039957006576</v>
      </c>
      <c r="G224" s="487">
        <v>1.6848145739746094</v>
      </c>
      <c r="H224" s="487">
        <v>2.1488500463867184</v>
      </c>
      <c r="I224" s="487">
        <v>2.8725960327148439</v>
      </c>
      <c r="J224" s="487">
        <v>2.8503116088867189</v>
      </c>
      <c r="K224" s="487">
        <v>3.5716849316406249</v>
      </c>
      <c r="L224" s="487">
        <v>3.3975649584960936</v>
      </c>
      <c r="M224" s="481">
        <v>1.2367235296605608</v>
      </c>
      <c r="N224" s="481">
        <v>1.2367235296605608</v>
      </c>
      <c r="O224" s="486">
        <v>1.2367235296605608</v>
      </c>
      <c r="P224" s="486">
        <v>2.2220445358462815</v>
      </c>
      <c r="Q224" s="488">
        <f t="shared" si="34"/>
        <v>1.7293840327534211</v>
      </c>
      <c r="R224" s="487">
        <f t="shared" si="35"/>
        <v>2.2220445358462815</v>
      </c>
      <c r="S224" s="489">
        <v>3.9854507812500004</v>
      </c>
      <c r="T224" s="487">
        <f t="shared" si="43"/>
        <v>4.5518745053344984</v>
      </c>
      <c r="U224" s="487">
        <v>0</v>
      </c>
      <c r="V224" s="489">
        <f t="shared" si="36"/>
        <v>1.9998400822616533</v>
      </c>
      <c r="W224" s="489">
        <f t="shared" si="37"/>
        <v>1.7776356286770252</v>
      </c>
      <c r="X224" s="489">
        <f t="shared" si="38"/>
        <v>1.555431175092397</v>
      </c>
      <c r="Y224" s="489">
        <f t="shared" si="39"/>
        <v>2.3331467626385956</v>
      </c>
      <c r="Z224" s="489">
        <f t="shared" si="40"/>
        <v>2.9627260477950417</v>
      </c>
      <c r="AA224" s="487">
        <v>2.2640828664679278</v>
      </c>
      <c r="AB224" s="485">
        <v>5.3383701171875</v>
      </c>
      <c r="AC224" s="485">
        <v>5.1227753906249998</v>
      </c>
      <c r="AD224" s="489">
        <f t="shared" si="41"/>
        <v>4.3590867919921878</v>
      </c>
      <c r="AE224" s="489">
        <f t="shared" si="42"/>
        <v>3.0130555734536073</v>
      </c>
    </row>
    <row r="225" spans="1:31" x14ac:dyDescent="0.2">
      <c r="A225" s="485">
        <v>3.4148560484898627</v>
      </c>
      <c r="B225" s="485">
        <f t="shared" si="33"/>
        <v>4.4720835724940775</v>
      </c>
      <c r="C225" s="486">
        <v>4.5279992126206992</v>
      </c>
      <c r="D225" s="486">
        <v>4.4161679323674559</v>
      </c>
      <c r="E225" s="487">
        <v>2.9358920849609378</v>
      </c>
      <c r="F225" s="486">
        <v>5.3676016364853671</v>
      </c>
      <c r="G225" s="487">
        <v>1.676149580078125</v>
      </c>
      <c r="H225" s="487">
        <v>2.1377985351562501</v>
      </c>
      <c r="I225" s="487">
        <v>2.8578222412109375</v>
      </c>
      <c r="J225" s="487">
        <v>2.8356524365234375</v>
      </c>
      <c r="K225" s="487">
        <v>3.5533155566406247</v>
      </c>
      <c r="L225" s="487">
        <v>3.380091223144531</v>
      </c>
      <c r="M225" s="481">
        <v>1.2301960689665905</v>
      </c>
      <c r="N225" s="481">
        <v>1.2301960689665905</v>
      </c>
      <c r="O225" s="486">
        <v>1.2301960689665905</v>
      </c>
      <c r="P225" s="486">
        <v>2.2103165238693685</v>
      </c>
      <c r="Q225" s="488">
        <f t="shared" si="34"/>
        <v>1.7202562964179795</v>
      </c>
      <c r="R225" s="487">
        <f t="shared" si="35"/>
        <v>2.2103165238693685</v>
      </c>
      <c r="S225" s="489">
        <v>3.9649535156250004</v>
      </c>
      <c r="T225" s="487">
        <f t="shared" si="43"/>
        <v>4.5279992126206992</v>
      </c>
      <c r="U225" s="487">
        <v>0</v>
      </c>
      <c r="V225" s="489">
        <f t="shared" si="36"/>
        <v>1.9892848714824316</v>
      </c>
      <c r="W225" s="489">
        <f t="shared" si="37"/>
        <v>1.7682532190954949</v>
      </c>
      <c r="X225" s="489">
        <f t="shared" si="38"/>
        <v>1.5472215667085578</v>
      </c>
      <c r="Y225" s="489">
        <f t="shared" si="39"/>
        <v>2.3208323500628372</v>
      </c>
      <c r="Z225" s="489">
        <f t="shared" si="40"/>
        <v>2.9470886984924913</v>
      </c>
      <c r="AA225" s="487">
        <v>2.2524386179070723</v>
      </c>
      <c r="AB225" s="485">
        <v>5.3109150390625004</v>
      </c>
      <c r="AC225" s="485">
        <v>5.0964287109375004</v>
      </c>
      <c r="AD225" s="489">
        <f t="shared" si="41"/>
        <v>4.336667907714844</v>
      </c>
      <c r="AE225" s="489">
        <f t="shared" si="42"/>
        <v>2.9975593588917513</v>
      </c>
    </row>
    <row r="226" spans="1:31" x14ac:dyDescent="0.2">
      <c r="A226" s="485">
        <v>3.3972934000134121</v>
      </c>
      <c r="B226" s="485">
        <f t="shared" si="33"/>
        <v>4.4482358512352418</v>
      </c>
      <c r="C226" s="486">
        <v>4.5038533170146877</v>
      </c>
      <c r="D226" s="486">
        <v>4.3926183854557959</v>
      </c>
      <c r="E226" s="487">
        <v>2.9207926708984377</v>
      </c>
      <c r="F226" s="486">
        <v>5.3389784979459423</v>
      </c>
      <c r="G226" s="487">
        <v>1.6675291076660157</v>
      </c>
      <c r="H226" s="487">
        <v>2.1268038598632812</v>
      </c>
      <c r="I226" s="487">
        <v>2.8431244677734373</v>
      </c>
      <c r="J226" s="487">
        <v>2.8210688085937496</v>
      </c>
      <c r="K226" s="487">
        <v>3.5350409082031251</v>
      </c>
      <c r="L226" s="487">
        <v>3.3627074780273434</v>
      </c>
      <c r="M226" s="481">
        <v>1.2235948440924935</v>
      </c>
      <c r="N226" s="481">
        <v>1.2235948440924935</v>
      </c>
      <c r="O226" s="486">
        <v>1.2235948440924935</v>
      </c>
      <c r="P226" s="486">
        <v>2.1984559783961157</v>
      </c>
      <c r="Q226" s="488">
        <f t="shared" si="34"/>
        <v>1.7110254112443046</v>
      </c>
      <c r="R226" s="487">
        <f t="shared" si="35"/>
        <v>2.1984559783961157</v>
      </c>
      <c r="S226" s="489">
        <v>3.9445617187500002</v>
      </c>
      <c r="T226" s="487">
        <f t="shared" si="43"/>
        <v>4.5038533170146877</v>
      </c>
      <c r="U226" s="487">
        <v>0</v>
      </c>
      <c r="V226" s="489">
        <f t="shared" si="36"/>
        <v>1.9786103805565043</v>
      </c>
      <c r="W226" s="489">
        <f t="shared" si="37"/>
        <v>1.7587647827168926</v>
      </c>
      <c r="X226" s="489">
        <f t="shared" si="38"/>
        <v>1.538919184877281</v>
      </c>
      <c r="Y226" s="489">
        <f t="shared" si="39"/>
        <v>2.3083787773159217</v>
      </c>
      <c r="Z226" s="489">
        <f t="shared" si="40"/>
        <v>2.9312746378614878</v>
      </c>
      <c r="AA226" s="487">
        <v>2.240854222347862</v>
      </c>
      <c r="AB226" s="485">
        <v>5.2836005859375001</v>
      </c>
      <c r="AC226" s="485">
        <v>5.0702177734375002</v>
      </c>
      <c r="AD226" s="489">
        <f t="shared" si="41"/>
        <v>4.3143643798828126</v>
      </c>
      <c r="AE226" s="489">
        <f t="shared" si="42"/>
        <v>2.9821428801546377</v>
      </c>
    </row>
    <row r="227" spans="1:31" x14ac:dyDescent="0.2">
      <c r="A227" s="485">
        <v>3.379821076463966</v>
      </c>
      <c r="B227" s="485">
        <f t="shared" si="33"/>
        <v>4.4245159909286009</v>
      </c>
      <c r="C227" s="486">
        <v>4.4798368810400691</v>
      </c>
      <c r="D227" s="486">
        <v>4.3691951008171337</v>
      </c>
      <c r="E227" s="487">
        <v>2.9057709326171874</v>
      </c>
      <c r="F227" s="486">
        <v>5.3105088240377425</v>
      </c>
      <c r="G227" s="487">
        <v>1.6589530383300781</v>
      </c>
      <c r="H227" s="487">
        <v>2.1158657836914063</v>
      </c>
      <c r="I227" s="487">
        <v>2.8285022387695316</v>
      </c>
      <c r="J227" s="487">
        <v>2.8065600146484373</v>
      </c>
      <c r="K227" s="487">
        <v>3.5168602758789058</v>
      </c>
      <c r="L227" s="487">
        <v>3.3454130126953125</v>
      </c>
      <c r="M227" s="481">
        <v>1.2170292338709727</v>
      </c>
      <c r="N227" s="481">
        <v>1.2170292338709727</v>
      </c>
      <c r="O227" s="486">
        <v>1.2170292338709727</v>
      </c>
      <c r="P227" s="486">
        <v>2.1866594224421516</v>
      </c>
      <c r="Q227" s="488">
        <f t="shared" si="34"/>
        <v>1.7018443281565623</v>
      </c>
      <c r="R227" s="487">
        <f t="shared" si="35"/>
        <v>2.1866594224421516</v>
      </c>
      <c r="S227" s="489">
        <v>3.9242746093750003</v>
      </c>
      <c r="T227" s="487">
        <f t="shared" si="43"/>
        <v>4.4798368810400691</v>
      </c>
      <c r="U227" s="487">
        <v>0</v>
      </c>
      <c r="V227" s="489">
        <f t="shared" si="36"/>
        <v>1.9679934801979364</v>
      </c>
      <c r="W227" s="489">
        <f t="shared" si="37"/>
        <v>1.7493275379537214</v>
      </c>
      <c r="X227" s="489">
        <f t="shared" si="38"/>
        <v>1.530661595709506</v>
      </c>
      <c r="Y227" s="489">
        <f t="shared" si="39"/>
        <v>2.295992393564259</v>
      </c>
      <c r="Z227" s="489">
        <f t="shared" si="40"/>
        <v>2.9155458965895353</v>
      </c>
      <c r="AA227" s="487">
        <v>2.229329461348684</v>
      </c>
      <c r="AB227" s="485">
        <v>5.2564267578125001</v>
      </c>
      <c r="AC227" s="485">
        <v>5.0441416015625</v>
      </c>
      <c r="AD227" s="489">
        <f t="shared" si="41"/>
        <v>4.2921753540039065</v>
      </c>
      <c r="AE227" s="489">
        <f t="shared" si="42"/>
        <v>2.966805546606528</v>
      </c>
    </row>
    <row r="228" spans="1:31" x14ac:dyDescent="0.2">
      <c r="A228" s="485">
        <v>3.362438613298349</v>
      </c>
      <c r="B228" s="485">
        <f t="shared" si="33"/>
        <v>4.4009219273681826</v>
      </c>
      <c r="C228" s="486">
        <v>4.4559478146815623</v>
      </c>
      <c r="D228" s="486">
        <v>4.3458960400548019</v>
      </c>
      <c r="E228" s="487">
        <v>2.8908266333007813</v>
      </c>
      <c r="F228" s="486">
        <v>5.2821901372052391</v>
      </c>
      <c r="G228" s="487">
        <v>1.650421016845703</v>
      </c>
      <c r="H228" s="487">
        <v>2.1049838330078128</v>
      </c>
      <c r="I228" s="487">
        <v>2.8139553173828125</v>
      </c>
      <c r="J228" s="487">
        <v>2.7921255810546874</v>
      </c>
      <c r="K228" s="487">
        <v>3.4987731860351561</v>
      </c>
      <c r="L228" s="487">
        <v>3.3282073535156251</v>
      </c>
      <c r="M228" s="481">
        <v>1.2104986621565945</v>
      </c>
      <c r="N228" s="481">
        <v>1.2104986621565945</v>
      </c>
      <c r="O228" s="486">
        <v>1.2104986621565945</v>
      </c>
      <c r="P228" s="486">
        <v>2.1749258208360844</v>
      </c>
      <c r="Q228" s="488">
        <f t="shared" si="34"/>
        <v>1.6927122414963396</v>
      </c>
      <c r="R228" s="487">
        <f t="shared" si="35"/>
        <v>2.1749258208360844</v>
      </c>
      <c r="S228" s="489">
        <v>3.9040921875000003</v>
      </c>
      <c r="T228" s="487">
        <f t="shared" si="43"/>
        <v>4.4559478146815623</v>
      </c>
      <c r="U228" s="487">
        <v>0</v>
      </c>
      <c r="V228" s="489">
        <f t="shared" si="36"/>
        <v>1.957433238752476</v>
      </c>
      <c r="W228" s="489">
        <f t="shared" si="37"/>
        <v>1.7399406566688675</v>
      </c>
      <c r="X228" s="489">
        <f t="shared" si="38"/>
        <v>1.5224480745852591</v>
      </c>
      <c r="Y228" s="489">
        <f t="shared" si="39"/>
        <v>2.2836721118778889</v>
      </c>
      <c r="Z228" s="489">
        <f t="shared" si="40"/>
        <v>2.8999010944481123</v>
      </c>
      <c r="AA228" s="487">
        <v>2.2178638980263159</v>
      </c>
      <c r="AB228" s="485">
        <v>5.2293935546875003</v>
      </c>
      <c r="AC228" s="485">
        <v>5.0181997070312496</v>
      </c>
      <c r="AD228" s="489">
        <f t="shared" si="41"/>
        <v>4.2701008300781256</v>
      </c>
      <c r="AE228" s="489">
        <f t="shared" si="42"/>
        <v>2.9515473582474216</v>
      </c>
    </row>
    <row r="229" spans="1:31" x14ac:dyDescent="0.2">
      <c r="A229" s="485">
        <v>3.3451455483639148</v>
      </c>
      <c r="B229" s="485">
        <f t="shared" si="33"/>
        <v>4.3774543647593749</v>
      </c>
      <c r="C229" s="486">
        <v>4.4321868309494219</v>
      </c>
      <c r="D229" s="486">
        <v>4.3227218985693279</v>
      </c>
      <c r="E229" s="487">
        <v>2.8759590624999998</v>
      </c>
      <c r="F229" s="486">
        <v>5.2540232826683271</v>
      </c>
      <c r="G229" s="487">
        <v>1.6419329248046874</v>
      </c>
      <c r="H229" s="487">
        <v>2.0941577709960937</v>
      </c>
      <c r="I229" s="487">
        <v>2.7994829931640623</v>
      </c>
      <c r="J229" s="487">
        <v>2.7777657446289061</v>
      </c>
      <c r="K229" s="487">
        <v>3.4807789282226564</v>
      </c>
      <c r="L229" s="487">
        <v>3.3110902636718746</v>
      </c>
      <c r="M229" s="481">
        <v>1.2040033239098191</v>
      </c>
      <c r="N229" s="481">
        <v>1.2040033239098191</v>
      </c>
      <c r="O229" s="486">
        <v>1.2040033239098191</v>
      </c>
      <c r="P229" s="486">
        <v>2.1632555238670577</v>
      </c>
      <c r="Q229" s="488">
        <f t="shared" si="34"/>
        <v>1.6836294238884384</v>
      </c>
      <c r="R229" s="487">
        <f t="shared" si="35"/>
        <v>2.1632555238670577</v>
      </c>
      <c r="S229" s="489">
        <v>3.8840132812500006</v>
      </c>
      <c r="T229" s="487">
        <f t="shared" si="43"/>
        <v>4.4321868309494219</v>
      </c>
      <c r="U229" s="487">
        <v>0</v>
      </c>
      <c r="V229" s="489">
        <f t="shared" si="36"/>
        <v>1.9469299714803519</v>
      </c>
      <c r="W229" s="489">
        <f t="shared" si="37"/>
        <v>1.7306044190936463</v>
      </c>
      <c r="X229" s="489">
        <f t="shared" si="38"/>
        <v>1.5142788667069402</v>
      </c>
      <c r="Y229" s="489">
        <f t="shared" si="39"/>
        <v>2.2714183000604105</v>
      </c>
      <c r="Z229" s="489">
        <f t="shared" si="40"/>
        <v>2.8843406984894098</v>
      </c>
      <c r="AA229" s="487">
        <v>2.2064573139391448</v>
      </c>
      <c r="AB229" s="485">
        <v>5.2024985351562503</v>
      </c>
      <c r="AC229" s="485">
        <v>4.9923911132812497</v>
      </c>
      <c r="AD229" s="489">
        <f t="shared" si="41"/>
        <v>4.2481395263671882</v>
      </c>
      <c r="AE229" s="489">
        <f t="shared" si="42"/>
        <v>2.9363674291237105</v>
      </c>
    </row>
    <row r="230" spans="1:31" x14ac:dyDescent="0.2">
      <c r="A230" s="485">
        <v>3.3279414218842867</v>
      </c>
      <c r="B230" s="485">
        <f t="shared" si="33"/>
        <v>4.3537299715209734</v>
      </c>
      <c r="C230" s="486">
        <v>4.4081658053666022</v>
      </c>
      <c r="D230" s="486">
        <v>4.2992941376753446</v>
      </c>
      <c r="E230" s="487">
        <v>2.8611679833984374</v>
      </c>
      <c r="F230" s="486">
        <v>5.2255481681256768</v>
      </c>
      <c r="G230" s="487">
        <v>1.6334884069824218</v>
      </c>
      <c r="H230" s="487">
        <v>2.0833875976562499</v>
      </c>
      <c r="I230" s="487">
        <v>2.7850852661132812</v>
      </c>
      <c r="J230" s="487">
        <v>2.7634795581054683</v>
      </c>
      <c r="K230" s="487">
        <v>3.462877265625</v>
      </c>
      <c r="L230" s="487">
        <v>3.2940615063476564</v>
      </c>
      <c r="M230" s="481">
        <v>1.1974371220445041</v>
      </c>
      <c r="N230" s="481">
        <v>1.1974371220445041</v>
      </c>
      <c r="O230" s="486">
        <v>1.1974371220445041</v>
      </c>
      <c r="P230" s="486">
        <v>2.1514579048955076</v>
      </c>
      <c r="Q230" s="488">
        <f t="shared" si="34"/>
        <v>1.6744475134700059</v>
      </c>
      <c r="R230" s="487">
        <f t="shared" si="35"/>
        <v>2.1514579048955076</v>
      </c>
      <c r="S230" s="489">
        <v>3.8640375000000002</v>
      </c>
      <c r="T230" s="487">
        <f t="shared" si="43"/>
        <v>4.4081658053666022</v>
      </c>
      <c r="U230" s="487">
        <v>0</v>
      </c>
      <c r="V230" s="489">
        <f t="shared" si="36"/>
        <v>1.936312114405957</v>
      </c>
      <c r="W230" s="489">
        <f t="shared" si="37"/>
        <v>1.7211663239164061</v>
      </c>
      <c r="X230" s="489">
        <f t="shared" si="38"/>
        <v>1.5060205334268553</v>
      </c>
      <c r="Y230" s="489">
        <f t="shared" si="39"/>
        <v>2.2590308001402835</v>
      </c>
      <c r="Z230" s="489">
        <f t="shared" si="40"/>
        <v>2.8686105398606765</v>
      </c>
      <c r="AA230" s="487">
        <v>2.1951094906455593</v>
      </c>
      <c r="AB230" s="485">
        <v>5.1757416992187499</v>
      </c>
      <c r="AC230" s="485">
        <v>4.9667148437500002</v>
      </c>
      <c r="AD230" s="489">
        <f t="shared" si="41"/>
        <v>4.2262910156250006</v>
      </c>
      <c r="AE230" s="489">
        <f t="shared" si="42"/>
        <v>2.9212654639175244</v>
      </c>
    </row>
    <row r="231" spans="1:31" x14ac:dyDescent="0.2">
      <c r="A231" s="485">
        <v>3.3108257764479494</v>
      </c>
      <c r="B231" s="485">
        <f t="shared" si="33"/>
        <v>4.3305133797211983</v>
      </c>
      <c r="C231" s="486">
        <v>4.3846589303976966</v>
      </c>
      <c r="D231" s="486">
        <v>4.2763678290446991</v>
      </c>
      <c r="E231" s="487">
        <v>2.8464531591796876</v>
      </c>
      <c r="F231" s="486">
        <v>5.1976825403667171</v>
      </c>
      <c r="G231" s="487">
        <v>1.6250873449707031</v>
      </c>
      <c r="H231" s="487">
        <v>2.0726726025390625</v>
      </c>
      <c r="I231" s="487">
        <v>2.7707614257812501</v>
      </c>
      <c r="J231" s="487">
        <v>2.7492670214843749</v>
      </c>
      <c r="K231" s="487">
        <v>3.445067724609375</v>
      </c>
      <c r="L231" s="487">
        <v>3.2771201342773435</v>
      </c>
      <c r="M231" s="481">
        <v>1.1910116814870095</v>
      </c>
      <c r="N231" s="481">
        <v>1.1910116814870095</v>
      </c>
      <c r="O231" s="486">
        <v>1.1910116814870095</v>
      </c>
      <c r="P231" s="486">
        <v>2.1399131944256538</v>
      </c>
      <c r="Q231" s="488">
        <f t="shared" si="34"/>
        <v>1.6654624379563316</v>
      </c>
      <c r="R231" s="487">
        <f t="shared" si="35"/>
        <v>2.1399131944256538</v>
      </c>
      <c r="S231" s="489">
        <v>3.8441648437500002</v>
      </c>
      <c r="T231" s="487">
        <f t="shared" si="43"/>
        <v>4.3846589303976966</v>
      </c>
      <c r="U231" s="487">
        <v>0</v>
      </c>
      <c r="V231" s="489">
        <f t="shared" si="36"/>
        <v>1.9259218749830884</v>
      </c>
      <c r="W231" s="489">
        <f t="shared" si="37"/>
        <v>1.7119305555405231</v>
      </c>
      <c r="X231" s="489">
        <f t="shared" si="38"/>
        <v>1.4979392360979575</v>
      </c>
      <c r="Y231" s="489">
        <f t="shared" si="39"/>
        <v>2.2469088541469366</v>
      </c>
      <c r="Z231" s="489">
        <f t="shared" si="40"/>
        <v>2.853217592567538</v>
      </c>
      <c r="AA231" s="487">
        <v>2.1838199912623355</v>
      </c>
      <c r="AB231" s="485">
        <v>5.1491225585937501</v>
      </c>
      <c r="AC231" s="485">
        <v>4.9411713867187501</v>
      </c>
      <c r="AD231" s="489">
        <f t="shared" si="41"/>
        <v>4.204555297851563</v>
      </c>
      <c r="AE231" s="489">
        <f t="shared" si="42"/>
        <v>2.9062414626288646</v>
      </c>
    </row>
    <row r="232" spans="1:31" x14ac:dyDescent="0.2">
      <c r="A232" s="485">
        <v>3.2937981569960249</v>
      </c>
      <c r="B232" s="485">
        <f t="shared" si="33"/>
        <v>4.3074212650361154</v>
      </c>
      <c r="C232" s="486">
        <v>4.3612780889136706</v>
      </c>
      <c r="D232" s="486">
        <v>4.2535644411585602</v>
      </c>
      <c r="E232" s="487">
        <v>2.8318136425781248</v>
      </c>
      <c r="F232" s="486">
        <v>5.169966315800627</v>
      </c>
      <c r="G232" s="487">
        <v>1.6167295019531249</v>
      </c>
      <c r="H232" s="487">
        <v>2.0620127856445309</v>
      </c>
      <c r="I232" s="487">
        <v>2.7565112353515624</v>
      </c>
      <c r="J232" s="487">
        <v>2.7351271874999998</v>
      </c>
      <c r="K232" s="487">
        <v>3.4273495947265626</v>
      </c>
      <c r="L232" s="487">
        <v>3.2602659106445313</v>
      </c>
      <c r="M232" s="481">
        <v>1.1846209071978939</v>
      </c>
      <c r="N232" s="481">
        <v>1.1846209071978939</v>
      </c>
      <c r="O232" s="486">
        <v>1.1846209071978939</v>
      </c>
      <c r="P232" s="486">
        <v>2.1284307694952784</v>
      </c>
      <c r="Q232" s="488">
        <f t="shared" si="34"/>
        <v>1.6565258383465862</v>
      </c>
      <c r="R232" s="487">
        <f t="shared" si="35"/>
        <v>2.1284307694952784</v>
      </c>
      <c r="S232" s="489">
        <v>3.8243945312500003</v>
      </c>
      <c r="T232" s="487">
        <f t="shared" si="43"/>
        <v>4.3612780889136706</v>
      </c>
      <c r="U232" s="487">
        <v>0</v>
      </c>
      <c r="V232" s="489">
        <f t="shared" si="36"/>
        <v>1.9155876925457507</v>
      </c>
      <c r="W232" s="489">
        <f t="shared" si="37"/>
        <v>1.7027446155962229</v>
      </c>
      <c r="X232" s="489">
        <f t="shared" si="38"/>
        <v>1.4899015386466947</v>
      </c>
      <c r="Y232" s="489">
        <f t="shared" si="39"/>
        <v>2.2348523079700424</v>
      </c>
      <c r="Z232" s="489">
        <f t="shared" si="40"/>
        <v>2.8379076926603712</v>
      </c>
      <c r="AA232" s="487">
        <v>2.172588597347862</v>
      </c>
      <c r="AB232" s="485">
        <v>5.1226406249999998</v>
      </c>
      <c r="AC232" s="485">
        <v>4.9157587890625001</v>
      </c>
      <c r="AD232" s="489">
        <f t="shared" si="41"/>
        <v>4.182931518554688</v>
      </c>
      <c r="AE232" s="489">
        <f t="shared" si="42"/>
        <v>2.8912948346219918</v>
      </c>
    </row>
    <row r="233" spans="1:31" x14ac:dyDescent="0.2">
      <c r="A233" s="485">
        <v>3.2768581108088255</v>
      </c>
      <c r="B233" s="485">
        <f t="shared" si="33"/>
        <v>4.2844516178889176</v>
      </c>
      <c r="C233" s="486">
        <v>4.338021246211448</v>
      </c>
      <c r="D233" s="486">
        <v>4.2308819895663872</v>
      </c>
      <c r="E233" s="487">
        <v>2.8172496704101562</v>
      </c>
      <c r="F233" s="486">
        <v>5.1423970824403433</v>
      </c>
      <c r="G233" s="487">
        <v>1.6084146411132811</v>
      </c>
      <c r="H233" s="487">
        <v>2.0514079101562501</v>
      </c>
      <c r="I233" s="487">
        <v>2.7423344580078126</v>
      </c>
      <c r="J233" s="487">
        <v>2.7210602929687497</v>
      </c>
      <c r="K233" s="487">
        <v>3.4097228759765623</v>
      </c>
      <c r="L233" s="487">
        <v>3.2434985986328124</v>
      </c>
      <c r="M233" s="481">
        <v>1.1782642383739237</v>
      </c>
      <c r="N233" s="481">
        <v>1.1782642383739237</v>
      </c>
      <c r="O233" s="486">
        <v>1.1782642383739237</v>
      </c>
      <c r="P233" s="486">
        <v>2.1170096224986135</v>
      </c>
      <c r="Q233" s="488">
        <f t="shared" si="34"/>
        <v>1.6476369304362686</v>
      </c>
      <c r="R233" s="487">
        <f t="shared" si="35"/>
        <v>2.1170096224986135</v>
      </c>
      <c r="S233" s="489">
        <v>3.8047253906250003</v>
      </c>
      <c r="T233" s="487">
        <f t="shared" si="43"/>
        <v>4.338021246211448</v>
      </c>
      <c r="U233" s="487">
        <v>0</v>
      </c>
      <c r="V233" s="489">
        <f t="shared" si="36"/>
        <v>1.9053086602487521</v>
      </c>
      <c r="W233" s="489">
        <f t="shared" si="37"/>
        <v>1.6936076979988908</v>
      </c>
      <c r="X233" s="489">
        <f t="shared" si="38"/>
        <v>1.4819067357490294</v>
      </c>
      <c r="Y233" s="489">
        <f t="shared" si="39"/>
        <v>2.2228601036235442</v>
      </c>
      <c r="Z233" s="489">
        <f t="shared" si="40"/>
        <v>2.8226794966648177</v>
      </c>
      <c r="AA233" s="487">
        <v>2.1614148720189146</v>
      </c>
      <c r="AB233" s="485">
        <v>5.0962949218749998</v>
      </c>
      <c r="AC233" s="485">
        <v>4.8904770507812501</v>
      </c>
      <c r="AD233" s="489">
        <f t="shared" si="41"/>
        <v>4.161418395996094</v>
      </c>
      <c r="AE233" s="489">
        <f t="shared" si="42"/>
        <v>2.876424693943298</v>
      </c>
    </row>
    <row r="234" spans="1:31" x14ac:dyDescent="0.2">
      <c r="A234" s="485">
        <v>3.2600051874968923</v>
      </c>
      <c r="B234" s="485">
        <f t="shared" si="33"/>
        <v>4.2616051238482164</v>
      </c>
      <c r="C234" s="486">
        <v>4.3148890964314859</v>
      </c>
      <c r="D234" s="486">
        <v>4.2083211512649461</v>
      </c>
      <c r="E234" s="487">
        <v>2.802760295410156</v>
      </c>
      <c r="F234" s="486">
        <v>5.1149756631370282</v>
      </c>
      <c r="G234" s="487">
        <v>1.6001425256347657</v>
      </c>
      <c r="H234" s="487">
        <v>2.0408575024414062</v>
      </c>
      <c r="I234" s="487">
        <v>2.7282306201171873</v>
      </c>
      <c r="J234" s="487">
        <v>2.7070658642578125</v>
      </c>
      <c r="K234" s="487">
        <v>3.3921866210937499</v>
      </c>
      <c r="L234" s="487">
        <v>3.2268172509765622</v>
      </c>
      <c r="M234" s="481">
        <v>1.1719418647839495</v>
      </c>
      <c r="N234" s="481">
        <v>1.1719418647839495</v>
      </c>
      <c r="O234" s="486">
        <v>1.1719418647839495</v>
      </c>
      <c r="P234" s="486">
        <v>2.105650094396939</v>
      </c>
      <c r="Q234" s="488">
        <f t="shared" si="34"/>
        <v>1.6387959795904443</v>
      </c>
      <c r="R234" s="487">
        <f t="shared" si="35"/>
        <v>2.105650094396939</v>
      </c>
      <c r="S234" s="489">
        <v>3.7851578125000005</v>
      </c>
      <c r="T234" s="487">
        <f t="shared" si="43"/>
        <v>4.3148890964314859</v>
      </c>
      <c r="U234" s="487">
        <v>0</v>
      </c>
      <c r="V234" s="489">
        <f t="shared" si="36"/>
        <v>1.8950850849572451</v>
      </c>
      <c r="W234" s="489">
        <f t="shared" si="37"/>
        <v>1.6845200755175513</v>
      </c>
      <c r="X234" s="489">
        <f t="shared" si="38"/>
        <v>1.4739550660778571</v>
      </c>
      <c r="Y234" s="489">
        <f t="shared" si="39"/>
        <v>2.2109325991167861</v>
      </c>
      <c r="Z234" s="489">
        <f t="shared" si="40"/>
        <v>2.8075334591959185</v>
      </c>
      <c r="AA234" s="487">
        <v>2.1502985968338817</v>
      </c>
      <c r="AB234" s="485">
        <v>5.0700844726562497</v>
      </c>
      <c r="AC234" s="485">
        <v>4.8653251953124999</v>
      </c>
      <c r="AD234" s="489">
        <f t="shared" si="41"/>
        <v>4.1400163574218753</v>
      </c>
      <c r="AE234" s="489">
        <f t="shared" si="42"/>
        <v>2.8616313359106518</v>
      </c>
    </row>
    <row r="235" spans="1:31" x14ac:dyDescent="0.2">
      <c r="A235" s="485">
        <v>3.2432389389859164</v>
      </c>
      <c r="B235" s="485">
        <f t="shared" si="33"/>
        <v>4.2385085961953184</v>
      </c>
      <c r="C235" s="486">
        <v>4.2915037868031432</v>
      </c>
      <c r="D235" s="486">
        <v>4.1855134055874927</v>
      </c>
      <c r="E235" s="487">
        <v>2.7883457543945309</v>
      </c>
      <c r="F235" s="486">
        <v>5.0872541419227728</v>
      </c>
      <c r="G235" s="487">
        <v>1.5919129187011718</v>
      </c>
      <c r="H235" s="487">
        <v>2.0303613256835935</v>
      </c>
      <c r="I235" s="487">
        <v>2.7141992480468748</v>
      </c>
      <c r="J235" s="487">
        <v>2.6931434277343747</v>
      </c>
      <c r="K235" s="487">
        <v>3.3747403564453125</v>
      </c>
      <c r="L235" s="487">
        <v>3.2102216308593747</v>
      </c>
      <c r="M235" s="481">
        <v>1.1655505146059482</v>
      </c>
      <c r="N235" s="481">
        <v>1.1655505146059482</v>
      </c>
      <c r="O235" s="486">
        <v>1.1655505146059482</v>
      </c>
      <c r="P235" s="486">
        <v>2.0941666347561219</v>
      </c>
      <c r="Q235" s="488">
        <f t="shared" si="34"/>
        <v>1.629858574681035</v>
      </c>
      <c r="R235" s="487">
        <f t="shared" si="35"/>
        <v>2.0941666347561219</v>
      </c>
      <c r="S235" s="489">
        <v>3.765690625</v>
      </c>
      <c r="T235" s="487">
        <f t="shared" si="43"/>
        <v>4.2915037868031432</v>
      </c>
      <c r="U235" s="487">
        <v>0</v>
      </c>
      <c r="V235" s="489">
        <f t="shared" si="36"/>
        <v>1.8847499712805098</v>
      </c>
      <c r="W235" s="489">
        <f t="shared" si="37"/>
        <v>1.6753333078048975</v>
      </c>
      <c r="X235" s="489">
        <f t="shared" si="38"/>
        <v>1.4659166443292853</v>
      </c>
      <c r="Y235" s="489">
        <f t="shared" si="39"/>
        <v>2.198874966493928</v>
      </c>
      <c r="Z235" s="489">
        <f t="shared" si="40"/>
        <v>2.792222179674829</v>
      </c>
      <c r="AA235" s="487">
        <v>2.1392395533511515</v>
      </c>
      <c r="AB235" s="485">
        <v>5.0440092773437497</v>
      </c>
      <c r="AC235" s="485">
        <v>4.8403027343750002</v>
      </c>
      <c r="AD235" s="489">
        <f t="shared" si="41"/>
        <v>4.1187241210937495</v>
      </c>
      <c r="AE235" s="489">
        <f t="shared" si="42"/>
        <v>2.8469138745704452</v>
      </c>
    </row>
    <row r="236" spans="1:31" x14ac:dyDescent="0.2">
      <c r="A236" s="485">
        <v>3.2265589195061475</v>
      </c>
      <c r="B236" s="485">
        <f t="shared" si="33"/>
        <v>4.2166449339032779</v>
      </c>
      <c r="C236" s="486">
        <v>4.2693667573763552</v>
      </c>
      <c r="D236" s="486">
        <v>4.1639231104302006</v>
      </c>
      <c r="E236" s="487">
        <v>2.7740053369140623</v>
      </c>
      <c r="F236" s="486">
        <v>5.0610123627619075</v>
      </c>
      <c r="G236" s="487">
        <v>1.583725701904297</v>
      </c>
      <c r="H236" s="487">
        <v>2.0199191430664061</v>
      </c>
      <c r="I236" s="487">
        <v>2.7002401049804687</v>
      </c>
      <c r="J236" s="487">
        <v>2.6792925097656251</v>
      </c>
      <c r="K236" s="487">
        <v>3.3573840820312499</v>
      </c>
      <c r="L236" s="487">
        <v>3.1937112646484378</v>
      </c>
      <c r="M236" s="481">
        <v>1.1595005271050161</v>
      </c>
      <c r="N236" s="481">
        <v>1.1595005271050161</v>
      </c>
      <c r="O236" s="486">
        <v>1.1595005271050161</v>
      </c>
      <c r="P236" s="486">
        <v>2.0832965078878516</v>
      </c>
      <c r="Q236" s="488">
        <f t="shared" si="34"/>
        <v>1.6213985174964338</v>
      </c>
      <c r="R236" s="487">
        <f t="shared" si="35"/>
        <v>2.0832965078878516</v>
      </c>
      <c r="S236" s="489">
        <v>3.746323828125</v>
      </c>
      <c r="T236" s="487">
        <f t="shared" si="43"/>
        <v>4.2693667573763552</v>
      </c>
      <c r="U236" s="487">
        <v>0</v>
      </c>
      <c r="V236" s="489">
        <f t="shared" si="36"/>
        <v>1.8749668570990665</v>
      </c>
      <c r="W236" s="489">
        <f t="shared" si="37"/>
        <v>1.6666372063102814</v>
      </c>
      <c r="X236" s="489">
        <f t="shared" si="38"/>
        <v>1.4583075555214959</v>
      </c>
      <c r="Y236" s="489">
        <f t="shared" si="39"/>
        <v>2.1874613332822443</v>
      </c>
      <c r="Z236" s="489">
        <f t="shared" si="40"/>
        <v>2.7777286771838021</v>
      </c>
      <c r="AA236" s="487">
        <v>2.128237523129112</v>
      </c>
      <c r="AB236" s="485">
        <v>5.0180673828125002</v>
      </c>
      <c r="AC236" s="485">
        <v>4.8154091796875003</v>
      </c>
      <c r="AD236" s="489">
        <f t="shared" si="41"/>
        <v>4.0975416870117183</v>
      </c>
      <c r="AE236" s="489">
        <f t="shared" si="42"/>
        <v>2.8322723099226792</v>
      </c>
    </row>
    <row r="237" spans="1:31" x14ac:dyDescent="0.2">
      <c r="A237" s="485">
        <v>3.2099646855805766</v>
      </c>
      <c r="B237" s="485">
        <f t="shared" si="33"/>
        <v>4.1948959532800139</v>
      </c>
      <c r="C237" s="486">
        <v>4.2473458435134859</v>
      </c>
      <c r="D237" s="486">
        <v>4.1424460630465418</v>
      </c>
      <c r="E237" s="487">
        <v>2.7597385693359375</v>
      </c>
      <c r="F237" s="486">
        <v>5.034908229846474</v>
      </c>
      <c r="G237" s="487">
        <v>1.5755806384277342</v>
      </c>
      <c r="H237" s="487">
        <v>2.0095307177734374</v>
      </c>
      <c r="I237" s="487">
        <v>2.6863527172851565</v>
      </c>
      <c r="J237" s="487">
        <v>2.6655128735351563</v>
      </c>
      <c r="K237" s="487">
        <v>3.3401168505859373</v>
      </c>
      <c r="L237" s="487">
        <v>3.1772861523437501</v>
      </c>
      <c r="M237" s="481">
        <v>1.1534824725413051</v>
      </c>
      <c r="N237" s="481">
        <v>1.1534824725413051</v>
      </c>
      <c r="O237" s="486">
        <v>1.1534824725413051</v>
      </c>
      <c r="P237" s="486">
        <v>2.0724837555313163</v>
      </c>
      <c r="Q237" s="488">
        <f t="shared" si="34"/>
        <v>1.6129831140363107</v>
      </c>
      <c r="R237" s="487">
        <f t="shared" si="35"/>
        <v>2.0724837555313163</v>
      </c>
      <c r="S237" s="489">
        <v>3.72705625</v>
      </c>
      <c r="T237" s="487">
        <f t="shared" si="43"/>
        <v>4.2473458435134859</v>
      </c>
      <c r="U237" s="487">
        <v>0</v>
      </c>
      <c r="V237" s="489">
        <f t="shared" si="36"/>
        <v>1.8652353799781847</v>
      </c>
      <c r="W237" s="489">
        <f t="shared" si="37"/>
        <v>1.6579870044250531</v>
      </c>
      <c r="X237" s="489">
        <f t="shared" si="38"/>
        <v>1.4507386288719213</v>
      </c>
      <c r="Y237" s="489">
        <f t="shared" si="39"/>
        <v>2.176107943307882</v>
      </c>
      <c r="Z237" s="489">
        <f t="shared" si="40"/>
        <v>2.7633116740417552</v>
      </c>
      <c r="AA237" s="487">
        <v>2.1172920692845394</v>
      </c>
      <c r="AB237" s="485">
        <v>4.9922597656249996</v>
      </c>
      <c r="AC237" s="485">
        <v>4.7906435546874997</v>
      </c>
      <c r="AD237" s="489">
        <f t="shared" si="41"/>
        <v>4.0764677734374999</v>
      </c>
      <c r="AE237" s="489">
        <f t="shared" si="42"/>
        <v>2.8177057560137442</v>
      </c>
    </row>
    <row r="238" spans="1:31" x14ac:dyDescent="0.2">
      <c r="A238" s="485">
        <v>3.1934557960127132</v>
      </c>
      <c r="B238" s="485">
        <f t="shared" si="33"/>
        <v>4.1725263558022441</v>
      </c>
      <c r="C238" s="486">
        <v>4.224696553059931</v>
      </c>
      <c r="D238" s="486">
        <v>4.1203561585445563</v>
      </c>
      <c r="E238" s="487">
        <v>2.7455452148437498</v>
      </c>
      <c r="F238" s="486">
        <v>5.0080592038650016</v>
      </c>
      <c r="G238" s="487">
        <v>1.567477373046875</v>
      </c>
      <c r="H238" s="487">
        <v>1.9991955761718749</v>
      </c>
      <c r="I238" s="487">
        <v>2.6725368481445311</v>
      </c>
      <c r="J238" s="487">
        <v>2.6518040454101559</v>
      </c>
      <c r="K238" s="487">
        <v>3.3229386621093751</v>
      </c>
      <c r="L238" s="487">
        <v>3.160945109863281</v>
      </c>
      <c r="M238" s="481">
        <v>1.1472928923746484</v>
      </c>
      <c r="N238" s="481">
        <v>1.1472928923746484</v>
      </c>
      <c r="O238" s="486">
        <v>1.1472928923746484</v>
      </c>
      <c r="P238" s="486">
        <v>2.0613628198826857</v>
      </c>
      <c r="Q238" s="488">
        <f t="shared" si="34"/>
        <v>1.6043278561286671</v>
      </c>
      <c r="R238" s="487">
        <f t="shared" si="35"/>
        <v>2.0613628198826857</v>
      </c>
      <c r="S238" s="489">
        <v>3.7078878906249999</v>
      </c>
      <c r="T238" s="487">
        <f t="shared" si="43"/>
        <v>4.224696553059931</v>
      </c>
      <c r="U238" s="487">
        <v>0</v>
      </c>
      <c r="V238" s="489">
        <f t="shared" si="36"/>
        <v>1.855226537894417</v>
      </c>
      <c r="W238" s="489">
        <f t="shared" si="37"/>
        <v>1.6490902559061487</v>
      </c>
      <c r="X238" s="489">
        <f t="shared" si="38"/>
        <v>1.4429539739178798</v>
      </c>
      <c r="Y238" s="489">
        <f t="shared" si="39"/>
        <v>2.1644309608768197</v>
      </c>
      <c r="Z238" s="489">
        <f t="shared" si="40"/>
        <v>2.7484837598435807</v>
      </c>
      <c r="AA238" s="487">
        <v>2.1064027549342104</v>
      </c>
      <c r="AB238" s="485">
        <v>4.9665849609375003</v>
      </c>
      <c r="AC238" s="485">
        <v>4.7660048828125001</v>
      </c>
      <c r="AD238" s="489">
        <f t="shared" si="41"/>
        <v>4.0555023803710935</v>
      </c>
      <c r="AE238" s="489">
        <f t="shared" si="42"/>
        <v>2.803214212843641</v>
      </c>
    </row>
    <row r="239" spans="1:31" x14ac:dyDescent="0.2">
      <c r="A239" s="485">
        <v>3.1770318118759895</v>
      </c>
      <c r="B239" s="485">
        <f t="shared" si="33"/>
        <v>4.1502766942295723</v>
      </c>
      <c r="C239" s="486">
        <v>4.2021686981017234</v>
      </c>
      <c r="D239" s="486">
        <v>4.0983846903574213</v>
      </c>
      <c r="E239" s="487">
        <v>2.7314247998046874</v>
      </c>
      <c r="F239" s="486">
        <v>4.9813541305065208</v>
      </c>
      <c r="G239" s="487">
        <v>1.5594157873535155</v>
      </c>
      <c r="H239" s="487">
        <v>1.9889137182617187</v>
      </c>
      <c r="I239" s="487">
        <v>2.658792023925781</v>
      </c>
      <c r="J239" s="487">
        <v>2.6381657885742187</v>
      </c>
      <c r="K239" s="487">
        <v>3.3058485693359372</v>
      </c>
      <c r="L239" s="487">
        <v>3.144688374023437</v>
      </c>
      <c r="M239" s="481">
        <v>1.1411367059722453</v>
      </c>
      <c r="N239" s="481">
        <v>1.1411367059722453</v>
      </c>
      <c r="O239" s="486">
        <v>1.1411367059722453</v>
      </c>
      <c r="P239" s="486">
        <v>2.0503018834413256</v>
      </c>
      <c r="Q239" s="488">
        <f t="shared" si="34"/>
        <v>1.5957192947067855</v>
      </c>
      <c r="R239" s="487">
        <f t="shared" si="35"/>
        <v>2.0503018834413256</v>
      </c>
      <c r="S239" s="489">
        <v>3.68881796875</v>
      </c>
      <c r="T239" s="487">
        <f t="shared" si="43"/>
        <v>4.2021686981017234</v>
      </c>
      <c r="U239" s="487">
        <v>0</v>
      </c>
      <c r="V239" s="489">
        <f t="shared" si="36"/>
        <v>1.845271695097193</v>
      </c>
      <c r="W239" s="489">
        <f t="shared" si="37"/>
        <v>1.6402415067530605</v>
      </c>
      <c r="X239" s="489">
        <f t="shared" si="38"/>
        <v>1.4352113184089279</v>
      </c>
      <c r="Y239" s="489">
        <f t="shared" si="39"/>
        <v>2.1528169776133921</v>
      </c>
      <c r="Z239" s="489">
        <f t="shared" si="40"/>
        <v>2.7337358445884341</v>
      </c>
      <c r="AA239" s="487">
        <v>2.0955695800781249</v>
      </c>
      <c r="AB239" s="485">
        <v>4.9410415039062503</v>
      </c>
      <c r="AC239" s="485">
        <v>4.7414931640624998</v>
      </c>
      <c r="AD239" s="489">
        <f t="shared" si="41"/>
        <v>4.0346446533203126</v>
      </c>
      <c r="AE239" s="489">
        <f t="shared" si="42"/>
        <v>2.7887970897766312</v>
      </c>
    </row>
    <row r="240" spans="1:31" x14ac:dyDescent="0.2">
      <c r="A240" s="485">
        <v>3.1606922965003177</v>
      </c>
      <c r="B240" s="485">
        <f t="shared" si="33"/>
        <v>4.1281450322991509</v>
      </c>
      <c r="C240" s="486">
        <v>4.1797603181664069</v>
      </c>
      <c r="D240" s="486">
        <v>4.0765297464318948</v>
      </c>
      <c r="E240" s="487">
        <v>2.71737732421875</v>
      </c>
      <c r="F240" s="486">
        <v>4.95479068577876</v>
      </c>
      <c r="G240" s="487">
        <v>1.55139564453125</v>
      </c>
      <c r="H240" s="487">
        <v>1.9786846704101559</v>
      </c>
      <c r="I240" s="487">
        <v>2.6451180078124996</v>
      </c>
      <c r="J240" s="487">
        <v>2.6245976293945312</v>
      </c>
      <c r="K240" s="487">
        <v>3.2888465722656246</v>
      </c>
      <c r="L240" s="487">
        <v>3.1285152343749996</v>
      </c>
      <c r="M240" s="481">
        <v>1.1350133731164207</v>
      </c>
      <c r="N240" s="481">
        <v>1.1350133731164207</v>
      </c>
      <c r="O240" s="486">
        <v>1.1350133731164207</v>
      </c>
      <c r="P240" s="486">
        <v>2.0392999755879284</v>
      </c>
      <c r="Q240" s="488">
        <f t="shared" si="34"/>
        <v>1.5871566743521746</v>
      </c>
      <c r="R240" s="487">
        <f t="shared" si="35"/>
        <v>2.0392999755879284</v>
      </c>
      <c r="S240" s="489">
        <v>3.6698464843750003</v>
      </c>
      <c r="T240" s="487">
        <f t="shared" si="43"/>
        <v>4.1797603181664069</v>
      </c>
      <c r="U240" s="487">
        <v>0</v>
      </c>
      <c r="V240" s="489">
        <f t="shared" si="36"/>
        <v>1.8353699780291357</v>
      </c>
      <c r="W240" s="489">
        <f t="shared" si="37"/>
        <v>1.6314399804703428</v>
      </c>
      <c r="X240" s="489">
        <f t="shared" si="38"/>
        <v>1.4275099829115498</v>
      </c>
      <c r="Y240" s="489">
        <f t="shared" si="39"/>
        <v>2.1412649743673251</v>
      </c>
      <c r="Z240" s="489">
        <f t="shared" si="40"/>
        <v>2.719066634117238</v>
      </c>
      <c r="AA240" s="487">
        <v>2.0847921078330596</v>
      </c>
      <c r="AB240" s="485">
        <v>4.9156298828124996</v>
      </c>
      <c r="AC240" s="485">
        <v>4.7171074218750002</v>
      </c>
      <c r="AD240" s="489">
        <f t="shared" si="41"/>
        <v>4.0138945922851565</v>
      </c>
      <c r="AE240" s="489">
        <f t="shared" si="42"/>
        <v>2.7744543868127138</v>
      </c>
    </row>
    <row r="241" spans="1:31" x14ac:dyDescent="0.2">
      <c r="A241" s="485">
        <v>3.1444368154619005</v>
      </c>
      <c r="B241" s="485">
        <f t="shared" si="33"/>
        <v>4.1061320305684772</v>
      </c>
      <c r="C241" s="486">
        <v>4.1574720820706048</v>
      </c>
      <c r="D241" s="486">
        <v>4.0547919790663496</v>
      </c>
      <c r="E241" s="487">
        <v>2.7034016040039064</v>
      </c>
      <c r="F241" s="486">
        <v>4.9283696625133953</v>
      </c>
      <c r="G241" s="487">
        <v>1.5434168261718748</v>
      </c>
      <c r="H241" s="487">
        <v>1.9685083142089843</v>
      </c>
      <c r="I241" s="487">
        <v>2.6315138525390624</v>
      </c>
      <c r="J241" s="487">
        <v>2.6110993310546875</v>
      </c>
      <c r="K241" s="487">
        <v>3.2719319604492187</v>
      </c>
      <c r="L241" s="487">
        <v>3.1124254541015626</v>
      </c>
      <c r="M241" s="481">
        <v>1.1289230766101273</v>
      </c>
      <c r="N241" s="481">
        <v>1.1289230766101273</v>
      </c>
      <c r="O241" s="486">
        <v>1.1289230766101273</v>
      </c>
      <c r="P241" s="486">
        <v>2.0283574247680152</v>
      </c>
      <c r="Q241" s="488">
        <f t="shared" si="34"/>
        <v>1.5786402506890713</v>
      </c>
      <c r="R241" s="487">
        <f t="shared" si="35"/>
        <v>2.0283574247680152</v>
      </c>
      <c r="S241" s="489">
        <v>3.65097265625</v>
      </c>
      <c r="T241" s="487">
        <f t="shared" si="43"/>
        <v>4.1574720820706048</v>
      </c>
      <c r="U241" s="487">
        <v>0</v>
      </c>
      <c r="V241" s="489">
        <f t="shared" si="36"/>
        <v>1.8255216822912137</v>
      </c>
      <c r="W241" s="489">
        <f t="shared" si="37"/>
        <v>1.6226859398144122</v>
      </c>
      <c r="X241" s="489">
        <f t="shared" si="38"/>
        <v>1.4198501973376105</v>
      </c>
      <c r="Y241" s="489">
        <f t="shared" si="39"/>
        <v>2.1297752960064158</v>
      </c>
      <c r="Z241" s="489">
        <f t="shared" si="40"/>
        <v>2.7044765663573536</v>
      </c>
      <c r="AA241" s="487">
        <v>2.0740699013157893</v>
      </c>
      <c r="AB241" s="485">
        <v>4.8903481445312504</v>
      </c>
      <c r="AC241" s="485">
        <v>4.6928471679687496</v>
      </c>
      <c r="AD241" s="489">
        <f t="shared" si="41"/>
        <v>3.9932513427734375</v>
      </c>
      <c r="AE241" s="489">
        <f t="shared" si="42"/>
        <v>2.7601855133161499</v>
      </c>
    </row>
    <row r="242" spans="1:31" x14ac:dyDescent="0.2">
      <c r="A242" s="485">
        <v>3.128264936571417</v>
      </c>
      <c r="B242" s="485">
        <f t="shared" si="33"/>
        <v>4.0838781170231417</v>
      </c>
      <c r="C242" s="486">
        <v>4.1349399219761969</v>
      </c>
      <c r="D242" s="486">
        <v>4.0328163120700875</v>
      </c>
      <c r="E242" s="487">
        <v>2.6894981127929687</v>
      </c>
      <c r="F242" s="486">
        <v>4.9016594857405744</v>
      </c>
      <c r="G242" s="487">
        <v>1.5354789770507813</v>
      </c>
      <c r="H242" s="487">
        <v>1.9583842944335936</v>
      </c>
      <c r="I242" s="487">
        <v>2.617979794921875</v>
      </c>
      <c r="J242" s="487">
        <v>2.597670419921875</v>
      </c>
      <c r="K242" s="487">
        <v>3.2551044970703122</v>
      </c>
      <c r="L242" s="487">
        <v>3.0964180859374997</v>
      </c>
      <c r="M242" s="481">
        <v>1.1227663354581487</v>
      </c>
      <c r="N242" s="481">
        <v>1.1227663354581487</v>
      </c>
      <c r="O242" s="486">
        <v>1.1227663354581487</v>
      </c>
      <c r="P242" s="486">
        <v>2.01729549159761</v>
      </c>
      <c r="Q242" s="488">
        <f t="shared" si="34"/>
        <v>1.5700309135278794</v>
      </c>
      <c r="R242" s="487">
        <f t="shared" si="35"/>
        <v>2.01729549159761</v>
      </c>
      <c r="S242" s="489">
        <v>3.6321953125000004</v>
      </c>
      <c r="T242" s="487">
        <f t="shared" si="43"/>
        <v>4.1349399219761969</v>
      </c>
      <c r="U242" s="487">
        <v>0</v>
      </c>
      <c r="V242" s="489">
        <f t="shared" si="36"/>
        <v>1.815565942437849</v>
      </c>
      <c r="W242" s="489">
        <f t="shared" si="37"/>
        <v>1.6138363932780881</v>
      </c>
      <c r="X242" s="489">
        <f t="shared" si="38"/>
        <v>1.4121068441183269</v>
      </c>
      <c r="Y242" s="489">
        <f t="shared" si="39"/>
        <v>2.1181602661774903</v>
      </c>
      <c r="Z242" s="489">
        <f t="shared" si="40"/>
        <v>2.689727322130147</v>
      </c>
      <c r="AA242" s="487">
        <v>2.0634029605263158</v>
      </c>
      <c r="AB242" s="485">
        <v>4.8651972656250004</v>
      </c>
      <c r="AC242" s="485">
        <v>4.6687119140625004</v>
      </c>
      <c r="AD242" s="489">
        <f t="shared" si="41"/>
        <v>3.9727136230468756</v>
      </c>
      <c r="AE242" s="489">
        <f t="shared" si="42"/>
        <v>2.7459895833333325</v>
      </c>
    </row>
    <row r="243" spans="1:31" x14ac:dyDescent="0.2">
      <c r="A243" s="485">
        <v>3.112176229860983</v>
      </c>
      <c r="B243" s="485">
        <f t="shared" si="33"/>
        <v>4.0621005304885696</v>
      </c>
      <c r="C243" s="486">
        <v>4.1128900445347671</v>
      </c>
      <c r="D243" s="486">
        <v>4.0113110164423711</v>
      </c>
      <c r="E243" s="487">
        <v>2.6756659033203123</v>
      </c>
      <c r="F243" s="486">
        <v>4.8755210186867295</v>
      </c>
      <c r="G243" s="487">
        <v>1.5275819787597655</v>
      </c>
      <c r="H243" s="487">
        <v>1.9483122558593751</v>
      </c>
      <c r="I243" s="487">
        <v>2.6045158349609374</v>
      </c>
      <c r="J243" s="487">
        <v>2.5843106591796876</v>
      </c>
      <c r="K243" s="487">
        <v>3.2383634716796874</v>
      </c>
      <c r="L243" s="487">
        <v>3.0804931298828127</v>
      </c>
      <c r="M243" s="481">
        <v>1.1167415779025087</v>
      </c>
      <c r="N243" s="481">
        <v>1.1167415779025087</v>
      </c>
      <c r="O243" s="486">
        <v>1.1167415779025087</v>
      </c>
      <c r="P243" s="486">
        <v>2.0064706958488103</v>
      </c>
      <c r="Q243" s="488">
        <f t="shared" si="34"/>
        <v>1.5616061368756595</v>
      </c>
      <c r="R243" s="487">
        <f t="shared" si="35"/>
        <v>2.0064706958488103</v>
      </c>
      <c r="S243" s="489">
        <v>3.6135152343750003</v>
      </c>
      <c r="T243" s="487">
        <f t="shared" si="43"/>
        <v>4.1128900445347671</v>
      </c>
      <c r="U243" s="487">
        <v>0</v>
      </c>
      <c r="V243" s="489">
        <f t="shared" si="36"/>
        <v>1.8058236262639293</v>
      </c>
      <c r="W243" s="489">
        <f t="shared" si="37"/>
        <v>1.6051765566790483</v>
      </c>
      <c r="X243" s="489">
        <f t="shared" si="38"/>
        <v>1.4045294870941671</v>
      </c>
      <c r="Y243" s="489">
        <f t="shared" si="39"/>
        <v>2.1067942306412508</v>
      </c>
      <c r="Z243" s="489">
        <f t="shared" si="40"/>
        <v>2.675294261131747</v>
      </c>
      <c r="AA243" s="487">
        <v>2.0527908485814144</v>
      </c>
      <c r="AB243" s="485">
        <v>4.8401757812500001</v>
      </c>
      <c r="AC243" s="485">
        <v>4.6447006835937499</v>
      </c>
      <c r="AD243" s="489">
        <f t="shared" si="41"/>
        <v>3.9522822875976567</v>
      </c>
      <c r="AE243" s="489">
        <f t="shared" si="42"/>
        <v>2.7318671874999989</v>
      </c>
    </row>
    <row r="244" spans="1:31" x14ac:dyDescent="0.2">
      <c r="A244" s="485">
        <v>3.0961702675760026</v>
      </c>
      <c r="B244" s="485">
        <f t="shared" si="33"/>
        <v>4.0404397057578034</v>
      </c>
      <c r="C244" s="486">
        <v>4.0909583888007655</v>
      </c>
      <c r="D244" s="486">
        <v>3.9899210227148405</v>
      </c>
      <c r="E244" s="487">
        <v>2.6619049755859372</v>
      </c>
      <c r="F244" s="486">
        <v>4.8495226945526309</v>
      </c>
      <c r="G244" s="487">
        <v>1.5197255944824217</v>
      </c>
      <c r="H244" s="487">
        <v>1.9382920800781249</v>
      </c>
      <c r="I244" s="487">
        <v>2.5911207885742189</v>
      </c>
      <c r="J244" s="487">
        <v>2.5710195751953124</v>
      </c>
      <c r="K244" s="487">
        <v>3.2217086474609373</v>
      </c>
      <c r="L244" s="487">
        <v>3.0646501123046876</v>
      </c>
      <c r="M244" s="481">
        <v>1.1107493248670597</v>
      </c>
      <c r="N244" s="481">
        <v>1.1107493248670597</v>
      </c>
      <c r="O244" s="486">
        <v>1.1107493248670597</v>
      </c>
      <c r="P244" s="486">
        <v>1.9957043015856701</v>
      </c>
      <c r="Q244" s="488">
        <f t="shared" si="34"/>
        <v>1.5532268132263649</v>
      </c>
      <c r="R244" s="487">
        <f t="shared" si="35"/>
        <v>1.9957043015856701</v>
      </c>
      <c r="S244" s="489">
        <v>3.5949308593749998</v>
      </c>
      <c r="T244" s="487">
        <f t="shared" si="43"/>
        <v>4.0909583888007655</v>
      </c>
      <c r="U244" s="487">
        <v>0</v>
      </c>
      <c r="V244" s="489">
        <f t="shared" si="36"/>
        <v>1.7961338714271031</v>
      </c>
      <c r="W244" s="489">
        <f t="shared" si="37"/>
        <v>1.5965634412685361</v>
      </c>
      <c r="X244" s="489">
        <f t="shared" si="38"/>
        <v>1.3969930111099691</v>
      </c>
      <c r="Y244" s="489">
        <f t="shared" si="39"/>
        <v>2.0954895166649536</v>
      </c>
      <c r="Z244" s="489">
        <f t="shared" si="40"/>
        <v>2.6609390687808934</v>
      </c>
      <c r="AA244" s="487">
        <v>2.0422333470394736</v>
      </c>
      <c r="AB244" s="485">
        <v>4.8152822265625002</v>
      </c>
      <c r="AC244" s="485">
        <v>4.6208129882812496</v>
      </c>
      <c r="AD244" s="489">
        <f t="shared" si="41"/>
        <v>3.9319556274414058</v>
      </c>
      <c r="AE244" s="489">
        <f t="shared" si="42"/>
        <v>2.7178171445446719</v>
      </c>
    </row>
    <row r="245" spans="1:31" x14ac:dyDescent="0.2">
      <c r="A245" s="485">
        <v>3.0802466241605</v>
      </c>
      <c r="B245" s="485">
        <f t="shared" si="33"/>
        <v>4.0188937578111483</v>
      </c>
      <c r="C245" s="486">
        <v>4.0691430461855989</v>
      </c>
      <c r="D245" s="486">
        <v>3.9686444694366974</v>
      </c>
      <c r="E245" s="487">
        <v>2.6482148559570313</v>
      </c>
      <c r="F245" s="486">
        <v>4.8236622508504121</v>
      </c>
      <c r="G245" s="487">
        <v>1.5119095874023436</v>
      </c>
      <c r="H245" s="487">
        <v>1.9283234118652344</v>
      </c>
      <c r="I245" s="487">
        <v>2.5777944189453121</v>
      </c>
      <c r="J245" s="487">
        <v>2.5577966943359374</v>
      </c>
      <c r="K245" s="487">
        <v>3.2051393139648439</v>
      </c>
      <c r="L245" s="487">
        <v>3.0488883227539061</v>
      </c>
      <c r="M245" s="481">
        <v>1.1047890505196061</v>
      </c>
      <c r="N245" s="481">
        <v>1.1047890505196061</v>
      </c>
      <c r="O245" s="486">
        <v>1.1047890505196061</v>
      </c>
      <c r="P245" s="486">
        <v>1.9849953640355471</v>
      </c>
      <c r="Q245" s="488">
        <f t="shared" si="34"/>
        <v>1.5448922072775766</v>
      </c>
      <c r="R245" s="487">
        <f t="shared" si="35"/>
        <v>1.9849953640355471</v>
      </c>
      <c r="S245" s="489">
        <v>3.5764421874999996</v>
      </c>
      <c r="T245" s="487">
        <f t="shared" si="43"/>
        <v>4.0691430461855989</v>
      </c>
      <c r="U245" s="487">
        <v>0</v>
      </c>
      <c r="V245" s="489">
        <f t="shared" si="36"/>
        <v>1.7864958276319924</v>
      </c>
      <c r="W245" s="489">
        <f t="shared" si="37"/>
        <v>1.5879962912284378</v>
      </c>
      <c r="X245" s="489">
        <f t="shared" si="38"/>
        <v>1.3894967548248829</v>
      </c>
      <c r="Y245" s="489">
        <f t="shared" si="39"/>
        <v>2.0842451322373243</v>
      </c>
      <c r="Z245" s="489">
        <f t="shared" si="40"/>
        <v>2.6466604853807292</v>
      </c>
      <c r="AA245" s="487">
        <v>2.0317300190172696</v>
      </c>
      <c r="AB245" s="485">
        <v>4.7905175781249998</v>
      </c>
      <c r="AC245" s="485">
        <v>4.5970478515625004</v>
      </c>
      <c r="AD245" s="489">
        <f t="shared" si="41"/>
        <v>3.9117336425781248</v>
      </c>
      <c r="AE245" s="489">
        <f t="shared" si="42"/>
        <v>2.7038394544673525</v>
      </c>
    </row>
    <row r="246" spans="1:31" x14ac:dyDescent="0.2">
      <c r="A246" s="485">
        <v>3.0644048762473393</v>
      </c>
      <c r="B246" s="485">
        <f t="shared" si="33"/>
        <v>3.9974633297244635</v>
      </c>
      <c r="C246" s="486">
        <v>4.0474446678056708</v>
      </c>
      <c r="D246" s="486">
        <v>3.9474819916432562</v>
      </c>
      <c r="E246" s="487">
        <v>2.6345950708007813</v>
      </c>
      <c r="F246" s="486">
        <v>4.7979404594294826</v>
      </c>
      <c r="G246" s="487">
        <v>1.5041338391113279</v>
      </c>
      <c r="H246" s="487">
        <v>1.9184060144042967</v>
      </c>
      <c r="I246" s="487">
        <v>2.5645369628906249</v>
      </c>
      <c r="J246" s="487">
        <v>2.5446420166015624</v>
      </c>
      <c r="K246" s="487">
        <v>3.1886552343750001</v>
      </c>
      <c r="L246" s="487">
        <v>3.0332079980468749</v>
      </c>
      <c r="M246" s="481">
        <v>1.0988609327952339</v>
      </c>
      <c r="N246" s="481">
        <v>1.0988609327952339</v>
      </c>
      <c r="O246" s="486">
        <v>1.0988609327952339</v>
      </c>
      <c r="P246" s="486">
        <v>1.9743442028977709</v>
      </c>
      <c r="Q246" s="488">
        <f t="shared" si="34"/>
        <v>1.5366025678465025</v>
      </c>
      <c r="R246" s="487">
        <f t="shared" si="35"/>
        <v>1.9743442028977709</v>
      </c>
      <c r="S246" s="489">
        <v>3.5580484375000001</v>
      </c>
      <c r="T246" s="487">
        <f t="shared" si="43"/>
        <v>4.0474446678056708</v>
      </c>
      <c r="U246" s="487">
        <v>0</v>
      </c>
      <c r="V246" s="489">
        <f t="shared" si="36"/>
        <v>1.7769097826079938</v>
      </c>
      <c r="W246" s="489">
        <f t="shared" si="37"/>
        <v>1.5794753623182167</v>
      </c>
      <c r="X246" s="489">
        <f t="shared" si="38"/>
        <v>1.3820409420284396</v>
      </c>
      <c r="Y246" s="489">
        <f t="shared" si="39"/>
        <v>2.0730614130426592</v>
      </c>
      <c r="Z246" s="489">
        <f t="shared" si="40"/>
        <v>2.6324589371970277</v>
      </c>
      <c r="AA246" s="487">
        <v>2.0212808645148028</v>
      </c>
      <c r="AB246" s="485">
        <v>4.7658798828125004</v>
      </c>
      <c r="AC246" s="485">
        <v>4.5734052734375004</v>
      </c>
      <c r="AD246" s="489">
        <f t="shared" si="41"/>
        <v>3.8916154785156252</v>
      </c>
      <c r="AE246" s="489">
        <f t="shared" si="42"/>
        <v>2.6899335266323012</v>
      </c>
    </row>
    <row r="247" spans="1:31" x14ac:dyDescent="0.2">
      <c r="A247" s="485">
        <v>3.0486446026468186</v>
      </c>
      <c r="B247" s="485">
        <f t="shared" si="33"/>
        <v>3.9757983655494034</v>
      </c>
      <c r="C247" s="486">
        <v>4.0255088208708125</v>
      </c>
      <c r="D247" s="486">
        <v>3.9260879102279942</v>
      </c>
      <c r="E247" s="487">
        <v>2.6210451464843749</v>
      </c>
      <c r="F247" s="486">
        <v>4.7719371669427995</v>
      </c>
      <c r="G247" s="487">
        <v>1.4963981127929686</v>
      </c>
      <c r="H247" s="487">
        <v>1.9085396508789063</v>
      </c>
      <c r="I247" s="487">
        <v>2.5513474731445309</v>
      </c>
      <c r="J247" s="487">
        <v>2.531555068359375</v>
      </c>
      <c r="K247" s="487">
        <v>3.1722556982421874</v>
      </c>
      <c r="L247" s="487">
        <v>3.0176081909179686</v>
      </c>
      <c r="M247" s="481">
        <v>1.0928681397826607</v>
      </c>
      <c r="N247" s="481">
        <v>1.0928681397826607</v>
      </c>
      <c r="O247" s="486">
        <v>1.0928681397826607</v>
      </c>
      <c r="P247" s="486">
        <v>1.9635768384475276</v>
      </c>
      <c r="Q247" s="488">
        <f t="shared" si="34"/>
        <v>1.5282224891150942</v>
      </c>
      <c r="R247" s="487">
        <f t="shared" si="35"/>
        <v>1.9635768384475276</v>
      </c>
      <c r="S247" s="489">
        <v>3.5397496093750003</v>
      </c>
      <c r="T247" s="487">
        <f t="shared" si="43"/>
        <v>4.0255088208708125</v>
      </c>
      <c r="U247" s="487">
        <v>0</v>
      </c>
      <c r="V247" s="489">
        <f t="shared" si="36"/>
        <v>1.7672191546027749</v>
      </c>
      <c r="W247" s="489">
        <f t="shared" si="37"/>
        <v>1.5708614707580222</v>
      </c>
      <c r="X247" s="489">
        <f t="shared" si="38"/>
        <v>1.3745037869132692</v>
      </c>
      <c r="Y247" s="489">
        <f t="shared" si="39"/>
        <v>2.0617556803699038</v>
      </c>
      <c r="Z247" s="489">
        <f t="shared" si="40"/>
        <v>2.6181024512633702</v>
      </c>
      <c r="AA247" s="487">
        <v>2.0108854466488486</v>
      </c>
      <c r="AB247" s="485">
        <v>4.7413686523437502</v>
      </c>
      <c r="AC247" s="485">
        <v>4.5498842773437502</v>
      </c>
      <c r="AD247" s="489">
        <f t="shared" si="41"/>
        <v>3.8716011352539064</v>
      </c>
      <c r="AE247" s="489">
        <f t="shared" si="42"/>
        <v>2.6760993610395181</v>
      </c>
    </row>
    <row r="248" spans="1:31" x14ac:dyDescent="0.2">
      <c r="A248" s="485">
        <v>3.0329653843356645</v>
      </c>
      <c r="B248" s="485">
        <f t="shared" si="33"/>
        <v>3.9552898515679429</v>
      </c>
      <c r="C248" s="486">
        <v>4.004743883531261</v>
      </c>
      <c r="D248" s="486">
        <v>3.9058358196046248</v>
      </c>
      <c r="E248" s="487">
        <v>2.6075650830078128</v>
      </c>
      <c r="F248" s="486">
        <v>4.7473218994898749</v>
      </c>
      <c r="G248" s="487">
        <v>1.4887021716308593</v>
      </c>
      <c r="H248" s="487">
        <v>1.898723966064453</v>
      </c>
      <c r="I248" s="487">
        <v>2.5382257128906249</v>
      </c>
      <c r="J248" s="487">
        <v>2.5185351391601558</v>
      </c>
      <c r="K248" s="487">
        <v>3.1559409423828124</v>
      </c>
      <c r="L248" s="487">
        <v>3.0020886645507812</v>
      </c>
      <c r="M248" s="481">
        <v>1.0871954224675411</v>
      </c>
      <c r="N248" s="481">
        <v>1.0871954224675411</v>
      </c>
      <c r="O248" s="486">
        <v>1.0871954224675411</v>
      </c>
      <c r="P248" s="486">
        <v>1.9533845600513025</v>
      </c>
      <c r="Q248" s="488">
        <f t="shared" si="34"/>
        <v>1.5202899912594217</v>
      </c>
      <c r="R248" s="487">
        <f t="shared" si="35"/>
        <v>1.9533845600513025</v>
      </c>
      <c r="S248" s="489">
        <v>3.5215445312500004</v>
      </c>
      <c r="T248" s="487">
        <f t="shared" si="43"/>
        <v>4.004743883531261</v>
      </c>
      <c r="U248" s="487">
        <v>0</v>
      </c>
      <c r="V248" s="489">
        <f t="shared" si="36"/>
        <v>1.7580461040461723</v>
      </c>
      <c r="W248" s="489">
        <f t="shared" si="37"/>
        <v>1.562707648041042</v>
      </c>
      <c r="X248" s="489">
        <f t="shared" si="38"/>
        <v>1.3673691920359117</v>
      </c>
      <c r="Y248" s="489">
        <f t="shared" si="39"/>
        <v>2.0510537880538675</v>
      </c>
      <c r="Z248" s="489">
        <f t="shared" si="40"/>
        <v>2.6045127467350699</v>
      </c>
      <c r="AA248" s="487">
        <v>2.000543328536184</v>
      </c>
      <c r="AB248" s="485">
        <v>4.7169833984374998</v>
      </c>
      <c r="AC248" s="485">
        <v>4.5264843749999999</v>
      </c>
      <c r="AD248" s="489">
        <f t="shared" si="41"/>
        <v>3.851689331054688</v>
      </c>
      <c r="AE248" s="489">
        <f t="shared" si="42"/>
        <v>2.6623360717353943</v>
      </c>
    </row>
    <row r="249" spans="1:31" x14ac:dyDescent="0.2">
      <c r="A249" s="485">
        <v>3.0173668044456279</v>
      </c>
      <c r="B249" s="485">
        <f t="shared" si="33"/>
        <v>3.9348889110833669</v>
      </c>
      <c r="C249" s="486">
        <v>3.984087864708393</v>
      </c>
      <c r="D249" s="486">
        <v>3.8856899574583412</v>
      </c>
      <c r="E249" s="487">
        <v>2.5941544067382813</v>
      </c>
      <c r="F249" s="486">
        <v>4.7228357467255684</v>
      </c>
      <c r="G249" s="487">
        <v>1.4810457788085938</v>
      </c>
      <c r="H249" s="487">
        <v>1.8889588415527343</v>
      </c>
      <c r="I249" s="487">
        <v>2.5251714453125</v>
      </c>
      <c r="J249" s="487">
        <v>2.5055824658203121</v>
      </c>
      <c r="K249" s="487">
        <v>3.1397097827148435</v>
      </c>
      <c r="L249" s="487">
        <v>2.9866489453125</v>
      </c>
      <c r="M249" s="481">
        <v>1.0815526467888081</v>
      </c>
      <c r="N249" s="481">
        <v>1.0815526467888081</v>
      </c>
      <c r="O249" s="486">
        <v>1.0815526467888081</v>
      </c>
      <c r="P249" s="486">
        <v>1.9432460783589738</v>
      </c>
      <c r="Q249" s="488">
        <f t="shared" si="34"/>
        <v>1.512399362573891</v>
      </c>
      <c r="R249" s="487">
        <f t="shared" si="35"/>
        <v>1.9432460783589738</v>
      </c>
      <c r="S249" s="489">
        <v>3.5034332031250006</v>
      </c>
      <c r="T249" s="487">
        <f t="shared" si="43"/>
        <v>3.984087864708393</v>
      </c>
      <c r="U249" s="487">
        <v>0</v>
      </c>
      <c r="V249" s="489">
        <f t="shared" si="36"/>
        <v>1.7489214705230764</v>
      </c>
      <c r="W249" s="489">
        <f t="shared" si="37"/>
        <v>1.5545968626871791</v>
      </c>
      <c r="X249" s="489">
        <f t="shared" si="38"/>
        <v>1.3602722548512816</v>
      </c>
      <c r="Y249" s="489">
        <f t="shared" si="39"/>
        <v>2.0404083822769223</v>
      </c>
      <c r="Z249" s="489">
        <f t="shared" si="40"/>
        <v>2.5909947711452981</v>
      </c>
      <c r="AA249" s="487">
        <v>1.9902545101768092</v>
      </c>
      <c r="AB249" s="485">
        <v>4.6927241210937503</v>
      </c>
      <c r="AC249" s="485">
        <v>4.50320458984375</v>
      </c>
      <c r="AD249" s="489">
        <f t="shared" si="41"/>
        <v>3.8318800659179693</v>
      </c>
      <c r="AE249" s="489">
        <f t="shared" si="42"/>
        <v>2.6486436587199305</v>
      </c>
    </row>
    <row r="250" spans="1:31" x14ac:dyDescent="0.2">
      <c r="A250" s="485">
        <v>3.0018484482520726</v>
      </c>
      <c r="B250" s="485">
        <f t="shared" si="33"/>
        <v>3.9139058206703954</v>
      </c>
      <c r="C250" s="486">
        <v>3.9628424171830692</v>
      </c>
      <c r="D250" s="486">
        <v>3.864969224157722</v>
      </c>
      <c r="E250" s="487">
        <v>2.5808126440429686</v>
      </c>
      <c r="F250" s="486">
        <v>4.6976508706798876</v>
      </c>
      <c r="G250" s="487">
        <v>1.4734286975097657</v>
      </c>
      <c r="H250" s="487">
        <v>1.8792439221191406</v>
      </c>
      <c r="I250" s="487">
        <v>2.5121844335937498</v>
      </c>
      <c r="J250" s="487">
        <v>2.4926963378906253</v>
      </c>
      <c r="K250" s="487">
        <v>3.123562219238281</v>
      </c>
      <c r="L250" s="487">
        <v>2.9712883227539062</v>
      </c>
      <c r="M250" s="481">
        <v>1.0757490416442836</v>
      </c>
      <c r="N250" s="481">
        <v>1.0757490416442836</v>
      </c>
      <c r="O250" s="486">
        <v>1.0757490416442836</v>
      </c>
      <c r="P250" s="486">
        <v>1.9328186313262976</v>
      </c>
      <c r="Q250" s="488">
        <f t="shared" si="34"/>
        <v>1.5042838364852906</v>
      </c>
      <c r="R250" s="487">
        <f t="shared" si="35"/>
        <v>1.9328186313262976</v>
      </c>
      <c r="S250" s="489">
        <v>3.4854148437500001</v>
      </c>
      <c r="T250" s="487">
        <f t="shared" si="43"/>
        <v>3.9628424171830692</v>
      </c>
      <c r="U250" s="487">
        <v>0</v>
      </c>
      <c r="V250" s="489">
        <f t="shared" si="36"/>
        <v>1.739536768193668</v>
      </c>
      <c r="W250" s="489">
        <f t="shared" si="37"/>
        <v>1.5462549050610381</v>
      </c>
      <c r="X250" s="489">
        <f t="shared" si="38"/>
        <v>1.3529730419284083</v>
      </c>
      <c r="Y250" s="489">
        <f t="shared" si="39"/>
        <v>2.0294595628926126</v>
      </c>
      <c r="Z250" s="489">
        <f t="shared" si="40"/>
        <v>2.5770915084350636</v>
      </c>
      <c r="AA250" s="487">
        <v>1.9800185546875</v>
      </c>
      <c r="AB250" s="485">
        <v>4.6685893554687503</v>
      </c>
      <c r="AC250" s="485">
        <v>4.4800444335937497</v>
      </c>
      <c r="AD250" s="489">
        <f t="shared" si="41"/>
        <v>3.8121724853515628</v>
      </c>
      <c r="AE250" s="489">
        <f t="shared" si="42"/>
        <v>2.635021531357387</v>
      </c>
    </row>
    <row r="251" spans="1:31" x14ac:dyDescent="0.2">
      <c r="A251" s="485">
        <v>2.9864099031633815</v>
      </c>
      <c r="B251" s="485">
        <f t="shared" si="33"/>
        <v>3.8930352323238129</v>
      </c>
      <c r="C251" s="486">
        <v>3.9417108783671355</v>
      </c>
      <c r="D251" s="486">
        <v>3.8443595862804902</v>
      </c>
      <c r="E251" s="487">
        <v>2.567539321289062</v>
      </c>
      <c r="F251" s="486">
        <v>4.6726010248199934</v>
      </c>
      <c r="G251" s="487">
        <v>1.4658508093261717</v>
      </c>
      <c r="H251" s="487">
        <v>1.8695789709472657</v>
      </c>
      <c r="I251" s="487">
        <v>2.4992644409179685</v>
      </c>
      <c r="J251" s="487">
        <v>2.4798762817382811</v>
      </c>
      <c r="K251" s="487">
        <v>3.1074977783203122</v>
      </c>
      <c r="L251" s="487">
        <v>2.9560067968750001</v>
      </c>
      <c r="M251" s="481">
        <v>1.0699767478677038</v>
      </c>
      <c r="N251" s="481">
        <v>1.0699767478677038</v>
      </c>
      <c r="O251" s="486">
        <v>1.0699767478677038</v>
      </c>
      <c r="P251" s="486">
        <v>1.9224474420200925</v>
      </c>
      <c r="Q251" s="488">
        <f t="shared" si="34"/>
        <v>1.4962120949438982</v>
      </c>
      <c r="R251" s="487">
        <f t="shared" si="35"/>
        <v>1.9224474420200925</v>
      </c>
      <c r="S251" s="489">
        <v>3.4674894531249998</v>
      </c>
      <c r="T251" s="487">
        <f t="shared" si="43"/>
        <v>3.9417108783671355</v>
      </c>
      <c r="U251" s="487">
        <v>0</v>
      </c>
      <c r="V251" s="489">
        <f t="shared" si="36"/>
        <v>1.7302026978180833</v>
      </c>
      <c r="W251" s="489">
        <f t="shared" si="37"/>
        <v>1.5379579536160741</v>
      </c>
      <c r="X251" s="489">
        <f t="shared" si="38"/>
        <v>1.3457132094140647</v>
      </c>
      <c r="Y251" s="489">
        <f t="shared" si="39"/>
        <v>2.018569814121097</v>
      </c>
      <c r="Z251" s="489">
        <f t="shared" si="40"/>
        <v>2.5632632560267901</v>
      </c>
      <c r="AA251" s="487">
        <v>1.9698352436266451</v>
      </c>
      <c r="AB251" s="485">
        <v>4.6445786132812499</v>
      </c>
      <c r="AC251" s="485">
        <v>4.4570034179687497</v>
      </c>
      <c r="AD251" s="489">
        <f t="shared" si="41"/>
        <v>3.7925665893554683</v>
      </c>
      <c r="AE251" s="489">
        <f t="shared" si="42"/>
        <v>2.6214696896477649</v>
      </c>
    </row>
    <row r="252" spans="1:31" x14ac:dyDescent="0.2">
      <c r="A252" s="485">
        <v>2.9710507587103638</v>
      </c>
      <c r="B252" s="485">
        <f t="shared" si="33"/>
        <v>3.8722753297937467</v>
      </c>
      <c r="C252" s="486">
        <v>3.9206914093016692</v>
      </c>
      <c r="D252" s="486">
        <v>3.8238592502858242</v>
      </c>
      <c r="E252" s="487">
        <v>2.5543346752929685</v>
      </c>
      <c r="F252" s="486">
        <v>4.6476840291987527</v>
      </c>
      <c r="G252" s="487">
        <v>1.4583118774414061</v>
      </c>
      <c r="H252" s="487">
        <v>1.8599637512207032</v>
      </c>
      <c r="I252" s="487">
        <v>2.4864107568359373</v>
      </c>
      <c r="J252" s="487">
        <v>2.4671222973632814</v>
      </c>
      <c r="K252" s="487">
        <v>3.0915157495117187</v>
      </c>
      <c r="L252" s="487">
        <v>2.9408041308593749</v>
      </c>
      <c r="M252" s="481">
        <v>1.0642352589287385</v>
      </c>
      <c r="N252" s="481">
        <v>1.0642352589287385</v>
      </c>
      <c r="O252" s="486">
        <v>1.0642352589287385</v>
      </c>
      <c r="P252" s="486">
        <v>1.9121316003477415</v>
      </c>
      <c r="Q252" s="488">
        <f t="shared" si="34"/>
        <v>1.4881834296382399</v>
      </c>
      <c r="R252" s="487">
        <f t="shared" si="35"/>
        <v>1.9121316003477415</v>
      </c>
      <c r="S252" s="489">
        <v>3.4496562500000003</v>
      </c>
      <c r="T252" s="487">
        <f t="shared" si="43"/>
        <v>3.9206914093016692</v>
      </c>
      <c r="U252" s="487">
        <v>0</v>
      </c>
      <c r="V252" s="489">
        <f t="shared" si="36"/>
        <v>1.7209184403129674</v>
      </c>
      <c r="W252" s="489">
        <f t="shared" si="37"/>
        <v>1.5297052802781934</v>
      </c>
      <c r="X252" s="489">
        <f t="shared" si="38"/>
        <v>1.338492120243419</v>
      </c>
      <c r="Y252" s="489">
        <f t="shared" si="39"/>
        <v>2.0077381803651289</v>
      </c>
      <c r="Z252" s="489">
        <f t="shared" si="40"/>
        <v>2.5495088004636552</v>
      </c>
      <c r="AA252" s="487">
        <v>1.9597043585526315</v>
      </c>
      <c r="AB252" s="485">
        <v>4.6206918945312498</v>
      </c>
      <c r="AC252" s="485">
        <v>4.4340810546874998</v>
      </c>
      <c r="AD252" s="489">
        <f t="shared" si="41"/>
        <v>3.7730615234375002</v>
      </c>
      <c r="AE252" s="489">
        <f t="shared" si="42"/>
        <v>2.6079875429553256</v>
      </c>
    </row>
    <row r="253" spans="1:31" x14ac:dyDescent="0.2">
      <c r="A253" s="485">
        <v>2.9557706065344393</v>
      </c>
      <c r="B253" s="485">
        <f t="shared" si="33"/>
        <v>3.8516267326951792</v>
      </c>
      <c r="C253" s="486">
        <v>3.8997846373488603</v>
      </c>
      <c r="D253" s="486">
        <v>3.8034688280414981</v>
      </c>
      <c r="E253" s="487">
        <v>2.5411977587890622</v>
      </c>
      <c r="F253" s="486">
        <v>4.622900627506735</v>
      </c>
      <c r="G253" s="487">
        <v>1.4508117834472656</v>
      </c>
      <c r="H253" s="487">
        <v>1.8503979077148438</v>
      </c>
      <c r="I253" s="487">
        <v>2.4736229077148435</v>
      </c>
      <c r="J253" s="487">
        <v>2.4544339111328126</v>
      </c>
      <c r="K253" s="487">
        <v>3.0756161328124998</v>
      </c>
      <c r="L253" s="487">
        <v>2.9256796142578123</v>
      </c>
      <c r="M253" s="481">
        <v>1.0585247462309615</v>
      </c>
      <c r="N253" s="481">
        <v>1.0585247462309615</v>
      </c>
      <c r="O253" s="486">
        <v>1.0585247462309615</v>
      </c>
      <c r="P253" s="486">
        <v>1.9018714142732847</v>
      </c>
      <c r="Q253" s="488">
        <f t="shared" si="34"/>
        <v>1.4801980802521231</v>
      </c>
      <c r="R253" s="487">
        <f t="shared" si="35"/>
        <v>1.9018714142732847</v>
      </c>
      <c r="S253" s="489">
        <v>3.4319144531249997</v>
      </c>
      <c r="T253" s="487">
        <f t="shared" si="43"/>
        <v>3.8997846373488603</v>
      </c>
      <c r="U253" s="487">
        <v>0</v>
      </c>
      <c r="V253" s="489">
        <f t="shared" si="36"/>
        <v>1.7116842728459563</v>
      </c>
      <c r="W253" s="489">
        <f t="shared" si="37"/>
        <v>1.5214971314186279</v>
      </c>
      <c r="X253" s="489">
        <f t="shared" si="38"/>
        <v>1.3313099899912992</v>
      </c>
      <c r="Y253" s="489">
        <f t="shared" si="39"/>
        <v>1.9969649849869491</v>
      </c>
      <c r="Z253" s="489">
        <f t="shared" si="40"/>
        <v>2.5358285523643795</v>
      </c>
      <c r="AA253" s="487">
        <v>1.9496256810238486</v>
      </c>
      <c r="AB253" s="485">
        <v>4.5969272460937498</v>
      </c>
      <c r="AC253" s="485">
        <v>4.4112763671874999</v>
      </c>
      <c r="AD253" s="489">
        <f t="shared" si="41"/>
        <v>3.7536564331054683</v>
      </c>
      <c r="AE253" s="489">
        <f t="shared" si="42"/>
        <v>2.5945745006443284</v>
      </c>
    </row>
    <row r="254" spans="1:31" x14ac:dyDescent="0.2">
      <c r="A254" s="485">
        <v>2.9405690403770421</v>
      </c>
      <c r="B254" s="485">
        <f t="shared" si="33"/>
        <v>3.8307521559206879</v>
      </c>
      <c r="C254" s="486">
        <v>3.8786490602366515</v>
      </c>
      <c r="D254" s="486">
        <v>3.7828552516047242</v>
      </c>
      <c r="E254" s="487">
        <v>2.5281283349609374</v>
      </c>
      <c r="F254" s="486">
        <v>4.5978459945511139</v>
      </c>
      <c r="G254" s="487">
        <v>1.4433502905273436</v>
      </c>
      <c r="H254" s="487">
        <v>1.8408813220214841</v>
      </c>
      <c r="I254" s="487">
        <v>2.4609011303710937</v>
      </c>
      <c r="J254" s="487">
        <v>2.4418106494140628</v>
      </c>
      <c r="K254" s="487">
        <v>3.0597982177734373</v>
      </c>
      <c r="L254" s="487">
        <v>2.9106327734374999</v>
      </c>
      <c r="M254" s="481">
        <v>1.052751932298345</v>
      </c>
      <c r="N254" s="481">
        <v>1.052751932298345</v>
      </c>
      <c r="O254" s="486">
        <v>1.052751932298345</v>
      </c>
      <c r="P254" s="486">
        <v>1.8914992903928978</v>
      </c>
      <c r="Q254" s="488">
        <f t="shared" si="34"/>
        <v>1.4721256113456214</v>
      </c>
      <c r="R254" s="487">
        <f t="shared" si="35"/>
        <v>1.8914992903928978</v>
      </c>
      <c r="S254" s="489">
        <v>3.4142640625</v>
      </c>
      <c r="T254" s="487">
        <f t="shared" si="43"/>
        <v>3.8786490602366515</v>
      </c>
      <c r="U254" s="487">
        <v>0</v>
      </c>
      <c r="V254" s="489">
        <f t="shared" si="36"/>
        <v>1.702349361353608</v>
      </c>
      <c r="W254" s="489">
        <f t="shared" si="37"/>
        <v>1.5131994323143183</v>
      </c>
      <c r="X254" s="489">
        <f t="shared" si="38"/>
        <v>1.3240495032750283</v>
      </c>
      <c r="Y254" s="489">
        <f t="shared" si="39"/>
        <v>1.9860742549125427</v>
      </c>
      <c r="Z254" s="489">
        <f t="shared" si="40"/>
        <v>2.521999053857197</v>
      </c>
      <c r="AA254" s="487">
        <v>1.9395987741570724</v>
      </c>
      <c r="AB254" s="485">
        <v>4.5732851562499999</v>
      </c>
      <c r="AC254" s="485">
        <v>4.3885893554687501</v>
      </c>
      <c r="AD254" s="489">
        <f t="shared" si="41"/>
        <v>3.7343513183593751</v>
      </c>
      <c r="AE254" s="489">
        <f t="shared" si="42"/>
        <v>2.5812305627147754</v>
      </c>
    </row>
    <row r="255" spans="1:31" x14ac:dyDescent="0.2">
      <c r="A255" s="485">
        <v>2.9254456560694382</v>
      </c>
      <c r="B255" s="485">
        <f t="shared" si="33"/>
        <v>3.8103243825695881</v>
      </c>
      <c r="C255" s="486">
        <v>3.8579658730488537</v>
      </c>
      <c r="D255" s="486">
        <v>3.7626828920903228</v>
      </c>
      <c r="E255" s="487">
        <v>2.5151261669921876</v>
      </c>
      <c r="F255" s="486">
        <v>4.5733276357387886</v>
      </c>
      <c r="G255" s="487">
        <v>1.4359271618652345</v>
      </c>
      <c r="H255" s="487">
        <v>1.8314136389160156</v>
      </c>
      <c r="I255" s="487">
        <v>2.4482444775390624</v>
      </c>
      <c r="J255" s="487">
        <v>2.4292525122070314</v>
      </c>
      <c r="K255" s="487">
        <v>3.0440615307617187</v>
      </c>
      <c r="L255" s="487">
        <v>2.8956633715820308</v>
      </c>
      <c r="M255" s="481">
        <v>1.0471028716184649</v>
      </c>
      <c r="N255" s="481">
        <v>1.0471028716184649</v>
      </c>
      <c r="O255" s="486">
        <v>1.0471028716184649</v>
      </c>
      <c r="P255" s="486">
        <v>1.8813495163202429</v>
      </c>
      <c r="Q255" s="488">
        <f t="shared" si="34"/>
        <v>1.4642261939693539</v>
      </c>
      <c r="R255" s="487">
        <f t="shared" si="35"/>
        <v>1.8813495163202429</v>
      </c>
      <c r="S255" s="489">
        <v>3.3967042968750003</v>
      </c>
      <c r="T255" s="487">
        <f t="shared" si="43"/>
        <v>3.8579658730488537</v>
      </c>
      <c r="U255" s="487">
        <v>0</v>
      </c>
      <c r="V255" s="489">
        <f t="shared" si="36"/>
        <v>1.6932145646882186</v>
      </c>
      <c r="W255" s="489">
        <f t="shared" si="37"/>
        <v>1.5050796130561945</v>
      </c>
      <c r="X255" s="489">
        <f t="shared" si="38"/>
        <v>1.31694466142417</v>
      </c>
      <c r="Y255" s="489">
        <f t="shared" si="39"/>
        <v>1.975416992136255</v>
      </c>
      <c r="Z255" s="489">
        <f t="shared" si="40"/>
        <v>2.5084660217603236</v>
      </c>
      <c r="AA255" s="487">
        <v>1.9296234195106907</v>
      </c>
      <c r="AB255" s="485">
        <v>4.5497646484374998</v>
      </c>
      <c r="AC255" s="485">
        <v>4.3660185546874999</v>
      </c>
      <c r="AD255" s="489">
        <f t="shared" si="41"/>
        <v>3.7151453247070316</v>
      </c>
      <c r="AE255" s="489">
        <f t="shared" si="42"/>
        <v>2.5679551385309267</v>
      </c>
    </row>
    <row r="256" spans="1:31" x14ac:dyDescent="0.2">
      <c r="A256" s="485">
        <v>2.9104000515217194</v>
      </c>
      <c r="B256" s="485">
        <f t="shared" si="33"/>
        <v>3.790006133919972</v>
      </c>
      <c r="C256" s="486">
        <v>3.8373935799787611</v>
      </c>
      <c r="D256" s="486">
        <v>3.7426186878611829</v>
      </c>
      <c r="E256" s="487">
        <v>2.5021907812499999</v>
      </c>
      <c r="F256" s="486">
        <v>4.5489407335411229</v>
      </c>
      <c r="G256" s="487">
        <v>1.4285421606445312</v>
      </c>
      <c r="H256" s="487">
        <v>1.8219946215820313</v>
      </c>
      <c r="I256" s="487">
        <v>2.4356531860351565</v>
      </c>
      <c r="J256" s="487">
        <v>2.4167587890625</v>
      </c>
      <c r="K256" s="487">
        <v>3.0284060717773436</v>
      </c>
      <c r="L256" s="487">
        <v>2.8807709350585937</v>
      </c>
      <c r="M256" s="481">
        <v>1.0414842885146922</v>
      </c>
      <c r="N256" s="481">
        <v>1.0414842885146922</v>
      </c>
      <c r="O256" s="486">
        <v>1.0414842885146922</v>
      </c>
      <c r="P256" s="486">
        <v>1.8712545018845081</v>
      </c>
      <c r="Q256" s="488">
        <f t="shared" si="34"/>
        <v>1.4563693951996002</v>
      </c>
      <c r="R256" s="487">
        <f t="shared" si="35"/>
        <v>1.8712545018845081</v>
      </c>
      <c r="S256" s="489">
        <v>3.3792351562500005</v>
      </c>
      <c r="T256" s="487">
        <f t="shared" si="43"/>
        <v>3.8373935799787611</v>
      </c>
      <c r="U256" s="487">
        <v>0</v>
      </c>
      <c r="V256" s="489">
        <f t="shared" si="36"/>
        <v>1.6841290516960574</v>
      </c>
      <c r="W256" s="489">
        <f t="shared" si="37"/>
        <v>1.4970036015076067</v>
      </c>
      <c r="X256" s="489">
        <f t="shared" si="38"/>
        <v>1.3098781513191555</v>
      </c>
      <c r="Y256" s="489">
        <f t="shared" si="39"/>
        <v>1.9648172269787336</v>
      </c>
      <c r="Z256" s="489">
        <f t="shared" si="40"/>
        <v>2.4950060025126777</v>
      </c>
      <c r="AA256" s="487">
        <v>1.9196993986430921</v>
      </c>
      <c r="AB256" s="485">
        <v>4.5263652343749996</v>
      </c>
      <c r="AC256" s="485">
        <v>4.3435639648437503</v>
      </c>
      <c r="AD256" s="489">
        <f t="shared" si="41"/>
        <v>3.696038452148438</v>
      </c>
      <c r="AE256" s="489">
        <f t="shared" si="42"/>
        <v>2.5547482280927825</v>
      </c>
    </row>
    <row r="257" spans="1:31" x14ac:dyDescent="0.2">
      <c r="A257" s="485">
        <v>2.895431826710992</v>
      </c>
      <c r="B257" s="485">
        <f t="shared" si="33"/>
        <v>3.7697956417889866</v>
      </c>
      <c r="C257" s="486">
        <v>3.8169303907354659</v>
      </c>
      <c r="D257" s="486">
        <v>3.7226608928425078</v>
      </c>
      <c r="E257" s="487">
        <v>2.4893219409179688</v>
      </c>
      <c r="F257" s="486">
        <v>4.5246831657032418</v>
      </c>
      <c r="G257" s="487">
        <v>1.4211951684570312</v>
      </c>
      <c r="H257" s="487">
        <v>1.8126240332031249</v>
      </c>
      <c r="I257" s="487">
        <v>2.423126545410156</v>
      </c>
      <c r="J257" s="487">
        <v>2.4043292431640624</v>
      </c>
      <c r="K257" s="487">
        <v>3.0128308935546873</v>
      </c>
      <c r="L257" s="487">
        <v>2.8659549902343753</v>
      </c>
      <c r="M257" s="481">
        <v>1.0358956899451162</v>
      </c>
      <c r="N257" s="481">
        <v>1.0358956899451162</v>
      </c>
      <c r="O257" s="486">
        <v>1.0358956899451162</v>
      </c>
      <c r="P257" s="486">
        <v>1.861213361227976</v>
      </c>
      <c r="Q257" s="488">
        <f t="shared" si="34"/>
        <v>1.448554525586546</v>
      </c>
      <c r="R257" s="487">
        <f t="shared" si="35"/>
        <v>1.861213361227976</v>
      </c>
      <c r="S257" s="489">
        <v>3.3618558593750003</v>
      </c>
      <c r="T257" s="487">
        <f t="shared" si="43"/>
        <v>3.8169303907354659</v>
      </c>
      <c r="U257" s="487">
        <v>0</v>
      </c>
      <c r="V257" s="489">
        <f t="shared" si="36"/>
        <v>1.6750920251051784</v>
      </c>
      <c r="W257" s="489">
        <f t="shared" si="37"/>
        <v>1.4889706889823808</v>
      </c>
      <c r="X257" s="489">
        <f t="shared" si="38"/>
        <v>1.302849352859583</v>
      </c>
      <c r="Y257" s="489">
        <f t="shared" si="39"/>
        <v>1.9542740292893748</v>
      </c>
      <c r="Z257" s="489">
        <f t="shared" si="40"/>
        <v>2.4816178149706345</v>
      </c>
      <c r="AA257" s="487">
        <v>1.9098262746710526</v>
      </c>
      <c r="AB257" s="485">
        <v>4.50308642578125</v>
      </c>
      <c r="AC257" s="485">
        <v>4.3212250976562503</v>
      </c>
      <c r="AD257" s="489">
        <f t="shared" si="41"/>
        <v>3.6770298461914064</v>
      </c>
      <c r="AE257" s="489">
        <f t="shared" si="42"/>
        <v>2.541609240764604</v>
      </c>
    </row>
    <row r="258" spans="1:31" x14ac:dyDescent="0.2">
      <c r="A258" s="485">
        <v>2.8805405836724094</v>
      </c>
      <c r="B258" s="485">
        <f t="shared" ref="B258:B321" si="44">+AVERAGE(C258,D258)</f>
        <v>3.7496935093935138</v>
      </c>
      <c r="C258" s="486">
        <v>3.7965769160780285</v>
      </c>
      <c r="D258" s="486">
        <v>3.702810102708999</v>
      </c>
      <c r="E258" s="487">
        <v>2.4765191723632816</v>
      </c>
      <c r="F258" s="486">
        <v>4.5005556562339581</v>
      </c>
      <c r="G258" s="487">
        <v>1.413885948486328</v>
      </c>
      <c r="H258" s="487">
        <v>1.8033016369628905</v>
      </c>
      <c r="I258" s="487">
        <v>2.4106645556640625</v>
      </c>
      <c r="J258" s="487">
        <v>2.3919638745117187</v>
      </c>
      <c r="K258" s="487">
        <v>2.9973359960937498</v>
      </c>
      <c r="L258" s="487">
        <v>2.851215300292969</v>
      </c>
      <c r="M258" s="481">
        <v>1.0303372427489965</v>
      </c>
      <c r="N258" s="481">
        <v>1.0303372427489965</v>
      </c>
      <c r="O258" s="486">
        <v>1.0303372427489965</v>
      </c>
      <c r="P258" s="486">
        <v>1.8512263941138964</v>
      </c>
      <c r="Q258" s="488">
        <f t="shared" ref="Q258:Q321" si="45">+AVERAGE(O258:P258)</f>
        <v>1.4407818184314465</v>
      </c>
      <c r="R258" s="487">
        <f t="shared" ref="R258:R321" si="46">+P258</f>
        <v>1.8512263941138964</v>
      </c>
      <c r="S258" s="489">
        <v>3.344565625</v>
      </c>
      <c r="T258" s="487">
        <f t="shared" si="43"/>
        <v>3.7965769160780285</v>
      </c>
      <c r="U258" s="487">
        <v>0</v>
      </c>
      <c r="V258" s="489">
        <f t="shared" ref="V258:V321" si="47">+$P258*0.9</f>
        <v>1.6661037547025068</v>
      </c>
      <c r="W258" s="489">
        <f t="shared" ref="W258:W321" si="48">+$P258*0.8</f>
        <v>1.4809811152911172</v>
      </c>
      <c r="X258" s="489">
        <f t="shared" ref="X258:X321" si="49">+$P258*0.7</f>
        <v>1.2958584758797274</v>
      </c>
      <c r="Y258" s="489">
        <f t="shared" ref="Y258:Y321" si="50">+$P258*0.9*8750/7500</f>
        <v>1.9437877138195914</v>
      </c>
      <c r="Z258" s="489">
        <f t="shared" ref="Z258:Z321" si="51">+$P258*10000/7500</f>
        <v>2.4683018588185286</v>
      </c>
      <c r="AA258" s="487">
        <v>1.9000040475945723</v>
      </c>
      <c r="AB258" s="485">
        <v>4.4799267578124997</v>
      </c>
      <c r="AC258" s="485">
        <v>4.2990009765624997</v>
      </c>
      <c r="AD258" s="489">
        <f t="shared" ref="AD258:AD321" si="52">+S258*1.09375</f>
        <v>3.6581186523437501</v>
      </c>
      <c r="AE258" s="489">
        <f t="shared" ref="AE258:AE321" si="53">+S258*0.756013745704467</f>
        <v>2.5285375859106516</v>
      </c>
    </row>
    <row r="259" spans="1:31" x14ac:dyDescent="0.2">
      <c r="A259" s="485">
        <v>2.8657259264881723</v>
      </c>
      <c r="B259" s="485">
        <f t="shared" si="44"/>
        <v>3.7293713778696533</v>
      </c>
      <c r="C259" s="486">
        <v>3.7760006915850912</v>
      </c>
      <c r="D259" s="486">
        <v>3.6827420641542159</v>
      </c>
      <c r="E259" s="487">
        <v>2.4637824755859374</v>
      </c>
      <c r="F259" s="486">
        <v>4.476164093630957</v>
      </c>
      <c r="G259" s="487">
        <v>1.4066142639160155</v>
      </c>
      <c r="H259" s="487">
        <v>1.7940271960449219</v>
      </c>
      <c r="I259" s="487">
        <v>2.3982662695312498</v>
      </c>
      <c r="J259" s="487">
        <v>2.3796619726562498</v>
      </c>
      <c r="K259" s="487">
        <v>2.9819209057617186</v>
      </c>
      <c r="L259" s="487">
        <v>2.8365513916015623</v>
      </c>
      <c r="M259" s="481">
        <v>1.0247181533404457</v>
      </c>
      <c r="N259" s="481">
        <v>1.0247181533404457</v>
      </c>
      <c r="O259" s="486">
        <v>1.0247181533404457</v>
      </c>
      <c r="P259" s="486">
        <v>1.8411304699907995</v>
      </c>
      <c r="Q259" s="488">
        <f t="shared" si="45"/>
        <v>1.4329243116656225</v>
      </c>
      <c r="R259" s="487">
        <f t="shared" si="46"/>
        <v>1.8411304699907995</v>
      </c>
      <c r="S259" s="489">
        <v>3.327364453125</v>
      </c>
      <c r="T259" s="487">
        <f t="shared" ref="T259:T322" si="54">+C259</f>
        <v>3.7760006915850912</v>
      </c>
      <c r="U259" s="487">
        <v>0</v>
      </c>
      <c r="V259" s="489">
        <f t="shared" si="47"/>
        <v>1.6570174229917196</v>
      </c>
      <c r="W259" s="489">
        <f t="shared" si="48"/>
        <v>1.4729043759926397</v>
      </c>
      <c r="X259" s="489">
        <f t="shared" si="49"/>
        <v>1.2887913289935595</v>
      </c>
      <c r="Y259" s="489">
        <f t="shared" si="50"/>
        <v>1.9331869934903394</v>
      </c>
      <c r="Z259" s="489">
        <f t="shared" si="51"/>
        <v>2.4548406266543994</v>
      </c>
      <c r="AA259" s="487">
        <v>1.8902322805304277</v>
      </c>
      <c r="AB259" s="485">
        <v>4.4568862304687498</v>
      </c>
      <c r="AC259" s="485">
        <v>4.2768916015625003</v>
      </c>
      <c r="AD259" s="489">
        <f t="shared" si="52"/>
        <v>3.6393048706054687</v>
      </c>
      <c r="AE259" s="489">
        <f t="shared" si="53"/>
        <v>2.5155332635309264</v>
      </c>
    </row>
    <row r="260" spans="1:31" x14ac:dyDescent="0.2">
      <c r="A260" s="485">
        <v>2.8509874612757122</v>
      </c>
      <c r="B260" s="485">
        <f t="shared" si="44"/>
        <v>3.710134017718838</v>
      </c>
      <c r="C260" s="486">
        <v>3.7565228016477148</v>
      </c>
      <c r="D260" s="486">
        <v>3.6637452337899612</v>
      </c>
      <c r="E260" s="487">
        <v>2.4511113769531252</v>
      </c>
      <c r="F260" s="486">
        <v>4.4530745238245526</v>
      </c>
      <c r="G260" s="487">
        <v>1.3993799963378906</v>
      </c>
      <c r="H260" s="487">
        <v>1.7848004736328125</v>
      </c>
      <c r="I260" s="487">
        <v>2.3859321606445314</v>
      </c>
      <c r="J260" s="487">
        <v>2.3674233007812497</v>
      </c>
      <c r="K260" s="487">
        <v>2.9665846752929688</v>
      </c>
      <c r="L260" s="487">
        <v>2.8219630273437497</v>
      </c>
      <c r="M260" s="481">
        <v>1.0193991800810294</v>
      </c>
      <c r="N260" s="481">
        <v>1.0193991800810294</v>
      </c>
      <c r="O260" s="486">
        <v>1.0193991800810294</v>
      </c>
      <c r="P260" s="486">
        <v>1.8315737702240844</v>
      </c>
      <c r="Q260" s="488">
        <f t="shared" si="45"/>
        <v>1.4254864751525569</v>
      </c>
      <c r="R260" s="487">
        <f t="shared" si="46"/>
        <v>1.8315737702240844</v>
      </c>
      <c r="S260" s="489">
        <v>3.3102519531250003</v>
      </c>
      <c r="T260" s="487">
        <f t="shared" si="54"/>
        <v>3.7565228016477148</v>
      </c>
      <c r="U260" s="487">
        <v>0</v>
      </c>
      <c r="V260" s="489">
        <f t="shared" si="47"/>
        <v>1.648416393201676</v>
      </c>
      <c r="W260" s="489">
        <f t="shared" si="48"/>
        <v>1.4652590161792676</v>
      </c>
      <c r="X260" s="489">
        <f t="shared" si="49"/>
        <v>1.2821016391568589</v>
      </c>
      <c r="Y260" s="489">
        <f t="shared" si="50"/>
        <v>1.9231524587352886</v>
      </c>
      <c r="Z260" s="489">
        <f t="shared" si="51"/>
        <v>2.4420983602987794</v>
      </c>
      <c r="AA260" s="487">
        <v>1.8805107550370066</v>
      </c>
      <c r="AB260" s="485">
        <v>4.4339648437500001</v>
      </c>
      <c r="AC260" s="485">
        <v>4.2548955078124999</v>
      </c>
      <c r="AD260" s="489">
        <f t="shared" si="52"/>
        <v>3.620588073730469</v>
      </c>
      <c r="AE260" s="489">
        <f t="shared" si="53"/>
        <v>2.5025959783075593</v>
      </c>
    </row>
    <row r="261" spans="1:31" x14ac:dyDescent="0.2">
      <c r="A261" s="485">
        <v>2.8363247961787272</v>
      </c>
      <c r="B261" s="485">
        <f t="shared" si="44"/>
        <v>3.6909975634700372</v>
      </c>
      <c r="C261" s="486">
        <v>3.7371470792654522</v>
      </c>
      <c r="D261" s="486">
        <v>3.6448480476746217</v>
      </c>
      <c r="E261" s="487">
        <v>2.4385051660156249</v>
      </c>
      <c r="F261" s="486">
        <v>4.4301060659508744</v>
      </c>
      <c r="G261" s="487">
        <v>1.3921829089355466</v>
      </c>
      <c r="H261" s="487">
        <v>1.7756212329101562</v>
      </c>
      <c r="I261" s="487">
        <v>2.3736610449218749</v>
      </c>
      <c r="J261" s="487">
        <v>2.3552476220703125</v>
      </c>
      <c r="K261" s="487">
        <v>2.9513275415039062</v>
      </c>
      <c r="L261" s="487">
        <v>2.8074494970703121</v>
      </c>
      <c r="M261" s="481">
        <v>1.0141082813323699</v>
      </c>
      <c r="N261" s="481">
        <v>1.0141082813323699</v>
      </c>
      <c r="O261" s="486">
        <v>1.0141082813323699</v>
      </c>
      <c r="P261" s="486">
        <v>1.8220675124613634</v>
      </c>
      <c r="Q261" s="488">
        <f t="shared" si="45"/>
        <v>1.4180878968968667</v>
      </c>
      <c r="R261" s="487">
        <f t="shared" si="46"/>
        <v>1.8220675124613634</v>
      </c>
      <c r="S261" s="489">
        <v>3.293226953125</v>
      </c>
      <c r="T261" s="487">
        <f t="shared" si="54"/>
        <v>3.7371470792654522</v>
      </c>
      <c r="U261" s="487">
        <v>0</v>
      </c>
      <c r="V261" s="489">
        <f t="shared" si="47"/>
        <v>1.6398607612152272</v>
      </c>
      <c r="W261" s="489">
        <f t="shared" si="48"/>
        <v>1.4576540099690909</v>
      </c>
      <c r="X261" s="489">
        <f t="shared" si="49"/>
        <v>1.2754472587229544</v>
      </c>
      <c r="Y261" s="489">
        <f t="shared" si="50"/>
        <v>1.9131708880844318</v>
      </c>
      <c r="Z261" s="489">
        <f t="shared" si="51"/>
        <v>2.4294233499484843</v>
      </c>
      <c r="AA261" s="487">
        <v>1.8708392526726974</v>
      </c>
      <c r="AB261" s="485">
        <v>4.4111611328125004</v>
      </c>
      <c r="AC261" s="485">
        <v>4.2330122070312504</v>
      </c>
      <c r="AD261" s="489">
        <f t="shared" si="52"/>
        <v>3.6019669799804688</v>
      </c>
      <c r="AE261" s="489">
        <f t="shared" si="53"/>
        <v>2.4897248442869406</v>
      </c>
    </row>
    <row r="262" spans="1:31" x14ac:dyDescent="0.2">
      <c r="A262" s="485">
        <v>2.8217375413569972</v>
      </c>
      <c r="B262" s="485">
        <f t="shared" si="44"/>
        <v>3.6713150419710945</v>
      </c>
      <c r="C262" s="486">
        <v>3.7172184620102291</v>
      </c>
      <c r="D262" s="486">
        <v>3.6254116219319599</v>
      </c>
      <c r="E262" s="487">
        <v>2.4259638427734376</v>
      </c>
      <c r="F262" s="486">
        <v>4.406482192895889</v>
      </c>
      <c r="G262" s="487">
        <v>1.3850228833007812</v>
      </c>
      <c r="H262" s="487">
        <v>1.7664892370605467</v>
      </c>
      <c r="I262" s="487">
        <v>2.3614533959960937</v>
      </c>
      <c r="J262" s="487">
        <v>2.343134699707031</v>
      </c>
      <c r="K262" s="487">
        <v>2.9361487939453124</v>
      </c>
      <c r="L262" s="487">
        <v>2.79301080078125</v>
      </c>
      <c r="M262" s="481">
        <v>1.008666582256398</v>
      </c>
      <c r="N262" s="481">
        <v>1.008666582256398</v>
      </c>
      <c r="O262" s="486">
        <v>1.008666582256398</v>
      </c>
      <c r="P262" s="486">
        <v>1.8122903089009192</v>
      </c>
      <c r="Q262" s="488">
        <f t="shared" si="45"/>
        <v>1.4104784455786588</v>
      </c>
      <c r="R262" s="487">
        <f t="shared" si="46"/>
        <v>1.8122903089009192</v>
      </c>
      <c r="S262" s="489">
        <v>3.2762898437499999</v>
      </c>
      <c r="T262" s="487">
        <f t="shared" si="54"/>
        <v>3.7172184620102291</v>
      </c>
      <c r="U262" s="487">
        <v>0</v>
      </c>
      <c r="V262" s="489">
        <f t="shared" si="47"/>
        <v>1.6310612780108273</v>
      </c>
      <c r="W262" s="489">
        <f t="shared" si="48"/>
        <v>1.4498322471207354</v>
      </c>
      <c r="X262" s="489">
        <f t="shared" si="49"/>
        <v>1.2686032162306433</v>
      </c>
      <c r="Y262" s="489">
        <f t="shared" si="50"/>
        <v>1.9029048243459652</v>
      </c>
      <c r="Z262" s="489">
        <f t="shared" si="51"/>
        <v>2.4163870785345591</v>
      </c>
      <c r="AA262" s="487">
        <v>1.8612175549958883</v>
      </c>
      <c r="AB262" s="485">
        <v>4.3884741210937497</v>
      </c>
      <c r="AC262" s="485">
        <v>4.2112421874999999</v>
      </c>
      <c r="AD262" s="489">
        <f t="shared" si="52"/>
        <v>3.5834420166015626</v>
      </c>
      <c r="AE262" s="489">
        <f t="shared" si="53"/>
        <v>2.4769201567869401</v>
      </c>
    </row>
    <row r="263" spans="1:31" x14ac:dyDescent="0.2">
      <c r="A263" s="485">
        <v>2.8072253089737496</v>
      </c>
      <c r="B263" s="485">
        <f t="shared" si="44"/>
        <v>3.6517380494622471</v>
      </c>
      <c r="C263" s="486">
        <v>3.6973966932018918</v>
      </c>
      <c r="D263" s="486">
        <v>3.6060794057226024</v>
      </c>
      <c r="E263" s="487">
        <v>2.4134871704101561</v>
      </c>
      <c r="F263" s="486">
        <v>4.3829849806178665</v>
      </c>
      <c r="G263" s="487">
        <v>1.3778996826171874</v>
      </c>
      <c r="H263" s="487">
        <v>1.7574041308593751</v>
      </c>
      <c r="I263" s="487">
        <v>2.3493085034179688</v>
      </c>
      <c r="J263" s="487">
        <v>2.3310840600585938</v>
      </c>
      <c r="K263" s="487">
        <v>2.9210481958007812</v>
      </c>
      <c r="L263" s="487">
        <v>2.7786464648437499</v>
      </c>
      <c r="M263" s="481">
        <v>1.0032542420078743</v>
      </c>
      <c r="N263" s="481">
        <v>1.0032542420078743</v>
      </c>
      <c r="O263" s="486">
        <v>1.0032542420078743</v>
      </c>
      <c r="P263" s="486">
        <v>1.8025658549005379</v>
      </c>
      <c r="Q263" s="488">
        <f t="shared" si="45"/>
        <v>1.4029100484542061</v>
      </c>
      <c r="R263" s="487">
        <f t="shared" si="46"/>
        <v>1.8025658549005379</v>
      </c>
      <c r="S263" s="489">
        <v>3.2594398437500001</v>
      </c>
      <c r="T263" s="487">
        <f t="shared" si="54"/>
        <v>3.6973966932018918</v>
      </c>
      <c r="U263" s="487">
        <v>0</v>
      </c>
      <c r="V263" s="489">
        <f t="shared" si="47"/>
        <v>1.6223092694104841</v>
      </c>
      <c r="W263" s="489">
        <f t="shared" si="48"/>
        <v>1.4420526839204304</v>
      </c>
      <c r="X263" s="489">
        <f t="shared" si="49"/>
        <v>1.2617960984303764</v>
      </c>
      <c r="Y263" s="489">
        <f t="shared" si="50"/>
        <v>1.892694147645565</v>
      </c>
      <c r="Z263" s="489">
        <f t="shared" si="51"/>
        <v>2.4034211398673841</v>
      </c>
      <c r="AA263" s="487">
        <v>1.8516452251233553</v>
      </c>
      <c r="AB263" s="485">
        <v>4.3659042968749997</v>
      </c>
      <c r="AC263" s="485">
        <v>4.189583984375</v>
      </c>
      <c r="AD263" s="489">
        <f t="shared" si="52"/>
        <v>3.5650123291015627</v>
      </c>
      <c r="AE263" s="489">
        <f t="shared" si="53"/>
        <v>2.4641813251718201</v>
      </c>
    </row>
    <row r="264" spans="1:31" x14ac:dyDescent="0.2">
      <c r="A264" s="485">
        <v>2.7927877131879213</v>
      </c>
      <c r="B264" s="485">
        <f t="shared" si="44"/>
        <v>3.6322648822679913</v>
      </c>
      <c r="C264" s="486">
        <v>3.6776800478634306</v>
      </c>
      <c r="D264" s="486">
        <v>3.5868497166725519</v>
      </c>
      <c r="E264" s="487">
        <v>2.4010746752929686</v>
      </c>
      <c r="F264" s="486">
        <v>4.3596123842866339</v>
      </c>
      <c r="G264" s="487">
        <v>1.3708130700683594</v>
      </c>
      <c r="H264" s="487">
        <v>1.7483657958984375</v>
      </c>
      <c r="I264" s="487">
        <v>2.3372258935546877</v>
      </c>
      <c r="J264" s="487">
        <v>2.3190952294921874</v>
      </c>
      <c r="K264" s="487">
        <v>2.9060250366210938</v>
      </c>
      <c r="L264" s="487">
        <v>2.7643557788085937</v>
      </c>
      <c r="M264" s="481">
        <v>0.99787078564311016</v>
      </c>
      <c r="N264" s="481">
        <v>0.99787078564311016</v>
      </c>
      <c r="O264" s="486">
        <v>0.99787078564311016</v>
      </c>
      <c r="P264" s="486">
        <v>1.7928932971199203</v>
      </c>
      <c r="Q264" s="488">
        <f t="shared" si="45"/>
        <v>1.3953820413815152</v>
      </c>
      <c r="R264" s="487">
        <f t="shared" si="46"/>
        <v>1.7928932971199203</v>
      </c>
      <c r="S264" s="489">
        <v>3.2426765625000002</v>
      </c>
      <c r="T264" s="487">
        <f t="shared" si="54"/>
        <v>3.6776800478634306</v>
      </c>
      <c r="U264" s="487">
        <v>0</v>
      </c>
      <c r="V264" s="489">
        <f t="shared" si="47"/>
        <v>1.6136039674079283</v>
      </c>
      <c r="W264" s="489">
        <f t="shared" si="48"/>
        <v>1.4343146376959364</v>
      </c>
      <c r="X264" s="489">
        <f t="shared" si="49"/>
        <v>1.2550253079839442</v>
      </c>
      <c r="Y264" s="489">
        <f t="shared" si="50"/>
        <v>1.8825379619759164</v>
      </c>
      <c r="Z264" s="489">
        <f t="shared" si="51"/>
        <v>2.3905243961598939</v>
      </c>
      <c r="AA264" s="487">
        <v>1.8421222630550986</v>
      </c>
      <c r="AB264" s="485">
        <v>4.3434501953125002</v>
      </c>
      <c r="AC264" s="485">
        <v>4.1680366210937496</v>
      </c>
      <c r="AD264" s="489">
        <f t="shared" si="52"/>
        <v>3.5466774902343752</v>
      </c>
      <c r="AE264" s="489">
        <f t="shared" si="53"/>
        <v>2.4515080541237104</v>
      </c>
    </row>
    <row r="265" spans="1:31" x14ac:dyDescent="0.2">
      <c r="A265" s="485">
        <v>2.7784243701423401</v>
      </c>
      <c r="B265" s="485">
        <f t="shared" si="44"/>
        <v>3.6128961215984807</v>
      </c>
      <c r="C265" s="486">
        <v>3.6580691144720245</v>
      </c>
      <c r="D265" s="486">
        <v>3.5677231287249365</v>
      </c>
      <c r="E265" s="487">
        <v>2.3887258837890624</v>
      </c>
      <c r="F265" s="486">
        <v>4.3363651014975124</v>
      </c>
      <c r="G265" s="487">
        <v>1.3637629272460936</v>
      </c>
      <c r="H265" s="487">
        <v>1.7393738769531248</v>
      </c>
      <c r="I265" s="487">
        <v>2.3252055664062499</v>
      </c>
      <c r="J265" s="487">
        <v>2.3071682080078122</v>
      </c>
      <c r="K265" s="487">
        <v>2.8910793164062496</v>
      </c>
      <c r="L265" s="487">
        <v>2.7501389794921876</v>
      </c>
      <c r="M265" s="481">
        <v>0.99251637387715164</v>
      </c>
      <c r="N265" s="481">
        <v>0.99251637387715164</v>
      </c>
      <c r="O265" s="486">
        <v>0.99251637387715164</v>
      </c>
      <c r="P265" s="486">
        <v>1.7832729243188266</v>
      </c>
      <c r="Q265" s="488">
        <f t="shared" si="45"/>
        <v>1.3878946490979891</v>
      </c>
      <c r="R265" s="487">
        <f t="shared" si="46"/>
        <v>1.7832729243188266</v>
      </c>
      <c r="S265" s="489">
        <v>3.2259992187500006</v>
      </c>
      <c r="T265" s="487">
        <f t="shared" si="54"/>
        <v>3.6580691144720245</v>
      </c>
      <c r="U265" s="487">
        <v>0</v>
      </c>
      <c r="V265" s="489">
        <f t="shared" si="47"/>
        <v>1.6049456318869439</v>
      </c>
      <c r="W265" s="489">
        <f t="shared" si="48"/>
        <v>1.4266183394550613</v>
      </c>
      <c r="X265" s="489">
        <f t="shared" si="49"/>
        <v>1.2482910470231785</v>
      </c>
      <c r="Y265" s="489">
        <f t="shared" si="50"/>
        <v>1.8724365705347681</v>
      </c>
      <c r="Z265" s="489">
        <f t="shared" si="51"/>
        <v>2.3776972324251022</v>
      </c>
      <c r="AA265" s="487">
        <v>1.8326482319078947</v>
      </c>
      <c r="AB265" s="485">
        <v>4.3211118164062503</v>
      </c>
      <c r="AC265" s="485">
        <v>4.1466005859374997</v>
      </c>
      <c r="AD265" s="489">
        <f t="shared" si="52"/>
        <v>3.5284366455078131</v>
      </c>
      <c r="AE265" s="489">
        <f t="shared" si="53"/>
        <v>2.4388997530068721</v>
      </c>
    </row>
    <row r="266" spans="1:31" x14ac:dyDescent="0.2">
      <c r="A266" s="485">
        <v>2.7641348979543547</v>
      </c>
      <c r="B266" s="485">
        <f t="shared" si="44"/>
        <v>3.5933153878715141</v>
      </c>
      <c r="C266" s="486">
        <v>3.6382435576681313</v>
      </c>
      <c r="D266" s="486">
        <v>3.5483872180748972</v>
      </c>
      <c r="E266" s="487">
        <v>2.3764405590820314</v>
      </c>
      <c r="F266" s="486">
        <v>4.312863398836388</v>
      </c>
      <c r="G266" s="487">
        <v>1.3567491357421875</v>
      </c>
      <c r="H266" s="487">
        <v>1.7304282556152344</v>
      </c>
      <c r="I266" s="487">
        <v>2.3132470483398433</v>
      </c>
      <c r="J266" s="487">
        <v>2.2953022851562497</v>
      </c>
      <c r="K266" s="487">
        <v>2.8762105615234375</v>
      </c>
      <c r="L266" s="487">
        <v>2.7359948828124998</v>
      </c>
      <c r="M266" s="481">
        <v>0.98710354590891647</v>
      </c>
      <c r="N266" s="481">
        <v>0.98710354590891647</v>
      </c>
      <c r="O266" s="486">
        <v>0.98710354590891647</v>
      </c>
      <c r="P266" s="486">
        <v>1.7735475940232237</v>
      </c>
      <c r="Q266" s="488">
        <f t="shared" si="45"/>
        <v>1.3803255699660701</v>
      </c>
      <c r="R266" s="487">
        <f t="shared" si="46"/>
        <v>1.7735475940232237</v>
      </c>
      <c r="S266" s="489">
        <v>3.2094080078125007</v>
      </c>
      <c r="T266" s="487">
        <f t="shared" si="54"/>
        <v>3.6382435576681313</v>
      </c>
      <c r="U266" s="487">
        <v>0</v>
      </c>
      <c r="V266" s="489">
        <f t="shared" si="47"/>
        <v>1.5961928346209013</v>
      </c>
      <c r="W266" s="489">
        <f t="shared" si="48"/>
        <v>1.418838075218579</v>
      </c>
      <c r="X266" s="489">
        <f t="shared" si="49"/>
        <v>1.2414833158162566</v>
      </c>
      <c r="Y266" s="489">
        <f t="shared" si="50"/>
        <v>1.862224973724385</v>
      </c>
      <c r="Z266" s="489">
        <f t="shared" si="51"/>
        <v>2.3647301253642983</v>
      </c>
      <c r="AA266" s="487">
        <v>1.8232229132401316</v>
      </c>
      <c r="AB266" s="485">
        <v>4.2988881835937498</v>
      </c>
      <c r="AC266" s="485">
        <v>4.1252744140625</v>
      </c>
      <c r="AD266" s="489">
        <f t="shared" si="52"/>
        <v>3.5102900085449225</v>
      </c>
      <c r="AE266" s="489">
        <f t="shared" si="53"/>
        <v>2.42635656948024</v>
      </c>
    </row>
    <row r="267" spans="1:31" x14ac:dyDescent="0.2">
      <c r="A267" s="485">
        <v>2.7499189167052389</v>
      </c>
      <c r="B267" s="485">
        <f t="shared" si="44"/>
        <v>3.5741537639045315</v>
      </c>
      <c r="C267" s="486">
        <v>3.6188423508640639</v>
      </c>
      <c r="D267" s="486">
        <v>3.5294651769449987</v>
      </c>
      <c r="E267" s="487">
        <v>2.3642184643554685</v>
      </c>
      <c r="F267" s="486">
        <v>4.2898647311022966</v>
      </c>
      <c r="G267" s="487">
        <v>1.3497713403320313</v>
      </c>
      <c r="H267" s="487">
        <v>1.7215286950683595</v>
      </c>
      <c r="I267" s="487">
        <v>2.3013501025390624</v>
      </c>
      <c r="J267" s="487">
        <v>2.2834976977539063</v>
      </c>
      <c r="K267" s="487">
        <v>2.8614180615234375</v>
      </c>
      <c r="L267" s="487">
        <v>2.7219237255859374</v>
      </c>
      <c r="M267" s="481">
        <v>0.98180675408447371</v>
      </c>
      <c r="N267" s="481">
        <v>0.98180675408447371</v>
      </c>
      <c r="O267" s="486">
        <v>0.98180675408447371</v>
      </c>
      <c r="P267" s="486">
        <v>1.7640307480598829</v>
      </c>
      <c r="Q267" s="488">
        <f t="shared" si="45"/>
        <v>1.3729187510721783</v>
      </c>
      <c r="R267" s="487">
        <f t="shared" si="46"/>
        <v>1.7640307480598829</v>
      </c>
      <c r="S267" s="489">
        <v>3.1929019531250002</v>
      </c>
      <c r="T267" s="487">
        <f t="shared" si="54"/>
        <v>3.6188423508640639</v>
      </c>
      <c r="U267" s="487">
        <v>0</v>
      </c>
      <c r="V267" s="489">
        <f t="shared" si="47"/>
        <v>1.5876276732538948</v>
      </c>
      <c r="W267" s="489">
        <f t="shared" si="48"/>
        <v>1.4112245984479064</v>
      </c>
      <c r="X267" s="489">
        <f t="shared" si="49"/>
        <v>1.234821523641918</v>
      </c>
      <c r="Y267" s="489">
        <f t="shared" si="50"/>
        <v>1.8522322854628772</v>
      </c>
      <c r="Z267" s="489">
        <f t="shared" si="51"/>
        <v>2.3520409974131771</v>
      </c>
      <c r="AA267" s="487">
        <v>1.8138460886101975</v>
      </c>
      <c r="AB267" s="485">
        <v>4.2767792968749996</v>
      </c>
      <c r="AC267" s="485">
        <v>4.1040581054687504</v>
      </c>
      <c r="AD267" s="489">
        <f t="shared" si="52"/>
        <v>3.4922365112304692</v>
      </c>
      <c r="AE267" s="489">
        <f t="shared" si="53"/>
        <v>2.4138777652491399</v>
      </c>
    </row>
    <row r="268" spans="1:31" x14ac:dyDescent="0.2">
      <c r="A268" s="485">
        <v>2.7357760484304161</v>
      </c>
      <c r="B268" s="485">
        <f t="shared" si="44"/>
        <v>3.5550948761050627</v>
      </c>
      <c r="C268" s="486">
        <v>3.5995451647649022</v>
      </c>
      <c r="D268" s="486">
        <v>3.5106445874452232</v>
      </c>
      <c r="E268" s="487">
        <v>2.3520593627929687</v>
      </c>
      <c r="F268" s="486">
        <v>4.2669893720702712</v>
      </c>
      <c r="G268" s="487">
        <v>1.3428294226074218</v>
      </c>
      <c r="H268" s="487">
        <v>1.7126748400878904</v>
      </c>
      <c r="I268" s="487">
        <v>2.2895140185546876</v>
      </c>
      <c r="J268" s="487">
        <v>2.2717537353515622</v>
      </c>
      <c r="K268" s="487">
        <v>2.8467018164062496</v>
      </c>
      <c r="L268" s="487">
        <v>2.707924797363281</v>
      </c>
      <c r="M268" s="481">
        <v>0.97653853928993062</v>
      </c>
      <c r="N268" s="481">
        <v>0.97653853928993062</v>
      </c>
      <c r="O268" s="486">
        <v>0.97653853928993062</v>
      </c>
      <c r="P268" s="486">
        <v>1.7545652469861781</v>
      </c>
      <c r="Q268" s="488">
        <f t="shared" si="45"/>
        <v>1.3655518931380544</v>
      </c>
      <c r="R268" s="487">
        <f t="shared" si="46"/>
        <v>1.7545652469861781</v>
      </c>
      <c r="S268" s="489">
        <v>3.1764810546875002</v>
      </c>
      <c r="T268" s="487">
        <f t="shared" si="54"/>
        <v>3.5995451647649022</v>
      </c>
      <c r="U268" s="487">
        <v>0</v>
      </c>
      <c r="V268" s="489">
        <f t="shared" si="47"/>
        <v>1.5791087222875604</v>
      </c>
      <c r="W268" s="489">
        <f t="shared" si="48"/>
        <v>1.4036521975889427</v>
      </c>
      <c r="X268" s="489">
        <f t="shared" si="49"/>
        <v>1.2281956728903245</v>
      </c>
      <c r="Y268" s="489">
        <f t="shared" si="50"/>
        <v>1.8422935093354871</v>
      </c>
      <c r="Z268" s="489">
        <f t="shared" si="51"/>
        <v>2.3394203293149038</v>
      </c>
      <c r="AA268" s="487">
        <v>1.8045174303556744</v>
      </c>
      <c r="AB268" s="485">
        <v>4.2547836914062502</v>
      </c>
      <c r="AC268" s="485">
        <v>4.082951171875</v>
      </c>
      <c r="AD268" s="489">
        <f t="shared" si="52"/>
        <v>3.4742761535644533</v>
      </c>
      <c r="AE268" s="489">
        <f t="shared" si="53"/>
        <v>2.401463340313573</v>
      </c>
    </row>
    <row r="269" spans="1:31" x14ac:dyDescent="0.2">
      <c r="A269" s="485">
        <v>2.7217059171080473</v>
      </c>
      <c r="B269" s="485">
        <f t="shared" si="44"/>
        <v>3.5361370658853426</v>
      </c>
      <c r="C269" s="486">
        <v>3.5803503200451217</v>
      </c>
      <c r="D269" s="486">
        <v>3.4919238117255635</v>
      </c>
      <c r="E269" s="487">
        <v>2.3399625439453127</v>
      </c>
      <c r="F269" s="486">
        <v>4.2442353310265357</v>
      </c>
      <c r="G269" s="487">
        <v>1.3359232641601562</v>
      </c>
      <c r="H269" s="487">
        <v>1.703866572265625</v>
      </c>
      <c r="I269" s="487">
        <v>2.2777390332031251</v>
      </c>
      <c r="J269" s="487">
        <v>2.2600699243164062</v>
      </c>
      <c r="K269" s="487">
        <v>2.8320613525390623</v>
      </c>
      <c r="L269" s="487">
        <v>2.6939978613281248</v>
      </c>
      <c r="M269" s="481">
        <v>0.97129843922889691</v>
      </c>
      <c r="N269" s="481">
        <v>0.97129843922889691</v>
      </c>
      <c r="O269" s="486">
        <v>0.97129843922889691</v>
      </c>
      <c r="P269" s="486">
        <v>1.7451502601854461</v>
      </c>
      <c r="Q269" s="488">
        <f t="shared" si="45"/>
        <v>1.3582243497071715</v>
      </c>
      <c r="R269" s="487">
        <f t="shared" si="46"/>
        <v>1.7451502601854461</v>
      </c>
      <c r="S269" s="489">
        <v>3.1601443359375003</v>
      </c>
      <c r="T269" s="487">
        <f t="shared" si="54"/>
        <v>3.5803503200451217</v>
      </c>
      <c r="U269" s="487">
        <v>0</v>
      </c>
      <c r="V269" s="489">
        <f t="shared" si="47"/>
        <v>1.5706352341669014</v>
      </c>
      <c r="W269" s="489">
        <f t="shared" si="48"/>
        <v>1.396120208148357</v>
      </c>
      <c r="X269" s="489">
        <f t="shared" si="49"/>
        <v>1.2216051821298122</v>
      </c>
      <c r="Y269" s="489">
        <f t="shared" si="50"/>
        <v>1.8324077731947184</v>
      </c>
      <c r="Z269" s="489">
        <f t="shared" si="51"/>
        <v>2.3268670135805944</v>
      </c>
      <c r="AA269" s="487">
        <v>1.7952367200349506</v>
      </c>
      <c r="AB269" s="485">
        <v>4.2329013671875</v>
      </c>
      <c r="AC269" s="485">
        <v>4.0619526367187504</v>
      </c>
      <c r="AD269" s="489">
        <f t="shared" si="52"/>
        <v>3.4564078674316412</v>
      </c>
      <c r="AE269" s="489">
        <f t="shared" si="53"/>
        <v>2.3891125563788651</v>
      </c>
    </row>
    <row r="270" spans="1:31" x14ac:dyDescent="0.2">
      <c r="A270" s="485">
        <v>2.7077081486521055</v>
      </c>
      <c r="B270" s="485">
        <f t="shared" si="44"/>
        <v>3.5172808990738105</v>
      </c>
      <c r="C270" s="486">
        <v>3.5612583896078633</v>
      </c>
      <c r="D270" s="486">
        <v>3.4733034085397572</v>
      </c>
      <c r="E270" s="487">
        <v>2.3279280078125</v>
      </c>
      <c r="F270" s="486">
        <v>4.2216032871045597</v>
      </c>
      <c r="G270" s="487">
        <v>1.329052628173828</v>
      </c>
      <c r="H270" s="487">
        <v>1.6951035363769531</v>
      </c>
      <c r="I270" s="487">
        <v>2.2660246728515627</v>
      </c>
      <c r="J270" s="487">
        <v>2.2484462646484373</v>
      </c>
      <c r="K270" s="487">
        <v>2.8174959594726561</v>
      </c>
      <c r="L270" s="487">
        <v>2.6801426806640625</v>
      </c>
      <c r="M270" s="481">
        <v>0.96608661033673005</v>
      </c>
      <c r="N270" s="481">
        <v>0.96608661033673005</v>
      </c>
      <c r="O270" s="486">
        <v>0.96608661033673005</v>
      </c>
      <c r="P270" s="486">
        <v>1.7357860687280526</v>
      </c>
      <c r="Q270" s="488">
        <f t="shared" si="45"/>
        <v>1.3509363395323915</v>
      </c>
      <c r="R270" s="487">
        <f t="shared" si="46"/>
        <v>1.7357860687280526</v>
      </c>
      <c r="S270" s="489">
        <v>3.1438916015625002</v>
      </c>
      <c r="T270" s="487">
        <f t="shared" si="54"/>
        <v>3.5612583896078633</v>
      </c>
      <c r="U270" s="487">
        <v>0</v>
      </c>
      <c r="V270" s="489">
        <f t="shared" si="47"/>
        <v>1.5622074618552475</v>
      </c>
      <c r="W270" s="489">
        <f t="shared" si="48"/>
        <v>1.3886288549824422</v>
      </c>
      <c r="X270" s="489">
        <f t="shared" si="49"/>
        <v>1.2150502481096368</v>
      </c>
      <c r="Y270" s="489">
        <f t="shared" si="50"/>
        <v>1.8225753721644553</v>
      </c>
      <c r="Z270" s="489">
        <f t="shared" si="51"/>
        <v>2.3143814249707368</v>
      </c>
      <c r="AA270" s="487">
        <v>1.7860038484272205</v>
      </c>
      <c r="AB270" s="485">
        <v>4.2111313476562504</v>
      </c>
      <c r="AC270" s="485">
        <v>4.0410617675781246</v>
      </c>
      <c r="AD270" s="489">
        <f t="shared" si="52"/>
        <v>3.4386314392089847</v>
      </c>
      <c r="AE270" s="489">
        <f t="shared" si="53"/>
        <v>2.3768252657860813</v>
      </c>
    </row>
    <row r="271" spans="1:31" x14ac:dyDescent="0.2">
      <c r="A271" s="485">
        <v>2.6937823708985236</v>
      </c>
      <c r="B271" s="485">
        <f t="shared" si="44"/>
        <v>3.4982183690674837</v>
      </c>
      <c r="C271" s="486">
        <v>3.5419575157623728</v>
      </c>
      <c r="D271" s="486">
        <v>3.4544792223725951</v>
      </c>
      <c r="E271" s="487">
        <v>2.315955517578125</v>
      </c>
      <c r="F271" s="486">
        <v>4.1987235565273329</v>
      </c>
      <c r="G271" s="487">
        <v>1.3222172778320314</v>
      </c>
      <c r="H271" s="487">
        <v>1.6863856140136719</v>
      </c>
      <c r="I271" s="487">
        <v>2.2543704638671875</v>
      </c>
      <c r="J271" s="487">
        <v>2.2368825195312496</v>
      </c>
      <c r="K271" s="487">
        <v>2.8030054003906248</v>
      </c>
      <c r="L271" s="487">
        <v>2.6663587817382814</v>
      </c>
      <c r="M271" s="481">
        <v>0.96081792080998596</v>
      </c>
      <c r="N271" s="481">
        <v>0.96081792080998596</v>
      </c>
      <c r="O271" s="486">
        <v>0.96081792080998596</v>
      </c>
      <c r="P271" s="486">
        <v>1.7263197146940308</v>
      </c>
      <c r="Q271" s="488">
        <f t="shared" si="45"/>
        <v>1.3435688177520084</v>
      </c>
      <c r="R271" s="487">
        <f t="shared" si="46"/>
        <v>1.7263197146940308</v>
      </c>
      <c r="S271" s="489">
        <v>3.1277224609375001</v>
      </c>
      <c r="T271" s="487">
        <f t="shared" si="54"/>
        <v>3.5419575157623728</v>
      </c>
      <c r="U271" s="487">
        <v>0</v>
      </c>
      <c r="V271" s="489">
        <f t="shared" si="47"/>
        <v>1.5536877432246277</v>
      </c>
      <c r="W271" s="489">
        <f t="shared" si="48"/>
        <v>1.3810557717552248</v>
      </c>
      <c r="X271" s="489">
        <f t="shared" si="49"/>
        <v>1.2084238002858214</v>
      </c>
      <c r="Y271" s="489">
        <f t="shared" si="50"/>
        <v>1.8126357004287323</v>
      </c>
      <c r="Z271" s="489">
        <f t="shared" si="51"/>
        <v>2.3017596195920409</v>
      </c>
      <c r="AA271" s="487">
        <v>1.77681837864926</v>
      </c>
      <c r="AB271" s="485">
        <v>4.1894736328124997</v>
      </c>
      <c r="AC271" s="485">
        <v>4.0202785644531254</v>
      </c>
      <c r="AD271" s="489">
        <f t="shared" si="52"/>
        <v>3.4209464416503907</v>
      </c>
      <c r="AE271" s="489">
        <f t="shared" si="53"/>
        <v>2.3646011732173529</v>
      </c>
    </row>
    <row r="272" spans="1:31" x14ac:dyDescent="0.2">
      <c r="A272" s="485">
        <v>2.6799282135990796</v>
      </c>
      <c r="B272" s="485">
        <f t="shared" si="44"/>
        <v>3.4798685979406416</v>
      </c>
      <c r="C272" s="486">
        <v>3.5233783126085778</v>
      </c>
      <c r="D272" s="486">
        <v>3.4363588832727059</v>
      </c>
      <c r="E272" s="487">
        <v>2.3040445996093752</v>
      </c>
      <c r="F272" s="486">
        <v>4.1766993121381244</v>
      </c>
      <c r="G272" s="487">
        <v>1.3154170947265624</v>
      </c>
      <c r="H272" s="487">
        <v>1.677712568359375</v>
      </c>
      <c r="I272" s="487">
        <v>2.24277640625</v>
      </c>
      <c r="J272" s="487">
        <v>2.2253779785156249</v>
      </c>
      <c r="K272" s="487">
        <v>2.7885894384765626</v>
      </c>
      <c r="L272" s="487">
        <v>2.6526456909179688</v>
      </c>
      <c r="M272" s="481">
        <v>0.95574640006617384</v>
      </c>
      <c r="N272" s="481">
        <v>0.95574640006617384</v>
      </c>
      <c r="O272" s="486">
        <v>0.95574640006617384</v>
      </c>
      <c r="P272" s="486">
        <v>1.7172076175381592</v>
      </c>
      <c r="Q272" s="488">
        <f t="shared" si="45"/>
        <v>1.3364770088021665</v>
      </c>
      <c r="R272" s="487">
        <f t="shared" si="46"/>
        <v>1.7172076175381592</v>
      </c>
      <c r="S272" s="489">
        <v>3.1116365234375003</v>
      </c>
      <c r="T272" s="487">
        <f t="shared" si="54"/>
        <v>3.5233783126085778</v>
      </c>
      <c r="U272" s="487">
        <v>0</v>
      </c>
      <c r="V272" s="489">
        <f t="shared" si="47"/>
        <v>1.5454868557843433</v>
      </c>
      <c r="W272" s="489">
        <f t="shared" si="48"/>
        <v>1.3737660940305274</v>
      </c>
      <c r="X272" s="489">
        <f t="shared" si="49"/>
        <v>1.2020453322767113</v>
      </c>
      <c r="Y272" s="489">
        <f t="shared" si="50"/>
        <v>1.8030679984150673</v>
      </c>
      <c r="Z272" s="489">
        <f t="shared" si="51"/>
        <v>2.2896101567175458</v>
      </c>
      <c r="AA272" s="487">
        <v>1.7676802014802631</v>
      </c>
      <c r="AB272" s="485">
        <v>4.1679272460937504</v>
      </c>
      <c r="AC272" s="485">
        <v>3.9996022949218748</v>
      </c>
      <c r="AD272" s="489">
        <f t="shared" si="52"/>
        <v>3.4033524475097661</v>
      </c>
      <c r="AE272" s="489">
        <f t="shared" si="53"/>
        <v>2.35243998335481</v>
      </c>
    </row>
    <row r="273" spans="1:31" x14ac:dyDescent="0.2">
      <c r="A273" s="485">
        <v>2.6661453084079549</v>
      </c>
      <c r="B273" s="485">
        <f t="shared" si="44"/>
        <v>3.4616161436420834</v>
      </c>
      <c r="C273" s="486">
        <v>3.5048976430610326</v>
      </c>
      <c r="D273" s="486">
        <v>3.4183346442231342</v>
      </c>
      <c r="E273" s="487">
        <v>2.2921950170898437</v>
      </c>
      <c r="F273" s="486">
        <v>4.1547918719092811</v>
      </c>
      <c r="G273" s="487">
        <v>1.3086518420410156</v>
      </c>
      <c r="H273" s="487">
        <v>1.669084044189453</v>
      </c>
      <c r="I273" s="487">
        <v>2.231241789550781</v>
      </c>
      <c r="J273" s="487">
        <v>2.2139328784179688</v>
      </c>
      <c r="K273" s="487">
        <v>2.7742476000976564</v>
      </c>
      <c r="L273" s="487">
        <v>2.6390029345703123</v>
      </c>
      <c r="M273" s="481">
        <v>0.95070194436511013</v>
      </c>
      <c r="N273" s="481">
        <v>0.95070194436511013</v>
      </c>
      <c r="O273" s="486">
        <v>0.95070194436511013</v>
      </c>
      <c r="P273" s="486">
        <v>1.7081441486560367</v>
      </c>
      <c r="Q273" s="488">
        <f t="shared" si="45"/>
        <v>1.3294230465105734</v>
      </c>
      <c r="R273" s="487">
        <f t="shared" si="46"/>
        <v>1.7081441486560367</v>
      </c>
      <c r="S273" s="489">
        <v>3.0956333984375006</v>
      </c>
      <c r="T273" s="487">
        <f t="shared" si="54"/>
        <v>3.5048976430610326</v>
      </c>
      <c r="U273" s="487">
        <v>0</v>
      </c>
      <c r="V273" s="489">
        <f t="shared" si="47"/>
        <v>1.537329733790433</v>
      </c>
      <c r="W273" s="489">
        <f t="shared" si="48"/>
        <v>1.3665153189248294</v>
      </c>
      <c r="X273" s="489">
        <f t="shared" si="49"/>
        <v>1.1957009040592257</v>
      </c>
      <c r="Y273" s="489">
        <f t="shared" si="50"/>
        <v>1.7935513560888383</v>
      </c>
      <c r="Z273" s="489">
        <f t="shared" si="51"/>
        <v>2.2775255315413823</v>
      </c>
      <c r="AA273" s="487">
        <v>1.7585889892578126</v>
      </c>
      <c r="AB273" s="485">
        <v>4.1464916992187497</v>
      </c>
      <c r="AC273" s="485">
        <v>3.9790322265625</v>
      </c>
      <c r="AD273" s="489">
        <f t="shared" si="52"/>
        <v>3.3858490295410162</v>
      </c>
      <c r="AE273" s="489">
        <f t="shared" si="53"/>
        <v>2.3403414008805834</v>
      </c>
    </row>
    <row r="274" spans="1:31" x14ac:dyDescent="0.2">
      <c r="A274" s="485">
        <v>2.6524332888756179</v>
      </c>
      <c r="B274" s="485">
        <f t="shared" si="44"/>
        <v>3.4431568157783539</v>
      </c>
      <c r="C274" s="486">
        <v>3.4862075133535821</v>
      </c>
      <c r="D274" s="486">
        <v>3.4001061182031256</v>
      </c>
      <c r="E274" s="487">
        <v>2.2804060595703124</v>
      </c>
      <c r="F274" s="486">
        <v>4.1326361324550378</v>
      </c>
      <c r="G274" s="487">
        <v>1.3019214013671874</v>
      </c>
      <c r="H274" s="487">
        <v>1.6604999230957032</v>
      </c>
      <c r="I274" s="487">
        <v>2.2197663769531246</v>
      </c>
      <c r="J274" s="487">
        <v>2.2025465087890623</v>
      </c>
      <c r="K274" s="487">
        <v>2.7599796484375001</v>
      </c>
      <c r="L274" s="487">
        <v>2.6254305126953121</v>
      </c>
      <c r="M274" s="481">
        <v>0.94560048332055657</v>
      </c>
      <c r="N274" s="481">
        <v>0.94560048332055657</v>
      </c>
      <c r="O274" s="486">
        <v>0.94560048332055657</v>
      </c>
      <c r="P274" s="486">
        <v>1.6989782571960481</v>
      </c>
      <c r="Q274" s="488">
        <f t="shared" si="45"/>
        <v>1.3222893702583023</v>
      </c>
      <c r="R274" s="487">
        <f t="shared" si="46"/>
        <v>1.6989782571960481</v>
      </c>
      <c r="S274" s="489">
        <v>3.0797123046875003</v>
      </c>
      <c r="T274" s="487">
        <f t="shared" si="54"/>
        <v>3.4862075133535821</v>
      </c>
      <c r="U274" s="487">
        <v>0</v>
      </c>
      <c r="V274" s="489">
        <f t="shared" si="47"/>
        <v>1.5290804314764432</v>
      </c>
      <c r="W274" s="489">
        <f t="shared" si="48"/>
        <v>1.3591826057568386</v>
      </c>
      <c r="X274" s="489">
        <f t="shared" si="49"/>
        <v>1.1892847800372337</v>
      </c>
      <c r="Y274" s="489">
        <f t="shared" si="50"/>
        <v>1.7839271700558506</v>
      </c>
      <c r="Z274" s="489">
        <f t="shared" si="51"/>
        <v>2.2653043429280642</v>
      </c>
      <c r="AA274" s="487">
        <v>1.749544523540296</v>
      </c>
      <c r="AB274" s="485">
        <v>4.1251660156250001</v>
      </c>
      <c r="AC274" s="485">
        <v>3.958568115234375</v>
      </c>
      <c r="AD274" s="489">
        <f t="shared" si="52"/>
        <v>3.3684353332519534</v>
      </c>
      <c r="AE274" s="489">
        <f t="shared" si="53"/>
        <v>2.3283048351589337</v>
      </c>
    </row>
    <row r="275" spans="1:31" x14ac:dyDescent="0.2">
      <c r="A275" s="485">
        <v>2.6387917904353815</v>
      </c>
      <c r="B275" s="485">
        <f t="shared" si="44"/>
        <v>3.4247964586805084</v>
      </c>
      <c r="C275" s="486">
        <v>3.4676175918695979</v>
      </c>
      <c r="D275" s="486">
        <v>3.3819753254914189</v>
      </c>
      <c r="E275" s="487">
        <v>2.2686779638671872</v>
      </c>
      <c r="F275" s="486">
        <v>4.1105991822935977</v>
      </c>
      <c r="G275" s="487">
        <v>1.295225654296875</v>
      </c>
      <c r="H275" s="487">
        <v>1.6519599682617185</v>
      </c>
      <c r="I275" s="487">
        <v>2.2083501684570308</v>
      </c>
      <c r="J275" s="487">
        <v>2.1912188696289059</v>
      </c>
      <c r="K275" s="487">
        <v>2.7457851098632813</v>
      </c>
      <c r="L275" s="487">
        <v>2.6119277148437496</v>
      </c>
      <c r="M275" s="481">
        <v>0.94052654546544223</v>
      </c>
      <c r="N275" s="481">
        <v>0.94052654546544223</v>
      </c>
      <c r="O275" s="486">
        <v>0.94052654546544223</v>
      </c>
      <c r="P275" s="486">
        <v>1.6898618171706254</v>
      </c>
      <c r="Q275" s="488">
        <f t="shared" si="45"/>
        <v>1.3151941813180339</v>
      </c>
      <c r="R275" s="487">
        <f t="shared" si="46"/>
        <v>1.6898618171706254</v>
      </c>
      <c r="S275" s="489">
        <v>3.0638732421875003</v>
      </c>
      <c r="T275" s="487">
        <f t="shared" si="54"/>
        <v>3.4676175918695979</v>
      </c>
      <c r="U275" s="487">
        <v>0</v>
      </c>
      <c r="V275" s="489">
        <f t="shared" si="47"/>
        <v>1.5208756354535629</v>
      </c>
      <c r="W275" s="489">
        <f t="shared" si="48"/>
        <v>1.3518894537365005</v>
      </c>
      <c r="X275" s="489">
        <f t="shared" si="49"/>
        <v>1.1829032720194377</v>
      </c>
      <c r="Y275" s="489">
        <f t="shared" si="50"/>
        <v>1.7743549080291567</v>
      </c>
      <c r="Z275" s="489">
        <f t="shared" si="51"/>
        <v>2.2531490895608339</v>
      </c>
      <c r="AA275" s="487">
        <v>1.740546585886102</v>
      </c>
      <c r="AB275" s="485">
        <v>4.1039501953124997</v>
      </c>
      <c r="AC275" s="485">
        <v>3.9382092285156252</v>
      </c>
      <c r="AD275" s="489">
        <f t="shared" si="52"/>
        <v>3.3511113586425787</v>
      </c>
      <c r="AE275" s="489">
        <f t="shared" si="53"/>
        <v>2.3163302861898618</v>
      </c>
    </row>
    <row r="276" spans="1:31" x14ac:dyDescent="0.2">
      <c r="A276" s="485">
        <v>2.6252204503964749</v>
      </c>
      <c r="B276" s="485">
        <f t="shared" si="44"/>
        <v>3.406533474549978</v>
      </c>
      <c r="C276" s="486">
        <v>3.4491262608328159</v>
      </c>
      <c r="D276" s="486">
        <v>3.3639406882671401</v>
      </c>
      <c r="E276" s="487">
        <v>2.2570100195312497</v>
      </c>
      <c r="F276" s="486">
        <v>4.0886791036731811</v>
      </c>
      <c r="G276" s="487">
        <v>1.2885642456054687</v>
      </c>
      <c r="H276" s="487">
        <v>1.6434639428710938</v>
      </c>
      <c r="I276" s="487">
        <v>2.1969926904296875</v>
      </c>
      <c r="J276" s="487">
        <v>2.1799492504882809</v>
      </c>
      <c r="K276" s="487">
        <v>2.7316635107421874</v>
      </c>
      <c r="L276" s="487">
        <v>2.5984945410156248</v>
      </c>
      <c r="M276" s="481">
        <v>0.93547968555156613</v>
      </c>
      <c r="N276" s="481">
        <v>0.93547968555156613</v>
      </c>
      <c r="O276" s="486">
        <v>0.93547968555156613</v>
      </c>
      <c r="P276" s="486">
        <v>1.6807940285939105</v>
      </c>
      <c r="Q276" s="488">
        <f t="shared" si="45"/>
        <v>1.3081368570727383</v>
      </c>
      <c r="R276" s="487">
        <f t="shared" si="46"/>
        <v>1.6807940285939105</v>
      </c>
      <c r="S276" s="489">
        <v>3.0481158203124998</v>
      </c>
      <c r="T276" s="487">
        <f t="shared" si="54"/>
        <v>3.4491262608328159</v>
      </c>
      <c r="U276" s="487">
        <v>0</v>
      </c>
      <c r="V276" s="489">
        <f t="shared" si="47"/>
        <v>1.5127146257345194</v>
      </c>
      <c r="W276" s="489">
        <f t="shared" si="48"/>
        <v>1.3446352228751284</v>
      </c>
      <c r="X276" s="489">
        <f t="shared" si="49"/>
        <v>1.1765558200157373</v>
      </c>
      <c r="Y276" s="489">
        <f t="shared" si="50"/>
        <v>1.7648337300236061</v>
      </c>
      <c r="Z276" s="489">
        <f t="shared" si="51"/>
        <v>2.2410587047918806</v>
      </c>
      <c r="AA276" s="487">
        <v>1.7315949578536185</v>
      </c>
      <c r="AB276" s="485">
        <v>4.0828437500000003</v>
      </c>
      <c r="AC276" s="485">
        <v>3.9179550781249999</v>
      </c>
      <c r="AD276" s="489">
        <f t="shared" si="52"/>
        <v>3.3338766784667966</v>
      </c>
      <c r="AE276" s="489">
        <f t="shared" si="53"/>
        <v>2.3044174586554971</v>
      </c>
    </row>
    <row r="277" spans="1:31" x14ac:dyDescent="0.2">
      <c r="A277" s="485">
        <v>2.6117189079338567</v>
      </c>
      <c r="B277" s="485">
        <f t="shared" si="44"/>
        <v>3.3883684084769241</v>
      </c>
      <c r="C277" s="486">
        <v>3.4307340721488013</v>
      </c>
      <c r="D277" s="486">
        <v>3.3460027448050469</v>
      </c>
      <c r="E277" s="487">
        <v>2.2454022265624998</v>
      </c>
      <c r="F277" s="486">
        <v>4.0668765508362243</v>
      </c>
      <c r="G277" s="487">
        <v>1.2819371752929687</v>
      </c>
      <c r="H277" s="487">
        <v>1.6350116101074219</v>
      </c>
      <c r="I277" s="487">
        <v>2.1856934692382812</v>
      </c>
      <c r="J277" s="487">
        <v>2.1687376513671874</v>
      </c>
      <c r="K277" s="487">
        <v>2.7176146142578124</v>
      </c>
      <c r="L277" s="487">
        <v>2.5851305175781252</v>
      </c>
      <c r="M277" s="481">
        <v>0.93046005424539058</v>
      </c>
      <c r="N277" s="481">
        <v>0.93046005424539058</v>
      </c>
      <c r="O277" s="486">
        <v>0.93046005424539058</v>
      </c>
      <c r="P277" s="486">
        <v>1.6717751621711847</v>
      </c>
      <c r="Q277" s="488">
        <f t="shared" si="45"/>
        <v>1.3011176082082876</v>
      </c>
      <c r="R277" s="487">
        <f t="shared" si="46"/>
        <v>1.6717751621711847</v>
      </c>
      <c r="S277" s="489">
        <v>3.0324392578125003</v>
      </c>
      <c r="T277" s="487">
        <f t="shared" si="54"/>
        <v>3.4307340721488013</v>
      </c>
      <c r="U277" s="487">
        <v>0</v>
      </c>
      <c r="V277" s="489">
        <f t="shared" si="47"/>
        <v>1.5045976459540662</v>
      </c>
      <c r="W277" s="489">
        <f t="shared" si="48"/>
        <v>1.3374201297369479</v>
      </c>
      <c r="X277" s="489">
        <f t="shared" si="49"/>
        <v>1.1702426135198292</v>
      </c>
      <c r="Y277" s="489">
        <f t="shared" si="50"/>
        <v>1.7553639202797438</v>
      </c>
      <c r="Z277" s="489">
        <f t="shared" si="51"/>
        <v>2.2290335495615796</v>
      </c>
      <c r="AA277" s="487">
        <v>1.7226893117804276</v>
      </c>
      <c r="AB277" s="485">
        <v>4.0618454589843749</v>
      </c>
      <c r="AC277" s="485">
        <v>3.8978049316406249</v>
      </c>
      <c r="AD277" s="489">
        <f t="shared" si="52"/>
        <v>3.3167304382324221</v>
      </c>
      <c r="AE277" s="489">
        <f t="shared" si="53"/>
        <v>2.2925657619201023</v>
      </c>
    </row>
    <row r="278" spans="1:31" x14ac:dyDescent="0.2">
      <c r="A278" s="485">
        <v>2.5982868040772154</v>
      </c>
      <c r="B278" s="485">
        <f t="shared" si="44"/>
        <v>3.3700045426633949</v>
      </c>
      <c r="C278" s="486">
        <v>3.4121405980787358</v>
      </c>
      <c r="D278" s="486">
        <v>3.3278684872480544</v>
      </c>
      <c r="E278" s="487">
        <v>2.2338541113281249</v>
      </c>
      <c r="F278" s="486">
        <v>4.0448353893518645</v>
      </c>
      <c r="G278" s="487">
        <v>1.2753442065429688</v>
      </c>
      <c r="H278" s="487">
        <v>1.6266027331542967</v>
      </c>
      <c r="I278" s="487">
        <v>2.1744525048828125</v>
      </c>
      <c r="J278" s="487">
        <v>2.1575838354492189</v>
      </c>
      <c r="K278" s="487">
        <v>2.7036377099609372</v>
      </c>
      <c r="L278" s="487">
        <v>2.5718351708984377</v>
      </c>
      <c r="M278" s="481">
        <v>0.92538565916486315</v>
      </c>
      <c r="N278" s="481">
        <v>0.92538565916486315</v>
      </c>
      <c r="O278" s="486">
        <v>0.92538565916486315</v>
      </c>
      <c r="P278" s="486">
        <v>1.6626579006402213</v>
      </c>
      <c r="Q278" s="488">
        <f t="shared" si="45"/>
        <v>1.2940217799025422</v>
      </c>
      <c r="R278" s="487">
        <f t="shared" si="46"/>
        <v>1.6626579006402213</v>
      </c>
      <c r="S278" s="489">
        <v>3.0168433593750001</v>
      </c>
      <c r="T278" s="487">
        <f t="shared" si="54"/>
        <v>3.4121405980787358</v>
      </c>
      <c r="U278" s="487">
        <v>0</v>
      </c>
      <c r="V278" s="489">
        <f t="shared" si="47"/>
        <v>1.4963921105761993</v>
      </c>
      <c r="W278" s="489">
        <f t="shared" si="48"/>
        <v>1.3301263205121772</v>
      </c>
      <c r="X278" s="489">
        <f t="shared" si="49"/>
        <v>1.1638605304481549</v>
      </c>
      <c r="Y278" s="489">
        <f t="shared" si="50"/>
        <v>1.7457907956722323</v>
      </c>
      <c r="Z278" s="489">
        <f t="shared" si="51"/>
        <v>2.2168772008536286</v>
      </c>
      <c r="AA278" s="487">
        <v>1.7138295384457236</v>
      </c>
      <c r="AB278" s="485">
        <v>4.0409555664062502</v>
      </c>
      <c r="AC278" s="485">
        <v>3.8777585449218752</v>
      </c>
      <c r="AD278" s="489">
        <f t="shared" si="52"/>
        <v>3.2996724243164066</v>
      </c>
      <c r="AE278" s="489">
        <f t="shared" si="53"/>
        <v>2.2807750483247413</v>
      </c>
    </row>
    <row r="279" spans="1:31" x14ac:dyDescent="0.2">
      <c r="A279" s="485">
        <v>2.5849237817032265</v>
      </c>
      <c r="B279" s="485">
        <f t="shared" si="44"/>
        <v>3.3520337405368981</v>
      </c>
      <c r="C279" s="486">
        <v>3.393945102274627</v>
      </c>
      <c r="D279" s="486">
        <v>3.3101223787991687</v>
      </c>
      <c r="E279" s="487">
        <v>2.2223654370117187</v>
      </c>
      <c r="F279" s="486">
        <v>4.0232660010925692</v>
      </c>
      <c r="G279" s="487">
        <v>1.2687851025390624</v>
      </c>
      <c r="H279" s="487">
        <v>1.6182370751953123</v>
      </c>
      <c r="I279" s="487">
        <v>2.1632690869140623</v>
      </c>
      <c r="J279" s="487">
        <v>2.1464873291015625</v>
      </c>
      <c r="K279" s="487">
        <v>2.6897327978515624</v>
      </c>
      <c r="L279" s="487">
        <v>2.5586080273437499</v>
      </c>
      <c r="M279" s="481">
        <v>0.92042004515786691</v>
      </c>
      <c r="N279" s="481">
        <v>0.92042004515786691</v>
      </c>
      <c r="O279" s="486">
        <v>0.92042004515786691</v>
      </c>
      <c r="P279" s="486">
        <v>1.653736088119685</v>
      </c>
      <c r="Q279" s="488">
        <f t="shared" si="45"/>
        <v>1.287078066638776</v>
      </c>
      <c r="R279" s="487">
        <f t="shared" si="46"/>
        <v>1.653736088119685</v>
      </c>
      <c r="S279" s="489">
        <v>3.0013277343750002</v>
      </c>
      <c r="T279" s="487">
        <f t="shared" si="54"/>
        <v>3.393945102274627</v>
      </c>
      <c r="U279" s="487">
        <v>0</v>
      </c>
      <c r="V279" s="489">
        <f t="shared" si="47"/>
        <v>1.4883624793077166</v>
      </c>
      <c r="W279" s="489">
        <f t="shared" si="48"/>
        <v>1.322988870495748</v>
      </c>
      <c r="X279" s="489">
        <f t="shared" si="49"/>
        <v>1.1576152616837794</v>
      </c>
      <c r="Y279" s="489">
        <f t="shared" si="50"/>
        <v>1.7364228925256695</v>
      </c>
      <c r="Z279" s="489">
        <f t="shared" si="51"/>
        <v>2.2049814508262471</v>
      </c>
      <c r="AA279" s="487">
        <v>1.7050153101870889</v>
      </c>
      <c r="AB279" s="485">
        <v>4.0201730957031252</v>
      </c>
      <c r="AC279" s="485">
        <v>3.8578151855468752</v>
      </c>
      <c r="AD279" s="489">
        <f t="shared" si="52"/>
        <v>3.2827022094726566</v>
      </c>
      <c r="AE279" s="489">
        <f t="shared" si="53"/>
        <v>2.2690450225515453</v>
      </c>
    </row>
    <row r="280" spans="1:31" x14ac:dyDescent="0.2">
      <c r="A280" s="485">
        <v>2.5716294855245505</v>
      </c>
      <c r="B280" s="485">
        <f t="shared" si="44"/>
        <v>3.3341592899169745</v>
      </c>
      <c r="C280" s="486">
        <v>3.3758471626853845</v>
      </c>
      <c r="D280" s="486">
        <v>3.2924714171485641</v>
      </c>
      <c r="E280" s="487">
        <v>2.2109357299804691</v>
      </c>
      <c r="F280" s="486">
        <v>4.0018122583698519</v>
      </c>
      <c r="G280" s="487">
        <v>1.2622597448730468</v>
      </c>
      <c r="H280" s="487">
        <v>1.6099145178222656</v>
      </c>
      <c r="I280" s="487">
        <v>2.1521434521484375</v>
      </c>
      <c r="J280" s="487">
        <v>2.1354478955078124</v>
      </c>
      <c r="K280" s="487">
        <v>2.6758994042968749</v>
      </c>
      <c r="L280" s="487">
        <v>2.5454490869140627</v>
      </c>
      <c r="M280" s="481">
        <v>0.91548122142404942</v>
      </c>
      <c r="N280" s="481">
        <v>0.91548122142404942</v>
      </c>
      <c r="O280" s="486">
        <v>0.91548122142404942</v>
      </c>
      <c r="P280" s="486">
        <v>1.6448624101892191</v>
      </c>
      <c r="Q280" s="488">
        <f t="shared" si="45"/>
        <v>1.2801718158066342</v>
      </c>
      <c r="R280" s="487">
        <f t="shared" si="46"/>
        <v>1.6448624101892191</v>
      </c>
      <c r="S280" s="489">
        <v>2.9858917968749998</v>
      </c>
      <c r="T280" s="487">
        <f t="shared" si="54"/>
        <v>3.3758471626853845</v>
      </c>
      <c r="U280" s="487">
        <v>0</v>
      </c>
      <c r="V280" s="489">
        <f t="shared" si="47"/>
        <v>1.4803761691702972</v>
      </c>
      <c r="W280" s="489">
        <f t="shared" si="48"/>
        <v>1.3158899281513754</v>
      </c>
      <c r="X280" s="489">
        <f t="shared" si="49"/>
        <v>1.1514036871324533</v>
      </c>
      <c r="Y280" s="489">
        <f t="shared" si="50"/>
        <v>1.7271055306986802</v>
      </c>
      <c r="Z280" s="489">
        <f t="shared" si="51"/>
        <v>2.193149880252292</v>
      </c>
      <c r="AA280" s="487">
        <v>1.6962464085629114</v>
      </c>
      <c r="AB280" s="485">
        <v>3.9994973144531252</v>
      </c>
      <c r="AC280" s="485">
        <v>3.8379746093749998</v>
      </c>
      <c r="AD280" s="489">
        <f t="shared" si="52"/>
        <v>3.2658191528320311</v>
      </c>
      <c r="AE280" s="489">
        <f t="shared" si="53"/>
        <v>2.2573752416237101</v>
      </c>
    </row>
    <row r="281" spans="1:31" x14ac:dyDescent="0.2">
      <c r="A281" s="485">
        <v>2.5584035620816867</v>
      </c>
      <c r="B281" s="485">
        <f t="shared" si="44"/>
        <v>3.3163796352907617</v>
      </c>
      <c r="C281" s="486">
        <v>3.3578452043491582</v>
      </c>
      <c r="D281" s="486">
        <v>3.2749140662323653</v>
      </c>
      <c r="E281" s="487">
        <v>2.1995647534179685</v>
      </c>
      <c r="F281" s="486">
        <v>3.9804722941851969</v>
      </c>
      <c r="G281" s="487">
        <v>1.2557678967285157</v>
      </c>
      <c r="H281" s="487">
        <v>1.6016347058105469</v>
      </c>
      <c r="I281" s="487">
        <v>2.1410748901367187</v>
      </c>
      <c r="J281" s="487">
        <v>2.1244652978515624</v>
      </c>
      <c r="K281" s="487">
        <v>2.6621375292968747</v>
      </c>
      <c r="L281" s="487">
        <v>2.5323578759765626</v>
      </c>
      <c r="M281" s="481">
        <v>0.91056875457174535</v>
      </c>
      <c r="N281" s="481">
        <v>0.91056875457174535</v>
      </c>
      <c r="O281" s="486">
        <v>0.91056875457174535</v>
      </c>
      <c r="P281" s="486">
        <v>1.6360360881658285</v>
      </c>
      <c r="Q281" s="488">
        <f t="shared" si="45"/>
        <v>1.2733024213687869</v>
      </c>
      <c r="R281" s="487">
        <f t="shared" si="46"/>
        <v>1.6360360881658285</v>
      </c>
      <c r="S281" s="489">
        <v>2.97053515625</v>
      </c>
      <c r="T281" s="487">
        <f t="shared" si="54"/>
        <v>3.3578452043491582</v>
      </c>
      <c r="U281" s="487">
        <v>0</v>
      </c>
      <c r="V281" s="489">
        <f t="shared" si="47"/>
        <v>1.4724324793492456</v>
      </c>
      <c r="W281" s="489">
        <f t="shared" si="48"/>
        <v>1.3088288705326629</v>
      </c>
      <c r="X281" s="489">
        <f t="shared" si="49"/>
        <v>1.1452252617160799</v>
      </c>
      <c r="Y281" s="489">
        <f t="shared" si="50"/>
        <v>1.71783789257412</v>
      </c>
      <c r="Z281" s="489">
        <f t="shared" si="51"/>
        <v>2.1813814508877716</v>
      </c>
      <c r="AA281" s="487">
        <v>1.687522615131579</v>
      </c>
      <c r="AB281" s="485">
        <v>3.978927734375</v>
      </c>
      <c r="AC281" s="485">
        <v>3.8182358398437501</v>
      </c>
      <c r="AD281" s="489">
        <f t="shared" si="52"/>
        <v>3.2490228271484374</v>
      </c>
      <c r="AE281" s="489">
        <f t="shared" si="53"/>
        <v>2.2457654102233668</v>
      </c>
    </row>
    <row r="282" spans="1:31" x14ac:dyDescent="0.2">
      <c r="A282" s="485">
        <v>2.5452456597327835</v>
      </c>
      <c r="B282" s="485">
        <f t="shared" si="44"/>
        <v>3.2986953073226228</v>
      </c>
      <c r="C282" s="486">
        <v>3.3399397645653486</v>
      </c>
      <c r="D282" s="486">
        <v>3.2574508500798967</v>
      </c>
      <c r="E282" s="487">
        <v>2.1882522705078125</v>
      </c>
      <c r="F282" s="486">
        <v>3.9592467454665297</v>
      </c>
      <c r="G282" s="487">
        <v>1.2493094396972657</v>
      </c>
      <c r="H282" s="487">
        <v>1.5933975207519531</v>
      </c>
      <c r="I282" s="487">
        <v>2.1300634008789059</v>
      </c>
      <c r="J282" s="487">
        <v>2.1135390624999997</v>
      </c>
      <c r="K282" s="487">
        <v>2.6484459887695309</v>
      </c>
      <c r="L282" s="487">
        <v>2.5193336840820311</v>
      </c>
      <c r="M282" s="481">
        <v>0.90568279125531159</v>
      </c>
      <c r="N282" s="481">
        <v>0.90568279125531159</v>
      </c>
      <c r="O282" s="486">
        <v>0.90568279125531159</v>
      </c>
      <c r="P282" s="486">
        <v>1.6272573855461681</v>
      </c>
      <c r="Q282" s="488">
        <f t="shared" si="45"/>
        <v>1.2664700884007398</v>
      </c>
      <c r="R282" s="487">
        <f t="shared" si="46"/>
        <v>1.6272573855461681</v>
      </c>
      <c r="S282" s="489">
        <v>2.9552576171875002</v>
      </c>
      <c r="T282" s="487">
        <f t="shared" si="54"/>
        <v>3.3399397645653486</v>
      </c>
      <c r="U282" s="487">
        <v>0</v>
      </c>
      <c r="V282" s="489">
        <f t="shared" si="47"/>
        <v>1.4645316469915513</v>
      </c>
      <c r="W282" s="489">
        <f t="shared" si="48"/>
        <v>1.3018059084369344</v>
      </c>
      <c r="X282" s="489">
        <f t="shared" si="49"/>
        <v>1.1390801698823176</v>
      </c>
      <c r="Y282" s="489">
        <f t="shared" si="50"/>
        <v>1.7086202548234766</v>
      </c>
      <c r="Z282" s="489">
        <f t="shared" si="51"/>
        <v>2.1696765140615573</v>
      </c>
      <c r="AA282" s="487">
        <v>1.6788437114514803</v>
      </c>
      <c r="AB282" s="485">
        <v>3.9584638671875001</v>
      </c>
      <c r="AC282" s="485">
        <v>3.7985986328124999</v>
      </c>
      <c r="AD282" s="489">
        <f t="shared" si="52"/>
        <v>3.2323130187988283</v>
      </c>
      <c r="AE282" s="489">
        <f t="shared" si="53"/>
        <v>2.2342153806915799</v>
      </c>
    </row>
    <row r="283" spans="1:31" x14ac:dyDescent="0.2">
      <c r="A283" s="485">
        <v>2.532155428644677</v>
      </c>
      <c r="B283" s="485">
        <f t="shared" si="44"/>
        <v>3.2808174408451052</v>
      </c>
      <c r="C283" s="486">
        <v>3.3218383664091431</v>
      </c>
      <c r="D283" s="486">
        <v>3.2397965152810668</v>
      </c>
      <c r="E283" s="487">
        <v>2.1769980444335935</v>
      </c>
      <c r="F283" s="486">
        <v>3.9377889028734683</v>
      </c>
      <c r="G283" s="487">
        <v>1.2428842553710937</v>
      </c>
      <c r="H283" s="487">
        <v>1.585202607421875</v>
      </c>
      <c r="I283" s="487">
        <v>2.1191085107421874</v>
      </c>
      <c r="J283" s="487">
        <v>2.1026691894531249</v>
      </c>
      <c r="K283" s="487">
        <v>2.6348250195312497</v>
      </c>
      <c r="L283" s="487">
        <v>2.506376748046875</v>
      </c>
      <c r="M283" s="481">
        <v>0.90074352247155753</v>
      </c>
      <c r="N283" s="481">
        <v>0.90074352247155753</v>
      </c>
      <c r="O283" s="486">
        <v>0.90074352247155753</v>
      </c>
      <c r="P283" s="486">
        <v>1.6183829079860705</v>
      </c>
      <c r="Q283" s="488">
        <f t="shared" si="45"/>
        <v>1.2595632152288141</v>
      </c>
      <c r="R283" s="487">
        <f t="shared" si="46"/>
        <v>1.6183829079860705</v>
      </c>
      <c r="S283" s="489">
        <v>2.9400587890625003</v>
      </c>
      <c r="T283" s="487">
        <f t="shared" si="54"/>
        <v>3.3218383664091431</v>
      </c>
      <c r="U283" s="487">
        <v>0</v>
      </c>
      <c r="V283" s="489">
        <f t="shared" si="47"/>
        <v>1.4565446171874634</v>
      </c>
      <c r="W283" s="489">
        <f t="shared" si="48"/>
        <v>1.2947063263888565</v>
      </c>
      <c r="X283" s="489">
        <f t="shared" si="49"/>
        <v>1.1328680355902494</v>
      </c>
      <c r="Y283" s="489">
        <f t="shared" si="50"/>
        <v>1.699302053385374</v>
      </c>
      <c r="Z283" s="489">
        <f t="shared" si="51"/>
        <v>2.1578438773147606</v>
      </c>
      <c r="AA283" s="487">
        <v>1.6702093698601974</v>
      </c>
      <c r="AB283" s="485">
        <v>3.9381052246093748</v>
      </c>
      <c r="AC283" s="485">
        <v>3.7790625000000002</v>
      </c>
      <c r="AD283" s="489">
        <f t="shared" si="52"/>
        <v>3.2156893005371097</v>
      </c>
      <c r="AE283" s="489">
        <f t="shared" si="53"/>
        <v>2.2227248577104803</v>
      </c>
    </row>
    <row r="284" spans="1:31" x14ac:dyDescent="0.2">
      <c r="A284" s="485">
        <v>2.5191325207831103</v>
      </c>
      <c r="B284" s="485">
        <f t="shared" si="44"/>
        <v>3.2638938737600092</v>
      </c>
      <c r="C284" s="486">
        <v>3.3047031995022982</v>
      </c>
      <c r="D284" s="486">
        <v>3.2230845480177202</v>
      </c>
      <c r="E284" s="487">
        <v>2.1658018383789059</v>
      </c>
      <c r="F284" s="486">
        <v>3.9174764545686456</v>
      </c>
      <c r="G284" s="487">
        <v>1.2364921069335937</v>
      </c>
      <c r="H284" s="487">
        <v>1.5770498474121093</v>
      </c>
      <c r="I284" s="487">
        <v>2.1082097460937499</v>
      </c>
      <c r="J284" s="487">
        <v>2.0918552050781249</v>
      </c>
      <c r="K284" s="487">
        <v>2.6212741479492188</v>
      </c>
      <c r="L284" s="487">
        <v>2.4934863574218751</v>
      </c>
      <c r="M284" s="481">
        <v>0.89606806054673382</v>
      </c>
      <c r="N284" s="481">
        <v>0.89606806054673382</v>
      </c>
      <c r="O284" s="486">
        <v>0.89606806054673382</v>
      </c>
      <c r="P284" s="486">
        <v>1.6099824171945165</v>
      </c>
      <c r="Q284" s="488">
        <f t="shared" si="45"/>
        <v>1.2530252388706251</v>
      </c>
      <c r="R284" s="487">
        <f t="shared" si="46"/>
        <v>1.6099824171945165</v>
      </c>
      <c r="S284" s="489">
        <v>2.9249380859374998</v>
      </c>
      <c r="T284" s="487">
        <f t="shared" si="54"/>
        <v>3.3047031995022982</v>
      </c>
      <c r="U284" s="487">
        <v>0</v>
      </c>
      <c r="V284" s="489">
        <f t="shared" si="47"/>
        <v>1.448984175475065</v>
      </c>
      <c r="W284" s="489">
        <f t="shared" si="48"/>
        <v>1.2879859337556132</v>
      </c>
      <c r="X284" s="489">
        <f t="shared" si="49"/>
        <v>1.1269876920361614</v>
      </c>
      <c r="Y284" s="489">
        <f t="shared" si="50"/>
        <v>1.6904815380542426</v>
      </c>
      <c r="Z284" s="489">
        <f t="shared" si="51"/>
        <v>2.1466432229260222</v>
      </c>
      <c r="AA284" s="487">
        <v>1.6616194811369243</v>
      </c>
      <c r="AB284" s="485">
        <v>3.9178513183593751</v>
      </c>
      <c r="AC284" s="485">
        <v>3.7596267089843751</v>
      </c>
      <c r="AD284" s="489">
        <f t="shared" si="52"/>
        <v>3.1991510314941403</v>
      </c>
      <c r="AE284" s="489">
        <f t="shared" si="53"/>
        <v>2.2112933983032632</v>
      </c>
    </row>
    <row r="285" spans="1:31" x14ac:dyDescent="0.2">
      <c r="A285" s="485">
        <v>2.5061765899037711</v>
      </c>
      <c r="B285" s="485">
        <f t="shared" si="44"/>
        <v>3.247059076016892</v>
      </c>
      <c r="C285" s="486">
        <v>3.287657911843922</v>
      </c>
      <c r="D285" s="486">
        <v>3.2064602401898621</v>
      </c>
      <c r="E285" s="487">
        <v>2.1546629418945309</v>
      </c>
      <c r="F285" s="486">
        <v>3.8972705513356143</v>
      </c>
      <c r="G285" s="487">
        <v>1.2301327575683594</v>
      </c>
      <c r="H285" s="487">
        <v>1.5689390039062499</v>
      </c>
      <c r="I285" s="487">
        <v>2.0973673437500002</v>
      </c>
      <c r="J285" s="487">
        <v>2.0810966357421874</v>
      </c>
      <c r="K285" s="487">
        <v>2.6077929003906251</v>
      </c>
      <c r="L285" s="487">
        <v>2.4806622753906251</v>
      </c>
      <c r="M285" s="481">
        <v>0.89141727656250136</v>
      </c>
      <c r="N285" s="481">
        <v>0.89141727656250136</v>
      </c>
      <c r="O285" s="486">
        <v>0.89141727656250136</v>
      </c>
      <c r="P285" s="486">
        <v>1.6016262657251565</v>
      </c>
      <c r="Q285" s="488">
        <f t="shared" si="45"/>
        <v>1.246521771143829</v>
      </c>
      <c r="R285" s="487">
        <f t="shared" si="46"/>
        <v>1.6016262657251565</v>
      </c>
      <c r="S285" s="489">
        <v>2.9098951171875003</v>
      </c>
      <c r="T285" s="487">
        <f t="shared" si="54"/>
        <v>3.287657911843922</v>
      </c>
      <c r="U285" s="487">
        <v>0</v>
      </c>
      <c r="V285" s="489">
        <f t="shared" si="47"/>
        <v>1.441463639152641</v>
      </c>
      <c r="W285" s="489">
        <f t="shared" si="48"/>
        <v>1.2813010125801254</v>
      </c>
      <c r="X285" s="489">
        <f t="shared" si="49"/>
        <v>1.1211383860076094</v>
      </c>
      <c r="Y285" s="489">
        <f t="shared" si="50"/>
        <v>1.6817075790114144</v>
      </c>
      <c r="Z285" s="489">
        <f t="shared" si="51"/>
        <v>2.1355016876335422</v>
      </c>
      <c r="AA285" s="487">
        <v>1.6530737176192434</v>
      </c>
      <c r="AB285" s="485">
        <v>3.8977021484374998</v>
      </c>
      <c r="AC285" s="485">
        <v>3.7402907714843749</v>
      </c>
      <c r="AD285" s="489">
        <f t="shared" si="52"/>
        <v>3.1826977844238282</v>
      </c>
      <c r="AE285" s="489">
        <f t="shared" si="53"/>
        <v>2.199920707152061</v>
      </c>
    </row>
    <row r="286" spans="1:31" x14ac:dyDescent="0.2">
      <c r="A286" s="485">
        <v>2.4932872915429178</v>
      </c>
      <c r="B286" s="485">
        <f t="shared" si="44"/>
        <v>3.2297438898177573</v>
      </c>
      <c r="C286" s="486">
        <v>3.2701262293059901</v>
      </c>
      <c r="D286" s="486">
        <v>3.1893615503295245</v>
      </c>
      <c r="E286" s="487">
        <v>2.1435815917968748</v>
      </c>
      <c r="F286" s="486">
        <v>3.8764880636490755</v>
      </c>
      <c r="G286" s="487">
        <v>1.2238062072753906</v>
      </c>
      <c r="H286" s="487">
        <v>1.5608699584960937</v>
      </c>
      <c r="I286" s="487">
        <v>2.0865803564453125</v>
      </c>
      <c r="J286" s="487">
        <v>2.0703937182617187</v>
      </c>
      <c r="K286" s="487">
        <v>2.5943808032226561</v>
      </c>
      <c r="L286" s="487">
        <v>2.4679042651367187</v>
      </c>
      <c r="M286" s="481">
        <v>0.88663393669685897</v>
      </c>
      <c r="N286" s="481">
        <v>0.88663393669685897</v>
      </c>
      <c r="O286" s="486">
        <v>0.88663393669685897</v>
      </c>
      <c r="P286" s="486">
        <v>1.5930319485987867</v>
      </c>
      <c r="Q286" s="488">
        <f t="shared" si="45"/>
        <v>1.2398329426478227</v>
      </c>
      <c r="R286" s="487">
        <f t="shared" si="46"/>
        <v>1.5930319485987867</v>
      </c>
      <c r="S286" s="489">
        <v>2.8949292968750004</v>
      </c>
      <c r="T286" s="487">
        <f t="shared" si="54"/>
        <v>3.2701262293059901</v>
      </c>
      <c r="U286" s="487">
        <v>0</v>
      </c>
      <c r="V286" s="489">
        <f t="shared" si="47"/>
        <v>1.4337287537389081</v>
      </c>
      <c r="W286" s="489">
        <f t="shared" si="48"/>
        <v>1.2744255588790294</v>
      </c>
      <c r="X286" s="489">
        <f t="shared" si="49"/>
        <v>1.1151223640191505</v>
      </c>
      <c r="Y286" s="489">
        <f t="shared" si="50"/>
        <v>1.6726835460287262</v>
      </c>
      <c r="Z286" s="489">
        <f t="shared" si="51"/>
        <v>2.1240425981317155</v>
      </c>
      <c r="AA286" s="487">
        <v>1.6445719700863486</v>
      </c>
      <c r="AB286" s="485">
        <v>3.8776560058593752</v>
      </c>
      <c r="AC286" s="485">
        <v>3.7210544433593751</v>
      </c>
      <c r="AD286" s="489">
        <f t="shared" si="52"/>
        <v>3.1663289184570318</v>
      </c>
      <c r="AE286" s="489">
        <f t="shared" si="53"/>
        <v>2.1886063412800683</v>
      </c>
    </row>
    <row r="287" spans="1:31" x14ac:dyDescent="0.2">
      <c r="A287" s="485">
        <v>2.4804642830092343</v>
      </c>
      <c r="B287" s="485">
        <f t="shared" si="44"/>
        <v>3.2125215400020597</v>
      </c>
      <c r="C287" s="486">
        <v>3.2526885439092776</v>
      </c>
      <c r="D287" s="486">
        <v>3.1723545360948413</v>
      </c>
      <c r="E287" s="487">
        <v>2.1325570776367186</v>
      </c>
      <c r="F287" s="486">
        <v>3.8558170024856753</v>
      </c>
      <c r="G287" s="487">
        <v>1.217512100830078</v>
      </c>
      <c r="H287" s="487">
        <v>1.5528423559570312</v>
      </c>
      <c r="I287" s="487">
        <v>2.0758492578124996</v>
      </c>
      <c r="J287" s="487">
        <v>2.0597455053710938</v>
      </c>
      <c r="K287" s="487">
        <v>2.5810378564453123</v>
      </c>
      <c r="L287" s="487">
        <v>2.4552118530273437</v>
      </c>
      <c r="M287" s="481">
        <v>0.88187640370656517</v>
      </c>
      <c r="N287" s="481">
        <v>0.88187640370656517</v>
      </c>
      <c r="O287" s="486">
        <v>0.88187640370656517</v>
      </c>
      <c r="P287" s="486">
        <v>1.5844839991730233</v>
      </c>
      <c r="Q287" s="488">
        <f t="shared" si="45"/>
        <v>1.2331802014397941</v>
      </c>
      <c r="R287" s="487">
        <f t="shared" si="46"/>
        <v>1.5844839991730233</v>
      </c>
      <c r="S287" s="489">
        <v>2.8800406249999999</v>
      </c>
      <c r="T287" s="487">
        <f t="shared" si="54"/>
        <v>3.2526885439092776</v>
      </c>
      <c r="U287" s="487">
        <v>0</v>
      </c>
      <c r="V287" s="489">
        <f t="shared" si="47"/>
        <v>1.426035599255721</v>
      </c>
      <c r="W287" s="489">
        <f t="shared" si="48"/>
        <v>1.2675871993384187</v>
      </c>
      <c r="X287" s="489">
        <f t="shared" si="49"/>
        <v>1.1091387994211162</v>
      </c>
      <c r="Y287" s="489">
        <f t="shared" si="50"/>
        <v>1.6637081991316747</v>
      </c>
      <c r="Z287" s="489">
        <f t="shared" si="51"/>
        <v>2.1126453322306977</v>
      </c>
      <c r="AA287" s="487">
        <v>1.6361139108758225</v>
      </c>
      <c r="AB287" s="485">
        <v>3.8577131347656248</v>
      </c>
      <c r="AC287" s="485">
        <v>3.7019167480468749</v>
      </c>
      <c r="AD287" s="489">
        <f t="shared" si="52"/>
        <v>3.1500444335937501</v>
      </c>
      <c r="AE287" s="489">
        <f t="shared" si="53"/>
        <v>2.1773503006872841</v>
      </c>
    </row>
    <row r="288" spans="1:31" x14ac:dyDescent="0.2">
      <c r="A288" s="485">
        <v>2.467707223372825</v>
      </c>
      <c r="B288" s="485">
        <f t="shared" si="44"/>
        <v>3.1953905278056016</v>
      </c>
      <c r="C288" s="486">
        <v>3.2353433381501433</v>
      </c>
      <c r="D288" s="486">
        <v>3.1554377174610599</v>
      </c>
      <c r="E288" s="487">
        <v>2.1215893994140624</v>
      </c>
      <c r="F288" s="486">
        <v>3.8352555689592722</v>
      </c>
      <c r="G288" s="487">
        <v>1.2112504382324218</v>
      </c>
      <c r="H288" s="487">
        <v>1.5448560778808593</v>
      </c>
      <c r="I288" s="487">
        <v>2.0651731005859375</v>
      </c>
      <c r="J288" s="487">
        <v>2.0491522338867187</v>
      </c>
      <c r="K288" s="487">
        <v>2.5677633496093746</v>
      </c>
      <c r="L288" s="487">
        <v>2.4425845654296876</v>
      </c>
      <c r="M288" s="481">
        <v>0.8771442601085796</v>
      </c>
      <c r="N288" s="481">
        <v>0.8771442601085796</v>
      </c>
      <c r="O288" s="486">
        <v>0.8771442601085796</v>
      </c>
      <c r="P288" s="486">
        <v>1.575981667348197</v>
      </c>
      <c r="Q288" s="488">
        <f t="shared" si="45"/>
        <v>1.2265629637283884</v>
      </c>
      <c r="R288" s="487">
        <f t="shared" si="46"/>
        <v>1.575981667348197</v>
      </c>
      <c r="S288" s="489">
        <v>2.8652285156250001</v>
      </c>
      <c r="T288" s="487">
        <f t="shared" si="54"/>
        <v>3.2353433381501433</v>
      </c>
      <c r="U288" s="487">
        <v>0</v>
      </c>
      <c r="V288" s="489">
        <f t="shared" si="47"/>
        <v>1.4183835006133774</v>
      </c>
      <c r="W288" s="489">
        <f t="shared" si="48"/>
        <v>1.2607853338785577</v>
      </c>
      <c r="X288" s="489">
        <f t="shared" si="49"/>
        <v>1.1031871671437379</v>
      </c>
      <c r="Y288" s="489">
        <f t="shared" si="50"/>
        <v>1.6547807507156069</v>
      </c>
      <c r="Z288" s="489">
        <f t="shared" si="51"/>
        <v>2.101308889797596</v>
      </c>
      <c r="AA288" s="487">
        <v>1.6276993215460527</v>
      </c>
      <c r="AB288" s="485">
        <v>3.837873046875</v>
      </c>
      <c r="AC288" s="485">
        <v>3.6828779296874998</v>
      </c>
      <c r="AD288" s="489">
        <f t="shared" si="52"/>
        <v>3.133843688964844</v>
      </c>
      <c r="AE288" s="489">
        <f t="shared" si="53"/>
        <v>2.1661521423969061</v>
      </c>
    </row>
    <row r="289" spans="1:31" x14ac:dyDescent="0.2">
      <c r="A289" s="485">
        <v>2.4550157734578826</v>
      </c>
      <c r="B289" s="485">
        <f t="shared" si="44"/>
        <v>3.1783513645328934</v>
      </c>
      <c r="C289" s="486">
        <v>3.2180911297260706</v>
      </c>
      <c r="D289" s="486">
        <v>3.1386115993397161</v>
      </c>
      <c r="E289" s="487">
        <v>2.1106780834960936</v>
      </c>
      <c r="F289" s="486">
        <v>3.8148043767611974</v>
      </c>
      <c r="G289" s="487">
        <v>1.2050209826660154</v>
      </c>
      <c r="H289" s="487">
        <v>1.5369108874511719</v>
      </c>
      <c r="I289" s="487">
        <v>2.0545518847656252</v>
      </c>
      <c r="J289" s="487">
        <v>2.0386134301757814</v>
      </c>
      <c r="K289" s="487">
        <v>2.5545572827148435</v>
      </c>
      <c r="L289" s="487">
        <v>2.43002240234375</v>
      </c>
      <c r="M289" s="481">
        <v>0.87243764717397887</v>
      </c>
      <c r="N289" s="481">
        <v>0.87243764717397887</v>
      </c>
      <c r="O289" s="486">
        <v>0.87243764717397887</v>
      </c>
      <c r="P289" s="486">
        <v>1.5675252069487222</v>
      </c>
      <c r="Q289" s="488">
        <f t="shared" si="45"/>
        <v>1.2199814270613505</v>
      </c>
      <c r="R289" s="487">
        <f t="shared" si="46"/>
        <v>1.5675252069487222</v>
      </c>
      <c r="S289" s="489">
        <v>2.8504925781250008</v>
      </c>
      <c r="T289" s="487">
        <f t="shared" si="54"/>
        <v>3.2180911297260706</v>
      </c>
      <c r="U289" s="487">
        <v>0</v>
      </c>
      <c r="V289" s="489">
        <f t="shared" si="47"/>
        <v>1.4107726862538501</v>
      </c>
      <c r="W289" s="489">
        <f t="shared" si="48"/>
        <v>1.2540201655589778</v>
      </c>
      <c r="X289" s="489">
        <f t="shared" si="49"/>
        <v>1.0972676448641054</v>
      </c>
      <c r="Y289" s="489">
        <f t="shared" si="50"/>
        <v>1.6459014672961585</v>
      </c>
      <c r="Z289" s="489">
        <f t="shared" si="51"/>
        <v>2.090033609264963</v>
      </c>
      <c r="AA289" s="487">
        <v>1.6193280928762335</v>
      </c>
      <c r="AB289" s="485">
        <v>3.818134765625</v>
      </c>
      <c r="AC289" s="485">
        <v>3.6639367675781251</v>
      </c>
      <c r="AD289" s="489">
        <f t="shared" si="52"/>
        <v>3.1177262573242195</v>
      </c>
      <c r="AE289" s="489">
        <f t="shared" si="53"/>
        <v>2.1550115710910647</v>
      </c>
    </row>
    <row r="290" spans="1:31" x14ac:dyDescent="0.2">
      <c r="A290" s="485">
        <v>2.442389595832501</v>
      </c>
      <c r="B290" s="485">
        <f t="shared" si="44"/>
        <v>3.1611257234778929</v>
      </c>
      <c r="C290" s="486">
        <v>3.2006501119388222</v>
      </c>
      <c r="D290" s="486">
        <v>3.121601335016964</v>
      </c>
      <c r="E290" s="487">
        <v>2.0998228930664062</v>
      </c>
      <c r="F290" s="486">
        <v>3.7941293653000931</v>
      </c>
      <c r="G290" s="487">
        <v>1.1988234973144529</v>
      </c>
      <c r="H290" s="487">
        <v>1.5290065478515624</v>
      </c>
      <c r="I290" s="487">
        <v>2.0439851367187498</v>
      </c>
      <c r="J290" s="487">
        <v>2.028128857421875</v>
      </c>
      <c r="K290" s="487">
        <v>2.5414191821289065</v>
      </c>
      <c r="L290" s="487">
        <v>2.4175246533203123</v>
      </c>
      <c r="M290" s="481">
        <v>0.86767968547031671</v>
      </c>
      <c r="N290" s="481">
        <v>0.86767968547031671</v>
      </c>
      <c r="O290" s="486">
        <v>0.86767968547031671</v>
      </c>
      <c r="P290" s="486">
        <v>1.5589764872455489</v>
      </c>
      <c r="Q290" s="488">
        <f t="shared" si="45"/>
        <v>1.2133280863579328</v>
      </c>
      <c r="R290" s="487">
        <f t="shared" si="46"/>
        <v>1.5589764872455489</v>
      </c>
      <c r="S290" s="489">
        <v>2.8358324218750002</v>
      </c>
      <c r="T290" s="487">
        <f t="shared" si="54"/>
        <v>3.2006501119388222</v>
      </c>
      <c r="U290" s="487">
        <v>0</v>
      </c>
      <c r="V290" s="489">
        <f t="shared" si="47"/>
        <v>1.403078838520994</v>
      </c>
      <c r="W290" s="489">
        <f t="shared" si="48"/>
        <v>1.2471811897964393</v>
      </c>
      <c r="X290" s="489">
        <f t="shared" si="49"/>
        <v>1.0912835410718842</v>
      </c>
      <c r="Y290" s="489">
        <f t="shared" si="50"/>
        <v>1.6369253116078262</v>
      </c>
      <c r="Z290" s="489">
        <f t="shared" si="51"/>
        <v>2.0786353163273987</v>
      </c>
      <c r="AA290" s="487">
        <v>1.6109998972039474</v>
      </c>
      <c r="AB290" s="485">
        <v>3.7984980468749998</v>
      </c>
      <c r="AC290" s="485">
        <v>3.6450930175781249</v>
      </c>
      <c r="AD290" s="489">
        <f t="shared" si="52"/>
        <v>3.1016917114257816</v>
      </c>
      <c r="AE290" s="489">
        <f t="shared" si="53"/>
        <v>2.1439282914518891</v>
      </c>
    </row>
    <row r="291" spans="1:31" x14ac:dyDescent="0.2">
      <c r="A291" s="485">
        <v>2.429828354800935</v>
      </c>
      <c r="B291" s="485">
        <f t="shared" si="44"/>
        <v>3.1442687833300607</v>
      </c>
      <c r="C291" s="486">
        <v>3.1835824050234063</v>
      </c>
      <c r="D291" s="486">
        <v>3.1049551616367155</v>
      </c>
      <c r="E291" s="487">
        <v>2.0890233544921877</v>
      </c>
      <c r="F291" s="486">
        <v>3.7738968857283428</v>
      </c>
      <c r="G291" s="487">
        <v>1.1926579821777343</v>
      </c>
      <c r="H291" s="487">
        <v>1.5211428222656249</v>
      </c>
      <c r="I291" s="487">
        <v>2.0334728564453126</v>
      </c>
      <c r="J291" s="487">
        <v>2.0176980419921873</v>
      </c>
      <c r="K291" s="487">
        <v>2.5283488110351562</v>
      </c>
      <c r="L291" s="487">
        <v>2.405091318359375</v>
      </c>
      <c r="M291" s="481">
        <v>0.86302372137892835</v>
      </c>
      <c r="N291" s="481">
        <v>0.86302372137892835</v>
      </c>
      <c r="O291" s="486">
        <v>0.86302372137892835</v>
      </c>
      <c r="P291" s="486">
        <v>1.5506110285797743</v>
      </c>
      <c r="Q291" s="488">
        <f t="shared" si="45"/>
        <v>1.2068173749793514</v>
      </c>
      <c r="R291" s="487">
        <f t="shared" si="46"/>
        <v>1.5506110285797743</v>
      </c>
      <c r="S291" s="489">
        <v>2.8212478515625001</v>
      </c>
      <c r="T291" s="487">
        <f t="shared" si="54"/>
        <v>3.1835824050234063</v>
      </c>
      <c r="U291" s="487">
        <v>0</v>
      </c>
      <c r="V291" s="489">
        <f t="shared" si="47"/>
        <v>1.3955499257217969</v>
      </c>
      <c r="W291" s="489">
        <f t="shared" si="48"/>
        <v>1.2404888228638196</v>
      </c>
      <c r="X291" s="489">
        <f t="shared" si="49"/>
        <v>1.085427720005842</v>
      </c>
      <c r="Y291" s="489">
        <f t="shared" si="50"/>
        <v>1.6281415800087631</v>
      </c>
      <c r="Z291" s="489">
        <f t="shared" si="51"/>
        <v>2.0674813714396989</v>
      </c>
      <c r="AA291" s="487">
        <v>1.6027145160875822</v>
      </c>
      <c r="AB291" s="485">
        <v>3.7789621582031252</v>
      </c>
      <c r="AC291" s="485">
        <v>3.6263464355468749</v>
      </c>
      <c r="AD291" s="489">
        <f t="shared" si="52"/>
        <v>3.0857398376464844</v>
      </c>
      <c r="AE291" s="489">
        <f t="shared" si="53"/>
        <v>2.132902155820446</v>
      </c>
    </row>
    <row r="292" spans="1:31" x14ac:dyDescent="0.2">
      <c r="A292" s="485">
        <v>2.4173317163930044</v>
      </c>
      <c r="B292" s="485">
        <f t="shared" si="44"/>
        <v>3.1275022226526601</v>
      </c>
      <c r="C292" s="486">
        <v>3.1666062076167716</v>
      </c>
      <c r="D292" s="486">
        <v>3.0883982376885486</v>
      </c>
      <c r="E292" s="487">
        <v>2.0782794677734375</v>
      </c>
      <c r="F292" s="486">
        <v>3.7537728837790576</v>
      </c>
      <c r="G292" s="487">
        <v>1.1865240820312499</v>
      </c>
      <c r="H292" s="487">
        <v>1.5133195922851563</v>
      </c>
      <c r="I292" s="487">
        <v>2.0230148071289062</v>
      </c>
      <c r="J292" s="487">
        <v>2.0073209838867188</v>
      </c>
      <c r="K292" s="487">
        <v>2.5153454589843749</v>
      </c>
      <c r="L292" s="487">
        <v>2.392722160644531</v>
      </c>
      <c r="M292" s="481">
        <v>0.85839287695043431</v>
      </c>
      <c r="N292" s="481">
        <v>0.85839287695043431</v>
      </c>
      <c r="O292" s="486">
        <v>0.85839287695043431</v>
      </c>
      <c r="P292" s="486">
        <v>1.5422907028870028</v>
      </c>
      <c r="Q292" s="488">
        <f t="shared" si="45"/>
        <v>1.2003417899187185</v>
      </c>
      <c r="R292" s="487">
        <f t="shared" si="46"/>
        <v>1.5422907028870028</v>
      </c>
      <c r="S292" s="489">
        <v>2.8067380859375004</v>
      </c>
      <c r="T292" s="487">
        <f t="shared" si="54"/>
        <v>3.1666062076167716</v>
      </c>
      <c r="U292" s="487">
        <v>0</v>
      </c>
      <c r="V292" s="489">
        <f t="shared" si="47"/>
        <v>1.3880616325983026</v>
      </c>
      <c r="W292" s="489">
        <f t="shared" si="48"/>
        <v>1.2338325623096023</v>
      </c>
      <c r="X292" s="489">
        <f t="shared" si="49"/>
        <v>1.0796034920209019</v>
      </c>
      <c r="Y292" s="489">
        <f t="shared" si="50"/>
        <v>1.6194052380313533</v>
      </c>
      <c r="Z292" s="489">
        <f t="shared" si="51"/>
        <v>2.0563876038493372</v>
      </c>
      <c r="AA292" s="487">
        <v>1.5944717310855263</v>
      </c>
      <c r="AB292" s="485">
        <v>3.7595268554687502</v>
      </c>
      <c r="AC292" s="485">
        <v>3.6076962890625</v>
      </c>
      <c r="AD292" s="489">
        <f t="shared" si="52"/>
        <v>3.0698697814941411</v>
      </c>
      <c r="AE292" s="489">
        <f t="shared" si="53"/>
        <v>2.1219325735609957</v>
      </c>
    </row>
    <row r="293" spans="1:31" x14ac:dyDescent="0.2">
      <c r="A293" s="485">
        <v>2.4048993483567611</v>
      </c>
      <c r="B293" s="485">
        <f t="shared" si="44"/>
        <v>3.1108245823462619</v>
      </c>
      <c r="C293" s="486">
        <v>3.1497200423759852</v>
      </c>
      <c r="D293" s="486">
        <v>3.071929122316539</v>
      </c>
      <c r="E293" s="487">
        <v>2.0675909960937497</v>
      </c>
      <c r="F293" s="486">
        <v>3.7337556081735794</v>
      </c>
      <c r="G293" s="487">
        <v>1.1804217968749999</v>
      </c>
      <c r="H293" s="487">
        <v>1.50553662109375</v>
      </c>
      <c r="I293" s="487">
        <v>2.0126105151367191</v>
      </c>
      <c r="J293" s="487">
        <v>1.9969974462890625</v>
      </c>
      <c r="K293" s="487">
        <v>2.5024088891601561</v>
      </c>
      <c r="L293" s="487">
        <v>2.3804162329101559</v>
      </c>
      <c r="M293" s="481">
        <v>0.85378674581896907</v>
      </c>
      <c r="N293" s="481">
        <v>0.85378674581896907</v>
      </c>
      <c r="O293" s="486">
        <v>0.85378674581896907</v>
      </c>
      <c r="P293" s="486">
        <v>1.5340147800420056</v>
      </c>
      <c r="Q293" s="488">
        <f t="shared" si="45"/>
        <v>1.1939007629304874</v>
      </c>
      <c r="R293" s="487">
        <f t="shared" si="46"/>
        <v>1.5340147800420056</v>
      </c>
      <c r="S293" s="489">
        <v>2.7923029296875002</v>
      </c>
      <c r="T293" s="487">
        <f t="shared" si="54"/>
        <v>3.1497200423759852</v>
      </c>
      <c r="U293" s="487">
        <v>0</v>
      </c>
      <c r="V293" s="489">
        <f t="shared" si="47"/>
        <v>1.3806133020378051</v>
      </c>
      <c r="W293" s="489">
        <f t="shared" si="48"/>
        <v>1.2272118240336045</v>
      </c>
      <c r="X293" s="489">
        <f t="shared" si="49"/>
        <v>1.073810346029404</v>
      </c>
      <c r="Y293" s="489">
        <f t="shared" si="50"/>
        <v>1.6107155190441058</v>
      </c>
      <c r="Z293" s="489">
        <f t="shared" si="51"/>
        <v>2.0453530400560074</v>
      </c>
      <c r="AA293" s="487">
        <v>1.5862713237561679</v>
      </c>
      <c r="AB293" s="485">
        <v>3.7401916503906252</v>
      </c>
      <c r="AC293" s="485">
        <v>3.589141845703125</v>
      </c>
      <c r="AD293" s="489">
        <f t="shared" si="52"/>
        <v>3.0540813293457032</v>
      </c>
      <c r="AE293" s="489">
        <f t="shared" si="53"/>
        <v>2.1110193970146041</v>
      </c>
    </row>
    <row r="294" spans="1:31" x14ac:dyDescent="0.2">
      <c r="A294" s="485">
        <v>2.3925309201491181</v>
      </c>
      <c r="B294" s="485">
        <f t="shared" si="44"/>
        <v>3.0942363601837108</v>
      </c>
      <c r="C294" s="486">
        <v>3.1329244132976761</v>
      </c>
      <c r="D294" s="486">
        <v>3.0555483070697451</v>
      </c>
      <c r="E294" s="487">
        <v>2.0569572290039062</v>
      </c>
      <c r="F294" s="486">
        <v>3.7138456563619142</v>
      </c>
      <c r="G294" s="487">
        <v>1.1743508898925781</v>
      </c>
      <c r="H294" s="487">
        <v>1.4977936718749998</v>
      </c>
      <c r="I294" s="487">
        <v>2.0022595068359377</v>
      </c>
      <c r="J294" s="487">
        <v>1.98672671875</v>
      </c>
      <c r="K294" s="487">
        <v>2.4895391015624999</v>
      </c>
      <c r="L294" s="487">
        <v>2.3681737719726561</v>
      </c>
      <c r="M294" s="481">
        <v>0.84920546549369524</v>
      </c>
      <c r="N294" s="481">
        <v>0.84920546549369524</v>
      </c>
      <c r="O294" s="486">
        <v>0.84920546549369524</v>
      </c>
      <c r="P294" s="486">
        <v>1.5257835071100927</v>
      </c>
      <c r="Q294" s="488">
        <f t="shared" si="45"/>
        <v>1.1874944863018939</v>
      </c>
      <c r="R294" s="487">
        <f t="shared" si="46"/>
        <v>1.5257835071100927</v>
      </c>
      <c r="S294" s="489">
        <v>2.7779419921875004</v>
      </c>
      <c r="T294" s="487">
        <f t="shared" si="54"/>
        <v>3.1329244132976761</v>
      </c>
      <c r="U294" s="487">
        <v>0</v>
      </c>
      <c r="V294" s="489">
        <f t="shared" si="47"/>
        <v>1.3732051563990835</v>
      </c>
      <c r="W294" s="489">
        <f t="shared" si="48"/>
        <v>1.2206268056880742</v>
      </c>
      <c r="X294" s="489">
        <f t="shared" si="49"/>
        <v>1.0680484549770648</v>
      </c>
      <c r="Y294" s="489">
        <f t="shared" si="50"/>
        <v>1.6020726824655973</v>
      </c>
      <c r="Z294" s="489">
        <f t="shared" si="51"/>
        <v>2.0343780094801236</v>
      </c>
      <c r="AA294" s="487">
        <v>1.5781130756578947</v>
      </c>
      <c r="AB294" s="485">
        <v>3.720955810546875</v>
      </c>
      <c r="AC294" s="485">
        <v>3.57068310546875</v>
      </c>
      <c r="AD294" s="489">
        <f t="shared" si="52"/>
        <v>3.0383740539550788</v>
      </c>
      <c r="AE294" s="489">
        <f t="shared" si="53"/>
        <v>2.1001623308634012</v>
      </c>
    </row>
    <row r="295" spans="1:31" x14ac:dyDescent="0.2">
      <c r="A295" s="485">
        <v>2.3802261029260698</v>
      </c>
      <c r="B295" s="485">
        <f t="shared" si="44"/>
        <v>3.0774665953695903</v>
      </c>
      <c r="C295" s="486">
        <v>3.115944971692155</v>
      </c>
      <c r="D295" s="486">
        <v>3.0389882190470257</v>
      </c>
      <c r="E295" s="487">
        <v>2.046378166503906</v>
      </c>
      <c r="F295" s="486">
        <v>3.6937178086594749</v>
      </c>
      <c r="G295" s="487">
        <v>1.1683112426757811</v>
      </c>
      <c r="H295" s="487">
        <v>1.4900905078125</v>
      </c>
      <c r="I295" s="487">
        <v>1.9919617822265623</v>
      </c>
      <c r="J295" s="487">
        <v>1.9765090380859374</v>
      </c>
      <c r="K295" s="487">
        <v>2.4767351489257812</v>
      </c>
      <c r="L295" s="487">
        <v>2.3559940673828126</v>
      </c>
      <c r="M295" s="481">
        <v>0.8445742037680608</v>
      </c>
      <c r="N295" s="481">
        <v>0.8445742037680608</v>
      </c>
      <c r="O295" s="486">
        <v>0.8445742037680608</v>
      </c>
      <c r="P295" s="486">
        <v>1.5174624316516636</v>
      </c>
      <c r="Q295" s="488">
        <f t="shared" si="45"/>
        <v>1.1810183177098623</v>
      </c>
      <c r="R295" s="487">
        <f t="shared" si="46"/>
        <v>1.5174624316516636</v>
      </c>
      <c r="S295" s="489">
        <v>2.7636548828125003</v>
      </c>
      <c r="T295" s="487">
        <f t="shared" si="54"/>
        <v>3.115944971692155</v>
      </c>
      <c r="U295" s="487">
        <v>0</v>
      </c>
      <c r="V295" s="489">
        <f t="shared" si="47"/>
        <v>1.3657161884864972</v>
      </c>
      <c r="W295" s="489">
        <f t="shared" si="48"/>
        <v>1.2139699453213311</v>
      </c>
      <c r="X295" s="489">
        <f t="shared" si="49"/>
        <v>1.0622237021561645</v>
      </c>
      <c r="Y295" s="489">
        <f t="shared" si="50"/>
        <v>1.5933355532342468</v>
      </c>
      <c r="Z295" s="489">
        <f t="shared" si="51"/>
        <v>2.023283242202218</v>
      </c>
      <c r="AA295" s="487">
        <v>1.5699967683490954</v>
      </c>
      <c r="AB295" s="485">
        <v>3.701819091796875</v>
      </c>
      <c r="AC295" s="485">
        <v>3.5523190917968752</v>
      </c>
      <c r="AD295" s="489">
        <f t="shared" si="52"/>
        <v>3.022747528076172</v>
      </c>
      <c r="AE295" s="489">
        <f t="shared" si="53"/>
        <v>2.0893610797895179</v>
      </c>
    </row>
    <row r="296" spans="1:31" x14ac:dyDescent="0.2">
      <c r="A296" s="485">
        <v>2.3679845695361728</v>
      </c>
      <c r="B296" s="485">
        <f t="shared" si="44"/>
        <v>3.0615919807901628</v>
      </c>
      <c r="C296" s="486">
        <v>3.0998718726207488</v>
      </c>
      <c r="D296" s="486">
        <v>3.0233120889595768</v>
      </c>
      <c r="E296" s="487">
        <v>2.0358535717773436</v>
      </c>
      <c r="F296" s="486">
        <v>3.6746643616892096</v>
      </c>
      <c r="G296" s="487">
        <v>1.1623026184082033</v>
      </c>
      <c r="H296" s="487">
        <v>1.4824270104980468</v>
      </c>
      <c r="I296" s="487">
        <v>1.9817171044921873</v>
      </c>
      <c r="J296" s="487">
        <v>1.9663438122558594</v>
      </c>
      <c r="K296" s="487">
        <v>2.4639972680664064</v>
      </c>
      <c r="L296" s="487">
        <v>2.3438771191406249</v>
      </c>
      <c r="M296" s="481">
        <v>0.840190298212381</v>
      </c>
      <c r="N296" s="481">
        <v>0.840190298212381</v>
      </c>
      <c r="O296" s="486">
        <v>0.840190298212381</v>
      </c>
      <c r="P296" s="486">
        <v>1.5095857856980301</v>
      </c>
      <c r="Q296" s="488">
        <f t="shared" si="45"/>
        <v>1.1748880419552057</v>
      </c>
      <c r="R296" s="487">
        <f t="shared" si="46"/>
        <v>1.5095857856980301</v>
      </c>
      <c r="S296" s="489">
        <v>2.7494414062499999</v>
      </c>
      <c r="T296" s="487">
        <f t="shared" si="54"/>
        <v>3.0998718726207488</v>
      </c>
      <c r="U296" s="487">
        <v>0</v>
      </c>
      <c r="V296" s="489">
        <f t="shared" si="47"/>
        <v>1.3586272071282273</v>
      </c>
      <c r="W296" s="489">
        <f t="shared" si="48"/>
        <v>1.2076686285584242</v>
      </c>
      <c r="X296" s="489">
        <f t="shared" si="49"/>
        <v>1.0567100499886211</v>
      </c>
      <c r="Y296" s="489">
        <f t="shared" si="50"/>
        <v>1.5850650749829318</v>
      </c>
      <c r="Z296" s="489">
        <f t="shared" si="51"/>
        <v>2.0127810475973735</v>
      </c>
      <c r="AA296" s="487">
        <v>1.5619222926089638</v>
      </c>
      <c r="AB296" s="485">
        <v>3.682780517578125</v>
      </c>
      <c r="AC296" s="485">
        <v>3.5340493164062501</v>
      </c>
      <c r="AD296" s="489">
        <f t="shared" si="52"/>
        <v>3.0072015380859374</v>
      </c>
      <c r="AE296" s="489">
        <f t="shared" si="53"/>
        <v>2.0786154961340197</v>
      </c>
    </row>
    <row r="297" spans="1:31" x14ac:dyDescent="0.2">
      <c r="A297" s="485">
        <v>2.3558059945095446</v>
      </c>
      <c r="B297" s="485">
        <f t="shared" si="44"/>
        <v>3.0458006334724956</v>
      </c>
      <c r="C297" s="486">
        <v>3.0838830819236334</v>
      </c>
      <c r="D297" s="486">
        <v>3.0077181850213575</v>
      </c>
      <c r="E297" s="487">
        <v>2.0253832080078125</v>
      </c>
      <c r="F297" s="486">
        <v>3.655710855939462</v>
      </c>
      <c r="G297" s="487">
        <v>1.1563248986816406</v>
      </c>
      <c r="H297" s="487">
        <v>1.4748028247070313</v>
      </c>
      <c r="I297" s="487">
        <v>1.9715251184082032</v>
      </c>
      <c r="J297" s="487">
        <v>1.9562308044433594</v>
      </c>
      <c r="K297" s="487">
        <v>2.4513247485351561</v>
      </c>
      <c r="L297" s="487">
        <v>2.3318226904296875</v>
      </c>
      <c r="M297" s="481">
        <v>0.83582953170961172</v>
      </c>
      <c r="N297" s="481">
        <v>0.83582953170961172</v>
      </c>
      <c r="O297" s="486">
        <v>0.83582953170961172</v>
      </c>
      <c r="P297" s="486">
        <v>1.5017507141180138</v>
      </c>
      <c r="Q297" s="488">
        <f t="shared" si="45"/>
        <v>1.1687901229138127</v>
      </c>
      <c r="R297" s="487">
        <f t="shared" si="46"/>
        <v>1.5017507141180138</v>
      </c>
      <c r="S297" s="489">
        <v>2.7353009765625003</v>
      </c>
      <c r="T297" s="487">
        <f t="shared" si="54"/>
        <v>3.0838830819236334</v>
      </c>
      <c r="U297" s="487">
        <v>0</v>
      </c>
      <c r="V297" s="489">
        <f t="shared" si="47"/>
        <v>1.3515756427062124</v>
      </c>
      <c r="W297" s="489">
        <f t="shared" si="48"/>
        <v>1.2014005712944111</v>
      </c>
      <c r="X297" s="489">
        <f t="shared" si="49"/>
        <v>1.0512254998826096</v>
      </c>
      <c r="Y297" s="489">
        <f t="shared" si="50"/>
        <v>1.5768382498239146</v>
      </c>
      <c r="Z297" s="489">
        <f t="shared" si="51"/>
        <v>2.0023342854906852</v>
      </c>
      <c r="AA297" s="487">
        <v>1.5538893207750821</v>
      </c>
      <c r="AB297" s="485">
        <v>3.6638398437499999</v>
      </c>
      <c r="AC297" s="485">
        <v>3.5158737792968751</v>
      </c>
      <c r="AD297" s="489">
        <f t="shared" si="52"/>
        <v>2.9917354431152345</v>
      </c>
      <c r="AE297" s="489">
        <f t="shared" si="53"/>
        <v>2.0679251369201022</v>
      </c>
    </row>
    <row r="298" spans="1:31" x14ac:dyDescent="0.2">
      <c r="A298" s="485">
        <v>2.3436900540505303</v>
      </c>
      <c r="B298" s="485">
        <f t="shared" si="44"/>
        <v>3.0295586730217137</v>
      </c>
      <c r="C298" s="486">
        <v>3.06743804395858</v>
      </c>
      <c r="D298" s="486">
        <v>2.9916793020848478</v>
      </c>
      <c r="E298" s="487">
        <v>2.0149666015624996</v>
      </c>
      <c r="F298" s="486">
        <v>3.6362165034565264</v>
      </c>
      <c r="G298" s="487">
        <v>1.1503778466796875</v>
      </c>
      <c r="H298" s="487">
        <v>1.4672179504394531</v>
      </c>
      <c r="I298" s="487">
        <v>1.9613855871582031</v>
      </c>
      <c r="J298" s="487">
        <v>1.9461698962402343</v>
      </c>
      <c r="K298" s="487">
        <v>2.4387175903320308</v>
      </c>
      <c r="L298" s="487">
        <v>2.3198300708007813</v>
      </c>
      <c r="M298" s="481">
        <v>0.83134447535606515</v>
      </c>
      <c r="N298" s="481">
        <v>0.83134447535606515</v>
      </c>
      <c r="O298" s="486">
        <v>0.83134447535606515</v>
      </c>
      <c r="P298" s="486">
        <v>1.4936923286144281</v>
      </c>
      <c r="Q298" s="488">
        <f t="shared" si="45"/>
        <v>1.1625184019852466</v>
      </c>
      <c r="R298" s="487">
        <f t="shared" si="46"/>
        <v>1.4936923286144281</v>
      </c>
      <c r="S298" s="489">
        <v>2.7212332031250002</v>
      </c>
      <c r="T298" s="487">
        <f t="shared" si="54"/>
        <v>3.06743804395858</v>
      </c>
      <c r="U298" s="487">
        <v>0</v>
      </c>
      <c r="V298" s="489">
        <f t="shared" si="47"/>
        <v>1.3443230957529853</v>
      </c>
      <c r="W298" s="489">
        <f t="shared" si="48"/>
        <v>1.1949538628915426</v>
      </c>
      <c r="X298" s="489">
        <f t="shared" si="49"/>
        <v>1.0455846300300997</v>
      </c>
      <c r="Y298" s="489">
        <f t="shared" si="50"/>
        <v>1.5683769450451495</v>
      </c>
      <c r="Z298" s="489">
        <f t="shared" si="51"/>
        <v>1.9915897714859041</v>
      </c>
      <c r="AA298" s="487">
        <v>1.5458976344058388</v>
      </c>
      <c r="AB298" s="485">
        <v>3.6449968261718748</v>
      </c>
      <c r="AC298" s="485">
        <v>3.4977915039062499</v>
      </c>
      <c r="AD298" s="489">
        <f t="shared" si="52"/>
        <v>2.976348815917969</v>
      </c>
      <c r="AE298" s="489">
        <f t="shared" si="53"/>
        <v>2.0572897068298959</v>
      </c>
    </row>
    <row r="299" spans="1:31" x14ac:dyDescent="0.2">
      <c r="A299" s="485">
        <v>2.3316364260287372</v>
      </c>
      <c r="B299" s="485">
        <f t="shared" si="44"/>
        <v>3.0134037947917536</v>
      </c>
      <c r="C299" s="486">
        <v>3.0510811770263175</v>
      </c>
      <c r="D299" s="486">
        <v>2.9757264125571901</v>
      </c>
      <c r="E299" s="487">
        <v>2.004603752441406</v>
      </c>
      <c r="F299" s="486">
        <v>3.6168266710845005</v>
      </c>
      <c r="G299" s="487">
        <v>1.1444614624023437</v>
      </c>
      <c r="H299" s="487">
        <v>1.4596720324707031</v>
      </c>
      <c r="I299" s="487">
        <v>1.9512980371093751</v>
      </c>
      <c r="J299" s="487">
        <v>1.9361607324218748</v>
      </c>
      <c r="K299" s="487">
        <v>2.4261750830078124</v>
      </c>
      <c r="L299" s="487">
        <v>2.3078992602539063</v>
      </c>
      <c r="M299" s="481">
        <v>0.82688361659112786</v>
      </c>
      <c r="N299" s="481">
        <v>0.82688361659112786</v>
      </c>
      <c r="O299" s="486">
        <v>0.82688361659112786</v>
      </c>
      <c r="P299" s="486">
        <v>1.4856774193755526</v>
      </c>
      <c r="Q299" s="488">
        <f t="shared" si="45"/>
        <v>1.1562805179833402</v>
      </c>
      <c r="R299" s="487">
        <f t="shared" si="46"/>
        <v>1.4856774193755526</v>
      </c>
      <c r="S299" s="489">
        <v>2.7072376953125001</v>
      </c>
      <c r="T299" s="487">
        <f t="shared" si="54"/>
        <v>3.0510811770263175</v>
      </c>
      <c r="U299" s="487">
        <v>0</v>
      </c>
      <c r="V299" s="489">
        <f t="shared" si="47"/>
        <v>1.3371096774379974</v>
      </c>
      <c r="W299" s="489">
        <f t="shared" si="48"/>
        <v>1.1885419355004421</v>
      </c>
      <c r="X299" s="489">
        <f t="shared" si="49"/>
        <v>1.0399741935628868</v>
      </c>
      <c r="Y299" s="489">
        <f t="shared" si="50"/>
        <v>1.5599612903443303</v>
      </c>
      <c r="Z299" s="489">
        <f t="shared" si="51"/>
        <v>1.9809032258340702</v>
      </c>
      <c r="AA299" s="487">
        <v>1.5379470150596217</v>
      </c>
      <c r="AB299" s="485">
        <v>3.6262504882812499</v>
      </c>
      <c r="AC299" s="485">
        <v>3.4798022460937501</v>
      </c>
      <c r="AD299" s="489">
        <f t="shared" si="52"/>
        <v>2.961041229248047</v>
      </c>
      <c r="AE299" s="489">
        <f t="shared" si="53"/>
        <v>2.0467089105455316</v>
      </c>
    </row>
    <row r="300" spans="1:31" x14ac:dyDescent="0.2">
      <c r="A300" s="485">
        <v>2.31964478997048</v>
      </c>
      <c r="B300" s="485">
        <f t="shared" si="44"/>
        <v>2.9973345929144655</v>
      </c>
      <c r="C300" s="486">
        <v>3.0348110576807561</v>
      </c>
      <c r="D300" s="486">
        <v>2.9598581281481744</v>
      </c>
      <c r="E300" s="487">
        <v>1.9942941870117186</v>
      </c>
      <c r="F300" s="486">
        <v>3.597539671435376</v>
      </c>
      <c r="G300" s="487">
        <v>1.1385755090332033</v>
      </c>
      <c r="H300" s="487">
        <v>1.4521649523925781</v>
      </c>
      <c r="I300" s="487">
        <v>1.9412624682617188</v>
      </c>
      <c r="J300" s="487">
        <v>1.9262030761718749</v>
      </c>
      <c r="K300" s="487">
        <v>2.4136972265625003</v>
      </c>
      <c r="L300" s="487">
        <v>2.2960295483398436</v>
      </c>
      <c r="M300" s="481">
        <v>0.82244656396551652</v>
      </c>
      <c r="N300" s="481">
        <v>0.82244656396551652</v>
      </c>
      <c r="O300" s="486">
        <v>0.82244656396551652</v>
      </c>
      <c r="P300" s="486">
        <v>1.4777052830770641</v>
      </c>
      <c r="Q300" s="488">
        <f t="shared" si="45"/>
        <v>1.1500759235212903</v>
      </c>
      <c r="R300" s="487">
        <f t="shared" si="46"/>
        <v>1.4777052830770641</v>
      </c>
      <c r="S300" s="489">
        <v>2.6933142578125002</v>
      </c>
      <c r="T300" s="487">
        <f t="shared" si="54"/>
        <v>3.0348110576807561</v>
      </c>
      <c r="U300" s="487">
        <v>0</v>
      </c>
      <c r="V300" s="489">
        <f t="shared" si="47"/>
        <v>1.3299347547693576</v>
      </c>
      <c r="W300" s="489">
        <f t="shared" si="48"/>
        <v>1.1821642264616512</v>
      </c>
      <c r="X300" s="489">
        <f t="shared" si="49"/>
        <v>1.0343936981539448</v>
      </c>
      <c r="Y300" s="489">
        <f t="shared" si="50"/>
        <v>1.5515905472309173</v>
      </c>
      <c r="Z300" s="489">
        <f t="shared" si="51"/>
        <v>1.9702737107694188</v>
      </c>
      <c r="AA300" s="487">
        <v>1.5300373535156251</v>
      </c>
      <c r="AB300" s="485">
        <v>3.6076005859375</v>
      </c>
      <c r="AC300" s="485">
        <v>3.461905517578125</v>
      </c>
      <c r="AD300" s="489">
        <f t="shared" si="52"/>
        <v>2.9458124694824219</v>
      </c>
      <c r="AE300" s="489">
        <f t="shared" si="53"/>
        <v>2.036182600408075</v>
      </c>
    </row>
    <row r="301" spans="1:31" x14ac:dyDescent="0.2">
      <c r="A301" s="485">
        <v>2.3077148270502219</v>
      </c>
      <c r="B301" s="485">
        <f t="shared" si="44"/>
        <v>2.981351547002804</v>
      </c>
      <c r="C301" s="486">
        <v>3.0186281715315766</v>
      </c>
      <c r="D301" s="486">
        <v>2.944074922474031</v>
      </c>
      <c r="E301" s="487">
        <v>1.9840374316406251</v>
      </c>
      <c r="F301" s="486">
        <v>3.5783560801628163</v>
      </c>
      <c r="G301" s="487">
        <v>1.1327197497558594</v>
      </c>
      <c r="H301" s="487">
        <v>1.4446964733886718</v>
      </c>
      <c r="I301" s="487">
        <v>1.9312786437988281</v>
      </c>
      <c r="J301" s="487">
        <v>1.9162965722656251</v>
      </c>
      <c r="K301" s="487">
        <v>2.4012833105468752</v>
      </c>
      <c r="L301" s="487">
        <v>2.2842211718750001</v>
      </c>
      <c r="M301" s="481">
        <v>0.81803344994080751</v>
      </c>
      <c r="N301" s="481">
        <v>0.81803344994080751</v>
      </c>
      <c r="O301" s="486">
        <v>0.81803344994080751</v>
      </c>
      <c r="P301" s="486">
        <v>1.4697761577151796</v>
      </c>
      <c r="Q301" s="488">
        <f t="shared" si="45"/>
        <v>1.1439048038279935</v>
      </c>
      <c r="R301" s="487">
        <f t="shared" si="46"/>
        <v>1.4697761577151796</v>
      </c>
      <c r="S301" s="489">
        <v>2.6794625000000001</v>
      </c>
      <c r="T301" s="487">
        <f t="shared" si="54"/>
        <v>3.0186281715315766</v>
      </c>
      <c r="U301" s="487">
        <v>0</v>
      </c>
      <c r="V301" s="489">
        <f t="shared" si="47"/>
        <v>1.3227985419436616</v>
      </c>
      <c r="W301" s="489">
        <f t="shared" si="48"/>
        <v>1.1758209261721437</v>
      </c>
      <c r="X301" s="489">
        <f t="shared" si="49"/>
        <v>1.0288433104006256</v>
      </c>
      <c r="Y301" s="489">
        <f t="shared" si="50"/>
        <v>1.5432649656009385</v>
      </c>
      <c r="Z301" s="489">
        <f t="shared" si="51"/>
        <v>1.9597015436202394</v>
      </c>
      <c r="AA301" s="487">
        <v>1.5221683221114308</v>
      </c>
      <c r="AB301" s="485">
        <v>3.5890468750000002</v>
      </c>
      <c r="AC301" s="485">
        <v>3.4441010742187501</v>
      </c>
      <c r="AD301" s="489">
        <f t="shared" si="52"/>
        <v>2.930662109375</v>
      </c>
      <c r="AE301" s="489">
        <f t="shared" si="53"/>
        <v>2.0257104810996553</v>
      </c>
    </row>
    <row r="302" spans="1:31" x14ac:dyDescent="0.2">
      <c r="A302" s="485">
        <v>2.2958462200824288</v>
      </c>
      <c r="B302" s="485">
        <f t="shared" si="44"/>
        <v>2.9651935815303521</v>
      </c>
      <c r="C302" s="486">
        <v>3.002268178756216</v>
      </c>
      <c r="D302" s="486">
        <v>2.9281189843044886</v>
      </c>
      <c r="E302" s="487">
        <v>1.9738336047363283</v>
      </c>
      <c r="F302" s="486">
        <v>3.5589625423394988</v>
      </c>
      <c r="G302" s="487">
        <v>1.1268941845703124</v>
      </c>
      <c r="H302" s="487">
        <v>1.437266358642578</v>
      </c>
      <c r="I302" s="487">
        <v>1.9213460900878905</v>
      </c>
      <c r="J302" s="487">
        <v>1.9064411022949219</v>
      </c>
      <c r="K302" s="487">
        <v>2.3889335717773434</v>
      </c>
      <c r="L302" s="487">
        <v>2.2724734204101562</v>
      </c>
      <c r="M302" s="481">
        <v>0.81357218919656937</v>
      </c>
      <c r="N302" s="481">
        <v>0.81357218919656937</v>
      </c>
      <c r="O302" s="486">
        <v>0.81357218919656937</v>
      </c>
      <c r="P302" s="486">
        <v>1.4617605262324977</v>
      </c>
      <c r="Q302" s="488">
        <f t="shared" si="45"/>
        <v>1.1376663577145336</v>
      </c>
      <c r="R302" s="487">
        <f t="shared" si="46"/>
        <v>1.4617605262324977</v>
      </c>
      <c r="S302" s="489">
        <v>2.6656818359374999</v>
      </c>
      <c r="T302" s="487">
        <f t="shared" si="54"/>
        <v>3.002268178756216</v>
      </c>
      <c r="U302" s="487">
        <v>0</v>
      </c>
      <c r="V302" s="489">
        <f t="shared" si="47"/>
        <v>1.3155844736092479</v>
      </c>
      <c r="W302" s="489">
        <f t="shared" si="48"/>
        <v>1.1694084209859983</v>
      </c>
      <c r="X302" s="489">
        <f t="shared" si="49"/>
        <v>1.0232323683627484</v>
      </c>
      <c r="Y302" s="489">
        <f t="shared" si="50"/>
        <v>1.5348485525441224</v>
      </c>
      <c r="Z302" s="489">
        <f t="shared" si="51"/>
        <v>1.9490140349766638</v>
      </c>
      <c r="AA302" s="487">
        <v>1.5143398116262337</v>
      </c>
      <c r="AB302" s="485">
        <v>3.5705883789062498</v>
      </c>
      <c r="AC302" s="485">
        <v>3.4263879394531251</v>
      </c>
      <c r="AD302" s="489">
        <f t="shared" si="52"/>
        <v>2.9155895080566405</v>
      </c>
      <c r="AE302" s="489">
        <f t="shared" si="53"/>
        <v>2.0152921096434699</v>
      </c>
    </row>
    <row r="303" spans="1:31" x14ac:dyDescent="0.2">
      <c r="A303" s="485">
        <v>2.2840386535130093</v>
      </c>
      <c r="B303" s="485">
        <f t="shared" si="44"/>
        <v>2.9493814642332268</v>
      </c>
      <c r="C303" s="486">
        <v>2.9862583583871123</v>
      </c>
      <c r="D303" s="486">
        <v>2.9125045700793413</v>
      </c>
      <c r="E303" s="487">
        <v>1.9636821142578125</v>
      </c>
      <c r="F303" s="486">
        <v>3.5399841074993321</v>
      </c>
      <c r="G303" s="487">
        <v>1.1210985766601562</v>
      </c>
      <c r="H303" s="487">
        <v>1.4298744897460938</v>
      </c>
      <c r="I303" s="487">
        <v>1.911464688720703</v>
      </c>
      <c r="J303" s="487">
        <v>1.896636192626953</v>
      </c>
      <c r="K303" s="487">
        <v>2.376647062988281</v>
      </c>
      <c r="L303" s="487">
        <v>2.260786057128906</v>
      </c>
      <c r="M303" s="481">
        <v>0.80920656561210302</v>
      </c>
      <c r="N303" s="481">
        <v>0.80920656561210302</v>
      </c>
      <c r="O303" s="486">
        <v>0.80920656561210302</v>
      </c>
      <c r="P303" s="486">
        <v>1.4539167278420142</v>
      </c>
      <c r="Q303" s="488">
        <f t="shared" si="45"/>
        <v>1.1315616467270586</v>
      </c>
      <c r="R303" s="487">
        <f t="shared" si="46"/>
        <v>1.4539167278420142</v>
      </c>
      <c r="S303" s="489">
        <v>2.6519720703125</v>
      </c>
      <c r="T303" s="487">
        <f t="shared" si="54"/>
        <v>2.9862583583871123</v>
      </c>
      <c r="U303" s="487">
        <v>0</v>
      </c>
      <c r="V303" s="489">
        <f t="shared" si="47"/>
        <v>1.3085250550578129</v>
      </c>
      <c r="W303" s="489">
        <f t="shared" si="48"/>
        <v>1.1631333822736114</v>
      </c>
      <c r="X303" s="489">
        <f t="shared" si="49"/>
        <v>1.0177417094894099</v>
      </c>
      <c r="Y303" s="489">
        <f t="shared" si="50"/>
        <v>1.5266125642341151</v>
      </c>
      <c r="Z303" s="489">
        <f t="shared" si="51"/>
        <v>1.9385556371226855</v>
      </c>
      <c r="AA303" s="487">
        <v>1.506551494397615</v>
      </c>
      <c r="AB303" s="485">
        <v>3.5522248535156251</v>
      </c>
      <c r="AC303" s="485">
        <v>3.4087658691406251</v>
      </c>
      <c r="AD303" s="489">
        <f t="shared" si="52"/>
        <v>2.900594451904297</v>
      </c>
      <c r="AE303" s="489">
        <f t="shared" si="53"/>
        <v>2.0049273383805835</v>
      </c>
    </row>
    <row r="304" spans="1:31" x14ac:dyDescent="0.2">
      <c r="A304" s="485">
        <v>2.272291813409538</v>
      </c>
      <c r="B304" s="485">
        <f t="shared" si="44"/>
        <v>2.9336541245277163</v>
      </c>
      <c r="C304" s="486">
        <v>2.9703343756062055</v>
      </c>
      <c r="D304" s="486">
        <v>2.8969738734492272</v>
      </c>
      <c r="E304" s="487">
        <v>1.953582960205078</v>
      </c>
      <c r="F304" s="486">
        <v>3.5211074266474625</v>
      </c>
      <c r="G304" s="487">
        <v>1.1153328076171876</v>
      </c>
      <c r="H304" s="487">
        <v>1.4225206298828126</v>
      </c>
      <c r="I304" s="487">
        <v>1.9016339660644532</v>
      </c>
      <c r="J304" s="487">
        <v>1.8868818432617187</v>
      </c>
      <c r="K304" s="487">
        <v>2.3644240209960938</v>
      </c>
      <c r="L304" s="487">
        <v>2.2491588452148434</v>
      </c>
      <c r="M304" s="481">
        <v>0.80486449525756154</v>
      </c>
      <c r="N304" s="481">
        <v>0.80486449525756154</v>
      </c>
      <c r="O304" s="486">
        <v>0.80486449525756154</v>
      </c>
      <c r="P304" s="486">
        <v>1.4461152479848163</v>
      </c>
      <c r="Q304" s="488">
        <f t="shared" si="45"/>
        <v>1.125489871621189</v>
      </c>
      <c r="R304" s="487">
        <f t="shared" si="46"/>
        <v>1.4461152479848163</v>
      </c>
      <c r="S304" s="489">
        <v>2.6383330078125002</v>
      </c>
      <c r="T304" s="487">
        <f t="shared" si="54"/>
        <v>2.9703343756062055</v>
      </c>
      <c r="U304" s="487">
        <v>0</v>
      </c>
      <c r="V304" s="489">
        <f t="shared" si="47"/>
        <v>1.3015037231863347</v>
      </c>
      <c r="W304" s="489">
        <f t="shared" si="48"/>
        <v>1.1568921983878531</v>
      </c>
      <c r="X304" s="489">
        <f t="shared" si="49"/>
        <v>1.0122806735893712</v>
      </c>
      <c r="Y304" s="489">
        <f t="shared" si="50"/>
        <v>1.5184210103840572</v>
      </c>
      <c r="Z304" s="489">
        <f t="shared" si="51"/>
        <v>1.928153663979755</v>
      </c>
      <c r="AA304" s="487">
        <v>1.4988032612047697</v>
      </c>
      <c r="AB304" s="485">
        <v>3.5339555664062501</v>
      </c>
      <c r="AC304" s="485">
        <v>3.3912343749999998</v>
      </c>
      <c r="AD304" s="489">
        <f t="shared" si="52"/>
        <v>2.8856767272949222</v>
      </c>
      <c r="AE304" s="489">
        <f t="shared" si="53"/>
        <v>1.994616019652061</v>
      </c>
    </row>
    <row r="305" spans="1:31" x14ac:dyDescent="0.2">
      <c r="A305" s="485">
        <v>2.2606053874555512</v>
      </c>
      <c r="B305" s="485">
        <f t="shared" si="44"/>
        <v>2.9180101937519423</v>
      </c>
      <c r="C305" s="486">
        <v>2.9544948446388775</v>
      </c>
      <c r="D305" s="486">
        <v>2.8815255428650066</v>
      </c>
      <c r="E305" s="487">
        <v>1.9435356689453125</v>
      </c>
      <c r="F305" s="486">
        <v>3.5023308570525713</v>
      </c>
      <c r="G305" s="487">
        <v>1.109596640625</v>
      </c>
      <c r="H305" s="487">
        <v>1.4152045422363282</v>
      </c>
      <c r="I305" s="487">
        <v>1.8918539221191404</v>
      </c>
      <c r="J305" s="487">
        <v>1.8771775805664062</v>
      </c>
      <c r="K305" s="487">
        <v>2.3522639721679686</v>
      </c>
      <c r="L305" s="487">
        <v>2.237591311035156</v>
      </c>
      <c r="M305" s="481">
        <v>0.80054559710758166</v>
      </c>
      <c r="N305" s="481">
        <v>0.80054559710758166</v>
      </c>
      <c r="O305" s="486">
        <v>0.80054559710758166</v>
      </c>
      <c r="P305" s="486">
        <v>1.438355402065435</v>
      </c>
      <c r="Q305" s="488">
        <f t="shared" si="45"/>
        <v>1.1194504995865082</v>
      </c>
      <c r="R305" s="487">
        <f t="shared" si="46"/>
        <v>1.438355402065435</v>
      </c>
      <c r="S305" s="489">
        <v>2.6247640625000002</v>
      </c>
      <c r="T305" s="487">
        <f t="shared" si="54"/>
        <v>2.9544948446388775</v>
      </c>
      <c r="U305" s="487">
        <v>0</v>
      </c>
      <c r="V305" s="489">
        <f t="shared" si="47"/>
        <v>1.2945198618588916</v>
      </c>
      <c r="W305" s="489">
        <f t="shared" si="48"/>
        <v>1.1506843216523481</v>
      </c>
      <c r="X305" s="489">
        <f t="shared" si="49"/>
        <v>1.0068487814458045</v>
      </c>
      <c r="Y305" s="489">
        <f t="shared" si="50"/>
        <v>1.5102731721687068</v>
      </c>
      <c r="Z305" s="489">
        <f t="shared" si="51"/>
        <v>1.9178072027539133</v>
      </c>
      <c r="AA305" s="487">
        <v>1.4910948936060855</v>
      </c>
      <c r="AB305" s="485">
        <v>3.5157805175781252</v>
      </c>
      <c r="AC305" s="485">
        <v>3.3737934570312502</v>
      </c>
      <c r="AD305" s="489">
        <f t="shared" si="52"/>
        <v>2.8708356933593753</v>
      </c>
      <c r="AE305" s="489">
        <f t="shared" si="53"/>
        <v>1.9843577104810988</v>
      </c>
    </row>
    <row r="306" spans="1:31" x14ac:dyDescent="0.2">
      <c r="A306" s="485">
        <v>2.248979064939951</v>
      </c>
      <c r="B306" s="485">
        <f t="shared" si="44"/>
        <v>2.9024501388259134</v>
      </c>
      <c r="C306" s="486">
        <v>2.9387402382431618</v>
      </c>
      <c r="D306" s="486">
        <v>2.8661600394086655</v>
      </c>
      <c r="E306" s="487">
        <v>1.9335401220703123</v>
      </c>
      <c r="F306" s="486">
        <v>3.483654959133657</v>
      </c>
      <c r="G306" s="487">
        <v>1.1038899572753906</v>
      </c>
      <c r="H306" s="487">
        <v>1.4079261083984373</v>
      </c>
      <c r="I306" s="487">
        <v>1.88212396484375</v>
      </c>
      <c r="J306" s="487">
        <v>1.8675231677246091</v>
      </c>
      <c r="K306" s="487">
        <v>2.3401662060546875</v>
      </c>
      <c r="L306" s="487">
        <v>2.226083454589844</v>
      </c>
      <c r="M306" s="481">
        <v>0.79625000009641544</v>
      </c>
      <c r="N306" s="481">
        <v>0.79625000009641544</v>
      </c>
      <c r="O306" s="486">
        <v>0.79625000009641544</v>
      </c>
      <c r="P306" s="486">
        <v>1.4306374217424771</v>
      </c>
      <c r="Q306" s="488">
        <f t="shared" si="45"/>
        <v>1.1134437109194462</v>
      </c>
      <c r="R306" s="487">
        <f t="shared" si="46"/>
        <v>1.4306374217424771</v>
      </c>
      <c r="S306" s="489">
        <v>2.6112648437499999</v>
      </c>
      <c r="T306" s="487">
        <f t="shared" si="54"/>
        <v>2.9387402382431618</v>
      </c>
      <c r="U306" s="487">
        <v>0</v>
      </c>
      <c r="V306" s="489">
        <f t="shared" si="47"/>
        <v>1.2875736795682293</v>
      </c>
      <c r="W306" s="489">
        <f t="shared" si="48"/>
        <v>1.1445099373939818</v>
      </c>
      <c r="X306" s="489">
        <f t="shared" si="49"/>
        <v>1.001446195219734</v>
      </c>
      <c r="Y306" s="489">
        <f t="shared" si="50"/>
        <v>1.5021692928296009</v>
      </c>
      <c r="Z306" s="489">
        <f t="shared" si="51"/>
        <v>1.9075165623233028</v>
      </c>
      <c r="AA306" s="487">
        <v>1.4834261731599507</v>
      </c>
      <c r="AB306" s="485">
        <v>3.4976987304687501</v>
      </c>
      <c r="AC306" s="485">
        <v>3.3564418945312502</v>
      </c>
      <c r="AD306" s="489">
        <f t="shared" si="52"/>
        <v>2.8560709228515622</v>
      </c>
      <c r="AE306" s="489">
        <f t="shared" si="53"/>
        <v>1.9741521155498272</v>
      </c>
    </row>
    <row r="307" spans="1:31" x14ac:dyDescent="0.2">
      <c r="A307" s="485">
        <v>2.2374125367504893</v>
      </c>
      <c r="B307" s="485">
        <f t="shared" si="44"/>
        <v>2.8867197935817219</v>
      </c>
      <c r="C307" s="486">
        <v>2.9228132123445318</v>
      </c>
      <c r="D307" s="486">
        <v>2.850626374818912</v>
      </c>
      <c r="E307" s="487">
        <v>1.9235958459472655</v>
      </c>
      <c r="F307" s="486">
        <v>3.4647746708951899</v>
      </c>
      <c r="G307" s="487">
        <v>1.0982126391601561</v>
      </c>
      <c r="H307" s="487">
        <v>1.4006850915527342</v>
      </c>
      <c r="I307" s="487">
        <v>1.8724443310546874</v>
      </c>
      <c r="J307" s="487">
        <v>1.8579184863281248</v>
      </c>
      <c r="K307" s="487">
        <v>2.3281307226562498</v>
      </c>
      <c r="L307" s="487">
        <v>2.2146345654296873</v>
      </c>
      <c r="M307" s="481">
        <v>0.79190753846689788</v>
      </c>
      <c r="N307" s="481">
        <v>0.79190753846689788</v>
      </c>
      <c r="O307" s="486">
        <v>0.79190753846689788</v>
      </c>
      <c r="P307" s="486">
        <v>1.4228352388741363</v>
      </c>
      <c r="Q307" s="488">
        <f t="shared" si="45"/>
        <v>1.1073713886705172</v>
      </c>
      <c r="R307" s="487">
        <f t="shared" si="46"/>
        <v>1.4228352388741363</v>
      </c>
      <c r="S307" s="489">
        <v>2.5978349609375004</v>
      </c>
      <c r="T307" s="487">
        <f t="shared" si="54"/>
        <v>2.9228132123445318</v>
      </c>
      <c r="U307" s="487">
        <v>0</v>
      </c>
      <c r="V307" s="489">
        <f t="shared" si="47"/>
        <v>1.2805517149867227</v>
      </c>
      <c r="W307" s="489">
        <f t="shared" si="48"/>
        <v>1.1382681910993091</v>
      </c>
      <c r="X307" s="489">
        <f t="shared" si="49"/>
        <v>0.99598466721189538</v>
      </c>
      <c r="Y307" s="489">
        <f t="shared" si="50"/>
        <v>1.4939770008178432</v>
      </c>
      <c r="Z307" s="489">
        <f t="shared" si="51"/>
        <v>1.8971136518321818</v>
      </c>
      <c r="AA307" s="487">
        <v>1.4757968814247535</v>
      </c>
      <c r="AB307" s="485">
        <v>3.4797099609375</v>
      </c>
      <c r="AC307" s="485">
        <v>3.3391796875000002</v>
      </c>
      <c r="AD307" s="489">
        <f t="shared" si="52"/>
        <v>2.841381988525391</v>
      </c>
      <c r="AE307" s="489">
        <f t="shared" si="53"/>
        <v>1.9639989395403774</v>
      </c>
    </row>
    <row r="308" spans="1:31" x14ac:dyDescent="0.2">
      <c r="A308" s="485">
        <v>2.2259054953639863</v>
      </c>
      <c r="B308" s="485">
        <f t="shared" si="44"/>
        <v>2.8718291155835063</v>
      </c>
      <c r="C308" s="486">
        <v>2.9077363522728619</v>
      </c>
      <c r="D308" s="486">
        <v>2.8359218788941503</v>
      </c>
      <c r="E308" s="487">
        <v>1.9137028405761718</v>
      </c>
      <c r="F308" s="486">
        <v>3.4469021901385242</v>
      </c>
      <c r="G308" s="487">
        <v>1.0925645678710938</v>
      </c>
      <c r="H308" s="487">
        <v>1.3934813732910156</v>
      </c>
      <c r="I308" s="487">
        <v>1.8628143103027341</v>
      </c>
      <c r="J308" s="487">
        <v>1.8483631811523435</v>
      </c>
      <c r="K308" s="487">
        <v>2.3161570483398437</v>
      </c>
      <c r="L308" s="487">
        <v>2.2032448803710936</v>
      </c>
      <c r="M308" s="481">
        <v>0.78779700816419485</v>
      </c>
      <c r="N308" s="481">
        <v>0.78779700816419485</v>
      </c>
      <c r="O308" s="486">
        <v>0.78779700816419485</v>
      </c>
      <c r="P308" s="486">
        <v>1.4154497714034411</v>
      </c>
      <c r="Q308" s="488">
        <f t="shared" si="45"/>
        <v>1.1016233897838179</v>
      </c>
      <c r="R308" s="487">
        <f t="shared" si="46"/>
        <v>1.4154497714034411</v>
      </c>
      <c r="S308" s="489">
        <v>2.5844744140625</v>
      </c>
      <c r="T308" s="487">
        <f t="shared" si="54"/>
        <v>2.9077363522728619</v>
      </c>
      <c r="U308" s="487">
        <v>0</v>
      </c>
      <c r="V308" s="489">
        <f t="shared" si="47"/>
        <v>1.273904794263097</v>
      </c>
      <c r="W308" s="489">
        <f t="shared" si="48"/>
        <v>1.1323598171227529</v>
      </c>
      <c r="X308" s="489">
        <f t="shared" si="49"/>
        <v>0.99081483998240871</v>
      </c>
      <c r="Y308" s="489">
        <f t="shared" si="50"/>
        <v>1.486222259973613</v>
      </c>
      <c r="Z308" s="489">
        <f t="shared" si="51"/>
        <v>1.8872663618712548</v>
      </c>
      <c r="AA308" s="487">
        <v>1.4682067999588815</v>
      </c>
      <c r="AB308" s="485">
        <v>3.461813720703125</v>
      </c>
      <c r="AC308" s="485">
        <v>3.32200634765625</v>
      </c>
      <c r="AD308" s="489">
        <f t="shared" si="52"/>
        <v>2.8267688903808592</v>
      </c>
      <c r="AE308" s="489">
        <f t="shared" si="53"/>
        <v>1.9538981824527482</v>
      </c>
    </row>
    <row r="309" spans="1:31" x14ac:dyDescent="0.2">
      <c r="A309" s="485">
        <v>2.2144576348389964</v>
      </c>
      <c r="B309" s="485">
        <f t="shared" si="44"/>
        <v>2.8570165437954582</v>
      </c>
      <c r="C309" s="486">
        <v>2.8927385749939005</v>
      </c>
      <c r="D309" s="486">
        <v>2.8212945125970164</v>
      </c>
      <c r="E309" s="487">
        <v>1.9038605139160156</v>
      </c>
      <c r="F309" s="486">
        <v>3.4291234560694406</v>
      </c>
      <c r="G309" s="487">
        <v>1.086945506591797</v>
      </c>
      <c r="H309" s="487">
        <v>1.386314716796875</v>
      </c>
      <c r="I309" s="487">
        <v>1.8532339025878906</v>
      </c>
      <c r="J309" s="487">
        <v>1.8388568969726562</v>
      </c>
      <c r="K309" s="487">
        <v>2.3042449462890624</v>
      </c>
      <c r="L309" s="487">
        <v>2.1919134521484374</v>
      </c>
      <c r="M309" s="481">
        <v>0.78370817398996873</v>
      </c>
      <c r="N309" s="481">
        <v>0.78370817398996873</v>
      </c>
      <c r="O309" s="486">
        <v>0.78370817398996873</v>
      </c>
      <c r="P309" s="486">
        <v>1.4081032857767664</v>
      </c>
      <c r="Q309" s="488">
        <f t="shared" si="45"/>
        <v>1.0959057298833677</v>
      </c>
      <c r="R309" s="487">
        <f t="shared" si="46"/>
        <v>1.4081032857767664</v>
      </c>
      <c r="S309" s="489">
        <v>2.5711822265625002</v>
      </c>
      <c r="T309" s="487">
        <f t="shared" si="54"/>
        <v>2.8927385749939005</v>
      </c>
      <c r="U309" s="487">
        <v>0</v>
      </c>
      <c r="V309" s="489">
        <f t="shared" si="47"/>
        <v>1.2672929571990899</v>
      </c>
      <c r="W309" s="489">
        <f t="shared" si="48"/>
        <v>1.1264826286214131</v>
      </c>
      <c r="X309" s="489">
        <f t="shared" si="49"/>
        <v>0.9856723000437364</v>
      </c>
      <c r="Y309" s="489">
        <f t="shared" si="50"/>
        <v>1.4785084500656049</v>
      </c>
      <c r="Z309" s="489">
        <f t="shared" si="51"/>
        <v>1.8774710477023551</v>
      </c>
      <c r="AA309" s="487">
        <v>1.4606558195415296</v>
      </c>
      <c r="AB309" s="485">
        <v>3.4440095214843751</v>
      </c>
      <c r="AC309" s="485">
        <v>3.3049208984375</v>
      </c>
      <c r="AD309" s="489">
        <f t="shared" si="52"/>
        <v>2.8122305603027344</v>
      </c>
      <c r="AE309" s="489">
        <f t="shared" si="53"/>
        <v>1.9438491059922673</v>
      </c>
    </row>
    <row r="310" spans="1:31" x14ac:dyDescent="0.2">
      <c r="A310" s="485">
        <v>2.2030686508072539</v>
      </c>
      <c r="B310" s="485">
        <f t="shared" si="44"/>
        <v>2.8417812886702229</v>
      </c>
      <c r="C310" s="486">
        <v>2.8773128294565313</v>
      </c>
      <c r="D310" s="486">
        <v>2.8062497478839146</v>
      </c>
      <c r="E310" s="487">
        <v>1.8940689843749998</v>
      </c>
      <c r="F310" s="486">
        <v>3.4108373979006141</v>
      </c>
      <c r="G310" s="487">
        <v>1.0813553369140625</v>
      </c>
      <c r="H310" s="487">
        <v>1.3791848852539061</v>
      </c>
      <c r="I310" s="487">
        <v>1.8437026342773437</v>
      </c>
      <c r="J310" s="487">
        <v>1.8293996337890626</v>
      </c>
      <c r="K310" s="487">
        <v>2.2923941796875003</v>
      </c>
      <c r="L310" s="487">
        <v>2.1806405175781247</v>
      </c>
      <c r="M310" s="481">
        <v>0.77950280053553889</v>
      </c>
      <c r="N310" s="481">
        <v>0.77950280053553889</v>
      </c>
      <c r="O310" s="486">
        <v>0.77950280053553889</v>
      </c>
      <c r="P310" s="486">
        <v>1.4005474118231327</v>
      </c>
      <c r="Q310" s="488">
        <f t="shared" si="45"/>
        <v>1.0900251061793358</v>
      </c>
      <c r="R310" s="487">
        <f t="shared" si="46"/>
        <v>1.4005474118231327</v>
      </c>
      <c r="S310" s="489">
        <v>2.55795859375</v>
      </c>
      <c r="T310" s="487">
        <f t="shared" si="54"/>
        <v>2.8773128294565313</v>
      </c>
      <c r="U310" s="487">
        <v>0</v>
      </c>
      <c r="V310" s="489">
        <f t="shared" si="47"/>
        <v>1.2604926706408195</v>
      </c>
      <c r="W310" s="489">
        <f t="shared" si="48"/>
        <v>1.1204379294585063</v>
      </c>
      <c r="X310" s="489">
        <f t="shared" si="49"/>
        <v>0.98038318827619286</v>
      </c>
      <c r="Y310" s="489">
        <f t="shared" si="50"/>
        <v>1.4705747824142894</v>
      </c>
      <c r="Z310" s="489">
        <f t="shared" si="51"/>
        <v>1.8673965490975102</v>
      </c>
      <c r="AA310" s="487">
        <v>1.4531436125102797</v>
      </c>
      <c r="AB310" s="485">
        <v>3.4262968749999998</v>
      </c>
      <c r="AC310" s="485">
        <v>3.2879235839843748</v>
      </c>
      <c r="AD310" s="489">
        <f t="shared" si="52"/>
        <v>2.7977672119140626</v>
      </c>
      <c r="AE310" s="489">
        <f t="shared" si="53"/>
        <v>1.9338518578178685</v>
      </c>
    </row>
    <row r="311" spans="1:31" x14ac:dyDescent="0.2">
      <c r="A311" s="485">
        <v>2.1917382404667443</v>
      </c>
      <c r="B311" s="485">
        <f t="shared" si="44"/>
        <v>2.8266277182563333</v>
      </c>
      <c r="C311" s="486">
        <v>2.8619697899559928</v>
      </c>
      <c r="D311" s="486">
        <v>2.7912856465566738</v>
      </c>
      <c r="E311" s="487">
        <v>1.8843277783203123</v>
      </c>
      <c r="F311" s="486">
        <v>3.3926493815020682</v>
      </c>
      <c r="G311" s="487">
        <v>1.0757939404296875</v>
      </c>
      <c r="H311" s="487">
        <v>1.3720917602539062</v>
      </c>
      <c r="I311" s="487">
        <v>1.8342205053710938</v>
      </c>
      <c r="J311" s="487">
        <v>1.8199910363769531</v>
      </c>
      <c r="K311" s="487">
        <v>2.2806042749023439</v>
      </c>
      <c r="L311" s="487">
        <v>2.1694253662109375</v>
      </c>
      <c r="M311" s="481">
        <v>0.77532011573622894</v>
      </c>
      <c r="N311" s="481">
        <v>0.77532011573622894</v>
      </c>
      <c r="O311" s="486">
        <v>0.77532011573622894</v>
      </c>
      <c r="P311" s="486">
        <v>1.3930323030048943</v>
      </c>
      <c r="Q311" s="488">
        <f t="shared" si="45"/>
        <v>1.0841762093705616</v>
      </c>
      <c r="R311" s="487">
        <f t="shared" si="46"/>
        <v>1.3930323030048943</v>
      </c>
      <c r="S311" s="489">
        <v>2.5448029296874997</v>
      </c>
      <c r="T311" s="487">
        <f t="shared" si="54"/>
        <v>2.8619697899559928</v>
      </c>
      <c r="U311" s="487">
        <v>0</v>
      </c>
      <c r="V311" s="489">
        <f t="shared" si="47"/>
        <v>1.253729072704405</v>
      </c>
      <c r="W311" s="489">
        <f t="shared" si="48"/>
        <v>1.1144258424039155</v>
      </c>
      <c r="X311" s="489">
        <f t="shared" si="49"/>
        <v>0.97512261210342599</v>
      </c>
      <c r="Y311" s="489">
        <f t="shared" si="50"/>
        <v>1.4626839181551392</v>
      </c>
      <c r="Z311" s="489">
        <f t="shared" si="51"/>
        <v>1.8573764040065257</v>
      </c>
      <c r="AA311" s="487">
        <v>1.4456700696443257</v>
      </c>
      <c r="AB311" s="485">
        <v>3.4086755371093749</v>
      </c>
      <c r="AC311" s="485">
        <v>3.271013671875</v>
      </c>
      <c r="AD311" s="489">
        <f t="shared" si="52"/>
        <v>2.7833782043457029</v>
      </c>
      <c r="AE311" s="489">
        <f t="shared" si="53"/>
        <v>1.9239059949527479</v>
      </c>
    </row>
    <row r="312" spans="1:31" x14ac:dyDescent="0.2">
      <c r="A312" s="485">
        <v>2.1804661025723324</v>
      </c>
      <c r="B312" s="485">
        <f t="shared" si="44"/>
        <v>2.8115545138238218</v>
      </c>
      <c r="C312" s="486">
        <v>2.8467081212738896</v>
      </c>
      <c r="D312" s="486">
        <v>2.776400906373754</v>
      </c>
      <c r="E312" s="487">
        <v>1.8746365405273437</v>
      </c>
      <c r="F312" s="486">
        <v>3.3745578240730767</v>
      </c>
      <c r="G312" s="487">
        <v>1.0702610803222656</v>
      </c>
      <c r="H312" s="487">
        <v>1.3650351049804688</v>
      </c>
      <c r="I312" s="487">
        <v>1.8247870422363281</v>
      </c>
      <c r="J312" s="487">
        <v>1.8106308679199219</v>
      </c>
      <c r="K312" s="487">
        <v>2.2688752319335936</v>
      </c>
      <c r="L312" s="487">
        <v>2.1582679980468749</v>
      </c>
      <c r="M312" s="481">
        <v>0.77115975255307745</v>
      </c>
      <c r="N312" s="481">
        <v>0.77115975255307745</v>
      </c>
      <c r="O312" s="486">
        <v>0.77115975255307745</v>
      </c>
      <c r="P312" s="486">
        <v>1.3855572998562165</v>
      </c>
      <c r="Q312" s="488">
        <f t="shared" si="45"/>
        <v>1.0783585262046469</v>
      </c>
      <c r="R312" s="487">
        <f t="shared" si="46"/>
        <v>1.3855572998562165</v>
      </c>
      <c r="S312" s="489">
        <v>2.5317148437500001</v>
      </c>
      <c r="T312" s="487">
        <f t="shared" si="54"/>
        <v>2.8467081212738896</v>
      </c>
      <c r="U312" s="487">
        <v>0</v>
      </c>
      <c r="V312" s="489">
        <f t="shared" si="47"/>
        <v>1.2470015698705947</v>
      </c>
      <c r="W312" s="489">
        <f t="shared" si="48"/>
        <v>1.1084458398849732</v>
      </c>
      <c r="X312" s="489">
        <f t="shared" si="49"/>
        <v>0.96989010989935143</v>
      </c>
      <c r="Y312" s="489">
        <f t="shared" si="50"/>
        <v>1.4548351648490272</v>
      </c>
      <c r="Z312" s="489">
        <f t="shared" si="51"/>
        <v>1.8474097331416219</v>
      </c>
      <c r="AA312" s="487">
        <v>1.438234972502056</v>
      </c>
      <c r="AB312" s="485">
        <v>3.3911445312500001</v>
      </c>
      <c r="AC312" s="485">
        <v>3.2541909179687498</v>
      </c>
      <c r="AD312" s="489">
        <f t="shared" si="52"/>
        <v>2.7690631103515626</v>
      </c>
      <c r="AE312" s="489">
        <f t="shared" si="53"/>
        <v>1.9140112220790371</v>
      </c>
    </row>
    <row r="313" spans="1:31" x14ac:dyDescent="0.2">
      <c r="A313" s="485">
        <v>2.1692519374272088</v>
      </c>
      <c r="B313" s="485">
        <f t="shared" si="44"/>
        <v>2.7965621252583901</v>
      </c>
      <c r="C313" s="486">
        <v>2.8315282789209615</v>
      </c>
      <c r="D313" s="486">
        <v>2.7615959715958187</v>
      </c>
      <c r="E313" s="487">
        <v>1.8649952709960937</v>
      </c>
      <c r="F313" s="486">
        <v>3.3565632655872757</v>
      </c>
      <c r="G313" s="487">
        <v>1.0647567565917968</v>
      </c>
      <c r="H313" s="487">
        <v>1.3580146826171875</v>
      </c>
      <c r="I313" s="487">
        <v>1.8154021264648437</v>
      </c>
      <c r="J313" s="487">
        <v>1.8013187731933593</v>
      </c>
      <c r="K313" s="487">
        <v>2.257206340332031</v>
      </c>
      <c r="L313" s="487">
        <v>2.1471679394531251</v>
      </c>
      <c r="M313" s="481">
        <v>0.76702183518751144</v>
      </c>
      <c r="N313" s="481">
        <v>0.76702183518751144</v>
      </c>
      <c r="O313" s="486">
        <v>0.76702183518751144</v>
      </c>
      <c r="P313" s="486">
        <v>1.3781226255321473</v>
      </c>
      <c r="Q313" s="488">
        <f t="shared" si="45"/>
        <v>1.0725722303598293</v>
      </c>
      <c r="R313" s="487">
        <f t="shared" si="46"/>
        <v>1.3781226255321473</v>
      </c>
      <c r="S313" s="489">
        <v>2.5186943359375005</v>
      </c>
      <c r="T313" s="487">
        <f t="shared" si="54"/>
        <v>2.8315282789209615</v>
      </c>
      <c r="U313" s="487">
        <v>0</v>
      </c>
      <c r="V313" s="489">
        <f t="shared" si="47"/>
        <v>1.2403103629789325</v>
      </c>
      <c r="W313" s="489">
        <f t="shared" si="48"/>
        <v>1.1024981004257179</v>
      </c>
      <c r="X313" s="489">
        <f t="shared" si="49"/>
        <v>0.96468583787250306</v>
      </c>
      <c r="Y313" s="489">
        <f t="shared" si="50"/>
        <v>1.4470287568087548</v>
      </c>
      <c r="Z313" s="489">
        <f t="shared" si="51"/>
        <v>1.837496834042863</v>
      </c>
      <c r="AA313" s="487">
        <v>1.4308381026418586</v>
      </c>
      <c r="AB313" s="485">
        <v>3.3737038574218752</v>
      </c>
      <c r="AC313" s="485">
        <v>3.2374545898437499</v>
      </c>
      <c r="AD313" s="489">
        <f t="shared" si="52"/>
        <v>2.7548219299316412</v>
      </c>
      <c r="AE313" s="489">
        <f t="shared" si="53"/>
        <v>1.9041675391967348</v>
      </c>
    </row>
    <row r="314" spans="1:31" x14ac:dyDescent="0.2">
      <c r="A314" s="485">
        <v>2.158095446877589</v>
      </c>
      <c r="B314" s="485">
        <f t="shared" si="44"/>
        <v>2.7814056589547373</v>
      </c>
      <c r="C314" s="486">
        <v>2.8161823073225869</v>
      </c>
      <c r="D314" s="486">
        <v>2.7466290105868878</v>
      </c>
      <c r="E314" s="487">
        <v>1.85540349609375</v>
      </c>
      <c r="F314" s="486">
        <v>3.3383717734078373</v>
      </c>
      <c r="G314" s="487">
        <v>1.0592807324218749</v>
      </c>
      <c r="H314" s="487">
        <v>1.3510303747558594</v>
      </c>
      <c r="I314" s="487">
        <v>1.8060655212402343</v>
      </c>
      <c r="J314" s="487">
        <v>1.7920545153808594</v>
      </c>
      <c r="K314" s="487">
        <v>2.24559736328125</v>
      </c>
      <c r="L314" s="487">
        <v>2.1361251904296878</v>
      </c>
      <c r="M314" s="481">
        <v>0.76283877347586238</v>
      </c>
      <c r="N314" s="481">
        <v>0.76283877347586238</v>
      </c>
      <c r="O314" s="486">
        <v>0.76283877347586238</v>
      </c>
      <c r="P314" s="486">
        <v>1.3706068395083875</v>
      </c>
      <c r="Q314" s="488">
        <f t="shared" si="45"/>
        <v>1.066722806492125</v>
      </c>
      <c r="R314" s="487">
        <f t="shared" si="46"/>
        <v>1.3706068395083875</v>
      </c>
      <c r="S314" s="489">
        <v>2.5057406250000001</v>
      </c>
      <c r="T314" s="487">
        <f t="shared" si="54"/>
        <v>2.8161823073225869</v>
      </c>
      <c r="U314" s="487">
        <v>0</v>
      </c>
      <c r="V314" s="489">
        <f t="shared" si="47"/>
        <v>1.2335461555575487</v>
      </c>
      <c r="W314" s="489">
        <f t="shared" si="48"/>
        <v>1.0964854716067101</v>
      </c>
      <c r="X314" s="489">
        <f t="shared" si="49"/>
        <v>0.95942478765587114</v>
      </c>
      <c r="Y314" s="489">
        <f t="shared" si="50"/>
        <v>1.4391371814838068</v>
      </c>
      <c r="Z314" s="489">
        <f t="shared" si="51"/>
        <v>1.8274757860111832</v>
      </c>
      <c r="AA314" s="487">
        <v>1.4234792416221218</v>
      </c>
      <c r="AB314" s="485">
        <v>3.3563527832031248</v>
      </c>
      <c r="AC314" s="485">
        <v>3.2208041992187502</v>
      </c>
      <c r="AD314" s="489">
        <f t="shared" si="52"/>
        <v>2.7406538085937502</v>
      </c>
      <c r="AE314" s="489">
        <f t="shared" si="53"/>
        <v>1.8943743556701023</v>
      </c>
    </row>
    <row r="315" spans="1:31" x14ac:dyDescent="0.2">
      <c r="A315" s="485">
        <v>2.1469963343021226</v>
      </c>
      <c r="B315" s="485">
        <f t="shared" si="44"/>
        <v>2.7665736045471521</v>
      </c>
      <c r="C315" s="486">
        <v>2.8011648038277586</v>
      </c>
      <c r="D315" s="486">
        <v>2.7319824052665451</v>
      </c>
      <c r="E315" s="487">
        <v>1.8458612158203125</v>
      </c>
      <c r="F315" s="486">
        <v>3.3205696553972834</v>
      </c>
      <c r="G315" s="487">
        <v>1.0538328894042968</v>
      </c>
      <c r="H315" s="487">
        <v>1.3440820629882813</v>
      </c>
      <c r="I315" s="487">
        <v>1.7967768713378907</v>
      </c>
      <c r="J315" s="487">
        <v>1.7828379760742186</v>
      </c>
      <c r="K315" s="487">
        <v>2.2340483007812502</v>
      </c>
      <c r="L315" s="487">
        <v>2.1251390405273436</v>
      </c>
      <c r="M315" s="481">
        <v>0.75874538510190592</v>
      </c>
      <c r="N315" s="481">
        <v>0.75874538510190592</v>
      </c>
      <c r="O315" s="486">
        <v>0.75874538510190592</v>
      </c>
      <c r="P315" s="486">
        <v>1.3632521712649988</v>
      </c>
      <c r="Q315" s="488">
        <f t="shared" si="45"/>
        <v>1.0609987781834525</v>
      </c>
      <c r="R315" s="487">
        <f t="shared" si="46"/>
        <v>1.3632521712649988</v>
      </c>
      <c r="S315" s="489">
        <v>2.4928535156249998</v>
      </c>
      <c r="T315" s="487">
        <f t="shared" si="54"/>
        <v>2.8011648038277586</v>
      </c>
      <c r="U315" s="487">
        <v>0</v>
      </c>
      <c r="V315" s="489">
        <f t="shared" si="47"/>
        <v>1.2269269541384988</v>
      </c>
      <c r="W315" s="489">
        <f t="shared" si="48"/>
        <v>1.0906017370119991</v>
      </c>
      <c r="X315" s="489">
        <f t="shared" si="49"/>
        <v>0.95427651988549911</v>
      </c>
      <c r="Y315" s="489">
        <f t="shared" si="50"/>
        <v>1.4314147798282488</v>
      </c>
      <c r="Z315" s="489">
        <f t="shared" si="51"/>
        <v>1.8176695616866652</v>
      </c>
      <c r="AA315" s="487">
        <v>1.4161582802220394</v>
      </c>
      <c r="AB315" s="485">
        <v>3.3390910644531249</v>
      </c>
      <c r="AC315" s="485">
        <v>3.2042395019531251</v>
      </c>
      <c r="AD315" s="489">
        <f t="shared" si="52"/>
        <v>2.7265585327148436</v>
      </c>
      <c r="AE315" s="489">
        <f t="shared" si="53"/>
        <v>1.8846315238402052</v>
      </c>
    </row>
    <row r="316" spans="1:31" x14ac:dyDescent="0.2">
      <c r="A316" s="485">
        <v>2.1359543046049656</v>
      </c>
      <c r="B316" s="485">
        <f t="shared" si="44"/>
        <v>2.7518210730666826</v>
      </c>
      <c r="C316" s="486">
        <v>2.7862278175561732</v>
      </c>
      <c r="D316" s="486">
        <v>2.7174143285771919</v>
      </c>
      <c r="E316" s="487">
        <v>1.8363678381347657</v>
      </c>
      <c r="F316" s="486">
        <v>3.3028629844835504</v>
      </c>
      <c r="G316" s="487">
        <v>1.0484129907226563</v>
      </c>
      <c r="H316" s="487">
        <v>1.3371693920898438</v>
      </c>
      <c r="I316" s="487">
        <v>1.7875359399414064</v>
      </c>
      <c r="J316" s="487">
        <v>1.7736688000488279</v>
      </c>
      <c r="K316" s="487">
        <v>2.2225586791992189</v>
      </c>
      <c r="L316" s="487">
        <v>2.1142094897460937</v>
      </c>
      <c r="M316" s="481">
        <v>0.75467408120584289</v>
      </c>
      <c r="N316" s="481">
        <v>0.75467408120584289</v>
      </c>
      <c r="O316" s="486">
        <v>0.75467408120584289</v>
      </c>
      <c r="P316" s="486">
        <v>1.3559371826203663</v>
      </c>
      <c r="Q316" s="488">
        <f t="shared" si="45"/>
        <v>1.0553056319131047</v>
      </c>
      <c r="R316" s="487">
        <f t="shared" si="46"/>
        <v>1.3559371826203663</v>
      </c>
      <c r="S316" s="489">
        <v>2.4800326171875002</v>
      </c>
      <c r="T316" s="487">
        <f t="shared" si="54"/>
        <v>2.7862278175561732</v>
      </c>
      <c r="U316" s="487">
        <v>0</v>
      </c>
      <c r="V316" s="489">
        <f t="shared" si="47"/>
        <v>1.2203434643583297</v>
      </c>
      <c r="W316" s="489">
        <f t="shared" si="48"/>
        <v>1.0847497460962932</v>
      </c>
      <c r="X316" s="489">
        <f t="shared" si="49"/>
        <v>0.94915602783425634</v>
      </c>
      <c r="Y316" s="489">
        <f t="shared" si="50"/>
        <v>1.4237340417513846</v>
      </c>
      <c r="Z316" s="489">
        <f t="shared" si="51"/>
        <v>1.8079162434938219</v>
      </c>
      <c r="AA316" s="487">
        <v>1.4088750000000001</v>
      </c>
      <c r="AB316" s="485">
        <v>3.3219179687499998</v>
      </c>
      <c r="AC316" s="485">
        <v>3.1877600097656251</v>
      </c>
      <c r="AD316" s="489">
        <f t="shared" si="52"/>
        <v>2.7125356750488283</v>
      </c>
      <c r="AE316" s="489">
        <f t="shared" si="53"/>
        <v>1.8749387483891746</v>
      </c>
    </row>
    <row r="317" spans="1:31" x14ac:dyDescent="0.2">
      <c r="A317" s="485">
        <v>2.1249690642080385</v>
      </c>
      <c r="B317" s="485">
        <f t="shared" si="44"/>
        <v>2.7371467806835277</v>
      </c>
      <c r="C317" s="486">
        <v>2.7713700486259665</v>
      </c>
      <c r="D317" s="486">
        <v>2.7029235127410893</v>
      </c>
      <c r="E317" s="487">
        <v>1.8269232446289061</v>
      </c>
      <c r="F317" s="486">
        <v>3.2852502197547002</v>
      </c>
      <c r="G317" s="487">
        <v>1.0430210363769532</v>
      </c>
      <c r="H317" s="487">
        <v>1.3302923620605469</v>
      </c>
      <c r="I317" s="487">
        <v>1.7783426086425782</v>
      </c>
      <c r="J317" s="487">
        <v>1.7645467504882812</v>
      </c>
      <c r="K317" s="487">
        <v>2.2111280249023437</v>
      </c>
      <c r="L317" s="487">
        <v>2.1033360644531252</v>
      </c>
      <c r="M317" s="481">
        <v>0.75062450452260976</v>
      </c>
      <c r="N317" s="481">
        <v>0.75062450452260976</v>
      </c>
      <c r="O317" s="486">
        <v>0.75062450452260976</v>
      </c>
      <c r="P317" s="486">
        <v>1.3486612316695996</v>
      </c>
      <c r="Q317" s="488">
        <f t="shared" si="45"/>
        <v>1.0496428680961047</v>
      </c>
      <c r="R317" s="487">
        <f t="shared" si="46"/>
        <v>1.3486612316695996</v>
      </c>
      <c r="S317" s="489">
        <v>2.4672779296874996</v>
      </c>
      <c r="T317" s="487">
        <f t="shared" si="54"/>
        <v>2.7713700486259665</v>
      </c>
      <c r="U317" s="487">
        <v>0</v>
      </c>
      <c r="V317" s="489">
        <f t="shared" si="47"/>
        <v>1.2137951085026397</v>
      </c>
      <c r="W317" s="489">
        <f t="shared" si="48"/>
        <v>1.0789289853356798</v>
      </c>
      <c r="X317" s="489">
        <f t="shared" si="49"/>
        <v>0.94406286216871971</v>
      </c>
      <c r="Y317" s="489">
        <f t="shared" si="50"/>
        <v>1.4160942932530796</v>
      </c>
      <c r="Z317" s="489">
        <f t="shared" si="51"/>
        <v>1.7982149755594663</v>
      </c>
      <c r="AA317" s="487">
        <v>1.4016291825143914</v>
      </c>
      <c r="AB317" s="485">
        <v>3.3048332519531249</v>
      </c>
      <c r="AC317" s="485">
        <v>3.1713652343750001</v>
      </c>
      <c r="AD317" s="489">
        <f t="shared" si="52"/>
        <v>2.6985852355957025</v>
      </c>
      <c r="AE317" s="489">
        <f t="shared" si="53"/>
        <v>1.8652960293170091</v>
      </c>
    </row>
    <row r="318" spans="1:31" x14ac:dyDescent="0.2">
      <c r="A318" s="485">
        <v>2.1140403210436927</v>
      </c>
      <c r="B318" s="485">
        <f t="shared" si="44"/>
        <v>2.7225511653771681</v>
      </c>
      <c r="C318" s="486">
        <v>2.7565919404927923</v>
      </c>
      <c r="D318" s="486">
        <v>2.6885103902615444</v>
      </c>
      <c r="E318" s="487">
        <v>1.8175274353027342</v>
      </c>
      <c r="F318" s="486">
        <v>3.2677318868939769</v>
      </c>
      <c r="G318" s="487">
        <v>1.0376567895507813</v>
      </c>
      <c r="H318" s="487">
        <v>1.3234506176757812</v>
      </c>
      <c r="I318" s="487">
        <v>1.7691966406250001</v>
      </c>
      <c r="J318" s="487">
        <v>1.755471590576172</v>
      </c>
      <c r="K318" s="487">
        <v>2.1997561010742186</v>
      </c>
      <c r="L318" s="487">
        <v>2.0925185278320311</v>
      </c>
      <c r="M318" s="481">
        <v>0.74659677594626661</v>
      </c>
      <c r="N318" s="481">
        <v>0.74659677594626661</v>
      </c>
      <c r="O318" s="486">
        <v>0.74659677594626661</v>
      </c>
      <c r="P318" s="486">
        <v>1.341424535625342</v>
      </c>
      <c r="Q318" s="488">
        <f t="shared" si="45"/>
        <v>1.0440106557858044</v>
      </c>
      <c r="R318" s="487">
        <f t="shared" si="46"/>
        <v>1.341424535625342</v>
      </c>
      <c r="S318" s="489">
        <v>2.4545886718750003</v>
      </c>
      <c r="T318" s="487">
        <f t="shared" si="54"/>
        <v>2.7565919404927923</v>
      </c>
      <c r="U318" s="487">
        <v>0</v>
      </c>
      <c r="V318" s="489">
        <f t="shared" si="47"/>
        <v>1.2072820820628078</v>
      </c>
      <c r="W318" s="489">
        <f t="shared" si="48"/>
        <v>1.0731396285002737</v>
      </c>
      <c r="X318" s="489">
        <f t="shared" si="49"/>
        <v>0.93899717493773938</v>
      </c>
      <c r="Y318" s="489">
        <f t="shared" si="50"/>
        <v>1.4084957624066092</v>
      </c>
      <c r="Z318" s="489">
        <f t="shared" si="51"/>
        <v>1.7885660475004561</v>
      </c>
      <c r="AA318" s="487">
        <v>1.394420609323602</v>
      </c>
      <c r="AB318" s="485">
        <v>3.2878364257812498</v>
      </c>
      <c r="AC318" s="485">
        <v>3.1550549316406249</v>
      </c>
      <c r="AD318" s="489">
        <f t="shared" si="52"/>
        <v>2.6847063598632817</v>
      </c>
      <c r="AE318" s="489">
        <f t="shared" si="53"/>
        <v>1.8557027759879718</v>
      </c>
    </row>
    <row r="319" spans="1:31" x14ac:dyDescent="0.2">
      <c r="A319" s="485">
        <v>2.1031677845453376</v>
      </c>
      <c r="B319" s="485">
        <f t="shared" si="44"/>
        <v>2.7077958146466008</v>
      </c>
      <c r="C319" s="486">
        <v>2.7416520997212812</v>
      </c>
      <c r="D319" s="486">
        <v>2.6739395295719204</v>
      </c>
      <c r="E319" s="487">
        <v>1.8081798181152342</v>
      </c>
      <c r="F319" s="486">
        <v>3.2500218321858223</v>
      </c>
      <c r="G319" s="487">
        <v>1.0323201318359376</v>
      </c>
      <c r="H319" s="487">
        <v>1.3166440405273436</v>
      </c>
      <c r="I319" s="487">
        <v>1.7600976806640625</v>
      </c>
      <c r="J319" s="487">
        <v>1.746443201904297</v>
      </c>
      <c r="K319" s="487">
        <v>2.1884429077148435</v>
      </c>
      <c r="L319" s="487">
        <v>2.0817566430664063</v>
      </c>
      <c r="M319" s="481">
        <v>0.74252510517468084</v>
      </c>
      <c r="N319" s="481">
        <v>0.74252510517468084</v>
      </c>
      <c r="O319" s="486">
        <v>0.74252510517468084</v>
      </c>
      <c r="P319" s="486">
        <v>1.3341088878085239</v>
      </c>
      <c r="Q319" s="488">
        <f t="shared" si="45"/>
        <v>1.0383169964916024</v>
      </c>
      <c r="R319" s="487">
        <f t="shared" si="46"/>
        <v>1.3341088878085239</v>
      </c>
      <c r="S319" s="489">
        <v>2.4419648437500001</v>
      </c>
      <c r="T319" s="487">
        <f t="shared" si="54"/>
        <v>2.7416520997212812</v>
      </c>
      <c r="U319" s="487">
        <v>0</v>
      </c>
      <c r="V319" s="489">
        <f t="shared" si="47"/>
        <v>1.2006979990276716</v>
      </c>
      <c r="W319" s="489">
        <f t="shared" si="48"/>
        <v>1.0672871102468191</v>
      </c>
      <c r="X319" s="489">
        <f t="shared" si="49"/>
        <v>0.9338762214659666</v>
      </c>
      <c r="Y319" s="489">
        <f t="shared" si="50"/>
        <v>1.4008143321989501</v>
      </c>
      <c r="Z319" s="489">
        <f t="shared" si="51"/>
        <v>1.778811850411365</v>
      </c>
      <c r="AA319" s="487">
        <v>1.3872490619860196</v>
      </c>
      <c r="AB319" s="485">
        <v>3.2709272460937502</v>
      </c>
      <c r="AC319" s="485">
        <v>3.1388283691406249</v>
      </c>
      <c r="AD319" s="489">
        <f t="shared" si="52"/>
        <v>2.6708990478515626</v>
      </c>
      <c r="AE319" s="489">
        <f t="shared" si="53"/>
        <v>1.8461589884020611</v>
      </c>
    </row>
    <row r="320" spans="1:31" x14ac:dyDescent="0.2">
      <c r="A320" s="485">
        <v>2.092351165642147</v>
      </c>
      <c r="B320" s="485">
        <f t="shared" si="44"/>
        <v>2.6935921749034835</v>
      </c>
      <c r="C320" s="486">
        <v>2.7272708681251738</v>
      </c>
      <c r="D320" s="486">
        <v>2.6599134816817935</v>
      </c>
      <c r="E320" s="487">
        <v>1.7988803930664061</v>
      </c>
      <c r="F320" s="486">
        <v>3.2329739665336419</v>
      </c>
      <c r="G320" s="487">
        <v>1.0270109448242186</v>
      </c>
      <c r="H320" s="487">
        <v>1.3098725122070312</v>
      </c>
      <c r="I320" s="487">
        <v>1.7510454919433593</v>
      </c>
      <c r="J320" s="487">
        <v>1.7374611108398439</v>
      </c>
      <c r="K320" s="487">
        <v>2.1771877343749999</v>
      </c>
      <c r="L320" s="487">
        <v>2.0710501733398439</v>
      </c>
      <c r="M320" s="481">
        <v>0.73860580746786808</v>
      </c>
      <c r="N320" s="481">
        <v>0.73860580746786808</v>
      </c>
      <c r="O320" s="486">
        <v>0.73860580746786808</v>
      </c>
      <c r="P320" s="486">
        <v>1.3270670115565479</v>
      </c>
      <c r="Q320" s="488">
        <f t="shared" si="45"/>
        <v>1.032836409512208</v>
      </c>
      <c r="R320" s="487">
        <f t="shared" si="46"/>
        <v>1.3270670115565479</v>
      </c>
      <c r="S320" s="489">
        <v>2.4294058593750001</v>
      </c>
      <c r="T320" s="487">
        <f t="shared" si="54"/>
        <v>2.7272708681251738</v>
      </c>
      <c r="U320" s="487">
        <v>0</v>
      </c>
      <c r="V320" s="489">
        <f t="shared" si="47"/>
        <v>1.1943603104008931</v>
      </c>
      <c r="W320" s="489">
        <f t="shared" si="48"/>
        <v>1.0616536092452384</v>
      </c>
      <c r="X320" s="489">
        <f t="shared" si="49"/>
        <v>0.92894690808958347</v>
      </c>
      <c r="Y320" s="489">
        <f t="shared" si="50"/>
        <v>1.3934203621343753</v>
      </c>
      <c r="Z320" s="489">
        <f t="shared" si="51"/>
        <v>1.7694226820753973</v>
      </c>
      <c r="AA320" s="487">
        <v>1.3801144312808389</v>
      </c>
      <c r="AB320" s="485">
        <v>3.254104736328125</v>
      </c>
      <c r="AC320" s="485">
        <v>3.1226855468750001</v>
      </c>
      <c r="AD320" s="489">
        <f t="shared" si="52"/>
        <v>2.6571626586914063</v>
      </c>
      <c r="AE320" s="489">
        <f t="shared" si="53"/>
        <v>1.8366642235824735</v>
      </c>
    </row>
    <row r="321" spans="1:31" x14ac:dyDescent="0.2">
      <c r="A321" s="485">
        <v>2.081590176748461</v>
      </c>
      <c r="B321" s="485">
        <f t="shared" si="44"/>
        <v>2.6794638632481318</v>
      </c>
      <c r="C321" s="486">
        <v>2.7129659064637761</v>
      </c>
      <c r="D321" s="486">
        <v>2.645961820032487</v>
      </c>
      <c r="E321" s="487">
        <v>1.7896286865234374</v>
      </c>
      <c r="F321" s="486">
        <v>3.2160165131379879</v>
      </c>
      <c r="G321" s="487">
        <v>1.0217289916992187</v>
      </c>
      <c r="H321" s="487">
        <v>1.3031357958984373</v>
      </c>
      <c r="I321" s="487">
        <v>1.7420398376464845</v>
      </c>
      <c r="J321" s="487">
        <v>1.7285253173828126</v>
      </c>
      <c r="K321" s="487">
        <v>2.1659903442382813</v>
      </c>
      <c r="L321" s="487">
        <v>2.0603988818359378</v>
      </c>
      <c r="M321" s="481">
        <v>0.73470742576738557</v>
      </c>
      <c r="N321" s="481">
        <v>0.73470742576738557</v>
      </c>
      <c r="O321" s="486">
        <v>0.73470742576738557</v>
      </c>
      <c r="P321" s="486">
        <v>1.3200627154883897</v>
      </c>
      <c r="Q321" s="488">
        <f t="shared" si="45"/>
        <v>1.0273850706278878</v>
      </c>
      <c r="R321" s="487">
        <f t="shared" si="46"/>
        <v>1.3200627154883897</v>
      </c>
      <c r="S321" s="489">
        <v>2.4169113281250003</v>
      </c>
      <c r="T321" s="487">
        <f t="shared" si="54"/>
        <v>2.7129659064637761</v>
      </c>
      <c r="U321" s="487">
        <v>0</v>
      </c>
      <c r="V321" s="489">
        <f t="shared" si="47"/>
        <v>1.1880564439395507</v>
      </c>
      <c r="W321" s="489">
        <f t="shared" si="48"/>
        <v>1.0560501723907119</v>
      </c>
      <c r="X321" s="489">
        <f t="shared" si="49"/>
        <v>0.92404390084187271</v>
      </c>
      <c r="Y321" s="489">
        <f t="shared" si="50"/>
        <v>1.3860658512628092</v>
      </c>
      <c r="Z321" s="489">
        <f t="shared" si="51"/>
        <v>1.7600836206511863</v>
      </c>
      <c r="AA321" s="487">
        <v>1.3730164987664473</v>
      </c>
      <c r="AB321" s="485">
        <v>3.2373688964843752</v>
      </c>
      <c r="AC321" s="485">
        <v>3.1066257324218749</v>
      </c>
      <c r="AD321" s="489">
        <f t="shared" si="52"/>
        <v>2.6434967651367192</v>
      </c>
      <c r="AE321" s="489">
        <f t="shared" si="53"/>
        <v>1.8272181862113397</v>
      </c>
    </row>
    <row r="322" spans="1:31" x14ac:dyDescent="0.2">
      <c r="A322" s="485">
        <v>2.0708845317589004</v>
      </c>
      <c r="B322" s="485">
        <f t="shared" ref="B322:B385" si="55">+AVERAGE(C322,D322)</f>
        <v>2.6651754211163965</v>
      </c>
      <c r="C322" s="486">
        <v>2.6984988121724252</v>
      </c>
      <c r="D322" s="486">
        <v>2.6318520300603674</v>
      </c>
      <c r="E322" s="487">
        <v>1.7804246984863281</v>
      </c>
      <c r="F322" s="486">
        <v>3.1988668637350002</v>
      </c>
      <c r="G322" s="487">
        <v>1.0164742724609375</v>
      </c>
      <c r="H322" s="487">
        <v>1.2964337731933595</v>
      </c>
      <c r="I322" s="487">
        <v>1.7330804809570313</v>
      </c>
      <c r="J322" s="487">
        <v>1.7196354663085935</v>
      </c>
      <c r="K322" s="487">
        <v>2.1548505004882812</v>
      </c>
      <c r="L322" s="487">
        <v>2.0498020581054686</v>
      </c>
      <c r="M322" s="481">
        <v>0.73076499003985651</v>
      </c>
      <c r="N322" s="481">
        <v>0.73076499003985651</v>
      </c>
      <c r="O322" s="486">
        <v>0.73076499003985651</v>
      </c>
      <c r="P322" s="486">
        <v>1.3129792667173572</v>
      </c>
      <c r="Q322" s="488">
        <f t="shared" ref="Q322:Q385" si="56">+AVERAGE(O322:P322)</f>
        <v>1.021872128378607</v>
      </c>
      <c r="R322" s="487">
        <f t="shared" ref="R322:R385" si="57">+P322</f>
        <v>1.3129792667173572</v>
      </c>
      <c r="S322" s="489">
        <v>2.4044810546875</v>
      </c>
      <c r="T322" s="487">
        <f t="shared" si="54"/>
        <v>2.6984988121724252</v>
      </c>
      <c r="U322" s="487">
        <v>0</v>
      </c>
      <c r="V322" s="489">
        <f t="shared" ref="V322:V385" si="58">+$P322*0.9</f>
        <v>1.1816813400456214</v>
      </c>
      <c r="W322" s="489">
        <f t="shared" ref="W322:W385" si="59">+$P322*0.8</f>
        <v>1.0503834133738859</v>
      </c>
      <c r="X322" s="489">
        <f t="shared" ref="X322:X385" si="60">+$P322*0.7</f>
        <v>0.91908548670214996</v>
      </c>
      <c r="Y322" s="489">
        <f t="shared" ref="Y322:Y385" si="61">+$P322*0.9*8750/7500</f>
        <v>1.3786282300532249</v>
      </c>
      <c r="Z322" s="489">
        <f t="shared" ref="Z322:Z385" si="62">+$P322*10000/7500</f>
        <v>1.7506390222898096</v>
      </c>
      <c r="AA322" s="487">
        <v>1.3659550460012335</v>
      </c>
      <c r="AB322" s="485">
        <v>3.2207192382812502</v>
      </c>
      <c r="AC322" s="485">
        <v>3.090648193359375</v>
      </c>
      <c r="AD322" s="489">
        <f t="shared" ref="AD322:AD385" si="63">+S322*1.09375</f>
        <v>2.629901153564453</v>
      </c>
      <c r="AE322" s="489">
        <f t="shared" ref="AE322:AE385" si="64">+S322*0.756013745704467</f>
        <v>1.8178207286297241</v>
      </c>
    </row>
    <row r="323" spans="1:31" x14ac:dyDescent="0.2">
      <c r="A323" s="485">
        <v>2.0602339460389922</v>
      </c>
      <c r="B323" s="485">
        <f t="shared" si="55"/>
        <v>2.6509635873027699</v>
      </c>
      <c r="C323" s="486">
        <v>2.6841092840531848</v>
      </c>
      <c r="D323" s="486">
        <v>2.6178178905523546</v>
      </c>
      <c r="E323" s="487">
        <v>1.7712680737304687</v>
      </c>
      <c r="F323" s="486">
        <v>3.1818091631802359</v>
      </c>
      <c r="G323" s="487">
        <v>1.0112465502929688</v>
      </c>
      <c r="H323" s="487">
        <v>1.2897662072753906</v>
      </c>
      <c r="I323" s="487">
        <v>1.7241671850585938</v>
      </c>
      <c r="J323" s="487">
        <v>1.7107913208007812</v>
      </c>
      <c r="K323" s="487">
        <v>2.143768203125</v>
      </c>
      <c r="L323" s="487">
        <v>2.0392599389648436</v>
      </c>
      <c r="M323" s="481">
        <v>0.72684382437681128</v>
      </c>
      <c r="N323" s="481">
        <v>0.72684382437681128</v>
      </c>
      <c r="O323" s="486">
        <v>0.72684382437681128</v>
      </c>
      <c r="P323" s="486">
        <v>1.3059340342731185</v>
      </c>
      <c r="Q323" s="488">
        <f t="shared" si="56"/>
        <v>1.0163889293249648</v>
      </c>
      <c r="R323" s="487">
        <f t="shared" si="57"/>
        <v>1.3059340342731185</v>
      </c>
      <c r="S323" s="489">
        <v>2.3921146484375</v>
      </c>
      <c r="T323" s="487">
        <f t="shared" ref="T323:T386" si="65">+C323</f>
        <v>2.6841092840531848</v>
      </c>
      <c r="U323" s="487">
        <v>0</v>
      </c>
      <c r="V323" s="489">
        <f t="shared" si="58"/>
        <v>1.1753406308458068</v>
      </c>
      <c r="W323" s="489">
        <f t="shared" si="59"/>
        <v>1.0447472274184948</v>
      </c>
      <c r="X323" s="489">
        <f t="shared" si="60"/>
        <v>0.91415382399118283</v>
      </c>
      <c r="Y323" s="489">
        <f t="shared" si="61"/>
        <v>1.3712307359867746</v>
      </c>
      <c r="Z323" s="489">
        <f t="shared" si="62"/>
        <v>1.7412453790308247</v>
      </c>
      <c r="AA323" s="487">
        <v>1.3589299637643915</v>
      </c>
      <c r="AB323" s="485">
        <v>3.2041550292968748</v>
      </c>
      <c r="AC323" s="485">
        <v>3.0747529296875</v>
      </c>
      <c r="AD323" s="489">
        <f t="shared" si="63"/>
        <v>2.6163753967285155</v>
      </c>
      <c r="AE323" s="489">
        <f t="shared" si="64"/>
        <v>1.8084715555197586</v>
      </c>
    </row>
    <row r="324" spans="1:31" x14ac:dyDescent="0.2">
      <c r="A324" s="485">
        <v>2.0496381364178378</v>
      </c>
      <c r="B324" s="485">
        <f t="shared" si="55"/>
        <v>2.6368271250313224</v>
      </c>
      <c r="C324" s="486">
        <v>2.6697960698663898</v>
      </c>
      <c r="D324" s="486">
        <v>2.603858180196255</v>
      </c>
      <c r="E324" s="487">
        <v>1.7621584570312501</v>
      </c>
      <c r="F324" s="486">
        <v>3.1648419270379988</v>
      </c>
      <c r="G324" s="487">
        <v>1.0060457067871094</v>
      </c>
      <c r="H324" s="487">
        <v>1.2831329797363282</v>
      </c>
      <c r="I324" s="487">
        <v>1.7152997131347656</v>
      </c>
      <c r="J324" s="487">
        <v>1.7019927624511717</v>
      </c>
      <c r="K324" s="487">
        <v>2.1327425048828124</v>
      </c>
      <c r="L324" s="487">
        <v>2.0287720507812499</v>
      </c>
      <c r="M324" s="481">
        <v>0.72294358468811593</v>
      </c>
      <c r="N324" s="481">
        <v>0.72294358468811593</v>
      </c>
      <c r="O324" s="486">
        <v>0.72294358468811593</v>
      </c>
      <c r="P324" s="486">
        <v>1.2989263999224288</v>
      </c>
      <c r="Q324" s="488">
        <f t="shared" si="56"/>
        <v>1.0109349923052724</v>
      </c>
      <c r="R324" s="487">
        <f t="shared" si="57"/>
        <v>1.2989263999224288</v>
      </c>
      <c r="S324" s="489">
        <v>2.3798117187500001</v>
      </c>
      <c r="T324" s="487">
        <f t="shared" si="65"/>
        <v>2.6697960698663898</v>
      </c>
      <c r="U324" s="487">
        <v>0</v>
      </c>
      <c r="V324" s="489">
        <f t="shared" si="58"/>
        <v>1.1690337599301859</v>
      </c>
      <c r="W324" s="489">
        <f t="shared" si="59"/>
        <v>1.039141119937943</v>
      </c>
      <c r="X324" s="489">
        <f t="shared" si="60"/>
        <v>0.90924847994570002</v>
      </c>
      <c r="Y324" s="489">
        <f t="shared" si="61"/>
        <v>1.3638727199185501</v>
      </c>
      <c r="Z324" s="489">
        <f t="shared" si="62"/>
        <v>1.7319018665632384</v>
      </c>
      <c r="AA324" s="487">
        <v>1.3519409243935032</v>
      </c>
      <c r="AB324" s="485">
        <v>3.1876760253906249</v>
      </c>
      <c r="AC324" s="485">
        <v>3.0589392089843752</v>
      </c>
      <c r="AD324" s="489">
        <f t="shared" si="63"/>
        <v>2.6029190673828126</v>
      </c>
      <c r="AE324" s="489">
        <f t="shared" si="64"/>
        <v>1.7991703715635732</v>
      </c>
    </row>
    <row r="325" spans="1:31" x14ac:dyDescent="0.2">
      <c r="A325" s="485">
        <v>2.0390968211815927</v>
      </c>
      <c r="B325" s="485">
        <f t="shared" si="55"/>
        <v>2.6227664562290744</v>
      </c>
      <c r="C325" s="486">
        <v>2.6555595968145247</v>
      </c>
      <c r="D325" s="486">
        <v>2.5899733156436242</v>
      </c>
      <c r="E325" s="487">
        <v>1.7530957299804686</v>
      </c>
      <c r="F325" s="486">
        <v>3.1479656617246166</v>
      </c>
      <c r="G325" s="487">
        <v>1.0008716235351562</v>
      </c>
      <c r="H325" s="487">
        <v>1.2765338537597657</v>
      </c>
      <c r="I325" s="487">
        <v>1.7064778283691406</v>
      </c>
      <c r="J325" s="487">
        <v>1.6932394360351561</v>
      </c>
      <c r="K325" s="487">
        <v>2.1217738793945311</v>
      </c>
      <c r="L325" s="487">
        <v>2.0183379199218749</v>
      </c>
      <c r="M325" s="481">
        <v>0.7190643874095991</v>
      </c>
      <c r="N325" s="481">
        <v>0.7190643874095991</v>
      </c>
      <c r="O325" s="486">
        <v>0.7190643874095991</v>
      </c>
      <c r="P325" s="486">
        <v>1.29195657286774</v>
      </c>
      <c r="Q325" s="488">
        <f t="shared" si="56"/>
        <v>1.0055104801386696</v>
      </c>
      <c r="R325" s="487">
        <f t="shared" si="57"/>
        <v>1.29195657286774</v>
      </c>
      <c r="S325" s="489">
        <v>2.3675724609375002</v>
      </c>
      <c r="T325" s="487">
        <f t="shared" si="65"/>
        <v>2.6555595968145247</v>
      </c>
      <c r="U325" s="487">
        <v>0</v>
      </c>
      <c r="V325" s="489">
        <f t="shared" si="58"/>
        <v>1.1627609155809659</v>
      </c>
      <c r="W325" s="489">
        <f t="shared" si="59"/>
        <v>1.0335652582941921</v>
      </c>
      <c r="X325" s="489">
        <f t="shared" si="60"/>
        <v>0.90436960100741792</v>
      </c>
      <c r="Y325" s="489">
        <f t="shared" si="61"/>
        <v>1.3565544015111268</v>
      </c>
      <c r="Z325" s="489">
        <f t="shared" si="62"/>
        <v>1.7226087638236534</v>
      </c>
      <c r="AA325" s="487">
        <v>1.344987927888569</v>
      </c>
      <c r="AB325" s="485">
        <v>3.1712817382812499</v>
      </c>
      <c r="AC325" s="485">
        <v>3.0432070312500001</v>
      </c>
      <c r="AD325" s="489">
        <f t="shared" si="63"/>
        <v>2.5895323791503908</v>
      </c>
      <c r="AE325" s="489">
        <f t="shared" si="64"/>
        <v>1.7899173244201023</v>
      </c>
    </row>
    <row r="326" spans="1:31" x14ac:dyDescent="0.2">
      <c r="A326" s="485">
        <v>2.0286097200649094</v>
      </c>
      <c r="B326" s="485">
        <f t="shared" si="55"/>
        <v>2.6085519064941884</v>
      </c>
      <c r="C326" s="486">
        <v>2.6411673188161449</v>
      </c>
      <c r="D326" s="486">
        <v>2.5759364941722325</v>
      </c>
      <c r="E326" s="487">
        <v>1.7440795373535154</v>
      </c>
      <c r="F326" s="486">
        <v>3.1309047013954849</v>
      </c>
      <c r="G326" s="487">
        <v>0.99572418212890623</v>
      </c>
      <c r="H326" s="487">
        <v>1.2699685925292969</v>
      </c>
      <c r="I326" s="487">
        <v>1.6977014123535155</v>
      </c>
      <c r="J326" s="487">
        <v>1.6845311047363281</v>
      </c>
      <c r="K326" s="487">
        <v>2.1108616162109377</v>
      </c>
      <c r="L326" s="487">
        <v>2.0079575463867188</v>
      </c>
      <c r="M326" s="481">
        <v>0.71514286840036789</v>
      </c>
      <c r="N326" s="481">
        <v>0.71514286840036789</v>
      </c>
      <c r="O326" s="486">
        <v>0.71514286840036789</v>
      </c>
      <c r="P326" s="486">
        <v>1.284910705559732</v>
      </c>
      <c r="Q326" s="488">
        <f t="shared" si="56"/>
        <v>1.0000267869800499</v>
      </c>
      <c r="R326" s="487">
        <f t="shared" si="57"/>
        <v>1.284910705559732</v>
      </c>
      <c r="S326" s="489">
        <v>2.3553958984375001</v>
      </c>
      <c r="T326" s="487">
        <f t="shared" si="65"/>
        <v>2.6411673188161449</v>
      </c>
      <c r="U326" s="487">
        <v>0</v>
      </c>
      <c r="V326" s="489">
        <f t="shared" si="58"/>
        <v>1.1564196350037588</v>
      </c>
      <c r="W326" s="489">
        <f t="shared" si="59"/>
        <v>1.0279285644477856</v>
      </c>
      <c r="X326" s="489">
        <f t="shared" si="60"/>
        <v>0.89943749389181227</v>
      </c>
      <c r="Y326" s="489">
        <f t="shared" si="61"/>
        <v>1.3491562408377187</v>
      </c>
      <c r="Z326" s="489">
        <f t="shared" si="62"/>
        <v>1.7132142740796428</v>
      </c>
      <c r="AA326" s="487">
        <v>1.338070646587171</v>
      </c>
      <c r="AB326" s="485">
        <v>3.1549716796874998</v>
      </c>
      <c r="AC326" s="485">
        <v>3.0275559082031251</v>
      </c>
      <c r="AD326" s="489">
        <f t="shared" si="63"/>
        <v>2.5762142639160155</v>
      </c>
      <c r="AE326" s="489">
        <f t="shared" si="64"/>
        <v>1.7807116757946728</v>
      </c>
    </row>
    <row r="327" spans="1:31" x14ac:dyDescent="0.2">
      <c r="A327" s="485">
        <v>2.0181765542440115</v>
      </c>
      <c r="B327" s="485">
        <f t="shared" si="55"/>
        <v>2.5946416076934469</v>
      </c>
      <c r="C327" s="486">
        <v>2.6270830958815656</v>
      </c>
      <c r="D327" s="486">
        <v>2.5622001195053281</v>
      </c>
      <c r="E327" s="487">
        <v>1.7351097607421875</v>
      </c>
      <c r="F327" s="486">
        <v>3.1142089171158496</v>
      </c>
      <c r="G327" s="487">
        <v>0.99060314575195307</v>
      </c>
      <c r="H327" s="487">
        <v>1.2634370776367188</v>
      </c>
      <c r="I327" s="487">
        <v>1.6889701098632812</v>
      </c>
      <c r="J327" s="487">
        <v>1.6758676501464844</v>
      </c>
      <c r="K327" s="487">
        <v>2.1000054785156248</v>
      </c>
      <c r="L327" s="487">
        <v>1.9976306933593748</v>
      </c>
      <c r="M327" s="481">
        <v>0.71130541597265551</v>
      </c>
      <c r="N327" s="481">
        <v>0.71130541597265551</v>
      </c>
      <c r="O327" s="486">
        <v>0.71130541597265551</v>
      </c>
      <c r="P327" s="486">
        <v>1.2780158822673278</v>
      </c>
      <c r="Q327" s="488">
        <f t="shared" si="56"/>
        <v>0.99466064911999164</v>
      </c>
      <c r="R327" s="487">
        <f t="shared" si="57"/>
        <v>1.2780158822673278</v>
      </c>
      <c r="S327" s="489">
        <v>2.3432822265625002</v>
      </c>
      <c r="T327" s="487">
        <f t="shared" si="65"/>
        <v>2.6270830958815656</v>
      </c>
      <c r="U327" s="487">
        <v>0</v>
      </c>
      <c r="V327" s="489">
        <f t="shared" si="58"/>
        <v>1.1502142940405951</v>
      </c>
      <c r="W327" s="489">
        <f t="shared" si="59"/>
        <v>1.0224127058138623</v>
      </c>
      <c r="X327" s="489">
        <f t="shared" si="60"/>
        <v>0.89461111758712941</v>
      </c>
      <c r="Y327" s="489">
        <f t="shared" si="61"/>
        <v>1.341916676380694</v>
      </c>
      <c r="Z327" s="489">
        <f t="shared" si="62"/>
        <v>1.704021176356437</v>
      </c>
      <c r="AA327" s="487">
        <v>1.3311889712685032</v>
      </c>
      <c r="AB327" s="485">
        <v>3.1387456054687499</v>
      </c>
      <c r="AC327" s="485">
        <v>3.0119851074218751</v>
      </c>
      <c r="AD327" s="489">
        <f t="shared" si="63"/>
        <v>2.5629649353027344</v>
      </c>
      <c r="AE327" s="489">
        <f t="shared" si="64"/>
        <v>1.7715535733462193</v>
      </c>
    </row>
    <row r="328" spans="1:31" x14ac:dyDescent="0.2">
      <c r="A328" s="485">
        <v>2.0077970463285455</v>
      </c>
      <c r="B328" s="485">
        <f t="shared" si="55"/>
        <v>2.5808058897732304</v>
      </c>
      <c r="C328" s="486">
        <v>2.613074386331927</v>
      </c>
      <c r="D328" s="486">
        <v>2.5485373932145339</v>
      </c>
      <c r="E328" s="487">
        <v>1.7261860449218749</v>
      </c>
      <c r="F328" s="486">
        <v>3.097602648260037</v>
      </c>
      <c r="G328" s="487">
        <v>0.98550845520019537</v>
      </c>
      <c r="H328" s="487">
        <v>1.2569391906738281</v>
      </c>
      <c r="I328" s="487">
        <v>1.6802836840820312</v>
      </c>
      <c r="J328" s="487">
        <v>1.6672485986328125</v>
      </c>
      <c r="K328" s="487">
        <v>2.0892049926757812</v>
      </c>
      <c r="L328" s="487">
        <v>1.9873566503906248</v>
      </c>
      <c r="M328" s="481">
        <v>0.70748866720791526</v>
      </c>
      <c r="N328" s="481">
        <v>0.70748866720791526</v>
      </c>
      <c r="O328" s="486">
        <v>0.70748866720791526</v>
      </c>
      <c r="P328" s="486">
        <v>1.2711582576374181</v>
      </c>
      <c r="Q328" s="488">
        <f t="shared" si="56"/>
        <v>0.98932346242266667</v>
      </c>
      <c r="R328" s="487">
        <f t="shared" si="57"/>
        <v>1.2711582576374181</v>
      </c>
      <c r="S328" s="489">
        <v>2.3312304687499998</v>
      </c>
      <c r="T328" s="487">
        <f t="shared" si="65"/>
        <v>2.613074386331927</v>
      </c>
      <c r="U328" s="487">
        <v>0</v>
      </c>
      <c r="V328" s="489">
        <f t="shared" si="58"/>
        <v>1.1440424318736764</v>
      </c>
      <c r="W328" s="489">
        <f t="shared" si="59"/>
        <v>1.0169266061099345</v>
      </c>
      <c r="X328" s="489">
        <f t="shared" si="60"/>
        <v>0.88981078034619254</v>
      </c>
      <c r="Y328" s="489">
        <f t="shared" si="61"/>
        <v>1.3347161705192891</v>
      </c>
      <c r="Z328" s="489">
        <f t="shared" si="62"/>
        <v>1.6948776768498908</v>
      </c>
      <c r="AA328" s="487">
        <v>1.324342683490954</v>
      </c>
      <c r="AB328" s="485">
        <v>3.1226030273437502</v>
      </c>
      <c r="AC328" s="485">
        <v>2.9964943847656249</v>
      </c>
      <c r="AD328" s="489">
        <f t="shared" si="63"/>
        <v>2.5497833251953121</v>
      </c>
      <c r="AE328" s="489">
        <f t="shared" si="64"/>
        <v>1.7624422787800678</v>
      </c>
    </row>
    <row r="329" spans="1:31" x14ac:dyDescent="0.2">
      <c r="A329" s="485">
        <v>1.9974709203554666</v>
      </c>
      <c r="B329" s="485">
        <f t="shared" si="55"/>
        <v>2.5670435486888588</v>
      </c>
      <c r="C329" s="486">
        <v>2.5991399710680589</v>
      </c>
      <c r="D329" s="486">
        <v>2.5349471263096586</v>
      </c>
      <c r="E329" s="487">
        <v>1.717308271484375</v>
      </c>
      <c r="F329" s="486">
        <v>3.0810844496779057</v>
      </c>
      <c r="G329" s="487">
        <v>0.98043999206542964</v>
      </c>
      <c r="H329" s="487">
        <v>1.2504746948242187</v>
      </c>
      <c r="I329" s="487">
        <v>1.6716420166015626</v>
      </c>
      <c r="J329" s="487">
        <v>1.6586739501953125</v>
      </c>
      <c r="K329" s="487">
        <v>2.0784601586914064</v>
      </c>
      <c r="L329" s="487">
        <v>1.977135772705078</v>
      </c>
      <c r="M329" s="481">
        <v>0.70369228717880483</v>
      </c>
      <c r="N329" s="481">
        <v>0.70369228717880483</v>
      </c>
      <c r="O329" s="486">
        <v>0.70369228717880483</v>
      </c>
      <c r="P329" s="486">
        <v>1.2643372298997178</v>
      </c>
      <c r="Q329" s="488">
        <f t="shared" si="56"/>
        <v>0.98401475853926135</v>
      </c>
      <c r="R329" s="487">
        <f t="shared" si="57"/>
        <v>1.2643372298997178</v>
      </c>
      <c r="S329" s="489">
        <v>2.3192408203125003</v>
      </c>
      <c r="T329" s="487">
        <f t="shared" si="65"/>
        <v>2.5991399710680589</v>
      </c>
      <c r="U329" s="487">
        <v>0</v>
      </c>
      <c r="V329" s="489">
        <f t="shared" si="58"/>
        <v>1.1379035069097461</v>
      </c>
      <c r="W329" s="489">
        <f t="shared" si="59"/>
        <v>1.0114697839197742</v>
      </c>
      <c r="X329" s="489">
        <f t="shared" si="60"/>
        <v>0.88503606092980236</v>
      </c>
      <c r="Y329" s="489">
        <f t="shared" si="61"/>
        <v>1.3275540913947037</v>
      </c>
      <c r="Z329" s="489">
        <f t="shared" si="62"/>
        <v>1.6857829731996237</v>
      </c>
      <c r="AA329" s="487">
        <v>1.3175315648129111</v>
      </c>
      <c r="AB329" s="485">
        <v>3.10654345703125</v>
      </c>
      <c r="AC329" s="485">
        <v>2.98108349609375</v>
      </c>
      <c r="AD329" s="489">
        <f t="shared" si="63"/>
        <v>2.5366696472167973</v>
      </c>
      <c r="AE329" s="489">
        <f t="shared" si="64"/>
        <v>1.7533779397551541</v>
      </c>
    </row>
    <row r="330" spans="1:31" x14ac:dyDescent="0.2">
      <c r="A330" s="485">
        <v>1.9871979017808916</v>
      </c>
      <c r="B330" s="485">
        <f t="shared" si="55"/>
        <v>2.5533549952010635</v>
      </c>
      <c r="C330" s="486">
        <v>2.5852802659865453</v>
      </c>
      <c r="D330" s="486">
        <v>2.5214297244155817</v>
      </c>
      <c r="E330" s="487">
        <v>1.708476085205078</v>
      </c>
      <c r="F330" s="486">
        <v>3.0646548143834957</v>
      </c>
      <c r="G330" s="487">
        <v>0.9753975787353516</v>
      </c>
      <c r="H330" s="487">
        <v>1.2440434716796875</v>
      </c>
      <c r="I330" s="487">
        <v>1.6630446337890625</v>
      </c>
      <c r="J330" s="487">
        <v>1.6501433496093749</v>
      </c>
      <c r="K330" s="487">
        <v>2.0677707397460936</v>
      </c>
      <c r="L330" s="487">
        <v>1.9669673498535156</v>
      </c>
      <c r="M330" s="481">
        <v>0.69991638922057775</v>
      </c>
      <c r="N330" s="481">
        <v>0.69991638922057775</v>
      </c>
      <c r="O330" s="486">
        <v>0.69991638922057775</v>
      </c>
      <c r="P330" s="486">
        <v>1.2575530026858195</v>
      </c>
      <c r="Q330" s="488">
        <f t="shared" si="56"/>
        <v>0.97873469595319862</v>
      </c>
      <c r="R330" s="487">
        <f t="shared" si="57"/>
        <v>1.2575530026858195</v>
      </c>
      <c r="S330" s="489">
        <v>2.3073130859375</v>
      </c>
      <c r="T330" s="487">
        <f t="shared" si="65"/>
        <v>2.5852802659865453</v>
      </c>
      <c r="U330" s="487">
        <v>0</v>
      </c>
      <c r="V330" s="489">
        <f t="shared" si="58"/>
        <v>1.1317977024172376</v>
      </c>
      <c r="W330" s="489">
        <f t="shared" si="59"/>
        <v>1.0060424021486556</v>
      </c>
      <c r="X330" s="489">
        <f t="shared" si="60"/>
        <v>0.88028710188007353</v>
      </c>
      <c r="Y330" s="489">
        <f t="shared" si="61"/>
        <v>1.3204306528201106</v>
      </c>
      <c r="Z330" s="489">
        <f t="shared" si="62"/>
        <v>1.6767373369144258</v>
      </c>
      <c r="AA330" s="487">
        <v>1.3107555060135692</v>
      </c>
      <c r="AB330" s="485">
        <v>3.0905664062499998</v>
      </c>
      <c r="AC330" s="485">
        <v>2.9657517089843748</v>
      </c>
      <c r="AD330" s="489">
        <f t="shared" si="63"/>
        <v>2.5236236877441405</v>
      </c>
      <c r="AE330" s="489">
        <f t="shared" si="64"/>
        <v>1.7443604086125422</v>
      </c>
    </row>
    <row r="331" spans="1:31" x14ac:dyDescent="0.2">
      <c r="A331" s="485">
        <v>1.9769777174727643</v>
      </c>
      <c r="B331" s="485">
        <f t="shared" si="55"/>
        <v>2.5395166332363885</v>
      </c>
      <c r="C331" s="486">
        <v>2.5712688793332616</v>
      </c>
      <c r="D331" s="486">
        <v>2.507764387139515</v>
      </c>
      <c r="E331" s="487">
        <v>1.6996893676757812</v>
      </c>
      <c r="F331" s="486">
        <v>3.0480453720231768</v>
      </c>
      <c r="G331" s="487">
        <v>0.97038109680175788</v>
      </c>
      <c r="H331" s="487">
        <v>1.2376452844238282</v>
      </c>
      <c r="I331" s="487">
        <v>1.6544916540527344</v>
      </c>
      <c r="J331" s="487">
        <v>1.6416565600585937</v>
      </c>
      <c r="K331" s="487">
        <v>2.057136025390625</v>
      </c>
      <c r="L331" s="487">
        <v>1.9568511450195309</v>
      </c>
      <c r="M331" s="481">
        <v>0.69609929651892266</v>
      </c>
      <c r="N331" s="481">
        <v>0.69609929651892266</v>
      </c>
      <c r="O331" s="486">
        <v>0.69609929651892266</v>
      </c>
      <c r="P331" s="486">
        <v>1.2506947600979557</v>
      </c>
      <c r="Q331" s="488">
        <f t="shared" si="56"/>
        <v>0.97339702830843922</v>
      </c>
      <c r="R331" s="487">
        <f t="shared" si="57"/>
        <v>1.2506947600979557</v>
      </c>
      <c r="S331" s="489">
        <v>2.2954464843750002</v>
      </c>
      <c r="T331" s="487">
        <f t="shared" si="65"/>
        <v>2.5712688793332616</v>
      </c>
      <c r="U331" s="487">
        <v>0</v>
      </c>
      <c r="V331" s="489">
        <f t="shared" si="58"/>
        <v>1.1256252840881602</v>
      </c>
      <c r="W331" s="489">
        <f t="shared" si="59"/>
        <v>1.0005558080783645</v>
      </c>
      <c r="X331" s="489">
        <f t="shared" si="60"/>
        <v>0.87548633206856885</v>
      </c>
      <c r="Y331" s="489">
        <f t="shared" si="61"/>
        <v>1.3132294981028536</v>
      </c>
      <c r="Z331" s="489">
        <f t="shared" si="62"/>
        <v>1.6675930134639407</v>
      </c>
      <c r="AA331" s="487">
        <v>1.3040142886513157</v>
      </c>
      <c r="AB331" s="485">
        <v>3.0746716308593749</v>
      </c>
      <c r="AC331" s="485">
        <v>2.95049853515625</v>
      </c>
      <c r="AD331" s="489">
        <f t="shared" si="63"/>
        <v>2.5106445922851566</v>
      </c>
      <c r="AE331" s="489">
        <f t="shared" si="64"/>
        <v>1.7353890947164943</v>
      </c>
    </row>
    <row r="332" spans="1:31" x14ac:dyDescent="0.2">
      <c r="A332" s="485">
        <v>1.9668100957035204</v>
      </c>
      <c r="B332" s="485">
        <f t="shared" si="55"/>
        <v>2.526416946685337</v>
      </c>
      <c r="C332" s="486">
        <v>2.5580054039470768</v>
      </c>
      <c r="D332" s="486">
        <v>2.4948284894235973</v>
      </c>
      <c r="E332" s="487">
        <v>1.6909478820800783</v>
      </c>
      <c r="F332" s="486">
        <v>3.0323225220743653</v>
      </c>
      <c r="G332" s="487">
        <v>0.96539042785644524</v>
      </c>
      <c r="H332" s="487">
        <v>1.2312800146484373</v>
      </c>
      <c r="I332" s="487">
        <v>1.6459824853515623</v>
      </c>
      <c r="J332" s="487">
        <v>1.6332134631347655</v>
      </c>
      <c r="K332" s="487">
        <v>2.0465562524414063</v>
      </c>
      <c r="L332" s="487">
        <v>1.9467870397949218</v>
      </c>
      <c r="M332" s="481">
        <v>0.69248607513505933</v>
      </c>
      <c r="N332" s="481">
        <v>0.69248607513505933</v>
      </c>
      <c r="O332" s="486">
        <v>0.69248607513505933</v>
      </c>
      <c r="P332" s="486">
        <v>1.244202816959282</v>
      </c>
      <c r="Q332" s="488">
        <f t="shared" si="56"/>
        <v>0.96834444604717063</v>
      </c>
      <c r="R332" s="487">
        <f t="shared" si="57"/>
        <v>1.244202816959282</v>
      </c>
      <c r="S332" s="489">
        <v>2.2836410156250002</v>
      </c>
      <c r="T332" s="487">
        <f t="shared" si="65"/>
        <v>2.5580054039470768</v>
      </c>
      <c r="U332" s="487">
        <v>0</v>
      </c>
      <c r="V332" s="489">
        <f t="shared" si="58"/>
        <v>1.1197825352633539</v>
      </c>
      <c r="W332" s="489">
        <f t="shared" si="59"/>
        <v>0.99536225356742569</v>
      </c>
      <c r="X332" s="489">
        <f t="shared" si="60"/>
        <v>0.87094197187149736</v>
      </c>
      <c r="Y332" s="489">
        <f t="shared" si="61"/>
        <v>1.3064129578072461</v>
      </c>
      <c r="Z332" s="489">
        <f t="shared" si="62"/>
        <v>1.6589370892790427</v>
      </c>
      <c r="AA332" s="487">
        <v>1.2973076942845394</v>
      </c>
      <c r="AB332" s="485">
        <v>3.0588586425781248</v>
      </c>
      <c r="AC332" s="485">
        <v>2.9353242187499999</v>
      </c>
      <c r="AD332" s="489">
        <f t="shared" si="63"/>
        <v>2.4977323608398438</v>
      </c>
      <c r="AE332" s="489">
        <f t="shared" si="64"/>
        <v>1.7264639980670096</v>
      </c>
    </row>
    <row r="333" spans="1:31" x14ac:dyDescent="0.2">
      <c r="A333" s="485">
        <v>1.9566947661435696</v>
      </c>
      <c r="B333" s="485">
        <f t="shared" si="55"/>
        <v>2.5133859720405538</v>
      </c>
      <c r="C333" s="486">
        <v>2.5448114995902418</v>
      </c>
      <c r="D333" s="486">
        <v>2.4819604444908658</v>
      </c>
      <c r="E333" s="487">
        <v>1.6822512731933592</v>
      </c>
      <c r="F333" s="486">
        <v>3.0166821433349025</v>
      </c>
      <c r="G333" s="487">
        <v>0.96042539428710938</v>
      </c>
      <c r="H333" s="487">
        <v>1.2249475439453124</v>
      </c>
      <c r="I333" s="487">
        <v>1.6375172460937502</v>
      </c>
      <c r="J333" s="487">
        <v>1.6248138220214843</v>
      </c>
      <c r="K333" s="487">
        <v>2.0360307104492188</v>
      </c>
      <c r="L333" s="487">
        <v>1.9367746789550782</v>
      </c>
      <c r="M333" s="481">
        <v>0.68889192499251684</v>
      </c>
      <c r="N333" s="481">
        <v>0.68889192499251684</v>
      </c>
      <c r="O333" s="486">
        <v>0.68889192499251684</v>
      </c>
      <c r="P333" s="486">
        <v>1.2377451394802741</v>
      </c>
      <c r="Q333" s="488">
        <f t="shared" si="56"/>
        <v>0.96331853223639552</v>
      </c>
      <c r="R333" s="487">
        <f t="shared" si="57"/>
        <v>1.2377451394802741</v>
      </c>
      <c r="S333" s="489">
        <v>2.2718962890625005</v>
      </c>
      <c r="T333" s="487">
        <f t="shared" si="65"/>
        <v>2.5448114995902418</v>
      </c>
      <c r="U333" s="487">
        <v>0</v>
      </c>
      <c r="V333" s="489">
        <f t="shared" si="58"/>
        <v>1.1139706255322468</v>
      </c>
      <c r="W333" s="489">
        <f t="shared" si="59"/>
        <v>0.99019611158421927</v>
      </c>
      <c r="X333" s="489">
        <f t="shared" si="60"/>
        <v>0.86642159763619186</v>
      </c>
      <c r="Y333" s="489">
        <f t="shared" si="61"/>
        <v>1.299632396454288</v>
      </c>
      <c r="Z333" s="489">
        <f t="shared" si="62"/>
        <v>1.6503268526403656</v>
      </c>
      <c r="AA333" s="487">
        <v>1.2906356136924342</v>
      </c>
      <c r="AB333" s="485">
        <v>3.0431269531249998</v>
      </c>
      <c r="AC333" s="485">
        <v>2.9202275390625001</v>
      </c>
      <c r="AD333" s="489">
        <f t="shared" si="63"/>
        <v>2.48488656616211</v>
      </c>
      <c r="AE333" s="489">
        <f t="shared" si="64"/>
        <v>1.7175848233462194</v>
      </c>
    </row>
    <row r="334" spans="1:31" x14ac:dyDescent="0.2">
      <c r="A334" s="485">
        <v>1.9466314598531462</v>
      </c>
      <c r="B334" s="485">
        <f t="shared" si="55"/>
        <v>2.4999831527270353</v>
      </c>
      <c r="C334" s="486">
        <v>2.5312411012927289</v>
      </c>
      <c r="D334" s="486">
        <v>2.4687252041613417</v>
      </c>
      <c r="E334" s="487">
        <v>1.673599541015625</v>
      </c>
      <c r="F334" s="486">
        <v>3.0005954594179829</v>
      </c>
      <c r="G334" s="487">
        <v>0.95548593688964845</v>
      </c>
      <c r="H334" s="487">
        <v>1.2186476354980469</v>
      </c>
      <c r="I334" s="487">
        <v>1.6290954626464844</v>
      </c>
      <c r="J334" s="487">
        <v>1.6164573999023437</v>
      </c>
      <c r="K334" s="487">
        <v>2.0255593994140626</v>
      </c>
      <c r="L334" s="487">
        <v>1.9268139440917966</v>
      </c>
      <c r="M334" s="481">
        <v>0.68519533497280871</v>
      </c>
      <c r="N334" s="481">
        <v>0.68519533497280871</v>
      </c>
      <c r="O334" s="486">
        <v>0.68519533497280871</v>
      </c>
      <c r="P334" s="486">
        <v>1.2311034063381787</v>
      </c>
      <c r="Q334" s="488">
        <f t="shared" si="56"/>
        <v>0.95814937065549377</v>
      </c>
      <c r="R334" s="487">
        <f t="shared" si="57"/>
        <v>1.2311034063381787</v>
      </c>
      <c r="S334" s="489">
        <v>2.2602121093750003</v>
      </c>
      <c r="T334" s="487">
        <f t="shared" si="65"/>
        <v>2.5312411012927289</v>
      </c>
      <c r="U334" s="487">
        <v>0</v>
      </c>
      <c r="V334" s="489">
        <f t="shared" si="58"/>
        <v>1.1079930657043608</v>
      </c>
      <c r="W334" s="489">
        <f t="shared" si="59"/>
        <v>0.98488272507054297</v>
      </c>
      <c r="X334" s="489">
        <f t="shared" si="60"/>
        <v>0.8617723844367251</v>
      </c>
      <c r="Y334" s="489">
        <f t="shared" si="61"/>
        <v>1.2926585766550875</v>
      </c>
      <c r="Z334" s="489">
        <f t="shared" si="62"/>
        <v>1.6414712084509049</v>
      </c>
      <c r="AA334" s="487">
        <v>1.2839978284333882</v>
      </c>
      <c r="AB334" s="485">
        <v>3.0274758300781248</v>
      </c>
      <c r="AC334" s="485">
        <v>2.9052087402343751</v>
      </c>
      <c r="AD334" s="489">
        <f t="shared" si="63"/>
        <v>2.4721069946289065</v>
      </c>
      <c r="AE334" s="489">
        <f t="shared" si="64"/>
        <v>1.7087514228951883</v>
      </c>
    </row>
    <row r="335" spans="1:31" x14ac:dyDescent="0.2">
      <c r="A335" s="485">
        <v>1.9366199092766037</v>
      </c>
      <c r="B335" s="485">
        <f t="shared" si="55"/>
        <v>2.4866521934130925</v>
      </c>
      <c r="C335" s="486">
        <v>2.5177434614793142</v>
      </c>
      <c r="D335" s="486">
        <v>2.4555609253468709</v>
      </c>
      <c r="E335" s="487">
        <v>1.6649922119140623</v>
      </c>
      <c r="F335" s="486">
        <v>2.9845950251976689</v>
      </c>
      <c r="G335" s="487">
        <v>0.9505718780517578</v>
      </c>
      <c r="H335" s="487">
        <v>1.2123801708984374</v>
      </c>
      <c r="I335" s="487">
        <v>1.6207170166015625</v>
      </c>
      <c r="J335" s="487">
        <v>1.6081439599609375</v>
      </c>
      <c r="K335" s="487">
        <v>2.0151418457031247</v>
      </c>
      <c r="L335" s="487">
        <v>1.9169043615722656</v>
      </c>
      <c r="M335" s="481">
        <v>0.68151868864109622</v>
      </c>
      <c r="N335" s="481">
        <v>0.68151868864109622</v>
      </c>
      <c r="O335" s="486">
        <v>0.68151868864109622</v>
      </c>
      <c r="P335" s="486">
        <v>1.2244975063971753</v>
      </c>
      <c r="Q335" s="488">
        <f t="shared" si="56"/>
        <v>0.95300809751913573</v>
      </c>
      <c r="R335" s="487">
        <f t="shared" si="57"/>
        <v>1.2244975063971753</v>
      </c>
      <c r="S335" s="489">
        <v>2.2485876953125001</v>
      </c>
      <c r="T335" s="487">
        <f t="shared" si="65"/>
        <v>2.5177434614793142</v>
      </c>
      <c r="U335" s="487">
        <v>0</v>
      </c>
      <c r="V335" s="489">
        <f t="shared" si="58"/>
        <v>1.1020477557574577</v>
      </c>
      <c r="W335" s="489">
        <f t="shared" si="59"/>
        <v>0.9795980051177402</v>
      </c>
      <c r="X335" s="489">
        <f t="shared" si="60"/>
        <v>0.85714825447802268</v>
      </c>
      <c r="Y335" s="489">
        <f t="shared" si="61"/>
        <v>1.285722381717034</v>
      </c>
      <c r="Z335" s="489">
        <f t="shared" si="62"/>
        <v>1.6326633418629004</v>
      </c>
      <c r="AA335" s="487">
        <v>1.2773942292865954</v>
      </c>
      <c r="AB335" s="485">
        <v>3.0119055175781249</v>
      </c>
      <c r="AC335" s="485">
        <v>2.890267333984375</v>
      </c>
      <c r="AD335" s="489">
        <f t="shared" si="63"/>
        <v>2.4593927917480469</v>
      </c>
      <c r="AE335" s="489">
        <f t="shared" si="64"/>
        <v>1.699963206078178</v>
      </c>
    </row>
    <row r="336" spans="1:31" x14ac:dyDescent="0.2">
      <c r="A336" s="485">
        <v>1.9266598482326371</v>
      </c>
      <c r="B336" s="485">
        <f t="shared" si="55"/>
        <v>2.4733919339803467</v>
      </c>
      <c r="C336" s="486">
        <v>2.5043174055263546</v>
      </c>
      <c r="D336" s="486">
        <v>2.4424664624343388</v>
      </c>
      <c r="E336" s="487">
        <v>1.6564290490722655</v>
      </c>
      <c r="F336" s="486">
        <v>2.9686794482462004</v>
      </c>
      <c r="G336" s="487">
        <v>0.94568309936523443</v>
      </c>
      <c r="H336" s="487">
        <v>1.2061449133300781</v>
      </c>
      <c r="I336" s="487">
        <v>1.6123816711425782</v>
      </c>
      <c r="J336" s="487">
        <v>1.5998731469726561</v>
      </c>
      <c r="K336" s="487">
        <v>2.0047780493164065</v>
      </c>
      <c r="L336" s="487">
        <v>1.907045694580078</v>
      </c>
      <c r="M336" s="481">
        <v>0.6778616633643052</v>
      </c>
      <c r="N336" s="481">
        <v>0.6778616633643052</v>
      </c>
      <c r="O336" s="486">
        <v>0.6778616633643052</v>
      </c>
      <c r="P336" s="486">
        <v>1.2179268599763253</v>
      </c>
      <c r="Q336" s="488">
        <f t="shared" si="56"/>
        <v>0.94789426167031521</v>
      </c>
      <c r="R336" s="487">
        <f t="shared" si="57"/>
        <v>1.2179268599763253</v>
      </c>
      <c r="S336" s="489">
        <v>2.2370232421875</v>
      </c>
      <c r="T336" s="487">
        <f t="shared" si="65"/>
        <v>2.5043174055263546</v>
      </c>
      <c r="U336" s="487">
        <v>0</v>
      </c>
      <c r="V336" s="489">
        <f t="shared" si="58"/>
        <v>1.0961341739786927</v>
      </c>
      <c r="W336" s="489">
        <f t="shared" si="59"/>
        <v>0.97434148798106035</v>
      </c>
      <c r="X336" s="489">
        <f t="shared" si="60"/>
        <v>0.85254880198342764</v>
      </c>
      <c r="Y336" s="489">
        <f t="shared" si="61"/>
        <v>1.2788232029751416</v>
      </c>
      <c r="Z336" s="489">
        <f t="shared" si="62"/>
        <v>1.6239024799684336</v>
      </c>
      <c r="AA336" s="487">
        <v>1.270824597810444</v>
      </c>
      <c r="AB336" s="485">
        <v>2.9964152832031248</v>
      </c>
      <c r="AC336" s="485">
        <v>2.8754025878906249</v>
      </c>
      <c r="AD336" s="489">
        <f t="shared" si="63"/>
        <v>2.4467441711425781</v>
      </c>
      <c r="AE336" s="489">
        <f t="shared" si="64"/>
        <v>1.691220320554123</v>
      </c>
    </row>
    <row r="337" spans="1:31" x14ac:dyDescent="0.2">
      <c r="A337" s="485">
        <v>1.9167510119106155</v>
      </c>
      <c r="B337" s="485">
        <f t="shared" si="55"/>
        <v>2.4602027702040394</v>
      </c>
      <c r="C337" s="486">
        <v>2.4909633341575712</v>
      </c>
      <c r="D337" s="486">
        <v>2.4294422062505077</v>
      </c>
      <c r="E337" s="487">
        <v>1.6479099340820311</v>
      </c>
      <c r="F337" s="486">
        <v>2.9528492035913358</v>
      </c>
      <c r="G337" s="487">
        <v>0.94081942321777345</v>
      </c>
      <c r="H337" s="487">
        <v>1.1999417443847658</v>
      </c>
      <c r="I337" s="487">
        <v>1.6040890710449218</v>
      </c>
      <c r="J337" s="487">
        <v>1.5916449609374999</v>
      </c>
      <c r="K337" s="487">
        <v>1.9944672998046873</v>
      </c>
      <c r="L337" s="487">
        <v>1.8972378247070312</v>
      </c>
      <c r="M337" s="481">
        <v>0.67422436831746113</v>
      </c>
      <c r="N337" s="481">
        <v>0.67422436831746113</v>
      </c>
      <c r="O337" s="486">
        <v>0.67422436831746113</v>
      </c>
      <c r="P337" s="486">
        <v>1.2113916632324599</v>
      </c>
      <c r="Q337" s="488">
        <f t="shared" si="56"/>
        <v>0.94280801577496054</v>
      </c>
      <c r="R337" s="487">
        <f t="shared" si="57"/>
        <v>1.2113916632324599</v>
      </c>
      <c r="S337" s="489">
        <v>2.2255181640625001</v>
      </c>
      <c r="T337" s="487">
        <f t="shared" si="65"/>
        <v>2.4909633341575712</v>
      </c>
      <c r="U337" s="487">
        <v>0</v>
      </c>
      <c r="V337" s="489">
        <f t="shared" si="58"/>
        <v>1.090252496909214</v>
      </c>
      <c r="W337" s="489">
        <f t="shared" si="59"/>
        <v>0.96911333058596805</v>
      </c>
      <c r="X337" s="489">
        <f t="shared" si="60"/>
        <v>0.84797416426272187</v>
      </c>
      <c r="Y337" s="489">
        <f t="shared" si="61"/>
        <v>1.271961246394083</v>
      </c>
      <c r="Z337" s="489">
        <f t="shared" si="62"/>
        <v>1.6151888843099464</v>
      </c>
      <c r="AA337" s="487">
        <v>1.2642887155633225</v>
      </c>
      <c r="AB337" s="485">
        <v>2.9810046386718749</v>
      </c>
      <c r="AC337" s="485">
        <v>2.8606142578124998</v>
      </c>
      <c r="AD337" s="489">
        <f t="shared" si="63"/>
        <v>2.4341604919433597</v>
      </c>
      <c r="AE337" s="489">
        <f t="shared" si="64"/>
        <v>1.6825223233462192</v>
      </c>
    </row>
    <row r="338" spans="1:31" x14ac:dyDescent="0.2">
      <c r="A338" s="485">
        <v>1.9068931368612103</v>
      </c>
      <c r="B338" s="485">
        <f t="shared" si="55"/>
        <v>2.4468692633064215</v>
      </c>
      <c r="C338" s="486">
        <v>2.4774631149073727</v>
      </c>
      <c r="D338" s="486">
        <v>2.4162754117054708</v>
      </c>
      <c r="E338" s="487">
        <v>1.6394348669433594</v>
      </c>
      <c r="F338" s="486">
        <v>2.9368457116432132</v>
      </c>
      <c r="G338" s="487">
        <v>0.93598079040527338</v>
      </c>
      <c r="H338" s="487">
        <v>1.1937704272460938</v>
      </c>
      <c r="I338" s="487">
        <v>1.595839334716797</v>
      </c>
      <c r="J338" s="487">
        <v>1.5834591650390624</v>
      </c>
      <c r="K338" s="487">
        <v>1.9842098339843748</v>
      </c>
      <c r="L338" s="487">
        <v>1.8874801599121092</v>
      </c>
      <c r="M338" s="481">
        <v>0.67054739067381963</v>
      </c>
      <c r="N338" s="481">
        <v>0.67054739067381963</v>
      </c>
      <c r="O338" s="486">
        <v>0.67054739067381963</v>
      </c>
      <c r="P338" s="486">
        <v>1.2047851680170532</v>
      </c>
      <c r="Q338" s="488">
        <f t="shared" si="56"/>
        <v>0.93766627934543645</v>
      </c>
      <c r="R338" s="487">
        <f t="shared" si="57"/>
        <v>1.2047851680170532</v>
      </c>
      <c r="S338" s="489">
        <v>2.2140722656249996</v>
      </c>
      <c r="T338" s="487">
        <f t="shared" si="65"/>
        <v>2.4774631149073727</v>
      </c>
      <c r="U338" s="487">
        <v>0</v>
      </c>
      <c r="V338" s="489">
        <f t="shared" si="58"/>
        <v>1.0843066512153479</v>
      </c>
      <c r="W338" s="489">
        <f t="shared" si="59"/>
        <v>0.96382813441364257</v>
      </c>
      <c r="X338" s="489">
        <f t="shared" si="60"/>
        <v>0.84334961761193716</v>
      </c>
      <c r="Y338" s="489">
        <f t="shared" si="61"/>
        <v>1.2650244264179058</v>
      </c>
      <c r="Z338" s="489">
        <f t="shared" si="62"/>
        <v>1.6063802240227376</v>
      </c>
      <c r="AA338" s="487">
        <v>1.2577864733244244</v>
      </c>
      <c r="AB338" s="485">
        <v>2.9656733398437498</v>
      </c>
      <c r="AC338" s="485">
        <v>2.8459020996093751</v>
      </c>
      <c r="AD338" s="489">
        <f t="shared" si="63"/>
        <v>2.4216415405273435</v>
      </c>
      <c r="AE338" s="489">
        <f t="shared" si="64"/>
        <v>1.6738690667955316</v>
      </c>
    </row>
    <row r="339" spans="1:31" x14ac:dyDescent="0.2">
      <c r="A339" s="485">
        <v>1.8970859609890613</v>
      </c>
      <c r="B339" s="485">
        <f t="shared" si="55"/>
        <v>2.4338211493339887</v>
      </c>
      <c r="C339" s="486">
        <v>2.4642518569253551</v>
      </c>
      <c r="D339" s="486">
        <v>2.4033904417426224</v>
      </c>
      <c r="E339" s="487">
        <v>1.6310031372070313</v>
      </c>
      <c r="F339" s="486">
        <v>2.9211847614896325</v>
      </c>
      <c r="G339" s="487">
        <v>0.93116702331542966</v>
      </c>
      <c r="H339" s="487">
        <v>1.1876308435058593</v>
      </c>
      <c r="I339" s="487">
        <v>1.5876318701171874</v>
      </c>
      <c r="J339" s="487">
        <v>1.5753154040527344</v>
      </c>
      <c r="K339" s="487">
        <v>1.9740050598144532</v>
      </c>
      <c r="L339" s="487">
        <v>1.8777728186035154</v>
      </c>
      <c r="M339" s="481">
        <v>0.66694923731742362</v>
      </c>
      <c r="N339" s="481">
        <v>0.66694923731742362</v>
      </c>
      <c r="O339" s="486">
        <v>0.66694923731742362</v>
      </c>
      <c r="P339" s="486">
        <v>1.1983202978880674</v>
      </c>
      <c r="Q339" s="488">
        <f t="shared" si="56"/>
        <v>0.93263476760274555</v>
      </c>
      <c r="R339" s="487">
        <f t="shared" si="57"/>
        <v>1.1983202978880674</v>
      </c>
      <c r="S339" s="489">
        <v>2.2026853515625002</v>
      </c>
      <c r="T339" s="487">
        <f t="shared" si="65"/>
        <v>2.4642518569253551</v>
      </c>
      <c r="U339" s="487">
        <v>0</v>
      </c>
      <c r="V339" s="489">
        <f t="shared" si="58"/>
        <v>1.0784882680992607</v>
      </c>
      <c r="W339" s="489">
        <f t="shared" si="59"/>
        <v>0.95865623831045399</v>
      </c>
      <c r="X339" s="489">
        <f t="shared" si="60"/>
        <v>0.83882420852164707</v>
      </c>
      <c r="Y339" s="489">
        <f t="shared" si="61"/>
        <v>1.2582363127824707</v>
      </c>
      <c r="Z339" s="489">
        <f t="shared" si="62"/>
        <v>1.5977603971840899</v>
      </c>
      <c r="AA339" s="487">
        <v>1.2513176526521381</v>
      </c>
      <c r="AB339" s="485">
        <v>2.9504206542968752</v>
      </c>
      <c r="AC339" s="485">
        <v>2.8312656249999999</v>
      </c>
      <c r="AD339" s="489">
        <f t="shared" si="63"/>
        <v>2.4091871032714844</v>
      </c>
      <c r="AE339" s="489">
        <f t="shared" si="64"/>
        <v>1.6652604032431266</v>
      </c>
    </row>
    <row r="340" spans="1:31" x14ac:dyDescent="0.2">
      <c r="A340" s="485">
        <v>1.8873292235487025</v>
      </c>
      <c r="B340" s="485">
        <f t="shared" si="55"/>
        <v>2.4208429935877023</v>
      </c>
      <c r="C340" s="486">
        <v>2.4511114318756326</v>
      </c>
      <c r="D340" s="486">
        <v>2.3905745552997719</v>
      </c>
      <c r="E340" s="487">
        <v>1.6226149816894531</v>
      </c>
      <c r="F340" s="486">
        <v>2.9056077784361869</v>
      </c>
      <c r="G340" s="487">
        <v>0.92637800354003896</v>
      </c>
      <c r="H340" s="487">
        <v>1.1815228747558595</v>
      </c>
      <c r="I340" s="487">
        <v>1.5794665588378907</v>
      </c>
      <c r="J340" s="487">
        <v>1.5672135595703123</v>
      </c>
      <c r="K340" s="487">
        <v>1.9638527404785155</v>
      </c>
      <c r="L340" s="487">
        <v>1.8681154455566404</v>
      </c>
      <c r="M340" s="481">
        <v>0.66337049656765046</v>
      </c>
      <c r="N340" s="481">
        <v>0.66337049656765046</v>
      </c>
      <c r="O340" s="486">
        <v>0.66337049656765046</v>
      </c>
      <c r="P340" s="486">
        <v>1.1918903067562368</v>
      </c>
      <c r="Q340" s="488">
        <f t="shared" si="56"/>
        <v>0.92763040166194366</v>
      </c>
      <c r="R340" s="487">
        <f t="shared" si="57"/>
        <v>1.1918903067562368</v>
      </c>
      <c r="S340" s="489">
        <v>2.1913568359374995</v>
      </c>
      <c r="T340" s="487">
        <f t="shared" si="65"/>
        <v>2.4511114318756326</v>
      </c>
      <c r="U340" s="487">
        <v>0</v>
      </c>
      <c r="V340" s="489">
        <f t="shared" si="58"/>
        <v>1.0727012760806132</v>
      </c>
      <c r="W340" s="489">
        <f t="shared" si="59"/>
        <v>0.95351224540498947</v>
      </c>
      <c r="X340" s="489">
        <f t="shared" si="60"/>
        <v>0.83432321472936566</v>
      </c>
      <c r="Y340" s="489">
        <f t="shared" si="61"/>
        <v>1.2514848220940489</v>
      </c>
      <c r="Z340" s="489">
        <f t="shared" si="62"/>
        <v>1.5891870756749822</v>
      </c>
      <c r="AA340" s="487">
        <v>1.2448821443256579</v>
      </c>
      <c r="AB340" s="485">
        <v>2.9352468261718752</v>
      </c>
      <c r="AC340" s="485">
        <v>2.8167043457031249</v>
      </c>
      <c r="AD340" s="489">
        <f t="shared" si="63"/>
        <v>2.3967965393066399</v>
      </c>
      <c r="AE340" s="489">
        <f t="shared" si="64"/>
        <v>1.6566958897121982</v>
      </c>
    </row>
    <row r="341" spans="1:31" x14ac:dyDescent="0.2">
      <c r="A341" s="485">
        <v>1.877622665134375</v>
      </c>
      <c r="B341" s="485">
        <f t="shared" si="55"/>
        <v>2.407933666651692</v>
      </c>
      <c r="C341" s="486">
        <v>2.4380406962209493</v>
      </c>
      <c r="D341" s="486">
        <v>2.3778266370824341</v>
      </c>
      <c r="E341" s="487">
        <v>1.6142699267578124</v>
      </c>
      <c r="F341" s="486">
        <v>2.89011340690569</v>
      </c>
      <c r="G341" s="487">
        <v>0.92161361267089836</v>
      </c>
      <c r="H341" s="487">
        <v>1.1754462841796873</v>
      </c>
      <c r="I341" s="487">
        <v>1.571343282470703</v>
      </c>
      <c r="J341" s="487">
        <v>1.5591532763671874</v>
      </c>
      <c r="K341" s="487">
        <v>1.9537527575683593</v>
      </c>
      <c r="L341" s="487">
        <v>1.858507685546875</v>
      </c>
      <c r="M341" s="481">
        <v>0.65981085438283715</v>
      </c>
      <c r="N341" s="481">
        <v>0.65981085438283715</v>
      </c>
      <c r="O341" s="486">
        <v>0.65981085438283715</v>
      </c>
      <c r="P341" s="486">
        <v>1.1854946303769709</v>
      </c>
      <c r="Q341" s="488">
        <f t="shared" si="56"/>
        <v>0.92265274237990402</v>
      </c>
      <c r="R341" s="487">
        <f t="shared" si="57"/>
        <v>1.1854946303769709</v>
      </c>
      <c r="S341" s="489">
        <v>2.1800867187500002</v>
      </c>
      <c r="T341" s="487">
        <f t="shared" si="65"/>
        <v>2.4380406962209493</v>
      </c>
      <c r="U341" s="487">
        <v>0</v>
      </c>
      <c r="V341" s="489">
        <f t="shared" si="58"/>
        <v>1.0669451673392738</v>
      </c>
      <c r="W341" s="489">
        <f t="shared" si="59"/>
        <v>0.94839570430157671</v>
      </c>
      <c r="X341" s="489">
        <f t="shared" si="60"/>
        <v>0.82984624126387962</v>
      </c>
      <c r="Y341" s="489">
        <f t="shared" si="61"/>
        <v>1.2447693618958195</v>
      </c>
      <c r="Z341" s="489">
        <f t="shared" si="62"/>
        <v>1.5806595071692946</v>
      </c>
      <c r="AA341" s="487">
        <v>1.2384797299033716</v>
      </c>
      <c r="AB341" s="485">
        <v>2.92015087890625</v>
      </c>
      <c r="AC341" s="485">
        <v>2.8022180175781251</v>
      </c>
      <c r="AD341" s="489">
        <f t="shared" si="63"/>
        <v>2.3844698486328126</v>
      </c>
      <c r="AE341" s="489">
        <f t="shared" si="64"/>
        <v>1.6481755262027484</v>
      </c>
    </row>
    <row r="342" spans="1:31" x14ac:dyDescent="0.2">
      <c r="A342" s="485">
        <v>1.8679660276743235</v>
      </c>
      <c r="B342" s="485">
        <f t="shared" si="55"/>
        <v>2.3950935538270146</v>
      </c>
      <c r="C342" s="486">
        <v>2.4250400400798853</v>
      </c>
      <c r="D342" s="486">
        <v>2.3651470675741439</v>
      </c>
      <c r="E342" s="487">
        <v>1.6059677355957032</v>
      </c>
      <c r="F342" s="486">
        <v>2.874702109354299</v>
      </c>
      <c r="G342" s="487">
        <v>0.91687373229980462</v>
      </c>
      <c r="H342" s="487">
        <v>1.1694009533691407</v>
      </c>
      <c r="I342" s="487">
        <v>1.5632618041992186</v>
      </c>
      <c r="J342" s="487">
        <v>1.5511344360351562</v>
      </c>
      <c r="K342" s="487">
        <v>1.9437045190429687</v>
      </c>
      <c r="L342" s="487">
        <v>1.8489493017578125</v>
      </c>
      <c r="M342" s="481">
        <v>0.65627041703078326</v>
      </c>
      <c r="N342" s="481">
        <v>0.65627041703078326</v>
      </c>
      <c r="O342" s="486">
        <v>0.65627041703078326</v>
      </c>
      <c r="P342" s="486">
        <v>1.1791334596836331</v>
      </c>
      <c r="Q342" s="488">
        <f t="shared" si="56"/>
        <v>0.91770193835720826</v>
      </c>
      <c r="R342" s="487">
        <f t="shared" si="57"/>
        <v>1.1791334596836331</v>
      </c>
      <c r="S342" s="489">
        <v>2.1688746093750004</v>
      </c>
      <c r="T342" s="487">
        <f t="shared" si="65"/>
        <v>2.4250400400798853</v>
      </c>
      <c r="U342" s="487">
        <v>0</v>
      </c>
      <c r="V342" s="489">
        <f t="shared" si="58"/>
        <v>1.0612201137152699</v>
      </c>
      <c r="W342" s="489">
        <f t="shared" si="59"/>
        <v>0.94330676774690658</v>
      </c>
      <c r="X342" s="489">
        <f t="shared" si="60"/>
        <v>0.82539342177854313</v>
      </c>
      <c r="Y342" s="489">
        <f t="shared" si="61"/>
        <v>1.2380901326678151</v>
      </c>
      <c r="Z342" s="489">
        <f t="shared" si="62"/>
        <v>1.5721779462448442</v>
      </c>
      <c r="AA342" s="487">
        <v>1.2321101909436678</v>
      </c>
      <c r="AB342" s="485">
        <v>2.9051325683593752</v>
      </c>
      <c r="AC342" s="485">
        <v>2.7878061523437498</v>
      </c>
      <c r="AD342" s="489">
        <f t="shared" si="63"/>
        <v>2.3722066040039067</v>
      </c>
      <c r="AE342" s="489">
        <f t="shared" si="64"/>
        <v>1.6396990173969068</v>
      </c>
    </row>
    <row r="343" spans="1:31" x14ac:dyDescent="0.2">
      <c r="A343" s="485">
        <v>1.8583590544242761</v>
      </c>
      <c r="B343" s="485">
        <f t="shared" si="55"/>
        <v>2.3821129179188034</v>
      </c>
      <c r="C343" s="486">
        <v>2.4118971038581196</v>
      </c>
      <c r="D343" s="486">
        <v>2.3523287319794868</v>
      </c>
      <c r="E343" s="487">
        <v>1.5977081713867187</v>
      </c>
      <c r="F343" s="486">
        <v>2.8591221494957497</v>
      </c>
      <c r="G343" s="487">
        <v>0.91215824401855472</v>
      </c>
      <c r="H343" s="487">
        <v>1.1633867639160156</v>
      </c>
      <c r="I343" s="487">
        <v>1.5552218872070311</v>
      </c>
      <c r="J343" s="487">
        <v>1.5431570385742188</v>
      </c>
      <c r="K343" s="487">
        <v>1.9337079064941407</v>
      </c>
      <c r="L343" s="487">
        <v>1.8394400573730469</v>
      </c>
      <c r="M343" s="481">
        <v>0.65269135379160126</v>
      </c>
      <c r="N343" s="481">
        <v>0.65269135379160126</v>
      </c>
      <c r="O343" s="486">
        <v>0.65269135379160126</v>
      </c>
      <c r="P343" s="486">
        <v>1.1727028891289877</v>
      </c>
      <c r="Q343" s="488">
        <f t="shared" si="56"/>
        <v>0.91269712146029447</v>
      </c>
      <c r="R343" s="487">
        <f t="shared" si="57"/>
        <v>1.1727028891289877</v>
      </c>
      <c r="S343" s="489">
        <v>2.1577199218750001</v>
      </c>
      <c r="T343" s="487">
        <f t="shared" si="65"/>
        <v>2.4118971038581196</v>
      </c>
      <c r="U343" s="487">
        <v>0</v>
      </c>
      <c r="V343" s="489">
        <f t="shared" si="58"/>
        <v>1.055432600216089</v>
      </c>
      <c r="W343" s="489">
        <f t="shared" si="59"/>
        <v>0.93816231130319017</v>
      </c>
      <c r="X343" s="489">
        <f t="shared" si="60"/>
        <v>0.82089202239029135</v>
      </c>
      <c r="Y343" s="489">
        <f t="shared" si="61"/>
        <v>1.2313380335854371</v>
      </c>
      <c r="Z343" s="489">
        <f t="shared" si="62"/>
        <v>1.5636038521719835</v>
      </c>
      <c r="AA343" s="487">
        <v>1.22577341822574</v>
      </c>
      <c r="AB343" s="485">
        <v>2.89019140625</v>
      </c>
      <c r="AC343" s="485">
        <v>2.77346826171875</v>
      </c>
      <c r="AD343" s="489">
        <f t="shared" si="63"/>
        <v>2.3600061645507813</v>
      </c>
      <c r="AE343" s="489">
        <f t="shared" si="64"/>
        <v>1.6312659203178688</v>
      </c>
    </row>
    <row r="344" spans="1:31" x14ac:dyDescent="0.2">
      <c r="A344" s="485">
        <v>1.8488014899613336</v>
      </c>
      <c r="B344" s="485">
        <f t="shared" si="55"/>
        <v>2.3698251730206019</v>
      </c>
      <c r="C344" s="486">
        <v>2.3994557220453667</v>
      </c>
      <c r="D344" s="486">
        <v>2.3401946239958376</v>
      </c>
      <c r="E344" s="487">
        <v>1.5894909973144531</v>
      </c>
      <c r="F344" s="486">
        <v>2.8443738294889491</v>
      </c>
      <c r="G344" s="487">
        <v>0.90746702941894519</v>
      </c>
      <c r="H344" s="487">
        <v>1.1574034790039063</v>
      </c>
      <c r="I344" s="487">
        <v>1.5472234130859375</v>
      </c>
      <c r="J344" s="487">
        <v>1.5352204919433594</v>
      </c>
      <c r="K344" s="487">
        <v>1.9237628015136716</v>
      </c>
      <c r="L344" s="487">
        <v>1.8299798339843749</v>
      </c>
      <c r="M344" s="481">
        <v>0.64930344869188905</v>
      </c>
      <c r="N344" s="481">
        <v>0.64930344869188905</v>
      </c>
      <c r="O344" s="486">
        <v>0.64930344869188905</v>
      </c>
      <c r="P344" s="486">
        <v>1.1666157760158031</v>
      </c>
      <c r="Q344" s="488">
        <f t="shared" si="56"/>
        <v>0.90795961235384604</v>
      </c>
      <c r="R344" s="487">
        <f t="shared" si="57"/>
        <v>1.1666157760158031</v>
      </c>
      <c r="S344" s="489">
        <v>2.1466228515625003</v>
      </c>
      <c r="T344" s="487">
        <f t="shared" si="65"/>
        <v>2.3994557220453667</v>
      </c>
      <c r="U344" s="487">
        <v>0</v>
      </c>
      <c r="V344" s="489">
        <f t="shared" si="58"/>
        <v>1.0499541984142229</v>
      </c>
      <c r="W344" s="489">
        <f t="shared" si="59"/>
        <v>0.93329262081264253</v>
      </c>
      <c r="X344" s="489">
        <f t="shared" si="60"/>
        <v>0.81663104321106217</v>
      </c>
      <c r="Y344" s="489">
        <f t="shared" si="61"/>
        <v>1.2249465648165934</v>
      </c>
      <c r="Z344" s="489">
        <f t="shared" si="62"/>
        <v>1.5554877013544042</v>
      </c>
      <c r="AA344" s="487">
        <v>1.2194693025287831</v>
      </c>
      <c r="AB344" s="485">
        <v>2.8753271484375</v>
      </c>
      <c r="AC344" s="485">
        <v>2.7592043457031248</v>
      </c>
      <c r="AD344" s="489">
        <f t="shared" si="63"/>
        <v>2.3478687438964849</v>
      </c>
      <c r="AE344" s="489">
        <f t="shared" si="64"/>
        <v>1.62287638262457</v>
      </c>
    </row>
    <row r="345" spans="1:31" x14ac:dyDescent="0.2">
      <c r="A345" s="485">
        <v>1.8392930801750045</v>
      </c>
      <c r="B345" s="485">
        <f t="shared" si="55"/>
        <v>2.3576018811436543</v>
      </c>
      <c r="C345" s="486">
        <v>2.3870795991269871</v>
      </c>
      <c r="D345" s="486">
        <v>2.3281241631603216</v>
      </c>
      <c r="E345" s="487">
        <v>1.5813162133789063</v>
      </c>
      <c r="F345" s="486">
        <v>2.8297028689806347</v>
      </c>
      <c r="G345" s="487">
        <v>0.90279991088867184</v>
      </c>
      <c r="H345" s="487">
        <v>1.1514509802246093</v>
      </c>
      <c r="I345" s="487">
        <v>1.5392661450195311</v>
      </c>
      <c r="J345" s="487">
        <v>1.527324796142578</v>
      </c>
      <c r="K345" s="487">
        <v>1.9138688488769531</v>
      </c>
      <c r="L345" s="487">
        <v>1.8205681579589843</v>
      </c>
      <c r="M345" s="481">
        <v>0.64593342557306432</v>
      </c>
      <c r="N345" s="481">
        <v>0.64593342557306432</v>
      </c>
      <c r="O345" s="486">
        <v>0.64593342557306432</v>
      </c>
      <c r="P345" s="486">
        <v>1.16056079179559</v>
      </c>
      <c r="Q345" s="488">
        <f t="shared" si="56"/>
        <v>0.90324710868432723</v>
      </c>
      <c r="R345" s="487">
        <f t="shared" si="57"/>
        <v>1.16056079179559</v>
      </c>
      <c r="S345" s="489">
        <v>2.1355826171875001</v>
      </c>
      <c r="T345" s="487">
        <f t="shared" si="65"/>
        <v>2.3870795991269871</v>
      </c>
      <c r="U345" s="487">
        <v>0</v>
      </c>
      <c r="V345" s="489">
        <f t="shared" si="58"/>
        <v>1.044504712616031</v>
      </c>
      <c r="W345" s="489">
        <f t="shared" si="59"/>
        <v>0.9284486334364721</v>
      </c>
      <c r="X345" s="489">
        <f t="shared" si="60"/>
        <v>0.81239255425691292</v>
      </c>
      <c r="Y345" s="489">
        <f t="shared" si="61"/>
        <v>1.2185888313853694</v>
      </c>
      <c r="Z345" s="489">
        <f t="shared" si="62"/>
        <v>1.5474143890607868</v>
      </c>
      <c r="AA345" s="487">
        <v>1.2131975161903783</v>
      </c>
      <c r="AB345" s="485">
        <v>2.8605393066406251</v>
      </c>
      <c r="AC345" s="485">
        <v>2.7450136718749998</v>
      </c>
      <c r="AD345" s="489">
        <f t="shared" si="63"/>
        <v>2.3357934875488282</v>
      </c>
      <c r="AE345" s="489">
        <f t="shared" si="64"/>
        <v>1.6145298136812707</v>
      </c>
    </row>
    <row r="346" spans="1:31" x14ac:dyDescent="0.2">
      <c r="A346" s="485">
        <v>1.829833572262316</v>
      </c>
      <c r="B346" s="485">
        <f t="shared" si="55"/>
        <v>2.345029792185696</v>
      </c>
      <c r="C346" s="486">
        <v>2.3743503180257206</v>
      </c>
      <c r="D346" s="486">
        <v>2.3157092663456709</v>
      </c>
      <c r="E346" s="487">
        <v>1.5731834643554687</v>
      </c>
      <c r="F346" s="486">
        <v>2.8146132660761123</v>
      </c>
      <c r="G346" s="487">
        <v>0.8981567700195312</v>
      </c>
      <c r="H346" s="487">
        <v>1.1455290307617187</v>
      </c>
      <c r="I346" s="487">
        <v>1.5313496093749999</v>
      </c>
      <c r="J346" s="487">
        <v>1.5194697143554687</v>
      </c>
      <c r="K346" s="487">
        <v>1.9040256933593749</v>
      </c>
      <c r="L346" s="487">
        <v>1.8112049108886719</v>
      </c>
      <c r="M346" s="481">
        <v>0.64246735060870019</v>
      </c>
      <c r="N346" s="481">
        <v>0.64246735060870019</v>
      </c>
      <c r="O346" s="486">
        <v>0.64246735060870019</v>
      </c>
      <c r="P346" s="486">
        <v>1.1543332294094262</v>
      </c>
      <c r="Q346" s="488">
        <f t="shared" si="56"/>
        <v>0.89840029000906318</v>
      </c>
      <c r="R346" s="487">
        <f t="shared" si="57"/>
        <v>1.1543332294094262</v>
      </c>
      <c r="S346" s="489">
        <v>2.1245992187500002</v>
      </c>
      <c r="T346" s="487">
        <f t="shared" si="65"/>
        <v>2.3743503180257206</v>
      </c>
      <c r="U346" s="487">
        <v>0</v>
      </c>
      <c r="V346" s="489">
        <f t="shared" si="58"/>
        <v>1.0388999064684836</v>
      </c>
      <c r="W346" s="489">
        <f t="shared" si="59"/>
        <v>0.92346658352754096</v>
      </c>
      <c r="X346" s="489">
        <f t="shared" si="60"/>
        <v>0.8080332605865983</v>
      </c>
      <c r="Y346" s="489">
        <f t="shared" si="61"/>
        <v>1.2120498908798976</v>
      </c>
      <c r="Z346" s="489">
        <f t="shared" si="62"/>
        <v>1.5391109725459016</v>
      </c>
      <c r="AA346" s="487">
        <v>1.2069580592105262</v>
      </c>
      <c r="AB346" s="485">
        <v>2.845827392578125</v>
      </c>
      <c r="AC346" s="485">
        <v>2.73089599609375</v>
      </c>
      <c r="AD346" s="489">
        <f t="shared" si="63"/>
        <v>2.3237803955078129</v>
      </c>
      <c r="AE346" s="489">
        <f t="shared" si="64"/>
        <v>1.6062262134879719</v>
      </c>
    </row>
    <row r="347" spans="1:31" x14ac:dyDescent="0.2">
      <c r="A347" s="485">
        <v>1.8204227147200727</v>
      </c>
      <c r="B347" s="485">
        <f t="shared" si="55"/>
        <v>2.332525109217928</v>
      </c>
      <c r="C347" s="486">
        <v>2.3616892857095135</v>
      </c>
      <c r="D347" s="486">
        <v>2.3033609327263425</v>
      </c>
      <c r="E347" s="487">
        <v>1.5650926318359375</v>
      </c>
      <c r="F347" s="486">
        <v>2.7996045669600327</v>
      </c>
      <c r="G347" s="487">
        <v>0.89353754760742188</v>
      </c>
      <c r="H347" s="487">
        <v>1.1396375122070312</v>
      </c>
      <c r="I347" s="487">
        <v>1.5234738061523436</v>
      </c>
      <c r="J347" s="487">
        <v>1.5116551281738282</v>
      </c>
      <c r="K347" s="487">
        <v>1.8942332165527342</v>
      </c>
      <c r="L347" s="487">
        <v>1.8018898559570313</v>
      </c>
      <c r="M347" s="481">
        <v>0.63901997566713808</v>
      </c>
      <c r="N347" s="481">
        <v>0.63901997566713808</v>
      </c>
      <c r="O347" s="486">
        <v>0.63901997566713808</v>
      </c>
      <c r="P347" s="486">
        <v>1.1481392657075997</v>
      </c>
      <c r="Q347" s="488">
        <f t="shared" si="56"/>
        <v>0.89357962068736896</v>
      </c>
      <c r="R347" s="487">
        <f t="shared" si="57"/>
        <v>1.1481392657075997</v>
      </c>
      <c r="S347" s="489">
        <v>2.1136724609375004</v>
      </c>
      <c r="T347" s="487">
        <f t="shared" si="65"/>
        <v>2.3616892857095135</v>
      </c>
      <c r="U347" s="487">
        <v>0</v>
      </c>
      <c r="V347" s="489">
        <f t="shared" si="58"/>
        <v>1.0333253391368398</v>
      </c>
      <c r="W347" s="489">
        <f t="shared" si="59"/>
        <v>0.91851141256607982</v>
      </c>
      <c r="X347" s="489">
        <f t="shared" si="60"/>
        <v>0.80369748599531976</v>
      </c>
      <c r="Y347" s="489">
        <f t="shared" si="61"/>
        <v>1.2055462289929797</v>
      </c>
      <c r="Z347" s="489">
        <f t="shared" si="62"/>
        <v>1.5308523542767998</v>
      </c>
      <c r="AA347" s="487">
        <v>1.2007506039268092</v>
      </c>
      <c r="AB347" s="485">
        <v>2.8311914062499999</v>
      </c>
      <c r="AC347" s="485">
        <v>2.7168508300781249</v>
      </c>
      <c r="AD347" s="489">
        <f t="shared" si="63"/>
        <v>2.3118292541503909</v>
      </c>
      <c r="AE347" s="489">
        <f t="shared" si="64"/>
        <v>1.5979654343857383</v>
      </c>
    </row>
    <row r="348" spans="1:31" x14ac:dyDescent="0.2">
      <c r="A348" s="485">
        <v>1.8110602573387442</v>
      </c>
      <c r="B348" s="485">
        <f t="shared" si="55"/>
        <v>2.3200867440281554</v>
      </c>
      <c r="C348" s="486">
        <v>2.3490954003599671</v>
      </c>
      <c r="D348" s="486">
        <v>2.2910780876963432</v>
      </c>
      <c r="E348" s="487">
        <v>1.557043360595703</v>
      </c>
      <c r="F348" s="486">
        <v>2.7846754655097676</v>
      </c>
      <c r="G348" s="487">
        <v>0.888942066040039</v>
      </c>
      <c r="H348" s="487">
        <v>1.1337763061523436</v>
      </c>
      <c r="I348" s="487">
        <v>1.5156386169433593</v>
      </c>
      <c r="J348" s="487">
        <v>1.5038806823730468</v>
      </c>
      <c r="K348" s="487">
        <v>1.8844910632324219</v>
      </c>
      <c r="L348" s="487">
        <v>1.7926227563476562</v>
      </c>
      <c r="M348" s="481">
        <v>0.63559099823432719</v>
      </c>
      <c r="N348" s="481">
        <v>0.63559099823432719</v>
      </c>
      <c r="O348" s="486">
        <v>0.63559099823432719</v>
      </c>
      <c r="P348" s="486">
        <v>1.1419783571574014</v>
      </c>
      <c r="Q348" s="488">
        <f t="shared" si="56"/>
        <v>0.88878467769586433</v>
      </c>
      <c r="R348" s="487">
        <f t="shared" si="57"/>
        <v>1.1419783571574014</v>
      </c>
      <c r="S348" s="489">
        <v>2.1028017578124998</v>
      </c>
      <c r="T348" s="487">
        <f t="shared" si="65"/>
        <v>2.3490954003599671</v>
      </c>
      <c r="U348" s="487">
        <v>0</v>
      </c>
      <c r="V348" s="489">
        <f t="shared" si="58"/>
        <v>1.0277805214416613</v>
      </c>
      <c r="W348" s="489">
        <f t="shared" si="59"/>
        <v>0.91358268572592116</v>
      </c>
      <c r="X348" s="489">
        <f t="shared" si="60"/>
        <v>0.79938485001018089</v>
      </c>
      <c r="Y348" s="489">
        <f t="shared" si="61"/>
        <v>1.1990772750152716</v>
      </c>
      <c r="Z348" s="489">
        <f t="shared" si="62"/>
        <v>1.5226378095432018</v>
      </c>
      <c r="AA348" s="487">
        <v>1.194575150339227</v>
      </c>
      <c r="AB348" s="485">
        <v>2.816630615234375</v>
      </c>
      <c r="AC348" s="485">
        <v>2.7028781738281249</v>
      </c>
      <c r="AD348" s="489">
        <f t="shared" si="63"/>
        <v>2.2999394226074217</v>
      </c>
      <c r="AE348" s="489">
        <f t="shared" si="64"/>
        <v>1.5897470333977655</v>
      </c>
    </row>
    <row r="349" spans="1:31" x14ac:dyDescent="0.2">
      <c r="A349" s="485">
        <v>1.8017459511959459</v>
      </c>
      <c r="B349" s="485">
        <f t="shared" si="55"/>
        <v>2.3077150678607703</v>
      </c>
      <c r="C349" s="486">
        <v>2.3365690378632409</v>
      </c>
      <c r="D349" s="486">
        <v>2.2788610978582997</v>
      </c>
      <c r="E349" s="487">
        <v>1.5490355322265625</v>
      </c>
      <c r="F349" s="486">
        <v>2.7698264073100143</v>
      </c>
      <c r="G349" s="487">
        <v>0.88437020690917967</v>
      </c>
      <c r="H349" s="487">
        <v>1.1279452941894532</v>
      </c>
      <c r="I349" s="487">
        <v>1.5078436865234375</v>
      </c>
      <c r="J349" s="487">
        <v>1.4961461401367189</v>
      </c>
      <c r="K349" s="487">
        <v>1.8747992333984373</v>
      </c>
      <c r="L349" s="487">
        <v>1.7834033752441407</v>
      </c>
      <c r="M349" s="481">
        <v>0.63218052067726571</v>
      </c>
      <c r="N349" s="481">
        <v>0.63218052067726571</v>
      </c>
      <c r="O349" s="486">
        <v>0.63218052067726571</v>
      </c>
      <c r="P349" s="486">
        <v>1.1358506876835497</v>
      </c>
      <c r="Q349" s="488">
        <f t="shared" si="56"/>
        <v>0.8840156041804077</v>
      </c>
      <c r="R349" s="487">
        <f t="shared" si="57"/>
        <v>1.1358506876835497</v>
      </c>
      <c r="S349" s="489">
        <v>2.0919871093750002</v>
      </c>
      <c r="T349" s="487">
        <f t="shared" si="65"/>
        <v>2.3365690378632409</v>
      </c>
      <c r="U349" s="487">
        <v>0</v>
      </c>
      <c r="V349" s="489">
        <f t="shared" si="58"/>
        <v>1.0222656189151949</v>
      </c>
      <c r="W349" s="489">
        <f t="shared" si="59"/>
        <v>0.90868055014683979</v>
      </c>
      <c r="X349" s="489">
        <f t="shared" si="60"/>
        <v>0.79509548137848474</v>
      </c>
      <c r="Y349" s="489">
        <f t="shared" si="61"/>
        <v>1.1926432220677272</v>
      </c>
      <c r="Z349" s="489">
        <f t="shared" si="62"/>
        <v>1.5144675835780663</v>
      </c>
      <c r="AA349" s="487">
        <v>1.1884314800061677</v>
      </c>
      <c r="AB349" s="485">
        <v>2.8021447753906248</v>
      </c>
      <c r="AC349" s="485">
        <v>2.6889770507812498</v>
      </c>
      <c r="AD349" s="489">
        <f t="shared" si="63"/>
        <v>2.2881109008789067</v>
      </c>
      <c r="AE349" s="489">
        <f t="shared" si="64"/>
        <v>1.5815710105240544</v>
      </c>
    </row>
    <row r="350" spans="1:31" x14ac:dyDescent="0.2">
      <c r="A350" s="485">
        <v>1.7924795486495131</v>
      </c>
      <c r="B350" s="485">
        <f t="shared" si="55"/>
        <v>2.2952079952130524</v>
      </c>
      <c r="C350" s="486">
        <v>2.3239055859882858</v>
      </c>
      <c r="D350" s="486">
        <v>2.266510404437819</v>
      </c>
      <c r="E350" s="487">
        <v>1.5410687915039061</v>
      </c>
      <c r="F350" s="486">
        <v>2.7548148399894852</v>
      </c>
      <c r="G350" s="487">
        <v>0.87982185180664052</v>
      </c>
      <c r="H350" s="487">
        <v>1.1221442395019532</v>
      </c>
      <c r="I350" s="487">
        <v>1.5000887780761718</v>
      </c>
      <c r="J350" s="487">
        <v>1.4884513830566406</v>
      </c>
      <c r="K350" s="487">
        <v>1.8651571350097655</v>
      </c>
      <c r="L350" s="487">
        <v>1.7742313574218749</v>
      </c>
      <c r="M350" s="481">
        <v>0.62873283508400102</v>
      </c>
      <c r="N350" s="481">
        <v>0.62873283508400102</v>
      </c>
      <c r="O350" s="486">
        <v>0.62873283508400102</v>
      </c>
      <c r="P350" s="486">
        <v>1.1296561658279398</v>
      </c>
      <c r="Q350" s="488">
        <f t="shared" si="56"/>
        <v>0.87919450045597047</v>
      </c>
      <c r="R350" s="487">
        <f t="shared" si="57"/>
        <v>1.1296561658279398</v>
      </c>
      <c r="S350" s="489">
        <v>2.0812279296875</v>
      </c>
      <c r="T350" s="487">
        <f t="shared" si="65"/>
        <v>2.3239055859882858</v>
      </c>
      <c r="U350" s="487">
        <v>0</v>
      </c>
      <c r="V350" s="489">
        <f t="shared" si="58"/>
        <v>1.0166905492451459</v>
      </c>
      <c r="W350" s="489">
        <f t="shared" si="59"/>
        <v>0.90372493266235188</v>
      </c>
      <c r="X350" s="489">
        <f t="shared" si="60"/>
        <v>0.79075931607955785</v>
      </c>
      <c r="Y350" s="489">
        <f t="shared" si="61"/>
        <v>1.1861389741193369</v>
      </c>
      <c r="Z350" s="489">
        <f t="shared" si="62"/>
        <v>1.5062082211039196</v>
      </c>
      <c r="AA350" s="487">
        <v>1.1823193744860196</v>
      </c>
      <c r="AB350" s="485">
        <v>2.7877331542968751</v>
      </c>
      <c r="AC350" s="485">
        <v>2.6751477050781252</v>
      </c>
      <c r="AD350" s="489">
        <f t="shared" si="63"/>
        <v>2.2763430480957032</v>
      </c>
      <c r="AE350" s="489">
        <f t="shared" si="64"/>
        <v>1.5734369227878</v>
      </c>
    </row>
    <row r="351" spans="1:31" x14ac:dyDescent="0.2">
      <c r="A351" s="485">
        <v>1.7832608033297583</v>
      </c>
      <c r="B351" s="485">
        <f t="shared" si="55"/>
        <v>2.2829686263341813</v>
      </c>
      <c r="C351" s="486">
        <v>2.3115131850529886</v>
      </c>
      <c r="D351" s="486">
        <v>2.2544240676153735</v>
      </c>
      <c r="E351" s="487">
        <v>1.5331430200195313</v>
      </c>
      <c r="F351" s="486">
        <v>2.7401245831195453</v>
      </c>
      <c r="G351" s="487">
        <v>0.87529694152832038</v>
      </c>
      <c r="H351" s="487">
        <v>1.1163730236816407</v>
      </c>
      <c r="I351" s="487">
        <v>1.4923737731933593</v>
      </c>
      <c r="J351" s="487">
        <v>1.4807962927246094</v>
      </c>
      <c r="K351" s="487">
        <v>1.85556453125</v>
      </c>
      <c r="L351" s="487">
        <v>1.7651064660644531</v>
      </c>
      <c r="M351" s="481">
        <v>0.62535905838708428</v>
      </c>
      <c r="N351" s="481">
        <v>0.62535905838708428</v>
      </c>
      <c r="O351" s="486">
        <v>0.62535905838708428</v>
      </c>
      <c r="P351" s="486">
        <v>1.1235944374830382</v>
      </c>
      <c r="Q351" s="488">
        <f t="shared" si="56"/>
        <v>0.87447674793506125</v>
      </c>
      <c r="R351" s="487">
        <f t="shared" si="57"/>
        <v>1.1235944374830382</v>
      </c>
      <c r="S351" s="489">
        <v>2.0705242187500001</v>
      </c>
      <c r="T351" s="487">
        <f t="shared" si="65"/>
        <v>2.3115131850529886</v>
      </c>
      <c r="U351" s="487">
        <v>0</v>
      </c>
      <c r="V351" s="489">
        <f t="shared" si="58"/>
        <v>1.0112349937347345</v>
      </c>
      <c r="W351" s="489">
        <f t="shared" si="59"/>
        <v>0.8988755499864306</v>
      </c>
      <c r="X351" s="489">
        <f t="shared" si="60"/>
        <v>0.78651610623812673</v>
      </c>
      <c r="Y351" s="489">
        <f t="shared" si="61"/>
        <v>1.1797741593571902</v>
      </c>
      <c r="Z351" s="489">
        <f t="shared" si="62"/>
        <v>1.498125916644051</v>
      </c>
      <c r="AA351" s="487">
        <v>1.1762387245579771</v>
      </c>
      <c r="AB351" s="485">
        <v>2.7733957519531249</v>
      </c>
      <c r="AC351" s="485">
        <v>2.6613894042968749</v>
      </c>
      <c r="AD351" s="489">
        <f t="shared" si="63"/>
        <v>2.2646358642578126</v>
      </c>
      <c r="AE351" s="489">
        <f t="shared" si="64"/>
        <v>1.5653447701890029</v>
      </c>
    </row>
    <row r="352" spans="1:31" x14ac:dyDescent="0.2">
      <c r="A352" s="485">
        <v>1.7740894701358048</v>
      </c>
      <c r="B352" s="485">
        <f t="shared" si="55"/>
        <v>2.2707948795473398</v>
      </c>
      <c r="C352" s="486">
        <v>2.2991872267000417</v>
      </c>
      <c r="D352" s="486">
        <v>2.2424025323946379</v>
      </c>
      <c r="E352" s="487">
        <v>1.5252580993652343</v>
      </c>
      <c r="F352" s="486">
        <v>2.7255130889209318</v>
      </c>
      <c r="G352" s="487">
        <v>0.87079529846191406</v>
      </c>
      <c r="H352" s="487">
        <v>1.1106315283203123</v>
      </c>
      <c r="I352" s="487">
        <v>1.4846984350585937</v>
      </c>
      <c r="J352" s="487">
        <v>1.4731806323242187</v>
      </c>
      <c r="K352" s="487">
        <v>1.8460213037109376</v>
      </c>
      <c r="L352" s="487">
        <v>1.7560285827636719</v>
      </c>
      <c r="M352" s="481">
        <v>0.62200348374921333</v>
      </c>
      <c r="N352" s="481">
        <v>0.62200348374921333</v>
      </c>
      <c r="O352" s="486">
        <v>0.62200348374921333</v>
      </c>
      <c r="P352" s="486">
        <v>1.1175654131215857</v>
      </c>
      <c r="Q352" s="488">
        <f t="shared" si="56"/>
        <v>0.86978444843539959</v>
      </c>
      <c r="R352" s="487">
        <f t="shared" si="57"/>
        <v>1.1175654131215857</v>
      </c>
      <c r="S352" s="489">
        <v>2.0598753906250002</v>
      </c>
      <c r="T352" s="487">
        <f t="shared" si="65"/>
        <v>2.2991872267000417</v>
      </c>
      <c r="U352" s="487">
        <v>0</v>
      </c>
      <c r="V352" s="489">
        <f t="shared" si="58"/>
        <v>1.0058088718094271</v>
      </c>
      <c r="W352" s="489">
        <f t="shared" si="59"/>
        <v>0.89405233049726862</v>
      </c>
      <c r="X352" s="489">
        <f t="shared" si="60"/>
        <v>0.78229578918511</v>
      </c>
      <c r="Y352" s="489">
        <f t="shared" si="61"/>
        <v>1.1734436837776649</v>
      </c>
      <c r="Z352" s="489">
        <f t="shared" si="62"/>
        <v>1.4900872174954476</v>
      </c>
      <c r="AA352" s="487">
        <v>1.1701893117804276</v>
      </c>
      <c r="AB352" s="485">
        <v>2.7591320800781252</v>
      </c>
      <c r="AC352" s="485">
        <v>2.6477021484374998</v>
      </c>
      <c r="AD352" s="489">
        <f t="shared" si="63"/>
        <v>2.252988708496094</v>
      </c>
      <c r="AE352" s="489">
        <f t="shared" si="64"/>
        <v>1.5572941097508586</v>
      </c>
    </row>
    <row r="353" spans="1:31" x14ac:dyDescent="0.2">
      <c r="A353" s="485">
        <v>1.7649653052262146</v>
      </c>
      <c r="B353" s="485">
        <f t="shared" si="55"/>
        <v>2.2586856954398429</v>
      </c>
      <c r="C353" s="486">
        <v>2.2869266382706424</v>
      </c>
      <c r="D353" s="486">
        <v>2.2304447526090434</v>
      </c>
      <c r="E353" s="487">
        <v>1.5174136743164062</v>
      </c>
      <c r="F353" s="486">
        <v>2.7109790858375216</v>
      </c>
      <c r="G353" s="487">
        <v>0.86631680419921875</v>
      </c>
      <c r="H353" s="487">
        <v>1.1049195166015624</v>
      </c>
      <c r="I353" s="487">
        <v>1.4770625268554687</v>
      </c>
      <c r="J353" s="487">
        <v>1.4656040466308593</v>
      </c>
      <c r="K353" s="487">
        <v>1.8365272155761718</v>
      </c>
      <c r="L353" s="487">
        <v>1.7469972338867188</v>
      </c>
      <c r="M353" s="481">
        <v>0.61866581671199883</v>
      </c>
      <c r="N353" s="481">
        <v>0.61866581671199883</v>
      </c>
      <c r="O353" s="486">
        <v>0.61866581671199883</v>
      </c>
      <c r="P353" s="486">
        <v>1.1115685636846284</v>
      </c>
      <c r="Q353" s="488">
        <f t="shared" si="56"/>
        <v>0.86511719019831368</v>
      </c>
      <c r="R353" s="487">
        <f t="shared" si="57"/>
        <v>1.1115685636846284</v>
      </c>
      <c r="S353" s="489">
        <v>2.0492814453124999</v>
      </c>
      <c r="T353" s="487">
        <f t="shared" si="65"/>
        <v>2.2869266382706424</v>
      </c>
      <c r="U353" s="487">
        <v>0</v>
      </c>
      <c r="V353" s="489">
        <f t="shared" si="58"/>
        <v>1.0004117073161656</v>
      </c>
      <c r="W353" s="489">
        <f t="shared" si="59"/>
        <v>0.88925485094770274</v>
      </c>
      <c r="X353" s="489">
        <f t="shared" si="60"/>
        <v>0.77809799457923989</v>
      </c>
      <c r="Y353" s="489">
        <f t="shared" si="61"/>
        <v>1.16714699186886</v>
      </c>
      <c r="Z353" s="489">
        <f t="shared" si="62"/>
        <v>1.4820914182461713</v>
      </c>
      <c r="AA353" s="487">
        <v>1.1641710269325658</v>
      </c>
      <c r="AB353" s="485">
        <v>2.7449418945312498</v>
      </c>
      <c r="AC353" s="485">
        <v>2.6340847167968748</v>
      </c>
      <c r="AD353" s="489">
        <f t="shared" si="63"/>
        <v>2.241401580810547</v>
      </c>
      <c r="AE353" s="489">
        <f t="shared" si="64"/>
        <v>1.5492849414733669</v>
      </c>
    </row>
    <row r="354" spans="1:31" x14ac:dyDescent="0.2">
      <c r="A354" s="485">
        <v>1.7558880660136928</v>
      </c>
      <c r="B354" s="485">
        <f t="shared" si="55"/>
        <v>2.2466414354311119</v>
      </c>
      <c r="C354" s="486">
        <v>2.2747317857031359</v>
      </c>
      <c r="D354" s="486">
        <v>2.2185510851590875</v>
      </c>
      <c r="E354" s="487">
        <v>1.5096096264648438</v>
      </c>
      <c r="F354" s="486">
        <v>2.6965230076616238</v>
      </c>
      <c r="G354" s="487">
        <v>0.86186134033203121</v>
      </c>
      <c r="H354" s="487">
        <v>1.0992368701171873</v>
      </c>
      <c r="I354" s="487">
        <v>1.4694660485839843</v>
      </c>
      <c r="J354" s="487">
        <v>1.4580664172363282</v>
      </c>
      <c r="K354" s="487">
        <v>1.8270819116210937</v>
      </c>
      <c r="L354" s="487">
        <v>1.7380124194335937</v>
      </c>
      <c r="M354" s="481">
        <v>0.61534615691650341</v>
      </c>
      <c r="N354" s="481">
        <v>0.61534615691650341</v>
      </c>
      <c r="O354" s="486">
        <v>0.61534615691650341</v>
      </c>
      <c r="P354" s="486">
        <v>1.1056040681991468</v>
      </c>
      <c r="Q354" s="488">
        <f t="shared" si="56"/>
        <v>0.86047511255782516</v>
      </c>
      <c r="R354" s="487">
        <f t="shared" si="57"/>
        <v>1.1056040681991468</v>
      </c>
      <c r="S354" s="489">
        <v>2.0387419921875001</v>
      </c>
      <c r="T354" s="487">
        <f t="shared" si="65"/>
        <v>2.2747317857031359</v>
      </c>
      <c r="U354" s="487">
        <v>0</v>
      </c>
      <c r="V354" s="489">
        <f t="shared" si="58"/>
        <v>0.99504366137923217</v>
      </c>
      <c r="W354" s="489">
        <f t="shared" si="59"/>
        <v>0.88448325455931753</v>
      </c>
      <c r="X354" s="489">
        <f t="shared" si="60"/>
        <v>0.77392284773940268</v>
      </c>
      <c r="Y354" s="489">
        <f t="shared" si="61"/>
        <v>1.1608842716091041</v>
      </c>
      <c r="Z354" s="489">
        <f t="shared" si="62"/>
        <v>1.4741387575988625</v>
      </c>
      <c r="AA354" s="487">
        <v>1.1581836515727797</v>
      </c>
      <c r="AB354" s="485">
        <v>2.7308247070312501</v>
      </c>
      <c r="AC354" s="485">
        <v>2.6205375976562499</v>
      </c>
      <c r="AD354" s="489">
        <f t="shared" si="63"/>
        <v>2.2298740539550783</v>
      </c>
      <c r="AE354" s="489">
        <f t="shared" si="64"/>
        <v>1.5413169700386591</v>
      </c>
    </row>
    <row r="355" spans="1:31" x14ac:dyDescent="0.2">
      <c r="A355" s="485">
        <v>1.7468575111589744</v>
      </c>
      <c r="B355" s="485">
        <f t="shared" si="55"/>
        <v>2.2344653622071506</v>
      </c>
      <c r="C355" s="486">
        <v>2.2624034718250123</v>
      </c>
      <c r="D355" s="486">
        <v>2.2065272525892894</v>
      </c>
      <c r="E355" s="487">
        <v>1.5018456005859375</v>
      </c>
      <c r="F355" s="486">
        <v>2.6819087211655308</v>
      </c>
      <c r="G355" s="487">
        <v>0.85742878845214843</v>
      </c>
      <c r="H355" s="487">
        <v>1.0935834704589844</v>
      </c>
      <c r="I355" s="487">
        <v>1.4619085266113281</v>
      </c>
      <c r="J355" s="487">
        <v>1.4505675073242188</v>
      </c>
      <c r="K355" s="487">
        <v>1.8176852734375</v>
      </c>
      <c r="L355" s="487">
        <v>1.7290737841796875</v>
      </c>
      <c r="M355" s="481">
        <v>0.61199027989928834</v>
      </c>
      <c r="N355" s="481">
        <v>0.61199027989928834</v>
      </c>
      <c r="O355" s="486">
        <v>0.61199027989928834</v>
      </c>
      <c r="P355" s="486">
        <v>1.0995745005470126</v>
      </c>
      <c r="Q355" s="488">
        <f t="shared" si="56"/>
        <v>0.8557823902231505</v>
      </c>
      <c r="R355" s="487">
        <f t="shared" si="57"/>
        <v>1.0995745005470126</v>
      </c>
      <c r="S355" s="489">
        <v>2.0282568359374999</v>
      </c>
      <c r="T355" s="487">
        <f t="shared" si="65"/>
        <v>2.2624034718250123</v>
      </c>
      <c r="U355" s="487">
        <v>0</v>
      </c>
      <c r="V355" s="489">
        <f t="shared" si="58"/>
        <v>0.9896170504923113</v>
      </c>
      <c r="W355" s="489">
        <f t="shared" si="59"/>
        <v>0.87965960043761005</v>
      </c>
      <c r="X355" s="489">
        <f t="shared" si="60"/>
        <v>0.76970215038290879</v>
      </c>
      <c r="Y355" s="489">
        <f t="shared" si="61"/>
        <v>1.1545532255743634</v>
      </c>
      <c r="Z355" s="489">
        <f t="shared" si="62"/>
        <v>1.4660993340626833</v>
      </c>
      <c r="AA355" s="487">
        <v>1.1522270764802631</v>
      </c>
      <c r="AB355" s="485">
        <v>2.7167800292968751</v>
      </c>
      <c r="AC355" s="485">
        <v>2.6070603027343751</v>
      </c>
      <c r="AD355" s="489">
        <f t="shared" si="63"/>
        <v>2.2184059143066404</v>
      </c>
      <c r="AE355" s="489">
        <f t="shared" si="64"/>
        <v>1.5333900477878</v>
      </c>
    </row>
    <row r="356" spans="1:31" x14ac:dyDescent="0.2">
      <c r="A356" s="485">
        <v>1.7378734005638981</v>
      </c>
      <c r="B356" s="485">
        <f t="shared" si="55"/>
        <v>2.2229392333875921</v>
      </c>
      <c r="C356" s="486">
        <v>2.2507332287775599</v>
      </c>
      <c r="D356" s="486">
        <v>2.1951452379976248</v>
      </c>
      <c r="E356" s="487">
        <v>1.4941215966796875</v>
      </c>
      <c r="F356" s="486">
        <v>2.6680745280179066</v>
      </c>
      <c r="G356" s="487">
        <v>0.85301903015136715</v>
      </c>
      <c r="H356" s="487">
        <v>1.0879591992187501</v>
      </c>
      <c r="I356" s="487">
        <v>1.4543899609374999</v>
      </c>
      <c r="J356" s="487">
        <v>1.4431073168945312</v>
      </c>
      <c r="K356" s="487">
        <v>1.8083368273925782</v>
      </c>
      <c r="L356" s="487">
        <v>1.7201812097167968</v>
      </c>
      <c r="M356" s="481">
        <v>0.60881364062223875</v>
      </c>
      <c r="N356" s="481">
        <v>0.60881364062223875</v>
      </c>
      <c r="O356" s="486">
        <v>0.60881364062223875</v>
      </c>
      <c r="P356" s="486">
        <v>1.0938669727296513</v>
      </c>
      <c r="Q356" s="488">
        <f t="shared" si="56"/>
        <v>0.85134030667594507</v>
      </c>
      <c r="R356" s="487">
        <f t="shared" si="57"/>
        <v>1.0938669727296513</v>
      </c>
      <c r="S356" s="489">
        <v>2.0178253906250001</v>
      </c>
      <c r="T356" s="487">
        <f t="shared" si="65"/>
        <v>2.2507332287775599</v>
      </c>
      <c r="U356" s="487">
        <v>0</v>
      </c>
      <c r="V356" s="489">
        <f t="shared" si="58"/>
        <v>0.98448027545668615</v>
      </c>
      <c r="W356" s="489">
        <f t="shared" si="59"/>
        <v>0.87509357818372102</v>
      </c>
      <c r="X356" s="489">
        <f t="shared" si="60"/>
        <v>0.76570688091075589</v>
      </c>
      <c r="Y356" s="489">
        <f t="shared" si="61"/>
        <v>1.1485603213661337</v>
      </c>
      <c r="Z356" s="489">
        <f t="shared" si="62"/>
        <v>1.4584892969728682</v>
      </c>
      <c r="AA356" s="487">
        <v>1.1463011924342106</v>
      </c>
      <c r="AB356" s="485">
        <v>2.7028076171875002</v>
      </c>
      <c r="AC356" s="485">
        <v>2.593652099609375</v>
      </c>
      <c r="AD356" s="489">
        <f t="shared" si="63"/>
        <v>2.206996520996094</v>
      </c>
      <c r="AE356" s="489">
        <f t="shared" si="64"/>
        <v>1.5255037317439857</v>
      </c>
    </row>
    <row r="357" spans="1:31" x14ac:dyDescent="0.2">
      <c r="A357" s="485">
        <v>1.7289354953644798</v>
      </c>
      <c r="B357" s="485">
        <f t="shared" si="55"/>
        <v>2.2114735626774702</v>
      </c>
      <c r="C357" s="486">
        <v>2.2391241997632281</v>
      </c>
      <c r="D357" s="486">
        <v>2.1838229255917123</v>
      </c>
      <c r="E357" s="487">
        <v>1.4864371411132811</v>
      </c>
      <c r="F357" s="486">
        <v>2.6543128994907517</v>
      </c>
      <c r="G357" s="487">
        <v>0.84863194702148437</v>
      </c>
      <c r="H357" s="487">
        <v>1.082363819580078</v>
      </c>
      <c r="I357" s="487">
        <v>1.4469098779296874</v>
      </c>
      <c r="J357" s="487">
        <v>1.4356853723144529</v>
      </c>
      <c r="K357" s="487">
        <v>1.7990365734863283</v>
      </c>
      <c r="L357" s="487">
        <v>1.7113343408203123</v>
      </c>
      <c r="M357" s="481">
        <v>0.60565376822654104</v>
      </c>
      <c r="N357" s="481">
        <v>0.60565376822654104</v>
      </c>
      <c r="O357" s="486">
        <v>0.60565376822654104</v>
      </c>
      <c r="P357" s="486">
        <v>1.0881895702848552</v>
      </c>
      <c r="Q357" s="488">
        <f t="shared" si="56"/>
        <v>0.84692166925569812</v>
      </c>
      <c r="R357" s="487">
        <f t="shared" si="57"/>
        <v>1.0881895702848552</v>
      </c>
      <c r="S357" s="489">
        <v>2.0074476562500001</v>
      </c>
      <c r="T357" s="487">
        <f t="shared" si="65"/>
        <v>2.2391241997632281</v>
      </c>
      <c r="U357" s="487">
        <v>0</v>
      </c>
      <c r="V357" s="489">
        <f t="shared" si="58"/>
        <v>0.97937061325636965</v>
      </c>
      <c r="W357" s="489">
        <f t="shared" si="59"/>
        <v>0.87055165622788422</v>
      </c>
      <c r="X357" s="489">
        <f t="shared" si="60"/>
        <v>0.76173269919939857</v>
      </c>
      <c r="Y357" s="489">
        <f t="shared" si="61"/>
        <v>1.1425990487990978</v>
      </c>
      <c r="Z357" s="489">
        <f t="shared" si="62"/>
        <v>1.4509194270464736</v>
      </c>
      <c r="AA357" s="487">
        <v>1.1404057809930099</v>
      </c>
      <c r="AB357" s="485">
        <v>2.6889069824218752</v>
      </c>
      <c r="AC357" s="485">
        <v>2.5803127441406248</v>
      </c>
      <c r="AD357" s="489">
        <f t="shared" si="63"/>
        <v>2.1956458740234375</v>
      </c>
      <c r="AE357" s="489">
        <f t="shared" si="64"/>
        <v>1.5176580219072158</v>
      </c>
    </row>
    <row r="358" spans="1:31" x14ac:dyDescent="0.2">
      <c r="A358" s="485">
        <v>1.7200435579264304</v>
      </c>
      <c r="B358" s="485">
        <f t="shared" si="55"/>
        <v>2.1996807139439642</v>
      </c>
      <c r="C358" s="486">
        <v>2.2271839019324142</v>
      </c>
      <c r="D358" s="486">
        <v>2.1721775259555147</v>
      </c>
      <c r="E358" s="487">
        <v>1.4787923522949218</v>
      </c>
      <c r="F358" s="486">
        <v>2.6401585767607112</v>
      </c>
      <c r="G358" s="487">
        <v>0.84426742065429683</v>
      </c>
      <c r="H358" s="487">
        <v>1.0767972131347656</v>
      </c>
      <c r="I358" s="487">
        <v>1.4394683959960937</v>
      </c>
      <c r="J358" s="487">
        <v>1.4283015551757814</v>
      </c>
      <c r="K358" s="487">
        <v>1.7897841564941406</v>
      </c>
      <c r="L358" s="487">
        <v>1.7025329406738279</v>
      </c>
      <c r="M358" s="481">
        <v>0.6024038336667058</v>
      </c>
      <c r="N358" s="481">
        <v>0.6024038336667058</v>
      </c>
      <c r="O358" s="486">
        <v>0.6024038336667058</v>
      </c>
      <c r="P358" s="486">
        <v>1.0823503514478678</v>
      </c>
      <c r="Q358" s="488">
        <f t="shared" si="56"/>
        <v>0.84237709255728688</v>
      </c>
      <c r="R358" s="487">
        <f t="shared" si="57"/>
        <v>1.0823503514478678</v>
      </c>
      <c r="S358" s="489">
        <v>1.9971234375000002</v>
      </c>
      <c r="T358" s="487">
        <f t="shared" si="65"/>
        <v>2.2271839019324142</v>
      </c>
      <c r="U358" s="487">
        <v>0</v>
      </c>
      <c r="V358" s="489">
        <f t="shared" si="58"/>
        <v>0.97411531630308112</v>
      </c>
      <c r="W358" s="489">
        <f t="shared" si="59"/>
        <v>0.8658802811582943</v>
      </c>
      <c r="X358" s="489">
        <f t="shared" si="60"/>
        <v>0.75764524601350747</v>
      </c>
      <c r="Y358" s="489">
        <f t="shared" si="61"/>
        <v>1.1364678690202614</v>
      </c>
      <c r="Z358" s="489">
        <f t="shared" si="62"/>
        <v>1.4431338019304905</v>
      </c>
      <c r="AA358" s="487">
        <v>1.1345406237150493</v>
      </c>
      <c r="AB358" s="485">
        <v>2.6750778808593751</v>
      </c>
      <c r="AC358" s="485">
        <v>2.5670422363281249</v>
      </c>
      <c r="AD358" s="489">
        <f t="shared" si="63"/>
        <v>2.1843537597656253</v>
      </c>
      <c r="AE358" s="489">
        <f t="shared" si="64"/>
        <v>1.5098527706185561</v>
      </c>
    </row>
    <row r="359" spans="1:31" x14ac:dyDescent="0.2">
      <c r="A359" s="485">
        <v>1.7111973518365995</v>
      </c>
      <c r="B359" s="485">
        <f t="shared" si="55"/>
        <v>2.1879510932586141</v>
      </c>
      <c r="C359" s="486">
        <v>2.2153076227067139</v>
      </c>
      <c r="D359" s="486">
        <v>2.1605945638105144</v>
      </c>
      <c r="E359" s="487">
        <v>1.4711869934082031</v>
      </c>
      <c r="F359" s="486">
        <v>2.626080143259764</v>
      </c>
      <c r="G359" s="487">
        <v>0.83992533264160152</v>
      </c>
      <c r="H359" s="487">
        <v>1.0712592614746095</v>
      </c>
      <c r="I359" s="487">
        <v>1.4320652783203125</v>
      </c>
      <c r="J359" s="487">
        <v>1.4209557470703125</v>
      </c>
      <c r="K359" s="487">
        <v>1.7805792211914062</v>
      </c>
      <c r="L359" s="487">
        <v>1.6937767724609376</v>
      </c>
      <c r="M359" s="481">
        <v>0.59917143301799403</v>
      </c>
      <c r="N359" s="481">
        <v>0.59917143301799403</v>
      </c>
      <c r="O359" s="486">
        <v>0.59917143301799403</v>
      </c>
      <c r="P359" s="486">
        <v>1.0765426361203299</v>
      </c>
      <c r="Q359" s="488">
        <f t="shared" si="56"/>
        <v>0.83785703456916194</v>
      </c>
      <c r="R359" s="487">
        <f t="shared" si="57"/>
        <v>1.0765426361203299</v>
      </c>
      <c r="S359" s="489">
        <v>1.9868521484375004</v>
      </c>
      <c r="T359" s="487">
        <f t="shared" si="65"/>
        <v>2.2153076227067139</v>
      </c>
      <c r="U359" s="487">
        <v>0</v>
      </c>
      <c r="V359" s="489">
        <f t="shared" si="58"/>
        <v>0.96888837250829685</v>
      </c>
      <c r="W359" s="489">
        <f t="shared" si="59"/>
        <v>0.86123410889626395</v>
      </c>
      <c r="X359" s="489">
        <f t="shared" si="60"/>
        <v>0.75357984528423083</v>
      </c>
      <c r="Y359" s="489">
        <f t="shared" si="61"/>
        <v>1.1303697679263462</v>
      </c>
      <c r="Z359" s="489">
        <f t="shared" si="62"/>
        <v>1.4353901814937733</v>
      </c>
      <c r="AA359" s="487">
        <v>1.128705720600329</v>
      </c>
      <c r="AB359" s="485">
        <v>2.661320068359375</v>
      </c>
      <c r="AC359" s="485">
        <v>2.5538398437500001</v>
      </c>
      <c r="AD359" s="489">
        <f t="shared" si="63"/>
        <v>2.1731195373535162</v>
      </c>
      <c r="AE359" s="489">
        <f t="shared" si="64"/>
        <v>1.5020875349012024</v>
      </c>
    </row>
    <row r="360" spans="1:31" x14ac:dyDescent="0.2">
      <c r="A360" s="485">
        <v>1.7023966418984928</v>
      </c>
      <c r="B360" s="485">
        <f t="shared" si="55"/>
        <v>2.1762836798585341</v>
      </c>
      <c r="C360" s="486">
        <v>2.2034943285603759</v>
      </c>
      <c r="D360" s="486">
        <v>2.1490730311566923</v>
      </c>
      <c r="E360" s="487">
        <v>1.4636205908203124</v>
      </c>
      <c r="F360" s="486">
        <v>2.6120763738210604</v>
      </c>
      <c r="G360" s="487">
        <v>0.8356055645751953</v>
      </c>
      <c r="H360" s="487">
        <v>1.0657497277832031</v>
      </c>
      <c r="I360" s="487">
        <v>1.4247000512695311</v>
      </c>
      <c r="J360" s="487">
        <v>1.4136478295898436</v>
      </c>
      <c r="K360" s="487">
        <v>1.7714216491699217</v>
      </c>
      <c r="L360" s="487">
        <v>1.6850657177734374</v>
      </c>
      <c r="M360" s="481">
        <v>0.59595628263078015</v>
      </c>
      <c r="N360" s="481">
        <v>0.59595628263078015</v>
      </c>
      <c r="O360" s="486">
        <v>0.59595628263078015</v>
      </c>
      <c r="P360" s="486">
        <v>1.0707659146636002</v>
      </c>
      <c r="Q360" s="488">
        <f t="shared" si="56"/>
        <v>0.83336109864719021</v>
      </c>
      <c r="R360" s="487">
        <f t="shared" si="57"/>
        <v>1.0707659146636002</v>
      </c>
      <c r="S360" s="489">
        <v>1.9766337890625001</v>
      </c>
      <c r="T360" s="487">
        <f t="shared" si="65"/>
        <v>2.2034943285603759</v>
      </c>
      <c r="U360" s="487">
        <v>0</v>
      </c>
      <c r="V360" s="489">
        <f t="shared" si="58"/>
        <v>0.96368932319724021</v>
      </c>
      <c r="W360" s="489">
        <f t="shared" si="59"/>
        <v>0.85661273173088015</v>
      </c>
      <c r="X360" s="489">
        <f t="shared" si="60"/>
        <v>0.74953614026452009</v>
      </c>
      <c r="Y360" s="489">
        <f t="shared" si="61"/>
        <v>1.1243042103967802</v>
      </c>
      <c r="Z360" s="489">
        <f t="shared" si="62"/>
        <v>1.4276878862181337</v>
      </c>
      <c r="AA360" s="487">
        <v>1.1229007439864309</v>
      </c>
      <c r="AB360" s="485">
        <v>2.647633056640625</v>
      </c>
      <c r="AC360" s="485">
        <v>2.5407053222656248</v>
      </c>
      <c r="AD360" s="489">
        <f t="shared" si="63"/>
        <v>2.1619432067871096</v>
      </c>
      <c r="AE360" s="489">
        <f t="shared" si="64"/>
        <v>1.4943623147551539</v>
      </c>
    </row>
    <row r="361" spans="1:31" x14ac:dyDescent="0.2">
      <c r="A361" s="485">
        <v>1.6936411941245315</v>
      </c>
      <c r="B361" s="485">
        <f t="shared" si="55"/>
        <v>2.1646788219777342</v>
      </c>
      <c r="C361" s="486">
        <v>2.1917443720814682</v>
      </c>
      <c r="D361" s="486">
        <v>2.1376132718739997</v>
      </c>
      <c r="E361" s="487">
        <v>1.4560932629394532</v>
      </c>
      <c r="F361" s="486">
        <v>2.5981476864111728</v>
      </c>
      <c r="G361" s="487">
        <v>0.83130805725097656</v>
      </c>
      <c r="H361" s="487">
        <v>1.0602686120605469</v>
      </c>
      <c r="I361" s="487">
        <v>1.4173728332519531</v>
      </c>
      <c r="J361" s="487">
        <v>1.4063773291015624</v>
      </c>
      <c r="K361" s="487">
        <v>1.7623112036132811</v>
      </c>
      <c r="L361" s="487">
        <v>1.6763994213867188</v>
      </c>
      <c r="M361" s="481">
        <v>0.59275847848857488</v>
      </c>
      <c r="N361" s="481">
        <v>0.59275847848857488</v>
      </c>
      <c r="O361" s="486">
        <v>0.59275847848857488</v>
      </c>
      <c r="P361" s="486">
        <v>1.0650203595330663</v>
      </c>
      <c r="Q361" s="488">
        <f t="shared" si="56"/>
        <v>0.82888941901082058</v>
      </c>
      <c r="R361" s="487">
        <f t="shared" si="57"/>
        <v>1.0650203595330663</v>
      </c>
      <c r="S361" s="489">
        <v>1.9664677734375002</v>
      </c>
      <c r="T361" s="487">
        <f t="shared" si="65"/>
        <v>2.1917443720814682</v>
      </c>
      <c r="U361" s="487">
        <v>0</v>
      </c>
      <c r="V361" s="489">
        <f t="shared" si="58"/>
        <v>0.95851832357975963</v>
      </c>
      <c r="W361" s="489">
        <f t="shared" si="59"/>
        <v>0.85201628762645309</v>
      </c>
      <c r="X361" s="489">
        <f t="shared" si="60"/>
        <v>0.74551425167314633</v>
      </c>
      <c r="Y361" s="489">
        <f t="shared" si="61"/>
        <v>1.1182713775097195</v>
      </c>
      <c r="Z361" s="489">
        <f t="shared" si="62"/>
        <v>1.4200271460440883</v>
      </c>
      <c r="AA361" s="487">
        <v>1.1171256938733554</v>
      </c>
      <c r="AB361" s="485">
        <v>2.6340161132812501</v>
      </c>
      <c r="AC361" s="485">
        <v>2.5276386718750001</v>
      </c>
      <c r="AD361" s="489">
        <f t="shared" si="63"/>
        <v>2.1508241271972657</v>
      </c>
      <c r="AE361" s="489">
        <f t="shared" si="64"/>
        <v>1.4866766672036078</v>
      </c>
    </row>
    <row r="362" spans="1:31" x14ac:dyDescent="0.2">
      <c r="A362" s="485">
        <v>1.6849307757303469</v>
      </c>
      <c r="B362" s="485">
        <f t="shared" si="55"/>
        <v>2.1529469597290083</v>
      </c>
      <c r="C362" s="486">
        <v>2.1798658232655352</v>
      </c>
      <c r="D362" s="486">
        <v>2.1260280961924809</v>
      </c>
      <c r="E362" s="487">
        <v>1.4486045361328124</v>
      </c>
      <c r="F362" s="486">
        <v>2.5840665624821391</v>
      </c>
      <c r="G362" s="487">
        <v>0.82703263305664054</v>
      </c>
      <c r="H362" s="487">
        <v>1.0548156774902344</v>
      </c>
      <c r="I362" s="487">
        <v>1.4100832690429688</v>
      </c>
      <c r="J362" s="487">
        <v>1.3991443640136718</v>
      </c>
      <c r="K362" s="487">
        <v>1.753247647705078</v>
      </c>
      <c r="L362" s="487">
        <v>1.667777646484375</v>
      </c>
      <c r="M362" s="481">
        <v>0.58952578656003984</v>
      </c>
      <c r="N362" s="481">
        <v>0.58952578656003984</v>
      </c>
      <c r="O362" s="486">
        <v>0.58952578656003984</v>
      </c>
      <c r="P362" s="486">
        <v>1.0592121208575653</v>
      </c>
      <c r="Q362" s="488">
        <f t="shared" si="56"/>
        <v>0.82436895370880259</v>
      </c>
      <c r="R362" s="487">
        <f t="shared" si="57"/>
        <v>1.0592121208575653</v>
      </c>
      <c r="S362" s="489">
        <v>1.9563541015624999</v>
      </c>
      <c r="T362" s="487">
        <f t="shared" si="65"/>
        <v>2.1798658232655352</v>
      </c>
      <c r="U362" s="487">
        <v>0</v>
      </c>
      <c r="V362" s="489">
        <f t="shared" si="58"/>
        <v>0.95329090877180878</v>
      </c>
      <c r="W362" s="489">
        <f t="shared" si="59"/>
        <v>0.84736969668605233</v>
      </c>
      <c r="X362" s="489">
        <f t="shared" si="60"/>
        <v>0.74144848460029567</v>
      </c>
      <c r="Y362" s="489">
        <f t="shared" si="61"/>
        <v>1.1121727269004436</v>
      </c>
      <c r="Z362" s="489">
        <f t="shared" si="62"/>
        <v>1.412282827810087</v>
      </c>
      <c r="AA362" s="487">
        <v>1.1113803518194902</v>
      </c>
      <c r="AB362" s="485">
        <v>2.6204692382812498</v>
      </c>
      <c r="AC362" s="485">
        <v>2.5146389160156248</v>
      </c>
      <c r="AD362" s="489">
        <f t="shared" si="63"/>
        <v>2.1397622985839844</v>
      </c>
      <c r="AE362" s="489">
        <f t="shared" si="64"/>
        <v>1.4790305922465627</v>
      </c>
    </row>
    <row r="363" spans="1:31" x14ac:dyDescent="0.2">
      <c r="A363" s="485">
        <v>1.6762651551302987</v>
      </c>
      <c r="B363" s="485">
        <f t="shared" si="55"/>
        <v>2.1414662084978668</v>
      </c>
      <c r="C363" s="486">
        <v>2.1682415251744529</v>
      </c>
      <c r="D363" s="486">
        <v>2.1146908918212808</v>
      </c>
      <c r="E363" s="487">
        <v>1.4411542919921874</v>
      </c>
      <c r="F363" s="486">
        <v>2.5702868336158513</v>
      </c>
      <c r="G363" s="487">
        <v>0.82277917358398445</v>
      </c>
      <c r="H363" s="487">
        <v>1.0493908056640626</v>
      </c>
      <c r="I363" s="487">
        <v>1.4028312402343748</v>
      </c>
      <c r="J363" s="487">
        <v>1.3919485791015624</v>
      </c>
      <c r="K363" s="487">
        <v>1.744230744628906</v>
      </c>
      <c r="L363" s="487">
        <v>1.6592002746582031</v>
      </c>
      <c r="M363" s="481">
        <v>0.58636239465501527</v>
      </c>
      <c r="N363" s="481">
        <v>0.58636239465501527</v>
      </c>
      <c r="O363" s="486">
        <v>0.58636239465501527</v>
      </c>
      <c r="P363" s="486">
        <v>1.0535283948438545</v>
      </c>
      <c r="Q363" s="488">
        <f t="shared" si="56"/>
        <v>0.81994539474943484</v>
      </c>
      <c r="R363" s="487">
        <f t="shared" si="57"/>
        <v>1.0535283948438545</v>
      </c>
      <c r="S363" s="489">
        <v>1.946292578125</v>
      </c>
      <c r="T363" s="487">
        <f t="shared" si="65"/>
        <v>2.1682415251744529</v>
      </c>
      <c r="U363" s="487">
        <v>0</v>
      </c>
      <c r="V363" s="489">
        <f t="shared" si="58"/>
        <v>0.94817555535946907</v>
      </c>
      <c r="W363" s="489">
        <f t="shared" si="59"/>
        <v>0.84282271587508362</v>
      </c>
      <c r="X363" s="489">
        <f t="shared" si="60"/>
        <v>0.73746987639069816</v>
      </c>
      <c r="Y363" s="489">
        <f t="shared" si="61"/>
        <v>1.1062048145860472</v>
      </c>
      <c r="Z363" s="489">
        <f t="shared" si="62"/>
        <v>1.4047045264584728</v>
      </c>
      <c r="AA363" s="487">
        <v>1.1056644993832236</v>
      </c>
      <c r="AB363" s="485">
        <v>2.6069921874999999</v>
      </c>
      <c r="AC363" s="485">
        <v>2.5017060546874998</v>
      </c>
      <c r="AD363" s="489">
        <f t="shared" si="63"/>
        <v>2.1287575073242189</v>
      </c>
      <c r="AE363" s="489">
        <f t="shared" si="64"/>
        <v>1.4714239422250852</v>
      </c>
    </row>
    <row r="364" spans="1:31" x14ac:dyDescent="0.2">
      <c r="A364" s="485">
        <v>1.6676441019276973</v>
      </c>
      <c r="B364" s="485">
        <f t="shared" si="55"/>
        <v>2.1300470119858712</v>
      </c>
      <c r="C364" s="486">
        <v>2.1566795514374015</v>
      </c>
      <c r="D364" s="486">
        <v>2.1034144725343409</v>
      </c>
      <c r="E364" s="487">
        <v>1.4337425305175782</v>
      </c>
      <c r="F364" s="486">
        <v>2.5565809855717472</v>
      </c>
      <c r="G364" s="487">
        <v>0.81854761962890621</v>
      </c>
      <c r="H364" s="487">
        <v>1.043993759765625</v>
      </c>
      <c r="I364" s="487">
        <v>1.3956165100097657</v>
      </c>
      <c r="J364" s="487">
        <v>1.3847897375488283</v>
      </c>
      <c r="K364" s="487">
        <v>1.7352601391601561</v>
      </c>
      <c r="L364" s="487">
        <v>1.6506670690917968</v>
      </c>
      <c r="M364" s="481">
        <v>0.58321606974979912</v>
      </c>
      <c r="N364" s="481">
        <v>0.58321606974979912</v>
      </c>
      <c r="O364" s="486">
        <v>0.58321606974979912</v>
      </c>
      <c r="P364" s="486">
        <v>1.0478753334312116</v>
      </c>
      <c r="Q364" s="488">
        <f t="shared" si="56"/>
        <v>0.81554570159050543</v>
      </c>
      <c r="R364" s="487">
        <f t="shared" si="57"/>
        <v>1.0478753334312116</v>
      </c>
      <c r="S364" s="489">
        <v>1.9362828125</v>
      </c>
      <c r="T364" s="487">
        <f t="shared" si="65"/>
        <v>2.1566795514374015</v>
      </c>
      <c r="U364" s="487">
        <v>0</v>
      </c>
      <c r="V364" s="489">
        <f t="shared" si="58"/>
        <v>0.94308780008809046</v>
      </c>
      <c r="W364" s="489">
        <f t="shared" si="59"/>
        <v>0.83830026674496938</v>
      </c>
      <c r="X364" s="489">
        <f t="shared" si="60"/>
        <v>0.73351273340184808</v>
      </c>
      <c r="Y364" s="489">
        <f t="shared" si="61"/>
        <v>1.1002691001027722</v>
      </c>
      <c r="Z364" s="489">
        <f t="shared" si="62"/>
        <v>1.3971671112416155</v>
      </c>
      <c r="AA364" s="487">
        <v>1.0999780273437501</v>
      </c>
      <c r="AB364" s="485">
        <v>2.59358447265625</v>
      </c>
      <c r="AC364" s="485">
        <v>2.4888395996093751</v>
      </c>
      <c r="AD364" s="489">
        <f t="shared" si="63"/>
        <v>2.1178093261718751</v>
      </c>
      <c r="AE364" s="489">
        <f t="shared" si="64"/>
        <v>1.4638564218213053</v>
      </c>
    </row>
    <row r="365" spans="1:31" x14ac:dyDescent="0.2">
      <c r="A365" s="485">
        <v>1.6590673869127641</v>
      </c>
      <c r="B365" s="485">
        <f t="shared" si="55"/>
        <v>2.1186883764446023</v>
      </c>
      <c r="C365" s="486">
        <v>2.1451788958808624</v>
      </c>
      <c r="D365" s="486">
        <v>2.0921978570083422</v>
      </c>
      <c r="E365" s="487">
        <v>1.4263687780761718</v>
      </c>
      <c r="F365" s="486">
        <v>2.5429478256069937</v>
      </c>
      <c r="G365" s="487">
        <v>0.81433779357910152</v>
      </c>
      <c r="H365" s="487">
        <v>1.0386245397949219</v>
      </c>
      <c r="I365" s="487">
        <v>1.3884389599609375</v>
      </c>
      <c r="J365" s="487">
        <v>1.3776677209472656</v>
      </c>
      <c r="K365" s="487">
        <v>1.7263357128906249</v>
      </c>
      <c r="L365" s="487">
        <v>1.6421775561523435</v>
      </c>
      <c r="M365" s="481">
        <v>0.58008653574808533</v>
      </c>
      <c r="N365" s="481">
        <v>0.58008653574808533</v>
      </c>
      <c r="O365" s="486">
        <v>0.58008653574808533</v>
      </c>
      <c r="P365" s="486">
        <v>1.0422524405521845</v>
      </c>
      <c r="Q365" s="488">
        <f t="shared" si="56"/>
        <v>0.8111694881501349</v>
      </c>
      <c r="R365" s="487">
        <f t="shared" si="57"/>
        <v>1.0422524405521845</v>
      </c>
      <c r="S365" s="489">
        <v>1.9263246093749999</v>
      </c>
      <c r="T365" s="487">
        <f t="shared" si="65"/>
        <v>2.1451788958808624</v>
      </c>
      <c r="U365" s="487">
        <v>0</v>
      </c>
      <c r="V365" s="489">
        <f t="shared" si="58"/>
        <v>0.93802719649696609</v>
      </c>
      <c r="W365" s="489">
        <f t="shared" si="59"/>
        <v>0.8338019524417476</v>
      </c>
      <c r="X365" s="489">
        <f t="shared" si="60"/>
        <v>0.7295767083865291</v>
      </c>
      <c r="Y365" s="489">
        <f t="shared" si="61"/>
        <v>1.0943650625797936</v>
      </c>
      <c r="Z365" s="489">
        <f t="shared" si="62"/>
        <v>1.389669920736246</v>
      </c>
      <c r="AA365" s="487">
        <v>1.0943208264802631</v>
      </c>
      <c r="AB365" s="485">
        <v>2.5802456054687499</v>
      </c>
      <c r="AC365" s="485">
        <v>2.47603955078125</v>
      </c>
      <c r="AD365" s="489">
        <f t="shared" si="63"/>
        <v>2.1069175415039063</v>
      </c>
      <c r="AE365" s="489">
        <f t="shared" si="64"/>
        <v>1.4563278833762878</v>
      </c>
    </row>
    <row r="366" spans="1:31" x14ac:dyDescent="0.2">
      <c r="A366" s="485">
        <v>1.6505347820528551</v>
      </c>
      <c r="B366" s="485">
        <f t="shared" si="55"/>
        <v>2.1073906408920662</v>
      </c>
      <c r="C366" s="486">
        <v>2.1337399017616741</v>
      </c>
      <c r="D366" s="486">
        <v>2.0810413800224583</v>
      </c>
      <c r="E366" s="487">
        <v>1.4190330346679687</v>
      </c>
      <c r="F366" s="486">
        <v>2.5293877606266886</v>
      </c>
      <c r="G366" s="487">
        <v>0.81014963623046876</v>
      </c>
      <c r="H366" s="487">
        <v>1.0332829089355469</v>
      </c>
      <c r="I366" s="487">
        <v>1.3812981164550779</v>
      </c>
      <c r="J366" s="487">
        <v>1.3705822924804687</v>
      </c>
      <c r="K366" s="487">
        <v>1.7174571105957031</v>
      </c>
      <c r="L366" s="487">
        <v>1.6337318542480468</v>
      </c>
      <c r="M366" s="481">
        <v>0.57697388607743505</v>
      </c>
      <c r="N366" s="481">
        <v>0.57697388607743505</v>
      </c>
      <c r="O366" s="486">
        <v>0.57697388607743505</v>
      </c>
      <c r="P366" s="486">
        <v>1.0366598840698391</v>
      </c>
      <c r="Q366" s="488">
        <f t="shared" si="56"/>
        <v>0.80681688507363702</v>
      </c>
      <c r="R366" s="487">
        <f t="shared" si="57"/>
        <v>1.0366598840698391</v>
      </c>
      <c r="S366" s="489">
        <v>1.9164173828125002</v>
      </c>
      <c r="T366" s="487">
        <f t="shared" si="65"/>
        <v>2.1337399017616741</v>
      </c>
      <c r="U366" s="487">
        <v>0</v>
      </c>
      <c r="V366" s="489">
        <f t="shared" si="58"/>
        <v>0.93299389566285518</v>
      </c>
      <c r="W366" s="489">
        <f t="shared" si="59"/>
        <v>0.82932790725587135</v>
      </c>
      <c r="X366" s="489">
        <f t="shared" si="60"/>
        <v>0.72566191884888731</v>
      </c>
      <c r="Y366" s="489">
        <f t="shared" si="61"/>
        <v>1.088492878273331</v>
      </c>
      <c r="Z366" s="489">
        <f t="shared" si="62"/>
        <v>1.3822131787597853</v>
      </c>
      <c r="AA366" s="487">
        <v>1.0886926783511512</v>
      </c>
      <c r="AB366" s="485">
        <v>2.566975341796875</v>
      </c>
      <c r="AC366" s="485">
        <v>2.4633051757812501</v>
      </c>
      <c r="AD366" s="489">
        <f t="shared" si="63"/>
        <v>2.096081512451172</v>
      </c>
      <c r="AE366" s="489">
        <f t="shared" si="64"/>
        <v>1.4488378839132297</v>
      </c>
    </row>
    <row r="367" spans="1:31" x14ac:dyDescent="0.2">
      <c r="A367" s="485">
        <v>1.642046060489607</v>
      </c>
      <c r="B367" s="485">
        <f t="shared" si="55"/>
        <v>2.0959692621396226</v>
      </c>
      <c r="C367" s="486">
        <v>2.122175718499046</v>
      </c>
      <c r="D367" s="486">
        <v>2.0697628057801993</v>
      </c>
      <c r="E367" s="487">
        <v>1.4117348266601564</v>
      </c>
      <c r="F367" s="486">
        <v>2.5156792933566234</v>
      </c>
      <c r="G367" s="487">
        <v>0.80598302917480469</v>
      </c>
      <c r="H367" s="487">
        <v>1.0279687487792968</v>
      </c>
      <c r="I367" s="487">
        <v>1.3741940979003906</v>
      </c>
      <c r="J367" s="487">
        <v>1.3635334521484375</v>
      </c>
      <c r="K367" s="487">
        <v>1.7086242138671874</v>
      </c>
      <c r="L367" s="487">
        <v>1.6253296081542969</v>
      </c>
      <c r="M367" s="481">
        <v>0.57382727764889963</v>
      </c>
      <c r="N367" s="481">
        <v>0.57382727764889963</v>
      </c>
      <c r="O367" s="486">
        <v>0.57382727764889963</v>
      </c>
      <c r="P367" s="486">
        <v>1.0310063132454899</v>
      </c>
      <c r="Q367" s="488">
        <f t="shared" si="56"/>
        <v>0.8024167954471948</v>
      </c>
      <c r="R367" s="487">
        <f t="shared" si="57"/>
        <v>1.0310063132454899</v>
      </c>
      <c r="S367" s="489">
        <v>1.9065611328125003</v>
      </c>
      <c r="T367" s="487">
        <f t="shared" si="65"/>
        <v>2.122175718499046</v>
      </c>
      <c r="U367" s="487">
        <v>0</v>
      </c>
      <c r="V367" s="489">
        <f t="shared" si="58"/>
        <v>0.92790568192094092</v>
      </c>
      <c r="W367" s="489">
        <f t="shared" si="59"/>
        <v>0.82480505059639198</v>
      </c>
      <c r="X367" s="489">
        <f t="shared" si="60"/>
        <v>0.72170441927184281</v>
      </c>
      <c r="Y367" s="489">
        <f t="shared" si="61"/>
        <v>1.0825566289077644</v>
      </c>
      <c r="Z367" s="489">
        <f t="shared" si="62"/>
        <v>1.3746750843273199</v>
      </c>
      <c r="AA367" s="487">
        <v>1.0830934737356088</v>
      </c>
      <c r="AB367" s="485">
        <v>2.5537734374999999</v>
      </c>
      <c r="AC367" s="485">
        <v>2.4506362304687501</v>
      </c>
      <c r="AD367" s="489">
        <f t="shared" si="63"/>
        <v>2.0853012390136723</v>
      </c>
      <c r="AE367" s="489">
        <f t="shared" si="64"/>
        <v>1.4413864234321301</v>
      </c>
    </row>
    <row r="368" spans="1:31" x14ac:dyDescent="0.2">
      <c r="A368" s="485">
        <v>1.6336009965299745</v>
      </c>
      <c r="B368" s="485">
        <f t="shared" si="55"/>
        <v>2.0849749352590479</v>
      </c>
      <c r="C368" s="486">
        <v>2.1110439266504475</v>
      </c>
      <c r="D368" s="486">
        <v>2.0589059438676478</v>
      </c>
      <c r="E368" s="487">
        <v>1.4044742724609374</v>
      </c>
      <c r="F368" s="486">
        <v>2.5024833935037676</v>
      </c>
      <c r="G368" s="487">
        <v>0.80183785400390628</v>
      </c>
      <c r="H368" s="487">
        <v>1.0226819409179686</v>
      </c>
      <c r="I368" s="487">
        <v>1.3671266674804687</v>
      </c>
      <c r="J368" s="487">
        <v>1.3565207263183594</v>
      </c>
      <c r="K368" s="487">
        <v>1.6998367858886718</v>
      </c>
      <c r="L368" s="487">
        <v>1.6169705810546875</v>
      </c>
      <c r="M368" s="481">
        <v>0.57079842392028834</v>
      </c>
      <c r="N368" s="481">
        <v>0.57079842392028834</v>
      </c>
      <c r="O368" s="486">
        <v>0.57079842392028834</v>
      </c>
      <c r="P368" s="486">
        <v>1.0255643145156805</v>
      </c>
      <c r="Q368" s="488">
        <f t="shared" si="56"/>
        <v>0.79818136921798444</v>
      </c>
      <c r="R368" s="487">
        <f t="shared" si="57"/>
        <v>1.0255643145156805</v>
      </c>
      <c r="S368" s="489">
        <v>1.8967556640624998</v>
      </c>
      <c r="T368" s="487">
        <f t="shared" si="65"/>
        <v>2.1110439266504475</v>
      </c>
      <c r="U368" s="487">
        <v>0</v>
      </c>
      <c r="V368" s="489">
        <f t="shared" si="58"/>
        <v>0.92300788306411252</v>
      </c>
      <c r="W368" s="489">
        <f t="shared" si="59"/>
        <v>0.82045145161254451</v>
      </c>
      <c r="X368" s="489">
        <f t="shared" si="60"/>
        <v>0.71789502016097628</v>
      </c>
      <c r="Y368" s="489">
        <f t="shared" si="61"/>
        <v>1.0768425302414646</v>
      </c>
      <c r="Z368" s="489">
        <f t="shared" si="62"/>
        <v>1.3674190860209074</v>
      </c>
      <c r="AA368" s="487">
        <v>1.077523103412829</v>
      </c>
      <c r="AB368" s="485">
        <v>2.5406391601562501</v>
      </c>
      <c r="AC368" s="485">
        <v>2.4380327148437502</v>
      </c>
      <c r="AD368" s="489">
        <f t="shared" si="63"/>
        <v>2.0745765075683593</v>
      </c>
      <c r="AE368" s="489">
        <f t="shared" si="64"/>
        <v>1.4339733542740543</v>
      </c>
    </row>
    <row r="369" spans="1:31" x14ac:dyDescent="0.2">
      <c r="A369" s="485">
        <v>1.6251993656425621</v>
      </c>
      <c r="B369" s="485">
        <f t="shared" si="55"/>
        <v>2.0740389160823542</v>
      </c>
      <c r="C369" s="486">
        <v>2.0999711715423284</v>
      </c>
      <c r="D369" s="486">
        <v>2.0481066606223801</v>
      </c>
      <c r="E369" s="487">
        <v>1.3972508984375001</v>
      </c>
      <c r="F369" s="486">
        <v>2.4893574772551323</v>
      </c>
      <c r="G369" s="487">
        <v>0.7977139923095703</v>
      </c>
      <c r="H369" s="487">
        <v>1.0174222485351563</v>
      </c>
      <c r="I369" s="487">
        <v>1.3600955883789061</v>
      </c>
      <c r="J369" s="487">
        <v>1.3495441149902345</v>
      </c>
      <c r="K369" s="487">
        <v>1.6910944714355469</v>
      </c>
      <c r="L369" s="487">
        <v>1.6086545361328124</v>
      </c>
      <c r="M369" s="481">
        <v>0.56778573419056133</v>
      </c>
      <c r="N369" s="481">
        <v>0.56778573419056133</v>
      </c>
      <c r="O369" s="486">
        <v>0.56778573419056133</v>
      </c>
      <c r="P369" s="486">
        <v>1.0201513579481143</v>
      </c>
      <c r="Q369" s="488">
        <f t="shared" si="56"/>
        <v>0.79396854606933776</v>
      </c>
      <c r="R369" s="487">
        <f t="shared" si="57"/>
        <v>1.0201513579481143</v>
      </c>
      <c r="S369" s="489">
        <v>1.88700078125</v>
      </c>
      <c r="T369" s="487">
        <f t="shared" si="65"/>
        <v>2.0999711715423284</v>
      </c>
      <c r="U369" s="487">
        <v>0</v>
      </c>
      <c r="V369" s="489">
        <f t="shared" si="58"/>
        <v>0.91813622215330293</v>
      </c>
      <c r="W369" s="489">
        <f t="shared" si="59"/>
        <v>0.81612108635849145</v>
      </c>
      <c r="X369" s="489">
        <f t="shared" si="60"/>
        <v>0.71410595056367998</v>
      </c>
      <c r="Y369" s="489">
        <f t="shared" si="61"/>
        <v>1.0711589258455201</v>
      </c>
      <c r="Z369" s="489">
        <f t="shared" si="62"/>
        <v>1.3602018105974858</v>
      </c>
      <c r="AA369" s="487">
        <v>1.0719813489412007</v>
      </c>
      <c r="AB369" s="485">
        <v>2.527572509765625</v>
      </c>
      <c r="AC369" s="485">
        <v>2.42549365234375</v>
      </c>
      <c r="AD369" s="489">
        <f t="shared" si="63"/>
        <v>2.0639071044921877</v>
      </c>
      <c r="AE369" s="489">
        <f t="shared" si="64"/>
        <v>1.426598528780068</v>
      </c>
    </row>
    <row r="370" spans="1:31" x14ac:dyDescent="0.2">
      <c r="A370" s="485">
        <v>1.6168409444506979</v>
      </c>
      <c r="B370" s="485">
        <f t="shared" si="55"/>
        <v>2.0629789479156302</v>
      </c>
      <c r="C370" s="486">
        <v>2.088772917677272</v>
      </c>
      <c r="D370" s="486">
        <v>2.0371849781539884</v>
      </c>
      <c r="E370" s="487">
        <v>1.39006494140625</v>
      </c>
      <c r="F370" s="486">
        <v>2.4760827916932806</v>
      </c>
      <c r="G370" s="487">
        <v>0.79361132568359372</v>
      </c>
      <c r="H370" s="487">
        <v>1.0121896716308594</v>
      </c>
      <c r="I370" s="487">
        <v>1.3531005053710938</v>
      </c>
      <c r="J370" s="487">
        <v>1.3426033813476563</v>
      </c>
      <c r="K370" s="487">
        <v>1.6823971520996093</v>
      </c>
      <c r="L370" s="487">
        <v>1.6003811181640626</v>
      </c>
      <c r="M370" s="481">
        <v>0.56473899927874804</v>
      </c>
      <c r="N370" s="481">
        <v>0.56473899927874804</v>
      </c>
      <c r="O370" s="486">
        <v>0.56473899927874804</v>
      </c>
      <c r="P370" s="486">
        <v>1.0146772317585482</v>
      </c>
      <c r="Q370" s="488">
        <f t="shared" si="56"/>
        <v>0.78970811551864806</v>
      </c>
      <c r="R370" s="487">
        <f t="shared" si="57"/>
        <v>1.0146772317585482</v>
      </c>
      <c r="S370" s="489">
        <v>1.8772958984374999</v>
      </c>
      <c r="T370" s="487">
        <f t="shared" si="65"/>
        <v>2.088772917677272</v>
      </c>
      <c r="U370" s="487">
        <v>0</v>
      </c>
      <c r="V370" s="489">
        <f t="shared" si="58"/>
        <v>0.91320950858269334</v>
      </c>
      <c r="W370" s="489">
        <f t="shared" si="59"/>
        <v>0.81174178540683861</v>
      </c>
      <c r="X370" s="489">
        <f t="shared" si="60"/>
        <v>0.71027406223098366</v>
      </c>
      <c r="Y370" s="489">
        <f t="shared" si="61"/>
        <v>1.0654110933464755</v>
      </c>
      <c r="Z370" s="489">
        <f t="shared" si="62"/>
        <v>1.3529029756780644</v>
      </c>
      <c r="AA370" s="487">
        <v>1.0664681010999177</v>
      </c>
      <c r="AB370" s="485">
        <v>2.5145732421874998</v>
      </c>
      <c r="AC370" s="485">
        <v>2.4130195312499998</v>
      </c>
      <c r="AD370" s="489">
        <f t="shared" si="63"/>
        <v>2.0532923889160153</v>
      </c>
      <c r="AE370" s="489">
        <f t="shared" si="64"/>
        <v>1.4192615039733669</v>
      </c>
    </row>
    <row r="371" spans="1:31" x14ac:dyDescent="0.2">
      <c r="A371" s="485">
        <v>1.6085255107267293</v>
      </c>
      <c r="B371" s="485">
        <f t="shared" si="55"/>
        <v>2.051978278415044</v>
      </c>
      <c r="C371" s="486">
        <v>2.077634703905213</v>
      </c>
      <c r="D371" s="486">
        <v>2.0263218529248745</v>
      </c>
      <c r="E371" s="487">
        <v>1.382915927734375</v>
      </c>
      <c r="F371" s="486">
        <v>2.4628792791344027</v>
      </c>
      <c r="G371" s="487">
        <v>0.78952979492187492</v>
      </c>
      <c r="H371" s="487">
        <v>1.0069839733886718</v>
      </c>
      <c r="I371" s="487">
        <v>1.3461415368652343</v>
      </c>
      <c r="J371" s="487">
        <v>1.3356984069824218</v>
      </c>
      <c r="K371" s="487">
        <v>1.67374447265625</v>
      </c>
      <c r="L371" s="487">
        <v>1.5921503271484374</v>
      </c>
      <c r="M371" s="481">
        <v>0.56170870198380818</v>
      </c>
      <c r="N371" s="481">
        <v>0.56170870198380818</v>
      </c>
      <c r="O371" s="486">
        <v>0.56170870198380818</v>
      </c>
      <c r="P371" s="486">
        <v>1.0092326393458373</v>
      </c>
      <c r="Q371" s="488">
        <f t="shared" si="56"/>
        <v>0.78547067066482268</v>
      </c>
      <c r="R371" s="487">
        <f t="shared" si="57"/>
        <v>1.0092326393458373</v>
      </c>
      <c r="S371" s="489">
        <v>1.8676408203125001</v>
      </c>
      <c r="T371" s="487">
        <f t="shared" si="65"/>
        <v>2.077634703905213</v>
      </c>
      <c r="U371" s="487">
        <v>0</v>
      </c>
      <c r="V371" s="489">
        <f t="shared" si="58"/>
        <v>0.90830937541125356</v>
      </c>
      <c r="W371" s="489">
        <f t="shared" si="59"/>
        <v>0.80738611147666983</v>
      </c>
      <c r="X371" s="489">
        <f t="shared" si="60"/>
        <v>0.7064628475420861</v>
      </c>
      <c r="Y371" s="489">
        <f t="shared" si="61"/>
        <v>1.0596942713131292</v>
      </c>
      <c r="Z371" s="489">
        <f t="shared" si="62"/>
        <v>1.3456435191277831</v>
      </c>
      <c r="AA371" s="487">
        <v>1.0609832506681744</v>
      </c>
      <c r="AB371" s="485">
        <v>2.5016406249999998</v>
      </c>
      <c r="AC371" s="485">
        <v>2.4006093750000002</v>
      </c>
      <c r="AD371" s="489">
        <f t="shared" si="63"/>
        <v>2.042732147216797</v>
      </c>
      <c r="AE371" s="489">
        <f t="shared" si="64"/>
        <v>1.4119621321950167</v>
      </c>
    </row>
    <row r="372" spans="1:31" x14ac:dyDescent="0.2">
      <c r="A372" s="485">
        <v>1.6002528433846892</v>
      </c>
      <c r="B372" s="485">
        <f t="shared" si="55"/>
        <v>2.0410359502542272</v>
      </c>
      <c r="C372" s="486">
        <v>2.0665555609300772</v>
      </c>
      <c r="D372" s="486">
        <v>2.0155163395783768</v>
      </c>
      <c r="E372" s="487">
        <v>1.3758035021972654</v>
      </c>
      <c r="F372" s="486">
        <v>2.4497457905510909</v>
      </c>
      <c r="G372" s="487">
        <v>0.78546922241210937</v>
      </c>
      <c r="H372" s="487">
        <v>1.0018050354003905</v>
      </c>
      <c r="I372" s="487">
        <v>1.3392183276367189</v>
      </c>
      <c r="J372" s="487">
        <v>1.3288289550781249</v>
      </c>
      <c r="K372" s="487">
        <v>1.6651364331054688</v>
      </c>
      <c r="L372" s="487">
        <v>1.5839618078613282</v>
      </c>
      <c r="M372" s="481">
        <v>0.55869457639109088</v>
      </c>
      <c r="N372" s="481">
        <v>0.55869457639109088</v>
      </c>
      <c r="O372" s="486">
        <v>0.55869457639109088</v>
      </c>
      <c r="P372" s="486">
        <v>1.0038171029361032</v>
      </c>
      <c r="Q372" s="488">
        <f t="shared" si="56"/>
        <v>0.78125583966359702</v>
      </c>
      <c r="R372" s="487">
        <f t="shared" si="57"/>
        <v>1.0038171029361032</v>
      </c>
      <c r="S372" s="489">
        <v>1.8580357421875</v>
      </c>
      <c r="T372" s="487">
        <f t="shared" si="65"/>
        <v>2.0665555609300772</v>
      </c>
      <c r="U372" s="487">
        <v>0</v>
      </c>
      <c r="V372" s="489">
        <f t="shared" si="58"/>
        <v>0.90343539264249284</v>
      </c>
      <c r="W372" s="489">
        <f t="shared" si="59"/>
        <v>0.80305368234888252</v>
      </c>
      <c r="X372" s="489">
        <f t="shared" si="60"/>
        <v>0.70267197205527221</v>
      </c>
      <c r="Y372" s="489">
        <f t="shared" si="61"/>
        <v>1.0540079580829083</v>
      </c>
      <c r="Z372" s="489">
        <f t="shared" si="62"/>
        <v>1.3384228039148043</v>
      </c>
      <c r="AA372" s="487">
        <v>1.0555265792043587</v>
      </c>
      <c r="AB372" s="485">
        <v>2.4887749023437502</v>
      </c>
      <c r="AC372" s="485">
        <v>2.3882629394531252</v>
      </c>
      <c r="AD372" s="489">
        <f t="shared" si="63"/>
        <v>2.0322265930175782</v>
      </c>
      <c r="AE372" s="489">
        <f t="shared" si="64"/>
        <v>1.4047005611039511</v>
      </c>
    </row>
    <row r="373" spans="1:31" x14ac:dyDescent="0.2">
      <c r="A373" s="485">
        <v>1.5920227224770351</v>
      </c>
      <c r="B373" s="485">
        <f t="shared" si="55"/>
        <v>2.0301522900257756</v>
      </c>
      <c r="C373" s="486">
        <v>2.0555358194279352</v>
      </c>
      <c r="D373" s="486">
        <v>2.004768760623616</v>
      </c>
      <c r="E373" s="487">
        <v>1.3687277832031248</v>
      </c>
      <c r="F373" s="486">
        <v>2.4366827179348953</v>
      </c>
      <c r="G373" s="487">
        <v>0.78142954895019523</v>
      </c>
      <c r="H373" s="487">
        <v>0.9966527392578125</v>
      </c>
      <c r="I373" s="487">
        <v>1.3323307592773437</v>
      </c>
      <c r="J373" s="487">
        <v>1.3219947888183594</v>
      </c>
      <c r="K373" s="487">
        <v>1.6565726782226562</v>
      </c>
      <c r="L373" s="487">
        <v>1.5758154418945312</v>
      </c>
      <c r="M373" s="481">
        <v>0.55569671248281172</v>
      </c>
      <c r="N373" s="481">
        <v>0.55569671248281172</v>
      </c>
      <c r="O373" s="486">
        <v>0.55569671248281172</v>
      </c>
      <c r="P373" s="486">
        <v>0.99843078420209241</v>
      </c>
      <c r="Q373" s="488">
        <f t="shared" si="56"/>
        <v>0.77706374834245207</v>
      </c>
      <c r="R373" s="487">
        <f t="shared" si="57"/>
        <v>0.99843078420209241</v>
      </c>
      <c r="S373" s="489">
        <v>1.8484798828125002</v>
      </c>
      <c r="T373" s="487">
        <f t="shared" si="65"/>
        <v>2.0555358194279352</v>
      </c>
      <c r="U373" s="487">
        <v>0</v>
      </c>
      <c r="V373" s="489">
        <f t="shared" si="58"/>
        <v>0.89858770578188318</v>
      </c>
      <c r="W373" s="489">
        <f t="shared" si="59"/>
        <v>0.79874462736167395</v>
      </c>
      <c r="X373" s="489">
        <f t="shared" si="60"/>
        <v>0.69890154894146461</v>
      </c>
      <c r="Y373" s="489">
        <f t="shared" si="61"/>
        <v>1.048352323412197</v>
      </c>
      <c r="Z373" s="489">
        <f t="shared" si="62"/>
        <v>1.3312410456027899</v>
      </c>
      <c r="AA373" s="487">
        <v>1.0500979774876644</v>
      </c>
      <c r="AB373" s="485">
        <v>2.4759750976562498</v>
      </c>
      <c r="AC373" s="485">
        <v>2.3759799804687498</v>
      </c>
      <c r="AD373" s="489">
        <f t="shared" si="63"/>
        <v>2.0217748718261719</v>
      </c>
      <c r="AE373" s="489">
        <f t="shared" si="64"/>
        <v>1.3974762000644325</v>
      </c>
    </row>
    <row r="374" spans="1:31" x14ac:dyDescent="0.2">
      <c r="A374" s="485">
        <v>1.5838349291865015</v>
      </c>
      <c r="B374" s="485">
        <f t="shared" si="55"/>
        <v>2.0191495182664259</v>
      </c>
      <c r="C374" s="486">
        <v>2.0443954771120163</v>
      </c>
      <c r="D374" s="486">
        <v>1.9939035594208356</v>
      </c>
      <c r="E374" s="487">
        <v>1.3616882971191406</v>
      </c>
      <c r="F374" s="486">
        <v>2.4234766821477733</v>
      </c>
      <c r="G374" s="487">
        <v>0.7774106561279297</v>
      </c>
      <c r="H374" s="487">
        <v>0.99152696655273431</v>
      </c>
      <c r="I374" s="487">
        <v>1.3254785949707031</v>
      </c>
      <c r="J374" s="487">
        <v>1.3151957897949218</v>
      </c>
      <c r="K374" s="487">
        <v>1.648052852783203</v>
      </c>
      <c r="L374" s="487">
        <v>1.5677109924316406</v>
      </c>
      <c r="M374" s="481">
        <v>0.55266614212009491</v>
      </c>
      <c r="N374" s="481">
        <v>0.55266614212009491</v>
      </c>
      <c r="O374" s="486">
        <v>0.55266614212009491</v>
      </c>
      <c r="P374" s="486">
        <v>0.99298570116334672</v>
      </c>
      <c r="Q374" s="488">
        <f t="shared" si="56"/>
        <v>0.77282592164172081</v>
      </c>
      <c r="R374" s="487">
        <f t="shared" si="57"/>
        <v>0.99298570116334672</v>
      </c>
      <c r="S374" s="489">
        <v>1.8389730468750001</v>
      </c>
      <c r="T374" s="487">
        <f t="shared" si="65"/>
        <v>2.0443954771120163</v>
      </c>
      <c r="U374" s="487">
        <v>0</v>
      </c>
      <c r="V374" s="489">
        <f t="shared" si="58"/>
        <v>0.89368713104701203</v>
      </c>
      <c r="W374" s="489">
        <f t="shared" si="59"/>
        <v>0.79438856093067745</v>
      </c>
      <c r="X374" s="489">
        <f t="shared" si="60"/>
        <v>0.69508999081434264</v>
      </c>
      <c r="Y374" s="489">
        <f t="shared" si="61"/>
        <v>1.0426349862215141</v>
      </c>
      <c r="Z374" s="489">
        <f t="shared" si="62"/>
        <v>1.3239809348844622</v>
      </c>
      <c r="AA374" s="487">
        <v>1.0446973362972862</v>
      </c>
      <c r="AB374" s="485">
        <v>2.4632409667968749</v>
      </c>
      <c r="AC374" s="485">
        <v>2.3637602539062499</v>
      </c>
      <c r="AD374" s="489">
        <f t="shared" si="63"/>
        <v>2.0113767700195315</v>
      </c>
      <c r="AE374" s="489">
        <f t="shared" si="64"/>
        <v>1.3902889014175253</v>
      </c>
    </row>
    <row r="375" spans="1:31" x14ac:dyDescent="0.2">
      <c r="A375" s="485">
        <v>1.5756892458224321</v>
      </c>
      <c r="B375" s="485">
        <f t="shared" si="55"/>
        <v>2.0083822519327432</v>
      </c>
      <c r="C375" s="486">
        <v>2.033493584808201</v>
      </c>
      <c r="D375" s="486">
        <v>1.983270919057285</v>
      </c>
      <c r="E375" s="487">
        <v>1.3546851623535157</v>
      </c>
      <c r="F375" s="486">
        <v>2.4105533108698705</v>
      </c>
      <c r="G375" s="487">
        <v>0.77341242553710943</v>
      </c>
      <c r="H375" s="487">
        <v>0.98642753967285168</v>
      </c>
      <c r="I375" s="487">
        <v>1.3186617163085939</v>
      </c>
      <c r="J375" s="487">
        <v>1.3084317211914063</v>
      </c>
      <c r="K375" s="487">
        <v>1.6395768383789062</v>
      </c>
      <c r="L375" s="487">
        <v>1.5596482226562498</v>
      </c>
      <c r="M375" s="481">
        <v>0.54970053885044756</v>
      </c>
      <c r="N375" s="481">
        <v>0.54970053885044756</v>
      </c>
      <c r="O375" s="486">
        <v>0.54970053885044756</v>
      </c>
      <c r="P375" s="486">
        <v>0.98765734572838815</v>
      </c>
      <c r="Q375" s="488">
        <f t="shared" si="56"/>
        <v>0.7686789422894178</v>
      </c>
      <c r="R375" s="487">
        <f t="shared" si="57"/>
        <v>0.98765734572838815</v>
      </c>
      <c r="S375" s="489">
        <v>1.8295152343750001</v>
      </c>
      <c r="T375" s="487">
        <f t="shared" si="65"/>
        <v>2.033493584808201</v>
      </c>
      <c r="U375" s="487">
        <v>0</v>
      </c>
      <c r="V375" s="489">
        <f t="shared" si="58"/>
        <v>0.88889161115554938</v>
      </c>
      <c r="W375" s="489">
        <f t="shared" si="59"/>
        <v>0.79012587658271061</v>
      </c>
      <c r="X375" s="489">
        <f t="shared" si="60"/>
        <v>0.69136014200987161</v>
      </c>
      <c r="Y375" s="489">
        <f t="shared" si="61"/>
        <v>1.0370402130148078</v>
      </c>
      <c r="Z375" s="489">
        <f t="shared" si="62"/>
        <v>1.316876460971184</v>
      </c>
      <c r="AA375" s="487">
        <v>1.0393244371916119</v>
      </c>
      <c r="AB375" s="485">
        <v>2.450572509765625</v>
      </c>
      <c r="AC375" s="485">
        <v>2.3516035156249999</v>
      </c>
      <c r="AD375" s="489">
        <f t="shared" si="63"/>
        <v>2.0010322875976563</v>
      </c>
      <c r="AE375" s="489">
        <f t="shared" si="64"/>
        <v>1.3831386651632296</v>
      </c>
    </row>
    <row r="376" spans="1:31" x14ac:dyDescent="0.2">
      <c r="A376" s="485">
        <v>1.5675854558122229</v>
      </c>
      <c r="B376" s="485">
        <f t="shared" si="55"/>
        <v>1.9976727149272016</v>
      </c>
      <c r="C376" s="486">
        <v>2.0226501436375393</v>
      </c>
      <c r="D376" s="486">
        <v>1.9726952862168639</v>
      </c>
      <c r="E376" s="487">
        <v>1.3477180236816406</v>
      </c>
      <c r="F376" s="486">
        <v>2.3976992290028614</v>
      </c>
      <c r="G376" s="487">
        <v>0.76943473876953128</v>
      </c>
      <c r="H376" s="487">
        <v>0.98135434020996093</v>
      </c>
      <c r="I376" s="487">
        <v>1.3118798864746095</v>
      </c>
      <c r="J376" s="487">
        <v>1.3017023461914061</v>
      </c>
      <c r="K376" s="487">
        <v>1.6311445166015623</v>
      </c>
      <c r="L376" s="487">
        <v>1.551627014160156</v>
      </c>
      <c r="M376" s="481">
        <v>0.54675093547962872</v>
      </c>
      <c r="N376" s="481">
        <v>0.54675093547962872</v>
      </c>
      <c r="O376" s="486">
        <v>0.54675093547962872</v>
      </c>
      <c r="P376" s="486">
        <v>0.9823577376140018</v>
      </c>
      <c r="Q376" s="488">
        <f t="shared" si="56"/>
        <v>0.76455433654681526</v>
      </c>
      <c r="R376" s="487">
        <f t="shared" si="57"/>
        <v>0.9823577376140018</v>
      </c>
      <c r="S376" s="489">
        <v>1.8201060546874999</v>
      </c>
      <c r="T376" s="487">
        <f t="shared" si="65"/>
        <v>2.0226501436375393</v>
      </c>
      <c r="U376" s="487">
        <v>0</v>
      </c>
      <c r="V376" s="489">
        <f t="shared" si="58"/>
        <v>0.88412196385260167</v>
      </c>
      <c r="W376" s="489">
        <f t="shared" si="59"/>
        <v>0.78588619009120153</v>
      </c>
      <c r="X376" s="489">
        <f t="shared" si="60"/>
        <v>0.68765041632980117</v>
      </c>
      <c r="Y376" s="489">
        <f t="shared" si="61"/>
        <v>1.0314756244947019</v>
      </c>
      <c r="Z376" s="489">
        <f t="shared" si="62"/>
        <v>1.309810316818669</v>
      </c>
      <c r="AA376" s="487">
        <v>1.0339791709498356</v>
      </c>
      <c r="AB376" s="485">
        <v>2.4379692382812501</v>
      </c>
      <c r="AC376" s="485">
        <v>2.3395092773437498</v>
      </c>
      <c r="AD376" s="489">
        <f t="shared" si="63"/>
        <v>1.990740997314453</v>
      </c>
      <c r="AE376" s="489">
        <f t="shared" si="64"/>
        <v>1.3760251959836762</v>
      </c>
    </row>
    <row r="377" spans="1:31" x14ac:dyDescent="0.2">
      <c r="A377" s="485">
        <v>1.5595233436976559</v>
      </c>
      <c r="B377" s="485">
        <f t="shared" si="55"/>
        <v>1.9870199752590567</v>
      </c>
      <c r="C377" s="486">
        <v>2.0118642099563591</v>
      </c>
      <c r="D377" s="486">
        <v>1.9621757405617541</v>
      </c>
      <c r="E377" s="487">
        <v>1.3407866442871093</v>
      </c>
      <c r="F377" s="486">
        <v>2.3849133179283295</v>
      </c>
      <c r="G377" s="487">
        <v>0.76547753662109375</v>
      </c>
      <c r="H377" s="487">
        <v>0.97630724975585936</v>
      </c>
      <c r="I377" s="487">
        <v>1.3051328686523436</v>
      </c>
      <c r="J377" s="487">
        <v>1.295007664794922</v>
      </c>
      <c r="K377" s="487">
        <v>1.6227555322265623</v>
      </c>
      <c r="L377" s="487">
        <v>1.54364701171875</v>
      </c>
      <c r="M377" s="481">
        <v>0.54381707317404038</v>
      </c>
      <c r="N377" s="481">
        <v>0.54381707317404038</v>
      </c>
      <c r="O377" s="486">
        <v>0.54381707317404038</v>
      </c>
      <c r="P377" s="486">
        <v>0.97708641176897049</v>
      </c>
      <c r="Q377" s="488">
        <f t="shared" si="56"/>
        <v>0.76045174247150538</v>
      </c>
      <c r="R377" s="487">
        <f t="shared" si="57"/>
        <v>0.97708641176897049</v>
      </c>
      <c r="S377" s="489">
        <v>1.8107451171875</v>
      </c>
      <c r="T377" s="487">
        <f t="shared" si="65"/>
        <v>2.0118642099563591</v>
      </c>
      <c r="U377" s="487">
        <v>0</v>
      </c>
      <c r="V377" s="489">
        <f t="shared" si="58"/>
        <v>0.87937777059207345</v>
      </c>
      <c r="W377" s="489">
        <f t="shared" si="59"/>
        <v>0.78166912941517641</v>
      </c>
      <c r="X377" s="489">
        <f t="shared" si="60"/>
        <v>0.68396048823827926</v>
      </c>
      <c r="Y377" s="489">
        <f t="shared" si="61"/>
        <v>1.025940732357419</v>
      </c>
      <c r="Z377" s="489">
        <f t="shared" si="62"/>
        <v>1.3027818823586275</v>
      </c>
      <c r="AA377" s="487">
        <v>1.0286614283511513</v>
      </c>
      <c r="AB377" s="485">
        <v>2.4254306640625001</v>
      </c>
      <c r="AC377" s="485">
        <v>2.3274770507812499</v>
      </c>
      <c r="AD377" s="489">
        <f t="shared" si="63"/>
        <v>1.980502471923828</v>
      </c>
      <c r="AE377" s="489">
        <f t="shared" si="64"/>
        <v>1.3689481985609959</v>
      </c>
    </row>
    <row r="378" spans="1:31" x14ac:dyDescent="0.2">
      <c r="A378" s="485">
        <v>1.5515026951296023</v>
      </c>
      <c r="B378" s="485">
        <f t="shared" si="55"/>
        <v>1.9764243508776382</v>
      </c>
      <c r="C378" s="486">
        <v>2.0011361056893966</v>
      </c>
      <c r="D378" s="486">
        <v>1.9517125960658799</v>
      </c>
      <c r="E378" s="487">
        <v>1.3338909057617188</v>
      </c>
      <c r="F378" s="486">
        <v>2.3721959592637698</v>
      </c>
      <c r="G378" s="487">
        <v>0.7615407006835937</v>
      </c>
      <c r="H378" s="487">
        <v>0.97128609069824223</v>
      </c>
      <c r="I378" s="487">
        <v>1.2984205444335937</v>
      </c>
      <c r="J378" s="487">
        <v>1.2883474401855468</v>
      </c>
      <c r="K378" s="487">
        <v>1.6144096484375001</v>
      </c>
      <c r="L378" s="487">
        <v>1.5357080969238281</v>
      </c>
      <c r="M378" s="481">
        <v>0.54089903951975782</v>
      </c>
      <c r="N378" s="481">
        <v>0.54089903951975782</v>
      </c>
      <c r="O378" s="486">
        <v>0.54089903951975782</v>
      </c>
      <c r="P378" s="486">
        <v>0.97184352556085096</v>
      </c>
      <c r="Q378" s="488">
        <f t="shared" si="56"/>
        <v>0.75637128254030439</v>
      </c>
      <c r="R378" s="487">
        <f t="shared" si="57"/>
        <v>0.97184352556085096</v>
      </c>
      <c r="S378" s="489">
        <v>1.8014324218750002</v>
      </c>
      <c r="T378" s="487">
        <f t="shared" si="65"/>
        <v>2.0011361056893966</v>
      </c>
      <c r="U378" s="487">
        <v>0</v>
      </c>
      <c r="V378" s="489">
        <f t="shared" si="58"/>
        <v>0.87465917300476592</v>
      </c>
      <c r="W378" s="489">
        <f t="shared" si="59"/>
        <v>0.77747482044868077</v>
      </c>
      <c r="X378" s="489">
        <f t="shared" si="60"/>
        <v>0.68029046789259562</v>
      </c>
      <c r="Y378" s="489">
        <f t="shared" si="61"/>
        <v>1.0204357018388936</v>
      </c>
      <c r="Z378" s="489">
        <f t="shared" si="62"/>
        <v>1.2957913674144681</v>
      </c>
      <c r="AA378" s="487">
        <v>1.0233709909539475</v>
      </c>
      <c r="AB378" s="485">
        <v>2.4129565429687498</v>
      </c>
      <c r="AC378" s="485">
        <v>2.3155068359375002</v>
      </c>
      <c r="AD378" s="489">
        <f t="shared" si="63"/>
        <v>1.9703167114257814</v>
      </c>
      <c r="AE378" s="489">
        <f t="shared" si="64"/>
        <v>1.3619076728951884</v>
      </c>
    </row>
    <row r="379" spans="1:31" x14ac:dyDescent="0.2">
      <c r="A379" s="485">
        <v>1.543523296859872</v>
      </c>
      <c r="B379" s="485">
        <f t="shared" si="55"/>
        <v>1.9657127672495696</v>
      </c>
      <c r="C379" s="486">
        <v>1.990290592306746</v>
      </c>
      <c r="D379" s="486">
        <v>1.9411349421923929</v>
      </c>
      <c r="E379" s="487">
        <v>1.3270306896972657</v>
      </c>
      <c r="F379" s="486">
        <v>2.3593394209457026</v>
      </c>
      <c r="G379" s="487">
        <v>0.75762411254882811</v>
      </c>
      <c r="H379" s="487">
        <v>0.96629074462890618</v>
      </c>
      <c r="I379" s="487">
        <v>1.2917427954101564</v>
      </c>
      <c r="J379" s="487">
        <v>1.2817214355468749</v>
      </c>
      <c r="K379" s="487">
        <v>1.6061067468261718</v>
      </c>
      <c r="L379" s="487">
        <v>1.5278099145507813</v>
      </c>
      <c r="M379" s="481">
        <v>0.53794917035269574</v>
      </c>
      <c r="N379" s="481">
        <v>0.53794917035269574</v>
      </c>
      <c r="O379" s="486">
        <v>0.53794917035269574</v>
      </c>
      <c r="P379" s="486">
        <v>0.96654343988533165</v>
      </c>
      <c r="Q379" s="488">
        <f t="shared" si="56"/>
        <v>0.75224630511901369</v>
      </c>
      <c r="R379" s="487">
        <f t="shared" si="57"/>
        <v>0.96654343988533165</v>
      </c>
      <c r="S379" s="489">
        <v>1.7921677734374999</v>
      </c>
      <c r="T379" s="487">
        <f t="shared" si="65"/>
        <v>1.990290592306746</v>
      </c>
      <c r="U379" s="487">
        <v>0</v>
      </c>
      <c r="V379" s="489">
        <f t="shared" si="58"/>
        <v>0.86988909589679853</v>
      </c>
      <c r="W379" s="489">
        <f t="shared" si="59"/>
        <v>0.77323475190826541</v>
      </c>
      <c r="X379" s="489">
        <f t="shared" si="60"/>
        <v>0.67658040791973206</v>
      </c>
      <c r="Y379" s="489">
        <f t="shared" si="61"/>
        <v>1.0148706118795983</v>
      </c>
      <c r="Z379" s="489">
        <f t="shared" si="62"/>
        <v>1.2887245865137755</v>
      </c>
      <c r="AA379" s="487">
        <v>1.0181077495374178</v>
      </c>
      <c r="AB379" s="485">
        <v>2.4005466308593748</v>
      </c>
      <c r="AC379" s="485">
        <v>2.3035981445312501</v>
      </c>
      <c r="AD379" s="489">
        <f t="shared" si="63"/>
        <v>1.9601835021972656</v>
      </c>
      <c r="AE379" s="489">
        <f t="shared" si="64"/>
        <v>1.3549034713273189</v>
      </c>
    </row>
    <row r="380" spans="1:31" x14ac:dyDescent="0.2">
      <c r="A380" s="485">
        <v>1.5355849367379559</v>
      </c>
      <c r="B380" s="485">
        <f t="shared" si="55"/>
        <v>1.9555729553013588</v>
      </c>
      <c r="C380" s="486">
        <v>1.9800239996160343</v>
      </c>
      <c r="D380" s="486">
        <v>1.9311219109866833</v>
      </c>
      <c r="E380" s="487">
        <v>1.3202057592773437</v>
      </c>
      <c r="F380" s="486">
        <v>2.3471691494548876</v>
      </c>
      <c r="G380" s="487">
        <v>0.75372765380859374</v>
      </c>
      <c r="H380" s="487">
        <v>0.96132109313964842</v>
      </c>
      <c r="I380" s="487">
        <v>1.2850993847656251</v>
      </c>
      <c r="J380" s="487">
        <v>1.2751296508789063</v>
      </c>
      <c r="K380" s="487">
        <v>1.5978465905761718</v>
      </c>
      <c r="L380" s="487">
        <v>1.5199523461914062</v>
      </c>
      <c r="M380" s="481">
        <v>0.53515685400433832</v>
      </c>
      <c r="N380" s="481">
        <v>0.53515685400433832</v>
      </c>
      <c r="O380" s="486">
        <v>0.53515685400433832</v>
      </c>
      <c r="P380" s="486">
        <v>0.96152643233642154</v>
      </c>
      <c r="Q380" s="488">
        <f t="shared" si="56"/>
        <v>0.74834164317037999</v>
      </c>
      <c r="R380" s="487">
        <f t="shared" si="57"/>
        <v>0.96152643233642154</v>
      </c>
      <c r="S380" s="489">
        <v>1.7829505859375001</v>
      </c>
      <c r="T380" s="487">
        <f t="shared" si="65"/>
        <v>1.9800239996160343</v>
      </c>
      <c r="U380" s="487">
        <v>0</v>
      </c>
      <c r="V380" s="489">
        <f t="shared" si="58"/>
        <v>0.8653737891027794</v>
      </c>
      <c r="W380" s="489">
        <f t="shared" si="59"/>
        <v>0.76922114586913726</v>
      </c>
      <c r="X380" s="489">
        <f t="shared" si="60"/>
        <v>0.673068502635495</v>
      </c>
      <c r="Y380" s="489">
        <f t="shared" si="61"/>
        <v>1.0096027539532426</v>
      </c>
      <c r="Z380" s="489">
        <f t="shared" si="62"/>
        <v>1.2820352431152287</v>
      </c>
      <c r="AA380" s="487">
        <v>1.0128715948807565</v>
      </c>
      <c r="AB380" s="485">
        <v>2.3882004394531249</v>
      </c>
      <c r="AC380" s="485">
        <v>2.2917507324218751</v>
      </c>
      <c r="AD380" s="489">
        <f t="shared" si="63"/>
        <v>1.9501022033691406</v>
      </c>
      <c r="AE380" s="489">
        <f t="shared" si="64"/>
        <v>1.3479351508805837</v>
      </c>
    </row>
    <row r="381" spans="1:31" x14ac:dyDescent="0.2">
      <c r="A381" s="485">
        <v>1.5276874037040979</v>
      </c>
      <c r="B381" s="485">
        <f t="shared" si="55"/>
        <v>1.9454863298019578</v>
      </c>
      <c r="C381" s="486">
        <v>1.969811258378326</v>
      </c>
      <c r="D381" s="486">
        <v>1.9211614012255895</v>
      </c>
      <c r="E381" s="487">
        <v>1.3134158776855469</v>
      </c>
      <c r="F381" s="486">
        <v>2.335062714800983</v>
      </c>
      <c r="G381" s="487">
        <v>0.74985120605468747</v>
      </c>
      <c r="H381" s="487">
        <v>0.95637701782226558</v>
      </c>
      <c r="I381" s="487">
        <v>1.2784900756835937</v>
      </c>
      <c r="J381" s="487">
        <v>1.268571612548828</v>
      </c>
      <c r="K381" s="487">
        <v>1.5896287060546874</v>
      </c>
      <c r="L381" s="487">
        <v>1.5121352734375</v>
      </c>
      <c r="M381" s="481">
        <v>0.53237927601083535</v>
      </c>
      <c r="N381" s="481">
        <v>0.53237927601083535</v>
      </c>
      <c r="O381" s="486">
        <v>0.53237927601083535</v>
      </c>
      <c r="P381" s="486">
        <v>0.95653590546818601</v>
      </c>
      <c r="Q381" s="488">
        <f t="shared" si="56"/>
        <v>0.74445759073951068</v>
      </c>
      <c r="R381" s="487">
        <f t="shared" si="57"/>
        <v>0.95653590546818601</v>
      </c>
      <c r="S381" s="489">
        <v>1.773780859375</v>
      </c>
      <c r="T381" s="487">
        <f t="shared" si="65"/>
        <v>1.969811258378326</v>
      </c>
      <c r="U381" s="487">
        <v>0</v>
      </c>
      <c r="V381" s="489">
        <f t="shared" si="58"/>
        <v>0.86088231492136746</v>
      </c>
      <c r="W381" s="489">
        <f t="shared" si="59"/>
        <v>0.76522872437454881</v>
      </c>
      <c r="X381" s="489">
        <f t="shared" si="60"/>
        <v>0.66957513382773015</v>
      </c>
      <c r="Y381" s="489">
        <f t="shared" si="61"/>
        <v>1.0043627007415954</v>
      </c>
      <c r="Z381" s="489">
        <f t="shared" si="62"/>
        <v>1.2753812072909145</v>
      </c>
      <c r="AA381" s="487">
        <v>1.0076624177631579</v>
      </c>
      <c r="AB381" s="485">
        <v>2.3759179687500001</v>
      </c>
      <c r="AC381" s="485">
        <v>2.2799643554687501</v>
      </c>
      <c r="AD381" s="489">
        <f t="shared" si="63"/>
        <v>1.9400728149414062</v>
      </c>
      <c r="AE381" s="489">
        <f t="shared" si="64"/>
        <v>1.3410027115549821</v>
      </c>
    </row>
    <row r="382" spans="1:31" x14ac:dyDescent="0.2">
      <c r="A382" s="485">
        <v>1.5198304877839983</v>
      </c>
      <c r="B382" s="485">
        <f t="shared" si="55"/>
        <v>1.9351118779488319</v>
      </c>
      <c r="C382" s="486">
        <v>1.9593070920180973</v>
      </c>
      <c r="D382" s="486">
        <v>1.9109166638795665</v>
      </c>
      <c r="E382" s="487">
        <v>1.306661044921875</v>
      </c>
      <c r="F382" s="486">
        <v>2.3226108176390032</v>
      </c>
      <c r="G382" s="487">
        <v>0.74599471008300777</v>
      </c>
      <c r="H382" s="487">
        <v>0.95145834106445304</v>
      </c>
      <c r="I382" s="487">
        <v>1.2719147497558594</v>
      </c>
      <c r="J382" s="487">
        <v>1.2620473205566405</v>
      </c>
      <c r="K382" s="487">
        <v>1.5814533300781248</v>
      </c>
      <c r="L382" s="487">
        <v>1.5043583410644532</v>
      </c>
      <c r="M382" s="481">
        <v>0.5295225319454695</v>
      </c>
      <c r="N382" s="481">
        <v>0.5295225319454695</v>
      </c>
      <c r="O382" s="486">
        <v>0.5295225319454695</v>
      </c>
      <c r="P382" s="486">
        <v>0.95140313942264954</v>
      </c>
      <c r="Q382" s="488">
        <f t="shared" si="56"/>
        <v>0.74046283568405946</v>
      </c>
      <c r="R382" s="487">
        <f t="shared" si="57"/>
        <v>0.95140313942264954</v>
      </c>
      <c r="S382" s="489">
        <v>1.764658203125</v>
      </c>
      <c r="T382" s="487">
        <f t="shared" si="65"/>
        <v>1.9593070920180973</v>
      </c>
      <c r="U382" s="487">
        <v>0</v>
      </c>
      <c r="V382" s="489">
        <f t="shared" si="58"/>
        <v>0.85626282548038457</v>
      </c>
      <c r="W382" s="489">
        <f t="shared" si="59"/>
        <v>0.76112251153811972</v>
      </c>
      <c r="X382" s="489">
        <f t="shared" si="60"/>
        <v>0.66598219759585464</v>
      </c>
      <c r="Y382" s="489">
        <f t="shared" si="61"/>
        <v>0.99897329639378196</v>
      </c>
      <c r="Z382" s="489">
        <f t="shared" si="62"/>
        <v>1.2685375192301993</v>
      </c>
      <c r="AA382" s="487">
        <v>1.0024799997430098</v>
      </c>
      <c r="AB382" s="485">
        <v>2.3636987304687498</v>
      </c>
      <c r="AC382" s="485">
        <v>2.2682382812499999</v>
      </c>
      <c r="AD382" s="489">
        <f t="shared" si="63"/>
        <v>1.9300949096679687</v>
      </c>
      <c r="AE382" s="489">
        <f t="shared" si="64"/>
        <v>1.3341058580326455</v>
      </c>
    </row>
    <row r="383" spans="1:31" x14ac:dyDescent="0.2">
      <c r="A383" s="485">
        <v>1.5120139800831094</v>
      </c>
      <c r="B383" s="485">
        <f t="shared" si="55"/>
        <v>1.9247930493260379</v>
      </c>
      <c r="C383" s="486">
        <v>1.9488592443601158</v>
      </c>
      <c r="D383" s="486">
        <v>1.90072685429196</v>
      </c>
      <c r="E383" s="487">
        <v>1.2999409057617186</v>
      </c>
      <c r="F383" s="486">
        <v>2.3102256820518705</v>
      </c>
      <c r="G383" s="487">
        <v>0.74215804748535152</v>
      </c>
      <c r="H383" s="487">
        <v>0.94656500366210927</v>
      </c>
      <c r="I383" s="487">
        <v>1.2653732885742186</v>
      </c>
      <c r="J383" s="487">
        <v>1.2555565380859375</v>
      </c>
      <c r="K383" s="487">
        <v>1.5733198706054687</v>
      </c>
      <c r="L383" s="487">
        <v>1.4966214306640624</v>
      </c>
      <c r="M383" s="481">
        <v>0.5266812004663024</v>
      </c>
      <c r="N383" s="481">
        <v>0.5266812004663024</v>
      </c>
      <c r="O383" s="486">
        <v>0.5266812004663024</v>
      </c>
      <c r="P383" s="486">
        <v>0.94629806546198558</v>
      </c>
      <c r="Q383" s="488">
        <f t="shared" si="56"/>
        <v>0.73648963296414394</v>
      </c>
      <c r="R383" s="487">
        <f t="shared" si="57"/>
        <v>0.94629806546198558</v>
      </c>
      <c r="S383" s="489">
        <v>1.7555826171875002</v>
      </c>
      <c r="T383" s="487">
        <f t="shared" si="65"/>
        <v>1.9488592443601158</v>
      </c>
      <c r="U383" s="487">
        <v>0</v>
      </c>
      <c r="V383" s="489">
        <f t="shared" si="58"/>
        <v>0.85166825891578701</v>
      </c>
      <c r="W383" s="489">
        <f t="shared" si="59"/>
        <v>0.75703845236958855</v>
      </c>
      <c r="X383" s="489">
        <f t="shared" si="60"/>
        <v>0.66240864582338987</v>
      </c>
      <c r="Y383" s="489">
        <f t="shared" si="61"/>
        <v>0.99361296873508487</v>
      </c>
      <c r="Z383" s="489">
        <f t="shared" si="62"/>
        <v>1.2617307539493141</v>
      </c>
      <c r="AA383" s="487">
        <v>0.99732423159950656</v>
      </c>
      <c r="AB383" s="485">
        <v>2.3515419921874998</v>
      </c>
      <c r="AC383" s="485">
        <v>2.2565727539062501</v>
      </c>
      <c r="AD383" s="489">
        <f t="shared" si="63"/>
        <v>1.9201684875488283</v>
      </c>
      <c r="AE383" s="489">
        <f t="shared" si="64"/>
        <v>1.3272445903135734</v>
      </c>
    </row>
    <row r="384" spans="1:31" x14ac:dyDescent="0.2">
      <c r="A384" s="485">
        <v>1.5042376727813389</v>
      </c>
      <c r="B384" s="485">
        <f t="shared" si="55"/>
        <v>1.9145289459439818</v>
      </c>
      <c r="C384" s="486">
        <v>1.9384668061869874</v>
      </c>
      <c r="D384" s="486">
        <v>1.8905910857009762</v>
      </c>
      <c r="E384" s="487">
        <v>1.2932552233886718</v>
      </c>
      <c r="F384" s="486">
        <v>2.2979062302309265</v>
      </c>
      <c r="G384" s="487">
        <v>0.73834109985351559</v>
      </c>
      <c r="H384" s="487">
        <v>0.94169682800292964</v>
      </c>
      <c r="I384" s="487">
        <v>1.2588653369140625</v>
      </c>
      <c r="J384" s="487">
        <v>1.2490992651367185</v>
      </c>
      <c r="K384" s="487">
        <v>1.5652280908203124</v>
      </c>
      <c r="L384" s="487">
        <v>1.4889241870117187</v>
      </c>
      <c r="M384" s="481">
        <v>0.5238550322408112</v>
      </c>
      <c r="N384" s="481">
        <v>0.5238550322408112</v>
      </c>
      <c r="O384" s="486">
        <v>0.5238550322408112</v>
      </c>
      <c r="P384" s="486">
        <v>0.94122023560573709</v>
      </c>
      <c r="Q384" s="488">
        <f t="shared" si="56"/>
        <v>0.73253763392327409</v>
      </c>
      <c r="R384" s="487">
        <f t="shared" si="57"/>
        <v>0.94122023560573709</v>
      </c>
      <c r="S384" s="489">
        <v>1.7465537109375</v>
      </c>
      <c r="T384" s="487">
        <f t="shared" si="65"/>
        <v>1.9384668061869874</v>
      </c>
      <c r="U384" s="487">
        <v>0</v>
      </c>
      <c r="V384" s="489">
        <f t="shared" si="58"/>
        <v>0.84709821204516345</v>
      </c>
      <c r="W384" s="489">
        <f t="shared" si="59"/>
        <v>0.75297618848458969</v>
      </c>
      <c r="X384" s="489">
        <f t="shared" si="60"/>
        <v>0.65885416492401594</v>
      </c>
      <c r="Y384" s="489">
        <f t="shared" si="61"/>
        <v>0.98828124738602408</v>
      </c>
      <c r="Z384" s="489">
        <f t="shared" si="62"/>
        <v>1.2549603141409829</v>
      </c>
      <c r="AA384" s="487">
        <v>0.99219500411184214</v>
      </c>
      <c r="AB384" s="485">
        <v>2.3394479980468752</v>
      </c>
      <c r="AC384" s="485">
        <v>2.2449672851562501</v>
      </c>
      <c r="AD384" s="489">
        <f t="shared" si="63"/>
        <v>1.9102931213378906</v>
      </c>
      <c r="AE384" s="489">
        <f t="shared" si="64"/>
        <v>1.3204186130798963</v>
      </c>
    </row>
    <row r="385" spans="1:31" x14ac:dyDescent="0.2">
      <c r="A385" s="485">
        <v>1.4965013591281604</v>
      </c>
      <c r="B385" s="485">
        <f t="shared" si="55"/>
        <v>1.9043198741524767</v>
      </c>
      <c r="C385" s="486">
        <v>1.9281300876788974</v>
      </c>
      <c r="D385" s="486">
        <v>1.8805096606260558</v>
      </c>
      <c r="E385" s="487">
        <v>1.2866039978027342</v>
      </c>
      <c r="F385" s="486">
        <v>2.2856528298713883</v>
      </c>
      <c r="G385" s="487">
        <v>0.73454380798339847</v>
      </c>
      <c r="H385" s="487">
        <v>0.93685369567871091</v>
      </c>
      <c r="I385" s="487">
        <v>1.2523910131835938</v>
      </c>
      <c r="J385" s="487">
        <v>1.2426750280761718</v>
      </c>
      <c r="K385" s="487">
        <v>1.5571782275390624</v>
      </c>
      <c r="L385" s="487">
        <v>1.4812666101074219</v>
      </c>
      <c r="M385" s="481">
        <v>0.52104411164002529</v>
      </c>
      <c r="N385" s="481">
        <v>0.52104411164002529</v>
      </c>
      <c r="O385" s="486">
        <v>0.52104411164002529</v>
      </c>
      <c r="P385" s="486">
        <v>0.93616980144492778</v>
      </c>
      <c r="Q385" s="488">
        <f t="shared" si="56"/>
        <v>0.72860695654247654</v>
      </c>
      <c r="R385" s="487">
        <f t="shared" si="57"/>
        <v>0.93616980144492778</v>
      </c>
      <c r="S385" s="489">
        <v>1.73757109375</v>
      </c>
      <c r="T385" s="487">
        <f t="shared" si="65"/>
        <v>1.9281300876788974</v>
      </c>
      <c r="U385" s="487">
        <v>0</v>
      </c>
      <c r="V385" s="489">
        <f t="shared" si="58"/>
        <v>0.84255282130043507</v>
      </c>
      <c r="W385" s="489">
        <f t="shared" si="59"/>
        <v>0.74893584115594225</v>
      </c>
      <c r="X385" s="489">
        <f t="shared" si="60"/>
        <v>0.65531886101144943</v>
      </c>
      <c r="Y385" s="489">
        <f t="shared" si="61"/>
        <v>0.98297829151717431</v>
      </c>
      <c r="Z385" s="489">
        <f t="shared" si="62"/>
        <v>1.2482264019265703</v>
      </c>
      <c r="AA385" s="487">
        <v>0.98709209883840465</v>
      </c>
      <c r="AB385" s="485">
        <v>2.3274160156249999</v>
      </c>
      <c r="AC385" s="485">
        <v>2.2334213867187498</v>
      </c>
      <c r="AD385" s="489">
        <f t="shared" si="63"/>
        <v>1.9004683837890624</v>
      </c>
      <c r="AE385" s="489">
        <f t="shared" si="64"/>
        <v>1.3136276310137451</v>
      </c>
    </row>
    <row r="386" spans="1:31" x14ac:dyDescent="0.2">
      <c r="A386" s="485">
        <v>1.4888048334352788</v>
      </c>
      <c r="B386" s="485">
        <f t="shared" ref="B386:B449" si="66">+AVERAGE(C386,D386)</f>
        <v>1.8939990735726211</v>
      </c>
      <c r="C386" s="486">
        <v>1.9176802434079556</v>
      </c>
      <c r="D386" s="486">
        <v>1.8703179037372866</v>
      </c>
      <c r="E386" s="487">
        <v>1.2799869921874998</v>
      </c>
      <c r="F386" s="486">
        <v>2.273265327450146</v>
      </c>
      <c r="G386" s="487">
        <v>0.73076605346679679</v>
      </c>
      <c r="H386" s="487">
        <v>0.93203542907714843</v>
      </c>
      <c r="I386" s="487">
        <v>1.2459498437499998</v>
      </c>
      <c r="J386" s="487">
        <v>1.2362839453124999</v>
      </c>
      <c r="K386" s="487">
        <v>1.5491696887207032</v>
      </c>
      <c r="L386" s="487">
        <v>1.4736483447265625</v>
      </c>
      <c r="M386" s="481">
        <v>0.5182025241212701</v>
      </c>
      <c r="N386" s="481">
        <v>0.5182025241212701</v>
      </c>
      <c r="O386" s="486">
        <v>0.5182025241212701</v>
      </c>
      <c r="P386" s="486">
        <v>0.93106426745309712</v>
      </c>
      <c r="Q386" s="488">
        <f t="shared" ref="Q386:Q449" si="67">+AVERAGE(O386:P386)</f>
        <v>0.72463339578718355</v>
      </c>
      <c r="R386" s="487">
        <f t="shared" ref="R386:R449" si="68">+P386</f>
        <v>0.93106426745309712</v>
      </c>
      <c r="S386" s="489">
        <v>1.7286347656250003</v>
      </c>
      <c r="T386" s="487">
        <f t="shared" si="65"/>
        <v>1.9176802434079556</v>
      </c>
      <c r="U386" s="487">
        <v>0</v>
      </c>
      <c r="V386" s="489">
        <f t="shared" ref="V386:V449" si="69">+$P386*0.9</f>
        <v>0.83795784070778745</v>
      </c>
      <c r="W386" s="489">
        <f t="shared" ref="W386:W449" si="70">+$P386*0.8</f>
        <v>0.74485141396247778</v>
      </c>
      <c r="X386" s="489">
        <f t="shared" ref="X386:X449" si="71">+$P386*0.7</f>
        <v>0.65174498721716789</v>
      </c>
      <c r="Y386" s="489">
        <f t="shared" ref="Y386:Y449" si="72">+$P386*0.9*8750/7500</f>
        <v>0.97761748082575206</v>
      </c>
      <c r="Z386" s="489">
        <f t="shared" ref="Z386:Z449" si="73">+$P386*10000/7500</f>
        <v>1.2414190232707962</v>
      </c>
      <c r="AA386" s="487">
        <v>0.9820155157791941</v>
      </c>
      <c r="AB386" s="485">
        <v>2.3154462890624998</v>
      </c>
      <c r="AC386" s="485">
        <v>2.221934814453125</v>
      </c>
      <c r="AD386" s="489">
        <f t="shared" ref="AD386:AD449" si="74">+S386*1.09375</f>
        <v>1.8906942749023441</v>
      </c>
      <c r="AE386" s="489">
        <f t="shared" ref="AE386:AE449" si="75">+S386*0.756013745704467</f>
        <v>1.3068716441151198</v>
      </c>
    </row>
    <row r="387" spans="1:31" x14ac:dyDescent="0.2">
      <c r="A387" s="485">
        <v>1.4811478910729639</v>
      </c>
      <c r="B387" s="485">
        <f t="shared" si="66"/>
        <v>1.8838991813772108</v>
      </c>
      <c r="C387" s="486">
        <v>1.9074540695972397</v>
      </c>
      <c r="D387" s="486">
        <v>1.8603442931571819</v>
      </c>
      <c r="E387" s="487">
        <v>1.2734039697265624</v>
      </c>
      <c r="F387" s="486">
        <v>2.2611429694938128</v>
      </c>
      <c r="G387" s="487">
        <v>0.72700771789550778</v>
      </c>
      <c r="H387" s="487">
        <v>0.92724196899414058</v>
      </c>
      <c r="I387" s="487">
        <v>1.2395419470214843</v>
      </c>
      <c r="J387" s="487">
        <v>1.2299257800292969</v>
      </c>
      <c r="K387" s="487">
        <v>1.5412022375488281</v>
      </c>
      <c r="L387" s="487">
        <v>1.4660693908691407</v>
      </c>
      <c r="M387" s="481">
        <v>0.5154218524232026</v>
      </c>
      <c r="N387" s="481">
        <v>0.5154218524232026</v>
      </c>
      <c r="O387" s="486">
        <v>0.5154218524232026</v>
      </c>
      <c r="P387" s="486">
        <v>0.92606818206740937</v>
      </c>
      <c r="Q387" s="488">
        <f t="shared" si="67"/>
        <v>0.72074501724530604</v>
      </c>
      <c r="R387" s="487">
        <f t="shared" si="68"/>
        <v>0.92606818206740937</v>
      </c>
      <c r="S387" s="489">
        <v>1.7197445312500002</v>
      </c>
      <c r="T387" s="487">
        <f t="shared" ref="T387:T450" si="76">+C387</f>
        <v>1.9074540695972397</v>
      </c>
      <c r="U387" s="487">
        <v>0</v>
      </c>
      <c r="V387" s="489">
        <f t="shared" si="69"/>
        <v>0.83346136386066849</v>
      </c>
      <c r="W387" s="489">
        <f t="shared" si="70"/>
        <v>0.7408545456539275</v>
      </c>
      <c r="X387" s="489">
        <f t="shared" si="71"/>
        <v>0.64824772744718651</v>
      </c>
      <c r="Y387" s="489">
        <f t="shared" si="72"/>
        <v>0.97237159117077998</v>
      </c>
      <c r="Z387" s="489">
        <f t="shared" si="73"/>
        <v>1.2347575760898792</v>
      </c>
      <c r="AA387" s="487">
        <v>0.97696503649259869</v>
      </c>
      <c r="AB387" s="485">
        <v>2.3035380859374999</v>
      </c>
      <c r="AC387" s="485">
        <v>2.2105073242187498</v>
      </c>
      <c r="AD387" s="489">
        <f t="shared" si="74"/>
        <v>1.8809705810546877</v>
      </c>
      <c r="AE387" s="489">
        <f t="shared" si="75"/>
        <v>1.3001505047250854</v>
      </c>
    </row>
    <row r="388" spans="1:31" x14ac:dyDescent="0.2">
      <c r="A388" s="485">
        <v>1.4735303284635302</v>
      </c>
      <c r="B388" s="485">
        <f t="shared" si="66"/>
        <v>1.8738534403444704</v>
      </c>
      <c r="C388" s="486">
        <v>1.8972827240154597</v>
      </c>
      <c r="D388" s="486">
        <v>1.8504241566734811</v>
      </c>
      <c r="E388" s="487">
        <v>1.2668548120117187</v>
      </c>
      <c r="F388" s="486">
        <v>2.2490856062686051</v>
      </c>
      <c r="G388" s="487">
        <v>0.72326868286132817</v>
      </c>
      <c r="H388" s="487">
        <v>0.92247313781738272</v>
      </c>
      <c r="I388" s="487">
        <v>1.2331669677734376</v>
      </c>
      <c r="J388" s="487">
        <v>1.2236001770019531</v>
      </c>
      <c r="K388" s="487">
        <v>1.5332757556152343</v>
      </c>
      <c r="L388" s="487">
        <v>1.4585292749023437</v>
      </c>
      <c r="M388" s="481">
        <v>0.51265618288887671</v>
      </c>
      <c r="N388" s="481">
        <v>0.51265618288887671</v>
      </c>
      <c r="O388" s="486">
        <v>0.51265618288887671</v>
      </c>
      <c r="P388" s="486">
        <v>0.92109905135280912</v>
      </c>
      <c r="Q388" s="488">
        <f t="shared" si="67"/>
        <v>0.71687761712084286</v>
      </c>
      <c r="R388" s="487">
        <f t="shared" si="68"/>
        <v>0.92109905135280912</v>
      </c>
      <c r="S388" s="489">
        <v>1.7108998046875001</v>
      </c>
      <c r="T388" s="487">
        <f t="shared" si="76"/>
        <v>1.8972827240154597</v>
      </c>
      <c r="U388" s="487">
        <v>0</v>
      </c>
      <c r="V388" s="489">
        <f t="shared" si="69"/>
        <v>0.82898914621752817</v>
      </c>
      <c r="W388" s="489">
        <f t="shared" si="70"/>
        <v>0.73687924108224734</v>
      </c>
      <c r="X388" s="489">
        <f t="shared" si="71"/>
        <v>0.64476933594696639</v>
      </c>
      <c r="Y388" s="489">
        <f t="shared" si="72"/>
        <v>0.96715400392044948</v>
      </c>
      <c r="Z388" s="489">
        <f t="shared" si="73"/>
        <v>1.2281320684704122</v>
      </c>
      <c r="AA388" s="487">
        <v>0.97194044253700662</v>
      </c>
      <c r="AB388" s="485">
        <v>2.2916909179687499</v>
      </c>
      <c r="AC388" s="485">
        <v>2.1991386718750001</v>
      </c>
      <c r="AD388" s="489">
        <f t="shared" si="74"/>
        <v>1.8712966613769533</v>
      </c>
      <c r="AE388" s="489">
        <f t="shared" si="75"/>
        <v>1.2934637698668381</v>
      </c>
    </row>
    <row r="389" spans="1:31" x14ac:dyDescent="0.2">
      <c r="A389" s="485">
        <v>1.465951943076041</v>
      </c>
      <c r="B389" s="485">
        <f t="shared" si="66"/>
        <v>1.8638609762500824</v>
      </c>
      <c r="C389" s="486">
        <v>1.88716532150764</v>
      </c>
      <c r="D389" s="486">
        <v>1.840556630992525</v>
      </c>
      <c r="E389" s="487">
        <v>1.2603392822265624</v>
      </c>
      <c r="F389" s="486">
        <v>2.2370921884900459</v>
      </c>
      <c r="G389" s="487">
        <v>0.71954888916015625</v>
      </c>
      <c r="H389" s="487">
        <v>0.91772881713867194</v>
      </c>
      <c r="I389" s="487">
        <v>1.2268247875976561</v>
      </c>
      <c r="J389" s="487">
        <v>1.2173072546386718</v>
      </c>
      <c r="K389" s="487">
        <v>1.5253901245117187</v>
      </c>
      <c r="L389" s="487">
        <v>1.4510279968261719</v>
      </c>
      <c r="M389" s="481">
        <v>0.50990527282525688</v>
      </c>
      <c r="N389" s="481">
        <v>0.50990527282525688</v>
      </c>
      <c r="O389" s="486">
        <v>0.50990527282525688</v>
      </c>
      <c r="P389" s="486">
        <v>0.91615643925813273</v>
      </c>
      <c r="Q389" s="488">
        <f t="shared" si="67"/>
        <v>0.7130308560416948</v>
      </c>
      <c r="R389" s="487">
        <f t="shared" si="68"/>
        <v>0.91615643925813273</v>
      </c>
      <c r="S389" s="489">
        <v>1.7021005859375</v>
      </c>
      <c r="T389" s="487">
        <f t="shared" si="76"/>
        <v>1.88716532150764</v>
      </c>
      <c r="U389" s="487">
        <v>0</v>
      </c>
      <c r="V389" s="489">
        <f t="shared" si="69"/>
        <v>0.8245407953323195</v>
      </c>
      <c r="W389" s="489">
        <f t="shared" si="70"/>
        <v>0.73292515140650627</v>
      </c>
      <c r="X389" s="489">
        <f t="shared" si="71"/>
        <v>0.64130950748069282</v>
      </c>
      <c r="Y389" s="489">
        <f t="shared" si="72"/>
        <v>0.9619642612210394</v>
      </c>
      <c r="Z389" s="489">
        <f t="shared" si="73"/>
        <v>1.2215419190108436</v>
      </c>
      <c r="AA389" s="487">
        <v>0.96694173391241778</v>
      </c>
      <c r="AB389" s="485">
        <v>2.2799045410156249</v>
      </c>
      <c r="AC389" s="485">
        <v>2.1878283691406248</v>
      </c>
      <c r="AD389" s="489">
        <f t="shared" si="74"/>
        <v>1.8616725158691407</v>
      </c>
      <c r="AE389" s="489">
        <f t="shared" si="75"/>
        <v>1.2868114395403774</v>
      </c>
    </row>
    <row r="390" spans="1:31" x14ac:dyDescent="0.2">
      <c r="A390" s="485">
        <v>1.4584125334218261</v>
      </c>
      <c r="B390" s="485">
        <f t="shared" si="66"/>
        <v>1.8539220873363189</v>
      </c>
      <c r="C390" s="486">
        <v>1.8771021640450554</v>
      </c>
      <c r="D390" s="486">
        <v>1.8307420106275822</v>
      </c>
      <c r="E390" s="487">
        <v>1.2538573803710937</v>
      </c>
      <c r="F390" s="486">
        <v>2.2251630741223067</v>
      </c>
      <c r="G390" s="487">
        <v>0.71584821838378898</v>
      </c>
      <c r="H390" s="487">
        <v>0.91300894775390617</v>
      </c>
      <c r="I390" s="487">
        <v>1.2205151696777343</v>
      </c>
      <c r="J390" s="487">
        <v>1.2110466577148438</v>
      </c>
      <c r="K390" s="487">
        <v>1.5175449890136719</v>
      </c>
      <c r="L390" s="487">
        <v>1.4435653198242187</v>
      </c>
      <c r="M390" s="481">
        <v>0.50716920435665247</v>
      </c>
      <c r="N390" s="481">
        <v>0.50716920435665247</v>
      </c>
      <c r="O390" s="486">
        <v>0.50716920435665247</v>
      </c>
      <c r="P390" s="486">
        <v>0.91124049333767898</v>
      </c>
      <c r="Q390" s="488">
        <f t="shared" si="67"/>
        <v>0.70920484884716573</v>
      </c>
      <c r="R390" s="487">
        <f t="shared" si="68"/>
        <v>0.91124049333767898</v>
      </c>
      <c r="S390" s="489">
        <v>1.6933466796875001</v>
      </c>
      <c r="T390" s="487">
        <f t="shared" si="76"/>
        <v>1.8771021640450554</v>
      </c>
      <c r="U390" s="487">
        <v>0</v>
      </c>
      <c r="V390" s="489">
        <f t="shared" si="69"/>
        <v>0.82011644400391115</v>
      </c>
      <c r="W390" s="489">
        <f t="shared" si="70"/>
        <v>0.72899239467014321</v>
      </c>
      <c r="X390" s="489">
        <f t="shared" si="71"/>
        <v>0.63786834533637526</v>
      </c>
      <c r="Y390" s="489">
        <f t="shared" si="72"/>
        <v>0.95680251800456306</v>
      </c>
      <c r="Z390" s="489">
        <f t="shared" si="73"/>
        <v>1.2149873244502385</v>
      </c>
      <c r="AA390" s="487">
        <v>0.96196869217722036</v>
      </c>
      <c r="AB390" s="485">
        <v>2.2681789550781248</v>
      </c>
      <c r="AC390" s="485">
        <v>2.1765764160156249</v>
      </c>
      <c r="AD390" s="489">
        <f t="shared" si="74"/>
        <v>1.8520979309082033</v>
      </c>
      <c r="AE390" s="489">
        <f t="shared" si="75"/>
        <v>1.2801933660867693</v>
      </c>
    </row>
    <row r="391" spans="1:31" x14ac:dyDescent="0.2">
      <c r="A391" s="485">
        <v>1.4509118990483694</v>
      </c>
      <c r="B391" s="485">
        <f t="shared" si="66"/>
        <v>1.8438744265343212</v>
      </c>
      <c r="C391" s="486">
        <v>1.8669288746906365</v>
      </c>
      <c r="D391" s="486">
        <v>1.8208199783780057</v>
      </c>
      <c r="E391" s="487">
        <v>1.247408751220703</v>
      </c>
      <c r="F391" s="486">
        <v>2.213103406701205</v>
      </c>
      <c r="G391" s="487">
        <v>0.71216661132812498</v>
      </c>
      <c r="H391" s="487">
        <v>0.90831335205078123</v>
      </c>
      <c r="I391" s="487">
        <v>1.2142381140136718</v>
      </c>
      <c r="J391" s="487">
        <v>1.2048181494140624</v>
      </c>
      <c r="K391" s="487">
        <v>1.5097402307128904</v>
      </c>
      <c r="L391" s="487">
        <v>1.436141007080078</v>
      </c>
      <c r="M391" s="481">
        <v>0.50440328560082814</v>
      </c>
      <c r="N391" s="481">
        <v>0.50440328560082814</v>
      </c>
      <c r="O391" s="486">
        <v>0.50440328560082814</v>
      </c>
      <c r="P391" s="486">
        <v>0.90627091484210298</v>
      </c>
      <c r="Q391" s="488">
        <f t="shared" si="67"/>
        <v>0.70533710022146556</v>
      </c>
      <c r="R391" s="487">
        <f t="shared" si="68"/>
        <v>0.90627091484210298</v>
      </c>
      <c r="S391" s="489">
        <v>1.6846376953125</v>
      </c>
      <c r="T391" s="487">
        <f t="shared" si="76"/>
        <v>1.8669288746906365</v>
      </c>
      <c r="U391" s="487">
        <v>0</v>
      </c>
      <c r="V391" s="489">
        <f t="shared" si="69"/>
        <v>0.81564382335789265</v>
      </c>
      <c r="W391" s="489">
        <f t="shared" si="70"/>
        <v>0.72501673187368243</v>
      </c>
      <c r="X391" s="489">
        <f t="shared" si="71"/>
        <v>0.6343896403894721</v>
      </c>
      <c r="Y391" s="489">
        <f t="shared" si="72"/>
        <v>0.95158446058420809</v>
      </c>
      <c r="Z391" s="489">
        <f t="shared" si="73"/>
        <v>1.2083612197894706</v>
      </c>
      <c r="AA391" s="487">
        <v>0.95702131733141449</v>
      </c>
      <c r="AB391" s="485">
        <v>2.2565136718750001</v>
      </c>
      <c r="AC391" s="485">
        <v>2.1653823242187502</v>
      </c>
      <c r="AD391" s="489">
        <f t="shared" si="74"/>
        <v>1.8425724792480469</v>
      </c>
      <c r="AE391" s="489">
        <f t="shared" si="75"/>
        <v>1.2736092541881436</v>
      </c>
    </row>
    <row r="392" spans="1:31" x14ac:dyDescent="0.2">
      <c r="A392" s="485">
        <v>1.4434498405336054</v>
      </c>
      <c r="B392" s="485">
        <f t="shared" si="66"/>
        <v>1.8343630979960568</v>
      </c>
      <c r="C392" s="486">
        <v>1.8572986235036673</v>
      </c>
      <c r="D392" s="486">
        <v>1.8114275724884463</v>
      </c>
      <c r="E392" s="487">
        <v>1.2409932763671876</v>
      </c>
      <c r="F392" s="486">
        <v>2.2016874700802656</v>
      </c>
      <c r="G392" s="487">
        <v>0.70850394958496088</v>
      </c>
      <c r="H392" s="487">
        <v>0.90364191162109375</v>
      </c>
      <c r="I392" s="487">
        <v>1.2079932653808594</v>
      </c>
      <c r="J392" s="487">
        <v>1.1986218481445312</v>
      </c>
      <c r="K392" s="487">
        <v>1.5019756127929689</v>
      </c>
      <c r="L392" s="487">
        <v>1.4287548217773438</v>
      </c>
      <c r="M392" s="481">
        <v>0.50178509485313172</v>
      </c>
      <c r="N392" s="481">
        <v>0.50178509485313172</v>
      </c>
      <c r="O392" s="486">
        <v>0.50178509485313172</v>
      </c>
      <c r="P392" s="486">
        <v>0.9015667620503155</v>
      </c>
      <c r="Q392" s="488">
        <f t="shared" si="67"/>
        <v>0.70167592845172355</v>
      </c>
      <c r="R392" s="487">
        <f t="shared" si="68"/>
        <v>0.9015667620503155</v>
      </c>
      <c r="S392" s="489">
        <v>1.6759736328125001</v>
      </c>
      <c r="T392" s="487">
        <f t="shared" si="76"/>
        <v>1.8572986235036673</v>
      </c>
      <c r="U392" s="487">
        <v>0</v>
      </c>
      <c r="V392" s="489">
        <f t="shared" si="69"/>
        <v>0.81141008584528396</v>
      </c>
      <c r="W392" s="489">
        <f t="shared" si="70"/>
        <v>0.72125340964025242</v>
      </c>
      <c r="X392" s="489">
        <f t="shared" si="71"/>
        <v>0.63109673343522077</v>
      </c>
      <c r="Y392" s="489">
        <f t="shared" si="72"/>
        <v>0.94664510015283132</v>
      </c>
      <c r="Z392" s="489">
        <f t="shared" si="73"/>
        <v>1.2020890160670872</v>
      </c>
      <c r="AA392" s="487">
        <v>0.95209939093338813</v>
      </c>
      <c r="AB392" s="485">
        <v>2.2449084472656251</v>
      </c>
      <c r="AC392" s="485">
        <v>2.1542456054687502</v>
      </c>
      <c r="AD392" s="489">
        <f t="shared" si="74"/>
        <v>1.833096160888672</v>
      </c>
      <c r="AE392" s="489">
        <f t="shared" si="75"/>
        <v>1.2670591038445012</v>
      </c>
    </row>
    <row r="393" spans="1:31" x14ac:dyDescent="0.2">
      <c r="A393" s="485">
        <v>1.436026159481844</v>
      </c>
      <c r="B393" s="485">
        <f t="shared" si="66"/>
        <v>1.8249016593167944</v>
      </c>
      <c r="C393" s="486">
        <v>1.8477188859617617</v>
      </c>
      <c r="D393" s="486">
        <v>1.8020844326718271</v>
      </c>
      <c r="E393" s="487">
        <v>1.2346108374023437</v>
      </c>
      <c r="F393" s="486">
        <v>2.190331413576609</v>
      </c>
      <c r="G393" s="487">
        <v>0.70486011474609367</v>
      </c>
      <c r="H393" s="487">
        <v>0.8989944488525391</v>
      </c>
      <c r="I393" s="487">
        <v>1.2017805053710937</v>
      </c>
      <c r="J393" s="487">
        <v>1.1924572802734374</v>
      </c>
      <c r="K393" s="487">
        <v>1.4942508984374998</v>
      </c>
      <c r="L393" s="487">
        <v>1.4214066455078125</v>
      </c>
      <c r="M393" s="481">
        <v>0.49918072339361841</v>
      </c>
      <c r="N393" s="481">
        <v>0.49918072339361841</v>
      </c>
      <c r="O393" s="486">
        <v>0.49918072339361841</v>
      </c>
      <c r="P393" s="486">
        <v>0.8968874386347464</v>
      </c>
      <c r="Q393" s="488">
        <f t="shared" si="67"/>
        <v>0.69803408101418241</v>
      </c>
      <c r="R393" s="487">
        <f t="shared" si="68"/>
        <v>0.8968874386347464</v>
      </c>
      <c r="S393" s="489">
        <v>1.6673541015625</v>
      </c>
      <c r="T393" s="487">
        <f t="shared" si="76"/>
        <v>1.8477188859617617</v>
      </c>
      <c r="U393" s="487">
        <v>0</v>
      </c>
      <c r="V393" s="489">
        <f t="shared" si="69"/>
        <v>0.80719869477127182</v>
      </c>
      <c r="W393" s="489">
        <f t="shared" si="70"/>
        <v>0.71750995090779712</v>
      </c>
      <c r="X393" s="489">
        <f t="shared" si="71"/>
        <v>0.62782120704432243</v>
      </c>
      <c r="Y393" s="489">
        <f t="shared" si="72"/>
        <v>0.94173181056648381</v>
      </c>
      <c r="Z393" s="489">
        <f t="shared" si="73"/>
        <v>1.195849918179662</v>
      </c>
      <c r="AA393" s="487">
        <v>0.94720269454152961</v>
      </c>
      <c r="AB393" s="485">
        <v>2.2333630371093749</v>
      </c>
      <c r="AC393" s="485">
        <v>2.1431662597656249</v>
      </c>
      <c r="AD393" s="489">
        <f t="shared" si="74"/>
        <v>1.8236685485839843</v>
      </c>
      <c r="AE393" s="489">
        <f t="shared" si="75"/>
        <v>1.2605426197379719</v>
      </c>
    </row>
    <row r="394" spans="1:31" x14ac:dyDescent="0.2">
      <c r="A394" s="485">
        <v>1.4286406585168443</v>
      </c>
      <c r="B394" s="485">
        <f t="shared" si="66"/>
        <v>1.8151702342683342</v>
      </c>
      <c r="C394" s="486">
        <v>1.8378657863398931</v>
      </c>
      <c r="D394" s="486">
        <v>1.7924746821967752</v>
      </c>
      <c r="E394" s="487">
        <v>1.2282611975097657</v>
      </c>
      <c r="F394" s="486">
        <v>2.178651306939801</v>
      </c>
      <c r="G394" s="487">
        <v>0.70123498840332033</v>
      </c>
      <c r="H394" s="487">
        <v>0.89437090454101553</v>
      </c>
      <c r="I394" s="487">
        <v>1.195599715576172</v>
      </c>
      <c r="J394" s="487">
        <v>1.1863244458007813</v>
      </c>
      <c r="K394" s="487">
        <v>1.4865659692382811</v>
      </c>
      <c r="L394" s="487">
        <v>1.4140963598632812</v>
      </c>
      <c r="M394" s="481">
        <v>0.4965021225664315</v>
      </c>
      <c r="N394" s="481">
        <v>0.4965021225664315</v>
      </c>
      <c r="O394" s="486">
        <v>0.4965021225664315</v>
      </c>
      <c r="P394" s="486">
        <v>0.89207474591158176</v>
      </c>
      <c r="Q394" s="488">
        <f t="shared" si="67"/>
        <v>0.69428843423900666</v>
      </c>
      <c r="R394" s="487">
        <f t="shared" si="68"/>
        <v>0.89207474591158176</v>
      </c>
      <c r="S394" s="489">
        <v>1.6587787109375001</v>
      </c>
      <c r="T394" s="487">
        <f t="shared" si="76"/>
        <v>1.8378657863398931</v>
      </c>
      <c r="U394" s="487">
        <v>0</v>
      </c>
      <c r="V394" s="489">
        <f t="shared" si="69"/>
        <v>0.80286727132042357</v>
      </c>
      <c r="W394" s="489">
        <f t="shared" si="70"/>
        <v>0.71365979672926549</v>
      </c>
      <c r="X394" s="489">
        <f t="shared" si="71"/>
        <v>0.6244523221381072</v>
      </c>
      <c r="Y394" s="489">
        <f t="shared" si="72"/>
        <v>0.93667848320716085</v>
      </c>
      <c r="Z394" s="489">
        <f t="shared" si="73"/>
        <v>1.1894329945487756</v>
      </c>
      <c r="AA394" s="487">
        <v>0.94233122815583881</v>
      </c>
      <c r="AB394" s="485">
        <v>2.2218769531250002</v>
      </c>
      <c r="AC394" s="485">
        <v>2.1321440429687502</v>
      </c>
      <c r="AD394" s="489">
        <f t="shared" si="74"/>
        <v>1.8142892150878906</v>
      </c>
      <c r="AE394" s="489">
        <f t="shared" si="75"/>
        <v>1.2540595065506868</v>
      </c>
    </row>
    <row r="395" spans="1:31" x14ac:dyDescent="0.2">
      <c r="A395" s="485">
        <v>1.4212931412781473</v>
      </c>
      <c r="B395" s="485">
        <f t="shared" si="66"/>
        <v>1.8054909848243865</v>
      </c>
      <c r="C395" s="486">
        <v>1.828065514687879</v>
      </c>
      <c r="D395" s="486">
        <v>1.782916454960894</v>
      </c>
      <c r="E395" s="487">
        <v>1.22194423828125</v>
      </c>
      <c r="F395" s="486">
        <v>2.1670338238778051</v>
      </c>
      <c r="G395" s="487">
        <v>0.69762851135253912</v>
      </c>
      <c r="H395" s="487">
        <v>0.88977116027832026</v>
      </c>
      <c r="I395" s="487">
        <v>1.1894507775878906</v>
      </c>
      <c r="J395" s="487">
        <v>1.1802232263183594</v>
      </c>
      <c r="K395" s="487">
        <v>1.4789205883789063</v>
      </c>
      <c r="L395" s="487">
        <v>1.4068234912109374</v>
      </c>
      <c r="M395" s="481">
        <v>0.49383797321448952</v>
      </c>
      <c r="N395" s="481">
        <v>0.49383797321448952</v>
      </c>
      <c r="O395" s="486">
        <v>0.49383797321448952</v>
      </c>
      <c r="P395" s="486">
        <v>0.88728801842707594</v>
      </c>
      <c r="Q395" s="488">
        <f t="shared" si="67"/>
        <v>0.69056299582078273</v>
      </c>
      <c r="R395" s="487">
        <f t="shared" si="68"/>
        <v>0.88728801842707594</v>
      </c>
      <c r="S395" s="489">
        <v>1.6502476562500001</v>
      </c>
      <c r="T395" s="487">
        <f t="shared" si="76"/>
        <v>1.828065514687879</v>
      </c>
      <c r="U395" s="487">
        <v>0</v>
      </c>
      <c r="V395" s="489">
        <f t="shared" si="69"/>
        <v>0.79855921658436835</v>
      </c>
      <c r="W395" s="489">
        <f t="shared" si="70"/>
        <v>0.70983041474166075</v>
      </c>
      <c r="X395" s="489">
        <f t="shared" si="71"/>
        <v>0.62110161289895316</v>
      </c>
      <c r="Y395" s="489">
        <f t="shared" si="72"/>
        <v>0.93165241934842968</v>
      </c>
      <c r="Z395" s="489">
        <f t="shared" si="73"/>
        <v>1.1830506912361014</v>
      </c>
      <c r="AA395" s="487">
        <v>0.93748477333470392</v>
      </c>
      <c r="AB395" s="485">
        <v>2.2104497070312501</v>
      </c>
      <c r="AC395" s="485">
        <v>2.1211784667968749</v>
      </c>
      <c r="AD395" s="489">
        <f t="shared" si="74"/>
        <v>1.8049583740234376</v>
      </c>
      <c r="AE395" s="489">
        <f t="shared" si="75"/>
        <v>1.2476099119415802</v>
      </c>
    </row>
    <row r="396" spans="1:31" x14ac:dyDescent="0.2">
      <c r="A396" s="485">
        <v>1.4139834124145563</v>
      </c>
      <c r="B396" s="485">
        <f t="shared" si="66"/>
        <v>1.7958630686543358</v>
      </c>
      <c r="C396" s="486">
        <v>1.8183172181432203</v>
      </c>
      <c r="D396" s="486">
        <v>1.773408919165451</v>
      </c>
      <c r="E396" s="487">
        <v>1.2156597229003905</v>
      </c>
      <c r="F396" s="486">
        <v>2.1554779533864381</v>
      </c>
      <c r="G396" s="487">
        <v>0.69404062438964842</v>
      </c>
      <c r="H396" s="487">
        <v>0.88519503845214842</v>
      </c>
      <c r="I396" s="487">
        <v>1.1833334545898437</v>
      </c>
      <c r="J396" s="487">
        <v>1.1741532666015624</v>
      </c>
      <c r="K396" s="487">
        <v>1.4713144006347656</v>
      </c>
      <c r="L396" s="487">
        <v>1.3995882763671874</v>
      </c>
      <c r="M396" s="481">
        <v>0.49118804155335516</v>
      </c>
      <c r="N396" s="481">
        <v>0.49118804155335516</v>
      </c>
      <c r="O396" s="486">
        <v>0.49118804155335516</v>
      </c>
      <c r="P396" s="486">
        <v>0.88252683613631366</v>
      </c>
      <c r="Q396" s="488">
        <f t="shared" si="67"/>
        <v>0.68685743884483441</v>
      </c>
      <c r="R396" s="487">
        <f t="shared" si="68"/>
        <v>0.88252683613631366</v>
      </c>
      <c r="S396" s="489">
        <v>1.6417603515625001</v>
      </c>
      <c r="T396" s="487">
        <f t="shared" si="76"/>
        <v>1.8183172181432203</v>
      </c>
      <c r="U396" s="487">
        <v>0</v>
      </c>
      <c r="V396" s="489">
        <f t="shared" si="69"/>
        <v>0.7942741525226823</v>
      </c>
      <c r="W396" s="489">
        <f t="shared" si="70"/>
        <v>0.70602146890905093</v>
      </c>
      <c r="X396" s="489">
        <f t="shared" si="71"/>
        <v>0.61776878529541956</v>
      </c>
      <c r="Y396" s="489">
        <f t="shared" si="72"/>
        <v>0.92665317794312929</v>
      </c>
      <c r="Z396" s="489">
        <f t="shared" si="73"/>
        <v>1.1767024481817514</v>
      </c>
      <c r="AA396" s="487">
        <v>0.93266333007812496</v>
      </c>
      <c r="AB396" s="485">
        <v>2.199081298828125</v>
      </c>
      <c r="AC396" s="485">
        <v>2.1102690429687501</v>
      </c>
      <c r="AD396" s="489">
        <f t="shared" si="74"/>
        <v>1.7956753845214846</v>
      </c>
      <c r="AE396" s="489">
        <f t="shared" si="75"/>
        <v>1.2411933929338483</v>
      </c>
    </row>
    <row r="397" spans="1:31" x14ac:dyDescent="0.2">
      <c r="A397" s="485">
        <v>1.4067112775804709</v>
      </c>
      <c r="B397" s="485">
        <f t="shared" si="66"/>
        <v>1.7862867731198926</v>
      </c>
      <c r="C397" s="486">
        <v>1.808621187660588</v>
      </c>
      <c r="D397" s="486">
        <v>1.763952358579197</v>
      </c>
      <c r="E397" s="487">
        <v>1.2094076513671874</v>
      </c>
      <c r="F397" s="486">
        <v>2.1439840403705244</v>
      </c>
      <c r="G397" s="487">
        <v>0.69047114990234371</v>
      </c>
      <c r="H397" s="487">
        <v>0.88064247985839839</v>
      </c>
      <c r="I397" s="487">
        <v>1.177247509765625</v>
      </c>
      <c r="J397" s="487">
        <v>1.1681146850585937</v>
      </c>
      <c r="K397" s="487">
        <v>1.4637475244140625</v>
      </c>
      <c r="L397" s="487">
        <v>1.3923902416992187</v>
      </c>
      <c r="M397" s="481">
        <v>0.48855240669277927</v>
      </c>
      <c r="N397" s="481">
        <v>0.48855240669277927</v>
      </c>
      <c r="O397" s="486">
        <v>0.48855240669277927</v>
      </c>
      <c r="P397" s="486">
        <v>0.87779134117727742</v>
      </c>
      <c r="Q397" s="488">
        <f t="shared" si="67"/>
        <v>0.68317187393502832</v>
      </c>
      <c r="R397" s="487">
        <f t="shared" si="68"/>
        <v>0.87779134117727742</v>
      </c>
      <c r="S397" s="489">
        <v>1.6333166992187502</v>
      </c>
      <c r="T397" s="487">
        <f t="shared" si="76"/>
        <v>1.808621187660588</v>
      </c>
      <c r="U397" s="487">
        <v>0</v>
      </c>
      <c r="V397" s="489">
        <f t="shared" si="69"/>
        <v>0.79001220705954966</v>
      </c>
      <c r="W397" s="489">
        <f t="shared" si="70"/>
        <v>0.70223307294182202</v>
      </c>
      <c r="X397" s="489">
        <f t="shared" si="71"/>
        <v>0.61445393882409416</v>
      </c>
      <c r="Y397" s="489">
        <f t="shared" si="72"/>
        <v>0.92168090823614124</v>
      </c>
      <c r="Z397" s="489">
        <f t="shared" si="73"/>
        <v>1.1703884549030366</v>
      </c>
      <c r="AA397" s="487">
        <v>0.92786667994449012</v>
      </c>
      <c r="AB397" s="485">
        <v>2.1877714843749998</v>
      </c>
      <c r="AC397" s="485">
        <v>2.0994160156250001</v>
      </c>
      <c r="AD397" s="489">
        <f t="shared" si="74"/>
        <v>1.7864401397705081</v>
      </c>
      <c r="AE397" s="489">
        <f t="shared" si="75"/>
        <v>1.2348098756980237</v>
      </c>
    </row>
    <row r="398" spans="1:31" x14ac:dyDescent="0.2">
      <c r="A398" s="485">
        <v>1.3994765434293659</v>
      </c>
      <c r="B398" s="485">
        <f t="shared" si="66"/>
        <v>1.7766056739442571</v>
      </c>
      <c r="C398" s="486">
        <v>1.7988190431492024</v>
      </c>
      <c r="D398" s="486">
        <v>1.7543923047393117</v>
      </c>
      <c r="E398" s="487">
        <v>1.2031876684570311</v>
      </c>
      <c r="F398" s="486">
        <v>2.1323643371749643</v>
      </c>
      <c r="G398" s="487">
        <v>0.68692002868652347</v>
      </c>
      <c r="H398" s="487">
        <v>0.87611330688476563</v>
      </c>
      <c r="I398" s="487">
        <v>1.1711929431152344</v>
      </c>
      <c r="J398" s="487">
        <v>1.1621070080566407</v>
      </c>
      <c r="K398" s="487">
        <v>1.4562194860839845</v>
      </c>
      <c r="L398" s="487">
        <v>1.3852291503906249</v>
      </c>
      <c r="M398" s="481">
        <v>0.48588801726758007</v>
      </c>
      <c r="N398" s="481">
        <v>0.48588801726758007</v>
      </c>
      <c r="O398" s="486">
        <v>0.48588801726758007</v>
      </c>
      <c r="P398" s="486">
        <v>0.87300418234861377</v>
      </c>
      <c r="Q398" s="488">
        <f t="shared" si="67"/>
        <v>0.67944609980809689</v>
      </c>
      <c r="R398" s="487">
        <f t="shared" si="68"/>
        <v>0.87300418234861377</v>
      </c>
      <c r="S398" s="489">
        <v>1.6249166015625001</v>
      </c>
      <c r="T398" s="487">
        <f t="shared" si="76"/>
        <v>1.7988190431492024</v>
      </c>
      <c r="U398" s="487">
        <v>0</v>
      </c>
      <c r="V398" s="489">
        <f t="shared" si="69"/>
        <v>0.78570376411375242</v>
      </c>
      <c r="W398" s="489">
        <f t="shared" si="70"/>
        <v>0.69840334587889108</v>
      </c>
      <c r="X398" s="489">
        <f t="shared" si="71"/>
        <v>0.61110292764402963</v>
      </c>
      <c r="Y398" s="489">
        <f t="shared" si="72"/>
        <v>0.91665439146604455</v>
      </c>
      <c r="Z398" s="489">
        <f t="shared" si="73"/>
        <v>1.1640055764648183</v>
      </c>
      <c r="AA398" s="487">
        <v>0.9230946044921875</v>
      </c>
      <c r="AB398" s="485">
        <v>2.1765195312499999</v>
      </c>
      <c r="AC398" s="485">
        <v>2.08861865234375</v>
      </c>
      <c r="AD398" s="489">
        <f t="shared" si="74"/>
        <v>1.7772525329589843</v>
      </c>
      <c r="AE398" s="489">
        <f t="shared" si="75"/>
        <v>1.2284592864046386</v>
      </c>
    </row>
    <row r="399" spans="1:31" x14ac:dyDescent="0.2">
      <c r="A399" s="485">
        <v>1.3922790176084963</v>
      </c>
      <c r="B399" s="485">
        <f t="shared" si="66"/>
        <v>1.7671317908621793</v>
      </c>
      <c r="C399" s="486">
        <v>1.789226705608832</v>
      </c>
      <c r="D399" s="486">
        <v>1.7450368761155266</v>
      </c>
      <c r="E399" s="487">
        <v>1.1969996557617186</v>
      </c>
      <c r="F399" s="486">
        <v>2.120993344323221</v>
      </c>
      <c r="G399" s="487">
        <v>0.68338720153808596</v>
      </c>
      <c r="H399" s="487">
        <v>0.87160746032714842</v>
      </c>
      <c r="I399" s="487">
        <v>1.1651695178222656</v>
      </c>
      <c r="J399" s="487">
        <v>1.1561303540039063</v>
      </c>
      <c r="K399" s="487">
        <v>1.4487301672363282</v>
      </c>
      <c r="L399" s="487">
        <v>1.3781050024414061</v>
      </c>
      <c r="M399" s="481">
        <v>0.48328074502332158</v>
      </c>
      <c r="N399" s="481">
        <v>0.48328074502332158</v>
      </c>
      <c r="O399" s="486">
        <v>0.48328074502332158</v>
      </c>
      <c r="P399" s="486">
        <v>0.86831964703827758</v>
      </c>
      <c r="Q399" s="488">
        <f t="shared" si="67"/>
        <v>0.67580019603079955</v>
      </c>
      <c r="R399" s="487">
        <f t="shared" si="68"/>
        <v>0.86831964703827758</v>
      </c>
      <c r="S399" s="489">
        <v>1.6165595703125</v>
      </c>
      <c r="T399" s="487">
        <f t="shared" si="76"/>
        <v>1.789226705608832</v>
      </c>
      <c r="U399" s="487">
        <v>0</v>
      </c>
      <c r="V399" s="489">
        <f t="shared" si="69"/>
        <v>0.78148768233444987</v>
      </c>
      <c r="W399" s="489">
        <f t="shared" si="70"/>
        <v>0.69465571763062206</v>
      </c>
      <c r="X399" s="489">
        <f t="shared" si="71"/>
        <v>0.60782375292679425</v>
      </c>
      <c r="Y399" s="489">
        <f t="shared" si="72"/>
        <v>0.91173562939019148</v>
      </c>
      <c r="Z399" s="489">
        <f t="shared" si="73"/>
        <v>1.1577595293843701</v>
      </c>
      <c r="AA399" s="487">
        <v>0.91834710372121708</v>
      </c>
      <c r="AB399" s="485">
        <v>2.1653256835937502</v>
      </c>
      <c r="AC399" s="485">
        <v>2.0778769531250001</v>
      </c>
      <c r="AD399" s="489">
        <f t="shared" si="74"/>
        <v>1.7681120300292967</v>
      </c>
      <c r="AE399" s="489">
        <f t="shared" si="75"/>
        <v>1.2221412559063567</v>
      </c>
    </row>
    <row r="400" spans="1:31" x14ac:dyDescent="0.2">
      <c r="A400" s="485">
        <v>1.3851185087556368</v>
      </c>
      <c r="B400" s="485">
        <f t="shared" si="66"/>
        <v>1.7577087025582996</v>
      </c>
      <c r="C400" s="486">
        <v>1.7796857979471654</v>
      </c>
      <c r="D400" s="486">
        <v>1.7357316071694335</v>
      </c>
      <c r="E400" s="487">
        <v>1.1908433764648438</v>
      </c>
      <c r="F400" s="486">
        <v>2.1096833177146523</v>
      </c>
      <c r="G400" s="487">
        <v>0.67987255004882818</v>
      </c>
      <c r="H400" s="487">
        <v>0.86712476257324211</v>
      </c>
      <c r="I400" s="487">
        <v>1.1591769970703125</v>
      </c>
      <c r="J400" s="487">
        <v>1.1501843676757812</v>
      </c>
      <c r="K400" s="487">
        <v>1.4412793310546874</v>
      </c>
      <c r="L400" s="487">
        <v>1.37101732421875</v>
      </c>
      <c r="M400" s="481">
        <v>0.480687539425318</v>
      </c>
      <c r="N400" s="481">
        <v>0.480687539425318</v>
      </c>
      <c r="O400" s="486">
        <v>0.480687539425318</v>
      </c>
      <c r="P400" s="486">
        <v>0.86366038553708235</v>
      </c>
      <c r="Q400" s="488">
        <f t="shared" si="67"/>
        <v>0.6721739624812002</v>
      </c>
      <c r="R400" s="487">
        <f t="shared" si="68"/>
        <v>0.86366038553708235</v>
      </c>
      <c r="S400" s="489">
        <v>1.6082455078125002</v>
      </c>
      <c r="T400" s="487">
        <f t="shared" si="76"/>
        <v>1.7796857979471654</v>
      </c>
      <c r="U400" s="487">
        <v>0</v>
      </c>
      <c r="V400" s="489">
        <f t="shared" si="69"/>
        <v>0.77729434698337418</v>
      </c>
      <c r="W400" s="489">
        <f t="shared" si="70"/>
        <v>0.6909283084296659</v>
      </c>
      <c r="X400" s="489">
        <f t="shared" si="71"/>
        <v>0.60456226987595763</v>
      </c>
      <c r="Y400" s="489">
        <f t="shared" si="72"/>
        <v>0.90684340481393655</v>
      </c>
      <c r="Z400" s="489">
        <f t="shared" si="73"/>
        <v>1.15154718071611</v>
      </c>
      <c r="AA400" s="487">
        <v>0.91362401380037006</v>
      </c>
      <c r="AB400" s="485">
        <v>2.1541894531249999</v>
      </c>
      <c r="AC400" s="485">
        <v>2.0671904296874999</v>
      </c>
      <c r="AD400" s="489">
        <f t="shared" si="74"/>
        <v>1.7590185241699221</v>
      </c>
      <c r="AE400" s="489">
        <f t="shared" si="75"/>
        <v>1.2158557103737109</v>
      </c>
    </row>
    <row r="401" spans="1:31" x14ac:dyDescent="0.2">
      <c r="A401" s="485">
        <v>1.37799482649134</v>
      </c>
      <c r="B401" s="485">
        <f t="shared" si="66"/>
        <v>1.7483355889942647</v>
      </c>
      <c r="C401" s="486">
        <v>1.7701954898726933</v>
      </c>
      <c r="D401" s="486">
        <v>1.7264756881158361</v>
      </c>
      <c r="E401" s="487">
        <v>1.1847188305664063</v>
      </c>
      <c r="F401" s="486">
        <v>2.0984332731012825</v>
      </c>
      <c r="G401" s="487">
        <v>0.67637595581054677</v>
      </c>
      <c r="H401" s="487">
        <v>0.86266515441894531</v>
      </c>
      <c r="I401" s="487">
        <v>1.153215380859375</v>
      </c>
      <c r="J401" s="487">
        <v>1.1442690490722656</v>
      </c>
      <c r="K401" s="487">
        <v>1.4338667407226564</v>
      </c>
      <c r="L401" s="487">
        <v>1.3639661157226561</v>
      </c>
      <c r="M401" s="481">
        <v>0.47810817291458879</v>
      </c>
      <c r="N401" s="481">
        <v>0.47810817291458879</v>
      </c>
      <c r="O401" s="486">
        <v>0.47810817291458879</v>
      </c>
      <c r="P401" s="486">
        <v>0.85902598898550742</v>
      </c>
      <c r="Q401" s="488">
        <f t="shared" si="67"/>
        <v>0.66856708095004813</v>
      </c>
      <c r="R401" s="487">
        <f t="shared" si="68"/>
        <v>0.85902598898550742</v>
      </c>
      <c r="S401" s="489">
        <v>1.5999743164062501</v>
      </c>
      <c r="T401" s="487">
        <f t="shared" si="76"/>
        <v>1.7701954898726933</v>
      </c>
      <c r="U401" s="487">
        <v>0</v>
      </c>
      <c r="V401" s="489">
        <f t="shared" si="69"/>
        <v>0.77312339008695674</v>
      </c>
      <c r="W401" s="489">
        <f t="shared" si="70"/>
        <v>0.68722079118840596</v>
      </c>
      <c r="X401" s="489">
        <f t="shared" si="71"/>
        <v>0.60131819228985517</v>
      </c>
      <c r="Y401" s="489">
        <f t="shared" si="72"/>
        <v>0.90197728843478286</v>
      </c>
      <c r="Z401" s="489">
        <f t="shared" si="73"/>
        <v>1.14536798531401</v>
      </c>
      <c r="AA401" s="487">
        <v>0.90892522550884047</v>
      </c>
      <c r="AB401" s="485">
        <v>2.1431103515625001</v>
      </c>
      <c r="AC401" s="485">
        <v>2.0565590820312498</v>
      </c>
      <c r="AD401" s="489">
        <f t="shared" si="74"/>
        <v>1.7499719085693362</v>
      </c>
      <c r="AE401" s="489">
        <f t="shared" si="75"/>
        <v>1.2096025759772331</v>
      </c>
    </row>
    <row r="402" spans="1:31" x14ac:dyDescent="0.2">
      <c r="A402" s="485">
        <v>1.3709077814164921</v>
      </c>
      <c r="B402" s="485">
        <f t="shared" si="66"/>
        <v>1.7390127299267637</v>
      </c>
      <c r="C402" s="486">
        <v>1.7607560646399767</v>
      </c>
      <c r="D402" s="486">
        <v>1.7172693952135509</v>
      </c>
      <c r="E402" s="487">
        <v>1.1786257812500001</v>
      </c>
      <c r="F402" s="486">
        <v>2.0872435462600341</v>
      </c>
      <c r="G402" s="487">
        <v>0.67289735961914054</v>
      </c>
      <c r="H402" s="487">
        <v>0.85822845825195315</v>
      </c>
      <c r="I402" s="487">
        <v>1.1472844323730469</v>
      </c>
      <c r="J402" s="487">
        <v>1.1383839245605469</v>
      </c>
      <c r="K402" s="487">
        <v>1.4264925146484375</v>
      </c>
      <c r="L402" s="487">
        <v>1.3569511401367187</v>
      </c>
      <c r="M402" s="481">
        <v>0.47554272249426721</v>
      </c>
      <c r="N402" s="481">
        <v>0.47554272249426721</v>
      </c>
      <c r="O402" s="486">
        <v>0.47554272249426721</v>
      </c>
      <c r="P402" s="486">
        <v>0.85441659573653739</v>
      </c>
      <c r="Q402" s="488">
        <f t="shared" si="67"/>
        <v>0.66497965911540224</v>
      </c>
      <c r="R402" s="487">
        <f t="shared" si="68"/>
        <v>0.85441659573653739</v>
      </c>
      <c r="S402" s="489">
        <v>1.5917457031250002</v>
      </c>
      <c r="T402" s="487">
        <f t="shared" si="76"/>
        <v>1.7607560646399767</v>
      </c>
      <c r="U402" s="487">
        <v>0</v>
      </c>
      <c r="V402" s="489">
        <f t="shared" si="69"/>
        <v>0.7689749361628837</v>
      </c>
      <c r="W402" s="489">
        <f t="shared" si="70"/>
        <v>0.68353327658922991</v>
      </c>
      <c r="X402" s="489">
        <f t="shared" si="71"/>
        <v>0.59809161701557612</v>
      </c>
      <c r="Y402" s="489">
        <f t="shared" si="72"/>
        <v>0.89713742552336428</v>
      </c>
      <c r="Z402" s="489">
        <f t="shared" si="73"/>
        <v>1.1392221276487167</v>
      </c>
      <c r="AA402" s="487">
        <v>0.90425062962582237</v>
      </c>
      <c r="AB402" s="485">
        <v>2.1320883789062499</v>
      </c>
      <c r="AC402" s="485">
        <v>2.0459820556640627</v>
      </c>
      <c r="AD402" s="489">
        <f t="shared" si="74"/>
        <v>1.7409718627929689</v>
      </c>
      <c r="AE402" s="489">
        <f t="shared" si="75"/>
        <v>1.2033816312285219</v>
      </c>
    </row>
    <row r="403" spans="1:31" x14ac:dyDescent="0.2">
      <c r="A403" s="485">
        <v>1.3638571851053858</v>
      </c>
      <c r="B403" s="485">
        <f t="shared" si="66"/>
        <v>1.7295878408443075</v>
      </c>
      <c r="C403" s="486">
        <v>1.751213333684124</v>
      </c>
      <c r="D403" s="486">
        <v>1.7079623480044912</v>
      </c>
      <c r="E403" s="487">
        <v>1.172564110107422</v>
      </c>
      <c r="F403" s="486">
        <v>2.0759313582736931</v>
      </c>
      <c r="G403" s="487">
        <v>0.66943664306640627</v>
      </c>
      <c r="H403" s="487">
        <v>0.8538145556640625</v>
      </c>
      <c r="I403" s="487">
        <v>1.1413839147949218</v>
      </c>
      <c r="J403" s="487">
        <v>1.1325292309570312</v>
      </c>
      <c r="K403" s="487">
        <v>1.4191559423828124</v>
      </c>
      <c r="L403" s="487">
        <v>1.3499723974609377</v>
      </c>
      <c r="M403" s="481">
        <v>0.47294928321592805</v>
      </c>
      <c r="N403" s="481">
        <v>0.47294928321592805</v>
      </c>
      <c r="O403" s="486">
        <v>0.47294928321592805</v>
      </c>
      <c r="P403" s="486">
        <v>0.84975691437746692</v>
      </c>
      <c r="Q403" s="488">
        <f t="shared" si="67"/>
        <v>0.66135309879669746</v>
      </c>
      <c r="R403" s="487">
        <f t="shared" si="68"/>
        <v>0.84975691437746692</v>
      </c>
      <c r="S403" s="489">
        <v>1.5835592773437503</v>
      </c>
      <c r="T403" s="487">
        <f t="shared" si="76"/>
        <v>1.751213333684124</v>
      </c>
      <c r="U403" s="487">
        <v>0</v>
      </c>
      <c r="V403" s="489">
        <f t="shared" si="69"/>
        <v>0.76478122293972028</v>
      </c>
      <c r="W403" s="489">
        <f t="shared" si="70"/>
        <v>0.67980553150197354</v>
      </c>
      <c r="X403" s="489">
        <f t="shared" si="71"/>
        <v>0.59482984006422679</v>
      </c>
      <c r="Y403" s="489">
        <f t="shared" si="72"/>
        <v>0.89224476009634035</v>
      </c>
      <c r="Z403" s="489">
        <f t="shared" si="73"/>
        <v>1.1330092191699559</v>
      </c>
      <c r="AA403" s="487">
        <v>0.89960006232010692</v>
      </c>
      <c r="AB403" s="485">
        <v>2.1211230468750002</v>
      </c>
      <c r="AC403" s="485">
        <v>2.0354595947265626</v>
      </c>
      <c r="AD403" s="489">
        <f t="shared" si="74"/>
        <v>1.7320179595947269</v>
      </c>
      <c r="AE403" s="489">
        <f t="shared" si="75"/>
        <v>1.1971925808097077</v>
      </c>
    </row>
    <row r="404" spans="1:31" x14ac:dyDescent="0.2">
      <c r="A404" s="485">
        <v>1.3568428501016461</v>
      </c>
      <c r="B404" s="485">
        <f t="shared" si="66"/>
        <v>1.7206660412069117</v>
      </c>
      <c r="C404" s="486">
        <v>1.7421799824333202</v>
      </c>
      <c r="D404" s="486">
        <v>1.6991520999805034</v>
      </c>
      <c r="E404" s="487">
        <v>1.1665335803222656</v>
      </c>
      <c r="F404" s="486">
        <v>2.0652230015183255</v>
      </c>
      <c r="G404" s="487">
        <v>0.6659937469482422</v>
      </c>
      <c r="H404" s="487">
        <v>0.84942338745117185</v>
      </c>
      <c r="I404" s="487">
        <v>1.1355137097167969</v>
      </c>
      <c r="J404" s="487">
        <v>1.1267047314453125</v>
      </c>
      <c r="K404" s="487">
        <v>1.4118571423339843</v>
      </c>
      <c r="L404" s="487">
        <v>1.3430295324707031</v>
      </c>
      <c r="M404" s="481">
        <v>0.47049435979890347</v>
      </c>
      <c r="N404" s="481">
        <v>0.47049435979890347</v>
      </c>
      <c r="O404" s="486">
        <v>0.47049435979890347</v>
      </c>
      <c r="P404" s="486">
        <v>0.84534610708392588</v>
      </c>
      <c r="Q404" s="488">
        <f t="shared" si="67"/>
        <v>0.6579202334414147</v>
      </c>
      <c r="R404" s="487">
        <f t="shared" si="68"/>
        <v>0.84534610708392588</v>
      </c>
      <c r="S404" s="489">
        <v>1.5754149414062502</v>
      </c>
      <c r="T404" s="487">
        <f t="shared" si="76"/>
        <v>1.7421799824333202</v>
      </c>
      <c r="U404" s="487">
        <v>0</v>
      </c>
      <c r="V404" s="489">
        <f t="shared" si="69"/>
        <v>0.76081149637553336</v>
      </c>
      <c r="W404" s="489">
        <f t="shared" si="70"/>
        <v>0.67627688566714073</v>
      </c>
      <c r="X404" s="489">
        <f t="shared" si="71"/>
        <v>0.59174227495874809</v>
      </c>
      <c r="Y404" s="489">
        <f t="shared" si="72"/>
        <v>0.88761341243812231</v>
      </c>
      <c r="Z404" s="489">
        <f t="shared" si="73"/>
        <v>1.127128142778568</v>
      </c>
      <c r="AA404" s="487">
        <v>0.89497341437088818</v>
      </c>
      <c r="AB404" s="485">
        <v>2.110214111328125</v>
      </c>
      <c r="AC404" s="485">
        <v>2.0249912109374999</v>
      </c>
      <c r="AD404" s="489">
        <f t="shared" si="74"/>
        <v>1.7231100921630862</v>
      </c>
      <c r="AE404" s="489">
        <f t="shared" si="75"/>
        <v>1.1910353508913225</v>
      </c>
    </row>
    <row r="405" spans="1:31" x14ac:dyDescent="0.2">
      <c r="A405" s="485">
        <v>1.3498645899129333</v>
      </c>
      <c r="B405" s="485">
        <f t="shared" si="66"/>
        <v>1.7117910391671551</v>
      </c>
      <c r="C405" s="486">
        <v>1.7331940139028592</v>
      </c>
      <c r="D405" s="486">
        <v>1.6903880644314513</v>
      </c>
      <c r="E405" s="487">
        <v>1.1605340734863281</v>
      </c>
      <c r="F405" s="486">
        <v>2.0545708134050704</v>
      </c>
      <c r="G405" s="487">
        <v>0.66256855285644534</v>
      </c>
      <c r="H405" s="487">
        <v>0.84505477600097645</v>
      </c>
      <c r="I405" s="487">
        <v>1.1296736987304687</v>
      </c>
      <c r="J405" s="487">
        <v>1.1209100708007811</v>
      </c>
      <c r="K405" s="487">
        <v>1.40459599609375</v>
      </c>
      <c r="L405" s="487">
        <v>1.3361223083496092</v>
      </c>
      <c r="M405" s="481">
        <v>0.46805239391531944</v>
      </c>
      <c r="N405" s="481">
        <v>0.46805239391531944</v>
      </c>
      <c r="O405" s="486">
        <v>0.46805239391531944</v>
      </c>
      <c r="P405" s="486">
        <v>0.84095858083557351</v>
      </c>
      <c r="Q405" s="488">
        <f t="shared" si="67"/>
        <v>0.65450548737544645</v>
      </c>
      <c r="R405" s="487">
        <f t="shared" si="68"/>
        <v>0.84095858083557351</v>
      </c>
      <c r="S405" s="489">
        <v>1.5673125976562501</v>
      </c>
      <c r="T405" s="487">
        <f t="shared" si="76"/>
        <v>1.7331940139028592</v>
      </c>
      <c r="U405" s="487">
        <v>0</v>
      </c>
      <c r="V405" s="489">
        <f t="shared" si="69"/>
        <v>0.75686272275201616</v>
      </c>
      <c r="W405" s="489">
        <f t="shared" si="70"/>
        <v>0.67276686466845881</v>
      </c>
      <c r="X405" s="489">
        <f t="shared" si="71"/>
        <v>0.58867100658490146</v>
      </c>
      <c r="Y405" s="489">
        <f t="shared" si="72"/>
        <v>0.88300650987735219</v>
      </c>
      <c r="Z405" s="489">
        <f t="shared" si="73"/>
        <v>1.1212781077807648</v>
      </c>
      <c r="AA405" s="487">
        <v>0.89037057655736018</v>
      </c>
      <c r="AB405" s="485">
        <v>2.099361083984375</v>
      </c>
      <c r="AC405" s="485">
        <v>2.0145765380859375</v>
      </c>
      <c r="AD405" s="489">
        <f t="shared" si="74"/>
        <v>1.7142481536865235</v>
      </c>
      <c r="AE405" s="489">
        <f t="shared" si="75"/>
        <v>1.1849098676438998</v>
      </c>
    </row>
    <row r="406" spans="1:31" x14ac:dyDescent="0.2">
      <c r="A406" s="485">
        <v>1.3429222190056462</v>
      </c>
      <c r="B406" s="485">
        <f t="shared" si="66"/>
        <v>1.7026627849890548</v>
      </c>
      <c r="C406" s="486">
        <v>1.7239516267557895</v>
      </c>
      <c r="D406" s="486">
        <v>1.6813739432223203</v>
      </c>
      <c r="E406" s="487">
        <v>1.1545653527832029</v>
      </c>
      <c r="F406" s="486">
        <v>2.0436146603568615</v>
      </c>
      <c r="G406" s="487">
        <v>0.65916094238281242</v>
      </c>
      <c r="H406" s="487">
        <v>0.84070866210937489</v>
      </c>
      <c r="I406" s="487">
        <v>1.1238638818359374</v>
      </c>
      <c r="J406" s="487">
        <v>1.1151452490234375</v>
      </c>
      <c r="K406" s="487">
        <v>1.3973721484374999</v>
      </c>
      <c r="L406" s="487">
        <v>1.3292506066894532</v>
      </c>
      <c r="M406" s="481">
        <v>0.46554082752111853</v>
      </c>
      <c r="N406" s="481">
        <v>0.46554082752111853</v>
      </c>
      <c r="O406" s="486">
        <v>0.46554082752111853</v>
      </c>
      <c r="P406" s="486">
        <v>0.8364460020345692</v>
      </c>
      <c r="Q406" s="488">
        <f t="shared" si="67"/>
        <v>0.65099341477784389</v>
      </c>
      <c r="R406" s="487">
        <f t="shared" si="68"/>
        <v>0.8364460020345692</v>
      </c>
      <c r="S406" s="489">
        <v>1.55925185546875</v>
      </c>
      <c r="T406" s="487">
        <f t="shared" si="76"/>
        <v>1.7239516267557895</v>
      </c>
      <c r="U406" s="487">
        <v>0</v>
      </c>
      <c r="V406" s="489">
        <f t="shared" si="69"/>
        <v>0.75280140183111233</v>
      </c>
      <c r="W406" s="489">
        <f t="shared" si="70"/>
        <v>0.66915680162765545</v>
      </c>
      <c r="X406" s="489">
        <f t="shared" si="71"/>
        <v>0.58551220142419835</v>
      </c>
      <c r="Y406" s="489">
        <f t="shared" si="72"/>
        <v>0.87826830213629781</v>
      </c>
      <c r="Z406" s="489">
        <f t="shared" si="73"/>
        <v>1.1152613360460923</v>
      </c>
      <c r="AA406" s="487">
        <v>0.88579138504831412</v>
      </c>
      <c r="AB406" s="485">
        <v>2.088564208984375</v>
      </c>
      <c r="AC406" s="485">
        <v>2.004215576171875</v>
      </c>
      <c r="AD406" s="489">
        <f t="shared" si="74"/>
        <v>1.7054317169189452</v>
      </c>
      <c r="AE406" s="489">
        <f t="shared" si="75"/>
        <v>1.1788158357495699</v>
      </c>
    </row>
    <row r="407" spans="1:31" x14ac:dyDescent="0.2">
      <c r="A407" s="485">
        <v>1.3360155528012547</v>
      </c>
      <c r="B407" s="485">
        <f t="shared" si="66"/>
        <v>1.6935834724795709</v>
      </c>
      <c r="C407" s="486">
        <v>1.7147587932079245</v>
      </c>
      <c r="D407" s="486">
        <v>1.6724081517512175</v>
      </c>
      <c r="E407" s="487">
        <v>1.1486274182128906</v>
      </c>
      <c r="F407" s="486">
        <v>2.0327172493639614</v>
      </c>
      <c r="G407" s="487">
        <v>0.65577085632324217</v>
      </c>
      <c r="H407" s="487">
        <v>0.83638486816406254</v>
      </c>
      <c r="I407" s="487">
        <v>1.1180837854003904</v>
      </c>
      <c r="J407" s="487">
        <v>1.1094100292968749</v>
      </c>
      <c r="K407" s="487">
        <v>1.3901854809570313</v>
      </c>
      <c r="L407" s="487">
        <v>1.3224143090820311</v>
      </c>
      <c r="M407" s="481">
        <v>0.46304281142496978</v>
      </c>
      <c r="N407" s="481">
        <v>0.46304281142496978</v>
      </c>
      <c r="O407" s="486">
        <v>0.46304281142496978</v>
      </c>
      <c r="P407" s="486">
        <v>0.83195776931013254</v>
      </c>
      <c r="Q407" s="488">
        <f t="shared" si="67"/>
        <v>0.64750029036755119</v>
      </c>
      <c r="R407" s="487">
        <f t="shared" si="68"/>
        <v>0.83195776931013254</v>
      </c>
      <c r="S407" s="489">
        <v>1.5512326171874999</v>
      </c>
      <c r="T407" s="487">
        <f t="shared" si="76"/>
        <v>1.7147587932079245</v>
      </c>
      <c r="U407" s="487">
        <v>0</v>
      </c>
      <c r="V407" s="489">
        <f t="shared" si="69"/>
        <v>0.74876199237911933</v>
      </c>
      <c r="W407" s="489">
        <f t="shared" si="70"/>
        <v>0.66556621544810612</v>
      </c>
      <c r="X407" s="489">
        <f t="shared" si="71"/>
        <v>0.58237043851709269</v>
      </c>
      <c r="Y407" s="489">
        <f t="shared" si="72"/>
        <v>0.87355565777563926</v>
      </c>
      <c r="Z407" s="489">
        <f t="shared" si="73"/>
        <v>1.1092770257468434</v>
      </c>
      <c r="AA407" s="487">
        <v>0.88123573062294402</v>
      </c>
      <c r="AB407" s="485">
        <v>2.0778227539062502</v>
      </c>
      <c r="AC407" s="485">
        <v>1.9939077148437501</v>
      </c>
      <c r="AD407" s="489">
        <f t="shared" si="74"/>
        <v>1.696660675048828</v>
      </c>
      <c r="AE407" s="489">
        <f t="shared" si="75"/>
        <v>1.1727531813788654</v>
      </c>
    </row>
    <row r="408" spans="1:31" x14ac:dyDescent="0.2">
      <c r="A408" s="485">
        <v>1.3291444076697807</v>
      </c>
      <c r="B408" s="485">
        <f t="shared" si="66"/>
        <v>1.6845523115172232</v>
      </c>
      <c r="C408" s="486">
        <v>1.7056147132586861</v>
      </c>
      <c r="D408" s="486">
        <v>1.6634899097757605</v>
      </c>
      <c r="E408" s="487">
        <v>1.1427199145507814</v>
      </c>
      <c r="F408" s="486">
        <v>2.0218776320860061</v>
      </c>
      <c r="G408" s="487">
        <v>0.65239823547363285</v>
      </c>
      <c r="H408" s="487">
        <v>0.83208333496093745</v>
      </c>
      <c r="I408" s="487">
        <v>1.1123335278320314</v>
      </c>
      <c r="J408" s="487">
        <v>1.1037044116210939</v>
      </c>
      <c r="K408" s="487">
        <v>1.3830357568359375</v>
      </c>
      <c r="L408" s="487">
        <v>1.3156131787109373</v>
      </c>
      <c r="M408" s="481">
        <v>0.46055812642096228</v>
      </c>
      <c r="N408" s="481">
        <v>0.46055812642096228</v>
      </c>
      <c r="O408" s="486">
        <v>0.46055812642096228</v>
      </c>
      <c r="P408" s="486">
        <v>0.82749348881086071</v>
      </c>
      <c r="Q408" s="488">
        <f t="shared" si="67"/>
        <v>0.64402580761591155</v>
      </c>
      <c r="R408" s="487">
        <f t="shared" si="68"/>
        <v>0.82749348881086071</v>
      </c>
      <c r="S408" s="489">
        <v>1.5432545898437502</v>
      </c>
      <c r="T408" s="487">
        <f t="shared" si="76"/>
        <v>1.7056147132586861</v>
      </c>
      <c r="U408" s="487">
        <v>0</v>
      </c>
      <c r="V408" s="489">
        <f t="shared" si="69"/>
        <v>0.74474413992977462</v>
      </c>
      <c r="W408" s="489">
        <f t="shared" si="70"/>
        <v>0.66199479104868864</v>
      </c>
      <c r="X408" s="489">
        <f t="shared" si="71"/>
        <v>0.57924544216760243</v>
      </c>
      <c r="Y408" s="489">
        <f t="shared" si="72"/>
        <v>0.86886816325140381</v>
      </c>
      <c r="Z408" s="489">
        <f t="shared" si="73"/>
        <v>1.1033246517478144</v>
      </c>
      <c r="AA408" s="487">
        <v>0.87670350406044406</v>
      </c>
      <c r="AB408" s="485">
        <v>2.067136474609375</v>
      </c>
      <c r="AC408" s="485">
        <v>1.9836530761718749</v>
      </c>
      <c r="AD408" s="489">
        <f t="shared" si="74"/>
        <v>1.6879347076416018</v>
      </c>
      <c r="AE408" s="489">
        <f t="shared" si="75"/>
        <v>1.1667216830433844</v>
      </c>
    </row>
    <row r="409" spans="1:31" x14ac:dyDescent="0.2">
      <c r="A409" s="485">
        <v>1.3223086009257241</v>
      </c>
      <c r="B409" s="485">
        <f t="shared" si="66"/>
        <v>1.6755695716525369</v>
      </c>
      <c r="C409" s="486">
        <v>1.6965196598288612</v>
      </c>
      <c r="D409" s="486">
        <v>1.6546194834762127</v>
      </c>
      <c r="E409" s="487">
        <v>1.1368429602050782</v>
      </c>
      <c r="F409" s="486">
        <v>2.0110961320500134</v>
      </c>
      <c r="G409" s="487">
        <v>0.64904296142578122</v>
      </c>
      <c r="H409" s="487">
        <v>0.82780394409179681</v>
      </c>
      <c r="I409" s="487">
        <v>1.10661275390625</v>
      </c>
      <c r="J409" s="487">
        <v>1.0980280407714844</v>
      </c>
      <c r="K409" s="487">
        <v>1.3759227392578126</v>
      </c>
      <c r="L409" s="487">
        <v>1.3088468603515624</v>
      </c>
      <c r="M409" s="481">
        <v>0.45808684668565369</v>
      </c>
      <c r="N409" s="481">
        <v>0.45808684668565369</v>
      </c>
      <c r="O409" s="486">
        <v>0.45808684668565369</v>
      </c>
      <c r="P409" s="486">
        <v>0.8230532938111772</v>
      </c>
      <c r="Q409" s="488">
        <f t="shared" si="67"/>
        <v>0.64057007024841539</v>
      </c>
      <c r="R409" s="487">
        <f t="shared" si="68"/>
        <v>0.8230532938111772</v>
      </c>
      <c r="S409" s="489">
        <v>1.5353175781250001</v>
      </c>
      <c r="T409" s="487">
        <f t="shared" si="76"/>
        <v>1.6965196598288612</v>
      </c>
      <c r="U409" s="487">
        <v>0</v>
      </c>
      <c r="V409" s="489">
        <f t="shared" si="69"/>
        <v>0.74074796443005952</v>
      </c>
      <c r="W409" s="489">
        <f t="shared" si="70"/>
        <v>0.65844263504894185</v>
      </c>
      <c r="X409" s="489">
        <f t="shared" si="71"/>
        <v>0.57613730566782395</v>
      </c>
      <c r="Y409" s="489">
        <f t="shared" si="72"/>
        <v>0.86420595850173609</v>
      </c>
      <c r="Z409" s="489">
        <f t="shared" si="73"/>
        <v>1.0974043917482363</v>
      </c>
      <c r="AA409" s="487">
        <v>0.87219459614000827</v>
      </c>
      <c r="AB409" s="485">
        <v>2.0565051269531249</v>
      </c>
      <c r="AC409" s="485">
        <v>1.9734510498046876</v>
      </c>
      <c r="AD409" s="489">
        <f t="shared" si="74"/>
        <v>1.6792536010742189</v>
      </c>
      <c r="AE409" s="489">
        <f t="shared" si="75"/>
        <v>1.1607211930841921</v>
      </c>
    </row>
    <row r="410" spans="1:31" x14ac:dyDescent="0.2">
      <c r="A410" s="485">
        <v>1.3155079508235794</v>
      </c>
      <c r="B410" s="485">
        <f t="shared" si="66"/>
        <v>1.6664885240609952</v>
      </c>
      <c r="C410" s="486">
        <v>1.6873250695047495</v>
      </c>
      <c r="D410" s="486">
        <v>1.6456519786172408</v>
      </c>
      <c r="E410" s="487">
        <v>1.130996199951172</v>
      </c>
      <c r="F410" s="486">
        <v>2.0001966385313397</v>
      </c>
      <c r="G410" s="487">
        <v>0.64570491577148437</v>
      </c>
      <c r="H410" s="487">
        <v>0.82354651794433587</v>
      </c>
      <c r="I410" s="487">
        <v>1.1009214636230469</v>
      </c>
      <c r="J410" s="487">
        <v>1.0923807983398437</v>
      </c>
      <c r="K410" s="487">
        <v>1.3688464282226562</v>
      </c>
      <c r="L410" s="487">
        <v>1.3021154724121093</v>
      </c>
      <c r="M410" s="481">
        <v>0.45558860548693686</v>
      </c>
      <c r="N410" s="481">
        <v>0.45558860548693686</v>
      </c>
      <c r="O410" s="486">
        <v>0.45558860548693686</v>
      </c>
      <c r="P410" s="486">
        <v>0.81856465664070288</v>
      </c>
      <c r="Q410" s="488">
        <f t="shared" si="67"/>
        <v>0.63707663106381984</v>
      </c>
      <c r="R410" s="487">
        <f t="shared" si="68"/>
        <v>0.81856465664070288</v>
      </c>
      <c r="S410" s="489">
        <v>1.5274213867187501</v>
      </c>
      <c r="T410" s="487">
        <f t="shared" si="76"/>
        <v>1.6873250695047495</v>
      </c>
      <c r="U410" s="487">
        <v>0</v>
      </c>
      <c r="V410" s="489">
        <f t="shared" si="69"/>
        <v>0.73670819097663265</v>
      </c>
      <c r="W410" s="489">
        <f t="shared" si="70"/>
        <v>0.6548517253125623</v>
      </c>
      <c r="X410" s="489">
        <f t="shared" si="71"/>
        <v>0.57299525964849196</v>
      </c>
      <c r="Y410" s="489">
        <f t="shared" si="72"/>
        <v>0.85949288947273805</v>
      </c>
      <c r="Z410" s="489">
        <f t="shared" si="73"/>
        <v>1.0914195421876038</v>
      </c>
      <c r="AA410" s="487">
        <v>0.86770889764083059</v>
      </c>
      <c r="AB410" s="485">
        <v>2.0459284667968749</v>
      </c>
      <c r="AC410" s="485">
        <v>1.963301513671875</v>
      </c>
      <c r="AD410" s="489">
        <f t="shared" si="74"/>
        <v>1.6706171417236328</v>
      </c>
      <c r="AE410" s="489">
        <f t="shared" si="75"/>
        <v>1.1547515638423536</v>
      </c>
    </row>
    <row r="411" spans="1:31" x14ac:dyDescent="0.2">
      <c r="A411" s="485">
        <v>1.3087422765521333</v>
      </c>
      <c r="B411" s="485">
        <f t="shared" si="66"/>
        <v>1.6576018489444353</v>
      </c>
      <c r="C411" s="486">
        <v>1.6783272819459276</v>
      </c>
      <c r="D411" s="486">
        <v>1.6368764159429432</v>
      </c>
      <c r="E411" s="487">
        <v>1.1251793969726562</v>
      </c>
      <c r="F411" s="486">
        <v>1.9895304398511671</v>
      </c>
      <c r="G411" s="487">
        <v>0.64238403930664056</v>
      </c>
      <c r="H411" s="487">
        <v>0.81931099731445312</v>
      </c>
      <c r="I411" s="487">
        <v>1.0952594201660157</v>
      </c>
      <c r="J411" s="487">
        <v>1.0867626843261717</v>
      </c>
      <c r="K411" s="487">
        <v>1.3618064685058593</v>
      </c>
      <c r="L411" s="487">
        <v>1.2954187780761719</v>
      </c>
      <c r="M411" s="481">
        <v>0.45314391970817153</v>
      </c>
      <c r="N411" s="481">
        <v>0.45314391970817153</v>
      </c>
      <c r="O411" s="486">
        <v>0.45314391970817153</v>
      </c>
      <c r="P411" s="486">
        <v>0.81417224350528061</v>
      </c>
      <c r="Q411" s="488">
        <f t="shared" si="67"/>
        <v>0.6336580816067261</v>
      </c>
      <c r="R411" s="487">
        <f t="shared" si="68"/>
        <v>0.81417224350528061</v>
      </c>
      <c r="S411" s="489">
        <v>1.5195659179687502</v>
      </c>
      <c r="T411" s="487">
        <f t="shared" si="76"/>
        <v>1.6783272819459276</v>
      </c>
      <c r="U411" s="487">
        <v>0</v>
      </c>
      <c r="V411" s="489">
        <f t="shared" si="69"/>
        <v>0.73275501915475261</v>
      </c>
      <c r="W411" s="489">
        <f t="shared" si="70"/>
        <v>0.65133779480422449</v>
      </c>
      <c r="X411" s="489">
        <f t="shared" si="71"/>
        <v>0.56992057045369637</v>
      </c>
      <c r="Y411" s="489">
        <f t="shared" si="72"/>
        <v>0.85488085568054473</v>
      </c>
      <c r="Z411" s="489">
        <f t="shared" si="73"/>
        <v>1.0855629913403742</v>
      </c>
      <c r="AA411" s="487">
        <v>0.86324624473170231</v>
      </c>
      <c r="AB411" s="485">
        <v>2.0354063720703124</v>
      </c>
      <c r="AC411" s="485">
        <v>1.9532042236328124</v>
      </c>
      <c r="AD411" s="489">
        <f t="shared" si="74"/>
        <v>1.6620252227783205</v>
      </c>
      <c r="AE411" s="489">
        <f t="shared" si="75"/>
        <v>1.1488127214884016</v>
      </c>
    </row>
    <row r="412" spans="1:31" x14ac:dyDescent="0.2">
      <c r="A412" s="485">
        <v>1.3020113982303883</v>
      </c>
      <c r="B412" s="485">
        <f t="shared" si="66"/>
        <v>1.6487628202562259</v>
      </c>
      <c r="C412" s="486">
        <v>1.6693777365513134</v>
      </c>
      <c r="D412" s="486">
        <v>1.6281479039611384</v>
      </c>
      <c r="E412" s="487">
        <v>1.1193925512695313</v>
      </c>
      <c r="F412" s="486">
        <v>1.9789214286190013</v>
      </c>
      <c r="G412" s="487">
        <v>0.63908027282714841</v>
      </c>
      <c r="H412" s="487">
        <v>0.81509726379394531</v>
      </c>
      <c r="I412" s="487">
        <v>1.0896265051269531</v>
      </c>
      <c r="J412" s="487">
        <v>1.0811734619140625</v>
      </c>
      <c r="K412" s="487">
        <v>1.3548027416992188</v>
      </c>
      <c r="L412" s="487">
        <v>1.2887563037109375</v>
      </c>
      <c r="M412" s="481">
        <v>0.45071242339595674</v>
      </c>
      <c r="N412" s="481">
        <v>0.45071242339595674</v>
      </c>
      <c r="O412" s="486">
        <v>0.45071242339595674</v>
      </c>
      <c r="P412" s="486">
        <v>0.80980352813364864</v>
      </c>
      <c r="Q412" s="488">
        <f t="shared" si="67"/>
        <v>0.63025797576480269</v>
      </c>
      <c r="R412" s="487">
        <f t="shared" si="68"/>
        <v>0.80980352813364864</v>
      </c>
      <c r="S412" s="489">
        <v>1.51175068359375</v>
      </c>
      <c r="T412" s="487">
        <f t="shared" si="76"/>
        <v>1.6693777365513134</v>
      </c>
      <c r="U412" s="487">
        <v>0</v>
      </c>
      <c r="V412" s="489">
        <f t="shared" si="69"/>
        <v>0.72882317532028384</v>
      </c>
      <c r="W412" s="489">
        <f t="shared" si="70"/>
        <v>0.64784282250691894</v>
      </c>
      <c r="X412" s="489">
        <f t="shared" si="71"/>
        <v>0.56686246969355403</v>
      </c>
      <c r="Y412" s="489">
        <f t="shared" si="72"/>
        <v>0.85029370454033115</v>
      </c>
      <c r="Z412" s="489">
        <f t="shared" si="73"/>
        <v>1.0797380375115315</v>
      </c>
      <c r="AA412" s="487">
        <v>0.85880658280222044</v>
      </c>
      <c r="AB412" s="485">
        <v>2.0249382324218752</v>
      </c>
      <c r="AC412" s="485">
        <v>1.943158935546875</v>
      </c>
      <c r="AD412" s="489">
        <f t="shared" si="74"/>
        <v>1.6534773101806641</v>
      </c>
      <c r="AE412" s="489">
        <f t="shared" si="75"/>
        <v>1.1429042968749994</v>
      </c>
    </row>
    <row r="413" spans="1:31" x14ac:dyDescent="0.2">
      <c r="A413" s="485">
        <v>1.2953151369018596</v>
      </c>
      <c r="B413" s="485">
        <f t="shared" si="66"/>
        <v>1.639970668785435</v>
      </c>
      <c r="C413" s="486">
        <v>1.6604756544923285</v>
      </c>
      <c r="D413" s="486">
        <v>1.6194656830785417</v>
      </c>
      <c r="E413" s="487">
        <v>1.1136355444335937</v>
      </c>
      <c r="F413" s="486">
        <v>1.9683686815922887</v>
      </c>
      <c r="G413" s="487">
        <v>0.63579349792480466</v>
      </c>
      <c r="H413" s="487">
        <v>0.81090519897460933</v>
      </c>
      <c r="I413" s="487">
        <v>1.084022481689453</v>
      </c>
      <c r="J413" s="487">
        <v>1.0756130126953125</v>
      </c>
      <c r="K413" s="487">
        <v>1.3478348925781249</v>
      </c>
      <c r="L413" s="487">
        <v>1.2821282861328125</v>
      </c>
      <c r="M413" s="481">
        <v>0.44829390318162599</v>
      </c>
      <c r="N413" s="481">
        <v>0.44829390318162599</v>
      </c>
      <c r="O413" s="486">
        <v>0.44829390318162599</v>
      </c>
      <c r="P413" s="486">
        <v>0.80545812716229137</v>
      </c>
      <c r="Q413" s="488">
        <f t="shared" si="67"/>
        <v>0.62687601517195868</v>
      </c>
      <c r="R413" s="487">
        <f t="shared" si="68"/>
        <v>0.80545812716229137</v>
      </c>
      <c r="S413" s="489">
        <v>1.5039757812500001</v>
      </c>
      <c r="T413" s="487">
        <f t="shared" si="76"/>
        <v>1.6604756544923285</v>
      </c>
      <c r="U413" s="487">
        <v>0</v>
      </c>
      <c r="V413" s="489">
        <f t="shared" si="69"/>
        <v>0.7249123144460623</v>
      </c>
      <c r="W413" s="489">
        <f t="shared" si="70"/>
        <v>0.64436650172983312</v>
      </c>
      <c r="X413" s="489">
        <f t="shared" si="71"/>
        <v>0.56382068901360394</v>
      </c>
      <c r="Y413" s="489">
        <f t="shared" si="72"/>
        <v>0.84573103352040602</v>
      </c>
      <c r="Z413" s="489">
        <f t="shared" si="73"/>
        <v>1.0739441695497218</v>
      </c>
      <c r="AA413" s="487">
        <v>0.85438974802117607</v>
      </c>
      <c r="AB413" s="485">
        <v>2.0145238037109374</v>
      </c>
      <c r="AC413" s="485">
        <v>1.9331651611328124</v>
      </c>
      <c r="AD413" s="489">
        <f t="shared" si="74"/>
        <v>1.6449735107421877</v>
      </c>
      <c r="AE413" s="489">
        <f t="shared" si="75"/>
        <v>1.1370263638316147</v>
      </c>
    </row>
    <row r="414" spans="1:31" x14ac:dyDescent="0.2">
      <c r="A414" s="485">
        <v>1.2886533145317225</v>
      </c>
      <c r="B414" s="485">
        <f t="shared" si="66"/>
        <v>1.6312256569489392</v>
      </c>
      <c r="C414" s="486">
        <v>1.651621301466915</v>
      </c>
      <c r="D414" s="486">
        <v>1.6108300124309634</v>
      </c>
      <c r="E414" s="487">
        <v>1.1079080212402344</v>
      </c>
      <c r="F414" s="486">
        <v>1.9578725137359088</v>
      </c>
      <c r="G414" s="487">
        <v>0.6325235961914063</v>
      </c>
      <c r="H414" s="487">
        <v>0.80673468444824215</v>
      </c>
      <c r="I414" s="487">
        <v>1.0784473498535156</v>
      </c>
      <c r="J414" s="487">
        <v>1.0700810998535155</v>
      </c>
      <c r="K414" s="487">
        <v>1.3409030395507813</v>
      </c>
      <c r="L414" s="487">
        <v>1.2755343701171875</v>
      </c>
      <c r="M414" s="481">
        <v>0.44588843126648603</v>
      </c>
      <c r="N414" s="481">
        <v>0.44588843126648603</v>
      </c>
      <c r="O414" s="486">
        <v>0.44588843126648603</v>
      </c>
      <c r="P414" s="486">
        <v>0.80113617031666129</v>
      </c>
      <c r="Q414" s="488">
        <f t="shared" si="67"/>
        <v>0.62351230079157371</v>
      </c>
      <c r="R414" s="487">
        <f t="shared" si="68"/>
        <v>0.80113617031666129</v>
      </c>
      <c r="S414" s="489">
        <v>1.4962409179687501</v>
      </c>
      <c r="T414" s="487">
        <f t="shared" si="76"/>
        <v>1.651621301466915</v>
      </c>
      <c r="U414" s="487">
        <v>0</v>
      </c>
      <c r="V414" s="489">
        <f t="shared" si="69"/>
        <v>0.7210225532849952</v>
      </c>
      <c r="W414" s="489">
        <f t="shared" si="70"/>
        <v>0.64090893625332912</v>
      </c>
      <c r="X414" s="489">
        <f t="shared" si="71"/>
        <v>0.56079531922166281</v>
      </c>
      <c r="Y414" s="489">
        <f t="shared" si="72"/>
        <v>0.84119297883249444</v>
      </c>
      <c r="Z414" s="489">
        <f t="shared" si="73"/>
        <v>1.0681815604222151</v>
      </c>
      <c r="AA414" s="487">
        <v>0.84999563116776311</v>
      </c>
      <c r="AB414" s="485">
        <v>2.0041630859374999</v>
      </c>
      <c r="AC414" s="485">
        <v>1.9232227783203124</v>
      </c>
      <c r="AD414" s="489">
        <f t="shared" si="74"/>
        <v>1.6365135040283205</v>
      </c>
      <c r="AE414" s="489">
        <f t="shared" si="75"/>
        <v>1.1311787008698448</v>
      </c>
    </row>
    <row r="415" spans="1:31" x14ac:dyDescent="0.2">
      <c r="A415" s="485">
        <v>1.2820257539990707</v>
      </c>
      <c r="B415" s="485">
        <f t="shared" si="66"/>
        <v>1.6223849390975826</v>
      </c>
      <c r="C415" s="486">
        <v>1.6426700457891017</v>
      </c>
      <c r="D415" s="486">
        <v>1.6020998324060634</v>
      </c>
      <c r="E415" s="487">
        <v>1.1022101000976563</v>
      </c>
      <c r="F415" s="486">
        <v>1.9472614750919723</v>
      </c>
      <c r="G415" s="487">
        <v>0.62927050842285159</v>
      </c>
      <c r="H415" s="487">
        <v>0.80258566101074214</v>
      </c>
      <c r="I415" s="487">
        <v>1.0729008728027343</v>
      </c>
      <c r="J415" s="487">
        <v>1.0645776049804687</v>
      </c>
      <c r="K415" s="487">
        <v>1.334006708984375</v>
      </c>
      <c r="L415" s="487">
        <v>1.2689742004394531</v>
      </c>
      <c r="M415" s="481">
        <v>0.44345671584597007</v>
      </c>
      <c r="N415" s="481">
        <v>0.44345671584597007</v>
      </c>
      <c r="O415" s="486">
        <v>0.44345671584597007</v>
      </c>
      <c r="P415" s="486">
        <v>0.79676706126900354</v>
      </c>
      <c r="Q415" s="488">
        <f t="shared" si="67"/>
        <v>0.62011188855748678</v>
      </c>
      <c r="R415" s="487">
        <f t="shared" si="68"/>
        <v>0.79676706126900354</v>
      </c>
      <c r="S415" s="489">
        <v>1.4885457031250002</v>
      </c>
      <c r="T415" s="487">
        <f t="shared" si="76"/>
        <v>1.6426700457891017</v>
      </c>
      <c r="U415" s="487">
        <v>0</v>
      </c>
      <c r="V415" s="489">
        <f t="shared" si="69"/>
        <v>0.71709035514210318</v>
      </c>
      <c r="W415" s="489">
        <f t="shared" si="70"/>
        <v>0.63741364901520292</v>
      </c>
      <c r="X415" s="489">
        <f t="shared" si="71"/>
        <v>0.55773694288830244</v>
      </c>
      <c r="Y415" s="489">
        <f t="shared" si="72"/>
        <v>0.83660541433245372</v>
      </c>
      <c r="Z415" s="489">
        <f t="shared" si="73"/>
        <v>1.0623560816920048</v>
      </c>
      <c r="AA415" s="487">
        <v>0.84562406841077298</v>
      </c>
      <c r="AB415" s="485">
        <v>1.9938555908203126</v>
      </c>
      <c r="AC415" s="485">
        <v>1.9133315429687501</v>
      </c>
      <c r="AD415" s="489">
        <f t="shared" si="74"/>
        <v>1.6280968627929691</v>
      </c>
      <c r="AE415" s="489">
        <f t="shared" si="75"/>
        <v>1.125361012671821</v>
      </c>
    </row>
    <row r="416" spans="1:31" x14ac:dyDescent="0.2">
      <c r="A416" s="485">
        <v>1.275432279095694</v>
      </c>
      <c r="B416" s="485">
        <f t="shared" si="66"/>
        <v>1.6138747807337372</v>
      </c>
      <c r="C416" s="486">
        <v>1.634053482671235</v>
      </c>
      <c r="D416" s="486">
        <v>1.5936960787962393</v>
      </c>
      <c r="E416" s="487">
        <v>1.09654142578125</v>
      </c>
      <c r="F416" s="486">
        <v>1.9370471892406345</v>
      </c>
      <c r="G416" s="487">
        <v>0.62603417541503903</v>
      </c>
      <c r="H416" s="487">
        <v>0.79845795104980477</v>
      </c>
      <c r="I416" s="487">
        <v>1.0673829321289061</v>
      </c>
      <c r="J416" s="487">
        <v>1.0591024096679689</v>
      </c>
      <c r="K416" s="487">
        <v>1.3271459008789064</v>
      </c>
      <c r="L416" s="487">
        <v>1.2624478955078124</v>
      </c>
      <c r="M416" s="481">
        <v>0.44111600187229655</v>
      </c>
      <c r="N416" s="481">
        <v>0.44111600187229655</v>
      </c>
      <c r="O416" s="486">
        <v>0.44111600187229655</v>
      </c>
      <c r="P416" s="486">
        <v>0.79256145624052354</v>
      </c>
      <c r="Q416" s="488">
        <f t="shared" si="67"/>
        <v>0.61683872905641002</v>
      </c>
      <c r="R416" s="487">
        <f t="shared" si="68"/>
        <v>0.79256145624052354</v>
      </c>
      <c r="S416" s="489">
        <v>1.4808901367187501</v>
      </c>
      <c r="T416" s="487">
        <f t="shared" si="76"/>
        <v>1.634053482671235</v>
      </c>
      <c r="U416" s="487">
        <v>0</v>
      </c>
      <c r="V416" s="489">
        <f t="shared" si="69"/>
        <v>0.71330531061647118</v>
      </c>
      <c r="W416" s="489">
        <f t="shared" si="70"/>
        <v>0.63404916499241892</v>
      </c>
      <c r="X416" s="489">
        <f t="shared" si="71"/>
        <v>0.55479301936836645</v>
      </c>
      <c r="Y416" s="489">
        <f t="shared" si="72"/>
        <v>0.83218952905254973</v>
      </c>
      <c r="Z416" s="489">
        <f t="shared" si="73"/>
        <v>1.0567486083206981</v>
      </c>
      <c r="AA416" s="487">
        <v>0.84127500513980258</v>
      </c>
      <c r="AB416" s="485">
        <v>1.9836011962890625</v>
      </c>
      <c r="AC416" s="485">
        <v>1.9034913330078125</v>
      </c>
      <c r="AD416" s="489">
        <f t="shared" si="74"/>
        <v>1.6197235870361331</v>
      </c>
      <c r="AE416" s="489">
        <f t="shared" si="75"/>
        <v>1.1195732992375425</v>
      </c>
    </row>
    <row r="417" spans="1:31" x14ac:dyDescent="0.2">
      <c r="A417" s="485">
        <v>1.2688727145183365</v>
      </c>
      <c r="B417" s="485">
        <f t="shared" si="66"/>
        <v>1.6054097554461819</v>
      </c>
      <c r="C417" s="486">
        <v>1.6254826169404124</v>
      </c>
      <c r="D417" s="486">
        <v>1.5853368939519517</v>
      </c>
      <c r="E417" s="487">
        <v>1.0909018798828125</v>
      </c>
      <c r="F417" s="486">
        <v>1.9268870741958628</v>
      </c>
      <c r="G417" s="487">
        <v>0.62281447875976559</v>
      </c>
      <c r="H417" s="487">
        <v>0.7943514953613281</v>
      </c>
      <c r="I417" s="487">
        <v>1.0618932910156249</v>
      </c>
      <c r="J417" s="487">
        <v>1.0536553955078125</v>
      </c>
      <c r="K417" s="487">
        <v>1.3203204968261719</v>
      </c>
      <c r="L417" s="487">
        <v>1.2559551000976563</v>
      </c>
      <c r="M417" s="481">
        <v>0.43878777952134557</v>
      </c>
      <c r="N417" s="481">
        <v>0.43878777952134557</v>
      </c>
      <c r="O417" s="486">
        <v>0.43878777952134557</v>
      </c>
      <c r="P417" s="486">
        <v>0.78837829514664004</v>
      </c>
      <c r="Q417" s="488">
        <f t="shared" si="67"/>
        <v>0.61358303733399278</v>
      </c>
      <c r="R417" s="487">
        <f t="shared" si="68"/>
        <v>0.78837829514664004</v>
      </c>
      <c r="S417" s="489">
        <v>1.4732739257812504</v>
      </c>
      <c r="T417" s="487">
        <f t="shared" si="76"/>
        <v>1.6254826169404124</v>
      </c>
      <c r="U417" s="487">
        <v>0</v>
      </c>
      <c r="V417" s="489">
        <f t="shared" si="69"/>
        <v>0.70954046563197604</v>
      </c>
      <c r="W417" s="489">
        <f t="shared" si="70"/>
        <v>0.63070263611731203</v>
      </c>
      <c r="X417" s="489">
        <f t="shared" si="71"/>
        <v>0.55186480660264803</v>
      </c>
      <c r="Y417" s="489">
        <f t="shared" si="72"/>
        <v>0.8277972099039721</v>
      </c>
      <c r="Z417" s="489">
        <f t="shared" si="73"/>
        <v>1.0511710601955202</v>
      </c>
      <c r="AA417" s="487">
        <v>0.83694833213404607</v>
      </c>
      <c r="AB417" s="485">
        <v>1.9733995361328125</v>
      </c>
      <c r="AC417" s="485">
        <v>1.89370166015625</v>
      </c>
      <c r="AD417" s="489">
        <f t="shared" si="74"/>
        <v>1.6113933563232425</v>
      </c>
      <c r="AE417" s="489">
        <f t="shared" si="75"/>
        <v>1.1138153390786081</v>
      </c>
    </row>
    <row r="418" spans="1:31" x14ac:dyDescent="0.2">
      <c r="A418" s="485">
        <v>1.2623468858654379</v>
      </c>
      <c r="B418" s="485">
        <f t="shared" si="66"/>
        <v>1.5968487874469306</v>
      </c>
      <c r="C418" s="486">
        <v>1.6168146089008713</v>
      </c>
      <c r="D418" s="486">
        <v>1.5768829659929899</v>
      </c>
      <c r="E418" s="487">
        <v>1.0852912255859375</v>
      </c>
      <c r="F418" s="486">
        <v>1.9166118042690423</v>
      </c>
      <c r="G418" s="487">
        <v>0.61961135925292976</v>
      </c>
      <c r="H418" s="487">
        <v>0.79026611633300781</v>
      </c>
      <c r="I418" s="487">
        <v>1.0564319494628907</v>
      </c>
      <c r="J418" s="487">
        <v>1.0482364440917968</v>
      </c>
      <c r="K418" s="487">
        <v>1.3135300231933593</v>
      </c>
      <c r="L418" s="487">
        <v>1.2494955773925782</v>
      </c>
      <c r="M418" s="481">
        <v>0.43643324687594409</v>
      </c>
      <c r="N418" s="481">
        <v>0.43643324687594409</v>
      </c>
      <c r="O418" s="486">
        <v>0.43643324687594409</v>
      </c>
      <c r="P418" s="486">
        <v>0.784147861849538</v>
      </c>
      <c r="Q418" s="488">
        <f t="shared" si="67"/>
        <v>0.61029055436274104</v>
      </c>
      <c r="R418" s="487">
        <f t="shared" si="68"/>
        <v>0.784147861849538</v>
      </c>
      <c r="S418" s="489">
        <v>1.4656969726562501</v>
      </c>
      <c r="T418" s="487">
        <f t="shared" si="76"/>
        <v>1.6168146089008713</v>
      </c>
      <c r="U418" s="487">
        <v>0</v>
      </c>
      <c r="V418" s="489">
        <f t="shared" si="69"/>
        <v>0.70573307566458421</v>
      </c>
      <c r="W418" s="489">
        <f t="shared" si="70"/>
        <v>0.62731828947963042</v>
      </c>
      <c r="X418" s="489">
        <f t="shared" si="71"/>
        <v>0.54890350329467652</v>
      </c>
      <c r="Y418" s="489">
        <f t="shared" si="72"/>
        <v>0.82335525494201489</v>
      </c>
      <c r="Z418" s="489">
        <f t="shared" si="73"/>
        <v>1.0455304824660507</v>
      </c>
      <c r="AA418" s="487">
        <v>0.83264388556229441</v>
      </c>
      <c r="AB418" s="485">
        <v>1.963250244140625</v>
      </c>
      <c r="AC418" s="485">
        <v>1.8839622802734375</v>
      </c>
      <c r="AD418" s="489">
        <f t="shared" si="74"/>
        <v>1.6031060638427737</v>
      </c>
      <c r="AE418" s="489">
        <f t="shared" si="75"/>
        <v>1.1080870583655493</v>
      </c>
    </row>
    <row r="419" spans="1:31" x14ac:dyDescent="0.2">
      <c r="A419" s="485">
        <v>1.2558546196330571</v>
      </c>
      <c r="B419" s="485">
        <f t="shared" si="66"/>
        <v>1.5883337195782716</v>
      </c>
      <c r="C419" s="486">
        <v>1.6081930748933579</v>
      </c>
      <c r="D419" s="486">
        <v>1.5684743642631855</v>
      </c>
      <c r="E419" s="487">
        <v>1.0797095812988282</v>
      </c>
      <c r="F419" s="486">
        <v>1.9063916258028542</v>
      </c>
      <c r="G419" s="487">
        <v>0.61642469848632808</v>
      </c>
      <c r="H419" s="487">
        <v>0.78620175476074217</v>
      </c>
      <c r="I419" s="487">
        <v>1.0509987890625001</v>
      </c>
      <c r="J419" s="487">
        <v>1.0428453186035156</v>
      </c>
      <c r="K419" s="487">
        <v>1.3067744799804688</v>
      </c>
      <c r="L419" s="487">
        <v>1.2430694458007812</v>
      </c>
      <c r="M419" s="481">
        <v>0.43409141730667589</v>
      </c>
      <c r="N419" s="481">
        <v>0.43409141730667589</v>
      </c>
      <c r="O419" s="486">
        <v>0.43409141730667589</v>
      </c>
      <c r="P419" s="486">
        <v>0.77994025240937193</v>
      </c>
      <c r="Q419" s="488">
        <f t="shared" si="67"/>
        <v>0.60701583485802391</v>
      </c>
      <c r="R419" s="487">
        <f t="shared" si="68"/>
        <v>0.77994025240937193</v>
      </c>
      <c r="S419" s="489">
        <v>1.45815888671875</v>
      </c>
      <c r="T419" s="487">
        <f t="shared" si="76"/>
        <v>1.6081930748933579</v>
      </c>
      <c r="U419" s="487">
        <v>0</v>
      </c>
      <c r="V419" s="489">
        <f t="shared" si="69"/>
        <v>0.7019462271684348</v>
      </c>
      <c r="W419" s="489">
        <f t="shared" si="70"/>
        <v>0.62395220192749756</v>
      </c>
      <c r="X419" s="489">
        <f t="shared" si="71"/>
        <v>0.54595817668656033</v>
      </c>
      <c r="Y419" s="489">
        <f t="shared" si="72"/>
        <v>0.81893726502984066</v>
      </c>
      <c r="Z419" s="489">
        <f t="shared" si="73"/>
        <v>1.0399203365458292</v>
      </c>
      <c r="AA419" s="487">
        <v>0.82836161081414472</v>
      </c>
      <c r="AB419" s="485">
        <v>1.9531530761718749</v>
      </c>
      <c r="AC419" s="485">
        <v>1.8742730712890625</v>
      </c>
      <c r="AD419" s="489">
        <f t="shared" si="74"/>
        <v>1.5948612823486328</v>
      </c>
      <c r="AE419" s="489">
        <f t="shared" si="75"/>
        <v>1.1023881617804978</v>
      </c>
    </row>
    <row r="420" spans="1:31" x14ac:dyDescent="0.2">
      <c r="A420" s="485">
        <v>1.2493957432095777</v>
      </c>
      <c r="B420" s="485">
        <f t="shared" si="66"/>
        <v>1.5798638108217617</v>
      </c>
      <c r="C420" s="486">
        <v>1.5996172646342799</v>
      </c>
      <c r="D420" s="486">
        <v>1.5601103570092434</v>
      </c>
      <c r="E420" s="487">
        <v>1.074156710205078</v>
      </c>
      <c r="F420" s="486">
        <v>1.8962256493926748</v>
      </c>
      <c r="G420" s="487">
        <v>0.61325443725585937</v>
      </c>
      <c r="H420" s="487">
        <v>0.78215829223632816</v>
      </c>
      <c r="I420" s="487">
        <v>1.0455934545898438</v>
      </c>
      <c r="J420" s="487">
        <v>1.0374820190429688</v>
      </c>
      <c r="K420" s="487">
        <v>1.3000537487792969</v>
      </c>
      <c r="L420" s="487">
        <v>1.2366763500976563</v>
      </c>
      <c r="M420" s="481">
        <v>0.4317620853133099</v>
      </c>
      <c r="N420" s="481">
        <v>0.4317620853133099</v>
      </c>
      <c r="O420" s="486">
        <v>0.4317620853133099</v>
      </c>
      <c r="P420" s="486">
        <v>0.77575509759999306</v>
      </c>
      <c r="Q420" s="488">
        <f t="shared" si="67"/>
        <v>0.60375859145665145</v>
      </c>
      <c r="R420" s="487">
        <f t="shared" si="68"/>
        <v>0.77575509759999306</v>
      </c>
      <c r="S420" s="489">
        <v>1.4506594726562503</v>
      </c>
      <c r="T420" s="487">
        <f t="shared" si="76"/>
        <v>1.5996172646342799</v>
      </c>
      <c r="U420" s="487">
        <v>0</v>
      </c>
      <c r="V420" s="489">
        <f t="shared" si="69"/>
        <v>0.69817958783999379</v>
      </c>
      <c r="W420" s="489">
        <f t="shared" si="70"/>
        <v>0.62060407807999451</v>
      </c>
      <c r="X420" s="489">
        <f t="shared" si="71"/>
        <v>0.54302856831999513</v>
      </c>
      <c r="Y420" s="489">
        <f t="shared" si="72"/>
        <v>0.8145428524799927</v>
      </c>
      <c r="Z420" s="489">
        <f t="shared" si="73"/>
        <v>1.0343401301333242</v>
      </c>
      <c r="AA420" s="487">
        <v>0.8241013440583882</v>
      </c>
      <c r="AB420" s="485">
        <v>1.9431079101562501</v>
      </c>
      <c r="AC420" s="485">
        <v>1.8646336669921875</v>
      </c>
      <c r="AD420" s="489">
        <f t="shared" si="74"/>
        <v>1.5866587982177738</v>
      </c>
      <c r="AE420" s="489">
        <f t="shared" si="75"/>
        <v>1.0967185016645187</v>
      </c>
    </row>
    <row r="421" spans="1:31" x14ac:dyDescent="0.2">
      <c r="A421" s="485">
        <v>1.2429700848700014</v>
      </c>
      <c r="B421" s="485">
        <f t="shared" si="66"/>
        <v>1.5714393139763883</v>
      </c>
      <c r="C421" s="486">
        <v>1.5910874340834384</v>
      </c>
      <c r="D421" s="486">
        <v>1.5517911938693378</v>
      </c>
      <c r="E421" s="487">
        <v>1.0686322570800781</v>
      </c>
      <c r="F421" s="486">
        <v>1.886114178459547</v>
      </c>
      <c r="G421" s="487">
        <v>0.61010045715332029</v>
      </c>
      <c r="H421" s="487">
        <v>0.77813566955566404</v>
      </c>
      <c r="I421" s="487">
        <v>1.0402159460449218</v>
      </c>
      <c r="J421" s="487">
        <v>1.0321463085937499</v>
      </c>
      <c r="K421" s="487">
        <v>1.2933675927734374</v>
      </c>
      <c r="L421" s="487">
        <v>1.2303160534667967</v>
      </c>
      <c r="M421" s="481">
        <v>0.42944532043457229</v>
      </c>
      <c r="N421" s="481">
        <v>0.42944532043457229</v>
      </c>
      <c r="O421" s="486">
        <v>0.42944532043457229</v>
      </c>
      <c r="P421" s="486">
        <v>0.77159252236294495</v>
      </c>
      <c r="Q421" s="488">
        <f t="shared" si="67"/>
        <v>0.60051892139875862</v>
      </c>
      <c r="R421" s="487">
        <f t="shared" si="68"/>
        <v>0.77159252236294495</v>
      </c>
      <c r="S421" s="489">
        <v>1.4431988281250001</v>
      </c>
      <c r="T421" s="487">
        <f t="shared" si="76"/>
        <v>1.5910874340834384</v>
      </c>
      <c r="U421" s="487">
        <v>0</v>
      </c>
      <c r="V421" s="489">
        <f t="shared" si="69"/>
        <v>0.69443327012665046</v>
      </c>
      <c r="W421" s="489">
        <f t="shared" si="70"/>
        <v>0.61727401789035596</v>
      </c>
      <c r="X421" s="489">
        <f t="shared" si="71"/>
        <v>0.54011476565406147</v>
      </c>
      <c r="Y421" s="489">
        <f t="shared" si="72"/>
        <v>0.8101721484810922</v>
      </c>
      <c r="Z421" s="489">
        <f t="shared" si="73"/>
        <v>1.0287900298172599</v>
      </c>
      <c r="AA421" s="487">
        <v>0.81986297607421876</v>
      </c>
      <c r="AB421" s="485">
        <v>1.9331145019531251</v>
      </c>
      <c r="AC421" s="485">
        <v>1.8550438232421875</v>
      </c>
      <c r="AD421" s="489">
        <f t="shared" si="74"/>
        <v>1.5784987182617189</v>
      </c>
      <c r="AE421" s="489">
        <f t="shared" si="75"/>
        <v>1.0910781518470787</v>
      </c>
    </row>
    <row r="422" spans="1:31" x14ac:dyDescent="0.2">
      <c r="A422" s="485">
        <v>1.2365774737739121</v>
      </c>
      <c r="B422" s="485">
        <f t="shared" si="66"/>
        <v>1.5629226188544023</v>
      </c>
      <c r="C422" s="486">
        <v>1.5824642524766204</v>
      </c>
      <c r="D422" s="486">
        <v>1.543380985232184</v>
      </c>
      <c r="E422" s="487">
        <v>1.0631362219238281</v>
      </c>
      <c r="F422" s="486">
        <v>1.8758920468886193</v>
      </c>
      <c r="G422" s="487">
        <v>0.60696269897460942</v>
      </c>
      <c r="H422" s="487">
        <v>0.7741337091064453</v>
      </c>
      <c r="I422" s="487">
        <v>1.0348661450195311</v>
      </c>
      <c r="J422" s="487">
        <v>1.0268379504394531</v>
      </c>
      <c r="K422" s="487">
        <v>1.2867157751464844</v>
      </c>
      <c r="L422" s="487">
        <v>1.2239885559082031</v>
      </c>
      <c r="M422" s="481">
        <v>0.42710327983710034</v>
      </c>
      <c r="N422" s="481">
        <v>0.42710327983710034</v>
      </c>
      <c r="O422" s="486">
        <v>0.42710327983710034</v>
      </c>
      <c r="P422" s="486">
        <v>0.76738453376441695</v>
      </c>
      <c r="Q422" s="488">
        <f t="shared" si="67"/>
        <v>0.59724390680075867</v>
      </c>
      <c r="R422" s="487">
        <f t="shared" si="68"/>
        <v>0.76738453376441695</v>
      </c>
      <c r="S422" s="489">
        <v>1.4357763671875001</v>
      </c>
      <c r="T422" s="487">
        <f t="shared" si="76"/>
        <v>1.5824642524766204</v>
      </c>
      <c r="U422" s="487">
        <v>0</v>
      </c>
      <c r="V422" s="489">
        <f t="shared" si="69"/>
        <v>0.69064608038797526</v>
      </c>
      <c r="W422" s="489">
        <f t="shared" si="70"/>
        <v>0.61390762701153356</v>
      </c>
      <c r="X422" s="489">
        <f t="shared" si="71"/>
        <v>0.53716917363509187</v>
      </c>
      <c r="Y422" s="489">
        <f t="shared" si="72"/>
        <v>0.8057537604526378</v>
      </c>
      <c r="Z422" s="489">
        <f t="shared" si="73"/>
        <v>1.023179378352556</v>
      </c>
      <c r="AA422" s="487">
        <v>0.81564639764083058</v>
      </c>
      <c r="AB422" s="485">
        <v>1.9231724853515626</v>
      </c>
      <c r="AC422" s="485">
        <v>1.8455031738281249</v>
      </c>
      <c r="AD422" s="489">
        <f t="shared" si="74"/>
        <v>1.5703804016113283</v>
      </c>
      <c r="AE422" s="489">
        <f t="shared" si="75"/>
        <v>1.0854666693513741</v>
      </c>
    </row>
    <row r="423" spans="1:31" x14ac:dyDescent="0.2">
      <c r="A423" s="485">
        <v>1.2302177399589564</v>
      </c>
      <c r="B423" s="485">
        <f t="shared" si="66"/>
        <v>1.5545882166994838</v>
      </c>
      <c r="C423" s="486">
        <v>1.5740256430939055</v>
      </c>
      <c r="D423" s="486">
        <v>1.5351507903050621</v>
      </c>
      <c r="E423" s="487">
        <v>1.0576686047363282</v>
      </c>
      <c r="F423" s="486">
        <v>1.8658887117718477</v>
      </c>
      <c r="G423" s="487">
        <v>0.60384110351562503</v>
      </c>
      <c r="H423" s="487">
        <v>0.7701523516845703</v>
      </c>
      <c r="I423" s="487">
        <v>1.0295438146972657</v>
      </c>
      <c r="J423" s="487">
        <v>1.0215569445800781</v>
      </c>
      <c r="K423" s="487">
        <v>1.2800981774902342</v>
      </c>
      <c r="L423" s="487">
        <v>1.2176935021972657</v>
      </c>
      <c r="M423" s="481">
        <v>0.42481144614831456</v>
      </c>
      <c r="N423" s="481">
        <v>0.42481144614831456</v>
      </c>
      <c r="O423" s="486">
        <v>0.42481144614831456</v>
      </c>
      <c r="P423" s="486">
        <v>0.76326675286747514</v>
      </c>
      <c r="Q423" s="488">
        <f t="shared" si="67"/>
        <v>0.5940390995078948</v>
      </c>
      <c r="R423" s="487">
        <f t="shared" si="68"/>
        <v>0.76326675286747514</v>
      </c>
      <c r="S423" s="489">
        <v>1.4283921875000001</v>
      </c>
      <c r="T423" s="487">
        <f t="shared" si="76"/>
        <v>1.5740256430939055</v>
      </c>
      <c r="U423" s="487">
        <v>0</v>
      </c>
      <c r="V423" s="489">
        <f t="shared" si="69"/>
        <v>0.68694007758072761</v>
      </c>
      <c r="W423" s="489">
        <f t="shared" si="70"/>
        <v>0.6106134022939802</v>
      </c>
      <c r="X423" s="489">
        <f t="shared" si="71"/>
        <v>0.53428672700723256</v>
      </c>
      <c r="Y423" s="489">
        <f t="shared" si="72"/>
        <v>0.8014300905108489</v>
      </c>
      <c r="Z423" s="489">
        <f t="shared" si="73"/>
        <v>1.0176890038233002</v>
      </c>
      <c r="AA423" s="487">
        <v>0.8114514995374178</v>
      </c>
      <c r="AB423" s="485">
        <v>1.9132816162109374</v>
      </c>
      <c r="AC423" s="485">
        <v>1.8360118408203125</v>
      </c>
      <c r="AD423" s="489">
        <f t="shared" si="74"/>
        <v>1.562303955078125</v>
      </c>
      <c r="AE423" s="489">
        <f t="shared" si="75"/>
        <v>1.0798841280068725</v>
      </c>
    </row>
    <row r="424" spans="1:31" x14ac:dyDescent="0.2">
      <c r="A424" s="485">
        <v>1.2238907143363613</v>
      </c>
      <c r="B424" s="485">
        <f t="shared" si="66"/>
        <v>1.5462984999291329</v>
      </c>
      <c r="C424" s="486">
        <v>1.5656322778089042</v>
      </c>
      <c r="D424" s="486">
        <v>1.5269647220493618</v>
      </c>
      <c r="E424" s="487">
        <v>1.0522289318847655</v>
      </c>
      <c r="F424" s="486">
        <v>1.8559390101213218</v>
      </c>
      <c r="G424" s="487">
        <v>0.60073555236816401</v>
      </c>
      <c r="H424" s="487">
        <v>0.7661914196777343</v>
      </c>
      <c r="I424" s="487">
        <v>1.0242488366699218</v>
      </c>
      <c r="J424" s="487">
        <v>1.0163030541992188</v>
      </c>
      <c r="K424" s="487">
        <v>1.2735145629882814</v>
      </c>
      <c r="L424" s="487">
        <v>1.2114308923339843</v>
      </c>
      <c r="M424" s="481">
        <v>0.42253197726487163</v>
      </c>
      <c r="N424" s="481">
        <v>0.42253197726487163</v>
      </c>
      <c r="O424" s="486">
        <v>0.42253197726487163</v>
      </c>
      <c r="P424" s="486">
        <v>0.75917118804994788</v>
      </c>
      <c r="Q424" s="488">
        <f t="shared" si="67"/>
        <v>0.59085158265740978</v>
      </c>
      <c r="R424" s="487">
        <f t="shared" si="68"/>
        <v>0.75917118804994788</v>
      </c>
      <c r="S424" s="489">
        <v>1.42104599609375</v>
      </c>
      <c r="T424" s="487">
        <f t="shared" si="76"/>
        <v>1.5656322778089042</v>
      </c>
      <c r="U424" s="487">
        <v>0</v>
      </c>
      <c r="V424" s="489">
        <f t="shared" si="69"/>
        <v>0.68325406924495313</v>
      </c>
      <c r="W424" s="489">
        <f t="shared" si="70"/>
        <v>0.60733695043995839</v>
      </c>
      <c r="X424" s="489">
        <f t="shared" si="71"/>
        <v>0.53141983163496342</v>
      </c>
      <c r="Y424" s="489">
        <f t="shared" si="72"/>
        <v>0.79712974745244536</v>
      </c>
      <c r="Z424" s="489">
        <f t="shared" si="73"/>
        <v>1.0122282507332638</v>
      </c>
      <c r="AA424" s="487">
        <v>0.80727817254317435</v>
      </c>
      <c r="AB424" s="485">
        <v>1.9034415283203125</v>
      </c>
      <c r="AC424" s="485">
        <v>1.8265692138671874</v>
      </c>
      <c r="AD424" s="489">
        <f t="shared" si="74"/>
        <v>1.5542690582275391</v>
      </c>
      <c r="AE424" s="489">
        <f t="shared" si="75"/>
        <v>1.0743303063251715</v>
      </c>
    </row>
    <row r="425" spans="1:31" x14ac:dyDescent="0.2">
      <c r="A425" s="485">
        <v>1.2175962286876747</v>
      </c>
      <c r="B425" s="485">
        <f t="shared" si="66"/>
        <v>1.5380527471359442</v>
      </c>
      <c r="C425" s="486">
        <v>1.5572834261942632</v>
      </c>
      <c r="D425" s="486">
        <v>1.518822068077625</v>
      </c>
      <c r="E425" s="487">
        <v>1.0468173217773438</v>
      </c>
      <c r="F425" s="486">
        <v>1.8460420760704916</v>
      </c>
      <c r="G425" s="487">
        <v>0.59764598632812505</v>
      </c>
      <c r="H425" s="487">
        <v>0.76225091308593751</v>
      </c>
      <c r="I425" s="487">
        <v>1.0189809741210938</v>
      </c>
      <c r="J425" s="487">
        <v>1.0110761608886718</v>
      </c>
      <c r="K425" s="487">
        <v>1.2669648132324218</v>
      </c>
      <c r="L425" s="487">
        <v>1.205200489501953</v>
      </c>
      <c r="M425" s="481">
        <v>0.42026467315881511</v>
      </c>
      <c r="N425" s="481">
        <v>0.42026467315881511</v>
      </c>
      <c r="O425" s="486">
        <v>0.42026467315881511</v>
      </c>
      <c r="P425" s="486">
        <v>0.75509747991782583</v>
      </c>
      <c r="Q425" s="488">
        <f t="shared" si="67"/>
        <v>0.58768107653832047</v>
      </c>
      <c r="R425" s="487">
        <f t="shared" si="68"/>
        <v>0.75509747991782583</v>
      </c>
      <c r="S425" s="489">
        <v>1.4137375000000001</v>
      </c>
      <c r="T425" s="487">
        <f t="shared" si="76"/>
        <v>1.5572834261942632</v>
      </c>
      <c r="U425" s="487">
        <v>0</v>
      </c>
      <c r="V425" s="489">
        <f t="shared" si="69"/>
        <v>0.67958773192604327</v>
      </c>
      <c r="W425" s="489">
        <f t="shared" si="70"/>
        <v>0.60407798393426071</v>
      </c>
      <c r="X425" s="489">
        <f t="shared" si="71"/>
        <v>0.52856823594247804</v>
      </c>
      <c r="Y425" s="489">
        <f t="shared" si="72"/>
        <v>0.79285235391371711</v>
      </c>
      <c r="Z425" s="489">
        <f t="shared" si="73"/>
        <v>1.0067966398904344</v>
      </c>
      <c r="AA425" s="487">
        <v>0.80312630743729441</v>
      </c>
      <c r="AB425" s="485">
        <v>1.8936520996093751</v>
      </c>
      <c r="AC425" s="485">
        <v>1.8171751708984376</v>
      </c>
      <c r="AD425" s="489">
        <f t="shared" si="74"/>
        <v>1.5462753906250002</v>
      </c>
      <c r="AE425" s="489">
        <f t="shared" si="75"/>
        <v>1.068804982817869</v>
      </c>
    </row>
    <row r="426" spans="1:31" x14ac:dyDescent="0.2">
      <c r="A426" s="485">
        <v>1.2113341156598763</v>
      </c>
      <c r="B426" s="485">
        <f t="shared" si="66"/>
        <v>1.5298512044285859</v>
      </c>
      <c r="C426" s="486">
        <v>1.5489793374358141</v>
      </c>
      <c r="D426" s="486">
        <v>1.5107230714213578</v>
      </c>
      <c r="E426" s="487">
        <v>1.0414335375976562</v>
      </c>
      <c r="F426" s="486">
        <v>1.8361982050103693</v>
      </c>
      <c r="G426" s="487">
        <v>0.59457228698730458</v>
      </c>
      <c r="H426" s="487">
        <v>0.75833065429687496</v>
      </c>
      <c r="I426" s="487">
        <v>1.0137404638671876</v>
      </c>
      <c r="J426" s="487">
        <v>1.0058762646484374</v>
      </c>
      <c r="K426" s="487">
        <v>1.2604488098144531</v>
      </c>
      <c r="L426" s="487">
        <v>1.1990021752929687</v>
      </c>
      <c r="M426" s="481">
        <v>0.4180096015171218</v>
      </c>
      <c r="N426" s="481">
        <v>0.4180096015171218</v>
      </c>
      <c r="O426" s="486">
        <v>0.4180096015171218</v>
      </c>
      <c r="P426" s="486">
        <v>0.7510457500855795</v>
      </c>
      <c r="Q426" s="488">
        <f t="shared" si="67"/>
        <v>0.58452767580135068</v>
      </c>
      <c r="R426" s="487">
        <f t="shared" si="68"/>
        <v>0.7510457500855795</v>
      </c>
      <c r="S426" s="489">
        <v>1.40646669921875</v>
      </c>
      <c r="T426" s="487">
        <f t="shared" si="76"/>
        <v>1.5489793374358141</v>
      </c>
      <c r="U426" s="487">
        <v>0</v>
      </c>
      <c r="V426" s="489">
        <f t="shared" si="69"/>
        <v>0.67594117507702156</v>
      </c>
      <c r="W426" s="489">
        <f t="shared" si="70"/>
        <v>0.60083660006846362</v>
      </c>
      <c r="X426" s="489">
        <f t="shared" si="71"/>
        <v>0.52573202505990557</v>
      </c>
      <c r="Y426" s="489">
        <f t="shared" si="72"/>
        <v>0.78859803758985847</v>
      </c>
      <c r="Z426" s="489">
        <f t="shared" si="73"/>
        <v>1.0013943334474393</v>
      </c>
      <c r="AA426" s="487">
        <v>0.798995794998972</v>
      </c>
      <c r="AB426" s="485">
        <v>1.8839130859375</v>
      </c>
      <c r="AC426" s="485">
        <v>1.8078294677734374</v>
      </c>
      <c r="AD426" s="489">
        <f t="shared" si="74"/>
        <v>1.5383229522705077</v>
      </c>
      <c r="AE426" s="489">
        <f t="shared" si="75"/>
        <v>1.0633081574849652</v>
      </c>
    </row>
    <row r="427" spans="1:31" x14ac:dyDescent="0.2">
      <c r="A427" s="485">
        <v>1.2051042087592649</v>
      </c>
      <c r="B427" s="485">
        <f t="shared" si="66"/>
        <v>1.5215599034701346</v>
      </c>
      <c r="C427" s="486">
        <v>1.5405843681551905</v>
      </c>
      <c r="D427" s="486">
        <v>1.5025354387850784</v>
      </c>
      <c r="E427" s="487">
        <v>1.0360774609375001</v>
      </c>
      <c r="F427" s="486">
        <v>1.8262466019439811</v>
      </c>
      <c r="G427" s="487">
        <v>0.59151439514160153</v>
      </c>
      <c r="H427" s="487">
        <v>0.75443052490234375</v>
      </c>
      <c r="I427" s="487">
        <v>1.0085267138671874</v>
      </c>
      <c r="J427" s="487">
        <v>1.0007030102539063</v>
      </c>
      <c r="K427" s="487">
        <v>1.2539663159179688</v>
      </c>
      <c r="L427" s="487">
        <v>1.1928357128906248</v>
      </c>
      <c r="M427" s="481">
        <v>0.41572992722495444</v>
      </c>
      <c r="N427" s="481">
        <v>0.41572992722495444</v>
      </c>
      <c r="O427" s="486">
        <v>0.41572992722495444</v>
      </c>
      <c r="P427" s="486">
        <v>0.74694981620631562</v>
      </c>
      <c r="Q427" s="488">
        <f t="shared" si="67"/>
        <v>0.58133987171563506</v>
      </c>
      <c r="R427" s="487">
        <f t="shared" si="68"/>
        <v>0.74694981620631562</v>
      </c>
      <c r="S427" s="489">
        <v>1.3992331054687503</v>
      </c>
      <c r="T427" s="487">
        <f t="shared" si="76"/>
        <v>1.5405843681551905</v>
      </c>
      <c r="U427" s="487">
        <v>0</v>
      </c>
      <c r="V427" s="489">
        <f t="shared" si="69"/>
        <v>0.67225483458568402</v>
      </c>
      <c r="W427" s="489">
        <f t="shared" si="70"/>
        <v>0.59755985296505254</v>
      </c>
      <c r="X427" s="489">
        <f t="shared" si="71"/>
        <v>0.52286487134442095</v>
      </c>
      <c r="Y427" s="489">
        <f t="shared" si="72"/>
        <v>0.78429730701663136</v>
      </c>
      <c r="Z427" s="489">
        <f t="shared" si="73"/>
        <v>0.99593308827508753</v>
      </c>
      <c r="AA427" s="487">
        <v>0.79488652600740128</v>
      </c>
      <c r="AB427" s="485">
        <v>1.87422412109375</v>
      </c>
      <c r="AC427" s="485">
        <v>1.79853173828125</v>
      </c>
      <c r="AD427" s="489">
        <f t="shared" si="74"/>
        <v>1.5304112091064457</v>
      </c>
      <c r="AE427" s="489">
        <f t="shared" si="75"/>
        <v>1.0578394611791235</v>
      </c>
    </row>
    <row r="428" spans="1:31" x14ac:dyDescent="0.2">
      <c r="A428" s="485">
        <v>1.1989063423498301</v>
      </c>
      <c r="B428" s="485">
        <f t="shared" si="66"/>
        <v>1.5137111823618561</v>
      </c>
      <c r="C428" s="486">
        <v>1.5326375124173084</v>
      </c>
      <c r="D428" s="486">
        <v>1.4947848523064036</v>
      </c>
      <c r="E428" s="487">
        <v>1.0307489733886719</v>
      </c>
      <c r="F428" s="486">
        <v>1.816826203692878</v>
      </c>
      <c r="G428" s="487">
        <v>0.58847225158691407</v>
      </c>
      <c r="H428" s="487">
        <v>0.75055046569824213</v>
      </c>
      <c r="I428" s="487">
        <v>1.0033399609375</v>
      </c>
      <c r="J428" s="487">
        <v>0.9955563977050782</v>
      </c>
      <c r="K428" s="487">
        <v>1.2475170947265624</v>
      </c>
      <c r="L428" s="487">
        <v>1.1867008654785156</v>
      </c>
      <c r="M428" s="481">
        <v>0.41357201057359017</v>
      </c>
      <c r="N428" s="481">
        <v>0.41357201057359017</v>
      </c>
      <c r="O428" s="486">
        <v>0.41357201057359017</v>
      </c>
      <c r="P428" s="486">
        <v>0.74307264658111094</v>
      </c>
      <c r="Q428" s="488">
        <f t="shared" si="67"/>
        <v>0.57832232857735055</v>
      </c>
      <c r="R428" s="487">
        <f t="shared" si="68"/>
        <v>0.74307264658111094</v>
      </c>
      <c r="S428" s="489">
        <v>1.3920368164062502</v>
      </c>
      <c r="T428" s="487">
        <f t="shared" si="76"/>
        <v>1.5326375124173084</v>
      </c>
      <c r="U428" s="487">
        <v>0</v>
      </c>
      <c r="V428" s="489">
        <f t="shared" si="69"/>
        <v>0.66876538192299984</v>
      </c>
      <c r="W428" s="489">
        <f t="shared" si="70"/>
        <v>0.59445811726488873</v>
      </c>
      <c r="X428" s="489">
        <f t="shared" si="71"/>
        <v>0.52015085260677763</v>
      </c>
      <c r="Y428" s="489">
        <f t="shared" si="72"/>
        <v>0.78022627891016649</v>
      </c>
      <c r="Z428" s="489">
        <f t="shared" si="73"/>
        <v>0.99076352877481466</v>
      </c>
      <c r="AA428" s="487">
        <v>0.79079839124177631</v>
      </c>
      <c r="AB428" s="485">
        <v>1.8645849609375</v>
      </c>
      <c r="AC428" s="485">
        <v>1.7892819824218751</v>
      </c>
      <c r="AD428" s="489">
        <f t="shared" si="74"/>
        <v>1.5225402679443363</v>
      </c>
      <c r="AE428" s="489">
        <f t="shared" si="75"/>
        <v>1.0523989677298107</v>
      </c>
    </row>
    <row r="429" spans="1:31" x14ac:dyDescent="0.2">
      <c r="A429" s="485">
        <v>1.1927403516471387</v>
      </c>
      <c r="B429" s="485">
        <f t="shared" si="66"/>
        <v>1.5059036302225459</v>
      </c>
      <c r="C429" s="486">
        <v>1.5247323403948689</v>
      </c>
      <c r="D429" s="486">
        <v>1.4870749200502229</v>
      </c>
      <c r="E429" s="487">
        <v>1.0254478381347656</v>
      </c>
      <c r="F429" s="486">
        <v>1.8074552183433055</v>
      </c>
      <c r="G429" s="487">
        <v>0.58544573791503907</v>
      </c>
      <c r="H429" s="487">
        <v>0.74669035827636709</v>
      </c>
      <c r="I429" s="487">
        <v>0.99817973144531236</v>
      </c>
      <c r="J429" s="487">
        <v>0.99043619018554685</v>
      </c>
      <c r="K429" s="487">
        <v>1.2411010278320314</v>
      </c>
      <c r="L429" s="487">
        <v>1.1805976330566406</v>
      </c>
      <c r="M429" s="481">
        <v>0.4114254837997991</v>
      </c>
      <c r="N429" s="481">
        <v>0.4114254837997991</v>
      </c>
      <c r="O429" s="486">
        <v>0.4114254837997991</v>
      </c>
      <c r="P429" s="486">
        <v>0.73921594136417479</v>
      </c>
      <c r="Q429" s="488">
        <f t="shared" si="67"/>
        <v>0.57532071258198691</v>
      </c>
      <c r="R429" s="487">
        <f t="shared" si="68"/>
        <v>0.73921594136417479</v>
      </c>
      <c r="S429" s="489">
        <v>1.3848775390625001</v>
      </c>
      <c r="T429" s="487">
        <f t="shared" si="76"/>
        <v>1.5247323403948689</v>
      </c>
      <c r="U429" s="487">
        <v>0</v>
      </c>
      <c r="V429" s="489">
        <f t="shared" si="69"/>
        <v>0.66529434722775738</v>
      </c>
      <c r="W429" s="489">
        <f t="shared" si="70"/>
        <v>0.59137275309133985</v>
      </c>
      <c r="X429" s="489">
        <f t="shared" si="71"/>
        <v>0.51745115895492233</v>
      </c>
      <c r="Y429" s="489">
        <f t="shared" si="72"/>
        <v>0.77617673843238355</v>
      </c>
      <c r="Z429" s="489">
        <f t="shared" si="73"/>
        <v>0.98562125515223309</v>
      </c>
      <c r="AA429" s="487">
        <v>0.78673128148129112</v>
      </c>
      <c r="AB429" s="485">
        <v>1.8549953613281249</v>
      </c>
      <c r="AC429" s="485">
        <v>1.78007958984375</v>
      </c>
      <c r="AD429" s="489">
        <f t="shared" si="74"/>
        <v>1.5147098083496096</v>
      </c>
      <c r="AE429" s="489">
        <f t="shared" si="75"/>
        <v>1.046986455648625</v>
      </c>
    </row>
    <row r="430" spans="1:31" x14ac:dyDescent="0.2">
      <c r="A430" s="485">
        <v>1.1866060727134464</v>
      </c>
      <c r="B430" s="485">
        <f t="shared" si="66"/>
        <v>1.4978732861035096</v>
      </c>
      <c r="C430" s="486">
        <v>1.5166015907658337</v>
      </c>
      <c r="D430" s="486">
        <v>1.4791449814411854</v>
      </c>
      <c r="E430" s="487">
        <v>1.0201739367675779</v>
      </c>
      <c r="F430" s="486">
        <v>1.7978168277506088</v>
      </c>
      <c r="G430" s="487">
        <v>0.582434794921875</v>
      </c>
      <c r="H430" s="487">
        <v>0.74285014343261713</v>
      </c>
      <c r="I430" s="487">
        <v>0.99304608459472654</v>
      </c>
      <c r="J430" s="487">
        <v>0.98534232849121095</v>
      </c>
      <c r="K430" s="487">
        <v>1.2347181152343749</v>
      </c>
      <c r="L430" s="487">
        <v>1.1745257788085937</v>
      </c>
      <c r="M430" s="481">
        <v>0.40921777707238455</v>
      </c>
      <c r="N430" s="481">
        <v>0.40921777707238455</v>
      </c>
      <c r="O430" s="486">
        <v>0.40921777707238455</v>
      </c>
      <c r="P430" s="486">
        <v>0.73524931296845741</v>
      </c>
      <c r="Q430" s="488">
        <f t="shared" si="67"/>
        <v>0.57223354502042101</v>
      </c>
      <c r="R430" s="487">
        <f t="shared" si="68"/>
        <v>0.73524931296845741</v>
      </c>
      <c r="S430" s="489">
        <v>1.3777550781250001</v>
      </c>
      <c r="T430" s="487">
        <f t="shared" si="76"/>
        <v>1.5166015907658337</v>
      </c>
      <c r="U430" s="487">
        <v>0</v>
      </c>
      <c r="V430" s="489">
        <f t="shared" si="69"/>
        <v>0.66172438167161174</v>
      </c>
      <c r="W430" s="489">
        <f t="shared" si="70"/>
        <v>0.58819945037476595</v>
      </c>
      <c r="X430" s="489">
        <f t="shared" si="71"/>
        <v>0.51467451907792017</v>
      </c>
      <c r="Y430" s="489">
        <f t="shared" si="72"/>
        <v>0.77201177861688031</v>
      </c>
      <c r="Z430" s="489">
        <f t="shared" si="73"/>
        <v>0.98033241729127663</v>
      </c>
      <c r="AA430" s="487">
        <v>0.78268508750513976</v>
      </c>
      <c r="AB430" s="485">
        <v>1.8454550781250001</v>
      </c>
      <c r="AC430" s="485">
        <v>1.7709246826171876</v>
      </c>
      <c r="AD430" s="489">
        <f t="shared" si="74"/>
        <v>1.5069196166992189</v>
      </c>
      <c r="AE430" s="489">
        <f t="shared" si="75"/>
        <v>1.0416017772766319</v>
      </c>
    </row>
    <row r="431" spans="1:31" x14ac:dyDescent="0.2">
      <c r="A431" s="485">
        <v>1.1805033424552529</v>
      </c>
      <c r="B431" s="485">
        <f t="shared" si="66"/>
        <v>1.4898859971440996</v>
      </c>
      <c r="C431" s="486">
        <v>1.508514434626439</v>
      </c>
      <c r="D431" s="486">
        <v>1.4712575596617603</v>
      </c>
      <c r="E431" s="487">
        <v>1.0149271508789062</v>
      </c>
      <c r="F431" s="486">
        <v>1.788230113952749</v>
      </c>
      <c r="G431" s="487">
        <v>0.57943930419921874</v>
      </c>
      <c r="H431" s="487">
        <v>0.73902964355468748</v>
      </c>
      <c r="I431" s="487">
        <v>0.98793884277343746</v>
      </c>
      <c r="J431" s="487">
        <v>0.98027475341796866</v>
      </c>
      <c r="K431" s="487">
        <v>1.2283678833007812</v>
      </c>
      <c r="L431" s="487">
        <v>1.1684851843261719</v>
      </c>
      <c r="M431" s="481">
        <v>0.40702198127204581</v>
      </c>
      <c r="N431" s="481">
        <v>0.40702198127204581</v>
      </c>
      <c r="O431" s="486">
        <v>0.40702198127204581</v>
      </c>
      <c r="P431" s="486">
        <v>0.73130408516049672</v>
      </c>
      <c r="Q431" s="488">
        <f t="shared" si="67"/>
        <v>0.56916303321627126</v>
      </c>
      <c r="R431" s="487">
        <f t="shared" si="68"/>
        <v>0.73130408516049672</v>
      </c>
      <c r="S431" s="489">
        <v>1.3706692382812502</v>
      </c>
      <c r="T431" s="487">
        <f t="shared" si="76"/>
        <v>1.508514434626439</v>
      </c>
      <c r="U431" s="487">
        <v>0</v>
      </c>
      <c r="V431" s="489">
        <f t="shared" si="69"/>
        <v>0.65817367664444704</v>
      </c>
      <c r="W431" s="489">
        <f t="shared" si="70"/>
        <v>0.58504326812839735</v>
      </c>
      <c r="X431" s="489">
        <f t="shared" si="71"/>
        <v>0.51191285961234767</v>
      </c>
      <c r="Y431" s="489">
        <f t="shared" si="72"/>
        <v>0.76786928941852151</v>
      </c>
      <c r="Z431" s="489">
        <f t="shared" si="73"/>
        <v>0.97507211354732903</v>
      </c>
      <c r="AA431" s="487">
        <v>0.77865975470291926</v>
      </c>
      <c r="AB431" s="485">
        <v>1.8359639892578126</v>
      </c>
      <c r="AC431" s="485">
        <v>1.76181689453125</v>
      </c>
      <c r="AD431" s="489">
        <f t="shared" si="74"/>
        <v>1.4991694793701174</v>
      </c>
      <c r="AE431" s="489">
        <f t="shared" si="75"/>
        <v>1.0362447849548966</v>
      </c>
    </row>
    <row r="432" spans="1:31" x14ac:dyDescent="0.2">
      <c r="A432" s="485">
        <v>1.174431998616783</v>
      </c>
      <c r="B432" s="485">
        <f t="shared" si="66"/>
        <v>1.4819410682555008</v>
      </c>
      <c r="C432" s="486">
        <v>1.5004701681969903</v>
      </c>
      <c r="D432" s="486">
        <v>1.463411968314011</v>
      </c>
      <c r="E432" s="487">
        <v>1.009707362060547</v>
      </c>
      <c r="F432" s="486">
        <v>1.7786942426719667</v>
      </c>
      <c r="G432" s="487">
        <v>0.57645926574707029</v>
      </c>
      <c r="H432" s="487">
        <v>0.73522879943847652</v>
      </c>
      <c r="I432" s="487">
        <v>0.98285788757324222</v>
      </c>
      <c r="J432" s="487">
        <v>0.97523316894531242</v>
      </c>
      <c r="K432" s="487">
        <v>1.2220504504394529</v>
      </c>
      <c r="L432" s="487">
        <v>1.1624757312011718</v>
      </c>
      <c r="M432" s="481">
        <v>0.40483790371330808</v>
      </c>
      <c r="N432" s="481">
        <v>0.40483790371330808</v>
      </c>
      <c r="O432" s="486">
        <v>0.40483790371330808</v>
      </c>
      <c r="P432" s="486">
        <v>0.72737991173865679</v>
      </c>
      <c r="Q432" s="488">
        <f t="shared" si="67"/>
        <v>0.56610890772598244</v>
      </c>
      <c r="R432" s="487">
        <f t="shared" si="68"/>
        <v>0.72737991173865679</v>
      </c>
      <c r="S432" s="489">
        <v>1.3636198242187501</v>
      </c>
      <c r="T432" s="487">
        <f t="shared" si="76"/>
        <v>1.5004701681969903</v>
      </c>
      <c r="U432" s="487">
        <v>0</v>
      </c>
      <c r="V432" s="489">
        <f t="shared" si="69"/>
        <v>0.65464192056479109</v>
      </c>
      <c r="W432" s="489">
        <f t="shared" si="70"/>
        <v>0.5819039293909255</v>
      </c>
      <c r="X432" s="489">
        <f t="shared" si="71"/>
        <v>0.50916593821705969</v>
      </c>
      <c r="Y432" s="489">
        <f t="shared" si="72"/>
        <v>0.76374890732558964</v>
      </c>
      <c r="Z432" s="489">
        <f t="shared" si="73"/>
        <v>0.96983988231820906</v>
      </c>
      <c r="AA432" s="487">
        <v>0.77465511924342101</v>
      </c>
      <c r="AB432" s="485">
        <v>1.8265216064453125</v>
      </c>
      <c r="AC432" s="485">
        <v>1.7527558593749999</v>
      </c>
      <c r="AD432" s="489">
        <f t="shared" si="74"/>
        <v>1.4914591827392578</v>
      </c>
      <c r="AE432" s="489">
        <f t="shared" si="75"/>
        <v>1.0309153310244841</v>
      </c>
    </row>
    <row r="433" spans="1:31" x14ac:dyDescent="0.2">
      <c r="A433" s="485">
        <v>1.168391879777948</v>
      </c>
      <c r="B433" s="485">
        <f t="shared" si="66"/>
        <v>1.474038736567775</v>
      </c>
      <c r="C433" s="486">
        <v>1.4924690315724494</v>
      </c>
      <c r="D433" s="486">
        <v>1.4556084415631005</v>
      </c>
      <c r="E433" s="487">
        <v>1.0045144519042968</v>
      </c>
      <c r="F433" s="486">
        <v>1.7692094985227358</v>
      </c>
      <c r="G433" s="487">
        <v>0.57349450195312501</v>
      </c>
      <c r="H433" s="487">
        <v>0.73144749267578124</v>
      </c>
      <c r="I433" s="487">
        <v>0.97780304138183582</v>
      </c>
      <c r="J433" s="487">
        <v>0.97021751586914051</v>
      </c>
      <c r="K433" s="487">
        <v>1.2157653430175781</v>
      </c>
      <c r="L433" s="487">
        <v>1.1564970642089842</v>
      </c>
      <c r="M433" s="481">
        <v>0.40266560959854303</v>
      </c>
      <c r="N433" s="481">
        <v>0.40266560959854303</v>
      </c>
      <c r="O433" s="486">
        <v>0.40266560959854303</v>
      </c>
      <c r="P433" s="486">
        <v>0.72347690985327207</v>
      </c>
      <c r="Q433" s="488">
        <f t="shared" si="67"/>
        <v>0.56307125972590755</v>
      </c>
      <c r="R433" s="487">
        <f t="shared" si="68"/>
        <v>0.72347690985327207</v>
      </c>
      <c r="S433" s="489">
        <v>1.3566066406250001</v>
      </c>
      <c r="T433" s="487">
        <f t="shared" si="76"/>
        <v>1.4924690315724494</v>
      </c>
      <c r="U433" s="487">
        <v>0</v>
      </c>
      <c r="V433" s="489">
        <f t="shared" si="69"/>
        <v>0.65112921886794484</v>
      </c>
      <c r="W433" s="489">
        <f t="shared" si="70"/>
        <v>0.57878152788261772</v>
      </c>
      <c r="X433" s="489">
        <f t="shared" si="71"/>
        <v>0.50643383689729038</v>
      </c>
      <c r="Y433" s="489">
        <f t="shared" si="72"/>
        <v>0.75965075534593562</v>
      </c>
      <c r="Z433" s="489">
        <f t="shared" si="73"/>
        <v>0.96463587980436283</v>
      </c>
      <c r="AA433" s="487">
        <v>0.77067107190583883</v>
      </c>
      <c r="AB433" s="485">
        <v>1.8171278076171875</v>
      </c>
      <c r="AC433" s="485">
        <v>1.7437414550781249</v>
      </c>
      <c r="AD433" s="489">
        <f t="shared" si="74"/>
        <v>1.4837885131835939</v>
      </c>
      <c r="AE433" s="489">
        <f t="shared" si="75"/>
        <v>1.02561326782646</v>
      </c>
    </row>
    <row r="434" spans="1:31" x14ac:dyDescent="0.2">
      <c r="A434" s="485">
        <v>1.1623828253478277</v>
      </c>
      <c r="B434" s="485">
        <f t="shared" si="66"/>
        <v>1.4660499212150666</v>
      </c>
      <c r="C434" s="486">
        <v>1.4843803299548581</v>
      </c>
      <c r="D434" s="486">
        <v>1.4477195124752751</v>
      </c>
      <c r="E434" s="487">
        <v>0.99934818359374999</v>
      </c>
      <c r="F434" s="486">
        <v>1.7596209526770092</v>
      </c>
      <c r="G434" s="487">
        <v>0.57054501281738279</v>
      </c>
      <c r="H434" s="487">
        <v>0.72768566406250001</v>
      </c>
      <c r="I434" s="487">
        <v>0.9727741857910156</v>
      </c>
      <c r="J434" s="487">
        <v>0.96522767578125002</v>
      </c>
      <c r="K434" s="487">
        <v>1.2095125610351563</v>
      </c>
      <c r="L434" s="487">
        <v>1.1505491833496093</v>
      </c>
      <c r="M434" s="481">
        <v>0.40046961592947411</v>
      </c>
      <c r="N434" s="481">
        <v>0.40046961592947411</v>
      </c>
      <c r="O434" s="486">
        <v>0.40046961592947411</v>
      </c>
      <c r="P434" s="486">
        <v>0.71953132653082419</v>
      </c>
      <c r="Q434" s="488">
        <f t="shared" si="67"/>
        <v>0.56000047123014918</v>
      </c>
      <c r="R434" s="487">
        <f t="shared" si="68"/>
        <v>0.71953132653082419</v>
      </c>
      <c r="S434" s="489">
        <v>1.34962958984375</v>
      </c>
      <c r="T434" s="487">
        <f t="shared" si="76"/>
        <v>1.4843803299548581</v>
      </c>
      <c r="U434" s="487">
        <v>0</v>
      </c>
      <c r="V434" s="489">
        <f t="shared" si="69"/>
        <v>0.64757819387774174</v>
      </c>
      <c r="W434" s="489">
        <f t="shared" si="70"/>
        <v>0.5756250612246594</v>
      </c>
      <c r="X434" s="489">
        <f t="shared" si="71"/>
        <v>0.50367192857157694</v>
      </c>
      <c r="Y434" s="489">
        <f t="shared" si="72"/>
        <v>0.75550789285736542</v>
      </c>
      <c r="Z434" s="489">
        <f t="shared" si="73"/>
        <v>0.95937510204109899</v>
      </c>
      <c r="AA434" s="487">
        <v>0.76670750346936678</v>
      </c>
      <c r="AB434" s="485">
        <v>1.8077823486328124</v>
      </c>
      <c r="AC434" s="485">
        <v>1.7347734374999999</v>
      </c>
      <c r="AD434" s="489">
        <f t="shared" si="74"/>
        <v>1.4761573638916017</v>
      </c>
      <c r="AE434" s="489">
        <f t="shared" si="75"/>
        <v>1.020338521531357</v>
      </c>
    </row>
    <row r="435" spans="1:31" x14ac:dyDescent="0.2">
      <c r="A435" s="485">
        <v>1.1564046755614108</v>
      </c>
      <c r="B435" s="485">
        <f t="shared" si="66"/>
        <v>1.4582320999901426</v>
      </c>
      <c r="C435" s="486">
        <v>1.4764647604497194</v>
      </c>
      <c r="D435" s="486">
        <v>1.4399994395305655</v>
      </c>
      <c r="E435" s="487">
        <v>0.99420855712890632</v>
      </c>
      <c r="F435" s="486">
        <v>1.7502376418957108</v>
      </c>
      <c r="G435" s="487">
        <v>0.5676106799316406</v>
      </c>
      <c r="H435" s="487">
        <v>0.72394319519042971</v>
      </c>
      <c r="I435" s="487">
        <v>0.96777120239257808</v>
      </c>
      <c r="J435" s="487">
        <v>0.96026353027343747</v>
      </c>
      <c r="K435" s="487">
        <v>1.2032919860839844</v>
      </c>
      <c r="L435" s="487">
        <v>1.1446318518066405</v>
      </c>
      <c r="M435" s="481">
        <v>0.39832069832464501</v>
      </c>
      <c r="N435" s="481">
        <v>0.39832069832464501</v>
      </c>
      <c r="O435" s="486">
        <v>0.39832069832464501</v>
      </c>
      <c r="P435" s="486">
        <v>0.71567032566258271</v>
      </c>
      <c r="Q435" s="488">
        <f t="shared" si="67"/>
        <v>0.55699551199361386</v>
      </c>
      <c r="R435" s="487">
        <f t="shared" si="68"/>
        <v>0.71567032566258271</v>
      </c>
      <c r="S435" s="489">
        <v>1.3426883789062503</v>
      </c>
      <c r="T435" s="487">
        <f t="shared" si="76"/>
        <v>1.4764647604497194</v>
      </c>
      <c r="U435" s="487">
        <v>0</v>
      </c>
      <c r="V435" s="489">
        <f t="shared" si="69"/>
        <v>0.64410329309632441</v>
      </c>
      <c r="W435" s="489">
        <f t="shared" si="70"/>
        <v>0.57253626053006623</v>
      </c>
      <c r="X435" s="489">
        <f t="shared" si="71"/>
        <v>0.50096922796380783</v>
      </c>
      <c r="Y435" s="489">
        <f t="shared" si="72"/>
        <v>0.75145384194571185</v>
      </c>
      <c r="Z435" s="489">
        <f t="shared" si="73"/>
        <v>0.95422710088344354</v>
      </c>
      <c r="AA435" s="487">
        <v>0.762764304713199</v>
      </c>
      <c r="AB435" s="485">
        <v>1.79848486328125</v>
      </c>
      <c r="AC435" s="485">
        <v>1.7258514404296874</v>
      </c>
      <c r="AD435" s="489">
        <f t="shared" si="74"/>
        <v>1.4685654144287112</v>
      </c>
      <c r="AE435" s="489">
        <f t="shared" si="75"/>
        <v>1.0150908706507729</v>
      </c>
    </row>
    <row r="436" spans="1:31" x14ac:dyDescent="0.2">
      <c r="A436" s="485">
        <v>1.1504572714763344</v>
      </c>
      <c r="B436" s="485">
        <f t="shared" si="66"/>
        <v>1.45045619447092</v>
      </c>
      <c r="C436" s="486">
        <v>1.4685916307334035</v>
      </c>
      <c r="D436" s="486">
        <v>1.4323207582084365</v>
      </c>
      <c r="E436" s="487">
        <v>0.98909527648925777</v>
      </c>
      <c r="F436" s="486">
        <v>1.7409046402839234</v>
      </c>
      <c r="G436" s="487">
        <v>0.56469144409179683</v>
      </c>
      <c r="H436" s="487">
        <v>0.7202199676513672</v>
      </c>
      <c r="I436" s="487">
        <v>0.96279391357421873</v>
      </c>
      <c r="J436" s="487">
        <v>0.95532484252929684</v>
      </c>
      <c r="K436" s="487">
        <v>1.1971034997558594</v>
      </c>
      <c r="L436" s="487">
        <v>1.1387449511718748</v>
      </c>
      <c r="M436" s="481">
        <v>0.39618337447027463</v>
      </c>
      <c r="N436" s="481">
        <v>0.39618337447027463</v>
      </c>
      <c r="O436" s="486">
        <v>0.39618337447027463</v>
      </c>
      <c r="P436" s="486">
        <v>0.71183015550487505</v>
      </c>
      <c r="Q436" s="488">
        <f t="shared" si="67"/>
        <v>0.55400676498757484</v>
      </c>
      <c r="R436" s="487">
        <f t="shared" si="68"/>
        <v>0.71183015550487505</v>
      </c>
      <c r="S436" s="489">
        <v>1.3357829101562499</v>
      </c>
      <c r="T436" s="487">
        <f t="shared" si="76"/>
        <v>1.4685916307334035</v>
      </c>
      <c r="U436" s="487">
        <v>0</v>
      </c>
      <c r="V436" s="489">
        <f t="shared" si="69"/>
        <v>0.6406471399543876</v>
      </c>
      <c r="W436" s="489">
        <f t="shared" si="70"/>
        <v>0.56946412440390004</v>
      </c>
      <c r="X436" s="489">
        <f t="shared" si="71"/>
        <v>0.49828110885341248</v>
      </c>
      <c r="Y436" s="489">
        <f t="shared" si="72"/>
        <v>0.74742166328011883</v>
      </c>
      <c r="Z436" s="489">
        <f t="shared" si="73"/>
        <v>0.94910687400650007</v>
      </c>
      <c r="AA436" s="487">
        <v>0.75884142102693253</v>
      </c>
      <c r="AB436" s="485">
        <v>1.7892352294921876</v>
      </c>
      <c r="AC436" s="485">
        <v>1.7169753417968749</v>
      </c>
      <c r="AD436" s="489">
        <f t="shared" si="74"/>
        <v>1.4610125579833984</v>
      </c>
      <c r="AE436" s="489">
        <f t="shared" si="75"/>
        <v>1.0098702413552401</v>
      </c>
    </row>
    <row r="437" spans="1:31" x14ac:dyDescent="0.2">
      <c r="A437" s="485">
        <v>1.1445404549667728</v>
      </c>
      <c r="B437" s="485">
        <f t="shared" si="66"/>
        <v>1.4427215279640939</v>
      </c>
      <c r="C437" s="486">
        <v>1.4607602556517296</v>
      </c>
      <c r="D437" s="486">
        <v>1.424682800276458</v>
      </c>
      <c r="E437" s="487">
        <v>0.98400834167480467</v>
      </c>
      <c r="F437" s="486">
        <v>1.7316211356430316</v>
      </c>
      <c r="G437" s="487">
        <v>0.56178724609374997</v>
      </c>
      <c r="H437" s="487">
        <v>0.71651586303710935</v>
      </c>
      <c r="I437" s="487">
        <v>0.95784220092773442</v>
      </c>
      <c r="J437" s="487">
        <v>0.95041161254882811</v>
      </c>
      <c r="K437" s="487">
        <v>1.1909468652343751</v>
      </c>
      <c r="L437" s="487">
        <v>1.1328884814453124</v>
      </c>
      <c r="M437" s="481">
        <v>0.39405745681191795</v>
      </c>
      <c r="N437" s="481">
        <v>0.39405745681191795</v>
      </c>
      <c r="O437" s="486">
        <v>0.39405745681191795</v>
      </c>
      <c r="P437" s="486">
        <v>0.7080104790750853</v>
      </c>
      <c r="Q437" s="488">
        <f t="shared" si="67"/>
        <v>0.55103396794350168</v>
      </c>
      <c r="R437" s="487">
        <f t="shared" si="68"/>
        <v>0.7080104790750853</v>
      </c>
      <c r="S437" s="489">
        <v>1.3289130859375</v>
      </c>
      <c r="T437" s="487">
        <f t="shared" si="76"/>
        <v>1.4607602556517296</v>
      </c>
      <c r="U437" s="487">
        <v>0</v>
      </c>
      <c r="V437" s="489">
        <f t="shared" si="69"/>
        <v>0.63720943116757678</v>
      </c>
      <c r="W437" s="489">
        <f t="shared" si="70"/>
        <v>0.56640838326006826</v>
      </c>
      <c r="X437" s="489">
        <f t="shared" si="71"/>
        <v>0.49560733535255969</v>
      </c>
      <c r="Y437" s="489">
        <f t="shared" si="72"/>
        <v>0.74341100302883956</v>
      </c>
      <c r="Z437" s="489">
        <f t="shared" si="73"/>
        <v>0.94401397210011373</v>
      </c>
      <c r="AA437" s="487">
        <v>0.75493868857935853</v>
      </c>
      <c r="AB437" s="485">
        <v>1.7800332031249999</v>
      </c>
      <c r="AC437" s="485">
        <v>1.70814501953125</v>
      </c>
      <c r="AD437" s="489">
        <f t="shared" si="74"/>
        <v>1.4534986877441407</v>
      </c>
      <c r="AE437" s="489">
        <f t="shared" si="75"/>
        <v>1.0046765598152916</v>
      </c>
    </row>
    <row r="438" spans="1:31" x14ac:dyDescent="0.2">
      <c r="A438" s="485">
        <v>1.1386540687201778</v>
      </c>
      <c r="B438" s="485">
        <f t="shared" si="66"/>
        <v>1.4350283313240852</v>
      </c>
      <c r="C438" s="486">
        <v>1.4529708689455534</v>
      </c>
      <c r="D438" s="486">
        <v>1.4170857937026171</v>
      </c>
      <c r="E438" s="487">
        <v>0.97894757507324226</v>
      </c>
      <c r="F438" s="486">
        <v>1.7223874050551908</v>
      </c>
      <c r="G438" s="487">
        <v>0.55889796752929688</v>
      </c>
      <c r="H438" s="487">
        <v>0.71283082214355475</v>
      </c>
      <c r="I438" s="487">
        <v>0.95291600524902342</v>
      </c>
      <c r="J438" s="487">
        <v>0.94552360351562492</v>
      </c>
      <c r="K438" s="487">
        <v>1.1848217272949217</v>
      </c>
      <c r="L438" s="487">
        <v>1.1270620874023438</v>
      </c>
      <c r="M438" s="481">
        <v>0.39194300881567024</v>
      </c>
      <c r="N438" s="481">
        <v>0.39194300881567024</v>
      </c>
      <c r="O438" s="486">
        <v>0.39194300881567024</v>
      </c>
      <c r="P438" s="486">
        <v>0.70421141040394641</v>
      </c>
      <c r="Q438" s="488">
        <f t="shared" si="67"/>
        <v>0.54807720960980832</v>
      </c>
      <c r="R438" s="487">
        <f t="shared" si="68"/>
        <v>0.70421141040394641</v>
      </c>
      <c r="S438" s="489">
        <v>1.3220784179687501</v>
      </c>
      <c r="T438" s="487">
        <f t="shared" si="76"/>
        <v>1.4529708689455534</v>
      </c>
      <c r="U438" s="487">
        <v>0</v>
      </c>
      <c r="V438" s="489">
        <f t="shared" si="69"/>
        <v>0.63379026936355176</v>
      </c>
      <c r="W438" s="489">
        <f t="shared" si="70"/>
        <v>0.56336912832315711</v>
      </c>
      <c r="X438" s="489">
        <f t="shared" si="71"/>
        <v>0.49294798728276246</v>
      </c>
      <c r="Y438" s="489">
        <f t="shared" si="72"/>
        <v>0.7394219809241438</v>
      </c>
      <c r="Z438" s="489">
        <f t="shared" si="73"/>
        <v>0.93894854720526189</v>
      </c>
      <c r="AA438" s="487">
        <v>0.75105605276007403</v>
      </c>
      <c r="AB438" s="485">
        <v>1.77087841796875</v>
      </c>
      <c r="AC438" s="485">
        <v>1.6993601074218749</v>
      </c>
      <c r="AD438" s="489">
        <f t="shared" si="74"/>
        <v>1.4460232696533204</v>
      </c>
      <c r="AE438" s="489">
        <f t="shared" si="75"/>
        <v>0.99950945688359072</v>
      </c>
    </row>
    <row r="439" spans="1:31" x14ac:dyDescent="0.2">
      <c r="A439" s="485">
        <v>1.1327979562336112</v>
      </c>
      <c r="B439" s="485">
        <f t="shared" si="66"/>
        <v>1.4272509398075313</v>
      </c>
      <c r="C439" s="486">
        <v>1.4450962346520897</v>
      </c>
      <c r="D439" s="486">
        <v>1.409405644962973</v>
      </c>
      <c r="E439" s="487">
        <v>0.97391279907226558</v>
      </c>
      <c r="F439" s="486">
        <v>1.7130526198806471</v>
      </c>
      <c r="G439" s="487">
        <v>0.55602354919433583</v>
      </c>
      <c r="H439" s="487">
        <v>0.70916472656249996</v>
      </c>
      <c r="I439" s="487">
        <v>0.9480151489257812</v>
      </c>
      <c r="J439" s="487">
        <v>0.94066075622558598</v>
      </c>
      <c r="K439" s="487">
        <v>1.178728204345703</v>
      </c>
      <c r="L439" s="487">
        <v>1.1212655322265626</v>
      </c>
      <c r="M439" s="481">
        <v>0.38980549236162482</v>
      </c>
      <c r="N439" s="481">
        <v>0.38980549236162482</v>
      </c>
      <c r="O439" s="486">
        <v>0.38980549236162482</v>
      </c>
      <c r="P439" s="486">
        <v>0.70037089419876342</v>
      </c>
      <c r="Q439" s="488">
        <f t="shared" si="67"/>
        <v>0.54508819328019409</v>
      </c>
      <c r="R439" s="487">
        <f t="shared" si="68"/>
        <v>0.70037089419876342</v>
      </c>
      <c r="S439" s="489">
        <v>1.3152791015625001</v>
      </c>
      <c r="T439" s="487">
        <f t="shared" si="76"/>
        <v>1.4450962346520897</v>
      </c>
      <c r="U439" s="487">
        <v>0</v>
      </c>
      <c r="V439" s="489">
        <f t="shared" si="69"/>
        <v>0.63033380477888712</v>
      </c>
      <c r="W439" s="489">
        <f t="shared" si="70"/>
        <v>0.56029671535901071</v>
      </c>
      <c r="X439" s="489">
        <f t="shared" si="71"/>
        <v>0.49025962593913436</v>
      </c>
      <c r="Y439" s="489">
        <f t="shared" si="72"/>
        <v>0.73538943890870168</v>
      </c>
      <c r="Z439" s="489">
        <f t="shared" si="73"/>
        <v>0.93382785893168452</v>
      </c>
      <c r="AA439" s="487">
        <v>0.74719334973787011</v>
      </c>
      <c r="AB439" s="485">
        <v>1.7617707519531249</v>
      </c>
      <c r="AC439" s="485">
        <v>1.6906202392578125</v>
      </c>
      <c r="AD439" s="489">
        <f t="shared" si="74"/>
        <v>1.4385865173339845</v>
      </c>
      <c r="AE439" s="489">
        <f t="shared" si="75"/>
        <v>0.99436908021907178</v>
      </c>
    </row>
    <row r="440" spans="1:31" x14ac:dyDescent="0.2">
      <c r="A440" s="485">
        <v>1.1269719618088565</v>
      </c>
      <c r="B440" s="485">
        <f t="shared" si="66"/>
        <v>1.419888696262253</v>
      </c>
      <c r="C440" s="486">
        <v>1.4376419390344537</v>
      </c>
      <c r="D440" s="486">
        <v>1.4021354534900525</v>
      </c>
      <c r="E440" s="487">
        <v>0.96890401367187495</v>
      </c>
      <c r="F440" s="486">
        <v>1.7042161145110029</v>
      </c>
      <c r="G440" s="487">
        <v>0.55316393188476565</v>
      </c>
      <c r="H440" s="487">
        <v>0.70551745788574216</v>
      </c>
      <c r="I440" s="487">
        <v>0.94313945434570312</v>
      </c>
      <c r="J440" s="487">
        <v>0.93582295227050782</v>
      </c>
      <c r="K440" s="487">
        <v>1.1726660595703124</v>
      </c>
      <c r="L440" s="487">
        <v>1.1154988159179688</v>
      </c>
      <c r="M440" s="481">
        <v>0.38778214088347829</v>
      </c>
      <c r="N440" s="481">
        <v>0.38778214088347829</v>
      </c>
      <c r="O440" s="486">
        <v>0.38778214088347829</v>
      </c>
      <c r="P440" s="486">
        <v>0.69673550036312859</v>
      </c>
      <c r="Q440" s="488">
        <f t="shared" si="67"/>
        <v>0.54225882062330344</v>
      </c>
      <c r="R440" s="487">
        <f t="shared" si="68"/>
        <v>0.69673550036312859</v>
      </c>
      <c r="S440" s="489">
        <v>1.3085145507812501</v>
      </c>
      <c r="T440" s="487">
        <f t="shared" si="76"/>
        <v>1.4376419390344537</v>
      </c>
      <c r="U440" s="487">
        <v>0</v>
      </c>
      <c r="V440" s="489">
        <f t="shared" si="69"/>
        <v>0.62706195032681578</v>
      </c>
      <c r="W440" s="489">
        <f t="shared" si="70"/>
        <v>0.55738840029050285</v>
      </c>
      <c r="X440" s="489">
        <f t="shared" si="71"/>
        <v>0.48771485025418998</v>
      </c>
      <c r="Y440" s="489">
        <f t="shared" si="72"/>
        <v>0.73157227538128511</v>
      </c>
      <c r="Z440" s="489">
        <f t="shared" si="73"/>
        <v>0.92898066715083816</v>
      </c>
      <c r="AA440" s="487">
        <v>0.74335052490234377</v>
      </c>
      <c r="AB440" s="485">
        <v>1.7527099609375001</v>
      </c>
      <c r="AC440" s="485">
        <v>1.68192529296875</v>
      </c>
      <c r="AD440" s="489">
        <f t="shared" si="74"/>
        <v>1.4311877899169922</v>
      </c>
      <c r="AE440" s="489">
        <f t="shared" si="75"/>
        <v>0.98925498684493085</v>
      </c>
    </row>
    <row r="441" spans="1:31" x14ac:dyDescent="0.2">
      <c r="A441" s="485">
        <v>1.1211759305483429</v>
      </c>
      <c r="B441" s="485">
        <f t="shared" si="66"/>
        <v>1.4125650699607104</v>
      </c>
      <c r="C441" s="486">
        <v>1.4302267435021354</v>
      </c>
      <c r="D441" s="486">
        <v>1.3949033964192854</v>
      </c>
      <c r="E441" s="487">
        <v>0.9639209228515625</v>
      </c>
      <c r="F441" s="486">
        <v>1.6954259593441929</v>
      </c>
      <c r="G441" s="487">
        <v>0.55031899719238275</v>
      </c>
      <c r="H441" s="487">
        <v>0.70188895690917963</v>
      </c>
      <c r="I441" s="487">
        <v>0.93828886230468744</v>
      </c>
      <c r="J441" s="487">
        <v>0.93100995483398441</v>
      </c>
      <c r="K441" s="487">
        <v>1.1666349377441407</v>
      </c>
      <c r="L441" s="487">
        <v>1.1097618200683594</v>
      </c>
      <c r="M441" s="481">
        <v>0.38576946902338327</v>
      </c>
      <c r="N441" s="481">
        <v>0.38576946902338327</v>
      </c>
      <c r="O441" s="486">
        <v>0.38576946902338327</v>
      </c>
      <c r="P441" s="486">
        <v>0.69311929479905798</v>
      </c>
      <c r="Q441" s="488">
        <f t="shared" si="67"/>
        <v>0.53944438191122068</v>
      </c>
      <c r="R441" s="487">
        <f t="shared" si="68"/>
        <v>0.69311929479905798</v>
      </c>
      <c r="S441" s="489">
        <v>1.3017848632812501</v>
      </c>
      <c r="T441" s="487">
        <f t="shared" si="76"/>
        <v>1.4302267435021354</v>
      </c>
      <c r="U441" s="487">
        <v>0</v>
      </c>
      <c r="V441" s="489">
        <f t="shared" si="69"/>
        <v>0.62380736531915215</v>
      </c>
      <c r="W441" s="489">
        <f t="shared" si="70"/>
        <v>0.55449543583924643</v>
      </c>
      <c r="X441" s="489">
        <f t="shared" si="71"/>
        <v>0.48518350635934054</v>
      </c>
      <c r="Y441" s="489">
        <f t="shared" si="72"/>
        <v>0.72777525953901079</v>
      </c>
      <c r="Z441" s="489">
        <f t="shared" si="73"/>
        <v>0.92415905973207735</v>
      </c>
      <c r="AA441" s="487">
        <v>0.73952746903268918</v>
      </c>
      <c r="AB441" s="485">
        <v>1.74369580078125</v>
      </c>
      <c r="AC441" s="485">
        <v>1.6732751464843749</v>
      </c>
      <c r="AD441" s="489">
        <f t="shared" si="74"/>
        <v>1.4238271942138674</v>
      </c>
      <c r="AE441" s="489">
        <f t="shared" si="75"/>
        <v>0.98416725059063537</v>
      </c>
    </row>
    <row r="442" spans="1:31" x14ac:dyDescent="0.2">
      <c r="A442" s="485">
        <v>1.115409708350664</v>
      </c>
      <c r="B442" s="485">
        <f t="shared" si="66"/>
        <v>1.4050324607188833</v>
      </c>
      <c r="C442" s="486">
        <v>1.4225999520607246</v>
      </c>
      <c r="D442" s="486">
        <v>1.3874649693770418</v>
      </c>
      <c r="E442" s="487">
        <v>0.95896346740722649</v>
      </c>
      <c r="F442" s="486">
        <v>1.6863849731823695</v>
      </c>
      <c r="G442" s="487">
        <v>0.54748868591308586</v>
      </c>
      <c r="H442" s="487">
        <v>0.69827910522460934</v>
      </c>
      <c r="I442" s="487">
        <v>0.93346325439453126</v>
      </c>
      <c r="J442" s="487">
        <v>0.92622176391601563</v>
      </c>
      <c r="K442" s="487">
        <v>1.1606349572753905</v>
      </c>
      <c r="L442" s="487">
        <v>1.1040543078613281</v>
      </c>
      <c r="M442" s="481">
        <v>0.38369943232043424</v>
      </c>
      <c r="N442" s="481">
        <v>0.38369943232043424</v>
      </c>
      <c r="O442" s="486">
        <v>0.38369943232043424</v>
      </c>
      <c r="P442" s="486">
        <v>0.68940002073782014</v>
      </c>
      <c r="Q442" s="488">
        <f t="shared" si="67"/>
        <v>0.53654972652912725</v>
      </c>
      <c r="R442" s="487">
        <f t="shared" si="68"/>
        <v>0.68940002073782014</v>
      </c>
      <c r="S442" s="489">
        <v>1.29508974609375</v>
      </c>
      <c r="T442" s="487">
        <f t="shared" si="76"/>
        <v>1.4225999520607246</v>
      </c>
      <c r="U442" s="487">
        <v>0</v>
      </c>
      <c r="V442" s="489">
        <f t="shared" si="69"/>
        <v>0.6204600186640381</v>
      </c>
      <c r="W442" s="489">
        <f t="shared" si="70"/>
        <v>0.55152001659025618</v>
      </c>
      <c r="X442" s="489">
        <f t="shared" si="71"/>
        <v>0.48258001451647409</v>
      </c>
      <c r="Y442" s="489">
        <f t="shared" si="72"/>
        <v>0.72387002177471116</v>
      </c>
      <c r="Z442" s="489">
        <f t="shared" si="73"/>
        <v>0.91920002765042685</v>
      </c>
      <c r="AA442" s="487">
        <v>0.73572407290810038</v>
      </c>
      <c r="AB442" s="485">
        <v>1.7347279052734375</v>
      </c>
      <c r="AC442" s="485">
        <v>1.66466943359375</v>
      </c>
      <c r="AD442" s="489">
        <f t="shared" si="74"/>
        <v>1.4165044097900392</v>
      </c>
      <c r="AE442" s="489">
        <f t="shared" si="75"/>
        <v>0.97910564996778304</v>
      </c>
    </row>
    <row r="443" spans="1:31" x14ac:dyDescent="0.2">
      <c r="A443" s="485">
        <v>1.1096731419077259</v>
      </c>
      <c r="B443" s="485">
        <f t="shared" si="66"/>
        <v>1.3975402380020294</v>
      </c>
      <c r="C443" s="486">
        <v>1.415014052107658</v>
      </c>
      <c r="D443" s="486">
        <v>1.3800664238964011</v>
      </c>
      <c r="E443" s="487">
        <v>0.95403152893066412</v>
      </c>
      <c r="F443" s="486">
        <v>1.6773924607965893</v>
      </c>
      <c r="G443" s="487">
        <v>0.54467293884277346</v>
      </c>
      <c r="H443" s="487">
        <v>0.69468784362792968</v>
      </c>
      <c r="I443" s="487">
        <v>0.92866245300292971</v>
      </c>
      <c r="J443" s="487">
        <v>0.92145820190429684</v>
      </c>
      <c r="K443" s="487">
        <v>1.1546658813476562</v>
      </c>
      <c r="L443" s="487">
        <v>1.0983760424804687</v>
      </c>
      <c r="M443" s="481">
        <v>0.3816405637929986</v>
      </c>
      <c r="N443" s="481">
        <v>0.3816405637929986</v>
      </c>
      <c r="O443" s="486">
        <v>0.3816405637929986</v>
      </c>
      <c r="P443" s="486">
        <v>0.68570081274856987</v>
      </c>
      <c r="Q443" s="488">
        <f t="shared" si="67"/>
        <v>0.53367068827078423</v>
      </c>
      <c r="R443" s="487">
        <f t="shared" si="68"/>
        <v>0.68570081274856987</v>
      </c>
      <c r="S443" s="489">
        <v>1.2884291015625002</v>
      </c>
      <c r="T443" s="487">
        <f t="shared" si="76"/>
        <v>1.415014052107658</v>
      </c>
      <c r="U443" s="487">
        <v>0</v>
      </c>
      <c r="V443" s="489">
        <f t="shared" si="69"/>
        <v>0.61713073147371289</v>
      </c>
      <c r="W443" s="489">
        <f t="shared" si="70"/>
        <v>0.54856065019885591</v>
      </c>
      <c r="X443" s="489">
        <f t="shared" si="71"/>
        <v>0.47999056892399888</v>
      </c>
      <c r="Y443" s="489">
        <f t="shared" si="72"/>
        <v>0.71998585338599841</v>
      </c>
      <c r="Z443" s="489">
        <f t="shared" si="73"/>
        <v>0.91426775033142649</v>
      </c>
      <c r="AA443" s="487">
        <v>0.73194022730777142</v>
      </c>
      <c r="AB443" s="485">
        <v>1.7258062744140625</v>
      </c>
      <c r="AC443" s="485">
        <v>1.656108154296875</v>
      </c>
      <c r="AD443" s="489">
        <f t="shared" si="74"/>
        <v>1.4092193298339846</v>
      </c>
      <c r="AE443" s="489">
        <f t="shared" si="75"/>
        <v>0.97407011114690689</v>
      </c>
    </row>
    <row r="444" spans="1:31" x14ac:dyDescent="0.2">
      <c r="A444" s="485">
        <v>1.1039660786998575</v>
      </c>
      <c r="B444" s="485">
        <f t="shared" si="66"/>
        <v>1.3900877498041642</v>
      </c>
      <c r="C444" s="486">
        <v>1.4074683834847483</v>
      </c>
      <c r="D444" s="486">
        <v>1.37270711612358</v>
      </c>
      <c r="E444" s="487">
        <v>0.94912498901367193</v>
      </c>
      <c r="F444" s="486">
        <v>1.6684476396190993</v>
      </c>
      <c r="G444" s="487">
        <v>0.5418716967773437</v>
      </c>
      <c r="H444" s="487">
        <v>0.69111505371093751</v>
      </c>
      <c r="I444" s="487">
        <v>0.92388628051757804</v>
      </c>
      <c r="J444" s="487">
        <v>0.91671915039062501</v>
      </c>
      <c r="K444" s="487">
        <v>1.1487273547363279</v>
      </c>
      <c r="L444" s="487">
        <v>1.0927271423339844</v>
      </c>
      <c r="M444" s="481">
        <v>0.3795926827712432</v>
      </c>
      <c r="N444" s="481">
        <v>0.3795926827712432</v>
      </c>
      <c r="O444" s="486">
        <v>0.3795926827712432</v>
      </c>
      <c r="P444" s="486">
        <v>0.6820213462184036</v>
      </c>
      <c r="Q444" s="488">
        <f t="shared" si="67"/>
        <v>0.53080701449482337</v>
      </c>
      <c r="R444" s="487">
        <f t="shared" si="68"/>
        <v>0.6820213462184036</v>
      </c>
      <c r="S444" s="489">
        <v>1.2818026367187501</v>
      </c>
      <c r="T444" s="487">
        <f t="shared" si="76"/>
        <v>1.4074683834847483</v>
      </c>
      <c r="U444" s="487">
        <v>0</v>
      </c>
      <c r="V444" s="489">
        <f t="shared" si="69"/>
        <v>0.61381921159656327</v>
      </c>
      <c r="W444" s="489">
        <f t="shared" si="70"/>
        <v>0.54561707697472295</v>
      </c>
      <c r="X444" s="489">
        <f t="shared" si="71"/>
        <v>0.47741494235288251</v>
      </c>
      <c r="Y444" s="489">
        <f t="shared" si="72"/>
        <v>0.71612241352932382</v>
      </c>
      <c r="Z444" s="489">
        <f t="shared" si="73"/>
        <v>0.90936179495787151</v>
      </c>
      <c r="AA444" s="487">
        <v>0.72817582301089634</v>
      </c>
      <c r="AB444" s="485">
        <v>1.7169304199218749</v>
      </c>
      <c r="AC444" s="485">
        <v>1.647590576171875</v>
      </c>
      <c r="AD444" s="489">
        <f t="shared" si="74"/>
        <v>1.4019716339111328</v>
      </c>
      <c r="AE444" s="489">
        <f t="shared" si="75"/>
        <v>0.96906041263960441</v>
      </c>
    </row>
    <row r="445" spans="1:31" x14ac:dyDescent="0.2">
      <c r="A445" s="485">
        <v>1.0982883669913281</v>
      </c>
      <c r="B445" s="485">
        <f t="shared" si="66"/>
        <v>1.3826752185576092</v>
      </c>
      <c r="C445" s="486">
        <v>1.399963171405447</v>
      </c>
      <c r="D445" s="486">
        <v>1.3653872657097716</v>
      </c>
      <c r="E445" s="487">
        <v>0.94424361083984376</v>
      </c>
      <c r="F445" s="486">
        <v>1.659550776623465</v>
      </c>
      <c r="G445" s="487">
        <v>0.53908484130859369</v>
      </c>
      <c r="H445" s="487">
        <v>0.6875606170654297</v>
      </c>
      <c r="I445" s="487">
        <v>0.91913473693847658</v>
      </c>
      <c r="J445" s="487">
        <v>0.91200449096679692</v>
      </c>
      <c r="K445" s="487">
        <v>1.1428193774414064</v>
      </c>
      <c r="L445" s="487">
        <v>1.0871072521972658</v>
      </c>
      <c r="M445" s="481">
        <v>0.37755585039159589</v>
      </c>
      <c r="N445" s="481">
        <v>0.37755585039159589</v>
      </c>
      <c r="O445" s="486">
        <v>0.37755585039159589</v>
      </c>
      <c r="P445" s="486">
        <v>0.67836173099229702</v>
      </c>
      <c r="Q445" s="488">
        <f t="shared" si="67"/>
        <v>0.52795879069194651</v>
      </c>
      <c r="R445" s="487">
        <f t="shared" si="68"/>
        <v>0.67836173099229702</v>
      </c>
      <c r="S445" s="489">
        <v>1.2752102539062502</v>
      </c>
      <c r="T445" s="487">
        <f t="shared" si="76"/>
        <v>1.399963171405447</v>
      </c>
      <c r="U445" s="487">
        <v>0</v>
      </c>
      <c r="V445" s="489">
        <f t="shared" si="69"/>
        <v>0.61052555789306728</v>
      </c>
      <c r="W445" s="489">
        <f t="shared" si="70"/>
        <v>0.54268938479383766</v>
      </c>
      <c r="X445" s="489">
        <f t="shared" si="71"/>
        <v>0.47485321169460787</v>
      </c>
      <c r="Y445" s="489">
        <f t="shared" si="72"/>
        <v>0.71227981754191183</v>
      </c>
      <c r="Z445" s="489">
        <f t="shared" si="73"/>
        <v>0.90448230798972928</v>
      </c>
      <c r="AA445" s="487">
        <v>0.72443080540707239</v>
      </c>
      <c r="AB445" s="485">
        <v>1.708100341796875</v>
      </c>
      <c r="AC445" s="485">
        <v>1.6391171874999999</v>
      </c>
      <c r="AD445" s="489">
        <f t="shared" si="74"/>
        <v>1.3947612152099611</v>
      </c>
      <c r="AE445" s="489">
        <f t="shared" si="75"/>
        <v>0.9640764806164086</v>
      </c>
    </row>
    <row r="446" spans="1:31" x14ac:dyDescent="0.2">
      <c r="A446" s="485">
        <v>1.092639855826681</v>
      </c>
      <c r="B446" s="485">
        <f t="shared" si="66"/>
        <v>1.3751815640560032</v>
      </c>
      <c r="C446" s="486">
        <v>1.3923758217656457</v>
      </c>
      <c r="D446" s="486">
        <v>1.3579873063463608</v>
      </c>
      <c r="E446" s="487">
        <v>0.93938739440917973</v>
      </c>
      <c r="F446" s="486">
        <v>1.6505565457433731</v>
      </c>
      <c r="G446" s="487">
        <v>0.53631231323242179</v>
      </c>
      <c r="H446" s="487">
        <v>0.68402447448730463</v>
      </c>
      <c r="I446" s="487">
        <v>0.91440758544921874</v>
      </c>
      <c r="J446" s="487">
        <v>0.9073140460205078</v>
      </c>
      <c r="K446" s="487">
        <v>1.1369418310546875</v>
      </c>
      <c r="L446" s="487">
        <v>1.0815162536621095</v>
      </c>
      <c r="M446" s="481">
        <v>0.37549679633429373</v>
      </c>
      <c r="N446" s="481">
        <v>0.37549679633429373</v>
      </c>
      <c r="O446" s="486">
        <v>0.37549679633429373</v>
      </c>
      <c r="P446" s="486">
        <v>0.67466218965802971</v>
      </c>
      <c r="Q446" s="488">
        <f t="shared" si="67"/>
        <v>0.52507949299616175</v>
      </c>
      <c r="R446" s="487">
        <f t="shared" si="68"/>
        <v>0.67466218965802971</v>
      </c>
      <c r="S446" s="489">
        <v>1.268651953125</v>
      </c>
      <c r="T446" s="487">
        <f t="shared" si="76"/>
        <v>1.3923758217656457</v>
      </c>
      <c r="U446" s="487">
        <v>0</v>
      </c>
      <c r="V446" s="489">
        <f t="shared" si="69"/>
        <v>0.60719597069222675</v>
      </c>
      <c r="W446" s="489">
        <f t="shared" si="70"/>
        <v>0.53972975172642379</v>
      </c>
      <c r="X446" s="489">
        <f t="shared" si="71"/>
        <v>0.47226353276062077</v>
      </c>
      <c r="Y446" s="489">
        <f t="shared" si="72"/>
        <v>0.70839529914093124</v>
      </c>
      <c r="Z446" s="489">
        <f t="shared" si="73"/>
        <v>0.89954958621070635</v>
      </c>
      <c r="AA446" s="487">
        <v>0.72070506527549338</v>
      </c>
      <c r="AB446" s="485">
        <v>1.6993154296874999</v>
      </c>
      <c r="AC446" s="485">
        <v>1.6306871337890625</v>
      </c>
      <c r="AD446" s="489">
        <f t="shared" si="74"/>
        <v>1.3875880737304687</v>
      </c>
      <c r="AE446" s="489">
        <f t="shared" si="75"/>
        <v>0.95911831507731915</v>
      </c>
    </row>
    <row r="447" spans="1:31" x14ac:dyDescent="0.2">
      <c r="A447" s="485">
        <v>1.0870203950278809</v>
      </c>
      <c r="B447" s="485">
        <f t="shared" si="66"/>
        <v>1.3678483051648667</v>
      </c>
      <c r="C447" s="486">
        <v>1.3849508732049256</v>
      </c>
      <c r="D447" s="486">
        <v>1.3507457371248075</v>
      </c>
      <c r="E447" s="487">
        <v>0.93455610290527336</v>
      </c>
      <c r="F447" s="486">
        <v>1.6417548290968116</v>
      </c>
      <c r="G447" s="487">
        <v>0.5335540533447265</v>
      </c>
      <c r="H447" s="487">
        <v>0.68050650756835929</v>
      </c>
      <c r="I447" s="487">
        <v>0.90970476684570312</v>
      </c>
      <c r="J447" s="487">
        <v>0.90264769714355464</v>
      </c>
      <c r="K447" s="487">
        <v>1.1310944787597657</v>
      </c>
      <c r="L447" s="487">
        <v>1.0759540283203124</v>
      </c>
      <c r="M447" s="481">
        <v>0.37348188273260424</v>
      </c>
      <c r="N447" s="481">
        <v>0.37348188273260424</v>
      </c>
      <c r="O447" s="486">
        <v>0.37348188273260424</v>
      </c>
      <c r="P447" s="486">
        <v>0.67104195631447416</v>
      </c>
      <c r="Q447" s="488">
        <f t="shared" si="67"/>
        <v>0.52226191952353918</v>
      </c>
      <c r="R447" s="487">
        <f t="shared" si="68"/>
        <v>0.67104195631447416</v>
      </c>
      <c r="S447" s="489">
        <v>1.26212724609375</v>
      </c>
      <c r="T447" s="487">
        <f t="shared" si="76"/>
        <v>1.3849508732049256</v>
      </c>
      <c r="U447" s="487">
        <v>0</v>
      </c>
      <c r="V447" s="489">
        <f t="shared" si="69"/>
        <v>0.60393776068302674</v>
      </c>
      <c r="W447" s="489">
        <f t="shared" si="70"/>
        <v>0.53683356505157931</v>
      </c>
      <c r="X447" s="489">
        <f t="shared" si="71"/>
        <v>0.46972936942013188</v>
      </c>
      <c r="Y447" s="489">
        <f t="shared" si="72"/>
        <v>0.70459405413019793</v>
      </c>
      <c r="Z447" s="489">
        <f t="shared" si="73"/>
        <v>0.89472260841929896</v>
      </c>
      <c r="AA447" s="487">
        <v>0.7169984933953536</v>
      </c>
      <c r="AB447" s="485">
        <v>1.6905758056640625</v>
      </c>
      <c r="AC447" s="485">
        <v>1.6223004150390625</v>
      </c>
      <c r="AD447" s="489">
        <f t="shared" si="74"/>
        <v>1.3804516754150391</v>
      </c>
      <c r="AE447" s="489">
        <f t="shared" si="75"/>
        <v>0.95418554687499957</v>
      </c>
    </row>
    <row r="448" spans="1:31" x14ac:dyDescent="0.2">
      <c r="A448" s="485">
        <v>1.0814298351877951</v>
      </c>
      <c r="B448" s="485">
        <f t="shared" si="66"/>
        <v>1.3605543639701398</v>
      </c>
      <c r="C448" s="486">
        <v>1.3775657339401413</v>
      </c>
      <c r="D448" s="486">
        <v>1.3435429940001387</v>
      </c>
      <c r="E448" s="487">
        <v>0.92974967712402345</v>
      </c>
      <c r="F448" s="486">
        <v>1.6330003033687945</v>
      </c>
      <c r="G448" s="487">
        <v>0.53081000244140619</v>
      </c>
      <c r="H448" s="487">
        <v>0.67700665710449215</v>
      </c>
      <c r="I448" s="487">
        <v>0.90502616271972658</v>
      </c>
      <c r="J448" s="487">
        <v>0.89800538513183592</v>
      </c>
      <c r="K448" s="487">
        <v>1.1252772021484374</v>
      </c>
      <c r="L448" s="487">
        <v>1.0704203393554685</v>
      </c>
      <c r="M448" s="481">
        <v>0.37147783990857569</v>
      </c>
      <c r="N448" s="481">
        <v>0.37147783990857569</v>
      </c>
      <c r="O448" s="486">
        <v>0.37147783990857569</v>
      </c>
      <c r="P448" s="486">
        <v>0.66744125470256521</v>
      </c>
      <c r="Q448" s="488">
        <f t="shared" si="67"/>
        <v>0.51945954730557042</v>
      </c>
      <c r="R448" s="487">
        <f t="shared" si="68"/>
        <v>0.66744125470256521</v>
      </c>
      <c r="S448" s="489">
        <v>1.2556361328125001</v>
      </c>
      <c r="T448" s="487">
        <f t="shared" si="76"/>
        <v>1.3775657339401413</v>
      </c>
      <c r="U448" s="487">
        <v>0</v>
      </c>
      <c r="V448" s="489">
        <f t="shared" si="69"/>
        <v>0.60069712923230867</v>
      </c>
      <c r="W448" s="489">
        <f t="shared" si="70"/>
        <v>0.53395300376205224</v>
      </c>
      <c r="X448" s="489">
        <f t="shared" si="71"/>
        <v>0.46720887829179564</v>
      </c>
      <c r="Y448" s="489">
        <f t="shared" si="72"/>
        <v>0.70081331743769348</v>
      </c>
      <c r="Z448" s="489">
        <f t="shared" si="73"/>
        <v>0.88992167293675362</v>
      </c>
      <c r="AA448" s="487">
        <v>0.71331098054584707</v>
      </c>
      <c r="AB448" s="485">
        <v>1.6818812255859374</v>
      </c>
      <c r="AC448" s="485">
        <v>1.6139569091796875</v>
      </c>
      <c r="AD448" s="489">
        <f t="shared" si="74"/>
        <v>1.373352020263672</v>
      </c>
      <c r="AE448" s="489">
        <f t="shared" si="75"/>
        <v>0.94927817600944975</v>
      </c>
    </row>
    <row r="449" spans="1:31" x14ac:dyDescent="0.2">
      <c r="A449" s="485">
        <v>1.0758680276685628</v>
      </c>
      <c r="B449" s="485">
        <f t="shared" si="66"/>
        <v>1.3532991057211627</v>
      </c>
      <c r="C449" s="486">
        <v>1.3702197612841764</v>
      </c>
      <c r="D449" s="486">
        <v>1.3363784501581488</v>
      </c>
      <c r="E449" s="487">
        <v>0.92496799865722656</v>
      </c>
      <c r="F449" s="486">
        <v>1.624292206702207</v>
      </c>
      <c r="G449" s="487">
        <v>0.52808004211425785</v>
      </c>
      <c r="H449" s="487">
        <v>0.67352480468749998</v>
      </c>
      <c r="I449" s="487">
        <v>0.90037159545898426</v>
      </c>
      <c r="J449" s="487">
        <v>0.89338693237304689</v>
      </c>
      <c r="K449" s="487">
        <v>1.119490001220703</v>
      </c>
      <c r="L449" s="487">
        <v>1.0649151867675781</v>
      </c>
      <c r="M449" s="481">
        <v>0.36948449200344013</v>
      </c>
      <c r="N449" s="481">
        <v>0.36948449200344013</v>
      </c>
      <c r="O449" s="486">
        <v>0.36948449200344013</v>
      </c>
      <c r="P449" s="486">
        <v>0.66385976885353126</v>
      </c>
      <c r="Q449" s="488">
        <f t="shared" si="67"/>
        <v>0.5166721304284857</v>
      </c>
      <c r="R449" s="487">
        <f t="shared" si="68"/>
        <v>0.66385976885353126</v>
      </c>
      <c r="S449" s="489">
        <v>1.2491783203125002</v>
      </c>
      <c r="T449" s="487">
        <f t="shared" si="76"/>
        <v>1.3702197612841764</v>
      </c>
      <c r="U449" s="487">
        <v>0</v>
      </c>
      <c r="V449" s="489">
        <f t="shared" si="69"/>
        <v>0.59747379196817818</v>
      </c>
      <c r="W449" s="489">
        <f t="shared" si="70"/>
        <v>0.53108781508282499</v>
      </c>
      <c r="X449" s="489">
        <f t="shared" si="71"/>
        <v>0.46470183819747185</v>
      </c>
      <c r="Y449" s="489">
        <f t="shared" si="72"/>
        <v>0.69705275729620786</v>
      </c>
      <c r="Z449" s="489">
        <f t="shared" si="73"/>
        <v>0.88514635847137502</v>
      </c>
      <c r="AA449" s="487">
        <v>0.70964241750616774</v>
      </c>
      <c r="AB449" s="485">
        <v>1.6732313232421876</v>
      </c>
      <c r="AC449" s="485">
        <v>1.60565625</v>
      </c>
      <c r="AD449" s="489">
        <f t="shared" si="74"/>
        <v>1.3662887878417971</v>
      </c>
      <c r="AE449" s="489">
        <f t="shared" si="75"/>
        <v>0.94439598099226774</v>
      </c>
    </row>
    <row r="450" spans="1:31" x14ac:dyDescent="0.2">
      <c r="A450" s="485">
        <v>1.0703348245971138</v>
      </c>
      <c r="B450" s="485">
        <f t="shared" ref="B450:B513" si="77">+AVERAGE(C450,D450)</f>
        <v>1.3460827469635905</v>
      </c>
      <c r="C450" s="486">
        <v>1.3629131744902157</v>
      </c>
      <c r="D450" s="486">
        <v>1.3292523194369652</v>
      </c>
      <c r="E450" s="487">
        <v>0.92021088989257804</v>
      </c>
      <c r="F450" s="486">
        <v>1.6156307990051664</v>
      </c>
      <c r="G450" s="487">
        <v>0.52536411315917975</v>
      </c>
      <c r="H450" s="487">
        <v>0.67006083190917964</v>
      </c>
      <c r="I450" s="487">
        <v>0.89574094665527337</v>
      </c>
      <c r="J450" s="487">
        <v>0.88879222045898443</v>
      </c>
      <c r="K450" s="487">
        <v>1.1137324023437498</v>
      </c>
      <c r="L450" s="487">
        <v>1.0594383337402344</v>
      </c>
      <c r="M450" s="481">
        <v>0.36750189852562115</v>
      </c>
      <c r="N450" s="481">
        <v>0.36750189852562115</v>
      </c>
      <c r="O450" s="486">
        <v>0.36750189852562115</v>
      </c>
      <c r="P450" s="486">
        <v>0.66029760568728035</v>
      </c>
      <c r="Q450" s="488">
        <f t="shared" ref="Q450:Q513" si="78">+AVERAGE(O450:P450)</f>
        <v>0.51389975210645078</v>
      </c>
      <c r="R450" s="487">
        <f t="shared" ref="R450:R513" si="79">+P450</f>
        <v>0.66029760568728035</v>
      </c>
      <c r="S450" s="489">
        <v>1.2427538085937502</v>
      </c>
      <c r="T450" s="487">
        <f t="shared" si="76"/>
        <v>1.3629131744902157</v>
      </c>
      <c r="U450" s="487">
        <v>0</v>
      </c>
      <c r="V450" s="489">
        <f t="shared" ref="V450:V513" si="80">+$P450*0.9</f>
        <v>0.59426784511855235</v>
      </c>
      <c r="W450" s="489">
        <f t="shared" ref="W450:W513" si="81">+$P450*0.8</f>
        <v>0.52823808454982435</v>
      </c>
      <c r="X450" s="489">
        <f t="shared" ref="X450:X513" si="82">+$P450*0.7</f>
        <v>0.46220832398109624</v>
      </c>
      <c r="Y450" s="489">
        <f t="shared" ref="Y450:Y513" si="83">+$P450*0.9*8750/7500</f>
        <v>0.69331248597164441</v>
      </c>
      <c r="Z450" s="489">
        <f t="shared" ref="Z450:Z513" si="84">+$P450*10000/7500</f>
        <v>0.8803968075830404</v>
      </c>
      <c r="AA450" s="487">
        <v>0.70599269505550988</v>
      </c>
      <c r="AB450" s="485">
        <v>1.6646257324218749</v>
      </c>
      <c r="AC450" s="485">
        <v>1.5973984375000001</v>
      </c>
      <c r="AD450" s="489">
        <f t="shared" ref="AD450:AD513" si="85">+S450*1.09375</f>
        <v>1.3592619781494142</v>
      </c>
      <c r="AE450" s="489">
        <f t="shared" ref="AE450:AE513" si="86">+S450*0.756013745704467</f>
        <v>0.93953896182345331</v>
      </c>
    </row>
    <row r="451" spans="1:31" x14ac:dyDescent="0.2">
      <c r="A451" s="485">
        <v>1.0648300788594642</v>
      </c>
      <c r="B451" s="485">
        <f t="shared" si="77"/>
        <v>1.3387874118762657</v>
      </c>
      <c r="C451" s="486">
        <v>1.355526623904626</v>
      </c>
      <c r="D451" s="486">
        <v>1.3220481998479054</v>
      </c>
      <c r="E451" s="487">
        <v>0.91547823242187498</v>
      </c>
      <c r="F451" s="486">
        <v>1.6068746002627543</v>
      </c>
      <c r="G451" s="487">
        <v>0.52266215637207025</v>
      </c>
      <c r="H451" s="487">
        <v>0.66661467956542964</v>
      </c>
      <c r="I451" s="487">
        <v>0.89113415710449217</v>
      </c>
      <c r="J451" s="487">
        <v>0.88422113098144528</v>
      </c>
      <c r="K451" s="487">
        <v>1.108004405517578</v>
      </c>
      <c r="L451" s="487">
        <v>1.0539895434570312</v>
      </c>
      <c r="M451" s="481">
        <v>0.36549767511220932</v>
      </c>
      <c r="N451" s="481">
        <v>0.36549767511220932</v>
      </c>
      <c r="O451" s="486">
        <v>0.36549767511220932</v>
      </c>
      <c r="P451" s="486">
        <v>0.656696579607014</v>
      </c>
      <c r="Q451" s="488">
        <f t="shared" si="78"/>
        <v>0.51109712735961166</v>
      </c>
      <c r="R451" s="487">
        <f t="shared" si="79"/>
        <v>0.656696579607014</v>
      </c>
      <c r="S451" s="489">
        <v>1.2363624023437501</v>
      </c>
      <c r="T451" s="487">
        <f t="shared" ref="T451:T514" si="87">+C451</f>
        <v>1.355526623904626</v>
      </c>
      <c r="U451" s="487">
        <v>0</v>
      </c>
      <c r="V451" s="489">
        <f t="shared" si="80"/>
        <v>0.59102692164631265</v>
      </c>
      <c r="W451" s="489">
        <f t="shared" si="81"/>
        <v>0.5253572636856112</v>
      </c>
      <c r="X451" s="489">
        <f t="shared" si="82"/>
        <v>0.45968760572490974</v>
      </c>
      <c r="Y451" s="489">
        <f t="shared" si="83"/>
        <v>0.68953140858736484</v>
      </c>
      <c r="Z451" s="489">
        <f t="shared" si="84"/>
        <v>0.87559543947601859</v>
      </c>
      <c r="AA451" s="487">
        <v>0.70236175858347039</v>
      </c>
      <c r="AB451" s="485">
        <v>1.6560645751953125</v>
      </c>
      <c r="AC451" s="485">
        <v>1.5891828613281249</v>
      </c>
      <c r="AD451" s="489">
        <f t="shared" si="85"/>
        <v>1.3522713775634767</v>
      </c>
      <c r="AE451" s="489">
        <f t="shared" si="86"/>
        <v>0.93470697084407173</v>
      </c>
    </row>
    <row r="452" spans="1:31" x14ac:dyDescent="0.2">
      <c r="A452" s="485">
        <v>1.0593536441003089</v>
      </c>
      <c r="B452" s="485">
        <f t="shared" si="77"/>
        <v>1.3318814931575047</v>
      </c>
      <c r="C452" s="486">
        <v>1.3485343586631395</v>
      </c>
      <c r="D452" s="486">
        <v>1.3152286276518697</v>
      </c>
      <c r="E452" s="487">
        <v>0.91076984863281241</v>
      </c>
      <c r="F452" s="486">
        <v>1.5985857970650124</v>
      </c>
      <c r="G452" s="487">
        <v>0.51997411254882808</v>
      </c>
      <c r="H452" s="487">
        <v>0.66318628845214844</v>
      </c>
      <c r="I452" s="487">
        <v>0.88655098999023441</v>
      </c>
      <c r="J452" s="487">
        <v>0.87967360473632816</v>
      </c>
      <c r="K452" s="487">
        <v>1.1023060107421874</v>
      </c>
      <c r="L452" s="487">
        <v>1.0485689343261717</v>
      </c>
      <c r="M452" s="481">
        <v>0.3636004974795467</v>
      </c>
      <c r="N452" s="481">
        <v>0.3636004974795467</v>
      </c>
      <c r="O452" s="486">
        <v>0.3636004974795467</v>
      </c>
      <c r="P452" s="486">
        <v>0.65328788470384147</v>
      </c>
      <c r="Q452" s="488">
        <f t="shared" si="78"/>
        <v>0.50844419109169414</v>
      </c>
      <c r="R452" s="487">
        <f t="shared" si="79"/>
        <v>0.65328788470384147</v>
      </c>
      <c r="S452" s="489">
        <v>1.2300038085937501</v>
      </c>
      <c r="T452" s="487">
        <f t="shared" si="87"/>
        <v>1.3485343586631395</v>
      </c>
      <c r="U452" s="487">
        <v>0</v>
      </c>
      <c r="V452" s="489">
        <f t="shared" si="80"/>
        <v>0.58795909623345732</v>
      </c>
      <c r="W452" s="489">
        <f t="shared" si="81"/>
        <v>0.52263030776307318</v>
      </c>
      <c r="X452" s="489">
        <f t="shared" si="82"/>
        <v>0.45730151929268897</v>
      </c>
      <c r="Y452" s="489">
        <f t="shared" si="83"/>
        <v>0.68595227893903354</v>
      </c>
      <c r="Z452" s="489">
        <f t="shared" si="84"/>
        <v>0.87105051293845526</v>
      </c>
      <c r="AA452" s="487">
        <v>0.69874949886924342</v>
      </c>
      <c r="AB452" s="485">
        <v>1.6475473632812501</v>
      </c>
      <c r="AC452" s="485">
        <v>1.5810096435546874</v>
      </c>
      <c r="AD452" s="489">
        <f t="shared" si="85"/>
        <v>1.3453166656494142</v>
      </c>
      <c r="AE452" s="489">
        <f t="shared" si="86"/>
        <v>0.92989978656572136</v>
      </c>
    </row>
    <row r="453" spans="1:31" x14ac:dyDescent="0.2">
      <c r="A453" s="485">
        <v>1.0539053747152793</v>
      </c>
      <c r="B453" s="485">
        <f t="shared" si="77"/>
        <v>1.3250117981176723</v>
      </c>
      <c r="C453" s="486">
        <v>1.3415787700147914</v>
      </c>
      <c r="D453" s="486">
        <v>1.308444826220553</v>
      </c>
      <c r="E453" s="487">
        <v>0.90608579772949216</v>
      </c>
      <c r="F453" s="486">
        <v>1.5903404712028679</v>
      </c>
      <c r="G453" s="487">
        <v>0.51729986328124999</v>
      </c>
      <c r="H453" s="487">
        <v>0.65977554016113271</v>
      </c>
      <c r="I453" s="487">
        <v>0.88199144531249996</v>
      </c>
      <c r="J453" s="487">
        <v>0.87514940490722659</v>
      </c>
      <c r="K453" s="487">
        <v>1.0966367443847655</v>
      </c>
      <c r="L453" s="487">
        <v>1.0431761511230468</v>
      </c>
      <c r="M453" s="481">
        <v>0.3617133334963723</v>
      </c>
      <c r="N453" s="481">
        <v>0.3617133334963723</v>
      </c>
      <c r="O453" s="486">
        <v>0.3617133334963723</v>
      </c>
      <c r="P453" s="486">
        <v>0.64989718151393006</v>
      </c>
      <c r="Q453" s="488">
        <f t="shared" si="78"/>
        <v>0.50580525750515115</v>
      </c>
      <c r="R453" s="487">
        <f t="shared" si="79"/>
        <v>0.64989718151393006</v>
      </c>
      <c r="S453" s="489">
        <v>1.2236778320312502</v>
      </c>
      <c r="T453" s="487">
        <f t="shared" si="87"/>
        <v>1.3415787700147914</v>
      </c>
      <c r="U453" s="487">
        <v>0</v>
      </c>
      <c r="V453" s="489">
        <f t="shared" si="80"/>
        <v>0.58490746336253707</v>
      </c>
      <c r="W453" s="489">
        <f t="shared" si="81"/>
        <v>0.51991774521114409</v>
      </c>
      <c r="X453" s="489">
        <f t="shared" si="82"/>
        <v>0.45492802705975099</v>
      </c>
      <c r="Y453" s="489">
        <f t="shared" si="83"/>
        <v>0.68239204058962655</v>
      </c>
      <c r="Z453" s="489">
        <f t="shared" si="84"/>
        <v>0.86652957535190678</v>
      </c>
      <c r="AA453" s="487">
        <v>0.69515580669202304</v>
      </c>
      <c r="AB453" s="485">
        <v>1.6390740966796875</v>
      </c>
      <c r="AC453" s="485">
        <v>1.5728785400390626</v>
      </c>
      <c r="AD453" s="489">
        <f t="shared" si="85"/>
        <v>1.3383976287841799</v>
      </c>
      <c r="AE453" s="489">
        <f t="shared" si="86"/>
        <v>0.92511726132946714</v>
      </c>
    </row>
    <row r="454" spans="1:31" x14ac:dyDescent="0.2">
      <c r="A454" s="485">
        <v>1.0484851258497219</v>
      </c>
      <c r="B454" s="485">
        <f t="shared" si="77"/>
        <v>1.3179460732684032</v>
      </c>
      <c r="C454" s="486">
        <v>1.3344247005446088</v>
      </c>
      <c r="D454" s="486">
        <v>1.3014674459921975</v>
      </c>
      <c r="E454" s="487">
        <v>0.90142578369140625</v>
      </c>
      <c r="F454" s="486">
        <v>1.5818598612927222</v>
      </c>
      <c r="G454" s="487">
        <v>0.51463940856933588</v>
      </c>
      <c r="H454" s="487">
        <v>0.65638231628417976</v>
      </c>
      <c r="I454" s="487">
        <v>0.87745540466308591</v>
      </c>
      <c r="J454" s="487">
        <v>0.87064853149414057</v>
      </c>
      <c r="K454" s="487">
        <v>1.0909967248535157</v>
      </c>
      <c r="L454" s="487">
        <v>1.0378110754394532</v>
      </c>
      <c r="M454" s="481">
        <v>0.3597723818752418</v>
      </c>
      <c r="N454" s="481">
        <v>0.3597723818752418</v>
      </c>
      <c r="O454" s="486">
        <v>0.3597723818752418</v>
      </c>
      <c r="P454" s="486">
        <v>0.64640983705848942</v>
      </c>
      <c r="Q454" s="488">
        <f t="shared" si="78"/>
        <v>0.50309110946686564</v>
      </c>
      <c r="R454" s="487">
        <f t="shared" si="79"/>
        <v>0.64640983705848942</v>
      </c>
      <c r="S454" s="489">
        <v>1.217384375</v>
      </c>
      <c r="T454" s="487">
        <f t="shared" si="87"/>
        <v>1.3344247005446088</v>
      </c>
      <c r="U454" s="487">
        <v>0</v>
      </c>
      <c r="V454" s="489">
        <f t="shared" si="80"/>
        <v>0.5817688533526405</v>
      </c>
      <c r="W454" s="489">
        <f t="shared" si="81"/>
        <v>0.51712786964679158</v>
      </c>
      <c r="X454" s="489">
        <f t="shared" si="82"/>
        <v>0.45248688594094255</v>
      </c>
      <c r="Y454" s="489">
        <f t="shared" si="83"/>
        <v>0.67873032891141383</v>
      </c>
      <c r="Z454" s="489">
        <f t="shared" si="84"/>
        <v>0.86187978274465249</v>
      </c>
      <c r="AA454" s="487">
        <v>0.69158062744140625</v>
      </c>
      <c r="AB454" s="485">
        <v>1.6306442871093749</v>
      </c>
      <c r="AC454" s="485">
        <v>1.5647893066406251</v>
      </c>
      <c r="AD454" s="489">
        <f t="shared" si="85"/>
        <v>1.3315141601562499</v>
      </c>
      <c r="AE454" s="489">
        <f t="shared" si="86"/>
        <v>0.92035932130584142</v>
      </c>
    </row>
    <row r="455" spans="1:31" x14ac:dyDescent="0.2">
      <c r="A455" s="485">
        <v>1.0430927533934009</v>
      </c>
      <c r="B455" s="485">
        <f t="shared" si="77"/>
        <v>1.3109182317161325</v>
      </c>
      <c r="C455" s="486">
        <v>1.3273089880362761</v>
      </c>
      <c r="D455" s="486">
        <v>1.294527475395989</v>
      </c>
      <c r="E455" s="487">
        <v>0.89678974731445305</v>
      </c>
      <c r="F455" s="486">
        <v>1.5734247206685752</v>
      </c>
      <c r="G455" s="487">
        <v>0.51199263000488271</v>
      </c>
      <c r="H455" s="487">
        <v>0.65300655761718751</v>
      </c>
      <c r="I455" s="487">
        <v>0.87294263122558591</v>
      </c>
      <c r="J455" s="487">
        <v>0.86617074768066404</v>
      </c>
      <c r="K455" s="487">
        <v>1.0853857153320312</v>
      </c>
      <c r="L455" s="487">
        <v>1.0324735888671874</v>
      </c>
      <c r="M455" s="481">
        <v>0.35784190199518601</v>
      </c>
      <c r="N455" s="481">
        <v>0.35784190199518601</v>
      </c>
      <c r="O455" s="486">
        <v>0.35784190199518601</v>
      </c>
      <c r="P455" s="486">
        <v>0.6429413073781195</v>
      </c>
      <c r="Q455" s="488">
        <f t="shared" si="78"/>
        <v>0.50039160468665278</v>
      </c>
      <c r="R455" s="487">
        <f t="shared" si="79"/>
        <v>0.6429413073781195</v>
      </c>
      <c r="S455" s="489">
        <v>1.2111233398437502</v>
      </c>
      <c r="T455" s="487">
        <f t="shared" si="87"/>
        <v>1.3273089880362761</v>
      </c>
      <c r="U455" s="487">
        <v>0</v>
      </c>
      <c r="V455" s="489">
        <f t="shared" si="80"/>
        <v>0.57864717664030751</v>
      </c>
      <c r="W455" s="489">
        <f t="shared" si="81"/>
        <v>0.51435304590249564</v>
      </c>
      <c r="X455" s="489">
        <f t="shared" si="82"/>
        <v>0.4500589151646836</v>
      </c>
      <c r="Y455" s="489">
        <f t="shared" si="83"/>
        <v>0.67508837274702538</v>
      </c>
      <c r="Z455" s="489">
        <f t="shared" si="84"/>
        <v>0.85725507650415933</v>
      </c>
      <c r="AA455" s="487">
        <v>0.68802379728618424</v>
      </c>
      <c r="AB455" s="485">
        <v>1.6222578125</v>
      </c>
      <c r="AC455" s="485">
        <v>1.5567414550781249</v>
      </c>
      <c r="AD455" s="489">
        <f t="shared" si="85"/>
        <v>1.3246661529541017</v>
      </c>
      <c r="AE455" s="489">
        <f t="shared" si="86"/>
        <v>0.91562589266537775</v>
      </c>
    </row>
    <row r="456" spans="1:31" x14ac:dyDescent="0.2">
      <c r="A456" s="485">
        <v>1.0377281139780534</v>
      </c>
      <c r="B456" s="485">
        <f t="shared" si="77"/>
        <v>1.3039276618673543</v>
      </c>
      <c r="C456" s="486">
        <v>1.3202310132493726</v>
      </c>
      <c r="D456" s="486">
        <v>1.287624310485336</v>
      </c>
      <c r="E456" s="487">
        <v>0.89217757019042965</v>
      </c>
      <c r="F456" s="486">
        <v>1.5650343152675998</v>
      </c>
      <c r="G456" s="487">
        <v>0.50935946838378909</v>
      </c>
      <c r="H456" s="487">
        <v>0.64964814575195307</v>
      </c>
      <c r="I456" s="487">
        <v>0.86845312499999994</v>
      </c>
      <c r="J456" s="487">
        <v>0.86171605346679681</v>
      </c>
      <c r="K456" s="487">
        <v>1.0798035974121094</v>
      </c>
      <c r="L456" s="487">
        <v>1.0271635729980468</v>
      </c>
      <c r="M456" s="481">
        <v>0.35592172445273185</v>
      </c>
      <c r="N456" s="481">
        <v>0.35592172445273185</v>
      </c>
      <c r="O456" s="486">
        <v>0.35592172445273185</v>
      </c>
      <c r="P456" s="486">
        <v>0.63949128810240008</v>
      </c>
      <c r="Q456" s="488">
        <f t="shared" si="78"/>
        <v>0.49770650627756596</v>
      </c>
      <c r="R456" s="487">
        <f t="shared" si="79"/>
        <v>0.63949128810240008</v>
      </c>
      <c r="S456" s="489">
        <v>1.2048944335937501</v>
      </c>
      <c r="T456" s="487">
        <f t="shared" si="87"/>
        <v>1.3202310132493726</v>
      </c>
      <c r="U456" s="487">
        <v>0</v>
      </c>
      <c r="V456" s="489">
        <f t="shared" si="80"/>
        <v>0.57554215929216013</v>
      </c>
      <c r="W456" s="489">
        <f t="shared" si="81"/>
        <v>0.51159303048192006</v>
      </c>
      <c r="X456" s="489">
        <f t="shared" si="82"/>
        <v>0.44764390167168</v>
      </c>
      <c r="Y456" s="489">
        <f t="shared" si="83"/>
        <v>0.67146585250752022</v>
      </c>
      <c r="Z456" s="489">
        <f t="shared" si="84"/>
        <v>0.85265505080320014</v>
      </c>
      <c r="AA456" s="487">
        <v>0.68448526161595391</v>
      </c>
      <c r="AB456" s="485">
        <v>1.61391455078125</v>
      </c>
      <c r="AC456" s="485">
        <v>1.5487352294921874</v>
      </c>
      <c r="AD456" s="489">
        <f t="shared" si="85"/>
        <v>1.3178532867431643</v>
      </c>
      <c r="AE456" s="489">
        <f t="shared" si="86"/>
        <v>0.91091675391967319</v>
      </c>
    </row>
    <row r="457" spans="1:31" x14ac:dyDescent="0.2">
      <c r="A457" s="485">
        <v>1.0323910649716854</v>
      </c>
      <c r="B457" s="485">
        <f t="shared" si="77"/>
        <v>1.2969745723676445</v>
      </c>
      <c r="C457" s="486">
        <v>1.3131909874382253</v>
      </c>
      <c r="D457" s="486">
        <v>1.2807581572970639</v>
      </c>
      <c r="E457" s="487">
        <v>0.8875890747070313</v>
      </c>
      <c r="F457" s="486">
        <v>1.5566888955158711</v>
      </c>
      <c r="G457" s="487">
        <v>0.50673980529785145</v>
      </c>
      <c r="H457" s="487">
        <v>0.64630702148437502</v>
      </c>
      <c r="I457" s="487">
        <v>0.86398670837402347</v>
      </c>
      <c r="J457" s="487">
        <v>0.85728427124023432</v>
      </c>
      <c r="K457" s="487">
        <v>1.0742501342773438</v>
      </c>
      <c r="L457" s="487">
        <v>1.0218807910156249</v>
      </c>
      <c r="M457" s="481">
        <v>0.35401190657191112</v>
      </c>
      <c r="N457" s="481">
        <v>0.35401190657191112</v>
      </c>
      <c r="O457" s="486">
        <v>0.35401190657191112</v>
      </c>
      <c r="P457" s="486">
        <v>0.63605988222650134</v>
      </c>
      <c r="Q457" s="488">
        <f t="shared" si="78"/>
        <v>0.49503589439920626</v>
      </c>
      <c r="R457" s="487">
        <f t="shared" si="79"/>
        <v>0.63605988222650134</v>
      </c>
      <c r="S457" s="489">
        <v>1.1986977539062502</v>
      </c>
      <c r="T457" s="487">
        <f t="shared" si="87"/>
        <v>1.3131909874382253</v>
      </c>
      <c r="U457" s="487">
        <v>0</v>
      </c>
      <c r="V457" s="489">
        <f t="shared" si="80"/>
        <v>0.57245389400385127</v>
      </c>
      <c r="W457" s="489">
        <f t="shared" si="81"/>
        <v>0.50884790578120109</v>
      </c>
      <c r="X457" s="489">
        <f t="shared" si="82"/>
        <v>0.44524191755855091</v>
      </c>
      <c r="Y457" s="489">
        <f t="shared" si="83"/>
        <v>0.66786287633782648</v>
      </c>
      <c r="Z457" s="489">
        <f t="shared" si="84"/>
        <v>0.84807984296866845</v>
      </c>
      <c r="AA457" s="487">
        <v>0.68096496582031252</v>
      </c>
      <c r="AB457" s="485">
        <v>1.6056141357421876</v>
      </c>
      <c r="AC457" s="485">
        <v>1.5407700195312499</v>
      </c>
      <c r="AD457" s="489">
        <f t="shared" si="85"/>
        <v>1.3110756683349611</v>
      </c>
      <c r="AE457" s="489">
        <f t="shared" si="86"/>
        <v>0.90623197889819562</v>
      </c>
    </row>
    <row r="458" spans="1:31" x14ac:dyDescent="0.2">
      <c r="A458" s="485">
        <v>1.0270814644773492</v>
      </c>
      <c r="B458" s="485">
        <f t="shared" si="77"/>
        <v>1.289945387775163</v>
      </c>
      <c r="C458" s="486">
        <v>1.3060739150972958</v>
      </c>
      <c r="D458" s="486">
        <v>1.27381686045303</v>
      </c>
      <c r="E458" s="487">
        <v>0.88302414245605476</v>
      </c>
      <c r="F458" s="486">
        <v>1.548252142912717</v>
      </c>
      <c r="G458" s="487">
        <v>0.50413364074707034</v>
      </c>
      <c r="H458" s="487">
        <v>0.64298306640625003</v>
      </c>
      <c r="I458" s="487">
        <v>0.85954320373535154</v>
      </c>
      <c r="J458" s="487">
        <v>0.85287522338867183</v>
      </c>
      <c r="K458" s="487">
        <v>1.0687253259277345</v>
      </c>
      <c r="L458" s="487">
        <v>1.0166253613281249</v>
      </c>
      <c r="M458" s="481">
        <v>0.35208125273141549</v>
      </c>
      <c r="N458" s="481">
        <v>0.35208125273141549</v>
      </c>
      <c r="O458" s="486">
        <v>0.35208125273141549</v>
      </c>
      <c r="P458" s="486">
        <v>0.63259103998812183</v>
      </c>
      <c r="Q458" s="488">
        <f t="shared" si="78"/>
        <v>0.49233614635976863</v>
      </c>
      <c r="R458" s="487">
        <f t="shared" si="79"/>
        <v>0.63259103998812183</v>
      </c>
      <c r="S458" s="489">
        <v>1.1925328125000001</v>
      </c>
      <c r="T458" s="487">
        <f t="shared" si="87"/>
        <v>1.3060739150972958</v>
      </c>
      <c r="U458" s="487">
        <v>0</v>
      </c>
      <c r="V458" s="489">
        <f t="shared" si="80"/>
        <v>0.56933193598930965</v>
      </c>
      <c r="W458" s="489">
        <f t="shared" si="81"/>
        <v>0.50607283199049746</v>
      </c>
      <c r="X458" s="489">
        <f t="shared" si="82"/>
        <v>0.44281372799168522</v>
      </c>
      <c r="Y458" s="489">
        <f t="shared" si="83"/>
        <v>0.66422059198752792</v>
      </c>
      <c r="Z458" s="489">
        <f t="shared" si="84"/>
        <v>0.84345471998416244</v>
      </c>
      <c r="AA458" s="487">
        <v>0.67746274606805101</v>
      </c>
      <c r="AB458" s="485">
        <v>1.5973563232421875</v>
      </c>
      <c r="AC458" s="485">
        <v>1.532845703125</v>
      </c>
      <c r="AD458" s="489">
        <f t="shared" si="85"/>
        <v>1.3043327636718751</v>
      </c>
      <c r="AE458" s="489">
        <f t="shared" si="86"/>
        <v>0.90157119845360789</v>
      </c>
    </row>
    <row r="459" spans="1:31" x14ac:dyDescent="0.2">
      <c r="A459" s="485">
        <v>1.0217991713262162</v>
      </c>
      <c r="B459" s="485">
        <f t="shared" si="77"/>
        <v>1.2830666571906115</v>
      </c>
      <c r="C459" s="486">
        <v>1.2991091779304305</v>
      </c>
      <c r="D459" s="486">
        <v>1.2670241364507928</v>
      </c>
      <c r="E459" s="487">
        <v>0.87848277343750003</v>
      </c>
      <c r="F459" s="486">
        <v>1.5399959721717065</v>
      </c>
      <c r="G459" s="487">
        <v>0.50154085632324219</v>
      </c>
      <c r="H459" s="487">
        <v>0.63967622131347657</v>
      </c>
      <c r="I459" s="487">
        <v>0.85512261108398435</v>
      </c>
      <c r="J459" s="487">
        <v>0.84848885070800784</v>
      </c>
      <c r="K459" s="487">
        <v>1.0632288171386719</v>
      </c>
      <c r="L459" s="487">
        <v>1.0113968103027344</v>
      </c>
      <c r="M459" s="481">
        <v>0.35019198679904556</v>
      </c>
      <c r="N459" s="481">
        <v>0.35019198679904556</v>
      </c>
      <c r="O459" s="486">
        <v>0.35019198679904556</v>
      </c>
      <c r="P459" s="486">
        <v>0.62919656018637082</v>
      </c>
      <c r="Q459" s="488">
        <f t="shared" si="78"/>
        <v>0.48969427349270822</v>
      </c>
      <c r="R459" s="487">
        <f t="shared" si="79"/>
        <v>0.62919656018637082</v>
      </c>
      <c r="S459" s="489">
        <v>1.18639951171875</v>
      </c>
      <c r="T459" s="487">
        <f t="shared" si="87"/>
        <v>1.2991091779304305</v>
      </c>
      <c r="U459" s="487">
        <v>0</v>
      </c>
      <c r="V459" s="489">
        <f t="shared" si="80"/>
        <v>0.5662769041677338</v>
      </c>
      <c r="W459" s="489">
        <f t="shared" si="81"/>
        <v>0.50335724814909666</v>
      </c>
      <c r="X459" s="489">
        <f t="shared" si="82"/>
        <v>0.44043759213045952</v>
      </c>
      <c r="Y459" s="489">
        <f t="shared" si="83"/>
        <v>0.6606563881956895</v>
      </c>
      <c r="Z459" s="489">
        <f t="shared" si="84"/>
        <v>0.83892874691516106</v>
      </c>
      <c r="AA459" s="487">
        <v>0.67397854774876642</v>
      </c>
      <c r="AB459" s="485">
        <v>1.5891411132812501</v>
      </c>
      <c r="AC459" s="485">
        <v>1.5249622802734375</v>
      </c>
      <c r="AD459" s="489">
        <f t="shared" si="85"/>
        <v>1.2976244659423828</v>
      </c>
      <c r="AE459" s="489">
        <f t="shared" si="86"/>
        <v>0.89693433875644291</v>
      </c>
    </row>
    <row r="460" spans="1:31" x14ac:dyDescent="0.2">
      <c r="A460" s="485">
        <v>1.0165440450763563</v>
      </c>
      <c r="B460" s="485">
        <f t="shared" si="77"/>
        <v>1.2762248073223725</v>
      </c>
      <c r="C460" s="486">
        <v>1.2921817826091981</v>
      </c>
      <c r="D460" s="486">
        <v>1.2602678320355472</v>
      </c>
      <c r="E460" s="487">
        <v>0.87396479003906247</v>
      </c>
      <c r="F460" s="486">
        <v>1.5317840673729635</v>
      </c>
      <c r="G460" s="487">
        <v>0.49896145202636716</v>
      </c>
      <c r="H460" s="487">
        <v>0.63638636779785152</v>
      </c>
      <c r="I460" s="487">
        <v>0.85072469360351555</v>
      </c>
      <c r="J460" s="487">
        <v>0.84412503479003897</v>
      </c>
      <c r="K460" s="487">
        <v>1.0577606079101562</v>
      </c>
      <c r="L460" s="487">
        <v>1.0061951379394531</v>
      </c>
      <c r="M460" s="481">
        <v>0.34831291375528195</v>
      </c>
      <c r="N460" s="481">
        <v>0.34831291375528195</v>
      </c>
      <c r="O460" s="486">
        <v>0.34831291375528195</v>
      </c>
      <c r="P460" s="486">
        <v>0.62582039414019164</v>
      </c>
      <c r="Q460" s="488">
        <f t="shared" si="78"/>
        <v>0.48706665394773679</v>
      </c>
      <c r="R460" s="487">
        <f t="shared" si="79"/>
        <v>0.62582039414019164</v>
      </c>
      <c r="S460" s="489">
        <v>1.1802978515625</v>
      </c>
      <c r="T460" s="487">
        <f t="shared" si="87"/>
        <v>1.2921817826091981</v>
      </c>
      <c r="U460" s="487">
        <v>0</v>
      </c>
      <c r="V460" s="489">
        <f t="shared" si="80"/>
        <v>0.56323835472617245</v>
      </c>
      <c r="W460" s="489">
        <f t="shared" si="81"/>
        <v>0.50065631531215338</v>
      </c>
      <c r="X460" s="489">
        <f t="shared" si="82"/>
        <v>0.43807427589813414</v>
      </c>
      <c r="Y460" s="489">
        <f t="shared" si="83"/>
        <v>0.65711141384720118</v>
      </c>
      <c r="Z460" s="489">
        <f t="shared" si="84"/>
        <v>0.83442719218692218</v>
      </c>
      <c r="AA460" s="487">
        <v>0.67051226164165301</v>
      </c>
      <c r="AB460" s="485">
        <v>1.5809681396484374</v>
      </c>
      <c r="AC460" s="485">
        <v>1.517119384765625</v>
      </c>
      <c r="AD460" s="489">
        <f t="shared" si="85"/>
        <v>1.2909507751464844</v>
      </c>
      <c r="AE460" s="489">
        <f t="shared" si="86"/>
        <v>0.89232139980670067</v>
      </c>
    </row>
    <row r="461" spans="1:31" x14ac:dyDescent="0.2">
      <c r="A461" s="485">
        <v>1.0113159460086609</v>
      </c>
      <c r="B461" s="485">
        <f t="shared" si="77"/>
        <v>1.2694192427627498</v>
      </c>
      <c r="C461" s="486">
        <v>1.2852911262813635</v>
      </c>
      <c r="D461" s="486">
        <v>1.253547359244136</v>
      </c>
      <c r="E461" s="487">
        <v>0.86946995544433592</v>
      </c>
      <c r="F461" s="486">
        <v>1.5236157138806188</v>
      </c>
      <c r="G461" s="487">
        <v>0.49639527984619142</v>
      </c>
      <c r="H461" s="487">
        <v>0.63311344665527347</v>
      </c>
      <c r="I461" s="487">
        <v>0.84634939208984372</v>
      </c>
      <c r="J461" s="487">
        <v>0.83978365722656245</v>
      </c>
      <c r="K461" s="487">
        <v>1.0523205798339845</v>
      </c>
      <c r="L461" s="487">
        <v>1.001020344238281</v>
      </c>
      <c r="M461" s="481">
        <v>0.34644386870770494</v>
      </c>
      <c r="N461" s="481">
        <v>0.34644386870770494</v>
      </c>
      <c r="O461" s="486">
        <v>0.34644386870770494</v>
      </c>
      <c r="P461" s="486">
        <v>0.62246224558425767</v>
      </c>
      <c r="Q461" s="488">
        <f t="shared" si="78"/>
        <v>0.4844530571459813</v>
      </c>
      <c r="R461" s="487">
        <f t="shared" si="79"/>
        <v>0.62246224558425767</v>
      </c>
      <c r="S461" s="489">
        <v>1.1742275390625003</v>
      </c>
      <c r="T461" s="487">
        <f t="shared" si="87"/>
        <v>1.2852911262813635</v>
      </c>
      <c r="U461" s="487">
        <v>0</v>
      </c>
      <c r="V461" s="489">
        <f t="shared" si="80"/>
        <v>0.5602160210258319</v>
      </c>
      <c r="W461" s="489">
        <f t="shared" si="81"/>
        <v>0.49796979646740613</v>
      </c>
      <c r="X461" s="489">
        <f t="shared" si="82"/>
        <v>0.43572357190898037</v>
      </c>
      <c r="Y461" s="489">
        <f t="shared" si="83"/>
        <v>0.65358535786347061</v>
      </c>
      <c r="Z461" s="489">
        <f t="shared" si="84"/>
        <v>0.82994966077901022</v>
      </c>
      <c r="AA461" s="487">
        <v>0.66706383313630757</v>
      </c>
      <c r="AB461" s="485">
        <v>1.5728371582031251</v>
      </c>
      <c r="AC461" s="485">
        <v>1.5093168945312501</v>
      </c>
      <c r="AD461" s="489">
        <f t="shared" si="85"/>
        <v>1.2843113708496097</v>
      </c>
      <c r="AE461" s="489">
        <f t="shared" si="86"/>
        <v>0.88773216011597922</v>
      </c>
    </row>
    <row r="462" spans="1:31" x14ac:dyDescent="0.2">
      <c r="A462" s="485">
        <v>1.0061147351211404</v>
      </c>
      <c r="B462" s="485">
        <f t="shared" si="77"/>
        <v>1.2626501666355181</v>
      </c>
      <c r="C462" s="486">
        <v>1.2784374146104116</v>
      </c>
      <c r="D462" s="486">
        <v>1.2468629186606244</v>
      </c>
      <c r="E462" s="487">
        <v>0.86499826965332027</v>
      </c>
      <c r="F462" s="486">
        <v>1.5154911554932271</v>
      </c>
      <c r="G462" s="487">
        <v>0.49384231018066399</v>
      </c>
      <c r="H462" s="487">
        <v>0.62985733947753908</v>
      </c>
      <c r="I462" s="487">
        <v>0.84199664733886714</v>
      </c>
      <c r="J462" s="487">
        <v>0.83546465881347654</v>
      </c>
      <c r="K462" s="487">
        <v>1.04690849609375</v>
      </c>
      <c r="L462" s="487">
        <v>0.99587207397460931</v>
      </c>
      <c r="M462" s="481">
        <v>0.34458490745386167</v>
      </c>
      <c r="N462" s="481">
        <v>0.34458490745386167</v>
      </c>
      <c r="O462" s="486">
        <v>0.34458490745386167</v>
      </c>
      <c r="P462" s="486">
        <v>0.61912221477107665</v>
      </c>
      <c r="Q462" s="488">
        <f t="shared" si="78"/>
        <v>0.48185356111246913</v>
      </c>
      <c r="R462" s="487">
        <f t="shared" si="79"/>
        <v>0.61912221477107665</v>
      </c>
      <c r="S462" s="489">
        <v>1.1681883789062502</v>
      </c>
      <c r="T462" s="487">
        <f t="shared" si="87"/>
        <v>1.2784374146104116</v>
      </c>
      <c r="U462" s="487">
        <v>0</v>
      </c>
      <c r="V462" s="489">
        <f t="shared" si="80"/>
        <v>0.55720999329396903</v>
      </c>
      <c r="W462" s="489">
        <f t="shared" si="81"/>
        <v>0.49529777181686135</v>
      </c>
      <c r="X462" s="489">
        <f t="shared" si="82"/>
        <v>0.43338555033975362</v>
      </c>
      <c r="Y462" s="489">
        <f t="shared" si="83"/>
        <v>0.65007832550963052</v>
      </c>
      <c r="Z462" s="489">
        <f t="shared" si="84"/>
        <v>0.82549628636143557</v>
      </c>
      <c r="AA462" s="487">
        <v>0.6636330984015214</v>
      </c>
      <c r="AB462" s="485">
        <v>1.5647480468749999</v>
      </c>
      <c r="AC462" s="485">
        <v>1.501554443359375</v>
      </c>
      <c r="AD462" s="489">
        <f t="shared" si="85"/>
        <v>1.2777060394287112</v>
      </c>
      <c r="AE462" s="489">
        <f t="shared" si="86"/>
        <v>0.88316647202534337</v>
      </c>
    </row>
    <row r="463" spans="1:31" x14ac:dyDescent="0.2">
      <c r="A463" s="485">
        <v>1.0009402741281084</v>
      </c>
      <c r="B463" s="485">
        <f t="shared" si="77"/>
        <v>1.2558070092706006</v>
      </c>
      <c r="C463" s="486">
        <v>1.2715086954445254</v>
      </c>
      <c r="D463" s="486">
        <v>1.2401053230966759</v>
      </c>
      <c r="E463" s="487">
        <v>0.86054949584960938</v>
      </c>
      <c r="F463" s="486">
        <v>1.5072776813764692</v>
      </c>
      <c r="G463" s="487">
        <v>0.49130248382568353</v>
      </c>
      <c r="H463" s="487">
        <v>0.62661798706054694</v>
      </c>
      <c r="I463" s="487">
        <v>0.83766628173828128</v>
      </c>
      <c r="J463" s="487">
        <v>0.83116786193847647</v>
      </c>
      <c r="K463" s="487">
        <v>1.04152423828125</v>
      </c>
      <c r="L463" s="487">
        <v>0.99075032714843758</v>
      </c>
      <c r="M463" s="481">
        <v>0.34270566508205891</v>
      </c>
      <c r="N463" s="481">
        <v>0.34270566508205891</v>
      </c>
      <c r="O463" s="486">
        <v>0.34270566508205891</v>
      </c>
      <c r="P463" s="486">
        <v>0.61574574449000952</v>
      </c>
      <c r="Q463" s="488">
        <f t="shared" si="78"/>
        <v>0.47922570478603421</v>
      </c>
      <c r="R463" s="487">
        <f t="shared" si="79"/>
        <v>0.61574574449000952</v>
      </c>
      <c r="S463" s="489">
        <v>1.1621804687499997</v>
      </c>
      <c r="T463" s="487">
        <f t="shared" si="87"/>
        <v>1.2715086954445254</v>
      </c>
      <c r="U463" s="487">
        <v>0</v>
      </c>
      <c r="V463" s="489">
        <f t="shared" si="80"/>
        <v>0.55417117004100858</v>
      </c>
      <c r="W463" s="489">
        <f t="shared" si="81"/>
        <v>0.49259659559200764</v>
      </c>
      <c r="X463" s="489">
        <f t="shared" si="82"/>
        <v>0.43102202114300664</v>
      </c>
      <c r="Y463" s="489">
        <f t="shared" si="83"/>
        <v>0.64653303171450993</v>
      </c>
      <c r="Z463" s="489">
        <f t="shared" si="84"/>
        <v>0.82099432598667932</v>
      </c>
      <c r="AA463" s="487">
        <v>0.66022000282689142</v>
      </c>
      <c r="AB463" s="485">
        <v>1.5567005615234375</v>
      </c>
      <c r="AC463" s="485">
        <v>1.4938319091796874</v>
      </c>
      <c r="AD463" s="489">
        <f t="shared" si="85"/>
        <v>1.2711348876953121</v>
      </c>
      <c r="AE463" s="489">
        <f t="shared" si="86"/>
        <v>0.87862440936426056</v>
      </c>
    </row>
    <row r="464" spans="1:31" x14ac:dyDescent="0.2">
      <c r="A464" s="485">
        <v>0.99579242545447777</v>
      </c>
      <c r="B464" s="485">
        <f t="shared" si="77"/>
        <v>1.2492197214662251</v>
      </c>
      <c r="C464" s="486">
        <v>1.2648390450437648</v>
      </c>
      <c r="D464" s="486">
        <v>1.2336003978886851</v>
      </c>
      <c r="E464" s="487">
        <v>0.85612375244140626</v>
      </c>
      <c r="F464" s="486">
        <v>1.4993713137458997</v>
      </c>
      <c r="G464" s="487">
        <v>0.48877571197509762</v>
      </c>
      <c r="H464" s="487">
        <v>0.62339527099609371</v>
      </c>
      <c r="I464" s="487">
        <v>0.83335811767578127</v>
      </c>
      <c r="J464" s="487">
        <v>0.82689314819335935</v>
      </c>
      <c r="K464" s="487">
        <v>1.0361676879882811</v>
      </c>
      <c r="L464" s="487">
        <v>0.98565480773925773</v>
      </c>
      <c r="M464" s="481">
        <v>0.34089674910345119</v>
      </c>
      <c r="N464" s="481">
        <v>0.34089674910345119</v>
      </c>
      <c r="O464" s="486">
        <v>0.34089674910345119</v>
      </c>
      <c r="P464" s="486">
        <v>0.61249563096853976</v>
      </c>
      <c r="Q464" s="488">
        <f t="shared" si="78"/>
        <v>0.4766961900359955</v>
      </c>
      <c r="R464" s="487">
        <f t="shared" si="79"/>
        <v>0.61249563096853976</v>
      </c>
      <c r="S464" s="489">
        <v>1.1562033203125004</v>
      </c>
      <c r="T464" s="487">
        <f t="shared" si="87"/>
        <v>1.2648390450437648</v>
      </c>
      <c r="U464" s="487">
        <v>0</v>
      </c>
      <c r="V464" s="489">
        <f t="shared" si="80"/>
        <v>0.55124606787168584</v>
      </c>
      <c r="W464" s="489">
        <f t="shared" si="81"/>
        <v>0.48999650477483181</v>
      </c>
      <c r="X464" s="489">
        <f t="shared" si="82"/>
        <v>0.42874694167797783</v>
      </c>
      <c r="Y464" s="489">
        <f t="shared" si="83"/>
        <v>0.64312041251696683</v>
      </c>
      <c r="Z464" s="489">
        <f t="shared" si="84"/>
        <v>0.81666084129138627</v>
      </c>
      <c r="AA464" s="487">
        <v>0.65682449180201485</v>
      </c>
      <c r="AB464" s="485">
        <v>1.5486943359375001</v>
      </c>
      <c r="AC464" s="485">
        <v>1.486149169921875</v>
      </c>
      <c r="AD464" s="489">
        <f t="shared" si="85"/>
        <v>1.2645973815917972</v>
      </c>
      <c r="AE464" s="489">
        <f t="shared" si="86"/>
        <v>0.87410560298539508</v>
      </c>
    </row>
    <row r="465" spans="1:31" x14ac:dyDescent="0.2">
      <c r="A465" s="485">
        <v>0.99067105223250107</v>
      </c>
      <c r="B465" s="485">
        <f t="shared" si="77"/>
        <v>1.2426673689180818</v>
      </c>
      <c r="C465" s="486">
        <v>1.2582047667039575</v>
      </c>
      <c r="D465" s="486">
        <v>1.2271299711322063</v>
      </c>
      <c r="E465" s="487">
        <v>0.85172068420410152</v>
      </c>
      <c r="F465" s="486">
        <v>1.4915068770263893</v>
      </c>
      <c r="G465" s="487">
        <v>0.48626193542480473</v>
      </c>
      <c r="H465" s="487">
        <v>0.62018913208007809</v>
      </c>
      <c r="I465" s="487">
        <v>0.82907209594726561</v>
      </c>
      <c r="J465" s="487">
        <v>0.82264045837402344</v>
      </c>
      <c r="K465" s="487">
        <v>1.0308387268066406</v>
      </c>
      <c r="L465" s="487">
        <v>0.98058563415527333</v>
      </c>
      <c r="M465" s="481">
        <v>0.33909748671609646</v>
      </c>
      <c r="N465" s="481">
        <v>0.33909748671609646</v>
      </c>
      <c r="O465" s="486">
        <v>0.33909748671609646</v>
      </c>
      <c r="P465" s="486">
        <v>0.60926286223689485</v>
      </c>
      <c r="Q465" s="488">
        <f t="shared" si="78"/>
        <v>0.47418017447649563</v>
      </c>
      <c r="R465" s="487">
        <f t="shared" si="79"/>
        <v>0.60926286223689485</v>
      </c>
      <c r="S465" s="489">
        <v>1.15025703125</v>
      </c>
      <c r="T465" s="487">
        <f t="shared" si="87"/>
        <v>1.2582047667039575</v>
      </c>
      <c r="U465" s="487">
        <v>0</v>
      </c>
      <c r="V465" s="489">
        <f t="shared" si="80"/>
        <v>0.5483365760132054</v>
      </c>
      <c r="W465" s="489">
        <f t="shared" si="81"/>
        <v>0.48741028978951589</v>
      </c>
      <c r="X465" s="489">
        <f t="shared" si="82"/>
        <v>0.42648400356582639</v>
      </c>
      <c r="Y465" s="489">
        <f t="shared" si="83"/>
        <v>0.63972600534873969</v>
      </c>
      <c r="Z465" s="489">
        <f t="shared" si="84"/>
        <v>0.81235048298252643</v>
      </c>
      <c r="AA465" s="487">
        <v>0.65344645610608554</v>
      </c>
      <c r="AB465" s="485">
        <v>1.5407293701171876</v>
      </c>
      <c r="AC465" s="485">
        <v>1.478505859375</v>
      </c>
      <c r="AD465" s="489">
        <f t="shared" si="85"/>
        <v>1.2580936279296875</v>
      </c>
      <c r="AE465" s="489">
        <f t="shared" si="86"/>
        <v>0.86961012671821269</v>
      </c>
    </row>
    <row r="466" spans="1:31" x14ac:dyDescent="0.2">
      <c r="A466" s="485">
        <v>0.98557601829851049</v>
      </c>
      <c r="B466" s="485">
        <f t="shared" si="77"/>
        <v>1.2360407519170753</v>
      </c>
      <c r="C466" s="486">
        <v>1.2514952953632503</v>
      </c>
      <c r="D466" s="486">
        <v>1.2205862084709003</v>
      </c>
      <c r="E466" s="487">
        <v>0.84734023193359376</v>
      </c>
      <c r="F466" s="486">
        <v>1.4835533046741789</v>
      </c>
      <c r="G466" s="487">
        <v>0.48376109497070308</v>
      </c>
      <c r="H466" s="487">
        <v>0.61699951110839835</v>
      </c>
      <c r="I466" s="487">
        <v>0.82480815734863278</v>
      </c>
      <c r="J466" s="487">
        <v>0.8184096148681641</v>
      </c>
      <c r="K466" s="487">
        <v>1.025537117919922</v>
      </c>
      <c r="L466" s="487">
        <v>0.9755424511718751</v>
      </c>
      <c r="M466" s="481">
        <v>0.33727789159583671</v>
      </c>
      <c r="N466" s="481">
        <v>0.33727789159583671</v>
      </c>
      <c r="O466" s="486">
        <v>0.33727789159583671</v>
      </c>
      <c r="P466" s="486">
        <v>0.60599356129981707</v>
      </c>
      <c r="Q466" s="488">
        <f t="shared" si="78"/>
        <v>0.47163572644782692</v>
      </c>
      <c r="R466" s="487">
        <f t="shared" si="79"/>
        <v>0.60599356129981707</v>
      </c>
      <c r="S466" s="489">
        <v>1.1443413085937502</v>
      </c>
      <c r="T466" s="487">
        <f t="shared" si="87"/>
        <v>1.2514952953632503</v>
      </c>
      <c r="U466" s="487">
        <v>0</v>
      </c>
      <c r="V466" s="489">
        <f t="shared" si="80"/>
        <v>0.54539420516983539</v>
      </c>
      <c r="W466" s="489">
        <f t="shared" si="81"/>
        <v>0.4847948490398537</v>
      </c>
      <c r="X466" s="489">
        <f t="shared" si="82"/>
        <v>0.42419549290987191</v>
      </c>
      <c r="Y466" s="489">
        <f t="shared" si="83"/>
        <v>0.63629323936480797</v>
      </c>
      <c r="Z466" s="489">
        <f t="shared" si="84"/>
        <v>0.8079914150664228</v>
      </c>
      <c r="AA466" s="487">
        <v>0.65008578651829774</v>
      </c>
      <c r="AB466" s="485">
        <v>1.532805419921875</v>
      </c>
      <c r="AC466" s="485">
        <v>1.4709019775390626</v>
      </c>
      <c r="AD466" s="489">
        <f t="shared" si="85"/>
        <v>1.2516233062744142</v>
      </c>
      <c r="AE466" s="489">
        <f t="shared" si="86"/>
        <v>0.86513775907431245</v>
      </c>
    </row>
    <row r="467" spans="1:31" x14ac:dyDescent="0.2">
      <c r="A467" s="485">
        <v>0.98050718818965832</v>
      </c>
      <c r="B467" s="485">
        <f t="shared" si="77"/>
        <v>1.2294496639106591</v>
      </c>
      <c r="C467" s="486">
        <v>1.2448217972455211</v>
      </c>
      <c r="D467" s="486">
        <v>1.2140775305757971</v>
      </c>
      <c r="E467" s="487">
        <v>0.84298233642578124</v>
      </c>
      <c r="F467" s="486">
        <v>1.4756423758652775</v>
      </c>
      <c r="G467" s="487">
        <v>0.48127310180664062</v>
      </c>
      <c r="H467" s="487">
        <v>0.61382628967285147</v>
      </c>
      <c r="I467" s="487">
        <v>0.82056618347167964</v>
      </c>
      <c r="J467" s="487">
        <v>0.81420049926757809</v>
      </c>
      <c r="K467" s="487">
        <v>1.0202627429199218</v>
      </c>
      <c r="L467" s="487">
        <v>0.97052519958496086</v>
      </c>
      <c r="M467" s="481">
        <v>0.33546811347912964</v>
      </c>
      <c r="N467" s="481">
        <v>0.33546811347912964</v>
      </c>
      <c r="O467" s="486">
        <v>0.33546811347912964</v>
      </c>
      <c r="P467" s="486">
        <v>0.60274189875853168</v>
      </c>
      <c r="Q467" s="488">
        <f t="shared" si="78"/>
        <v>0.46910500611883066</v>
      </c>
      <c r="R467" s="487">
        <f t="shared" si="79"/>
        <v>0.60274189875853168</v>
      </c>
      <c r="S467" s="489">
        <v>1.13845595703125</v>
      </c>
      <c r="T467" s="487">
        <f t="shared" si="87"/>
        <v>1.2448217972455211</v>
      </c>
      <c r="U467" s="487">
        <v>0</v>
      </c>
      <c r="V467" s="489">
        <f t="shared" si="80"/>
        <v>0.54246770888267848</v>
      </c>
      <c r="W467" s="489">
        <f t="shared" si="81"/>
        <v>0.48219351900682539</v>
      </c>
      <c r="X467" s="489">
        <f t="shared" si="82"/>
        <v>0.42191932913097213</v>
      </c>
      <c r="Y467" s="489">
        <f t="shared" si="83"/>
        <v>0.63287899369645817</v>
      </c>
      <c r="Z467" s="489">
        <f t="shared" si="84"/>
        <v>0.80365586501137565</v>
      </c>
      <c r="AA467" s="487">
        <v>0.64674237381784538</v>
      </c>
      <c r="AB467" s="485">
        <v>1.524922119140625</v>
      </c>
      <c r="AC467" s="485">
        <v>1.4633371582031249</v>
      </c>
      <c r="AD467" s="489">
        <f t="shared" si="85"/>
        <v>1.2451862030029297</v>
      </c>
      <c r="AE467" s="489">
        <f t="shared" si="86"/>
        <v>0.86068835239475905</v>
      </c>
    </row>
    <row r="468" spans="1:31" x14ac:dyDescent="0.2">
      <c r="A468" s="485">
        <v>0.97546442713943537</v>
      </c>
      <c r="B468" s="485">
        <f t="shared" si="77"/>
        <v>1.2228935313135305</v>
      </c>
      <c r="C468" s="486">
        <v>1.2381836915937796</v>
      </c>
      <c r="D468" s="486">
        <v>1.2076033710332814</v>
      </c>
      <c r="E468" s="487">
        <v>0.83864682006835933</v>
      </c>
      <c r="F468" s="486">
        <v>1.4677734021560636</v>
      </c>
      <c r="G468" s="487">
        <v>0.47879789672851564</v>
      </c>
      <c r="H468" s="487">
        <v>0.61066934936523443</v>
      </c>
      <c r="I468" s="487">
        <v>0.81634593749999995</v>
      </c>
      <c r="J468" s="487">
        <v>0.81001311157226563</v>
      </c>
      <c r="K468" s="487">
        <v>1.0150154833984375</v>
      </c>
      <c r="L468" s="487">
        <v>0.96553376098632804</v>
      </c>
      <c r="M468" s="481">
        <v>0.33366799355432353</v>
      </c>
      <c r="N468" s="481">
        <v>0.33366799355432353</v>
      </c>
      <c r="O468" s="486">
        <v>0.33366799355432353</v>
      </c>
      <c r="P468" s="486">
        <v>0.59950758927314385</v>
      </c>
      <c r="Q468" s="488">
        <f t="shared" si="78"/>
        <v>0.46658779141373369</v>
      </c>
      <c r="R468" s="487">
        <f t="shared" si="79"/>
        <v>0.59950758927314385</v>
      </c>
      <c r="S468" s="489">
        <v>1.1326008789062501</v>
      </c>
      <c r="T468" s="487">
        <f t="shared" si="87"/>
        <v>1.2381836915937796</v>
      </c>
      <c r="U468" s="487">
        <v>0</v>
      </c>
      <c r="V468" s="489">
        <f t="shared" si="80"/>
        <v>0.53955683034582946</v>
      </c>
      <c r="W468" s="489">
        <f t="shared" si="81"/>
        <v>0.47960607141851508</v>
      </c>
      <c r="X468" s="489">
        <f t="shared" si="82"/>
        <v>0.41965531249120069</v>
      </c>
      <c r="Y468" s="489">
        <f t="shared" si="83"/>
        <v>0.6294829687368011</v>
      </c>
      <c r="Z468" s="489">
        <f t="shared" si="84"/>
        <v>0.7993434523641918</v>
      </c>
      <c r="AA468" s="487">
        <v>0.64341616339432561</v>
      </c>
      <c r="AB468" s="485">
        <v>1.5170793457031251</v>
      </c>
      <c r="AC468" s="485">
        <v>1.4558111572265624</v>
      </c>
      <c r="AD468" s="489">
        <f t="shared" si="85"/>
        <v>1.238782211303711</v>
      </c>
      <c r="AE468" s="489">
        <f t="shared" si="86"/>
        <v>0.8562618328500855</v>
      </c>
    </row>
    <row r="469" spans="1:31" x14ac:dyDescent="0.2">
      <c r="A469" s="485">
        <v>0.97044760107359618</v>
      </c>
      <c r="B469" s="485">
        <f t="shared" si="77"/>
        <v>1.2163725498047384</v>
      </c>
      <c r="C469" s="486">
        <v>1.2315811765337006</v>
      </c>
      <c r="D469" s="486">
        <v>1.2011639230757765</v>
      </c>
      <c r="E469" s="487">
        <v>0.83433362365722652</v>
      </c>
      <c r="F469" s="486">
        <v>0.80159825784728689</v>
      </c>
      <c r="G469" s="487">
        <v>0.47633542053222655</v>
      </c>
      <c r="H469" s="487">
        <v>0.60752869018554689</v>
      </c>
      <c r="I469" s="487">
        <v>0.81214753784179683</v>
      </c>
      <c r="J469" s="487">
        <v>0.80584715576171873</v>
      </c>
      <c r="K469" s="487">
        <v>1.0097952209472656</v>
      </c>
      <c r="L469" s="487">
        <v>0.96056807617187501</v>
      </c>
      <c r="M469" s="481">
        <v>0.33187758556130903</v>
      </c>
      <c r="N469" s="481">
        <v>0.33187758556130903</v>
      </c>
      <c r="O469" s="486">
        <v>0.33187758556130903</v>
      </c>
      <c r="P469" s="486">
        <v>0.59629072939913064</v>
      </c>
      <c r="Q469" s="488">
        <f t="shared" si="78"/>
        <v>0.46408415748021981</v>
      </c>
      <c r="R469" s="487">
        <f t="shared" si="79"/>
        <v>0.59629072939913064</v>
      </c>
      <c r="S469" s="489">
        <v>1.1267759765625001</v>
      </c>
      <c r="T469" s="487">
        <f t="shared" si="87"/>
        <v>1.2315811765337006</v>
      </c>
      <c r="U469" s="487">
        <v>0</v>
      </c>
      <c r="V469" s="489">
        <f t="shared" si="80"/>
        <v>0.5366616564592176</v>
      </c>
      <c r="W469" s="489">
        <f t="shared" si="81"/>
        <v>0.47703258351930455</v>
      </c>
      <c r="X469" s="489">
        <f t="shared" si="82"/>
        <v>0.4174035105793914</v>
      </c>
      <c r="Y469" s="489">
        <f t="shared" si="83"/>
        <v>0.62610526586908721</v>
      </c>
      <c r="Z469" s="489">
        <f t="shared" si="84"/>
        <v>0.79505430586550752</v>
      </c>
      <c r="AA469" s="487">
        <v>0.64010704602693258</v>
      </c>
      <c r="AB469" s="485">
        <v>1.509277099609375</v>
      </c>
      <c r="AC469" s="485">
        <v>1.448323974609375</v>
      </c>
      <c r="AD469" s="489">
        <f t="shared" si="85"/>
        <v>1.2324112243652345</v>
      </c>
      <c r="AE469" s="489">
        <f t="shared" si="86"/>
        <v>0.85185812661082438</v>
      </c>
    </row>
    <row r="470" spans="1:31" x14ac:dyDescent="0.2">
      <c r="A470" s="485">
        <v>0.96545657660852879</v>
      </c>
      <c r="B470" s="485">
        <f t="shared" si="77"/>
        <v>1.2097802022229378</v>
      </c>
      <c r="C470" s="486">
        <v>1.2249064030917833</v>
      </c>
      <c r="D470" s="486">
        <v>1.1946540013540921</v>
      </c>
      <c r="E470" s="487">
        <v>0.83004268798828129</v>
      </c>
      <c r="F470" s="486">
        <v>0</v>
      </c>
      <c r="G470" s="487">
        <v>0.47388561401367191</v>
      </c>
      <c r="H470" s="487">
        <v>0.60440413452148434</v>
      </c>
      <c r="I470" s="487">
        <v>0.8079706884765625</v>
      </c>
      <c r="J470" s="487">
        <v>0.80170269104003899</v>
      </c>
      <c r="K470" s="487">
        <v>1.0046018371582031</v>
      </c>
      <c r="L470" s="487">
        <v>0.95562784912109378</v>
      </c>
      <c r="M470" s="481">
        <v>0.33006764436090413</v>
      </c>
      <c r="N470" s="481">
        <v>0.33006764436090413</v>
      </c>
      <c r="O470" s="486">
        <v>0.33006764436090413</v>
      </c>
      <c r="P470" s="486">
        <v>0.59303877384228387</v>
      </c>
      <c r="Q470" s="488">
        <f t="shared" si="78"/>
        <v>0.46155320910159403</v>
      </c>
      <c r="R470" s="487">
        <f t="shared" si="79"/>
        <v>0.59303877384228387</v>
      </c>
      <c r="S470" s="489">
        <v>1.1209809570312499</v>
      </c>
      <c r="T470" s="487">
        <f t="shared" si="87"/>
        <v>1.2249064030917833</v>
      </c>
      <c r="U470" s="487">
        <v>0</v>
      </c>
      <c r="V470" s="489">
        <f t="shared" si="80"/>
        <v>0.5337348964580555</v>
      </c>
      <c r="W470" s="489">
        <f t="shared" si="81"/>
        <v>0.47443101907382712</v>
      </c>
      <c r="X470" s="489">
        <f t="shared" si="82"/>
        <v>0.41512714168959869</v>
      </c>
      <c r="Y470" s="489">
        <f t="shared" si="83"/>
        <v>0.62269071253439812</v>
      </c>
      <c r="Z470" s="489">
        <f t="shared" si="84"/>
        <v>0.79071836512304516</v>
      </c>
      <c r="AA470" s="487">
        <v>0.6368149671052632</v>
      </c>
      <c r="AB470" s="485">
        <v>1.501514892578125</v>
      </c>
      <c r="AC470" s="485">
        <v>1.440875244140625</v>
      </c>
      <c r="AD470" s="489">
        <f t="shared" si="85"/>
        <v>1.2260729217529296</v>
      </c>
      <c r="AE470" s="489">
        <f t="shared" si="86"/>
        <v>0.84747701218857341</v>
      </c>
    </row>
    <row r="471" spans="1:31" x14ac:dyDescent="0.2">
      <c r="A471" s="485">
        <v>0.96049122104636631</v>
      </c>
      <c r="B471" s="485">
        <f t="shared" si="77"/>
        <v>1.2033289585063578</v>
      </c>
      <c r="C471" s="486">
        <v>1.2183744977739213</v>
      </c>
      <c r="D471" s="486">
        <v>1.1882834192387941</v>
      </c>
      <c r="E471" s="487">
        <v>0.82577377624511716</v>
      </c>
      <c r="F471" s="486">
        <v>0</v>
      </c>
      <c r="G471" s="487">
        <v>0.47144841796874998</v>
      </c>
      <c r="H471" s="487">
        <v>0.60129568237304687</v>
      </c>
      <c r="I471" s="487">
        <v>0.80381527099609373</v>
      </c>
      <c r="J471" s="487">
        <v>0.80381527099609373</v>
      </c>
      <c r="K471" s="487">
        <v>0.99943521362304688</v>
      </c>
      <c r="L471" s="487">
        <v>0.95071302062988272</v>
      </c>
      <c r="M471" s="481">
        <v>0.32829650332163846</v>
      </c>
      <c r="N471" s="481">
        <v>0.32829650332163846</v>
      </c>
      <c r="O471" s="486">
        <v>0.32829650332163846</v>
      </c>
      <c r="P471" s="486">
        <v>0.58985653126815474</v>
      </c>
      <c r="Q471" s="488">
        <f t="shared" si="78"/>
        <v>0.45907651729489662</v>
      </c>
      <c r="R471" s="487">
        <f t="shared" si="79"/>
        <v>0.58985653126815474</v>
      </c>
      <c r="S471" s="489">
        <v>1.11521572265625</v>
      </c>
      <c r="T471" s="487">
        <f t="shared" si="87"/>
        <v>1.2183744977739213</v>
      </c>
      <c r="U471" s="487">
        <v>0</v>
      </c>
      <c r="V471" s="489">
        <f t="shared" si="80"/>
        <v>0.53087087814133926</v>
      </c>
      <c r="W471" s="489">
        <f t="shared" si="81"/>
        <v>0.47188522501452379</v>
      </c>
      <c r="X471" s="489">
        <f t="shared" si="82"/>
        <v>0.41289957188770832</v>
      </c>
      <c r="Y471" s="489">
        <f t="shared" si="83"/>
        <v>0.61934935783156253</v>
      </c>
      <c r="Z471" s="489">
        <f t="shared" si="84"/>
        <v>0.78647537502420639</v>
      </c>
      <c r="AA471" s="487">
        <v>0.63353981740851151</v>
      </c>
      <c r="AB471" s="485">
        <v>1.4937924804687499</v>
      </c>
      <c r="AC471" s="485">
        <v>1.4334648437499999</v>
      </c>
      <c r="AD471" s="489">
        <f t="shared" si="85"/>
        <v>1.2197671966552734</v>
      </c>
      <c r="AE471" s="489">
        <f t="shared" si="86"/>
        <v>0.84311841575386559</v>
      </c>
    </row>
    <row r="472" spans="1:31" x14ac:dyDescent="0.2">
      <c r="A472" s="485">
        <v>0.95555140237172598</v>
      </c>
      <c r="B472" s="485">
        <f t="shared" si="77"/>
        <v>1.1969123035102476</v>
      </c>
      <c r="C472" s="486">
        <v>1.2118776136484213</v>
      </c>
      <c r="D472" s="486">
        <v>1.1819469933720739</v>
      </c>
      <c r="E472" s="487">
        <v>0.82152682922363285</v>
      </c>
      <c r="F472" s="486">
        <v>0</v>
      </c>
      <c r="G472" s="487">
        <v>0.46902374359130861</v>
      </c>
      <c r="H472" s="487">
        <v>0.59820321533203125</v>
      </c>
      <c r="I472" s="487">
        <v>0.79968128540039063</v>
      </c>
      <c r="J472" s="487">
        <v>0.79968128540039063</v>
      </c>
      <c r="K472" s="487">
        <v>0.99429511352539068</v>
      </c>
      <c r="L472" s="487">
        <v>0.94582347229003905</v>
      </c>
      <c r="M472" s="481">
        <v>0.32653491786849254</v>
      </c>
      <c r="N472" s="481">
        <v>0.32653491786849254</v>
      </c>
      <c r="O472" s="486">
        <v>0.32653491786849254</v>
      </c>
      <c r="P472" s="486">
        <v>0.58669145739617623</v>
      </c>
      <c r="Q472" s="488">
        <f t="shared" si="78"/>
        <v>0.45661318763233438</v>
      </c>
      <c r="R472" s="487">
        <f t="shared" si="79"/>
        <v>0.58669145739617623</v>
      </c>
      <c r="S472" s="489">
        <v>1.10948017578125</v>
      </c>
      <c r="T472" s="487">
        <f t="shared" si="87"/>
        <v>1.2118776136484213</v>
      </c>
      <c r="U472" s="487">
        <v>0</v>
      </c>
      <c r="V472" s="489">
        <f t="shared" si="80"/>
        <v>0.52802231165655866</v>
      </c>
      <c r="W472" s="489">
        <f t="shared" si="81"/>
        <v>0.46935316591694098</v>
      </c>
      <c r="X472" s="489">
        <f t="shared" si="82"/>
        <v>0.41068402017732336</v>
      </c>
      <c r="Y472" s="489">
        <f t="shared" si="83"/>
        <v>0.61602603026598501</v>
      </c>
      <c r="Z472" s="489">
        <f t="shared" si="84"/>
        <v>0.78225527652823501</v>
      </c>
      <c r="AA472" s="487">
        <v>0.63028148771587167</v>
      </c>
      <c r="AB472" s="485">
        <v>1.4861098632812499</v>
      </c>
      <c r="AC472" s="485">
        <v>1.4260925292968749</v>
      </c>
      <c r="AD472" s="489">
        <f t="shared" si="85"/>
        <v>1.2134939422607423</v>
      </c>
      <c r="AE472" s="489">
        <f t="shared" si="86"/>
        <v>0.83878226347723328</v>
      </c>
    </row>
    <row r="473" spans="1:31" x14ac:dyDescent="0.2">
      <c r="A473" s="485">
        <v>0.95063698924804341</v>
      </c>
      <c r="B473" s="485">
        <f t="shared" si="77"/>
        <v>1.1905296788292277</v>
      </c>
      <c r="C473" s="486">
        <v>1.2054151853280144</v>
      </c>
      <c r="D473" s="486">
        <v>1.1756441723304412</v>
      </c>
      <c r="E473" s="487">
        <v>0.81730172851562499</v>
      </c>
      <c r="F473" s="486">
        <v>0</v>
      </c>
      <c r="G473" s="487">
        <v>0.46661153939217842</v>
      </c>
      <c r="H473" s="487">
        <v>0.59512667419433596</v>
      </c>
      <c r="I473" s="487">
        <v>0.79556849487304693</v>
      </c>
      <c r="J473" s="487">
        <v>0.79556849487304693</v>
      </c>
      <c r="K473" s="487">
        <v>0.98918141845703134</v>
      </c>
      <c r="L473" s="487">
        <v>0.94095914489746091</v>
      </c>
      <c r="M473" s="481">
        <v>0.32478273341881725</v>
      </c>
      <c r="N473" s="481">
        <v>0.32478273341881725</v>
      </c>
      <c r="O473" s="486">
        <v>0.32478273341881725</v>
      </c>
      <c r="P473" s="486">
        <v>0.58354327448478271</v>
      </c>
      <c r="Q473" s="488">
        <f t="shared" si="78"/>
        <v>0.45416300395179998</v>
      </c>
      <c r="R473" s="487">
        <f t="shared" si="79"/>
        <v>0.58354327448478271</v>
      </c>
      <c r="S473" s="489">
        <v>1.1037741210937504</v>
      </c>
      <c r="T473" s="487">
        <f t="shared" si="87"/>
        <v>1.2054151853280144</v>
      </c>
      <c r="U473" s="487">
        <v>0</v>
      </c>
      <c r="V473" s="489">
        <f t="shared" si="80"/>
        <v>0.52518894703630448</v>
      </c>
      <c r="W473" s="489">
        <f t="shared" si="81"/>
        <v>0.46683461958782618</v>
      </c>
      <c r="X473" s="489">
        <f t="shared" si="82"/>
        <v>0.40848029213934789</v>
      </c>
      <c r="Y473" s="489">
        <f t="shared" si="83"/>
        <v>0.61272043820902189</v>
      </c>
      <c r="Z473" s="489">
        <f t="shared" si="84"/>
        <v>0.77805769931304358</v>
      </c>
      <c r="AA473" s="487">
        <v>0.62703992341694081</v>
      </c>
      <c r="AB473" s="485">
        <v>1.478466796875</v>
      </c>
      <c r="AC473" s="485">
        <v>1.418758056640625</v>
      </c>
      <c r="AD473" s="489">
        <f t="shared" si="85"/>
        <v>1.2072529449462894</v>
      </c>
      <c r="AE473" s="489">
        <f t="shared" si="86"/>
        <v>0.83446840769974218</v>
      </c>
    </row>
    <row r="474" spans="1:31" x14ac:dyDescent="0.2">
      <c r="A474" s="485">
        <v>0.94574785101390446</v>
      </c>
      <c r="B474" s="485">
        <f t="shared" si="77"/>
        <v>1.1841812749637048</v>
      </c>
      <c r="C474" s="486">
        <v>1.1989874056949847</v>
      </c>
      <c r="D474" s="486">
        <v>1.1693751442324252</v>
      </c>
      <c r="E474" s="487">
        <v>0.81309835571289057</v>
      </c>
      <c r="F474" s="486">
        <v>0</v>
      </c>
      <c r="G474" s="487">
        <v>0.46421174123683134</v>
      </c>
      <c r="H474" s="487">
        <v>0.59206594055175776</v>
      </c>
      <c r="I474" s="487">
        <v>0.79147689941406252</v>
      </c>
      <c r="J474" s="487">
        <v>0.79147689941406252</v>
      </c>
      <c r="K474" s="487">
        <v>0.9840940100097656</v>
      </c>
      <c r="L474" s="487">
        <v>0.93611980163574215</v>
      </c>
      <c r="M474" s="481">
        <v>0.32304000228146157</v>
      </c>
      <c r="N474" s="481">
        <v>0.32304000228146157</v>
      </c>
      <c r="O474" s="486">
        <v>0.32304000228146157</v>
      </c>
      <c r="P474" s="486">
        <v>0.58041207651827109</v>
      </c>
      <c r="Q474" s="488">
        <f t="shared" si="78"/>
        <v>0.45172603939986633</v>
      </c>
      <c r="R474" s="487">
        <f t="shared" si="79"/>
        <v>0.58041207651827109</v>
      </c>
      <c r="S474" s="489">
        <v>1.0980973632812501</v>
      </c>
      <c r="T474" s="487">
        <f t="shared" si="87"/>
        <v>1.1989874056949847</v>
      </c>
      <c r="U474" s="487">
        <v>0</v>
      </c>
      <c r="V474" s="489">
        <f t="shared" si="80"/>
        <v>0.52237086886644402</v>
      </c>
      <c r="W474" s="489">
        <f t="shared" si="81"/>
        <v>0.46432966121461688</v>
      </c>
      <c r="X474" s="489">
        <f t="shared" si="82"/>
        <v>0.40628845356278975</v>
      </c>
      <c r="Y474" s="489">
        <f t="shared" si="83"/>
        <v>0.60943268034418474</v>
      </c>
      <c r="Z474" s="489">
        <f t="shared" si="84"/>
        <v>0.77388276869102812</v>
      </c>
      <c r="AA474" s="487">
        <v>0.62381506990131574</v>
      </c>
      <c r="AB474" s="485">
        <v>1.4708630371093749</v>
      </c>
      <c r="AC474" s="485">
        <v>1.4114613037109376</v>
      </c>
      <c r="AD474" s="489">
        <f t="shared" si="85"/>
        <v>1.2010439910888673</v>
      </c>
      <c r="AE474" s="489">
        <f t="shared" si="86"/>
        <v>0.83017670076245675</v>
      </c>
    </row>
    <row r="475" spans="1:31" x14ac:dyDescent="0.2">
      <c r="A475" s="485">
        <v>0.94088385768060112</v>
      </c>
      <c r="B475" s="485">
        <f t="shared" si="77"/>
        <v>1.1777633937268472</v>
      </c>
      <c r="C475" s="486">
        <v>1.1924892799967255</v>
      </c>
      <c r="D475" s="486">
        <v>1.1630375074569688</v>
      </c>
      <c r="E475" s="487">
        <v>0.80891653320312495</v>
      </c>
      <c r="F475" s="486">
        <v>0</v>
      </c>
      <c r="G475" s="487">
        <v>0.46182428532058512</v>
      </c>
      <c r="H475" s="487">
        <v>0.58902095520019526</v>
      </c>
      <c r="I475" s="487">
        <v>0.78740632141113287</v>
      </c>
      <c r="J475" s="487">
        <v>0.78740632141113287</v>
      </c>
      <c r="K475" s="487">
        <v>0.97903282897949218</v>
      </c>
      <c r="L475" s="487">
        <v>0.93130532409667965</v>
      </c>
      <c r="M475" s="481">
        <v>0.32127825808738114</v>
      </c>
      <c r="N475" s="481">
        <v>0.32127825808738114</v>
      </c>
      <c r="O475" s="486">
        <v>0.32127825808738114</v>
      </c>
      <c r="P475" s="486">
        <v>0.57724671743345624</v>
      </c>
      <c r="Q475" s="488">
        <f t="shared" si="78"/>
        <v>0.44926248776041866</v>
      </c>
      <c r="R475" s="487">
        <f t="shared" si="79"/>
        <v>0.57724671743345624</v>
      </c>
      <c r="S475" s="489">
        <v>1.0924499023437499</v>
      </c>
      <c r="T475" s="487">
        <f t="shared" si="87"/>
        <v>1.1924892799967255</v>
      </c>
      <c r="U475" s="487">
        <v>0</v>
      </c>
      <c r="V475" s="489">
        <f t="shared" si="80"/>
        <v>0.51952204569011062</v>
      </c>
      <c r="W475" s="489">
        <f t="shared" si="81"/>
        <v>0.46179737394676501</v>
      </c>
      <c r="X475" s="489">
        <f t="shared" si="82"/>
        <v>0.40407270220341934</v>
      </c>
      <c r="Y475" s="489">
        <f t="shared" si="83"/>
        <v>0.6061090533051291</v>
      </c>
      <c r="Z475" s="489">
        <f t="shared" si="84"/>
        <v>0.76966228991127505</v>
      </c>
      <c r="AA475" s="487">
        <v>0.62060676333778786</v>
      </c>
      <c r="AB475" s="485">
        <v>1.46329833984375</v>
      </c>
      <c r="AC475" s="485">
        <v>1.4042021484375</v>
      </c>
      <c r="AD475" s="489">
        <f t="shared" si="85"/>
        <v>1.1948670806884765</v>
      </c>
      <c r="AE475" s="489">
        <f t="shared" si="86"/>
        <v>0.82590714266537757</v>
      </c>
    </row>
    <row r="476" spans="1:31" x14ac:dyDescent="0.2">
      <c r="A476" s="485">
        <v>0.93604487992724172</v>
      </c>
      <c r="B476" s="485">
        <f t="shared" si="77"/>
        <v>1.1716880914086016</v>
      </c>
      <c r="C476" s="486">
        <v>1.1863380165716313</v>
      </c>
      <c r="D476" s="486">
        <v>1.1570381662455718</v>
      </c>
      <c r="E476" s="487">
        <v>0.80475626098632813</v>
      </c>
      <c r="F476" s="486">
        <v>0</v>
      </c>
      <c r="G476" s="487">
        <v>0.45944910816690704</v>
      </c>
      <c r="H476" s="487">
        <v>0.58599159973144532</v>
      </c>
      <c r="I476" s="487">
        <v>0.78335670166015614</v>
      </c>
      <c r="J476" s="487">
        <v>0.78335670166015614</v>
      </c>
      <c r="K476" s="487">
        <v>0.9739976385498047</v>
      </c>
      <c r="L476" s="487">
        <v>0.9265156530761719</v>
      </c>
      <c r="M476" s="481">
        <v>0.3196106088337517</v>
      </c>
      <c r="N476" s="481">
        <v>0.3196106088337517</v>
      </c>
      <c r="O476" s="486">
        <v>0.3196106088337517</v>
      </c>
      <c r="P476" s="486">
        <v>0.57425042050624209</v>
      </c>
      <c r="Q476" s="488">
        <f t="shared" si="78"/>
        <v>0.44693051466999689</v>
      </c>
      <c r="R476" s="487">
        <f t="shared" si="79"/>
        <v>0.57425042050624209</v>
      </c>
      <c r="S476" s="489">
        <v>1.0868313476562501</v>
      </c>
      <c r="T476" s="487">
        <f t="shared" si="87"/>
        <v>1.1863380165716313</v>
      </c>
      <c r="U476" s="487">
        <v>0</v>
      </c>
      <c r="V476" s="489">
        <f t="shared" si="80"/>
        <v>0.51682537845561793</v>
      </c>
      <c r="W476" s="489">
        <f t="shared" si="81"/>
        <v>0.45940033640499367</v>
      </c>
      <c r="X476" s="489">
        <f t="shared" si="82"/>
        <v>0.40197529435436946</v>
      </c>
      <c r="Y476" s="489">
        <f t="shared" si="83"/>
        <v>0.60296294153155428</v>
      </c>
      <c r="Z476" s="489">
        <f t="shared" si="84"/>
        <v>0.76566722734165604</v>
      </c>
      <c r="AA476" s="487">
        <v>0.61741494911595396</v>
      </c>
      <c r="AB476" s="485">
        <v>1.4557725830078125</v>
      </c>
      <c r="AC476" s="485">
        <v>1.396980224609375</v>
      </c>
      <c r="AD476" s="489">
        <f t="shared" si="85"/>
        <v>1.1887217864990236</v>
      </c>
      <c r="AE476" s="489">
        <f t="shared" si="86"/>
        <v>0.82165943809063546</v>
      </c>
    </row>
    <row r="477" spans="1:31" x14ac:dyDescent="0.2">
      <c r="A477" s="485">
        <v>0.93123078909830659</v>
      </c>
      <c r="B477" s="485">
        <f t="shared" si="77"/>
        <v>1.1656446559294451</v>
      </c>
      <c r="C477" s="486">
        <v>1.1802190184251178</v>
      </c>
      <c r="D477" s="486">
        <v>1.1510702934337724</v>
      </c>
      <c r="E477" s="487">
        <v>0.80061736145019524</v>
      </c>
      <c r="F477" s="486">
        <v>0</v>
      </c>
      <c r="G477" s="487">
        <v>0.45708614662572639</v>
      </c>
      <c r="H477" s="487">
        <v>0.58297781494140621</v>
      </c>
      <c r="I477" s="487">
        <v>0.77932786254882813</v>
      </c>
      <c r="J477" s="487">
        <v>0.77932786254882813</v>
      </c>
      <c r="K477" s="487">
        <v>0.96898837951660155</v>
      </c>
      <c r="L477" s="487">
        <v>0.921750492553711</v>
      </c>
      <c r="M477" s="481">
        <v>0.31795176173697226</v>
      </c>
      <c r="N477" s="481">
        <v>0.31795176173697226</v>
      </c>
      <c r="O477" s="486">
        <v>0.31795176173697226</v>
      </c>
      <c r="P477" s="486">
        <v>0.57126993858057273</v>
      </c>
      <c r="Q477" s="488">
        <f t="shared" si="78"/>
        <v>0.4446108501587725</v>
      </c>
      <c r="R477" s="487">
        <f t="shared" si="79"/>
        <v>0.57126993858057273</v>
      </c>
      <c r="S477" s="489">
        <v>1.0812417968749999</v>
      </c>
      <c r="T477" s="487">
        <f t="shared" si="87"/>
        <v>1.1802190184251178</v>
      </c>
      <c r="U477" s="487">
        <v>0</v>
      </c>
      <c r="V477" s="489">
        <f t="shared" si="80"/>
        <v>0.51414294472251543</v>
      </c>
      <c r="W477" s="489">
        <f t="shared" si="81"/>
        <v>0.45701595086445823</v>
      </c>
      <c r="X477" s="489">
        <f t="shared" si="82"/>
        <v>0.39988895700640087</v>
      </c>
      <c r="Y477" s="489">
        <f t="shared" si="83"/>
        <v>0.59983343550960133</v>
      </c>
      <c r="Z477" s="489">
        <f t="shared" si="84"/>
        <v>0.76169325144076372</v>
      </c>
      <c r="AA477" s="487">
        <v>0.61423957262541118</v>
      </c>
      <c r="AB477" s="485">
        <v>1.4482855224609374</v>
      </c>
      <c r="AC477" s="485">
        <v>1.3897955322265625</v>
      </c>
      <c r="AD477" s="489">
        <f t="shared" si="85"/>
        <v>1.1826082153320312</v>
      </c>
      <c r="AE477" s="489">
        <f t="shared" si="86"/>
        <v>0.81743366086769709</v>
      </c>
    </row>
    <row r="478" spans="1:31" x14ac:dyDescent="0.2">
      <c r="A478" s="485">
        <v>0.9264414572007954</v>
      </c>
      <c r="B478" s="485">
        <f t="shared" si="77"/>
        <v>1.1594287683256375</v>
      </c>
      <c r="C478" s="486">
        <v>1.1739254119395657</v>
      </c>
      <c r="D478" s="486">
        <v>1.144932124711709</v>
      </c>
      <c r="E478" s="487">
        <v>0.796499775390625</v>
      </c>
      <c r="F478" s="486">
        <v>0</v>
      </c>
      <c r="G478" s="487">
        <v>0.45473533787175519</v>
      </c>
      <c r="H478" s="487">
        <v>0.57997954162597654</v>
      </c>
      <c r="I478" s="487">
        <v>0.77531974487304678</v>
      </c>
      <c r="J478" s="487">
        <v>0.77531974487304678</v>
      </c>
      <c r="K478" s="487">
        <v>0.96400487426757808</v>
      </c>
      <c r="L478" s="487">
        <v>0.91700996093749987</v>
      </c>
      <c r="M478" s="481">
        <v>0.31624563445264081</v>
      </c>
      <c r="N478" s="481">
        <v>0.31624563445264081</v>
      </c>
      <c r="O478" s="486">
        <v>0.31624563445264081</v>
      </c>
      <c r="P478" s="486">
        <v>0.56820450744848494</v>
      </c>
      <c r="Q478" s="488">
        <f t="shared" si="78"/>
        <v>0.44222507095056285</v>
      </c>
      <c r="R478" s="487">
        <f t="shared" si="79"/>
        <v>0.56820450744848494</v>
      </c>
      <c r="S478" s="489">
        <v>1.07568095703125</v>
      </c>
      <c r="T478" s="487">
        <f t="shared" si="87"/>
        <v>1.1739254119395657</v>
      </c>
      <c r="U478" s="487">
        <v>0</v>
      </c>
      <c r="V478" s="489">
        <f t="shared" si="80"/>
        <v>0.51138405670363651</v>
      </c>
      <c r="W478" s="489">
        <f t="shared" si="81"/>
        <v>0.45456360595878798</v>
      </c>
      <c r="X478" s="489">
        <f t="shared" si="82"/>
        <v>0.39774315521393944</v>
      </c>
      <c r="Y478" s="489">
        <f t="shared" si="83"/>
        <v>0.59661473282090927</v>
      </c>
      <c r="Z478" s="489">
        <f t="shared" si="84"/>
        <v>0.75760600993131322</v>
      </c>
      <c r="AA478" s="487">
        <v>0.61108052464535367</v>
      </c>
      <c r="AB478" s="485">
        <v>1.4408370361328124</v>
      </c>
      <c r="AC478" s="485">
        <v>1.3826478271484375</v>
      </c>
      <c r="AD478" s="489">
        <f t="shared" si="85"/>
        <v>1.1765260467529297</v>
      </c>
      <c r="AE478" s="489">
        <f t="shared" si="86"/>
        <v>0.81322958950816115</v>
      </c>
    </row>
    <row r="479" spans="1:31" x14ac:dyDescent="0.2">
      <c r="A479" s="485">
        <v>0.92167675689852335</v>
      </c>
      <c r="B479" s="485">
        <f t="shared" si="77"/>
        <v>1.1532462075667365</v>
      </c>
      <c r="C479" s="486">
        <v>1.1676655489932501</v>
      </c>
      <c r="D479" s="486">
        <v>1.138826866140223</v>
      </c>
      <c r="E479" s="487">
        <v>0.79240338439941405</v>
      </c>
      <c r="F479" s="486">
        <v>0</v>
      </c>
      <c r="G479" s="487">
        <v>0.45239661940281789</v>
      </c>
      <c r="H479" s="487">
        <v>0.57699672058105467</v>
      </c>
      <c r="I479" s="487">
        <v>0.7713322894287109</v>
      </c>
      <c r="J479" s="487">
        <v>0.7713322894287109</v>
      </c>
      <c r="K479" s="487">
        <v>0.95904694519042966</v>
      </c>
      <c r="L479" s="487">
        <v>0.91229376220703118</v>
      </c>
      <c r="M479" s="481">
        <v>0.31454871199493506</v>
      </c>
      <c r="N479" s="481">
        <v>0.31454871199493506</v>
      </c>
      <c r="O479" s="486">
        <v>0.31454871199493506</v>
      </c>
      <c r="P479" s="486">
        <v>0.56515561480233756</v>
      </c>
      <c r="Q479" s="488">
        <f t="shared" si="78"/>
        <v>0.43985216339863631</v>
      </c>
      <c r="R479" s="487">
        <f t="shared" si="79"/>
        <v>0.56515561480233756</v>
      </c>
      <c r="S479" s="489">
        <v>1.0701487304687498</v>
      </c>
      <c r="T479" s="487">
        <f t="shared" si="87"/>
        <v>1.1676655489932501</v>
      </c>
      <c r="U479" s="487">
        <v>0</v>
      </c>
      <c r="V479" s="489">
        <f t="shared" si="80"/>
        <v>0.50864005332210382</v>
      </c>
      <c r="W479" s="489">
        <f t="shared" si="81"/>
        <v>0.45212449184187009</v>
      </c>
      <c r="X479" s="489">
        <f t="shared" si="82"/>
        <v>0.39560893036163625</v>
      </c>
      <c r="Y479" s="489">
        <f t="shared" si="83"/>
        <v>0.59341339554245442</v>
      </c>
      <c r="Z479" s="489">
        <f t="shared" si="84"/>
        <v>0.75354081973645004</v>
      </c>
      <c r="AA479" s="487">
        <v>0.60793775056537824</v>
      </c>
      <c r="AB479" s="485">
        <v>1.4334267578125</v>
      </c>
      <c r="AC479" s="485">
        <v>1.3755369873046874</v>
      </c>
      <c r="AD479" s="489">
        <f t="shared" si="85"/>
        <v>1.1704751739501951</v>
      </c>
      <c r="AE479" s="489">
        <f t="shared" si="86"/>
        <v>0.80904715018255957</v>
      </c>
    </row>
    <row r="480" spans="1:31" x14ac:dyDescent="0.2">
      <c r="A480" s="485">
        <v>0.9169365615108982</v>
      </c>
      <c r="B480" s="485">
        <f t="shared" si="77"/>
        <v>1.1470964356192672</v>
      </c>
      <c r="C480" s="486">
        <v>1.1614388848255215</v>
      </c>
      <c r="D480" s="486">
        <v>1.1327539864130132</v>
      </c>
      <c r="E480" s="487">
        <v>0.78832807006835937</v>
      </c>
      <c r="F480" s="486">
        <v>0</v>
      </c>
      <c r="G480" s="487">
        <v>0.45006992903818965</v>
      </c>
      <c r="H480" s="487">
        <v>0.57402923339843748</v>
      </c>
      <c r="I480" s="487">
        <v>0.76736531860351553</v>
      </c>
      <c r="J480" s="487">
        <v>0.76736531860351553</v>
      </c>
      <c r="K480" s="487">
        <v>0.95411459228515616</v>
      </c>
      <c r="L480" s="487">
        <v>0.90760183715820308</v>
      </c>
      <c r="M480" s="481">
        <v>0.31286084545551401</v>
      </c>
      <c r="N480" s="481">
        <v>0.31286084545551401</v>
      </c>
      <c r="O480" s="486">
        <v>0.31286084545551401</v>
      </c>
      <c r="P480" s="486">
        <v>0.56212299309569935</v>
      </c>
      <c r="Q480" s="488">
        <f t="shared" si="78"/>
        <v>0.43749191927560671</v>
      </c>
      <c r="R480" s="487">
        <f t="shared" si="79"/>
        <v>0.56212299309569935</v>
      </c>
      <c r="S480" s="489">
        <v>1.06464501953125</v>
      </c>
      <c r="T480" s="487">
        <f t="shared" si="87"/>
        <v>1.1614388848255215</v>
      </c>
      <c r="U480" s="487">
        <v>0</v>
      </c>
      <c r="V480" s="489">
        <f t="shared" si="80"/>
        <v>0.50591069378612941</v>
      </c>
      <c r="W480" s="489">
        <f t="shared" si="81"/>
        <v>0.44969839447655952</v>
      </c>
      <c r="X480" s="489">
        <f t="shared" si="82"/>
        <v>0.39348609516698951</v>
      </c>
      <c r="Y480" s="489">
        <f t="shared" si="83"/>
        <v>0.59022914275048433</v>
      </c>
      <c r="Z480" s="489">
        <f t="shared" si="84"/>
        <v>0.74949732412759917</v>
      </c>
      <c r="AA480" s="487">
        <v>0.60481114116467927</v>
      </c>
      <c r="AB480" s="485">
        <v>1.4260545654296874</v>
      </c>
      <c r="AC480" s="485">
        <v>1.3684625244140625</v>
      </c>
      <c r="AD480" s="489">
        <f t="shared" si="85"/>
        <v>1.1644554901123048</v>
      </c>
      <c r="AE480" s="489">
        <f t="shared" si="86"/>
        <v>0.8048862690614258</v>
      </c>
    </row>
    <row r="481" spans="1:31" x14ac:dyDescent="0.2">
      <c r="A481" s="485">
        <v>0.91222074500925376</v>
      </c>
      <c r="B481" s="485">
        <f t="shared" si="77"/>
        <v>1.1409796360337465</v>
      </c>
      <c r="C481" s="486">
        <v>1.1552456052818763</v>
      </c>
      <c r="D481" s="486">
        <v>1.1267136667856168</v>
      </c>
      <c r="E481" s="487">
        <v>0.7842736547851562</v>
      </c>
      <c r="F481" s="486">
        <v>0</v>
      </c>
      <c r="G481" s="487">
        <v>0.44775520491694321</v>
      </c>
      <c r="H481" s="487">
        <v>0.57107702087402346</v>
      </c>
      <c r="I481" s="487">
        <v>0.76341877319335938</v>
      </c>
      <c r="J481" s="487">
        <v>0.76341877319335938</v>
      </c>
      <c r="K481" s="487">
        <v>0.94920751953124993</v>
      </c>
      <c r="L481" s="487">
        <v>0.90293406738281246</v>
      </c>
      <c r="M481" s="481">
        <v>0.31118208522311064</v>
      </c>
      <c r="N481" s="481">
        <v>0.31118208522311064</v>
      </c>
      <c r="O481" s="486">
        <v>0.31118208522311064</v>
      </c>
      <c r="P481" s="486">
        <v>0.55910673286296031</v>
      </c>
      <c r="Q481" s="488">
        <f t="shared" si="78"/>
        <v>0.43514440904303547</v>
      </c>
      <c r="R481" s="487">
        <f t="shared" si="79"/>
        <v>0.55910673286296031</v>
      </c>
      <c r="S481" s="489">
        <v>1.05916953125</v>
      </c>
      <c r="T481" s="487">
        <f t="shared" si="87"/>
        <v>1.1552456052818763</v>
      </c>
      <c r="U481" s="487">
        <v>0</v>
      </c>
      <c r="V481" s="489">
        <f t="shared" si="80"/>
        <v>0.50319605957666425</v>
      </c>
      <c r="W481" s="489">
        <f t="shared" si="81"/>
        <v>0.44728538629036829</v>
      </c>
      <c r="X481" s="489">
        <f t="shared" si="82"/>
        <v>0.39137471300407217</v>
      </c>
      <c r="Y481" s="489">
        <f t="shared" si="83"/>
        <v>0.58706206950610829</v>
      </c>
      <c r="Z481" s="489">
        <f t="shared" si="84"/>
        <v>0.74547564381728049</v>
      </c>
      <c r="AA481" s="487">
        <v>0.60170058722245079</v>
      </c>
      <c r="AB481" s="485">
        <v>1.4187204589843749</v>
      </c>
      <c r="AC481" s="485">
        <v>1.3614245605468751</v>
      </c>
      <c r="AD481" s="489">
        <f t="shared" si="85"/>
        <v>1.1584666748046875</v>
      </c>
      <c r="AE481" s="489">
        <f t="shared" si="86"/>
        <v>0.80074672465635699</v>
      </c>
    </row>
    <row r="482" spans="1:31" x14ac:dyDescent="0.2">
      <c r="A482" s="485">
        <v>0.90752918201196009</v>
      </c>
      <c r="B482" s="485">
        <f t="shared" si="77"/>
        <v>1.1347958937701623</v>
      </c>
      <c r="C482" s="486">
        <v>1.1489845460582131</v>
      </c>
      <c r="D482" s="486">
        <v>1.1206072414821118</v>
      </c>
      <c r="E482" s="487">
        <v>0.78024007934570305</v>
      </c>
      <c r="F482" s="486">
        <v>0</v>
      </c>
      <c r="G482" s="487">
        <v>0.44545238549630389</v>
      </c>
      <c r="H482" s="487">
        <v>0.56813996459960936</v>
      </c>
      <c r="I482" s="487">
        <v>0.75949247558593747</v>
      </c>
      <c r="J482" s="487">
        <v>0.75949247558593747</v>
      </c>
      <c r="K482" s="487">
        <v>0.94432572692871097</v>
      </c>
      <c r="L482" s="487">
        <v>0.89829021606445314</v>
      </c>
      <c r="M482" s="481">
        <v>0.30948500985141714</v>
      </c>
      <c r="N482" s="481">
        <v>0.30948500985141714</v>
      </c>
      <c r="O482" s="486">
        <v>0.30948500985141714</v>
      </c>
      <c r="P482" s="486">
        <v>0.55605756547336116</v>
      </c>
      <c r="Q482" s="488">
        <f t="shared" si="78"/>
        <v>0.43277128766238915</v>
      </c>
      <c r="R482" s="487">
        <f t="shared" si="79"/>
        <v>0.55605756547336116</v>
      </c>
      <c r="S482" s="489">
        <v>1.0537221679687501</v>
      </c>
      <c r="T482" s="487">
        <f t="shared" si="87"/>
        <v>1.1489845460582131</v>
      </c>
      <c r="U482" s="487">
        <v>0</v>
      </c>
      <c r="V482" s="489">
        <f t="shared" si="80"/>
        <v>0.50045180892602503</v>
      </c>
      <c r="W482" s="489">
        <f t="shared" si="81"/>
        <v>0.44484605237868896</v>
      </c>
      <c r="X482" s="489">
        <f t="shared" si="82"/>
        <v>0.38924029583135278</v>
      </c>
      <c r="Y482" s="489">
        <f t="shared" si="83"/>
        <v>0.58386044374702917</v>
      </c>
      <c r="Z482" s="489">
        <f t="shared" si="84"/>
        <v>0.74141008729781488</v>
      </c>
      <c r="AA482" s="487">
        <v>0.5986060341282895</v>
      </c>
      <c r="AB482" s="485">
        <v>1.411423828125</v>
      </c>
      <c r="AC482" s="485">
        <v>1.3544227294921876</v>
      </c>
      <c r="AD482" s="489">
        <f t="shared" si="85"/>
        <v>1.1525086212158204</v>
      </c>
      <c r="AE482" s="489">
        <f t="shared" si="86"/>
        <v>0.79662844313788628</v>
      </c>
    </row>
    <row r="483" spans="1:31" x14ac:dyDescent="0.2">
      <c r="A483" s="485">
        <v>0.90286174778360873</v>
      </c>
      <c r="B483" s="485">
        <f t="shared" si="77"/>
        <v>1.128744509505621</v>
      </c>
      <c r="C483" s="486">
        <v>1.1428574997405549</v>
      </c>
      <c r="D483" s="486">
        <v>1.114631519270687</v>
      </c>
      <c r="E483" s="487">
        <v>0.77622728454589851</v>
      </c>
      <c r="F483" s="486">
        <v>0</v>
      </c>
      <c r="G483" s="487">
        <v>0.4431614095500136</v>
      </c>
      <c r="H483" s="487">
        <v>0.56521800537109379</v>
      </c>
      <c r="I483" s="487">
        <v>0.7555864257812499</v>
      </c>
      <c r="J483" s="487">
        <v>0.7555864257812499</v>
      </c>
      <c r="K483" s="487">
        <v>0.93946909606933593</v>
      </c>
      <c r="L483" s="487">
        <v>0.89367028320312503</v>
      </c>
      <c r="M483" s="481">
        <v>0.3078243151079299</v>
      </c>
      <c r="N483" s="481">
        <v>0.3078243151079299</v>
      </c>
      <c r="O483" s="486">
        <v>0.3078243151079299</v>
      </c>
      <c r="P483" s="486">
        <v>0.55307376384593743</v>
      </c>
      <c r="Q483" s="488">
        <f t="shared" si="78"/>
        <v>0.43044903947693369</v>
      </c>
      <c r="R483" s="487">
        <f t="shared" si="79"/>
        <v>0.55307376384593743</v>
      </c>
      <c r="S483" s="489">
        <v>1.0483029296874999</v>
      </c>
      <c r="T483" s="487">
        <f t="shared" si="87"/>
        <v>1.1428574997405549</v>
      </c>
      <c r="U483" s="487">
        <v>0</v>
      </c>
      <c r="V483" s="489">
        <f t="shared" si="80"/>
        <v>0.49776638746134372</v>
      </c>
      <c r="W483" s="489">
        <f t="shared" si="81"/>
        <v>0.44245901107674995</v>
      </c>
      <c r="X483" s="489">
        <f t="shared" si="82"/>
        <v>0.38715163469215619</v>
      </c>
      <c r="Y483" s="489">
        <f t="shared" si="83"/>
        <v>0.58072745203823428</v>
      </c>
      <c r="Z483" s="489">
        <f t="shared" si="84"/>
        <v>0.73743168512791657</v>
      </c>
      <c r="AA483" s="487">
        <v>0.59552737266138978</v>
      </c>
      <c r="AB483" s="485">
        <v>1.4041649169921875</v>
      </c>
      <c r="AC483" s="485">
        <v>1.34745703125</v>
      </c>
      <c r="AD483" s="489">
        <f t="shared" si="85"/>
        <v>1.146581329345703</v>
      </c>
      <c r="AE483" s="489">
        <f t="shared" si="86"/>
        <v>0.79253142450601333</v>
      </c>
    </row>
    <row r="484" spans="1:31" x14ac:dyDescent="0.2">
      <c r="A484" s="485">
        <v>0.89821831822930831</v>
      </c>
      <c r="B484" s="485">
        <f t="shared" si="77"/>
        <v>1.1227255700917129</v>
      </c>
      <c r="C484" s="486">
        <v>1.1367633039400531</v>
      </c>
      <c r="D484" s="486">
        <v>1.108687836243373</v>
      </c>
      <c r="E484" s="487">
        <v>0.77223515197753911</v>
      </c>
      <c r="F484" s="486">
        <v>0</v>
      </c>
      <c r="G484" s="487">
        <v>0.44088221616670276</v>
      </c>
      <c r="H484" s="487">
        <v>0.56231108398437502</v>
      </c>
      <c r="I484" s="487">
        <v>0.75170038696289065</v>
      </c>
      <c r="J484" s="487">
        <v>0.75170038696289065</v>
      </c>
      <c r="K484" s="487">
        <v>0.93463739013671876</v>
      </c>
      <c r="L484" s="487">
        <v>0.88907415039062498</v>
      </c>
      <c r="M484" s="481">
        <v>0.30617258007532266</v>
      </c>
      <c r="N484" s="481">
        <v>0.30617258007532266</v>
      </c>
      <c r="O484" s="486">
        <v>0.30617258007532266</v>
      </c>
      <c r="P484" s="486">
        <v>0.55010606030036169</v>
      </c>
      <c r="Q484" s="488">
        <f t="shared" si="78"/>
        <v>0.42813932018784218</v>
      </c>
      <c r="R484" s="487">
        <f t="shared" si="79"/>
        <v>0.55010606030036169</v>
      </c>
      <c r="S484" s="489">
        <v>1.0429114257812502</v>
      </c>
      <c r="T484" s="487">
        <f t="shared" si="87"/>
        <v>1.1367633039400531</v>
      </c>
      <c r="U484" s="487">
        <v>0</v>
      </c>
      <c r="V484" s="489">
        <f t="shared" si="80"/>
        <v>0.49509545427032553</v>
      </c>
      <c r="W484" s="489">
        <f t="shared" si="81"/>
        <v>0.44008484824028937</v>
      </c>
      <c r="X484" s="489">
        <f t="shared" si="82"/>
        <v>0.38507424221025316</v>
      </c>
      <c r="Y484" s="489">
        <f t="shared" si="83"/>
        <v>0.57761136331537977</v>
      </c>
      <c r="Z484" s="489">
        <f t="shared" si="84"/>
        <v>0.73347474706714888</v>
      </c>
      <c r="AA484" s="487">
        <v>0.59246454821134864</v>
      </c>
      <c r="AB484" s="485">
        <v>1.3969432373046875</v>
      </c>
      <c r="AC484" s="485">
        <v>1.340527099609375</v>
      </c>
      <c r="AD484" s="489">
        <f t="shared" si="85"/>
        <v>1.1406843719482425</v>
      </c>
      <c r="AE484" s="489">
        <f t="shared" si="86"/>
        <v>0.7884553734428692</v>
      </c>
    </row>
    <row r="485" spans="1:31" x14ac:dyDescent="0.2">
      <c r="A485" s="485">
        <v>0.89359876989305487</v>
      </c>
      <c r="B485" s="485">
        <f t="shared" si="77"/>
        <v>1.1167385517340076</v>
      </c>
      <c r="C485" s="486">
        <v>1.1307014283131362</v>
      </c>
      <c r="D485" s="486">
        <v>1.1027756751548787</v>
      </c>
      <c r="E485" s="487">
        <v>0.76826350402832022</v>
      </c>
      <c r="F485" s="486">
        <v>0</v>
      </c>
      <c r="G485" s="487">
        <v>0.43861474474827111</v>
      </c>
      <c r="H485" s="487">
        <v>0.55941908203125001</v>
      </c>
      <c r="I485" s="487">
        <v>0.74783435913085927</v>
      </c>
      <c r="J485" s="487">
        <v>0.74783435913085927</v>
      </c>
      <c r="K485" s="487">
        <v>0.92983049072265622</v>
      </c>
      <c r="L485" s="487">
        <v>0.88450158081054686</v>
      </c>
      <c r="M485" s="481">
        <v>0.30452965981054114</v>
      </c>
      <c r="N485" s="481">
        <v>0.30452965981054114</v>
      </c>
      <c r="O485" s="486">
        <v>0.30452965981054114</v>
      </c>
      <c r="P485" s="486">
        <v>0.54715419441470892</v>
      </c>
      <c r="Q485" s="488">
        <f t="shared" si="78"/>
        <v>0.42584192711262503</v>
      </c>
      <c r="R485" s="487">
        <f t="shared" si="79"/>
        <v>0.54715419441470892</v>
      </c>
      <c r="S485" s="489">
        <v>1.0375477539062501</v>
      </c>
      <c r="T485" s="487">
        <f t="shared" si="87"/>
        <v>1.1307014283131362</v>
      </c>
      <c r="U485" s="487">
        <v>0</v>
      </c>
      <c r="V485" s="489">
        <f t="shared" si="80"/>
        <v>0.49243877497323801</v>
      </c>
      <c r="W485" s="489">
        <f t="shared" si="81"/>
        <v>0.43772335553176717</v>
      </c>
      <c r="X485" s="489">
        <f t="shared" si="82"/>
        <v>0.38300793609029621</v>
      </c>
      <c r="Y485" s="489">
        <f t="shared" si="83"/>
        <v>0.5745119041354444</v>
      </c>
      <c r="Z485" s="489">
        <f t="shared" si="84"/>
        <v>0.72953892588627856</v>
      </c>
      <c r="AA485" s="487">
        <v>0.58941750616776312</v>
      </c>
      <c r="AB485" s="485">
        <v>1.3897586669921875</v>
      </c>
      <c r="AC485" s="485">
        <v>1.3336326904296876</v>
      </c>
      <c r="AD485" s="489">
        <f t="shared" si="85"/>
        <v>1.1348178558349611</v>
      </c>
      <c r="AE485" s="489">
        <f t="shared" si="86"/>
        <v>0.78440036377792066</v>
      </c>
    </row>
    <row r="486" spans="1:31" x14ac:dyDescent="0.2">
      <c r="A486" s="485">
        <v>0.88900297995284194</v>
      </c>
      <c r="B486" s="485">
        <f t="shared" si="77"/>
        <v>1.1107836331253607</v>
      </c>
      <c r="C486" s="486">
        <v>1.124672053786905</v>
      </c>
      <c r="D486" s="486">
        <v>1.096895212463816</v>
      </c>
      <c r="E486" s="487">
        <v>0.76431234069824217</v>
      </c>
      <c r="F486" s="486">
        <v>0</v>
      </c>
      <c r="G486" s="487">
        <v>0.43635893500827616</v>
      </c>
      <c r="H486" s="487">
        <v>0.55654199951171879</v>
      </c>
      <c r="I486" s="487">
        <v>0.74398828308105469</v>
      </c>
      <c r="J486" s="487">
        <v>0.74398828308105469</v>
      </c>
      <c r="K486" s="487">
        <v>0.92504839782714843</v>
      </c>
      <c r="L486" s="487">
        <v>0.87995257446289055</v>
      </c>
      <c r="M486" s="481">
        <v>0.30289560336051502</v>
      </c>
      <c r="N486" s="481">
        <v>0.30289560336051502</v>
      </c>
      <c r="O486" s="486">
        <v>0.30289560336051502</v>
      </c>
      <c r="P486" s="486">
        <v>0.54421825431252502</v>
      </c>
      <c r="Q486" s="488">
        <f t="shared" si="78"/>
        <v>0.42355692883652002</v>
      </c>
      <c r="R486" s="487">
        <f t="shared" si="79"/>
        <v>0.54421825431252502</v>
      </c>
      <c r="S486" s="489">
        <v>1.03221162109375</v>
      </c>
      <c r="T486" s="487">
        <f t="shared" si="87"/>
        <v>1.124672053786905</v>
      </c>
      <c r="U486" s="487">
        <v>0</v>
      </c>
      <c r="V486" s="489">
        <f t="shared" si="80"/>
        <v>0.48979642888127251</v>
      </c>
      <c r="W486" s="489">
        <f t="shared" si="81"/>
        <v>0.43537460345002005</v>
      </c>
      <c r="X486" s="489">
        <f t="shared" si="82"/>
        <v>0.38095277801876748</v>
      </c>
      <c r="Y486" s="489">
        <f t="shared" si="83"/>
        <v>0.57142916702815127</v>
      </c>
      <c r="Z486" s="489">
        <f t="shared" si="84"/>
        <v>0.72562433908336665</v>
      </c>
      <c r="AA486" s="487">
        <v>0.58638613730982725</v>
      </c>
      <c r="AB486" s="485">
        <v>1.3826112060546876</v>
      </c>
      <c r="AC486" s="485">
        <v>1.3267738037109376</v>
      </c>
      <c r="AD486" s="489">
        <f t="shared" si="85"/>
        <v>1.1289814605712891</v>
      </c>
      <c r="AE486" s="489">
        <f t="shared" si="86"/>
        <v>0.78036617402276598</v>
      </c>
    </row>
    <row r="487" spans="1:31" x14ac:dyDescent="0.2">
      <c r="A487" s="485">
        <v>0.88443082621943903</v>
      </c>
      <c r="B487" s="485">
        <f t="shared" si="77"/>
        <v>1.1047635434752665</v>
      </c>
      <c r="C487" s="486">
        <v>1.1185766933685108</v>
      </c>
      <c r="D487" s="486">
        <v>1.0909503935820222</v>
      </c>
      <c r="E487" s="487">
        <v>0.76038148437499997</v>
      </c>
      <c r="F487" s="486">
        <v>0</v>
      </c>
      <c r="G487" s="487">
        <v>0.43411472697033066</v>
      </c>
      <c r="H487" s="487">
        <v>0.55367971801757809</v>
      </c>
      <c r="I487" s="487">
        <v>0.74016192199707032</v>
      </c>
      <c r="J487" s="487">
        <v>0.74016192199707032</v>
      </c>
      <c r="K487" s="487">
        <v>0.92029081542968749</v>
      </c>
      <c r="L487" s="487">
        <v>0.87542689453125</v>
      </c>
      <c r="M487" s="481">
        <v>0.30124371948587353</v>
      </c>
      <c r="N487" s="481">
        <v>0.30124371948587353</v>
      </c>
      <c r="O487" s="486">
        <v>0.30124371948587353</v>
      </c>
      <c r="P487" s="486">
        <v>0.54125028333965342</v>
      </c>
      <c r="Q487" s="488">
        <f t="shared" si="78"/>
        <v>0.4212470014127635</v>
      </c>
      <c r="R487" s="487">
        <f t="shared" si="79"/>
        <v>0.54125028333965342</v>
      </c>
      <c r="S487" s="489">
        <v>1.0269030273437501</v>
      </c>
      <c r="T487" s="487">
        <f t="shared" si="87"/>
        <v>1.1185766933685108</v>
      </c>
      <c r="U487" s="487">
        <v>0</v>
      </c>
      <c r="V487" s="489">
        <f t="shared" si="80"/>
        <v>0.4871252550056881</v>
      </c>
      <c r="W487" s="489">
        <f t="shared" si="81"/>
        <v>0.43300022667172278</v>
      </c>
      <c r="X487" s="489">
        <f t="shared" si="82"/>
        <v>0.37887519833775735</v>
      </c>
      <c r="Y487" s="489">
        <f t="shared" si="83"/>
        <v>0.5683127975066361</v>
      </c>
      <c r="Z487" s="489">
        <f t="shared" si="84"/>
        <v>0.72166704445287122</v>
      </c>
      <c r="AA487" s="487">
        <v>0.58337033241673519</v>
      </c>
      <c r="AB487" s="485">
        <v>1.3755003662109375</v>
      </c>
      <c r="AC487" s="485">
        <v>1.3199501953124999</v>
      </c>
      <c r="AD487" s="489">
        <f t="shared" si="85"/>
        <v>1.1231751861572266</v>
      </c>
      <c r="AE487" s="489">
        <f t="shared" si="86"/>
        <v>0.77635280417740515</v>
      </c>
    </row>
    <row r="488" spans="1:31" x14ac:dyDescent="0.2">
      <c r="A488" s="485">
        <v>0.87988218713150124</v>
      </c>
      <c r="B488" s="485">
        <f t="shared" si="77"/>
        <v>1.0990647990988172</v>
      </c>
      <c r="C488" s="486">
        <v>1.1128066960884513</v>
      </c>
      <c r="D488" s="486">
        <v>1.0853229021091833</v>
      </c>
      <c r="E488" s="487">
        <v>0.75647087585449213</v>
      </c>
      <c r="F488" s="486">
        <v>0</v>
      </c>
      <c r="G488" s="487">
        <v>0.43188206096650777</v>
      </c>
      <c r="H488" s="487">
        <v>0.55083211914062491</v>
      </c>
      <c r="I488" s="487">
        <v>0.73635521667480464</v>
      </c>
      <c r="J488" s="487">
        <v>0.73635521667480464</v>
      </c>
      <c r="K488" s="487">
        <v>0.91555774353027342</v>
      </c>
      <c r="L488" s="487">
        <v>0.87092460021972651</v>
      </c>
      <c r="M488" s="481">
        <v>0.29968006290060745</v>
      </c>
      <c r="N488" s="481">
        <v>0.29968006290060745</v>
      </c>
      <c r="O488" s="486">
        <v>0.29968006290060745</v>
      </c>
      <c r="P488" s="486">
        <v>0.53844083200481541</v>
      </c>
      <c r="Q488" s="488">
        <f t="shared" si="78"/>
        <v>0.41906044745271143</v>
      </c>
      <c r="R488" s="487">
        <f t="shared" si="79"/>
        <v>0.53844083200481541</v>
      </c>
      <c r="S488" s="489">
        <v>1.0216215820312502</v>
      </c>
      <c r="T488" s="487">
        <f t="shared" si="87"/>
        <v>1.1128066960884513</v>
      </c>
      <c r="U488" s="487">
        <v>0</v>
      </c>
      <c r="V488" s="489">
        <f t="shared" si="80"/>
        <v>0.4845967488043339</v>
      </c>
      <c r="W488" s="489">
        <f t="shared" si="81"/>
        <v>0.43075266560385234</v>
      </c>
      <c r="X488" s="489">
        <f t="shared" si="82"/>
        <v>0.37690858240337077</v>
      </c>
      <c r="Y488" s="489">
        <f t="shared" si="83"/>
        <v>0.56536287360505622</v>
      </c>
      <c r="Z488" s="489">
        <f t="shared" si="84"/>
        <v>0.71792110933975384</v>
      </c>
      <c r="AA488" s="487">
        <v>0.58037003687808386</v>
      </c>
      <c r="AB488" s="485">
        <v>1.3684262695312499</v>
      </c>
      <c r="AC488" s="485">
        <v>1.3131617431640625</v>
      </c>
      <c r="AD488" s="489">
        <f t="shared" si="85"/>
        <v>1.11739860534668</v>
      </c>
      <c r="AE488" s="489">
        <f t="shared" si="86"/>
        <v>0.77235995892396891</v>
      </c>
    </row>
    <row r="489" spans="1:31" x14ac:dyDescent="0.2">
      <c r="A489" s="485">
        <v>0.87535694175271783</v>
      </c>
      <c r="B489" s="485">
        <f t="shared" si="77"/>
        <v>1.0933959463986245</v>
      </c>
      <c r="C489" s="486">
        <v>1.1070669642281585</v>
      </c>
      <c r="D489" s="486">
        <v>1.0797249285690902</v>
      </c>
      <c r="E489" s="487">
        <v>0.752580337524414</v>
      </c>
      <c r="F489" s="486">
        <v>0</v>
      </c>
      <c r="G489" s="487">
        <v>0.42966087763575472</v>
      </c>
      <c r="H489" s="487">
        <v>0.54799920288085946</v>
      </c>
      <c r="I489" s="487">
        <v>0.73256816711425776</v>
      </c>
      <c r="J489" s="487">
        <v>0.73256816711425776</v>
      </c>
      <c r="K489" s="487">
        <v>0.91084900451660156</v>
      </c>
      <c r="L489" s="487">
        <v>0.86644545471191403</v>
      </c>
      <c r="M489" s="481">
        <v>0.29812465957992484</v>
      </c>
      <c r="N489" s="481">
        <v>0.29812465957992484</v>
      </c>
      <c r="O489" s="486">
        <v>0.29812465957992484</v>
      </c>
      <c r="P489" s="486">
        <v>0.53564620946641495</v>
      </c>
      <c r="Q489" s="488">
        <f t="shared" si="78"/>
        <v>0.4168854345231699</v>
      </c>
      <c r="R489" s="487">
        <f t="shared" si="79"/>
        <v>0.53564620946641495</v>
      </c>
      <c r="S489" s="489">
        <v>1.0163673828125002</v>
      </c>
      <c r="T489" s="487">
        <f t="shared" si="87"/>
        <v>1.1070669642281585</v>
      </c>
      <c r="U489" s="487">
        <v>0</v>
      </c>
      <c r="V489" s="489">
        <f t="shared" si="80"/>
        <v>0.48208158851977345</v>
      </c>
      <c r="W489" s="489">
        <f t="shared" si="81"/>
        <v>0.42851696757313196</v>
      </c>
      <c r="X489" s="489">
        <f t="shared" si="82"/>
        <v>0.37495234662649046</v>
      </c>
      <c r="Y489" s="489">
        <f t="shared" si="83"/>
        <v>0.56242851993973564</v>
      </c>
      <c r="Z489" s="489">
        <f t="shared" si="84"/>
        <v>0.71419494595521993</v>
      </c>
      <c r="AA489" s="487">
        <v>0.57738519608347039</v>
      </c>
      <c r="AB489" s="485">
        <v>1.3613883056640625</v>
      </c>
      <c r="AC489" s="485">
        <v>1.3064082031249999</v>
      </c>
      <c r="AD489" s="489">
        <f t="shared" si="85"/>
        <v>1.111651824951172</v>
      </c>
      <c r="AE489" s="489">
        <f t="shared" si="86"/>
        <v>0.76838771209192414</v>
      </c>
    </row>
    <row r="490" spans="1:31" x14ac:dyDescent="0.2">
      <c r="A490" s="485">
        <v>0.87085496976855215</v>
      </c>
      <c r="B490" s="485">
        <f t="shared" si="77"/>
        <v>1.0875653304603108</v>
      </c>
      <c r="C490" s="486">
        <v>1.1011634465613243</v>
      </c>
      <c r="D490" s="486">
        <v>1.0739672143592971</v>
      </c>
      <c r="E490" s="487">
        <v>0.74870981018066407</v>
      </c>
      <c r="F490" s="486">
        <v>0</v>
      </c>
      <c r="G490" s="487">
        <v>0.42745111792231472</v>
      </c>
      <c r="H490" s="487">
        <v>0.54518085083007806</v>
      </c>
      <c r="I490" s="487">
        <v>0.72880059570312505</v>
      </c>
      <c r="J490" s="487">
        <v>0.72880059570312505</v>
      </c>
      <c r="K490" s="487">
        <v>0.90616447998046878</v>
      </c>
      <c r="L490" s="487">
        <v>0.86198928039550771</v>
      </c>
      <c r="M490" s="481">
        <v>0.2965249244092103</v>
      </c>
      <c r="N490" s="481">
        <v>0.2965249244092103</v>
      </c>
      <c r="O490" s="486">
        <v>0.2965249244092103</v>
      </c>
      <c r="P490" s="486">
        <v>0.53277193505533171</v>
      </c>
      <c r="Q490" s="488">
        <f t="shared" si="78"/>
        <v>0.41464842973227101</v>
      </c>
      <c r="R490" s="487">
        <f t="shared" si="79"/>
        <v>0.53277193505533171</v>
      </c>
      <c r="S490" s="489">
        <v>1.01114013671875</v>
      </c>
      <c r="T490" s="487">
        <f t="shared" si="87"/>
        <v>1.1011634465613243</v>
      </c>
      <c r="U490" s="487">
        <v>0</v>
      </c>
      <c r="V490" s="489">
        <f t="shared" si="80"/>
        <v>0.47949474154979854</v>
      </c>
      <c r="W490" s="489">
        <f t="shared" si="81"/>
        <v>0.42621754804426537</v>
      </c>
      <c r="X490" s="489">
        <f t="shared" si="82"/>
        <v>0.3729403545387322</v>
      </c>
      <c r="Y490" s="489">
        <f t="shared" si="83"/>
        <v>0.5594105318080983</v>
      </c>
      <c r="Z490" s="489">
        <f t="shared" si="84"/>
        <v>0.71036258007377562</v>
      </c>
      <c r="AA490" s="487">
        <v>0.57441570081208881</v>
      </c>
      <c r="AB490" s="485">
        <v>1.3543867187500001</v>
      </c>
      <c r="AC490" s="485">
        <v>1.2996893310546875</v>
      </c>
      <c r="AD490" s="489">
        <f t="shared" si="85"/>
        <v>1.1059345245361329</v>
      </c>
      <c r="AE490" s="489">
        <f t="shared" si="86"/>
        <v>0.76443584219286909</v>
      </c>
    </row>
    <row r="491" spans="1:31" x14ac:dyDescent="0.2">
      <c r="A491" s="485">
        <v>0.86637615148461189</v>
      </c>
      <c r="B491" s="485">
        <f t="shared" si="77"/>
        <v>1.0817659757103371</v>
      </c>
      <c r="C491" s="486">
        <v>1.0952915809497112</v>
      </c>
      <c r="D491" s="486">
        <v>1.0682403704709629</v>
      </c>
      <c r="E491" s="487">
        <v>0.7448591754150391</v>
      </c>
      <c r="F491" s="486">
        <v>0</v>
      </c>
      <c r="G491" s="487">
        <v>0.42525272307415635</v>
      </c>
      <c r="H491" s="487">
        <v>0.54237700378417963</v>
      </c>
      <c r="I491" s="487">
        <v>0.72505238403320305</v>
      </c>
      <c r="J491" s="487">
        <v>0.72505238403320305</v>
      </c>
      <c r="K491" s="487">
        <v>0.90150411071777348</v>
      </c>
      <c r="L491" s="487">
        <v>0.85755607727050776</v>
      </c>
      <c r="M491" s="481">
        <v>0.29493382006283597</v>
      </c>
      <c r="N491" s="481">
        <v>0.29493382006283597</v>
      </c>
      <c r="O491" s="486">
        <v>0.29493382006283597</v>
      </c>
      <c r="P491" s="486">
        <v>0.52991316780943609</v>
      </c>
      <c r="Q491" s="488">
        <f t="shared" si="78"/>
        <v>0.41242349393613603</v>
      </c>
      <c r="R491" s="487">
        <f t="shared" si="79"/>
        <v>0.52991316780943609</v>
      </c>
      <c r="S491" s="489">
        <v>1.00593984375</v>
      </c>
      <c r="T491" s="487">
        <f t="shared" si="87"/>
        <v>1.0952915809497112</v>
      </c>
      <c r="U491" s="487">
        <v>0</v>
      </c>
      <c r="V491" s="489">
        <f t="shared" si="80"/>
        <v>0.47692185102849249</v>
      </c>
      <c r="W491" s="489">
        <f t="shared" si="81"/>
        <v>0.4239305342475489</v>
      </c>
      <c r="X491" s="489">
        <f t="shared" si="82"/>
        <v>0.37093921746660524</v>
      </c>
      <c r="Y491" s="489">
        <f t="shared" si="83"/>
        <v>0.55640882619990795</v>
      </c>
      <c r="Z491" s="489">
        <f t="shared" si="84"/>
        <v>0.70655089041258146</v>
      </c>
      <c r="AA491" s="487">
        <v>0.57146149645353617</v>
      </c>
      <c r="AB491" s="485">
        <v>1.3474210205078125</v>
      </c>
      <c r="AC491" s="485">
        <v>1.2930051269531251</v>
      </c>
      <c r="AD491" s="489">
        <f t="shared" si="85"/>
        <v>1.1002467041015624</v>
      </c>
      <c r="AE491" s="489">
        <f t="shared" si="86"/>
        <v>0.76050434922680377</v>
      </c>
    </row>
    <row r="492" spans="1:31" x14ac:dyDescent="0.2">
      <c r="A492" s="485">
        <v>0.86192036782013015</v>
      </c>
      <c r="B492" s="485">
        <f t="shared" si="77"/>
        <v>1.0759973774634921</v>
      </c>
      <c r="C492" s="486">
        <v>1.0894508563978951</v>
      </c>
      <c r="D492" s="486">
        <v>1.0625438985290889</v>
      </c>
      <c r="E492" s="487">
        <v>0.74102837402343757</v>
      </c>
      <c r="F492" s="486">
        <v>0</v>
      </c>
      <c r="G492" s="487">
        <v>0.423065634641412</v>
      </c>
      <c r="H492" s="487">
        <v>0.53958754333496084</v>
      </c>
      <c r="I492" s="487">
        <v>0.72132335449218754</v>
      </c>
      <c r="J492" s="487">
        <v>0.72132335449218754</v>
      </c>
      <c r="K492" s="487">
        <v>0.89686765991210937</v>
      </c>
      <c r="L492" s="487">
        <v>0.85314566772460931</v>
      </c>
      <c r="M492" s="481">
        <v>0.29335120691821204</v>
      </c>
      <c r="N492" s="481">
        <v>0.29335120691821204</v>
      </c>
      <c r="O492" s="486">
        <v>0.29335120691821204</v>
      </c>
      <c r="P492" s="486">
        <v>0.52706965686618157</v>
      </c>
      <c r="Q492" s="488">
        <f t="shared" si="78"/>
        <v>0.4102104318921968</v>
      </c>
      <c r="R492" s="487">
        <f t="shared" si="79"/>
        <v>0.52706965686618157</v>
      </c>
      <c r="S492" s="489">
        <v>1.0007663085937499</v>
      </c>
      <c r="T492" s="487">
        <f t="shared" si="87"/>
        <v>1.0894508563978951</v>
      </c>
      <c r="U492" s="487">
        <v>0</v>
      </c>
      <c r="V492" s="489">
        <f t="shared" si="80"/>
        <v>0.47436269117956342</v>
      </c>
      <c r="W492" s="489">
        <f t="shared" si="81"/>
        <v>0.42165572549294528</v>
      </c>
      <c r="X492" s="489">
        <f t="shared" si="82"/>
        <v>0.36894875980632708</v>
      </c>
      <c r="Y492" s="489">
        <f t="shared" si="83"/>
        <v>0.55342313970949075</v>
      </c>
      <c r="Z492" s="489">
        <f t="shared" si="84"/>
        <v>0.70275954248824213</v>
      </c>
      <c r="AA492" s="487">
        <v>0.5685224737870066</v>
      </c>
      <c r="AB492" s="485">
        <v>1.3404912109375</v>
      </c>
      <c r="AC492" s="485">
        <v>1.2863551025390625</v>
      </c>
      <c r="AD492" s="489">
        <f t="shared" si="85"/>
        <v>1.0945881500244139</v>
      </c>
      <c r="AE492" s="489">
        <f t="shared" si="86"/>
        <v>0.75659308553479343</v>
      </c>
    </row>
    <row r="493" spans="1:31" x14ac:dyDescent="0.2">
      <c r="A493" s="485">
        <v>0.85748750030837251</v>
      </c>
      <c r="B493" s="485">
        <f t="shared" si="77"/>
        <v>1.0702597078935079</v>
      </c>
      <c r="C493" s="486">
        <v>1.0836414472323419</v>
      </c>
      <c r="D493" s="486">
        <v>1.0568779685546739</v>
      </c>
      <c r="E493" s="487">
        <v>0.73721728759765626</v>
      </c>
      <c r="F493" s="486">
        <v>0</v>
      </c>
      <c r="G493" s="487">
        <v>0.4208897944748235</v>
      </c>
      <c r="H493" s="487">
        <v>0.53681241027832027</v>
      </c>
      <c r="I493" s="487">
        <v>0.71761356628417972</v>
      </c>
      <c r="J493" s="487">
        <v>0.71761356628417972</v>
      </c>
      <c r="K493" s="487">
        <v>0.89225506835937496</v>
      </c>
      <c r="L493" s="487">
        <v>0.84875793334960936</v>
      </c>
      <c r="M493" s="481">
        <v>0.29177713222188884</v>
      </c>
      <c r="N493" s="481">
        <v>0.29177713222188884</v>
      </c>
      <c r="O493" s="486">
        <v>0.29177713222188884</v>
      </c>
      <c r="P493" s="486">
        <v>0.52424148711433816</v>
      </c>
      <c r="Q493" s="488">
        <f t="shared" si="78"/>
        <v>0.4080093096681135</v>
      </c>
      <c r="R493" s="487">
        <f t="shared" si="79"/>
        <v>0.52424148711433816</v>
      </c>
      <c r="S493" s="489">
        <v>0.99561933593750007</v>
      </c>
      <c r="T493" s="487">
        <f t="shared" si="87"/>
        <v>1.0836414472323419</v>
      </c>
      <c r="U493" s="487">
        <v>0</v>
      </c>
      <c r="V493" s="489">
        <f t="shared" si="80"/>
        <v>0.47181733840290435</v>
      </c>
      <c r="W493" s="489">
        <f t="shared" si="81"/>
        <v>0.41939318969147055</v>
      </c>
      <c r="X493" s="489">
        <f t="shared" si="82"/>
        <v>0.36696904098003669</v>
      </c>
      <c r="Y493" s="489">
        <f t="shared" si="83"/>
        <v>0.55045356147005498</v>
      </c>
      <c r="Z493" s="489">
        <f t="shared" si="84"/>
        <v>0.69898864948578421</v>
      </c>
      <c r="AA493" s="487">
        <v>0.56559857820209702</v>
      </c>
      <c r="AB493" s="485">
        <v>1.3335970458984374</v>
      </c>
      <c r="AC493" s="485">
        <v>1.2797393798828125</v>
      </c>
      <c r="AD493" s="489">
        <f t="shared" si="85"/>
        <v>1.0889586486816407</v>
      </c>
      <c r="AE493" s="489">
        <f t="shared" si="86"/>
        <v>0.75270190345790344</v>
      </c>
    </row>
    <row r="494" spans="1:31" x14ac:dyDescent="0.2">
      <c r="A494" s="485">
        <v>0.85307743109134027</v>
      </c>
      <c r="B494" s="485">
        <f t="shared" si="77"/>
        <v>1.064459244870593</v>
      </c>
      <c r="C494" s="486">
        <v>1.0777684594907586</v>
      </c>
      <c r="D494" s="486">
        <v>1.0511500302504273</v>
      </c>
      <c r="E494" s="487">
        <v>0.73342573852539061</v>
      </c>
      <c r="F494" s="486">
        <v>0</v>
      </c>
      <c r="G494" s="487">
        <v>0.41872514472419625</v>
      </c>
      <c r="H494" s="487">
        <v>0.53405160461425782</v>
      </c>
      <c r="I494" s="487">
        <v>0.71392284179687504</v>
      </c>
      <c r="J494" s="487">
        <v>0.71392284179687504</v>
      </c>
      <c r="K494" s="487">
        <v>0.88766621765136722</v>
      </c>
      <c r="L494" s="487">
        <v>0.88766621765136722</v>
      </c>
      <c r="M494" s="481">
        <v>0.29018588449706528</v>
      </c>
      <c r="N494" s="481">
        <v>0.29018588449706528</v>
      </c>
      <c r="O494" s="486">
        <v>0.29018588449706528</v>
      </c>
      <c r="P494" s="486">
        <v>0.52138246225767326</v>
      </c>
      <c r="Q494" s="488">
        <f t="shared" si="78"/>
        <v>0.40578417337736927</v>
      </c>
      <c r="R494" s="487">
        <f t="shared" si="79"/>
        <v>0.52138246225767326</v>
      </c>
      <c r="S494" s="489">
        <v>0.99049882812500012</v>
      </c>
      <c r="T494" s="487">
        <f t="shared" si="87"/>
        <v>1.0777684594907586</v>
      </c>
      <c r="U494" s="487">
        <v>0</v>
      </c>
      <c r="V494" s="489">
        <f t="shared" si="80"/>
        <v>0.46924421603190597</v>
      </c>
      <c r="W494" s="489">
        <f t="shared" si="81"/>
        <v>0.41710596980613862</v>
      </c>
      <c r="X494" s="489">
        <f t="shared" si="82"/>
        <v>0.36496772358037127</v>
      </c>
      <c r="Y494" s="489">
        <f t="shared" si="83"/>
        <v>0.54745158537055694</v>
      </c>
      <c r="Z494" s="489">
        <f t="shared" si="84"/>
        <v>0.69517661634356431</v>
      </c>
      <c r="AA494" s="487">
        <v>0.5626897004780016</v>
      </c>
      <c r="AB494" s="485">
        <v>1.3267384033203125</v>
      </c>
      <c r="AC494" s="485">
        <v>1.2731577148437501</v>
      </c>
      <c r="AD494" s="489">
        <f t="shared" si="85"/>
        <v>1.0833580932617188</v>
      </c>
      <c r="AE494" s="489">
        <f t="shared" si="86"/>
        <v>0.74883072916666638</v>
      </c>
    </row>
    <row r="495" spans="1:31" x14ac:dyDescent="0.2">
      <c r="A495" s="485">
        <v>0.84869004291651073</v>
      </c>
      <c r="B495" s="485">
        <f t="shared" si="77"/>
        <v>1.0587829360647385</v>
      </c>
      <c r="C495" s="486">
        <v>1.0720211782991491</v>
      </c>
      <c r="D495" s="486">
        <v>1.0455446938303279</v>
      </c>
      <c r="E495" s="487">
        <v>0.72965372680664065</v>
      </c>
      <c r="F495" s="486">
        <v>0</v>
      </c>
      <c r="G495" s="487">
        <v>0.41657162783686102</v>
      </c>
      <c r="H495" s="487">
        <v>0.53130494873046874</v>
      </c>
      <c r="I495" s="487">
        <v>0.7102511810302734</v>
      </c>
      <c r="J495" s="487">
        <v>0.7102511810302734</v>
      </c>
      <c r="K495" s="487">
        <v>0.88310093017578117</v>
      </c>
      <c r="L495" s="487">
        <v>0.88310093017578117</v>
      </c>
      <c r="M495" s="481">
        <v>0.28862874874677541</v>
      </c>
      <c r="N495" s="481">
        <v>0.28862874874677541</v>
      </c>
      <c r="O495" s="486">
        <v>0.28862874874677541</v>
      </c>
      <c r="P495" s="486">
        <v>0.5185847270302596</v>
      </c>
      <c r="Q495" s="488">
        <f t="shared" si="78"/>
        <v>0.40360673788851753</v>
      </c>
      <c r="R495" s="487">
        <f t="shared" si="79"/>
        <v>0.5185847270302596</v>
      </c>
      <c r="S495" s="489">
        <v>0.98540468749999999</v>
      </c>
      <c r="T495" s="487">
        <f t="shared" si="87"/>
        <v>1.0720211782991491</v>
      </c>
      <c r="U495" s="487">
        <v>0</v>
      </c>
      <c r="V495" s="489">
        <f t="shared" si="80"/>
        <v>0.46672625432723364</v>
      </c>
      <c r="W495" s="489">
        <f t="shared" si="81"/>
        <v>0.41486778162420768</v>
      </c>
      <c r="X495" s="489">
        <f t="shared" si="82"/>
        <v>0.36300930892118172</v>
      </c>
      <c r="Y495" s="489">
        <f t="shared" si="83"/>
        <v>0.5445139633817726</v>
      </c>
      <c r="Z495" s="489">
        <f t="shared" si="84"/>
        <v>0.69144630270701279</v>
      </c>
      <c r="AA495" s="487">
        <v>0.55979578600431745</v>
      </c>
      <c r="AB495" s="485">
        <v>1.3199149169921875</v>
      </c>
      <c r="AC495" s="485">
        <v>1.2666098632812499</v>
      </c>
      <c r="AD495" s="489">
        <f t="shared" si="85"/>
        <v>1.0777863769531251</v>
      </c>
      <c r="AE495" s="489">
        <f t="shared" si="86"/>
        <v>0.7449794888316148</v>
      </c>
    </row>
    <row r="496" spans="1:31" x14ac:dyDescent="0.2">
      <c r="A496" s="485">
        <v>0.84432521913561509</v>
      </c>
      <c r="B496" s="485">
        <f t="shared" si="77"/>
        <v>1.0531370611205095</v>
      </c>
      <c r="C496" s="486">
        <v>1.0663047114917619</v>
      </c>
      <c r="D496" s="486">
        <v>1.0399694107492572</v>
      </c>
      <c r="E496" s="487">
        <v>0.7259010748291016</v>
      </c>
      <c r="F496" s="486">
        <v>0</v>
      </c>
      <c r="G496" s="487">
        <v>0.41442918655614386</v>
      </c>
      <c r="H496" s="487">
        <v>0.52857244262695302</v>
      </c>
      <c r="I496" s="487">
        <v>0.70659834716796877</v>
      </c>
      <c r="J496" s="487">
        <v>0.70659834716796877</v>
      </c>
      <c r="K496" s="487">
        <v>0.87855914672851554</v>
      </c>
      <c r="L496" s="487">
        <v>0.87855914672851554</v>
      </c>
      <c r="M496" s="481">
        <v>0.28708001399021305</v>
      </c>
      <c r="N496" s="481">
        <v>0.28708001399021305</v>
      </c>
      <c r="O496" s="486">
        <v>0.28708001399021305</v>
      </c>
      <c r="P496" s="486">
        <v>0.51580208602702848</v>
      </c>
      <c r="Q496" s="488">
        <f t="shared" si="78"/>
        <v>0.40144105000862074</v>
      </c>
      <c r="R496" s="487">
        <f t="shared" si="79"/>
        <v>0.51580208602702848</v>
      </c>
      <c r="S496" s="489">
        <v>0.98033671874999995</v>
      </c>
      <c r="T496" s="487">
        <f t="shared" si="87"/>
        <v>1.0663047114917619</v>
      </c>
      <c r="U496" s="487">
        <v>0</v>
      </c>
      <c r="V496" s="489">
        <f t="shared" si="80"/>
        <v>0.46422187742432564</v>
      </c>
      <c r="W496" s="489">
        <f t="shared" si="81"/>
        <v>0.41264166882162279</v>
      </c>
      <c r="X496" s="489">
        <f t="shared" si="82"/>
        <v>0.36106146021891994</v>
      </c>
      <c r="Y496" s="489">
        <f t="shared" si="83"/>
        <v>0.54159219032837991</v>
      </c>
      <c r="Z496" s="489">
        <f t="shared" si="84"/>
        <v>0.68773611470270468</v>
      </c>
      <c r="AA496" s="487">
        <v>0.55691672556023852</v>
      </c>
      <c r="AB496" s="485">
        <v>1.313126708984375</v>
      </c>
      <c r="AC496" s="485">
        <v>1.2600955810546874</v>
      </c>
      <c r="AD496" s="489">
        <f t="shared" si="85"/>
        <v>1.0722432861328124</v>
      </c>
      <c r="AE496" s="489">
        <f t="shared" si="86"/>
        <v>0.74114803479381408</v>
      </c>
    </row>
    <row r="497" spans="1:31" x14ac:dyDescent="0.2">
      <c r="A497" s="485">
        <v>0.83998284369934118</v>
      </c>
      <c r="B497" s="485">
        <f t="shared" si="77"/>
        <v>1.0475211287091781</v>
      </c>
      <c r="C497" s="486">
        <v>1.0606185615966568</v>
      </c>
      <c r="D497" s="486">
        <v>1.0344236958216997</v>
      </c>
      <c r="E497" s="487">
        <v>0.72216772338867186</v>
      </c>
      <c r="F497" s="486">
        <v>0</v>
      </c>
      <c r="G497" s="487">
        <v>0.41229776391984363</v>
      </c>
      <c r="H497" s="487">
        <v>0.52585396789550776</v>
      </c>
      <c r="I497" s="487">
        <v>0.70296434020996101</v>
      </c>
      <c r="J497" s="487">
        <v>0.70296434020996101</v>
      </c>
      <c r="K497" s="487">
        <v>0.87404068969726556</v>
      </c>
      <c r="L497" s="487">
        <v>0.87404068969726556</v>
      </c>
      <c r="M497" s="481">
        <v>0.28553954432280432</v>
      </c>
      <c r="N497" s="481">
        <v>0.28553954432280432</v>
      </c>
      <c r="O497" s="486">
        <v>0.28553954432280432</v>
      </c>
      <c r="P497" s="486">
        <v>0.513034295065663</v>
      </c>
      <c r="Q497" s="488">
        <f t="shared" si="78"/>
        <v>0.39928691969423369</v>
      </c>
      <c r="R497" s="487">
        <f t="shared" si="79"/>
        <v>0.513034295065663</v>
      </c>
      <c r="S497" s="489">
        <v>0.97529482421875002</v>
      </c>
      <c r="T497" s="487">
        <f t="shared" si="87"/>
        <v>1.0606185615966568</v>
      </c>
      <c r="U497" s="487">
        <v>0</v>
      </c>
      <c r="V497" s="489">
        <f t="shared" si="80"/>
        <v>0.4617308655590967</v>
      </c>
      <c r="W497" s="489">
        <f t="shared" si="81"/>
        <v>0.4104274360525304</v>
      </c>
      <c r="X497" s="489">
        <f t="shared" si="82"/>
        <v>0.3591240065459641</v>
      </c>
      <c r="Y497" s="489">
        <f t="shared" si="83"/>
        <v>0.5386860098189461</v>
      </c>
      <c r="Z497" s="489">
        <f t="shared" si="84"/>
        <v>0.68404572675421738</v>
      </c>
      <c r="AA497" s="487">
        <v>0.55405251914576492</v>
      </c>
      <c r="AB497" s="485">
        <v>1.3063732910156249</v>
      </c>
      <c r="AC497" s="485">
        <v>1.2536148681640624</v>
      </c>
      <c r="AD497" s="489">
        <f t="shared" si="85"/>
        <v>1.0667287139892578</v>
      </c>
      <c r="AE497" s="489">
        <f t="shared" si="86"/>
        <v>0.7373362932237969</v>
      </c>
    </row>
    <row r="498" spans="1:31" x14ac:dyDescent="0.2">
      <c r="A498" s="485">
        <v>0.83566280115570413</v>
      </c>
      <c r="B498" s="485">
        <f t="shared" si="77"/>
        <v>1.0419353064479022</v>
      </c>
      <c r="C498" s="486">
        <v>1.0549628983267523</v>
      </c>
      <c r="D498" s="486">
        <v>1.0289077145690522</v>
      </c>
      <c r="E498" s="487">
        <v>0.71845361328125001</v>
      </c>
      <c r="F498" s="486">
        <v>0</v>
      </c>
      <c r="G498" s="487">
        <v>0.41017730325871771</v>
      </c>
      <c r="H498" s="487">
        <v>0.52314946533203122</v>
      </c>
      <c r="I498" s="487">
        <v>0.69934898254394529</v>
      </c>
      <c r="J498" s="487">
        <v>0.69934898254394529</v>
      </c>
      <c r="K498" s="487">
        <v>0.86954549987792973</v>
      </c>
      <c r="L498" s="487">
        <v>0.86954549987792973</v>
      </c>
      <c r="M498" s="481">
        <v>0.28400738573296952</v>
      </c>
      <c r="N498" s="481">
        <v>0.28400738573296952</v>
      </c>
      <c r="O498" s="486">
        <v>0.28400738573296952</v>
      </c>
      <c r="P498" s="486">
        <v>0.51028143677442717</v>
      </c>
      <c r="Q498" s="488">
        <f t="shared" si="78"/>
        <v>0.39714441125369837</v>
      </c>
      <c r="R498" s="487">
        <f t="shared" si="79"/>
        <v>0.51028143677442717</v>
      </c>
      <c r="S498" s="489">
        <v>0.97027890625000013</v>
      </c>
      <c r="T498" s="487">
        <f t="shared" si="87"/>
        <v>1.0549628983267523</v>
      </c>
      <c r="U498" s="487">
        <v>0</v>
      </c>
      <c r="V498" s="489">
        <f t="shared" si="80"/>
        <v>0.45925329309698448</v>
      </c>
      <c r="W498" s="489">
        <f t="shared" si="81"/>
        <v>0.40822514941954174</v>
      </c>
      <c r="X498" s="489">
        <f t="shared" si="82"/>
        <v>0.35719700574209901</v>
      </c>
      <c r="Y498" s="489">
        <f t="shared" si="83"/>
        <v>0.53579550861314851</v>
      </c>
      <c r="Z498" s="489">
        <f t="shared" si="84"/>
        <v>0.68037524903256952</v>
      </c>
      <c r="AA498" s="487">
        <v>0.55120300292968749</v>
      </c>
      <c r="AB498" s="485">
        <v>1.2996545410156251</v>
      </c>
      <c r="AC498" s="485">
        <v>1.24716748046875</v>
      </c>
      <c r="AD498" s="489">
        <f t="shared" si="85"/>
        <v>1.0612425537109376</v>
      </c>
      <c r="AE498" s="489">
        <f t="shared" si="86"/>
        <v>0.73354419029209594</v>
      </c>
    </row>
    <row r="499" spans="1:31" x14ac:dyDescent="0.2">
      <c r="A499" s="485">
        <v>0.83136497664637865</v>
      </c>
      <c r="B499" s="485">
        <f t="shared" si="77"/>
        <v>1.0362883525611535</v>
      </c>
      <c r="C499" s="486">
        <v>1.0492453390865426</v>
      </c>
      <c r="D499" s="486">
        <v>1.0233313660357641</v>
      </c>
      <c r="E499" s="487">
        <v>0.71475862609863283</v>
      </c>
      <c r="F499" s="486">
        <v>0</v>
      </c>
      <c r="G499" s="487">
        <v>0.40806774819497516</v>
      </c>
      <c r="H499" s="487">
        <v>0.52045887573242178</v>
      </c>
      <c r="I499" s="487">
        <v>0.69575215576171867</v>
      </c>
      <c r="J499" s="487">
        <v>0.69575215576171867</v>
      </c>
      <c r="K499" s="487">
        <v>0.86507339965820307</v>
      </c>
      <c r="L499" s="487">
        <v>0.86507339965820307</v>
      </c>
      <c r="M499" s="481">
        <v>0.28245851141598916</v>
      </c>
      <c r="N499" s="481">
        <v>0.28245851141598916</v>
      </c>
      <c r="O499" s="486">
        <v>0.28245851141598916</v>
      </c>
      <c r="P499" s="486">
        <v>0.50749854502035519</v>
      </c>
      <c r="Q499" s="488">
        <f t="shared" si="78"/>
        <v>0.39497852821817214</v>
      </c>
      <c r="R499" s="487">
        <f t="shared" si="79"/>
        <v>0.50749854502035519</v>
      </c>
      <c r="S499" s="489">
        <v>0.96528876953125009</v>
      </c>
      <c r="T499" s="487">
        <f t="shared" si="87"/>
        <v>1.0492453390865426</v>
      </c>
      <c r="U499" s="487">
        <v>0</v>
      </c>
      <c r="V499" s="489">
        <f t="shared" si="80"/>
        <v>0.45674869051831968</v>
      </c>
      <c r="W499" s="489">
        <f t="shared" si="81"/>
        <v>0.40599883601628417</v>
      </c>
      <c r="X499" s="489">
        <f t="shared" si="82"/>
        <v>0.35524898151424861</v>
      </c>
      <c r="Y499" s="489">
        <f t="shared" si="83"/>
        <v>0.53287347227137294</v>
      </c>
      <c r="Z499" s="489">
        <f t="shared" si="84"/>
        <v>0.67666472669380684</v>
      </c>
      <c r="AA499" s="487">
        <v>0.54836817691200657</v>
      </c>
      <c r="AB499" s="485">
        <v>1.2929704589843749</v>
      </c>
      <c r="AC499" s="485">
        <v>1.2407532958984375</v>
      </c>
      <c r="AD499" s="489">
        <f t="shared" si="85"/>
        <v>1.0557845916748048</v>
      </c>
      <c r="AE499" s="489">
        <f t="shared" si="86"/>
        <v>0.72977157833977635</v>
      </c>
    </row>
    <row r="500" spans="1:31" x14ac:dyDescent="0.2">
      <c r="A500" s="485">
        <v>0.82708925590344007</v>
      </c>
      <c r="B500" s="485">
        <f t="shared" si="77"/>
        <v>1.0309428264018081</v>
      </c>
      <c r="C500" s="486">
        <v>1.0438329764040941</v>
      </c>
      <c r="D500" s="486">
        <v>1.0180526763995221</v>
      </c>
      <c r="E500" s="487">
        <v>0.71108258422851567</v>
      </c>
      <c r="F500" s="486">
        <v>0</v>
      </c>
      <c r="G500" s="487">
        <v>0.40596904264077788</v>
      </c>
      <c r="H500" s="487">
        <v>0.51778213989257815</v>
      </c>
      <c r="I500" s="487">
        <v>0.69217385986328128</v>
      </c>
      <c r="J500" s="487">
        <v>0.69217385986328128</v>
      </c>
      <c r="K500" s="487">
        <v>0.8606243298339844</v>
      </c>
      <c r="L500" s="487">
        <v>0.8606243298339844</v>
      </c>
      <c r="M500" s="481">
        <v>0.28099236263720673</v>
      </c>
      <c r="N500" s="481">
        <v>0.28099236263720673</v>
      </c>
      <c r="O500" s="486">
        <v>0.28099236263720673</v>
      </c>
      <c r="P500" s="486">
        <v>0.50486428780401116</v>
      </c>
      <c r="Q500" s="488">
        <f t="shared" si="78"/>
        <v>0.39292832522060894</v>
      </c>
      <c r="R500" s="487">
        <f t="shared" si="79"/>
        <v>0.50486428780401116</v>
      </c>
      <c r="S500" s="489">
        <v>0.96032421874999996</v>
      </c>
      <c r="T500" s="487">
        <f t="shared" si="87"/>
        <v>1.0438329764040941</v>
      </c>
      <c r="U500" s="487">
        <v>0</v>
      </c>
      <c r="V500" s="489">
        <f t="shared" si="80"/>
        <v>0.45437785902361005</v>
      </c>
      <c r="W500" s="489">
        <f t="shared" si="81"/>
        <v>0.40389143024320895</v>
      </c>
      <c r="X500" s="489">
        <f t="shared" si="82"/>
        <v>0.35340500146280779</v>
      </c>
      <c r="Y500" s="489">
        <f t="shared" si="83"/>
        <v>0.53010750219421165</v>
      </c>
      <c r="Z500" s="489">
        <f t="shared" si="84"/>
        <v>0.67315238373868158</v>
      </c>
      <c r="AA500" s="487">
        <v>0.54554793187191597</v>
      </c>
      <c r="AB500" s="485">
        <v>1.2863205566406251</v>
      </c>
      <c r="AC500" s="485">
        <v>1.2343720703125001</v>
      </c>
      <c r="AD500" s="489">
        <f t="shared" si="85"/>
        <v>1.0503546142578124</v>
      </c>
      <c r="AE500" s="489">
        <f t="shared" si="86"/>
        <v>0.72601830970790338</v>
      </c>
    </row>
    <row r="501" spans="1:31" x14ac:dyDescent="0.2">
      <c r="A501" s="485">
        <v>0.82283552524732662</v>
      </c>
      <c r="B501" s="485">
        <f t="shared" si="77"/>
        <v>1.0256253391799586</v>
      </c>
      <c r="C501" s="486">
        <v>1.0384490032373701</v>
      </c>
      <c r="D501" s="486">
        <v>1.0128016751225473</v>
      </c>
      <c r="E501" s="487">
        <v>0.70742548767089841</v>
      </c>
      <c r="F501" s="486">
        <v>0</v>
      </c>
      <c r="G501" s="487">
        <v>0.40388113079674937</v>
      </c>
      <c r="H501" s="487">
        <v>0.5151191986083985</v>
      </c>
      <c r="I501" s="487">
        <v>0.68861403564453127</v>
      </c>
      <c r="J501" s="487">
        <v>0.68861403564453127</v>
      </c>
      <c r="K501" s="487">
        <v>0.85619811279296876</v>
      </c>
      <c r="L501" s="487">
        <v>0.85619811279296876</v>
      </c>
      <c r="M501" s="481">
        <v>0.27953395245902524</v>
      </c>
      <c r="N501" s="481">
        <v>0.27953395245902524</v>
      </c>
      <c r="O501" s="486">
        <v>0.27953395245902524</v>
      </c>
      <c r="P501" s="486">
        <v>0.50224393467760109</v>
      </c>
      <c r="Q501" s="488">
        <f t="shared" si="78"/>
        <v>0.39088894356831316</v>
      </c>
      <c r="R501" s="487">
        <f t="shared" si="79"/>
        <v>0.50224393467760109</v>
      </c>
      <c r="S501" s="489">
        <v>0.95538525390625006</v>
      </c>
      <c r="T501" s="487">
        <f t="shared" si="87"/>
        <v>1.0384490032373701</v>
      </c>
      <c r="U501" s="487">
        <v>0</v>
      </c>
      <c r="V501" s="489">
        <f t="shared" si="80"/>
        <v>0.452019541209841</v>
      </c>
      <c r="W501" s="489">
        <f t="shared" si="81"/>
        <v>0.40179514774208092</v>
      </c>
      <c r="X501" s="489">
        <f t="shared" si="82"/>
        <v>0.35157075427432072</v>
      </c>
      <c r="Y501" s="489">
        <f t="shared" si="83"/>
        <v>0.52735613141148119</v>
      </c>
      <c r="Z501" s="489">
        <f t="shared" si="84"/>
        <v>0.66965857957013475</v>
      </c>
      <c r="AA501" s="487">
        <v>0.54274215858861019</v>
      </c>
      <c r="AB501" s="485">
        <v>1.2797049560546876</v>
      </c>
      <c r="AC501" s="485">
        <v>1.2280236816406249</v>
      </c>
      <c r="AD501" s="489">
        <f t="shared" si="85"/>
        <v>1.0449526214599609</v>
      </c>
      <c r="AE501" s="489">
        <f t="shared" si="86"/>
        <v>0.72228438439647735</v>
      </c>
    </row>
    <row r="502" spans="1:31" x14ac:dyDescent="0.2">
      <c r="A502" s="485">
        <v>0.81860367158276492</v>
      </c>
      <c r="B502" s="485">
        <f t="shared" si="77"/>
        <v>1.0201561150904987</v>
      </c>
      <c r="C502" s="486">
        <v>1.0329113959969694</v>
      </c>
      <c r="D502" s="486">
        <v>1.0074008341840281</v>
      </c>
      <c r="E502" s="487">
        <v>0.70378721801757815</v>
      </c>
      <c r="F502" s="486">
        <v>0</v>
      </c>
      <c r="G502" s="487">
        <v>0.40180395715049094</v>
      </c>
      <c r="H502" s="487">
        <v>0.51246993347167957</v>
      </c>
      <c r="I502" s="487">
        <v>0.68507250549316412</v>
      </c>
      <c r="J502" s="487">
        <v>0.68507250549316412</v>
      </c>
      <c r="K502" s="487">
        <v>0.85179468933105462</v>
      </c>
      <c r="L502" s="487">
        <v>0.85179468933105462</v>
      </c>
      <c r="M502" s="481">
        <v>0.27803397491343179</v>
      </c>
      <c r="N502" s="481">
        <v>0.27803397491343179</v>
      </c>
      <c r="O502" s="486">
        <v>0.27803397491343179</v>
      </c>
      <c r="P502" s="486">
        <v>0.49954889667667218</v>
      </c>
      <c r="Q502" s="488">
        <f t="shared" si="78"/>
        <v>0.38879143579505199</v>
      </c>
      <c r="R502" s="487">
        <f t="shared" si="79"/>
        <v>0.49954889667667218</v>
      </c>
      <c r="S502" s="489">
        <v>0.95047167968750002</v>
      </c>
      <c r="T502" s="487">
        <f t="shared" si="87"/>
        <v>1.0329113959969694</v>
      </c>
      <c r="U502" s="487">
        <v>0</v>
      </c>
      <c r="V502" s="489">
        <f t="shared" si="80"/>
        <v>0.44959400700900498</v>
      </c>
      <c r="W502" s="489">
        <f t="shared" si="81"/>
        <v>0.39963911734133778</v>
      </c>
      <c r="X502" s="489">
        <f t="shared" si="82"/>
        <v>0.34968422767367052</v>
      </c>
      <c r="Y502" s="489">
        <f t="shared" si="83"/>
        <v>0.52452634151050581</v>
      </c>
      <c r="Z502" s="489">
        <f t="shared" si="84"/>
        <v>0.66606519556889632</v>
      </c>
      <c r="AA502" s="487">
        <v>0.53995080245168581</v>
      </c>
      <c r="AB502" s="485">
        <v>1.27312353515625</v>
      </c>
      <c r="AC502" s="485">
        <v>1.2217078857421875</v>
      </c>
      <c r="AD502" s="489">
        <f t="shared" si="85"/>
        <v>1.0395783996582031</v>
      </c>
      <c r="AE502" s="489">
        <f t="shared" si="86"/>
        <v>0.7185696547465632</v>
      </c>
    </row>
    <row r="503" spans="1:31" x14ac:dyDescent="0.2">
      <c r="A503" s="485">
        <v>0.81439358239551074</v>
      </c>
      <c r="B503" s="485">
        <f t="shared" si="77"/>
        <v>1.0147162145658464</v>
      </c>
      <c r="C503" s="486">
        <v>1.0274034789616391</v>
      </c>
      <c r="D503" s="486">
        <v>1.0020289501700539</v>
      </c>
      <c r="E503" s="487">
        <v>0.70016759765624992</v>
      </c>
      <c r="F503" s="486">
        <v>0</v>
      </c>
      <c r="G503" s="487">
        <v>0.39973746647510622</v>
      </c>
      <c r="H503" s="487">
        <v>0.5098342852783202</v>
      </c>
      <c r="I503" s="487">
        <v>0.68154921020507808</v>
      </c>
      <c r="J503" s="487">
        <v>0.68154921020507808</v>
      </c>
      <c r="K503" s="487">
        <v>0.84741388183593747</v>
      </c>
      <c r="L503" s="487">
        <v>0.84741388183593747</v>
      </c>
      <c r="M503" s="481">
        <v>0.27654208998400859</v>
      </c>
      <c r="N503" s="481">
        <v>0.27654208998400859</v>
      </c>
      <c r="O503" s="486">
        <v>0.27654208998400859</v>
      </c>
      <c r="P503" s="486">
        <v>0.4968683988321409</v>
      </c>
      <c r="Q503" s="488">
        <f t="shared" si="78"/>
        <v>0.38670524440807474</v>
      </c>
      <c r="R503" s="487">
        <f t="shared" si="79"/>
        <v>0.4968683988321409</v>
      </c>
      <c r="S503" s="489">
        <v>0.94558339843749994</v>
      </c>
      <c r="T503" s="487">
        <f t="shared" si="87"/>
        <v>1.0274034789616391</v>
      </c>
      <c r="U503" s="487">
        <v>0</v>
      </c>
      <c r="V503" s="489">
        <f t="shared" si="80"/>
        <v>0.44718155894892681</v>
      </c>
      <c r="W503" s="489">
        <f t="shared" si="81"/>
        <v>0.39749471906571276</v>
      </c>
      <c r="X503" s="489">
        <f t="shared" si="82"/>
        <v>0.34780787918249861</v>
      </c>
      <c r="Y503" s="489">
        <f t="shared" si="83"/>
        <v>0.52171181877374795</v>
      </c>
      <c r="Z503" s="489">
        <f t="shared" si="84"/>
        <v>0.66249119844285453</v>
      </c>
      <c r="AA503" s="487">
        <v>0.53717380885074018</v>
      </c>
      <c r="AB503" s="485">
        <v>1.2665758056640626</v>
      </c>
      <c r="AC503" s="485">
        <v>1.2154246826171875</v>
      </c>
      <c r="AD503" s="489">
        <f t="shared" si="85"/>
        <v>1.0342318420410155</v>
      </c>
      <c r="AE503" s="489">
        <f t="shared" si="86"/>
        <v>0.71487404692869383</v>
      </c>
    </row>
    <row r="504" spans="1:31" x14ac:dyDescent="0.2">
      <c r="A504" s="485">
        <v>0.81020514575112612</v>
      </c>
      <c r="B504" s="485">
        <f t="shared" si="77"/>
        <v>1.0093051642020687</v>
      </c>
      <c r="C504" s="486">
        <v>1.0219247728083523</v>
      </c>
      <c r="D504" s="486">
        <v>0.99668555559578531</v>
      </c>
      <c r="E504" s="487">
        <v>0.69656662658691404</v>
      </c>
      <c r="F504" s="486">
        <v>0</v>
      </c>
      <c r="G504" s="487">
        <v>0.39768160382773232</v>
      </c>
      <c r="H504" s="487">
        <v>0.50721219482421875</v>
      </c>
      <c r="I504" s="487">
        <v>0.67804391296386712</v>
      </c>
      <c r="J504" s="487">
        <v>0.67804391296386712</v>
      </c>
      <c r="K504" s="487">
        <v>0.84305563110351556</v>
      </c>
      <c r="L504" s="487">
        <v>0.84305563110351556</v>
      </c>
      <c r="M504" s="481">
        <v>0.27505816675486772</v>
      </c>
      <c r="N504" s="481">
        <v>0.27505816675486772</v>
      </c>
      <c r="O504" s="486">
        <v>0.27505816675486772</v>
      </c>
      <c r="P504" s="486">
        <v>0.49420220592495756</v>
      </c>
      <c r="Q504" s="488">
        <f t="shared" si="78"/>
        <v>0.38463018633991264</v>
      </c>
      <c r="R504" s="487">
        <f t="shared" si="79"/>
        <v>0.49420220592495756</v>
      </c>
      <c r="S504" s="489">
        <v>0.9407203125000001</v>
      </c>
      <c r="T504" s="487">
        <f t="shared" si="87"/>
        <v>1.0219247728083523</v>
      </c>
      <c r="U504" s="487">
        <v>0</v>
      </c>
      <c r="V504" s="489">
        <f t="shared" si="80"/>
        <v>0.44478198533246183</v>
      </c>
      <c r="W504" s="489">
        <f t="shared" si="81"/>
        <v>0.39536176473996609</v>
      </c>
      <c r="X504" s="489">
        <f t="shared" si="82"/>
        <v>0.34594154414747025</v>
      </c>
      <c r="Y504" s="489">
        <f t="shared" si="83"/>
        <v>0.51891231622120548</v>
      </c>
      <c r="Z504" s="489">
        <f t="shared" si="84"/>
        <v>0.65893627456661008</v>
      </c>
      <c r="AA504" s="487">
        <v>0.5344111231753701</v>
      </c>
      <c r="AB504" s="485">
        <v>1.2600617675781249</v>
      </c>
      <c r="AC504" s="485">
        <v>1.2091737060546874</v>
      </c>
      <c r="AD504" s="489">
        <f t="shared" si="85"/>
        <v>1.0289128417968751</v>
      </c>
      <c r="AE504" s="489">
        <f t="shared" si="86"/>
        <v>0.71119748711340181</v>
      </c>
    </row>
    <row r="505" spans="1:31" x14ac:dyDescent="0.2">
      <c r="A505" s="485">
        <v>0.80603825029009024</v>
      </c>
      <c r="B505" s="485">
        <f t="shared" si="77"/>
        <v>1.0039231255012666</v>
      </c>
      <c r="C505" s="486">
        <v>1.0164754410585128</v>
      </c>
      <c r="D505" s="486">
        <v>0.99137080994402049</v>
      </c>
      <c r="E505" s="487">
        <v>0.69298424560546878</v>
      </c>
      <c r="F505" s="486">
        <v>0</v>
      </c>
      <c r="G505" s="487">
        <v>0.39563631454807929</v>
      </c>
      <c r="H505" s="487">
        <v>0.50460360290527351</v>
      </c>
      <c r="I505" s="487">
        <v>0.67455673217773438</v>
      </c>
      <c r="J505" s="487">
        <v>0.67455673217773438</v>
      </c>
      <c r="K505" s="487">
        <v>0.83871981872558599</v>
      </c>
      <c r="L505" s="487">
        <v>0.83871981872558599</v>
      </c>
      <c r="M505" s="481">
        <v>0.27358224952631993</v>
      </c>
      <c r="N505" s="481">
        <v>0.27358224952631993</v>
      </c>
      <c r="O505" s="486">
        <v>0.27358224952631993</v>
      </c>
      <c r="P505" s="486">
        <v>0.49155039755032748</v>
      </c>
      <c r="Q505" s="488">
        <f t="shared" si="78"/>
        <v>0.3825663235383237</v>
      </c>
      <c r="R505" s="487">
        <f t="shared" si="79"/>
        <v>0.49155039755032748</v>
      </c>
      <c r="S505" s="489">
        <v>0.93588212890625011</v>
      </c>
      <c r="T505" s="487">
        <f t="shared" si="87"/>
        <v>1.0164754410585128</v>
      </c>
      <c r="U505" s="487">
        <v>0</v>
      </c>
      <c r="V505" s="489">
        <f t="shared" si="80"/>
        <v>0.44239535779529476</v>
      </c>
      <c r="W505" s="489">
        <f t="shared" si="81"/>
        <v>0.39324031804026199</v>
      </c>
      <c r="X505" s="489">
        <f t="shared" si="82"/>
        <v>0.34408527828522922</v>
      </c>
      <c r="Y505" s="489">
        <f t="shared" si="83"/>
        <v>0.51612791742784392</v>
      </c>
      <c r="Z505" s="489">
        <f t="shared" si="84"/>
        <v>0.6554005300671033</v>
      </c>
      <c r="AA505" s="487">
        <v>0.53166263620476972</v>
      </c>
      <c r="AB505" s="485">
        <v>1.253581298828125</v>
      </c>
      <c r="AC505" s="485">
        <v>1.2029549560546875</v>
      </c>
      <c r="AD505" s="489">
        <f t="shared" si="85"/>
        <v>1.023621078491211</v>
      </c>
      <c r="AE505" s="489">
        <f t="shared" si="86"/>
        <v>0.70753975381228496</v>
      </c>
    </row>
    <row r="506" spans="1:31" x14ac:dyDescent="0.2">
      <c r="A506" s="485">
        <v>0.80189278522576202</v>
      </c>
      <c r="B506" s="485">
        <f t="shared" si="77"/>
        <v>0.998482185396383</v>
      </c>
      <c r="C506" s="486">
        <v>1.0109664714448057</v>
      </c>
      <c r="D506" s="486">
        <v>0.98599789934796023</v>
      </c>
      <c r="E506" s="487">
        <v>0.68942021789550778</v>
      </c>
      <c r="F506" s="486">
        <v>0</v>
      </c>
      <c r="G506" s="487">
        <v>0.39360154425697691</v>
      </c>
      <c r="H506" s="487">
        <v>0.50200839111328122</v>
      </c>
      <c r="I506" s="487">
        <v>0.67108743103027346</v>
      </c>
      <c r="J506" s="487">
        <v>0.67108743103027346</v>
      </c>
      <c r="K506" s="487">
        <v>0.83440626708984378</v>
      </c>
      <c r="L506" s="487">
        <v>0.83440626708984378</v>
      </c>
      <c r="M506" s="481">
        <v>0.27209023015936074</v>
      </c>
      <c r="N506" s="481">
        <v>0.27209023015936074</v>
      </c>
      <c r="O506" s="486">
        <v>0.27209023015936074</v>
      </c>
      <c r="P506" s="486">
        <v>0.48886965815933481</v>
      </c>
      <c r="Q506" s="488">
        <f t="shared" si="78"/>
        <v>0.38047994415934777</v>
      </c>
      <c r="R506" s="487">
        <f t="shared" si="79"/>
        <v>0.48886965815933481</v>
      </c>
      <c r="S506" s="489">
        <v>0.93106894531250006</v>
      </c>
      <c r="T506" s="487">
        <f t="shared" si="87"/>
        <v>1.0109664714448057</v>
      </c>
      <c r="U506" s="487">
        <v>0</v>
      </c>
      <c r="V506" s="489">
        <f t="shared" si="80"/>
        <v>0.43998269234340132</v>
      </c>
      <c r="W506" s="489">
        <f t="shared" si="81"/>
        <v>0.39109572652746788</v>
      </c>
      <c r="X506" s="489">
        <f t="shared" si="82"/>
        <v>0.34220876071153433</v>
      </c>
      <c r="Y506" s="489">
        <f t="shared" si="83"/>
        <v>0.51331314106730153</v>
      </c>
      <c r="Z506" s="489">
        <f t="shared" si="84"/>
        <v>0.65182621087911308</v>
      </c>
      <c r="AA506" s="487">
        <v>0.52892829332853619</v>
      </c>
      <c r="AB506" s="485">
        <v>1.2471340332031251</v>
      </c>
      <c r="AC506" s="485">
        <v>1.1967680664062501</v>
      </c>
      <c r="AD506" s="489">
        <f t="shared" si="85"/>
        <v>1.0183566589355468</v>
      </c>
      <c r="AE506" s="489">
        <f t="shared" si="86"/>
        <v>0.70390092085481071</v>
      </c>
    </row>
    <row r="507" spans="1:31" x14ac:dyDescent="0.2">
      <c r="A507" s="485">
        <v>0.79776864034152828</v>
      </c>
      <c r="B507" s="485">
        <f t="shared" si="77"/>
        <v>0.99315770421143779</v>
      </c>
      <c r="C507" s="486">
        <v>1.0055754168676212</v>
      </c>
      <c r="D507" s="486">
        <v>0.98073999155525438</v>
      </c>
      <c r="E507" s="487">
        <v>0.68587448425292974</v>
      </c>
      <c r="F507" s="486">
        <v>0</v>
      </c>
      <c r="G507" s="487">
        <v>0.39157723885492862</v>
      </c>
      <c r="H507" s="487">
        <v>0.49942655944824216</v>
      </c>
      <c r="I507" s="487">
        <v>0.6676360687255859</v>
      </c>
      <c r="J507" s="487">
        <v>0.6676360687255859</v>
      </c>
      <c r="K507" s="487">
        <v>0.83011497619628904</v>
      </c>
      <c r="L507" s="487">
        <v>0.83011497619628904</v>
      </c>
      <c r="M507" s="481">
        <v>0.27063019558386764</v>
      </c>
      <c r="N507" s="481">
        <v>0.27063019558386764</v>
      </c>
      <c r="O507" s="486">
        <v>0.27063019558386764</v>
      </c>
      <c r="P507" s="486">
        <v>0.48624638644757934</v>
      </c>
      <c r="Q507" s="488">
        <f t="shared" si="78"/>
        <v>0.37843829101572346</v>
      </c>
      <c r="R507" s="487">
        <f t="shared" si="79"/>
        <v>0.48624638644757934</v>
      </c>
      <c r="S507" s="489">
        <v>0.92628037109375017</v>
      </c>
      <c r="T507" s="487">
        <f t="shared" si="87"/>
        <v>1.0055754168676212</v>
      </c>
      <c r="U507" s="487">
        <v>0</v>
      </c>
      <c r="V507" s="489">
        <f t="shared" si="80"/>
        <v>0.43762174780282143</v>
      </c>
      <c r="W507" s="489">
        <f t="shared" si="81"/>
        <v>0.38899710915806351</v>
      </c>
      <c r="X507" s="489">
        <f t="shared" si="82"/>
        <v>0.34037247051330549</v>
      </c>
      <c r="Y507" s="489">
        <f t="shared" si="83"/>
        <v>0.51055870576995832</v>
      </c>
      <c r="Z507" s="489">
        <f t="shared" si="84"/>
        <v>0.64832851526343915</v>
      </c>
      <c r="AA507" s="487">
        <v>0.52620798532586344</v>
      </c>
      <c r="AB507" s="485">
        <v>1.2407199707031249</v>
      </c>
      <c r="AC507" s="485">
        <v>1.190613037109375</v>
      </c>
      <c r="AD507" s="489">
        <f t="shared" si="85"/>
        <v>1.0131191558837893</v>
      </c>
      <c r="AE507" s="489">
        <f t="shared" si="86"/>
        <v>0.70028069292310979</v>
      </c>
    </row>
    <row r="508" spans="1:31" x14ac:dyDescent="0.2">
      <c r="A508" s="485">
        <v>0.79366570598754338</v>
      </c>
      <c r="B508" s="485">
        <f t="shared" si="77"/>
        <v>0.98786177054375313</v>
      </c>
      <c r="C508" s="486">
        <v>1.0002132667448334</v>
      </c>
      <c r="D508" s="486">
        <v>0.9755102743426729</v>
      </c>
      <c r="E508" s="487">
        <v>0.68234704467773444</v>
      </c>
      <c r="F508" s="486">
        <v>0</v>
      </c>
      <c r="G508" s="487">
        <v>0.38956334452067348</v>
      </c>
      <c r="H508" s="487">
        <v>0.49685798950195315</v>
      </c>
      <c r="I508" s="487">
        <v>0.66420240844726564</v>
      </c>
      <c r="J508" s="487">
        <v>0.66420240844726564</v>
      </c>
      <c r="K508" s="487">
        <v>0.82584565002441412</v>
      </c>
      <c r="L508" s="487">
        <v>0.82584565002441412</v>
      </c>
      <c r="M508" s="481">
        <v>0.26917803812590191</v>
      </c>
      <c r="N508" s="481">
        <v>0.26917803812590191</v>
      </c>
      <c r="O508" s="486">
        <v>0.26917803812590191</v>
      </c>
      <c r="P508" s="486">
        <v>0.48363726770173715</v>
      </c>
      <c r="Q508" s="488">
        <f t="shared" si="78"/>
        <v>0.3764076529138195</v>
      </c>
      <c r="R508" s="487">
        <f t="shared" si="79"/>
        <v>0.48363726770173715</v>
      </c>
      <c r="S508" s="489">
        <v>0.92151650390625006</v>
      </c>
      <c r="T508" s="487">
        <f t="shared" si="87"/>
        <v>1.0002132667448334</v>
      </c>
      <c r="U508" s="487">
        <v>0</v>
      </c>
      <c r="V508" s="489">
        <f t="shared" si="80"/>
        <v>0.43527354093156345</v>
      </c>
      <c r="W508" s="489">
        <f t="shared" si="81"/>
        <v>0.38690981416138975</v>
      </c>
      <c r="X508" s="489">
        <f t="shared" si="82"/>
        <v>0.338546087391216</v>
      </c>
      <c r="Y508" s="489">
        <f t="shared" si="83"/>
        <v>0.50781913108682397</v>
      </c>
      <c r="Z508" s="489">
        <f t="shared" si="84"/>
        <v>0.64484969026898287</v>
      </c>
      <c r="AA508" s="487">
        <v>0.52350171219675168</v>
      </c>
      <c r="AB508" s="485">
        <v>1.2343389892578125</v>
      </c>
      <c r="AC508" s="485">
        <v>1.18448974609375</v>
      </c>
      <c r="AD508" s="489">
        <f t="shared" si="85"/>
        <v>1.0079086761474609</v>
      </c>
      <c r="AE508" s="489">
        <f t="shared" si="86"/>
        <v>0.6966791438466492</v>
      </c>
    </row>
    <row r="509" spans="1:31" x14ac:dyDescent="0.2">
      <c r="A509" s="485">
        <v>0.78958387307747036</v>
      </c>
      <c r="B509" s="485">
        <f t="shared" si="77"/>
        <v>0.98259392351802122</v>
      </c>
      <c r="C509" s="486">
        <v>0.99487955443868803</v>
      </c>
      <c r="D509" s="486">
        <v>0.9703082925973544</v>
      </c>
      <c r="E509" s="487">
        <v>0.67883772155761712</v>
      </c>
      <c r="F509" s="486">
        <v>0</v>
      </c>
      <c r="G509" s="487">
        <v>0.38755980770975507</v>
      </c>
      <c r="H509" s="487">
        <v>0.49430265167236331</v>
      </c>
      <c r="I509" s="487">
        <v>0.66078639099121095</v>
      </c>
      <c r="J509" s="487">
        <v>0.66078639099121095</v>
      </c>
      <c r="K509" s="487">
        <v>0.82159834777832019</v>
      </c>
      <c r="L509" s="487">
        <v>0.82159834777832019</v>
      </c>
      <c r="M509" s="481">
        <v>0.26773363035574038</v>
      </c>
      <c r="N509" s="481">
        <v>0.26773363035574038</v>
      </c>
      <c r="O509" s="486">
        <v>0.26773363035574038</v>
      </c>
      <c r="P509" s="486">
        <v>0.48104207296641732</v>
      </c>
      <c r="Q509" s="488">
        <f t="shared" si="78"/>
        <v>0.37438785166107885</v>
      </c>
      <c r="R509" s="487">
        <f t="shared" si="79"/>
        <v>0.48104207296641732</v>
      </c>
      <c r="S509" s="489">
        <v>0.91677714843750013</v>
      </c>
      <c r="T509" s="487">
        <f t="shared" si="87"/>
        <v>0.99487955443868803</v>
      </c>
      <c r="U509" s="487">
        <v>0</v>
      </c>
      <c r="V509" s="489">
        <f t="shared" si="80"/>
        <v>0.4329378656697756</v>
      </c>
      <c r="W509" s="489">
        <f t="shared" si="81"/>
        <v>0.38483365837313388</v>
      </c>
      <c r="X509" s="489">
        <f t="shared" si="82"/>
        <v>0.3367294510764921</v>
      </c>
      <c r="Y509" s="489">
        <f t="shared" si="83"/>
        <v>0.50509417661473821</v>
      </c>
      <c r="Z509" s="489">
        <f t="shared" si="84"/>
        <v>0.6413894306218898</v>
      </c>
      <c r="AA509" s="487">
        <v>0.52080931010999176</v>
      </c>
      <c r="AB509" s="485">
        <v>1.2279907226562501</v>
      </c>
      <c r="AC509" s="485">
        <v>1.17839794921875</v>
      </c>
      <c r="AD509" s="489">
        <f t="shared" si="85"/>
        <v>1.0027250061035158</v>
      </c>
      <c r="AE509" s="489">
        <f t="shared" si="86"/>
        <v>0.69309612596649461</v>
      </c>
    </row>
    <row r="510" spans="1:31" x14ac:dyDescent="0.2">
      <c r="A510" s="485">
        <v>0.78552303308644333</v>
      </c>
      <c r="B510" s="485">
        <f t="shared" si="77"/>
        <v>0.97735432036219261</v>
      </c>
      <c r="C510" s="486">
        <v>0.98957443914299925</v>
      </c>
      <c r="D510" s="486">
        <v>0.96513420158138585</v>
      </c>
      <c r="E510" s="487">
        <v>0.67534645568847651</v>
      </c>
      <c r="F510" s="486">
        <v>0</v>
      </c>
      <c r="G510" s="487">
        <v>0.38556657515309761</v>
      </c>
      <c r="H510" s="487">
        <v>0.49176045715332034</v>
      </c>
      <c r="I510" s="487">
        <v>0.6573878979492187</v>
      </c>
      <c r="J510" s="487">
        <v>0.6573878979492187</v>
      </c>
      <c r="K510" s="487">
        <v>0.81737289184570305</v>
      </c>
      <c r="L510" s="487">
        <v>0.81737289184570305</v>
      </c>
      <c r="M510" s="481">
        <v>0.26629701539401907</v>
      </c>
      <c r="N510" s="481">
        <v>0.26629701539401907</v>
      </c>
      <c r="O510" s="486">
        <v>0.26629701539401907</v>
      </c>
      <c r="P510" s="486">
        <v>0.4784608797172813</v>
      </c>
      <c r="Q510" s="488">
        <f t="shared" si="78"/>
        <v>0.37237894755565015</v>
      </c>
      <c r="R510" s="487">
        <f t="shared" si="79"/>
        <v>0.4784608797172813</v>
      </c>
      <c r="S510" s="489">
        <v>0.91206210937499999</v>
      </c>
      <c r="T510" s="487">
        <f t="shared" si="87"/>
        <v>0.98957443914299925</v>
      </c>
      <c r="U510" s="487">
        <v>0</v>
      </c>
      <c r="V510" s="489">
        <f t="shared" si="80"/>
        <v>0.43061479174555317</v>
      </c>
      <c r="W510" s="489">
        <f t="shared" si="81"/>
        <v>0.38276870377382505</v>
      </c>
      <c r="X510" s="489">
        <f t="shared" si="82"/>
        <v>0.33492261580209687</v>
      </c>
      <c r="Y510" s="489">
        <f t="shared" si="83"/>
        <v>0.50238392370314533</v>
      </c>
      <c r="Z510" s="489">
        <f t="shared" si="84"/>
        <v>0.63794783962304169</v>
      </c>
      <c r="AA510" s="487">
        <v>0.51813077906558391</v>
      </c>
      <c r="AB510" s="485">
        <v>1.2216751708984375</v>
      </c>
      <c r="AC510" s="485">
        <v>1.1723374023437501</v>
      </c>
      <c r="AD510" s="489">
        <f t="shared" si="85"/>
        <v>0.99756793212890627</v>
      </c>
      <c r="AE510" s="489">
        <f t="shared" si="86"/>
        <v>0.68953149162371097</v>
      </c>
    </row>
    <row r="511" spans="1:31" x14ac:dyDescent="0.2">
      <c r="A511" s="485">
        <v>0.78148307804780781</v>
      </c>
      <c r="B511" s="485">
        <f t="shared" si="77"/>
        <v>0.97205737462674624</v>
      </c>
      <c r="C511" s="486">
        <v>0.98421126429829942</v>
      </c>
      <c r="D511" s="486">
        <v>0.95990348495519295</v>
      </c>
      <c r="E511" s="487">
        <v>0.67187312866210935</v>
      </c>
      <c r="F511" s="486">
        <v>0</v>
      </c>
      <c r="G511" s="487">
        <v>0.3835835938555901</v>
      </c>
      <c r="H511" s="487">
        <v>0.4892313171386718</v>
      </c>
      <c r="I511" s="487">
        <v>0.65400698852539063</v>
      </c>
      <c r="J511" s="487">
        <v>0.65400698852539063</v>
      </c>
      <c r="K511" s="487">
        <v>0.81316916381835935</v>
      </c>
      <c r="L511" s="487">
        <v>0.81316916381835935</v>
      </c>
      <c r="M511" s="481">
        <v>0.26484472707846041</v>
      </c>
      <c r="N511" s="481">
        <v>0.26484472707846041</v>
      </c>
      <c r="O511" s="486">
        <v>0.26484472707846041</v>
      </c>
      <c r="P511" s="486">
        <v>0.47585152585712914</v>
      </c>
      <c r="Q511" s="488">
        <f t="shared" si="78"/>
        <v>0.3703481264677948</v>
      </c>
      <c r="R511" s="487">
        <f t="shared" si="79"/>
        <v>0.47585152585712914</v>
      </c>
      <c r="S511" s="489">
        <v>0.90737128906250009</v>
      </c>
      <c r="T511" s="487">
        <f t="shared" si="87"/>
        <v>0.98421126429829942</v>
      </c>
      <c r="U511" s="487">
        <v>0</v>
      </c>
      <c r="V511" s="489">
        <f t="shared" si="80"/>
        <v>0.42826637327141626</v>
      </c>
      <c r="W511" s="489">
        <f t="shared" si="81"/>
        <v>0.38068122068570331</v>
      </c>
      <c r="X511" s="489">
        <f t="shared" si="82"/>
        <v>0.33309606809999037</v>
      </c>
      <c r="Y511" s="489">
        <f t="shared" si="83"/>
        <v>0.49964410214998561</v>
      </c>
      <c r="Z511" s="489">
        <f t="shared" si="84"/>
        <v>0.63446870114283882</v>
      </c>
      <c r="AA511" s="487">
        <v>0.51546600984272206</v>
      </c>
      <c r="AB511" s="485">
        <v>1.2153922119140625</v>
      </c>
      <c r="AC511" s="485">
        <v>1.1663081054687501</v>
      </c>
      <c r="AD511" s="489">
        <f t="shared" si="85"/>
        <v>0.99243734741210943</v>
      </c>
      <c r="AE511" s="489">
        <f t="shared" si="86"/>
        <v>0.68598516698883139</v>
      </c>
    </row>
    <row r="512" spans="1:31" x14ac:dyDescent="0.2">
      <c r="A512" s="485">
        <v>0.77746390054945369</v>
      </c>
      <c r="B512" s="485">
        <f t="shared" si="77"/>
        <v>0.9669584847163043</v>
      </c>
      <c r="C512" s="486">
        <v>0.97904862162280826</v>
      </c>
      <c r="D512" s="486">
        <v>0.95486834780980034</v>
      </c>
      <c r="E512" s="487">
        <v>0.66841762207031252</v>
      </c>
      <c r="F512" s="486">
        <v>0</v>
      </c>
      <c r="G512" s="487">
        <v>0.38161081109467693</v>
      </c>
      <c r="H512" s="487">
        <v>0.48671520202636714</v>
      </c>
      <c r="I512" s="487">
        <v>0.65064348510742187</v>
      </c>
      <c r="J512" s="487">
        <v>0.65064348510742187</v>
      </c>
      <c r="K512" s="487">
        <v>0.80898698608398434</v>
      </c>
      <c r="L512" s="487">
        <v>0.80898698608398434</v>
      </c>
      <c r="M512" s="481">
        <v>0.26344678736670379</v>
      </c>
      <c r="N512" s="481">
        <v>0.26344678736670379</v>
      </c>
      <c r="O512" s="486">
        <v>0.26344678736670379</v>
      </c>
      <c r="P512" s="486">
        <v>0.47333982116044254</v>
      </c>
      <c r="Q512" s="488">
        <f t="shared" si="78"/>
        <v>0.3683933042635732</v>
      </c>
      <c r="R512" s="487">
        <f t="shared" si="79"/>
        <v>0.47333982116044254</v>
      </c>
      <c r="S512" s="489">
        <v>0.90270468749999999</v>
      </c>
      <c r="T512" s="487">
        <f t="shared" si="87"/>
        <v>0.97904862162280826</v>
      </c>
      <c r="U512" s="487">
        <v>0</v>
      </c>
      <c r="V512" s="489">
        <f t="shared" si="80"/>
        <v>0.42600583904439832</v>
      </c>
      <c r="W512" s="489">
        <f t="shared" si="81"/>
        <v>0.37867185692835403</v>
      </c>
      <c r="X512" s="489">
        <f t="shared" si="82"/>
        <v>0.33133787481230975</v>
      </c>
      <c r="Y512" s="489">
        <f t="shared" si="83"/>
        <v>0.49700681221846466</v>
      </c>
      <c r="Z512" s="489">
        <f t="shared" si="84"/>
        <v>0.63111976154725669</v>
      </c>
      <c r="AA512" s="487">
        <v>0.51281494783100334</v>
      </c>
      <c r="AB512" s="485">
        <v>1.2091414794921875</v>
      </c>
      <c r="AC512" s="485">
        <v>1.160309814453125</v>
      </c>
      <c r="AD512" s="489">
        <f t="shared" si="85"/>
        <v>0.98733325195312505</v>
      </c>
      <c r="AE512" s="489">
        <f t="shared" si="86"/>
        <v>0.68245715206185531</v>
      </c>
    </row>
    <row r="513" spans="1:31" x14ac:dyDescent="0.2">
      <c r="A513" s="485">
        <v>0.77346539373259293</v>
      </c>
      <c r="B513" s="485">
        <f t="shared" si="77"/>
        <v>0.96188663643981132</v>
      </c>
      <c r="C513" s="486">
        <v>0.97391335868994588</v>
      </c>
      <c r="D513" s="486">
        <v>0.94985991418967664</v>
      </c>
      <c r="E513" s="487">
        <v>0.66497993591308591</v>
      </c>
      <c r="F513" s="486">
        <v>0</v>
      </c>
      <c r="G513" s="487">
        <v>0.37964817441895643</v>
      </c>
      <c r="H513" s="487">
        <v>0.4842120230102539</v>
      </c>
      <c r="I513" s="487">
        <v>0.64729715087890627</v>
      </c>
      <c r="J513" s="487">
        <v>0.64729715087890627</v>
      </c>
      <c r="K513" s="487">
        <v>0.8048262994384765</v>
      </c>
      <c r="L513" s="487">
        <v>0.8048262994384765</v>
      </c>
      <c r="M513" s="481">
        <v>0.26205630800066393</v>
      </c>
      <c r="N513" s="481">
        <v>0.26205630800066393</v>
      </c>
      <c r="O513" s="486">
        <v>0.26205630800066393</v>
      </c>
      <c r="P513" s="486">
        <v>0.4708415206078817</v>
      </c>
      <c r="Q513" s="488">
        <f t="shared" si="78"/>
        <v>0.36644891430427284</v>
      </c>
      <c r="R513" s="487">
        <f t="shared" si="79"/>
        <v>0.4708415206078817</v>
      </c>
      <c r="S513" s="489">
        <v>0.89806201171875011</v>
      </c>
      <c r="T513" s="487">
        <f t="shared" si="87"/>
        <v>0.97391335868994588</v>
      </c>
      <c r="U513" s="487">
        <v>0</v>
      </c>
      <c r="V513" s="489">
        <f t="shared" si="80"/>
        <v>0.42375736854709356</v>
      </c>
      <c r="W513" s="489">
        <f t="shared" si="81"/>
        <v>0.37667321648630536</v>
      </c>
      <c r="X513" s="489">
        <f t="shared" si="82"/>
        <v>0.32958906442551716</v>
      </c>
      <c r="Y513" s="489">
        <f t="shared" si="83"/>
        <v>0.49438359663827586</v>
      </c>
      <c r="Z513" s="489">
        <f t="shared" si="84"/>
        <v>0.62778869414384231</v>
      </c>
      <c r="AA513" s="487">
        <v>0.51017753842002467</v>
      </c>
      <c r="AB513" s="485">
        <v>1.2029228515624999</v>
      </c>
      <c r="AC513" s="485">
        <v>1.1543422851562499</v>
      </c>
      <c r="AD513" s="489">
        <f t="shared" si="85"/>
        <v>0.98225532531738291</v>
      </c>
      <c r="AE513" s="489">
        <f t="shared" si="86"/>
        <v>0.67894722535438123</v>
      </c>
    </row>
    <row r="514" spans="1:31" x14ac:dyDescent="0.2">
      <c r="A514" s="485">
        <v>0.76948745128768492</v>
      </c>
      <c r="B514" s="485">
        <f t="shared" ref="B514:B577" si="88">+AVERAGE(C514,D514)</f>
        <v>0.95675730376599843</v>
      </c>
      <c r="C514" s="486">
        <v>0.96871989261718627</v>
      </c>
      <c r="D514" s="486">
        <v>0.94479471491481049</v>
      </c>
      <c r="E514" s="487">
        <v>0.6615599517822266</v>
      </c>
      <c r="F514" s="486">
        <v>0</v>
      </c>
      <c r="G514" s="487">
        <v>0.37769563164678605</v>
      </c>
      <c r="H514" s="487">
        <v>0.48172172088623044</v>
      </c>
      <c r="I514" s="487">
        <v>0.64396810424804685</v>
      </c>
      <c r="J514" s="487">
        <v>0.64396810424804685</v>
      </c>
      <c r="K514" s="487">
        <v>0.80068710388183595</v>
      </c>
      <c r="L514" s="487">
        <v>0.80068710388183595</v>
      </c>
      <c r="M514" s="481">
        <v>0.26065011539248795</v>
      </c>
      <c r="N514" s="481">
        <v>0.26065011539248795</v>
      </c>
      <c r="O514" s="486">
        <v>0.26065011539248795</v>
      </c>
      <c r="P514" s="486">
        <v>0.46831498777624508</v>
      </c>
      <c r="Q514" s="488">
        <f t="shared" ref="Q514:Q577" si="89">+AVERAGE(O514:P514)</f>
        <v>0.36448255158436649</v>
      </c>
      <c r="R514" s="487">
        <f t="shared" ref="R514:R577" si="90">+P514</f>
        <v>0.46831498777624508</v>
      </c>
      <c r="S514" s="489">
        <v>0.89344335937500008</v>
      </c>
      <c r="T514" s="487">
        <f t="shared" si="87"/>
        <v>0.96871989261718627</v>
      </c>
      <c r="U514" s="487">
        <v>0</v>
      </c>
      <c r="V514" s="489">
        <f t="shared" ref="V514:V577" si="91">+$P514*0.9</f>
        <v>0.42148348899862059</v>
      </c>
      <c r="W514" s="489">
        <f t="shared" ref="W514:W577" si="92">+$P514*0.8</f>
        <v>0.3746519902209961</v>
      </c>
      <c r="X514" s="489">
        <f t="shared" ref="X514:X577" si="93">+$P514*0.7</f>
        <v>0.32782049144337155</v>
      </c>
      <c r="Y514" s="489">
        <f t="shared" ref="Y514:Y577" si="94">+$P514*0.9*8750/7500</f>
        <v>0.49173073716505739</v>
      </c>
      <c r="Z514" s="489">
        <f t="shared" ref="Z514:Z577" si="95">+$P514*10000/7500</f>
        <v>0.62441998370166019</v>
      </c>
      <c r="AA514" s="487">
        <v>0.5075536723889803</v>
      </c>
      <c r="AB514" s="485">
        <v>1.196736083984375</v>
      </c>
      <c r="AC514" s="485">
        <v>1.1484055175781249</v>
      </c>
      <c r="AD514" s="489">
        <f t="shared" ref="AD514:AD577" si="96">+S514*1.09375</f>
        <v>0.97720367431640631</v>
      </c>
      <c r="AE514" s="489">
        <f t="shared" ref="AE514:AE577" si="97">+S514*0.756013745704467</f>
        <v>0.67545546069587603</v>
      </c>
    </row>
    <row r="515" spans="1:31" x14ac:dyDescent="0.2">
      <c r="A515" s="485">
        <v>0.76552996745158453</v>
      </c>
      <c r="B515" s="485">
        <f t="shared" si="88"/>
        <v>0.95165547230929071</v>
      </c>
      <c r="C515" s="486">
        <v>0.96355427161650076</v>
      </c>
      <c r="D515" s="486">
        <v>0.93975667300208066</v>
      </c>
      <c r="E515" s="487">
        <v>0.65815749206542962</v>
      </c>
      <c r="F515" s="486">
        <v>0</v>
      </c>
      <c r="G515" s="487">
        <v>0.37575313086489515</v>
      </c>
      <c r="H515" s="487">
        <v>0.4792442068481445</v>
      </c>
      <c r="I515" s="487">
        <v>0.64065616760253907</v>
      </c>
      <c r="J515" s="487">
        <v>0.64065616760253907</v>
      </c>
      <c r="K515" s="487">
        <v>0.64065616760253907</v>
      </c>
      <c r="L515" s="487">
        <v>0.64065616760253907</v>
      </c>
      <c r="M515" s="481">
        <v>0.25925150941590702</v>
      </c>
      <c r="N515" s="481">
        <v>0.25925150941590702</v>
      </c>
      <c r="O515" s="486">
        <v>0.25925150941590702</v>
      </c>
      <c r="P515" s="486">
        <v>0.46580208598895839</v>
      </c>
      <c r="Q515" s="488">
        <f t="shared" si="89"/>
        <v>0.36252679770243268</v>
      </c>
      <c r="R515" s="487">
        <f t="shared" si="90"/>
        <v>0.46580208598895839</v>
      </c>
      <c r="S515" s="489">
        <v>0.88884833984375011</v>
      </c>
      <c r="T515" s="487">
        <f t="shared" ref="T515:T578" si="98">+C515</f>
        <v>0.96355427161650076</v>
      </c>
      <c r="U515" s="487">
        <v>0</v>
      </c>
      <c r="V515" s="489">
        <f t="shared" si="91"/>
        <v>0.41922187739006256</v>
      </c>
      <c r="W515" s="489">
        <f t="shared" si="92"/>
        <v>0.37264166879116672</v>
      </c>
      <c r="X515" s="489">
        <f t="shared" si="93"/>
        <v>0.32606146019227084</v>
      </c>
      <c r="Y515" s="489">
        <f t="shared" si="94"/>
        <v>0.48909219028840634</v>
      </c>
      <c r="Z515" s="489">
        <f t="shared" si="95"/>
        <v>0.62106944798527786</v>
      </c>
      <c r="AA515" s="487">
        <v>0.50494329512746705</v>
      </c>
      <c r="AB515" s="485">
        <v>1.190581298828125</v>
      </c>
      <c r="AC515" s="485">
        <v>1.1424991455078124</v>
      </c>
      <c r="AD515" s="489">
        <f t="shared" si="96"/>
        <v>0.97217787170410164</v>
      </c>
      <c r="AE515" s="489">
        <f t="shared" si="97"/>
        <v>0.67198156276847054</v>
      </c>
    </row>
    <row r="516" spans="1:31" x14ac:dyDescent="0.2">
      <c r="A516" s="485">
        <v>0.76159283700591185</v>
      </c>
      <c r="B516" s="485">
        <f t="shared" si="88"/>
        <v>0.94658069808600365</v>
      </c>
      <c r="C516" s="486">
        <v>0.95841604615295961</v>
      </c>
      <c r="D516" s="486">
        <v>0.93474535001904757</v>
      </c>
      <c r="E516" s="487">
        <v>0.65477261596679692</v>
      </c>
      <c r="F516" s="486">
        <v>0</v>
      </c>
      <c r="G516" s="487">
        <v>0.37382062042700481</v>
      </c>
      <c r="H516" s="487">
        <v>0.47677945129394533</v>
      </c>
      <c r="I516" s="487">
        <v>0.63736122253417971</v>
      </c>
      <c r="J516" s="487">
        <v>0.63736122253417971</v>
      </c>
      <c r="K516" s="487">
        <v>0.63736122253417971</v>
      </c>
      <c r="L516" s="487">
        <v>0.63736122253417971</v>
      </c>
      <c r="M516" s="481">
        <v>0.25786036734044815</v>
      </c>
      <c r="N516" s="481">
        <v>0.25786036734044815</v>
      </c>
      <c r="O516" s="486">
        <v>0.25786036734044815</v>
      </c>
      <c r="P516" s="486">
        <v>0.46330259473386132</v>
      </c>
      <c r="Q516" s="488">
        <f t="shared" si="89"/>
        <v>0.36058148103715471</v>
      </c>
      <c r="R516" s="487">
        <f t="shared" si="90"/>
        <v>0.46330259473386132</v>
      </c>
      <c r="S516" s="489">
        <v>0.88427705078124996</v>
      </c>
      <c r="T516" s="487">
        <f t="shared" si="98"/>
        <v>0.95841604615295961</v>
      </c>
      <c r="U516" s="487">
        <v>0</v>
      </c>
      <c r="V516" s="489">
        <f t="shared" si="91"/>
        <v>0.41697233526047517</v>
      </c>
      <c r="W516" s="489">
        <f t="shared" si="92"/>
        <v>0.37064207578708908</v>
      </c>
      <c r="X516" s="489">
        <f t="shared" si="93"/>
        <v>0.32431181631370293</v>
      </c>
      <c r="Y516" s="489">
        <f t="shared" si="94"/>
        <v>0.48646772447055436</v>
      </c>
      <c r="Z516" s="489">
        <f t="shared" si="95"/>
        <v>0.61773679297848172</v>
      </c>
      <c r="AA516" s="487">
        <v>0.50234635202508227</v>
      </c>
      <c r="AB516" s="485">
        <v>1.1844581298828125</v>
      </c>
      <c r="AC516" s="485">
        <v>1.1366232910156251</v>
      </c>
      <c r="AD516" s="489">
        <f t="shared" si="96"/>
        <v>0.96717802429199218</v>
      </c>
      <c r="AE516" s="489">
        <f t="shared" si="97"/>
        <v>0.66852560540163197</v>
      </c>
    </row>
    <row r="517" spans="1:31" x14ac:dyDescent="0.2">
      <c r="A517" s="485">
        <v>0.7576759552725707</v>
      </c>
      <c r="B517" s="485">
        <f t="shared" si="88"/>
        <v>0.94153313256149873</v>
      </c>
      <c r="C517" s="486">
        <v>0.95330536958573675</v>
      </c>
      <c r="D517" s="486">
        <v>0.92976089553726071</v>
      </c>
      <c r="E517" s="487">
        <v>0.65140508666992181</v>
      </c>
      <c r="F517" s="486">
        <v>0</v>
      </c>
      <c r="G517" s="487">
        <v>0.37189804895245449</v>
      </c>
      <c r="H517" s="487">
        <v>0.47432736541748044</v>
      </c>
      <c r="I517" s="487">
        <v>0.63408326904296874</v>
      </c>
      <c r="J517" s="487">
        <v>0.63408326904296874</v>
      </c>
      <c r="K517" s="487">
        <v>0.63408326904296874</v>
      </c>
      <c r="L517" s="487">
        <v>0.63408326904296874</v>
      </c>
      <c r="M517" s="481">
        <v>0.25647673069657922</v>
      </c>
      <c r="N517" s="481">
        <v>0.25647673069657922</v>
      </c>
      <c r="O517" s="486">
        <v>0.25647673069657922</v>
      </c>
      <c r="P517" s="486">
        <v>0.46081658862953079</v>
      </c>
      <c r="Q517" s="488">
        <f t="shared" si="89"/>
        <v>0.35864665966305498</v>
      </c>
      <c r="R517" s="487">
        <f t="shared" si="90"/>
        <v>0.46081658862953079</v>
      </c>
      <c r="S517" s="489">
        <v>0.87972919921875004</v>
      </c>
      <c r="T517" s="487">
        <f t="shared" si="98"/>
        <v>0.95330536958573675</v>
      </c>
      <c r="U517" s="487">
        <v>0</v>
      </c>
      <c r="V517" s="489">
        <f t="shared" si="91"/>
        <v>0.41473492976657772</v>
      </c>
      <c r="W517" s="489">
        <f t="shared" si="92"/>
        <v>0.36865327090362465</v>
      </c>
      <c r="X517" s="489">
        <f t="shared" si="93"/>
        <v>0.32257161204067153</v>
      </c>
      <c r="Y517" s="489">
        <f t="shared" si="94"/>
        <v>0.48385741806100735</v>
      </c>
      <c r="Z517" s="489">
        <f t="shared" si="95"/>
        <v>0.61442211817270775</v>
      </c>
      <c r="AA517" s="487">
        <v>0.49976278847142269</v>
      </c>
      <c r="AB517" s="485">
        <v>1.178366455078125</v>
      </c>
      <c r="AC517" s="485">
        <v>1.1307777099609375</v>
      </c>
      <c r="AD517" s="489">
        <f t="shared" si="96"/>
        <v>0.96220381164550783</v>
      </c>
      <c r="AE517" s="489">
        <f t="shared" si="97"/>
        <v>0.66508736710695848</v>
      </c>
    </row>
    <row r="518" spans="1:31" x14ac:dyDescent="0.2">
      <c r="A518" s="485">
        <v>0.75377921811211857</v>
      </c>
      <c r="B518" s="485">
        <f t="shared" si="88"/>
        <v>0.93643032613050536</v>
      </c>
      <c r="C518" s="486">
        <v>0.94813876142040476</v>
      </c>
      <c r="D518" s="486">
        <v>0.92472189084060596</v>
      </c>
      <c r="E518" s="487">
        <v>0.6480549041748046</v>
      </c>
      <c r="F518" s="486">
        <v>0</v>
      </c>
      <c r="G518" s="487">
        <v>0.369985365324836</v>
      </c>
      <c r="H518" s="487">
        <v>0.47188789001464843</v>
      </c>
      <c r="I518" s="487">
        <v>0.63082212951660155</v>
      </c>
      <c r="J518" s="487">
        <v>0.63082212951660155</v>
      </c>
      <c r="K518" s="487">
        <v>0.63082212951660155</v>
      </c>
      <c r="L518" s="487">
        <v>0.63082212951660155</v>
      </c>
      <c r="M518" s="481">
        <v>0.25507799868806541</v>
      </c>
      <c r="N518" s="481">
        <v>0.25507799868806541</v>
      </c>
      <c r="O518" s="486">
        <v>0.25507799868806541</v>
      </c>
      <c r="P518" s="486">
        <v>0.45830346039828856</v>
      </c>
      <c r="Q518" s="488">
        <f t="shared" si="89"/>
        <v>0.35669072954317699</v>
      </c>
      <c r="R518" s="487">
        <f t="shared" si="90"/>
        <v>0.45830346039828856</v>
      </c>
      <c r="S518" s="489">
        <v>0.87520468750000002</v>
      </c>
      <c r="T518" s="487">
        <f t="shared" si="98"/>
        <v>0.94813876142040476</v>
      </c>
      <c r="U518" s="487">
        <v>0</v>
      </c>
      <c r="V518" s="489">
        <f t="shared" si="91"/>
        <v>0.41247311435845974</v>
      </c>
      <c r="W518" s="489">
        <f t="shared" si="92"/>
        <v>0.36664276831863085</v>
      </c>
      <c r="X518" s="489">
        <f t="shared" si="93"/>
        <v>0.32081242227880197</v>
      </c>
      <c r="Y518" s="489">
        <f t="shared" si="94"/>
        <v>0.48121863341820303</v>
      </c>
      <c r="Z518" s="489">
        <f t="shared" si="95"/>
        <v>0.61107128053105142</v>
      </c>
      <c r="AA518" s="487">
        <v>0.49719249524568254</v>
      </c>
      <c r="AB518" s="485">
        <v>1.1723061523437499</v>
      </c>
      <c r="AC518" s="485">
        <v>1.1249620361328125</v>
      </c>
      <c r="AD518" s="489">
        <f t="shared" si="96"/>
        <v>0.95725512695312498</v>
      </c>
      <c r="AE518" s="489">
        <f t="shared" si="97"/>
        <v>0.66166677405498253</v>
      </c>
    </row>
    <row r="519" spans="1:31" x14ac:dyDescent="0.2">
      <c r="A519" s="485">
        <v>0.74990252192132179</v>
      </c>
      <c r="B519" s="485">
        <f t="shared" si="88"/>
        <v>0.9314367411417912</v>
      </c>
      <c r="C519" s="486">
        <v>0.94308274032184525</v>
      </c>
      <c r="D519" s="486">
        <v>0.91979074196173716</v>
      </c>
      <c r="E519" s="487">
        <v>0.64472195007324218</v>
      </c>
      <c r="F519" s="486">
        <v>0</v>
      </c>
      <c r="G519" s="487">
        <v>0.36808251869063452</v>
      </c>
      <c r="H519" s="487">
        <v>0.46946096588134761</v>
      </c>
      <c r="I519" s="487">
        <v>0.62757780395507812</v>
      </c>
      <c r="J519" s="487">
        <v>0.62757780395507812</v>
      </c>
      <c r="K519" s="487">
        <v>0.62757780395507812</v>
      </c>
      <c r="L519" s="487">
        <v>0.62757780395507812</v>
      </c>
      <c r="M519" s="481">
        <v>0.2537092516466371</v>
      </c>
      <c r="N519" s="481">
        <v>0.2537092516466371</v>
      </c>
      <c r="O519" s="486">
        <v>0.2537092516466371</v>
      </c>
      <c r="P519" s="486">
        <v>0.45584420672402853</v>
      </c>
      <c r="Q519" s="488">
        <f t="shared" si="89"/>
        <v>0.35477672918533282</v>
      </c>
      <c r="R519" s="487">
        <f t="shared" si="90"/>
        <v>0.45584420672402853</v>
      </c>
      <c r="S519" s="489">
        <v>0.87070351562500015</v>
      </c>
      <c r="T519" s="487">
        <f t="shared" si="98"/>
        <v>0.94308274032184525</v>
      </c>
      <c r="U519" s="487">
        <v>0</v>
      </c>
      <c r="V519" s="489">
        <f t="shared" si="91"/>
        <v>0.41025978605162566</v>
      </c>
      <c r="W519" s="489">
        <f t="shared" si="92"/>
        <v>0.36467536537922285</v>
      </c>
      <c r="X519" s="489">
        <f t="shared" si="93"/>
        <v>0.31909094470681998</v>
      </c>
      <c r="Y519" s="489">
        <f t="shared" si="94"/>
        <v>0.47863641706022997</v>
      </c>
      <c r="Z519" s="489">
        <f t="shared" si="95"/>
        <v>0.60779227563203808</v>
      </c>
      <c r="AA519" s="487">
        <v>0.49463541773745889</v>
      </c>
      <c r="AB519" s="485">
        <v>1.1662768554687499</v>
      </c>
      <c r="AC519" s="485">
        <v>1.1191763916015625</v>
      </c>
      <c r="AD519" s="489">
        <f t="shared" si="96"/>
        <v>0.95233197021484395</v>
      </c>
      <c r="AE519" s="489">
        <f t="shared" si="97"/>
        <v>0.65826382624570423</v>
      </c>
    </row>
    <row r="520" spans="1:31" x14ac:dyDescent="0.2">
      <c r="A520" s="485">
        <v>0.74604576362826625</v>
      </c>
      <c r="B520" s="485">
        <f t="shared" si="88"/>
        <v>0.92646992955103002</v>
      </c>
      <c r="C520" s="486">
        <v>0.93805382737609277</v>
      </c>
      <c r="D520" s="486">
        <v>0.91488603172596727</v>
      </c>
      <c r="E520" s="487">
        <v>0.6414061651611328</v>
      </c>
      <c r="F520" s="486">
        <v>0</v>
      </c>
      <c r="G520" s="487">
        <v>0.36618945845787665</v>
      </c>
      <c r="H520" s="487">
        <v>0.46704653381347655</v>
      </c>
      <c r="I520" s="487">
        <v>0.62435017395019532</v>
      </c>
      <c r="J520" s="487">
        <v>0.62435017395019532</v>
      </c>
      <c r="K520" s="487">
        <v>0.62435017395019532</v>
      </c>
      <c r="L520" s="487">
        <v>0.62435017395019532</v>
      </c>
      <c r="M520" s="481">
        <v>0.25234788921204726</v>
      </c>
      <c r="N520" s="481">
        <v>0.25234788921204726</v>
      </c>
      <c r="O520" s="486">
        <v>0.25234788921204726</v>
      </c>
      <c r="P520" s="486">
        <v>0.45339822111242056</v>
      </c>
      <c r="Q520" s="488">
        <f t="shared" si="89"/>
        <v>0.35287305516223388</v>
      </c>
      <c r="R520" s="487">
        <f t="shared" si="90"/>
        <v>0.45339822111242056</v>
      </c>
      <c r="S520" s="489">
        <v>0.86622548828125001</v>
      </c>
      <c r="T520" s="487">
        <f t="shared" si="98"/>
        <v>0.93805382737609277</v>
      </c>
      <c r="U520" s="487">
        <v>0</v>
      </c>
      <c r="V520" s="489">
        <f t="shared" si="91"/>
        <v>0.40805839900117852</v>
      </c>
      <c r="W520" s="489">
        <f t="shared" si="92"/>
        <v>0.36271857688993647</v>
      </c>
      <c r="X520" s="489">
        <f t="shared" si="93"/>
        <v>0.31737875477869437</v>
      </c>
      <c r="Y520" s="489">
        <f t="shared" si="94"/>
        <v>0.47606813216804161</v>
      </c>
      <c r="Z520" s="489">
        <f t="shared" si="95"/>
        <v>0.60453096148322738</v>
      </c>
      <c r="AA520" s="487">
        <v>0.49209150133634866</v>
      </c>
      <c r="AB520" s="485">
        <v>1.1602786865234376</v>
      </c>
      <c r="AC520" s="485">
        <v>1.1134205024589983</v>
      </c>
      <c r="AD520" s="489">
        <f t="shared" si="96"/>
        <v>0.94743412780761715</v>
      </c>
      <c r="AE520" s="489">
        <f t="shared" si="97"/>
        <v>0.65487837602018872</v>
      </c>
    </row>
    <row r="521" spans="1:31" x14ac:dyDescent="0.2">
      <c r="A521" s="485">
        <v>0.74220884069276505</v>
      </c>
      <c r="B521" s="485">
        <f t="shared" si="88"/>
        <v>0.92152945912455597</v>
      </c>
      <c r="C521" s="486">
        <v>0.93305158494515039</v>
      </c>
      <c r="D521" s="486">
        <v>0.91000733330396144</v>
      </c>
      <c r="E521" s="487">
        <v>0.63810737182617183</v>
      </c>
      <c r="F521" s="486">
        <v>0</v>
      </c>
      <c r="G521" s="487">
        <v>0.36430613429478481</v>
      </c>
      <c r="H521" s="487">
        <v>0.4646445050048828</v>
      </c>
      <c r="I521" s="487">
        <v>0.62113918029785153</v>
      </c>
      <c r="J521" s="487">
        <v>0.62113918029785153</v>
      </c>
      <c r="K521" s="487">
        <v>0.62113918029785153</v>
      </c>
      <c r="L521" s="487">
        <v>0.62113918029785153</v>
      </c>
      <c r="M521" s="481">
        <v>0.25099379192201787</v>
      </c>
      <c r="N521" s="481">
        <v>0.25099379192201787</v>
      </c>
      <c r="O521" s="486">
        <v>0.25099379192201787</v>
      </c>
      <c r="P521" s="486">
        <v>0.45096528892333221</v>
      </c>
      <c r="Q521" s="488">
        <f t="shared" si="89"/>
        <v>0.35097954042267504</v>
      </c>
      <c r="R521" s="487">
        <f t="shared" si="90"/>
        <v>0.45096528892333221</v>
      </c>
      <c r="S521" s="489">
        <v>0.86177050781250009</v>
      </c>
      <c r="T521" s="487">
        <f t="shared" si="98"/>
        <v>0.93305158494515039</v>
      </c>
      <c r="U521" s="487">
        <v>0</v>
      </c>
      <c r="V521" s="489">
        <f t="shared" si="91"/>
        <v>0.40586876003099898</v>
      </c>
      <c r="W521" s="489">
        <f t="shared" si="92"/>
        <v>0.3607722311386658</v>
      </c>
      <c r="X521" s="489">
        <f t="shared" si="93"/>
        <v>0.31567570224633251</v>
      </c>
      <c r="Y521" s="489">
        <f t="shared" si="94"/>
        <v>0.4735135533694988</v>
      </c>
      <c r="Z521" s="489">
        <f t="shared" si="95"/>
        <v>0.6012870518977762</v>
      </c>
      <c r="AA521" s="487">
        <v>0.48956069143194902</v>
      </c>
      <c r="AB521" s="485">
        <v>1.1543114013671876</v>
      </c>
      <c r="AC521" s="485">
        <v>1.1076942156740874</v>
      </c>
      <c r="AD521" s="489">
        <f t="shared" si="96"/>
        <v>0.94256149291992197</v>
      </c>
      <c r="AE521" s="489">
        <f t="shared" si="97"/>
        <v>0.6515103495489688</v>
      </c>
    </row>
    <row r="522" spans="1:31" x14ac:dyDescent="0.2">
      <c r="A522" s="485">
        <v>0.73839165110146865</v>
      </c>
      <c r="B522" s="485">
        <f t="shared" si="88"/>
        <v>0.91661547731920301</v>
      </c>
      <c r="C522" s="486">
        <v>0.92807616232954337</v>
      </c>
      <c r="D522" s="486">
        <v>0.90515479230886264</v>
      </c>
      <c r="E522" s="487">
        <v>0.63482557006835938</v>
      </c>
      <c r="F522" s="486">
        <v>0</v>
      </c>
      <c r="G522" s="487">
        <v>0.3624324961284397</v>
      </c>
      <c r="H522" s="487">
        <v>0.46225482025146486</v>
      </c>
      <c r="I522" s="487">
        <v>0.61794464538574223</v>
      </c>
      <c r="J522" s="487">
        <v>0.61794464538574223</v>
      </c>
      <c r="K522" s="487">
        <v>0.61794464538574223</v>
      </c>
      <c r="L522" s="487">
        <v>0.61794464538574223</v>
      </c>
      <c r="M522" s="481">
        <v>0.2496470002011002</v>
      </c>
      <c r="N522" s="481">
        <v>0.2496470002011002</v>
      </c>
      <c r="O522" s="486">
        <v>0.2496470002011002</v>
      </c>
      <c r="P522" s="486">
        <v>0.44854548278831885</v>
      </c>
      <c r="Q522" s="488">
        <f t="shared" si="89"/>
        <v>0.34909624149470952</v>
      </c>
      <c r="R522" s="487">
        <f t="shared" si="90"/>
        <v>0.44854548278831885</v>
      </c>
      <c r="S522" s="489">
        <v>0.85733837890625009</v>
      </c>
      <c r="T522" s="487">
        <f t="shared" si="98"/>
        <v>0.92807616232954337</v>
      </c>
      <c r="U522" s="487">
        <v>0</v>
      </c>
      <c r="V522" s="489">
        <f t="shared" si="91"/>
        <v>0.40369093450948695</v>
      </c>
      <c r="W522" s="489">
        <f t="shared" si="92"/>
        <v>0.35883638623065511</v>
      </c>
      <c r="X522" s="489">
        <f t="shared" si="93"/>
        <v>0.31398183795182316</v>
      </c>
      <c r="Y522" s="489">
        <f t="shared" si="94"/>
        <v>0.47097275692773477</v>
      </c>
      <c r="Z522" s="489">
        <f t="shared" si="95"/>
        <v>0.59806064371775836</v>
      </c>
      <c r="AA522" s="487">
        <v>0.48704287880345393</v>
      </c>
      <c r="AB522" s="485">
        <v>1.1483747558593751</v>
      </c>
      <c r="AC522" s="485">
        <v>1.1019973790028315</v>
      </c>
      <c r="AD522" s="489">
        <f t="shared" si="96"/>
        <v>0.93771385192871104</v>
      </c>
      <c r="AE522" s="489">
        <f t="shared" si="97"/>
        <v>0.64815959917310972</v>
      </c>
    </row>
    <row r="523" spans="1:31" x14ac:dyDescent="0.2">
      <c r="A523" s="485">
        <v>0.73459409336460524</v>
      </c>
      <c r="B523" s="485">
        <f t="shared" si="88"/>
        <v>0.91164771655683086</v>
      </c>
      <c r="C523" s="486">
        <v>0.92304628834443747</v>
      </c>
      <c r="D523" s="486">
        <v>0.90024914476922435</v>
      </c>
      <c r="E523" s="487">
        <v>0.63156064147949209</v>
      </c>
      <c r="F523" s="486">
        <v>0</v>
      </c>
      <c r="G523" s="487">
        <v>0.36056849414344849</v>
      </c>
      <c r="H523" s="487">
        <v>0.45987744995117186</v>
      </c>
      <c r="I523" s="487">
        <v>0.61476651000976568</v>
      </c>
      <c r="J523" s="487">
        <v>0.61476651000976568</v>
      </c>
      <c r="K523" s="487">
        <v>0.61476651000976568</v>
      </c>
      <c r="L523" s="487">
        <v>0.61476651000976568</v>
      </c>
      <c r="M523" s="481">
        <v>0.24828551509068744</v>
      </c>
      <c r="N523" s="481">
        <v>0.24828551509068744</v>
      </c>
      <c r="O523" s="486">
        <v>0.24828551509068744</v>
      </c>
      <c r="P523" s="486">
        <v>0.44609927676274186</v>
      </c>
      <c r="Q523" s="488">
        <f t="shared" si="89"/>
        <v>0.34719239592671464</v>
      </c>
      <c r="R523" s="487">
        <f t="shared" si="90"/>
        <v>0.44609927676274186</v>
      </c>
      <c r="S523" s="489">
        <v>0.85292910156250012</v>
      </c>
      <c r="T523" s="487">
        <f t="shared" si="98"/>
        <v>0.92304628834443747</v>
      </c>
      <c r="U523" s="487">
        <v>0</v>
      </c>
      <c r="V523" s="489">
        <f t="shared" si="91"/>
        <v>0.40148934908646766</v>
      </c>
      <c r="W523" s="489">
        <f t="shared" si="92"/>
        <v>0.35687942141019352</v>
      </c>
      <c r="X523" s="489">
        <f t="shared" si="93"/>
        <v>0.31226949373391927</v>
      </c>
      <c r="Y523" s="489">
        <f t="shared" si="94"/>
        <v>0.46840424060087893</v>
      </c>
      <c r="Z523" s="489">
        <f t="shared" si="95"/>
        <v>0.59479903568365577</v>
      </c>
      <c r="AA523" s="487">
        <v>0.4845380088404605</v>
      </c>
      <c r="AB523" s="485">
        <v>1.1424687499999999</v>
      </c>
      <c r="AC523" s="485">
        <v>1.0963298409842175</v>
      </c>
      <c r="AD523" s="489">
        <f t="shared" si="96"/>
        <v>0.93289120483398447</v>
      </c>
      <c r="AE523" s="489">
        <f t="shared" si="97"/>
        <v>0.64482612489261149</v>
      </c>
    </row>
    <row r="524" spans="1:31" x14ac:dyDescent="0.2">
      <c r="A524" s="485">
        <v>0.73081606651638864</v>
      </c>
      <c r="B524" s="485">
        <f t="shared" si="88"/>
        <v>0.90694512899525348</v>
      </c>
      <c r="C524" s="486">
        <v>0.91828490309057731</v>
      </c>
      <c r="D524" s="486">
        <v>0.89560535489992954</v>
      </c>
      <c r="E524" s="487">
        <v>0.62831252685546879</v>
      </c>
      <c r="F524" s="486">
        <v>0</v>
      </c>
      <c r="G524" s="487">
        <v>0.3587140787806205</v>
      </c>
      <c r="H524" s="487">
        <v>0.45751230529785153</v>
      </c>
      <c r="I524" s="487">
        <v>0.61160477416992187</v>
      </c>
      <c r="J524" s="487">
        <v>0.61160477416992187</v>
      </c>
      <c r="K524" s="487">
        <v>0.61160477416992187</v>
      </c>
      <c r="L524" s="487">
        <v>0.61160477416992187</v>
      </c>
      <c r="M524" s="481">
        <v>0.24699674704148028</v>
      </c>
      <c r="N524" s="481">
        <v>0.24699674704148028</v>
      </c>
      <c r="O524" s="486">
        <v>0.24699674704148028</v>
      </c>
      <c r="P524" s="486">
        <v>0.44378372285515161</v>
      </c>
      <c r="Q524" s="488">
        <f t="shared" si="89"/>
        <v>0.34539023494831594</v>
      </c>
      <c r="R524" s="487">
        <f t="shared" si="90"/>
        <v>0.44378372285515161</v>
      </c>
      <c r="S524" s="489">
        <v>0.84854248046875014</v>
      </c>
      <c r="T524" s="487">
        <f t="shared" si="98"/>
        <v>0.91828490309057731</v>
      </c>
      <c r="U524" s="487">
        <v>0</v>
      </c>
      <c r="V524" s="489">
        <f t="shared" si="91"/>
        <v>0.39940535056963644</v>
      </c>
      <c r="W524" s="489">
        <f t="shared" si="92"/>
        <v>0.35502697828412133</v>
      </c>
      <c r="X524" s="489">
        <f t="shared" si="93"/>
        <v>0.31064860599860611</v>
      </c>
      <c r="Y524" s="489">
        <f t="shared" si="94"/>
        <v>0.46597290899790922</v>
      </c>
      <c r="Z524" s="489">
        <f t="shared" si="95"/>
        <v>0.59171163047353548</v>
      </c>
      <c r="AA524" s="487">
        <v>0.48204602693256576</v>
      </c>
      <c r="AB524" s="485">
        <v>1.1365930175781249</v>
      </c>
      <c r="AC524" s="485">
        <v>1.0906914509361927</v>
      </c>
      <c r="AD524" s="489">
        <f t="shared" si="96"/>
        <v>0.92809333801269545</v>
      </c>
      <c r="AE524" s="489">
        <f t="shared" si="97"/>
        <v>0.64150977904853934</v>
      </c>
    </row>
    <row r="525" spans="1:31" x14ac:dyDescent="0.2">
      <c r="A525" s="485">
        <v>0.72705747010849886</v>
      </c>
      <c r="B525" s="485">
        <f t="shared" si="88"/>
        <v>0.90226720795943549</v>
      </c>
      <c r="C525" s="486">
        <v>0.91354849277455263</v>
      </c>
      <c r="D525" s="486">
        <v>0.89098592314431835</v>
      </c>
      <c r="E525" s="487">
        <v>0.6250811077880859</v>
      </c>
      <c r="F525" s="486">
        <v>0</v>
      </c>
      <c r="G525" s="487">
        <v>0.35686920073564954</v>
      </c>
      <c r="H525" s="487">
        <v>0.45515932708740237</v>
      </c>
      <c r="I525" s="487">
        <v>0.60845926025390629</v>
      </c>
      <c r="J525" s="487">
        <v>0.60845926025390629</v>
      </c>
      <c r="K525" s="487">
        <v>0.60845926025390629</v>
      </c>
      <c r="L525" s="487">
        <v>0.60845926025390629</v>
      </c>
      <c r="M525" s="481">
        <v>0.24571478134503852</v>
      </c>
      <c r="N525" s="481">
        <v>0.24571478134503852</v>
      </c>
      <c r="O525" s="486">
        <v>0.24571478134503852</v>
      </c>
      <c r="P525" s="486">
        <v>0.44148039086331781</v>
      </c>
      <c r="Q525" s="488">
        <f t="shared" si="89"/>
        <v>0.34359758610417818</v>
      </c>
      <c r="R525" s="487">
        <f t="shared" si="90"/>
        <v>0.44148039086331781</v>
      </c>
      <c r="S525" s="489">
        <v>0.84417832031250006</v>
      </c>
      <c r="T525" s="487">
        <f t="shared" si="98"/>
        <v>0.91354849277455263</v>
      </c>
      <c r="U525" s="487">
        <v>0</v>
      </c>
      <c r="V525" s="489">
        <f t="shared" si="91"/>
        <v>0.39733235177698606</v>
      </c>
      <c r="W525" s="489">
        <f t="shared" si="92"/>
        <v>0.35318431269065426</v>
      </c>
      <c r="X525" s="489">
        <f t="shared" si="93"/>
        <v>0.30903627360432245</v>
      </c>
      <c r="Y525" s="489">
        <f t="shared" si="94"/>
        <v>0.46355441040648371</v>
      </c>
      <c r="Z525" s="489">
        <f t="shared" si="95"/>
        <v>0.58864052115109045</v>
      </c>
      <c r="AA525" s="487">
        <v>0.4795668784693668</v>
      </c>
      <c r="AB525" s="485">
        <v>1.1307474365234376</v>
      </c>
      <c r="AC525" s="485">
        <v>1.0850820589516568</v>
      </c>
      <c r="AD525" s="489">
        <f t="shared" si="96"/>
        <v>0.92332003784179695</v>
      </c>
      <c r="AE525" s="489">
        <f t="shared" si="97"/>
        <v>0.63821041398195855</v>
      </c>
    </row>
    <row r="526" spans="1:31" x14ac:dyDescent="0.2">
      <c r="A526" s="485">
        <v>0.72331820421048909</v>
      </c>
      <c r="B526" s="485">
        <f t="shared" si="88"/>
        <v>0.89745580036214734</v>
      </c>
      <c r="C526" s="486">
        <v>0.90867692687938106</v>
      </c>
      <c r="D526" s="486">
        <v>0.8862346738449135</v>
      </c>
      <c r="E526" s="487">
        <v>0.62186632507324224</v>
      </c>
      <c r="F526" s="486">
        <v>0</v>
      </c>
      <c r="G526" s="487">
        <v>0.35503381095780318</v>
      </c>
      <c r="H526" s="487">
        <v>0.45281842651367188</v>
      </c>
      <c r="I526" s="487">
        <v>0.6053299682617187</v>
      </c>
      <c r="J526" s="487">
        <v>0.6053299682617187</v>
      </c>
      <c r="K526" s="487">
        <v>0.6053299682617187</v>
      </c>
      <c r="L526" s="487">
        <v>0.6053299682617187</v>
      </c>
      <c r="M526" s="481">
        <v>0.2443962772728292</v>
      </c>
      <c r="N526" s="481">
        <v>0.2443962772728292</v>
      </c>
      <c r="O526" s="486">
        <v>0.2443962772728292</v>
      </c>
      <c r="P526" s="486">
        <v>0.43911140968128443</v>
      </c>
      <c r="Q526" s="488">
        <f t="shared" si="89"/>
        <v>0.34175384347705684</v>
      </c>
      <c r="R526" s="487">
        <f t="shared" si="90"/>
        <v>0.43911140968128443</v>
      </c>
      <c r="S526" s="489">
        <v>0.83983681640625008</v>
      </c>
      <c r="T526" s="487">
        <f t="shared" si="98"/>
        <v>0.90867692687938106</v>
      </c>
      <c r="U526" s="487">
        <v>0</v>
      </c>
      <c r="V526" s="489">
        <f t="shared" si="91"/>
        <v>0.395200268713156</v>
      </c>
      <c r="W526" s="489">
        <f t="shared" si="92"/>
        <v>0.35128912774502757</v>
      </c>
      <c r="X526" s="489">
        <f t="shared" si="93"/>
        <v>0.30737798677689909</v>
      </c>
      <c r="Y526" s="489">
        <f t="shared" si="94"/>
        <v>0.46106698016534864</v>
      </c>
      <c r="Z526" s="489">
        <f t="shared" si="95"/>
        <v>0.58548187957504583</v>
      </c>
      <c r="AA526" s="487">
        <v>0.47710045423005759</v>
      </c>
      <c r="AB526" s="485">
        <v>1.1249320068359374</v>
      </c>
      <c r="AC526" s="485">
        <v>1.079501515894477</v>
      </c>
      <c r="AD526" s="489">
        <f t="shared" si="96"/>
        <v>0.918571517944336</v>
      </c>
      <c r="AE526" s="489">
        <f t="shared" si="97"/>
        <v>0.63492817735180385</v>
      </c>
    </row>
    <row r="527" spans="1:31" x14ac:dyDescent="0.2">
      <c r="A527" s="485">
        <v>0.71959816940448951</v>
      </c>
      <c r="B527" s="485">
        <f t="shared" si="88"/>
        <v>0.89267018940807397</v>
      </c>
      <c r="C527" s="486">
        <v>0.90383148016965709</v>
      </c>
      <c r="D527" s="486">
        <v>0.88150889864649074</v>
      </c>
      <c r="E527" s="487">
        <v>0.61866806030273436</v>
      </c>
      <c r="F527" s="486">
        <v>0</v>
      </c>
      <c r="G527" s="487">
        <v>0.35320786064861837</v>
      </c>
      <c r="H527" s="487">
        <v>0.45048957397460937</v>
      </c>
      <c r="I527" s="487">
        <v>0.6022167797851562</v>
      </c>
      <c r="J527" s="487">
        <v>0.6022167797851562</v>
      </c>
      <c r="K527" s="487">
        <v>0.6022167797851562</v>
      </c>
      <c r="L527" s="487">
        <v>0.6022167797851562</v>
      </c>
      <c r="M527" s="481">
        <v>0.24308488673869047</v>
      </c>
      <c r="N527" s="481">
        <v>0.24308488673869047</v>
      </c>
      <c r="O527" s="486">
        <v>0.24308488673869047</v>
      </c>
      <c r="P527" s="486">
        <v>0.43675520952752533</v>
      </c>
      <c r="Q527" s="488">
        <f t="shared" si="89"/>
        <v>0.33992004813310789</v>
      </c>
      <c r="R527" s="487">
        <f t="shared" si="90"/>
        <v>0.43675520952752533</v>
      </c>
      <c r="S527" s="489">
        <v>0.83551748046875007</v>
      </c>
      <c r="T527" s="487">
        <f t="shared" si="98"/>
        <v>0.90383148016965709</v>
      </c>
      <c r="U527" s="487">
        <v>0</v>
      </c>
      <c r="V527" s="489">
        <f t="shared" si="91"/>
        <v>0.39307968857477282</v>
      </c>
      <c r="W527" s="489">
        <f t="shared" si="92"/>
        <v>0.34940416762202031</v>
      </c>
      <c r="X527" s="489">
        <f t="shared" si="93"/>
        <v>0.30572864666926769</v>
      </c>
      <c r="Y527" s="489">
        <f t="shared" si="94"/>
        <v>0.45859297000390159</v>
      </c>
      <c r="Z527" s="489">
        <f t="shared" si="95"/>
        <v>0.58234027937003374</v>
      </c>
      <c r="AA527" s="487">
        <v>0.47464669960423522</v>
      </c>
      <c r="AB527" s="485">
        <v>1.1191464843750001</v>
      </c>
      <c r="AC527" s="485">
        <v>1.0739496733955234</v>
      </c>
      <c r="AD527" s="489">
        <f t="shared" si="96"/>
        <v>0.91384724426269537</v>
      </c>
      <c r="AE527" s="489">
        <f t="shared" si="97"/>
        <v>0.63166270001073854</v>
      </c>
    </row>
    <row r="528" spans="1:31" x14ac:dyDescent="0.2">
      <c r="A528" s="485">
        <v>0.71589726678561416</v>
      </c>
      <c r="B528" s="485">
        <f t="shared" si="88"/>
        <v>0.88790995863242117</v>
      </c>
      <c r="C528" s="486">
        <v>0.89901173097341658</v>
      </c>
      <c r="D528" s="486">
        <v>0.87680818629142576</v>
      </c>
      <c r="E528" s="487">
        <v>0.61548619506835933</v>
      </c>
      <c r="F528" s="486">
        <v>0</v>
      </c>
      <c r="G528" s="487">
        <v>0.35139130126060419</v>
      </c>
      <c r="H528" s="487">
        <v>0.44817271026611327</v>
      </c>
      <c r="I528" s="487">
        <v>0.59911951721191403</v>
      </c>
      <c r="J528" s="487">
        <v>0.59911951721191403</v>
      </c>
      <c r="K528" s="487">
        <v>0.59911951721191403</v>
      </c>
      <c r="L528" s="487">
        <v>0.59911951721191403</v>
      </c>
      <c r="M528" s="481">
        <v>0.24178049466547843</v>
      </c>
      <c r="N528" s="481">
        <v>0.24178049466547843</v>
      </c>
      <c r="O528" s="486">
        <v>0.24178049466547843</v>
      </c>
      <c r="P528" s="486">
        <v>0.43441158364076188</v>
      </c>
      <c r="Q528" s="488">
        <f t="shared" si="89"/>
        <v>0.33809603915312014</v>
      </c>
      <c r="R528" s="487">
        <f t="shared" si="90"/>
        <v>0.43441158364076188</v>
      </c>
      <c r="S528" s="489">
        <v>0</v>
      </c>
      <c r="T528" s="487">
        <f t="shared" si="98"/>
        <v>0.89901173097341658</v>
      </c>
      <c r="U528" s="487">
        <v>0</v>
      </c>
      <c r="V528" s="489">
        <f t="shared" si="91"/>
        <v>0.39097042527668568</v>
      </c>
      <c r="W528" s="489">
        <f t="shared" si="92"/>
        <v>0.34752926691260955</v>
      </c>
      <c r="X528" s="489">
        <f t="shared" si="93"/>
        <v>0.3040881085485333</v>
      </c>
      <c r="Y528" s="489">
        <f t="shared" si="94"/>
        <v>0.45613216282279995</v>
      </c>
      <c r="Z528" s="489">
        <f t="shared" si="95"/>
        <v>0.57921544485434917</v>
      </c>
      <c r="AA528" s="487">
        <v>0.47220555998149671</v>
      </c>
      <c r="AB528" s="485">
        <v>1.1133906250000001</v>
      </c>
      <c r="AC528" s="485">
        <v>1.0684263838487236</v>
      </c>
      <c r="AD528" s="489">
        <f t="shared" si="96"/>
        <v>0</v>
      </c>
      <c r="AE528" s="489">
        <f t="shared" si="97"/>
        <v>0</v>
      </c>
    </row>
    <row r="529" spans="1:31" x14ac:dyDescent="0.2">
      <c r="A529" s="485">
        <v>0.71221539795625721</v>
      </c>
      <c r="B529" s="485">
        <f t="shared" si="88"/>
        <v>0.88317525011246112</v>
      </c>
      <c r="C529" s="486">
        <v>0.8942178231443616</v>
      </c>
      <c r="D529" s="486">
        <v>0.87213267708056064</v>
      </c>
      <c r="E529" s="487">
        <v>0.61232078857421879</v>
      </c>
      <c r="F529" s="486">
        <v>0</v>
      </c>
      <c r="G529" s="487">
        <v>0.34958408449595096</v>
      </c>
      <c r="H529" s="487">
        <v>0.44586773402071472</v>
      </c>
      <c r="I529" s="487">
        <v>0.59603823974609371</v>
      </c>
      <c r="J529" s="487">
        <v>0.59603823974609371</v>
      </c>
      <c r="K529" s="487">
        <v>0.59603823974609371</v>
      </c>
      <c r="L529" s="487">
        <v>0.59603823974609371</v>
      </c>
      <c r="M529" s="481">
        <v>0.24048313999386953</v>
      </c>
      <c r="N529" s="481">
        <v>0.24048313999386953</v>
      </c>
      <c r="O529" s="486">
        <v>0.24048313999386953</v>
      </c>
      <c r="P529" s="486">
        <v>0.43208060198644327</v>
      </c>
      <c r="Q529" s="488">
        <f t="shared" si="89"/>
        <v>0.33628187099015638</v>
      </c>
      <c r="R529" s="487">
        <f t="shared" si="90"/>
        <v>0.43208060198644327</v>
      </c>
      <c r="S529" s="489">
        <v>0</v>
      </c>
      <c r="T529" s="487">
        <f t="shared" si="98"/>
        <v>0.8942178231443616</v>
      </c>
      <c r="U529" s="487">
        <v>0</v>
      </c>
      <c r="V529" s="489">
        <f t="shared" si="91"/>
        <v>0.38887254178779895</v>
      </c>
      <c r="W529" s="489">
        <f t="shared" si="92"/>
        <v>0.34566448158915464</v>
      </c>
      <c r="X529" s="489">
        <f t="shared" si="93"/>
        <v>0.30245642139051027</v>
      </c>
      <c r="Y529" s="489">
        <f t="shared" si="94"/>
        <v>0.45368463208576548</v>
      </c>
      <c r="Z529" s="489">
        <f t="shared" si="95"/>
        <v>0.57610746931525769</v>
      </c>
      <c r="AA529" s="487">
        <v>0.46977698075143914</v>
      </c>
      <c r="AB529" s="485">
        <v>1.1076645507812499</v>
      </c>
      <c r="AC529" s="485">
        <v>1.0629315004071387</v>
      </c>
      <c r="AD529" s="489">
        <f t="shared" si="96"/>
        <v>0</v>
      </c>
      <c r="AE529" s="489">
        <f t="shared" si="97"/>
        <v>0</v>
      </c>
    </row>
    <row r="530" spans="1:31" x14ac:dyDescent="0.2">
      <c r="A530" s="485">
        <v>0.70855246502568481</v>
      </c>
      <c r="B530" s="485">
        <f t="shared" si="88"/>
        <v>0.87838872461472595</v>
      </c>
      <c r="C530" s="486">
        <v>0.88937145045619515</v>
      </c>
      <c r="D530" s="486">
        <v>0.86740599877325686</v>
      </c>
      <c r="E530" s="487">
        <v>0.60917160400390624</v>
      </c>
      <c r="F530" s="486">
        <v>0</v>
      </c>
      <c r="G530" s="487">
        <v>0.34778616230524628</v>
      </c>
      <c r="H530" s="487">
        <v>0.44357463180967593</v>
      </c>
      <c r="I530" s="487">
        <v>0.59297282897949211</v>
      </c>
      <c r="J530" s="487">
        <v>0.59297282897949211</v>
      </c>
      <c r="K530" s="487">
        <v>0.59297282897949211</v>
      </c>
      <c r="L530" s="487">
        <v>0.59297282897949211</v>
      </c>
      <c r="M530" s="481">
        <v>0.23917163128700267</v>
      </c>
      <c r="N530" s="481">
        <v>0.23917163128700267</v>
      </c>
      <c r="O530" s="486">
        <v>0.23917163128700267</v>
      </c>
      <c r="P530" s="486">
        <v>0.42972418950951036</v>
      </c>
      <c r="Q530" s="488">
        <f t="shared" si="89"/>
        <v>0.3344479103982565</v>
      </c>
      <c r="R530" s="487">
        <f t="shared" si="90"/>
        <v>0.42972418950951036</v>
      </c>
      <c r="S530" s="489">
        <v>0</v>
      </c>
      <c r="T530" s="487">
        <f t="shared" si="98"/>
        <v>0.88937145045619515</v>
      </c>
      <c r="U530" s="487">
        <v>0</v>
      </c>
      <c r="V530" s="489">
        <f t="shared" si="91"/>
        <v>0.3867517705585593</v>
      </c>
      <c r="W530" s="489">
        <f t="shared" si="92"/>
        <v>0.34377935160760831</v>
      </c>
      <c r="X530" s="489">
        <f t="shared" si="93"/>
        <v>0.30080693265665726</v>
      </c>
      <c r="Y530" s="489">
        <f t="shared" si="94"/>
        <v>0.45121039898498583</v>
      </c>
      <c r="Z530" s="489">
        <f t="shared" si="95"/>
        <v>0.57296558601268044</v>
      </c>
      <c r="AA530" s="487">
        <v>0.46736090730365953</v>
      </c>
      <c r="AB530" s="485">
        <v>1.1019677734375</v>
      </c>
      <c r="AC530" s="485">
        <v>1.0574648769790584</v>
      </c>
      <c r="AD530" s="489">
        <f t="shared" si="96"/>
        <v>0</v>
      </c>
      <c r="AE530" s="489">
        <f t="shared" si="97"/>
        <v>0</v>
      </c>
    </row>
    <row r="531" spans="1:31" x14ac:dyDescent="0.2">
      <c r="A531" s="485">
        <v>0.7049083706059609</v>
      </c>
      <c r="B531" s="485">
        <f t="shared" si="88"/>
        <v>0.87370465082183957</v>
      </c>
      <c r="C531" s="486">
        <v>0.88462881045355779</v>
      </c>
      <c r="D531" s="486">
        <v>0.86278049119012135</v>
      </c>
      <c r="E531" s="487">
        <v>0.60603864135742191</v>
      </c>
      <c r="F531" s="486">
        <v>0</v>
      </c>
      <c r="G531" s="487">
        <v>0.34599748688619747</v>
      </c>
      <c r="H531" s="487">
        <v>0.44129332304622049</v>
      </c>
      <c r="I531" s="487">
        <v>0.58992316650390619</v>
      </c>
      <c r="J531" s="487">
        <v>0.58992316650390619</v>
      </c>
      <c r="K531" s="487">
        <v>0.58992316650390619</v>
      </c>
      <c r="L531" s="487">
        <v>0.58992316650390619</v>
      </c>
      <c r="M531" s="481">
        <v>0.23788823771953946</v>
      </c>
      <c r="N531" s="481">
        <v>0.23788823771953946</v>
      </c>
      <c r="O531" s="486">
        <v>0.23788823771953946</v>
      </c>
      <c r="P531" s="486">
        <v>0.42741829203483012</v>
      </c>
      <c r="Q531" s="488">
        <f t="shared" si="89"/>
        <v>0.33265326487718477</v>
      </c>
      <c r="R531" s="487">
        <f t="shared" si="90"/>
        <v>0.42741829203483012</v>
      </c>
      <c r="S531" s="489">
        <v>0</v>
      </c>
      <c r="T531" s="487">
        <f t="shared" si="98"/>
        <v>0.88462881045355779</v>
      </c>
      <c r="U531" s="487">
        <v>0</v>
      </c>
      <c r="V531" s="489">
        <f t="shared" si="91"/>
        <v>0.3846764628313471</v>
      </c>
      <c r="W531" s="489">
        <f t="shared" si="92"/>
        <v>0.34193463362786414</v>
      </c>
      <c r="X531" s="489">
        <f t="shared" si="93"/>
        <v>0.29919280442438106</v>
      </c>
      <c r="Y531" s="489">
        <f t="shared" si="94"/>
        <v>0.44878920663657162</v>
      </c>
      <c r="Z531" s="489">
        <f t="shared" si="95"/>
        <v>0.56989105604644019</v>
      </c>
      <c r="AA531" s="487">
        <v>0.46495728502775491</v>
      </c>
      <c r="AB531" s="485">
        <v>1.09630029296875</v>
      </c>
      <c r="AC531" s="485">
        <v>1.0520263682241187</v>
      </c>
      <c r="AD531" s="489">
        <f t="shared" si="96"/>
        <v>0</v>
      </c>
      <c r="AE531" s="489">
        <f t="shared" si="97"/>
        <v>0</v>
      </c>
    </row>
    <row r="532" spans="1:31" x14ac:dyDescent="0.2">
      <c r="A532" s="485">
        <v>0.70128301781072511</v>
      </c>
      <c r="B532" s="485">
        <f t="shared" si="88"/>
        <v>0.86904569096452899</v>
      </c>
      <c r="C532" s="486">
        <v>0.87991159839265531</v>
      </c>
      <c r="D532" s="486">
        <v>0.85817978353640256</v>
      </c>
      <c r="E532" s="487">
        <v>0.60292178222656245</v>
      </c>
      <c r="F532" s="486">
        <v>0</v>
      </c>
      <c r="G532" s="487">
        <v>0.34421801068236035</v>
      </c>
      <c r="H532" s="487">
        <v>0.43902374707652952</v>
      </c>
      <c r="I532" s="487">
        <v>0.58688913391113273</v>
      </c>
      <c r="J532" s="487">
        <v>0.58688913391113273</v>
      </c>
      <c r="K532" s="487">
        <v>0.58688913391113273</v>
      </c>
      <c r="L532" s="487">
        <v>0.58688913391113273</v>
      </c>
      <c r="M532" s="481">
        <v>0.2366117682634187</v>
      </c>
      <c r="N532" s="481">
        <v>0.2366117682634187</v>
      </c>
      <c r="O532" s="486">
        <v>0.2366117682634187</v>
      </c>
      <c r="P532" s="486">
        <v>0.42512483524184286</v>
      </c>
      <c r="Q532" s="488">
        <f t="shared" si="89"/>
        <v>0.33086830175263077</v>
      </c>
      <c r="R532" s="487">
        <f t="shared" si="90"/>
        <v>0.42512483524184286</v>
      </c>
      <c r="S532" s="489">
        <v>0</v>
      </c>
      <c r="T532" s="487">
        <f t="shared" si="98"/>
        <v>0.87991159839265531</v>
      </c>
      <c r="U532" s="487">
        <v>0</v>
      </c>
      <c r="V532" s="489">
        <f t="shared" si="91"/>
        <v>0.38261235171765856</v>
      </c>
      <c r="W532" s="489">
        <f t="shared" si="92"/>
        <v>0.34009986819347432</v>
      </c>
      <c r="X532" s="489">
        <f t="shared" si="93"/>
        <v>0.29758738466928997</v>
      </c>
      <c r="Y532" s="489">
        <f t="shared" si="94"/>
        <v>0.44638107700393498</v>
      </c>
      <c r="Z532" s="489">
        <f t="shared" si="95"/>
        <v>0.56683311365579059</v>
      </c>
      <c r="AA532" s="487">
        <v>0.46256600470291942</v>
      </c>
      <c r="AB532" s="485">
        <v>1.0906619873046874</v>
      </c>
      <c r="AC532" s="485">
        <v>1.0466158295494354</v>
      </c>
      <c r="AD532" s="489">
        <f t="shared" si="96"/>
        <v>0</v>
      </c>
      <c r="AE532" s="489">
        <f t="shared" si="97"/>
        <v>0</v>
      </c>
    </row>
    <row r="533" spans="1:31" x14ac:dyDescent="0.2">
      <c r="A533" s="485">
        <v>0.69767631025111765</v>
      </c>
      <c r="B533" s="485">
        <f t="shared" si="88"/>
        <v>0.86441143959973221</v>
      </c>
      <c r="C533" s="486">
        <v>0.87521940376106355</v>
      </c>
      <c r="D533" s="486">
        <v>0.85360347543840087</v>
      </c>
      <c r="E533" s="487">
        <v>0.59982090820312495</v>
      </c>
      <c r="F533" s="486">
        <v>0</v>
      </c>
      <c r="G533" s="487">
        <v>0.34244768638187528</v>
      </c>
      <c r="H533" s="487">
        <v>0.43676584355872761</v>
      </c>
      <c r="I533" s="487">
        <v>0.58387079040527345</v>
      </c>
      <c r="J533" s="487">
        <v>0.58387079040527345</v>
      </c>
      <c r="K533" s="487">
        <v>0.58387079040527345</v>
      </c>
      <c r="L533" s="487">
        <v>0.58387079040527345</v>
      </c>
      <c r="M533" s="481">
        <v>0.23534211090589147</v>
      </c>
      <c r="N533" s="481">
        <v>0.23534211090589147</v>
      </c>
      <c r="O533" s="486">
        <v>0.23534211090589147</v>
      </c>
      <c r="P533" s="486">
        <v>0.42284361787512459</v>
      </c>
      <c r="Q533" s="488">
        <f t="shared" si="89"/>
        <v>0.329092864390508</v>
      </c>
      <c r="R533" s="487">
        <f t="shared" si="90"/>
        <v>0.42284361787512459</v>
      </c>
      <c r="S533" s="489">
        <v>0</v>
      </c>
      <c r="T533" s="487">
        <f t="shared" si="98"/>
        <v>0.87521940376106355</v>
      </c>
      <c r="U533" s="487">
        <v>0</v>
      </c>
      <c r="V533" s="489">
        <f t="shared" si="91"/>
        <v>0.38055925608761215</v>
      </c>
      <c r="W533" s="489">
        <f t="shared" si="92"/>
        <v>0.33827489430009972</v>
      </c>
      <c r="X533" s="489">
        <f t="shared" si="93"/>
        <v>0.29599053251258717</v>
      </c>
      <c r="Y533" s="489">
        <f t="shared" si="94"/>
        <v>0.44398579876888083</v>
      </c>
      <c r="Z533" s="489">
        <f t="shared" si="95"/>
        <v>0.56379149050016619</v>
      </c>
      <c r="AA533" s="487">
        <v>0.46018701171874998</v>
      </c>
      <c r="AB533" s="485">
        <v>1.085052734375</v>
      </c>
      <c r="AC533" s="485">
        <v>1.0412331171057618</v>
      </c>
      <c r="AD533" s="489">
        <f t="shared" si="96"/>
        <v>0</v>
      </c>
      <c r="AE533" s="489">
        <f t="shared" si="97"/>
        <v>0</v>
      </c>
    </row>
    <row r="534" spans="1:31" x14ac:dyDescent="0.2">
      <c r="A534" s="485">
        <v>0.69408815203537233</v>
      </c>
      <c r="B534" s="485">
        <f t="shared" si="88"/>
        <v>0.85980203504464914</v>
      </c>
      <c r="C534" s="486">
        <v>0.87055236660539925</v>
      </c>
      <c r="D534" s="486">
        <v>0.84905170348389913</v>
      </c>
      <c r="E534" s="487">
        <v>0.59673607849121091</v>
      </c>
      <c r="F534" s="486">
        <v>0</v>
      </c>
      <c r="G534" s="487">
        <v>0.34068646691620891</v>
      </c>
      <c r="H534" s="487">
        <v>0.43451955246127805</v>
      </c>
      <c r="I534" s="487">
        <v>0.58086789916992188</v>
      </c>
      <c r="J534" s="487">
        <v>0.58086789916992188</v>
      </c>
      <c r="K534" s="487">
        <v>0.58086789916992188</v>
      </c>
      <c r="L534" s="487">
        <v>0.58086789916992188</v>
      </c>
      <c r="M534" s="481">
        <v>0.23407930355068077</v>
      </c>
      <c r="N534" s="481">
        <v>0.23407930355068077</v>
      </c>
      <c r="O534" s="486">
        <v>0.23407930355068077</v>
      </c>
      <c r="P534" s="486">
        <v>0.42057470803701197</v>
      </c>
      <c r="Q534" s="488">
        <f t="shared" si="89"/>
        <v>0.32732700579384638</v>
      </c>
      <c r="R534" s="487">
        <f t="shared" si="90"/>
        <v>0.42057470803701197</v>
      </c>
      <c r="S534" s="489">
        <v>0</v>
      </c>
      <c r="T534" s="487">
        <f t="shared" si="98"/>
        <v>0.87055236660539925</v>
      </c>
      <c r="U534" s="487">
        <v>0</v>
      </c>
      <c r="V534" s="489">
        <f t="shared" si="91"/>
        <v>0.37851723723331077</v>
      </c>
      <c r="W534" s="489">
        <f t="shared" si="92"/>
        <v>0.33645976642960962</v>
      </c>
      <c r="X534" s="489">
        <f t="shared" si="93"/>
        <v>0.29440229562590836</v>
      </c>
      <c r="Y534" s="489">
        <f t="shared" si="94"/>
        <v>0.4416034434388626</v>
      </c>
      <c r="Z534" s="489">
        <f t="shared" si="95"/>
        <v>0.5607662773826827</v>
      </c>
      <c r="AA534" s="487">
        <v>0.45782025146484373</v>
      </c>
      <c r="AB534" s="485">
        <v>1.07947216796875</v>
      </c>
      <c r="AC534" s="485">
        <v>1.0358780877836629</v>
      </c>
      <c r="AD534" s="489">
        <f t="shared" si="96"/>
        <v>0</v>
      </c>
      <c r="AE534" s="489">
        <f t="shared" si="97"/>
        <v>0</v>
      </c>
    </row>
    <row r="535" spans="1:31" x14ac:dyDescent="0.2">
      <c r="A535" s="485">
        <v>0.69051844776270443</v>
      </c>
      <c r="B535" s="485">
        <f t="shared" si="88"/>
        <v>0.85514218484705651</v>
      </c>
      <c r="C535" s="486">
        <v>0.86583425307205519</v>
      </c>
      <c r="D535" s="486">
        <v>0.84445011662205782</v>
      </c>
      <c r="E535" s="487">
        <v>0.59366705627441407</v>
      </c>
      <c r="F535" s="486">
        <v>0</v>
      </c>
      <c r="G535" s="487">
        <v>0.33893430545890291</v>
      </c>
      <c r="H535" s="487">
        <v>0.43228481406138686</v>
      </c>
      <c r="I535" s="487">
        <v>0.57788051940917962</v>
      </c>
      <c r="J535" s="487">
        <v>0.57788051940917962</v>
      </c>
      <c r="K535" s="487">
        <v>0.57788051940917962</v>
      </c>
      <c r="L535" s="487">
        <v>0.57788051940917962</v>
      </c>
      <c r="M535" s="481">
        <v>0.23280271906865888</v>
      </c>
      <c r="N535" s="481">
        <v>0.23280271906865888</v>
      </c>
      <c r="O535" s="486">
        <v>0.23280271906865888</v>
      </c>
      <c r="P535" s="486">
        <v>0.41828104457481385</v>
      </c>
      <c r="Q535" s="488">
        <f t="shared" si="89"/>
        <v>0.32554188182173638</v>
      </c>
      <c r="R535" s="487">
        <f t="shared" si="90"/>
        <v>0.41828104457481385</v>
      </c>
      <c r="S535" s="489">
        <v>0</v>
      </c>
      <c r="T535" s="487">
        <f t="shared" si="98"/>
        <v>0.86583425307205519</v>
      </c>
      <c r="U535" s="487">
        <v>0</v>
      </c>
      <c r="V535" s="489">
        <f t="shared" si="91"/>
        <v>0.37645294011733249</v>
      </c>
      <c r="W535" s="489">
        <f t="shared" si="92"/>
        <v>0.33462483565985113</v>
      </c>
      <c r="X535" s="489">
        <f t="shared" si="93"/>
        <v>0.29279673120236965</v>
      </c>
      <c r="Y535" s="489">
        <f t="shared" si="94"/>
        <v>0.43919509680355456</v>
      </c>
      <c r="Z535" s="489">
        <f t="shared" si="95"/>
        <v>0.5577080594330851</v>
      </c>
      <c r="AA535" s="487">
        <v>0.45546566933079768</v>
      </c>
      <c r="AB535" s="485">
        <v>1.0739204101562501</v>
      </c>
      <c r="AC535" s="485">
        <v>1.0305505992097108</v>
      </c>
      <c r="AD535" s="489">
        <f t="shared" si="96"/>
        <v>0</v>
      </c>
      <c r="AE535" s="489">
        <f t="shared" si="97"/>
        <v>0</v>
      </c>
    </row>
    <row r="536" spans="1:31" x14ac:dyDescent="0.2">
      <c r="A536" s="485">
        <v>0.68696710252534832</v>
      </c>
      <c r="B536" s="485">
        <f t="shared" si="88"/>
        <v>0.85073107194806274</v>
      </c>
      <c r="C536" s="486">
        <v>0.86136798686534255</v>
      </c>
      <c r="D536" s="486">
        <v>0.84009415703078294</v>
      </c>
      <c r="E536" s="487">
        <v>0.59061378234863282</v>
      </c>
      <c r="F536" s="486">
        <v>0</v>
      </c>
      <c r="G536" s="487">
        <v>0.33719115542432893</v>
      </c>
      <c r="H536" s="487">
        <v>0.43006156894341513</v>
      </c>
      <c r="I536" s="487">
        <v>0.57490847351074226</v>
      </c>
      <c r="J536" s="487">
        <v>0.57490847351074226</v>
      </c>
      <c r="K536" s="487">
        <v>0.57490847351074226</v>
      </c>
      <c r="L536" s="487">
        <v>0.57490847351074226</v>
      </c>
      <c r="M536" s="481">
        <v>0.23159431709645903</v>
      </c>
      <c r="N536" s="481">
        <v>0.23159431709645903</v>
      </c>
      <c r="O536" s="486">
        <v>0.23159431709645903</v>
      </c>
      <c r="P536" s="486">
        <v>0.41610988591644377</v>
      </c>
      <c r="Q536" s="488">
        <f t="shared" si="89"/>
        <v>0.32385210150645138</v>
      </c>
      <c r="R536" s="487">
        <f t="shared" si="90"/>
        <v>0.41610988591644377</v>
      </c>
      <c r="S536" s="489">
        <v>0</v>
      </c>
      <c r="T536" s="487">
        <f t="shared" si="98"/>
        <v>0.86136798686534255</v>
      </c>
      <c r="U536" s="487">
        <v>0</v>
      </c>
      <c r="V536" s="489">
        <f t="shared" si="91"/>
        <v>0.37449889732479941</v>
      </c>
      <c r="W536" s="489">
        <f t="shared" si="92"/>
        <v>0.33288790873315505</v>
      </c>
      <c r="X536" s="489">
        <f t="shared" si="93"/>
        <v>0.29127692014151063</v>
      </c>
      <c r="Y536" s="489">
        <f t="shared" si="94"/>
        <v>0.436915380212266</v>
      </c>
      <c r="Z536" s="489">
        <f t="shared" si="95"/>
        <v>0.55481318122192502</v>
      </c>
      <c r="AA536" s="487">
        <v>0.45312321070620887</v>
      </c>
      <c r="AB536" s="485">
        <v>1.0683973388671875</v>
      </c>
      <c r="AC536" s="485">
        <v>1.0252505097427005</v>
      </c>
      <c r="AD536" s="489">
        <f t="shared" si="96"/>
        <v>0</v>
      </c>
      <c r="AE536" s="489">
        <f t="shared" si="97"/>
        <v>0</v>
      </c>
    </row>
    <row r="537" spans="1:31" x14ac:dyDescent="0.2">
      <c r="A537" s="485">
        <v>0.68343402190203784</v>
      </c>
      <c r="B537" s="485">
        <f t="shared" si="88"/>
        <v>0.84634309670010199</v>
      </c>
      <c r="C537" s="486">
        <v>0.85692514760581473</v>
      </c>
      <c r="D537" s="486">
        <v>0.83576104579438915</v>
      </c>
      <c r="E537" s="487">
        <v>0.58757625671386715</v>
      </c>
      <c r="F537" s="486">
        <v>0</v>
      </c>
      <c r="G537" s="487">
        <v>0.33545697046645012</v>
      </c>
      <c r="H537" s="487">
        <v>0.42784975799729907</v>
      </c>
      <c r="I537" s="487">
        <v>0.57195170227050773</v>
      </c>
      <c r="J537" s="487">
        <v>0.57195170227050773</v>
      </c>
      <c r="K537" s="487">
        <v>0.57195170227050773</v>
      </c>
      <c r="L537" s="487">
        <v>0.57195170227050773</v>
      </c>
      <c r="M537" s="481">
        <v>0.23039229329021571</v>
      </c>
      <c r="N537" s="481">
        <v>0.23039229329021571</v>
      </c>
      <c r="O537" s="486">
        <v>0.23039229329021571</v>
      </c>
      <c r="P537" s="486">
        <v>0.41395018702937453</v>
      </c>
      <c r="Q537" s="488">
        <f t="shared" si="89"/>
        <v>0.32217124015979515</v>
      </c>
      <c r="R537" s="487">
        <f t="shared" si="90"/>
        <v>0.41395018702937453</v>
      </c>
      <c r="S537" s="489">
        <v>0</v>
      </c>
      <c r="T537" s="487">
        <f t="shared" si="98"/>
        <v>0.85692514760581473</v>
      </c>
      <c r="U537" s="487">
        <v>0</v>
      </c>
      <c r="V537" s="489">
        <f t="shared" si="91"/>
        <v>0.37255516832643709</v>
      </c>
      <c r="W537" s="489">
        <f t="shared" si="92"/>
        <v>0.33116014962349966</v>
      </c>
      <c r="X537" s="489">
        <f t="shared" si="93"/>
        <v>0.28976513092056216</v>
      </c>
      <c r="Y537" s="489">
        <f t="shared" si="94"/>
        <v>0.43464769638084327</v>
      </c>
      <c r="Z537" s="489">
        <f t="shared" si="95"/>
        <v>0.5519335827058327</v>
      </c>
      <c r="AA537" s="487">
        <v>0.45079279367547287</v>
      </c>
      <c r="AB537" s="485">
        <v>1.0629025878906251</v>
      </c>
      <c r="AC537" s="485">
        <v>1.0199776784698824</v>
      </c>
      <c r="AD537" s="489">
        <f t="shared" si="96"/>
        <v>0</v>
      </c>
      <c r="AE537" s="489">
        <f t="shared" si="97"/>
        <v>0</v>
      </c>
    </row>
    <row r="538" spans="1:31" x14ac:dyDescent="0.2">
      <c r="A538" s="485">
        <v>0.67991911195759891</v>
      </c>
      <c r="B538" s="485">
        <f t="shared" si="88"/>
        <v>0.84182990862294149</v>
      </c>
      <c r="C538" s="486">
        <v>0.85235552994806718</v>
      </c>
      <c r="D538" s="486">
        <v>0.8313042872978158</v>
      </c>
      <c r="E538" s="487">
        <v>0.58455435306805192</v>
      </c>
      <c r="F538" s="486">
        <v>0</v>
      </c>
      <c r="G538" s="487">
        <v>0.33373170447758854</v>
      </c>
      <c r="H538" s="487">
        <v>0.42564932241697861</v>
      </c>
      <c r="I538" s="487">
        <v>0.56901014648437498</v>
      </c>
      <c r="J538" s="487">
        <v>0.56901014648437498</v>
      </c>
      <c r="K538" s="487">
        <v>0.56901014648437498</v>
      </c>
      <c r="L538" s="487">
        <v>0.56901014648437498</v>
      </c>
      <c r="M538" s="481">
        <v>0.22915600959883203</v>
      </c>
      <c r="N538" s="481">
        <v>0.22915600959883203</v>
      </c>
      <c r="O538" s="486">
        <v>0.22915600959883203</v>
      </c>
      <c r="P538" s="486">
        <v>0.41172893275927197</v>
      </c>
      <c r="Q538" s="488">
        <f t="shared" si="89"/>
        <v>0.320442471179052</v>
      </c>
      <c r="R538" s="487">
        <f t="shared" si="90"/>
        <v>0.41172893275927197</v>
      </c>
      <c r="S538" s="489">
        <v>0</v>
      </c>
      <c r="T538" s="487">
        <f t="shared" si="98"/>
        <v>0.85235552994806718</v>
      </c>
      <c r="U538" s="487">
        <v>0</v>
      </c>
      <c r="V538" s="489">
        <f t="shared" si="91"/>
        <v>0.37055603948334476</v>
      </c>
      <c r="W538" s="489">
        <f t="shared" si="92"/>
        <v>0.3293831462074176</v>
      </c>
      <c r="X538" s="489">
        <f t="shared" si="93"/>
        <v>0.28821025293149038</v>
      </c>
      <c r="Y538" s="489">
        <f t="shared" si="94"/>
        <v>0.43231537939723552</v>
      </c>
      <c r="Z538" s="489">
        <f t="shared" si="95"/>
        <v>0.54897191034569603</v>
      </c>
      <c r="AA538" s="487">
        <v>0.44847436362818666</v>
      </c>
      <c r="AB538" s="485">
        <v>1.05743603515625</v>
      </c>
      <c r="AC538" s="485">
        <v>1.0147319652032174</v>
      </c>
      <c r="AD538" s="489">
        <f t="shared" si="96"/>
        <v>0</v>
      </c>
      <c r="AE538" s="489">
        <f t="shared" si="97"/>
        <v>0</v>
      </c>
    </row>
    <row r="539" spans="1:31" x14ac:dyDescent="0.2">
      <c r="A539" s="485">
        <v>0.67642227924050535</v>
      </c>
      <c r="B539" s="485">
        <f t="shared" si="88"/>
        <v>0.83734091826759816</v>
      </c>
      <c r="C539" s="486">
        <v>0.84781041256263323</v>
      </c>
      <c r="D539" s="486">
        <v>0.82687142397256297</v>
      </c>
      <c r="E539" s="487">
        <v>0.5815479910673258</v>
      </c>
      <c r="F539" s="486">
        <v>0</v>
      </c>
      <c r="G539" s="487">
        <v>0.33201531158719977</v>
      </c>
      <c r="H539" s="487">
        <v>0.42346020369883375</v>
      </c>
      <c r="I539" s="487">
        <v>0.56608368774414064</v>
      </c>
      <c r="J539" s="487">
        <v>0.56608368774414064</v>
      </c>
      <c r="K539" s="487">
        <v>0.56608368774414064</v>
      </c>
      <c r="L539" s="487">
        <v>0.56608368774414064</v>
      </c>
      <c r="M539" s="481">
        <v>0.22792639585355609</v>
      </c>
      <c r="N539" s="481">
        <v>0.22792639585355609</v>
      </c>
      <c r="O539" s="486">
        <v>0.22792639585355609</v>
      </c>
      <c r="P539" s="486">
        <v>0.40951966250738153</v>
      </c>
      <c r="Q539" s="488">
        <f t="shared" si="89"/>
        <v>0.3187230291804688</v>
      </c>
      <c r="R539" s="487">
        <f t="shared" si="90"/>
        <v>0.40951966250738153</v>
      </c>
      <c r="S539" s="489">
        <v>0</v>
      </c>
      <c r="T539" s="487">
        <f t="shared" si="98"/>
        <v>0.84781041256263323</v>
      </c>
      <c r="U539" s="487">
        <v>0</v>
      </c>
      <c r="V539" s="489">
        <f t="shared" si="91"/>
        <v>0.36856769625664337</v>
      </c>
      <c r="W539" s="489">
        <f t="shared" si="92"/>
        <v>0.32761573000590527</v>
      </c>
      <c r="X539" s="489">
        <f t="shared" si="93"/>
        <v>0.28666376375516706</v>
      </c>
      <c r="Y539" s="489">
        <f t="shared" si="94"/>
        <v>0.42999564563275061</v>
      </c>
      <c r="Z539" s="489">
        <f t="shared" si="95"/>
        <v>0.54602621667650875</v>
      </c>
      <c r="AA539" s="487">
        <v>0.44616786595394736</v>
      </c>
      <c r="AB539" s="485">
        <v>1.05199755859375</v>
      </c>
      <c r="AC539" s="485">
        <v>1.0095132304756487</v>
      </c>
      <c r="AD539" s="489">
        <f t="shared" si="96"/>
        <v>0</v>
      </c>
      <c r="AE539" s="489">
        <f t="shared" si="97"/>
        <v>0</v>
      </c>
    </row>
    <row r="540" spans="1:31" x14ac:dyDescent="0.2">
      <c r="A540" s="485">
        <v>0.6729434307783958</v>
      </c>
      <c r="B540" s="485">
        <f t="shared" si="88"/>
        <v>0.83287573498249978</v>
      </c>
      <c r="C540" s="486">
        <v>0.84328939991352114</v>
      </c>
      <c r="D540" s="486">
        <v>0.82246207005147831</v>
      </c>
      <c r="E540" s="487">
        <v>0.57855709078103557</v>
      </c>
      <c r="F540" s="486">
        <v>0</v>
      </c>
      <c r="G540" s="487">
        <v>0.33030774616065289</v>
      </c>
      <c r="H540" s="487">
        <v>0.42128234364012934</v>
      </c>
      <c r="I540" s="487">
        <v>0.56317238525390634</v>
      </c>
      <c r="J540" s="487">
        <v>0.56317238525390634</v>
      </c>
      <c r="K540" s="487">
        <v>0.56317238525390634</v>
      </c>
      <c r="L540" s="487">
        <v>0.56317238525390634</v>
      </c>
      <c r="M540" s="481">
        <v>0.22670334415332125</v>
      </c>
      <c r="N540" s="481">
        <v>0.22670334415332125</v>
      </c>
      <c r="O540" s="486">
        <v>0.22670334415332125</v>
      </c>
      <c r="P540" s="486">
        <v>0.40732218240581819</v>
      </c>
      <c r="Q540" s="488">
        <f t="shared" si="89"/>
        <v>0.31701276327956973</v>
      </c>
      <c r="R540" s="487">
        <f t="shared" si="90"/>
        <v>0.40732218240581819</v>
      </c>
      <c r="S540" s="489">
        <v>0</v>
      </c>
      <c r="T540" s="487">
        <f t="shared" si="98"/>
        <v>0.84328939991352114</v>
      </c>
      <c r="U540" s="487">
        <v>0</v>
      </c>
      <c r="V540" s="489">
        <f t="shared" si="91"/>
        <v>0.36658996416523637</v>
      </c>
      <c r="W540" s="489">
        <f t="shared" si="92"/>
        <v>0.32585774592465455</v>
      </c>
      <c r="X540" s="489">
        <f t="shared" si="93"/>
        <v>0.28512552768407273</v>
      </c>
      <c r="Y540" s="489">
        <f t="shared" si="94"/>
        <v>0.4276882915261091</v>
      </c>
      <c r="Z540" s="489">
        <f t="shared" si="95"/>
        <v>0.54309624320775762</v>
      </c>
      <c r="AA540" s="487">
        <v>0.44387321873715052</v>
      </c>
      <c r="AB540" s="485">
        <v>1.046587158203125</v>
      </c>
      <c r="AC540" s="485">
        <v>1.0043213355373946</v>
      </c>
      <c r="AD540" s="489">
        <f t="shared" si="96"/>
        <v>0</v>
      </c>
      <c r="AE540" s="489">
        <f t="shared" si="97"/>
        <v>0</v>
      </c>
    </row>
    <row r="541" spans="1:31" x14ac:dyDescent="0.2">
      <c r="A541" s="485">
        <v>0.66948247407888994</v>
      </c>
      <c r="B541" s="485">
        <f t="shared" si="88"/>
        <v>0.82843449203871811</v>
      </c>
      <c r="C541" s="486">
        <v>0.83879262693812573</v>
      </c>
      <c r="D541" s="486">
        <v>0.81807635713931059</v>
      </c>
      <c r="E541" s="487">
        <v>0.57558157268961141</v>
      </c>
      <c r="F541" s="486">
        <v>0</v>
      </c>
      <c r="G541" s="487">
        <v>0.32860896279801743</v>
      </c>
      <c r="H541" s="487">
        <v>0.41911568433746726</v>
      </c>
      <c r="I541" s="487">
        <v>0.56027594299316408</v>
      </c>
      <c r="J541" s="487">
        <v>0.56027594299316408</v>
      </c>
      <c r="K541" s="487">
        <v>0.56027594299316408</v>
      </c>
      <c r="L541" s="487">
        <v>0.56027594299316408</v>
      </c>
      <c r="M541" s="481">
        <v>0.22548689101050845</v>
      </c>
      <c r="N541" s="481">
        <v>0.22548689101050845</v>
      </c>
      <c r="O541" s="486">
        <v>0.22548689101050845</v>
      </c>
      <c r="P541" s="486">
        <v>0.4051365580570665</v>
      </c>
      <c r="Q541" s="488">
        <f t="shared" si="89"/>
        <v>0.31531172453378747</v>
      </c>
      <c r="R541" s="487">
        <f t="shared" si="90"/>
        <v>0.4051365580570665</v>
      </c>
      <c r="S541" s="489">
        <v>0</v>
      </c>
      <c r="T541" s="487">
        <f t="shared" si="98"/>
        <v>0.83879262693812573</v>
      </c>
      <c r="U541" s="487">
        <v>0</v>
      </c>
      <c r="V541" s="489">
        <f t="shared" si="91"/>
        <v>0.36462290225135985</v>
      </c>
      <c r="W541" s="489">
        <f t="shared" si="92"/>
        <v>0.3241092464456532</v>
      </c>
      <c r="X541" s="489">
        <f t="shared" si="93"/>
        <v>0.28359559063994655</v>
      </c>
      <c r="Y541" s="489">
        <f t="shared" si="94"/>
        <v>0.42539338595991982</v>
      </c>
      <c r="Z541" s="489">
        <f t="shared" si="95"/>
        <v>0.54018207740942203</v>
      </c>
      <c r="AA541" s="487">
        <v>0.4415903673673931</v>
      </c>
      <c r="AB541" s="485">
        <v>1.0412045898437501</v>
      </c>
      <c r="AC541" s="485">
        <v>0.9991561423522588</v>
      </c>
      <c r="AD541" s="489">
        <f t="shared" si="96"/>
        <v>0</v>
      </c>
      <c r="AE541" s="489">
        <f t="shared" si="97"/>
        <v>0</v>
      </c>
    </row>
    <row r="542" spans="1:31" x14ac:dyDescent="0.2">
      <c r="A542" s="485">
        <v>0.66603931712388298</v>
      </c>
      <c r="B542" s="485">
        <f t="shared" si="88"/>
        <v>0.82394464382474064</v>
      </c>
      <c r="C542" s="486">
        <v>0.83424664096802481</v>
      </c>
      <c r="D542" s="486">
        <v>0.81364264668145647</v>
      </c>
      <c r="E542" s="487">
        <v>0.57262135768245226</v>
      </c>
      <c r="F542" s="486">
        <v>0</v>
      </c>
      <c r="G542" s="487">
        <v>0.3269189163328563</v>
      </c>
      <c r="H542" s="487">
        <v>0.41696016818524739</v>
      </c>
      <c r="I542" s="487">
        <v>0.55739442016601559</v>
      </c>
      <c r="J542" s="487">
        <v>0.55739442016601559</v>
      </c>
      <c r="K542" s="487">
        <v>0.55739442016601559</v>
      </c>
      <c r="L542" s="487">
        <v>0.55739442016601559</v>
      </c>
      <c r="M542" s="481">
        <v>0.22425716646161836</v>
      </c>
      <c r="N542" s="481">
        <v>0.22425716646161836</v>
      </c>
      <c r="O542" s="486">
        <v>0.22425716646161836</v>
      </c>
      <c r="P542" s="486">
        <v>0.40292708872222877</v>
      </c>
      <c r="Q542" s="488">
        <f t="shared" si="89"/>
        <v>0.31359212759192356</v>
      </c>
      <c r="R542" s="487">
        <f t="shared" si="90"/>
        <v>0.40292708872222877</v>
      </c>
      <c r="S542" s="489">
        <v>0</v>
      </c>
      <c r="T542" s="487">
        <f t="shared" si="98"/>
        <v>0.83424664096802481</v>
      </c>
      <c r="U542" s="487">
        <v>0</v>
      </c>
      <c r="V542" s="489">
        <f t="shared" si="91"/>
        <v>0.36263437985000591</v>
      </c>
      <c r="W542" s="489">
        <f t="shared" si="92"/>
        <v>0.32234167097778305</v>
      </c>
      <c r="X542" s="489">
        <f t="shared" si="93"/>
        <v>0.28204896210556013</v>
      </c>
      <c r="Y542" s="489">
        <f t="shared" si="94"/>
        <v>0.42307344315834022</v>
      </c>
      <c r="Z542" s="489">
        <f t="shared" si="95"/>
        <v>0.53723611829630502</v>
      </c>
      <c r="AA542" s="487">
        <v>0</v>
      </c>
      <c r="AB542" s="485">
        <v>1.035849609375</v>
      </c>
      <c r="AC542" s="485">
        <v>0.99401751359396107</v>
      </c>
      <c r="AD542" s="489">
        <f t="shared" si="96"/>
        <v>0</v>
      </c>
      <c r="AE542" s="489">
        <f t="shared" si="97"/>
        <v>0</v>
      </c>
    </row>
    <row r="543" spans="1:31" x14ac:dyDescent="0.2">
      <c r="A543" s="485">
        <v>0.66261386836954628</v>
      </c>
      <c r="B543" s="485">
        <f t="shared" si="88"/>
        <v>0.8195508971784351</v>
      </c>
      <c r="C543" s="486">
        <v>0.82979795814883717</v>
      </c>
      <c r="D543" s="486">
        <v>0.80930383620803292</v>
      </c>
      <c r="E543" s="487">
        <v>0.56967636705582303</v>
      </c>
      <c r="F543" s="486">
        <v>0</v>
      </c>
      <c r="G543" s="487">
        <v>0.32523756183102476</v>
      </c>
      <c r="H543" s="487">
        <v>0.41481573787413561</v>
      </c>
      <c r="I543" s="487">
        <v>0.55452775756835937</v>
      </c>
      <c r="J543" s="487">
        <v>0.55452775756835937</v>
      </c>
      <c r="K543" s="487">
        <v>0.55452775756835937</v>
      </c>
      <c r="L543" s="487">
        <v>0.55452775756835937</v>
      </c>
      <c r="M543" s="481">
        <v>0.22305380382473022</v>
      </c>
      <c r="N543" s="481">
        <v>0.22305380382473022</v>
      </c>
      <c r="O543" s="486">
        <v>0.22305380382473022</v>
      </c>
      <c r="P543" s="486">
        <v>0.40076498433284052</v>
      </c>
      <c r="Q543" s="488">
        <f t="shared" si="89"/>
        <v>0.31190939407878537</v>
      </c>
      <c r="R543" s="487">
        <f t="shared" si="90"/>
        <v>0.40076498433284052</v>
      </c>
      <c r="S543" s="489">
        <v>0</v>
      </c>
      <c r="T543" s="487">
        <f t="shared" si="98"/>
        <v>0.82979795814883717</v>
      </c>
      <c r="U543" s="487">
        <v>0</v>
      </c>
      <c r="V543" s="489">
        <f t="shared" si="91"/>
        <v>0.36068848589955649</v>
      </c>
      <c r="W543" s="489">
        <f t="shared" si="92"/>
        <v>0.32061198746627245</v>
      </c>
      <c r="X543" s="489">
        <f t="shared" si="93"/>
        <v>0.28053548903298836</v>
      </c>
      <c r="Y543" s="489">
        <f t="shared" si="94"/>
        <v>0.42080323354948257</v>
      </c>
      <c r="Z543" s="489">
        <f t="shared" si="95"/>
        <v>0.53435331244378736</v>
      </c>
      <c r="AA543" s="487">
        <v>0</v>
      </c>
      <c r="AB543" s="485">
        <v>1.0305222167968751</v>
      </c>
      <c r="AC543" s="485">
        <v>0.98890531264248593</v>
      </c>
      <c r="AD543" s="489">
        <f t="shared" si="96"/>
        <v>0</v>
      </c>
      <c r="AE543" s="489">
        <f t="shared" si="97"/>
        <v>0</v>
      </c>
    </row>
    <row r="544" spans="1:31" x14ac:dyDescent="0.2">
      <c r="A544" s="485">
        <v>0.6592060367418453</v>
      </c>
      <c r="B544" s="485">
        <f t="shared" si="88"/>
        <v>0.81518070786172969</v>
      </c>
      <c r="C544" s="486">
        <v>0.82537312720275324</v>
      </c>
      <c r="D544" s="486">
        <v>0.80498828852070603</v>
      </c>
      <c r="E544" s="487">
        <v>0.56674652251076163</v>
      </c>
      <c r="F544" s="486">
        <v>0</v>
      </c>
      <c r="G544" s="487">
        <v>0.32356485458947576</v>
      </c>
      <c r="H544" s="487">
        <v>0.41268233638954033</v>
      </c>
      <c r="I544" s="487">
        <v>0.55167577758789055</v>
      </c>
      <c r="J544" s="487">
        <v>0.55167577758789055</v>
      </c>
      <c r="K544" s="487">
        <v>0.55167577758789055</v>
      </c>
      <c r="L544" s="487">
        <v>0.55167577758789055</v>
      </c>
      <c r="M544" s="481">
        <v>0.22185693351965247</v>
      </c>
      <c r="N544" s="481">
        <v>0.22185693351965247</v>
      </c>
      <c r="O544" s="486">
        <v>0.22185693351965247</v>
      </c>
      <c r="P544" s="486">
        <v>0.39861454483870012</v>
      </c>
      <c r="Q544" s="488">
        <f t="shared" si="89"/>
        <v>0.3102357391791763</v>
      </c>
      <c r="R544" s="487">
        <f t="shared" si="90"/>
        <v>0.39861454483870012</v>
      </c>
      <c r="S544" s="489">
        <v>0</v>
      </c>
      <c r="T544" s="487">
        <f t="shared" si="98"/>
        <v>0.82537312720275324</v>
      </c>
      <c r="U544" s="487">
        <v>0</v>
      </c>
      <c r="V544" s="489">
        <f t="shared" si="91"/>
        <v>0.35875309035483011</v>
      </c>
      <c r="W544" s="489">
        <f t="shared" si="92"/>
        <v>0.31889163587096014</v>
      </c>
      <c r="X544" s="489">
        <f t="shared" si="93"/>
        <v>0.27903018138709007</v>
      </c>
      <c r="Y544" s="489">
        <f t="shared" si="94"/>
        <v>0.41854527208063513</v>
      </c>
      <c r="Z544" s="489">
        <f t="shared" si="95"/>
        <v>0.53148605978493346</v>
      </c>
      <c r="AA544" s="487">
        <v>0</v>
      </c>
      <c r="AB544" s="485">
        <v>1.0252222900390624</v>
      </c>
      <c r="AC544" s="485">
        <v>0.98381940358045017</v>
      </c>
      <c r="AD544" s="489">
        <f t="shared" si="96"/>
        <v>0</v>
      </c>
      <c r="AE544" s="489">
        <f t="shared" si="97"/>
        <v>0</v>
      </c>
    </row>
    <row r="545" spans="1:31" x14ac:dyDescent="0.2">
      <c r="A545" s="485">
        <v>0.65581573163613216</v>
      </c>
      <c r="B545" s="485">
        <f t="shared" si="88"/>
        <v>0.81083369556163865</v>
      </c>
      <c r="C545" s="486">
        <v>0.82097176306163377</v>
      </c>
      <c r="D545" s="486">
        <v>0.80069562806164352</v>
      </c>
      <c r="E545" s="487">
        <v>0.5638317461509974</v>
      </c>
      <c r="F545" s="486">
        <v>0</v>
      </c>
      <c r="G545" s="487">
        <v>0.32190075013507158</v>
      </c>
      <c r="H545" s="487">
        <v>0.41055990701009665</v>
      </c>
      <c r="I545" s="487">
        <v>0.54883846556533367</v>
      </c>
      <c r="J545" s="487">
        <v>0.54883846556533367</v>
      </c>
      <c r="K545" s="487">
        <v>0.54883846556533367</v>
      </c>
      <c r="L545" s="487">
        <v>0.54883846556533367</v>
      </c>
      <c r="M545" s="481">
        <v>0.22066645051862063</v>
      </c>
      <c r="N545" s="481">
        <v>0.22066645051862063</v>
      </c>
      <c r="O545" s="486">
        <v>0.22066645051862063</v>
      </c>
      <c r="P545" s="486">
        <v>0.39647558153443879</v>
      </c>
      <c r="Q545" s="488">
        <f t="shared" si="89"/>
        <v>0.3085710160265297</v>
      </c>
      <c r="R545" s="487">
        <f t="shared" si="90"/>
        <v>0.39647558153443879</v>
      </c>
      <c r="S545" s="489">
        <v>0</v>
      </c>
      <c r="T545" s="487">
        <f t="shared" si="98"/>
        <v>0.82097176306163377</v>
      </c>
      <c r="U545" s="487">
        <v>0</v>
      </c>
      <c r="V545" s="489">
        <f t="shared" si="91"/>
        <v>0.3568280233809949</v>
      </c>
      <c r="W545" s="489">
        <f t="shared" si="92"/>
        <v>0.31718046522755106</v>
      </c>
      <c r="X545" s="489">
        <f t="shared" si="93"/>
        <v>0.27753290707410716</v>
      </c>
      <c r="Y545" s="489">
        <f t="shared" si="94"/>
        <v>0.41629936061116074</v>
      </c>
      <c r="Z545" s="489">
        <f t="shared" si="95"/>
        <v>0.52863410871258509</v>
      </c>
      <c r="AA545" s="487">
        <v>0</v>
      </c>
      <c r="AB545" s="485">
        <v>1.0199495239257812</v>
      </c>
      <c r="AC545" s="485">
        <v>0.9787596511894896</v>
      </c>
      <c r="AD545" s="489">
        <f t="shared" si="96"/>
        <v>0</v>
      </c>
      <c r="AE545" s="489">
        <f t="shared" si="97"/>
        <v>0</v>
      </c>
    </row>
    <row r="546" spans="1:31" x14ac:dyDescent="0.2">
      <c r="A546" s="485">
        <v>0.65244286291307074</v>
      </c>
      <c r="B546" s="485">
        <f t="shared" si="88"/>
        <v>0.80650999002221702</v>
      </c>
      <c r="C546" s="486">
        <v>0.81659399709175817</v>
      </c>
      <c r="D546" s="486">
        <v>0.79642598295267597</v>
      </c>
      <c r="E546" s="487">
        <v>0.56093196048088012</v>
      </c>
      <c r="F546" s="486">
        <v>0</v>
      </c>
      <c r="G546" s="487">
        <v>0.32024520422340125</v>
      </c>
      <c r="H546" s="487">
        <v>0.40844839330615806</v>
      </c>
      <c r="I546" s="487">
        <v>0.54601574606222469</v>
      </c>
      <c r="J546" s="487">
        <v>0.54601574606222469</v>
      </c>
      <c r="K546" s="487">
        <v>0.54601574606222469</v>
      </c>
      <c r="L546" s="487">
        <v>0.54601574606222469</v>
      </c>
      <c r="M546" s="481">
        <v>0.21948239036172598</v>
      </c>
      <c r="N546" s="481">
        <v>0.21948239036172598</v>
      </c>
      <c r="O546" s="486">
        <v>0.21948239036172598</v>
      </c>
      <c r="P546" s="486">
        <v>0.39434815827560954</v>
      </c>
      <c r="Q546" s="488">
        <f t="shared" si="89"/>
        <v>0.30691527431866777</v>
      </c>
      <c r="R546" s="487">
        <f t="shared" si="90"/>
        <v>0.39434815827560954</v>
      </c>
      <c r="S546" s="489">
        <v>0</v>
      </c>
      <c r="T546" s="487">
        <f t="shared" si="98"/>
        <v>0.81659399709175817</v>
      </c>
      <c r="U546" s="487">
        <v>0</v>
      </c>
      <c r="V546" s="489">
        <f t="shared" si="91"/>
        <v>0.35491334244804862</v>
      </c>
      <c r="W546" s="489">
        <f t="shared" si="92"/>
        <v>0.31547852662048764</v>
      </c>
      <c r="X546" s="489">
        <f t="shared" si="93"/>
        <v>0.27604371079292667</v>
      </c>
      <c r="Y546" s="489">
        <f t="shared" si="94"/>
        <v>0.41406556618939006</v>
      </c>
      <c r="Z546" s="489">
        <f t="shared" si="95"/>
        <v>0.52579754436747939</v>
      </c>
      <c r="AA546" s="487">
        <v>0</v>
      </c>
      <c r="AB546" s="485">
        <v>1.0147039184570312</v>
      </c>
      <c r="AC546" s="485">
        <v>0.97372592094666366</v>
      </c>
      <c r="AD546" s="489">
        <f t="shared" si="96"/>
        <v>0</v>
      </c>
      <c r="AE546" s="489">
        <f t="shared" si="97"/>
        <v>0</v>
      </c>
    </row>
    <row r="547" spans="1:31" x14ac:dyDescent="0.2">
      <c r="A547" s="485">
        <v>0.64908734089700737</v>
      </c>
      <c r="B547" s="485">
        <f t="shared" si="88"/>
        <v>0.80213896555008923</v>
      </c>
      <c r="C547" s="486">
        <v>0.81216832054808319</v>
      </c>
      <c r="D547" s="486">
        <v>0.79210961055209517</v>
      </c>
      <c r="E547" s="487">
        <v>0.55804708840331951</v>
      </c>
      <c r="F547" s="486">
        <v>0</v>
      </c>
      <c r="G547" s="487">
        <v>0.31859817283760417</v>
      </c>
      <c r="H547" s="487">
        <v>0.40634773913829642</v>
      </c>
      <c r="I547" s="487">
        <v>0.54320754402808547</v>
      </c>
      <c r="J547" s="487">
        <v>0.54320754402808547</v>
      </c>
      <c r="K547" s="487">
        <v>0.54320754402808547</v>
      </c>
      <c r="L547" s="487">
        <v>0.54320754402808547</v>
      </c>
      <c r="M547" s="481">
        <v>0.21828541220362843</v>
      </c>
      <c r="N547" s="481">
        <v>0.21828541220362843</v>
      </c>
      <c r="O547" s="486">
        <v>0.21828541220362843</v>
      </c>
      <c r="P547" s="486">
        <v>0.39219752499991056</v>
      </c>
      <c r="Q547" s="488">
        <f t="shared" si="89"/>
        <v>0.30524146860176948</v>
      </c>
      <c r="R547" s="487">
        <f t="shared" si="90"/>
        <v>0.39219752499991056</v>
      </c>
      <c r="S547" s="489">
        <v>0</v>
      </c>
      <c r="T547" s="487">
        <f t="shared" si="98"/>
        <v>0.81216832054808319</v>
      </c>
      <c r="U547" s="487">
        <v>0</v>
      </c>
      <c r="V547" s="489">
        <f t="shared" si="91"/>
        <v>0.35297777249991952</v>
      </c>
      <c r="W547" s="489">
        <f t="shared" si="92"/>
        <v>0.31375801999992847</v>
      </c>
      <c r="X547" s="489">
        <f t="shared" si="93"/>
        <v>0.27453826749993737</v>
      </c>
      <c r="Y547" s="489">
        <f t="shared" si="94"/>
        <v>0.41180740124990611</v>
      </c>
      <c r="Z547" s="489">
        <f t="shared" si="95"/>
        <v>0.52293003333321408</v>
      </c>
      <c r="AA547" s="487">
        <v>0</v>
      </c>
      <c r="AB547" s="485">
        <v>1.0094852905273437</v>
      </c>
      <c r="AC547" s="485">
        <v>0.96871807902087947</v>
      </c>
      <c r="AD547" s="489">
        <f t="shared" si="96"/>
        <v>0</v>
      </c>
      <c r="AE547" s="489">
        <f t="shared" si="97"/>
        <v>0</v>
      </c>
    </row>
    <row r="548" spans="1:31" x14ac:dyDescent="0.2">
      <c r="A548" s="485">
        <v>0.64574907637393331</v>
      </c>
      <c r="B548" s="485">
        <f t="shared" si="88"/>
        <v>0.7980012612005416</v>
      </c>
      <c r="C548" s="486">
        <v>0.80797888139000407</v>
      </c>
      <c r="D548" s="486">
        <v>0.78802364101107902</v>
      </c>
      <c r="E548" s="487">
        <v>0.55517705321773547</v>
      </c>
      <c r="F548" s="486">
        <v>0</v>
      </c>
      <c r="G548" s="487">
        <v>0.31695961218719992</v>
      </c>
      <c r="H548" s="487">
        <v>0.40425788865580914</v>
      </c>
      <c r="I548" s="487">
        <v>0.54041378479842828</v>
      </c>
      <c r="J548" s="487">
        <v>0.54041378479842828</v>
      </c>
      <c r="K548" s="487">
        <v>0.54041378479842828</v>
      </c>
      <c r="L548" s="487">
        <v>0.54041378479842828</v>
      </c>
      <c r="M548" s="481">
        <v>0.21715236477332098</v>
      </c>
      <c r="N548" s="481">
        <v>0.21715236477332098</v>
      </c>
      <c r="O548" s="486">
        <v>0.21715236477332098</v>
      </c>
      <c r="P548" s="486">
        <v>0.39016175727091756</v>
      </c>
      <c r="Q548" s="488">
        <f t="shared" si="89"/>
        <v>0.30365706102211926</v>
      </c>
      <c r="R548" s="487">
        <f t="shared" si="90"/>
        <v>0.39016175727091756</v>
      </c>
      <c r="S548" s="489">
        <v>0</v>
      </c>
      <c r="T548" s="487">
        <f t="shared" si="98"/>
        <v>0.80797888139000407</v>
      </c>
      <c r="U548" s="487">
        <v>0</v>
      </c>
      <c r="V548" s="489">
        <f t="shared" si="91"/>
        <v>0.3511455815438258</v>
      </c>
      <c r="W548" s="489">
        <f t="shared" si="92"/>
        <v>0.3121294058167341</v>
      </c>
      <c r="X548" s="489">
        <f t="shared" si="93"/>
        <v>0.27311323008964228</v>
      </c>
      <c r="Y548" s="489">
        <f t="shared" si="94"/>
        <v>0.40966984513446342</v>
      </c>
      <c r="Z548" s="489">
        <f t="shared" si="95"/>
        <v>0.52021567636122334</v>
      </c>
      <c r="AA548" s="487">
        <v>0</v>
      </c>
      <c r="AB548" s="485">
        <v>1.0042934570312501</v>
      </c>
      <c r="AC548" s="485">
        <v>0.96373599226933293</v>
      </c>
      <c r="AD548" s="489">
        <f t="shared" si="96"/>
        <v>0</v>
      </c>
      <c r="AE548" s="489">
        <f t="shared" si="97"/>
        <v>0</v>
      </c>
    </row>
    <row r="549" spans="1:31" x14ac:dyDescent="0.2">
      <c r="A549" s="485">
        <v>0.64242798058781769</v>
      </c>
      <c r="B549" s="485">
        <f t="shared" si="88"/>
        <v>0.79388526038964913</v>
      </c>
      <c r="C549" s="486">
        <v>0.80381141713564697</v>
      </c>
      <c r="D549" s="486">
        <v>0.78395910364365129</v>
      </c>
      <c r="E549" s="487">
        <v>0.55232177861801901</v>
      </c>
      <c r="F549" s="486">
        <v>0</v>
      </c>
      <c r="G549" s="487">
        <v>0.31532947870692396</v>
      </c>
      <c r="H549" s="487">
        <v>0.40217878629523446</v>
      </c>
      <c r="I549" s="487">
        <v>0.53763439409277103</v>
      </c>
      <c r="J549" s="487">
        <v>0.53763439409277103</v>
      </c>
      <c r="K549" s="487">
        <v>0.53763439409277103</v>
      </c>
      <c r="L549" s="487">
        <v>0.53763439409277103</v>
      </c>
      <c r="M549" s="481">
        <v>0.21602529777395735</v>
      </c>
      <c r="N549" s="481">
        <v>0.21602529777395735</v>
      </c>
      <c r="O549" s="486">
        <v>0.21602529777395735</v>
      </c>
      <c r="P549" s="486">
        <v>0.38813673469521237</v>
      </c>
      <c r="Q549" s="488">
        <f t="shared" si="89"/>
        <v>0.30208101623458483</v>
      </c>
      <c r="R549" s="487">
        <f t="shared" si="90"/>
        <v>0.38813673469521237</v>
      </c>
      <c r="S549" s="489">
        <v>0</v>
      </c>
      <c r="T549" s="487">
        <f t="shared" si="98"/>
        <v>0.80381141713564697</v>
      </c>
      <c r="U549" s="487">
        <v>0</v>
      </c>
      <c r="V549" s="489">
        <f t="shared" si="91"/>
        <v>0.34932306122569112</v>
      </c>
      <c r="W549" s="489">
        <f t="shared" si="92"/>
        <v>0.31050938775616993</v>
      </c>
      <c r="X549" s="489">
        <f t="shared" si="93"/>
        <v>0.27169571428664863</v>
      </c>
      <c r="Y549" s="489">
        <f t="shared" si="94"/>
        <v>0.407543571429973</v>
      </c>
      <c r="Z549" s="489">
        <f t="shared" si="95"/>
        <v>0.51751564626028312</v>
      </c>
      <c r="AA549" s="487">
        <v>0</v>
      </c>
      <c r="AB549" s="485">
        <v>0.9991283569335937</v>
      </c>
      <c r="AC549" s="485">
        <v>0.95877952823396917</v>
      </c>
      <c r="AD549" s="489">
        <f t="shared" si="96"/>
        <v>0</v>
      </c>
      <c r="AE549" s="489">
        <f t="shared" si="97"/>
        <v>0</v>
      </c>
    </row>
    <row r="550" spans="1:31" x14ac:dyDescent="0.2">
      <c r="A550" s="485">
        <v>0.6391239652402001</v>
      </c>
      <c r="B550" s="485">
        <f t="shared" si="88"/>
        <v>0.78965180766132448</v>
      </c>
      <c r="C550" s="486">
        <v>0.79952503243156359</v>
      </c>
      <c r="D550" s="486">
        <v>0.77977858289108537</v>
      </c>
      <c r="E550" s="487">
        <v>0.549481188690503</v>
      </c>
      <c r="F550" s="486">
        <v>0</v>
      </c>
      <c r="G550" s="487">
        <v>0.31370772905556915</v>
      </c>
      <c r="H550" s="487">
        <v>0.4001103767788739</v>
      </c>
      <c r="I550" s="487">
        <v>0.53486929801266181</v>
      </c>
      <c r="J550" s="487">
        <v>0.53486929801266181</v>
      </c>
      <c r="K550" s="487">
        <v>0.53486929801266181</v>
      </c>
      <c r="L550" s="487">
        <v>0.53486929801266181</v>
      </c>
      <c r="M550" s="481">
        <v>0.21486610729605443</v>
      </c>
      <c r="N550" s="481">
        <v>0.21486610729605443</v>
      </c>
      <c r="O550" s="486">
        <v>0.21486610729605443</v>
      </c>
      <c r="P550" s="486">
        <v>0.38605399525858475</v>
      </c>
      <c r="Q550" s="488">
        <f t="shared" si="89"/>
        <v>0.30046005127731956</v>
      </c>
      <c r="R550" s="487">
        <f t="shared" si="90"/>
        <v>0.38605399525858475</v>
      </c>
      <c r="S550" s="489">
        <v>0</v>
      </c>
      <c r="T550" s="487">
        <f t="shared" si="98"/>
        <v>0.79952503243156359</v>
      </c>
      <c r="U550" s="487">
        <v>0</v>
      </c>
      <c r="V550" s="489">
        <f t="shared" si="91"/>
        <v>0.3474485957327263</v>
      </c>
      <c r="W550" s="489">
        <f t="shared" si="92"/>
        <v>0.30884319620686784</v>
      </c>
      <c r="X550" s="489">
        <f t="shared" si="93"/>
        <v>0.27023779668100928</v>
      </c>
      <c r="Y550" s="489">
        <f t="shared" si="94"/>
        <v>0.405356695021514</v>
      </c>
      <c r="Z550" s="489">
        <f t="shared" si="95"/>
        <v>0.51473866034477966</v>
      </c>
      <c r="AA550" s="487">
        <v>0</v>
      </c>
      <c r="AB550" s="485">
        <v>0.99398986816406254</v>
      </c>
      <c r="AC550" s="485">
        <v>0.95384855513796107</v>
      </c>
      <c r="AD550" s="489">
        <f t="shared" si="96"/>
        <v>0</v>
      </c>
      <c r="AE550" s="489">
        <f t="shared" si="97"/>
        <v>0</v>
      </c>
    </row>
    <row r="551" spans="1:31" x14ac:dyDescent="0.2">
      <c r="A551" s="485">
        <v>0.63583694248611577</v>
      </c>
      <c r="B551" s="485">
        <f t="shared" si="88"/>
        <v>0.78544105283738408</v>
      </c>
      <c r="C551" s="486">
        <v>0.79526162942974821</v>
      </c>
      <c r="D551" s="486">
        <v>0.77562047624502006</v>
      </c>
      <c r="E551" s="487">
        <v>0.54665520791194466</v>
      </c>
      <c r="F551" s="486">
        <v>0</v>
      </c>
      <c r="G551" s="487">
        <v>0.31209432011483379</v>
      </c>
      <c r="H551" s="487">
        <v>0.39805260511332291</v>
      </c>
      <c r="I551" s="487">
        <v>0.53211842303971424</v>
      </c>
      <c r="J551" s="487">
        <v>0.53211842303971424</v>
      </c>
      <c r="K551" s="487">
        <v>0.53211842303971424</v>
      </c>
      <c r="L551" s="487">
        <v>0.53211842303971424</v>
      </c>
      <c r="M551" s="481">
        <v>0.21371317083417549</v>
      </c>
      <c r="N551" s="481">
        <v>0.21371317083417549</v>
      </c>
      <c r="O551" s="486">
        <v>0.21371317083417549</v>
      </c>
      <c r="P551" s="486">
        <v>0.38398249253072847</v>
      </c>
      <c r="Q551" s="488">
        <f t="shared" si="89"/>
        <v>0.29884783168245199</v>
      </c>
      <c r="R551" s="487">
        <f t="shared" si="90"/>
        <v>0.38398249253072847</v>
      </c>
      <c r="S551" s="489">
        <v>0</v>
      </c>
      <c r="T551" s="487">
        <f t="shared" si="98"/>
        <v>0.79526162942974821</v>
      </c>
      <c r="U551" s="487">
        <v>0</v>
      </c>
      <c r="V551" s="489">
        <f t="shared" si="91"/>
        <v>0.34558424327765563</v>
      </c>
      <c r="W551" s="489">
        <f t="shared" si="92"/>
        <v>0.3071859940245828</v>
      </c>
      <c r="X551" s="489">
        <f t="shared" si="93"/>
        <v>0.26878774477150991</v>
      </c>
      <c r="Y551" s="489">
        <f t="shared" si="94"/>
        <v>0.40318161715726492</v>
      </c>
      <c r="Z551" s="489">
        <f t="shared" si="95"/>
        <v>0.51197665670763792</v>
      </c>
      <c r="AA551" s="487">
        <v>0</v>
      </c>
      <c r="AB551" s="485">
        <v>0.98887780761718747</v>
      </c>
      <c r="AC551" s="485">
        <v>0.94894294188220563</v>
      </c>
      <c r="AD551" s="489">
        <f t="shared" si="96"/>
        <v>0</v>
      </c>
      <c r="AE551" s="489">
        <f t="shared" si="97"/>
        <v>0</v>
      </c>
    </row>
    <row r="552" spans="1:31" x14ac:dyDescent="0.2">
      <c r="A552" s="485">
        <v>0.63256682493165139</v>
      </c>
      <c r="B552" s="485">
        <f t="shared" si="88"/>
        <v>0.78125262947952923</v>
      </c>
      <c r="C552" s="486">
        <v>0.79102083711022708</v>
      </c>
      <c r="D552" s="486">
        <v>0.77148442184883126</v>
      </c>
      <c r="E552" s="487">
        <v>0.54384376114751654</v>
      </c>
      <c r="F552" s="486">
        <v>0</v>
      </c>
      <c r="G552" s="487">
        <v>0.31048920898817489</v>
      </c>
      <c r="H552" s="487">
        <v>0.39600541658800842</v>
      </c>
      <c r="I552" s="487">
        <v>0.52938169603365304</v>
      </c>
      <c r="J552" s="487">
        <v>0.52938169603365304</v>
      </c>
      <c r="K552" s="487">
        <v>0.52938169603365304</v>
      </c>
      <c r="L552" s="487">
        <v>0.52938169603365304</v>
      </c>
      <c r="M552" s="481">
        <v>0.21256638721583912</v>
      </c>
      <c r="N552" s="481">
        <v>0.21256638721583912</v>
      </c>
      <c r="O552" s="486">
        <v>0.21256638721583912</v>
      </c>
      <c r="P552" s="486">
        <v>0.38192204473313379</v>
      </c>
      <c r="Q552" s="488">
        <f t="shared" si="89"/>
        <v>0.29724421597448647</v>
      </c>
      <c r="R552" s="487">
        <f t="shared" si="90"/>
        <v>0.38192204473313379</v>
      </c>
      <c r="S552" s="489">
        <v>0</v>
      </c>
      <c r="T552" s="487">
        <f t="shared" si="98"/>
        <v>0.79102083711022708</v>
      </c>
      <c r="U552" s="487">
        <v>0</v>
      </c>
      <c r="V552" s="489">
        <f t="shared" si="91"/>
        <v>0.3437298402598204</v>
      </c>
      <c r="W552" s="489">
        <f t="shared" si="92"/>
        <v>0.30553763578650706</v>
      </c>
      <c r="X552" s="489">
        <f t="shared" si="93"/>
        <v>0.26734543131319366</v>
      </c>
      <c r="Y552" s="489">
        <f t="shared" si="94"/>
        <v>0.40101814696979049</v>
      </c>
      <c r="Z552" s="489">
        <f t="shared" si="95"/>
        <v>0.50922939297751169</v>
      </c>
      <c r="AA552" s="487">
        <v>0</v>
      </c>
      <c r="AB552" s="485">
        <v>0.98379205322265628</v>
      </c>
      <c r="AC552" s="485">
        <v>0.94406255804183858</v>
      </c>
      <c r="AD552" s="489">
        <f t="shared" si="96"/>
        <v>0</v>
      </c>
      <c r="AE552" s="489">
        <f t="shared" si="97"/>
        <v>0</v>
      </c>
    </row>
    <row r="553" spans="1:31" x14ac:dyDescent="0.2">
      <c r="A553" s="485">
        <v>0.62931352563435217</v>
      </c>
      <c r="B553" s="485">
        <f t="shared" si="88"/>
        <v>0.77708666259845582</v>
      </c>
      <c r="C553" s="486">
        <v>0.78680278204673815</v>
      </c>
      <c r="D553" s="486">
        <v>0.7673705431501735</v>
      </c>
      <c r="E553" s="487">
        <v>0.54104677364880982</v>
      </c>
      <c r="F553" s="486">
        <v>0</v>
      </c>
      <c r="G553" s="487">
        <v>0.30889235299966766</v>
      </c>
      <c r="H553" s="487">
        <v>0.3939687567737345</v>
      </c>
      <c r="I553" s="487">
        <v>0.52665904423036891</v>
      </c>
      <c r="J553" s="487">
        <v>0.52665904423036891</v>
      </c>
      <c r="K553" s="487">
        <v>0.52665904423036891</v>
      </c>
      <c r="L553" s="487">
        <v>0.52665904423036891</v>
      </c>
      <c r="M553" s="481">
        <v>0.21142579067655651</v>
      </c>
      <c r="N553" s="481">
        <v>0.21142579067655651</v>
      </c>
      <c r="O553" s="486">
        <v>0.21142579067655651</v>
      </c>
      <c r="P553" s="486">
        <v>0.3798727133773912</v>
      </c>
      <c r="Q553" s="488">
        <f t="shared" si="89"/>
        <v>0.29564925202697384</v>
      </c>
      <c r="R553" s="487">
        <f t="shared" si="90"/>
        <v>0.3798727133773912</v>
      </c>
      <c r="S553" s="489">
        <v>0</v>
      </c>
      <c r="T553" s="487">
        <f t="shared" si="98"/>
        <v>0.78680278204673815</v>
      </c>
      <c r="U553" s="487">
        <v>0</v>
      </c>
      <c r="V553" s="489">
        <f t="shared" si="91"/>
        <v>0.3418854420396521</v>
      </c>
      <c r="W553" s="489">
        <f t="shared" si="92"/>
        <v>0.303898170701913</v>
      </c>
      <c r="X553" s="489">
        <f t="shared" si="93"/>
        <v>0.26591089936417384</v>
      </c>
      <c r="Y553" s="489">
        <f t="shared" si="94"/>
        <v>0.39886634904626078</v>
      </c>
      <c r="Z553" s="489">
        <f t="shared" si="95"/>
        <v>0.50649695116985494</v>
      </c>
      <c r="AA553" s="487">
        <v>0</v>
      </c>
      <c r="AB553" s="485">
        <v>0.97873236083984372</v>
      </c>
      <c r="AC553" s="485">
        <v>0.93920727386276626</v>
      </c>
      <c r="AD553" s="489">
        <f t="shared" si="96"/>
        <v>0</v>
      </c>
      <c r="AE553" s="489">
        <f t="shared" si="97"/>
        <v>0</v>
      </c>
    </row>
    <row r="554" spans="1:31" x14ac:dyDescent="0.2">
      <c r="A554" s="485">
        <v>0.62607695809670261</v>
      </c>
      <c r="B554" s="485">
        <f t="shared" si="88"/>
        <v>0.77287510308747098</v>
      </c>
      <c r="C554" s="486">
        <v>0.78253856429666402</v>
      </c>
      <c r="D554" s="486">
        <v>0.76321164187827806</v>
      </c>
      <c r="E554" s="487">
        <v>0.53826417105184665</v>
      </c>
      <c r="F554" s="486">
        <v>0</v>
      </c>
      <c r="G554" s="487">
        <v>0.30730370969287124</v>
      </c>
      <c r="H554" s="487">
        <v>0.39194257152123502</v>
      </c>
      <c r="I554" s="487">
        <v>0.52395039523998421</v>
      </c>
      <c r="J554" s="487">
        <v>0.52395039523998421</v>
      </c>
      <c r="K554" s="487">
        <v>0.52395039523998421</v>
      </c>
      <c r="L554" s="487">
        <v>0.52395039523998421</v>
      </c>
      <c r="M554" s="481">
        <v>0.21027275032064796</v>
      </c>
      <c r="N554" s="481">
        <v>0.21027275032064796</v>
      </c>
      <c r="O554" s="486">
        <v>0.21027275032064796</v>
      </c>
      <c r="P554" s="486">
        <v>0.3778010239811686</v>
      </c>
      <c r="Q554" s="488">
        <f t="shared" si="89"/>
        <v>0.29403688715090825</v>
      </c>
      <c r="R554" s="487">
        <f t="shared" si="90"/>
        <v>0.3778010239811686</v>
      </c>
      <c r="S554" s="489">
        <v>0</v>
      </c>
      <c r="T554" s="487">
        <f t="shared" si="98"/>
        <v>0.78253856429666402</v>
      </c>
      <c r="U554" s="487">
        <v>0</v>
      </c>
      <c r="V554" s="489">
        <f t="shared" si="91"/>
        <v>0.34002092158305175</v>
      </c>
      <c r="W554" s="489">
        <f t="shared" si="92"/>
        <v>0.30224081918493489</v>
      </c>
      <c r="X554" s="489">
        <f t="shared" si="93"/>
        <v>0.26446071678681798</v>
      </c>
      <c r="Y554" s="489">
        <f t="shared" si="94"/>
        <v>0.396691075180227</v>
      </c>
      <c r="Z554" s="489">
        <f t="shared" si="95"/>
        <v>0.50373469864155818</v>
      </c>
      <c r="AA554" s="487">
        <v>0</v>
      </c>
      <c r="AB554" s="485">
        <v>0.97369866943359373</v>
      </c>
      <c r="AC554" s="485">
        <v>0.93437696025821637</v>
      </c>
      <c r="AD554" s="489">
        <f t="shared" si="96"/>
        <v>0</v>
      </c>
      <c r="AE554" s="489">
        <f t="shared" si="97"/>
        <v>0</v>
      </c>
    </row>
    <row r="555" spans="1:31" x14ac:dyDescent="0.2">
      <c r="A555" s="485">
        <v>0.62285703626734901</v>
      </c>
      <c r="B555" s="485">
        <f t="shared" si="88"/>
        <v>0.76875368859967219</v>
      </c>
      <c r="C555" s="486">
        <v>0.77836561867677034</v>
      </c>
      <c r="D555" s="486">
        <v>0.75914175852257404</v>
      </c>
      <c r="E555" s="487">
        <v>0.53549587937510279</v>
      </c>
      <c r="F555" s="486">
        <v>0</v>
      </c>
      <c r="G555" s="487">
        <v>0.30572323682969926</v>
      </c>
      <c r="H555" s="487">
        <v>0.3899268069597342</v>
      </c>
      <c r="I555" s="487">
        <v>0.52125567704492815</v>
      </c>
      <c r="J555" s="487">
        <v>0.52125567704492815</v>
      </c>
      <c r="K555" s="487">
        <v>0.52125567704492815</v>
      </c>
      <c r="L555" s="487">
        <v>0.52125567704492815</v>
      </c>
      <c r="M555" s="481">
        <v>0.20914442797856186</v>
      </c>
      <c r="N555" s="481">
        <v>0.20914442797856186</v>
      </c>
      <c r="O555" s="486">
        <v>0.20914442797856186</v>
      </c>
      <c r="P555" s="486">
        <v>0.37577374590747176</v>
      </c>
      <c r="Q555" s="488">
        <f t="shared" si="89"/>
        <v>0.29245908694301681</v>
      </c>
      <c r="R555" s="487">
        <f t="shared" si="90"/>
        <v>0.37577374590747176</v>
      </c>
      <c r="S555" s="489">
        <v>0</v>
      </c>
      <c r="T555" s="487">
        <f t="shared" si="98"/>
        <v>0.77836561867677034</v>
      </c>
      <c r="U555" s="487">
        <v>0</v>
      </c>
      <c r="V555" s="489">
        <f t="shared" si="91"/>
        <v>0.33819637131672459</v>
      </c>
      <c r="W555" s="489">
        <f t="shared" si="92"/>
        <v>0.30061899672597742</v>
      </c>
      <c r="X555" s="489">
        <f t="shared" si="93"/>
        <v>0.26304162213523019</v>
      </c>
      <c r="Y555" s="489">
        <f t="shared" si="94"/>
        <v>0.39456243320284534</v>
      </c>
      <c r="Z555" s="489">
        <f t="shared" si="95"/>
        <v>0.50103166120996234</v>
      </c>
      <c r="AA555" s="487">
        <v>0</v>
      </c>
      <c r="AB555" s="485">
        <v>0.96869097900390622</v>
      </c>
      <c r="AC555" s="485">
        <v>0.92957148880530627</v>
      </c>
      <c r="AD555" s="489">
        <f t="shared" si="96"/>
        <v>0</v>
      </c>
      <c r="AE555" s="489">
        <f t="shared" si="97"/>
        <v>0</v>
      </c>
    </row>
    <row r="556" spans="1:31" x14ac:dyDescent="0.2">
      <c r="A556" s="485">
        <v>0.61965367453743236</v>
      </c>
      <c r="B556" s="485">
        <f t="shared" si="88"/>
        <v>0.76465437131667913</v>
      </c>
      <c r="C556" s="486">
        <v>0.7742150465488612</v>
      </c>
      <c r="D556" s="486">
        <v>0.75509369608449717</v>
      </c>
      <c r="E556" s="487">
        <v>0.53274182501754097</v>
      </c>
      <c r="F556" s="486">
        <v>0</v>
      </c>
      <c r="G556" s="487">
        <v>0.30415089238929754</v>
      </c>
      <c r="H556" s="487">
        <v>0.38792140949551407</v>
      </c>
      <c r="I556" s="487">
        <v>0.51857481799802185</v>
      </c>
      <c r="J556" s="487">
        <v>0.51857481799802185</v>
      </c>
      <c r="K556" s="487">
        <v>0.51857481799802185</v>
      </c>
      <c r="L556" s="487">
        <v>0.51857481799802185</v>
      </c>
      <c r="M556" s="481">
        <v>0.2080221931140234</v>
      </c>
      <c r="N556" s="481">
        <v>0.2080221931140234</v>
      </c>
      <c r="O556" s="486">
        <v>0.2080221931140234</v>
      </c>
      <c r="P556" s="486">
        <v>0.37375740531971891</v>
      </c>
      <c r="Q556" s="488">
        <f t="shared" si="89"/>
        <v>0.29088979921687114</v>
      </c>
      <c r="R556" s="487">
        <f t="shared" si="90"/>
        <v>0.37375740531971891</v>
      </c>
      <c r="S556" s="489">
        <v>0</v>
      </c>
      <c r="T556" s="487">
        <f t="shared" si="98"/>
        <v>0.7742150465488612</v>
      </c>
      <c r="U556" s="487">
        <v>0</v>
      </c>
      <c r="V556" s="489">
        <f t="shared" si="91"/>
        <v>0.336381664787747</v>
      </c>
      <c r="W556" s="489">
        <f t="shared" si="92"/>
        <v>0.29900592425577516</v>
      </c>
      <c r="X556" s="489">
        <f t="shared" si="93"/>
        <v>0.2616301837238032</v>
      </c>
      <c r="Y556" s="489">
        <f t="shared" si="94"/>
        <v>0.39244527558570486</v>
      </c>
      <c r="Z556" s="489">
        <f t="shared" si="95"/>
        <v>0.49834320709295854</v>
      </c>
      <c r="AA556" s="487">
        <v>0</v>
      </c>
      <c r="AB556" s="485">
        <v>0.96370904541015623</v>
      </c>
      <c r="AC556" s="485">
        <v>0.92479073174162751</v>
      </c>
      <c r="AD556" s="489">
        <f t="shared" si="96"/>
        <v>0</v>
      </c>
      <c r="AE556" s="489">
        <f t="shared" si="97"/>
        <v>0</v>
      </c>
    </row>
    <row r="557" spans="1:31" x14ac:dyDescent="0.2">
      <c r="A557" s="485">
        <v>0.61646678773814345</v>
      </c>
      <c r="B557" s="485">
        <f t="shared" si="88"/>
        <v>0.76057679449797455</v>
      </c>
      <c r="C557" s="486">
        <v>0.77008648671199798</v>
      </c>
      <c r="D557" s="486">
        <v>0.75106710228395113</v>
      </c>
      <c r="E557" s="487">
        <v>0.53000193475665391</v>
      </c>
      <c r="F557" s="486">
        <v>0</v>
      </c>
      <c r="G557" s="487">
        <v>0.30258663456692619</v>
      </c>
      <c r="H557" s="487">
        <v>0.3859263258104898</v>
      </c>
      <c r="I557" s="487">
        <v>0.51590774682057361</v>
      </c>
      <c r="J557" s="487">
        <v>0.51590774682057361</v>
      </c>
      <c r="K557" s="487">
        <v>0.51590774682057361</v>
      </c>
      <c r="L557" s="487">
        <v>0.51590774682057361</v>
      </c>
      <c r="M557" s="481">
        <v>0.2069059472486777</v>
      </c>
      <c r="N557" s="481">
        <v>0.2069059472486777</v>
      </c>
      <c r="O557" s="486">
        <v>0.2069059472486777</v>
      </c>
      <c r="P557" s="486">
        <v>0.37175182527998801</v>
      </c>
      <c r="Q557" s="488">
        <f t="shared" si="89"/>
        <v>0.28932888626433284</v>
      </c>
      <c r="R557" s="487">
        <f t="shared" si="90"/>
        <v>0.37175182527998801</v>
      </c>
      <c r="S557" s="489">
        <v>0</v>
      </c>
      <c r="T557" s="487">
        <f t="shared" si="98"/>
        <v>0.77008648671199798</v>
      </c>
      <c r="U557" s="487">
        <v>0</v>
      </c>
      <c r="V557" s="489">
        <f t="shared" si="91"/>
        <v>0.33457664275198923</v>
      </c>
      <c r="W557" s="489">
        <f t="shared" si="92"/>
        <v>0.29740146022399044</v>
      </c>
      <c r="X557" s="489">
        <f t="shared" si="93"/>
        <v>0.2602262776959916</v>
      </c>
      <c r="Y557" s="489">
        <f t="shared" si="94"/>
        <v>0.39033941654398746</v>
      </c>
      <c r="Z557" s="489">
        <f t="shared" si="95"/>
        <v>0.49566910037331735</v>
      </c>
      <c r="AA557" s="487">
        <v>0</v>
      </c>
      <c r="AB557" s="485">
        <v>0.9587527336740167</v>
      </c>
      <c r="AC557" s="485">
        <v>0.92003456196185018</v>
      </c>
      <c r="AD557" s="489">
        <f t="shared" si="96"/>
        <v>0</v>
      </c>
      <c r="AE557" s="489">
        <f t="shared" si="97"/>
        <v>0</v>
      </c>
    </row>
    <row r="558" spans="1:31" x14ac:dyDescent="0.2">
      <c r="A558" s="485">
        <v>0.61329629113827833</v>
      </c>
      <c r="B558" s="485">
        <f t="shared" si="88"/>
        <v>0.75652107984584938</v>
      </c>
      <c r="C558" s="486">
        <v>0.7659800623901476</v>
      </c>
      <c r="D558" s="486">
        <v>0.74706209730155115</v>
      </c>
      <c r="E558" s="487">
        <v>0.52727613574651766</v>
      </c>
      <c r="F558" s="486">
        <v>0</v>
      </c>
      <c r="G558" s="487">
        <v>0.30103042177284861</v>
      </c>
      <c r="H558" s="487">
        <v>0.38394150286079176</v>
      </c>
      <c r="I558" s="487">
        <v>0.51325439260048367</v>
      </c>
      <c r="J558" s="487">
        <v>0.51325439260048367</v>
      </c>
      <c r="K558" s="487">
        <v>0.51325439260048367</v>
      </c>
      <c r="L558" s="487">
        <v>0.51325439260048367</v>
      </c>
      <c r="M558" s="481">
        <v>0.20579572370637697</v>
      </c>
      <c r="N558" s="481">
        <v>0.20579572370637697</v>
      </c>
      <c r="O558" s="486">
        <v>0.20579572370637697</v>
      </c>
      <c r="P558" s="486">
        <v>0.36975706566187494</v>
      </c>
      <c r="Q558" s="488">
        <f t="shared" si="89"/>
        <v>0.28777639468412597</v>
      </c>
      <c r="R558" s="487">
        <f t="shared" si="90"/>
        <v>0.36975706566187494</v>
      </c>
      <c r="S558" s="489">
        <v>0</v>
      </c>
      <c r="T558" s="487">
        <f t="shared" si="98"/>
        <v>0.7659800623901476</v>
      </c>
      <c r="U558" s="487">
        <v>0</v>
      </c>
      <c r="V558" s="489">
        <f t="shared" si="91"/>
        <v>0.33278135909568746</v>
      </c>
      <c r="W558" s="489">
        <f t="shared" si="92"/>
        <v>0.29580565252949997</v>
      </c>
      <c r="X558" s="489">
        <f t="shared" si="93"/>
        <v>0.25882994596331244</v>
      </c>
      <c r="Y558" s="489">
        <f t="shared" si="94"/>
        <v>0.38824491894496871</v>
      </c>
      <c r="Z558" s="489">
        <f t="shared" si="95"/>
        <v>0.49300942088249994</v>
      </c>
      <c r="AA558" s="487">
        <v>0</v>
      </c>
      <c r="AB558" s="485">
        <v>0.95382191202344047</v>
      </c>
      <c r="AC558" s="485">
        <v>0.91530285301434289</v>
      </c>
      <c r="AD558" s="489">
        <f t="shared" si="96"/>
        <v>0</v>
      </c>
      <c r="AE558" s="489">
        <f t="shared" si="97"/>
        <v>0</v>
      </c>
    </row>
    <row r="559" spans="1:31" x14ac:dyDescent="0.2">
      <c r="A559" s="485">
        <v>0.61014210044342321</v>
      </c>
      <c r="B559" s="485">
        <f t="shared" si="88"/>
        <v>0.75242097917183792</v>
      </c>
      <c r="C559" s="486">
        <v>0.76182869707627554</v>
      </c>
      <c r="D559" s="486">
        <v>0.7430132612674003</v>
      </c>
      <c r="E559" s="487">
        <v>0.52456435551585434</v>
      </c>
      <c r="F559" s="486">
        <v>0</v>
      </c>
      <c r="G559" s="487">
        <v>0.2994822126312256</v>
      </c>
      <c r="H559" s="487">
        <v>0.38196688787535582</v>
      </c>
      <c r="I559" s="487">
        <v>0.51061468479035887</v>
      </c>
      <c r="J559" s="487">
        <v>0.51061468479035887</v>
      </c>
      <c r="K559" s="487">
        <v>0.51061468479035887</v>
      </c>
      <c r="L559" s="487">
        <v>0.51061468479035887</v>
      </c>
      <c r="M559" s="481">
        <v>0.20467338771440774</v>
      </c>
      <c r="N559" s="481">
        <v>0.20467338771440774</v>
      </c>
      <c r="O559" s="486">
        <v>0.20467338771440774</v>
      </c>
      <c r="P559" s="486">
        <v>0.36774054337655593</v>
      </c>
      <c r="Q559" s="488">
        <f t="shared" si="89"/>
        <v>0.28620696554548186</v>
      </c>
      <c r="R559" s="487">
        <f t="shared" si="90"/>
        <v>0.36774054337655593</v>
      </c>
      <c r="S559" s="489">
        <v>0</v>
      </c>
      <c r="T559" s="487">
        <f t="shared" si="98"/>
        <v>0.76182869707627554</v>
      </c>
      <c r="U559" s="487">
        <v>0</v>
      </c>
      <c r="V559" s="489">
        <f t="shared" si="91"/>
        <v>0.33096648903890036</v>
      </c>
      <c r="W559" s="489">
        <f t="shared" si="92"/>
        <v>0.29419243470124473</v>
      </c>
      <c r="X559" s="489">
        <f t="shared" si="93"/>
        <v>0.25741838036358916</v>
      </c>
      <c r="Y559" s="489">
        <f t="shared" si="94"/>
        <v>0.38612757054538371</v>
      </c>
      <c r="Z559" s="489">
        <f t="shared" si="95"/>
        <v>0.49032072450207459</v>
      </c>
      <c r="AA559" s="487">
        <v>0</v>
      </c>
      <c r="AB559" s="485">
        <v>0.94891644936407848</v>
      </c>
      <c r="AC559" s="485">
        <v>0.91059547909781113</v>
      </c>
      <c r="AD559" s="489">
        <f t="shared" si="96"/>
        <v>0</v>
      </c>
      <c r="AE559" s="489">
        <f t="shared" si="97"/>
        <v>0</v>
      </c>
    </row>
    <row r="560" spans="1:31" x14ac:dyDescent="0.2">
      <c r="A560" s="485">
        <v>0.60700413179147295</v>
      </c>
      <c r="B560" s="485">
        <f t="shared" si="88"/>
        <v>0.74847418360272133</v>
      </c>
      <c r="C560" s="486">
        <v>0.75783255368144897</v>
      </c>
      <c r="D560" s="486">
        <v>0.73911581352399369</v>
      </c>
      <c r="E560" s="487">
        <v>0.52186652196610628</v>
      </c>
      <c r="F560" s="486">
        <v>0</v>
      </c>
      <c r="G560" s="487">
        <v>0.29794196597901507</v>
      </c>
      <c r="H560" s="487">
        <v>0.38000242835451969</v>
      </c>
      <c r="I560" s="487">
        <v>0.50798855320563674</v>
      </c>
      <c r="J560" s="487">
        <v>0.50798855320563674</v>
      </c>
      <c r="K560" s="487">
        <v>0.50798855320563674</v>
      </c>
      <c r="L560" s="487">
        <v>0.50798855320563674</v>
      </c>
      <c r="M560" s="481">
        <v>0.20359305260718483</v>
      </c>
      <c r="N560" s="481">
        <v>0.20359305260718483</v>
      </c>
      <c r="O560" s="486">
        <v>0.20359305260718483</v>
      </c>
      <c r="P560" s="486">
        <v>0.36579948487454261</v>
      </c>
      <c r="Q560" s="488">
        <f t="shared" si="89"/>
        <v>0.28469626874086373</v>
      </c>
      <c r="R560" s="487">
        <f t="shared" si="90"/>
        <v>0.36579948487454261</v>
      </c>
      <c r="S560" s="489">
        <v>0</v>
      </c>
      <c r="T560" s="487">
        <f t="shared" si="98"/>
        <v>0.75783255368144897</v>
      </c>
      <c r="U560" s="487">
        <v>0</v>
      </c>
      <c r="V560" s="489">
        <f t="shared" si="91"/>
        <v>0.32921953638708834</v>
      </c>
      <c r="W560" s="489">
        <f t="shared" si="92"/>
        <v>0.29263958789963412</v>
      </c>
      <c r="X560" s="489">
        <f t="shared" si="93"/>
        <v>0.2560596394121798</v>
      </c>
      <c r="Y560" s="489">
        <f t="shared" si="94"/>
        <v>0.38408945911826969</v>
      </c>
      <c r="Z560" s="489">
        <f t="shared" si="95"/>
        <v>0.48773264649939019</v>
      </c>
      <c r="AA560" s="487">
        <v>0</v>
      </c>
      <c r="AB560" s="485">
        <v>0.94403621527579362</v>
      </c>
      <c r="AC560" s="485">
        <v>0.90591231505795244</v>
      </c>
      <c r="AD560" s="489">
        <f t="shared" si="96"/>
        <v>0</v>
      </c>
      <c r="AE560" s="489">
        <f t="shared" si="97"/>
        <v>0</v>
      </c>
    </row>
    <row r="561" spans="1:31" x14ac:dyDescent="0.2">
      <c r="A561" s="485">
        <v>0.60388230175263014</v>
      </c>
      <c r="B561" s="485">
        <f t="shared" si="88"/>
        <v>0.74454831960948198</v>
      </c>
      <c r="C561" s="486">
        <v>0.75385760357551213</v>
      </c>
      <c r="D561" s="486">
        <v>0.73523903564345194</v>
      </c>
      <c r="E561" s="487">
        <v>0.51918256336951807</v>
      </c>
      <c r="F561" s="486">
        <v>0</v>
      </c>
      <c r="G561" s="487">
        <v>0.29640964086487787</v>
      </c>
      <c r="H561" s="487">
        <v>0.37804807206862751</v>
      </c>
      <c r="I561" s="487">
        <v>0.50537592802271947</v>
      </c>
      <c r="J561" s="487">
        <v>0.50537592802271947</v>
      </c>
      <c r="K561" s="487">
        <v>0.50537592802271947</v>
      </c>
      <c r="L561" s="487">
        <v>0.50537592802271947</v>
      </c>
      <c r="M561" s="481">
        <v>0.20251848289407878</v>
      </c>
      <c r="N561" s="481">
        <v>0.20251848289407878</v>
      </c>
      <c r="O561" s="486">
        <v>0.20251848289407878</v>
      </c>
      <c r="P561" s="486">
        <v>0.36386878516508658</v>
      </c>
      <c r="Q561" s="488">
        <f t="shared" si="89"/>
        <v>0.2831936340295827</v>
      </c>
      <c r="R561" s="487">
        <f t="shared" si="90"/>
        <v>0.36386878516508658</v>
      </c>
      <c r="S561" s="489">
        <v>0</v>
      </c>
      <c r="T561" s="487">
        <f t="shared" si="98"/>
        <v>0.75385760357551213</v>
      </c>
      <c r="U561" s="487">
        <v>0</v>
      </c>
      <c r="V561" s="489">
        <f t="shared" si="91"/>
        <v>0.32748190664857796</v>
      </c>
      <c r="W561" s="489">
        <f t="shared" si="92"/>
        <v>0.29109502813206928</v>
      </c>
      <c r="X561" s="489">
        <f t="shared" si="93"/>
        <v>0.2547081496155606</v>
      </c>
      <c r="Y561" s="489">
        <f t="shared" si="94"/>
        <v>0.38206222442334092</v>
      </c>
      <c r="Z561" s="489">
        <f t="shared" si="95"/>
        <v>0.48515838022011548</v>
      </c>
      <c r="AA561" s="487">
        <v>0</v>
      </c>
      <c r="AB561" s="485">
        <v>0.93918108000919365</v>
      </c>
      <c r="AC561" s="485">
        <v>0.90125323638412924</v>
      </c>
      <c r="AD561" s="489">
        <f t="shared" si="96"/>
        <v>0</v>
      </c>
      <c r="AE561" s="489">
        <f t="shared" si="97"/>
        <v>0</v>
      </c>
    </row>
    <row r="562" spans="1:31" x14ac:dyDescent="0.2">
      <c r="A562" s="485">
        <v>0.60077652732573916</v>
      </c>
      <c r="B562" s="485">
        <f t="shared" si="88"/>
        <v>0.74057795982036922</v>
      </c>
      <c r="C562" s="486">
        <v>0.74983760133103305</v>
      </c>
      <c r="D562" s="486">
        <v>0.7313183183097054</v>
      </c>
      <c r="E562" s="487">
        <v>0.51651240836723022</v>
      </c>
      <c r="F562" s="486">
        <v>0</v>
      </c>
      <c r="G562" s="487">
        <v>0.29488519654808892</v>
      </c>
      <c r="H562" s="487">
        <v>0.37610376705664095</v>
      </c>
      <c r="I562" s="487">
        <v>0.50277673977711768</v>
      </c>
      <c r="J562" s="487">
        <v>0.50277673977711768</v>
      </c>
      <c r="K562" s="487">
        <v>0.50277673977711768</v>
      </c>
      <c r="L562" s="487">
        <v>0.50277673977711768</v>
      </c>
      <c r="M562" s="481">
        <v>0.20143176990541847</v>
      </c>
      <c r="N562" s="481">
        <v>0.20143176990541847</v>
      </c>
      <c r="O562" s="486">
        <v>0.20143176990541847</v>
      </c>
      <c r="P562" s="486">
        <v>0.361916267402973</v>
      </c>
      <c r="Q562" s="488">
        <f t="shared" si="89"/>
        <v>0.28167401865419572</v>
      </c>
      <c r="R562" s="487">
        <f t="shared" si="90"/>
        <v>0.361916267402973</v>
      </c>
      <c r="S562" s="489">
        <v>0</v>
      </c>
      <c r="T562" s="487">
        <f t="shared" si="98"/>
        <v>0.74983760133103305</v>
      </c>
      <c r="U562" s="487">
        <v>0</v>
      </c>
      <c r="V562" s="489">
        <f t="shared" si="91"/>
        <v>0.3257246406626757</v>
      </c>
      <c r="W562" s="489">
        <f t="shared" si="92"/>
        <v>0.2895330139223784</v>
      </c>
      <c r="X562" s="489">
        <f t="shared" si="93"/>
        <v>0.2533413871820811</v>
      </c>
      <c r="Y562" s="489">
        <f t="shared" si="94"/>
        <v>0.38001208077312165</v>
      </c>
      <c r="Z562" s="489">
        <f t="shared" si="95"/>
        <v>0.48255502320396404</v>
      </c>
      <c r="AA562" s="487">
        <v>0</v>
      </c>
      <c r="AB562" s="485">
        <v>0.93435091448218166</v>
      </c>
      <c r="AC562" s="485">
        <v>0.89661811920605783</v>
      </c>
      <c r="AD562" s="489">
        <f t="shared" si="96"/>
        <v>0</v>
      </c>
      <c r="AE562" s="489">
        <f t="shared" si="97"/>
        <v>0</v>
      </c>
    </row>
    <row r="563" spans="1:31" x14ac:dyDescent="0.2">
      <c r="A563" s="485">
        <v>0.59768672593665539</v>
      </c>
      <c r="B563" s="485">
        <f t="shared" si="88"/>
        <v>0.73662888734746113</v>
      </c>
      <c r="C563" s="486">
        <v>0.74583915256368671</v>
      </c>
      <c r="D563" s="486">
        <v>0.72741862213123565</v>
      </c>
      <c r="E563" s="487">
        <v>0.51385598596738191</v>
      </c>
      <c r="F563" s="486">
        <v>0</v>
      </c>
      <c r="G563" s="487">
        <v>0.29336859249745401</v>
      </c>
      <c r="H563" s="487">
        <v>0.37416946162475795</v>
      </c>
      <c r="I563" s="487">
        <v>0.5001909193616032</v>
      </c>
      <c r="J563" s="487">
        <v>0.5001909193616032</v>
      </c>
      <c r="K563" s="487">
        <v>0.5001909193616032</v>
      </c>
      <c r="L563" s="487">
        <v>0.5001909193616032</v>
      </c>
      <c r="M563" s="481">
        <v>0.20035091990526105</v>
      </c>
      <c r="N563" s="481">
        <v>0.20035091990526105</v>
      </c>
      <c r="O563" s="486">
        <v>0.20035091990526105</v>
      </c>
      <c r="P563" s="486">
        <v>0.35997428378309471</v>
      </c>
      <c r="Q563" s="488">
        <f t="shared" si="89"/>
        <v>0.28016260184417785</v>
      </c>
      <c r="R563" s="487">
        <f t="shared" si="90"/>
        <v>0.35997428378309471</v>
      </c>
      <c r="S563" s="489">
        <v>0</v>
      </c>
      <c r="T563" s="487">
        <f t="shared" si="98"/>
        <v>0.74583915256368671</v>
      </c>
      <c r="U563" s="487">
        <v>0</v>
      </c>
      <c r="V563" s="489">
        <f t="shared" si="91"/>
        <v>0.32397685540478527</v>
      </c>
      <c r="W563" s="489">
        <f t="shared" si="92"/>
        <v>0.28797942702647578</v>
      </c>
      <c r="X563" s="489">
        <f t="shared" si="93"/>
        <v>0.25198199864816628</v>
      </c>
      <c r="Y563" s="489">
        <f t="shared" si="94"/>
        <v>0.37797299797224948</v>
      </c>
      <c r="Z563" s="489">
        <f t="shared" si="95"/>
        <v>0.47996571171079294</v>
      </c>
      <c r="AA563" s="487">
        <v>0</v>
      </c>
      <c r="AB563" s="485">
        <v>0.92954559027652384</v>
      </c>
      <c r="AC563" s="485">
        <v>0.89200684029051591</v>
      </c>
      <c r="AD563" s="489">
        <f t="shared" si="96"/>
        <v>0</v>
      </c>
      <c r="AE563" s="489">
        <f t="shared" si="97"/>
        <v>0</v>
      </c>
    </row>
    <row r="564" spans="1:31" x14ac:dyDescent="0.2">
      <c r="A564" s="485">
        <v>0.59461281543580113</v>
      </c>
      <c r="B564" s="485">
        <f t="shared" si="88"/>
        <v>0.73270075852520145</v>
      </c>
      <c r="C564" s="486">
        <v>0.74186190931097473</v>
      </c>
      <c r="D564" s="486">
        <v>0.72353960773942805</v>
      </c>
      <c r="E564" s="487">
        <v>0.51121322554322302</v>
      </c>
      <c r="F564" s="486">
        <v>0</v>
      </c>
      <c r="G564" s="487">
        <v>0.29185978839023202</v>
      </c>
      <c r="H564" s="487">
        <v>0.37224510434503805</v>
      </c>
      <c r="I564" s="487">
        <v>0.49761839802437213</v>
      </c>
      <c r="J564" s="487">
        <v>0.49761839802437213</v>
      </c>
      <c r="K564" s="487">
        <v>0.49761839802437213</v>
      </c>
      <c r="L564" s="487">
        <v>0.49761839802437213</v>
      </c>
      <c r="M564" s="481">
        <v>0.19927583804685622</v>
      </c>
      <c r="N564" s="481">
        <v>0.19927583804685622</v>
      </c>
      <c r="O564" s="486">
        <v>0.19927583804685622</v>
      </c>
      <c r="P564" s="486">
        <v>0.35804266389250228</v>
      </c>
      <c r="Q564" s="488">
        <f t="shared" si="89"/>
        <v>0.27865925096967925</v>
      </c>
      <c r="R564" s="487">
        <f t="shared" si="90"/>
        <v>0.35804266389250228</v>
      </c>
      <c r="S564" s="489">
        <v>0</v>
      </c>
      <c r="T564" s="487">
        <f t="shared" si="98"/>
        <v>0.74186190931097473</v>
      </c>
      <c r="U564" s="487">
        <v>0</v>
      </c>
      <c r="V564" s="489">
        <f t="shared" si="91"/>
        <v>0.32223839750325206</v>
      </c>
      <c r="W564" s="489">
        <f t="shared" si="92"/>
        <v>0.28643413111400184</v>
      </c>
      <c r="X564" s="489">
        <f t="shared" si="93"/>
        <v>0.25062986472475157</v>
      </c>
      <c r="Y564" s="489">
        <f t="shared" si="94"/>
        <v>0.37594479708712741</v>
      </c>
      <c r="Z564" s="489">
        <f t="shared" si="95"/>
        <v>0.47739021852333641</v>
      </c>
      <c r="AA564" s="487">
        <v>0</v>
      </c>
      <c r="AB564" s="485">
        <v>0.92476497963443582</v>
      </c>
      <c r="AC564" s="485">
        <v>0.88741927703806567</v>
      </c>
      <c r="AD564" s="489">
        <f t="shared" si="96"/>
        <v>0</v>
      </c>
      <c r="AE564" s="489">
        <f t="shared" si="97"/>
        <v>0</v>
      </c>
    </row>
    <row r="565" spans="1:31" x14ac:dyDescent="0.2">
      <c r="A565" s="485">
        <v>0.59155471409612803</v>
      </c>
      <c r="B565" s="485">
        <f t="shared" si="88"/>
        <v>0.72879369059534749</v>
      </c>
      <c r="C565" s="486">
        <v>0.73790599028056014</v>
      </c>
      <c r="D565" s="486">
        <v>0.71968139091013483</v>
      </c>
      <c r="E565" s="487">
        <v>0.50858405683123675</v>
      </c>
      <c r="F565" s="486">
        <v>0</v>
      </c>
      <c r="G565" s="487">
        <v>0.29035874411106322</v>
      </c>
      <c r="H565" s="487">
        <v>0.37033064405403532</v>
      </c>
      <c r="I565" s="487">
        <v>0.49505910736721609</v>
      </c>
      <c r="J565" s="487">
        <v>0.49505910736721609</v>
      </c>
      <c r="K565" s="487">
        <v>0.49505910736721609</v>
      </c>
      <c r="L565" s="487">
        <v>0.49505910736721609</v>
      </c>
      <c r="M565" s="481">
        <v>0.19820655642516649</v>
      </c>
      <c r="N565" s="481">
        <v>0.19820655642516649</v>
      </c>
      <c r="O565" s="486">
        <v>0.19820655642516649</v>
      </c>
      <c r="P565" s="486">
        <v>0.35612146539682193</v>
      </c>
      <c r="Q565" s="488">
        <f t="shared" si="89"/>
        <v>0.27716401091099419</v>
      </c>
      <c r="R565" s="487">
        <f t="shared" si="90"/>
        <v>0.35612146539682193</v>
      </c>
      <c r="S565" s="489">
        <v>0</v>
      </c>
      <c r="T565" s="487">
        <f t="shared" si="98"/>
        <v>0.73790599028056014</v>
      </c>
      <c r="U565" s="487">
        <v>0</v>
      </c>
      <c r="V565" s="489">
        <f t="shared" si="91"/>
        <v>0.32050931885713974</v>
      </c>
      <c r="W565" s="489">
        <f t="shared" si="92"/>
        <v>0.28489717231745754</v>
      </c>
      <c r="X565" s="489">
        <f t="shared" si="93"/>
        <v>0.24928502577777534</v>
      </c>
      <c r="Y565" s="489">
        <f t="shared" si="94"/>
        <v>0.37392753866666306</v>
      </c>
      <c r="Z565" s="489">
        <f t="shared" si="95"/>
        <v>0.47482862052909591</v>
      </c>
      <c r="AA565" s="487">
        <v>0</v>
      </c>
      <c r="AB565" s="485">
        <v>0.92000895545518535</v>
      </c>
      <c r="AC565" s="485">
        <v>0.88285530747979424</v>
      </c>
      <c r="AD565" s="489">
        <f t="shared" si="96"/>
        <v>0</v>
      </c>
      <c r="AE565" s="489">
        <f t="shared" si="97"/>
        <v>0</v>
      </c>
    </row>
    <row r="566" spans="1:31" x14ac:dyDescent="0.2">
      <c r="A566" s="485">
        <v>0.58851234061067226</v>
      </c>
      <c r="B566" s="485">
        <f t="shared" si="88"/>
        <v>0.72484386344362539</v>
      </c>
      <c r="C566" s="486">
        <v>0.73390677739845145</v>
      </c>
      <c r="D566" s="486">
        <v>0.71578094948879945</v>
      </c>
      <c r="E566" s="487">
        <v>0.50596840992927172</v>
      </c>
      <c r="F566" s="486">
        <v>0</v>
      </c>
      <c r="G566" s="487">
        <v>0.2888654197509023</v>
      </c>
      <c r="H566" s="487">
        <v>0.36842602985143791</v>
      </c>
      <c r="I566" s="487">
        <v>0.49251297934370436</v>
      </c>
      <c r="J566" s="487">
        <v>0.49251297934370436</v>
      </c>
      <c r="K566" s="487">
        <v>0.49251297934370436</v>
      </c>
      <c r="L566" s="487">
        <v>0.49251297934370436</v>
      </c>
      <c r="M566" s="481">
        <v>0.1971256090268734</v>
      </c>
      <c r="N566" s="481">
        <v>0.1971256090268734</v>
      </c>
      <c r="O566" s="486">
        <v>0.1971256090268734</v>
      </c>
      <c r="P566" s="486">
        <v>0.35417930677987236</v>
      </c>
      <c r="Q566" s="488">
        <f t="shared" si="89"/>
        <v>0.27565245790337289</v>
      </c>
      <c r="R566" s="487">
        <f t="shared" si="90"/>
        <v>0.35417930677987236</v>
      </c>
      <c r="S566" s="489">
        <v>0</v>
      </c>
      <c r="T566" s="487">
        <f t="shared" si="98"/>
        <v>0.73390677739845145</v>
      </c>
      <c r="U566" s="487">
        <v>0</v>
      </c>
      <c r="V566" s="489">
        <f t="shared" si="91"/>
        <v>0.31876137610188515</v>
      </c>
      <c r="W566" s="489">
        <f t="shared" si="92"/>
        <v>0.28334344542389789</v>
      </c>
      <c r="X566" s="489">
        <f t="shared" si="93"/>
        <v>0.24792551474591062</v>
      </c>
      <c r="Y566" s="489">
        <f t="shared" si="94"/>
        <v>0.37188827211886599</v>
      </c>
      <c r="Z566" s="489">
        <f t="shared" si="95"/>
        <v>0.47223907570649648</v>
      </c>
      <c r="AA566" s="487">
        <v>0</v>
      </c>
      <c r="AB566" s="485">
        <v>0.91527739129171382</v>
      </c>
      <c r="AC566" s="485">
        <v>0.8783148102740711</v>
      </c>
      <c r="AD566" s="489">
        <f t="shared" si="96"/>
        <v>0</v>
      </c>
      <c r="AE566" s="489">
        <f t="shared" si="97"/>
        <v>0</v>
      </c>
    </row>
    <row r="567" spans="1:31" x14ac:dyDescent="0.2">
      <c r="A567" s="485">
        <v>0.58548561409133248</v>
      </c>
      <c r="B567" s="485">
        <f t="shared" si="88"/>
        <v>0.72097857914574259</v>
      </c>
      <c r="C567" s="486">
        <v>0.72999316443177598</v>
      </c>
      <c r="D567" s="486">
        <v>0.7119639938597091</v>
      </c>
      <c r="E567" s="487">
        <v>0.50336621529468284</v>
      </c>
      <c r="F567" s="486">
        <v>0</v>
      </c>
      <c r="G567" s="487">
        <v>0.28737977560595751</v>
      </c>
      <c r="H567" s="487">
        <v>0.36653121109871484</v>
      </c>
      <c r="I567" s="487">
        <v>0.48997994625737407</v>
      </c>
      <c r="J567" s="487">
        <v>0.48997994625737407</v>
      </c>
      <c r="K567" s="487">
        <v>0.48997994625737407</v>
      </c>
      <c r="L567" s="487">
        <v>0.48997994625737407</v>
      </c>
      <c r="M567" s="481">
        <v>0.19606783416768137</v>
      </c>
      <c r="N567" s="481">
        <v>0.19606783416768137</v>
      </c>
      <c r="O567" s="486">
        <v>0.19606783416768137</v>
      </c>
      <c r="P567" s="486">
        <v>0.35227878270181218</v>
      </c>
      <c r="Q567" s="488">
        <f t="shared" si="89"/>
        <v>0.27417330843474674</v>
      </c>
      <c r="R567" s="487">
        <f t="shared" si="90"/>
        <v>0.35227878270181218</v>
      </c>
      <c r="S567" s="489">
        <v>0</v>
      </c>
      <c r="T567" s="487">
        <f t="shared" si="98"/>
        <v>0.72999316443177598</v>
      </c>
      <c r="U567" s="487">
        <v>0</v>
      </c>
      <c r="V567" s="489">
        <f t="shared" si="91"/>
        <v>0.31705090443163098</v>
      </c>
      <c r="W567" s="489">
        <f t="shared" si="92"/>
        <v>0.28182302616144977</v>
      </c>
      <c r="X567" s="489">
        <f t="shared" si="93"/>
        <v>0.24659514789126852</v>
      </c>
      <c r="Y567" s="489">
        <f t="shared" si="94"/>
        <v>0.3698927218369028</v>
      </c>
      <c r="Z567" s="489">
        <f t="shared" si="95"/>
        <v>0.46970504360241622</v>
      </c>
      <c r="AA567" s="487">
        <v>0</v>
      </c>
      <c r="AB567" s="485">
        <v>0.91057016134727375</v>
      </c>
      <c r="AC567" s="485">
        <v>0.87379766470332199</v>
      </c>
      <c r="AD567" s="489">
        <f t="shared" si="96"/>
        <v>0</v>
      </c>
      <c r="AE567" s="489">
        <f t="shared" si="97"/>
        <v>0</v>
      </c>
    </row>
    <row r="568" spans="1:31" x14ac:dyDescent="0.2">
      <c r="A568" s="485">
        <v>0.58247445406520271</v>
      </c>
      <c r="B568" s="485">
        <f t="shared" si="88"/>
        <v>0.71713401879567285</v>
      </c>
      <c r="C568" s="486">
        <v>0.72610053452989798</v>
      </c>
      <c r="D568" s="486">
        <v>0.70816750306144771</v>
      </c>
      <c r="E568" s="487">
        <v>0.50077740374248281</v>
      </c>
      <c r="F568" s="486">
        <v>0</v>
      </c>
      <c r="G568" s="487">
        <v>0.28590177217663487</v>
      </c>
      <c r="H568" s="487">
        <v>0.36464613741776941</v>
      </c>
      <c r="I568" s="487">
        <v>0.48745994075993088</v>
      </c>
      <c r="J568" s="487">
        <v>0.48745994075993088</v>
      </c>
      <c r="K568" s="487">
        <v>0.48745994075993088</v>
      </c>
      <c r="L568" s="487">
        <v>0.48745994075993088</v>
      </c>
      <c r="M568" s="481">
        <v>0.19501576617120539</v>
      </c>
      <c r="N568" s="481">
        <v>0.19501576617120539</v>
      </c>
      <c r="O568" s="486">
        <v>0.19501576617120539</v>
      </c>
      <c r="P568" s="486">
        <v>0.35038851225183576</v>
      </c>
      <c r="Q568" s="488">
        <f t="shared" si="89"/>
        <v>0.27270213921152059</v>
      </c>
      <c r="R568" s="487">
        <f t="shared" si="90"/>
        <v>0.35038851225183576</v>
      </c>
      <c r="S568" s="489">
        <v>0</v>
      </c>
      <c r="T568" s="487">
        <f t="shared" si="98"/>
        <v>0.72610053452989798</v>
      </c>
      <c r="U568" s="487">
        <v>0</v>
      </c>
      <c r="V568" s="489">
        <f t="shared" si="91"/>
        <v>0.31534966102665218</v>
      </c>
      <c r="W568" s="489">
        <f t="shared" si="92"/>
        <v>0.28031080980146861</v>
      </c>
      <c r="X568" s="489">
        <f t="shared" si="93"/>
        <v>0.245271958576285</v>
      </c>
      <c r="Y568" s="489">
        <f t="shared" si="94"/>
        <v>0.36790793786442755</v>
      </c>
      <c r="Z568" s="489">
        <f t="shared" si="95"/>
        <v>0.4671846830024477</v>
      </c>
      <c r="AA568" s="487">
        <v>0</v>
      </c>
      <c r="AB568" s="485">
        <v>0.90588714047208485</v>
      </c>
      <c r="AC568" s="485">
        <v>0.86930375067081933</v>
      </c>
      <c r="AD568" s="489">
        <f t="shared" si="96"/>
        <v>0</v>
      </c>
      <c r="AE568" s="489">
        <f t="shared" si="97"/>
        <v>0</v>
      </c>
    </row>
    <row r="569" spans="1:31" x14ac:dyDescent="0.2">
      <c r="A569" s="485">
        <v>0.57947878047375712</v>
      </c>
      <c r="B569" s="485">
        <f t="shared" si="88"/>
        <v>0.71330984782296214</v>
      </c>
      <c r="C569" s="486">
        <v>0.72222854893914057</v>
      </c>
      <c r="D569" s="486">
        <v>0.70439114670678371</v>
      </c>
      <c r="E569" s="487">
        <v>0.49820190644350287</v>
      </c>
      <c r="F569" s="486">
        <v>0</v>
      </c>
      <c r="G569" s="487">
        <v>0.28443137016648823</v>
      </c>
      <c r="H569" s="487">
        <v>0.36277075868960018</v>
      </c>
      <c r="I569" s="487">
        <v>0.48495289584945789</v>
      </c>
      <c r="J569" s="487">
        <v>0.48495289584945789</v>
      </c>
      <c r="K569" s="487">
        <v>0.48495289584945789</v>
      </c>
      <c r="L569" s="487">
        <v>0.48495289584945789</v>
      </c>
      <c r="M569" s="481">
        <v>0.19396931271637372</v>
      </c>
      <c r="N569" s="481">
        <v>0.19396931271637372</v>
      </c>
      <c r="O569" s="486">
        <v>0.19396931271637372</v>
      </c>
      <c r="P569" s="486">
        <v>0.348508329554928</v>
      </c>
      <c r="Q569" s="488">
        <f t="shared" si="89"/>
        <v>0.27123882113565084</v>
      </c>
      <c r="R569" s="487">
        <f t="shared" si="90"/>
        <v>0.348508329554928</v>
      </c>
      <c r="S569" s="489">
        <v>0</v>
      </c>
      <c r="T569" s="487">
        <f t="shared" si="98"/>
        <v>0.72222854893914057</v>
      </c>
      <c r="U569" s="487">
        <v>0</v>
      </c>
      <c r="V569" s="489">
        <f t="shared" si="91"/>
        <v>0.3136574965994352</v>
      </c>
      <c r="W569" s="489">
        <f t="shared" si="92"/>
        <v>0.27880666364394241</v>
      </c>
      <c r="X569" s="489">
        <f t="shared" si="93"/>
        <v>0.24395583068844959</v>
      </c>
      <c r="Y569" s="489">
        <f t="shared" si="94"/>
        <v>0.36593374603267437</v>
      </c>
      <c r="Z569" s="489">
        <f t="shared" si="95"/>
        <v>0.46467777273990402</v>
      </c>
      <c r="AA569" s="487">
        <v>0</v>
      </c>
      <c r="AB569" s="485">
        <v>0.90122820416000637</v>
      </c>
      <c r="AC569" s="485">
        <v>0.86483294869748939</v>
      </c>
      <c r="AD569" s="489">
        <f t="shared" si="96"/>
        <v>0</v>
      </c>
      <c r="AE569" s="489">
        <f t="shared" si="97"/>
        <v>0</v>
      </c>
    </row>
    <row r="570" spans="1:31" x14ac:dyDescent="0.2">
      <c r="A570" s="485">
        <v>0.57649851366999794</v>
      </c>
      <c r="B570" s="485">
        <f t="shared" si="88"/>
        <v>0.70950618036656776</v>
      </c>
      <c r="C570" s="486">
        <v>0.71837732322556991</v>
      </c>
      <c r="D570" s="486">
        <v>0.70063503750756562</v>
      </c>
      <c r="E570" s="487">
        <v>0.49563965492256223</v>
      </c>
      <c r="F570" s="486">
        <v>0</v>
      </c>
      <c r="G570" s="487">
        <v>0.28296853048117432</v>
      </c>
      <c r="H570" s="487">
        <v>0.36090502505296818</v>
      </c>
      <c r="I570" s="487">
        <v>0.48245874486863444</v>
      </c>
      <c r="J570" s="487">
        <v>0.48245874486863444</v>
      </c>
      <c r="K570" s="487">
        <v>0.48245874486863444</v>
      </c>
      <c r="L570" s="487">
        <v>0.48245874486863444</v>
      </c>
      <c r="M570" s="481">
        <v>0.19292850504349046</v>
      </c>
      <c r="N570" s="481">
        <v>0.19292850504349046</v>
      </c>
      <c r="O570" s="486">
        <v>0.19292850504349046</v>
      </c>
      <c r="P570" s="486">
        <v>0.34663829074113445</v>
      </c>
      <c r="Q570" s="488">
        <f t="shared" si="89"/>
        <v>0.26978339789231243</v>
      </c>
      <c r="R570" s="487">
        <f t="shared" si="90"/>
        <v>0.34663829074113445</v>
      </c>
      <c r="S570" s="489">
        <v>0</v>
      </c>
      <c r="T570" s="487">
        <f t="shared" si="98"/>
        <v>0.71837732322556991</v>
      </c>
      <c r="U570" s="487">
        <v>0</v>
      </c>
      <c r="V570" s="489">
        <f t="shared" si="91"/>
        <v>0.31197446166702103</v>
      </c>
      <c r="W570" s="489">
        <f t="shared" si="92"/>
        <v>0.27731063259290756</v>
      </c>
      <c r="X570" s="489">
        <f t="shared" si="93"/>
        <v>0.24264680351879409</v>
      </c>
      <c r="Y570" s="489">
        <f t="shared" si="94"/>
        <v>0.36397020527819118</v>
      </c>
      <c r="Z570" s="489">
        <f t="shared" si="95"/>
        <v>0.46218438765484593</v>
      </c>
      <c r="AA570" s="487">
        <v>0</v>
      </c>
      <c r="AB570" s="485">
        <v>0.89659322854522705</v>
      </c>
      <c r="AC570" s="485">
        <v>0.86038513991873533</v>
      </c>
      <c r="AD570" s="489">
        <f t="shared" si="96"/>
        <v>0</v>
      </c>
      <c r="AE570" s="489">
        <f t="shared" si="97"/>
        <v>0</v>
      </c>
    </row>
    <row r="571" spans="1:31" x14ac:dyDescent="0.2">
      <c r="A571" s="485">
        <v>0.57353357441682606</v>
      </c>
      <c r="B571" s="485">
        <f t="shared" si="88"/>
        <v>0.70566088531024374</v>
      </c>
      <c r="C571" s="486">
        <v>0.71448394943121152</v>
      </c>
      <c r="D571" s="486">
        <v>0.69683782118927606</v>
      </c>
      <c r="E571" s="487">
        <v>0.49309058105664783</v>
      </c>
      <c r="F571" s="486">
        <v>0</v>
      </c>
      <c r="G571" s="487">
        <v>0.28151321422741321</v>
      </c>
      <c r="H571" s="487">
        <v>0.35904888690307118</v>
      </c>
      <c r="I571" s="487">
        <v>0.47997742150296374</v>
      </c>
      <c r="J571" s="487">
        <v>0.47997742150296374</v>
      </c>
      <c r="K571" s="487">
        <v>0.47997742150296374</v>
      </c>
      <c r="L571" s="487">
        <v>0.47997742150296374</v>
      </c>
      <c r="M571" s="481">
        <v>0.19187634224249817</v>
      </c>
      <c r="N571" s="481">
        <v>0.19187634224249817</v>
      </c>
      <c r="O571" s="486">
        <v>0.19187634224249817</v>
      </c>
      <c r="P571" s="486">
        <v>0.34474784995409197</v>
      </c>
      <c r="Q571" s="488">
        <f t="shared" si="89"/>
        <v>0.26831209609829509</v>
      </c>
      <c r="R571" s="487">
        <f t="shared" si="90"/>
        <v>0.34474784995409197</v>
      </c>
      <c r="S571" s="489">
        <v>0</v>
      </c>
      <c r="T571" s="487">
        <f t="shared" si="98"/>
        <v>0.71448394943121152</v>
      </c>
      <c r="U571" s="487">
        <v>0</v>
      </c>
      <c r="V571" s="489">
        <f t="shared" si="91"/>
        <v>0.31027306495868279</v>
      </c>
      <c r="W571" s="489">
        <f t="shared" si="92"/>
        <v>0.27579827996327361</v>
      </c>
      <c r="X571" s="489">
        <f t="shared" si="93"/>
        <v>0.24132349496786437</v>
      </c>
      <c r="Y571" s="489">
        <f t="shared" si="94"/>
        <v>0.36198524245179658</v>
      </c>
      <c r="Z571" s="489">
        <f t="shared" si="95"/>
        <v>0.45966379993878925</v>
      </c>
      <c r="AA571" s="487">
        <v>0</v>
      </c>
      <c r="AB571" s="485">
        <v>0.89198209039897169</v>
      </c>
      <c r="AC571" s="485">
        <v>0.85596020608127743</v>
      </c>
      <c r="AD571" s="489">
        <f t="shared" si="96"/>
        <v>0</v>
      </c>
      <c r="AE571" s="489">
        <f t="shared" si="97"/>
        <v>0</v>
      </c>
    </row>
    <row r="572" spans="1:31" x14ac:dyDescent="0.2">
      <c r="A572" s="485">
        <v>0.57058388388378078</v>
      </c>
      <c r="B572" s="485">
        <f t="shared" si="88"/>
        <v>0.70202084756135874</v>
      </c>
      <c r="C572" s="486">
        <v>0.71079839933053013</v>
      </c>
      <c r="D572" s="486">
        <v>0.69324329579218735</v>
      </c>
      <c r="E572" s="487">
        <v>0.49055461707310338</v>
      </c>
      <c r="F572" s="486">
        <v>0</v>
      </c>
      <c r="G572" s="487">
        <v>0.28006538271195452</v>
      </c>
      <c r="H572" s="487">
        <v>0.35720229489022504</v>
      </c>
      <c r="I572" s="487">
        <v>0.47750885977900948</v>
      </c>
      <c r="J572" s="487">
        <v>0.47750885977900948</v>
      </c>
      <c r="K572" s="487">
        <v>0.47750885977900948</v>
      </c>
      <c r="L572" s="487">
        <v>0.47750885977900948</v>
      </c>
      <c r="M572" s="481">
        <v>0.19088037556602674</v>
      </c>
      <c r="N572" s="481">
        <v>0.19088037556602674</v>
      </c>
      <c r="O572" s="486">
        <v>0.19088037556602674</v>
      </c>
      <c r="P572" s="486">
        <v>0.34295837780590227</v>
      </c>
      <c r="Q572" s="488">
        <f t="shared" si="89"/>
        <v>0.26691937668596449</v>
      </c>
      <c r="R572" s="487">
        <f t="shared" si="90"/>
        <v>0.34295837780590227</v>
      </c>
      <c r="S572" s="489">
        <v>0</v>
      </c>
      <c r="T572" s="487">
        <f t="shared" si="98"/>
        <v>0.71079839933053013</v>
      </c>
      <c r="U572" s="487">
        <v>0</v>
      </c>
      <c r="V572" s="489">
        <f t="shared" si="91"/>
        <v>0.30866254002531207</v>
      </c>
      <c r="W572" s="489">
        <f t="shared" si="92"/>
        <v>0.27436670224472182</v>
      </c>
      <c r="X572" s="489">
        <f t="shared" si="93"/>
        <v>0.24007086446413156</v>
      </c>
      <c r="Y572" s="489">
        <f t="shared" si="94"/>
        <v>0.36010629669619737</v>
      </c>
      <c r="Z572" s="489">
        <f t="shared" si="95"/>
        <v>0.45727783707453634</v>
      </c>
      <c r="AA572" s="487">
        <v>0</v>
      </c>
      <c r="AB572" s="485">
        <v>0.88739466712622517</v>
      </c>
      <c r="AC572" s="485">
        <v>0.85155802954000859</v>
      </c>
      <c r="AD572" s="489">
        <f t="shared" si="96"/>
        <v>0</v>
      </c>
      <c r="AE572" s="489">
        <f t="shared" si="97"/>
        <v>0</v>
      </c>
    </row>
    <row r="573" spans="1:31" x14ac:dyDescent="0.2">
      <c r="A573" s="485">
        <v>0.56764936364744789</v>
      </c>
      <c r="B573" s="485">
        <f t="shared" si="88"/>
        <v>0.69839990293593435</v>
      </c>
      <c r="C573" s="486">
        <v>0.7071321810796668</v>
      </c>
      <c r="D573" s="486">
        <v>0.68966762479220189</v>
      </c>
      <c r="E573" s="487">
        <v>0.48803169554782699</v>
      </c>
      <c r="F573" s="486">
        <v>0</v>
      </c>
      <c r="G573" s="487">
        <v>0.27862499744054836</v>
      </c>
      <c r="H573" s="487">
        <v>0.35536519991855159</v>
      </c>
      <c r="I573" s="487">
        <v>0.47505299406264223</v>
      </c>
      <c r="J573" s="487">
        <v>0.47505299406264223</v>
      </c>
      <c r="K573" s="487">
        <v>0.47505299406264223</v>
      </c>
      <c r="L573" s="487">
        <v>0.47505299406264223</v>
      </c>
      <c r="M573" s="481">
        <v>0.18988966578328426</v>
      </c>
      <c r="N573" s="481">
        <v>0.18988966578328426</v>
      </c>
      <c r="O573" s="486">
        <v>0.18988966578328426</v>
      </c>
      <c r="P573" s="486">
        <v>0.34117835081801384</v>
      </c>
      <c r="Q573" s="488">
        <f t="shared" si="89"/>
        <v>0.26553400830064905</v>
      </c>
      <c r="R573" s="487">
        <f t="shared" si="90"/>
        <v>0.34117835081801384</v>
      </c>
      <c r="S573" s="489">
        <v>0</v>
      </c>
      <c r="T573" s="487">
        <f t="shared" si="98"/>
        <v>0.7071321810796668</v>
      </c>
      <c r="U573" s="487">
        <v>0</v>
      </c>
      <c r="V573" s="489">
        <f t="shared" si="91"/>
        <v>0.30706051573621246</v>
      </c>
      <c r="W573" s="489">
        <f t="shared" si="92"/>
        <v>0.27294268065441107</v>
      </c>
      <c r="X573" s="489">
        <f t="shared" si="93"/>
        <v>0.23882484557260966</v>
      </c>
      <c r="Y573" s="489">
        <f t="shared" si="94"/>
        <v>0.35823726835891456</v>
      </c>
      <c r="Z573" s="489">
        <f t="shared" si="95"/>
        <v>0.45490446775735183</v>
      </c>
      <c r="AA573" s="487">
        <v>0</v>
      </c>
      <c r="AB573" s="485">
        <v>0.88283083676247298</v>
      </c>
      <c r="AC573" s="485">
        <v>0.84717849325486694</v>
      </c>
      <c r="AD573" s="489">
        <f t="shared" si="96"/>
        <v>0</v>
      </c>
      <c r="AE573" s="489">
        <f t="shared" si="97"/>
        <v>0</v>
      </c>
    </row>
    <row r="574" spans="1:31" x14ac:dyDescent="0.2">
      <c r="A574" s="485">
        <v>0.56472993568616225</v>
      </c>
      <c r="B574" s="485">
        <f t="shared" si="88"/>
        <v>0.69467563304195146</v>
      </c>
      <c r="C574" s="486">
        <v>0.70336134565716646</v>
      </c>
      <c r="D574" s="486">
        <v>0.68598992042673657</v>
      </c>
      <c r="E574" s="487">
        <v>0.48552174940347903</v>
      </c>
      <c r="F574" s="486">
        <v>0</v>
      </c>
      <c r="G574" s="487">
        <v>0.27719202011692218</v>
      </c>
      <c r="H574" s="487">
        <v>0.35353755314467306</v>
      </c>
      <c r="I574" s="487">
        <v>0.47260975905729385</v>
      </c>
      <c r="J574" s="487">
        <v>0.47260975905729385</v>
      </c>
      <c r="K574" s="487">
        <v>0.47260975905729385</v>
      </c>
      <c r="L574" s="487">
        <v>0.47260975905729385</v>
      </c>
      <c r="M574" s="481">
        <v>0.1888707189529992</v>
      </c>
      <c r="N574" s="481">
        <v>0.1888707189529992</v>
      </c>
      <c r="O574" s="486">
        <v>0.1888707189529992</v>
      </c>
      <c r="P574" s="486">
        <v>0.33934758979321611</v>
      </c>
      <c r="Q574" s="488">
        <f t="shared" si="89"/>
        <v>0.26410915437310767</v>
      </c>
      <c r="R574" s="487">
        <f t="shared" si="90"/>
        <v>0.33934758979321611</v>
      </c>
      <c r="S574" s="489">
        <v>0</v>
      </c>
      <c r="T574" s="487">
        <f t="shared" si="98"/>
        <v>0.70336134565716646</v>
      </c>
      <c r="U574" s="487">
        <v>0</v>
      </c>
      <c r="V574" s="489">
        <f t="shared" si="91"/>
        <v>0.30541283081389453</v>
      </c>
      <c r="W574" s="489">
        <f t="shared" si="92"/>
        <v>0.2714780718345729</v>
      </c>
      <c r="X574" s="489">
        <f t="shared" si="93"/>
        <v>0.23754331285525127</v>
      </c>
      <c r="Y574" s="489">
        <f t="shared" si="94"/>
        <v>0.35631496928287693</v>
      </c>
      <c r="Z574" s="489">
        <f t="shared" si="95"/>
        <v>0.45246345305762148</v>
      </c>
      <c r="AA574" s="487">
        <v>0</v>
      </c>
      <c r="AB574" s="485">
        <v>0.87829047797045834</v>
      </c>
      <c r="AC574" s="485">
        <v>0.84282148078772423</v>
      </c>
      <c r="AD574" s="489">
        <f t="shared" si="96"/>
        <v>0</v>
      </c>
      <c r="AE574" s="489">
        <f t="shared" si="97"/>
        <v>0</v>
      </c>
    </row>
    <row r="575" spans="1:31" x14ac:dyDescent="0.2">
      <c r="A575" s="485">
        <v>0.56182552238041539</v>
      </c>
      <c r="B575" s="485">
        <f t="shared" si="88"/>
        <v>0.69097133103880881</v>
      </c>
      <c r="C575" s="486">
        <v>0.69961072778931099</v>
      </c>
      <c r="D575" s="486">
        <v>0.68233193428830663</v>
      </c>
      <c r="E575" s="487">
        <v>0.48302471190769841</v>
      </c>
      <c r="F575" s="486">
        <v>0</v>
      </c>
      <c r="G575" s="487">
        <v>0.2757664126417621</v>
      </c>
      <c r="H575" s="487">
        <v>0.35171930597641393</v>
      </c>
      <c r="I575" s="487">
        <v>0.47017908980222173</v>
      </c>
      <c r="J575" s="487">
        <v>0.47017908980222173</v>
      </c>
      <c r="K575" s="487">
        <v>0.47017908980222173</v>
      </c>
      <c r="L575" s="487">
        <v>0.47017908980222173</v>
      </c>
      <c r="M575" s="481">
        <v>0.18785726950207135</v>
      </c>
      <c r="N575" s="481">
        <v>0.18785726950207135</v>
      </c>
      <c r="O575" s="486">
        <v>0.18785726950207135</v>
      </c>
      <c r="P575" s="486">
        <v>0.33752670601379242</v>
      </c>
      <c r="Q575" s="488">
        <f t="shared" si="89"/>
        <v>0.2626919877579319</v>
      </c>
      <c r="R575" s="487">
        <f t="shared" si="90"/>
        <v>0.33752670601379242</v>
      </c>
      <c r="S575" s="489">
        <v>0</v>
      </c>
      <c r="T575" s="487">
        <f t="shared" si="98"/>
        <v>0.69961072778931099</v>
      </c>
      <c r="U575" s="487">
        <v>0</v>
      </c>
      <c r="V575" s="489">
        <f t="shared" si="91"/>
        <v>0.30377403541241321</v>
      </c>
      <c r="W575" s="489">
        <f t="shared" si="92"/>
        <v>0.27002136481103395</v>
      </c>
      <c r="X575" s="489">
        <f t="shared" si="93"/>
        <v>0.23626869420965468</v>
      </c>
      <c r="Y575" s="489">
        <f t="shared" si="94"/>
        <v>0.35440304131448208</v>
      </c>
      <c r="Z575" s="489">
        <f t="shared" si="95"/>
        <v>0.45003560801838988</v>
      </c>
      <c r="AA575" s="487">
        <v>0</v>
      </c>
      <c r="AB575" s="485">
        <v>0.87377347003695682</v>
      </c>
      <c r="AC575" s="485">
        <v>0.83848687629928964</v>
      </c>
      <c r="AD575" s="489">
        <f t="shared" si="96"/>
        <v>0</v>
      </c>
      <c r="AE575" s="489">
        <f t="shared" si="97"/>
        <v>0</v>
      </c>
    </row>
    <row r="576" spans="1:31" x14ac:dyDescent="0.2">
      <c r="A576" s="485">
        <v>0.55893604650959605</v>
      </c>
      <c r="B576" s="485">
        <f t="shared" si="88"/>
        <v>0.68728667456194636</v>
      </c>
      <c r="C576" s="486">
        <v>0.69588000108093107</v>
      </c>
      <c r="D576" s="486">
        <v>0.67869334804296166</v>
      </c>
      <c r="E576" s="487">
        <v>0.48054051667132835</v>
      </c>
      <c r="F576" s="486">
        <v>0</v>
      </c>
      <c r="G576" s="487">
        <v>0.27434813711170059</v>
      </c>
      <c r="H576" s="487">
        <v>0.34991041007150847</v>
      </c>
      <c r="I576" s="487">
        <v>0.46776092167078137</v>
      </c>
      <c r="J576" s="487">
        <v>0.46776092167078137</v>
      </c>
      <c r="K576" s="487">
        <v>0.46776092167078137</v>
      </c>
      <c r="L576" s="487">
        <v>0.46776092167078137</v>
      </c>
      <c r="M576" s="481">
        <v>0.18684922849828337</v>
      </c>
      <c r="N576" s="481">
        <v>0.18684922849828337</v>
      </c>
      <c r="O576" s="486">
        <v>0.18684922849828337</v>
      </c>
      <c r="P576" s="486">
        <v>0.33571553969354706</v>
      </c>
      <c r="Q576" s="488">
        <f t="shared" si="89"/>
        <v>0.2612823840959152</v>
      </c>
      <c r="R576" s="487">
        <f t="shared" si="90"/>
        <v>0.33571553969354706</v>
      </c>
      <c r="S576" s="489">
        <v>0</v>
      </c>
      <c r="T576" s="487">
        <f t="shared" si="98"/>
        <v>0.69588000108093107</v>
      </c>
      <c r="U576" s="487">
        <v>0</v>
      </c>
      <c r="V576" s="489">
        <f t="shared" si="91"/>
        <v>0.30214398572419238</v>
      </c>
      <c r="W576" s="489">
        <f t="shared" si="92"/>
        <v>0.26857243175483764</v>
      </c>
      <c r="X576" s="489">
        <f t="shared" si="93"/>
        <v>0.23500087778548293</v>
      </c>
      <c r="Y576" s="489">
        <f t="shared" si="94"/>
        <v>0.35250131667822443</v>
      </c>
      <c r="Z576" s="489">
        <f t="shared" si="95"/>
        <v>0.44762071959139604</v>
      </c>
      <c r="AA576" s="487">
        <v>0</v>
      </c>
      <c r="AB576" s="485">
        <v>0.86927969286956641</v>
      </c>
      <c r="AC576" s="485">
        <v>0.83417456454603023</v>
      </c>
      <c r="AD576" s="489">
        <f t="shared" si="96"/>
        <v>0</v>
      </c>
      <c r="AE576" s="489">
        <f t="shared" si="97"/>
        <v>0</v>
      </c>
    </row>
    <row r="577" spans="1:31" x14ac:dyDescent="0.2">
      <c r="A577" s="485">
        <v>0.55606143125036034</v>
      </c>
      <c r="B577" s="485">
        <f t="shared" si="88"/>
        <v>0.6836217735862713</v>
      </c>
      <c r="C577" s="486">
        <v>0.69216927688197893</v>
      </c>
      <c r="D577" s="486">
        <v>0.67507427029056366</v>
      </c>
      <c r="E577" s="487">
        <v>0.47806909764665151</v>
      </c>
      <c r="F577" s="486">
        <v>0</v>
      </c>
      <c r="G577" s="487">
        <v>0.27293715581830807</v>
      </c>
      <c r="H577" s="487">
        <v>0.34811081733631583</v>
      </c>
      <c r="I577" s="487">
        <v>0.4653551903687082</v>
      </c>
      <c r="J577" s="487">
        <v>0.4653551903687082</v>
      </c>
      <c r="K577" s="487">
        <v>0.4653551903687082</v>
      </c>
      <c r="L577" s="487">
        <v>0.4653551903687082</v>
      </c>
      <c r="M577" s="481">
        <v>0.18584662603519328</v>
      </c>
      <c r="N577" s="481">
        <v>0.18584662603519328</v>
      </c>
      <c r="O577" s="486">
        <v>0.18584662603519328</v>
      </c>
      <c r="P577" s="486">
        <v>0.33391414490214477</v>
      </c>
      <c r="Q577" s="488">
        <f t="shared" si="89"/>
        <v>0.25988038546866904</v>
      </c>
      <c r="R577" s="487">
        <f t="shared" si="90"/>
        <v>0.33391414490214477</v>
      </c>
      <c r="S577" s="489">
        <v>0</v>
      </c>
      <c r="T577" s="487">
        <f t="shared" si="98"/>
        <v>0.69216927688197893</v>
      </c>
      <c r="U577" s="487">
        <v>0</v>
      </c>
      <c r="V577" s="489">
        <f t="shared" si="91"/>
        <v>0.30052273041193028</v>
      </c>
      <c r="W577" s="489">
        <f t="shared" si="92"/>
        <v>0.26713131592171585</v>
      </c>
      <c r="X577" s="489">
        <f t="shared" si="93"/>
        <v>0.23373990143150133</v>
      </c>
      <c r="Y577" s="489">
        <f t="shared" si="94"/>
        <v>0.35060985214725199</v>
      </c>
      <c r="Z577" s="489">
        <f t="shared" si="95"/>
        <v>0.44521885986952636</v>
      </c>
      <c r="AA577" s="487">
        <v>0</v>
      </c>
      <c r="AB577" s="485">
        <v>0.86480902699351458</v>
      </c>
      <c r="AC577" s="485">
        <v>0.82988443087710684</v>
      </c>
      <c r="AD577" s="489">
        <f t="shared" si="96"/>
        <v>0</v>
      </c>
      <c r="AE577" s="489">
        <f t="shared" si="97"/>
        <v>0</v>
      </c>
    </row>
    <row r="578" spans="1:31" x14ac:dyDescent="0.2">
      <c r="A578" s="485">
        <v>0.55320160017418674</v>
      </c>
      <c r="B578" s="485">
        <f t="shared" ref="B578:B601" si="99">+AVERAGE(C578,D578)</f>
        <v>0.67991676368063725</v>
      </c>
      <c r="C578" s="486">
        <v>0.68841794226054065</v>
      </c>
      <c r="D578" s="486">
        <v>0.67141558510073385</v>
      </c>
      <c r="E578" s="487">
        <v>0.47561038912563391</v>
      </c>
      <c r="F578" s="486">
        <v>0</v>
      </c>
      <c r="G578" s="487">
        <v>0.27153343124709073</v>
      </c>
      <c r="H578" s="487">
        <v>0.34632047992454124</v>
      </c>
      <c r="I578" s="487">
        <v>0.46296183193240825</v>
      </c>
      <c r="J578" s="487">
        <v>0.46296183193240825</v>
      </c>
      <c r="K578" s="487">
        <v>0.46296183193240825</v>
      </c>
      <c r="L578" s="487">
        <v>0.46296183193240825</v>
      </c>
      <c r="M578" s="481">
        <v>0.18483308525976427</v>
      </c>
      <c r="N578" s="481">
        <v>0.18483308525976427</v>
      </c>
      <c r="O578" s="486">
        <v>0.18483308525976427</v>
      </c>
      <c r="P578" s="486">
        <v>0.33209309703826384</v>
      </c>
      <c r="Q578" s="488">
        <f t="shared" ref="Q578:Q601" si="100">+AVERAGE(O578:P578)</f>
        <v>0.25846309114901406</v>
      </c>
      <c r="R578" s="487">
        <f t="shared" ref="R578:R601" si="101">+P578</f>
        <v>0.33209309703826384</v>
      </c>
      <c r="S578" s="489">
        <v>0</v>
      </c>
      <c r="T578" s="487">
        <f t="shared" si="98"/>
        <v>0.68841794226054065</v>
      </c>
      <c r="U578" s="487">
        <v>0</v>
      </c>
      <c r="V578" s="489">
        <f t="shared" ref="V578:V601" si="102">+$P578*0.9</f>
        <v>0.29888378733443749</v>
      </c>
      <c r="W578" s="489">
        <f t="shared" ref="W578:W601" si="103">+$P578*0.8</f>
        <v>0.26567447763061108</v>
      </c>
      <c r="X578" s="489">
        <f t="shared" ref="X578:X601" si="104">+$P578*0.7</f>
        <v>0.23246516792678468</v>
      </c>
      <c r="Y578" s="489">
        <f t="shared" ref="Y578:Y601" si="105">+$P578*0.9*8750/7500</f>
        <v>0.3486977518901771</v>
      </c>
      <c r="Z578" s="489">
        <f t="shared" ref="Z578:Z601" si="106">+$P578*10000/7500</f>
        <v>0.44279079605101845</v>
      </c>
      <c r="AA578" s="487">
        <v>0</v>
      </c>
      <c r="AB578" s="485">
        <v>0.86036135354848287</v>
      </c>
      <c r="AC578" s="485">
        <v>0.82561636123132631</v>
      </c>
      <c r="AD578" s="489">
        <f t="shared" ref="AD578:AD601" si="107">+S578*1.09375</f>
        <v>0</v>
      </c>
      <c r="AE578" s="489">
        <f t="shared" ref="AE578:AE601" si="108">+S578*0.756013745704467</f>
        <v>0</v>
      </c>
    </row>
    <row r="579" spans="1:31" x14ac:dyDescent="0.2">
      <c r="A579" s="485">
        <v>0.55035647724574666</v>
      </c>
      <c r="B579" s="485">
        <f t="shared" si="99"/>
        <v>0.67629105651380472</v>
      </c>
      <c r="C579" s="486">
        <v>0.68474690192095788</v>
      </c>
      <c r="D579" s="486">
        <v>0.66783521110665156</v>
      </c>
      <c r="E579" s="487">
        <v>0.47316432573817768</v>
      </c>
      <c r="F579" s="486">
        <v>0</v>
      </c>
      <c r="G579" s="487">
        <v>0.27013692607649309</v>
      </c>
      <c r="H579" s="487">
        <v>0.34453935023596388</v>
      </c>
      <c r="I579" s="487">
        <v>0.46058078272725728</v>
      </c>
      <c r="J579" s="487">
        <v>0.46058078272725728</v>
      </c>
      <c r="K579" s="487">
        <v>0.46058078272725728</v>
      </c>
      <c r="L579" s="487">
        <v>0.46058078272725728</v>
      </c>
      <c r="M579" s="481">
        <v>0.18384127201084211</v>
      </c>
      <c r="N579" s="481">
        <v>0.18384127201084211</v>
      </c>
      <c r="O579" s="486">
        <v>0.18384127201084211</v>
      </c>
      <c r="P579" s="486">
        <v>0.33031108743183851</v>
      </c>
      <c r="Q579" s="488">
        <f t="shared" si="100"/>
        <v>0.25707617972134034</v>
      </c>
      <c r="R579" s="487">
        <f t="shared" si="101"/>
        <v>0.33031108743183851</v>
      </c>
      <c r="S579" s="489">
        <v>0</v>
      </c>
      <c r="T579" s="487">
        <f t="shared" ref="T579:T601" si="109">+C579</f>
        <v>0.68474690192095788</v>
      </c>
      <c r="U579" s="487">
        <v>0</v>
      </c>
      <c r="V579" s="489">
        <f t="shared" si="102"/>
        <v>0.29727997868865469</v>
      </c>
      <c r="W579" s="489">
        <f t="shared" si="103"/>
        <v>0.26424886994547081</v>
      </c>
      <c r="X579" s="489">
        <f t="shared" si="104"/>
        <v>0.23121776120228693</v>
      </c>
      <c r="Y579" s="489">
        <f t="shared" si="105"/>
        <v>0.34682664180343048</v>
      </c>
      <c r="Z579" s="489">
        <f t="shared" si="106"/>
        <v>0.44041478324245131</v>
      </c>
      <c r="AA579" s="487">
        <v>0</v>
      </c>
      <c r="AB579" s="485">
        <v>0.85593655428544513</v>
      </c>
      <c r="AC579" s="485">
        <v>0.82137024213410825</v>
      </c>
      <c r="AD579" s="489">
        <f t="shared" si="107"/>
        <v>0</v>
      </c>
      <c r="AE579" s="489">
        <f t="shared" si="108"/>
        <v>0</v>
      </c>
    </row>
    <row r="580" spans="1:31" x14ac:dyDescent="0.2">
      <c r="A580" s="485">
        <v>0.54752598682127429</v>
      </c>
      <c r="B580" s="485">
        <f t="shared" si="99"/>
        <v>0.67268478878798632</v>
      </c>
      <c r="C580" s="486">
        <v>0.68109554407884632</v>
      </c>
      <c r="D580" s="486">
        <v>0.66427403349712622</v>
      </c>
      <c r="E580" s="487">
        <v>0.47073084245038344</v>
      </c>
      <c r="F580" s="486">
        <v>0</v>
      </c>
      <c r="G580" s="487">
        <v>0.26874760317690549</v>
      </c>
      <c r="H580" s="487">
        <v>0.34276738091517134</v>
      </c>
      <c r="I580" s="487">
        <v>0.4582119794459088</v>
      </c>
      <c r="J580" s="487">
        <v>0.4582119794459088</v>
      </c>
      <c r="K580" s="487">
        <v>0.4582119794459088</v>
      </c>
      <c r="L580" s="487">
        <v>0.4582119794459088</v>
      </c>
      <c r="M580" s="481">
        <v>0.18285480975131305</v>
      </c>
      <c r="N580" s="481">
        <v>0.18285480975131305</v>
      </c>
      <c r="O580" s="486">
        <v>0.18285480975131305</v>
      </c>
      <c r="P580" s="486">
        <v>0.32853869204917213</v>
      </c>
      <c r="Q580" s="488">
        <f t="shared" si="100"/>
        <v>0.25569675090024258</v>
      </c>
      <c r="R580" s="487">
        <f t="shared" si="101"/>
        <v>0.32853869204917213</v>
      </c>
      <c r="S580" s="489">
        <v>0</v>
      </c>
      <c r="T580" s="487">
        <f t="shared" si="109"/>
        <v>0.68109554407884632</v>
      </c>
      <c r="U580" s="487">
        <v>0</v>
      </c>
      <c r="V580" s="489">
        <f t="shared" si="102"/>
        <v>0.2956848228442549</v>
      </c>
      <c r="W580" s="489">
        <f t="shared" si="103"/>
        <v>0.26283095363933773</v>
      </c>
      <c r="X580" s="489">
        <f t="shared" si="104"/>
        <v>0.22997708443442047</v>
      </c>
      <c r="Y580" s="489">
        <f t="shared" si="105"/>
        <v>0.34496562665163072</v>
      </c>
      <c r="Z580" s="489">
        <f t="shared" si="106"/>
        <v>0.43805158939889621</v>
      </c>
      <c r="AA580" s="487">
        <v>0</v>
      </c>
      <c r="AB580" s="485">
        <v>0.85153451156352511</v>
      </c>
      <c r="AC580" s="485">
        <v>0.81714596069446865</v>
      </c>
      <c r="AD580" s="489">
        <f t="shared" si="107"/>
        <v>0</v>
      </c>
      <c r="AE580" s="489">
        <f t="shared" si="108"/>
        <v>0</v>
      </c>
    </row>
    <row r="581" spans="1:31" x14ac:dyDescent="0.2">
      <c r="A581" s="485">
        <v>0.54471005364530722</v>
      </c>
      <c r="B581" s="485">
        <f t="shared" si="99"/>
        <v>0.66909764666999405</v>
      </c>
      <c r="C581" s="486">
        <v>0.67746355097707855</v>
      </c>
      <c r="D581" s="486">
        <v>0.66073174236290955</v>
      </c>
      <c r="E581" s="487">
        <v>0.46830987456282086</v>
      </c>
      <c r="F581" s="486">
        <v>0</v>
      </c>
      <c r="G581" s="487">
        <v>0.26736542560967708</v>
      </c>
      <c r="H581" s="487">
        <v>0.34100452485030064</v>
      </c>
      <c r="I581" s="487">
        <v>0.45585535910661129</v>
      </c>
      <c r="J581" s="487">
        <v>0.45585535910661129</v>
      </c>
      <c r="K581" s="487">
        <v>0.45585535910661129</v>
      </c>
      <c r="L581" s="487">
        <v>0.45585535910661129</v>
      </c>
      <c r="M581" s="481">
        <v>0.18187361191713955</v>
      </c>
      <c r="N581" s="481">
        <v>0.18187361191713955</v>
      </c>
      <c r="O581" s="486">
        <v>0.18187361191713955</v>
      </c>
      <c r="P581" s="486">
        <v>0.32677575535902309</v>
      </c>
      <c r="Q581" s="488">
        <f t="shared" si="100"/>
        <v>0.25432468363808131</v>
      </c>
      <c r="R581" s="487">
        <f t="shared" si="101"/>
        <v>0.32677575535902309</v>
      </c>
      <c r="S581" s="489">
        <v>0</v>
      </c>
      <c r="T581" s="487">
        <f t="shared" si="109"/>
        <v>0.67746355097707855</v>
      </c>
      <c r="U581" s="487">
        <v>0</v>
      </c>
      <c r="V581" s="489">
        <f t="shared" si="102"/>
        <v>0.29409817982312081</v>
      </c>
      <c r="W581" s="489">
        <f t="shared" si="103"/>
        <v>0.26142060428721847</v>
      </c>
      <c r="X581" s="489">
        <f t="shared" si="104"/>
        <v>0.22874302875131614</v>
      </c>
      <c r="Y581" s="489">
        <f t="shared" si="105"/>
        <v>0.34311454312697431</v>
      </c>
      <c r="Z581" s="489">
        <f t="shared" si="106"/>
        <v>0.43570100714536414</v>
      </c>
      <c r="AA581" s="487">
        <v>0</v>
      </c>
      <c r="AB581" s="485">
        <v>0.84715510834686825</v>
      </c>
      <c r="AC581" s="485">
        <v>0.8129434046020183</v>
      </c>
      <c r="AD581" s="489">
        <f t="shared" si="107"/>
        <v>0</v>
      </c>
      <c r="AE581" s="489">
        <f t="shared" si="108"/>
        <v>0</v>
      </c>
    </row>
    <row r="582" spans="1:31" x14ac:dyDescent="0.2">
      <c r="A582" s="485">
        <v>0.54190860284987141</v>
      </c>
      <c r="B582" s="485">
        <f t="shared" si="99"/>
        <v>0.66552973722425135</v>
      </c>
      <c r="C582" s="486">
        <v>0.67385103101873267</v>
      </c>
      <c r="D582" s="486">
        <v>0.65720844342977003</v>
      </c>
      <c r="E582" s="487">
        <v>0.46590135770880881</v>
      </c>
      <c r="F582" s="486">
        <v>0</v>
      </c>
      <c r="G582" s="487">
        <v>0.26599035662613374</v>
      </c>
      <c r="H582" s="487">
        <v>0.3392507351717855</v>
      </c>
      <c r="I582" s="487">
        <v>0.45351085905153316</v>
      </c>
      <c r="J582" s="487">
        <v>0.45351085905153316</v>
      </c>
      <c r="K582" s="487">
        <v>0.45351085905153316</v>
      </c>
      <c r="L582" s="487">
        <v>0.45351085905153316</v>
      </c>
      <c r="M582" s="481">
        <v>0.18089770780051703</v>
      </c>
      <c r="N582" s="481">
        <v>0.18089770780051703</v>
      </c>
      <c r="O582" s="486">
        <v>0.18089770780051703</v>
      </c>
      <c r="P582" s="486">
        <v>0.32502232999123198</v>
      </c>
      <c r="Q582" s="488">
        <f t="shared" si="100"/>
        <v>0.25296001889587449</v>
      </c>
      <c r="R582" s="487">
        <f t="shared" si="101"/>
        <v>0.32502232999123198</v>
      </c>
      <c r="S582" s="489">
        <v>0</v>
      </c>
      <c r="T582" s="487">
        <f t="shared" si="109"/>
        <v>0.67385103101873267</v>
      </c>
      <c r="U582" s="487">
        <v>0</v>
      </c>
      <c r="V582" s="489">
        <f t="shared" si="102"/>
        <v>0.29252009699210879</v>
      </c>
      <c r="W582" s="489">
        <f t="shared" si="103"/>
        <v>0.2600178639929856</v>
      </c>
      <c r="X582" s="489">
        <f t="shared" si="104"/>
        <v>0.22751563099386238</v>
      </c>
      <c r="Y582" s="489">
        <f t="shared" si="105"/>
        <v>0.34127344649079355</v>
      </c>
      <c r="Z582" s="489">
        <f t="shared" si="106"/>
        <v>0.43336310665497596</v>
      </c>
      <c r="AA582" s="487">
        <v>0</v>
      </c>
      <c r="AB582" s="485">
        <v>0.84279822820152983</v>
      </c>
      <c r="AC582" s="485">
        <v>0.80876246212397673</v>
      </c>
      <c r="AD582" s="489">
        <f t="shared" si="107"/>
        <v>0</v>
      </c>
      <c r="AE582" s="489">
        <f t="shared" si="108"/>
        <v>0</v>
      </c>
    </row>
    <row r="583" spans="1:31" x14ac:dyDescent="0.2">
      <c r="A583" s="485">
        <v>0.53912155995162903</v>
      </c>
      <c r="B583" s="485">
        <f t="shared" si="99"/>
        <v>0.66192278033056651</v>
      </c>
      <c r="C583" s="486">
        <v>0.67019897539190709</v>
      </c>
      <c r="D583" s="486">
        <v>0.65364658526922581</v>
      </c>
      <c r="E583" s="487">
        <v>0.46350522785270376</v>
      </c>
      <c r="F583" s="486">
        <v>0</v>
      </c>
      <c r="G583" s="487">
        <v>0.26462235966660103</v>
      </c>
      <c r="H583" s="487">
        <v>0.33750596525111021</v>
      </c>
      <c r="I583" s="487">
        <v>0.45117841694509686</v>
      </c>
      <c r="J583" s="487">
        <v>0.45117841694509686</v>
      </c>
      <c r="K583" s="487">
        <v>0.45117841694509686</v>
      </c>
      <c r="L583" s="487">
        <v>0.45117841694509686</v>
      </c>
      <c r="M583" s="481">
        <v>0.25205589028668107</v>
      </c>
      <c r="N583" s="481">
        <v>0.25205589028668107</v>
      </c>
      <c r="O583" s="486">
        <v>0.25205589028668107</v>
      </c>
      <c r="P583" s="486">
        <v>0.32324977489352097</v>
      </c>
      <c r="Q583" s="488">
        <f t="shared" si="100"/>
        <v>0.28765283259010099</v>
      </c>
      <c r="R583" s="487">
        <f t="shared" si="101"/>
        <v>0.32324977489352097</v>
      </c>
      <c r="S583" s="489">
        <v>0</v>
      </c>
      <c r="T583" s="487">
        <f t="shared" si="109"/>
        <v>0.67019897539190709</v>
      </c>
      <c r="U583" s="487">
        <v>0</v>
      </c>
      <c r="V583" s="489">
        <f t="shared" si="102"/>
        <v>0.29092479740416888</v>
      </c>
      <c r="W583" s="489">
        <f t="shared" si="103"/>
        <v>0.25859981991481679</v>
      </c>
      <c r="X583" s="489">
        <f t="shared" si="104"/>
        <v>0.22627484242546467</v>
      </c>
      <c r="Y583" s="489">
        <f t="shared" si="105"/>
        <v>0.33941226363819704</v>
      </c>
      <c r="Z583" s="489">
        <f t="shared" si="106"/>
        <v>0.43099969985802794</v>
      </c>
      <c r="AA583" s="487">
        <v>0</v>
      </c>
      <c r="AB583" s="485">
        <v>0.83846375529237971</v>
      </c>
      <c r="AC583" s="485">
        <v>0.80460302210220191</v>
      </c>
      <c r="AD583" s="489">
        <f t="shared" si="107"/>
        <v>0</v>
      </c>
      <c r="AE583" s="489">
        <f t="shared" si="108"/>
        <v>0</v>
      </c>
    </row>
    <row r="584" spans="1:31" x14ac:dyDescent="0.2">
      <c r="A584" s="485">
        <v>0.53634885085106365</v>
      </c>
      <c r="B584" s="485">
        <f t="shared" si="99"/>
        <v>0.69531651341634704</v>
      </c>
      <c r="C584" s="486">
        <v>0.66674186218005882</v>
      </c>
      <c r="D584" s="486">
        <v>0.72389116465263526</v>
      </c>
      <c r="E584" s="487">
        <v>0.46112142128819755</v>
      </c>
      <c r="F584" s="486">
        <v>0</v>
      </c>
      <c r="G584" s="487">
        <v>0.26326139835943191</v>
      </c>
      <c r="H584" s="487">
        <v>0.33577016869957022</v>
      </c>
      <c r="I584" s="487">
        <v>0.44885797077232198</v>
      </c>
      <c r="J584" s="487">
        <v>0.44885797077232198</v>
      </c>
      <c r="K584" s="487">
        <v>0.44885797077232198</v>
      </c>
      <c r="L584" s="487">
        <v>0.44885797077232198</v>
      </c>
      <c r="M584" s="481">
        <v>0.25074755146595967</v>
      </c>
      <c r="N584" s="481">
        <v>0.25074755146595967</v>
      </c>
      <c r="O584" s="486">
        <v>0.25074755146595967</v>
      </c>
      <c r="P584" s="486">
        <v>0.32157189214774728</v>
      </c>
      <c r="Q584" s="488">
        <f t="shared" si="100"/>
        <v>0.28615972180685345</v>
      </c>
      <c r="R584" s="487">
        <f t="shared" si="101"/>
        <v>0.32157189214774728</v>
      </c>
      <c r="S584" s="489">
        <v>0</v>
      </c>
      <c r="T584" s="487">
        <f t="shared" si="109"/>
        <v>0.66674186218005882</v>
      </c>
      <c r="U584" s="487">
        <v>0</v>
      </c>
      <c r="V584" s="489">
        <f t="shared" si="102"/>
        <v>0.28941470293297256</v>
      </c>
      <c r="W584" s="489">
        <f t="shared" si="103"/>
        <v>0.25725751371819783</v>
      </c>
      <c r="X584" s="489">
        <f t="shared" si="104"/>
        <v>0.22510032450342307</v>
      </c>
      <c r="Y584" s="489">
        <f t="shared" si="105"/>
        <v>0.33765048675513465</v>
      </c>
      <c r="Z584" s="489">
        <f t="shared" si="106"/>
        <v>0.42876252286366306</v>
      </c>
      <c r="AA584" s="487">
        <v>0</v>
      </c>
      <c r="AB584" s="485">
        <v>0.83415157438002241</v>
      </c>
      <c r="AC584" s="485">
        <v>0.8004649739502343</v>
      </c>
      <c r="AD584" s="489">
        <f t="shared" si="107"/>
        <v>0</v>
      </c>
      <c r="AE584" s="489">
        <f t="shared" si="108"/>
        <v>0</v>
      </c>
    </row>
    <row r="585" spans="1:31" x14ac:dyDescent="0.2">
      <c r="A585" s="485">
        <v>0.5335904018288129</v>
      </c>
      <c r="B585" s="485">
        <f t="shared" si="99"/>
        <v>0.65688382244176191</v>
      </c>
      <c r="C585" s="486">
        <v>0.66330288259591597</v>
      </c>
      <c r="D585" s="486">
        <v>0.65046476228760786</v>
      </c>
      <c r="E585" s="487">
        <v>0.45874987463662331</v>
      </c>
      <c r="F585" s="486">
        <v>0</v>
      </c>
      <c r="G585" s="487">
        <v>0.26190743652003995</v>
      </c>
      <c r="H585" s="487">
        <v>0.3340432993670383</v>
      </c>
      <c r="I585" s="487">
        <v>0.44654945883717573</v>
      </c>
      <c r="J585" s="487">
        <v>0.44654945883717573</v>
      </c>
      <c r="K585" s="487">
        <v>0.44654945883717573</v>
      </c>
      <c r="L585" s="487">
        <v>0.44654945883717573</v>
      </c>
      <c r="M585" s="481">
        <v>0.24944611829610452</v>
      </c>
      <c r="N585" s="481">
        <v>0.24944611829610452</v>
      </c>
      <c r="O585" s="486">
        <v>0.24944611829610452</v>
      </c>
      <c r="P585" s="486">
        <v>0.31990286557306097</v>
      </c>
      <c r="Q585" s="488">
        <f t="shared" si="100"/>
        <v>0.28467449193458272</v>
      </c>
      <c r="R585" s="487">
        <f t="shared" si="101"/>
        <v>0.31990286557306097</v>
      </c>
      <c r="S585" s="489">
        <v>0</v>
      </c>
      <c r="T585" s="487">
        <f t="shared" si="109"/>
        <v>0.66330288259591597</v>
      </c>
      <c r="U585" s="487">
        <v>0</v>
      </c>
      <c r="V585" s="489">
        <f t="shared" si="102"/>
        <v>0.2879125790157549</v>
      </c>
      <c r="W585" s="489">
        <f t="shared" si="103"/>
        <v>0.25592229245844877</v>
      </c>
      <c r="X585" s="489">
        <f t="shared" si="104"/>
        <v>0.22393200590114265</v>
      </c>
      <c r="Y585" s="489">
        <f t="shared" si="105"/>
        <v>0.33589800885171406</v>
      </c>
      <c r="Z585" s="489">
        <f t="shared" si="106"/>
        <v>0.42653715409741466</v>
      </c>
      <c r="AA585" s="487">
        <v>0</v>
      </c>
      <c r="AB585" s="485">
        <v>0.82986157081773382</v>
      </c>
      <c r="AC585" s="485">
        <v>0.79634820765035719</v>
      </c>
      <c r="AD585" s="489">
        <f t="shared" si="107"/>
        <v>0</v>
      </c>
      <c r="AE585" s="489">
        <f t="shared" si="108"/>
        <v>0</v>
      </c>
    </row>
    <row r="586" spans="1:31" x14ac:dyDescent="0.2">
      <c r="A586" s="485">
        <v>0.53084613954526139</v>
      </c>
      <c r="B586" s="485">
        <f t="shared" si="99"/>
        <v>0.66416420866473835</v>
      </c>
      <c r="C586" s="486">
        <v>0.65976577019675997</v>
      </c>
      <c r="D586" s="486">
        <v>0.66856264713271663</v>
      </c>
      <c r="E586" s="487">
        <v>0.45639052484527054</v>
      </c>
      <c r="F586" s="486">
        <v>0</v>
      </c>
      <c r="G586" s="487">
        <v>0.26056043814993729</v>
      </c>
      <c r="H586" s="487">
        <v>0.33232531134073801</v>
      </c>
      <c r="I586" s="487">
        <v>0.44425281976093306</v>
      </c>
      <c r="J586" s="487">
        <v>0.44425281976093306</v>
      </c>
      <c r="K586" s="487">
        <v>0.44425281976093306</v>
      </c>
      <c r="L586" s="487">
        <v>0.44425281976093306</v>
      </c>
      <c r="M586" s="481">
        <v>0.24810759189175124</v>
      </c>
      <c r="N586" s="481">
        <v>0.24810759189175124</v>
      </c>
      <c r="O586" s="486">
        <v>0.24810759189175124</v>
      </c>
      <c r="P586" s="486">
        <v>0.3181862686770151</v>
      </c>
      <c r="Q586" s="488">
        <f t="shared" si="100"/>
        <v>0.2831469302843832</v>
      </c>
      <c r="R586" s="487">
        <f t="shared" si="101"/>
        <v>0.3181862686770151</v>
      </c>
      <c r="S586" s="489">
        <v>0</v>
      </c>
      <c r="T586" s="487">
        <f t="shared" si="109"/>
        <v>0.65976577019675997</v>
      </c>
      <c r="U586" s="487">
        <v>0</v>
      </c>
      <c r="V586" s="489">
        <f t="shared" si="102"/>
        <v>0.28636764180931362</v>
      </c>
      <c r="W586" s="489">
        <f t="shared" si="103"/>
        <v>0.25454901494161208</v>
      </c>
      <c r="X586" s="489">
        <f t="shared" si="104"/>
        <v>0.22273038807391055</v>
      </c>
      <c r="Y586" s="489">
        <f t="shared" si="105"/>
        <v>0.33409558211086587</v>
      </c>
      <c r="Z586" s="489">
        <f t="shared" si="106"/>
        <v>0.42424835823602014</v>
      </c>
      <c r="AA586" s="487">
        <v>0</v>
      </c>
      <c r="AB586" s="485">
        <v>0.82559363054841206</v>
      </c>
      <c r="AC586" s="485">
        <v>0.79225261375067169</v>
      </c>
      <c r="AD586" s="489">
        <f t="shared" si="107"/>
        <v>0</v>
      </c>
      <c r="AE586" s="489">
        <f t="shared" si="108"/>
        <v>0</v>
      </c>
    </row>
    <row r="587" spans="1:31" x14ac:dyDescent="0.2">
      <c r="A587" s="485">
        <v>0.52811599103768825</v>
      </c>
      <c r="B587" s="485">
        <f t="shared" si="99"/>
        <v>0.64989683879162952</v>
      </c>
      <c r="C587" s="486">
        <v>0.65624762223259003</v>
      </c>
      <c r="D587" s="486">
        <v>0.64354605535066889</v>
      </c>
      <c r="E587" s="487">
        <v>0.45404330918570879</v>
      </c>
      <c r="F587" s="486">
        <v>0</v>
      </c>
      <c r="G587" s="487">
        <v>0.25922036743577737</v>
      </c>
      <c r="H587" s="487">
        <v>0.33061615894402258</v>
      </c>
      <c r="I587" s="487">
        <v>0.44196799248054447</v>
      </c>
      <c r="J587" s="487">
        <v>0.44196799248054447</v>
      </c>
      <c r="K587" s="487">
        <v>0.44196799248054447</v>
      </c>
      <c r="L587" s="487">
        <v>0.44196799248054447</v>
      </c>
      <c r="M587" s="481">
        <v>0.24677628704911816</v>
      </c>
      <c r="N587" s="481">
        <v>0.24677628704911816</v>
      </c>
      <c r="O587" s="486">
        <v>0.24677628704911816</v>
      </c>
      <c r="P587" s="486">
        <v>0.31647893309280672</v>
      </c>
      <c r="Q587" s="488">
        <f t="shared" si="100"/>
        <v>0.28162761007096243</v>
      </c>
      <c r="R587" s="487">
        <f t="shared" si="101"/>
        <v>0.31647893309280672</v>
      </c>
      <c r="S587" s="489">
        <v>0</v>
      </c>
      <c r="T587" s="487">
        <f t="shared" si="109"/>
        <v>0.65624762223259003</v>
      </c>
      <c r="U587" s="487">
        <v>0</v>
      </c>
      <c r="V587" s="489">
        <f t="shared" si="102"/>
        <v>0.28483103978352609</v>
      </c>
      <c r="W587" s="489">
        <f t="shared" si="103"/>
        <v>0.25318314647424539</v>
      </c>
      <c r="X587" s="489">
        <f t="shared" si="104"/>
        <v>0.2215352531649647</v>
      </c>
      <c r="Y587" s="489">
        <f t="shared" si="105"/>
        <v>0.3323028797474471</v>
      </c>
      <c r="Z587" s="489">
        <f t="shared" si="106"/>
        <v>0.42197191079040897</v>
      </c>
      <c r="AA587" s="487">
        <v>0</v>
      </c>
      <c r="AB587" s="485">
        <v>0.82134764010154637</v>
      </c>
      <c r="AC587" s="485">
        <v>0.78817808336218653</v>
      </c>
      <c r="AD587" s="489">
        <f t="shared" si="107"/>
        <v>0</v>
      </c>
      <c r="AE587" s="489">
        <f t="shared" si="108"/>
        <v>0</v>
      </c>
    </row>
    <row r="588" spans="1:31" x14ac:dyDescent="0.2">
      <c r="A588" s="485">
        <v>0.52539988371904478</v>
      </c>
      <c r="B588" s="485">
        <f t="shared" si="99"/>
        <v>0.65709978675571068</v>
      </c>
      <c r="C588" s="486">
        <v>0.6527481325387855</v>
      </c>
      <c r="D588" s="486">
        <v>0.66145144097263597</v>
      </c>
      <c r="E588" s="487">
        <v>0.45170816525211976</v>
      </c>
      <c r="F588" s="486">
        <v>0</v>
      </c>
      <c r="G588" s="487">
        <v>0.25788718874840288</v>
      </c>
      <c r="H588" s="487">
        <v>0.32891579673516069</v>
      </c>
      <c r="I588" s="487">
        <v>0.43969491624701246</v>
      </c>
      <c r="J588" s="487">
        <v>0.43969491624701246</v>
      </c>
      <c r="K588" s="487">
        <v>0.43969491624701246</v>
      </c>
      <c r="L588" s="487">
        <v>0.43969491624701246</v>
      </c>
      <c r="M588" s="481">
        <v>0.24545208694354112</v>
      </c>
      <c r="N588" s="481">
        <v>0.24545208694354112</v>
      </c>
      <c r="O588" s="486">
        <v>0.24545208694354112</v>
      </c>
      <c r="P588" s="486">
        <v>0.31478070899832145</v>
      </c>
      <c r="Q588" s="488">
        <f t="shared" si="100"/>
        <v>0.2801163979709313</v>
      </c>
      <c r="R588" s="487">
        <f t="shared" si="101"/>
        <v>0.31478070899832145</v>
      </c>
      <c r="S588" s="489">
        <v>0</v>
      </c>
      <c r="T588" s="487">
        <f t="shared" si="109"/>
        <v>0.6527481325387855</v>
      </c>
      <c r="U588" s="487">
        <v>0</v>
      </c>
      <c r="V588" s="489">
        <f t="shared" si="102"/>
        <v>0.28330263809848932</v>
      </c>
      <c r="W588" s="489">
        <f t="shared" si="103"/>
        <v>0.25182456719865715</v>
      </c>
      <c r="X588" s="489">
        <f t="shared" si="104"/>
        <v>0.220346496298825</v>
      </c>
      <c r="Y588" s="489">
        <f t="shared" si="105"/>
        <v>0.33051974444823756</v>
      </c>
      <c r="Z588" s="489">
        <f t="shared" si="106"/>
        <v>0.41970761199776196</v>
      </c>
      <c r="AA588" s="487">
        <v>0</v>
      </c>
      <c r="AB588" s="485">
        <v>0.8171234865901994</v>
      </c>
      <c r="AC588" s="485">
        <v>0.78412450815592294</v>
      </c>
      <c r="AD588" s="489">
        <f t="shared" si="107"/>
        <v>0</v>
      </c>
      <c r="AE588" s="489">
        <f t="shared" si="108"/>
        <v>0</v>
      </c>
    </row>
    <row r="589" spans="1:31" x14ac:dyDescent="0.2">
      <c r="A589" s="485">
        <v>0.52269774537550984</v>
      </c>
      <c r="B589" s="485">
        <f t="shared" si="99"/>
        <v>0.64298417260656437</v>
      </c>
      <c r="C589" s="486">
        <v>0.64926740556363183</v>
      </c>
      <c r="D589" s="486">
        <v>0.63670093964949703</v>
      </c>
      <c r="E589" s="487">
        <v>0.44938503095963828</v>
      </c>
      <c r="F589" s="486">
        <v>0</v>
      </c>
      <c r="G589" s="487">
        <v>0.25656086664189837</v>
      </c>
      <c r="H589" s="487">
        <v>0.32722417950612853</v>
      </c>
      <c r="I589" s="487">
        <v>0.4374335306237766</v>
      </c>
      <c r="J589" s="487">
        <v>0.4374335306237766</v>
      </c>
      <c r="K589" s="487">
        <v>0.4374335306237766</v>
      </c>
      <c r="L589" s="487">
        <v>0.4374335306237766</v>
      </c>
      <c r="M589" s="481">
        <v>0.24413503110703566</v>
      </c>
      <c r="N589" s="481">
        <v>0.24413503110703566</v>
      </c>
      <c r="O589" s="486">
        <v>0.24413503110703566</v>
      </c>
      <c r="P589" s="486">
        <v>0.31309164709150245</v>
      </c>
      <c r="Q589" s="488">
        <f t="shared" si="100"/>
        <v>0.27861333909926905</v>
      </c>
      <c r="R589" s="487">
        <f t="shared" si="101"/>
        <v>0.31309164709150245</v>
      </c>
      <c r="S589" s="489">
        <v>0</v>
      </c>
      <c r="T589" s="487">
        <f t="shared" si="109"/>
        <v>0.64926740556363183</v>
      </c>
      <c r="U589" s="487">
        <v>0</v>
      </c>
      <c r="V589" s="489">
        <f t="shared" si="102"/>
        <v>0.28178248238235221</v>
      </c>
      <c r="W589" s="489">
        <f t="shared" si="103"/>
        <v>0.25047331767320197</v>
      </c>
      <c r="X589" s="489">
        <f t="shared" si="104"/>
        <v>0.2191641529640517</v>
      </c>
      <c r="Y589" s="489">
        <f t="shared" si="105"/>
        <v>0.32874622944607756</v>
      </c>
      <c r="Z589" s="489">
        <f t="shared" si="106"/>
        <v>0.41745552945533659</v>
      </c>
      <c r="AA589" s="487">
        <v>0</v>
      </c>
      <c r="AB589" s="485">
        <v>0.81292105770800593</v>
      </c>
      <c r="AC589" s="485">
        <v>0.7800917803600349</v>
      </c>
      <c r="AD589" s="489">
        <f t="shared" si="107"/>
        <v>0</v>
      </c>
      <c r="AE589" s="489">
        <f t="shared" si="108"/>
        <v>0</v>
      </c>
    </row>
    <row r="590" spans="1:31" x14ac:dyDescent="0.2">
      <c r="A590" s="485">
        <v>0.52000950416363778</v>
      </c>
      <c r="B590" s="485">
        <f t="shared" si="99"/>
        <v>0.63949940541406258</v>
      </c>
      <c r="C590" s="486">
        <v>0.64574858527152901</v>
      </c>
      <c r="D590" s="486">
        <v>0.63325022555659616</v>
      </c>
      <c r="E590" s="487">
        <v>0.44707384454270138</v>
      </c>
      <c r="F590" s="486">
        <v>0</v>
      </c>
      <c r="G590" s="487">
        <v>0.25524136585264789</v>
      </c>
      <c r="H590" s="487">
        <v>0.3255412622814074</v>
      </c>
      <c r="I590" s="487">
        <v>0.43518377548510628</v>
      </c>
      <c r="J590" s="487">
        <v>0.43518377548510628</v>
      </c>
      <c r="K590" s="487">
        <v>0.43518377548510628</v>
      </c>
      <c r="L590" s="487">
        <v>0.43518377548510628</v>
      </c>
      <c r="M590" s="481">
        <v>0.24280360629714556</v>
      </c>
      <c r="N590" s="481">
        <v>0.24280360629714556</v>
      </c>
      <c r="O590" s="486">
        <v>0.24280360629714556</v>
      </c>
      <c r="P590" s="486">
        <v>0.31138415765495292</v>
      </c>
      <c r="Q590" s="488">
        <f t="shared" si="100"/>
        <v>0.27709388197604923</v>
      </c>
      <c r="R590" s="487">
        <f t="shared" si="101"/>
        <v>0.31138415765495292</v>
      </c>
      <c r="S590" s="489">
        <v>0</v>
      </c>
      <c r="T590" s="487">
        <f t="shared" si="109"/>
        <v>0.64574858527152901</v>
      </c>
      <c r="U590" s="487">
        <v>0</v>
      </c>
      <c r="V590" s="489">
        <f t="shared" si="102"/>
        <v>0.28024574188945761</v>
      </c>
      <c r="W590" s="489">
        <f t="shared" si="103"/>
        <v>0.24910732612396236</v>
      </c>
      <c r="X590" s="489">
        <f t="shared" si="104"/>
        <v>0.21796891035846702</v>
      </c>
      <c r="Y590" s="489">
        <f t="shared" si="105"/>
        <v>0.32695336553770055</v>
      </c>
      <c r="Z590" s="489">
        <f t="shared" si="106"/>
        <v>0.41517887687327054</v>
      </c>
      <c r="AA590" s="487">
        <v>0</v>
      </c>
      <c r="AB590" s="485">
        <v>0.80874024172618775</v>
      </c>
      <c r="AC590" s="485">
        <v>0.77607979275694361</v>
      </c>
      <c r="AD590" s="489">
        <f t="shared" si="107"/>
        <v>0</v>
      </c>
      <c r="AE590" s="489">
        <f t="shared" si="108"/>
        <v>0</v>
      </c>
    </row>
    <row r="591" spans="1:31" x14ac:dyDescent="0.2">
      <c r="A591" s="485">
        <v>0.51733508861117294</v>
      </c>
      <c r="B591" s="485">
        <f t="shared" si="99"/>
        <v>0.64658711636342314</v>
      </c>
      <c r="C591" s="486">
        <v>0.64230508248022167</v>
      </c>
      <c r="D591" s="486">
        <v>0.65086915024662462</v>
      </c>
      <c r="E591" s="487">
        <v>0.44477454455340631</v>
      </c>
      <c r="F591" s="486">
        <v>0</v>
      </c>
      <c r="G591" s="487">
        <v>0.25392865129839737</v>
      </c>
      <c r="H591" s="487">
        <v>0.32386700031678817</v>
      </c>
      <c r="I591" s="487">
        <v>0.43294559101450247</v>
      </c>
      <c r="J591" s="487">
        <v>0.43294559101450247</v>
      </c>
      <c r="K591" s="487">
        <v>0.43294559101450247</v>
      </c>
      <c r="L591" s="487">
        <v>0.43294559101450247</v>
      </c>
      <c r="M591" s="481">
        <v>0.24150072357312932</v>
      </c>
      <c r="N591" s="481">
        <v>0.24150072357312932</v>
      </c>
      <c r="O591" s="486">
        <v>0.24150072357312932</v>
      </c>
      <c r="P591" s="486">
        <v>0.30971327209551641</v>
      </c>
      <c r="Q591" s="488">
        <f t="shared" si="100"/>
        <v>0.27560699783432285</v>
      </c>
      <c r="R591" s="487">
        <f t="shared" si="101"/>
        <v>0.30971327209551641</v>
      </c>
      <c r="S591" s="489">
        <v>0</v>
      </c>
      <c r="T591" s="487">
        <f t="shared" si="109"/>
        <v>0.64230508248022167</v>
      </c>
      <c r="U591" s="487">
        <v>0</v>
      </c>
      <c r="V591" s="489">
        <f t="shared" si="102"/>
        <v>0.27874194488596477</v>
      </c>
      <c r="W591" s="489">
        <f t="shared" si="103"/>
        <v>0.24777061767641315</v>
      </c>
      <c r="X591" s="489">
        <f t="shared" si="104"/>
        <v>0.21679929046686147</v>
      </c>
      <c r="Y591" s="489">
        <f t="shared" si="105"/>
        <v>0.32519893570029224</v>
      </c>
      <c r="Z591" s="489">
        <f t="shared" si="106"/>
        <v>0.41295102946068857</v>
      </c>
      <c r="AA591" s="487">
        <v>0</v>
      </c>
      <c r="AB591" s="485">
        <v>0.80458092749058219</v>
      </c>
      <c r="AC591" s="485">
        <v>0.77208843868048671</v>
      </c>
      <c r="AD591" s="489">
        <f t="shared" si="107"/>
        <v>0</v>
      </c>
      <c r="AE591" s="489">
        <f t="shared" si="108"/>
        <v>0</v>
      </c>
    </row>
    <row r="592" spans="1:31" x14ac:dyDescent="0.2">
      <c r="A592" s="485">
        <v>0.51467442761216076</v>
      </c>
      <c r="B592" s="485">
        <f t="shared" si="99"/>
        <v>0.63269733214441137</v>
      </c>
      <c r="C592" s="486">
        <v>0.6388800422305132</v>
      </c>
      <c r="D592" s="486">
        <v>0.62651462205830966</v>
      </c>
      <c r="E592" s="487">
        <v>0.44248706985987679</v>
      </c>
      <c r="F592" s="486">
        <v>0</v>
      </c>
      <c r="G592" s="487">
        <v>0.25262268807732202</v>
      </c>
      <c r="H592" s="487">
        <v>0.32220134909818171</v>
      </c>
      <c r="I592" s="487">
        <v>0.43071891770310688</v>
      </c>
      <c r="J592" s="487">
        <v>0.43071891770310688</v>
      </c>
      <c r="K592" s="487">
        <v>0.43071891770310688</v>
      </c>
      <c r="L592" s="487">
        <v>0.43071891770310688</v>
      </c>
      <c r="M592" s="481">
        <v>0.24020487010753863</v>
      </c>
      <c r="N592" s="481">
        <v>0.24020487010753863</v>
      </c>
      <c r="O592" s="486">
        <v>0.24020487010753863</v>
      </c>
      <c r="P592" s="486">
        <v>0.30805140122802455</v>
      </c>
      <c r="Q592" s="488">
        <f t="shared" si="100"/>
        <v>0.2741281356677816</v>
      </c>
      <c r="R592" s="487">
        <f t="shared" si="101"/>
        <v>0.30805140122802455</v>
      </c>
      <c r="S592" s="489">
        <v>0</v>
      </c>
      <c r="T592" s="487">
        <f t="shared" si="109"/>
        <v>0.6388800422305132</v>
      </c>
      <c r="U592" s="487">
        <v>0</v>
      </c>
      <c r="V592" s="489">
        <f t="shared" si="102"/>
        <v>0.2772462611052221</v>
      </c>
      <c r="W592" s="489">
        <f t="shared" si="103"/>
        <v>0.24644112098241966</v>
      </c>
      <c r="X592" s="489">
        <f t="shared" si="104"/>
        <v>0.21563598085961716</v>
      </c>
      <c r="Y592" s="489">
        <f t="shared" si="105"/>
        <v>0.32345397128942582</v>
      </c>
      <c r="Z592" s="489">
        <f t="shared" si="106"/>
        <v>0.41073520163736604</v>
      </c>
      <c r="AA592" s="487">
        <v>0</v>
      </c>
      <c r="AB592" s="485">
        <v>0.80044300441868776</v>
      </c>
      <c r="AC592" s="485">
        <v>0.76811761201308271</v>
      </c>
      <c r="AD592" s="489">
        <f t="shared" si="107"/>
        <v>0</v>
      </c>
      <c r="AE592" s="489">
        <f t="shared" si="108"/>
        <v>0</v>
      </c>
    </row>
    <row r="593" spans="1:31" x14ac:dyDescent="0.2">
      <c r="A593" s="485">
        <v>0.51202745042653985</v>
      </c>
      <c r="B593" s="485">
        <f t="shared" si="99"/>
        <v>0.63970965423682635</v>
      </c>
      <c r="C593" s="486">
        <v>0.63547316646042351</v>
      </c>
      <c r="D593" s="486">
        <v>0.64394614201322919</v>
      </c>
      <c r="E593" s="487">
        <v>0.44021135964463776</v>
      </c>
      <c r="F593" s="486">
        <v>0</v>
      </c>
      <c r="G593" s="487">
        <v>0.25132344146709812</v>
      </c>
      <c r="H593" s="487">
        <v>0.3205442643404352</v>
      </c>
      <c r="I593" s="487">
        <v>0.42850369634812013</v>
      </c>
      <c r="J593" s="487">
        <v>0.42850369634812013</v>
      </c>
      <c r="K593" s="487">
        <v>0.42850369634812013</v>
      </c>
      <c r="L593" s="487">
        <v>0.42850369634812013</v>
      </c>
      <c r="M593" s="481">
        <v>0.23891593218663845</v>
      </c>
      <c r="N593" s="481">
        <v>0.23891593218663845</v>
      </c>
      <c r="O593" s="486">
        <v>0.23891593218663845</v>
      </c>
      <c r="P593" s="486">
        <v>0.30639839921998246</v>
      </c>
      <c r="Q593" s="488">
        <f t="shared" si="100"/>
        <v>0.27265716570331044</v>
      </c>
      <c r="R593" s="487">
        <f t="shared" si="101"/>
        <v>0.30639839921998246</v>
      </c>
      <c r="S593" s="489">
        <v>0</v>
      </c>
      <c r="T593" s="487">
        <f t="shared" si="109"/>
        <v>0.63547316646042351</v>
      </c>
      <c r="U593" s="487">
        <v>0</v>
      </c>
      <c r="V593" s="489">
        <f t="shared" si="102"/>
        <v>0.27575855929798421</v>
      </c>
      <c r="W593" s="489">
        <f t="shared" si="103"/>
        <v>0.24511871937598598</v>
      </c>
      <c r="X593" s="489">
        <f t="shared" si="104"/>
        <v>0.21447887945398772</v>
      </c>
      <c r="Y593" s="489">
        <f t="shared" si="105"/>
        <v>0.32171831918098159</v>
      </c>
      <c r="Z593" s="489">
        <f t="shared" si="106"/>
        <v>0.40853119895997658</v>
      </c>
      <c r="AA593" s="487">
        <v>0</v>
      </c>
      <c r="AB593" s="485">
        <v>0.79632636249672362</v>
      </c>
      <c r="AC593" s="485">
        <v>0.76416720718290965</v>
      </c>
      <c r="AD593" s="489">
        <f t="shared" si="107"/>
        <v>0</v>
      </c>
      <c r="AE593" s="489">
        <f t="shared" si="108"/>
        <v>0</v>
      </c>
    </row>
    <row r="594" spans="1:31" x14ac:dyDescent="0.2">
      <c r="A594" s="485">
        <v>0.50939408667891983</v>
      </c>
      <c r="B594" s="485">
        <f t="shared" si="99"/>
        <v>0.62596760952962283</v>
      </c>
      <c r="C594" s="486">
        <v>0.63208455685401654</v>
      </c>
      <c r="D594" s="486">
        <v>0.61985066220522911</v>
      </c>
      <c r="E594" s="487">
        <v>0.43794735340299817</v>
      </c>
      <c r="F594" s="486">
        <v>0</v>
      </c>
      <c r="G594" s="487">
        <v>0.25003087692397996</v>
      </c>
      <c r="H594" s="487">
        <v>0.31889570198615486</v>
      </c>
      <c r="I594" s="487">
        <v>0.42629986805122738</v>
      </c>
      <c r="J594" s="487">
        <v>0.42629986805122738</v>
      </c>
      <c r="K594" s="487">
        <v>0.42629986805122738</v>
      </c>
      <c r="L594" s="487">
        <v>0.42629986805122738</v>
      </c>
      <c r="M594" s="481">
        <v>0.23763394828974493</v>
      </c>
      <c r="N594" s="481">
        <v>0.23763394828974493</v>
      </c>
      <c r="O594" s="486">
        <v>0.23763394828974493</v>
      </c>
      <c r="P594" s="486">
        <v>0.30475431541929593</v>
      </c>
      <c r="Q594" s="488">
        <f t="shared" si="100"/>
        <v>0.27119413185452046</v>
      </c>
      <c r="R594" s="487">
        <f t="shared" si="101"/>
        <v>0.30475431541929593</v>
      </c>
      <c r="S594" s="489">
        <v>0</v>
      </c>
      <c r="T594" s="487">
        <f t="shared" si="109"/>
        <v>0.63208455685401654</v>
      </c>
      <c r="U594" s="487">
        <v>0</v>
      </c>
      <c r="V594" s="489">
        <f t="shared" si="102"/>
        <v>0.27427888387736632</v>
      </c>
      <c r="W594" s="489">
        <f t="shared" si="103"/>
        <v>0.24380345233543677</v>
      </c>
      <c r="X594" s="489">
        <f t="shared" si="104"/>
        <v>0.21332802079350713</v>
      </c>
      <c r="Y594" s="489">
        <f t="shared" si="105"/>
        <v>0.31999203119026071</v>
      </c>
      <c r="Z594" s="489">
        <f t="shared" si="106"/>
        <v>0.40633908722572792</v>
      </c>
      <c r="AA594" s="487">
        <v>0</v>
      </c>
      <c r="AB594" s="485">
        <v>0.79223089227670462</v>
      </c>
      <c r="AC594" s="485">
        <v>0.76023711916109804</v>
      </c>
      <c r="AD594" s="489">
        <f t="shared" si="107"/>
        <v>0</v>
      </c>
      <c r="AE594" s="489">
        <f t="shared" si="108"/>
        <v>0</v>
      </c>
    </row>
    <row r="595" spans="1:31" x14ac:dyDescent="0.2">
      <c r="A595" s="485">
        <v>0.50677426635450684</v>
      </c>
      <c r="B595" s="485">
        <f t="shared" si="99"/>
        <v>0.22952082014142972</v>
      </c>
      <c r="C595" s="486">
        <v>0.23176369460535248</v>
      </c>
      <c r="D595" s="486">
        <v>0.22727794567750692</v>
      </c>
      <c r="E595" s="487">
        <v>0.43569499094144259</v>
      </c>
      <c r="F595" s="486">
        <v>0</v>
      </c>
      <c r="G595" s="487">
        <v>0.24874496008188152</v>
      </c>
      <c r="H595" s="487">
        <v>0.31725561820453452</v>
      </c>
      <c r="I595" s="487">
        <v>0.42410737421703254</v>
      </c>
      <c r="J595" s="487">
        <v>0.42410737421703254</v>
      </c>
      <c r="K595" s="487">
        <v>0.42410737421703254</v>
      </c>
      <c r="L595" s="487">
        <v>0.42410737421703254</v>
      </c>
      <c r="M595" s="481">
        <v>0.23633797805151074</v>
      </c>
      <c r="N595" s="481">
        <v>0.23633797805151074</v>
      </c>
      <c r="O595" s="486">
        <v>0.23633797805151074</v>
      </c>
      <c r="P595" s="486">
        <v>0.30309229479640371</v>
      </c>
      <c r="Q595" s="488">
        <f t="shared" si="100"/>
        <v>0.26971513642395722</v>
      </c>
      <c r="R595" s="487">
        <f t="shared" si="101"/>
        <v>0.30309229479640371</v>
      </c>
      <c r="S595" s="489">
        <v>0</v>
      </c>
      <c r="T595" s="487">
        <f t="shared" si="109"/>
        <v>0.23176369460535248</v>
      </c>
      <c r="U595" s="487">
        <v>0</v>
      </c>
      <c r="V595" s="489">
        <f t="shared" si="102"/>
        <v>0.27278306531676333</v>
      </c>
      <c r="W595" s="489">
        <f t="shared" si="103"/>
        <v>0.24247383583712298</v>
      </c>
      <c r="X595" s="489">
        <f t="shared" si="104"/>
        <v>0.21216460635748258</v>
      </c>
      <c r="Y595" s="489">
        <f t="shared" si="105"/>
        <v>0.31824690953622387</v>
      </c>
      <c r="Z595" s="489">
        <f t="shared" si="106"/>
        <v>0.40412305972853829</v>
      </c>
      <c r="AA595" s="487">
        <v>0</v>
      </c>
      <c r="AB595" s="485">
        <v>0.78815648487353163</v>
      </c>
      <c r="AC595" s="485">
        <v>0.75632724345893831</v>
      </c>
      <c r="AD595" s="489">
        <f t="shared" si="107"/>
        <v>0</v>
      </c>
      <c r="AE595" s="489">
        <f t="shared" si="108"/>
        <v>0</v>
      </c>
    </row>
    <row r="596" spans="1:31" x14ac:dyDescent="0.2">
      <c r="A596" s="485">
        <v>0.50416791979991826</v>
      </c>
      <c r="B596" s="485">
        <f t="shared" si="99"/>
        <v>0.26620348577253405</v>
      </c>
      <c r="C596" s="486">
        <v>0.25526361649421075</v>
      </c>
      <c r="D596" s="486">
        <v>0.27714335505085741</v>
      </c>
      <c r="E596" s="487">
        <v>0.43345421237603071</v>
      </c>
      <c r="F596" s="486">
        <v>0</v>
      </c>
      <c r="G596" s="487">
        <v>0.24746565675146265</v>
      </c>
      <c r="H596" s="487">
        <v>0.31562396939019022</v>
      </c>
      <c r="I596" s="487">
        <v>0.42192615655150023</v>
      </c>
      <c r="J596" s="487">
        <v>0.42192615655150023</v>
      </c>
      <c r="K596" s="487">
        <v>0.42192615655150023</v>
      </c>
      <c r="L596" s="487">
        <v>0.42192615655150023</v>
      </c>
      <c r="M596" s="481">
        <v>0.23511122571835202</v>
      </c>
      <c r="N596" s="481">
        <v>0.23511122571835202</v>
      </c>
      <c r="O596" s="486">
        <v>0.23511122571835202</v>
      </c>
      <c r="P596" s="486">
        <v>0.30151904286766429</v>
      </c>
      <c r="Q596" s="488">
        <f t="shared" si="100"/>
        <v>0.26831513429300813</v>
      </c>
      <c r="R596" s="487">
        <f t="shared" si="101"/>
        <v>0.30151904286766429</v>
      </c>
      <c r="S596" s="489">
        <v>0</v>
      </c>
      <c r="T596" s="487">
        <f t="shared" si="109"/>
        <v>0.25526361649421075</v>
      </c>
      <c r="U596" s="487">
        <v>0</v>
      </c>
      <c r="V596" s="489">
        <f t="shared" si="102"/>
        <v>0.27136713858089789</v>
      </c>
      <c r="W596" s="489">
        <f t="shared" si="103"/>
        <v>0.24121523429413144</v>
      </c>
      <c r="X596" s="489">
        <f t="shared" si="104"/>
        <v>0.21106333000736499</v>
      </c>
      <c r="Y596" s="489">
        <f t="shared" si="105"/>
        <v>0.31659499501104754</v>
      </c>
      <c r="Z596" s="489">
        <f t="shared" si="106"/>
        <v>0.40202539049021907</v>
      </c>
      <c r="AA596" s="487">
        <v>0</v>
      </c>
      <c r="AB596" s="485">
        <v>0.78410303196209707</v>
      </c>
      <c r="AC596" s="485">
        <v>0.7524374761251037</v>
      </c>
      <c r="AD596" s="489">
        <f t="shared" si="107"/>
        <v>0</v>
      </c>
      <c r="AE596" s="489">
        <f t="shared" si="108"/>
        <v>0</v>
      </c>
    </row>
    <row r="597" spans="1:31" x14ac:dyDescent="0.2">
      <c r="A597" s="485">
        <v>0.50157497771910853</v>
      </c>
      <c r="B597" s="485">
        <f t="shared" si="99"/>
        <v>0.2856638310996662</v>
      </c>
      <c r="C597" s="486">
        <v>0.28845533433516785</v>
      </c>
      <c r="D597" s="486">
        <v>0.28287232786416461</v>
      </c>
      <c r="E597" s="487">
        <v>0.43122495813080525</v>
      </c>
      <c r="F597" s="486">
        <v>0</v>
      </c>
      <c r="G597" s="487">
        <v>0.24619293291922012</v>
      </c>
      <c r="H597" s="487">
        <v>0.31400071216200098</v>
      </c>
      <c r="I597" s="487">
        <v>0.41975615706040603</v>
      </c>
      <c r="J597" s="487">
        <v>0.41975615706040603</v>
      </c>
      <c r="K597" s="487">
        <v>0.41975615706040603</v>
      </c>
      <c r="L597" s="487">
        <v>0.41975615706040603</v>
      </c>
      <c r="M597" s="481">
        <v>0.29414853172336192</v>
      </c>
      <c r="N597" s="481">
        <v>0.29414853172336192</v>
      </c>
      <c r="O597" s="486">
        <v>0.29414853172336192</v>
      </c>
      <c r="P597" s="486">
        <v>0.29995409484948093</v>
      </c>
      <c r="Q597" s="488">
        <f t="shared" si="100"/>
        <v>0.29705131328642143</v>
      </c>
      <c r="R597" s="487">
        <f t="shared" si="101"/>
        <v>0.29995409484948093</v>
      </c>
      <c r="S597" s="489">
        <v>0</v>
      </c>
      <c r="T597" s="487">
        <f t="shared" si="109"/>
        <v>0.28845533433516785</v>
      </c>
      <c r="U597" s="487">
        <v>0</v>
      </c>
      <c r="V597" s="489">
        <f t="shared" si="102"/>
        <v>0.26995868536453282</v>
      </c>
      <c r="W597" s="489">
        <f t="shared" si="103"/>
        <v>0.23996327587958477</v>
      </c>
      <c r="X597" s="489">
        <f t="shared" si="104"/>
        <v>0.20996786639463663</v>
      </c>
      <c r="Y597" s="489">
        <f t="shared" si="105"/>
        <v>0.31495179959195496</v>
      </c>
      <c r="Z597" s="489">
        <f t="shared" si="106"/>
        <v>0.39993879313264125</v>
      </c>
      <c r="AA597" s="487">
        <v>0</v>
      </c>
      <c r="AB597" s="485">
        <v>0.78007042577440378</v>
      </c>
      <c r="AC597" s="485">
        <v>0.74856771374288511</v>
      </c>
      <c r="AD597" s="489">
        <f t="shared" si="107"/>
        <v>0</v>
      </c>
      <c r="AE597" s="489">
        <f t="shared" si="108"/>
        <v>0</v>
      </c>
    </row>
    <row r="598" spans="1:31" x14ac:dyDescent="0.2">
      <c r="A598" s="485">
        <v>0.49899537117255388</v>
      </c>
      <c r="B598" s="485">
        <f t="shared" si="99"/>
        <v>0.30839579269110429</v>
      </c>
      <c r="C598" s="486">
        <v>0.30635343644811686</v>
      </c>
      <c r="D598" s="486">
        <v>0.31043814893409172</v>
      </c>
      <c r="E598" s="487">
        <v>0.42900716893620788</v>
      </c>
      <c r="F598" s="486">
        <v>0</v>
      </c>
      <c r="G598" s="487">
        <v>0.24492675474658313</v>
      </c>
      <c r="H598" s="487">
        <v>0.31238580336195543</v>
      </c>
      <c r="I598" s="487">
        <v>0.41759731804779421</v>
      </c>
      <c r="J598" s="487">
        <v>0.41759731804779421</v>
      </c>
      <c r="K598" s="487">
        <v>0.41759731804779421</v>
      </c>
      <c r="L598" s="487">
        <v>0.41759731804779421</v>
      </c>
      <c r="M598" s="481">
        <v>0.30232247017906266</v>
      </c>
      <c r="N598" s="481">
        <v>0.30232247017906266</v>
      </c>
      <c r="O598" s="486">
        <v>0.30232247017906266</v>
      </c>
      <c r="P598" s="486">
        <v>0.29834454293986445</v>
      </c>
      <c r="Q598" s="488">
        <f t="shared" si="100"/>
        <v>0.30033350655946356</v>
      </c>
      <c r="R598" s="487">
        <f t="shared" si="101"/>
        <v>0.29834454293986445</v>
      </c>
      <c r="S598" s="489">
        <v>0</v>
      </c>
      <c r="T598" s="487">
        <f t="shared" si="109"/>
        <v>0.30635343644811686</v>
      </c>
      <c r="U598" s="487">
        <v>0</v>
      </c>
      <c r="V598" s="489">
        <f t="shared" si="102"/>
        <v>0.268510088645878</v>
      </c>
      <c r="W598" s="489">
        <f t="shared" si="103"/>
        <v>0.23867563435189157</v>
      </c>
      <c r="X598" s="489">
        <f t="shared" si="104"/>
        <v>0.20884118005790511</v>
      </c>
      <c r="Y598" s="489">
        <f t="shared" si="105"/>
        <v>0.31326177008685768</v>
      </c>
      <c r="Z598" s="489">
        <f t="shared" si="106"/>
        <v>0.39779272391981929</v>
      </c>
      <c r="AA598" s="487">
        <v>0</v>
      </c>
      <c r="AB598" s="485">
        <v>0.77605855909670118</v>
      </c>
      <c r="AC598" s="485">
        <v>0.74471785342744279</v>
      </c>
      <c r="AD598" s="489">
        <f t="shared" si="107"/>
        <v>0</v>
      </c>
      <c r="AE598" s="489">
        <f t="shared" si="108"/>
        <v>0</v>
      </c>
    </row>
    <row r="599" spans="1:31" x14ac:dyDescent="0.2">
      <c r="A599" s="485">
        <v>0.49642903157562251</v>
      </c>
      <c r="B599" s="485">
        <f t="shared" si="99"/>
        <v>0.28260636030151021</v>
      </c>
      <c r="C599" s="486">
        <v>0.28536798597220903</v>
      </c>
      <c r="D599" s="486">
        <v>0.27984473463081139</v>
      </c>
      <c r="E599" s="487">
        <v>0.42680078582750358</v>
      </c>
      <c r="F599" s="486">
        <v>0</v>
      </c>
      <c r="G599" s="487">
        <v>0.24366708856901378</v>
      </c>
      <c r="H599" s="487">
        <v>0.31077920005400417</v>
      </c>
      <c r="I599" s="487">
        <v>0.41544958211444394</v>
      </c>
      <c r="J599" s="487">
        <v>0.41544958211444394</v>
      </c>
      <c r="K599" s="487">
        <v>0.41544958211444394</v>
      </c>
      <c r="L599" s="487">
        <v>0.41544958211444394</v>
      </c>
      <c r="M599" s="481">
        <v>0.2910002488532395</v>
      </c>
      <c r="N599" s="481">
        <v>0.2910002488532395</v>
      </c>
      <c r="O599" s="486">
        <v>0.2910002488532395</v>
      </c>
      <c r="P599" s="486">
        <v>0.29674367481744818</v>
      </c>
      <c r="Q599" s="488">
        <f t="shared" si="100"/>
        <v>0.29387196183534381</v>
      </c>
      <c r="R599" s="487">
        <f t="shared" si="101"/>
        <v>0.29674367481744818</v>
      </c>
      <c r="S599" s="489">
        <v>0</v>
      </c>
      <c r="T599" s="487">
        <f t="shared" si="109"/>
        <v>0.28536798597220903</v>
      </c>
      <c r="U599" s="487">
        <v>0</v>
      </c>
      <c r="V599" s="489">
        <f t="shared" si="102"/>
        <v>0.26706930733570339</v>
      </c>
      <c r="W599" s="489">
        <f t="shared" si="103"/>
        <v>0.23739493985395854</v>
      </c>
      <c r="X599" s="489">
        <f t="shared" si="104"/>
        <v>0.20772057237221372</v>
      </c>
      <c r="Y599" s="489">
        <f t="shared" si="105"/>
        <v>0.31158085855832063</v>
      </c>
      <c r="Z599" s="489">
        <f t="shared" si="106"/>
        <v>0.39565823308993087</v>
      </c>
      <c r="AA599" s="487">
        <v>0</v>
      </c>
      <c r="AB599" s="485">
        <v>0.77206732526663369</v>
      </c>
      <c r="AC599" s="485">
        <v>0.74088779282307049</v>
      </c>
      <c r="AD599" s="489">
        <f t="shared" si="107"/>
        <v>0</v>
      </c>
      <c r="AE599" s="489">
        <f t="shared" si="108"/>
        <v>0</v>
      </c>
    </row>
    <row r="600" spans="1:31" x14ac:dyDescent="0.2">
      <c r="A600" s="485">
        <v>0.49387589069613025</v>
      </c>
      <c r="B600" s="485">
        <f t="shared" si="99"/>
        <v>0.30509502084750928</v>
      </c>
      <c r="C600" s="486">
        <v>0.30307452402070462</v>
      </c>
      <c r="D600" s="486">
        <v>0.307115517674314</v>
      </c>
      <c r="E600" s="487">
        <v>0.42460575014321278</v>
      </c>
      <c r="F600" s="486">
        <v>0</v>
      </c>
      <c r="G600" s="487">
        <v>0.242413900895112</v>
      </c>
      <c r="H600" s="487">
        <v>0.30918085952291835</v>
      </c>
      <c r="I600" s="487">
        <v>0.4133128921563432</v>
      </c>
      <c r="J600" s="487">
        <v>0.4133128921563432</v>
      </c>
      <c r="K600" s="487">
        <v>0.4133128921563432</v>
      </c>
      <c r="L600" s="487">
        <v>0.4133128921563432</v>
      </c>
      <c r="M600" s="481">
        <v>0.29908670133622173</v>
      </c>
      <c r="N600" s="481">
        <v>0.29908670133622173</v>
      </c>
      <c r="O600" s="486">
        <v>0.29908670133622173</v>
      </c>
      <c r="P600" s="486">
        <v>0.29515135000285037</v>
      </c>
      <c r="Q600" s="488">
        <f t="shared" si="100"/>
        <v>0.29711902566953607</v>
      </c>
      <c r="R600" s="487">
        <f t="shared" si="101"/>
        <v>0.29515135000285037</v>
      </c>
      <c r="S600" s="489">
        <v>0</v>
      </c>
      <c r="T600" s="487">
        <f t="shared" si="109"/>
        <v>0.30307452402070462</v>
      </c>
      <c r="U600" s="487">
        <v>0</v>
      </c>
      <c r="V600" s="489">
        <f t="shared" si="102"/>
        <v>0.26563621500256535</v>
      </c>
      <c r="W600" s="489">
        <f t="shared" si="103"/>
        <v>0.2361210800022803</v>
      </c>
      <c r="X600" s="489">
        <f t="shared" si="104"/>
        <v>0.20660594500199525</v>
      </c>
      <c r="Y600" s="489">
        <f t="shared" si="105"/>
        <v>0.30990891750299288</v>
      </c>
      <c r="Z600" s="489">
        <f t="shared" si="106"/>
        <v>0.3935351333371338</v>
      </c>
      <c r="AA600" s="487">
        <v>0</v>
      </c>
      <c r="AB600" s="485">
        <v>0.76809661817040542</v>
      </c>
      <c r="AC600" s="485">
        <v>0.73707743010047411</v>
      </c>
      <c r="AD600" s="489">
        <f t="shared" si="107"/>
        <v>0</v>
      </c>
      <c r="AE600" s="489">
        <f t="shared" si="108"/>
        <v>0</v>
      </c>
    </row>
    <row r="601" spans="1:31" x14ac:dyDescent="0.2">
      <c r="A601" s="485">
        <v>0.49133588065271033</v>
      </c>
      <c r="B601" s="485">
        <f t="shared" si="99"/>
        <v>0.27958161372904833</v>
      </c>
      <c r="C601" s="486">
        <v>0.2823136816156514</v>
      </c>
      <c r="D601" s="486">
        <v>0.2768495458424452</v>
      </c>
      <c r="E601" s="487">
        <v>0.42242200352355186</v>
      </c>
      <c r="F601" s="486">
        <v>0</v>
      </c>
      <c r="G601" s="487">
        <v>0.24116715840572503</v>
      </c>
      <c r="H601" s="487">
        <v>0.30759073927315406</v>
      </c>
      <c r="I601" s="487">
        <v>0.41118719136317022</v>
      </c>
      <c r="J601" s="487">
        <v>0.41118719136317022</v>
      </c>
      <c r="K601" s="487">
        <v>0.41118719136317022</v>
      </c>
      <c r="L601" s="487">
        <v>0.41118719136317022</v>
      </c>
      <c r="M601" s="481">
        <v>0.28788566217385503</v>
      </c>
      <c r="N601" s="481">
        <v>0.28788566217385503</v>
      </c>
      <c r="O601" s="486">
        <v>0.28788566217385503</v>
      </c>
      <c r="P601" s="486">
        <v>0.29356761603254961</v>
      </c>
      <c r="Q601" s="488">
        <f t="shared" si="100"/>
        <v>0.29072663910320229</v>
      </c>
      <c r="R601" s="487">
        <f t="shared" si="101"/>
        <v>0.29356761603254961</v>
      </c>
      <c r="S601" s="489">
        <v>0</v>
      </c>
      <c r="T601" s="487">
        <f t="shared" si="109"/>
        <v>0.2823136816156514</v>
      </c>
      <c r="U601" s="487">
        <v>0</v>
      </c>
      <c r="V601" s="489">
        <f t="shared" si="102"/>
        <v>0.26421085442929465</v>
      </c>
      <c r="W601" s="489">
        <f t="shared" si="103"/>
        <v>0.2348540928260397</v>
      </c>
      <c r="X601" s="489">
        <f t="shared" si="104"/>
        <v>0.20549733122278471</v>
      </c>
      <c r="Y601" s="489">
        <f t="shared" si="105"/>
        <v>0.30824599683417708</v>
      </c>
      <c r="Z601" s="489">
        <f t="shared" si="106"/>
        <v>0.39142348804339944</v>
      </c>
      <c r="AA601" s="487">
        <v>0</v>
      </c>
      <c r="AB601" s="485">
        <v>0.7641463322399592</v>
      </c>
      <c r="AC601" s="485">
        <v>0.73328666395406417</v>
      </c>
      <c r="AD601" s="489">
        <f t="shared" si="107"/>
        <v>0</v>
      </c>
      <c r="AE601" s="489">
        <f t="shared" si="108"/>
        <v>0</v>
      </c>
    </row>
  </sheetData>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D765D-3167-4C6A-A9DF-24FBC44CFD24}">
  <sheetPr codeName="Sheet36">
    <tabColor rgb="FF008000"/>
  </sheetPr>
  <dimension ref="A1:AE601"/>
  <sheetViews>
    <sheetView workbookViewId="0">
      <selection activeCell="A3" sqref="A1:XFD1048576"/>
    </sheetView>
  </sheetViews>
  <sheetFormatPr defaultColWidth="9.140625" defaultRowHeight="11.25" x14ac:dyDescent="0.2"/>
  <cols>
    <col min="1" max="1" width="9.7109375" style="3" bestFit="1" customWidth="1"/>
    <col min="2" max="2" width="11.28515625" style="3" bestFit="1" customWidth="1"/>
    <col min="3" max="3" width="16.42578125" style="3" bestFit="1" customWidth="1"/>
    <col min="4" max="4" width="16.28515625" style="3" bestFit="1" customWidth="1"/>
    <col min="5" max="5" width="9" style="3" bestFit="1" customWidth="1"/>
    <col min="6" max="6" width="9.28515625" style="3" bestFit="1" customWidth="1"/>
    <col min="7" max="8" width="11" style="3" bestFit="1" customWidth="1"/>
    <col min="9" max="10" width="11.7109375" style="3" bestFit="1" customWidth="1"/>
    <col min="11" max="12" width="11.28515625" style="3" bestFit="1" customWidth="1"/>
    <col min="13" max="13" width="14.7109375" style="3" bestFit="1" customWidth="1"/>
    <col min="14" max="17" width="14.5703125" style="3" bestFit="1" customWidth="1"/>
    <col min="18" max="18" width="12.28515625" style="3" bestFit="1" customWidth="1"/>
    <col min="19" max="19" width="12.42578125" style="3" bestFit="1" customWidth="1"/>
    <col min="20" max="20" width="12.85546875" style="3" bestFit="1" customWidth="1"/>
    <col min="21" max="21" width="8.140625" style="3" bestFit="1" customWidth="1"/>
    <col min="22" max="24" width="19.28515625" style="3" bestFit="1" customWidth="1"/>
    <col min="25" max="25" width="23.5703125" style="3" bestFit="1" customWidth="1"/>
    <col min="26" max="26" width="17.85546875" style="3" bestFit="1" customWidth="1"/>
    <col min="27" max="27" width="10.5703125" style="3" bestFit="1" customWidth="1"/>
    <col min="28" max="29" width="16.42578125" style="3" bestFit="1" customWidth="1"/>
    <col min="30" max="31" width="21.140625" style="3" bestFit="1" customWidth="1"/>
    <col min="32" max="16384" width="9.140625" style="3"/>
  </cols>
  <sheetData>
    <row r="1" spans="1:31" x14ac:dyDescent="0.2">
      <c r="A1" s="476" t="s">
        <v>734</v>
      </c>
      <c r="B1" s="476" t="s">
        <v>735</v>
      </c>
      <c r="C1" s="476" t="s">
        <v>736</v>
      </c>
      <c r="D1" s="476" t="s">
        <v>737</v>
      </c>
      <c r="E1" s="476" t="s">
        <v>738</v>
      </c>
      <c r="F1" s="476" t="s">
        <v>739</v>
      </c>
      <c r="G1" s="476" t="s">
        <v>740</v>
      </c>
      <c r="H1" s="476" t="s">
        <v>741</v>
      </c>
      <c r="I1" s="476" t="s">
        <v>742</v>
      </c>
      <c r="J1" s="476" t="s">
        <v>743</v>
      </c>
      <c r="K1" s="476" t="s">
        <v>744</v>
      </c>
      <c r="L1" s="476" t="s">
        <v>745</v>
      </c>
      <c r="M1" s="476" t="s">
        <v>746</v>
      </c>
      <c r="N1" s="476" t="s">
        <v>747</v>
      </c>
      <c r="O1" s="476" t="s">
        <v>748</v>
      </c>
      <c r="P1" s="476" t="s">
        <v>749</v>
      </c>
      <c r="Q1" s="476" t="s">
        <v>750</v>
      </c>
      <c r="R1" s="476" t="s">
        <v>751</v>
      </c>
      <c r="S1" s="476" t="s">
        <v>752</v>
      </c>
      <c r="T1" s="476" t="s">
        <v>753</v>
      </c>
      <c r="U1" s="477" t="s">
        <v>754</v>
      </c>
      <c r="V1" s="478" t="s">
        <v>755</v>
      </c>
      <c r="W1" s="478" t="s">
        <v>756</v>
      </c>
      <c r="X1" s="478" t="s">
        <v>757</v>
      </c>
      <c r="Y1" s="478" t="s">
        <v>758</v>
      </c>
      <c r="Z1" s="478" t="s">
        <v>759</v>
      </c>
      <c r="AA1" s="479" t="s">
        <v>760</v>
      </c>
      <c r="AB1" s="476" t="s">
        <v>761</v>
      </c>
      <c r="AC1" s="476" t="s">
        <v>762</v>
      </c>
      <c r="AD1" s="478" t="s">
        <v>763</v>
      </c>
      <c r="AE1" s="478" t="s">
        <v>764</v>
      </c>
    </row>
    <row r="2" spans="1:31" x14ac:dyDescent="0.2">
      <c r="A2" s="480">
        <v>83.333333333333329</v>
      </c>
      <c r="B2" s="480">
        <f t="shared" ref="B2:B65" si="0">+AVERAGE(C2,D2)</f>
        <v>9.3761621650776306</v>
      </c>
      <c r="C2" s="481">
        <v>10.802247191011235</v>
      </c>
      <c r="D2" s="481">
        <v>7.9500771391440281</v>
      </c>
      <c r="E2" s="482">
        <v>41.727460000000001</v>
      </c>
      <c r="F2" s="481">
        <v>5.0175881539804541</v>
      </c>
      <c r="G2" s="482">
        <v>48.5</v>
      </c>
      <c r="H2" s="482">
        <v>48.5</v>
      </c>
      <c r="I2" s="482">
        <v>58.199999999999996</v>
      </c>
      <c r="J2" s="482">
        <v>38.799999999999997</v>
      </c>
      <c r="K2" s="482">
        <v>29.099999999999998</v>
      </c>
      <c r="L2" s="482">
        <v>29.099999999999998</v>
      </c>
      <c r="M2" s="481">
        <v>20.418528785155235</v>
      </c>
      <c r="N2" s="481">
        <v>20.418528785155235</v>
      </c>
      <c r="O2" s="481">
        <v>20.418528785155235</v>
      </c>
      <c r="P2" s="481">
        <v>39.327492979380928</v>
      </c>
      <c r="Q2" s="483">
        <f t="shared" ref="Q2:Q65" si="1">+AVERAGE(O2:P2)</f>
        <v>29.873010882268083</v>
      </c>
      <c r="R2" s="482">
        <f t="shared" ref="R2:R65" si="2">+P2</f>
        <v>39.327492979380928</v>
      </c>
      <c r="S2" s="484">
        <v>13.133010937500002</v>
      </c>
      <c r="T2" s="482">
        <f>+C2</f>
        <v>10.802247191011235</v>
      </c>
      <c r="U2" s="482">
        <v>0</v>
      </c>
      <c r="V2" s="484">
        <f t="shared" ref="V2:V65" si="3">+$P2*0.9</f>
        <v>35.394743681442833</v>
      </c>
      <c r="W2" s="484">
        <f t="shared" ref="W2:W65" si="4">+$P2*0.8</f>
        <v>31.461994383504745</v>
      </c>
      <c r="X2" s="484">
        <f t="shared" ref="X2:X65" si="5">+$P2*0.7</f>
        <v>27.529245085566647</v>
      </c>
      <c r="Y2" s="484">
        <f t="shared" ref="Y2:Y65" si="6">+$P2*0.9*8750/7500</f>
        <v>41.293867628349972</v>
      </c>
      <c r="Z2" s="484">
        <f t="shared" ref="Z2:Z65" si="7">+$P2*10000/7500</f>
        <v>52.43665730584123</v>
      </c>
      <c r="AA2" s="482">
        <v>51.808946957236842</v>
      </c>
      <c r="AB2" s="480">
        <v>35</v>
      </c>
      <c r="AC2" s="480">
        <v>35</v>
      </c>
      <c r="AD2" s="484">
        <f t="shared" ref="AD2:AD65" si="8">+S2*1.09375</f>
        <v>14.364230712890627</v>
      </c>
      <c r="AE2" s="484">
        <f t="shared" ref="AE2:AE65" si="9">+S2*0.756013745704467</f>
        <v>9.9287367912371103</v>
      </c>
    </row>
    <row r="3" spans="1:31" x14ac:dyDescent="0.2">
      <c r="A3" s="485">
        <v>56.10561197916666</v>
      </c>
      <c r="B3" s="485">
        <f t="shared" si="0"/>
        <v>16.400599072947259</v>
      </c>
      <c r="C3" s="486">
        <v>17.313483146067416</v>
      </c>
      <c r="D3" s="486">
        <v>15.487714999827105</v>
      </c>
      <c r="E3" s="487">
        <v>22.01641396484375</v>
      </c>
      <c r="F3" s="486">
        <v>11.786853950852754</v>
      </c>
      <c r="G3" s="487">
        <v>32.653466171875003</v>
      </c>
      <c r="H3" s="487">
        <v>34.016581406249998</v>
      </c>
      <c r="I3" s="487">
        <v>37.241641953124997</v>
      </c>
      <c r="J3" s="487">
        <v>23.260456015625</v>
      </c>
      <c r="K3" s="487">
        <v>37.798240078124998</v>
      </c>
      <c r="L3" s="487">
        <v>15.987267187499999</v>
      </c>
      <c r="M3" s="481">
        <v>21.817352827220972</v>
      </c>
      <c r="N3" s="481">
        <v>21.817352827220972</v>
      </c>
      <c r="O3" s="486">
        <v>21.817352827220972</v>
      </c>
      <c r="P3" s="486">
        <v>39.595359130940402</v>
      </c>
      <c r="Q3" s="488">
        <f t="shared" si="1"/>
        <v>30.706355979080687</v>
      </c>
      <c r="R3" s="487">
        <f t="shared" si="2"/>
        <v>39.595359130940402</v>
      </c>
      <c r="S3" s="489">
        <v>10.79928125</v>
      </c>
      <c r="T3" s="487">
        <f t="shared" ref="T3:T66" si="10">+C3</f>
        <v>17.313483146067416</v>
      </c>
      <c r="U3" s="487">
        <v>0</v>
      </c>
      <c r="V3" s="489">
        <f t="shared" si="3"/>
        <v>35.635823217846365</v>
      </c>
      <c r="W3" s="489">
        <f t="shared" si="4"/>
        <v>31.676287304752321</v>
      </c>
      <c r="X3" s="489">
        <f t="shared" si="5"/>
        <v>27.716751391658281</v>
      </c>
      <c r="Y3" s="489">
        <f t="shared" si="6"/>
        <v>41.575127087487431</v>
      </c>
      <c r="Z3" s="489">
        <f t="shared" si="7"/>
        <v>52.793812174587202</v>
      </c>
      <c r="AA3" s="487">
        <v>51.808946957236842</v>
      </c>
      <c r="AB3" s="485">
        <v>35</v>
      </c>
      <c r="AC3" s="485">
        <v>35</v>
      </c>
      <c r="AD3" s="489">
        <f t="shared" si="8"/>
        <v>11.8117138671875</v>
      </c>
      <c r="AE3" s="489">
        <f t="shared" si="9"/>
        <v>8.1644050687285183</v>
      </c>
    </row>
    <row r="4" spans="1:31" x14ac:dyDescent="0.2">
      <c r="A4" s="485">
        <v>31.788990885416663</v>
      </c>
      <c r="B4" s="485">
        <f t="shared" si="0"/>
        <v>20.550244637526198</v>
      </c>
      <c r="C4" s="486">
        <v>23.792282910680864</v>
      </c>
      <c r="D4" s="486">
        <v>17.308206364371529</v>
      </c>
      <c r="E4" s="487">
        <v>15.052393691406248</v>
      </c>
      <c r="F4" s="486">
        <v>27.836738929430151</v>
      </c>
      <c r="G4" s="487">
        <v>18.501192695312497</v>
      </c>
      <c r="H4" s="487">
        <v>20.162747753906249</v>
      </c>
      <c r="I4" s="487">
        <v>20.005747949218751</v>
      </c>
      <c r="J4" s="487">
        <v>11.716723779296876</v>
      </c>
      <c r="K4" s="487">
        <v>19.039677207031247</v>
      </c>
      <c r="L4" s="487">
        <v>7.434183251953125</v>
      </c>
      <c r="M4" s="481">
        <v>23.298381437370612</v>
      </c>
      <c r="N4" s="481">
        <v>23.298381437370612</v>
      </c>
      <c r="O4" s="486">
        <v>23.298381437370612</v>
      </c>
      <c r="P4" s="486">
        <v>21.238443231804723</v>
      </c>
      <c r="Q4" s="488">
        <f t="shared" si="1"/>
        <v>22.268412334587666</v>
      </c>
      <c r="R4" s="487">
        <f t="shared" si="2"/>
        <v>21.238443231804723</v>
      </c>
      <c r="S4" s="489">
        <v>9.1765609374999997</v>
      </c>
      <c r="T4" s="487">
        <f t="shared" si="10"/>
        <v>23.792282910680864</v>
      </c>
      <c r="U4" s="487">
        <v>0</v>
      </c>
      <c r="V4" s="489">
        <f t="shared" si="3"/>
        <v>19.114598908624252</v>
      </c>
      <c r="W4" s="489">
        <f t="shared" si="4"/>
        <v>16.990754585443778</v>
      </c>
      <c r="X4" s="489">
        <f t="shared" si="5"/>
        <v>14.866910262263305</v>
      </c>
      <c r="Y4" s="489">
        <f t="shared" si="6"/>
        <v>22.300365393394962</v>
      </c>
      <c r="Z4" s="489">
        <f t="shared" si="7"/>
        <v>28.317924309072964</v>
      </c>
      <c r="AA4" s="487">
        <v>42.661961348684208</v>
      </c>
      <c r="AB4" s="485">
        <v>20.114802734375001</v>
      </c>
      <c r="AC4" s="485">
        <v>20.114802734375001</v>
      </c>
      <c r="AD4" s="489">
        <f t="shared" si="8"/>
        <v>10.036863525390626</v>
      </c>
      <c r="AE4" s="489">
        <f t="shared" si="9"/>
        <v>6.93760620704467</v>
      </c>
    </row>
    <row r="5" spans="1:31" x14ac:dyDescent="0.2">
      <c r="A5" s="485">
        <v>22.281577148437496</v>
      </c>
      <c r="B5" s="485">
        <f t="shared" si="0"/>
        <v>17.26270252743252</v>
      </c>
      <c r="C5" s="486">
        <v>21.887645335591483</v>
      </c>
      <c r="D5" s="486">
        <v>12.637759719273555</v>
      </c>
      <c r="E5" s="487">
        <v>11.450752431640625</v>
      </c>
      <c r="F5" s="486">
        <v>28.834582262164755</v>
      </c>
      <c r="G5" s="487">
        <v>12.967877900390624</v>
      </c>
      <c r="H5" s="487">
        <v>14.380196953125001</v>
      </c>
      <c r="I5" s="487">
        <v>13.759990888671876</v>
      </c>
      <c r="J5" s="487">
        <v>7.8941901220703121</v>
      </c>
      <c r="K5" s="487">
        <v>12.828058652343749</v>
      </c>
      <c r="L5" s="487">
        <v>4.8966561474609369</v>
      </c>
      <c r="M5" s="481">
        <v>17.772004206278961</v>
      </c>
      <c r="N5" s="481">
        <v>17.772004206278961</v>
      </c>
      <c r="O5" s="486">
        <v>17.772004206278961</v>
      </c>
      <c r="P5" s="486">
        <v>14.926818969232498</v>
      </c>
      <c r="Q5" s="488">
        <f t="shared" si="1"/>
        <v>16.349411587755728</v>
      </c>
      <c r="R5" s="487">
        <f t="shared" si="2"/>
        <v>14.926818969232498</v>
      </c>
      <c r="S5" s="489">
        <v>7.9744289062500009</v>
      </c>
      <c r="T5" s="487">
        <f t="shared" si="10"/>
        <v>21.887645335591483</v>
      </c>
      <c r="U5" s="487">
        <v>0</v>
      </c>
      <c r="V5" s="489">
        <f t="shared" si="3"/>
        <v>13.434137072309248</v>
      </c>
      <c r="W5" s="489">
        <f t="shared" si="4"/>
        <v>11.941455175385999</v>
      </c>
      <c r="X5" s="489">
        <f t="shared" si="5"/>
        <v>10.448773278462747</v>
      </c>
      <c r="Y5" s="489">
        <f t="shared" si="6"/>
        <v>15.673159917694123</v>
      </c>
      <c r="Z5" s="489">
        <f t="shared" si="7"/>
        <v>19.902425292309999</v>
      </c>
      <c r="AA5" s="487">
        <v>36.26507175164474</v>
      </c>
      <c r="AB5" s="485">
        <v>15.338870117187501</v>
      </c>
      <c r="AC5" s="485">
        <v>15.338870117187501</v>
      </c>
      <c r="AD5" s="489">
        <f t="shared" si="8"/>
        <v>8.7220316162109377</v>
      </c>
      <c r="AE5" s="489">
        <f t="shared" si="9"/>
        <v>6.0287778672680394</v>
      </c>
    </row>
    <row r="6" spans="1:31" x14ac:dyDescent="0.2">
      <c r="A6" s="485">
        <v>17.170431315104167</v>
      </c>
      <c r="B6" s="485">
        <f t="shared" si="0"/>
        <v>13.18090350621301</v>
      </c>
      <c r="C6" s="486">
        <v>16.337727673420197</v>
      </c>
      <c r="D6" s="486">
        <v>10.024079339005825</v>
      </c>
      <c r="E6" s="487">
        <v>9.2440583203124991</v>
      </c>
      <c r="F6" s="486">
        <v>17.558085466777975</v>
      </c>
      <c r="G6" s="487">
        <v>9.993191025390626</v>
      </c>
      <c r="H6" s="487">
        <v>11.185492480468751</v>
      </c>
      <c r="I6" s="487">
        <v>10.499679746093751</v>
      </c>
      <c r="J6" s="487">
        <v>5.9613713427734378</v>
      </c>
      <c r="K6" s="487">
        <v>9.6872280175781249</v>
      </c>
      <c r="L6" s="487">
        <v>3.6572523828124996</v>
      </c>
      <c r="M6" s="481">
        <v>13.234459438023885</v>
      </c>
      <c r="N6" s="481">
        <v>13.234459438023885</v>
      </c>
      <c r="O6" s="486">
        <v>13.234459438023885</v>
      </c>
      <c r="P6" s="486">
        <v>11.183800428116756</v>
      </c>
      <c r="Q6" s="488">
        <f t="shared" si="1"/>
        <v>12.20912993307032</v>
      </c>
      <c r="R6" s="487">
        <f t="shared" si="2"/>
        <v>11.183800428116756</v>
      </c>
      <c r="S6" s="489">
        <v>7.0436398437500003</v>
      </c>
      <c r="T6" s="487">
        <f t="shared" si="10"/>
        <v>16.337727673420197</v>
      </c>
      <c r="U6" s="487">
        <v>0</v>
      </c>
      <c r="V6" s="489">
        <f t="shared" si="3"/>
        <v>10.06542038530508</v>
      </c>
      <c r="W6" s="489">
        <f t="shared" si="4"/>
        <v>8.9470403424934055</v>
      </c>
      <c r="X6" s="489">
        <f t="shared" si="5"/>
        <v>7.8286602996817285</v>
      </c>
      <c r="Y6" s="489">
        <f t="shared" si="6"/>
        <v>11.742990449522592</v>
      </c>
      <c r="Z6" s="489">
        <f t="shared" si="7"/>
        <v>14.911733904155675</v>
      </c>
      <c r="AA6" s="487">
        <v>31.538613898026316</v>
      </c>
      <c r="AB6" s="485">
        <v>12.458379882812499</v>
      </c>
      <c r="AC6" s="485">
        <v>12.458379882812499</v>
      </c>
      <c r="AD6" s="489">
        <f t="shared" si="8"/>
        <v>7.7039810791015633</v>
      </c>
      <c r="AE6" s="489">
        <f t="shared" si="9"/>
        <v>5.3250885416666645</v>
      </c>
    </row>
    <row r="7" spans="1:31" x14ac:dyDescent="0.2">
      <c r="A7" s="485">
        <v>13.971975911458332</v>
      </c>
      <c r="B7" s="485">
        <f t="shared" si="0"/>
        <v>10.687538172564615</v>
      </c>
      <c r="C7" s="486">
        <v>13.061779411257399</v>
      </c>
      <c r="D7" s="486">
        <v>8.3132969338718326</v>
      </c>
      <c r="E7" s="487">
        <v>7.7519425585937496</v>
      </c>
      <c r="F7" s="486">
        <v>12.504858917179975</v>
      </c>
      <c r="G7" s="487">
        <v>8.1316899804687495</v>
      </c>
      <c r="H7" s="487">
        <v>9.1553146875000007</v>
      </c>
      <c r="I7" s="487">
        <v>8.4921056054687494</v>
      </c>
      <c r="J7" s="487">
        <v>4.7912278515624998</v>
      </c>
      <c r="K7" s="487">
        <v>7.7857452587890625</v>
      </c>
      <c r="L7" s="487">
        <v>2.9201778955078121</v>
      </c>
      <c r="M7" s="481">
        <v>10.736838619267353</v>
      </c>
      <c r="N7" s="481">
        <v>10.736838619267353</v>
      </c>
      <c r="O7" s="486">
        <v>10.736838619267353</v>
      </c>
      <c r="P7" s="486">
        <v>8.6629025853002339</v>
      </c>
      <c r="Q7" s="488">
        <f t="shared" si="1"/>
        <v>9.6998706022837933</v>
      </c>
      <c r="R7" s="487">
        <f t="shared" si="2"/>
        <v>8.6629025853002339</v>
      </c>
      <c r="S7" s="489">
        <v>6.2990667968749996</v>
      </c>
      <c r="T7" s="487">
        <f t="shared" si="10"/>
        <v>13.061779411257399</v>
      </c>
      <c r="U7" s="487">
        <v>0</v>
      </c>
      <c r="V7" s="489">
        <f t="shared" si="3"/>
        <v>7.7966123267702105</v>
      </c>
      <c r="W7" s="489">
        <f t="shared" si="4"/>
        <v>6.9303220682401871</v>
      </c>
      <c r="X7" s="489">
        <f t="shared" si="5"/>
        <v>6.0640318097101638</v>
      </c>
      <c r="Y7" s="489">
        <f t="shared" si="6"/>
        <v>9.0960477145652465</v>
      </c>
      <c r="Z7" s="489">
        <f t="shared" si="7"/>
        <v>11.550536780400313</v>
      </c>
      <c r="AA7" s="487">
        <v>27.903228207236843</v>
      </c>
      <c r="AB7" s="485">
        <v>10.5218486328125</v>
      </c>
      <c r="AC7" s="485">
        <v>10.5218486328125</v>
      </c>
      <c r="AD7" s="489">
        <f t="shared" si="8"/>
        <v>6.8896043090820305</v>
      </c>
      <c r="AE7" s="489">
        <f t="shared" si="9"/>
        <v>4.7621810835481071</v>
      </c>
    </row>
    <row r="8" spans="1:31" x14ac:dyDescent="0.2">
      <c r="A8" s="485">
        <v>11.779982096354166</v>
      </c>
      <c r="B8" s="485">
        <f t="shared" si="0"/>
        <v>9.0840571756290345</v>
      </c>
      <c r="C8" s="486">
        <v>11.001151083467452</v>
      </c>
      <c r="D8" s="486">
        <v>7.166963267790619</v>
      </c>
      <c r="E8" s="487">
        <v>6.6752094042968748</v>
      </c>
      <c r="F8" s="486">
        <v>9.7438911075661743</v>
      </c>
      <c r="G8" s="487">
        <v>6.8559495800781249</v>
      </c>
      <c r="H8" s="487">
        <v>7.7500579736328126</v>
      </c>
      <c r="I8" s="487">
        <v>7.130340698242188</v>
      </c>
      <c r="J8" s="487">
        <v>4.0059072314453124</v>
      </c>
      <c r="K8" s="487">
        <v>6.5095989550781246</v>
      </c>
      <c r="L8" s="487">
        <v>2.43092419921875</v>
      </c>
      <c r="M8" s="481">
        <v>9.1512247391374579</v>
      </c>
      <c r="N8" s="481">
        <v>9.1512247391374579</v>
      </c>
      <c r="O8" s="486">
        <v>9.1512247391374579</v>
      </c>
      <c r="P8" s="486">
        <v>6.9552180574837648</v>
      </c>
      <c r="Q8" s="488">
        <f t="shared" si="1"/>
        <v>8.0532213983106118</v>
      </c>
      <c r="R8" s="487">
        <f t="shared" si="2"/>
        <v>6.9552180574837648</v>
      </c>
      <c r="S8" s="489">
        <v>5.6883499999999998</v>
      </c>
      <c r="T8" s="487">
        <f t="shared" si="10"/>
        <v>11.001151083467452</v>
      </c>
      <c r="U8" s="487">
        <v>0</v>
      </c>
      <c r="V8" s="489">
        <f t="shared" si="3"/>
        <v>6.259696251735388</v>
      </c>
      <c r="W8" s="489">
        <f t="shared" si="4"/>
        <v>5.5641744459870122</v>
      </c>
      <c r="X8" s="489">
        <f t="shared" si="5"/>
        <v>4.8686526402386354</v>
      </c>
      <c r="Y8" s="489">
        <f t="shared" si="6"/>
        <v>7.3029789603579527</v>
      </c>
      <c r="Z8" s="489">
        <f t="shared" si="7"/>
        <v>9.2736240766450209</v>
      </c>
      <c r="AA8" s="487">
        <v>25.019914268092105</v>
      </c>
      <c r="AB8" s="485">
        <v>9.1261865234375001</v>
      </c>
      <c r="AC8" s="485">
        <v>9.1261865234375001</v>
      </c>
      <c r="AD8" s="489">
        <f t="shared" si="8"/>
        <v>6.2216328124999993</v>
      </c>
      <c r="AE8" s="489">
        <f t="shared" si="9"/>
        <v>4.3004707903780046</v>
      </c>
    </row>
    <row r="9" spans="1:31" x14ac:dyDescent="0.2">
      <c r="A9" s="485">
        <v>10.183361816406249</v>
      </c>
      <c r="B9" s="485">
        <f t="shared" si="0"/>
        <v>7.9217462241922627</v>
      </c>
      <c r="C9" s="486">
        <v>9.530512766363378</v>
      </c>
      <c r="D9" s="486">
        <v>6.3129796820211475</v>
      </c>
      <c r="E9" s="487">
        <v>5.8614139794921876</v>
      </c>
      <c r="F9" s="486">
        <v>7.9384401816873451</v>
      </c>
      <c r="G9" s="487">
        <v>5.9267165771484374</v>
      </c>
      <c r="H9" s="487">
        <v>6.7193065136718753</v>
      </c>
      <c r="I9" s="487">
        <v>6.1455245166015624</v>
      </c>
      <c r="J9" s="487">
        <v>3.4421200708007813</v>
      </c>
      <c r="K9" s="487">
        <v>5.5934448486328128</v>
      </c>
      <c r="L9" s="487">
        <v>2.0823155297851561</v>
      </c>
      <c r="M9" s="481">
        <v>8.0064284398507635</v>
      </c>
      <c r="N9" s="481">
        <v>8.0064284398507635</v>
      </c>
      <c r="O9" s="486">
        <v>8.0064284398507635</v>
      </c>
      <c r="P9" s="486">
        <v>5.6846569277373984</v>
      </c>
      <c r="Q9" s="488">
        <f t="shared" si="1"/>
        <v>6.8455426837940809</v>
      </c>
      <c r="R9" s="487">
        <f t="shared" si="2"/>
        <v>5.6846569277373984</v>
      </c>
      <c r="S9" s="489">
        <v>5.1773914062499991</v>
      </c>
      <c r="T9" s="487">
        <f t="shared" si="10"/>
        <v>9.530512766363378</v>
      </c>
      <c r="U9" s="487">
        <v>0</v>
      </c>
      <c r="V9" s="489">
        <f t="shared" si="3"/>
        <v>5.1161912349636589</v>
      </c>
      <c r="W9" s="489">
        <f t="shared" si="4"/>
        <v>4.5477255421899185</v>
      </c>
      <c r="X9" s="489">
        <f t="shared" si="5"/>
        <v>3.9792598494161786</v>
      </c>
      <c r="Y9" s="489">
        <f t="shared" si="6"/>
        <v>5.9688897741242695</v>
      </c>
      <c r="Z9" s="489">
        <f t="shared" si="7"/>
        <v>7.5795425703165318</v>
      </c>
      <c r="AA9" s="487">
        <v>22.677024876644737</v>
      </c>
      <c r="AB9" s="485">
        <v>8.0702866210937501</v>
      </c>
      <c r="AC9" s="485">
        <v>8.0702866210937501</v>
      </c>
      <c r="AD9" s="489">
        <f t="shared" si="8"/>
        <v>5.6627718505859361</v>
      </c>
      <c r="AE9" s="489">
        <f t="shared" si="9"/>
        <v>3.9141790700171795</v>
      </c>
    </row>
    <row r="10" spans="1:31" x14ac:dyDescent="0.2">
      <c r="A10" s="485">
        <v>8.9683056640625001</v>
      </c>
      <c r="B10" s="485">
        <f t="shared" si="0"/>
        <v>7.0051885103312799</v>
      </c>
      <c r="C10" s="486">
        <v>8.38402730597182</v>
      </c>
      <c r="D10" s="486">
        <v>5.6263497146907389</v>
      </c>
      <c r="E10" s="487">
        <v>5.2246407128906247</v>
      </c>
      <c r="F10" s="486">
        <v>6.6133161018345517</v>
      </c>
      <c r="G10" s="487">
        <v>5.2195538964843751</v>
      </c>
      <c r="H10" s="487">
        <v>5.9308068701171868</v>
      </c>
      <c r="I10" s="487">
        <v>5.4000075244140628</v>
      </c>
      <c r="J10" s="487">
        <v>3.0176126904296874</v>
      </c>
      <c r="K10" s="487">
        <v>4.903620444335937</v>
      </c>
      <c r="L10" s="487">
        <v>1.8212593066406249</v>
      </c>
      <c r="M10" s="481">
        <v>7.1031944022543199</v>
      </c>
      <c r="N10" s="481">
        <v>7.1031944022543199</v>
      </c>
      <c r="O10" s="486">
        <v>7.1031944022543199</v>
      </c>
      <c r="P10" s="486">
        <v>4.6868330981772157</v>
      </c>
      <c r="Q10" s="488">
        <f t="shared" si="1"/>
        <v>5.8950137502157673</v>
      </c>
      <c r="R10" s="487">
        <f t="shared" si="2"/>
        <v>4.6868330981772157</v>
      </c>
      <c r="S10" s="489">
        <v>4.7429636718749997</v>
      </c>
      <c r="T10" s="487">
        <f t="shared" si="10"/>
        <v>8.38402730597182</v>
      </c>
      <c r="U10" s="487">
        <v>0</v>
      </c>
      <c r="V10" s="489">
        <f t="shared" si="3"/>
        <v>4.2181497883594945</v>
      </c>
      <c r="W10" s="489">
        <f t="shared" si="4"/>
        <v>3.7494664785417728</v>
      </c>
      <c r="X10" s="489">
        <f t="shared" si="5"/>
        <v>3.2807831687240507</v>
      </c>
      <c r="Y10" s="489">
        <f t="shared" si="6"/>
        <v>4.9211747530860768</v>
      </c>
      <c r="Z10" s="489">
        <f t="shared" si="7"/>
        <v>6.249110797569621</v>
      </c>
      <c r="AA10" s="487">
        <v>20.735556023848684</v>
      </c>
      <c r="AB10" s="485">
        <v>7.2422368164062503</v>
      </c>
      <c r="AC10" s="485">
        <v>7.2422368164062503</v>
      </c>
      <c r="AD10" s="489">
        <f t="shared" si="8"/>
        <v>5.1876165161132812</v>
      </c>
      <c r="AE10" s="489">
        <f t="shared" si="9"/>
        <v>3.585745731314431</v>
      </c>
    </row>
    <row r="11" spans="1:31" x14ac:dyDescent="0.2">
      <c r="A11" s="485">
        <v>8.0125195312499997</v>
      </c>
      <c r="B11" s="485">
        <f t="shared" si="0"/>
        <v>6.287639480622282</v>
      </c>
      <c r="C11" s="486">
        <v>7.4947305663316852</v>
      </c>
      <c r="D11" s="486">
        <v>5.0805483949128787</v>
      </c>
      <c r="E11" s="487">
        <v>4.7127549462890617</v>
      </c>
      <c r="F11" s="486">
        <v>5.6328329268594928</v>
      </c>
      <c r="G11" s="487">
        <v>4.6632863671874993</v>
      </c>
      <c r="H11" s="487">
        <v>5.3080682910156254</v>
      </c>
      <c r="I11" s="487">
        <v>4.8159439062499994</v>
      </c>
      <c r="J11" s="487">
        <v>2.6864024487304685</v>
      </c>
      <c r="K11" s="487">
        <v>4.3654040087890618</v>
      </c>
      <c r="L11" s="487">
        <v>1.6184227392578125</v>
      </c>
      <c r="M11" s="481">
        <v>6.3938499669475259</v>
      </c>
      <c r="N11" s="481">
        <v>6.3938499669475259</v>
      </c>
      <c r="O11" s="486">
        <v>6.3938499669475259</v>
      </c>
      <c r="P11" s="486">
        <v>4.1841825666190484</v>
      </c>
      <c r="Q11" s="488">
        <f t="shared" si="1"/>
        <v>5.2890162667832872</v>
      </c>
      <c r="R11" s="487">
        <f t="shared" si="2"/>
        <v>4.1841825666190484</v>
      </c>
      <c r="S11" s="489">
        <v>4.3686570312500006</v>
      </c>
      <c r="T11" s="487">
        <f t="shared" si="10"/>
        <v>7.4947305663316852</v>
      </c>
      <c r="U11" s="487">
        <v>0</v>
      </c>
      <c r="V11" s="489">
        <f t="shared" si="3"/>
        <v>3.7657643099571438</v>
      </c>
      <c r="W11" s="489">
        <f t="shared" si="4"/>
        <v>3.3473460532952388</v>
      </c>
      <c r="X11" s="489">
        <f t="shared" si="5"/>
        <v>2.9289277966333338</v>
      </c>
      <c r="Y11" s="489">
        <f t="shared" si="6"/>
        <v>4.3933916949500009</v>
      </c>
      <c r="Z11" s="489">
        <f t="shared" si="7"/>
        <v>5.5789100888253973</v>
      </c>
      <c r="AA11" s="487">
        <v>19.100438425164473</v>
      </c>
      <c r="AB11" s="485">
        <v>6.5746616210937496</v>
      </c>
      <c r="AC11" s="485">
        <v>6.5746616210937496</v>
      </c>
      <c r="AD11" s="489">
        <f t="shared" si="8"/>
        <v>4.7782186279296885</v>
      </c>
      <c r="AE11" s="489">
        <f t="shared" si="9"/>
        <v>3.3027647658934698</v>
      </c>
    </row>
    <row r="12" spans="1:31" x14ac:dyDescent="0.2">
      <c r="A12" s="485">
        <v>7.2409643554687495</v>
      </c>
      <c r="B12" s="485">
        <f t="shared" si="0"/>
        <v>5.7085348609512225</v>
      </c>
      <c r="C12" s="486">
        <v>6.7822200531784809</v>
      </c>
      <c r="D12" s="486">
        <v>4.6348496687239642</v>
      </c>
      <c r="E12" s="487">
        <v>4.2922760498046877</v>
      </c>
      <c r="F12" s="486">
        <v>4.8757301018161403</v>
      </c>
      <c r="G12" s="487">
        <v>4.2142412548828121</v>
      </c>
      <c r="H12" s="487">
        <v>4.8037582812500004</v>
      </c>
      <c r="I12" s="487">
        <v>4.3459741699218748</v>
      </c>
      <c r="J12" s="487">
        <v>2.4207560131835937</v>
      </c>
      <c r="K12" s="487">
        <v>3.9337286694335938</v>
      </c>
      <c r="L12" s="487">
        <v>1.4562698095703124</v>
      </c>
      <c r="M12" s="481">
        <v>5.8187044004353421</v>
      </c>
      <c r="N12" s="481">
        <v>5.8187044004353421</v>
      </c>
      <c r="O12" s="486">
        <v>5.8187044004353421</v>
      </c>
      <c r="P12" s="486">
        <v>3.8761987054072549</v>
      </c>
      <c r="Q12" s="488">
        <f t="shared" si="1"/>
        <v>4.8474515529212985</v>
      </c>
      <c r="R12" s="487">
        <f t="shared" si="2"/>
        <v>3.8761987054072549</v>
      </c>
      <c r="S12" s="489">
        <v>4.0425269531250008</v>
      </c>
      <c r="T12" s="487">
        <f t="shared" si="10"/>
        <v>6.7822200531784809</v>
      </c>
      <c r="U12" s="487">
        <v>0</v>
      </c>
      <c r="V12" s="489">
        <f t="shared" si="3"/>
        <v>3.4885788348665296</v>
      </c>
      <c r="W12" s="489">
        <f t="shared" si="4"/>
        <v>3.100958964325804</v>
      </c>
      <c r="X12" s="489">
        <f t="shared" si="5"/>
        <v>2.7133390937850783</v>
      </c>
      <c r="Y12" s="489">
        <f t="shared" si="6"/>
        <v>4.0700086406776181</v>
      </c>
      <c r="Z12" s="489">
        <f t="shared" si="7"/>
        <v>5.1682649405430059</v>
      </c>
      <c r="AA12" s="487">
        <v>17.70443400493421</v>
      </c>
      <c r="AB12" s="485">
        <v>6.02450537109375</v>
      </c>
      <c r="AC12" s="485">
        <v>6.02450537109375</v>
      </c>
      <c r="AD12" s="489">
        <f t="shared" si="8"/>
        <v>4.4215138549804696</v>
      </c>
      <c r="AE12" s="489">
        <f t="shared" si="9"/>
        <v>3.056205943943298</v>
      </c>
    </row>
    <row r="13" spans="1:31" x14ac:dyDescent="0.2">
      <c r="A13" s="485">
        <v>6.6050244140624992</v>
      </c>
      <c r="B13" s="485">
        <f t="shared" si="0"/>
        <v>5.2318004367254156</v>
      </c>
      <c r="C13" s="486">
        <v>6.1991730596862658</v>
      </c>
      <c r="D13" s="486">
        <v>4.2644278137645655</v>
      </c>
      <c r="E13" s="487">
        <v>3.9407152270507813</v>
      </c>
      <c r="F13" s="486">
        <v>4.2750217992472557</v>
      </c>
      <c r="G13" s="487">
        <v>3.844124208984375</v>
      </c>
      <c r="H13" s="487">
        <v>4.387008295898438</v>
      </c>
      <c r="I13" s="487">
        <v>3.959622175292969</v>
      </c>
      <c r="J13" s="487">
        <v>2.202947438964844</v>
      </c>
      <c r="K13" s="487">
        <v>3.579789499511719</v>
      </c>
      <c r="L13" s="487">
        <v>1.3236686071777344</v>
      </c>
      <c r="M13" s="481">
        <v>5.3425655470241162</v>
      </c>
      <c r="N13" s="481">
        <v>5.3425655470241162</v>
      </c>
      <c r="O13" s="486">
        <v>5.3425655470241162</v>
      </c>
      <c r="P13" s="486">
        <v>3.6160592113306649</v>
      </c>
      <c r="Q13" s="488">
        <f t="shared" si="1"/>
        <v>4.4793123791773901</v>
      </c>
      <c r="R13" s="487">
        <f t="shared" si="2"/>
        <v>3.6160592113306649</v>
      </c>
      <c r="S13" s="489">
        <v>3.7556550781250007</v>
      </c>
      <c r="T13" s="487">
        <f t="shared" si="10"/>
        <v>6.1991730596862658</v>
      </c>
      <c r="U13" s="487">
        <v>0</v>
      </c>
      <c r="V13" s="489">
        <f t="shared" si="3"/>
        <v>3.2544532901975987</v>
      </c>
      <c r="W13" s="489">
        <f t="shared" si="4"/>
        <v>2.892847369064532</v>
      </c>
      <c r="X13" s="489">
        <f t="shared" si="5"/>
        <v>2.5312414479314653</v>
      </c>
      <c r="Y13" s="489">
        <f t="shared" si="6"/>
        <v>3.7968621718971987</v>
      </c>
      <c r="Z13" s="489">
        <f t="shared" si="7"/>
        <v>4.8214122817742204</v>
      </c>
      <c r="AA13" s="487">
        <v>16.498648540296053</v>
      </c>
      <c r="AB13" s="485">
        <v>5.5629331054687503</v>
      </c>
      <c r="AC13" s="485">
        <v>5.5629331054687503</v>
      </c>
      <c r="AD13" s="489">
        <f t="shared" si="8"/>
        <v>4.1077477416992192</v>
      </c>
      <c r="AE13" s="489">
        <f t="shared" si="9"/>
        <v>2.8393268631872846</v>
      </c>
    </row>
    <row r="14" spans="1:31" x14ac:dyDescent="0.2">
      <c r="A14" s="485">
        <v>6.0718164062499991</v>
      </c>
      <c r="B14" s="485">
        <f t="shared" si="0"/>
        <v>4.8255518953172585</v>
      </c>
      <c r="C14" s="486">
        <v>5.7047979086129947</v>
      </c>
      <c r="D14" s="486">
        <v>3.9463058820215218</v>
      </c>
      <c r="E14" s="487">
        <v>3.6424049414062498</v>
      </c>
      <c r="F14" s="486">
        <v>3.778935255452005</v>
      </c>
      <c r="G14" s="487">
        <v>3.5337971484374999</v>
      </c>
      <c r="H14" s="487">
        <v>4.036825981445312</v>
      </c>
      <c r="I14" s="487">
        <v>3.6363843579101562</v>
      </c>
      <c r="J14" s="487">
        <v>2.0211153027343749</v>
      </c>
      <c r="K14" s="487">
        <v>3.2843124853515624</v>
      </c>
      <c r="L14" s="487">
        <v>1.2132111596679687</v>
      </c>
      <c r="M14" s="481">
        <v>4.9343196664517937</v>
      </c>
      <c r="N14" s="481">
        <v>4.9343196664517937</v>
      </c>
      <c r="O14" s="486">
        <v>4.9343196664517937</v>
      </c>
      <c r="P14" s="486">
        <v>3.3893843679191935</v>
      </c>
      <c r="Q14" s="488">
        <f t="shared" si="1"/>
        <v>4.1618520171854936</v>
      </c>
      <c r="R14" s="487">
        <f t="shared" si="2"/>
        <v>3.3893843679191935</v>
      </c>
      <c r="S14" s="489">
        <v>3.5012386718750004</v>
      </c>
      <c r="T14" s="487">
        <f t="shared" si="10"/>
        <v>5.7047979086129947</v>
      </c>
      <c r="U14" s="487">
        <v>0</v>
      </c>
      <c r="V14" s="489">
        <f t="shared" si="3"/>
        <v>3.0504459311272742</v>
      </c>
      <c r="W14" s="489">
        <f t="shared" si="4"/>
        <v>2.711507494335355</v>
      </c>
      <c r="X14" s="489">
        <f t="shared" si="5"/>
        <v>2.3725690575434353</v>
      </c>
      <c r="Y14" s="489">
        <f t="shared" si="6"/>
        <v>3.5588535863151529</v>
      </c>
      <c r="Z14" s="489">
        <f t="shared" si="7"/>
        <v>4.5191791572255919</v>
      </c>
      <c r="AA14" s="487">
        <v>15.446673930921053</v>
      </c>
      <c r="AB14" s="485">
        <v>5.1698901367187498</v>
      </c>
      <c r="AC14" s="485">
        <v>5.1698901367187498</v>
      </c>
      <c r="AD14" s="489">
        <f t="shared" si="8"/>
        <v>3.8294797973632817</v>
      </c>
      <c r="AE14" s="489">
        <f t="shared" si="9"/>
        <v>2.6469845629295521</v>
      </c>
    </row>
    <row r="15" spans="1:31" x14ac:dyDescent="0.2">
      <c r="A15" s="485">
        <v>5.6182971191406246</v>
      </c>
      <c r="B15" s="485">
        <f t="shared" si="0"/>
        <v>4.4854530328237816</v>
      </c>
      <c r="C15" s="486">
        <v>5.2926622384875204</v>
      </c>
      <c r="D15" s="486">
        <v>3.6782438271600433</v>
      </c>
      <c r="E15" s="487">
        <v>3.386094045410156</v>
      </c>
      <c r="F15" s="486">
        <v>3.3749130620065229</v>
      </c>
      <c r="G15" s="487">
        <v>3.2698489233398438</v>
      </c>
      <c r="H15" s="487">
        <v>3.7384349414062501</v>
      </c>
      <c r="I15" s="487">
        <v>3.3619565332031249</v>
      </c>
      <c r="J15" s="487">
        <v>1.8670227746582031</v>
      </c>
      <c r="K15" s="487">
        <v>3.033912053222656</v>
      </c>
      <c r="L15" s="487">
        <v>1.1197756018066405</v>
      </c>
      <c r="M15" s="481">
        <v>4.5903261482152926</v>
      </c>
      <c r="N15" s="481">
        <v>4.5903261482152926</v>
      </c>
      <c r="O15" s="486">
        <v>4.5903261482152926</v>
      </c>
      <c r="P15" s="486">
        <v>3.1958430253697112</v>
      </c>
      <c r="Q15" s="488">
        <f t="shared" si="1"/>
        <v>3.8930845867925017</v>
      </c>
      <c r="R15" s="487">
        <f t="shared" si="2"/>
        <v>3.1958430253697112</v>
      </c>
      <c r="S15" s="489">
        <v>3.2739929687500005</v>
      </c>
      <c r="T15" s="487">
        <f t="shared" si="10"/>
        <v>5.2926622384875204</v>
      </c>
      <c r="U15" s="487">
        <v>0</v>
      </c>
      <c r="V15" s="489">
        <f t="shared" si="3"/>
        <v>2.8762587228327403</v>
      </c>
      <c r="W15" s="489">
        <f t="shared" si="4"/>
        <v>2.556674420295769</v>
      </c>
      <c r="X15" s="489">
        <f t="shared" si="5"/>
        <v>2.2370901177587976</v>
      </c>
      <c r="Y15" s="489">
        <f t="shared" si="6"/>
        <v>3.3556351766381969</v>
      </c>
      <c r="Z15" s="489">
        <f t="shared" si="7"/>
        <v>4.2611240338262819</v>
      </c>
      <c r="AA15" s="487">
        <v>14.520834498355264</v>
      </c>
      <c r="AB15" s="485">
        <v>4.8309838867187498</v>
      </c>
      <c r="AC15" s="485">
        <v>4.8309838867187498</v>
      </c>
      <c r="AD15" s="489">
        <f t="shared" si="8"/>
        <v>3.5809298095703128</v>
      </c>
      <c r="AE15" s="489">
        <f t="shared" si="9"/>
        <v>2.4751836877147757</v>
      </c>
    </row>
    <row r="16" spans="1:31" x14ac:dyDescent="0.2">
      <c r="A16" s="485">
        <v>5.2278385416666664</v>
      </c>
      <c r="B16" s="485">
        <f t="shared" si="0"/>
        <v>4.1923481897046004</v>
      </c>
      <c r="C16" s="486">
        <v>4.9387503232200958</v>
      </c>
      <c r="D16" s="486">
        <v>3.4459460561891051</v>
      </c>
      <c r="E16" s="487">
        <v>3.1634932543945311</v>
      </c>
      <c r="F16" s="486">
        <v>3.0352041394915434</v>
      </c>
      <c r="G16" s="487">
        <v>3.0426020312499999</v>
      </c>
      <c r="H16" s="487">
        <v>3.4811327319335934</v>
      </c>
      <c r="I16" s="487">
        <v>3.1260554223632813</v>
      </c>
      <c r="J16" s="487">
        <v>1.7347693371582031</v>
      </c>
      <c r="K16" s="487">
        <v>2.819000217285156</v>
      </c>
      <c r="L16" s="487">
        <v>1.0397075012207031</v>
      </c>
      <c r="M16" s="481">
        <v>4.291887360621204</v>
      </c>
      <c r="N16" s="481">
        <v>4.291887360621204</v>
      </c>
      <c r="O16" s="486">
        <v>4.291887360621204</v>
      </c>
      <c r="P16" s="486">
        <v>3.0260891785798867</v>
      </c>
      <c r="Q16" s="488">
        <f t="shared" si="1"/>
        <v>3.6589882696005454</v>
      </c>
      <c r="R16" s="487">
        <f t="shared" si="2"/>
        <v>3.0260891785798867</v>
      </c>
      <c r="S16" s="489">
        <v>3.0697419921875002</v>
      </c>
      <c r="T16" s="487">
        <f t="shared" si="10"/>
        <v>4.9387503232200958</v>
      </c>
      <c r="U16" s="487">
        <v>0</v>
      </c>
      <c r="V16" s="489">
        <f t="shared" si="3"/>
        <v>2.7234802607218982</v>
      </c>
      <c r="W16" s="489">
        <f t="shared" si="4"/>
        <v>2.4208713428639097</v>
      </c>
      <c r="X16" s="489">
        <f t="shared" si="5"/>
        <v>2.1182624250059203</v>
      </c>
      <c r="Y16" s="489">
        <f t="shared" si="6"/>
        <v>3.1773936375088812</v>
      </c>
      <c r="Z16" s="489">
        <f t="shared" si="7"/>
        <v>4.0347855714398486</v>
      </c>
      <c r="AA16" s="487">
        <v>13.699722964638157</v>
      </c>
      <c r="AB16" s="485">
        <v>4.5356127929687498</v>
      </c>
      <c r="AC16" s="485">
        <v>4.5356127929687498</v>
      </c>
      <c r="AD16" s="489">
        <f t="shared" si="8"/>
        <v>3.3575303039550786</v>
      </c>
      <c r="AE16" s="489">
        <f t="shared" si="9"/>
        <v>2.3207671418599647</v>
      </c>
    </row>
    <row r="17" spans="1:31" x14ac:dyDescent="0.2">
      <c r="A17" s="485">
        <v>4.8881384277343747</v>
      </c>
      <c r="B17" s="485">
        <f t="shared" si="0"/>
        <v>3.9366292150570263</v>
      </c>
      <c r="C17" s="486">
        <v>4.6309302018673995</v>
      </c>
      <c r="D17" s="486">
        <v>3.2423282282466532</v>
      </c>
      <c r="E17" s="487">
        <v>2.9683607983398437</v>
      </c>
      <c r="F17" s="486">
        <v>2.7453698182569362</v>
      </c>
      <c r="G17" s="487">
        <v>2.844896564941406</v>
      </c>
      <c r="H17" s="487">
        <v>3.2569767675781249</v>
      </c>
      <c r="I17" s="487">
        <v>2.9210972167968752</v>
      </c>
      <c r="J17" s="487">
        <v>1.6200180529785158</v>
      </c>
      <c r="K17" s="487">
        <v>2.6325293212890624</v>
      </c>
      <c r="L17" s="487">
        <v>0.97032852355957022</v>
      </c>
      <c r="M17" s="481">
        <v>4.0297776357546224</v>
      </c>
      <c r="N17" s="481">
        <v>4.0297776357546224</v>
      </c>
      <c r="O17" s="486">
        <v>4.0297776357546224</v>
      </c>
      <c r="P17" s="486">
        <v>2.8756486440376676</v>
      </c>
      <c r="Q17" s="488">
        <f t="shared" si="1"/>
        <v>3.452713139896145</v>
      </c>
      <c r="R17" s="487">
        <f t="shared" si="2"/>
        <v>2.8756486440376676</v>
      </c>
      <c r="S17" s="489">
        <v>2.8851416015624998</v>
      </c>
      <c r="T17" s="487">
        <f t="shared" si="10"/>
        <v>4.6309302018673995</v>
      </c>
      <c r="U17" s="487">
        <v>0</v>
      </c>
      <c r="V17" s="489">
        <f t="shared" si="3"/>
        <v>2.5880837796339011</v>
      </c>
      <c r="W17" s="489">
        <f t="shared" si="4"/>
        <v>2.3005189152301342</v>
      </c>
      <c r="X17" s="489">
        <f t="shared" si="5"/>
        <v>2.0129540508263672</v>
      </c>
      <c r="Y17" s="489">
        <f t="shared" si="6"/>
        <v>3.0194310762395515</v>
      </c>
      <c r="Z17" s="489">
        <f t="shared" si="7"/>
        <v>3.8341981920502235</v>
      </c>
      <c r="AA17" s="487">
        <v>12.966517578125</v>
      </c>
      <c r="AB17" s="485">
        <v>4.2757890625000003</v>
      </c>
      <c r="AC17" s="485">
        <v>4.2757890625000003</v>
      </c>
      <c r="AD17" s="489">
        <f t="shared" si="8"/>
        <v>3.1556236267089841</v>
      </c>
      <c r="AE17" s="489">
        <f t="shared" si="9"/>
        <v>2.1812067090850502</v>
      </c>
    </row>
    <row r="18" spans="1:31" x14ac:dyDescent="0.2">
      <c r="A18" s="485">
        <v>4.5899007161458325</v>
      </c>
      <c r="B18" s="485">
        <f t="shared" si="0"/>
        <v>3.7117836959511354</v>
      </c>
      <c r="C18" s="486">
        <v>4.3610100137720709</v>
      </c>
      <c r="D18" s="486">
        <v>3.0625573781301996</v>
      </c>
      <c r="E18" s="487">
        <v>2.7959065917968746</v>
      </c>
      <c r="F18" s="486">
        <v>2.506463107233412</v>
      </c>
      <c r="G18" s="487">
        <v>2.6713222167968746</v>
      </c>
      <c r="H18" s="487">
        <v>3.0599478857421878</v>
      </c>
      <c r="I18" s="487">
        <v>2.7413670629882811</v>
      </c>
      <c r="J18" s="487">
        <v>1.5195093811035156</v>
      </c>
      <c r="K18" s="487">
        <v>2.4692027294921877</v>
      </c>
      <c r="L18" s="487">
        <v>0.90963170898437495</v>
      </c>
      <c r="M18" s="481">
        <v>3.7977553112950937</v>
      </c>
      <c r="N18" s="481">
        <v>3.7977553112950937</v>
      </c>
      <c r="O18" s="486">
        <v>3.7977553112950937</v>
      </c>
      <c r="P18" s="486">
        <v>2.7414507358302966</v>
      </c>
      <c r="Q18" s="488">
        <f t="shared" si="1"/>
        <v>3.2696030235626949</v>
      </c>
      <c r="R18" s="487">
        <f t="shared" si="2"/>
        <v>2.7414507358302966</v>
      </c>
      <c r="S18" s="489">
        <v>2.7174796875</v>
      </c>
      <c r="T18" s="487">
        <f t="shared" si="10"/>
        <v>4.3610100137720709</v>
      </c>
      <c r="U18" s="487">
        <v>0</v>
      </c>
      <c r="V18" s="489">
        <f t="shared" si="3"/>
        <v>2.4673056622472669</v>
      </c>
      <c r="W18" s="489">
        <f t="shared" si="4"/>
        <v>2.1931605886642376</v>
      </c>
      <c r="X18" s="489">
        <f t="shared" si="5"/>
        <v>1.9190155150812076</v>
      </c>
      <c r="Y18" s="489">
        <f t="shared" si="6"/>
        <v>2.8785232726218117</v>
      </c>
      <c r="Z18" s="489">
        <f t="shared" si="7"/>
        <v>3.6552676477737287</v>
      </c>
      <c r="AA18" s="487">
        <v>12.307816509046052</v>
      </c>
      <c r="AB18" s="485">
        <v>4.0453784179687498</v>
      </c>
      <c r="AC18" s="485">
        <v>4.0453784179687498</v>
      </c>
      <c r="AD18" s="489">
        <f t="shared" si="8"/>
        <v>2.9722434082031248</v>
      </c>
      <c r="AE18" s="489">
        <f t="shared" si="9"/>
        <v>2.0544519974226794</v>
      </c>
    </row>
    <row r="19" spans="1:31" x14ac:dyDescent="0.2">
      <c r="A19" s="485">
        <v>4.3259688313802078</v>
      </c>
      <c r="B19" s="485">
        <f t="shared" si="0"/>
        <v>3.5091855085379144</v>
      </c>
      <c r="C19" s="486">
        <v>4.1183795212240311</v>
      </c>
      <c r="D19" s="486">
        <v>2.8999914958517978</v>
      </c>
      <c r="E19" s="487">
        <v>2.6423936718749998</v>
      </c>
      <c r="F19" s="486">
        <v>2.3435822534015265</v>
      </c>
      <c r="G19" s="487">
        <v>2.5177138598632811</v>
      </c>
      <c r="H19" s="487">
        <v>2.8854014062500002</v>
      </c>
      <c r="I19" s="487">
        <v>2.5824758056640622</v>
      </c>
      <c r="J19" s="487">
        <v>1.4307458557128907</v>
      </c>
      <c r="K19" s="487">
        <v>2.3249618823242186</v>
      </c>
      <c r="L19" s="487">
        <v>0.85608278320312492</v>
      </c>
      <c r="M19" s="481">
        <v>3.5872844081622244</v>
      </c>
      <c r="N19" s="481">
        <v>3.5872844081622244</v>
      </c>
      <c r="O19" s="486">
        <v>3.5872844081622244</v>
      </c>
      <c r="P19" s="486">
        <v>2.618925536070924</v>
      </c>
      <c r="Q19" s="488">
        <f t="shared" si="1"/>
        <v>3.103104972116574</v>
      </c>
      <c r="R19" s="487">
        <f t="shared" si="2"/>
        <v>2.618925536070924</v>
      </c>
      <c r="S19" s="489">
        <v>2.5645300781250002</v>
      </c>
      <c r="T19" s="487">
        <f t="shared" si="10"/>
        <v>4.1183795212240311</v>
      </c>
      <c r="U19" s="487">
        <v>0</v>
      </c>
      <c r="V19" s="489">
        <f t="shared" si="3"/>
        <v>2.3570329824638319</v>
      </c>
      <c r="W19" s="489">
        <f t="shared" si="4"/>
        <v>2.0951404288567392</v>
      </c>
      <c r="X19" s="489">
        <f t="shared" si="5"/>
        <v>1.8332478752496466</v>
      </c>
      <c r="Y19" s="489">
        <f t="shared" si="6"/>
        <v>2.7498718128744706</v>
      </c>
      <c r="Z19" s="489">
        <f t="shared" si="7"/>
        <v>3.4919007147612322</v>
      </c>
      <c r="AA19" s="487">
        <v>11.712811266447368</v>
      </c>
      <c r="AB19" s="485">
        <v>3.8395898437499998</v>
      </c>
      <c r="AC19" s="485">
        <v>3.8395898437499998</v>
      </c>
      <c r="AD19" s="489">
        <f t="shared" si="8"/>
        <v>2.8049547729492188</v>
      </c>
      <c r="AE19" s="489">
        <f t="shared" si="9"/>
        <v>1.9388199903350507</v>
      </c>
    </row>
    <row r="20" spans="1:31" x14ac:dyDescent="0.2">
      <c r="A20" s="485">
        <v>4.0907450358072914</v>
      </c>
      <c r="B20" s="485">
        <f t="shared" si="0"/>
        <v>3.3366604240274391</v>
      </c>
      <c r="C20" s="486">
        <v>3.9121963241416537</v>
      </c>
      <c r="D20" s="486">
        <v>2.761124523913224</v>
      </c>
      <c r="E20" s="487">
        <v>2.504863017578125</v>
      </c>
      <c r="F20" s="486">
        <v>2.2120321521866577</v>
      </c>
      <c r="G20" s="487">
        <v>2.3808136108398439</v>
      </c>
      <c r="H20" s="487">
        <v>2.7296962768554689</v>
      </c>
      <c r="I20" s="487">
        <v>2.4409971850585936</v>
      </c>
      <c r="J20" s="487">
        <v>1.3517819116210936</v>
      </c>
      <c r="K20" s="487">
        <v>2.196645754394531</v>
      </c>
      <c r="L20" s="487">
        <v>0.80848902038574211</v>
      </c>
      <c r="M20" s="481">
        <v>3.4068830060565167</v>
      </c>
      <c r="N20" s="481">
        <v>3.4068830060565167</v>
      </c>
      <c r="O20" s="486">
        <v>3.4068830060565167</v>
      </c>
      <c r="P20" s="486">
        <v>2.5133343543223807</v>
      </c>
      <c r="Q20" s="488">
        <f t="shared" si="1"/>
        <v>2.9601086801894487</v>
      </c>
      <c r="R20" s="487">
        <f t="shared" si="2"/>
        <v>2.5133343543223807</v>
      </c>
      <c r="S20" s="489">
        <v>2.4244476562500004</v>
      </c>
      <c r="T20" s="487">
        <f t="shared" si="10"/>
        <v>3.9121963241416537</v>
      </c>
      <c r="U20" s="487">
        <v>0</v>
      </c>
      <c r="V20" s="489">
        <f t="shared" si="3"/>
        <v>2.2620009188901427</v>
      </c>
      <c r="W20" s="489">
        <f t="shared" si="4"/>
        <v>2.0106674834579046</v>
      </c>
      <c r="X20" s="489">
        <f t="shared" si="5"/>
        <v>1.7593340480256663</v>
      </c>
      <c r="Y20" s="489">
        <f t="shared" si="6"/>
        <v>2.6390010720384995</v>
      </c>
      <c r="Z20" s="489">
        <f t="shared" si="7"/>
        <v>3.3511124724298411</v>
      </c>
      <c r="AA20" s="487">
        <v>11.172687294407895</v>
      </c>
      <c r="AB20" s="485">
        <v>3.6546252441406248</v>
      </c>
      <c r="AC20" s="485">
        <v>3.6546252441406248</v>
      </c>
      <c r="AD20" s="489">
        <f t="shared" si="8"/>
        <v>2.6517396240234379</v>
      </c>
      <c r="AE20" s="489">
        <f t="shared" si="9"/>
        <v>1.8329157538659788</v>
      </c>
    </row>
    <row r="21" spans="1:31" x14ac:dyDescent="0.2">
      <c r="A21" s="485">
        <v>3.879785563151041</v>
      </c>
      <c r="B21" s="485">
        <f t="shared" si="0"/>
        <v>3.1813032709615978</v>
      </c>
      <c r="C21" s="486">
        <v>3.7268771317368632</v>
      </c>
      <c r="D21" s="486">
        <v>2.635729410186332</v>
      </c>
      <c r="E21" s="487">
        <v>2.3809419653320312</v>
      </c>
      <c r="F21" s="486">
        <v>2.0946241620286741</v>
      </c>
      <c r="G21" s="487">
        <v>2.2580351977539062</v>
      </c>
      <c r="H21" s="487">
        <v>2.5899376538085934</v>
      </c>
      <c r="I21" s="487">
        <v>2.3142170483398439</v>
      </c>
      <c r="J21" s="487">
        <v>1.2810794262695313</v>
      </c>
      <c r="K21" s="487">
        <v>2.0817540380859376</v>
      </c>
      <c r="L21" s="487">
        <v>0.76590925292968748</v>
      </c>
      <c r="M21" s="481">
        <v>3.2433843815882204</v>
      </c>
      <c r="N21" s="481">
        <v>3.2433843815882204</v>
      </c>
      <c r="O21" s="486">
        <v>3.2433843815882204</v>
      </c>
      <c r="P21" s="486">
        <v>2.4171933655547186</v>
      </c>
      <c r="Q21" s="488">
        <f t="shared" si="1"/>
        <v>2.8302888735714697</v>
      </c>
      <c r="R21" s="487">
        <f t="shared" si="2"/>
        <v>2.4171933655547186</v>
      </c>
      <c r="S21" s="489">
        <v>2.2956906250000002</v>
      </c>
      <c r="T21" s="487">
        <f t="shared" si="10"/>
        <v>3.7268771317368632</v>
      </c>
      <c r="U21" s="487">
        <v>0</v>
      </c>
      <c r="V21" s="489">
        <f t="shared" si="3"/>
        <v>2.1754740289992469</v>
      </c>
      <c r="W21" s="489">
        <f t="shared" si="4"/>
        <v>1.933754692443775</v>
      </c>
      <c r="X21" s="489">
        <f t="shared" si="5"/>
        <v>1.692035355888303</v>
      </c>
      <c r="Y21" s="489">
        <f t="shared" si="6"/>
        <v>2.5380530338324547</v>
      </c>
      <c r="Z21" s="489">
        <f t="shared" si="7"/>
        <v>3.2229244874062912</v>
      </c>
      <c r="AA21" s="487">
        <v>10.680184467516447</v>
      </c>
      <c r="AB21" s="485">
        <v>3.4874348144531249</v>
      </c>
      <c r="AC21" s="485">
        <v>3.4874348144531249</v>
      </c>
      <c r="AD21" s="489">
        <f t="shared" si="8"/>
        <v>2.5109116210937503</v>
      </c>
      <c r="AE21" s="489">
        <f t="shared" si="9"/>
        <v>1.735573668384879</v>
      </c>
    </row>
    <row r="22" spans="1:31" x14ac:dyDescent="0.2">
      <c r="A22" s="485">
        <v>3.689519449869791</v>
      </c>
      <c r="B22" s="485">
        <f t="shared" si="0"/>
        <v>3.0357011851619555</v>
      </c>
      <c r="C22" s="486">
        <v>3.5534830965391877</v>
      </c>
      <c r="D22" s="486">
        <v>2.5179192737847229</v>
      </c>
      <c r="E22" s="487">
        <v>2.2687054345703124</v>
      </c>
      <c r="F22" s="486">
        <v>1.9854518320369876</v>
      </c>
      <c r="G22" s="487">
        <v>2.1473003198242187</v>
      </c>
      <c r="H22" s="487">
        <v>2.4637943164062501</v>
      </c>
      <c r="I22" s="487">
        <v>2.1999573950195312</v>
      </c>
      <c r="J22" s="487">
        <v>1.2174061254882811</v>
      </c>
      <c r="K22" s="487">
        <v>1.9782849243164065</v>
      </c>
      <c r="L22" s="487">
        <v>0.72759058227539064</v>
      </c>
      <c r="M22" s="481">
        <v>3.0891872188520368</v>
      </c>
      <c r="N22" s="481">
        <v>3.0891872188520368</v>
      </c>
      <c r="O22" s="486">
        <v>3.0891872188520368</v>
      </c>
      <c r="P22" s="486">
        <v>2.3261667124566872</v>
      </c>
      <c r="Q22" s="488">
        <f t="shared" si="1"/>
        <v>2.707676965654362</v>
      </c>
      <c r="R22" s="487">
        <f t="shared" si="2"/>
        <v>2.3261667124566872</v>
      </c>
      <c r="S22" s="489">
        <v>2.1991363281249998</v>
      </c>
      <c r="T22" s="487">
        <f t="shared" si="10"/>
        <v>3.5534830965391877</v>
      </c>
      <c r="U22" s="487">
        <v>0</v>
      </c>
      <c r="V22" s="489">
        <f t="shared" si="3"/>
        <v>2.0935500412110186</v>
      </c>
      <c r="W22" s="489">
        <f t="shared" si="4"/>
        <v>1.8609333699653499</v>
      </c>
      <c r="X22" s="489">
        <f t="shared" si="5"/>
        <v>1.6283166987196809</v>
      </c>
      <c r="Y22" s="489">
        <f t="shared" si="6"/>
        <v>2.4424750480795216</v>
      </c>
      <c r="Z22" s="489">
        <f t="shared" si="7"/>
        <v>3.1015556166089162</v>
      </c>
      <c r="AA22" s="487">
        <v>10.229271175986842</v>
      </c>
      <c r="AB22" s="485">
        <v>3.3355400390624999</v>
      </c>
      <c r="AC22" s="485">
        <v>3.3355400390624999</v>
      </c>
      <c r="AD22" s="489">
        <f t="shared" si="8"/>
        <v>2.4053053588867184</v>
      </c>
      <c r="AE22" s="489">
        <f t="shared" si="9"/>
        <v>1.6625772927405489</v>
      </c>
    </row>
    <row r="23" spans="1:31" x14ac:dyDescent="0.2">
      <c r="A23" s="485">
        <v>3.5170442708333329</v>
      </c>
      <c r="B23" s="485">
        <f t="shared" si="0"/>
        <v>2.9034962281965715</v>
      </c>
      <c r="C23" s="486">
        <v>3.396288787821744</v>
      </c>
      <c r="D23" s="486">
        <v>2.4107036685713985</v>
      </c>
      <c r="E23" s="487">
        <v>2.1665748071289062</v>
      </c>
      <c r="F23" s="486">
        <v>1.8870495134527212</v>
      </c>
      <c r="G23" s="487">
        <v>2.0469197656249998</v>
      </c>
      <c r="H23" s="487">
        <v>2.3493691284179685</v>
      </c>
      <c r="I23" s="487">
        <v>2.0964506274414063</v>
      </c>
      <c r="J23" s="487">
        <v>1.1597631176757812</v>
      </c>
      <c r="K23" s="487">
        <v>1.8846151550292967</v>
      </c>
      <c r="L23" s="487">
        <v>0.69292373901367188</v>
      </c>
      <c r="M23" s="481">
        <v>2.9482783788639635</v>
      </c>
      <c r="N23" s="481">
        <v>2.9482783788639635</v>
      </c>
      <c r="O23" s="486">
        <v>2.9482783788639635</v>
      </c>
      <c r="P23" s="486">
        <v>2.2426956075061963</v>
      </c>
      <c r="Q23" s="488">
        <f t="shared" si="1"/>
        <v>2.5954869931850801</v>
      </c>
      <c r="R23" s="487">
        <f t="shared" si="2"/>
        <v>2.2426956075061963</v>
      </c>
      <c r="S23" s="489">
        <v>2.130969140625</v>
      </c>
      <c r="T23" s="487">
        <f t="shared" si="10"/>
        <v>3.396288787821744</v>
      </c>
      <c r="U23" s="487">
        <v>0</v>
      </c>
      <c r="V23" s="489">
        <f t="shared" si="3"/>
        <v>2.0184260467555766</v>
      </c>
      <c r="W23" s="489">
        <f t="shared" si="4"/>
        <v>1.7941564860049573</v>
      </c>
      <c r="X23" s="489">
        <f t="shared" si="5"/>
        <v>1.5698869252543373</v>
      </c>
      <c r="Y23" s="489">
        <f t="shared" si="6"/>
        <v>2.3548303878815058</v>
      </c>
      <c r="Z23" s="489">
        <f t="shared" si="7"/>
        <v>2.9902608100082619</v>
      </c>
      <c r="AA23" s="487">
        <v>9.8148926809210533</v>
      </c>
      <c r="AB23" s="485">
        <v>3.1969055175781249</v>
      </c>
      <c r="AC23" s="485">
        <v>3.1969055175781249</v>
      </c>
      <c r="AD23" s="489">
        <f t="shared" si="8"/>
        <v>2.3307474975585936</v>
      </c>
      <c r="AE23" s="489">
        <f t="shared" si="9"/>
        <v>1.6110419619845353</v>
      </c>
    </row>
    <row r="24" spans="1:31" x14ac:dyDescent="0.2">
      <c r="A24" s="485">
        <v>3.3599755859374998</v>
      </c>
      <c r="B24" s="485">
        <f t="shared" si="0"/>
        <v>2.7827775989908297</v>
      </c>
      <c r="C24" s="486">
        <v>3.2529530280507299</v>
      </c>
      <c r="D24" s="486">
        <v>2.3126021699309289</v>
      </c>
      <c r="E24" s="487">
        <v>2.073244040527344</v>
      </c>
      <c r="F24" s="486">
        <v>1.7977839347034428</v>
      </c>
      <c r="G24" s="487">
        <v>1.9555057910156251</v>
      </c>
      <c r="H24" s="487">
        <v>2.2451014697265625</v>
      </c>
      <c r="I24" s="487">
        <v>2.0022469555664064</v>
      </c>
      <c r="J24" s="487">
        <v>1.1073325573730468</v>
      </c>
      <c r="K24" s="487">
        <v>1.799415361328125</v>
      </c>
      <c r="L24" s="487">
        <v>0.6614104614257813</v>
      </c>
      <c r="M24" s="481">
        <v>2.8188066711725197</v>
      </c>
      <c r="N24" s="481">
        <v>2.8188066711725197</v>
      </c>
      <c r="O24" s="486">
        <v>2.8188066711725197</v>
      </c>
      <c r="P24" s="486">
        <v>2.1657746752866265</v>
      </c>
      <c r="Q24" s="488">
        <f t="shared" si="1"/>
        <v>2.4922906732295731</v>
      </c>
      <c r="R24" s="487">
        <f t="shared" si="2"/>
        <v>2.1657746752866265</v>
      </c>
      <c r="S24" s="489">
        <v>2.0674742187500001</v>
      </c>
      <c r="T24" s="487">
        <f t="shared" si="10"/>
        <v>3.2529530280507299</v>
      </c>
      <c r="U24" s="487">
        <v>0</v>
      </c>
      <c r="V24" s="489">
        <f t="shared" si="3"/>
        <v>1.9491972077579638</v>
      </c>
      <c r="W24" s="489">
        <f t="shared" si="4"/>
        <v>1.7326197402293013</v>
      </c>
      <c r="X24" s="489">
        <f t="shared" si="5"/>
        <v>1.5160422727006384</v>
      </c>
      <c r="Y24" s="489">
        <f t="shared" si="6"/>
        <v>2.2740634090509575</v>
      </c>
      <c r="Z24" s="489">
        <f t="shared" si="7"/>
        <v>2.887699567048835</v>
      </c>
      <c r="AA24" s="487">
        <v>9.4327797594572367</v>
      </c>
      <c r="AB24" s="485">
        <v>3.0698444824218751</v>
      </c>
      <c r="AC24" s="485">
        <v>3.0698444824218751</v>
      </c>
      <c r="AD24" s="489">
        <f t="shared" si="8"/>
        <v>2.2612999267578129</v>
      </c>
      <c r="AE24" s="489">
        <f t="shared" si="9"/>
        <v>1.5630389282646042</v>
      </c>
    </row>
    <row r="25" spans="1:31" x14ac:dyDescent="0.2">
      <c r="A25" s="485">
        <v>3.2163370768229167</v>
      </c>
      <c r="B25" s="485">
        <f t="shared" si="0"/>
        <v>2.6721933602652554</v>
      </c>
      <c r="C25" s="486">
        <v>3.1218201072981766</v>
      </c>
      <c r="D25" s="486">
        <v>2.2225666132323343</v>
      </c>
      <c r="E25" s="487">
        <v>1.9876223583984372</v>
      </c>
      <c r="F25" s="486">
        <v>1.7165030390802811</v>
      </c>
      <c r="G25" s="487">
        <v>1.8719081787109375</v>
      </c>
      <c r="H25" s="487">
        <v>2.1496959545898435</v>
      </c>
      <c r="I25" s="487">
        <v>1.9161454833984375</v>
      </c>
      <c r="J25" s="487">
        <v>1.0594376232910157</v>
      </c>
      <c r="K25" s="487">
        <v>1.721586241455078</v>
      </c>
      <c r="L25" s="487">
        <v>0.63263898498535154</v>
      </c>
      <c r="M25" s="481">
        <v>2.6994652643092882</v>
      </c>
      <c r="N25" s="481">
        <v>2.6994652643092882</v>
      </c>
      <c r="O25" s="486">
        <v>2.6994652643092882</v>
      </c>
      <c r="P25" s="486">
        <v>2.0946931883165676</v>
      </c>
      <c r="Q25" s="488">
        <f t="shared" si="1"/>
        <v>2.3970792263129281</v>
      </c>
      <c r="R25" s="487">
        <f t="shared" si="2"/>
        <v>2.0946931883165676</v>
      </c>
      <c r="S25" s="489">
        <v>2.0081691406249997</v>
      </c>
      <c r="T25" s="487">
        <f t="shared" si="10"/>
        <v>3.1218201072981766</v>
      </c>
      <c r="U25" s="487">
        <v>0</v>
      </c>
      <c r="V25" s="489">
        <f t="shared" si="3"/>
        <v>1.8852238694849108</v>
      </c>
      <c r="W25" s="489">
        <f t="shared" si="4"/>
        <v>1.6757545506532541</v>
      </c>
      <c r="X25" s="489">
        <f t="shared" si="5"/>
        <v>1.4662852318215973</v>
      </c>
      <c r="Y25" s="489">
        <f t="shared" si="6"/>
        <v>2.1994278477323959</v>
      </c>
      <c r="Z25" s="489">
        <f t="shared" si="7"/>
        <v>2.7929242510887566</v>
      </c>
      <c r="AA25" s="487">
        <v>9.0793054070723684</v>
      </c>
      <c r="AB25" s="485">
        <v>2.9529458007812499</v>
      </c>
      <c r="AC25" s="485">
        <v>2.9529458007812499</v>
      </c>
      <c r="AD25" s="489">
        <f t="shared" si="8"/>
        <v>2.1964349975585935</v>
      </c>
      <c r="AE25" s="489">
        <f t="shared" si="9"/>
        <v>1.5182034740120265</v>
      </c>
    </row>
    <row r="26" spans="1:31" x14ac:dyDescent="0.2">
      <c r="A26" s="485">
        <v>3.0844767252604162</v>
      </c>
      <c r="B26" s="485">
        <f t="shared" si="0"/>
        <v>2.5688310833718679</v>
      </c>
      <c r="C26" s="486">
        <v>2.9993961419030741</v>
      </c>
      <c r="D26" s="486">
        <v>2.1382660248406622</v>
      </c>
      <c r="E26" s="487">
        <v>1.9087924523925781</v>
      </c>
      <c r="F26" s="486">
        <v>1.6409459762668641</v>
      </c>
      <c r="G26" s="487">
        <v>1.7951654541015625</v>
      </c>
      <c r="H26" s="487">
        <v>2.0620689111328128</v>
      </c>
      <c r="I26" s="487">
        <v>1.8371443591308594</v>
      </c>
      <c r="J26" s="487">
        <v>1.0155144555664062</v>
      </c>
      <c r="K26" s="487">
        <v>1.6502109606933595</v>
      </c>
      <c r="L26" s="487">
        <v>0.60626645874023433</v>
      </c>
      <c r="M26" s="481">
        <v>2.5872342100232641</v>
      </c>
      <c r="N26" s="481">
        <v>2.5872342100232641</v>
      </c>
      <c r="O26" s="486">
        <v>2.5872342100232641</v>
      </c>
      <c r="P26" s="486">
        <v>2.0277036545150406</v>
      </c>
      <c r="Q26" s="488">
        <f t="shared" si="1"/>
        <v>2.3074689322691526</v>
      </c>
      <c r="R26" s="487">
        <f t="shared" si="2"/>
        <v>2.0277036545150406</v>
      </c>
      <c r="S26" s="489">
        <v>1.9526365234375</v>
      </c>
      <c r="T26" s="487">
        <f t="shared" si="10"/>
        <v>2.9993961419030741</v>
      </c>
      <c r="U26" s="487">
        <v>0</v>
      </c>
      <c r="V26" s="489">
        <f t="shared" si="3"/>
        <v>1.8249332890635366</v>
      </c>
      <c r="W26" s="489">
        <f t="shared" si="4"/>
        <v>1.6221629236120325</v>
      </c>
      <c r="X26" s="489">
        <f t="shared" si="5"/>
        <v>1.4193925581605285</v>
      </c>
      <c r="Y26" s="489">
        <f t="shared" si="6"/>
        <v>2.1290888372407926</v>
      </c>
      <c r="Z26" s="489">
        <f t="shared" si="7"/>
        <v>2.703604872686721</v>
      </c>
      <c r="AA26" s="487">
        <v>8.7513660053453943</v>
      </c>
      <c r="AB26" s="485">
        <v>2.845020751953125</v>
      </c>
      <c r="AC26" s="485">
        <v>2.845020751953125</v>
      </c>
      <c r="AD26" s="489">
        <f t="shared" si="8"/>
        <v>2.1356961975097657</v>
      </c>
      <c r="AE26" s="489">
        <f t="shared" si="9"/>
        <v>1.4762200520833326</v>
      </c>
    </row>
    <row r="27" spans="1:31" x14ac:dyDescent="0.2">
      <c r="A27" s="485">
        <v>2.963002522786458</v>
      </c>
      <c r="B27" s="485">
        <f t="shared" si="0"/>
        <v>2.4749848240102708</v>
      </c>
      <c r="C27" s="486">
        <v>2.8883641605993318</v>
      </c>
      <c r="D27" s="486">
        <v>2.0616054874212093</v>
      </c>
      <c r="E27" s="487">
        <v>1.8359772094726561</v>
      </c>
      <c r="F27" s="486">
        <v>1.5726892794137883</v>
      </c>
      <c r="G27" s="487">
        <v>1.7244674682617187</v>
      </c>
      <c r="H27" s="487">
        <v>1.9813059912109376</v>
      </c>
      <c r="I27" s="487">
        <v>1.7643998059082031</v>
      </c>
      <c r="J27" s="487">
        <v>0.97508835571289054</v>
      </c>
      <c r="K27" s="487">
        <v>1.5845185632324219</v>
      </c>
      <c r="L27" s="487">
        <v>0.58200473632812499</v>
      </c>
      <c r="M27" s="481">
        <v>2.4847207665711712</v>
      </c>
      <c r="N27" s="481">
        <v>2.4847207665711712</v>
      </c>
      <c r="O27" s="486">
        <v>2.4847207665711712</v>
      </c>
      <c r="P27" s="486">
        <v>1.9664038273544402</v>
      </c>
      <c r="Q27" s="488">
        <f t="shared" si="1"/>
        <v>2.2255622969628055</v>
      </c>
      <c r="R27" s="487">
        <f t="shared" si="2"/>
        <v>1.9664038273544402</v>
      </c>
      <c r="S27" s="489">
        <v>1.9005138671874999</v>
      </c>
      <c r="T27" s="487">
        <f t="shared" si="10"/>
        <v>2.8883641605993318</v>
      </c>
      <c r="U27" s="487">
        <v>0</v>
      </c>
      <c r="V27" s="489">
        <f t="shared" si="3"/>
        <v>1.7697634446189963</v>
      </c>
      <c r="W27" s="489">
        <f t="shared" si="4"/>
        <v>1.5731230618835523</v>
      </c>
      <c r="X27" s="489">
        <f t="shared" si="5"/>
        <v>1.376482679148108</v>
      </c>
      <c r="Y27" s="489">
        <f t="shared" si="6"/>
        <v>2.0647240187221625</v>
      </c>
      <c r="Z27" s="489">
        <f t="shared" si="7"/>
        <v>2.6218717698059204</v>
      </c>
      <c r="AA27" s="487">
        <v>8.4462913240131581</v>
      </c>
      <c r="AB27" s="485">
        <v>2.7450600585937499</v>
      </c>
      <c r="AC27" s="485">
        <v>2.7450600585937499</v>
      </c>
      <c r="AD27" s="489">
        <f t="shared" si="8"/>
        <v>2.0786870422363282</v>
      </c>
      <c r="AE27" s="489">
        <f t="shared" si="9"/>
        <v>1.4368146074957038</v>
      </c>
    </row>
    <row r="28" spans="1:31" x14ac:dyDescent="0.2">
      <c r="A28" s="485">
        <v>2.8507342529296871</v>
      </c>
      <c r="B28" s="485">
        <f t="shared" si="0"/>
        <v>2.388097739914735</v>
      </c>
      <c r="C28" s="486">
        <v>2.7856689670134287</v>
      </c>
      <c r="D28" s="486">
        <v>1.9905265128160414</v>
      </c>
      <c r="E28" s="487">
        <v>1.7685131884765624</v>
      </c>
      <c r="F28" s="486">
        <v>1.5097855852347462</v>
      </c>
      <c r="G28" s="487">
        <v>1.6591273352050782</v>
      </c>
      <c r="H28" s="487">
        <v>1.9066311474609374</v>
      </c>
      <c r="I28" s="487">
        <v>1.6971968749999999</v>
      </c>
      <c r="J28" s="487">
        <v>0.93775774230957032</v>
      </c>
      <c r="K28" s="487">
        <v>1.5238563830566405</v>
      </c>
      <c r="L28" s="487">
        <v>0.5596101928710937</v>
      </c>
      <c r="M28" s="481">
        <v>2.3892459717715493</v>
      </c>
      <c r="N28" s="481">
        <v>2.3892459717715493</v>
      </c>
      <c r="O28" s="486">
        <v>2.3892459717715493</v>
      </c>
      <c r="P28" s="486">
        <v>1.9092266214767832</v>
      </c>
      <c r="Q28" s="488">
        <f t="shared" si="1"/>
        <v>2.1492362966241663</v>
      </c>
      <c r="R28" s="487">
        <f t="shared" si="2"/>
        <v>1.9092266214767832</v>
      </c>
      <c r="S28" s="489">
        <v>1.8514841796875001</v>
      </c>
      <c r="T28" s="487">
        <f t="shared" si="10"/>
        <v>2.7856689670134287</v>
      </c>
      <c r="U28" s="487">
        <v>0</v>
      </c>
      <c r="V28" s="489">
        <f t="shared" si="3"/>
        <v>1.718303959329105</v>
      </c>
      <c r="W28" s="489">
        <f t="shared" si="4"/>
        <v>1.5273812971814267</v>
      </c>
      <c r="X28" s="489">
        <f t="shared" si="5"/>
        <v>1.3364586350337482</v>
      </c>
      <c r="Y28" s="489">
        <f t="shared" si="6"/>
        <v>2.0046879525506225</v>
      </c>
      <c r="Z28" s="489">
        <f t="shared" si="7"/>
        <v>2.5456354953023776</v>
      </c>
      <c r="AA28" s="487">
        <v>8.161770250822368</v>
      </c>
      <c r="AB28" s="485">
        <v>2.6522011718749998</v>
      </c>
      <c r="AC28" s="485">
        <v>2.6522011718749998</v>
      </c>
      <c r="AD28" s="489">
        <f t="shared" si="8"/>
        <v>2.0250608215332031</v>
      </c>
      <c r="AE28" s="489">
        <f t="shared" si="9"/>
        <v>1.3997474897981095</v>
      </c>
    </row>
    <row r="29" spans="1:31" x14ac:dyDescent="0.2">
      <c r="A29" s="485">
        <v>2.7466630045572913</v>
      </c>
      <c r="B29" s="485">
        <f t="shared" si="0"/>
        <v>2.3073487911697796</v>
      </c>
      <c r="C29" s="486">
        <v>2.6903164033133216</v>
      </c>
      <c r="D29" s="486">
        <v>1.9243811790262373</v>
      </c>
      <c r="E29" s="487">
        <v>1.7058316748046873</v>
      </c>
      <c r="F29" s="486">
        <v>1.4515719598450554</v>
      </c>
      <c r="G29" s="487">
        <v>1.5985578686523436</v>
      </c>
      <c r="H29" s="487">
        <v>1.837380938720703</v>
      </c>
      <c r="I29" s="487">
        <v>1.6349254089355467</v>
      </c>
      <c r="J29" s="487">
        <v>0.90318017883300783</v>
      </c>
      <c r="K29" s="487">
        <v>1.4676677832031251</v>
      </c>
      <c r="L29" s="487">
        <v>0.53887525878906251</v>
      </c>
      <c r="M29" s="481">
        <v>2.3000035030027228</v>
      </c>
      <c r="N29" s="481">
        <v>2.3000035030027228</v>
      </c>
      <c r="O29" s="486">
        <v>2.3000035030027228</v>
      </c>
      <c r="P29" s="486">
        <v>1.8557156354932638</v>
      </c>
      <c r="Q29" s="488">
        <f t="shared" si="1"/>
        <v>2.0778595692479933</v>
      </c>
      <c r="R29" s="487">
        <f t="shared" si="2"/>
        <v>1.8557156354932638</v>
      </c>
      <c r="S29" s="489">
        <v>1.8052697265625</v>
      </c>
      <c r="T29" s="487">
        <f t="shared" si="10"/>
        <v>2.6903164033133216</v>
      </c>
      <c r="U29" s="487">
        <v>0</v>
      </c>
      <c r="V29" s="489">
        <f t="shared" si="3"/>
        <v>1.6701440719439375</v>
      </c>
      <c r="W29" s="489">
        <f t="shared" si="4"/>
        <v>1.4845725083946111</v>
      </c>
      <c r="X29" s="489">
        <f t="shared" si="5"/>
        <v>1.2990009448452846</v>
      </c>
      <c r="Y29" s="489">
        <f t="shared" si="6"/>
        <v>1.9485014172679271</v>
      </c>
      <c r="Z29" s="489">
        <f t="shared" si="7"/>
        <v>2.4742875139910185</v>
      </c>
      <c r="AA29" s="487">
        <v>7.8957922491776316</v>
      </c>
      <c r="AB29" s="485">
        <v>2.5657028808593751</v>
      </c>
      <c r="AC29" s="485">
        <v>2.5657028808593751</v>
      </c>
      <c r="AD29" s="489">
        <f t="shared" si="8"/>
        <v>1.9745137634277343</v>
      </c>
      <c r="AE29" s="489">
        <f t="shared" si="9"/>
        <v>1.3648087279853944</v>
      </c>
    </row>
    <row r="30" spans="1:31" x14ac:dyDescent="0.2">
      <c r="A30" s="485">
        <v>2.6499228922526039</v>
      </c>
      <c r="B30" s="485">
        <f t="shared" si="0"/>
        <v>2.2321578927741967</v>
      </c>
      <c r="C30" s="486">
        <v>2.6016036820281467</v>
      </c>
      <c r="D30" s="486">
        <v>1.8627121035202467</v>
      </c>
      <c r="E30" s="487">
        <v>1.6474411560058595</v>
      </c>
      <c r="F30" s="486">
        <v>1.3975791482386044</v>
      </c>
      <c r="G30" s="487">
        <v>1.5422551232910156</v>
      </c>
      <c r="H30" s="487">
        <v>1.772984874267578</v>
      </c>
      <c r="I30" s="487">
        <v>1.577061925048828</v>
      </c>
      <c r="J30" s="487">
        <v>0.87106183532714843</v>
      </c>
      <c r="K30" s="487">
        <v>1.4154754602050781</v>
      </c>
      <c r="L30" s="487">
        <v>0.51962202575683591</v>
      </c>
      <c r="M30" s="481">
        <v>2.216426119254403</v>
      </c>
      <c r="N30" s="481">
        <v>2.216426119254403</v>
      </c>
      <c r="O30" s="486">
        <v>2.216426119254403</v>
      </c>
      <c r="P30" s="486">
        <v>1.8055503645215769</v>
      </c>
      <c r="Q30" s="488">
        <f t="shared" si="1"/>
        <v>2.0109882418879899</v>
      </c>
      <c r="R30" s="487">
        <f t="shared" si="2"/>
        <v>1.8055503645215769</v>
      </c>
      <c r="S30" s="489">
        <v>1.7616251953125002</v>
      </c>
      <c r="T30" s="487">
        <f t="shared" si="10"/>
        <v>2.6016036820281467</v>
      </c>
      <c r="U30" s="487">
        <v>0</v>
      </c>
      <c r="V30" s="489">
        <f t="shared" si="3"/>
        <v>1.6249953280694192</v>
      </c>
      <c r="W30" s="489">
        <f t="shared" si="4"/>
        <v>1.4444402916172616</v>
      </c>
      <c r="X30" s="489">
        <f t="shared" si="5"/>
        <v>1.2638852551651039</v>
      </c>
      <c r="Y30" s="489">
        <f t="shared" si="6"/>
        <v>1.8958278827476558</v>
      </c>
      <c r="Z30" s="489">
        <f t="shared" si="7"/>
        <v>2.4074004860287692</v>
      </c>
      <c r="AA30" s="487">
        <v>7.6466027960526315</v>
      </c>
      <c r="AB30" s="485">
        <v>2.48492431640625</v>
      </c>
      <c r="AC30" s="485">
        <v>2.48492431640625</v>
      </c>
      <c r="AD30" s="489">
        <f t="shared" si="8"/>
        <v>1.926777557373047</v>
      </c>
      <c r="AE30" s="489">
        <f t="shared" si="9"/>
        <v>1.3318128624355665</v>
      </c>
    </row>
    <row r="31" spans="1:31" x14ac:dyDescent="0.2">
      <c r="A31" s="485">
        <v>2.5597656249999998</v>
      </c>
      <c r="B31" s="485">
        <f t="shared" si="0"/>
        <v>2.1608100715647498</v>
      </c>
      <c r="C31" s="486">
        <v>2.517492693830151</v>
      </c>
      <c r="D31" s="486">
        <v>1.8041274492993489</v>
      </c>
      <c r="E31" s="487">
        <v>1.5929158361816405</v>
      </c>
      <c r="F31" s="486">
        <v>1.3465337047154435</v>
      </c>
      <c r="G31" s="487">
        <v>1.4897835937499999</v>
      </c>
      <c r="H31" s="487">
        <v>1.7129497839355468</v>
      </c>
      <c r="I31" s="487">
        <v>1.5231542224121093</v>
      </c>
      <c r="J31" s="487">
        <v>0.84114943664550779</v>
      </c>
      <c r="K31" s="487">
        <v>1.3668678271484374</v>
      </c>
      <c r="L31" s="487">
        <v>0.50169709594726564</v>
      </c>
      <c r="M31" s="481">
        <v>2.1366720252056131</v>
      </c>
      <c r="N31" s="481">
        <v>2.1366720252056131</v>
      </c>
      <c r="O31" s="486">
        <v>2.1366720252056131</v>
      </c>
      <c r="P31" s="486">
        <v>1.7576410206507336</v>
      </c>
      <c r="Q31" s="488">
        <f t="shared" si="1"/>
        <v>1.9471565229281733</v>
      </c>
      <c r="R31" s="487">
        <f t="shared" si="2"/>
        <v>1.7576410206507336</v>
      </c>
      <c r="S31" s="489">
        <v>1.7203337890625001</v>
      </c>
      <c r="T31" s="487">
        <f t="shared" si="10"/>
        <v>2.517492693830151</v>
      </c>
      <c r="U31" s="487">
        <v>0</v>
      </c>
      <c r="V31" s="489">
        <f t="shared" si="3"/>
        <v>1.5818769185856603</v>
      </c>
      <c r="W31" s="489">
        <f t="shared" si="4"/>
        <v>1.406112816520587</v>
      </c>
      <c r="X31" s="489">
        <f t="shared" si="5"/>
        <v>1.2303487144555134</v>
      </c>
      <c r="Y31" s="489">
        <f t="shared" si="6"/>
        <v>1.8455230716832702</v>
      </c>
      <c r="Z31" s="489">
        <f t="shared" si="7"/>
        <v>2.3435213608676446</v>
      </c>
      <c r="AA31" s="487">
        <v>7.4126614412006582</v>
      </c>
      <c r="AB31" s="485">
        <v>2.409308349609375</v>
      </c>
      <c r="AC31" s="485">
        <v>2.409308349609375</v>
      </c>
      <c r="AD31" s="489">
        <f t="shared" si="8"/>
        <v>1.8816150817871096</v>
      </c>
      <c r="AE31" s="489">
        <f t="shared" si="9"/>
        <v>1.3005959917310992</v>
      </c>
    </row>
    <row r="32" spans="1:31" x14ac:dyDescent="0.2">
      <c r="A32" s="485">
        <v>2.4755411783854164</v>
      </c>
      <c r="B32" s="485">
        <f t="shared" si="0"/>
        <v>2.0961528820649571</v>
      </c>
      <c r="C32" s="486">
        <v>2.4413257463210405</v>
      </c>
      <c r="D32" s="486">
        <v>1.7509800178088732</v>
      </c>
      <c r="E32" s="487">
        <v>1.5418841503906249</v>
      </c>
      <c r="F32" s="486">
        <v>1.3004316355684835</v>
      </c>
      <c r="G32" s="487">
        <v>1.4407649658203125</v>
      </c>
      <c r="H32" s="487">
        <v>1.6568472668457033</v>
      </c>
      <c r="I32" s="487">
        <v>1.4728101330566405</v>
      </c>
      <c r="J32" s="487">
        <v>0.81322321716308588</v>
      </c>
      <c r="K32" s="487">
        <v>1.3214877648925782</v>
      </c>
      <c r="L32" s="487">
        <v>0.48496758575439453</v>
      </c>
      <c r="M32" s="481">
        <v>2.0639984083226852</v>
      </c>
      <c r="N32" s="481">
        <v>2.0639984083226852</v>
      </c>
      <c r="O32" s="486">
        <v>2.0639984083226852</v>
      </c>
      <c r="P32" s="486">
        <v>1.7139577887313537</v>
      </c>
      <c r="Q32" s="488">
        <f t="shared" si="1"/>
        <v>1.8889780985270195</v>
      </c>
      <c r="R32" s="487">
        <f t="shared" si="2"/>
        <v>1.7139577887313537</v>
      </c>
      <c r="S32" s="489">
        <v>1.6812029296875002</v>
      </c>
      <c r="T32" s="487">
        <f t="shared" si="10"/>
        <v>2.4413257463210405</v>
      </c>
      <c r="U32" s="487">
        <v>0</v>
      </c>
      <c r="V32" s="489">
        <f t="shared" si="3"/>
        <v>1.5425620098582185</v>
      </c>
      <c r="W32" s="489">
        <f t="shared" si="4"/>
        <v>1.3711662309850832</v>
      </c>
      <c r="X32" s="489">
        <f t="shared" si="5"/>
        <v>1.1997704521119474</v>
      </c>
      <c r="Y32" s="489">
        <f t="shared" si="6"/>
        <v>1.7996556781679214</v>
      </c>
      <c r="Z32" s="489">
        <f t="shared" si="7"/>
        <v>2.2852770516418053</v>
      </c>
      <c r="AA32" s="487">
        <v>7.1926086040296049</v>
      </c>
      <c r="AB32" s="485">
        <v>2.3383684082031251</v>
      </c>
      <c r="AC32" s="485">
        <v>2.3383684082031251</v>
      </c>
      <c r="AD32" s="489">
        <f t="shared" si="8"/>
        <v>1.8388157043457034</v>
      </c>
      <c r="AE32" s="489">
        <f t="shared" si="9"/>
        <v>1.2710125241623706</v>
      </c>
    </row>
    <row r="33" spans="1:31" x14ac:dyDescent="0.2">
      <c r="A33" s="485">
        <v>2.3966825358072916</v>
      </c>
      <c r="B33" s="485">
        <f t="shared" si="0"/>
        <v>2.035471165457702</v>
      </c>
      <c r="C33" s="486">
        <v>2.3698915166226988</v>
      </c>
      <c r="D33" s="486">
        <v>1.7010508142927048</v>
      </c>
      <c r="E33" s="487">
        <v>1.4940205944824219</v>
      </c>
      <c r="F33" s="486">
        <v>1.2573010159131348</v>
      </c>
      <c r="G33" s="487">
        <v>1.3948692358398438</v>
      </c>
      <c r="H33" s="487">
        <v>1.6043031530761718</v>
      </c>
      <c r="I33" s="487">
        <v>1.4256875756835936</v>
      </c>
      <c r="J33" s="487">
        <v>0.78709171081542972</v>
      </c>
      <c r="K33" s="487">
        <v>1.2790240966796875</v>
      </c>
      <c r="L33" s="487">
        <v>0.46931781036376952</v>
      </c>
      <c r="M33" s="481">
        <v>1.9954231039697663</v>
      </c>
      <c r="N33" s="481">
        <v>1.9954231039697663</v>
      </c>
      <c r="O33" s="486">
        <v>1.9954231039697663</v>
      </c>
      <c r="P33" s="486">
        <v>1.672719080398297</v>
      </c>
      <c r="Q33" s="488">
        <f t="shared" si="1"/>
        <v>1.8340710921840317</v>
      </c>
      <c r="R33" s="487">
        <f t="shared" si="2"/>
        <v>1.672719080398297</v>
      </c>
      <c r="S33" s="489">
        <v>1.644060546875</v>
      </c>
      <c r="T33" s="487">
        <f t="shared" si="10"/>
        <v>2.3698915166226988</v>
      </c>
      <c r="U33" s="487">
        <v>0</v>
      </c>
      <c r="V33" s="489">
        <f t="shared" si="3"/>
        <v>1.5054471723584673</v>
      </c>
      <c r="W33" s="489">
        <f t="shared" si="4"/>
        <v>1.3381752643186378</v>
      </c>
      <c r="X33" s="489">
        <f t="shared" si="5"/>
        <v>1.1709033562788078</v>
      </c>
      <c r="Y33" s="489">
        <f t="shared" si="6"/>
        <v>1.7563550344182117</v>
      </c>
      <c r="Z33" s="489">
        <f t="shared" si="7"/>
        <v>2.2302921071977293</v>
      </c>
      <c r="AA33" s="487">
        <v>6.9852437294407892</v>
      </c>
      <c r="AB33" s="485">
        <v>2.2716774902343748</v>
      </c>
      <c r="AC33" s="485">
        <v>2.2716774902343748</v>
      </c>
      <c r="AD33" s="489">
        <f t="shared" si="8"/>
        <v>1.7981912231445314</v>
      </c>
      <c r="AE33" s="489">
        <f t="shared" si="9"/>
        <v>1.2429323722079033</v>
      </c>
    </row>
    <row r="34" spans="1:31" x14ac:dyDescent="0.2">
      <c r="A34" s="485">
        <v>2.32269287109375</v>
      </c>
      <c r="B34" s="485">
        <f t="shared" si="0"/>
        <v>1.9774133854126936</v>
      </c>
      <c r="C34" s="486">
        <v>2.3015901100542084</v>
      </c>
      <c r="D34" s="486">
        <v>1.6532366607711786</v>
      </c>
      <c r="E34" s="487">
        <v>1.4490392126464844</v>
      </c>
      <c r="F34" s="486">
        <v>1.216156438031597</v>
      </c>
      <c r="G34" s="487">
        <v>1.3518072509765624</v>
      </c>
      <c r="H34" s="487">
        <v>1.5549892150878906</v>
      </c>
      <c r="I34" s="487">
        <v>1.3814867407226563</v>
      </c>
      <c r="J34" s="487">
        <v>0.7625873107910156</v>
      </c>
      <c r="K34" s="487">
        <v>1.2392043652343749</v>
      </c>
      <c r="L34" s="487">
        <v>0.45464647155761717</v>
      </c>
      <c r="M34" s="481">
        <v>1.9294663369628804</v>
      </c>
      <c r="N34" s="481">
        <v>1.9294663369628804</v>
      </c>
      <c r="O34" s="486">
        <v>1.9294663369628804</v>
      </c>
      <c r="P34" s="486">
        <v>1.6330428246252697</v>
      </c>
      <c r="Q34" s="488">
        <f t="shared" si="1"/>
        <v>1.7812545807940752</v>
      </c>
      <c r="R34" s="487">
        <f t="shared" si="2"/>
        <v>1.6330428246252697</v>
      </c>
      <c r="S34" s="489">
        <v>1.6087529296875003</v>
      </c>
      <c r="T34" s="487">
        <f t="shared" si="10"/>
        <v>2.3015901100542084</v>
      </c>
      <c r="U34" s="487">
        <v>0</v>
      </c>
      <c r="V34" s="489">
        <f t="shared" si="3"/>
        <v>1.4697385421627427</v>
      </c>
      <c r="W34" s="489">
        <f t="shared" si="4"/>
        <v>1.3064342597002159</v>
      </c>
      <c r="X34" s="489">
        <f t="shared" si="5"/>
        <v>1.1431299772376888</v>
      </c>
      <c r="Y34" s="489">
        <f t="shared" si="6"/>
        <v>1.7146949658565331</v>
      </c>
      <c r="Z34" s="489">
        <f t="shared" si="7"/>
        <v>2.1773904328336928</v>
      </c>
      <c r="AA34" s="487">
        <v>6.789500385485197</v>
      </c>
      <c r="AB34" s="485">
        <v>2.2088598632812499</v>
      </c>
      <c r="AC34" s="485">
        <v>2.2088598632812499</v>
      </c>
      <c r="AD34" s="489">
        <f t="shared" si="8"/>
        <v>1.7595735168457034</v>
      </c>
      <c r="AE34" s="489">
        <f t="shared" si="9"/>
        <v>1.2162393282860822</v>
      </c>
    </row>
    <row r="35" spans="1:31" x14ac:dyDescent="0.2">
      <c r="A35" s="485">
        <v>2.253134765625</v>
      </c>
      <c r="B35" s="485">
        <f t="shared" si="0"/>
        <v>1.9227455016195609</v>
      </c>
      <c r="C35" s="486">
        <v>2.2373164403321422</v>
      </c>
      <c r="D35" s="486">
        <v>1.6081745629069799</v>
      </c>
      <c r="E35" s="487">
        <v>1.4066870849609374</v>
      </c>
      <c r="F35" s="486">
        <v>1.1775234887281376</v>
      </c>
      <c r="G35" s="487">
        <v>1.3113244335937499</v>
      </c>
      <c r="H35" s="487">
        <v>1.5086164184570312</v>
      </c>
      <c r="I35" s="487">
        <v>1.3399442883300781</v>
      </c>
      <c r="J35" s="487">
        <v>0.73956253967285157</v>
      </c>
      <c r="K35" s="487">
        <v>1.2017891491699217</v>
      </c>
      <c r="L35" s="487">
        <v>0.44086458557128905</v>
      </c>
      <c r="M35" s="481">
        <v>1.8670299119736231</v>
      </c>
      <c r="N35" s="481">
        <v>1.8670299119736231</v>
      </c>
      <c r="O35" s="486">
        <v>1.8670299119736231</v>
      </c>
      <c r="P35" s="486">
        <v>1.5954774242979481</v>
      </c>
      <c r="Q35" s="488">
        <f t="shared" si="1"/>
        <v>1.7312536681357855</v>
      </c>
      <c r="R35" s="487">
        <f t="shared" si="2"/>
        <v>1.5954774242979481</v>
      </c>
      <c r="S35" s="489">
        <v>1.57514208984375</v>
      </c>
      <c r="T35" s="487">
        <f t="shared" si="10"/>
        <v>2.2373164403321422</v>
      </c>
      <c r="U35" s="487">
        <v>0</v>
      </c>
      <c r="V35" s="489">
        <f t="shared" si="3"/>
        <v>1.4359296818681533</v>
      </c>
      <c r="W35" s="489">
        <f t="shared" si="4"/>
        <v>1.2763819394383586</v>
      </c>
      <c r="X35" s="489">
        <f t="shared" si="5"/>
        <v>1.1168341970085636</v>
      </c>
      <c r="Y35" s="489">
        <f t="shared" si="6"/>
        <v>1.6752512955128456</v>
      </c>
      <c r="Z35" s="489">
        <f t="shared" si="7"/>
        <v>2.127303232397264</v>
      </c>
      <c r="AA35" s="487">
        <v>6.6044283511513155</v>
      </c>
      <c r="AB35" s="485">
        <v>2.1495825195312501</v>
      </c>
      <c r="AC35" s="485">
        <v>2.1495825195312501</v>
      </c>
      <c r="AD35" s="489">
        <f t="shared" si="8"/>
        <v>1.7228116607666015</v>
      </c>
      <c r="AE35" s="489">
        <f t="shared" si="9"/>
        <v>1.1908290713595355</v>
      </c>
    </row>
    <row r="36" spans="1:31" x14ac:dyDescent="0.2">
      <c r="A36" s="485">
        <v>2.1876214599609374</v>
      </c>
      <c r="B36" s="485">
        <f t="shared" si="0"/>
        <v>1.8711425581059498</v>
      </c>
      <c r="C36" s="486">
        <v>2.1766811436502023</v>
      </c>
      <c r="D36" s="486">
        <v>1.5656039725616975</v>
      </c>
      <c r="E36" s="487">
        <v>1.3667403015136719</v>
      </c>
      <c r="F36" s="486">
        <v>1.1411523249872122</v>
      </c>
      <c r="G36" s="487">
        <v>1.2731956896972656</v>
      </c>
      <c r="H36" s="487">
        <v>1.464929356689453</v>
      </c>
      <c r="I36" s="487">
        <v>1.3008271911621094</v>
      </c>
      <c r="J36" s="487">
        <v>0.71788738525390627</v>
      </c>
      <c r="K36" s="487">
        <v>1.1665670898437499</v>
      </c>
      <c r="L36" s="487">
        <v>0.42789364776611327</v>
      </c>
      <c r="M36" s="481">
        <v>1.8077879705573083</v>
      </c>
      <c r="N36" s="481">
        <v>1.8077879705573083</v>
      </c>
      <c r="O36" s="486">
        <v>1.8077879705573083</v>
      </c>
      <c r="P36" s="486">
        <v>1.559831967765047</v>
      </c>
      <c r="Q36" s="488">
        <f t="shared" si="1"/>
        <v>1.6838099691611776</v>
      </c>
      <c r="R36" s="487">
        <f t="shared" si="2"/>
        <v>1.559831967765047</v>
      </c>
      <c r="S36" s="489">
        <v>1.5431037109375001</v>
      </c>
      <c r="T36" s="487">
        <f t="shared" si="10"/>
        <v>2.1766811436502023</v>
      </c>
      <c r="U36" s="487">
        <v>0</v>
      </c>
      <c r="V36" s="489">
        <f t="shared" si="3"/>
        <v>1.4038487709885423</v>
      </c>
      <c r="W36" s="489">
        <f t="shared" si="4"/>
        <v>1.2478655742120377</v>
      </c>
      <c r="X36" s="489">
        <f t="shared" si="5"/>
        <v>1.0918823774355328</v>
      </c>
      <c r="Y36" s="489">
        <f t="shared" si="6"/>
        <v>1.6378235661532994</v>
      </c>
      <c r="Z36" s="489">
        <f t="shared" si="7"/>
        <v>2.0797759570200625</v>
      </c>
      <c r="AA36" s="487">
        <v>6.4291774516858551</v>
      </c>
      <c r="AB36" s="485">
        <v>2.0935502929687502</v>
      </c>
      <c r="AC36" s="485">
        <v>2.0935502929687502</v>
      </c>
      <c r="AD36" s="489">
        <f t="shared" si="8"/>
        <v>1.6877696838378908</v>
      </c>
      <c r="AE36" s="489">
        <f t="shared" si="9"/>
        <v>1.1666076165163226</v>
      </c>
    </row>
    <row r="37" spans="1:31" x14ac:dyDescent="0.2">
      <c r="A37" s="485">
        <v>2.1258103434244791</v>
      </c>
      <c r="B37" s="485">
        <f t="shared" si="0"/>
        <v>1.8223797279984695</v>
      </c>
      <c r="C37" s="486">
        <v>2.1194144839421005</v>
      </c>
      <c r="D37" s="486">
        <v>1.5253449720548384</v>
      </c>
      <c r="E37" s="487">
        <v>1.328999581298828</v>
      </c>
      <c r="F37" s="486">
        <v>1.1068691818603256</v>
      </c>
      <c r="G37" s="487">
        <v>1.2372216198730468</v>
      </c>
      <c r="H37" s="487">
        <v>1.423701278076172</v>
      </c>
      <c r="I37" s="487">
        <v>1.2639291821289063</v>
      </c>
      <c r="J37" s="487">
        <v>0.6974465771484375</v>
      </c>
      <c r="K37" s="487">
        <v>1.1333506286621093</v>
      </c>
      <c r="L37" s="487">
        <v>0.4156641229248047</v>
      </c>
      <c r="M37" s="481">
        <v>1.7515168497917393</v>
      </c>
      <c r="N37" s="481">
        <v>1.7515168497917393</v>
      </c>
      <c r="O37" s="486">
        <v>1.7515168497917393</v>
      </c>
      <c r="P37" s="486">
        <v>1.5259758636947354</v>
      </c>
      <c r="Q37" s="488">
        <f t="shared" si="1"/>
        <v>1.6387463567432374</v>
      </c>
      <c r="R37" s="487">
        <f t="shared" si="2"/>
        <v>1.5259758636947354</v>
      </c>
      <c r="S37" s="489">
        <v>1.5125256835937502</v>
      </c>
      <c r="T37" s="487">
        <f t="shared" si="10"/>
        <v>2.1194144839421005</v>
      </c>
      <c r="U37" s="487">
        <v>0</v>
      </c>
      <c r="V37" s="489">
        <f t="shared" si="3"/>
        <v>1.3733782773252619</v>
      </c>
      <c r="W37" s="489">
        <f t="shared" si="4"/>
        <v>1.2207806909557883</v>
      </c>
      <c r="X37" s="489">
        <f t="shared" si="5"/>
        <v>1.0681831045863146</v>
      </c>
      <c r="Y37" s="489">
        <f t="shared" si="6"/>
        <v>1.6022746568794721</v>
      </c>
      <c r="Z37" s="489">
        <f t="shared" si="7"/>
        <v>2.0346344849263138</v>
      </c>
      <c r="AA37" s="487">
        <v>6.2629866365131575</v>
      </c>
      <c r="AB37" s="485">
        <v>2.0405000000000002</v>
      </c>
      <c r="AC37" s="485">
        <v>2.0405000000000002</v>
      </c>
      <c r="AD37" s="489">
        <f t="shared" si="8"/>
        <v>1.6543249664306643</v>
      </c>
      <c r="AE37" s="489">
        <f t="shared" si="9"/>
        <v>1.1434902075279205</v>
      </c>
    </row>
    <row r="38" spans="1:31" x14ac:dyDescent="0.2">
      <c r="A38" s="485">
        <v>2.0673960367838542</v>
      </c>
      <c r="B38" s="485">
        <f t="shared" si="0"/>
        <v>1.7754682382430826</v>
      </c>
      <c r="C38" s="486">
        <v>2.0643505135220299</v>
      </c>
      <c r="D38" s="486">
        <v>1.4865859629641351</v>
      </c>
      <c r="E38" s="487">
        <v>1.2932871936035155</v>
      </c>
      <c r="F38" s="486">
        <v>1.0739658906878851</v>
      </c>
      <c r="G38" s="487">
        <v>1.2032244934082033</v>
      </c>
      <c r="H38" s="487">
        <v>1.3847301782226562</v>
      </c>
      <c r="I38" s="487">
        <v>1.2290666101074219</v>
      </c>
      <c r="J38" s="487">
        <v>0.67813751464843752</v>
      </c>
      <c r="K38" s="487">
        <v>1.1019734020996093</v>
      </c>
      <c r="L38" s="487">
        <v>0.4041142315673828</v>
      </c>
      <c r="M38" s="481">
        <v>1.6971059373365973</v>
      </c>
      <c r="N38" s="481">
        <v>1.6971059373365973</v>
      </c>
      <c r="O38" s="486">
        <v>1.6971059373365973</v>
      </c>
      <c r="P38" s="486">
        <v>1.4932441156974716</v>
      </c>
      <c r="Q38" s="488">
        <f t="shared" si="1"/>
        <v>1.5951750265170346</v>
      </c>
      <c r="R38" s="487">
        <f t="shared" si="2"/>
        <v>1.4932441156974716</v>
      </c>
      <c r="S38" s="489">
        <v>1.4833063476562502</v>
      </c>
      <c r="T38" s="487">
        <f t="shared" si="10"/>
        <v>2.0643505135220299</v>
      </c>
      <c r="U38" s="487">
        <v>0</v>
      </c>
      <c r="V38" s="489">
        <f t="shared" si="3"/>
        <v>1.3439197041277244</v>
      </c>
      <c r="W38" s="489">
        <f t="shared" si="4"/>
        <v>1.1945952925579773</v>
      </c>
      <c r="X38" s="489">
        <f t="shared" si="5"/>
        <v>1.0452708809882301</v>
      </c>
      <c r="Y38" s="489">
        <f t="shared" si="6"/>
        <v>1.567906321482345</v>
      </c>
      <c r="Z38" s="489">
        <f t="shared" si="7"/>
        <v>1.9909921542632953</v>
      </c>
      <c r="AA38" s="487">
        <v>6.105170872738487</v>
      </c>
      <c r="AB38" s="485">
        <v>1.9901964111328125</v>
      </c>
      <c r="AC38" s="485">
        <v>1.9901964111328125</v>
      </c>
      <c r="AD38" s="489">
        <f t="shared" si="8"/>
        <v>1.6223663177490237</v>
      </c>
      <c r="AE38" s="489">
        <f t="shared" si="9"/>
        <v>1.1213999879188141</v>
      </c>
    </row>
    <row r="39" spans="1:31" x14ac:dyDescent="0.2">
      <c r="A39" s="485">
        <v>2.0121059163411457</v>
      </c>
      <c r="B39" s="485">
        <f t="shared" si="0"/>
        <v>1.731715608805489</v>
      </c>
      <c r="C39" s="486">
        <v>2.0130194985190566</v>
      </c>
      <c r="D39" s="486">
        <v>1.4504117190919212</v>
      </c>
      <c r="E39" s="487">
        <v>1.259443760986328</v>
      </c>
      <c r="F39" s="486">
        <v>1.0433472843640903</v>
      </c>
      <c r="G39" s="487">
        <v>1.1710456433105469</v>
      </c>
      <c r="H39" s="487">
        <v>1.3478356030273437</v>
      </c>
      <c r="I39" s="487">
        <v>1.1960755981445312</v>
      </c>
      <c r="J39" s="487">
        <v>0.65986878662109372</v>
      </c>
      <c r="K39" s="487">
        <v>1.0722866894531249</v>
      </c>
      <c r="L39" s="487">
        <v>0.39318882507324221</v>
      </c>
      <c r="M39" s="481">
        <v>1.646103315568652</v>
      </c>
      <c r="N39" s="481">
        <v>1.646103315568652</v>
      </c>
      <c r="O39" s="486">
        <v>1.646103315568652</v>
      </c>
      <c r="P39" s="486">
        <v>1.4625703696391059</v>
      </c>
      <c r="Q39" s="488">
        <f t="shared" si="1"/>
        <v>1.5543368426038788</v>
      </c>
      <c r="R39" s="487">
        <f t="shared" si="2"/>
        <v>1.4625703696391059</v>
      </c>
      <c r="S39" s="489">
        <v>1.4553536132812503</v>
      </c>
      <c r="T39" s="487">
        <f t="shared" si="10"/>
        <v>2.0130194985190566</v>
      </c>
      <c r="U39" s="487">
        <v>0</v>
      </c>
      <c r="V39" s="489">
        <f t="shared" si="3"/>
        <v>1.3163133326751955</v>
      </c>
      <c r="W39" s="489">
        <f t="shared" si="4"/>
        <v>1.1700562957112848</v>
      </c>
      <c r="X39" s="489">
        <f t="shared" si="5"/>
        <v>1.0237992587473741</v>
      </c>
      <c r="Y39" s="489">
        <f t="shared" si="6"/>
        <v>1.5356988881210614</v>
      </c>
      <c r="Z39" s="489">
        <f t="shared" si="7"/>
        <v>1.9500938261854746</v>
      </c>
      <c r="AA39" s="487">
        <v>5.9551124074835524</v>
      </c>
      <c r="AB39" s="485">
        <v>1.9424283447265625</v>
      </c>
      <c r="AC39" s="485">
        <v>1.9424283447265625</v>
      </c>
      <c r="AD39" s="489">
        <f t="shared" si="8"/>
        <v>1.5917930145263677</v>
      </c>
      <c r="AE39" s="489">
        <f t="shared" si="9"/>
        <v>1.1002673365012885</v>
      </c>
    </row>
    <row r="40" spans="1:31" x14ac:dyDescent="0.2">
      <c r="A40" s="485">
        <v>1.959696044921875</v>
      </c>
      <c r="B40" s="485">
        <f t="shared" si="0"/>
        <v>1.6901792395141593</v>
      </c>
      <c r="C40" s="486">
        <v>1.964311197227786</v>
      </c>
      <c r="D40" s="486">
        <v>1.4160472818005323</v>
      </c>
      <c r="E40" s="487">
        <v>1.2273263647460937</v>
      </c>
      <c r="F40" s="486">
        <v>1.0143417853117769</v>
      </c>
      <c r="G40" s="487">
        <v>1.1405430981445313</v>
      </c>
      <c r="H40" s="487">
        <v>1.3128560437011718</v>
      </c>
      <c r="I40" s="487">
        <v>1.1648092016601563</v>
      </c>
      <c r="J40" s="487">
        <v>0.64255845458984373</v>
      </c>
      <c r="K40" s="487">
        <v>1.0441575183105469</v>
      </c>
      <c r="L40" s="487">
        <v>0.38283858642578122</v>
      </c>
      <c r="M40" s="481">
        <v>1.5974436846338476</v>
      </c>
      <c r="N40" s="481">
        <v>1.5974436846338476</v>
      </c>
      <c r="O40" s="486">
        <v>1.5974436846338476</v>
      </c>
      <c r="P40" s="486">
        <v>1.4333155945253302</v>
      </c>
      <c r="Q40" s="488">
        <f t="shared" si="1"/>
        <v>1.5153796395795889</v>
      </c>
      <c r="R40" s="487">
        <f t="shared" si="2"/>
        <v>1.4333155945253302</v>
      </c>
      <c r="S40" s="489">
        <v>1.42858349609375</v>
      </c>
      <c r="T40" s="487">
        <f t="shared" si="10"/>
        <v>1.964311197227786</v>
      </c>
      <c r="U40" s="487">
        <v>0</v>
      </c>
      <c r="V40" s="489">
        <f t="shared" si="3"/>
        <v>1.2899840350727971</v>
      </c>
      <c r="W40" s="489">
        <f t="shared" si="4"/>
        <v>1.1466524756202643</v>
      </c>
      <c r="X40" s="489">
        <f t="shared" si="5"/>
        <v>1.003320916167731</v>
      </c>
      <c r="Y40" s="489">
        <f t="shared" si="6"/>
        <v>1.5049813742515965</v>
      </c>
      <c r="Z40" s="489">
        <f t="shared" si="7"/>
        <v>1.911087459367107</v>
      </c>
      <c r="AA40" s="487">
        <v>5.8122533408717105</v>
      </c>
      <c r="AB40" s="485">
        <v>1.8970062255859375</v>
      </c>
      <c r="AC40" s="485">
        <v>1.8970062255859375</v>
      </c>
      <c r="AD40" s="489">
        <f t="shared" si="8"/>
        <v>1.5625131988525391</v>
      </c>
      <c r="AE40" s="489">
        <f t="shared" si="9"/>
        <v>1.0800287599334188</v>
      </c>
    </row>
    <row r="41" spans="1:31" x14ac:dyDescent="0.2">
      <c r="A41" s="485">
        <v>1.9099471028645834</v>
      </c>
      <c r="B41" s="485">
        <f t="shared" si="0"/>
        <v>1.6506710033787098</v>
      </c>
      <c r="C41" s="486">
        <v>1.9180013583559246</v>
      </c>
      <c r="D41" s="486">
        <v>1.383340648401495</v>
      </c>
      <c r="E41" s="487">
        <v>1.1968061767578124</v>
      </c>
      <c r="F41" s="486">
        <v>0.9868081096634741</v>
      </c>
      <c r="G41" s="487">
        <v>1.1115892138671877</v>
      </c>
      <c r="H41" s="487">
        <v>1.2796460949707031</v>
      </c>
      <c r="I41" s="487">
        <v>1.135135869140625</v>
      </c>
      <c r="J41" s="487">
        <v>0.62613310546875001</v>
      </c>
      <c r="K41" s="487">
        <v>1.0174662963867189</v>
      </c>
      <c r="L41" s="487">
        <v>0.37301926055908202</v>
      </c>
      <c r="M41" s="481">
        <v>1.5509355490008458</v>
      </c>
      <c r="N41" s="481">
        <v>1.5509355490008458</v>
      </c>
      <c r="O41" s="486">
        <v>1.5509355490008458</v>
      </c>
      <c r="P41" s="486">
        <v>1.4053658201790293</v>
      </c>
      <c r="Q41" s="488">
        <f t="shared" si="1"/>
        <v>1.4781506845899375</v>
      </c>
      <c r="R41" s="487">
        <f t="shared" si="2"/>
        <v>1.4053658201790293</v>
      </c>
      <c r="S41" s="489">
        <v>1.4029195312500002</v>
      </c>
      <c r="T41" s="487">
        <f t="shared" si="10"/>
        <v>1.9180013583559246</v>
      </c>
      <c r="U41" s="487">
        <v>0</v>
      </c>
      <c r="V41" s="489">
        <f t="shared" si="3"/>
        <v>1.2648292381611264</v>
      </c>
      <c r="W41" s="489">
        <f t="shared" si="4"/>
        <v>1.1242926561432236</v>
      </c>
      <c r="X41" s="489">
        <f t="shared" si="5"/>
        <v>0.98375607412532051</v>
      </c>
      <c r="Y41" s="489">
        <f t="shared" si="6"/>
        <v>1.4756341111879807</v>
      </c>
      <c r="Z41" s="489">
        <f t="shared" si="7"/>
        <v>1.873821093572039</v>
      </c>
      <c r="AA41" s="487">
        <v>5.6760873252467103</v>
      </c>
      <c r="AB41" s="485">
        <v>1.8537587890625</v>
      </c>
      <c r="AC41" s="485">
        <v>1.8537587890625</v>
      </c>
      <c r="AD41" s="489">
        <f t="shared" si="8"/>
        <v>1.5344432373046877</v>
      </c>
      <c r="AE41" s="489">
        <f t="shared" si="9"/>
        <v>1.0606264497422677</v>
      </c>
    </row>
    <row r="42" spans="1:31" x14ac:dyDescent="0.2">
      <c r="A42" s="485">
        <v>1.8626613362630204</v>
      </c>
      <c r="B42" s="485">
        <f t="shared" si="0"/>
        <v>1.613063655528423</v>
      </c>
      <c r="C42" s="486">
        <v>1.8739380605420124</v>
      </c>
      <c r="D42" s="486">
        <v>1.3521892505148334</v>
      </c>
      <c r="E42" s="487">
        <v>1.1677670385742187</v>
      </c>
      <c r="F42" s="486">
        <v>0.96065006911591388</v>
      </c>
      <c r="G42" s="487">
        <v>1.0840688977050781</v>
      </c>
      <c r="H42" s="487">
        <v>1.2480746789550781</v>
      </c>
      <c r="I42" s="487">
        <v>1.1069367187499999</v>
      </c>
      <c r="J42" s="487">
        <v>0.61052654907226567</v>
      </c>
      <c r="K42" s="487">
        <v>0.99210568664550791</v>
      </c>
      <c r="L42" s="487">
        <v>0.36369103271484371</v>
      </c>
      <c r="M42" s="481">
        <v>1.5064507912723168</v>
      </c>
      <c r="N42" s="481">
        <v>1.5064507912723168</v>
      </c>
      <c r="O42" s="486">
        <v>1.5064507912723168</v>
      </c>
      <c r="P42" s="486">
        <v>1.3786450718061598</v>
      </c>
      <c r="Q42" s="488">
        <f t="shared" si="1"/>
        <v>1.4425479315392384</v>
      </c>
      <c r="R42" s="487">
        <f t="shared" si="2"/>
        <v>1.3786450718061598</v>
      </c>
      <c r="S42" s="489">
        <v>1.3782918945312501</v>
      </c>
      <c r="T42" s="487">
        <f t="shared" si="10"/>
        <v>1.8739380605420124</v>
      </c>
      <c r="U42" s="487">
        <v>0</v>
      </c>
      <c r="V42" s="489">
        <f t="shared" si="3"/>
        <v>1.2407805646255439</v>
      </c>
      <c r="W42" s="489">
        <f t="shared" si="4"/>
        <v>1.1029160574449279</v>
      </c>
      <c r="X42" s="489">
        <f t="shared" si="5"/>
        <v>0.96505155026431177</v>
      </c>
      <c r="Y42" s="489">
        <f t="shared" si="6"/>
        <v>1.4475773253964677</v>
      </c>
      <c r="Z42" s="489">
        <f t="shared" si="7"/>
        <v>1.8381934290748798</v>
      </c>
      <c r="AA42" s="487">
        <v>5.5461551963404609</v>
      </c>
      <c r="AB42" s="485">
        <v>1.8125313720703125</v>
      </c>
      <c r="AC42" s="485">
        <v>1.8125313720703125</v>
      </c>
      <c r="AD42" s="489">
        <f t="shared" si="8"/>
        <v>1.5075067596435547</v>
      </c>
      <c r="AE42" s="489">
        <f t="shared" si="9"/>
        <v>1.0420076178586766</v>
      </c>
    </row>
    <row r="43" spans="1:31" x14ac:dyDescent="0.2">
      <c r="A43" s="485">
        <v>1.8176603190104166</v>
      </c>
      <c r="B43" s="485">
        <f t="shared" si="0"/>
        <v>1.5766333088433155</v>
      </c>
      <c r="C43" s="486">
        <v>1.8312707535182291</v>
      </c>
      <c r="D43" s="486">
        <v>1.321995864168402</v>
      </c>
      <c r="E43" s="487">
        <v>1.1401036853027342</v>
      </c>
      <c r="F43" s="486">
        <v>0.93535768462448465</v>
      </c>
      <c r="G43" s="487">
        <v>1.0578783056640626</v>
      </c>
      <c r="H43" s="487">
        <v>1.2180236242675779</v>
      </c>
      <c r="I43" s="487">
        <v>1.0801045910644531</v>
      </c>
      <c r="J43" s="487">
        <v>0.59567904846191411</v>
      </c>
      <c r="K43" s="487">
        <v>0.96797841674804685</v>
      </c>
      <c r="L43" s="487">
        <v>0.35481796600341797</v>
      </c>
      <c r="M43" s="481">
        <v>1.4631523425570416</v>
      </c>
      <c r="N43" s="481">
        <v>1.4631523425570416</v>
      </c>
      <c r="O43" s="486">
        <v>1.4631523425570416</v>
      </c>
      <c r="P43" s="486">
        <v>1.3526513443318586</v>
      </c>
      <c r="Q43" s="488">
        <f t="shared" si="1"/>
        <v>1.4079018434444501</v>
      </c>
      <c r="R43" s="487">
        <f t="shared" si="2"/>
        <v>1.3526513443318586</v>
      </c>
      <c r="S43" s="489">
        <v>1.3546364257812502</v>
      </c>
      <c r="T43" s="487">
        <f t="shared" si="10"/>
        <v>1.8312707535182291</v>
      </c>
      <c r="U43" s="487">
        <v>0</v>
      </c>
      <c r="V43" s="489">
        <f t="shared" si="3"/>
        <v>1.2173862098986727</v>
      </c>
      <c r="W43" s="489">
        <f t="shared" si="4"/>
        <v>1.0821210754654869</v>
      </c>
      <c r="X43" s="489">
        <f t="shared" si="5"/>
        <v>0.94685594103230097</v>
      </c>
      <c r="Y43" s="489">
        <f t="shared" si="6"/>
        <v>1.4202839115484516</v>
      </c>
      <c r="Z43" s="489">
        <f t="shared" si="7"/>
        <v>1.8035351257758117</v>
      </c>
      <c r="AA43" s="487">
        <v>5.4220384200246707</v>
      </c>
      <c r="AB43" s="485">
        <v>1.7731834716796875</v>
      </c>
      <c r="AC43" s="485">
        <v>1.7731834716796875</v>
      </c>
      <c r="AD43" s="489">
        <f t="shared" si="8"/>
        <v>1.4816335906982425</v>
      </c>
      <c r="AE43" s="489">
        <f t="shared" si="9"/>
        <v>1.0241237583225942</v>
      </c>
    </row>
    <row r="44" spans="1:31" x14ac:dyDescent="0.2">
      <c r="A44" s="485">
        <v>1.7747823079427081</v>
      </c>
      <c r="B44" s="485">
        <f t="shared" si="0"/>
        <v>1.5435211712835</v>
      </c>
      <c r="C44" s="486">
        <v>1.7925041022886223</v>
      </c>
      <c r="D44" s="486">
        <v>1.2945382402783774</v>
      </c>
      <c r="E44" s="487">
        <v>1.1137204431152343</v>
      </c>
      <c r="F44" s="486">
        <v>0.9124090096575499</v>
      </c>
      <c r="G44" s="487">
        <v>1.0329233032226561</v>
      </c>
      <c r="H44" s="487">
        <v>1.1893856530761717</v>
      </c>
      <c r="I44" s="487">
        <v>1.0545425097656249</v>
      </c>
      <c r="J44" s="487">
        <v>0.58153649108886718</v>
      </c>
      <c r="K44" s="487">
        <v>0.94499680541992181</v>
      </c>
      <c r="L44" s="487">
        <v>0.3463674981689453</v>
      </c>
      <c r="M44" s="481">
        <v>1.4236157275605801</v>
      </c>
      <c r="N44" s="481">
        <v>1.4236157275605801</v>
      </c>
      <c r="O44" s="486">
        <v>1.4236157275605801</v>
      </c>
      <c r="P44" s="486">
        <v>1.3289303029334765</v>
      </c>
      <c r="Q44" s="488">
        <f t="shared" si="1"/>
        <v>1.3762730152470284</v>
      </c>
      <c r="R44" s="487">
        <f t="shared" si="2"/>
        <v>1.3289303029334765</v>
      </c>
      <c r="S44" s="489">
        <v>1.3318944335937501</v>
      </c>
      <c r="T44" s="487">
        <f t="shared" si="10"/>
        <v>1.7925041022886223</v>
      </c>
      <c r="U44" s="487">
        <v>0</v>
      </c>
      <c r="V44" s="489">
        <f t="shared" si="3"/>
        <v>1.1960372726401289</v>
      </c>
      <c r="W44" s="489">
        <f t="shared" si="4"/>
        <v>1.0631442423467812</v>
      </c>
      <c r="X44" s="489">
        <f t="shared" si="5"/>
        <v>0.93025121205343342</v>
      </c>
      <c r="Y44" s="489">
        <f t="shared" si="6"/>
        <v>1.3953768180801505</v>
      </c>
      <c r="Z44" s="489">
        <f t="shared" si="7"/>
        <v>1.7719070705779687</v>
      </c>
      <c r="AA44" s="487">
        <v>5.303354723478618</v>
      </c>
      <c r="AB44" s="485">
        <v>1.7355876464843749</v>
      </c>
      <c r="AC44" s="485">
        <v>1.7355876464843749</v>
      </c>
      <c r="AD44" s="489">
        <f t="shared" si="8"/>
        <v>1.4567595367431643</v>
      </c>
      <c r="AE44" s="489">
        <f t="shared" si="9"/>
        <v>1.0069304996241406</v>
      </c>
    </row>
    <row r="45" spans="1:31" x14ac:dyDescent="0.2">
      <c r="A45" s="485">
        <v>1.7338804117838542</v>
      </c>
      <c r="B45" s="485">
        <f t="shared" si="0"/>
        <v>1.511859754766824</v>
      </c>
      <c r="C45" s="486">
        <v>1.7554489922806129</v>
      </c>
      <c r="D45" s="486">
        <v>1.2682705172530349</v>
      </c>
      <c r="E45" s="487">
        <v>1.0885307556152344</v>
      </c>
      <c r="F45" s="486">
        <v>0.89050235139710898</v>
      </c>
      <c r="G45" s="487">
        <v>1.0091183996582032</v>
      </c>
      <c r="H45" s="487">
        <v>1.1620631970214843</v>
      </c>
      <c r="I45" s="487">
        <v>1.0301622607421876</v>
      </c>
      <c r="J45" s="487">
        <v>0.56804985595703128</v>
      </c>
      <c r="K45" s="487">
        <v>0.92308104553222647</v>
      </c>
      <c r="L45" s="487">
        <v>0.3383101751708984</v>
      </c>
      <c r="M45" s="481">
        <v>1.3856387166245523</v>
      </c>
      <c r="N45" s="481">
        <v>1.3856387166245523</v>
      </c>
      <c r="O45" s="486">
        <v>1.3856387166245523</v>
      </c>
      <c r="P45" s="486">
        <v>1.3061599803737343</v>
      </c>
      <c r="Q45" s="488">
        <f t="shared" si="1"/>
        <v>1.3458993484991433</v>
      </c>
      <c r="R45" s="487">
        <f t="shared" si="2"/>
        <v>1.3061599803737343</v>
      </c>
      <c r="S45" s="489">
        <v>1.3100118164062502</v>
      </c>
      <c r="T45" s="487">
        <f t="shared" si="10"/>
        <v>1.7554489922806129</v>
      </c>
      <c r="U45" s="487">
        <v>0</v>
      </c>
      <c r="V45" s="489">
        <f t="shared" si="3"/>
        <v>1.1755439823363609</v>
      </c>
      <c r="W45" s="489">
        <f t="shared" si="4"/>
        <v>1.0449279842989874</v>
      </c>
      <c r="X45" s="489">
        <f t="shared" si="5"/>
        <v>0.91431198626161392</v>
      </c>
      <c r="Y45" s="489">
        <f t="shared" si="6"/>
        <v>1.3714679793924209</v>
      </c>
      <c r="Z45" s="489">
        <f t="shared" si="7"/>
        <v>1.7415466404983124</v>
      </c>
      <c r="AA45" s="487">
        <v>5.189755037006579</v>
      </c>
      <c r="AB45" s="485">
        <v>1.699627685546875</v>
      </c>
      <c r="AC45" s="485">
        <v>1.699627685546875</v>
      </c>
      <c r="AD45" s="489">
        <f t="shared" si="8"/>
        <v>1.4328254241943361</v>
      </c>
      <c r="AE45" s="489">
        <f t="shared" si="9"/>
        <v>0.99038694023840179</v>
      </c>
    </row>
    <row r="46" spans="1:31" x14ac:dyDescent="0.2">
      <c r="A46" s="485">
        <v>1.6948212687174478</v>
      </c>
      <c r="B46" s="485">
        <f t="shared" si="0"/>
        <v>1.480511488568351</v>
      </c>
      <c r="C46" s="486">
        <v>1.7187726042293037</v>
      </c>
      <c r="D46" s="486">
        <v>1.2422503729073981</v>
      </c>
      <c r="E46" s="487">
        <v>1.0644551708984376</v>
      </c>
      <c r="F46" s="486">
        <v>0.8688467087913927</v>
      </c>
      <c r="G46" s="487">
        <v>0.98638597839355469</v>
      </c>
      <c r="H46" s="487">
        <v>1.1359679235839844</v>
      </c>
      <c r="I46" s="487">
        <v>1.006883800048828</v>
      </c>
      <c r="J46" s="487">
        <v>0.55517462158203124</v>
      </c>
      <c r="K46" s="487">
        <v>0.90215873046874995</v>
      </c>
      <c r="L46" s="487">
        <v>0.33061917755126952</v>
      </c>
      <c r="M46" s="481">
        <v>1.3478696002369079</v>
      </c>
      <c r="N46" s="481">
        <v>1.3478696002369079</v>
      </c>
      <c r="O46" s="486">
        <v>1.3478696002369079</v>
      </c>
      <c r="P46" s="486">
        <v>1.2835301775452919</v>
      </c>
      <c r="Q46" s="488">
        <f t="shared" si="1"/>
        <v>1.3156998888910998</v>
      </c>
      <c r="R46" s="487">
        <f t="shared" si="2"/>
        <v>1.2835301775452919</v>
      </c>
      <c r="S46" s="489">
        <v>1.2889388671875004</v>
      </c>
      <c r="T46" s="487">
        <f t="shared" si="10"/>
        <v>1.7187726042293037</v>
      </c>
      <c r="U46" s="487">
        <v>0</v>
      </c>
      <c r="V46" s="489">
        <f t="shared" si="3"/>
        <v>1.1551771597907627</v>
      </c>
      <c r="W46" s="489">
        <f t="shared" si="4"/>
        <v>1.0268241420362336</v>
      </c>
      <c r="X46" s="489">
        <f t="shared" si="5"/>
        <v>0.89847112428170428</v>
      </c>
      <c r="Y46" s="489">
        <f t="shared" si="6"/>
        <v>1.3477066864225564</v>
      </c>
      <c r="Z46" s="489">
        <f t="shared" si="7"/>
        <v>1.7113735700603891</v>
      </c>
      <c r="AA46" s="487">
        <v>5.0809199989720391</v>
      </c>
      <c r="AB46" s="485">
        <v>1.6651976318359376</v>
      </c>
      <c r="AC46" s="485">
        <v>1.6651976318359376</v>
      </c>
      <c r="AD46" s="489">
        <f t="shared" si="8"/>
        <v>1.4097768859863287</v>
      </c>
      <c r="AE46" s="489">
        <f t="shared" si="9"/>
        <v>0.97445550096649469</v>
      </c>
    </row>
    <row r="47" spans="1:31" x14ac:dyDescent="0.2">
      <c r="A47" s="485">
        <v>1.6574830118815103</v>
      </c>
      <c r="B47" s="485">
        <f t="shared" si="0"/>
        <v>1.4505049352677382</v>
      </c>
      <c r="C47" s="486">
        <v>1.6836775420263661</v>
      </c>
      <c r="D47" s="486">
        <v>1.2173323285091102</v>
      </c>
      <c r="E47" s="487">
        <v>1.0414214599609375</v>
      </c>
      <c r="F47" s="486">
        <v>0.84815060607364579</v>
      </c>
      <c r="G47" s="487">
        <v>0.96465511291503903</v>
      </c>
      <c r="H47" s="487">
        <v>1.1110187231445312</v>
      </c>
      <c r="I47" s="487">
        <v>0.98463401062011713</v>
      </c>
      <c r="J47" s="487">
        <v>0.54286999633789068</v>
      </c>
      <c r="K47" s="487">
        <v>0.88216378845214838</v>
      </c>
      <c r="L47" s="487">
        <v>0.32327008361816406</v>
      </c>
      <c r="M47" s="481">
        <v>1.3115521012596909</v>
      </c>
      <c r="N47" s="481">
        <v>1.3115521012596909</v>
      </c>
      <c r="O47" s="486">
        <v>1.3115521012596909</v>
      </c>
      <c r="P47" s="486">
        <v>1.261786951014791</v>
      </c>
      <c r="Q47" s="488">
        <f t="shared" si="1"/>
        <v>1.2866695261372409</v>
      </c>
      <c r="R47" s="487">
        <f t="shared" si="2"/>
        <v>1.261786951014791</v>
      </c>
      <c r="S47" s="489">
        <v>1.2686296875000003</v>
      </c>
      <c r="T47" s="487">
        <f t="shared" si="10"/>
        <v>1.6836775420263661</v>
      </c>
      <c r="U47" s="487">
        <v>0</v>
      </c>
      <c r="V47" s="489">
        <f t="shared" si="3"/>
        <v>1.1356082559133118</v>
      </c>
      <c r="W47" s="489">
        <f t="shared" si="4"/>
        <v>1.0094295608118329</v>
      </c>
      <c r="X47" s="489">
        <f t="shared" si="5"/>
        <v>0.88325086571035361</v>
      </c>
      <c r="Y47" s="489">
        <f t="shared" si="6"/>
        <v>1.3248762985655305</v>
      </c>
      <c r="Z47" s="489">
        <f t="shared" si="7"/>
        <v>1.6823826013530547</v>
      </c>
      <c r="AA47" s="487">
        <v>4.9765555869654605</v>
      </c>
      <c r="AB47" s="485">
        <v>1.6322003173828126</v>
      </c>
      <c r="AC47" s="485">
        <v>1.6322003173828126</v>
      </c>
      <c r="AD47" s="489">
        <f t="shared" si="8"/>
        <v>1.3875637207031253</v>
      </c>
      <c r="AE47" s="489">
        <f t="shared" si="9"/>
        <v>0.95910148195876266</v>
      </c>
    </row>
    <row r="48" spans="1:31" x14ac:dyDescent="0.2">
      <c r="A48" s="485">
        <v>1.6217544555664063</v>
      </c>
      <c r="B48" s="485">
        <f t="shared" si="0"/>
        <v>1.4217412733642663</v>
      </c>
      <c r="C48" s="486">
        <v>1.6500466274176868</v>
      </c>
      <c r="D48" s="486">
        <v>1.1934359193108459</v>
      </c>
      <c r="E48" s="487">
        <v>1.0193635510253907</v>
      </c>
      <c r="F48" s="486">
        <v>0.82834154519722414</v>
      </c>
      <c r="G48" s="487">
        <v>0.9438610931396485</v>
      </c>
      <c r="H48" s="487">
        <v>1.0871419458007814</v>
      </c>
      <c r="I48" s="487">
        <v>0.96334628784179688</v>
      </c>
      <c r="J48" s="487">
        <v>0.53109897766113279</v>
      </c>
      <c r="K48" s="487">
        <v>0.86303589050292973</v>
      </c>
      <c r="L48" s="487">
        <v>0.31624057342529294</v>
      </c>
      <c r="M48" s="481">
        <v>1.2765835903461602</v>
      </c>
      <c r="N48" s="481">
        <v>1.2765835903461602</v>
      </c>
      <c r="O48" s="486">
        <v>1.2765835903461602</v>
      </c>
      <c r="P48" s="486">
        <v>1.2408683190483689</v>
      </c>
      <c r="Q48" s="488">
        <f t="shared" si="1"/>
        <v>1.2587259546972644</v>
      </c>
      <c r="R48" s="487">
        <f t="shared" si="2"/>
        <v>1.2408683190483689</v>
      </c>
      <c r="S48" s="489">
        <v>1.2490416992187501</v>
      </c>
      <c r="T48" s="487">
        <f t="shared" si="10"/>
        <v>1.6500466274176868</v>
      </c>
      <c r="U48" s="487">
        <v>0</v>
      </c>
      <c r="V48" s="489">
        <f t="shared" si="3"/>
        <v>1.116781487143532</v>
      </c>
      <c r="W48" s="489">
        <f t="shared" si="4"/>
        <v>0.99269465523869516</v>
      </c>
      <c r="X48" s="489">
        <f t="shared" si="5"/>
        <v>0.86860782333385822</v>
      </c>
      <c r="Y48" s="489">
        <f t="shared" si="6"/>
        <v>1.3029117350007873</v>
      </c>
      <c r="Z48" s="489">
        <f t="shared" si="7"/>
        <v>1.654491092064492</v>
      </c>
      <c r="AA48" s="487">
        <v>4.8763918071546053</v>
      </c>
      <c r="AB48" s="485">
        <v>1.6005469970703126</v>
      </c>
      <c r="AC48" s="485">
        <v>1.6005469970703126</v>
      </c>
      <c r="AD48" s="489">
        <f t="shared" si="8"/>
        <v>1.3661393585205079</v>
      </c>
      <c r="AE48" s="489">
        <f t="shared" si="9"/>
        <v>0.9442926935674395</v>
      </c>
    </row>
    <row r="49" spans="1:31" x14ac:dyDescent="0.2">
      <c r="A49" s="485">
        <v>1.5875335693359374</v>
      </c>
      <c r="B49" s="485">
        <f t="shared" si="0"/>
        <v>1.3941561285088628</v>
      </c>
      <c r="C49" s="486">
        <v>1.6178033840254946</v>
      </c>
      <c r="D49" s="486">
        <v>1.1705088729922313</v>
      </c>
      <c r="E49" s="487">
        <v>0.99822046386718755</v>
      </c>
      <c r="F49" s="486">
        <v>0.80937193740051128</v>
      </c>
      <c r="G49" s="487">
        <v>0.92394453735351556</v>
      </c>
      <c r="H49" s="487">
        <v>1.0642697436523436</v>
      </c>
      <c r="I49" s="487">
        <v>0.94295953308105462</v>
      </c>
      <c r="J49" s="487">
        <v>0.51982758239746096</v>
      </c>
      <c r="K49" s="487">
        <v>0.84471979919433593</v>
      </c>
      <c r="L49" s="487">
        <v>0.30951025115966796</v>
      </c>
      <c r="M49" s="481">
        <v>1.2428982299876172</v>
      </c>
      <c r="N49" s="481">
        <v>1.2428982299876172</v>
      </c>
      <c r="O49" s="486">
        <v>1.2428982299876172</v>
      </c>
      <c r="P49" s="486">
        <v>1.2207346445758949</v>
      </c>
      <c r="Q49" s="488">
        <f t="shared" si="1"/>
        <v>1.2318164372817559</v>
      </c>
      <c r="R49" s="487">
        <f t="shared" si="2"/>
        <v>1.2207346445758949</v>
      </c>
      <c r="S49" s="489">
        <v>1.2301357421875003</v>
      </c>
      <c r="T49" s="487">
        <f t="shared" si="10"/>
        <v>1.6178033840254946</v>
      </c>
      <c r="U49" s="487">
        <v>0</v>
      </c>
      <c r="V49" s="489">
        <f t="shared" si="3"/>
        <v>1.0986611801183055</v>
      </c>
      <c r="W49" s="489">
        <f t="shared" si="4"/>
        <v>0.97658771566071589</v>
      </c>
      <c r="X49" s="489">
        <f t="shared" si="5"/>
        <v>0.85451425120312641</v>
      </c>
      <c r="Y49" s="489">
        <f t="shared" si="6"/>
        <v>1.2817713768046897</v>
      </c>
      <c r="Z49" s="489">
        <f t="shared" si="7"/>
        <v>1.6276461927678598</v>
      </c>
      <c r="AA49" s="487">
        <v>4.7801805098684209</v>
      </c>
      <c r="AB49" s="485">
        <v>1.57015576171875</v>
      </c>
      <c r="AC49" s="485">
        <v>1.57015576171875</v>
      </c>
      <c r="AD49" s="489">
        <f t="shared" si="8"/>
        <v>1.3454609680175784</v>
      </c>
      <c r="AE49" s="489">
        <f t="shared" si="9"/>
        <v>0.9299995301761167</v>
      </c>
    </row>
    <row r="50" spans="1:31" x14ac:dyDescent="0.2">
      <c r="A50" s="485">
        <v>1.5547269694010415</v>
      </c>
      <c r="B50" s="485">
        <f t="shared" si="0"/>
        <v>1.367243196724552</v>
      </c>
      <c r="C50" s="486">
        <v>1.5863549548037468</v>
      </c>
      <c r="D50" s="486">
        <v>1.1481314386453574</v>
      </c>
      <c r="E50" s="487">
        <v>0.97793666503906251</v>
      </c>
      <c r="F50" s="486">
        <v>0.79089077114869055</v>
      </c>
      <c r="G50" s="487">
        <v>0.90485109619140625</v>
      </c>
      <c r="H50" s="487">
        <v>1.0423400708007813</v>
      </c>
      <c r="I50" s="487">
        <v>0.92341768005371094</v>
      </c>
      <c r="J50" s="487">
        <v>0.50902460998535148</v>
      </c>
      <c r="K50" s="487">
        <v>0.82716495422363279</v>
      </c>
      <c r="L50" s="487">
        <v>0.30306040832519526</v>
      </c>
      <c r="M50" s="481">
        <v>1.2098887599442283</v>
      </c>
      <c r="N50" s="481">
        <v>1.2098887599442283</v>
      </c>
      <c r="O50" s="486">
        <v>1.2098887599442283</v>
      </c>
      <c r="P50" s="486">
        <v>1.2010227305256862</v>
      </c>
      <c r="Q50" s="488">
        <f t="shared" si="1"/>
        <v>1.2054557452349572</v>
      </c>
      <c r="R50" s="487">
        <f t="shared" si="2"/>
        <v>1.2010227305256862</v>
      </c>
      <c r="S50" s="489">
        <v>1.2118751953125002</v>
      </c>
      <c r="T50" s="487">
        <f t="shared" si="10"/>
        <v>1.5863549548037468</v>
      </c>
      <c r="U50" s="487">
        <v>0</v>
      </c>
      <c r="V50" s="489">
        <f t="shared" si="3"/>
        <v>1.0809204574731177</v>
      </c>
      <c r="W50" s="489">
        <f t="shared" si="4"/>
        <v>0.960818184420549</v>
      </c>
      <c r="X50" s="489">
        <f t="shared" si="5"/>
        <v>0.8407159113679803</v>
      </c>
      <c r="Y50" s="489">
        <f t="shared" si="6"/>
        <v>1.2610738670519706</v>
      </c>
      <c r="Z50" s="489">
        <f t="shared" si="7"/>
        <v>1.6013636407009149</v>
      </c>
      <c r="AA50" s="487">
        <v>4.68769189453125</v>
      </c>
      <c r="AB50" s="485">
        <v>1.5409516601562501</v>
      </c>
      <c r="AC50" s="485">
        <v>1.5409516601562501</v>
      </c>
      <c r="AD50" s="489">
        <f t="shared" si="8"/>
        <v>1.3254884948730472</v>
      </c>
      <c r="AE50" s="489">
        <f t="shared" si="9"/>
        <v>0.91619430573453586</v>
      </c>
    </row>
    <row r="51" spans="1:31" x14ac:dyDescent="0.2">
      <c r="A51" s="485">
        <v>1.5232487996419271</v>
      </c>
      <c r="B51" s="485">
        <f t="shared" si="0"/>
        <v>1.3418047522508889</v>
      </c>
      <c r="C51" s="486">
        <v>1.5566377419521555</v>
      </c>
      <c r="D51" s="486">
        <v>1.1269717625496225</v>
      </c>
      <c r="E51" s="487">
        <v>0.95846070617675783</v>
      </c>
      <c r="F51" s="486">
        <v>0.77344605307230829</v>
      </c>
      <c r="G51" s="487">
        <v>0.88653080139160156</v>
      </c>
      <c r="H51" s="487">
        <v>1.0212957360839843</v>
      </c>
      <c r="I51" s="487">
        <v>0.90466933959960938</v>
      </c>
      <c r="J51" s="487">
        <v>0.49866146484375001</v>
      </c>
      <c r="K51" s="487">
        <v>0.81032488037109374</v>
      </c>
      <c r="L51" s="487">
        <v>0.29687387573242185</v>
      </c>
      <c r="M51" s="481">
        <v>1.1785515485144027</v>
      </c>
      <c r="N51" s="481">
        <v>1.1785515485144027</v>
      </c>
      <c r="O51" s="486">
        <v>1.1785515485144027</v>
      </c>
      <c r="P51" s="486">
        <v>1.1823269864904635</v>
      </c>
      <c r="Q51" s="488">
        <f t="shared" si="1"/>
        <v>1.1804392675024331</v>
      </c>
      <c r="R51" s="487">
        <f t="shared" si="2"/>
        <v>1.1823269864904635</v>
      </c>
      <c r="S51" s="489">
        <v>1.1942263671875002</v>
      </c>
      <c r="T51" s="487">
        <f t="shared" si="10"/>
        <v>1.5566377419521555</v>
      </c>
      <c r="U51" s="487">
        <v>0</v>
      </c>
      <c r="V51" s="489">
        <f t="shared" si="3"/>
        <v>1.0640942878414172</v>
      </c>
      <c r="W51" s="489">
        <f t="shared" si="4"/>
        <v>0.94586158919237084</v>
      </c>
      <c r="X51" s="489">
        <f t="shared" si="5"/>
        <v>0.82762889054332445</v>
      </c>
      <c r="Y51" s="489">
        <f t="shared" si="6"/>
        <v>1.2414433358149868</v>
      </c>
      <c r="Z51" s="489">
        <f t="shared" si="7"/>
        <v>1.5764359819872849</v>
      </c>
      <c r="AA51" s="487">
        <v>4.5987145096628286</v>
      </c>
      <c r="AB51" s="485">
        <v>1.512865478515625</v>
      </c>
      <c r="AC51" s="485">
        <v>1.512865478515625</v>
      </c>
      <c r="AD51" s="489">
        <f t="shared" si="8"/>
        <v>1.3061850891113282</v>
      </c>
      <c r="AE51" s="489">
        <f t="shared" si="9"/>
        <v>0.90285154907646026</v>
      </c>
    </row>
    <row r="52" spans="1:31" x14ac:dyDescent="0.2">
      <c r="A52" s="485">
        <v>1.4930198160807291</v>
      </c>
      <c r="B52" s="485">
        <f t="shared" si="0"/>
        <v>1.3173455159564074</v>
      </c>
      <c r="C52" s="486">
        <v>1.5280720411004987</v>
      </c>
      <c r="D52" s="486">
        <v>1.1066189908123163</v>
      </c>
      <c r="E52" s="487">
        <v>0.939745283203125</v>
      </c>
      <c r="F52" s="486">
        <v>0.75669507299360872</v>
      </c>
      <c r="G52" s="487">
        <v>0.86893753295898435</v>
      </c>
      <c r="H52" s="487">
        <v>1.0010844030761719</v>
      </c>
      <c r="I52" s="487">
        <v>0.88666708923339843</v>
      </c>
      <c r="J52" s="487">
        <v>0.4887118603515625</v>
      </c>
      <c r="K52" s="487">
        <v>0.79415677307128896</v>
      </c>
      <c r="L52" s="487">
        <v>0.29093487548828129</v>
      </c>
      <c r="M52" s="481">
        <v>1.1482904390027775</v>
      </c>
      <c r="N52" s="481">
        <v>1.1482904390027775</v>
      </c>
      <c r="O52" s="486">
        <v>1.1482904390027775</v>
      </c>
      <c r="P52" s="486">
        <v>1.1642908149682336</v>
      </c>
      <c r="Q52" s="488">
        <f t="shared" si="1"/>
        <v>1.1562906269855056</v>
      </c>
      <c r="R52" s="487">
        <f t="shared" si="2"/>
        <v>1.1642908149682336</v>
      </c>
      <c r="S52" s="489">
        <v>1.1771578125</v>
      </c>
      <c r="T52" s="487">
        <f t="shared" si="10"/>
        <v>1.5280720411004987</v>
      </c>
      <c r="U52" s="487">
        <v>0</v>
      </c>
      <c r="V52" s="489">
        <f t="shared" si="3"/>
        <v>1.0478617334714102</v>
      </c>
      <c r="W52" s="489">
        <f t="shared" si="4"/>
        <v>0.93143265197458691</v>
      </c>
      <c r="X52" s="489">
        <f t="shared" si="5"/>
        <v>0.81500357047776351</v>
      </c>
      <c r="Y52" s="489">
        <f t="shared" si="6"/>
        <v>1.2225053557166452</v>
      </c>
      <c r="Z52" s="489">
        <f t="shared" si="7"/>
        <v>1.5523877532909782</v>
      </c>
      <c r="AA52" s="487">
        <v>4.513051320929276</v>
      </c>
      <c r="AB52" s="485">
        <v>1.4858331298828125</v>
      </c>
      <c r="AC52" s="485">
        <v>1.4858331298828125</v>
      </c>
      <c r="AD52" s="489">
        <f t="shared" si="8"/>
        <v>1.2875163574218749</v>
      </c>
      <c r="AE52" s="489">
        <f t="shared" si="9"/>
        <v>0.88994748711340166</v>
      </c>
    </row>
    <row r="53" spans="1:31" x14ac:dyDescent="0.2">
      <c r="A53" s="485">
        <v>1.46396728515625</v>
      </c>
      <c r="B53" s="485">
        <f t="shared" si="0"/>
        <v>1.2937994335064382</v>
      </c>
      <c r="C53" s="486">
        <v>1.5005797542544477</v>
      </c>
      <c r="D53" s="486">
        <v>1.0870191127584288</v>
      </c>
      <c r="E53" s="487">
        <v>0.92174670349121091</v>
      </c>
      <c r="F53" s="486">
        <v>0.74058997840989427</v>
      </c>
      <c r="G53" s="487">
        <v>0.85202895996093753</v>
      </c>
      <c r="H53" s="487">
        <v>0.98165734680175787</v>
      </c>
      <c r="I53" s="487">
        <v>0.86936723632812496</v>
      </c>
      <c r="J53" s="487">
        <v>0.47915149322509765</v>
      </c>
      <c r="K53" s="487">
        <v>0.77862120239257815</v>
      </c>
      <c r="L53" s="487">
        <v>0.28522881378173831</v>
      </c>
      <c r="M53" s="481">
        <v>1.1190358739248887</v>
      </c>
      <c r="N53" s="481">
        <v>1.1190358739248887</v>
      </c>
      <c r="O53" s="486">
        <v>1.1190358739248887</v>
      </c>
      <c r="P53" s="486">
        <v>1.1468719048353009</v>
      </c>
      <c r="Q53" s="488">
        <f t="shared" si="1"/>
        <v>1.1329538893800948</v>
      </c>
      <c r="R53" s="487">
        <f t="shared" si="2"/>
        <v>1.1468719048353009</v>
      </c>
      <c r="S53" s="489">
        <v>1.1606400390625</v>
      </c>
      <c r="T53" s="487">
        <f t="shared" si="10"/>
        <v>1.5005797542544477</v>
      </c>
      <c r="U53" s="487">
        <v>0</v>
      </c>
      <c r="V53" s="489">
        <f t="shared" si="3"/>
        <v>1.0321847143517708</v>
      </c>
      <c r="W53" s="489">
        <f t="shared" si="4"/>
        <v>0.91749752386824079</v>
      </c>
      <c r="X53" s="489">
        <f t="shared" si="5"/>
        <v>0.80281033338471053</v>
      </c>
      <c r="Y53" s="489">
        <f t="shared" si="6"/>
        <v>1.2042155000770658</v>
      </c>
      <c r="Z53" s="489">
        <f t="shared" si="7"/>
        <v>1.5291625397804012</v>
      </c>
      <c r="AA53" s="487">
        <v>4.4305210217927629</v>
      </c>
      <c r="AB53" s="485">
        <v>1.4597956542968751</v>
      </c>
      <c r="AC53" s="485">
        <v>1.4597956542968751</v>
      </c>
      <c r="AD53" s="489">
        <f t="shared" si="8"/>
        <v>1.2694500427246094</v>
      </c>
      <c r="AE53" s="489">
        <f t="shared" si="9"/>
        <v>0.87745982334621953</v>
      </c>
    </row>
    <row r="54" spans="1:31" x14ac:dyDescent="0.2">
      <c r="A54" s="485">
        <v>1.4360237630208332</v>
      </c>
      <c r="B54" s="485">
        <f t="shared" si="0"/>
        <v>1.2711247565140718</v>
      </c>
      <c r="C54" s="486">
        <v>1.4741114206560886</v>
      </c>
      <c r="D54" s="486">
        <v>1.0681380923720549</v>
      </c>
      <c r="E54" s="487">
        <v>0.90442458984374996</v>
      </c>
      <c r="F54" s="486">
        <v>0.72510027800746868</v>
      </c>
      <c r="G54" s="487">
        <v>0.83576583007812499</v>
      </c>
      <c r="H54" s="487">
        <v>0.96296998657226562</v>
      </c>
      <c r="I54" s="487">
        <v>0.85272958129882814</v>
      </c>
      <c r="J54" s="487">
        <v>0.46995798431396485</v>
      </c>
      <c r="K54" s="487">
        <v>0.76368175781250003</v>
      </c>
      <c r="L54" s="487">
        <v>0.27974225128173824</v>
      </c>
      <c r="M54" s="481">
        <v>1.09074470742928</v>
      </c>
      <c r="N54" s="481">
        <v>1.09074470742928</v>
      </c>
      <c r="O54" s="486">
        <v>1.09074470742928</v>
      </c>
      <c r="P54" s="486">
        <v>1.1300440741158559</v>
      </c>
      <c r="Q54" s="488">
        <f t="shared" si="1"/>
        <v>1.110394390772568</v>
      </c>
      <c r="R54" s="487">
        <f t="shared" si="2"/>
        <v>1.1300440741158559</v>
      </c>
      <c r="S54" s="489">
        <v>1.1446458007812501</v>
      </c>
      <c r="T54" s="487">
        <f t="shared" si="10"/>
        <v>1.4741114206560886</v>
      </c>
      <c r="U54" s="487">
        <v>0</v>
      </c>
      <c r="V54" s="489">
        <f t="shared" si="3"/>
        <v>1.0170396667042705</v>
      </c>
      <c r="W54" s="489">
        <f t="shared" si="4"/>
        <v>0.9040352592926848</v>
      </c>
      <c r="X54" s="489">
        <f t="shared" si="5"/>
        <v>0.79103085188109912</v>
      </c>
      <c r="Y54" s="489">
        <f t="shared" si="6"/>
        <v>1.1865462778216489</v>
      </c>
      <c r="Z54" s="489">
        <f t="shared" si="7"/>
        <v>1.5067254321544747</v>
      </c>
      <c r="AA54" s="487">
        <v>4.3509549753289471</v>
      </c>
      <c r="AB54" s="485">
        <v>1.4346983642578126</v>
      </c>
      <c r="AC54" s="485">
        <v>1.4346983642578126</v>
      </c>
      <c r="AD54" s="489">
        <f t="shared" si="8"/>
        <v>1.2519563446044923</v>
      </c>
      <c r="AE54" s="489">
        <f t="shared" si="9"/>
        <v>0.86536795935352206</v>
      </c>
    </row>
    <row r="55" spans="1:31" x14ac:dyDescent="0.2">
      <c r="A55" s="485">
        <v>1.4091268920898437</v>
      </c>
      <c r="B55" s="485">
        <f t="shared" si="0"/>
        <v>1.2489149269977349</v>
      </c>
      <c r="C55" s="486">
        <v>1.4481918330592871</v>
      </c>
      <c r="D55" s="486">
        <v>1.0496380209361826</v>
      </c>
      <c r="E55" s="487">
        <v>0.88774146606445303</v>
      </c>
      <c r="F55" s="486">
        <v>0.70994654547345304</v>
      </c>
      <c r="G55" s="487">
        <v>0.82011185119628904</v>
      </c>
      <c r="H55" s="487">
        <v>0.94498070190429695</v>
      </c>
      <c r="I55" s="487">
        <v>0.83671664794921874</v>
      </c>
      <c r="J55" s="487">
        <v>0.46111061218261717</v>
      </c>
      <c r="K55" s="487">
        <v>0.74930475219726567</v>
      </c>
      <c r="L55" s="487">
        <v>0.27446275512695312</v>
      </c>
      <c r="M55" s="481">
        <v>1.0629173901196807</v>
      </c>
      <c r="N55" s="481">
        <v>1.0629173901196807</v>
      </c>
      <c r="O55" s="486">
        <v>1.0629173901196807</v>
      </c>
      <c r="P55" s="486">
        <v>1.1135097570783152</v>
      </c>
      <c r="Q55" s="488">
        <f t="shared" si="1"/>
        <v>1.088213573598998</v>
      </c>
      <c r="R55" s="487">
        <f t="shared" si="2"/>
        <v>1.1135097570783152</v>
      </c>
      <c r="S55" s="489">
        <v>1.1291497070312502</v>
      </c>
      <c r="T55" s="487">
        <f t="shared" si="10"/>
        <v>1.4481918330592871</v>
      </c>
      <c r="U55" s="487">
        <v>0</v>
      </c>
      <c r="V55" s="489">
        <f t="shared" si="3"/>
        <v>1.0021587813704838</v>
      </c>
      <c r="W55" s="489">
        <f t="shared" si="4"/>
        <v>0.89080780566265227</v>
      </c>
      <c r="X55" s="489">
        <f t="shared" si="5"/>
        <v>0.77945682995482057</v>
      </c>
      <c r="Y55" s="489">
        <f t="shared" si="6"/>
        <v>1.1691852449322311</v>
      </c>
      <c r="Z55" s="489">
        <f t="shared" si="7"/>
        <v>1.4846796761044203</v>
      </c>
      <c r="AA55" s="487">
        <v>4.2741959035773025</v>
      </c>
      <c r="AB55" s="485">
        <v>1.4104902343750001</v>
      </c>
      <c r="AC55" s="485">
        <v>1.4104902343750001</v>
      </c>
      <c r="AD55" s="489">
        <f t="shared" si="8"/>
        <v>1.2350074920654299</v>
      </c>
      <c r="AE55" s="489">
        <f t="shared" si="9"/>
        <v>0.85365269947379696</v>
      </c>
    </row>
    <row r="56" spans="1:31" x14ac:dyDescent="0.2">
      <c r="A56" s="485">
        <v>1.3832189941406248</v>
      </c>
      <c r="B56" s="485">
        <f t="shared" si="0"/>
        <v>1.2285171363417819</v>
      </c>
      <c r="C56" s="486">
        <v>1.4243922589086615</v>
      </c>
      <c r="D56" s="486">
        <v>1.0326420137749026</v>
      </c>
      <c r="E56" s="487">
        <v>0.87166257934570313</v>
      </c>
      <c r="F56" s="486">
        <v>0.69604527496156621</v>
      </c>
      <c r="G56" s="487">
        <v>0.80503345458984366</v>
      </c>
      <c r="H56" s="487">
        <v>0.92765118774414057</v>
      </c>
      <c r="I56" s="487">
        <v>0.82129403869628903</v>
      </c>
      <c r="J56" s="487">
        <v>0.45259016510009764</v>
      </c>
      <c r="K56" s="487">
        <v>0.73545904418945307</v>
      </c>
      <c r="L56" s="487">
        <v>0.26937883972167964</v>
      </c>
      <c r="M56" s="481">
        <v>1.0372565604934572</v>
      </c>
      <c r="N56" s="481">
        <v>1.0372565604934572</v>
      </c>
      <c r="O56" s="486">
        <v>1.0372565604934572</v>
      </c>
      <c r="P56" s="486">
        <v>1.0982789862284144</v>
      </c>
      <c r="Q56" s="488">
        <f t="shared" si="1"/>
        <v>1.0677677733609356</v>
      </c>
      <c r="R56" s="487">
        <f t="shared" si="2"/>
        <v>1.0982789862284144</v>
      </c>
      <c r="S56" s="489">
        <v>1.11412763671875</v>
      </c>
      <c r="T56" s="487">
        <f t="shared" si="10"/>
        <v>1.4243922589086615</v>
      </c>
      <c r="U56" s="487">
        <v>0</v>
      </c>
      <c r="V56" s="489">
        <f t="shared" si="3"/>
        <v>0.98845108760557299</v>
      </c>
      <c r="W56" s="489">
        <f t="shared" si="4"/>
        <v>0.87862318898273151</v>
      </c>
      <c r="X56" s="489">
        <f t="shared" si="5"/>
        <v>0.76879529035989003</v>
      </c>
      <c r="Y56" s="489">
        <f t="shared" si="6"/>
        <v>1.1531929355398352</v>
      </c>
      <c r="Z56" s="489">
        <f t="shared" si="7"/>
        <v>1.464371981637886</v>
      </c>
      <c r="AA56" s="487">
        <v>4.2000978875411183</v>
      </c>
      <c r="AB56" s="485">
        <v>1.3871243896484375</v>
      </c>
      <c r="AC56" s="485">
        <v>1.3871243896484375</v>
      </c>
      <c r="AD56" s="489">
        <f t="shared" si="8"/>
        <v>1.2185771026611329</v>
      </c>
      <c r="AE56" s="489">
        <f t="shared" si="9"/>
        <v>0.84229580782860791</v>
      </c>
    </row>
    <row r="57" spans="1:31" x14ac:dyDescent="0.2">
      <c r="A57" s="485">
        <v>1.3582464599609374</v>
      </c>
      <c r="B57" s="485">
        <f t="shared" si="0"/>
        <v>1.2088179097111103</v>
      </c>
      <c r="C57" s="486">
        <v>1.4014126845064006</v>
      </c>
      <c r="D57" s="486">
        <v>1.0162231349158199</v>
      </c>
      <c r="E57" s="487">
        <v>0.85615578186035157</v>
      </c>
      <c r="F57" s="486">
        <v>0.68263522374614449</v>
      </c>
      <c r="G57" s="487">
        <v>0.79049943969726555</v>
      </c>
      <c r="H57" s="487">
        <v>0.91094580322265617</v>
      </c>
      <c r="I57" s="487">
        <v>0.80642966491699219</v>
      </c>
      <c r="J57" s="487">
        <v>0.44437888183593749</v>
      </c>
      <c r="K57" s="487">
        <v>0.72211568298339845</v>
      </c>
      <c r="L57" s="487">
        <v>0.26447984832763671</v>
      </c>
      <c r="M57" s="481">
        <v>1.0123748180238401</v>
      </c>
      <c r="N57" s="481">
        <v>1.0123748180238401</v>
      </c>
      <c r="O57" s="486">
        <v>1.0123748180238401</v>
      </c>
      <c r="P57" s="486">
        <v>1.0835267452787187</v>
      </c>
      <c r="Q57" s="488">
        <f t="shared" si="1"/>
        <v>1.0479507816512794</v>
      </c>
      <c r="R57" s="487">
        <f t="shared" si="2"/>
        <v>1.0835267452787187</v>
      </c>
      <c r="S57" s="489">
        <v>1.0995575195312499</v>
      </c>
      <c r="T57" s="487">
        <f t="shared" si="10"/>
        <v>1.4014126845064006</v>
      </c>
      <c r="U57" s="487">
        <v>0</v>
      </c>
      <c r="V57" s="489">
        <f t="shared" si="3"/>
        <v>0.97517407075084683</v>
      </c>
      <c r="W57" s="489">
        <f t="shared" si="4"/>
        <v>0.86682139622297505</v>
      </c>
      <c r="X57" s="489">
        <f t="shared" si="5"/>
        <v>0.75846872169510304</v>
      </c>
      <c r="Y57" s="489">
        <f t="shared" si="6"/>
        <v>1.1377030825426548</v>
      </c>
      <c r="Z57" s="489">
        <f t="shared" si="7"/>
        <v>1.4447023270382917</v>
      </c>
      <c r="AA57" s="487">
        <v>4.1285254934210522</v>
      </c>
      <c r="AB57" s="485">
        <v>1.3645568847656251</v>
      </c>
      <c r="AC57" s="485">
        <v>1.3645568847656251</v>
      </c>
      <c r="AD57" s="489">
        <f t="shared" si="8"/>
        <v>1.2026410369873046</v>
      </c>
      <c r="AE57" s="489">
        <f t="shared" si="9"/>
        <v>0.83128059895833284</v>
      </c>
    </row>
    <row r="58" spans="1:31" x14ac:dyDescent="0.2">
      <c r="A58" s="485">
        <v>1.3341596476236979</v>
      </c>
      <c r="B58" s="485">
        <f t="shared" si="0"/>
        <v>1.1891285136699223</v>
      </c>
      <c r="C58" s="486">
        <v>1.3784492805528938</v>
      </c>
      <c r="D58" s="486">
        <v>0.99980774678695072</v>
      </c>
      <c r="E58" s="487">
        <v>0.84119105712890629</v>
      </c>
      <c r="F58" s="486">
        <v>0.66924645215286982</v>
      </c>
      <c r="G58" s="487">
        <v>0.77648091491699223</v>
      </c>
      <c r="H58" s="487">
        <v>0.89483139404296874</v>
      </c>
      <c r="I58" s="487">
        <v>0.79209368774414057</v>
      </c>
      <c r="J58" s="487">
        <v>0.43646018524169916</v>
      </c>
      <c r="K58" s="487">
        <v>0.70924784912109373</v>
      </c>
      <c r="L58" s="487">
        <v>0.25975583465576169</v>
      </c>
      <c r="M58" s="481">
        <v>0.98740747120612649</v>
      </c>
      <c r="N58" s="481">
        <v>0.98740747120612649</v>
      </c>
      <c r="O58" s="486">
        <v>0.98740747120612649</v>
      </c>
      <c r="P58" s="486">
        <v>1.0687400414114656</v>
      </c>
      <c r="Q58" s="488">
        <f t="shared" si="1"/>
        <v>1.028073756308796</v>
      </c>
      <c r="R58" s="487">
        <f t="shared" si="2"/>
        <v>1.0687400414114656</v>
      </c>
      <c r="S58" s="489">
        <v>1.085418359375</v>
      </c>
      <c r="T58" s="487">
        <f t="shared" si="10"/>
        <v>1.3784492805528938</v>
      </c>
      <c r="U58" s="487">
        <v>0</v>
      </c>
      <c r="V58" s="489">
        <f t="shared" si="3"/>
        <v>0.96186603727031905</v>
      </c>
      <c r="W58" s="489">
        <f t="shared" si="4"/>
        <v>0.85499203312917249</v>
      </c>
      <c r="X58" s="489">
        <f t="shared" si="5"/>
        <v>0.74811802898802593</v>
      </c>
      <c r="Y58" s="489">
        <f t="shared" si="6"/>
        <v>1.1221770434820388</v>
      </c>
      <c r="Z58" s="489">
        <f t="shared" si="7"/>
        <v>1.4249867218819541</v>
      </c>
      <c r="AA58" s="487">
        <v>4.0593507144325658</v>
      </c>
      <c r="AB58" s="485">
        <v>1.3427468261718749</v>
      </c>
      <c r="AC58" s="485">
        <v>1.3427468261718749</v>
      </c>
      <c r="AD58" s="489">
        <f t="shared" si="8"/>
        <v>1.1871763305664063</v>
      </c>
      <c r="AE58" s="489">
        <f t="shared" si="9"/>
        <v>0.82059119952749104</v>
      </c>
    </row>
    <row r="59" spans="1:31" x14ac:dyDescent="0.2">
      <c r="A59" s="485">
        <v>1.3109121704101561</v>
      </c>
      <c r="B59" s="485">
        <f t="shared" si="0"/>
        <v>1.1701042852609258</v>
      </c>
      <c r="C59" s="486">
        <v>1.3562661857081919</v>
      </c>
      <c r="D59" s="486">
        <v>0.98394238481365981</v>
      </c>
      <c r="E59" s="487">
        <v>0.82674040161132811</v>
      </c>
      <c r="F59" s="486">
        <v>0.6563242218545654</v>
      </c>
      <c r="G59" s="487">
        <v>0.76295088317871085</v>
      </c>
      <c r="H59" s="487">
        <v>0.87927717407226558</v>
      </c>
      <c r="I59" s="487">
        <v>0.77825851806640622</v>
      </c>
      <c r="J59" s="487">
        <v>0.4288187710571289</v>
      </c>
      <c r="K59" s="487">
        <v>0.69683049926757812</v>
      </c>
      <c r="L59" s="487">
        <v>0.25519759246826168</v>
      </c>
      <c r="M59" s="481">
        <v>0.96318614535385638</v>
      </c>
      <c r="N59" s="481">
        <v>0.96318614535385638</v>
      </c>
      <c r="O59" s="486">
        <v>0.96318614535385638</v>
      </c>
      <c r="P59" s="486">
        <v>1.0544117971169715</v>
      </c>
      <c r="Q59" s="488">
        <f t="shared" si="1"/>
        <v>1.008798971235414</v>
      </c>
      <c r="R59" s="487">
        <f t="shared" si="2"/>
        <v>1.0544117971169715</v>
      </c>
      <c r="S59" s="489">
        <v>1.0716904296875001</v>
      </c>
      <c r="T59" s="487">
        <f t="shared" si="10"/>
        <v>1.3562661857081919</v>
      </c>
      <c r="U59" s="487">
        <v>0</v>
      </c>
      <c r="V59" s="489">
        <f t="shared" si="3"/>
        <v>0.94897061740527444</v>
      </c>
      <c r="W59" s="489">
        <f t="shared" si="4"/>
        <v>0.84352943769357724</v>
      </c>
      <c r="X59" s="489">
        <f t="shared" si="5"/>
        <v>0.73808825798188005</v>
      </c>
      <c r="Y59" s="489">
        <f t="shared" si="6"/>
        <v>1.1071323869728202</v>
      </c>
      <c r="Z59" s="489">
        <f t="shared" si="7"/>
        <v>1.4058823961559621</v>
      </c>
      <c r="AA59" s="487">
        <v>3.9924560289884869</v>
      </c>
      <c r="AB59" s="485">
        <v>1.3216561279296875</v>
      </c>
      <c r="AC59" s="485">
        <v>1.3216561279296875</v>
      </c>
      <c r="AD59" s="489">
        <f t="shared" si="8"/>
        <v>1.1721614074707032</v>
      </c>
      <c r="AE59" s="489">
        <f t="shared" si="9"/>
        <v>0.81021269598367662</v>
      </c>
    </row>
    <row r="60" spans="1:31" x14ac:dyDescent="0.2">
      <c r="A60" s="485">
        <v>1.2884608968098956</v>
      </c>
      <c r="B60" s="485">
        <f t="shared" si="0"/>
        <v>1.151704882102877</v>
      </c>
      <c r="C60" s="486">
        <v>1.3348158528638894</v>
      </c>
      <c r="D60" s="486">
        <v>0.96859391134186468</v>
      </c>
      <c r="E60" s="487">
        <v>0.81277788391113281</v>
      </c>
      <c r="F60" s="486">
        <v>0.64383969985959555</v>
      </c>
      <c r="G60" s="487">
        <v>0.74988424194335934</v>
      </c>
      <c r="H60" s="487">
        <v>0.86425437011718742</v>
      </c>
      <c r="I60" s="487">
        <v>0.76489834289550773</v>
      </c>
      <c r="J60" s="487">
        <v>0.42144031188964842</v>
      </c>
      <c r="K60" s="487">
        <v>0.6848404846191406</v>
      </c>
      <c r="L60" s="487">
        <v>0.25079656677246093</v>
      </c>
      <c r="M60" s="481">
        <v>0.9396675715250411</v>
      </c>
      <c r="N60" s="481">
        <v>0.9396675715250411</v>
      </c>
      <c r="O60" s="486">
        <v>0.9396675715250411</v>
      </c>
      <c r="P60" s="486">
        <v>1.0405155120873419</v>
      </c>
      <c r="Q60" s="488">
        <f t="shared" si="1"/>
        <v>0.99009154180619152</v>
      </c>
      <c r="R60" s="487">
        <f t="shared" si="2"/>
        <v>1.0405155120873419</v>
      </c>
      <c r="S60" s="489">
        <v>1.0583554687500001</v>
      </c>
      <c r="T60" s="487">
        <f t="shared" si="10"/>
        <v>1.3348158528638894</v>
      </c>
      <c r="U60" s="487">
        <v>0</v>
      </c>
      <c r="V60" s="489">
        <f t="shared" si="3"/>
        <v>0.93646396087860773</v>
      </c>
      <c r="W60" s="489">
        <f t="shared" si="4"/>
        <v>0.83241240966987362</v>
      </c>
      <c r="X60" s="489">
        <f t="shared" si="5"/>
        <v>0.72836085846113929</v>
      </c>
      <c r="Y60" s="489">
        <f t="shared" si="6"/>
        <v>1.0925412876917091</v>
      </c>
      <c r="Z60" s="489">
        <f t="shared" si="7"/>
        <v>1.3873540161164559</v>
      </c>
      <c r="AA60" s="487">
        <v>3.9277304687500001</v>
      </c>
      <c r="AB60" s="485">
        <v>1.3012493896484374</v>
      </c>
      <c r="AC60" s="485">
        <v>1.3012493896484374</v>
      </c>
      <c r="AD60" s="489">
        <f t="shared" si="8"/>
        <v>1.1575762939453127</v>
      </c>
      <c r="AE60" s="489">
        <f t="shared" si="9"/>
        <v>0.80013128221649454</v>
      </c>
    </row>
    <row r="61" spans="1:31" x14ac:dyDescent="0.2">
      <c r="A61" s="485">
        <v>1.266765645345052</v>
      </c>
      <c r="B61" s="485">
        <f t="shared" si="0"/>
        <v>1.133905926615228</v>
      </c>
      <c r="C61" s="486">
        <v>1.3140694879375532</v>
      </c>
      <c r="D61" s="486">
        <v>0.95374236529290313</v>
      </c>
      <c r="E61" s="487">
        <v>0.79927905273437494</v>
      </c>
      <c r="F61" s="486">
        <v>0.6317753128868191</v>
      </c>
      <c r="G61" s="487">
        <v>0.73725760559082032</v>
      </c>
      <c r="H61" s="487">
        <v>0.84973628112792965</v>
      </c>
      <c r="I61" s="487">
        <v>0.75198906616210937</v>
      </c>
      <c r="J61" s="487">
        <v>0.41431142761230472</v>
      </c>
      <c r="K61" s="487">
        <v>0.67325607727050785</v>
      </c>
      <c r="L61" s="487">
        <v>0.24654475021362307</v>
      </c>
      <c r="M61" s="481">
        <v>0.91682621874173509</v>
      </c>
      <c r="N61" s="481">
        <v>0.91682621874173509</v>
      </c>
      <c r="O61" s="486">
        <v>0.91682621874173509</v>
      </c>
      <c r="P61" s="486">
        <v>1.0270355651568985</v>
      </c>
      <c r="Q61" s="488">
        <f t="shared" si="1"/>
        <v>0.97193089194931681</v>
      </c>
      <c r="R61" s="487">
        <f t="shared" si="2"/>
        <v>1.0270355651568985</v>
      </c>
      <c r="S61" s="489">
        <v>1.04539599609375</v>
      </c>
      <c r="T61" s="487">
        <f t="shared" si="10"/>
        <v>1.3140694879375532</v>
      </c>
      <c r="U61" s="487">
        <v>0</v>
      </c>
      <c r="V61" s="489">
        <f t="shared" si="3"/>
        <v>0.92433200864120868</v>
      </c>
      <c r="W61" s="489">
        <f t="shared" si="4"/>
        <v>0.82162845212551883</v>
      </c>
      <c r="X61" s="489">
        <f t="shared" si="5"/>
        <v>0.71892489560982897</v>
      </c>
      <c r="Y61" s="489">
        <f t="shared" si="6"/>
        <v>1.0783873434147435</v>
      </c>
      <c r="Z61" s="489">
        <f t="shared" si="7"/>
        <v>1.3693807535425313</v>
      </c>
      <c r="AA61" s="487">
        <v>3.8650696186266447</v>
      </c>
      <c r="AB61" s="485">
        <v>1.2814932861328125</v>
      </c>
      <c r="AC61" s="485">
        <v>1.2814932861328125</v>
      </c>
      <c r="AD61" s="489">
        <f t="shared" si="8"/>
        <v>1.1434018707275391</v>
      </c>
      <c r="AE61" s="489">
        <f t="shared" si="9"/>
        <v>0.79033374275128832</v>
      </c>
    </row>
    <row r="62" spans="1:31" x14ac:dyDescent="0.2">
      <c r="A62" s="485">
        <v>1.2457888793945311</v>
      </c>
      <c r="B62" s="485">
        <f t="shared" si="0"/>
        <v>1.1163955585913956</v>
      </c>
      <c r="C62" s="486">
        <v>1.2936632583350482</v>
      </c>
      <c r="D62" s="486">
        <v>0.93912785884774297</v>
      </c>
      <c r="E62" s="487">
        <v>0.78622123291015622</v>
      </c>
      <c r="F62" s="486">
        <v>0.61991877324908495</v>
      </c>
      <c r="G62" s="487">
        <v>0.7250491278076171</v>
      </c>
      <c r="H62" s="487">
        <v>0.83569780456542975</v>
      </c>
      <c r="I62" s="487">
        <v>0.73950824951171867</v>
      </c>
      <c r="J62" s="487">
        <v>0.4074197149658203</v>
      </c>
      <c r="K62" s="487">
        <v>0.66205702941894529</v>
      </c>
      <c r="L62" s="487">
        <v>0.24243468307495117</v>
      </c>
      <c r="M62" s="481">
        <v>0.89426682490928944</v>
      </c>
      <c r="N62" s="481">
        <v>0.89426682490928944</v>
      </c>
      <c r="O62" s="486">
        <v>0.89426682490928944</v>
      </c>
      <c r="P62" s="486">
        <v>1.0137382342849277</v>
      </c>
      <c r="Q62" s="488">
        <f t="shared" si="1"/>
        <v>0.95400252959710863</v>
      </c>
      <c r="R62" s="487">
        <f t="shared" si="2"/>
        <v>1.0137382342849277</v>
      </c>
      <c r="S62" s="489">
        <v>1.0327958984375001</v>
      </c>
      <c r="T62" s="487">
        <f t="shared" si="10"/>
        <v>1.2936632583350482</v>
      </c>
      <c r="U62" s="487">
        <v>0</v>
      </c>
      <c r="V62" s="489">
        <f t="shared" si="3"/>
        <v>0.91236441085643494</v>
      </c>
      <c r="W62" s="489">
        <f t="shared" si="4"/>
        <v>0.81099058742794217</v>
      </c>
      <c r="X62" s="489">
        <f t="shared" si="5"/>
        <v>0.7096167639994494</v>
      </c>
      <c r="Y62" s="489">
        <f t="shared" si="6"/>
        <v>1.064425145999174</v>
      </c>
      <c r="Z62" s="489">
        <f t="shared" si="7"/>
        <v>1.3516509790465703</v>
      </c>
      <c r="AA62" s="487">
        <v>3.8043764905427633</v>
      </c>
      <c r="AB62" s="485">
        <v>1.2623566894531251</v>
      </c>
      <c r="AC62" s="485">
        <v>1.2623566894531251</v>
      </c>
      <c r="AD62" s="489">
        <f t="shared" si="8"/>
        <v>1.1296205139160158</v>
      </c>
      <c r="AE62" s="489">
        <f t="shared" si="9"/>
        <v>0.78080789572594467</v>
      </c>
    </row>
    <row r="63" spans="1:31" x14ac:dyDescent="0.2">
      <c r="A63" s="485">
        <v>1.2254955037434896</v>
      </c>
      <c r="B63" s="485">
        <f t="shared" si="0"/>
        <v>1.099711315842081</v>
      </c>
      <c r="C63" s="486">
        <v>1.2742232433382283</v>
      </c>
      <c r="D63" s="486">
        <v>0.92519938834593363</v>
      </c>
      <c r="E63" s="487">
        <v>0.77358322937011725</v>
      </c>
      <c r="F63" s="486">
        <v>0.60863304519142214</v>
      </c>
      <c r="G63" s="487">
        <v>0.71323838317871091</v>
      </c>
      <c r="H63" s="487">
        <v>0.82211567321777346</v>
      </c>
      <c r="I63" s="487">
        <v>0.72743493469238274</v>
      </c>
      <c r="J63" s="487">
        <v>0.40075351074218746</v>
      </c>
      <c r="K63" s="487">
        <v>0.65122445495605463</v>
      </c>
      <c r="L63" s="487">
        <v>0.2384594088745117</v>
      </c>
      <c r="M63" s="481">
        <v>0.8726879083974578</v>
      </c>
      <c r="N63" s="481">
        <v>0.8726879083974578</v>
      </c>
      <c r="O63" s="486">
        <v>0.8726879083974578</v>
      </c>
      <c r="P63" s="486">
        <v>1.0010345495478219</v>
      </c>
      <c r="Q63" s="488">
        <f t="shared" si="1"/>
        <v>0.9368612289726399</v>
      </c>
      <c r="R63" s="487">
        <f t="shared" si="2"/>
        <v>1.0010345495478219</v>
      </c>
      <c r="S63" s="489">
        <v>1.0205396484375</v>
      </c>
      <c r="T63" s="487">
        <f t="shared" si="10"/>
        <v>1.2742232433382283</v>
      </c>
      <c r="U63" s="487">
        <v>0</v>
      </c>
      <c r="V63" s="489">
        <f t="shared" si="3"/>
        <v>0.90093109459303977</v>
      </c>
      <c r="W63" s="489">
        <f t="shared" si="4"/>
        <v>0.80082763963825754</v>
      </c>
      <c r="X63" s="489">
        <f t="shared" si="5"/>
        <v>0.7007241846834753</v>
      </c>
      <c r="Y63" s="489">
        <f t="shared" si="6"/>
        <v>1.0510862770252132</v>
      </c>
      <c r="Z63" s="489">
        <f t="shared" si="7"/>
        <v>1.3347127327304291</v>
      </c>
      <c r="AA63" s="487">
        <v>3.7455597759046051</v>
      </c>
      <c r="AB63" s="485">
        <v>1.243810546875</v>
      </c>
      <c r="AC63" s="485">
        <v>1.243810546875</v>
      </c>
      <c r="AD63" s="489">
        <f t="shared" si="8"/>
        <v>1.1162152404785157</v>
      </c>
      <c r="AE63" s="489">
        <f t="shared" si="9"/>
        <v>0.77154200225515424</v>
      </c>
    </row>
    <row r="64" spans="1:31" x14ac:dyDescent="0.2">
      <c r="A64" s="485">
        <v>1.205852559407552</v>
      </c>
      <c r="B64" s="485">
        <f t="shared" si="0"/>
        <v>1.0835449831458455</v>
      </c>
      <c r="C64" s="486">
        <v>1.2553899294817907</v>
      </c>
      <c r="D64" s="486">
        <v>0.91170003680990008</v>
      </c>
      <c r="E64" s="487">
        <v>0.76134503112792962</v>
      </c>
      <c r="F64" s="486">
        <v>0.59770850468941505</v>
      </c>
      <c r="G64" s="487">
        <v>0.70180618957519536</v>
      </c>
      <c r="H64" s="487">
        <v>0.80896792236328119</v>
      </c>
      <c r="I64" s="487">
        <v>0.71574946594238276</v>
      </c>
      <c r="J64" s="487">
        <v>0.39430189178466796</v>
      </c>
      <c r="K64" s="487">
        <v>0.64074059265136718</v>
      </c>
      <c r="L64" s="487">
        <v>0.23461237075805663</v>
      </c>
      <c r="M64" s="481">
        <v>0.85169796943394049</v>
      </c>
      <c r="N64" s="481">
        <v>0.85169796943394049</v>
      </c>
      <c r="O64" s="486">
        <v>0.85169796943394049</v>
      </c>
      <c r="P64" s="486">
        <v>0.98869306979794258</v>
      </c>
      <c r="Q64" s="488">
        <f t="shared" si="1"/>
        <v>0.92019551961594148</v>
      </c>
      <c r="R64" s="487">
        <f t="shared" si="2"/>
        <v>0.98869306979794258</v>
      </c>
      <c r="S64" s="489">
        <v>1.0086127929687501</v>
      </c>
      <c r="T64" s="487">
        <f t="shared" si="10"/>
        <v>1.2553899294817907</v>
      </c>
      <c r="U64" s="487">
        <v>0</v>
      </c>
      <c r="V64" s="489">
        <f t="shared" si="3"/>
        <v>0.88982376281814834</v>
      </c>
      <c r="W64" s="489">
        <f t="shared" si="4"/>
        <v>0.79095445583835411</v>
      </c>
      <c r="X64" s="489">
        <f t="shared" si="5"/>
        <v>0.69208514885855976</v>
      </c>
      <c r="Y64" s="489">
        <f t="shared" si="6"/>
        <v>1.0381277232878399</v>
      </c>
      <c r="Z64" s="489">
        <f t="shared" si="7"/>
        <v>1.3182574263972568</v>
      </c>
      <c r="AA64" s="487">
        <v>3.6885342824835528</v>
      </c>
      <c r="AB64" s="485">
        <v>1.2258276367187499</v>
      </c>
      <c r="AC64" s="485">
        <v>1.2258276367187499</v>
      </c>
      <c r="AD64" s="489">
        <f t="shared" si="8"/>
        <v>1.1031702423095704</v>
      </c>
      <c r="AE64" s="489">
        <f t="shared" si="9"/>
        <v>0.76252513557774881</v>
      </c>
    </row>
    <row r="65" spans="1:31" x14ac:dyDescent="0.2">
      <c r="A65" s="485">
        <v>1.1868294270833333</v>
      </c>
      <c r="B65" s="485">
        <f t="shared" si="0"/>
        <v>1.0678672085830219</v>
      </c>
      <c r="C65" s="486">
        <v>1.237128786655322</v>
      </c>
      <c r="D65" s="486">
        <v>0.89860563051072173</v>
      </c>
      <c r="E65" s="487">
        <v>0.74948798889160151</v>
      </c>
      <c r="F65" s="486">
        <v>0.58712433509890227</v>
      </c>
      <c r="G65" s="487">
        <v>0.69073472656250001</v>
      </c>
      <c r="H65" s="487">
        <v>0.79623406738281255</v>
      </c>
      <c r="I65" s="487">
        <v>0.70443348999023436</v>
      </c>
      <c r="J65" s="487">
        <v>0.38805473419189457</v>
      </c>
      <c r="K65" s="487">
        <v>0.63058892456054694</v>
      </c>
      <c r="L65" s="487">
        <v>0.23088748550415036</v>
      </c>
      <c r="M65" s="481">
        <v>0.83126512567808386</v>
      </c>
      <c r="N65" s="481">
        <v>0.83126512567808386</v>
      </c>
      <c r="O65" s="486">
        <v>0.83126512567808386</v>
      </c>
      <c r="P65" s="486">
        <v>0.97669420416666453</v>
      </c>
      <c r="Q65" s="488">
        <f t="shared" si="1"/>
        <v>0.90397966492237414</v>
      </c>
      <c r="R65" s="487">
        <f t="shared" si="2"/>
        <v>0.97669420416666453</v>
      </c>
      <c r="S65" s="489">
        <v>0.99700185546875009</v>
      </c>
      <c r="T65" s="487">
        <f t="shared" si="10"/>
        <v>1.237128786655322</v>
      </c>
      <c r="U65" s="487">
        <v>0</v>
      </c>
      <c r="V65" s="489">
        <f t="shared" si="3"/>
        <v>0.87902478374999804</v>
      </c>
      <c r="W65" s="489">
        <f t="shared" si="4"/>
        <v>0.78135536333333167</v>
      </c>
      <c r="X65" s="489">
        <f t="shared" si="5"/>
        <v>0.68368594291666518</v>
      </c>
      <c r="Y65" s="489">
        <f t="shared" si="6"/>
        <v>1.0255289143749977</v>
      </c>
      <c r="Z65" s="489">
        <f t="shared" si="7"/>
        <v>1.3022589388888861</v>
      </c>
      <c r="AA65" s="487">
        <v>3.6332187500000002</v>
      </c>
      <c r="AB65" s="485">
        <v>1.2083820800781251</v>
      </c>
      <c r="AC65" s="485">
        <v>1.2083820800781251</v>
      </c>
      <c r="AD65" s="489">
        <f t="shared" si="8"/>
        <v>1.0904707794189454</v>
      </c>
      <c r="AE65" s="489">
        <f t="shared" si="9"/>
        <v>0.75374710722723337</v>
      </c>
    </row>
    <row r="66" spans="1:31" x14ac:dyDescent="0.2">
      <c r="A66" s="485">
        <v>1.1683970133463539</v>
      </c>
      <c r="B66" s="485">
        <f t="shared" ref="B66:B129" si="11">+AVERAGE(C66,D66)</f>
        <v>1.0526608513712827</v>
      </c>
      <c r="C66" s="486">
        <v>1.2194196041499239</v>
      </c>
      <c r="D66" s="486">
        <v>0.88590209859264168</v>
      </c>
      <c r="E66" s="487">
        <v>0.73799457824707027</v>
      </c>
      <c r="F66" s="486">
        <v>0.5768682721774091</v>
      </c>
      <c r="G66" s="487">
        <v>0.68000706176757808</v>
      </c>
      <c r="H66" s="487">
        <v>0.78389480773925779</v>
      </c>
      <c r="I66" s="487">
        <v>0.69346971923828127</v>
      </c>
      <c r="J66" s="487">
        <v>0.38200238769531253</v>
      </c>
      <c r="K66" s="487">
        <v>0.62075388000488274</v>
      </c>
      <c r="L66" s="487">
        <v>0.22727902511596679</v>
      </c>
      <c r="M66" s="481">
        <v>0.81137126722178476</v>
      </c>
      <c r="N66" s="481">
        <v>0.81137126722178476</v>
      </c>
      <c r="O66" s="486">
        <v>0.81137126722178476</v>
      </c>
      <c r="P66" s="486">
        <v>0.96502682121391703</v>
      </c>
      <c r="Q66" s="488">
        <f t="shared" ref="Q66:Q129" si="12">+AVERAGE(O66:P66)</f>
        <v>0.8881990442178509</v>
      </c>
      <c r="R66" s="487">
        <f t="shared" ref="R66:R129" si="13">+P66</f>
        <v>0.96502682121391703</v>
      </c>
      <c r="S66" s="489">
        <v>0.98569375000000015</v>
      </c>
      <c r="T66" s="487">
        <f t="shared" si="10"/>
        <v>1.2194196041499239</v>
      </c>
      <c r="U66" s="487">
        <v>0</v>
      </c>
      <c r="V66" s="489">
        <f t="shared" ref="V66:V129" si="14">+$P66*0.9</f>
        <v>0.86852413909252535</v>
      </c>
      <c r="W66" s="489">
        <f t="shared" ref="W66:W129" si="15">+$P66*0.8</f>
        <v>0.77202145697113367</v>
      </c>
      <c r="X66" s="489">
        <f t="shared" ref="X66:X129" si="16">+$P66*0.7</f>
        <v>0.67551877484974188</v>
      </c>
      <c r="Y66" s="489">
        <f t="shared" ref="Y66:Y129" si="17">+$P66*0.9*8750/7500</f>
        <v>1.0132781622746128</v>
      </c>
      <c r="Z66" s="489">
        <f t="shared" ref="Z66:Z129" si="18">+$P66*10000/7500</f>
        <v>1.2867024282852226</v>
      </c>
      <c r="AA66" s="487">
        <v>3.57953759765625</v>
      </c>
      <c r="AB66" s="485">
        <v>1.1914498291015625</v>
      </c>
      <c r="AC66" s="485">
        <v>1.1914498291015625</v>
      </c>
      <c r="AD66" s="489">
        <f t="shared" ref="AD66:AD129" si="19">+S66*1.09375</f>
        <v>1.0781025390625001</v>
      </c>
      <c r="AE66" s="489">
        <f t="shared" ref="AE66:AE129" si="20">+S66*0.756013745704467</f>
        <v>0.74519802405498259</v>
      </c>
    </row>
    <row r="67" spans="1:31" x14ac:dyDescent="0.2">
      <c r="A67" s="485">
        <v>1.150528361002604</v>
      </c>
      <c r="B67" s="485">
        <f t="shared" si="11"/>
        <v>1.0376626841087724</v>
      </c>
      <c r="C67" s="486">
        <v>1.2019556131643876</v>
      </c>
      <c r="D67" s="486">
        <v>0.87336975505315739</v>
      </c>
      <c r="E67" s="487">
        <v>0.72684834045410152</v>
      </c>
      <c r="F67" s="486">
        <v>0.56676217506301763</v>
      </c>
      <c r="G67" s="487">
        <v>0.6696075061035156</v>
      </c>
      <c r="H67" s="487">
        <v>0.77193214538574217</v>
      </c>
      <c r="I67" s="487">
        <v>0.68284199096679687</v>
      </c>
      <c r="J67" s="487">
        <v>0.37613594207763673</v>
      </c>
      <c r="K67" s="487">
        <v>0.61122095397949217</v>
      </c>
      <c r="L67" s="487">
        <v>0.22378161682128905</v>
      </c>
      <c r="M67" s="481">
        <v>0.7916757200602349</v>
      </c>
      <c r="N67" s="481">
        <v>0.7916757200602349</v>
      </c>
      <c r="O67" s="486">
        <v>0.7916757200602349</v>
      </c>
      <c r="P67" s="486">
        <v>0.95349070436736538</v>
      </c>
      <c r="Q67" s="488">
        <f t="shared" si="12"/>
        <v>0.8725832122138002</v>
      </c>
      <c r="R67" s="487">
        <f t="shared" si="13"/>
        <v>0.95349070436736538</v>
      </c>
      <c r="S67" s="489">
        <v>0.97467636718750006</v>
      </c>
      <c r="T67" s="487">
        <f t="shared" ref="T67:T130" si="21">+C67</f>
        <v>1.2019556131643876</v>
      </c>
      <c r="U67" s="487">
        <v>0</v>
      </c>
      <c r="V67" s="489">
        <f t="shared" si="14"/>
        <v>0.85814163393062881</v>
      </c>
      <c r="W67" s="489">
        <f t="shared" si="15"/>
        <v>0.76279256349389235</v>
      </c>
      <c r="X67" s="489">
        <f t="shared" si="16"/>
        <v>0.66744349305715578</v>
      </c>
      <c r="Y67" s="489">
        <f t="shared" si="17"/>
        <v>1.0011652395857336</v>
      </c>
      <c r="Z67" s="489">
        <f t="shared" si="18"/>
        <v>1.2713209391564873</v>
      </c>
      <c r="AA67" s="487">
        <v>3.5274196134868423</v>
      </c>
      <c r="AB67" s="485">
        <v>1.17500830078125</v>
      </c>
      <c r="AC67" s="485">
        <v>1.17500830078125</v>
      </c>
      <c r="AD67" s="489">
        <f t="shared" si="19"/>
        <v>1.0660522766113283</v>
      </c>
      <c r="AE67" s="489">
        <f t="shared" si="20"/>
        <v>0.73686873120704433</v>
      </c>
    </row>
    <row r="68" spans="1:31" x14ac:dyDescent="0.2">
      <c r="A68" s="485">
        <v>1.1331980387369791</v>
      </c>
      <c r="B68" s="485">
        <f t="shared" si="11"/>
        <v>1.0237975854815933</v>
      </c>
      <c r="C68" s="486">
        <v>1.1858133778028606</v>
      </c>
      <c r="D68" s="486">
        <v>0.86178179316032588</v>
      </c>
      <c r="E68" s="487">
        <v>0.71603376403808583</v>
      </c>
      <c r="F68" s="486">
        <v>0.55742807238794922</v>
      </c>
      <c r="G68" s="487">
        <v>0.65952125854492194</v>
      </c>
      <c r="H68" s="487">
        <v>0.76032908874511718</v>
      </c>
      <c r="I68" s="487">
        <v>0.67253508972167964</v>
      </c>
      <c r="J68" s="487">
        <v>0.37044696075439454</v>
      </c>
      <c r="K68" s="487">
        <v>0.6019762927246094</v>
      </c>
      <c r="L68" s="487">
        <v>0.2203901986694336</v>
      </c>
      <c r="M68" s="481">
        <v>0.77340136892541234</v>
      </c>
      <c r="N68" s="481">
        <v>0.77340136892541234</v>
      </c>
      <c r="O68" s="486">
        <v>0.77340136892541234</v>
      </c>
      <c r="P68" s="486">
        <v>0.94280071524089315</v>
      </c>
      <c r="Q68" s="488">
        <f t="shared" si="12"/>
        <v>0.85810104208315274</v>
      </c>
      <c r="R68" s="487">
        <f t="shared" si="13"/>
        <v>0.94280071524089315</v>
      </c>
      <c r="S68" s="489">
        <v>0.96393808593750008</v>
      </c>
      <c r="T68" s="487">
        <f t="shared" si="21"/>
        <v>1.1858133778028606</v>
      </c>
      <c r="U68" s="487">
        <v>0</v>
      </c>
      <c r="V68" s="489">
        <f t="shared" si="14"/>
        <v>0.8485206437168038</v>
      </c>
      <c r="W68" s="489">
        <f t="shared" si="15"/>
        <v>0.75424057219271456</v>
      </c>
      <c r="X68" s="489">
        <f t="shared" si="16"/>
        <v>0.65996050066862522</v>
      </c>
      <c r="Y68" s="489">
        <f t="shared" si="17"/>
        <v>0.98994075100293777</v>
      </c>
      <c r="Z68" s="489">
        <f t="shared" si="18"/>
        <v>1.2570676203211908</v>
      </c>
      <c r="AA68" s="487">
        <v>3.4767972990337173</v>
      </c>
      <c r="AB68" s="485">
        <v>1.1590361328125001</v>
      </c>
      <c r="AC68" s="485">
        <v>1.1590361328125001</v>
      </c>
      <c r="AD68" s="489">
        <f t="shared" si="19"/>
        <v>1.0543072814941408</v>
      </c>
      <c r="AE68" s="489">
        <f t="shared" si="20"/>
        <v>0.7287504429768038</v>
      </c>
    </row>
    <row r="69" spans="1:31" x14ac:dyDescent="0.2">
      <c r="A69" s="485">
        <v>1.1163820393880208</v>
      </c>
      <c r="B69" s="485">
        <f t="shared" si="11"/>
        <v>1.010322241915028</v>
      </c>
      <c r="C69" s="486">
        <v>1.1701271718768156</v>
      </c>
      <c r="D69" s="486">
        <v>0.85051731195324021</v>
      </c>
      <c r="E69" s="487">
        <v>0.70553622558593743</v>
      </c>
      <c r="F69" s="486">
        <v>0.54836449735264159</v>
      </c>
      <c r="G69" s="487">
        <v>0.64973434692382814</v>
      </c>
      <c r="H69" s="487">
        <v>0.74906965270996084</v>
      </c>
      <c r="I69" s="487">
        <v>0.66253462890625003</v>
      </c>
      <c r="J69" s="487">
        <v>0.36492745117187497</v>
      </c>
      <c r="K69" s="487">
        <v>0.5930071081542968</v>
      </c>
      <c r="L69" s="487">
        <v>0.2171000343322754</v>
      </c>
      <c r="M69" s="481">
        <v>0.75557613677189783</v>
      </c>
      <c r="N69" s="481">
        <v>0.75557613677189783</v>
      </c>
      <c r="O69" s="486">
        <v>0.75557613677189783</v>
      </c>
      <c r="P69" s="486">
        <v>0.93238691340718804</v>
      </c>
      <c r="Q69" s="488">
        <f t="shared" si="12"/>
        <v>0.84398152508954294</v>
      </c>
      <c r="R69" s="487">
        <f t="shared" si="13"/>
        <v>0.93238691340718804</v>
      </c>
      <c r="S69" s="489">
        <v>0.95346816406250001</v>
      </c>
      <c r="T69" s="487">
        <f t="shared" si="21"/>
        <v>1.1701271718768156</v>
      </c>
      <c r="U69" s="487">
        <v>0</v>
      </c>
      <c r="V69" s="489">
        <f t="shared" si="14"/>
        <v>0.83914822206646922</v>
      </c>
      <c r="W69" s="489">
        <f t="shared" si="15"/>
        <v>0.7459095307257505</v>
      </c>
      <c r="X69" s="489">
        <f t="shared" si="16"/>
        <v>0.65267083938503156</v>
      </c>
      <c r="Y69" s="489">
        <f t="shared" si="17"/>
        <v>0.97900625907754746</v>
      </c>
      <c r="Z69" s="489">
        <f t="shared" si="18"/>
        <v>1.243182551209584</v>
      </c>
      <c r="AA69" s="487">
        <v>3.4276075246710525</v>
      </c>
      <c r="AB69" s="485">
        <v>1.14351318359375</v>
      </c>
      <c r="AC69" s="485">
        <v>1.14351318359375</v>
      </c>
      <c r="AD69" s="489">
        <f t="shared" si="19"/>
        <v>1.0428558044433593</v>
      </c>
      <c r="AE69" s="489">
        <f t="shared" si="20"/>
        <v>0.72083503812285188</v>
      </c>
    </row>
    <row r="70" spans="1:31" x14ac:dyDescent="0.2">
      <c r="A70" s="485">
        <v>1.1000576782226561</v>
      </c>
      <c r="B70" s="485">
        <f t="shared" si="11"/>
        <v>0.99677177419139285</v>
      </c>
      <c r="C70" s="486">
        <v>1.1543557003404037</v>
      </c>
      <c r="D70" s="486">
        <v>0.83918784804238189</v>
      </c>
      <c r="E70" s="487">
        <v>0.69534204895019525</v>
      </c>
      <c r="F70" s="486">
        <v>0.53925837278353383</v>
      </c>
      <c r="G70" s="487">
        <v>0.6402335687255859</v>
      </c>
      <c r="H70" s="487">
        <v>0.7381387994384766</v>
      </c>
      <c r="I70" s="487">
        <v>0.65282722839355467</v>
      </c>
      <c r="J70" s="487">
        <v>0.35957001281738282</v>
      </c>
      <c r="K70" s="487">
        <v>0.58430126342773436</v>
      </c>
      <c r="L70" s="487">
        <v>0.21390665390014649</v>
      </c>
      <c r="M70" s="481">
        <v>0.73758757557824006</v>
      </c>
      <c r="N70" s="481">
        <v>0.73758757557824006</v>
      </c>
      <c r="O70" s="486">
        <v>0.73758757557824006</v>
      </c>
      <c r="P70" s="486">
        <v>0.9218912231998605</v>
      </c>
      <c r="Q70" s="488">
        <f t="shared" si="12"/>
        <v>0.82973939938905028</v>
      </c>
      <c r="R70" s="487">
        <f t="shared" si="13"/>
        <v>0.9218912231998605</v>
      </c>
      <c r="S70" s="489">
        <v>0.94325615234374993</v>
      </c>
      <c r="T70" s="487">
        <f t="shared" si="21"/>
        <v>1.1543557003404037</v>
      </c>
      <c r="U70" s="487">
        <v>0</v>
      </c>
      <c r="V70" s="489">
        <f t="shared" si="14"/>
        <v>0.8297021008798745</v>
      </c>
      <c r="W70" s="489">
        <f t="shared" si="15"/>
        <v>0.7375129785598884</v>
      </c>
      <c r="X70" s="489">
        <f t="shared" si="16"/>
        <v>0.64532385623990229</v>
      </c>
      <c r="Y70" s="489">
        <f t="shared" si="17"/>
        <v>0.96798578435985361</v>
      </c>
      <c r="Z70" s="489">
        <f t="shared" si="18"/>
        <v>1.2291882975998141</v>
      </c>
      <c r="AA70" s="487">
        <v>3.3797900005139803</v>
      </c>
      <c r="AB70" s="485">
        <v>1.1284205322265626</v>
      </c>
      <c r="AC70" s="485">
        <v>1.1284205322265626</v>
      </c>
      <c r="AD70" s="489">
        <f t="shared" si="19"/>
        <v>1.0316864166259765</v>
      </c>
      <c r="AE70" s="489">
        <f t="shared" si="20"/>
        <v>0.7131146168921817</v>
      </c>
    </row>
    <row r="71" spans="1:31" x14ac:dyDescent="0.2">
      <c r="A71" s="485">
        <v>1.084203898111979</v>
      </c>
      <c r="B71" s="485">
        <f t="shared" si="11"/>
        <v>0.9835994277241189</v>
      </c>
      <c r="C71" s="486">
        <v>1.1390264586879544</v>
      </c>
      <c r="D71" s="486">
        <v>0.82817239676028342</v>
      </c>
      <c r="E71" s="487">
        <v>0.68543820922851562</v>
      </c>
      <c r="F71" s="486">
        <v>0.53041426529474811</v>
      </c>
      <c r="G71" s="487">
        <v>0.63100666870117184</v>
      </c>
      <c r="H71" s="487">
        <v>0.72752231994628902</v>
      </c>
      <c r="I71" s="487">
        <v>0.64340015930175787</v>
      </c>
      <c r="J71" s="487">
        <v>0.35436760040283205</v>
      </c>
      <c r="K71" s="487">
        <v>0.57584733215332029</v>
      </c>
      <c r="L71" s="487">
        <v>0.21080583908081055</v>
      </c>
      <c r="M71" s="481">
        <v>0.72003693389945955</v>
      </c>
      <c r="N71" s="481">
        <v>0.72003693389945955</v>
      </c>
      <c r="O71" s="486">
        <v>0.72003693389945955</v>
      </c>
      <c r="P71" s="486">
        <v>0.91166478561116193</v>
      </c>
      <c r="Q71" s="488">
        <f t="shared" si="12"/>
        <v>0.81585085975531069</v>
      </c>
      <c r="R71" s="487">
        <f t="shared" si="13"/>
        <v>0.91166478561116193</v>
      </c>
      <c r="S71" s="489">
        <v>0.93329228515625007</v>
      </c>
      <c r="T71" s="487">
        <f t="shared" si="21"/>
        <v>1.1390264586879544</v>
      </c>
      <c r="U71" s="487">
        <v>0</v>
      </c>
      <c r="V71" s="489">
        <f t="shared" si="14"/>
        <v>0.82049830705004578</v>
      </c>
      <c r="W71" s="489">
        <f t="shared" si="15"/>
        <v>0.72933182848892963</v>
      </c>
      <c r="X71" s="489">
        <f t="shared" si="16"/>
        <v>0.63816534992781326</v>
      </c>
      <c r="Y71" s="489">
        <f t="shared" si="17"/>
        <v>0.95724802489172012</v>
      </c>
      <c r="Z71" s="489">
        <f t="shared" si="18"/>
        <v>1.2155530474815492</v>
      </c>
      <c r="AA71" s="487">
        <v>3.3332881501850329</v>
      </c>
      <c r="AB71" s="485">
        <v>1.113740234375</v>
      </c>
      <c r="AC71" s="485">
        <v>1.113740234375</v>
      </c>
      <c r="AD71" s="489">
        <f t="shared" si="19"/>
        <v>1.0207884368896485</v>
      </c>
      <c r="AE71" s="489">
        <f t="shared" si="20"/>
        <v>0.70558179633805818</v>
      </c>
    </row>
    <row r="72" spans="1:31" x14ac:dyDescent="0.2">
      <c r="A72" s="485">
        <v>1.0688004557291666</v>
      </c>
      <c r="B72" s="485">
        <f t="shared" si="11"/>
        <v>0.97078549871671449</v>
      </c>
      <c r="C72" s="486">
        <v>1.1241163159152594</v>
      </c>
      <c r="D72" s="486">
        <v>0.81745468151816958</v>
      </c>
      <c r="E72" s="487">
        <v>0.67581251037597645</v>
      </c>
      <c r="F72" s="486">
        <v>0.5218183213858939</v>
      </c>
      <c r="G72" s="487">
        <v>0.62204186523437499</v>
      </c>
      <c r="H72" s="487">
        <v>0.71720695251464839</v>
      </c>
      <c r="I72" s="487">
        <v>0.6342414624023438</v>
      </c>
      <c r="J72" s="487">
        <v>0.34931355346679688</v>
      </c>
      <c r="K72" s="487">
        <v>0.5676345391845703</v>
      </c>
      <c r="L72" s="487">
        <v>0.20779363800048828</v>
      </c>
      <c r="M72" s="481">
        <v>0.70290244664914803</v>
      </c>
      <c r="N72" s="481">
        <v>0.70290244664914803</v>
      </c>
      <c r="O72" s="486">
        <v>0.70290244664914803</v>
      </c>
      <c r="P72" s="486">
        <v>0.90169418752156461</v>
      </c>
      <c r="Q72" s="488">
        <f t="shared" si="12"/>
        <v>0.80229831708535637</v>
      </c>
      <c r="R72" s="487">
        <f t="shared" si="13"/>
        <v>0.90169418752156461</v>
      </c>
      <c r="S72" s="489">
        <v>0.9235671875</v>
      </c>
      <c r="T72" s="487">
        <f t="shared" si="21"/>
        <v>1.1241163159152594</v>
      </c>
      <c r="U72" s="487">
        <v>0</v>
      </c>
      <c r="V72" s="489">
        <f t="shared" si="14"/>
        <v>0.81152476876940816</v>
      </c>
      <c r="W72" s="489">
        <f t="shared" si="15"/>
        <v>0.72135535001725171</v>
      </c>
      <c r="X72" s="489">
        <f t="shared" si="16"/>
        <v>0.63118593126509515</v>
      </c>
      <c r="Y72" s="489">
        <f t="shared" si="17"/>
        <v>0.94677889689764283</v>
      </c>
      <c r="Z72" s="489">
        <f t="shared" si="18"/>
        <v>1.2022589166954194</v>
      </c>
      <c r="AA72" s="487">
        <v>3.2880484554893097</v>
      </c>
      <c r="AB72" s="485">
        <v>1.0994553222656249</v>
      </c>
      <c r="AC72" s="485">
        <v>1.0994553222656249</v>
      </c>
      <c r="AD72" s="489">
        <f t="shared" si="19"/>
        <v>1.010151611328125</v>
      </c>
      <c r="AE72" s="489">
        <f t="shared" si="20"/>
        <v>0.69822948883161484</v>
      </c>
    </row>
    <row r="73" spans="1:31" x14ac:dyDescent="0.2">
      <c r="A73" s="485">
        <v>1.0538286336263021</v>
      </c>
      <c r="B73" s="485">
        <f t="shared" si="11"/>
        <v>0.95831903418843922</v>
      </c>
      <c r="C73" s="486">
        <v>1.1096123832056484</v>
      </c>
      <c r="D73" s="486">
        <v>0.80702568517123008</v>
      </c>
      <c r="E73" s="487">
        <v>0.66645340759277349</v>
      </c>
      <c r="F73" s="486">
        <v>0.51346276989111517</v>
      </c>
      <c r="G73" s="487">
        <v>0.61332826477050784</v>
      </c>
      <c r="H73" s="487">
        <v>0.70717990905761718</v>
      </c>
      <c r="I73" s="487">
        <v>0.62533977050781253</v>
      </c>
      <c r="J73" s="487">
        <v>0.34440162597656249</v>
      </c>
      <c r="K73" s="487">
        <v>0.55965264221191402</v>
      </c>
      <c r="L73" s="487">
        <v>0.20486630599975586</v>
      </c>
      <c r="M73" s="481">
        <v>0.68617241310393196</v>
      </c>
      <c r="N73" s="481">
        <v>0.68617241310393196</v>
      </c>
      <c r="O73" s="486">
        <v>0.68617241310393196</v>
      </c>
      <c r="P73" s="486">
        <v>0.89197220062106486</v>
      </c>
      <c r="Q73" s="488">
        <f t="shared" si="12"/>
        <v>0.78907230686249841</v>
      </c>
      <c r="R73" s="487">
        <f t="shared" si="13"/>
        <v>0.89197220062106486</v>
      </c>
      <c r="S73" s="489">
        <v>0.91407207031250004</v>
      </c>
      <c r="T73" s="487">
        <f t="shared" si="21"/>
        <v>1.1096123832056484</v>
      </c>
      <c r="U73" s="487">
        <v>0</v>
      </c>
      <c r="V73" s="489">
        <f t="shared" si="14"/>
        <v>0.80277498055895835</v>
      </c>
      <c r="W73" s="489">
        <f t="shared" si="15"/>
        <v>0.71357776049685195</v>
      </c>
      <c r="X73" s="489">
        <f t="shared" si="16"/>
        <v>0.62438054043474533</v>
      </c>
      <c r="Y73" s="489">
        <f t="shared" si="17"/>
        <v>0.93657081065211811</v>
      </c>
      <c r="Z73" s="489">
        <f t="shared" si="18"/>
        <v>1.1892962674947531</v>
      </c>
      <c r="AA73" s="487">
        <v>3.2440200195312499</v>
      </c>
      <c r="AB73" s="485">
        <v>1.0855498046875001</v>
      </c>
      <c r="AC73" s="485">
        <v>1.0855498046875001</v>
      </c>
      <c r="AD73" s="489">
        <f t="shared" si="19"/>
        <v>0.9997663269042969</v>
      </c>
      <c r="AE73" s="489">
        <f t="shared" si="20"/>
        <v>0.69105104972079012</v>
      </c>
    </row>
    <row r="74" spans="1:31" x14ac:dyDescent="0.2">
      <c r="A74" s="485">
        <v>1.0392703247070312</v>
      </c>
      <c r="B74" s="485">
        <f t="shared" si="11"/>
        <v>0.94598693575073567</v>
      </c>
      <c r="C74" s="486">
        <v>1.0952666072527353</v>
      </c>
      <c r="D74" s="486">
        <v>0.79670726424873606</v>
      </c>
      <c r="E74" s="487">
        <v>0.65734994812011716</v>
      </c>
      <c r="F74" s="486">
        <v>0.50520441622173717</v>
      </c>
      <c r="G74" s="487">
        <v>0.60485532897949212</v>
      </c>
      <c r="H74" s="487">
        <v>0.69742940795898434</v>
      </c>
      <c r="I74" s="487">
        <v>0.61668454528808592</v>
      </c>
      <c r="J74" s="487">
        <v>0.33962592712402345</v>
      </c>
      <c r="K74" s="487">
        <v>0.551892109375</v>
      </c>
      <c r="L74" s="487">
        <v>0.20202030563354492</v>
      </c>
      <c r="M74" s="481">
        <v>0.66956340234949019</v>
      </c>
      <c r="N74" s="481">
        <v>0.66956340234949019</v>
      </c>
      <c r="O74" s="486">
        <v>0.66956340234949019</v>
      </c>
      <c r="P74" s="486">
        <v>0.88233377340015429</v>
      </c>
      <c r="Q74" s="488">
        <f t="shared" si="12"/>
        <v>0.77594858787482224</v>
      </c>
      <c r="R74" s="487">
        <f t="shared" si="13"/>
        <v>0.88233377340015429</v>
      </c>
      <c r="S74" s="489">
        <v>0.90479843750000011</v>
      </c>
      <c r="T74" s="487">
        <f t="shared" si="21"/>
        <v>1.0952666072527353</v>
      </c>
      <c r="U74" s="487">
        <v>0</v>
      </c>
      <c r="V74" s="489">
        <f t="shared" si="14"/>
        <v>0.79410039606013882</v>
      </c>
      <c r="W74" s="489">
        <f t="shared" si="15"/>
        <v>0.70586701872012347</v>
      </c>
      <c r="X74" s="489">
        <f t="shared" si="16"/>
        <v>0.61763364138010801</v>
      </c>
      <c r="Y74" s="489">
        <f t="shared" si="17"/>
        <v>0.92645046207016191</v>
      </c>
      <c r="Z74" s="489">
        <f t="shared" si="18"/>
        <v>1.1764450312002057</v>
      </c>
      <c r="AA74" s="487">
        <v>3.2011552220394739</v>
      </c>
      <c r="AB74" s="485">
        <v>1.072008544921875</v>
      </c>
      <c r="AC74" s="485">
        <v>1.072008544921875</v>
      </c>
      <c r="AD74" s="489">
        <f t="shared" si="19"/>
        <v>0.98962329101562507</v>
      </c>
      <c r="AE74" s="489">
        <f t="shared" si="20"/>
        <v>0.68404005584192418</v>
      </c>
    </row>
    <row r="75" spans="1:31" x14ac:dyDescent="0.2">
      <c r="A75" s="485">
        <v>1.0251088460286457</v>
      </c>
      <c r="B75" s="485">
        <f t="shared" si="11"/>
        <v>0.93417369343695</v>
      </c>
      <c r="C75" s="486">
        <v>1.0815261156860621</v>
      </c>
      <c r="D75" s="486">
        <v>0.78682127118783807</v>
      </c>
      <c r="E75" s="487">
        <v>0.6484918896484374</v>
      </c>
      <c r="F75" s="486">
        <v>0.49730028882232286</v>
      </c>
      <c r="G75" s="487">
        <v>0.59661334838867186</v>
      </c>
      <c r="H75" s="487">
        <v>0.6879440820312499</v>
      </c>
      <c r="I75" s="487">
        <v>0.60826560363769533</v>
      </c>
      <c r="J75" s="487">
        <v>0.33498083251953126</v>
      </c>
      <c r="K75" s="487">
        <v>0.54434388244628906</v>
      </c>
      <c r="L75" s="487">
        <v>0.19925227706909179</v>
      </c>
      <c r="M75" s="481">
        <v>0.65359657191637832</v>
      </c>
      <c r="N75" s="481">
        <v>0.65359657191637832</v>
      </c>
      <c r="O75" s="486">
        <v>0.65359657191637832</v>
      </c>
      <c r="P75" s="486">
        <v>0.87308079844975361</v>
      </c>
      <c r="Q75" s="488">
        <f t="shared" si="12"/>
        <v>0.76333868518306591</v>
      </c>
      <c r="R75" s="487">
        <f t="shared" si="13"/>
        <v>0.87308079844975361</v>
      </c>
      <c r="S75" s="489">
        <v>0.89573847656249994</v>
      </c>
      <c r="T75" s="487">
        <f t="shared" si="21"/>
        <v>1.0815261156860621</v>
      </c>
      <c r="U75" s="487">
        <v>0</v>
      </c>
      <c r="V75" s="489">
        <f t="shared" si="14"/>
        <v>0.78577271860477826</v>
      </c>
      <c r="W75" s="489">
        <f t="shared" si="15"/>
        <v>0.69846463875980291</v>
      </c>
      <c r="X75" s="489">
        <f t="shared" si="16"/>
        <v>0.61115655891482745</v>
      </c>
      <c r="Y75" s="489">
        <f t="shared" si="17"/>
        <v>0.91673483837224135</v>
      </c>
      <c r="Z75" s="489">
        <f t="shared" si="18"/>
        <v>1.1641077312663382</v>
      </c>
      <c r="AA75" s="487">
        <v>3.159408408717105</v>
      </c>
      <c r="AB75" s="485">
        <v>1.0588172607421875</v>
      </c>
      <c r="AC75" s="485">
        <v>1.0588172607421875</v>
      </c>
      <c r="AD75" s="489">
        <f t="shared" si="19"/>
        <v>0.97971395874023426</v>
      </c>
      <c r="AE75" s="489">
        <f t="shared" si="20"/>
        <v>0.6771906008376285</v>
      </c>
    </row>
    <row r="76" spans="1:31" x14ac:dyDescent="0.2">
      <c r="A76" s="485">
        <v>1.0113280232747395</v>
      </c>
      <c r="B76" s="485">
        <f t="shared" si="11"/>
        <v>0.92266768731200965</v>
      </c>
      <c r="C76" s="486">
        <v>1.0681445991708902</v>
      </c>
      <c r="D76" s="486">
        <v>0.77719077545312898</v>
      </c>
      <c r="E76" s="487">
        <v>0.63986928588867187</v>
      </c>
      <c r="F76" s="486">
        <v>0.48960825267291036</v>
      </c>
      <c r="G76" s="487">
        <v>0.58859290954589838</v>
      </c>
      <c r="H76" s="487">
        <v>0.67871327453613284</v>
      </c>
      <c r="I76" s="487">
        <v>0.60007341369628908</v>
      </c>
      <c r="J76" s="487">
        <v>0.33046110260009764</v>
      </c>
      <c r="K76" s="487">
        <v>0.53699925842285157</v>
      </c>
      <c r="L76" s="487">
        <v>0.19655906768798828</v>
      </c>
      <c r="M76" s="481">
        <v>0.63799005194708736</v>
      </c>
      <c r="N76" s="481">
        <v>0.63799005194708736</v>
      </c>
      <c r="O76" s="486">
        <v>0.63799005194708736</v>
      </c>
      <c r="P76" s="486">
        <v>0.8640491815997684</v>
      </c>
      <c r="Q76" s="488">
        <f t="shared" si="12"/>
        <v>0.75101961677342788</v>
      </c>
      <c r="R76" s="487">
        <f t="shared" si="13"/>
        <v>0.8640491815997684</v>
      </c>
      <c r="S76" s="489">
        <v>0.88688447265625003</v>
      </c>
      <c r="T76" s="487">
        <f t="shared" si="21"/>
        <v>1.0681445991708902</v>
      </c>
      <c r="U76" s="487">
        <v>0</v>
      </c>
      <c r="V76" s="489">
        <f t="shared" si="14"/>
        <v>0.77764426343979154</v>
      </c>
      <c r="W76" s="489">
        <f t="shared" si="15"/>
        <v>0.69123934527981479</v>
      </c>
      <c r="X76" s="489">
        <f t="shared" si="16"/>
        <v>0.60483442711983781</v>
      </c>
      <c r="Y76" s="489">
        <f t="shared" si="17"/>
        <v>0.90725164067975672</v>
      </c>
      <c r="Z76" s="489">
        <f t="shared" si="18"/>
        <v>1.1520655754663578</v>
      </c>
      <c r="AA76" s="487">
        <v>3.1187363281249998</v>
      </c>
      <c r="AB76" s="485">
        <v>1.0459622802734374</v>
      </c>
      <c r="AC76" s="485">
        <v>1.0459622802734374</v>
      </c>
      <c r="AD76" s="489">
        <f t="shared" si="19"/>
        <v>0.97002989196777345</v>
      </c>
      <c r="AE76" s="489">
        <f t="shared" si="20"/>
        <v>0.67049685217998256</v>
      </c>
    </row>
    <row r="77" spans="1:31" x14ac:dyDescent="0.2">
      <c r="A77" s="485">
        <v>0.99791280110677072</v>
      </c>
      <c r="B77" s="485">
        <f t="shared" si="11"/>
        <v>0.91145375738132928</v>
      </c>
      <c r="C77" s="486">
        <v>1.0551042835349038</v>
      </c>
      <c r="D77" s="486">
        <v>0.76780323122775485</v>
      </c>
      <c r="E77" s="487">
        <v>0.63147296020507804</v>
      </c>
      <c r="F77" s="486">
        <v>0.48211770356042416</v>
      </c>
      <c r="G77" s="487">
        <v>0.58078525024414063</v>
      </c>
      <c r="H77" s="487">
        <v>0.66972686157226557</v>
      </c>
      <c r="I77" s="487">
        <v>0.59209891723632802</v>
      </c>
      <c r="J77" s="487">
        <v>0.32606167541503905</v>
      </c>
      <c r="K77" s="487">
        <v>0.52985024475097653</v>
      </c>
      <c r="L77" s="487">
        <v>0.19393770248413086</v>
      </c>
      <c r="M77" s="481">
        <v>0.6238566259261269</v>
      </c>
      <c r="N77" s="481">
        <v>0.6238566259261269</v>
      </c>
      <c r="O77" s="486">
        <v>0.6238566259261269</v>
      </c>
      <c r="P77" s="486">
        <v>0.85522846966203858</v>
      </c>
      <c r="Q77" s="488">
        <f t="shared" si="12"/>
        <v>0.73954254779408268</v>
      </c>
      <c r="R77" s="487">
        <f t="shared" si="13"/>
        <v>0.85522846966203858</v>
      </c>
      <c r="S77" s="489">
        <v>0.87822919921874998</v>
      </c>
      <c r="T77" s="487">
        <f t="shared" si="21"/>
        <v>1.0551042835349038</v>
      </c>
      <c r="U77" s="487">
        <v>0</v>
      </c>
      <c r="V77" s="489">
        <f t="shared" si="14"/>
        <v>0.76970562269583476</v>
      </c>
      <c r="W77" s="489">
        <f t="shared" si="15"/>
        <v>0.68418277572963093</v>
      </c>
      <c r="X77" s="489">
        <f t="shared" si="16"/>
        <v>0.598659928763427</v>
      </c>
      <c r="Y77" s="489">
        <f t="shared" si="17"/>
        <v>0.89798989314514055</v>
      </c>
      <c r="Z77" s="489">
        <f t="shared" si="18"/>
        <v>1.1403046262160514</v>
      </c>
      <c r="AA77" s="487">
        <v>3.0790979132401315</v>
      </c>
      <c r="AB77" s="485">
        <v>1.0334307861328125</v>
      </c>
      <c r="AC77" s="485">
        <v>1.0334307861328125</v>
      </c>
      <c r="AD77" s="489">
        <f t="shared" si="19"/>
        <v>0.96056318664550777</v>
      </c>
      <c r="AE77" s="489">
        <f t="shared" si="20"/>
        <v>0.66395334648840176</v>
      </c>
    </row>
    <row r="78" spans="1:31" x14ac:dyDescent="0.2">
      <c r="A78" s="485">
        <v>0.98484873453776034</v>
      </c>
      <c r="B78" s="485">
        <f t="shared" si="11"/>
        <v>0.90052378121837895</v>
      </c>
      <c r="C78" s="486">
        <v>1.0423956223176467</v>
      </c>
      <c r="D78" s="486">
        <v>0.75865194011911119</v>
      </c>
      <c r="E78" s="487">
        <v>0.62329415039062508</v>
      </c>
      <c r="F78" s="486">
        <v>0.47482290724124759</v>
      </c>
      <c r="G78" s="487">
        <v>0.57318196350097661</v>
      </c>
      <c r="H78" s="487">
        <v>0.66097531127929687</v>
      </c>
      <c r="I78" s="487">
        <v>0.58433358886718756</v>
      </c>
      <c r="J78" s="487">
        <v>0.32177787384033202</v>
      </c>
      <c r="K78" s="487">
        <v>0.52288902648925784</v>
      </c>
      <c r="L78" s="487">
        <v>0.19138531005859374</v>
      </c>
      <c r="M78" s="481">
        <v>0.61648560567288624</v>
      </c>
      <c r="N78" s="481">
        <v>0.61648560567288624</v>
      </c>
      <c r="O78" s="486">
        <v>0.61648560567288624</v>
      </c>
      <c r="P78" s="486">
        <v>0.84661324762858037</v>
      </c>
      <c r="Q78" s="488">
        <f t="shared" si="12"/>
        <v>0.7315494266507333</v>
      </c>
      <c r="R78" s="487">
        <f t="shared" si="13"/>
        <v>0.84661324762858037</v>
      </c>
      <c r="S78" s="489">
        <v>0.86976572265625007</v>
      </c>
      <c r="T78" s="487">
        <f t="shared" si="21"/>
        <v>1.0423956223176467</v>
      </c>
      <c r="U78" s="487">
        <v>0</v>
      </c>
      <c r="V78" s="489">
        <f t="shared" si="14"/>
        <v>0.76195192286572233</v>
      </c>
      <c r="W78" s="489">
        <f t="shared" si="15"/>
        <v>0.67729059810286429</v>
      </c>
      <c r="X78" s="489">
        <f t="shared" si="16"/>
        <v>0.59262927334000626</v>
      </c>
      <c r="Y78" s="489">
        <f t="shared" si="17"/>
        <v>0.88894391001000939</v>
      </c>
      <c r="Z78" s="489">
        <f t="shared" si="18"/>
        <v>1.1288176635047737</v>
      </c>
      <c r="AA78" s="487">
        <v>3.0404542814555922</v>
      </c>
      <c r="AB78" s="485">
        <v>1.0212103881835937</v>
      </c>
      <c r="AC78" s="485">
        <v>1.0212103881835937</v>
      </c>
      <c r="AD78" s="489">
        <f t="shared" si="19"/>
        <v>0.95130625915527356</v>
      </c>
      <c r="AE78" s="489">
        <f t="shared" si="20"/>
        <v>0.65755484187070423</v>
      </c>
    </row>
    <row r="79" spans="1:31" x14ac:dyDescent="0.2">
      <c r="A79" s="485">
        <v>0.97212239583333337</v>
      </c>
      <c r="B79" s="485">
        <f t="shared" si="11"/>
        <v>0.8896922145144075</v>
      </c>
      <c r="C79" s="486">
        <v>1.0298027877279754</v>
      </c>
      <c r="D79" s="486">
        <v>0.74958164130083949</v>
      </c>
      <c r="E79" s="487">
        <v>0.61532444946289055</v>
      </c>
      <c r="F79" s="486">
        <v>0.46759976404313353</v>
      </c>
      <c r="G79" s="487">
        <v>0.56577523437499999</v>
      </c>
      <c r="H79" s="487">
        <v>0.65244950622558595</v>
      </c>
      <c r="I79" s="487">
        <v>0.57676931762695305</v>
      </c>
      <c r="J79" s="487">
        <v>0.31760513916015626</v>
      </c>
      <c r="K79" s="487">
        <v>0.51610832153320307</v>
      </c>
      <c r="L79" s="487">
        <v>0.18889924102783201</v>
      </c>
      <c r="M79" s="481">
        <v>0.61015667615117775</v>
      </c>
      <c r="N79" s="481">
        <v>0.61015667615117775</v>
      </c>
      <c r="O79" s="486">
        <v>0.61015667615117775</v>
      </c>
      <c r="P79" s="486">
        <v>0.83805811448815182</v>
      </c>
      <c r="Q79" s="488">
        <f t="shared" si="12"/>
        <v>0.72410739531966484</v>
      </c>
      <c r="R79" s="487">
        <f t="shared" si="13"/>
        <v>0.83805811448815182</v>
      </c>
      <c r="S79" s="489">
        <v>0.86148759765625005</v>
      </c>
      <c r="T79" s="487">
        <f t="shared" si="21"/>
        <v>1.0298027877279754</v>
      </c>
      <c r="U79" s="487">
        <v>0</v>
      </c>
      <c r="V79" s="489">
        <f t="shared" si="14"/>
        <v>0.75425230303933666</v>
      </c>
      <c r="W79" s="489">
        <f t="shared" si="15"/>
        <v>0.6704464915905215</v>
      </c>
      <c r="X79" s="489">
        <f t="shared" si="16"/>
        <v>0.58664068014170623</v>
      </c>
      <c r="Y79" s="489">
        <f t="shared" si="17"/>
        <v>0.8799610202125594</v>
      </c>
      <c r="Z79" s="489">
        <f t="shared" si="18"/>
        <v>1.1174108193175358</v>
      </c>
      <c r="AA79" s="487">
        <v>3.002768734580592</v>
      </c>
      <c r="AB79" s="485">
        <v>1.0092896118164063</v>
      </c>
      <c r="AC79" s="485">
        <v>1.0092896118164063</v>
      </c>
      <c r="AD79" s="489">
        <f t="shared" si="19"/>
        <v>0.9422520599365235</v>
      </c>
      <c r="AE79" s="489">
        <f t="shared" si="20"/>
        <v>0.65129646558204446</v>
      </c>
    </row>
    <row r="80" spans="1:31" x14ac:dyDescent="0.2">
      <c r="A80" s="485">
        <v>0.95972066243489573</v>
      </c>
      <c r="B80" s="485">
        <f t="shared" si="11"/>
        <v>0.87946591150356102</v>
      </c>
      <c r="C80" s="486">
        <v>1.0179149125667284</v>
      </c>
      <c r="D80" s="486">
        <v>0.74101691044039375</v>
      </c>
      <c r="E80" s="487">
        <v>0.60755598327636717</v>
      </c>
      <c r="F80" s="486">
        <v>0.4607857837731249</v>
      </c>
      <c r="G80" s="487">
        <v>0.55855742553710941</v>
      </c>
      <c r="H80" s="487">
        <v>0.64414086181640628</v>
      </c>
      <c r="I80" s="487">
        <v>0.56939828857421881</v>
      </c>
      <c r="J80" s="487">
        <v>0.31353923828125002</v>
      </c>
      <c r="K80" s="487">
        <v>0.50950126220703118</v>
      </c>
      <c r="L80" s="487">
        <v>0.18647692001342772</v>
      </c>
      <c r="M80" s="481">
        <v>0.60417163515283578</v>
      </c>
      <c r="N80" s="481">
        <v>0.60417163515283578</v>
      </c>
      <c r="O80" s="486">
        <v>0.60417163515283578</v>
      </c>
      <c r="P80" s="486">
        <v>0.82996490698116565</v>
      </c>
      <c r="Q80" s="488">
        <f t="shared" si="12"/>
        <v>0.71706827106700066</v>
      </c>
      <c r="R80" s="487">
        <f t="shared" si="13"/>
        <v>0.82996490698116565</v>
      </c>
      <c r="S80" s="489">
        <v>0.85338847656250005</v>
      </c>
      <c r="T80" s="487">
        <f t="shared" si="21"/>
        <v>1.0179149125667284</v>
      </c>
      <c r="U80" s="487">
        <v>0</v>
      </c>
      <c r="V80" s="489">
        <f t="shared" si="14"/>
        <v>0.74696841628304911</v>
      </c>
      <c r="W80" s="489">
        <f t="shared" si="15"/>
        <v>0.66397192558493257</v>
      </c>
      <c r="X80" s="489">
        <f t="shared" si="16"/>
        <v>0.58097543488681591</v>
      </c>
      <c r="Y80" s="489">
        <f t="shared" si="17"/>
        <v>0.87146315233022398</v>
      </c>
      <c r="Z80" s="489">
        <f t="shared" si="18"/>
        <v>1.1066198759748875</v>
      </c>
      <c r="AA80" s="487">
        <v>2.9660058850740132</v>
      </c>
      <c r="AB80" s="485">
        <v>0.99765734863281252</v>
      </c>
      <c r="AC80" s="485">
        <v>0.99765734863281252</v>
      </c>
      <c r="AD80" s="489">
        <f t="shared" si="19"/>
        <v>0.93339364624023446</v>
      </c>
      <c r="AE80" s="489">
        <f t="shared" si="20"/>
        <v>0.64517341870704437</v>
      </c>
    </row>
    <row r="81" spans="1:31" x14ac:dyDescent="0.2">
      <c r="A81" s="485">
        <v>0.94763132731119781</v>
      </c>
      <c r="B81" s="485">
        <f t="shared" si="11"/>
        <v>0.86948602017257492</v>
      </c>
      <c r="C81" s="486">
        <v>1.0063147000571573</v>
      </c>
      <c r="D81" s="486">
        <v>0.73265734028799245</v>
      </c>
      <c r="E81" s="487">
        <v>0.59998123291015626</v>
      </c>
      <c r="F81" s="486">
        <v>0.4541413536310317</v>
      </c>
      <c r="G81" s="487">
        <v>0.55152143249511709</v>
      </c>
      <c r="H81" s="487">
        <v>0.63604108947753901</v>
      </c>
      <c r="I81" s="487">
        <v>0.56221333801269535</v>
      </c>
      <c r="J81" s="487">
        <v>0.30957611572265625</v>
      </c>
      <c r="K81" s="487">
        <v>0.50306115844726562</v>
      </c>
      <c r="L81" s="487">
        <v>0.1841159196472168</v>
      </c>
      <c r="M81" s="481">
        <v>0.59832137135968522</v>
      </c>
      <c r="N81" s="481">
        <v>0.59832137135968522</v>
      </c>
      <c r="O81" s="486">
        <v>0.59832137135968522</v>
      </c>
      <c r="P81" s="486">
        <v>0.82205116328940697</v>
      </c>
      <c r="Q81" s="488">
        <f t="shared" si="12"/>
        <v>0.71018626732454604</v>
      </c>
      <c r="R81" s="487">
        <f t="shared" si="13"/>
        <v>0.82205116328940697</v>
      </c>
      <c r="S81" s="489">
        <v>0.84546230468750005</v>
      </c>
      <c r="T81" s="487">
        <f t="shared" si="21"/>
        <v>1.0063147000571573</v>
      </c>
      <c r="U81" s="487">
        <v>0</v>
      </c>
      <c r="V81" s="489">
        <f t="shared" si="14"/>
        <v>0.7398460469604663</v>
      </c>
      <c r="W81" s="489">
        <f t="shared" si="15"/>
        <v>0.65764093063152562</v>
      </c>
      <c r="X81" s="489">
        <f t="shared" si="16"/>
        <v>0.57543581430258484</v>
      </c>
      <c r="Y81" s="489">
        <f t="shared" si="17"/>
        <v>0.86315372145387737</v>
      </c>
      <c r="Z81" s="489">
        <f t="shared" si="18"/>
        <v>1.0960682177192091</v>
      </c>
      <c r="AA81" s="487">
        <v>2.9301320929276318</v>
      </c>
      <c r="AB81" s="485">
        <v>0.98630310058593751</v>
      </c>
      <c r="AC81" s="485">
        <v>0.98630310058593751</v>
      </c>
      <c r="AD81" s="489">
        <f t="shared" si="19"/>
        <v>0.9247243957519532</v>
      </c>
      <c r="AE81" s="489">
        <f t="shared" si="20"/>
        <v>0.63918112381872827</v>
      </c>
    </row>
    <row r="82" spans="1:31" x14ac:dyDescent="0.2">
      <c r="A82" s="485">
        <v>0.93584279378255208</v>
      </c>
      <c r="B82" s="485">
        <f t="shared" si="11"/>
        <v>0.85957860234271188</v>
      </c>
      <c r="C82" s="486">
        <v>0.99479988973530131</v>
      </c>
      <c r="D82" s="486">
        <v>0.72435731495012234</v>
      </c>
      <c r="E82" s="487">
        <v>0.59259297546386724</v>
      </c>
      <c r="F82" s="486">
        <v>0.44755040182127337</v>
      </c>
      <c r="G82" s="487">
        <v>0.54466050598144533</v>
      </c>
      <c r="H82" s="487">
        <v>0.62814249267578126</v>
      </c>
      <c r="I82" s="487">
        <v>0.55520742065429685</v>
      </c>
      <c r="J82" s="487">
        <v>0.30571189361572265</v>
      </c>
      <c r="K82" s="487">
        <v>0.49678185302734379</v>
      </c>
      <c r="L82" s="487">
        <v>0.18181396057128907</v>
      </c>
      <c r="M82" s="481">
        <v>0.59250441672113985</v>
      </c>
      <c r="N82" s="481">
        <v>0.59250441672113985</v>
      </c>
      <c r="O82" s="486">
        <v>0.59250441672113985</v>
      </c>
      <c r="P82" s="486">
        <v>0.81417980446754235</v>
      </c>
      <c r="Q82" s="488">
        <f t="shared" si="12"/>
        <v>0.70334211059434115</v>
      </c>
      <c r="R82" s="487">
        <f t="shared" si="13"/>
        <v>0.81417980446754235</v>
      </c>
      <c r="S82" s="489">
        <v>0.83770351562500012</v>
      </c>
      <c r="T82" s="487">
        <f t="shared" si="21"/>
        <v>0.99479988973530131</v>
      </c>
      <c r="U82" s="487">
        <v>0</v>
      </c>
      <c r="V82" s="489">
        <f t="shared" si="14"/>
        <v>0.73276182402078816</v>
      </c>
      <c r="W82" s="489">
        <f t="shared" si="15"/>
        <v>0.65134384357403396</v>
      </c>
      <c r="X82" s="489">
        <f t="shared" si="16"/>
        <v>0.56992586312727955</v>
      </c>
      <c r="Y82" s="489">
        <f t="shared" si="17"/>
        <v>0.8548887946909195</v>
      </c>
      <c r="Z82" s="489">
        <f t="shared" si="18"/>
        <v>1.0855730726233899</v>
      </c>
      <c r="AA82" s="487">
        <v>2.8951156841077301</v>
      </c>
      <c r="AB82" s="485">
        <v>0.97521691894531248</v>
      </c>
      <c r="AC82" s="485">
        <v>0.97521691894531248</v>
      </c>
      <c r="AD82" s="489">
        <f t="shared" si="19"/>
        <v>0.91623822021484391</v>
      </c>
      <c r="AE82" s="489">
        <f t="shared" si="20"/>
        <v>0.63331537263745685</v>
      </c>
    </row>
    <row r="83" spans="1:31" x14ac:dyDescent="0.2">
      <c r="A83" s="485">
        <v>0.92434387207031243</v>
      </c>
      <c r="B83" s="485">
        <f t="shared" si="11"/>
        <v>0.84990657838349204</v>
      </c>
      <c r="C83" s="486">
        <v>0.98355979507380864</v>
      </c>
      <c r="D83" s="486">
        <v>0.71625336169317555</v>
      </c>
      <c r="E83" s="487">
        <v>0.58538446166992186</v>
      </c>
      <c r="F83" s="486">
        <v>0.44112122983483254</v>
      </c>
      <c r="G83" s="487">
        <v>0.5379681335449219</v>
      </c>
      <c r="H83" s="487">
        <v>0.62043767089843749</v>
      </c>
      <c r="I83" s="487">
        <v>0.54837396484375001</v>
      </c>
      <c r="J83" s="487">
        <v>0.30194299011230469</v>
      </c>
      <c r="K83" s="487">
        <v>0.49065733673095707</v>
      </c>
      <c r="L83" s="487">
        <v>0.17956885223388672</v>
      </c>
      <c r="M83" s="481">
        <v>0.58681659932741226</v>
      </c>
      <c r="N83" s="481">
        <v>0.58681659932741226</v>
      </c>
      <c r="O83" s="486">
        <v>0.58681659932741226</v>
      </c>
      <c r="P83" s="486">
        <v>0.80648058402490752</v>
      </c>
      <c r="Q83" s="488">
        <f t="shared" si="12"/>
        <v>0.69664859167615989</v>
      </c>
      <c r="R83" s="487">
        <f t="shared" si="13"/>
        <v>0.80648058402490752</v>
      </c>
      <c r="S83" s="489">
        <v>0.83010654296874997</v>
      </c>
      <c r="T83" s="487">
        <f t="shared" si="21"/>
        <v>0.98355979507380864</v>
      </c>
      <c r="U83" s="487">
        <v>0</v>
      </c>
      <c r="V83" s="489">
        <f t="shared" si="14"/>
        <v>0.72583252562241674</v>
      </c>
      <c r="W83" s="489">
        <f t="shared" si="15"/>
        <v>0.64518446721992606</v>
      </c>
      <c r="X83" s="489">
        <f t="shared" si="16"/>
        <v>0.56453640881743528</v>
      </c>
      <c r="Y83" s="489">
        <f t="shared" si="17"/>
        <v>0.84680461322615286</v>
      </c>
      <c r="Z83" s="489">
        <f t="shared" si="18"/>
        <v>1.0753074453665434</v>
      </c>
      <c r="AA83" s="487">
        <v>2.860926295230263</v>
      </c>
      <c r="AB83" s="485">
        <v>0.96438916015624998</v>
      </c>
      <c r="AC83" s="485">
        <v>0.96438916015624998</v>
      </c>
      <c r="AD83" s="489">
        <f t="shared" si="19"/>
        <v>0.90792903137207026</v>
      </c>
      <c r="AE83" s="489">
        <f t="shared" si="20"/>
        <v>0.6275719568835908</v>
      </c>
    </row>
    <row r="84" spans="1:31" x14ac:dyDescent="0.2">
      <c r="A84" s="485">
        <v>0.91312408447265614</v>
      </c>
      <c r="B84" s="485">
        <f t="shared" si="11"/>
        <v>0.84045910676785029</v>
      </c>
      <c r="C84" s="486">
        <v>0.97258172424418921</v>
      </c>
      <c r="D84" s="486">
        <v>0.70833648929151138</v>
      </c>
      <c r="E84" s="487">
        <v>0.57834917907714845</v>
      </c>
      <c r="F84" s="486">
        <v>0.43537472099153302</v>
      </c>
      <c r="G84" s="487">
        <v>0.53143821716308592</v>
      </c>
      <c r="H84" s="487">
        <v>0.61291957885742188</v>
      </c>
      <c r="I84" s="487">
        <v>0.54170663574218758</v>
      </c>
      <c r="J84" s="487">
        <v>0.29826585296630859</v>
      </c>
      <c r="K84" s="487">
        <v>0.48468198516845701</v>
      </c>
      <c r="L84" s="487">
        <v>0.17737850769042968</v>
      </c>
      <c r="M84" s="481">
        <v>0.58125215489404514</v>
      </c>
      <c r="N84" s="481">
        <v>0.58125215489404514</v>
      </c>
      <c r="O84" s="486">
        <v>0.58125215489404514</v>
      </c>
      <c r="P84" s="486">
        <v>0.79894590391732312</v>
      </c>
      <c r="Q84" s="488">
        <f t="shared" si="12"/>
        <v>0.69009902940568413</v>
      </c>
      <c r="R84" s="487">
        <f t="shared" si="13"/>
        <v>0.79894590391732312</v>
      </c>
      <c r="S84" s="489">
        <v>0.82266611328125006</v>
      </c>
      <c r="T84" s="487">
        <f t="shared" si="21"/>
        <v>0.97258172424418921</v>
      </c>
      <c r="U84" s="487">
        <v>0</v>
      </c>
      <c r="V84" s="489">
        <f t="shared" si="14"/>
        <v>0.71905131352559082</v>
      </c>
      <c r="W84" s="489">
        <f t="shared" si="15"/>
        <v>0.63915672313385852</v>
      </c>
      <c r="X84" s="489">
        <f t="shared" si="16"/>
        <v>0.55926213274212611</v>
      </c>
      <c r="Y84" s="489">
        <f t="shared" si="17"/>
        <v>0.83889319911318927</v>
      </c>
      <c r="Z84" s="489">
        <f t="shared" si="18"/>
        <v>1.0652612052230974</v>
      </c>
      <c r="AA84" s="487">
        <v>2.8275348735608552</v>
      </c>
      <c r="AB84" s="485">
        <v>0.9538108520507812</v>
      </c>
      <c r="AC84" s="485">
        <v>0.9538108520507812</v>
      </c>
      <c r="AD84" s="489">
        <f t="shared" si="19"/>
        <v>0.89979106140136722</v>
      </c>
      <c r="AE84" s="489">
        <f t="shared" si="20"/>
        <v>0.62194688976589318</v>
      </c>
    </row>
    <row r="85" spans="1:31" x14ac:dyDescent="0.2">
      <c r="A85" s="485">
        <v>0.90217346191406245</v>
      </c>
      <c r="B85" s="485">
        <f t="shared" si="11"/>
        <v>0.83123067789420113</v>
      </c>
      <c r="C85" s="486">
        <v>0.96185921089621895</v>
      </c>
      <c r="D85" s="486">
        <v>0.70060214489218331</v>
      </c>
      <c r="E85" s="487">
        <v>0.571481029663086</v>
      </c>
      <c r="F85" s="486">
        <v>0.43050529700467371</v>
      </c>
      <c r="G85" s="487">
        <v>0.52506495483398441</v>
      </c>
      <c r="H85" s="487">
        <v>0.60558146728515627</v>
      </c>
      <c r="I85" s="487">
        <v>0.5351994537353516</v>
      </c>
      <c r="J85" s="487">
        <v>0.29467719635009765</v>
      </c>
      <c r="K85" s="487">
        <v>0.47885041076660156</v>
      </c>
      <c r="L85" s="487">
        <v>0.17524095840454101</v>
      </c>
      <c r="M85" s="481">
        <v>0.57580823361942124</v>
      </c>
      <c r="N85" s="481">
        <v>0.57580823361942124</v>
      </c>
      <c r="O85" s="486">
        <v>0.57580823361942124</v>
      </c>
      <c r="P85" s="486">
        <v>0.7915720450836361</v>
      </c>
      <c r="Q85" s="488">
        <f t="shared" si="12"/>
        <v>0.68369013935152867</v>
      </c>
      <c r="R85" s="487">
        <f t="shared" si="13"/>
        <v>0.7915720450836361</v>
      </c>
      <c r="S85" s="489">
        <v>0.81537739257812503</v>
      </c>
      <c r="T85" s="487">
        <f t="shared" si="21"/>
        <v>0.96185921089621895</v>
      </c>
      <c r="U85" s="487">
        <v>0</v>
      </c>
      <c r="V85" s="489">
        <f t="shared" si="14"/>
        <v>0.71241484057527249</v>
      </c>
      <c r="W85" s="489">
        <f t="shared" si="15"/>
        <v>0.63325763606690888</v>
      </c>
      <c r="X85" s="489">
        <f t="shared" si="16"/>
        <v>0.55410043155854527</v>
      </c>
      <c r="Y85" s="489">
        <f t="shared" si="17"/>
        <v>0.83115064733781785</v>
      </c>
      <c r="Z85" s="489">
        <f t="shared" si="18"/>
        <v>1.0554293934448482</v>
      </c>
      <c r="AA85" s="487">
        <v>2.7949138954564146</v>
      </c>
      <c r="AB85" s="485">
        <v>0.9434732666015625</v>
      </c>
      <c r="AC85" s="485">
        <v>0.9434732666015625</v>
      </c>
      <c r="AD85" s="489">
        <f t="shared" si="19"/>
        <v>0.8918190231323242</v>
      </c>
      <c r="AE85" s="489">
        <f t="shared" si="20"/>
        <v>0.61643651672572997</v>
      </c>
    </row>
    <row r="86" spans="1:31" x14ac:dyDescent="0.2">
      <c r="A86" s="485">
        <v>0.89148223876953125</v>
      </c>
      <c r="B86" s="485">
        <f t="shared" si="11"/>
        <v>0.8220658050376819</v>
      </c>
      <c r="C86" s="486">
        <v>0.95121153875849584</v>
      </c>
      <c r="D86" s="486">
        <v>0.69292007131686806</v>
      </c>
      <c r="E86" s="487">
        <v>0.56477403381347657</v>
      </c>
      <c r="F86" s="486">
        <v>0.42567558897885177</v>
      </c>
      <c r="G86" s="487">
        <v>0.51884266296386716</v>
      </c>
      <c r="H86" s="487">
        <v>0.5984169421386718</v>
      </c>
      <c r="I86" s="487">
        <v>0.52884679443359373</v>
      </c>
      <c r="J86" s="487">
        <v>0.29117385284423825</v>
      </c>
      <c r="K86" s="487">
        <v>0.47315749237060545</v>
      </c>
      <c r="L86" s="487">
        <v>0.17315429504394531</v>
      </c>
      <c r="M86" s="481">
        <v>0.57039345316422163</v>
      </c>
      <c r="N86" s="481">
        <v>0.57039345316422163</v>
      </c>
      <c r="O86" s="486">
        <v>0.57039345316422163</v>
      </c>
      <c r="P86" s="486">
        <v>0.78423535105628417</v>
      </c>
      <c r="Q86" s="488">
        <f t="shared" si="12"/>
        <v>0.67731440211025284</v>
      </c>
      <c r="R86" s="487">
        <f t="shared" si="13"/>
        <v>0.78423535105628417</v>
      </c>
      <c r="S86" s="489">
        <v>0.80823544921875001</v>
      </c>
      <c r="T86" s="487">
        <f t="shared" si="21"/>
        <v>0.95121153875849584</v>
      </c>
      <c r="U86" s="487">
        <v>0</v>
      </c>
      <c r="V86" s="489">
        <f t="shared" si="14"/>
        <v>0.70581181595065579</v>
      </c>
      <c r="W86" s="489">
        <f t="shared" si="15"/>
        <v>0.6273882808450274</v>
      </c>
      <c r="X86" s="489">
        <f t="shared" si="16"/>
        <v>0.54896474573939891</v>
      </c>
      <c r="Y86" s="489">
        <f t="shared" si="17"/>
        <v>0.82344711860909847</v>
      </c>
      <c r="Z86" s="489">
        <f t="shared" si="18"/>
        <v>1.0456471347417122</v>
      </c>
      <c r="AA86" s="487">
        <v>2.7630369294819079</v>
      </c>
      <c r="AB86" s="485">
        <v>0.93336822509765627</v>
      </c>
      <c r="AC86" s="485">
        <v>0.93336822509765627</v>
      </c>
      <c r="AD86" s="489">
        <f t="shared" si="19"/>
        <v>0.88400752258300785</v>
      </c>
      <c r="AE86" s="489">
        <f t="shared" si="20"/>
        <v>0.61103710937499978</v>
      </c>
    </row>
    <row r="87" spans="1:31" x14ac:dyDescent="0.2">
      <c r="A87" s="485">
        <v>0.88104146321614574</v>
      </c>
      <c r="B87" s="485">
        <f t="shared" si="11"/>
        <v>0.81325287711478456</v>
      </c>
      <c r="C87" s="486">
        <v>0.94097368809719439</v>
      </c>
      <c r="D87" s="486">
        <v>0.68553206613237472</v>
      </c>
      <c r="E87" s="487">
        <v>0.55822262634277342</v>
      </c>
      <c r="F87" s="486">
        <v>0.42103320752670348</v>
      </c>
      <c r="G87" s="487">
        <v>0.51276613159179685</v>
      </c>
      <c r="H87" s="487">
        <v>0.59141996459960933</v>
      </c>
      <c r="I87" s="487">
        <v>0.52264315185546872</v>
      </c>
      <c r="J87" s="487">
        <v>0.28775283264160156</v>
      </c>
      <c r="K87" s="487">
        <v>0.46759834564208985</v>
      </c>
      <c r="L87" s="487">
        <v>0.17111674148559569</v>
      </c>
      <c r="M87" s="481">
        <v>0.5651786500368009</v>
      </c>
      <c r="N87" s="481">
        <v>0.5651786500368009</v>
      </c>
      <c r="O87" s="486">
        <v>0.5651786500368009</v>
      </c>
      <c r="P87" s="486">
        <v>0.77716744389663062</v>
      </c>
      <c r="Q87" s="488">
        <f t="shared" si="12"/>
        <v>0.67117304696671576</v>
      </c>
      <c r="R87" s="487">
        <f t="shared" si="13"/>
        <v>0.77716744389663062</v>
      </c>
      <c r="S87" s="489">
        <v>0.80123579101562514</v>
      </c>
      <c r="T87" s="487">
        <f t="shared" si="21"/>
        <v>0.94097368809719439</v>
      </c>
      <c r="U87" s="487">
        <v>0</v>
      </c>
      <c r="V87" s="489">
        <f t="shared" si="14"/>
        <v>0.69945069950696759</v>
      </c>
      <c r="W87" s="489">
        <f t="shared" si="15"/>
        <v>0.62173395511730456</v>
      </c>
      <c r="X87" s="489">
        <f t="shared" si="16"/>
        <v>0.54401721072764142</v>
      </c>
      <c r="Y87" s="489">
        <f t="shared" si="17"/>
        <v>0.81602581609146219</v>
      </c>
      <c r="Z87" s="489">
        <f t="shared" si="18"/>
        <v>1.0362232585288409</v>
      </c>
      <c r="AA87" s="487">
        <v>2.7318788548519737</v>
      </c>
      <c r="AB87" s="485">
        <v>0.92348785400390621</v>
      </c>
      <c r="AC87" s="485">
        <v>0.92348785400390621</v>
      </c>
      <c r="AD87" s="489">
        <f t="shared" si="19"/>
        <v>0.87635164642333996</v>
      </c>
      <c r="AE87" s="489">
        <f t="shared" si="20"/>
        <v>0.60574527155820435</v>
      </c>
    </row>
    <row r="88" spans="1:31" x14ac:dyDescent="0.2">
      <c r="A88" s="485">
        <v>0.87084248860677071</v>
      </c>
      <c r="B88" s="485">
        <f t="shared" si="11"/>
        <v>0.80463709621570956</v>
      </c>
      <c r="C88" s="486">
        <v>0.93096575252126323</v>
      </c>
      <c r="D88" s="486">
        <v>0.67830843991015588</v>
      </c>
      <c r="E88" s="487">
        <v>0.55182147888183597</v>
      </c>
      <c r="F88" s="486">
        <v>0.41649644989132645</v>
      </c>
      <c r="G88" s="487">
        <v>0.50683032836914055</v>
      </c>
      <c r="H88" s="487">
        <v>0.58458473266601563</v>
      </c>
      <c r="I88" s="487">
        <v>0.51658331604003904</v>
      </c>
      <c r="J88" s="487">
        <v>0.28441123474121094</v>
      </c>
      <c r="K88" s="487">
        <v>0.46216826385498044</v>
      </c>
      <c r="L88" s="487">
        <v>0.16912658081054688</v>
      </c>
      <c r="M88" s="481">
        <v>0.56007279548607714</v>
      </c>
      <c r="N88" s="481">
        <v>0.56007279548607714</v>
      </c>
      <c r="O88" s="486">
        <v>0.56007279548607714</v>
      </c>
      <c r="P88" s="486">
        <v>0.77024512573778126</v>
      </c>
      <c r="Q88" s="488">
        <f t="shared" si="12"/>
        <v>0.66515896061192925</v>
      </c>
      <c r="R88" s="487">
        <f t="shared" si="13"/>
        <v>0.77024512573778126</v>
      </c>
      <c r="S88" s="489">
        <v>0.79437402343750008</v>
      </c>
      <c r="T88" s="487">
        <f t="shared" si="21"/>
        <v>0.93096575252126323</v>
      </c>
      <c r="U88" s="487">
        <v>0</v>
      </c>
      <c r="V88" s="489">
        <f t="shared" si="14"/>
        <v>0.69322061316400319</v>
      </c>
      <c r="W88" s="489">
        <f t="shared" si="15"/>
        <v>0.616196100590225</v>
      </c>
      <c r="X88" s="489">
        <f t="shared" si="16"/>
        <v>0.53917158801644682</v>
      </c>
      <c r="Y88" s="489">
        <f t="shared" si="17"/>
        <v>0.8087573820246704</v>
      </c>
      <c r="Z88" s="489">
        <f t="shared" si="18"/>
        <v>1.0269935009837083</v>
      </c>
      <c r="AA88" s="487">
        <v>2.7014154245476973</v>
      </c>
      <c r="AB88" s="485">
        <v>0.91382458496093755</v>
      </c>
      <c r="AC88" s="485">
        <v>0.91382458496093755</v>
      </c>
      <c r="AD88" s="489">
        <f t="shared" si="19"/>
        <v>0.86884658813476567</v>
      </c>
      <c r="AE88" s="489">
        <f t="shared" si="20"/>
        <v>0.6005576809493125</v>
      </c>
    </row>
    <row r="89" spans="1:31" x14ac:dyDescent="0.2">
      <c r="A89" s="485">
        <v>0.86087677001953122</v>
      </c>
      <c r="B89" s="485">
        <f t="shared" si="11"/>
        <v>0.79620978334915027</v>
      </c>
      <c r="C89" s="486">
        <v>0.92117758129294292</v>
      </c>
      <c r="D89" s="486">
        <v>0.67124198540535762</v>
      </c>
      <c r="E89" s="487">
        <v>0.54556544067382817</v>
      </c>
      <c r="F89" s="486">
        <v>0.41206060718890414</v>
      </c>
      <c r="G89" s="487">
        <v>0.50103028015136719</v>
      </c>
      <c r="H89" s="487">
        <v>0.57790562194824224</v>
      </c>
      <c r="I89" s="487">
        <v>0.51066237304687501</v>
      </c>
      <c r="J89" s="487">
        <v>0.28114639495849614</v>
      </c>
      <c r="K89" s="487">
        <v>0.45686286590576169</v>
      </c>
      <c r="L89" s="487">
        <v>0.16718217010498046</v>
      </c>
      <c r="M89" s="481">
        <v>0.55507124065500713</v>
      </c>
      <c r="N89" s="481">
        <v>0.55507124065500713</v>
      </c>
      <c r="O89" s="486">
        <v>0.55507124065500713</v>
      </c>
      <c r="P89" s="486">
        <v>0.76346224859122314</v>
      </c>
      <c r="Q89" s="488">
        <f t="shared" si="12"/>
        <v>0.65926674462311508</v>
      </c>
      <c r="R89" s="487">
        <f t="shared" si="13"/>
        <v>0.76346224859122314</v>
      </c>
      <c r="S89" s="489">
        <v>0.78764594726562498</v>
      </c>
      <c r="T89" s="487">
        <f t="shared" si="21"/>
        <v>0.92117758129294292</v>
      </c>
      <c r="U89" s="487">
        <v>0</v>
      </c>
      <c r="V89" s="489">
        <f t="shared" si="14"/>
        <v>0.68711602373210079</v>
      </c>
      <c r="W89" s="489">
        <f t="shared" si="15"/>
        <v>0.61076979887297855</v>
      </c>
      <c r="X89" s="489">
        <f t="shared" si="16"/>
        <v>0.53442357401385621</v>
      </c>
      <c r="Y89" s="489">
        <f t="shared" si="17"/>
        <v>0.80163536102078425</v>
      </c>
      <c r="Z89" s="489">
        <f t="shared" si="18"/>
        <v>1.0179496647882975</v>
      </c>
      <c r="AA89" s="487">
        <v>2.6716241390830593</v>
      </c>
      <c r="AB89" s="485">
        <v>0.90437121582031255</v>
      </c>
      <c r="AC89" s="485">
        <v>0.90437121582031255</v>
      </c>
      <c r="AD89" s="489">
        <f t="shared" si="19"/>
        <v>0.86148775482177731</v>
      </c>
      <c r="AE89" s="489">
        <f t="shared" si="20"/>
        <v>0.59547116288122826</v>
      </c>
    </row>
    <row r="90" spans="1:31" x14ac:dyDescent="0.2">
      <c r="A90" s="485">
        <v>0.85113662719726546</v>
      </c>
      <c r="B90" s="485">
        <f t="shared" si="11"/>
        <v>0.7879666968359117</v>
      </c>
      <c r="C90" s="486">
        <v>0.91160420049624769</v>
      </c>
      <c r="D90" s="486">
        <v>0.66432919317557571</v>
      </c>
      <c r="E90" s="487">
        <v>0.53944965698242187</v>
      </c>
      <c r="F90" s="486">
        <v>0.40772335192008885</v>
      </c>
      <c r="G90" s="487">
        <v>0.49536151702880854</v>
      </c>
      <c r="H90" s="487">
        <v>0.57137742248535162</v>
      </c>
      <c r="I90" s="487">
        <v>0.50487564575195309</v>
      </c>
      <c r="J90" s="487">
        <v>0.27795561950683595</v>
      </c>
      <c r="K90" s="487">
        <v>0.4516778890991211</v>
      </c>
      <c r="L90" s="487">
        <v>0.16528197006225584</v>
      </c>
      <c r="M90" s="481">
        <v>0.55017178098415886</v>
      </c>
      <c r="N90" s="481">
        <v>0.55017178098415886</v>
      </c>
      <c r="O90" s="486">
        <v>0.55017178098415886</v>
      </c>
      <c r="P90" s="486">
        <v>0.7568159266471074</v>
      </c>
      <c r="Q90" s="488">
        <f t="shared" si="12"/>
        <v>0.65349385381563319</v>
      </c>
      <c r="R90" s="487">
        <f t="shared" si="13"/>
        <v>0.7568159266471074</v>
      </c>
      <c r="S90" s="489">
        <v>0.7810474609375001</v>
      </c>
      <c r="T90" s="487">
        <f t="shared" si="21"/>
        <v>0.91160420049624769</v>
      </c>
      <c r="U90" s="487">
        <v>0</v>
      </c>
      <c r="V90" s="489">
        <f t="shared" si="14"/>
        <v>0.68113433398239664</v>
      </c>
      <c r="W90" s="489">
        <f t="shared" si="15"/>
        <v>0.60545274131768601</v>
      </c>
      <c r="X90" s="489">
        <f t="shared" si="16"/>
        <v>0.52977114865297514</v>
      </c>
      <c r="Y90" s="489">
        <f t="shared" si="17"/>
        <v>0.79465672297946266</v>
      </c>
      <c r="Z90" s="489">
        <f t="shared" si="18"/>
        <v>1.0090879021961432</v>
      </c>
      <c r="AA90" s="487">
        <v>2.6424824989720395</v>
      </c>
      <c r="AB90" s="485">
        <v>0.89512091064453125</v>
      </c>
      <c r="AC90" s="485">
        <v>0.89512091064453125</v>
      </c>
      <c r="AD90" s="489">
        <f t="shared" si="19"/>
        <v>0.85427066040039079</v>
      </c>
      <c r="AE90" s="489">
        <f t="shared" si="20"/>
        <v>0.59048261651632283</v>
      </c>
    </row>
    <row r="91" spans="1:31" x14ac:dyDescent="0.2">
      <c r="A91" s="485">
        <v>0.84161443074544251</v>
      </c>
      <c r="B91" s="485">
        <f t="shared" si="11"/>
        <v>0.77976954102392204</v>
      </c>
      <c r="C91" s="486">
        <v>0.90208495460690408</v>
      </c>
      <c r="D91" s="486">
        <v>0.65745412744094001</v>
      </c>
      <c r="E91" s="487">
        <v>0.53346950988769526</v>
      </c>
      <c r="F91" s="486">
        <v>0.40341183436050143</v>
      </c>
      <c r="G91" s="487">
        <v>0.48981959869384761</v>
      </c>
      <c r="H91" s="487">
        <v>0.56499504272460943</v>
      </c>
      <c r="I91" s="487">
        <v>0.49921857543945314</v>
      </c>
      <c r="J91" s="487">
        <v>0.27483645141601559</v>
      </c>
      <c r="K91" s="487">
        <v>0.44660924835205074</v>
      </c>
      <c r="L91" s="487">
        <v>0.1634244561767578</v>
      </c>
      <c r="M91" s="481">
        <v>0.5452924848807601</v>
      </c>
      <c r="N91" s="481">
        <v>0.5452924848807601</v>
      </c>
      <c r="O91" s="486">
        <v>0.5452924848807601</v>
      </c>
      <c r="P91" s="486">
        <v>0.75019510661696753</v>
      </c>
      <c r="Q91" s="488">
        <f t="shared" si="12"/>
        <v>0.64774379574886387</v>
      </c>
      <c r="R91" s="487">
        <f t="shared" si="13"/>
        <v>0.75019510661696753</v>
      </c>
      <c r="S91" s="489">
        <v>0.77457475585937496</v>
      </c>
      <c r="T91" s="487">
        <f t="shared" si="21"/>
        <v>0.90208495460690408</v>
      </c>
      <c r="U91" s="487">
        <v>0</v>
      </c>
      <c r="V91" s="489">
        <f t="shared" si="14"/>
        <v>0.67517559595527077</v>
      </c>
      <c r="W91" s="489">
        <f t="shared" si="15"/>
        <v>0.60015608529357412</v>
      </c>
      <c r="X91" s="489">
        <f t="shared" si="16"/>
        <v>0.52513657463187724</v>
      </c>
      <c r="Y91" s="489">
        <f t="shared" si="17"/>
        <v>0.78770486194781586</v>
      </c>
      <c r="Z91" s="489">
        <f t="shared" si="18"/>
        <v>1.0002601421559567</v>
      </c>
      <c r="AA91" s="487">
        <v>2.6139697522615131</v>
      </c>
      <c r="AB91" s="485">
        <v>0.88606707763671877</v>
      </c>
      <c r="AC91" s="485">
        <v>0.88606707763671877</v>
      </c>
      <c r="AD91" s="489">
        <f t="shared" si="19"/>
        <v>0.84719113922119138</v>
      </c>
      <c r="AE91" s="489">
        <f t="shared" si="20"/>
        <v>0.58558916250536908</v>
      </c>
    </row>
    <row r="92" spans="1:31" x14ac:dyDescent="0.2">
      <c r="A92" s="485">
        <v>0.83230285644531243</v>
      </c>
      <c r="B92" s="485">
        <f t="shared" si="11"/>
        <v>0.77213220471383925</v>
      </c>
      <c r="C92" s="486">
        <v>0.89321652563899379</v>
      </c>
      <c r="D92" s="486">
        <v>0.65104788378868472</v>
      </c>
      <c r="E92" s="487">
        <v>0.52762038146972645</v>
      </c>
      <c r="F92" s="486">
        <v>0.39939616890093904</v>
      </c>
      <c r="G92" s="487">
        <v>0.48440026245117185</v>
      </c>
      <c r="H92" s="487">
        <v>0.55875368713378903</v>
      </c>
      <c r="I92" s="487">
        <v>0.49368686981201176</v>
      </c>
      <c r="J92" s="487">
        <v>0.27178652252197266</v>
      </c>
      <c r="K92" s="487">
        <v>0.44165309539794922</v>
      </c>
      <c r="L92" s="487">
        <v>0.1616082371520996</v>
      </c>
      <c r="M92" s="481">
        <v>0.54073996592823936</v>
      </c>
      <c r="N92" s="481">
        <v>0.54073996592823936</v>
      </c>
      <c r="O92" s="486">
        <v>0.54073996592823936</v>
      </c>
      <c r="P92" s="486">
        <v>0.74401604413723077</v>
      </c>
      <c r="Q92" s="488">
        <f t="shared" si="12"/>
        <v>0.64237800503273501</v>
      </c>
      <c r="R92" s="487">
        <f t="shared" si="13"/>
        <v>0.74401604413723077</v>
      </c>
      <c r="S92" s="489">
        <v>0.76822412109375016</v>
      </c>
      <c r="T92" s="487">
        <f t="shared" si="21"/>
        <v>0.89321652563899379</v>
      </c>
      <c r="U92" s="487">
        <v>0</v>
      </c>
      <c r="V92" s="489">
        <f t="shared" si="14"/>
        <v>0.66961443972350776</v>
      </c>
      <c r="W92" s="489">
        <f t="shared" si="15"/>
        <v>0.59521283530978464</v>
      </c>
      <c r="X92" s="489">
        <f t="shared" si="16"/>
        <v>0.52081123089606152</v>
      </c>
      <c r="Y92" s="489">
        <f t="shared" si="17"/>
        <v>0.78121684634409239</v>
      </c>
      <c r="Z92" s="489">
        <f t="shared" si="18"/>
        <v>0.99202139218297436</v>
      </c>
      <c r="AA92" s="487">
        <v>2.5860658023231906</v>
      </c>
      <c r="AB92" s="485">
        <v>0.87720349121093755</v>
      </c>
      <c r="AC92" s="485">
        <v>0.87720349121093755</v>
      </c>
      <c r="AD92" s="489">
        <f t="shared" si="19"/>
        <v>0.84024513244628918</v>
      </c>
      <c r="AE92" s="489">
        <f t="shared" si="20"/>
        <v>0.58078799532860814</v>
      </c>
    </row>
    <row r="93" spans="1:31" x14ac:dyDescent="0.2">
      <c r="A93" s="485">
        <v>0.82319508870442704</v>
      </c>
      <c r="B93" s="485">
        <f t="shared" si="11"/>
        <v>0.76465286411029054</v>
      </c>
      <c r="C93" s="486">
        <v>0.8845322364559759</v>
      </c>
      <c r="D93" s="486">
        <v>0.6447734917646053</v>
      </c>
      <c r="E93" s="487">
        <v>0.5218981866455078</v>
      </c>
      <c r="F93" s="486">
        <v>0.39546491620636659</v>
      </c>
      <c r="G93" s="487">
        <v>0.47909954162597657</v>
      </c>
      <c r="H93" s="487">
        <v>0.55264867858886724</v>
      </c>
      <c r="I93" s="487">
        <v>0.48827638458251954</v>
      </c>
      <c r="J93" s="487">
        <v>0.2688035238647461</v>
      </c>
      <c r="K93" s="487">
        <v>0.43680572998046874</v>
      </c>
      <c r="L93" s="487">
        <v>0.15983193649291993</v>
      </c>
      <c r="M93" s="481">
        <v>0.53627536512212459</v>
      </c>
      <c r="N93" s="481">
        <v>0.53627536512212459</v>
      </c>
      <c r="O93" s="486">
        <v>0.53627536512212459</v>
      </c>
      <c r="P93" s="486">
        <v>0.73795472593765776</v>
      </c>
      <c r="Q93" s="488">
        <f t="shared" si="12"/>
        <v>0.63711504552989118</v>
      </c>
      <c r="R93" s="487">
        <f t="shared" si="13"/>
        <v>0.73795472593765776</v>
      </c>
      <c r="S93" s="489">
        <v>0.76199199218750002</v>
      </c>
      <c r="T93" s="487">
        <f t="shared" si="21"/>
        <v>0.8845322364559759</v>
      </c>
      <c r="U93" s="487">
        <v>0</v>
      </c>
      <c r="V93" s="489">
        <f t="shared" si="14"/>
        <v>0.66415925334389203</v>
      </c>
      <c r="W93" s="489">
        <f t="shared" si="15"/>
        <v>0.59036378075012619</v>
      </c>
      <c r="X93" s="489">
        <f t="shared" si="16"/>
        <v>0.51656830815636046</v>
      </c>
      <c r="Y93" s="489">
        <f t="shared" si="17"/>
        <v>0.77485246223454074</v>
      </c>
      <c r="Z93" s="489">
        <f t="shared" si="18"/>
        <v>0.98393963458354372</v>
      </c>
      <c r="AA93" s="487">
        <v>2.5587509894120064</v>
      </c>
      <c r="AB93" s="485">
        <v>0.86852404785156245</v>
      </c>
      <c r="AC93" s="485">
        <v>0.86852404785156245</v>
      </c>
      <c r="AD93" s="489">
        <f t="shared" si="19"/>
        <v>0.83342874145507817</v>
      </c>
      <c r="AE93" s="489">
        <f t="shared" si="20"/>
        <v>0.57607642021048089</v>
      </c>
    </row>
    <row r="94" spans="1:31" x14ac:dyDescent="0.2">
      <c r="A94" s="485">
        <v>0.81428446451822911</v>
      </c>
      <c r="B94" s="485">
        <f t="shared" si="11"/>
        <v>0.7570764852655385</v>
      </c>
      <c r="C94" s="486">
        <v>0.87573593838854946</v>
      </c>
      <c r="D94" s="486">
        <v>0.63841703214252754</v>
      </c>
      <c r="E94" s="487">
        <v>0.51629878112792971</v>
      </c>
      <c r="F94" s="486">
        <v>0.39148397079984965</v>
      </c>
      <c r="G94" s="487">
        <v>0.47391355834960935</v>
      </c>
      <c r="H94" s="487">
        <v>0.54667563598632807</v>
      </c>
      <c r="I94" s="487">
        <v>0.48298318267822266</v>
      </c>
      <c r="J94" s="487">
        <v>0.26588529449462889</v>
      </c>
      <c r="K94" s="487">
        <v>0.43206359985351561</v>
      </c>
      <c r="L94" s="487">
        <v>0.15809426651000977</v>
      </c>
      <c r="M94" s="481">
        <v>0.53174662256376448</v>
      </c>
      <c r="N94" s="481">
        <v>0.53174662256376448</v>
      </c>
      <c r="O94" s="486">
        <v>0.53174662256376448</v>
      </c>
      <c r="P94" s="486">
        <v>0.73180477001843502</v>
      </c>
      <c r="Q94" s="488">
        <f t="shared" si="12"/>
        <v>0.63177569629109975</v>
      </c>
      <c r="R94" s="487">
        <f t="shared" si="13"/>
        <v>0.73180477001843502</v>
      </c>
      <c r="S94" s="489">
        <v>0.75587490234374999</v>
      </c>
      <c r="T94" s="487">
        <f t="shared" si="21"/>
        <v>0.87573593838854946</v>
      </c>
      <c r="U94" s="487">
        <v>0</v>
      </c>
      <c r="V94" s="489">
        <f t="shared" si="14"/>
        <v>0.65862429301659153</v>
      </c>
      <c r="W94" s="489">
        <f t="shared" si="15"/>
        <v>0.58544381601474804</v>
      </c>
      <c r="X94" s="489">
        <f t="shared" si="16"/>
        <v>0.51226333901290444</v>
      </c>
      <c r="Y94" s="489">
        <f t="shared" si="17"/>
        <v>0.76839500851935671</v>
      </c>
      <c r="Z94" s="489">
        <f t="shared" si="18"/>
        <v>0.97573969335791333</v>
      </c>
      <c r="AA94" s="487">
        <v>2.5320074013157896</v>
      </c>
      <c r="AB94" s="485">
        <v>0.86002301025390626</v>
      </c>
      <c r="AC94" s="485">
        <v>0.86002301025390626</v>
      </c>
      <c r="AD94" s="489">
        <f t="shared" si="19"/>
        <v>0.82673817443847653</v>
      </c>
      <c r="AE94" s="489">
        <f t="shared" si="20"/>
        <v>0.5714518162048966</v>
      </c>
    </row>
    <row r="95" spans="1:31" x14ac:dyDescent="0.2">
      <c r="A95" s="485">
        <v>0.80556462605794266</v>
      </c>
      <c r="B95" s="485">
        <f t="shared" si="11"/>
        <v>0.74965689012751424</v>
      </c>
      <c r="C95" s="486">
        <v>0.86712232534869838</v>
      </c>
      <c r="D95" s="486">
        <v>0.63219145490633022</v>
      </c>
      <c r="E95" s="487">
        <v>0.51081819824218744</v>
      </c>
      <c r="F95" s="486">
        <v>0.38758670567620468</v>
      </c>
      <c r="G95" s="487">
        <v>0.46883861236572266</v>
      </c>
      <c r="H95" s="487">
        <v>0.54083035583496086</v>
      </c>
      <c r="I95" s="487">
        <v>0.47780353424072264</v>
      </c>
      <c r="J95" s="487">
        <v>0.26302973266601559</v>
      </c>
      <c r="K95" s="487">
        <v>0.42742333038330077</v>
      </c>
      <c r="L95" s="487">
        <v>0.15639396911621092</v>
      </c>
      <c r="M95" s="481">
        <v>0.52730535419477731</v>
      </c>
      <c r="N95" s="481">
        <v>0.52730535419477731</v>
      </c>
      <c r="O95" s="486">
        <v>0.52730535419477731</v>
      </c>
      <c r="P95" s="486">
        <v>0.72577205772885789</v>
      </c>
      <c r="Q95" s="488">
        <f t="shared" si="12"/>
        <v>0.6265387059618176</v>
      </c>
      <c r="R95" s="487">
        <f t="shared" si="13"/>
        <v>0.72577205772885789</v>
      </c>
      <c r="S95" s="489">
        <v>0.74986962890625009</v>
      </c>
      <c r="T95" s="487">
        <f t="shared" si="21"/>
        <v>0.86712232534869838</v>
      </c>
      <c r="U95" s="487">
        <v>0</v>
      </c>
      <c r="V95" s="489">
        <f t="shared" si="14"/>
        <v>0.65319485195597216</v>
      </c>
      <c r="W95" s="489">
        <f t="shared" si="15"/>
        <v>0.58061764618308631</v>
      </c>
      <c r="X95" s="489">
        <f t="shared" si="16"/>
        <v>0.50804044041020047</v>
      </c>
      <c r="Y95" s="489">
        <f t="shared" si="17"/>
        <v>0.76206066061530087</v>
      </c>
      <c r="Z95" s="489">
        <f t="shared" si="18"/>
        <v>0.96769607697181059</v>
      </c>
      <c r="AA95" s="487">
        <v>2.5058169073807566</v>
      </c>
      <c r="AB95" s="485">
        <v>0.85169482421874998</v>
      </c>
      <c r="AC95" s="485">
        <v>0.85169482421874998</v>
      </c>
      <c r="AD95" s="489">
        <f t="shared" si="19"/>
        <v>0.82016990661621103</v>
      </c>
      <c r="AE95" s="489">
        <f t="shared" si="20"/>
        <v>0.5669117469394328</v>
      </c>
    </row>
    <row r="96" spans="1:31" x14ac:dyDescent="0.2">
      <c r="A96" s="485">
        <v>0.7970296223958333</v>
      </c>
      <c r="B96" s="485">
        <f t="shared" si="11"/>
        <v>0.74238756207067491</v>
      </c>
      <c r="C96" s="486">
        <v>0.8586837842226388</v>
      </c>
      <c r="D96" s="486">
        <v>0.62609133991871102</v>
      </c>
      <c r="E96" s="487">
        <v>0.50545270812988274</v>
      </c>
      <c r="F96" s="486">
        <v>0.3837696026712511</v>
      </c>
      <c r="G96" s="487">
        <v>0.46387124023437498</v>
      </c>
      <c r="H96" s="487">
        <v>0.53510869384765625</v>
      </c>
      <c r="I96" s="487">
        <v>0.47273376861572269</v>
      </c>
      <c r="J96" s="487">
        <v>0.26023488464355471</v>
      </c>
      <c r="K96" s="487">
        <v>0.42288166534423827</v>
      </c>
      <c r="L96" s="487">
        <v>0.15472984542846679</v>
      </c>
      <c r="M96" s="481">
        <v>0.52294803520029498</v>
      </c>
      <c r="N96" s="481">
        <v>0.52294803520029498</v>
      </c>
      <c r="O96" s="486">
        <v>0.52294803520029498</v>
      </c>
      <c r="P96" s="486">
        <v>0.7198519090777119</v>
      </c>
      <c r="Q96" s="488">
        <f t="shared" si="12"/>
        <v>0.62139997213900344</v>
      </c>
      <c r="R96" s="487">
        <f t="shared" si="13"/>
        <v>0.7198519090777119</v>
      </c>
      <c r="S96" s="489">
        <v>0.74397294921875012</v>
      </c>
      <c r="T96" s="487">
        <f t="shared" si="21"/>
        <v>0.8586837842226388</v>
      </c>
      <c r="U96" s="487">
        <v>0</v>
      </c>
      <c r="V96" s="489">
        <f t="shared" si="14"/>
        <v>0.64786671816994068</v>
      </c>
      <c r="W96" s="489">
        <f t="shared" si="15"/>
        <v>0.57588152726216957</v>
      </c>
      <c r="X96" s="489">
        <f t="shared" si="16"/>
        <v>0.50389633635439834</v>
      </c>
      <c r="Y96" s="489">
        <f t="shared" si="17"/>
        <v>0.75584450453159746</v>
      </c>
      <c r="Z96" s="489">
        <f t="shared" si="18"/>
        <v>0.95980254543694921</v>
      </c>
      <c r="AA96" s="487">
        <v>2.480162687602796</v>
      </c>
      <c r="AB96" s="485">
        <v>0.84353424072265626</v>
      </c>
      <c r="AC96" s="485">
        <v>0.84353424072265626</v>
      </c>
      <c r="AD96" s="489">
        <f t="shared" si="19"/>
        <v>0.81372041320800792</v>
      </c>
      <c r="AE96" s="489">
        <f t="shared" si="20"/>
        <v>0.56245377604166646</v>
      </c>
    </row>
    <row r="97" spans="1:31" x14ac:dyDescent="0.2">
      <c r="A97" s="485">
        <v>0.78867350260416658</v>
      </c>
      <c r="B97" s="485">
        <f t="shared" si="11"/>
        <v>0.73526548841989525</v>
      </c>
      <c r="C97" s="486">
        <v>0.85041678593309944</v>
      </c>
      <c r="D97" s="486">
        <v>0.62011419090669118</v>
      </c>
      <c r="E97" s="487">
        <v>0.50019881774902342</v>
      </c>
      <c r="F97" s="486">
        <v>0.38003101626361313</v>
      </c>
      <c r="G97" s="487">
        <v>0.45900797851562497</v>
      </c>
      <c r="H97" s="487">
        <v>0.52950680175781251</v>
      </c>
      <c r="I97" s="487">
        <v>0.46777048156738277</v>
      </c>
      <c r="J97" s="487">
        <v>0.25749876708984376</v>
      </c>
      <c r="K97" s="487">
        <v>0.41843549652099604</v>
      </c>
      <c r="L97" s="487">
        <v>0.15310075576782226</v>
      </c>
      <c r="M97" s="481">
        <v>0.51867309038828846</v>
      </c>
      <c r="N97" s="481">
        <v>0.51867309038828846</v>
      </c>
      <c r="O97" s="486">
        <v>0.51867309038828846</v>
      </c>
      <c r="P97" s="486">
        <v>0.71404225460737603</v>
      </c>
      <c r="Q97" s="488">
        <f t="shared" si="12"/>
        <v>0.61635767249783224</v>
      </c>
      <c r="R97" s="487">
        <f t="shared" si="13"/>
        <v>0.71404225460737603</v>
      </c>
      <c r="S97" s="489">
        <v>0.73818183593750009</v>
      </c>
      <c r="T97" s="487">
        <f t="shared" si="21"/>
        <v>0.85041678593309944</v>
      </c>
      <c r="U97" s="487">
        <v>0</v>
      </c>
      <c r="V97" s="489">
        <f t="shared" si="14"/>
        <v>0.64263802914663848</v>
      </c>
      <c r="W97" s="489">
        <f t="shared" si="15"/>
        <v>0.57123380368590082</v>
      </c>
      <c r="X97" s="489">
        <f t="shared" si="16"/>
        <v>0.49982957822516316</v>
      </c>
      <c r="Y97" s="489">
        <f t="shared" si="17"/>
        <v>0.74974436733774497</v>
      </c>
      <c r="Z97" s="489">
        <f t="shared" si="18"/>
        <v>0.95205633947650126</v>
      </c>
      <c r="AA97" s="487">
        <v>2.4550281404194081</v>
      </c>
      <c r="AB97" s="485">
        <v>0.83553619384765621</v>
      </c>
      <c r="AC97" s="485">
        <v>0.83553619384765621</v>
      </c>
      <c r="AD97" s="489">
        <f t="shared" si="19"/>
        <v>0.80738638305664068</v>
      </c>
      <c r="AE97" s="489">
        <f t="shared" si="20"/>
        <v>0.55807561479810974</v>
      </c>
    </row>
    <row r="98" spans="1:31" x14ac:dyDescent="0.2">
      <c r="A98" s="485">
        <v>0.78049077351888019</v>
      </c>
      <c r="B98" s="485">
        <f t="shared" si="11"/>
        <v>0.7281717443203668</v>
      </c>
      <c r="C98" s="486">
        <v>0.84218325995083487</v>
      </c>
      <c r="D98" s="486">
        <v>0.61416022868989861</v>
      </c>
      <c r="E98" s="487">
        <v>0.49505297485351557</v>
      </c>
      <c r="F98" s="486">
        <v>0.37630846405576868</v>
      </c>
      <c r="G98" s="487">
        <v>0.4542456301879883</v>
      </c>
      <c r="H98" s="487">
        <v>0.52402100891113279</v>
      </c>
      <c r="I98" s="487">
        <v>0.46291029846191406</v>
      </c>
      <c r="J98" s="487">
        <v>0.25481957427978519</v>
      </c>
      <c r="K98" s="487">
        <v>0.41408183410644528</v>
      </c>
      <c r="L98" s="487">
        <v>0.1515056196594238</v>
      </c>
      <c r="M98" s="481">
        <v>0.51440933138944378</v>
      </c>
      <c r="N98" s="481">
        <v>0.51440933138944378</v>
      </c>
      <c r="O98" s="486">
        <v>0.51440933138944378</v>
      </c>
      <c r="P98" s="486">
        <v>0.70824641030636848</v>
      </c>
      <c r="Q98" s="488">
        <f t="shared" si="12"/>
        <v>0.61132787084790619</v>
      </c>
      <c r="R98" s="487">
        <f t="shared" si="13"/>
        <v>0.70824641030636848</v>
      </c>
      <c r="S98" s="489">
        <v>0.73249335937500004</v>
      </c>
      <c r="T98" s="487">
        <f t="shared" si="21"/>
        <v>0.84218325995083487</v>
      </c>
      <c r="U98" s="487">
        <v>0</v>
      </c>
      <c r="V98" s="489">
        <f t="shared" si="14"/>
        <v>0.63742176927573169</v>
      </c>
      <c r="W98" s="489">
        <f t="shared" si="15"/>
        <v>0.56659712824509478</v>
      </c>
      <c r="X98" s="489">
        <f t="shared" si="16"/>
        <v>0.49577248721445788</v>
      </c>
      <c r="Y98" s="489">
        <f t="shared" si="17"/>
        <v>0.74365873082168688</v>
      </c>
      <c r="Z98" s="489">
        <f t="shared" si="18"/>
        <v>0.94432854707515801</v>
      </c>
      <c r="AA98" s="487">
        <v>2.430398193359375</v>
      </c>
      <c r="AB98" s="485">
        <v>0.82769567871093752</v>
      </c>
      <c r="AC98" s="485">
        <v>0.82769567871093752</v>
      </c>
      <c r="AD98" s="489">
        <f t="shared" si="19"/>
        <v>0.8011646118164063</v>
      </c>
      <c r="AE98" s="489">
        <f t="shared" si="20"/>
        <v>0.553775048324742</v>
      </c>
    </row>
    <row r="99" spans="1:31" x14ac:dyDescent="0.2">
      <c r="A99" s="485">
        <v>0.77247609456380195</v>
      </c>
      <c r="B99" s="485">
        <f t="shared" si="11"/>
        <v>0.72133086857024775</v>
      </c>
      <c r="C99" s="486">
        <v>0.83424378769735597</v>
      </c>
      <c r="D99" s="486">
        <v>0.60841794944313954</v>
      </c>
      <c r="E99" s="487">
        <v>0.49001195281982424</v>
      </c>
      <c r="F99" s="486">
        <v>0.37271970662014009</v>
      </c>
      <c r="G99" s="487">
        <v>0.44958108703613281</v>
      </c>
      <c r="H99" s="487">
        <v>0.51864770385742187</v>
      </c>
      <c r="I99" s="487">
        <v>0.45815005187988278</v>
      </c>
      <c r="J99" s="487">
        <v>0.25219558929443359</v>
      </c>
      <c r="K99" s="487">
        <v>0.40981780670166013</v>
      </c>
      <c r="L99" s="487">
        <v>0.14994337142944336</v>
      </c>
      <c r="M99" s="481">
        <v>0.51029199479298148</v>
      </c>
      <c r="N99" s="481">
        <v>0.51029199479298148</v>
      </c>
      <c r="O99" s="486">
        <v>0.51029199479298148</v>
      </c>
      <c r="P99" s="486">
        <v>0.70264828572496441</v>
      </c>
      <c r="Q99" s="488">
        <f t="shared" si="12"/>
        <v>0.60647014025897295</v>
      </c>
      <c r="R99" s="487">
        <f t="shared" si="13"/>
        <v>0.70264828572496441</v>
      </c>
      <c r="S99" s="489">
        <v>0.72690473632812502</v>
      </c>
      <c r="T99" s="487">
        <f t="shared" si="21"/>
        <v>0.83424378769735597</v>
      </c>
      <c r="U99" s="487">
        <v>0</v>
      </c>
      <c r="V99" s="489">
        <f t="shared" si="14"/>
        <v>0.63238345715246802</v>
      </c>
      <c r="W99" s="489">
        <f t="shared" si="15"/>
        <v>0.56211862857997152</v>
      </c>
      <c r="X99" s="489">
        <f t="shared" si="16"/>
        <v>0.49185380000747503</v>
      </c>
      <c r="Y99" s="489">
        <f t="shared" si="17"/>
        <v>0.73778070001121265</v>
      </c>
      <c r="Z99" s="489">
        <f t="shared" si="18"/>
        <v>0.93686438096661928</v>
      </c>
      <c r="AA99" s="487">
        <v>2.4062573370682565</v>
      </c>
      <c r="AB99" s="485">
        <v>0.8200081176757813</v>
      </c>
      <c r="AC99" s="485">
        <v>0.8200081176757813</v>
      </c>
      <c r="AD99" s="489">
        <f t="shared" si="19"/>
        <v>0.79505205535888679</v>
      </c>
      <c r="AE99" s="489">
        <f t="shared" si="20"/>
        <v>0.54954997248174375</v>
      </c>
    </row>
    <row r="100" spans="1:31" x14ac:dyDescent="0.2">
      <c r="A100" s="485">
        <v>0.76462432861328122</v>
      </c>
      <c r="B100" s="485">
        <f t="shared" si="11"/>
        <v>0.71462429267261829</v>
      </c>
      <c r="C100" s="486">
        <v>0.82646071661372023</v>
      </c>
      <c r="D100" s="486">
        <v>0.60278786873151635</v>
      </c>
      <c r="E100" s="487">
        <v>0.48507252502441406</v>
      </c>
      <c r="F100" s="486">
        <v>0.3692024573029552</v>
      </c>
      <c r="G100" s="487">
        <v>0.44501135925292967</v>
      </c>
      <c r="H100" s="487">
        <v>0.51338345275878905</v>
      </c>
      <c r="I100" s="487">
        <v>0.45348672241210936</v>
      </c>
      <c r="J100" s="487">
        <v>0.24962506561279296</v>
      </c>
      <c r="K100" s="487">
        <v>0.40564072052001954</v>
      </c>
      <c r="L100" s="487">
        <v>0.14841300460815429</v>
      </c>
      <c r="M100" s="481">
        <v>0.50625007783852882</v>
      </c>
      <c r="N100" s="481">
        <v>0.50625007783852882</v>
      </c>
      <c r="O100" s="486">
        <v>0.50625007783852882</v>
      </c>
      <c r="P100" s="486">
        <v>0.69715143969531979</v>
      </c>
      <c r="Q100" s="488">
        <f t="shared" si="12"/>
        <v>0.6017007587669243</v>
      </c>
      <c r="R100" s="487">
        <f t="shared" si="13"/>
        <v>0.69715143969531979</v>
      </c>
      <c r="S100" s="489">
        <v>0.72141318359375006</v>
      </c>
      <c r="T100" s="487">
        <f t="shared" si="21"/>
        <v>0.82646071661372023</v>
      </c>
      <c r="U100" s="487">
        <v>0</v>
      </c>
      <c r="V100" s="489">
        <f t="shared" si="14"/>
        <v>0.62743629572578785</v>
      </c>
      <c r="W100" s="489">
        <f t="shared" si="15"/>
        <v>0.55772115175625581</v>
      </c>
      <c r="X100" s="489">
        <f t="shared" si="16"/>
        <v>0.48800600778672382</v>
      </c>
      <c r="Y100" s="489">
        <f t="shared" si="17"/>
        <v>0.73200901168008581</v>
      </c>
      <c r="Z100" s="489">
        <f t="shared" si="18"/>
        <v>0.92953525292709305</v>
      </c>
      <c r="AA100" s="487">
        <v>2.3825913728412829</v>
      </c>
      <c r="AB100" s="485">
        <v>0.81246899414062501</v>
      </c>
      <c r="AC100" s="485">
        <v>0.81246899414062501</v>
      </c>
      <c r="AD100" s="489">
        <f t="shared" si="19"/>
        <v>0.78904566955566413</v>
      </c>
      <c r="AE100" s="489">
        <f t="shared" si="20"/>
        <v>0.54539828312929528</v>
      </c>
    </row>
    <row r="101" spans="1:31" x14ac:dyDescent="0.2">
      <c r="A101" s="485">
        <v>0.75693059285481767</v>
      </c>
      <c r="B101" s="485">
        <f t="shared" si="11"/>
        <v>0.7080466439382056</v>
      </c>
      <c r="C101" s="486">
        <v>0.81882777446949928</v>
      </c>
      <c r="D101" s="486">
        <v>0.59726551340691181</v>
      </c>
      <c r="E101" s="487">
        <v>0.48023167205810546</v>
      </c>
      <c r="F101" s="486">
        <v>0.36575382459802563</v>
      </c>
      <c r="G101" s="487">
        <v>0.44053360504150391</v>
      </c>
      <c r="H101" s="487">
        <v>0.50822499938964849</v>
      </c>
      <c r="I101" s="487">
        <v>0.44891734985351561</v>
      </c>
      <c r="J101" s="487">
        <v>0.2471064047241211</v>
      </c>
      <c r="K101" s="487">
        <v>0.40154791137695311</v>
      </c>
      <c r="L101" s="487">
        <v>0.14691357192993165</v>
      </c>
      <c r="M101" s="481">
        <v>0.50228065494203411</v>
      </c>
      <c r="N101" s="481">
        <v>0.50228065494203411</v>
      </c>
      <c r="O101" s="486">
        <v>0.50228065494203411</v>
      </c>
      <c r="P101" s="486">
        <v>0.69175197809955891</v>
      </c>
      <c r="Q101" s="488">
        <f t="shared" si="12"/>
        <v>0.59701631652079645</v>
      </c>
      <c r="R101" s="487">
        <f t="shared" si="13"/>
        <v>0.69175197809955891</v>
      </c>
      <c r="S101" s="489">
        <v>0.71601616210937502</v>
      </c>
      <c r="T101" s="487">
        <f t="shared" si="21"/>
        <v>0.81882777446949928</v>
      </c>
      <c r="U101" s="487">
        <v>0</v>
      </c>
      <c r="V101" s="489">
        <f t="shared" si="14"/>
        <v>0.62257678028960306</v>
      </c>
      <c r="W101" s="489">
        <f t="shared" si="15"/>
        <v>0.5534015824796471</v>
      </c>
      <c r="X101" s="489">
        <f t="shared" si="16"/>
        <v>0.4842263846696912</v>
      </c>
      <c r="Y101" s="489">
        <f t="shared" si="17"/>
        <v>0.726339577004537</v>
      </c>
      <c r="Z101" s="489">
        <f t="shared" si="18"/>
        <v>0.92233597079941188</v>
      </c>
      <c r="AA101" s="487">
        <v>2.3593861019736844</v>
      </c>
      <c r="AB101" s="485">
        <v>0.80507397460937502</v>
      </c>
      <c r="AC101" s="485">
        <v>0.80507397460937502</v>
      </c>
      <c r="AD101" s="489">
        <f t="shared" si="19"/>
        <v>0.78314267730712894</v>
      </c>
      <c r="AE101" s="489">
        <f t="shared" si="20"/>
        <v>0.54131806070124544</v>
      </c>
    </row>
    <row r="102" spans="1:31" x14ac:dyDescent="0.2">
      <c r="A102" s="485">
        <v>0.74939010620117186</v>
      </c>
      <c r="B102" s="485">
        <f t="shared" si="11"/>
        <v>0.70159553874391567</v>
      </c>
      <c r="C102" s="486">
        <v>0.81134217087901106</v>
      </c>
      <c r="D102" s="486">
        <v>0.59184890660882028</v>
      </c>
      <c r="E102" s="487">
        <v>0.4754864929199219</v>
      </c>
      <c r="F102" s="486">
        <v>0.36237251030682371</v>
      </c>
      <c r="G102" s="487">
        <v>0.43614504180908203</v>
      </c>
      <c r="H102" s="487">
        <v>0.50316914672851554</v>
      </c>
      <c r="I102" s="487">
        <v>0.44443915161132813</v>
      </c>
      <c r="J102" s="487">
        <v>0.24463806732177737</v>
      </c>
      <c r="K102" s="487">
        <v>0.39753686309814451</v>
      </c>
      <c r="L102" s="487">
        <v>0.14544412612915039</v>
      </c>
      <c r="M102" s="481">
        <v>0.49838247502347222</v>
      </c>
      <c r="N102" s="481">
        <v>0.49838247502347222</v>
      </c>
      <c r="O102" s="486">
        <v>0.49838247502347222</v>
      </c>
      <c r="P102" s="486">
        <v>0.68644825357939931</v>
      </c>
      <c r="Q102" s="488">
        <f t="shared" si="12"/>
        <v>0.59241536430143582</v>
      </c>
      <c r="R102" s="487">
        <f t="shared" si="13"/>
        <v>0.68644825357939931</v>
      </c>
      <c r="S102" s="489">
        <v>0.71071108398437499</v>
      </c>
      <c r="T102" s="487">
        <f t="shared" si="21"/>
        <v>0.81134217087901106</v>
      </c>
      <c r="U102" s="487">
        <v>0</v>
      </c>
      <c r="V102" s="489">
        <f t="shared" si="14"/>
        <v>0.61780342822145939</v>
      </c>
      <c r="W102" s="489">
        <f t="shared" si="15"/>
        <v>0.54915860286351947</v>
      </c>
      <c r="X102" s="489">
        <f t="shared" si="16"/>
        <v>0.4805137775055795</v>
      </c>
      <c r="Y102" s="489">
        <f t="shared" si="17"/>
        <v>0.72077066625836927</v>
      </c>
      <c r="Z102" s="489">
        <f t="shared" si="18"/>
        <v>0.91526433810586583</v>
      </c>
      <c r="AA102" s="487">
        <v>2.3366286364103619</v>
      </c>
      <c r="AB102" s="485">
        <v>0.79781890869140626</v>
      </c>
      <c r="AC102" s="485">
        <v>0.79781890869140626</v>
      </c>
      <c r="AD102" s="489">
        <f t="shared" si="19"/>
        <v>0.77734024810791014</v>
      </c>
      <c r="AE102" s="489">
        <f t="shared" si="20"/>
        <v>0.53730734871670938</v>
      </c>
    </row>
    <row r="103" spans="1:31" x14ac:dyDescent="0.2">
      <c r="A103" s="485">
        <v>0.7419983418782552</v>
      </c>
      <c r="B103" s="485">
        <f t="shared" si="11"/>
        <v>0.69516355292558396</v>
      </c>
      <c r="C103" s="486">
        <v>0.803879234116195</v>
      </c>
      <c r="D103" s="486">
        <v>0.58644787173497281</v>
      </c>
      <c r="E103" s="487">
        <v>0.47083417541503908</v>
      </c>
      <c r="F103" s="486">
        <v>0.35900216667825463</v>
      </c>
      <c r="G103" s="487">
        <v>0.43184303497314452</v>
      </c>
      <c r="H103" s="487">
        <v>0.49821293457031246</v>
      </c>
      <c r="I103" s="487">
        <v>0.440049404296875</v>
      </c>
      <c r="J103" s="487">
        <v>0.24221854370117188</v>
      </c>
      <c r="K103" s="487">
        <v>0.39360514831542964</v>
      </c>
      <c r="L103" s="487">
        <v>0.14400377914428711</v>
      </c>
      <c r="M103" s="481">
        <v>0.4944907823147538</v>
      </c>
      <c r="N103" s="481">
        <v>0.4944907823147538</v>
      </c>
      <c r="O103" s="486">
        <v>0.4944907823147538</v>
      </c>
      <c r="P103" s="486">
        <v>0.68115220849809877</v>
      </c>
      <c r="Q103" s="488">
        <f t="shared" si="12"/>
        <v>0.58782149540642625</v>
      </c>
      <c r="R103" s="487">
        <f t="shared" si="13"/>
        <v>0.68115220849809877</v>
      </c>
      <c r="S103" s="489">
        <v>0.70549555664062513</v>
      </c>
      <c r="T103" s="487">
        <f t="shared" si="21"/>
        <v>0.803879234116195</v>
      </c>
      <c r="U103" s="487">
        <v>0</v>
      </c>
      <c r="V103" s="489">
        <f t="shared" si="14"/>
        <v>0.61303698764828896</v>
      </c>
      <c r="W103" s="489">
        <f t="shared" si="15"/>
        <v>0.54492176679847903</v>
      </c>
      <c r="X103" s="489">
        <f t="shared" si="16"/>
        <v>0.47680654594866911</v>
      </c>
      <c r="Y103" s="489">
        <f t="shared" si="17"/>
        <v>0.71520981892300384</v>
      </c>
      <c r="Z103" s="489">
        <f t="shared" si="18"/>
        <v>0.90820294466413165</v>
      </c>
      <c r="AA103" s="487">
        <v>2.3143060880962172</v>
      </c>
      <c r="AB103" s="485">
        <v>0.79069976806640629</v>
      </c>
      <c r="AC103" s="485">
        <v>0.79069976806640629</v>
      </c>
      <c r="AD103" s="489">
        <f t="shared" si="19"/>
        <v>0.77163576507568377</v>
      </c>
      <c r="AE103" s="489">
        <f t="shared" si="20"/>
        <v>0.53336433835373698</v>
      </c>
    </row>
    <row r="104" spans="1:31" x14ac:dyDescent="0.2">
      <c r="A104" s="485">
        <v>0.73475097656249988</v>
      </c>
      <c r="B104" s="485">
        <f t="shared" si="11"/>
        <v>0.68915577179641097</v>
      </c>
      <c r="C104" s="486">
        <v>0.7969089272852653</v>
      </c>
      <c r="D104" s="486">
        <v>0.58140261630755652</v>
      </c>
      <c r="E104" s="487">
        <v>0.46627196655273434</v>
      </c>
      <c r="F104" s="486">
        <v>0.35585495581112048</v>
      </c>
      <c r="G104" s="487">
        <v>0.42762506835937497</v>
      </c>
      <c r="H104" s="487">
        <v>0.4933533435058593</v>
      </c>
      <c r="I104" s="487">
        <v>0.43574550292968744</v>
      </c>
      <c r="J104" s="487">
        <v>0.23984641296386719</v>
      </c>
      <c r="K104" s="487">
        <v>0.38975042846679686</v>
      </c>
      <c r="L104" s="487">
        <v>0.14259167251586916</v>
      </c>
      <c r="M104" s="481">
        <v>0.49085116078516039</v>
      </c>
      <c r="N104" s="481">
        <v>0.49085116078516039</v>
      </c>
      <c r="O104" s="486">
        <v>0.49085116078516039</v>
      </c>
      <c r="P104" s="486">
        <v>0.67619816729054782</v>
      </c>
      <c r="Q104" s="488">
        <f t="shared" si="12"/>
        <v>0.58352466403785408</v>
      </c>
      <c r="R104" s="487">
        <f t="shared" si="13"/>
        <v>0.67619816729054782</v>
      </c>
      <c r="S104" s="489">
        <v>0.70036723632812503</v>
      </c>
      <c r="T104" s="487">
        <f t="shared" si="21"/>
        <v>0.7969089272852653</v>
      </c>
      <c r="U104" s="487">
        <v>0</v>
      </c>
      <c r="V104" s="489">
        <f t="shared" si="14"/>
        <v>0.60857835056149301</v>
      </c>
      <c r="W104" s="489">
        <f t="shared" si="15"/>
        <v>0.5409585338324383</v>
      </c>
      <c r="X104" s="489">
        <f t="shared" si="16"/>
        <v>0.47333871710338343</v>
      </c>
      <c r="Y104" s="489">
        <f t="shared" si="17"/>
        <v>0.71000807565507518</v>
      </c>
      <c r="Z104" s="489">
        <f t="shared" si="18"/>
        <v>0.90159755638739714</v>
      </c>
      <c r="AA104" s="487">
        <v>2.292405787417763</v>
      </c>
      <c r="AB104" s="485">
        <v>0.78371276855468752</v>
      </c>
      <c r="AC104" s="485">
        <v>0.78371276855468752</v>
      </c>
      <c r="AD104" s="489">
        <f t="shared" si="19"/>
        <v>0.7660266647338867</v>
      </c>
      <c r="AE104" s="489">
        <f t="shared" si="20"/>
        <v>0.52948725770511151</v>
      </c>
    </row>
    <row r="105" spans="1:31" x14ac:dyDescent="0.2">
      <c r="A105" s="485">
        <v>0.72764378865559887</v>
      </c>
      <c r="B105" s="485">
        <f t="shared" si="11"/>
        <v>0.68325779725781155</v>
      </c>
      <c r="C105" s="486">
        <v>0.79006643487550021</v>
      </c>
      <c r="D105" s="486">
        <v>0.57644915964012289</v>
      </c>
      <c r="E105" s="487">
        <v>0.46179735015869139</v>
      </c>
      <c r="F105" s="486">
        <v>0.3527660860732324</v>
      </c>
      <c r="G105" s="487">
        <v>0.42348868499755854</v>
      </c>
      <c r="H105" s="487">
        <v>0.48858765014648436</v>
      </c>
      <c r="I105" s="487">
        <v>0.43152496093749998</v>
      </c>
      <c r="J105" s="487">
        <v>0.23752028381347656</v>
      </c>
      <c r="K105" s="487">
        <v>0.38597048339843748</v>
      </c>
      <c r="L105" s="487">
        <v>0.14120699218750002</v>
      </c>
      <c r="M105" s="481">
        <v>0.48727358705223367</v>
      </c>
      <c r="N105" s="481">
        <v>0.48727358705223367</v>
      </c>
      <c r="O105" s="486">
        <v>0.48727358705223367</v>
      </c>
      <c r="P105" s="486">
        <v>0.67132758972965523</v>
      </c>
      <c r="Q105" s="488">
        <f t="shared" si="12"/>
        <v>0.57930058839094445</v>
      </c>
      <c r="R105" s="487">
        <f t="shared" si="13"/>
        <v>0.67132758972965523</v>
      </c>
      <c r="S105" s="489">
        <v>0.69532382812499993</v>
      </c>
      <c r="T105" s="487">
        <f t="shared" si="21"/>
        <v>0.79006643487550021</v>
      </c>
      <c r="U105" s="487">
        <v>0</v>
      </c>
      <c r="V105" s="489">
        <f t="shared" si="14"/>
        <v>0.60419483075668967</v>
      </c>
      <c r="W105" s="489">
        <f t="shared" si="15"/>
        <v>0.53706207178372423</v>
      </c>
      <c r="X105" s="489">
        <f t="shared" si="16"/>
        <v>0.46992931281075861</v>
      </c>
      <c r="Y105" s="489">
        <f t="shared" si="17"/>
        <v>0.70489396921613789</v>
      </c>
      <c r="Z105" s="489">
        <f t="shared" si="18"/>
        <v>0.89510345297287364</v>
      </c>
      <c r="AA105" s="487">
        <v>2.2709161569695722</v>
      </c>
      <c r="AB105" s="485">
        <v>0.77685412597656245</v>
      </c>
      <c r="AC105" s="485">
        <v>0.77685412597656245</v>
      </c>
      <c r="AD105" s="489">
        <f t="shared" si="19"/>
        <v>0.76051043701171872</v>
      </c>
      <c r="AE105" s="489">
        <f t="shared" si="20"/>
        <v>0.52567437177835019</v>
      </c>
    </row>
    <row r="106" spans="1:31" x14ac:dyDescent="0.2">
      <c r="A106" s="485">
        <v>0.72067276000976555</v>
      </c>
      <c r="B106" s="485">
        <f t="shared" si="11"/>
        <v>0.67726906158652178</v>
      </c>
      <c r="C106" s="486">
        <v>0.78311905565415141</v>
      </c>
      <c r="D106" s="486">
        <v>0.57141906751889227</v>
      </c>
      <c r="E106" s="487">
        <v>0.45740778045654296</v>
      </c>
      <c r="F106" s="486">
        <v>0.34963048873951486</v>
      </c>
      <c r="G106" s="487">
        <v>0.41943154632568358</v>
      </c>
      <c r="H106" s="487">
        <v>0.48391313110351558</v>
      </c>
      <c r="I106" s="487">
        <v>0.42738541015624998</v>
      </c>
      <c r="J106" s="487">
        <v>0.23523883895874023</v>
      </c>
      <c r="K106" s="487">
        <v>0.38226312255859374</v>
      </c>
      <c r="L106" s="487">
        <v>0.13984895370483399</v>
      </c>
      <c r="M106" s="481">
        <v>0.48363650133039393</v>
      </c>
      <c r="N106" s="481">
        <v>0.48363650133039393</v>
      </c>
      <c r="O106" s="486">
        <v>0.48363650133039393</v>
      </c>
      <c r="P106" s="486">
        <v>0.66637501289053203</v>
      </c>
      <c r="Q106" s="488">
        <f t="shared" si="12"/>
        <v>0.57500575711046298</v>
      </c>
      <c r="R106" s="487">
        <f t="shared" si="13"/>
        <v>0.66637501289053203</v>
      </c>
      <c r="S106" s="489">
        <v>0.69036318359375004</v>
      </c>
      <c r="T106" s="487">
        <f t="shared" si="21"/>
        <v>0.78311905565415141</v>
      </c>
      <c r="U106" s="487">
        <v>0</v>
      </c>
      <c r="V106" s="489">
        <f t="shared" si="14"/>
        <v>0.59973751160147881</v>
      </c>
      <c r="W106" s="489">
        <f t="shared" si="15"/>
        <v>0.5331000103124256</v>
      </c>
      <c r="X106" s="489">
        <f t="shared" si="16"/>
        <v>0.46646250902337238</v>
      </c>
      <c r="Y106" s="489">
        <f t="shared" si="17"/>
        <v>0.69969376353505852</v>
      </c>
      <c r="Z106" s="489">
        <f t="shared" si="18"/>
        <v>0.88850001718737615</v>
      </c>
      <c r="AA106" s="487">
        <v>2.2498256193462169</v>
      </c>
      <c r="AB106" s="485">
        <v>0.770120361328125</v>
      </c>
      <c r="AC106" s="485">
        <v>0.770120361328125</v>
      </c>
      <c r="AD106" s="489">
        <f t="shared" si="19"/>
        <v>0.75508473205566407</v>
      </c>
      <c r="AE106" s="489">
        <f t="shared" si="20"/>
        <v>0.52192405632517158</v>
      </c>
    </row>
    <row r="107" spans="1:31" x14ac:dyDescent="0.2">
      <c r="A107" s="485">
        <v>0.71383402506510418</v>
      </c>
      <c r="B107" s="485">
        <f t="shared" si="11"/>
        <v>0.67139009273683303</v>
      </c>
      <c r="C107" s="486">
        <v>0.77629942148179909</v>
      </c>
      <c r="D107" s="486">
        <v>0.56648076399186709</v>
      </c>
      <c r="E107" s="487">
        <v>0.45310085968017577</v>
      </c>
      <c r="F107" s="486">
        <v>0.3465531652947213</v>
      </c>
      <c r="G107" s="487">
        <v>0.41545140258789065</v>
      </c>
      <c r="H107" s="487">
        <v>0.47932721099853515</v>
      </c>
      <c r="I107" s="487">
        <v>0.42332448242187498</v>
      </c>
      <c r="J107" s="487">
        <v>0.23300080551147462</v>
      </c>
      <c r="K107" s="487">
        <v>0.3786263034057617</v>
      </c>
      <c r="L107" s="487">
        <v>0.13851677261352541</v>
      </c>
      <c r="M107" s="481">
        <v>0.48006158817404071</v>
      </c>
      <c r="N107" s="481">
        <v>0.48006158817404071</v>
      </c>
      <c r="O107" s="486">
        <v>0.48006158817404071</v>
      </c>
      <c r="P107" s="486">
        <v>0.6615061198679284</v>
      </c>
      <c r="Q107" s="488">
        <f t="shared" si="12"/>
        <v>0.57078385402098453</v>
      </c>
      <c r="R107" s="487">
        <f t="shared" si="13"/>
        <v>0.6615061198679284</v>
      </c>
      <c r="S107" s="489">
        <v>0.68548320312500011</v>
      </c>
      <c r="T107" s="487">
        <f t="shared" si="21"/>
        <v>0.77629942148179909</v>
      </c>
      <c r="U107" s="487">
        <v>0</v>
      </c>
      <c r="V107" s="489">
        <f t="shared" si="14"/>
        <v>0.59535550788113556</v>
      </c>
      <c r="W107" s="489">
        <f t="shared" si="15"/>
        <v>0.52920489589434272</v>
      </c>
      <c r="X107" s="489">
        <f t="shared" si="16"/>
        <v>0.46305428390754982</v>
      </c>
      <c r="Y107" s="489">
        <f t="shared" si="17"/>
        <v>0.69458142586132476</v>
      </c>
      <c r="Z107" s="489">
        <f t="shared" si="18"/>
        <v>0.88200815982390446</v>
      </c>
      <c r="AA107" s="487">
        <v>2.2291230340254935</v>
      </c>
      <c r="AB107" s="485">
        <v>0.76350805664062504</v>
      </c>
      <c r="AC107" s="485">
        <v>0.76350805664062504</v>
      </c>
      <c r="AD107" s="489">
        <f t="shared" si="19"/>
        <v>0.74974725341796888</v>
      </c>
      <c r="AE107" s="489">
        <f t="shared" si="20"/>
        <v>0.5182347240120273</v>
      </c>
    </row>
    <row r="108" spans="1:31" x14ac:dyDescent="0.2">
      <c r="A108" s="485">
        <v>0.70712387084960926</v>
      </c>
      <c r="B108" s="485">
        <f t="shared" si="11"/>
        <v>0.66561670977044063</v>
      </c>
      <c r="C108" s="486">
        <v>0.76960265567128805</v>
      </c>
      <c r="D108" s="486">
        <v>0.5616307638695931</v>
      </c>
      <c r="E108" s="487">
        <v>0.44887427886962888</v>
      </c>
      <c r="F108" s="486">
        <v>0.34353187422856518</v>
      </c>
      <c r="G108" s="487">
        <v>0.41154609283447263</v>
      </c>
      <c r="H108" s="487">
        <v>0.4748274032592773</v>
      </c>
      <c r="I108" s="487">
        <v>0.41934001678466798</v>
      </c>
      <c r="J108" s="487">
        <v>0.23080495498657227</v>
      </c>
      <c r="K108" s="487">
        <v>0.37505804260253905</v>
      </c>
      <c r="L108" s="487">
        <v>0.13720973846435547</v>
      </c>
      <c r="M108" s="481">
        <v>0.47654655072483831</v>
      </c>
      <c r="N108" s="481">
        <v>0.47654655072483831</v>
      </c>
      <c r="O108" s="486">
        <v>0.47654655072483831</v>
      </c>
      <c r="P108" s="486">
        <v>0.65671784402412703</v>
      </c>
      <c r="Q108" s="488">
        <f t="shared" si="12"/>
        <v>0.56663219737448267</v>
      </c>
      <c r="R108" s="487">
        <f t="shared" si="13"/>
        <v>0.65671784402412703</v>
      </c>
      <c r="S108" s="489">
        <v>0.68068183593749998</v>
      </c>
      <c r="T108" s="487">
        <f t="shared" si="21"/>
        <v>0.76960265567128805</v>
      </c>
      <c r="U108" s="487">
        <v>0</v>
      </c>
      <c r="V108" s="489">
        <f t="shared" si="14"/>
        <v>0.5910460596217143</v>
      </c>
      <c r="W108" s="489">
        <f t="shared" si="15"/>
        <v>0.52537427521930169</v>
      </c>
      <c r="X108" s="489">
        <f t="shared" si="16"/>
        <v>0.45970249081688891</v>
      </c>
      <c r="Y108" s="489">
        <f t="shared" si="17"/>
        <v>0.68955373622533334</v>
      </c>
      <c r="Z108" s="489">
        <f t="shared" si="18"/>
        <v>0.87562379203216945</v>
      </c>
      <c r="AA108" s="487">
        <v>2.2087981342516447</v>
      </c>
      <c r="AB108" s="485">
        <v>0.75701379394531254</v>
      </c>
      <c r="AC108" s="485">
        <v>0.75701379394531254</v>
      </c>
      <c r="AD108" s="489">
        <f t="shared" si="19"/>
        <v>0.74449575805664059</v>
      </c>
      <c r="AE108" s="489">
        <f t="shared" si="20"/>
        <v>0.5146048244201028</v>
      </c>
    </row>
    <row r="109" spans="1:31" x14ac:dyDescent="0.2">
      <c r="A109" s="485">
        <v>0.70053868611653636</v>
      </c>
      <c r="B109" s="485">
        <f t="shared" si="11"/>
        <v>0.6599471633220535</v>
      </c>
      <c r="C109" s="486">
        <v>0.76302671193490046</v>
      </c>
      <c r="D109" s="486">
        <v>0.55686761470920643</v>
      </c>
      <c r="E109" s="487">
        <v>0.44472581787109372</v>
      </c>
      <c r="F109" s="486">
        <v>0.34056566607215794</v>
      </c>
      <c r="G109" s="487">
        <v>0.40771351531982419</v>
      </c>
      <c r="H109" s="487">
        <v>0.47041125091552732</v>
      </c>
      <c r="I109" s="487">
        <v>0.41542985229492185</v>
      </c>
      <c r="J109" s="487">
        <v>0.22865008850097657</v>
      </c>
      <c r="K109" s="487">
        <v>0.371556416015625</v>
      </c>
      <c r="L109" s="487">
        <v>0.1359271260070801</v>
      </c>
      <c r="M109" s="481">
        <v>0.47309046650615671</v>
      </c>
      <c r="N109" s="481">
        <v>0.47309046650615671</v>
      </c>
      <c r="O109" s="486">
        <v>0.47309046650615671</v>
      </c>
      <c r="P109" s="486">
        <v>0.652008967399064</v>
      </c>
      <c r="Q109" s="488">
        <f t="shared" si="12"/>
        <v>0.56254971695261036</v>
      </c>
      <c r="R109" s="487">
        <f t="shared" si="13"/>
        <v>0.652008967399064</v>
      </c>
      <c r="S109" s="489">
        <v>0.67595712890625004</v>
      </c>
      <c r="T109" s="487">
        <f t="shared" si="21"/>
        <v>0.76302671193490046</v>
      </c>
      <c r="U109" s="487">
        <v>0</v>
      </c>
      <c r="V109" s="489">
        <f t="shared" si="14"/>
        <v>0.58680807065915763</v>
      </c>
      <c r="W109" s="489">
        <f t="shared" si="15"/>
        <v>0.52160717391925127</v>
      </c>
      <c r="X109" s="489">
        <f t="shared" si="16"/>
        <v>0.45640627717934479</v>
      </c>
      <c r="Y109" s="489">
        <f t="shared" si="17"/>
        <v>0.68460941576901724</v>
      </c>
      <c r="Z109" s="489">
        <f t="shared" si="18"/>
        <v>0.8693452898654187</v>
      </c>
      <c r="AA109" s="487">
        <v>2.1888404348273025</v>
      </c>
      <c r="AB109" s="485">
        <v>0.75063452148437504</v>
      </c>
      <c r="AC109" s="485">
        <v>0.75063452148437504</v>
      </c>
      <c r="AD109" s="489">
        <f t="shared" si="19"/>
        <v>0.73932810974121099</v>
      </c>
      <c r="AE109" s="489">
        <f t="shared" si="20"/>
        <v>0.51103288096005128</v>
      </c>
    </row>
    <row r="110" spans="1:31" x14ac:dyDescent="0.2">
      <c r="A110" s="485">
        <v>0.69407501220703116</v>
      </c>
      <c r="B110" s="485">
        <f t="shared" si="11"/>
        <v>0.65428733919306592</v>
      </c>
      <c r="C110" s="486">
        <v>0.75646241522811319</v>
      </c>
      <c r="D110" s="486">
        <v>0.55211226315801853</v>
      </c>
      <c r="E110" s="487">
        <v>0.44065334533691408</v>
      </c>
      <c r="F110" s="486">
        <v>0.33760527272866814</v>
      </c>
      <c r="G110" s="487">
        <v>0.40395165710449216</v>
      </c>
      <c r="H110" s="487">
        <v>0.46607650421142577</v>
      </c>
      <c r="I110" s="487">
        <v>0.41159194641113278</v>
      </c>
      <c r="J110" s="487">
        <v>0.22653509597778321</v>
      </c>
      <c r="K110" s="487">
        <v>0.36811952911376955</v>
      </c>
      <c r="L110" s="487">
        <v>0.13466828399658201</v>
      </c>
      <c r="M110" s="481">
        <v>0.46963608251402206</v>
      </c>
      <c r="N110" s="481">
        <v>0.46963608251402206</v>
      </c>
      <c r="O110" s="486">
        <v>0.46963608251402206</v>
      </c>
      <c r="P110" s="486">
        <v>0.64730151632433541</v>
      </c>
      <c r="Q110" s="488">
        <f t="shared" si="12"/>
        <v>0.55846879941917871</v>
      </c>
      <c r="R110" s="487">
        <f t="shared" si="13"/>
        <v>0.64730151632433541</v>
      </c>
      <c r="S110" s="489">
        <v>0.67130717773437498</v>
      </c>
      <c r="T110" s="487">
        <f t="shared" si="21"/>
        <v>0.75646241522811319</v>
      </c>
      <c r="U110" s="487">
        <v>0</v>
      </c>
      <c r="V110" s="489">
        <f t="shared" si="14"/>
        <v>0.58257136469190185</v>
      </c>
      <c r="W110" s="489">
        <f t="shared" si="15"/>
        <v>0.5178412130594684</v>
      </c>
      <c r="X110" s="489">
        <f t="shared" si="16"/>
        <v>0.45311106142703478</v>
      </c>
      <c r="Y110" s="489">
        <f t="shared" si="17"/>
        <v>0.67966659214055214</v>
      </c>
      <c r="Z110" s="489">
        <f t="shared" si="18"/>
        <v>0.86306868843244722</v>
      </c>
      <c r="AA110" s="487">
        <v>2.1692401058799344</v>
      </c>
      <c r="AB110" s="485">
        <v>0.74436706542968745</v>
      </c>
      <c r="AC110" s="485">
        <v>0.74436706542968745</v>
      </c>
      <c r="AD110" s="489">
        <f t="shared" si="19"/>
        <v>0.73424222564697261</v>
      </c>
      <c r="AE110" s="489">
        <f t="shared" si="20"/>
        <v>0.50751745395725922</v>
      </c>
    </row>
    <row r="111" spans="1:31" x14ac:dyDescent="0.2">
      <c r="A111" s="485">
        <v>0.6877294921874999</v>
      </c>
      <c r="B111" s="485">
        <f t="shared" si="11"/>
        <v>0.64881710976011819</v>
      </c>
      <c r="C111" s="486">
        <v>0.75011836299480095</v>
      </c>
      <c r="D111" s="486">
        <v>0.54751585652543544</v>
      </c>
      <c r="E111" s="487">
        <v>0.43665475952148436</v>
      </c>
      <c r="F111" s="486">
        <v>0.33474473840274394</v>
      </c>
      <c r="G111" s="487">
        <v>0.40025856445312497</v>
      </c>
      <c r="H111" s="487">
        <v>0.46182091339111331</v>
      </c>
      <c r="I111" s="487">
        <v>0.40782425659179689</v>
      </c>
      <c r="J111" s="487">
        <v>0.22445886734008788</v>
      </c>
      <c r="K111" s="487">
        <v>0.36474566497802735</v>
      </c>
      <c r="L111" s="487">
        <v>0.13343253158569335</v>
      </c>
      <c r="M111" s="481">
        <v>0.46629335920603127</v>
      </c>
      <c r="N111" s="481">
        <v>0.46629335920603127</v>
      </c>
      <c r="O111" s="486">
        <v>0.46629335920603127</v>
      </c>
      <c r="P111" s="486">
        <v>0.64274538392605873</v>
      </c>
      <c r="Q111" s="488">
        <f t="shared" si="12"/>
        <v>0.55451937156604503</v>
      </c>
      <c r="R111" s="487">
        <f t="shared" si="13"/>
        <v>0.64274538392605873</v>
      </c>
      <c r="S111" s="489">
        <v>0.66673012695312506</v>
      </c>
      <c r="T111" s="487">
        <f t="shared" si="21"/>
        <v>0.75011836299480095</v>
      </c>
      <c r="U111" s="487">
        <v>0</v>
      </c>
      <c r="V111" s="489">
        <f t="shared" si="14"/>
        <v>0.57847084553345285</v>
      </c>
      <c r="W111" s="489">
        <f t="shared" si="15"/>
        <v>0.51419630714084696</v>
      </c>
      <c r="X111" s="489">
        <f t="shared" si="16"/>
        <v>0.44992176874824108</v>
      </c>
      <c r="Y111" s="489">
        <f t="shared" si="17"/>
        <v>0.67488265312236173</v>
      </c>
      <c r="Z111" s="489">
        <f t="shared" si="18"/>
        <v>0.85699384523474498</v>
      </c>
      <c r="AA111" s="487">
        <v>2.1499877544202302</v>
      </c>
      <c r="AB111" s="485">
        <v>0.73820849609375006</v>
      </c>
      <c r="AC111" s="485">
        <v>0.73820849609375006</v>
      </c>
      <c r="AD111" s="489">
        <f t="shared" si="19"/>
        <v>0.72923607635498056</v>
      </c>
      <c r="AE111" s="489">
        <f t="shared" si="20"/>
        <v>0.50405714065184692</v>
      </c>
    </row>
    <row r="112" spans="1:31" x14ac:dyDescent="0.2">
      <c r="A112" s="485">
        <v>0.68149892171223958</v>
      </c>
      <c r="B112" s="485">
        <f t="shared" si="11"/>
        <v>0.64344256016818835</v>
      </c>
      <c r="C112" s="486">
        <v>0.74388561355561533</v>
      </c>
      <c r="D112" s="486">
        <v>0.54299950678076137</v>
      </c>
      <c r="E112" s="487">
        <v>0.43272807708740235</v>
      </c>
      <c r="F112" s="486">
        <v>0.33193490358088562</v>
      </c>
      <c r="G112" s="487">
        <v>0.39663237243652344</v>
      </c>
      <c r="H112" s="487">
        <v>0.45764231750488277</v>
      </c>
      <c r="I112" s="487">
        <v>0.40412494750976563</v>
      </c>
      <c r="J112" s="487">
        <v>0.22242033691406249</v>
      </c>
      <c r="K112" s="487">
        <v>0.36143304748535154</v>
      </c>
      <c r="L112" s="487">
        <v>0.13221926193237304</v>
      </c>
      <c r="M112" s="481">
        <v>0.46300514879222371</v>
      </c>
      <c r="N112" s="481">
        <v>0.46300514879222371</v>
      </c>
      <c r="O112" s="486">
        <v>0.46300514879222371</v>
      </c>
      <c r="P112" s="486">
        <v>0.63826273513024145</v>
      </c>
      <c r="Q112" s="488">
        <f t="shared" si="12"/>
        <v>0.55063394196123261</v>
      </c>
      <c r="R112" s="487">
        <f t="shared" si="13"/>
        <v>0.63826273513024145</v>
      </c>
      <c r="S112" s="489">
        <v>0.66222426757812491</v>
      </c>
      <c r="T112" s="487">
        <f t="shared" si="21"/>
        <v>0.74388561355561533</v>
      </c>
      <c r="U112" s="487">
        <v>0</v>
      </c>
      <c r="V112" s="489">
        <f t="shared" si="14"/>
        <v>0.57443646161721729</v>
      </c>
      <c r="W112" s="489">
        <f t="shared" si="15"/>
        <v>0.51061018810419323</v>
      </c>
      <c r="X112" s="489">
        <f t="shared" si="16"/>
        <v>0.44678391459116901</v>
      </c>
      <c r="Y112" s="489">
        <f t="shared" si="17"/>
        <v>0.67017587188675354</v>
      </c>
      <c r="Z112" s="489">
        <f t="shared" si="18"/>
        <v>0.85101698017365524</v>
      </c>
      <c r="AA112" s="487">
        <v>2.1310739874588815</v>
      </c>
      <c r="AB112" s="485">
        <v>0.73215600585937501</v>
      </c>
      <c r="AC112" s="485">
        <v>0.73215600585937501</v>
      </c>
      <c r="AD112" s="489">
        <f t="shared" si="19"/>
        <v>0.72430779266357415</v>
      </c>
      <c r="AE112" s="489">
        <f t="shared" si="20"/>
        <v>0.50065064902813539</v>
      </c>
    </row>
    <row r="113" spans="1:31" x14ac:dyDescent="0.2">
      <c r="A113" s="485">
        <v>0.67538024902343741</v>
      </c>
      <c r="B113" s="485">
        <f t="shared" si="11"/>
        <v>0.63816016403812059</v>
      </c>
      <c r="C113" s="486">
        <v>0.73776005601306049</v>
      </c>
      <c r="D113" s="486">
        <v>0.53856027206318069</v>
      </c>
      <c r="E113" s="487">
        <v>0.4288713739013672</v>
      </c>
      <c r="F113" s="486">
        <v>0.32917388232197409</v>
      </c>
      <c r="G113" s="487">
        <v>0.39307130493164061</v>
      </c>
      <c r="H113" s="487">
        <v>0.45353864440917968</v>
      </c>
      <c r="I113" s="487">
        <v>0.40049212463378903</v>
      </c>
      <c r="J113" s="487">
        <v>0.22041851303100587</v>
      </c>
      <c r="K113" s="487">
        <v>0.35818007812499997</v>
      </c>
      <c r="L113" s="487">
        <v>0.13102783859252931</v>
      </c>
      <c r="M113" s="481">
        <v>0.45976950216748769</v>
      </c>
      <c r="N113" s="481">
        <v>0.45976950216748769</v>
      </c>
      <c r="O113" s="486">
        <v>0.45976950216748769</v>
      </c>
      <c r="P113" s="486">
        <v>0.63385096247630446</v>
      </c>
      <c r="Q113" s="488">
        <f t="shared" si="12"/>
        <v>0.54681023232189607</v>
      </c>
      <c r="R113" s="487">
        <f t="shared" si="13"/>
        <v>0.63385096247630446</v>
      </c>
      <c r="S113" s="489">
        <v>0.65778779296875012</v>
      </c>
      <c r="T113" s="487">
        <f t="shared" si="21"/>
        <v>0.73776005601306049</v>
      </c>
      <c r="U113" s="487">
        <v>0</v>
      </c>
      <c r="V113" s="489">
        <f t="shared" si="14"/>
        <v>0.57046586622867401</v>
      </c>
      <c r="W113" s="489">
        <f t="shared" si="15"/>
        <v>0.50708076998104357</v>
      </c>
      <c r="X113" s="489">
        <f t="shared" si="16"/>
        <v>0.44369567373341307</v>
      </c>
      <c r="Y113" s="489">
        <f t="shared" si="17"/>
        <v>0.66554351060011963</v>
      </c>
      <c r="Z113" s="489">
        <f t="shared" si="18"/>
        <v>0.84513461663507261</v>
      </c>
      <c r="AA113" s="487">
        <v>2.1124900673314144</v>
      </c>
      <c r="AB113" s="485">
        <v>0.72620672607421877</v>
      </c>
      <c r="AC113" s="485">
        <v>0.72620672607421877</v>
      </c>
      <c r="AD113" s="489">
        <f t="shared" si="19"/>
        <v>0.71945539855957041</v>
      </c>
      <c r="AE113" s="489">
        <f t="shared" si="20"/>
        <v>0.49729661324097924</v>
      </c>
    </row>
    <row r="114" spans="1:31" x14ac:dyDescent="0.2">
      <c r="A114" s="485">
        <v>0.66937047322591137</v>
      </c>
      <c r="B114" s="485">
        <f t="shared" si="11"/>
        <v>0.63296850856868103</v>
      </c>
      <c r="C114" s="486">
        <v>0.73174003858421521</v>
      </c>
      <c r="D114" s="486">
        <v>0.53419697855314685</v>
      </c>
      <c r="E114" s="487">
        <v>0.42508281463623043</v>
      </c>
      <c r="F114" s="486">
        <v>0.32646090949456247</v>
      </c>
      <c r="G114" s="487">
        <v>0.38957361541748048</v>
      </c>
      <c r="H114" s="487">
        <v>0.44950791076660157</v>
      </c>
      <c r="I114" s="487">
        <v>0.39692404144287108</v>
      </c>
      <c r="J114" s="487">
        <v>0.2184523892211914</v>
      </c>
      <c r="K114" s="487">
        <v>0.35498512878417965</v>
      </c>
      <c r="L114" s="487">
        <v>0.12985771392822265</v>
      </c>
      <c r="M114" s="481">
        <v>0.45658567216473689</v>
      </c>
      <c r="N114" s="481">
        <v>0.45658567216473689</v>
      </c>
      <c r="O114" s="486">
        <v>0.45658567216473689</v>
      </c>
      <c r="P114" s="486">
        <v>0.62950907780021914</v>
      </c>
      <c r="Q114" s="488">
        <f t="shared" si="12"/>
        <v>0.54304737498247801</v>
      </c>
      <c r="R114" s="487">
        <f t="shared" si="13"/>
        <v>0.62950907780021914</v>
      </c>
      <c r="S114" s="489">
        <v>0.65341909179687496</v>
      </c>
      <c r="T114" s="487">
        <f t="shared" si="21"/>
        <v>0.73174003858421521</v>
      </c>
      <c r="U114" s="487">
        <v>0</v>
      </c>
      <c r="V114" s="489">
        <f t="shared" si="14"/>
        <v>0.56655817002019726</v>
      </c>
      <c r="W114" s="489">
        <f t="shared" si="15"/>
        <v>0.50360726224017538</v>
      </c>
      <c r="X114" s="489">
        <f t="shared" si="16"/>
        <v>0.44065635446015339</v>
      </c>
      <c r="Y114" s="489">
        <f t="shared" si="17"/>
        <v>0.66098453169023019</v>
      </c>
      <c r="Z114" s="489">
        <f t="shared" si="18"/>
        <v>0.83934543706695885</v>
      </c>
      <c r="AA114" s="487">
        <v>2.094227474814967</v>
      </c>
      <c r="AB114" s="485">
        <v>0.72035809326171873</v>
      </c>
      <c r="AC114" s="485">
        <v>0.72035809326171873</v>
      </c>
      <c r="AD114" s="489">
        <f t="shared" si="19"/>
        <v>0.71467713165283198</v>
      </c>
      <c r="AE114" s="489">
        <f t="shared" si="20"/>
        <v>0.4939938151041664</v>
      </c>
    </row>
    <row r="115" spans="1:31" x14ac:dyDescent="0.2">
      <c r="A115" s="485">
        <v>0.66346664428710933</v>
      </c>
      <c r="B115" s="485">
        <f t="shared" si="11"/>
        <v>0.62778157321091155</v>
      </c>
      <c r="C115" s="486">
        <v>0.72572580410156995</v>
      </c>
      <c r="D115" s="486">
        <v>0.52983734232025326</v>
      </c>
      <c r="E115" s="487">
        <v>0.42136062316894529</v>
      </c>
      <c r="F115" s="486">
        <v>0.3237510110793555</v>
      </c>
      <c r="G115" s="487">
        <v>0.38613758697509765</v>
      </c>
      <c r="H115" s="487">
        <v>0.44554819244384763</v>
      </c>
      <c r="I115" s="487">
        <v>0.39341895141601563</v>
      </c>
      <c r="J115" s="487">
        <v>0.21652101821899414</v>
      </c>
      <c r="K115" s="487">
        <v>0.35184666015624999</v>
      </c>
      <c r="L115" s="487">
        <v>0.12870828109741211</v>
      </c>
      <c r="M115" s="481">
        <v>0.45340100255389926</v>
      </c>
      <c r="N115" s="481">
        <v>0.45340100255389926</v>
      </c>
      <c r="O115" s="486">
        <v>0.45340100255389926</v>
      </c>
      <c r="P115" s="486">
        <v>0.62516529808882415</v>
      </c>
      <c r="Q115" s="488">
        <f t="shared" si="12"/>
        <v>0.53928315032136176</v>
      </c>
      <c r="R115" s="487">
        <f t="shared" si="13"/>
        <v>0.62516529808882415</v>
      </c>
      <c r="S115" s="489">
        <v>0.64911655273437496</v>
      </c>
      <c r="T115" s="487">
        <f t="shared" si="21"/>
        <v>0.72572580410156995</v>
      </c>
      <c r="U115" s="487">
        <v>0</v>
      </c>
      <c r="V115" s="489">
        <f t="shared" si="14"/>
        <v>0.5626487682799417</v>
      </c>
      <c r="W115" s="489">
        <f t="shared" si="15"/>
        <v>0.50013223847105936</v>
      </c>
      <c r="X115" s="489">
        <f t="shared" si="16"/>
        <v>0.43761570866217686</v>
      </c>
      <c r="Y115" s="489">
        <f t="shared" si="17"/>
        <v>0.65642356299326532</v>
      </c>
      <c r="Z115" s="489">
        <f t="shared" si="18"/>
        <v>0.83355373078509887</v>
      </c>
      <c r="AA115" s="487">
        <v>2.0762779091282897</v>
      </c>
      <c r="AB115" s="485">
        <v>0.71460754394531245</v>
      </c>
      <c r="AC115" s="485">
        <v>0.71460754394531245</v>
      </c>
      <c r="AD115" s="489">
        <f t="shared" si="19"/>
        <v>0.70997122955322256</v>
      </c>
      <c r="AE115" s="489">
        <f t="shared" si="20"/>
        <v>0.49074103643148598</v>
      </c>
    </row>
    <row r="116" spans="1:31" x14ac:dyDescent="0.2">
      <c r="A116" s="485">
        <v>0.65766606648763015</v>
      </c>
      <c r="B116" s="485">
        <f t="shared" si="11"/>
        <v>0.62292713828557988</v>
      </c>
      <c r="C116" s="486">
        <v>0.72009738151675351</v>
      </c>
      <c r="D116" s="486">
        <v>0.52575689505440615</v>
      </c>
      <c r="E116" s="487">
        <v>0.41770302337646487</v>
      </c>
      <c r="F116" s="486">
        <v>0.3212153733758279</v>
      </c>
      <c r="G116" s="487">
        <v>0.38276165069580076</v>
      </c>
      <c r="H116" s="487">
        <v>0.44165759490966794</v>
      </c>
      <c r="I116" s="487">
        <v>0.38997522644042965</v>
      </c>
      <c r="J116" s="487">
        <v>0.21462351196289062</v>
      </c>
      <c r="K116" s="487">
        <v>0.34876319213867185</v>
      </c>
      <c r="L116" s="487">
        <v>0.12757902206420899</v>
      </c>
      <c r="M116" s="481">
        <v>0.45041708490121085</v>
      </c>
      <c r="N116" s="481">
        <v>0.45041708490121085</v>
      </c>
      <c r="O116" s="486">
        <v>0.45041708490121085</v>
      </c>
      <c r="P116" s="486">
        <v>0.62109466125463619</v>
      </c>
      <c r="Q116" s="488">
        <f t="shared" si="12"/>
        <v>0.53575587307792349</v>
      </c>
      <c r="R116" s="487">
        <f t="shared" si="13"/>
        <v>0.62109466125463619</v>
      </c>
      <c r="S116" s="489">
        <v>0.64487866210937506</v>
      </c>
      <c r="T116" s="487">
        <f t="shared" si="21"/>
        <v>0.72009738151675351</v>
      </c>
      <c r="U116" s="487">
        <v>0</v>
      </c>
      <c r="V116" s="489">
        <f t="shared" si="14"/>
        <v>0.55898519512917255</v>
      </c>
      <c r="W116" s="489">
        <f t="shared" si="15"/>
        <v>0.49687572900370897</v>
      </c>
      <c r="X116" s="489">
        <f t="shared" si="16"/>
        <v>0.43476626287824532</v>
      </c>
      <c r="Y116" s="489">
        <f t="shared" si="17"/>
        <v>0.65214939431736796</v>
      </c>
      <c r="Z116" s="489">
        <f t="shared" si="18"/>
        <v>0.82812621500618167</v>
      </c>
      <c r="AA116" s="487">
        <v>2.0586332879317433</v>
      </c>
      <c r="AB116" s="485">
        <v>0.70895251464843745</v>
      </c>
      <c r="AC116" s="485">
        <v>0.70895251464843745</v>
      </c>
      <c r="AD116" s="489">
        <f t="shared" si="19"/>
        <v>0.70533603668212896</v>
      </c>
      <c r="AE116" s="489">
        <f t="shared" si="20"/>
        <v>0.48753713286619399</v>
      </c>
    </row>
    <row r="117" spans="1:31" x14ac:dyDescent="0.2">
      <c r="A117" s="485">
        <v>0.65196604410807291</v>
      </c>
      <c r="B117" s="485">
        <f t="shared" si="11"/>
        <v>0.61815217249047472</v>
      </c>
      <c r="C117" s="486">
        <v>0.71456136791360847</v>
      </c>
      <c r="D117" s="486">
        <v>0.52174297706734096</v>
      </c>
      <c r="E117" s="487">
        <v>0.41410835754394532</v>
      </c>
      <c r="F117" s="486">
        <v>0.31872177340584745</v>
      </c>
      <c r="G117" s="487">
        <v>0.37944423767089847</v>
      </c>
      <c r="H117" s="487">
        <v>0.43783437164306638</v>
      </c>
      <c r="I117" s="487">
        <v>0.38659123840332033</v>
      </c>
      <c r="J117" s="487">
        <v>0.21275896759033203</v>
      </c>
      <c r="K117" s="487">
        <v>0.34573330383300782</v>
      </c>
      <c r="L117" s="487">
        <v>0.12646941879272458</v>
      </c>
      <c r="M117" s="481">
        <v>0.44747869868625639</v>
      </c>
      <c r="N117" s="481">
        <v>0.44747869868625639</v>
      </c>
      <c r="O117" s="486">
        <v>0.44747869868625639</v>
      </c>
      <c r="P117" s="486">
        <v>0.61708548409343322</v>
      </c>
      <c r="Q117" s="488">
        <f t="shared" si="12"/>
        <v>0.53228209138984484</v>
      </c>
      <c r="R117" s="487">
        <f t="shared" si="13"/>
        <v>0.61708548409343322</v>
      </c>
      <c r="S117" s="489">
        <v>0.64070380859374998</v>
      </c>
      <c r="T117" s="487">
        <f t="shared" si="21"/>
        <v>0.71456136791360847</v>
      </c>
      <c r="U117" s="487">
        <v>0</v>
      </c>
      <c r="V117" s="489">
        <f t="shared" si="14"/>
        <v>0.55537693568408997</v>
      </c>
      <c r="W117" s="489">
        <f t="shared" si="15"/>
        <v>0.4936683872747466</v>
      </c>
      <c r="X117" s="489">
        <f t="shared" si="16"/>
        <v>0.43195983886540323</v>
      </c>
      <c r="Y117" s="489">
        <f t="shared" si="17"/>
        <v>0.64793975829810491</v>
      </c>
      <c r="Z117" s="489">
        <f t="shared" si="18"/>
        <v>0.82278064545791096</v>
      </c>
      <c r="AA117" s="487">
        <v>2.0412861842105263</v>
      </c>
      <c r="AB117" s="485">
        <v>0.7033906860351562</v>
      </c>
      <c r="AC117" s="485">
        <v>0.7033906860351562</v>
      </c>
      <c r="AD117" s="489">
        <f t="shared" si="19"/>
        <v>0.70076979064941403</v>
      </c>
      <c r="AE117" s="489">
        <f t="shared" si="20"/>
        <v>0.48438088622207881</v>
      </c>
    </row>
    <row r="118" spans="1:31" x14ac:dyDescent="0.2">
      <c r="A118" s="485">
        <v>0.64636398315429677</v>
      </c>
      <c r="B118" s="485">
        <f t="shared" si="11"/>
        <v>0.61329458390480274</v>
      </c>
      <c r="C118" s="486">
        <v>0.70892982916003477</v>
      </c>
      <c r="D118" s="486">
        <v>0.51765933864957081</v>
      </c>
      <c r="E118" s="487">
        <v>0.41057505676269529</v>
      </c>
      <c r="F118" s="486">
        <v>0.31618554799220217</v>
      </c>
      <c r="G118" s="487">
        <v>0.37618383819580076</v>
      </c>
      <c r="H118" s="487">
        <v>0.43407677612304685</v>
      </c>
      <c r="I118" s="487">
        <v>0.38326550720214847</v>
      </c>
      <c r="J118" s="487">
        <v>0.21092652664184569</v>
      </c>
      <c r="K118" s="487">
        <v>0.34275560394287108</v>
      </c>
      <c r="L118" s="487">
        <v>0.12537893844604492</v>
      </c>
      <c r="M118" s="481">
        <v>0.44448615565618071</v>
      </c>
      <c r="N118" s="481">
        <v>0.44448615565618071</v>
      </c>
      <c r="O118" s="486">
        <v>0.44448615565618071</v>
      </c>
      <c r="P118" s="486">
        <v>0.61300176722232735</v>
      </c>
      <c r="Q118" s="488">
        <f t="shared" si="12"/>
        <v>0.52874396143925406</v>
      </c>
      <c r="R118" s="487">
        <f t="shared" si="13"/>
        <v>0.61300176722232735</v>
      </c>
      <c r="S118" s="489">
        <v>0.63659062499999997</v>
      </c>
      <c r="T118" s="487">
        <f t="shared" si="21"/>
        <v>0.70892982916003477</v>
      </c>
      <c r="U118" s="487">
        <v>0</v>
      </c>
      <c r="V118" s="489">
        <f t="shared" si="14"/>
        <v>0.5517015905000946</v>
      </c>
      <c r="W118" s="489">
        <f t="shared" si="15"/>
        <v>0.49040141377786189</v>
      </c>
      <c r="X118" s="489">
        <f t="shared" si="16"/>
        <v>0.42910123705562914</v>
      </c>
      <c r="Y118" s="489">
        <f t="shared" si="17"/>
        <v>0.64365185558344373</v>
      </c>
      <c r="Z118" s="489">
        <f t="shared" si="18"/>
        <v>0.81733568962976977</v>
      </c>
      <c r="AA118" s="487">
        <v>2.0242289525082238</v>
      </c>
      <c r="AB118" s="485">
        <v>0.69791967773437502</v>
      </c>
      <c r="AC118" s="485">
        <v>0.69791967773437502</v>
      </c>
      <c r="AD118" s="489">
        <f t="shared" si="19"/>
        <v>0.69627099609374998</v>
      </c>
      <c r="AE118" s="489">
        <f t="shared" si="20"/>
        <v>0.48127126288659766</v>
      </c>
    </row>
    <row r="119" spans="1:31" x14ac:dyDescent="0.2">
      <c r="A119" s="485">
        <v>0.64085734049479159</v>
      </c>
      <c r="B119" s="485">
        <f t="shared" si="11"/>
        <v>0.60851689834524425</v>
      </c>
      <c r="C119" s="486">
        <v>0.7033911904483946</v>
      </c>
      <c r="D119" s="486">
        <v>0.51364260624209401</v>
      </c>
      <c r="E119" s="487">
        <v>0.40710149291992187</v>
      </c>
      <c r="F119" s="486">
        <v>0.31369156305094681</v>
      </c>
      <c r="G119" s="487">
        <v>0.37297897216796871</v>
      </c>
      <c r="H119" s="487">
        <v>0.43038309143066406</v>
      </c>
      <c r="I119" s="487">
        <v>0.37999649353027343</v>
      </c>
      <c r="J119" s="487">
        <v>0.20912538986206053</v>
      </c>
      <c r="K119" s="487">
        <v>0.33982876037597659</v>
      </c>
      <c r="L119" s="487">
        <v>0.12430709259033203</v>
      </c>
      <c r="M119" s="481">
        <v>0.4415394912964547</v>
      </c>
      <c r="N119" s="481">
        <v>0.4415394912964547</v>
      </c>
      <c r="O119" s="486">
        <v>0.4415394912964547</v>
      </c>
      <c r="P119" s="486">
        <v>0.60898000981975609</v>
      </c>
      <c r="Q119" s="488">
        <f t="shared" si="12"/>
        <v>0.52525975055810536</v>
      </c>
      <c r="R119" s="487">
        <f t="shared" si="13"/>
        <v>0.60898000981975609</v>
      </c>
      <c r="S119" s="489">
        <v>0.63253769531249993</v>
      </c>
      <c r="T119" s="487">
        <f t="shared" si="21"/>
        <v>0.7033911904483946</v>
      </c>
      <c r="U119" s="487">
        <v>0</v>
      </c>
      <c r="V119" s="489">
        <f t="shared" si="14"/>
        <v>0.54808200883778047</v>
      </c>
      <c r="W119" s="489">
        <f t="shared" si="15"/>
        <v>0.4871840078558049</v>
      </c>
      <c r="X119" s="489">
        <f t="shared" si="16"/>
        <v>0.42628600687382923</v>
      </c>
      <c r="Y119" s="489">
        <f t="shared" si="17"/>
        <v>0.63942901031074384</v>
      </c>
      <c r="Z119" s="489">
        <f t="shared" si="18"/>
        <v>0.81197334642634145</v>
      </c>
      <c r="AA119" s="487">
        <v>2.0074541658100329</v>
      </c>
      <c r="AB119" s="485">
        <v>0.6925372924804688</v>
      </c>
      <c r="AC119" s="485">
        <v>0.6925372924804688</v>
      </c>
      <c r="AD119" s="489">
        <f t="shared" si="19"/>
        <v>0.69183810424804681</v>
      </c>
      <c r="AE119" s="489">
        <f t="shared" si="20"/>
        <v>0.47820719233247394</v>
      </c>
    </row>
    <row r="120" spans="1:31" x14ac:dyDescent="0.2">
      <c r="A120" s="485">
        <v>0.63544372558593742</v>
      </c>
      <c r="B120" s="485">
        <f t="shared" si="11"/>
        <v>0.60381629355502553</v>
      </c>
      <c r="C120" s="486">
        <v>0.69794216400619391</v>
      </c>
      <c r="D120" s="486">
        <v>0.50969042310385726</v>
      </c>
      <c r="E120" s="487">
        <v>0.40368624511718748</v>
      </c>
      <c r="F120" s="486">
        <v>0.3112383138080233</v>
      </c>
      <c r="G120" s="487">
        <v>0.36982824829101563</v>
      </c>
      <c r="H120" s="487">
        <v>0.42675174865722659</v>
      </c>
      <c r="I120" s="487">
        <v>0.37678274688720698</v>
      </c>
      <c r="J120" s="487">
        <v>0.20735474319458008</v>
      </c>
      <c r="K120" s="487">
        <v>0.33695147064208986</v>
      </c>
      <c r="L120" s="487">
        <v>0.12325342239379883</v>
      </c>
      <c r="M120" s="481">
        <v>0.43863713303544094</v>
      </c>
      <c r="N120" s="481">
        <v>0.43863713303544094</v>
      </c>
      <c r="O120" s="486">
        <v>0.43863713303544094</v>
      </c>
      <c r="P120" s="486">
        <v>0.60501810300180003</v>
      </c>
      <c r="Q120" s="488">
        <f t="shared" si="12"/>
        <v>0.52182761801862054</v>
      </c>
      <c r="R120" s="487">
        <f t="shared" si="13"/>
        <v>0.60501810300180003</v>
      </c>
      <c r="S120" s="489">
        <v>0.62854360351562499</v>
      </c>
      <c r="T120" s="487">
        <f t="shared" si="21"/>
        <v>0.69794216400619391</v>
      </c>
      <c r="U120" s="487">
        <v>0</v>
      </c>
      <c r="V120" s="489">
        <f t="shared" si="14"/>
        <v>0.54451629270162005</v>
      </c>
      <c r="W120" s="489">
        <f t="shared" si="15"/>
        <v>0.48401448240144007</v>
      </c>
      <c r="X120" s="489">
        <f t="shared" si="16"/>
        <v>0.42351267210125998</v>
      </c>
      <c r="Y120" s="489">
        <f t="shared" si="17"/>
        <v>0.63526900815189002</v>
      </c>
      <c r="Z120" s="489">
        <f t="shared" si="18"/>
        <v>0.80669080400240001</v>
      </c>
      <c r="AA120" s="487">
        <v>1.9909552708675986</v>
      </c>
      <c r="AB120" s="485">
        <v>0.6872413940429688</v>
      </c>
      <c r="AC120" s="485">
        <v>0.6872413940429688</v>
      </c>
      <c r="AD120" s="489">
        <f t="shared" si="19"/>
        <v>0.68746956634521483</v>
      </c>
      <c r="AE120" s="489">
        <f t="shared" si="20"/>
        <v>0.47518760403243104</v>
      </c>
    </row>
    <row r="121" spans="1:31" x14ac:dyDescent="0.2">
      <c r="A121" s="485">
        <v>0.63012074788411454</v>
      </c>
      <c r="B121" s="485">
        <f t="shared" si="11"/>
        <v>0.59919170662690879</v>
      </c>
      <c r="C121" s="486">
        <v>0.69258150787304662</v>
      </c>
      <c r="D121" s="486">
        <v>0.50580190538077097</v>
      </c>
      <c r="E121" s="487">
        <v>0.40032780364990234</v>
      </c>
      <c r="F121" s="486">
        <v>0.30882522613865548</v>
      </c>
      <c r="G121" s="487">
        <v>0.36673027526855467</v>
      </c>
      <c r="H121" s="487">
        <v>0.42318117889404294</v>
      </c>
      <c r="I121" s="487">
        <v>0.37362290557861327</v>
      </c>
      <c r="J121" s="487">
        <v>0.20561383178710937</v>
      </c>
      <c r="K121" s="487">
        <v>0.33412249145507811</v>
      </c>
      <c r="L121" s="487">
        <v>0.1222174616241455</v>
      </c>
      <c r="M121" s="481">
        <v>0.43577851684590685</v>
      </c>
      <c r="N121" s="481">
        <v>0.43577851684590685</v>
      </c>
      <c r="O121" s="486">
        <v>0.43577851684590685</v>
      </c>
      <c r="P121" s="486">
        <v>0.60111529930274354</v>
      </c>
      <c r="Q121" s="488">
        <f t="shared" si="12"/>
        <v>0.51844690807432525</v>
      </c>
      <c r="R121" s="487">
        <f t="shared" si="13"/>
        <v>0.60111529930274354</v>
      </c>
      <c r="S121" s="489">
        <v>0.62460708007812504</v>
      </c>
      <c r="T121" s="487">
        <f t="shared" si="21"/>
        <v>0.69258150787304662</v>
      </c>
      <c r="U121" s="487">
        <v>0</v>
      </c>
      <c r="V121" s="489">
        <f t="shared" si="14"/>
        <v>0.54100376937246919</v>
      </c>
      <c r="W121" s="489">
        <f t="shared" si="15"/>
        <v>0.48089223944219484</v>
      </c>
      <c r="X121" s="489">
        <f t="shared" si="16"/>
        <v>0.42078070951192048</v>
      </c>
      <c r="Y121" s="489">
        <f t="shared" si="17"/>
        <v>0.63117106426788072</v>
      </c>
      <c r="Z121" s="489">
        <f t="shared" si="18"/>
        <v>0.80148706573699136</v>
      </c>
      <c r="AA121" s="487">
        <v>1.9747254959909539</v>
      </c>
      <c r="AB121" s="485">
        <v>0.68202972412109375</v>
      </c>
      <c r="AC121" s="485">
        <v>0.68202972412109375</v>
      </c>
      <c r="AD121" s="489">
        <f t="shared" si="19"/>
        <v>0.68316399383544923</v>
      </c>
      <c r="AE121" s="489">
        <f t="shared" si="20"/>
        <v>0.47221153820339329</v>
      </c>
    </row>
    <row r="122" spans="1:31" x14ac:dyDescent="0.2">
      <c r="A122" s="485">
        <v>0.62488627115885409</v>
      </c>
      <c r="B122" s="485">
        <f t="shared" si="11"/>
        <v>0.59456667780625039</v>
      </c>
      <c r="C122" s="486">
        <v>0.68722058433387767</v>
      </c>
      <c r="D122" s="486">
        <v>0.50191277127862299</v>
      </c>
      <c r="E122" s="487">
        <v>0.39702477722167967</v>
      </c>
      <c r="F122" s="486">
        <v>0.3064123873036676</v>
      </c>
      <c r="G122" s="487">
        <v>0.36368380981445309</v>
      </c>
      <c r="H122" s="487">
        <v>0.41966984283447262</v>
      </c>
      <c r="I122" s="487">
        <v>0.37051563751220701</v>
      </c>
      <c r="J122" s="487">
        <v>0.20390190078735349</v>
      </c>
      <c r="K122" s="487">
        <v>0.33134060913085939</v>
      </c>
      <c r="L122" s="487">
        <v>0.12119877365112304</v>
      </c>
      <c r="M122" s="481">
        <v>0.43291645456810041</v>
      </c>
      <c r="N122" s="481">
        <v>0.43291645456810041</v>
      </c>
      <c r="O122" s="486">
        <v>0.43291645456810041</v>
      </c>
      <c r="P122" s="486">
        <v>0.59720719260932831</v>
      </c>
      <c r="Q122" s="488">
        <f t="shared" si="12"/>
        <v>0.51506182358871433</v>
      </c>
      <c r="R122" s="487">
        <f t="shared" si="13"/>
        <v>0.59720719260932831</v>
      </c>
      <c r="S122" s="489">
        <v>0.6207267578125002</v>
      </c>
      <c r="T122" s="487">
        <f t="shared" si="21"/>
        <v>0.68722058433387767</v>
      </c>
      <c r="U122" s="487">
        <v>0</v>
      </c>
      <c r="V122" s="489">
        <f t="shared" si="14"/>
        <v>0.5374864733483955</v>
      </c>
      <c r="W122" s="489">
        <f t="shared" si="15"/>
        <v>0.47776575408746269</v>
      </c>
      <c r="X122" s="489">
        <f t="shared" si="16"/>
        <v>0.41804503482652977</v>
      </c>
      <c r="Y122" s="489">
        <f t="shared" si="17"/>
        <v>0.62706755223979482</v>
      </c>
      <c r="Z122" s="489">
        <f t="shared" si="18"/>
        <v>0.79627625681243774</v>
      </c>
      <c r="AA122" s="487">
        <v>1.9587578510485197</v>
      </c>
      <c r="AB122" s="485">
        <v>0.67690045166015622</v>
      </c>
      <c r="AC122" s="485">
        <v>0.67690045166015622</v>
      </c>
      <c r="AD122" s="489">
        <f t="shared" si="19"/>
        <v>0.67891989135742215</v>
      </c>
      <c r="AE122" s="489">
        <f t="shared" si="20"/>
        <v>0.46927796123281779</v>
      </c>
    </row>
    <row r="123" spans="1:31" x14ac:dyDescent="0.2">
      <c r="A123" s="485">
        <v>0.61973800659179679</v>
      </c>
      <c r="B123" s="485">
        <f t="shared" si="11"/>
        <v>0.59008861422815362</v>
      </c>
      <c r="C123" s="486">
        <v>0.68203024302429638</v>
      </c>
      <c r="D123" s="486">
        <v>0.49814698543201091</v>
      </c>
      <c r="E123" s="487">
        <v>0.39377580413818358</v>
      </c>
      <c r="F123" s="486">
        <v>0.30407667541617117</v>
      </c>
      <c r="G123" s="487">
        <v>0.36068751983642577</v>
      </c>
      <c r="H123" s="487">
        <v>0.41621628997802734</v>
      </c>
      <c r="I123" s="487">
        <v>0.36745961059570315</v>
      </c>
      <c r="J123" s="487">
        <v>0.20221825454711914</v>
      </c>
      <c r="K123" s="487">
        <v>0.32860463958740233</v>
      </c>
      <c r="L123" s="487">
        <v>0.12019692184448241</v>
      </c>
      <c r="M123" s="481">
        <v>0.43014228532351151</v>
      </c>
      <c r="N123" s="481">
        <v>0.43014228532351151</v>
      </c>
      <c r="O123" s="486">
        <v>0.43014228532351151</v>
      </c>
      <c r="P123" s="486">
        <v>0.59341853234827591</v>
      </c>
      <c r="Q123" s="488">
        <f t="shared" si="12"/>
        <v>0.51178040883589371</v>
      </c>
      <c r="R123" s="487">
        <f t="shared" si="13"/>
        <v>0.59341853234827591</v>
      </c>
      <c r="S123" s="489">
        <v>0.61690146484375008</v>
      </c>
      <c r="T123" s="487">
        <f t="shared" si="21"/>
        <v>0.68203024302429638</v>
      </c>
      <c r="U123" s="487">
        <v>0</v>
      </c>
      <c r="V123" s="489">
        <f t="shared" si="14"/>
        <v>0.53407667911344836</v>
      </c>
      <c r="W123" s="489">
        <f t="shared" si="15"/>
        <v>0.47473482587862076</v>
      </c>
      <c r="X123" s="489">
        <f t="shared" si="16"/>
        <v>0.4153929726437931</v>
      </c>
      <c r="Y123" s="489">
        <f t="shared" si="17"/>
        <v>0.62308945896568968</v>
      </c>
      <c r="Z123" s="489">
        <f t="shared" si="18"/>
        <v>0.79122470979770132</v>
      </c>
      <c r="AA123" s="487">
        <v>1.9430464381167762</v>
      </c>
      <c r="AB123" s="485">
        <v>0.67185150146484374</v>
      </c>
      <c r="AC123" s="485">
        <v>0.67185150146484374</v>
      </c>
      <c r="AD123" s="489">
        <f t="shared" si="19"/>
        <v>0.67473597717285161</v>
      </c>
      <c r="AE123" s="489">
        <f t="shared" si="20"/>
        <v>0.46638598716709606</v>
      </c>
    </row>
    <row r="124" spans="1:31" x14ac:dyDescent="0.2">
      <c r="A124" s="485">
        <v>0.61467386881510411</v>
      </c>
      <c r="B124" s="485">
        <f t="shared" si="11"/>
        <v>0.58568117472794079</v>
      </c>
      <c r="C124" s="486">
        <v>0.67692198484752997</v>
      </c>
      <c r="D124" s="486">
        <v>0.49444036460835161</v>
      </c>
      <c r="E124" s="487">
        <v>0.39057955230712893</v>
      </c>
      <c r="F124" s="486">
        <v>0.30177824190258468</v>
      </c>
      <c r="G124" s="487">
        <v>0.35774019165039062</v>
      </c>
      <c r="H124" s="487">
        <v>0.4128191290283203</v>
      </c>
      <c r="I124" s="487">
        <v>0.36445358154296875</v>
      </c>
      <c r="J124" s="487">
        <v>0.2005621678161621</v>
      </c>
      <c r="K124" s="487">
        <v>0.32591351715087891</v>
      </c>
      <c r="L124" s="487">
        <v>0.11921149917602539</v>
      </c>
      <c r="M124" s="481">
        <v>0.42740888431050295</v>
      </c>
      <c r="N124" s="481">
        <v>0.42740888431050295</v>
      </c>
      <c r="O124" s="486">
        <v>0.42740888431050295</v>
      </c>
      <c r="P124" s="486">
        <v>0.58968499631893623</v>
      </c>
      <c r="Q124" s="488">
        <f t="shared" si="12"/>
        <v>0.50854694031471959</v>
      </c>
      <c r="R124" s="487">
        <f t="shared" si="13"/>
        <v>0.58968499631893623</v>
      </c>
      <c r="S124" s="489">
        <v>0.61312993164062501</v>
      </c>
      <c r="T124" s="487">
        <f t="shared" si="21"/>
        <v>0.67692198484752997</v>
      </c>
      <c r="U124" s="487">
        <v>0</v>
      </c>
      <c r="V124" s="489">
        <f t="shared" si="14"/>
        <v>0.53071649668704257</v>
      </c>
      <c r="W124" s="489">
        <f t="shared" si="15"/>
        <v>0.47174799705514903</v>
      </c>
      <c r="X124" s="489">
        <f t="shared" si="16"/>
        <v>0.41277949742325531</v>
      </c>
      <c r="Y124" s="489">
        <f t="shared" si="17"/>
        <v>0.619169246134883</v>
      </c>
      <c r="Z124" s="489">
        <f t="shared" si="18"/>
        <v>0.7862466617585816</v>
      </c>
      <c r="AA124" s="487">
        <v>1.9275851408305922</v>
      </c>
      <c r="AB124" s="485">
        <v>0.66688098144531249</v>
      </c>
      <c r="AC124" s="485">
        <v>0.66688098144531249</v>
      </c>
      <c r="AD124" s="489">
        <f t="shared" si="19"/>
        <v>0.6706108627319336</v>
      </c>
      <c r="AE124" s="489">
        <f t="shared" si="20"/>
        <v>0.46353465622315271</v>
      </c>
    </row>
    <row r="125" spans="1:31" x14ac:dyDescent="0.2">
      <c r="A125" s="485">
        <v>0.60969182332356764</v>
      </c>
      <c r="B125" s="485">
        <f t="shared" si="11"/>
        <v>0.58134193539694567</v>
      </c>
      <c r="C125" s="486">
        <v>0.67189298736201131</v>
      </c>
      <c r="D125" s="486">
        <v>0.4907908834318801</v>
      </c>
      <c r="E125" s="487">
        <v>0.38743480804443359</v>
      </c>
      <c r="F125" s="486">
        <v>0.29951579693587316</v>
      </c>
      <c r="G125" s="487">
        <v>0.35484064117431641</v>
      </c>
      <c r="H125" s="487">
        <v>0.40947693908691407</v>
      </c>
      <c r="I125" s="487">
        <v>0.36149630706787111</v>
      </c>
      <c r="J125" s="487">
        <v>0.19893298934936521</v>
      </c>
      <c r="K125" s="487">
        <v>0.32326608734130857</v>
      </c>
      <c r="L125" s="487">
        <v>0.11824209861755371</v>
      </c>
      <c r="M125" s="481">
        <v>0.42471489335333268</v>
      </c>
      <c r="N125" s="481">
        <v>0.42471489335333268</v>
      </c>
      <c r="O125" s="486">
        <v>0.42471489335333268</v>
      </c>
      <c r="P125" s="486">
        <v>0.58600476026354653</v>
      </c>
      <c r="Q125" s="488">
        <f t="shared" si="12"/>
        <v>0.50535982680843961</v>
      </c>
      <c r="R125" s="487">
        <f t="shared" si="13"/>
        <v>0.58600476026354653</v>
      </c>
      <c r="S125" s="489">
        <v>0.60941103515625006</v>
      </c>
      <c r="T125" s="487">
        <f t="shared" si="21"/>
        <v>0.67189298736201131</v>
      </c>
      <c r="U125" s="487">
        <v>0</v>
      </c>
      <c r="V125" s="489">
        <f t="shared" si="14"/>
        <v>0.52740428423719188</v>
      </c>
      <c r="W125" s="489">
        <f t="shared" si="15"/>
        <v>0.46880380821083723</v>
      </c>
      <c r="X125" s="489">
        <f t="shared" si="16"/>
        <v>0.41020333218448257</v>
      </c>
      <c r="Y125" s="489">
        <f t="shared" si="17"/>
        <v>0.6153049982767238</v>
      </c>
      <c r="Z125" s="489">
        <f t="shared" si="18"/>
        <v>0.78133968035139534</v>
      </c>
      <c r="AA125" s="487">
        <v>1.9123678428248356</v>
      </c>
      <c r="AB125" s="485">
        <v>0.66198706054687495</v>
      </c>
      <c r="AC125" s="485">
        <v>0.66198706054687495</v>
      </c>
      <c r="AD125" s="489">
        <f t="shared" si="19"/>
        <v>0.66654331970214853</v>
      </c>
      <c r="AE125" s="489">
        <f t="shared" si="20"/>
        <v>0.46072311936211324</v>
      </c>
    </row>
    <row r="126" spans="1:31" x14ac:dyDescent="0.2">
      <c r="A126" s="485">
        <v>0.6047898864746093</v>
      </c>
      <c r="B126" s="485">
        <f t="shared" si="11"/>
        <v>0.57707002431630561</v>
      </c>
      <c r="C126" s="486">
        <v>0.66694223215220483</v>
      </c>
      <c r="D126" s="486">
        <v>0.48719781648040639</v>
      </c>
      <c r="E126" s="487">
        <v>0.38434026885986328</v>
      </c>
      <c r="F126" s="486">
        <v>0.29728887033319285</v>
      </c>
      <c r="G126" s="487">
        <v>0.35198771392822265</v>
      </c>
      <c r="H126" s="487">
        <v>0.40618844726562497</v>
      </c>
      <c r="I126" s="487">
        <v>0.35858666229248048</v>
      </c>
      <c r="J126" s="487">
        <v>0.19733005310058593</v>
      </c>
      <c r="K126" s="487">
        <v>0.32066134368896482</v>
      </c>
      <c r="L126" s="487">
        <v>0.11728833534240722</v>
      </c>
      <c r="M126" s="481">
        <v>0.42205984886180831</v>
      </c>
      <c r="N126" s="481">
        <v>0.42205984886180831</v>
      </c>
      <c r="O126" s="486">
        <v>0.42205984886180831</v>
      </c>
      <c r="P126" s="486">
        <v>0.58237720904403345</v>
      </c>
      <c r="Q126" s="488">
        <f t="shared" si="12"/>
        <v>0.50221852895292085</v>
      </c>
      <c r="R126" s="487">
        <f t="shared" si="13"/>
        <v>0.58237720904403345</v>
      </c>
      <c r="S126" s="489">
        <v>0.60574365234375005</v>
      </c>
      <c r="T126" s="487">
        <f t="shared" si="21"/>
        <v>0.66694223215220483</v>
      </c>
      <c r="U126" s="487">
        <v>0</v>
      </c>
      <c r="V126" s="489">
        <f t="shared" si="14"/>
        <v>0.52413948813963007</v>
      </c>
      <c r="W126" s="489">
        <f t="shared" si="15"/>
        <v>0.4659017672352268</v>
      </c>
      <c r="X126" s="489">
        <f t="shared" si="16"/>
        <v>0.40766404633082337</v>
      </c>
      <c r="Y126" s="489">
        <f t="shared" si="17"/>
        <v>0.61149606949623514</v>
      </c>
      <c r="Z126" s="489">
        <f t="shared" si="18"/>
        <v>0.77650294539204456</v>
      </c>
      <c r="AA126" s="487">
        <v>1.8973890830592106</v>
      </c>
      <c r="AB126" s="485">
        <v>0.65716796875000005</v>
      </c>
      <c r="AC126" s="485">
        <v>0.65716796875000005</v>
      </c>
      <c r="AD126" s="489">
        <f t="shared" si="19"/>
        <v>0.66253211975097659</v>
      </c>
      <c r="AE126" s="489">
        <f t="shared" si="20"/>
        <v>0.4579505275451029</v>
      </c>
    </row>
    <row r="127" spans="1:31" x14ac:dyDescent="0.2">
      <c r="A127" s="485">
        <v>0.59996612548828121</v>
      </c>
      <c r="B127" s="485">
        <f t="shared" si="11"/>
        <v>0.57279490468438021</v>
      </c>
      <c r="C127" s="486">
        <v>0.66198796687407779</v>
      </c>
      <c r="D127" s="486">
        <v>0.48360184249468258</v>
      </c>
      <c r="E127" s="487">
        <v>0.38129475067138668</v>
      </c>
      <c r="F127" s="486">
        <v>0.29506067852430273</v>
      </c>
      <c r="G127" s="487">
        <v>0.34918028503417969</v>
      </c>
      <c r="H127" s="487">
        <v>0.40295235107421873</v>
      </c>
      <c r="I127" s="487">
        <v>0.35572346313476566</v>
      </c>
      <c r="J127" s="487">
        <v>0.19575275222778318</v>
      </c>
      <c r="K127" s="487">
        <v>0.31809822052001951</v>
      </c>
      <c r="L127" s="487">
        <v>0.11634983192443848</v>
      </c>
      <c r="M127" s="481">
        <v>0.41939997315295563</v>
      </c>
      <c r="N127" s="481">
        <v>0.41939997315295563</v>
      </c>
      <c r="O127" s="486">
        <v>0.41939997315295563</v>
      </c>
      <c r="P127" s="486">
        <v>0.57874254489603738</v>
      </c>
      <c r="Q127" s="488">
        <f t="shared" si="12"/>
        <v>0.49907125902449651</v>
      </c>
      <c r="R127" s="487">
        <f t="shared" si="13"/>
        <v>0.57874254489603738</v>
      </c>
      <c r="S127" s="489">
        <v>0.60212656250000007</v>
      </c>
      <c r="T127" s="487">
        <f t="shared" si="21"/>
        <v>0.66198796687407779</v>
      </c>
      <c r="U127" s="487">
        <v>0</v>
      </c>
      <c r="V127" s="489">
        <f t="shared" si="14"/>
        <v>0.52086829040643368</v>
      </c>
      <c r="W127" s="489">
        <f t="shared" si="15"/>
        <v>0.46299403591682992</v>
      </c>
      <c r="X127" s="489">
        <f t="shared" si="16"/>
        <v>0.40511978142722616</v>
      </c>
      <c r="Y127" s="489">
        <f t="shared" si="17"/>
        <v>0.6076796721408394</v>
      </c>
      <c r="Z127" s="489">
        <f t="shared" si="18"/>
        <v>0.77165672652804984</v>
      </c>
      <c r="AA127" s="487">
        <v>1.8826429636101973</v>
      </c>
      <c r="AB127" s="485">
        <v>0.6524219360351563</v>
      </c>
      <c r="AC127" s="485">
        <v>0.6524219360351563</v>
      </c>
      <c r="AD127" s="489">
        <f t="shared" si="19"/>
        <v>0.65857592773437512</v>
      </c>
      <c r="AE127" s="489">
        <f t="shared" si="20"/>
        <v>0.45521595790377989</v>
      </c>
    </row>
    <row r="128" spans="1:31" x14ac:dyDescent="0.2">
      <c r="A128" s="485">
        <v>0.59521870930989584</v>
      </c>
      <c r="B128" s="485">
        <f t="shared" si="11"/>
        <v>0.56872018808370883</v>
      </c>
      <c r="C128" s="486">
        <v>0.65726613402570266</v>
      </c>
      <c r="D128" s="486">
        <v>0.48017424214171506</v>
      </c>
      <c r="E128" s="487">
        <v>0.37829712860107423</v>
      </c>
      <c r="F128" s="486">
        <v>0.29293731474329732</v>
      </c>
      <c r="G128" s="487">
        <v>0.34641728881835937</v>
      </c>
      <c r="H128" s="487">
        <v>0.3997673776245117</v>
      </c>
      <c r="I128" s="487">
        <v>0.35290564392089846</v>
      </c>
      <c r="J128" s="487">
        <v>0.19420045028686522</v>
      </c>
      <c r="K128" s="487">
        <v>0.31557574096679686</v>
      </c>
      <c r="L128" s="487">
        <v>0.11542623313903808</v>
      </c>
      <c r="M128" s="481">
        <v>0.41686212512027743</v>
      </c>
      <c r="N128" s="481">
        <v>0.41686212512027743</v>
      </c>
      <c r="O128" s="486">
        <v>0.41686212512027743</v>
      </c>
      <c r="P128" s="486">
        <v>0.57527415317891994</v>
      </c>
      <c r="Q128" s="488">
        <f t="shared" si="12"/>
        <v>0.49606813914959869</v>
      </c>
      <c r="R128" s="487">
        <f t="shared" si="13"/>
        <v>0.57527415317891994</v>
      </c>
      <c r="S128" s="489">
        <v>0.59855878906250015</v>
      </c>
      <c r="T128" s="487">
        <f t="shared" si="21"/>
        <v>0.65726613402570266</v>
      </c>
      <c r="U128" s="487">
        <v>0</v>
      </c>
      <c r="V128" s="489">
        <f t="shared" si="14"/>
        <v>0.51774673786102798</v>
      </c>
      <c r="W128" s="489">
        <f t="shared" si="15"/>
        <v>0.46021932254313597</v>
      </c>
      <c r="X128" s="489">
        <f t="shared" si="16"/>
        <v>0.40269190722524395</v>
      </c>
      <c r="Y128" s="489">
        <f t="shared" si="17"/>
        <v>0.60403786083786593</v>
      </c>
      <c r="Z128" s="489">
        <f t="shared" si="18"/>
        <v>0.76703220423855989</v>
      </c>
      <c r="AA128" s="487">
        <v>1.8681242418791117</v>
      </c>
      <c r="AB128" s="485">
        <v>0.64774731445312494</v>
      </c>
      <c r="AC128" s="485">
        <v>0.64774731445312494</v>
      </c>
      <c r="AD128" s="489">
        <f t="shared" si="19"/>
        <v>0.65467367553710953</v>
      </c>
      <c r="AE128" s="489">
        <f t="shared" si="20"/>
        <v>0.45251867214347069</v>
      </c>
    </row>
    <row r="129" spans="1:31" x14ac:dyDescent="0.2">
      <c r="A129" s="485">
        <v>0.59054580688476555</v>
      </c>
      <c r="B129" s="485">
        <f t="shared" si="11"/>
        <v>0.56470653246996472</v>
      </c>
      <c r="C129" s="486">
        <v>0.65261524684108219</v>
      </c>
      <c r="D129" s="486">
        <v>0.47679781809884719</v>
      </c>
      <c r="E129" s="487">
        <v>0.37534627777099605</v>
      </c>
      <c r="F129" s="486">
        <v>0.29084613655360836</v>
      </c>
      <c r="G129" s="487">
        <v>0.34369765960693355</v>
      </c>
      <c r="H129" s="487">
        <v>0.39663237243652344</v>
      </c>
      <c r="I129" s="487">
        <v>0.35013207977294925</v>
      </c>
      <c r="J129" s="487">
        <v>0.19267258483886718</v>
      </c>
      <c r="K129" s="487">
        <v>0.31309295776367185</v>
      </c>
      <c r="L129" s="487">
        <v>0.11451717636108398</v>
      </c>
      <c r="M129" s="481">
        <v>0.41435970640000908</v>
      </c>
      <c r="N129" s="481">
        <v>0.41435970640000908</v>
      </c>
      <c r="O129" s="486">
        <v>0.41435970640000908</v>
      </c>
      <c r="P129" s="486">
        <v>0.57185371977855404</v>
      </c>
      <c r="Q129" s="488">
        <f t="shared" si="12"/>
        <v>0.49310671308928156</v>
      </c>
      <c r="R129" s="487">
        <f t="shared" si="13"/>
        <v>0.57185371977855404</v>
      </c>
      <c r="S129" s="489">
        <v>0.5950393066406251</v>
      </c>
      <c r="T129" s="487">
        <f t="shared" si="21"/>
        <v>0.65261524684108219</v>
      </c>
      <c r="U129" s="487">
        <v>0</v>
      </c>
      <c r="V129" s="489">
        <f t="shared" si="14"/>
        <v>0.5146683478006987</v>
      </c>
      <c r="W129" s="489">
        <f t="shared" si="15"/>
        <v>0.45748297582284325</v>
      </c>
      <c r="X129" s="489">
        <f t="shared" si="16"/>
        <v>0.4002976038449878</v>
      </c>
      <c r="Y129" s="489">
        <f t="shared" si="17"/>
        <v>0.60044640576748187</v>
      </c>
      <c r="Z129" s="489">
        <f t="shared" si="18"/>
        <v>0.76247162637140531</v>
      </c>
      <c r="AA129" s="487">
        <v>1.8538276752672698</v>
      </c>
      <c r="AB129" s="485">
        <v>0.64314251708984371</v>
      </c>
      <c r="AC129" s="485">
        <v>0.64314251708984371</v>
      </c>
      <c r="AD129" s="489">
        <f t="shared" si="19"/>
        <v>0.65082424163818375</v>
      </c>
      <c r="AE129" s="489">
        <f t="shared" si="20"/>
        <v>0.44985789505476792</v>
      </c>
    </row>
    <row r="130" spans="1:31" x14ac:dyDescent="0.2">
      <c r="A130" s="485">
        <v>0.58594573974609376</v>
      </c>
      <c r="B130" s="485">
        <f t="shared" ref="B130:B193" si="22">+AVERAGE(C130,D130)</f>
        <v>0.56068599173375389</v>
      </c>
      <c r="C130" s="486">
        <v>0.64795656418786129</v>
      </c>
      <c r="D130" s="486">
        <v>0.47341541927964642</v>
      </c>
      <c r="E130" s="487">
        <v>0.37244107330322263</v>
      </c>
      <c r="F130" s="486">
        <v>0.28875172820458683</v>
      </c>
      <c r="G130" s="487">
        <v>0.34102042053222659</v>
      </c>
      <c r="H130" s="487">
        <v>0.39354615142822269</v>
      </c>
      <c r="I130" s="487">
        <v>0.34740179382324221</v>
      </c>
      <c r="J130" s="487">
        <v>0.19116856384277342</v>
      </c>
      <c r="K130" s="487">
        <v>0.3106489236450195</v>
      </c>
      <c r="L130" s="487">
        <v>0.11362232116699218</v>
      </c>
      <c r="M130" s="481">
        <v>0.41185043442082436</v>
      </c>
      <c r="N130" s="481">
        <v>0.41185043442082436</v>
      </c>
      <c r="O130" s="486">
        <v>0.41185043442082436</v>
      </c>
      <c r="P130" s="486">
        <v>0.56842346819628153</v>
      </c>
      <c r="Q130" s="488">
        <f t="shared" ref="Q130:Q193" si="23">+AVERAGE(O130:P130)</f>
        <v>0.49013695130855295</v>
      </c>
      <c r="R130" s="487">
        <f t="shared" ref="R130:R193" si="24">+P130</f>
        <v>0.56842346819628153</v>
      </c>
      <c r="S130" s="489">
        <v>0.59156704101562496</v>
      </c>
      <c r="T130" s="487">
        <f t="shared" si="21"/>
        <v>0.64795656418786129</v>
      </c>
      <c r="U130" s="487">
        <v>0</v>
      </c>
      <c r="V130" s="489">
        <f t="shared" ref="V130:V193" si="25">+$P130*0.9</f>
        <v>0.51158112137665335</v>
      </c>
      <c r="W130" s="489">
        <f t="shared" ref="W130:W193" si="26">+$P130*0.8</f>
        <v>0.45473877455702527</v>
      </c>
      <c r="X130" s="489">
        <f t="shared" ref="X130:X193" si="27">+$P130*0.7</f>
        <v>0.39789642773739703</v>
      </c>
      <c r="Y130" s="489">
        <f t="shared" ref="Y130:Y193" si="28">+$P130*0.9*8750/7500</f>
        <v>0.59684464160609552</v>
      </c>
      <c r="Z130" s="489">
        <f t="shared" ref="Z130:Z193" si="29">+$P130*10000/7500</f>
        <v>0.75789795759504208</v>
      </c>
      <c r="AA130" s="487">
        <v>1.8397484580592105</v>
      </c>
      <c r="AB130" s="485">
        <v>0.63860589599609374</v>
      </c>
      <c r="AC130" s="485">
        <v>0.63860589599609374</v>
      </c>
      <c r="AD130" s="489">
        <f t="shared" ref="AD130:AD193" si="30">+S130*1.09375</f>
        <v>0.64702645111083978</v>
      </c>
      <c r="AE130" s="489">
        <f t="shared" ref="AE130:AE193" si="31">+S130*0.756013745704467</f>
        <v>0.4472328145135307</v>
      </c>
    </row>
    <row r="131" spans="1:31" x14ac:dyDescent="0.2">
      <c r="A131" s="485">
        <v>0.58141672770182284</v>
      </c>
      <c r="B131" s="485">
        <f t="shared" si="22"/>
        <v>0.55672541842839141</v>
      </c>
      <c r="C131" s="486">
        <v>0.64336754824514975</v>
      </c>
      <c r="D131" s="486">
        <v>0.47008328861163295</v>
      </c>
      <c r="E131" s="487">
        <v>0.36958053833007809</v>
      </c>
      <c r="F131" s="486">
        <v>0.28668891248322381</v>
      </c>
      <c r="G131" s="487">
        <v>0.33838453552246095</v>
      </c>
      <c r="H131" s="487">
        <v>0.39050758972167965</v>
      </c>
      <c r="I131" s="487">
        <v>0.34471372039794917</v>
      </c>
      <c r="J131" s="487">
        <v>0.18968783966064454</v>
      </c>
      <c r="K131" s="487">
        <v>0.30824275054931638</v>
      </c>
      <c r="L131" s="487">
        <v>0.1127413493347168</v>
      </c>
      <c r="M131" s="481">
        <v>0.409376026415949</v>
      </c>
      <c r="N131" s="481">
        <v>0.409376026415949</v>
      </c>
      <c r="O131" s="486">
        <v>0.409376026415949</v>
      </c>
      <c r="P131" s="486">
        <v>0.56504042925446352</v>
      </c>
      <c r="Q131" s="488">
        <f t="shared" si="23"/>
        <v>0.48720822783520623</v>
      </c>
      <c r="R131" s="487">
        <f t="shared" si="24"/>
        <v>0.56504042925446352</v>
      </c>
      <c r="S131" s="489">
        <v>0.5881410156250001</v>
      </c>
      <c r="T131" s="487">
        <f t="shared" ref="T131:T194" si="32">+C131</f>
        <v>0.64336754824514975</v>
      </c>
      <c r="U131" s="487">
        <v>0</v>
      </c>
      <c r="V131" s="489">
        <f t="shared" si="25"/>
        <v>0.50853638632901721</v>
      </c>
      <c r="W131" s="489">
        <f t="shared" si="26"/>
        <v>0.45203234340357085</v>
      </c>
      <c r="X131" s="489">
        <f t="shared" si="27"/>
        <v>0.39552830047812443</v>
      </c>
      <c r="Y131" s="489">
        <f t="shared" si="28"/>
        <v>0.59329245071718673</v>
      </c>
      <c r="Z131" s="489">
        <f t="shared" si="29"/>
        <v>0.75338723900595139</v>
      </c>
      <c r="AA131" s="487">
        <v>1.8258812384354441</v>
      </c>
      <c r="AB131" s="485">
        <v>0.63413598632812496</v>
      </c>
      <c r="AC131" s="485">
        <v>0.63413598632812496</v>
      </c>
      <c r="AD131" s="489">
        <f t="shared" si="30"/>
        <v>0.64327923583984381</v>
      </c>
      <c r="AE131" s="489">
        <f t="shared" si="31"/>
        <v>0.44464269222508579</v>
      </c>
    </row>
    <row r="132" spans="1:31" x14ac:dyDescent="0.2">
      <c r="A132" s="485">
        <v>0.57695724487304689</v>
      </c>
      <c r="B132" s="485">
        <f t="shared" si="22"/>
        <v>0.55282283013368283</v>
      </c>
      <c r="C132" s="486">
        <v>0.63884589196469055</v>
      </c>
      <c r="D132" s="486">
        <v>0.46679976830267506</v>
      </c>
      <c r="E132" s="487">
        <v>0.36676357757568356</v>
      </c>
      <c r="F132" s="486">
        <v>0.28465663711604378</v>
      </c>
      <c r="G132" s="487">
        <v>0.33578911651611332</v>
      </c>
      <c r="H132" s="487">
        <v>0.3875155920410156</v>
      </c>
      <c r="I132" s="487">
        <v>0.34206697143554687</v>
      </c>
      <c r="J132" s="487">
        <v>0.18822987945556638</v>
      </c>
      <c r="K132" s="487">
        <v>0.30587355041503905</v>
      </c>
      <c r="L132" s="487">
        <v>0.11187392784118652</v>
      </c>
      <c r="M132" s="481">
        <v>0.40693536326444474</v>
      </c>
      <c r="N132" s="481">
        <v>0.40693536326444474</v>
      </c>
      <c r="O132" s="486">
        <v>0.40693536326444474</v>
      </c>
      <c r="P132" s="486">
        <v>0.56170309678392216</v>
      </c>
      <c r="Q132" s="488">
        <f t="shared" si="23"/>
        <v>0.48431923002418342</v>
      </c>
      <c r="R132" s="487">
        <f t="shared" si="24"/>
        <v>0.56170309678392216</v>
      </c>
      <c r="S132" s="489">
        <v>0.58476030273437496</v>
      </c>
      <c r="T132" s="487">
        <f t="shared" si="32"/>
        <v>0.63884589196469055</v>
      </c>
      <c r="U132" s="487">
        <v>0</v>
      </c>
      <c r="V132" s="489">
        <f t="shared" si="25"/>
        <v>0.50553278710552996</v>
      </c>
      <c r="W132" s="489">
        <f t="shared" si="26"/>
        <v>0.44936247742713775</v>
      </c>
      <c r="X132" s="489">
        <f t="shared" si="27"/>
        <v>0.39319216774874549</v>
      </c>
      <c r="Y132" s="489">
        <f t="shared" si="28"/>
        <v>0.58978825162311832</v>
      </c>
      <c r="Z132" s="489">
        <f t="shared" si="29"/>
        <v>0.74893746237856285</v>
      </c>
      <c r="AA132" s="487">
        <v>1.8122216475637336</v>
      </c>
      <c r="AB132" s="485">
        <v>0.62973126220703124</v>
      </c>
      <c r="AC132" s="485">
        <v>0.62973126220703124</v>
      </c>
      <c r="AD132" s="489">
        <f t="shared" si="30"/>
        <v>0.63958158111572261</v>
      </c>
      <c r="AE132" s="489">
        <f t="shared" si="31"/>
        <v>0.44208682680949291</v>
      </c>
    </row>
    <row r="133" spans="1:31" x14ac:dyDescent="0.2">
      <c r="A133" s="485">
        <v>0.57256556193033847</v>
      </c>
      <c r="B133" s="485">
        <f t="shared" si="22"/>
        <v>0.54897755919356117</v>
      </c>
      <c r="C133" s="486">
        <v>0.63439081586875357</v>
      </c>
      <c r="D133" s="486">
        <v>0.46356430251836883</v>
      </c>
      <c r="E133" s="487">
        <v>0.3639892141723633</v>
      </c>
      <c r="F133" s="486">
        <v>0.28265454279181917</v>
      </c>
      <c r="G133" s="487">
        <v>0.33323315704345702</v>
      </c>
      <c r="H133" s="487">
        <v>0.38456906311035155</v>
      </c>
      <c r="I133" s="487">
        <v>0.33946051086425783</v>
      </c>
      <c r="J133" s="487">
        <v>0.186794150390625</v>
      </c>
      <c r="K133" s="487">
        <v>0.3035404943847656</v>
      </c>
      <c r="L133" s="487">
        <v>0.11101975326538085</v>
      </c>
      <c r="M133" s="481">
        <v>0.40452808925236905</v>
      </c>
      <c r="N133" s="481">
        <v>0.40452808925236905</v>
      </c>
      <c r="O133" s="486">
        <v>0.40452808925236905</v>
      </c>
      <c r="P133" s="486">
        <v>0.55841099807860495</v>
      </c>
      <c r="Q133" s="488">
        <f t="shared" si="23"/>
        <v>0.481469543665487</v>
      </c>
      <c r="R133" s="487">
        <f t="shared" si="24"/>
        <v>0.55841099807860495</v>
      </c>
      <c r="S133" s="489">
        <v>0.58142392578125002</v>
      </c>
      <c r="T133" s="487">
        <f t="shared" si="32"/>
        <v>0.63439081586875357</v>
      </c>
      <c r="U133" s="487">
        <v>0</v>
      </c>
      <c r="V133" s="489">
        <f t="shared" si="25"/>
        <v>0.5025698982707445</v>
      </c>
      <c r="W133" s="489">
        <f t="shared" si="26"/>
        <v>0.44672879846288399</v>
      </c>
      <c r="X133" s="489">
        <f t="shared" si="27"/>
        <v>0.39088769865502343</v>
      </c>
      <c r="Y133" s="489">
        <f t="shared" si="28"/>
        <v>0.58633154798253528</v>
      </c>
      <c r="Z133" s="489">
        <f t="shared" si="29"/>
        <v>0.74454799743813993</v>
      </c>
      <c r="AA133" s="487">
        <v>1.7987647705078125</v>
      </c>
      <c r="AB133" s="485">
        <v>0.62539031982421878</v>
      </c>
      <c r="AC133" s="485">
        <v>0.62539031982421878</v>
      </c>
      <c r="AD133" s="489">
        <f t="shared" si="30"/>
        <v>0.63593241882324225</v>
      </c>
      <c r="AE133" s="489">
        <f t="shared" si="31"/>
        <v>0.43956447997207887</v>
      </c>
    </row>
    <row r="134" spans="1:31" x14ac:dyDescent="0.2">
      <c r="A134" s="485">
        <v>0.56824030558268224</v>
      </c>
      <c r="B134" s="485">
        <f t="shared" si="22"/>
        <v>0.54512621070845213</v>
      </c>
      <c r="C134" s="486">
        <v>0.62992886662290204</v>
      </c>
      <c r="D134" s="486">
        <v>0.46032355479400222</v>
      </c>
      <c r="E134" s="487">
        <v>0.36125653045654293</v>
      </c>
      <c r="F134" s="486">
        <v>0.28064961240122771</v>
      </c>
      <c r="G134" s="487">
        <v>0.33071585784912105</v>
      </c>
      <c r="H134" s="487">
        <v>0.38166702606201175</v>
      </c>
      <c r="I134" s="487">
        <v>0.33689348022460935</v>
      </c>
      <c r="J134" s="487">
        <v>0.1853801640319824</v>
      </c>
      <c r="K134" s="487">
        <v>0.30124278320312498</v>
      </c>
      <c r="L134" s="487">
        <v>0.1101785221862793</v>
      </c>
      <c r="M134" s="481">
        <v>0.40211456521839706</v>
      </c>
      <c r="N134" s="481">
        <v>0.40211456521839706</v>
      </c>
      <c r="O134" s="486">
        <v>0.40211456521839706</v>
      </c>
      <c r="P134" s="486">
        <v>0.55510993532943154</v>
      </c>
      <c r="Q134" s="488">
        <f t="shared" si="23"/>
        <v>0.4786122502739143</v>
      </c>
      <c r="R134" s="487">
        <f t="shared" si="24"/>
        <v>0.55510993532943154</v>
      </c>
      <c r="S134" s="489">
        <v>0.57813100585937505</v>
      </c>
      <c r="T134" s="487">
        <f t="shared" si="32"/>
        <v>0.62992886662290204</v>
      </c>
      <c r="U134" s="487">
        <v>0</v>
      </c>
      <c r="V134" s="489">
        <f t="shared" si="25"/>
        <v>0.49959894179648839</v>
      </c>
      <c r="W134" s="489">
        <f t="shared" si="26"/>
        <v>0.44408794826354525</v>
      </c>
      <c r="X134" s="489">
        <f t="shared" si="27"/>
        <v>0.38857695473060205</v>
      </c>
      <c r="Y134" s="489">
        <f t="shared" si="28"/>
        <v>0.58286543209590314</v>
      </c>
      <c r="Z134" s="489">
        <f t="shared" si="29"/>
        <v>0.74014658043924209</v>
      </c>
      <c r="AA134" s="487">
        <v>1.78550634765625</v>
      </c>
      <c r="AB134" s="485">
        <v>0.62111175537109375</v>
      </c>
      <c r="AC134" s="485">
        <v>0.62111175537109375</v>
      </c>
      <c r="AD134" s="489">
        <f t="shared" si="30"/>
        <v>0.63233078765869144</v>
      </c>
      <c r="AE134" s="489">
        <f t="shared" si="31"/>
        <v>0.43707498724763727</v>
      </c>
    </row>
    <row r="135" spans="1:31" x14ac:dyDescent="0.2">
      <c r="A135" s="485">
        <v>0.56397984822591141</v>
      </c>
      <c r="B135" s="485">
        <f t="shared" si="22"/>
        <v>0.54139179314558672</v>
      </c>
      <c r="C135" s="486">
        <v>0.62560254743201837</v>
      </c>
      <c r="D135" s="486">
        <v>0.45718103885915501</v>
      </c>
      <c r="E135" s="487">
        <v>0.35856454956054684</v>
      </c>
      <c r="F135" s="486">
        <v>0.27870586725956081</v>
      </c>
      <c r="G135" s="487">
        <v>0.32823627166748048</v>
      </c>
      <c r="H135" s="487">
        <v>0.37880844482421872</v>
      </c>
      <c r="I135" s="487">
        <v>0.33436499145507814</v>
      </c>
      <c r="J135" s="487">
        <v>0.18398741714477537</v>
      </c>
      <c r="K135" s="487">
        <v>0.2989795584106445</v>
      </c>
      <c r="L135" s="487">
        <v>0.10934993858337402</v>
      </c>
      <c r="M135" s="481">
        <v>0.39977196141381544</v>
      </c>
      <c r="N135" s="481">
        <v>0.39977196141381544</v>
      </c>
      <c r="O135" s="486">
        <v>0.39977196141381544</v>
      </c>
      <c r="P135" s="486">
        <v>0.55190547421191727</v>
      </c>
      <c r="Q135" s="488">
        <f t="shared" si="23"/>
        <v>0.47583871781286635</v>
      </c>
      <c r="R135" s="487">
        <f t="shared" si="24"/>
        <v>0.55190547421191727</v>
      </c>
      <c r="S135" s="489">
        <v>0.57488071289062503</v>
      </c>
      <c r="T135" s="487">
        <f t="shared" si="32"/>
        <v>0.62560254743201837</v>
      </c>
      <c r="U135" s="487">
        <v>0</v>
      </c>
      <c r="V135" s="489">
        <f t="shared" si="25"/>
        <v>0.49671492679072554</v>
      </c>
      <c r="W135" s="489">
        <f t="shared" si="26"/>
        <v>0.44152437936953381</v>
      </c>
      <c r="X135" s="489">
        <f t="shared" si="27"/>
        <v>0.38633383194834209</v>
      </c>
      <c r="Y135" s="489">
        <f t="shared" si="28"/>
        <v>0.57950074792251316</v>
      </c>
      <c r="Z135" s="489">
        <f t="shared" si="29"/>
        <v>0.73587396561588958</v>
      </c>
      <c r="AA135" s="487">
        <v>1.7724419009560033</v>
      </c>
      <c r="AB135" s="485">
        <v>0.61689416503906247</v>
      </c>
      <c r="AC135" s="485">
        <v>0.61689416503906247</v>
      </c>
      <c r="AD135" s="489">
        <f t="shared" si="30"/>
        <v>0.62877577972412113</v>
      </c>
      <c r="AE135" s="489">
        <f t="shared" si="31"/>
        <v>0.43461772108569569</v>
      </c>
    </row>
    <row r="136" spans="1:31" x14ac:dyDescent="0.2">
      <c r="A136" s="485">
        <v>0.55978281656901041</v>
      </c>
      <c r="B136" s="485">
        <f t="shared" si="22"/>
        <v>0.53771098566196451</v>
      </c>
      <c r="C136" s="486">
        <v>0.62133849141730568</v>
      </c>
      <c r="D136" s="486">
        <v>0.4540834799066234</v>
      </c>
      <c r="E136" s="487">
        <v>0.35591241302490234</v>
      </c>
      <c r="F136" s="486">
        <v>0.27679033010835219</v>
      </c>
      <c r="G136" s="487">
        <v>0.32579359924316403</v>
      </c>
      <c r="H136" s="487">
        <v>0.37599234252929686</v>
      </c>
      <c r="I136" s="487">
        <v>0.33187415649414059</v>
      </c>
      <c r="J136" s="487">
        <v>0.18261545089721679</v>
      </c>
      <c r="K136" s="487">
        <v>0.29675010955810549</v>
      </c>
      <c r="L136" s="487">
        <v>0.10853372863769531</v>
      </c>
      <c r="M136" s="481">
        <v>0.39746067869075558</v>
      </c>
      <c r="N136" s="481">
        <v>0.39746067869075558</v>
      </c>
      <c r="O136" s="486">
        <v>0.39746067869075558</v>
      </c>
      <c r="P136" s="486">
        <v>0.5487434701473185</v>
      </c>
      <c r="Q136" s="488">
        <f t="shared" si="23"/>
        <v>0.47310207441903707</v>
      </c>
      <c r="R136" s="487">
        <f t="shared" si="24"/>
        <v>0.5487434701473185</v>
      </c>
      <c r="S136" s="489">
        <v>0.57167211914062499</v>
      </c>
      <c r="T136" s="487">
        <f t="shared" si="32"/>
        <v>0.62133849141730568</v>
      </c>
      <c r="U136" s="487">
        <v>0</v>
      </c>
      <c r="V136" s="489">
        <f t="shared" si="25"/>
        <v>0.49386912313258668</v>
      </c>
      <c r="W136" s="489">
        <f t="shared" si="26"/>
        <v>0.43899477611785481</v>
      </c>
      <c r="X136" s="489">
        <f t="shared" si="27"/>
        <v>0.38412042910312294</v>
      </c>
      <c r="Y136" s="489">
        <f t="shared" si="28"/>
        <v>0.57618064365468447</v>
      </c>
      <c r="Z136" s="489">
        <f t="shared" si="29"/>
        <v>0.73165796019642459</v>
      </c>
      <c r="AA136" s="487">
        <v>1.7595671707956415</v>
      </c>
      <c r="AB136" s="485">
        <v>0.61273626708984374</v>
      </c>
      <c r="AC136" s="485">
        <v>0.61273626708984374</v>
      </c>
      <c r="AD136" s="489">
        <f t="shared" si="30"/>
        <v>0.62526638031005854</v>
      </c>
      <c r="AE136" s="489">
        <f t="shared" si="31"/>
        <v>0.43219198010631421</v>
      </c>
    </row>
    <row r="137" spans="1:31" x14ac:dyDescent="0.2">
      <c r="A137" s="485">
        <v>0.55564778645833324</v>
      </c>
      <c r="B137" s="485">
        <f t="shared" si="22"/>
        <v>0.53408206030342298</v>
      </c>
      <c r="C137" s="486">
        <v>0.61713468841504737</v>
      </c>
      <c r="D137" s="486">
        <v>0.45102943219179853</v>
      </c>
      <c r="E137" s="487">
        <v>0.35329920318603514</v>
      </c>
      <c r="F137" s="486">
        <v>0.27490208523493959</v>
      </c>
      <c r="G137" s="487">
        <v>0.32338701171874995</v>
      </c>
      <c r="H137" s="487">
        <v>0.37321783111572265</v>
      </c>
      <c r="I137" s="487">
        <v>0.32942017608642576</v>
      </c>
      <c r="J137" s="487">
        <v>0.18126377685546874</v>
      </c>
      <c r="K137" s="487">
        <v>0.29455363739013674</v>
      </c>
      <c r="L137" s="487">
        <v>0.10772961112976075</v>
      </c>
      <c r="M137" s="481">
        <v>0.39517973654028105</v>
      </c>
      <c r="N137" s="481">
        <v>0.39517973654028105</v>
      </c>
      <c r="O137" s="486">
        <v>0.39517973654028105</v>
      </c>
      <c r="P137" s="486">
        <v>0.54562260179876809</v>
      </c>
      <c r="Q137" s="488">
        <f t="shared" si="23"/>
        <v>0.47040116916952457</v>
      </c>
      <c r="R137" s="487">
        <f t="shared" si="24"/>
        <v>0.54562260179876809</v>
      </c>
      <c r="S137" s="489">
        <v>0.56850439453125001</v>
      </c>
      <c r="T137" s="487">
        <f t="shared" si="32"/>
        <v>0.61713468841504737</v>
      </c>
      <c r="U137" s="487">
        <v>0</v>
      </c>
      <c r="V137" s="489">
        <f t="shared" si="25"/>
        <v>0.49106034161889128</v>
      </c>
      <c r="W137" s="489">
        <f t="shared" si="26"/>
        <v>0.43649808143901447</v>
      </c>
      <c r="X137" s="489">
        <f t="shared" si="27"/>
        <v>0.38193582125913766</v>
      </c>
      <c r="Y137" s="489">
        <f t="shared" si="28"/>
        <v>0.57290373188870658</v>
      </c>
      <c r="Z137" s="489">
        <f t="shared" si="29"/>
        <v>0.72749680239835746</v>
      </c>
      <c r="AA137" s="487">
        <v>1.7468782252261512</v>
      </c>
      <c r="AB137" s="485">
        <v>0.60863684082031255</v>
      </c>
      <c r="AC137" s="485">
        <v>0.60863684082031255</v>
      </c>
      <c r="AD137" s="489">
        <f t="shared" si="30"/>
        <v>0.62180168151855475</v>
      </c>
      <c r="AE137" s="489">
        <f t="shared" si="31"/>
        <v>0.42979713675902043</v>
      </c>
    </row>
    <row r="138" spans="1:31" x14ac:dyDescent="0.2">
      <c r="A138" s="485">
        <v>0.55157338460286454</v>
      </c>
      <c r="B138" s="485">
        <f t="shared" si="22"/>
        <v>0.5305044628425144</v>
      </c>
      <c r="C138" s="486">
        <v>0.61299049155678365</v>
      </c>
      <c r="D138" s="486">
        <v>0.44801843412824521</v>
      </c>
      <c r="E138" s="487">
        <v>0.35072406158447267</v>
      </c>
      <c r="F138" s="486">
        <v>0.27304083474389795</v>
      </c>
      <c r="G138" s="487">
        <v>0.32101570983886718</v>
      </c>
      <c r="H138" s="487">
        <v>0.37048393371582028</v>
      </c>
      <c r="I138" s="487">
        <v>0.32700219177246093</v>
      </c>
      <c r="J138" s="487">
        <v>0.17993196578979492</v>
      </c>
      <c r="K138" s="487">
        <v>0.29238946105957031</v>
      </c>
      <c r="L138" s="487">
        <v>0.10693731224060057</v>
      </c>
      <c r="M138" s="481">
        <v>0.39292883939890927</v>
      </c>
      <c r="N138" s="481">
        <v>0.39292883939890927</v>
      </c>
      <c r="O138" s="486">
        <v>0.39292883939890927</v>
      </c>
      <c r="P138" s="486">
        <v>0.54254247603591732</v>
      </c>
      <c r="Q138" s="488">
        <f t="shared" si="23"/>
        <v>0.46773565771741332</v>
      </c>
      <c r="R138" s="487">
        <f t="shared" si="24"/>
        <v>0.54254247603591732</v>
      </c>
      <c r="S138" s="489">
        <v>0.56537675781249996</v>
      </c>
      <c r="T138" s="487">
        <f t="shared" si="32"/>
        <v>0.61299049155678365</v>
      </c>
      <c r="U138" s="487">
        <v>0</v>
      </c>
      <c r="V138" s="489">
        <f t="shared" si="25"/>
        <v>0.48828822843232561</v>
      </c>
      <c r="W138" s="489">
        <f t="shared" si="26"/>
        <v>0.4340339808287339</v>
      </c>
      <c r="X138" s="489">
        <f t="shared" si="27"/>
        <v>0.37977973322514208</v>
      </c>
      <c r="Y138" s="489">
        <f t="shared" si="28"/>
        <v>0.56966959983771315</v>
      </c>
      <c r="Z138" s="489">
        <f t="shared" si="29"/>
        <v>0.72338996804788969</v>
      </c>
      <c r="AA138" s="487">
        <v>1.7343709138569079</v>
      </c>
      <c r="AB138" s="485">
        <v>0.60459454345703123</v>
      </c>
      <c r="AC138" s="485">
        <v>0.60459454345703123</v>
      </c>
      <c r="AD138" s="489">
        <f t="shared" si="30"/>
        <v>0.61838082885742185</v>
      </c>
      <c r="AE138" s="489">
        <f t="shared" si="31"/>
        <v>0.42743260040807535</v>
      </c>
    </row>
    <row r="139" spans="1:31" x14ac:dyDescent="0.2">
      <c r="A139" s="485">
        <v>0.54755828857421862</v>
      </c>
      <c r="B139" s="485">
        <f t="shared" si="22"/>
        <v>0.52691926647116827</v>
      </c>
      <c r="C139" s="486">
        <v>0.60883763755590303</v>
      </c>
      <c r="D139" s="486">
        <v>0.4450008953864335</v>
      </c>
      <c r="E139" s="487">
        <v>0.34818621856689452</v>
      </c>
      <c r="F139" s="486">
        <v>0.27117591403097879</v>
      </c>
      <c r="G139" s="487">
        <v>0.31867892395019526</v>
      </c>
      <c r="H139" s="487">
        <v>0.36778982147216793</v>
      </c>
      <c r="I139" s="487">
        <v>0.32461946350097654</v>
      </c>
      <c r="J139" s="487">
        <v>0.17861958847045897</v>
      </c>
      <c r="K139" s="487">
        <v>0.29025684051513673</v>
      </c>
      <c r="L139" s="487">
        <v>0.10615658775329589</v>
      </c>
      <c r="M139" s="481">
        <v>0.39067095324041606</v>
      </c>
      <c r="N139" s="481">
        <v>0.39067095324041606</v>
      </c>
      <c r="O139" s="486">
        <v>0.39067095324041606</v>
      </c>
      <c r="P139" s="486">
        <v>0.53945242469515364</v>
      </c>
      <c r="Q139" s="488">
        <f t="shared" si="23"/>
        <v>0.46506168896778488</v>
      </c>
      <c r="R139" s="487">
        <f t="shared" si="24"/>
        <v>0.53945242469515364</v>
      </c>
      <c r="S139" s="489">
        <v>0.56228842773437504</v>
      </c>
      <c r="T139" s="487">
        <f t="shared" si="32"/>
        <v>0.60883763755590303</v>
      </c>
      <c r="U139" s="487">
        <v>0</v>
      </c>
      <c r="V139" s="489">
        <f t="shared" si="25"/>
        <v>0.48550718222563827</v>
      </c>
      <c r="W139" s="489">
        <f t="shared" si="26"/>
        <v>0.43156193975612295</v>
      </c>
      <c r="X139" s="489">
        <f t="shared" si="27"/>
        <v>0.37761669728660752</v>
      </c>
      <c r="Y139" s="489">
        <f t="shared" si="28"/>
        <v>0.56642504592991139</v>
      </c>
      <c r="Z139" s="489">
        <f t="shared" si="29"/>
        <v>0.71926989959353815</v>
      </c>
      <c r="AA139" s="487">
        <v>1.722041413959704</v>
      </c>
      <c r="AB139" s="485">
        <v>0.60060821533203124</v>
      </c>
      <c r="AC139" s="485">
        <v>0.60060821533203124</v>
      </c>
      <c r="AD139" s="489">
        <f t="shared" si="30"/>
        <v>0.61500296783447272</v>
      </c>
      <c r="AE139" s="489">
        <f t="shared" si="31"/>
        <v>0.42509778041774038</v>
      </c>
    </row>
    <row r="140" spans="1:31" x14ac:dyDescent="0.2">
      <c r="A140" s="485">
        <v>0.54360122680664058</v>
      </c>
      <c r="B140" s="485">
        <f t="shared" si="22"/>
        <v>0.52355408349189203</v>
      </c>
      <c r="C140" s="486">
        <v>0.60493976398878269</v>
      </c>
      <c r="D140" s="486">
        <v>0.44216840299500143</v>
      </c>
      <c r="E140" s="487">
        <v>0.34568481567382814</v>
      </c>
      <c r="F140" s="486">
        <v>0.26942569451204029</v>
      </c>
      <c r="G140" s="487">
        <v>0.31637591400146486</v>
      </c>
      <c r="H140" s="487">
        <v>0.36513457672119137</v>
      </c>
      <c r="I140" s="487">
        <v>0.32227119201660154</v>
      </c>
      <c r="J140" s="487">
        <v>0.17732621566772461</v>
      </c>
      <c r="K140" s="487">
        <v>0.28815509490966795</v>
      </c>
      <c r="L140" s="487">
        <v>0.10538717864990234</v>
      </c>
      <c r="M140" s="481">
        <v>0.38854961089603007</v>
      </c>
      <c r="N140" s="481">
        <v>0.38854961089603007</v>
      </c>
      <c r="O140" s="486">
        <v>0.38854961089603007</v>
      </c>
      <c r="P140" s="486">
        <v>0.53654891377029457</v>
      </c>
      <c r="Q140" s="488">
        <f t="shared" si="23"/>
        <v>0.46254926233316229</v>
      </c>
      <c r="R140" s="487">
        <f t="shared" si="24"/>
        <v>0.53654891377029457</v>
      </c>
      <c r="S140" s="489">
        <v>0.55923862304687499</v>
      </c>
      <c r="T140" s="487">
        <f t="shared" si="32"/>
        <v>0.60493976398878269</v>
      </c>
      <c r="U140" s="487">
        <v>0</v>
      </c>
      <c r="V140" s="489">
        <f t="shared" si="25"/>
        <v>0.48289402239326512</v>
      </c>
      <c r="W140" s="489">
        <f t="shared" si="26"/>
        <v>0.42923913101623568</v>
      </c>
      <c r="X140" s="489">
        <f t="shared" si="27"/>
        <v>0.37558423963920617</v>
      </c>
      <c r="Y140" s="489">
        <f t="shared" si="28"/>
        <v>0.56337635945880926</v>
      </c>
      <c r="Z140" s="489">
        <f t="shared" si="29"/>
        <v>0.71539855169372601</v>
      </c>
      <c r="AA140" s="487">
        <v>1.7098859028063322</v>
      </c>
      <c r="AB140" s="485">
        <v>0.5966766967773437</v>
      </c>
      <c r="AC140" s="485">
        <v>0.5966766967773437</v>
      </c>
      <c r="AD140" s="489">
        <f t="shared" si="30"/>
        <v>0.61166724395751948</v>
      </c>
      <c r="AE140" s="489">
        <f t="shared" si="31"/>
        <v>0.42279208615227643</v>
      </c>
    </row>
    <row r="141" spans="1:31" x14ac:dyDescent="0.2">
      <c r="A141" s="485">
        <v>0.53970092773437495</v>
      </c>
      <c r="B141" s="485">
        <f t="shared" si="22"/>
        <v>0.52023446841224374</v>
      </c>
      <c r="C141" s="486">
        <v>0.60109479930239551</v>
      </c>
      <c r="D141" s="486">
        <v>0.43937413752209198</v>
      </c>
      <c r="E141" s="487">
        <v>0.34321911285400392</v>
      </c>
      <c r="F141" s="486">
        <v>0.2676994237548071</v>
      </c>
      <c r="G141" s="487">
        <v>0.31410593994140623</v>
      </c>
      <c r="H141" s="487">
        <v>0.3625174298095703</v>
      </c>
      <c r="I141" s="487">
        <v>0.31995663726806639</v>
      </c>
      <c r="J141" s="487">
        <v>0.17605143295288084</v>
      </c>
      <c r="K141" s="487">
        <v>0.28608357299804688</v>
      </c>
      <c r="L141" s="487">
        <v>0.10462884811401367</v>
      </c>
      <c r="M141" s="481">
        <v>0.38645501669197269</v>
      </c>
      <c r="N141" s="481">
        <v>0.38645501669197269</v>
      </c>
      <c r="O141" s="486">
        <v>0.38645501669197269</v>
      </c>
      <c r="P141" s="486">
        <v>0.53368169430647727</v>
      </c>
      <c r="Q141" s="488">
        <f t="shared" si="23"/>
        <v>0.46006835549922498</v>
      </c>
      <c r="R141" s="487">
        <f t="shared" si="24"/>
        <v>0.53368169430647727</v>
      </c>
      <c r="S141" s="489">
        <v>0.55622661132812501</v>
      </c>
      <c r="T141" s="487">
        <f t="shared" si="32"/>
        <v>0.60109479930239551</v>
      </c>
      <c r="U141" s="487">
        <v>0</v>
      </c>
      <c r="V141" s="489">
        <f t="shared" si="25"/>
        <v>0.48031352487582957</v>
      </c>
      <c r="W141" s="489">
        <f t="shared" si="26"/>
        <v>0.42694535544518186</v>
      </c>
      <c r="X141" s="489">
        <f t="shared" si="27"/>
        <v>0.37357718601453405</v>
      </c>
      <c r="Y141" s="489">
        <f t="shared" si="28"/>
        <v>0.56036577902180118</v>
      </c>
      <c r="Z141" s="489">
        <f t="shared" si="29"/>
        <v>0.71157559240863644</v>
      </c>
      <c r="AA141" s="487">
        <v>1.6979008853310034</v>
      </c>
      <c r="AB141" s="485">
        <v>0.59279882812499995</v>
      </c>
      <c r="AC141" s="485">
        <v>0.59279882812499995</v>
      </c>
      <c r="AD141" s="489">
        <f t="shared" si="30"/>
        <v>0.6083728561401367</v>
      </c>
      <c r="AE141" s="489">
        <f t="shared" si="31"/>
        <v>0.42051496389067849</v>
      </c>
    </row>
    <row r="142" spans="1:31" x14ac:dyDescent="0.2">
      <c r="A142" s="485">
        <v>0.53585622151692702</v>
      </c>
      <c r="B142" s="485">
        <f t="shared" si="22"/>
        <v>0.51684795855337151</v>
      </c>
      <c r="C142" s="486">
        <v>0.59717248043689752</v>
      </c>
      <c r="D142" s="486">
        <v>0.43652343666984544</v>
      </c>
      <c r="E142" s="487">
        <v>0.34078831085205075</v>
      </c>
      <c r="F142" s="486">
        <v>0.26593861390237894</v>
      </c>
      <c r="G142" s="487">
        <v>0.31186832092285155</v>
      </c>
      <c r="H142" s="487">
        <v>0.35993749267578123</v>
      </c>
      <c r="I142" s="487">
        <v>0.31767508880615231</v>
      </c>
      <c r="J142" s="487">
        <v>0.17479484069824219</v>
      </c>
      <c r="K142" s="487">
        <v>0.28404162353515622</v>
      </c>
      <c r="L142" s="487">
        <v>0.10388134452819825</v>
      </c>
      <c r="M142" s="481">
        <v>0.38431623096208101</v>
      </c>
      <c r="N142" s="481">
        <v>0.38431623096208101</v>
      </c>
      <c r="O142" s="486">
        <v>0.38431623096208101</v>
      </c>
      <c r="P142" s="486">
        <v>0.53075366490935771</v>
      </c>
      <c r="Q142" s="488">
        <f t="shared" si="23"/>
        <v>0.45753494793571936</v>
      </c>
      <c r="R142" s="487">
        <f t="shared" si="24"/>
        <v>0.53075366490935771</v>
      </c>
      <c r="S142" s="489">
        <v>0.55325166015624994</v>
      </c>
      <c r="T142" s="487">
        <f t="shared" si="32"/>
        <v>0.59717248043689752</v>
      </c>
      <c r="U142" s="487">
        <v>0</v>
      </c>
      <c r="V142" s="489">
        <f t="shared" si="25"/>
        <v>0.47767829841842196</v>
      </c>
      <c r="W142" s="489">
        <f t="shared" si="26"/>
        <v>0.42460293192748622</v>
      </c>
      <c r="X142" s="489">
        <f t="shared" si="27"/>
        <v>0.37152756543655036</v>
      </c>
      <c r="Y142" s="489">
        <f t="shared" si="28"/>
        <v>0.55729134815482562</v>
      </c>
      <c r="Z142" s="489">
        <f t="shared" si="29"/>
        <v>0.70767155321247699</v>
      </c>
      <c r="AA142" s="487">
        <v>1.6860825388055098</v>
      </c>
      <c r="AB142" s="485">
        <v>0.58897351074218751</v>
      </c>
      <c r="AC142" s="485">
        <v>0.58897351074218751</v>
      </c>
      <c r="AD142" s="489">
        <f t="shared" si="30"/>
        <v>0.60511900329589841</v>
      </c>
      <c r="AE142" s="489">
        <f t="shared" si="31"/>
        <v>0.41826585991194132</v>
      </c>
    </row>
    <row r="143" spans="1:31" x14ac:dyDescent="0.2">
      <c r="A143" s="485">
        <v>0.53206588745117189</v>
      </c>
      <c r="B143" s="485">
        <f t="shared" si="22"/>
        <v>0.51350766190300434</v>
      </c>
      <c r="C143" s="486">
        <v>0.5933038143788123</v>
      </c>
      <c r="D143" s="486">
        <v>0.43371150942719644</v>
      </c>
      <c r="E143" s="487">
        <v>0.33839169921875001</v>
      </c>
      <c r="F143" s="486">
        <v>0.26420208144550994</v>
      </c>
      <c r="G143" s="487">
        <v>0.30966234649658203</v>
      </c>
      <c r="H143" s="487">
        <v>0.35739402526855468</v>
      </c>
      <c r="I143" s="487">
        <v>0.31542586578369136</v>
      </c>
      <c r="J143" s="487">
        <v>0.17355606887817382</v>
      </c>
      <c r="K143" s="487">
        <v>0.28202859527587892</v>
      </c>
      <c r="L143" s="487">
        <v>0.10314444587707519</v>
      </c>
      <c r="M143" s="481">
        <v>0.38220462145353029</v>
      </c>
      <c r="N143" s="481">
        <v>0.38220462145353029</v>
      </c>
      <c r="O143" s="486">
        <v>0.38220462145353029</v>
      </c>
      <c r="P143" s="486">
        <v>0.52786252045325155</v>
      </c>
      <c r="Q143" s="488">
        <f t="shared" si="23"/>
        <v>0.45503357095339092</v>
      </c>
      <c r="R143" s="487">
        <f t="shared" si="24"/>
        <v>0.52786252045325155</v>
      </c>
      <c r="S143" s="489">
        <v>0.55031303710937507</v>
      </c>
      <c r="T143" s="487">
        <f t="shared" si="32"/>
        <v>0.5933038143788123</v>
      </c>
      <c r="U143" s="487">
        <v>0</v>
      </c>
      <c r="V143" s="489">
        <f t="shared" si="25"/>
        <v>0.47507626840792638</v>
      </c>
      <c r="W143" s="489">
        <f t="shared" si="26"/>
        <v>0.42229001636260127</v>
      </c>
      <c r="X143" s="489">
        <f t="shared" si="27"/>
        <v>0.36950376431727605</v>
      </c>
      <c r="Y143" s="489">
        <f t="shared" si="28"/>
        <v>0.55425564647591408</v>
      </c>
      <c r="Z143" s="489">
        <f t="shared" si="29"/>
        <v>0.70381669393766877</v>
      </c>
      <c r="AA143" s="487">
        <v>1.6744276958264803</v>
      </c>
      <c r="AB143" s="485">
        <v>0.58519970703125002</v>
      </c>
      <c r="AC143" s="485">
        <v>0.58519970703125002</v>
      </c>
      <c r="AD143" s="489">
        <f t="shared" si="30"/>
        <v>0.60190488433837896</v>
      </c>
      <c r="AE143" s="489">
        <f t="shared" si="31"/>
        <v>0.41604422049506001</v>
      </c>
    </row>
    <row r="144" spans="1:31" x14ac:dyDescent="0.2">
      <c r="A144" s="485">
        <v>0.52832880655924475</v>
      </c>
      <c r="B144" s="485">
        <f t="shared" si="22"/>
        <v>0.51021213736808746</v>
      </c>
      <c r="C144" s="486">
        <v>0.58948712546594007</v>
      </c>
      <c r="D144" s="486">
        <v>0.43093714927023496</v>
      </c>
      <c r="E144" s="487">
        <v>0.3360285675048828</v>
      </c>
      <c r="F144" s="486">
        <v>0.26248906425911211</v>
      </c>
      <c r="G144" s="487">
        <v>0.30748736541748045</v>
      </c>
      <c r="H144" s="487">
        <v>0.35488625793457029</v>
      </c>
      <c r="I144" s="487">
        <v>0.31320825775146482</v>
      </c>
      <c r="J144" s="487">
        <v>0.17233471786499024</v>
      </c>
      <c r="K144" s="487">
        <v>0.28004392578124998</v>
      </c>
      <c r="L144" s="487">
        <v>0.10241792274475096</v>
      </c>
      <c r="M144" s="481">
        <v>0.38011936479268049</v>
      </c>
      <c r="N144" s="481">
        <v>0.38011936479268049</v>
      </c>
      <c r="O144" s="486">
        <v>0.38011936479268049</v>
      </c>
      <c r="P144" s="486">
        <v>0.52500714952901673</v>
      </c>
      <c r="Q144" s="488">
        <f t="shared" si="23"/>
        <v>0.45256325716084861</v>
      </c>
      <c r="R144" s="487">
        <f t="shared" si="24"/>
        <v>0.52500714952901673</v>
      </c>
      <c r="S144" s="489">
        <v>0.54741005859375003</v>
      </c>
      <c r="T144" s="487">
        <f t="shared" si="32"/>
        <v>0.58948712546594007</v>
      </c>
      <c r="U144" s="487">
        <v>0</v>
      </c>
      <c r="V144" s="489">
        <f t="shared" si="25"/>
        <v>0.47250643457611508</v>
      </c>
      <c r="W144" s="489">
        <f t="shared" si="26"/>
        <v>0.42000571962321342</v>
      </c>
      <c r="X144" s="489">
        <f t="shared" si="27"/>
        <v>0.36750500467031166</v>
      </c>
      <c r="Y144" s="489">
        <f t="shared" si="28"/>
        <v>0.5512575070054675</v>
      </c>
      <c r="Z144" s="489">
        <f t="shared" si="29"/>
        <v>0.7000095327053556</v>
      </c>
      <c r="AA144" s="487">
        <v>1.6629328613281249</v>
      </c>
      <c r="AB144" s="485">
        <v>0.5814762573242187</v>
      </c>
      <c r="AC144" s="485">
        <v>0.5814762573242187</v>
      </c>
      <c r="AD144" s="489">
        <f t="shared" si="30"/>
        <v>0.59872975158691411</v>
      </c>
      <c r="AE144" s="489">
        <f t="shared" si="31"/>
        <v>0.41384952883376269</v>
      </c>
    </row>
    <row r="145" spans="1:31" x14ac:dyDescent="0.2">
      <c r="A145" s="485">
        <v>0.524643809000651</v>
      </c>
      <c r="B145" s="485">
        <f t="shared" si="22"/>
        <v>0.50696095394974661</v>
      </c>
      <c r="C145" s="486">
        <v>0.58572191082551861</v>
      </c>
      <c r="D145" s="486">
        <v>0.42819999707397449</v>
      </c>
      <c r="E145" s="487">
        <v>0.33369820526123051</v>
      </c>
      <c r="F145" s="486">
        <v>0.26079933102616681</v>
      </c>
      <c r="G145" s="487">
        <v>0.30534269683837889</v>
      </c>
      <c r="H145" s="487">
        <v>0.35241342102050777</v>
      </c>
      <c r="I145" s="487">
        <v>0.31102161346435547</v>
      </c>
      <c r="J145" s="487">
        <v>0.1711304472351074</v>
      </c>
      <c r="K145" s="487">
        <v>0.27808696380615233</v>
      </c>
      <c r="L145" s="487">
        <v>0.10170156791687011</v>
      </c>
      <c r="M145" s="481">
        <v>0.37806023100441921</v>
      </c>
      <c r="N145" s="481">
        <v>0.37806023100441921</v>
      </c>
      <c r="O145" s="486">
        <v>0.37806023100441921</v>
      </c>
      <c r="P145" s="486">
        <v>0.52218517288157085</v>
      </c>
      <c r="Q145" s="488">
        <f t="shared" si="23"/>
        <v>0.45012270194299503</v>
      </c>
      <c r="R145" s="487">
        <f t="shared" si="24"/>
        <v>0.52218517288157085</v>
      </c>
      <c r="S145" s="489">
        <v>0.54454208984374997</v>
      </c>
      <c r="T145" s="487">
        <f t="shared" si="32"/>
        <v>0.58572191082551861</v>
      </c>
      <c r="U145" s="487">
        <v>0</v>
      </c>
      <c r="V145" s="489">
        <f t="shared" si="25"/>
        <v>0.46996665559341377</v>
      </c>
      <c r="W145" s="489">
        <f t="shared" si="26"/>
        <v>0.4177481383052567</v>
      </c>
      <c r="X145" s="489">
        <f t="shared" si="27"/>
        <v>0.36552962101709957</v>
      </c>
      <c r="Y145" s="489">
        <f t="shared" si="28"/>
        <v>0.54829443152564938</v>
      </c>
      <c r="Z145" s="489">
        <f t="shared" si="29"/>
        <v>0.69624689717542776</v>
      </c>
      <c r="AA145" s="487">
        <v>1.6515946494654605</v>
      </c>
      <c r="AB145" s="485">
        <v>0.57780224609374997</v>
      </c>
      <c r="AC145" s="485">
        <v>0.57780224609374997</v>
      </c>
      <c r="AD145" s="489">
        <f t="shared" si="30"/>
        <v>0.59559291076660148</v>
      </c>
      <c r="AE145" s="489">
        <f t="shared" si="31"/>
        <v>0.41168130503651179</v>
      </c>
    </row>
    <row r="146" spans="1:31" x14ac:dyDescent="0.2">
      <c r="A146" s="485">
        <v>0.52100987752278638</v>
      </c>
      <c r="B146" s="485">
        <f t="shared" si="22"/>
        <v>0.50370062046001418</v>
      </c>
      <c r="C146" s="486">
        <v>0.58194621897549348</v>
      </c>
      <c r="D146" s="486">
        <v>0.42545502194453488</v>
      </c>
      <c r="E146" s="487">
        <v>0.33139996124267579</v>
      </c>
      <c r="F146" s="486">
        <v>0.25910507490852974</v>
      </c>
      <c r="G146" s="487">
        <v>0.30322774871826169</v>
      </c>
      <c r="H146" s="487">
        <v>0.34997480407714843</v>
      </c>
      <c r="I146" s="487">
        <v>0.30886528167724608</v>
      </c>
      <c r="J146" s="487">
        <v>0.16994288696289062</v>
      </c>
      <c r="K146" s="487">
        <v>0.27615717651367183</v>
      </c>
      <c r="L146" s="487">
        <v>0.10099516677856445</v>
      </c>
      <c r="M146" s="481">
        <v>0.37599268658550683</v>
      </c>
      <c r="N146" s="481">
        <v>0.37599268658550683</v>
      </c>
      <c r="O146" s="486">
        <v>0.37599268658550683</v>
      </c>
      <c r="P146" s="486">
        <v>0.51933735133630532</v>
      </c>
      <c r="Q146" s="488">
        <f t="shared" si="23"/>
        <v>0.44766501896090605</v>
      </c>
      <c r="R146" s="487">
        <f t="shared" si="24"/>
        <v>0.51933735133630532</v>
      </c>
      <c r="S146" s="489">
        <v>0.54170839843750007</v>
      </c>
      <c r="T146" s="487">
        <f t="shared" si="32"/>
        <v>0.58194621897549348</v>
      </c>
      <c r="U146" s="487">
        <v>0</v>
      </c>
      <c r="V146" s="489">
        <f t="shared" si="25"/>
        <v>0.46740361620267479</v>
      </c>
      <c r="W146" s="489">
        <f t="shared" si="26"/>
        <v>0.41546988106904426</v>
      </c>
      <c r="X146" s="489">
        <f t="shared" si="27"/>
        <v>0.36353614593541372</v>
      </c>
      <c r="Y146" s="489">
        <f t="shared" si="28"/>
        <v>0.54530421890312053</v>
      </c>
      <c r="Z146" s="489">
        <f t="shared" si="29"/>
        <v>0.69244980178174043</v>
      </c>
      <c r="AA146" s="487">
        <v>1.6404101112767269</v>
      </c>
      <c r="AB146" s="485">
        <v>0.57417669677734373</v>
      </c>
      <c r="AC146" s="485">
        <v>0.57417669677734373</v>
      </c>
      <c r="AD146" s="489">
        <f t="shared" si="30"/>
        <v>0.59249356079101567</v>
      </c>
      <c r="AE146" s="489">
        <f t="shared" si="31"/>
        <v>0.40953899538230226</v>
      </c>
    </row>
    <row r="147" spans="1:31" x14ac:dyDescent="0.2">
      <c r="A147" s="485">
        <v>0.51742594401041664</v>
      </c>
      <c r="B147" s="485">
        <f t="shared" si="22"/>
        <v>0.50053543548231483</v>
      </c>
      <c r="C147" s="486">
        <v>0.57828083015061915</v>
      </c>
      <c r="D147" s="486">
        <v>0.4227900408140105</v>
      </c>
      <c r="E147" s="487">
        <v>0.32913312500000003</v>
      </c>
      <c r="F147" s="486">
        <v>0.25746048614688305</v>
      </c>
      <c r="G147" s="487">
        <v>0.3011418994140625</v>
      </c>
      <c r="H147" s="487">
        <v>0.34756972625732419</v>
      </c>
      <c r="I147" s="487">
        <v>0.3067386407470703</v>
      </c>
      <c r="J147" s="487">
        <v>0.16877168182373045</v>
      </c>
      <c r="K147" s="487">
        <v>0.27425400146484374</v>
      </c>
      <c r="L147" s="487">
        <v>0.10029850471496582</v>
      </c>
      <c r="M147" s="481">
        <v>0.37397501400024596</v>
      </c>
      <c r="N147" s="481">
        <v>0.37397501400024596</v>
      </c>
      <c r="O147" s="486">
        <v>0.37397501400024596</v>
      </c>
      <c r="P147" s="486">
        <v>0.51655059016207328</v>
      </c>
      <c r="Q147" s="488">
        <f t="shared" si="23"/>
        <v>0.44526280208115965</v>
      </c>
      <c r="R147" s="487">
        <f t="shared" si="24"/>
        <v>0.51655059016207328</v>
      </c>
      <c r="S147" s="489">
        <v>0.53890844726562503</v>
      </c>
      <c r="T147" s="487">
        <f t="shared" si="32"/>
        <v>0.57828083015061915</v>
      </c>
      <c r="U147" s="487">
        <v>0</v>
      </c>
      <c r="V147" s="489">
        <f t="shared" si="25"/>
        <v>0.46489553114586596</v>
      </c>
      <c r="W147" s="489">
        <f t="shared" si="26"/>
        <v>0.41324047212965864</v>
      </c>
      <c r="X147" s="489">
        <f t="shared" si="27"/>
        <v>0.36158541311345127</v>
      </c>
      <c r="Y147" s="489">
        <f t="shared" si="28"/>
        <v>0.54237811967017702</v>
      </c>
      <c r="Z147" s="489">
        <f t="shared" si="29"/>
        <v>0.6887341202160977</v>
      </c>
      <c r="AA147" s="487">
        <v>1.6293759701377468</v>
      </c>
      <c r="AB147" s="485">
        <v>0.57059851074218748</v>
      </c>
      <c r="AC147" s="485">
        <v>0.57059851074218748</v>
      </c>
      <c r="AD147" s="489">
        <f t="shared" si="30"/>
        <v>0.58943111419677741</v>
      </c>
      <c r="AE147" s="489">
        <f t="shared" si="31"/>
        <v>0.40742219380906342</v>
      </c>
    </row>
    <row r="148" spans="1:31" x14ac:dyDescent="0.2">
      <c r="A148" s="485">
        <v>0.5138909912109374</v>
      </c>
      <c r="B148" s="485">
        <f t="shared" si="22"/>
        <v>0.49741195607671856</v>
      </c>
      <c r="C148" s="486">
        <v>0.57466384913636914</v>
      </c>
      <c r="D148" s="486">
        <v>0.42016006301706799</v>
      </c>
      <c r="E148" s="487">
        <v>0.32689710449218751</v>
      </c>
      <c r="F148" s="486">
        <v>0.25583778374820654</v>
      </c>
      <c r="G148" s="487">
        <v>0.2990845568847656</v>
      </c>
      <c r="H148" s="487">
        <v>0.34519744750976561</v>
      </c>
      <c r="I148" s="487">
        <v>0.30464106903076171</v>
      </c>
      <c r="J148" s="487">
        <v>0.16761652099609375</v>
      </c>
      <c r="K148" s="487">
        <v>0.2723768466186523</v>
      </c>
      <c r="L148" s="487">
        <v>9.9611389312744145E-2</v>
      </c>
      <c r="M148" s="481">
        <v>0.37196832511432304</v>
      </c>
      <c r="N148" s="481">
        <v>0.37196832511432304</v>
      </c>
      <c r="O148" s="486">
        <v>0.37196832511432304</v>
      </c>
      <c r="P148" s="486">
        <v>0.51377886400527029</v>
      </c>
      <c r="Q148" s="488">
        <f t="shared" si="23"/>
        <v>0.44287359455979669</v>
      </c>
      <c r="R148" s="487">
        <f t="shared" si="24"/>
        <v>0.51377886400527029</v>
      </c>
      <c r="S148" s="489">
        <v>0.53613608398437507</v>
      </c>
      <c r="T148" s="487">
        <f t="shared" si="32"/>
        <v>0.57466384913636914</v>
      </c>
      <c r="U148" s="487">
        <v>0</v>
      </c>
      <c r="V148" s="489">
        <f t="shared" si="25"/>
        <v>0.46240097760474325</v>
      </c>
      <c r="W148" s="489">
        <f t="shared" si="26"/>
        <v>0.41102309120421626</v>
      </c>
      <c r="X148" s="489">
        <f t="shared" si="27"/>
        <v>0.35964520480368917</v>
      </c>
      <c r="Y148" s="489">
        <f t="shared" si="28"/>
        <v>0.53946780720553378</v>
      </c>
      <c r="Z148" s="489">
        <f t="shared" si="29"/>
        <v>0.68503848534036038</v>
      </c>
      <c r="AA148" s="487">
        <v>1.6184892770867598</v>
      </c>
      <c r="AB148" s="485">
        <v>0.56706689453125003</v>
      </c>
      <c r="AC148" s="485">
        <v>0.56706689453125003</v>
      </c>
      <c r="AD148" s="489">
        <f t="shared" si="30"/>
        <v>0.58639884185791025</v>
      </c>
      <c r="AE148" s="489">
        <f t="shared" si="31"/>
        <v>0.40532624906035208</v>
      </c>
    </row>
    <row r="149" spans="1:31" x14ac:dyDescent="0.2">
      <c r="A149" s="485">
        <v>0.51040400187174473</v>
      </c>
      <c r="B149" s="485">
        <f t="shared" si="22"/>
        <v>0.49432891069261897</v>
      </c>
      <c r="C149" s="486">
        <v>0.57109379787071646</v>
      </c>
      <c r="D149" s="486">
        <v>0.41756402351452143</v>
      </c>
      <c r="E149" s="487">
        <v>0.32469124847412112</v>
      </c>
      <c r="F149" s="486">
        <v>0.25423629616320587</v>
      </c>
      <c r="G149" s="487">
        <v>0.29705512908935544</v>
      </c>
      <c r="H149" s="487">
        <v>0.34285734619140623</v>
      </c>
      <c r="I149" s="487">
        <v>0.30257200408935547</v>
      </c>
      <c r="J149" s="487">
        <v>0.16647706405639648</v>
      </c>
      <c r="K149" s="487">
        <v>0.27052520874023439</v>
      </c>
      <c r="L149" s="487">
        <v>9.8933620758056631E-2</v>
      </c>
      <c r="M149" s="481">
        <v>0.36997234526845679</v>
      </c>
      <c r="N149" s="481">
        <v>0.36997234526845679</v>
      </c>
      <c r="O149" s="486">
        <v>0.36997234526845679</v>
      </c>
      <c r="P149" s="486">
        <v>0.51102192964137971</v>
      </c>
      <c r="Q149" s="488">
        <f t="shared" si="23"/>
        <v>0.44049713745491825</v>
      </c>
      <c r="R149" s="487">
        <f t="shared" si="24"/>
        <v>0.51102192964137971</v>
      </c>
      <c r="S149" s="489">
        <v>0.5333787109375</v>
      </c>
      <c r="T149" s="487">
        <f t="shared" si="32"/>
        <v>0.57109379787071646</v>
      </c>
      <c r="U149" s="487">
        <v>0</v>
      </c>
      <c r="V149" s="489">
        <f t="shared" si="25"/>
        <v>0.45991973667724173</v>
      </c>
      <c r="W149" s="489">
        <f t="shared" si="26"/>
        <v>0.4088175437131038</v>
      </c>
      <c r="X149" s="489">
        <f t="shared" si="27"/>
        <v>0.35771535074896577</v>
      </c>
      <c r="Y149" s="489">
        <f t="shared" si="28"/>
        <v>0.5365730261234487</v>
      </c>
      <c r="Z149" s="489">
        <f t="shared" si="29"/>
        <v>0.68136257285517299</v>
      </c>
      <c r="AA149" s="487">
        <v>1.6077470831620067</v>
      </c>
      <c r="AB149" s="485">
        <v>0.5635808715820313</v>
      </c>
      <c r="AC149" s="485">
        <v>0.5635808715820313</v>
      </c>
      <c r="AD149" s="489">
        <f t="shared" si="30"/>
        <v>0.58338296508789067</v>
      </c>
      <c r="AE149" s="489">
        <f t="shared" si="31"/>
        <v>0.40324163713487954</v>
      </c>
    </row>
    <row r="150" spans="1:31" x14ac:dyDescent="0.2">
      <c r="A150" s="485">
        <v>0.50696395874023426</v>
      </c>
      <c r="B150" s="485">
        <f t="shared" si="22"/>
        <v>0.49128593840795204</v>
      </c>
      <c r="C150" s="486">
        <v>0.56757025532986272</v>
      </c>
      <c r="D150" s="486">
        <v>0.41500162148604136</v>
      </c>
      <c r="E150" s="487">
        <v>0.3225149353027344</v>
      </c>
      <c r="F150" s="486">
        <v>0.25265582986012614</v>
      </c>
      <c r="G150" s="487">
        <v>0.29505302398681638</v>
      </c>
      <c r="H150" s="487">
        <v>0.34054874145507807</v>
      </c>
      <c r="I150" s="487">
        <v>0.30053085388183592</v>
      </c>
      <c r="J150" s="487">
        <v>0.16535298538208007</v>
      </c>
      <c r="K150" s="487">
        <v>0.26869858459472656</v>
      </c>
      <c r="L150" s="487">
        <v>9.8265014038085935E-2</v>
      </c>
      <c r="M150" s="481">
        <v>0.36798713404964378</v>
      </c>
      <c r="N150" s="481">
        <v>0.36798713404964378</v>
      </c>
      <c r="O150" s="486">
        <v>0.36798713404964378</v>
      </c>
      <c r="P150" s="486">
        <v>0.50827986937455771</v>
      </c>
      <c r="Q150" s="488">
        <f t="shared" si="23"/>
        <v>0.43813350171210075</v>
      </c>
      <c r="R150" s="487">
        <f t="shared" si="24"/>
        <v>0.50827986937455771</v>
      </c>
      <c r="S150" s="489">
        <v>0.53063554687500003</v>
      </c>
      <c r="T150" s="487">
        <f t="shared" si="32"/>
        <v>0.56757025532986272</v>
      </c>
      <c r="U150" s="487">
        <v>0</v>
      </c>
      <c r="V150" s="489">
        <f t="shared" si="25"/>
        <v>0.45745188243710194</v>
      </c>
      <c r="W150" s="489">
        <f t="shared" si="26"/>
        <v>0.40662389549964617</v>
      </c>
      <c r="X150" s="489">
        <f t="shared" si="27"/>
        <v>0.3557959085621904</v>
      </c>
      <c r="Y150" s="489">
        <f t="shared" si="28"/>
        <v>0.53369386284328557</v>
      </c>
      <c r="Z150" s="489">
        <f t="shared" si="29"/>
        <v>0.67770649249941028</v>
      </c>
      <c r="AA150" s="487">
        <v>1.597146439401727</v>
      </c>
      <c r="AB150" s="485">
        <v>0.56013952636718745</v>
      </c>
      <c r="AC150" s="485">
        <v>0.56013952636718745</v>
      </c>
      <c r="AD150" s="489">
        <f t="shared" si="30"/>
        <v>0.58038262939453134</v>
      </c>
      <c r="AE150" s="489">
        <f t="shared" si="31"/>
        <v>0.40116776739690707</v>
      </c>
    </row>
    <row r="151" spans="1:31" x14ac:dyDescent="0.2">
      <c r="A151" s="485">
        <v>0.50357004801432292</v>
      </c>
      <c r="B151" s="485">
        <f t="shared" si="22"/>
        <v>0.4882330079703604</v>
      </c>
      <c r="C151" s="486">
        <v>0.56403528643898959</v>
      </c>
      <c r="D151" s="486">
        <v>0.41243072950173121</v>
      </c>
      <c r="E151" s="487">
        <v>0.32036763214111325</v>
      </c>
      <c r="F151" s="486">
        <v>0.25107039460063602</v>
      </c>
      <c r="G151" s="487">
        <v>0.29307776794433593</v>
      </c>
      <c r="H151" s="487">
        <v>0.33827104125976559</v>
      </c>
      <c r="I151" s="487">
        <v>0.29851705596923828</v>
      </c>
      <c r="J151" s="487">
        <v>0.16424398895263673</v>
      </c>
      <c r="K151" s="487">
        <v>0.2668964709472656</v>
      </c>
      <c r="L151" s="487">
        <v>9.7605376739501953E-2</v>
      </c>
      <c r="M151" s="481">
        <v>0.36598026433589403</v>
      </c>
      <c r="N151" s="481">
        <v>0.36598026433589403</v>
      </c>
      <c r="O151" s="486">
        <v>0.36598026433589403</v>
      </c>
      <c r="P151" s="486">
        <v>0.50550789345047875</v>
      </c>
      <c r="Q151" s="488">
        <f t="shared" si="23"/>
        <v>0.43574407889318639</v>
      </c>
      <c r="R151" s="487">
        <f t="shared" si="24"/>
        <v>0.50550789345047875</v>
      </c>
      <c r="S151" s="489">
        <v>0.52790649414062496</v>
      </c>
      <c r="T151" s="487">
        <f t="shared" si="32"/>
        <v>0.56403528643898959</v>
      </c>
      <c r="U151" s="487">
        <v>0</v>
      </c>
      <c r="V151" s="489">
        <f t="shared" si="25"/>
        <v>0.45495710410543089</v>
      </c>
      <c r="W151" s="489">
        <f t="shared" si="26"/>
        <v>0.40440631476038302</v>
      </c>
      <c r="X151" s="489">
        <f t="shared" si="27"/>
        <v>0.3538555254153351</v>
      </c>
      <c r="Y151" s="489">
        <f t="shared" si="28"/>
        <v>0.53078328812300268</v>
      </c>
      <c r="Z151" s="489">
        <f t="shared" si="29"/>
        <v>0.67401052460063837</v>
      </c>
      <c r="AA151" s="487">
        <v>1.5866847245065789</v>
      </c>
      <c r="AB151" s="485">
        <v>0.55674200439453125</v>
      </c>
      <c r="AC151" s="485">
        <v>0.55674200439453125</v>
      </c>
      <c r="AD151" s="489">
        <f t="shared" si="30"/>
        <v>0.5773977279663085</v>
      </c>
      <c r="AE151" s="489">
        <f t="shared" si="31"/>
        <v>0.39910456601696714</v>
      </c>
    </row>
    <row r="152" spans="1:31" x14ac:dyDescent="0.2">
      <c r="A152" s="485">
        <v>0.50022120157877603</v>
      </c>
      <c r="B152" s="485">
        <f t="shared" si="22"/>
        <v>0.48536425792029686</v>
      </c>
      <c r="C152" s="486">
        <v>0.56071367365462699</v>
      </c>
      <c r="D152" s="486">
        <v>0.41001484218596673</v>
      </c>
      <c r="E152" s="487">
        <v>0.31824871734619137</v>
      </c>
      <c r="F152" s="486">
        <v>0.24958079142680326</v>
      </c>
      <c r="G152" s="487">
        <v>0.29112873931884764</v>
      </c>
      <c r="H152" s="487">
        <v>0.33602356475830081</v>
      </c>
      <c r="I152" s="487">
        <v>0.29653004791259763</v>
      </c>
      <c r="J152" s="487">
        <v>0.16314976394653322</v>
      </c>
      <c r="K152" s="487">
        <v>0.26511836456298826</v>
      </c>
      <c r="L152" s="487">
        <v>9.6954546051025395E-2</v>
      </c>
      <c r="M152" s="481">
        <v>0.36408058174206964</v>
      </c>
      <c r="N152" s="481">
        <v>0.36408058174206964</v>
      </c>
      <c r="O152" s="486">
        <v>0.36408058174206964</v>
      </c>
      <c r="P152" s="486">
        <v>0.50288396904851329</v>
      </c>
      <c r="Q152" s="488">
        <f t="shared" si="23"/>
        <v>0.43348227539529149</v>
      </c>
      <c r="R152" s="487">
        <f t="shared" si="24"/>
        <v>0.50288396904851329</v>
      </c>
      <c r="S152" s="489">
        <v>0.52519145507812504</v>
      </c>
      <c r="T152" s="487">
        <f t="shared" si="32"/>
        <v>0.56071367365462699</v>
      </c>
      <c r="U152" s="487">
        <v>0</v>
      </c>
      <c r="V152" s="489">
        <f t="shared" si="25"/>
        <v>0.45259557214366197</v>
      </c>
      <c r="W152" s="489">
        <f t="shared" si="26"/>
        <v>0.40230717523881065</v>
      </c>
      <c r="X152" s="489">
        <f t="shared" si="27"/>
        <v>0.35201877833395928</v>
      </c>
      <c r="Y152" s="489">
        <f t="shared" si="28"/>
        <v>0.52802816750093895</v>
      </c>
      <c r="Z152" s="489">
        <f t="shared" si="29"/>
        <v>0.67051195873135117</v>
      </c>
      <c r="AA152" s="487">
        <v>1.5763592079564144</v>
      </c>
      <c r="AB152" s="485">
        <v>0.55338745117187504</v>
      </c>
      <c r="AC152" s="485">
        <v>0.55338745117187504</v>
      </c>
      <c r="AD152" s="489">
        <f t="shared" si="30"/>
        <v>0.57442815399169922</v>
      </c>
      <c r="AE152" s="489">
        <f t="shared" si="31"/>
        <v>0.39705195916559261</v>
      </c>
    </row>
    <row r="153" spans="1:31" x14ac:dyDescent="0.2">
      <c r="A153" s="485">
        <v>0.49691665649414063</v>
      </c>
      <c r="B153" s="485">
        <f t="shared" si="22"/>
        <v>0.48253126752433312</v>
      </c>
      <c r="C153" s="486">
        <v>0.55743355792825666</v>
      </c>
      <c r="D153" s="486">
        <v>0.40762897712040957</v>
      </c>
      <c r="E153" s="487">
        <v>0.31615765808105467</v>
      </c>
      <c r="F153" s="486">
        <v>0.2481099360274949</v>
      </c>
      <c r="G153" s="487">
        <v>0.28920549407958984</v>
      </c>
      <c r="H153" s="487">
        <v>0.33380577911376952</v>
      </c>
      <c r="I153" s="487">
        <v>0.29456932647705081</v>
      </c>
      <c r="J153" s="487">
        <v>0.16207001434326171</v>
      </c>
      <c r="K153" s="487">
        <v>0.26336379180908198</v>
      </c>
      <c r="L153" s="487">
        <v>9.6312329559326171E-2</v>
      </c>
      <c r="M153" s="481">
        <v>0.36219092601937497</v>
      </c>
      <c r="N153" s="481">
        <v>0.36219092601937497</v>
      </c>
      <c r="O153" s="486">
        <v>0.36219092601937497</v>
      </c>
      <c r="P153" s="486">
        <v>0.5002738941980035</v>
      </c>
      <c r="Q153" s="488">
        <f t="shared" si="23"/>
        <v>0.43123241010868923</v>
      </c>
      <c r="R153" s="487">
        <f t="shared" si="24"/>
        <v>0.5002738941980035</v>
      </c>
      <c r="S153" s="489">
        <v>0.52249038085937494</v>
      </c>
      <c r="T153" s="487">
        <f t="shared" si="32"/>
        <v>0.55743355792825666</v>
      </c>
      <c r="U153" s="487">
        <v>0</v>
      </c>
      <c r="V153" s="489">
        <f t="shared" si="25"/>
        <v>0.45024650477820316</v>
      </c>
      <c r="W153" s="489">
        <f t="shared" si="26"/>
        <v>0.40021911535840282</v>
      </c>
      <c r="X153" s="489">
        <f t="shared" si="27"/>
        <v>0.35019172593860243</v>
      </c>
      <c r="Y153" s="489">
        <f t="shared" si="28"/>
        <v>0.52528758890790372</v>
      </c>
      <c r="Z153" s="489">
        <f t="shared" si="29"/>
        <v>0.6670318589306713</v>
      </c>
      <c r="AA153" s="487">
        <v>1.5661671592310855</v>
      </c>
      <c r="AB153" s="485">
        <v>0.55007513427734378</v>
      </c>
      <c r="AC153" s="485">
        <v>0.55007513427734378</v>
      </c>
      <c r="AD153" s="489">
        <f t="shared" si="30"/>
        <v>0.57147385406494133</v>
      </c>
      <c r="AE153" s="489">
        <f t="shared" si="31"/>
        <v>0.39500990992804957</v>
      </c>
    </row>
    <row r="154" spans="1:31" x14ac:dyDescent="0.2">
      <c r="A154" s="485">
        <v>0.49365544637044267</v>
      </c>
      <c r="B154" s="485">
        <f t="shared" si="22"/>
        <v>0.47963811463652145</v>
      </c>
      <c r="C154" s="486">
        <v>0.5540838764317364</v>
      </c>
      <c r="D154" s="486">
        <v>0.4051923528413065</v>
      </c>
      <c r="E154" s="487">
        <v>0.31409389190673825</v>
      </c>
      <c r="F154" s="486">
        <v>0.24660802384375277</v>
      </c>
      <c r="G154" s="487">
        <v>0.28730746978759764</v>
      </c>
      <c r="H154" s="487">
        <v>0.33161706268310548</v>
      </c>
      <c r="I154" s="487">
        <v>0.29263438842773432</v>
      </c>
      <c r="J154" s="487">
        <v>0.16100447372436522</v>
      </c>
      <c r="K154" s="487">
        <v>0.2616322790527344</v>
      </c>
      <c r="L154" s="487">
        <v>9.567856445312499E-2</v>
      </c>
      <c r="M154" s="481">
        <v>0.36024741163957369</v>
      </c>
      <c r="N154" s="481">
        <v>0.36024741163957369</v>
      </c>
      <c r="O154" s="486">
        <v>0.36024741163957369</v>
      </c>
      <c r="P154" s="486">
        <v>0.49758942742270668</v>
      </c>
      <c r="Q154" s="488">
        <f t="shared" si="23"/>
        <v>0.42891841953114018</v>
      </c>
      <c r="R154" s="487">
        <f t="shared" si="24"/>
        <v>0.49758942742270668</v>
      </c>
      <c r="S154" s="489">
        <v>0.51980322265625001</v>
      </c>
      <c r="T154" s="487">
        <f t="shared" si="32"/>
        <v>0.5540838764317364</v>
      </c>
      <c r="U154" s="487">
        <v>0</v>
      </c>
      <c r="V154" s="489">
        <f t="shared" si="25"/>
        <v>0.44783048468043601</v>
      </c>
      <c r="W154" s="489">
        <f t="shared" si="26"/>
        <v>0.39807154193816535</v>
      </c>
      <c r="X154" s="489">
        <f t="shared" si="27"/>
        <v>0.34831259919589463</v>
      </c>
      <c r="Y154" s="489">
        <f t="shared" si="28"/>
        <v>0.52246889879384206</v>
      </c>
      <c r="Z154" s="489">
        <f t="shared" si="29"/>
        <v>0.66345256989694223</v>
      </c>
      <c r="AA154" s="487">
        <v>1.5561060662520558</v>
      </c>
      <c r="AB154" s="485">
        <v>0.54680413818359375</v>
      </c>
      <c r="AC154" s="485">
        <v>0.54680413818359375</v>
      </c>
      <c r="AD154" s="489">
        <f t="shared" si="30"/>
        <v>0.56853477478027348</v>
      </c>
      <c r="AE154" s="489">
        <f t="shared" si="31"/>
        <v>0.39297838138960461</v>
      </c>
    </row>
    <row r="155" spans="1:31" x14ac:dyDescent="0.2">
      <c r="A155" s="485">
        <v>0.49043675740559894</v>
      </c>
      <c r="B155" s="485">
        <f t="shared" si="22"/>
        <v>0.47678134682999129</v>
      </c>
      <c r="C155" s="486">
        <v>0.55077641420117662</v>
      </c>
      <c r="D155" s="486">
        <v>0.40278627945880596</v>
      </c>
      <c r="E155" s="487">
        <v>0.31205688598632814</v>
      </c>
      <c r="F155" s="486">
        <v>0.24512518033283923</v>
      </c>
      <c r="G155" s="487">
        <v>0.28543419281005861</v>
      </c>
      <c r="H155" s="487">
        <v>0.32945688262939454</v>
      </c>
      <c r="I155" s="487">
        <v>0.29072467132568358</v>
      </c>
      <c r="J155" s="487">
        <v>0.15995284606933594</v>
      </c>
      <c r="K155" s="487">
        <v>0.25992338226318357</v>
      </c>
      <c r="L155" s="487">
        <v>9.5053087921142573E-2</v>
      </c>
      <c r="M155" s="481">
        <v>0.35831438282733541</v>
      </c>
      <c r="N155" s="481">
        <v>0.35831438282733541</v>
      </c>
      <c r="O155" s="486">
        <v>0.35831438282733541</v>
      </c>
      <c r="P155" s="486">
        <v>0.49491944377037311</v>
      </c>
      <c r="Q155" s="488">
        <f t="shared" si="23"/>
        <v>0.42661691329885426</v>
      </c>
      <c r="R155" s="487">
        <f t="shared" si="24"/>
        <v>0.49491944377037311</v>
      </c>
      <c r="S155" s="489">
        <v>0.51712988281250005</v>
      </c>
      <c r="T155" s="487">
        <f t="shared" si="32"/>
        <v>0.55077641420117662</v>
      </c>
      <c r="U155" s="487">
        <v>0</v>
      </c>
      <c r="V155" s="489">
        <f t="shared" si="25"/>
        <v>0.44542749939333581</v>
      </c>
      <c r="W155" s="489">
        <f t="shared" si="26"/>
        <v>0.39593555501629851</v>
      </c>
      <c r="X155" s="489">
        <f t="shared" si="27"/>
        <v>0.34644361063926116</v>
      </c>
      <c r="Y155" s="489">
        <f t="shared" si="28"/>
        <v>0.51966541595889171</v>
      </c>
      <c r="Z155" s="489">
        <f t="shared" si="29"/>
        <v>0.65989259169383074</v>
      </c>
      <c r="AA155" s="487">
        <v>1.5461734169407895</v>
      </c>
      <c r="AB155" s="485">
        <v>0.54357373046875002</v>
      </c>
      <c r="AC155" s="485">
        <v>0.54357373046875002</v>
      </c>
      <c r="AD155" s="489">
        <f t="shared" si="30"/>
        <v>0.56561080932617191</v>
      </c>
      <c r="AE155" s="489">
        <f t="shared" si="31"/>
        <v>0.39095729972079024</v>
      </c>
    </row>
    <row r="156" spans="1:31" x14ac:dyDescent="0.2">
      <c r="A156" s="485">
        <v>0.487259775797526</v>
      </c>
      <c r="B156" s="485">
        <f t="shared" si="22"/>
        <v>0.47395988707045744</v>
      </c>
      <c r="C156" s="486">
        <v>0.54750991977982211</v>
      </c>
      <c r="D156" s="486">
        <v>0.40040985436109283</v>
      </c>
      <c r="E156" s="487">
        <v>0.31004613708496093</v>
      </c>
      <c r="F156" s="486">
        <v>0.24366083765982863</v>
      </c>
      <c r="G156" s="487">
        <v>0.28358518951416012</v>
      </c>
      <c r="H156" s="487">
        <v>0.32732464691162105</v>
      </c>
      <c r="I156" s="487">
        <v>0.28883970153808597</v>
      </c>
      <c r="J156" s="487">
        <v>0.1589148649597168</v>
      </c>
      <c r="K156" s="487">
        <v>0.25823665740966795</v>
      </c>
      <c r="L156" s="487">
        <v>9.4435737152099603E-2</v>
      </c>
      <c r="M156" s="481">
        <v>0.35639166995551363</v>
      </c>
      <c r="N156" s="481">
        <v>0.35639166995551363</v>
      </c>
      <c r="O156" s="486">
        <v>0.35639166995551363</v>
      </c>
      <c r="P156" s="486">
        <v>0.49226370894459359</v>
      </c>
      <c r="Q156" s="488">
        <f t="shared" si="23"/>
        <v>0.42432768945005361</v>
      </c>
      <c r="R156" s="487">
        <f t="shared" si="24"/>
        <v>0.49226370894459359</v>
      </c>
      <c r="S156" s="489">
        <v>0.51447026367187509</v>
      </c>
      <c r="T156" s="487">
        <f t="shared" si="32"/>
        <v>0.54750991977982211</v>
      </c>
      <c r="U156" s="487">
        <v>0</v>
      </c>
      <c r="V156" s="489">
        <f t="shared" si="25"/>
        <v>0.44303733805013423</v>
      </c>
      <c r="W156" s="489">
        <f t="shared" si="26"/>
        <v>0.39381096715567487</v>
      </c>
      <c r="X156" s="489">
        <f t="shared" si="27"/>
        <v>0.34458459626121551</v>
      </c>
      <c r="Y156" s="489">
        <f t="shared" si="28"/>
        <v>0.51687689439182327</v>
      </c>
      <c r="Z156" s="489">
        <f t="shared" si="29"/>
        <v>0.65635161192612479</v>
      </c>
      <c r="AA156" s="487">
        <v>1.5363666992187499</v>
      </c>
      <c r="AB156" s="485">
        <v>0.54038311767578129</v>
      </c>
      <c r="AC156" s="485">
        <v>0.54038311767578129</v>
      </c>
      <c r="AD156" s="489">
        <f t="shared" si="30"/>
        <v>0.56270185089111335</v>
      </c>
      <c r="AE156" s="489">
        <f t="shared" si="31"/>
        <v>0.38894659109213908</v>
      </c>
    </row>
    <row r="157" spans="1:31" x14ac:dyDescent="0.2">
      <c r="A157" s="485">
        <v>0.48412368774414061</v>
      </c>
      <c r="B157" s="485">
        <f t="shared" si="22"/>
        <v>0.47117345180091785</v>
      </c>
      <c r="C157" s="486">
        <v>0.544284062468948</v>
      </c>
      <c r="D157" s="486">
        <v>0.39806284113288776</v>
      </c>
      <c r="E157" s="487">
        <v>0.30806111236572264</v>
      </c>
      <c r="F157" s="486">
        <v>0.24221484393425927</v>
      </c>
      <c r="G157" s="487">
        <v>0.28175998626708981</v>
      </c>
      <c r="H157" s="487">
        <v>0.32521982269287109</v>
      </c>
      <c r="I157" s="487">
        <v>0.28697903503417971</v>
      </c>
      <c r="J157" s="487">
        <v>0.15789026397705078</v>
      </c>
      <c r="K157" s="487">
        <v>0.25657169006347652</v>
      </c>
      <c r="L157" s="487">
        <v>9.3826349334716799E-2</v>
      </c>
      <c r="M157" s="481">
        <v>0.35447933042382829</v>
      </c>
      <c r="N157" s="481">
        <v>0.35447933042382829</v>
      </c>
      <c r="O157" s="486">
        <v>0.35447933042382829</v>
      </c>
      <c r="P157" s="486">
        <v>0.48962230222836406</v>
      </c>
      <c r="Q157" s="488">
        <f t="shared" si="23"/>
        <v>0.4220508163260962</v>
      </c>
      <c r="R157" s="487">
        <f t="shared" si="24"/>
        <v>0.48962230222836406</v>
      </c>
      <c r="S157" s="489">
        <v>0.51182431640625003</v>
      </c>
      <c r="T157" s="487">
        <f t="shared" si="32"/>
        <v>0.544284062468948</v>
      </c>
      <c r="U157" s="487">
        <v>0</v>
      </c>
      <c r="V157" s="489">
        <f t="shared" si="25"/>
        <v>0.44066007200552765</v>
      </c>
      <c r="W157" s="489">
        <f t="shared" si="26"/>
        <v>0.39169784178269129</v>
      </c>
      <c r="X157" s="489">
        <f t="shared" si="27"/>
        <v>0.34273561155985482</v>
      </c>
      <c r="Y157" s="489">
        <f t="shared" si="28"/>
        <v>0.51410341733978226</v>
      </c>
      <c r="Z157" s="489">
        <f t="shared" si="29"/>
        <v>0.65282973630448538</v>
      </c>
      <c r="AA157" s="487">
        <v>1.5266836194490132</v>
      </c>
      <c r="AB157" s="485">
        <v>0.53723162841796879</v>
      </c>
      <c r="AC157" s="485">
        <v>0.53723162841796879</v>
      </c>
      <c r="AD157" s="489">
        <f t="shared" si="30"/>
        <v>0.55980784606933598</v>
      </c>
      <c r="AE157" s="489">
        <f t="shared" si="31"/>
        <v>0.38694621858891737</v>
      </c>
    </row>
    <row r="158" spans="1:31" x14ac:dyDescent="0.2">
      <c r="A158" s="485">
        <v>0.48102767944335928</v>
      </c>
      <c r="B158" s="485">
        <f t="shared" si="22"/>
        <v>0.46837626510556729</v>
      </c>
      <c r="C158" s="486">
        <v>0.54104584554917079</v>
      </c>
      <c r="D158" s="486">
        <v>0.39570668466196379</v>
      </c>
      <c r="E158" s="487">
        <v>0.30610136779785158</v>
      </c>
      <c r="F158" s="486">
        <v>0.24076344042220496</v>
      </c>
      <c r="G158" s="487">
        <v>0.27995810943603511</v>
      </c>
      <c r="H158" s="487">
        <v>0.32314190673828125</v>
      </c>
      <c r="I158" s="487">
        <v>0.28514219818115233</v>
      </c>
      <c r="J158" s="487">
        <v>0.15687880630493162</v>
      </c>
      <c r="K158" s="487">
        <v>0.25492803619384763</v>
      </c>
      <c r="L158" s="487">
        <v>9.3224776458740236E-2</v>
      </c>
      <c r="M158" s="481">
        <v>0.35254612742145952</v>
      </c>
      <c r="N158" s="481">
        <v>0.35254612742145952</v>
      </c>
      <c r="O158" s="486">
        <v>0.35254612742145952</v>
      </c>
      <c r="P158" s="486">
        <v>0.48695207797702922</v>
      </c>
      <c r="Q158" s="488">
        <f t="shared" si="23"/>
        <v>0.41974910269924437</v>
      </c>
      <c r="R158" s="487">
        <f t="shared" si="24"/>
        <v>0.48695207797702922</v>
      </c>
      <c r="S158" s="489">
        <v>0.5091919921875</v>
      </c>
      <c r="T158" s="487">
        <f t="shared" si="32"/>
        <v>0.54104584554917079</v>
      </c>
      <c r="U158" s="487">
        <v>0</v>
      </c>
      <c r="V158" s="489">
        <f t="shared" si="25"/>
        <v>0.4382568701793263</v>
      </c>
      <c r="W158" s="489">
        <f t="shared" si="26"/>
        <v>0.38956166238162337</v>
      </c>
      <c r="X158" s="489">
        <f t="shared" si="27"/>
        <v>0.34086645458392045</v>
      </c>
      <c r="Y158" s="489">
        <f t="shared" si="28"/>
        <v>0.51129968187588071</v>
      </c>
      <c r="Z158" s="489">
        <f t="shared" si="29"/>
        <v>0.6492694373027057</v>
      </c>
      <c r="AA158" s="487">
        <v>1.5171217747738486</v>
      </c>
      <c r="AB158" s="485">
        <v>0.53411840820312495</v>
      </c>
      <c r="AC158" s="485">
        <v>0.53411840820312495</v>
      </c>
      <c r="AD158" s="489">
        <f t="shared" si="30"/>
        <v>0.55692874145507809</v>
      </c>
      <c r="AE158" s="489">
        <f t="shared" si="31"/>
        <v>0.38495614529639155</v>
      </c>
    </row>
    <row r="159" spans="1:31" x14ac:dyDescent="0.2">
      <c r="A159" s="485">
        <v>0.47797103881835934</v>
      </c>
      <c r="B159" s="485">
        <f t="shared" si="22"/>
        <v>0.46565792056943278</v>
      </c>
      <c r="C159" s="486">
        <v>0.53789898555569837</v>
      </c>
      <c r="D159" s="486">
        <v>0.39341685558316719</v>
      </c>
      <c r="E159" s="487">
        <v>0.30416637054443357</v>
      </c>
      <c r="F159" s="486">
        <v>0.23935310917747191</v>
      </c>
      <c r="G159" s="487">
        <v>0.27817914459228515</v>
      </c>
      <c r="H159" s="487">
        <v>0.32109033660888675</v>
      </c>
      <c r="I159" s="487">
        <v>0.28332868774414061</v>
      </c>
      <c r="J159" s="487">
        <v>0.15588021072387695</v>
      </c>
      <c r="K159" s="487">
        <v>0.25330534057617188</v>
      </c>
      <c r="L159" s="487">
        <v>9.2630863113403308E-2</v>
      </c>
      <c r="M159" s="481">
        <v>0.35065436697423563</v>
      </c>
      <c r="N159" s="481">
        <v>0.35065436697423563</v>
      </c>
      <c r="O159" s="486">
        <v>0.35065436697423563</v>
      </c>
      <c r="P159" s="486">
        <v>0.48433909598925889</v>
      </c>
      <c r="Q159" s="488">
        <f t="shared" si="23"/>
        <v>0.41749673148174726</v>
      </c>
      <c r="R159" s="487">
        <f t="shared" si="24"/>
        <v>0.48433909598925889</v>
      </c>
      <c r="S159" s="489">
        <v>0.50657319335937501</v>
      </c>
      <c r="T159" s="487">
        <f t="shared" si="32"/>
        <v>0.53789898555569837</v>
      </c>
      <c r="U159" s="487">
        <v>0</v>
      </c>
      <c r="V159" s="489">
        <f t="shared" si="25"/>
        <v>0.43590518639033299</v>
      </c>
      <c r="W159" s="489">
        <f t="shared" si="26"/>
        <v>0.38747127679140714</v>
      </c>
      <c r="X159" s="489">
        <f t="shared" si="27"/>
        <v>0.33903736719248123</v>
      </c>
      <c r="Y159" s="489">
        <f t="shared" si="28"/>
        <v>0.50855605078872179</v>
      </c>
      <c r="Z159" s="489">
        <f t="shared" si="29"/>
        <v>0.64578546131901193</v>
      </c>
      <c r="AA159" s="487">
        <v>1.5076789807771382</v>
      </c>
      <c r="AB159" s="485">
        <v>0.53104290771484375</v>
      </c>
      <c r="AC159" s="485">
        <v>0.53104290771484375</v>
      </c>
      <c r="AD159" s="489">
        <f t="shared" si="30"/>
        <v>0.5540644302368164</v>
      </c>
      <c r="AE159" s="489">
        <f t="shared" si="31"/>
        <v>0.38297629738509431</v>
      </c>
    </row>
    <row r="160" spans="1:31" x14ac:dyDescent="0.2">
      <c r="A160" s="485">
        <v>0.47495300292968745</v>
      </c>
      <c r="B160" s="485">
        <f t="shared" si="22"/>
        <v>0.46297267481126908</v>
      </c>
      <c r="C160" s="486">
        <v>0.53479052367800717</v>
      </c>
      <c r="D160" s="486">
        <v>0.39115482594453099</v>
      </c>
      <c r="E160" s="487">
        <v>0.30225570617675779</v>
      </c>
      <c r="F160" s="486">
        <v>0.23796010882712257</v>
      </c>
      <c r="G160" s="487">
        <v>0.27642264770507813</v>
      </c>
      <c r="H160" s="487">
        <v>0.31906469787597658</v>
      </c>
      <c r="I160" s="487">
        <v>0.28153811889648434</v>
      </c>
      <c r="J160" s="487">
        <v>0.15489424041748048</v>
      </c>
      <c r="K160" s="487">
        <v>0.25170312957763674</v>
      </c>
      <c r="L160" s="487">
        <v>9.2044476089477537E-2</v>
      </c>
      <c r="M160" s="481">
        <v>0.34877281287392059</v>
      </c>
      <c r="N160" s="481">
        <v>0.34877281287392059</v>
      </c>
      <c r="O160" s="486">
        <v>0.34877281287392059</v>
      </c>
      <c r="P160" s="486">
        <v>0.48174021145271356</v>
      </c>
      <c r="Q160" s="488">
        <f t="shared" si="23"/>
        <v>0.41525651216331705</v>
      </c>
      <c r="R160" s="487">
        <f t="shared" si="24"/>
        <v>0.48174021145271356</v>
      </c>
      <c r="S160" s="489">
        <v>0.50396787109375007</v>
      </c>
      <c r="T160" s="487">
        <f t="shared" si="32"/>
        <v>0.53479052367800717</v>
      </c>
      <c r="U160" s="487">
        <v>0</v>
      </c>
      <c r="V160" s="489">
        <f t="shared" si="25"/>
        <v>0.4335661903074422</v>
      </c>
      <c r="W160" s="489">
        <f t="shared" si="26"/>
        <v>0.38539216916217089</v>
      </c>
      <c r="X160" s="489">
        <f t="shared" si="27"/>
        <v>0.33721814801689948</v>
      </c>
      <c r="Y160" s="489">
        <f t="shared" si="28"/>
        <v>0.50582722202534924</v>
      </c>
      <c r="Z160" s="489">
        <f t="shared" si="29"/>
        <v>0.64232028193695134</v>
      </c>
      <c r="AA160" s="487">
        <v>1.4983529438219569</v>
      </c>
      <c r="AB160" s="485">
        <v>0.52800433349609377</v>
      </c>
      <c r="AC160" s="485">
        <v>0.52800433349609377</v>
      </c>
      <c r="AD160" s="489">
        <f t="shared" si="30"/>
        <v>0.55121485900878919</v>
      </c>
      <c r="AE160" s="489">
        <f t="shared" si="31"/>
        <v>0.38100663794029199</v>
      </c>
    </row>
    <row r="161" spans="1:31" x14ac:dyDescent="0.2">
      <c r="A161" s="485">
        <v>0.47197285970052077</v>
      </c>
      <c r="B161" s="485">
        <f t="shared" si="22"/>
        <v>0.46031956768091409</v>
      </c>
      <c r="C161" s="486">
        <v>0.53171934456786452</v>
      </c>
      <c r="D161" s="486">
        <v>0.38891979079396372</v>
      </c>
      <c r="E161" s="487">
        <v>0.30036887145996094</v>
      </c>
      <c r="F161" s="486">
        <v>0.2365839337426327</v>
      </c>
      <c r="G161" s="487">
        <v>0.27468820434570312</v>
      </c>
      <c r="H161" s="487">
        <v>0.31706442810058594</v>
      </c>
      <c r="I161" s="487">
        <v>0.27977004760742186</v>
      </c>
      <c r="J161" s="487">
        <v>0.15392067337036133</v>
      </c>
      <c r="K161" s="487">
        <v>0.25012107757568358</v>
      </c>
      <c r="L161" s="487">
        <v>9.1465459976196289E-2</v>
      </c>
      <c r="M161" s="481">
        <v>0.34690130001037656</v>
      </c>
      <c r="N161" s="481">
        <v>0.34690130001037656</v>
      </c>
      <c r="O161" s="486">
        <v>0.34690130001037656</v>
      </c>
      <c r="P161" s="486">
        <v>0.47915519631007369</v>
      </c>
      <c r="Q161" s="488">
        <f t="shared" si="23"/>
        <v>0.4130282481602251</v>
      </c>
      <c r="R161" s="487">
        <f t="shared" si="24"/>
        <v>0.47915519631007369</v>
      </c>
      <c r="S161" s="489">
        <v>0.50137597656249999</v>
      </c>
      <c r="T161" s="487">
        <f t="shared" si="32"/>
        <v>0.53171934456786452</v>
      </c>
      <c r="U161" s="487">
        <v>0</v>
      </c>
      <c r="V161" s="489">
        <f t="shared" si="25"/>
        <v>0.43123967667906632</v>
      </c>
      <c r="W161" s="489">
        <f t="shared" si="26"/>
        <v>0.383324157048059</v>
      </c>
      <c r="X161" s="489">
        <f t="shared" si="27"/>
        <v>0.33540863741705157</v>
      </c>
      <c r="Y161" s="489">
        <f t="shared" si="28"/>
        <v>0.50311295612557738</v>
      </c>
      <c r="Z161" s="489">
        <f t="shared" si="29"/>
        <v>0.63887359508009833</v>
      </c>
      <c r="AA161" s="487">
        <v>1.4891415887129935</v>
      </c>
      <c r="AB161" s="485">
        <v>0.5250020751953125</v>
      </c>
      <c r="AC161" s="485">
        <v>0.5250020751953125</v>
      </c>
      <c r="AD161" s="489">
        <f t="shared" si="30"/>
        <v>0.54837997436523434</v>
      </c>
      <c r="AE161" s="489">
        <f t="shared" si="31"/>
        <v>0.37904713004725066</v>
      </c>
    </row>
    <row r="162" spans="1:31" x14ac:dyDescent="0.2">
      <c r="A162" s="485">
        <v>0.46902984619140625</v>
      </c>
      <c r="B162" s="485">
        <f t="shared" si="22"/>
        <v>0.4576983602829503</v>
      </c>
      <c r="C162" s="486">
        <v>0.52868516965002932</v>
      </c>
      <c r="D162" s="486">
        <v>0.38671155091587123</v>
      </c>
      <c r="E162" s="487">
        <v>0.29850545196533201</v>
      </c>
      <c r="F162" s="486">
        <v>0.23522445603260897</v>
      </c>
      <c r="G162" s="487">
        <v>0.27297537048339843</v>
      </c>
      <c r="H162" s="487">
        <v>0.31508908325195312</v>
      </c>
      <c r="I162" s="487">
        <v>0.2780240298461914</v>
      </c>
      <c r="J162" s="487">
        <v>0.15295925796508789</v>
      </c>
      <c r="K162" s="487">
        <v>0.2485587997436523</v>
      </c>
      <c r="L162" s="487">
        <v>9.0893681564331044E-2</v>
      </c>
      <c r="M162" s="481">
        <v>0.34503988425482385</v>
      </c>
      <c r="N162" s="481">
        <v>0.34503988425482385</v>
      </c>
      <c r="O162" s="486">
        <v>0.34503988425482385</v>
      </c>
      <c r="P162" s="486">
        <v>0.47658412773310438</v>
      </c>
      <c r="Q162" s="488">
        <f t="shared" si="23"/>
        <v>0.41081200599396411</v>
      </c>
      <c r="R162" s="487">
        <f t="shared" si="24"/>
        <v>0.47658412773310438</v>
      </c>
      <c r="S162" s="489">
        <v>0.498797412109375</v>
      </c>
      <c r="T162" s="487">
        <f t="shared" si="32"/>
        <v>0.52868516965002932</v>
      </c>
      <c r="U162" s="487">
        <v>0</v>
      </c>
      <c r="V162" s="489">
        <f t="shared" si="25"/>
        <v>0.42892571495979392</v>
      </c>
      <c r="W162" s="489">
        <f t="shared" si="26"/>
        <v>0.38126730218648353</v>
      </c>
      <c r="X162" s="489">
        <f t="shared" si="27"/>
        <v>0.33360888941317307</v>
      </c>
      <c r="Y162" s="489">
        <f t="shared" si="28"/>
        <v>0.50041333411975952</v>
      </c>
      <c r="Z162" s="489">
        <f t="shared" si="29"/>
        <v>0.63544550364413921</v>
      </c>
      <c r="AA162" s="487">
        <v>1.4800428402549344</v>
      </c>
      <c r="AB162" s="485">
        <v>0.52203540039062502</v>
      </c>
      <c r="AC162" s="485">
        <v>0.52203540039062502</v>
      </c>
      <c r="AD162" s="489">
        <f t="shared" si="30"/>
        <v>0.54555966949462886</v>
      </c>
      <c r="AE162" s="489">
        <f t="shared" si="31"/>
        <v>0.37709769987650327</v>
      </c>
    </row>
    <row r="163" spans="1:31" x14ac:dyDescent="0.2">
      <c r="A163" s="485">
        <v>0.46612330118815098</v>
      </c>
      <c r="B163" s="485">
        <f t="shared" si="22"/>
        <v>0.45506601305549566</v>
      </c>
      <c r="C163" s="486">
        <v>0.52563817693786763</v>
      </c>
      <c r="D163" s="486">
        <v>0.38449384917312363</v>
      </c>
      <c r="E163" s="487">
        <v>0.29666500366210941</v>
      </c>
      <c r="F163" s="486">
        <v>0.23385935028186047</v>
      </c>
      <c r="G163" s="487">
        <v>0.27128376129150389</v>
      </c>
      <c r="H163" s="487">
        <v>0.31313818969726565</v>
      </c>
      <c r="I163" s="487">
        <v>0.27629968078613282</v>
      </c>
      <c r="J163" s="487">
        <v>0.15200978698730466</v>
      </c>
      <c r="K163" s="487">
        <v>0.24701591125488281</v>
      </c>
      <c r="L163" s="487">
        <v>9.0329015045166008E-2</v>
      </c>
      <c r="M163" s="481">
        <v>0.34315816060289506</v>
      </c>
      <c r="N163" s="481">
        <v>0.34315816060289506</v>
      </c>
      <c r="O163" s="486">
        <v>0.34315816060289506</v>
      </c>
      <c r="P163" s="486">
        <v>0.47398500900447965</v>
      </c>
      <c r="Q163" s="488">
        <f t="shared" si="23"/>
        <v>0.40857158480368738</v>
      </c>
      <c r="R163" s="487">
        <f t="shared" si="24"/>
        <v>0.47398500900447965</v>
      </c>
      <c r="S163" s="489">
        <v>0.49623208007812503</v>
      </c>
      <c r="T163" s="487">
        <f t="shared" si="32"/>
        <v>0.52563817693786763</v>
      </c>
      <c r="U163" s="487">
        <v>0</v>
      </c>
      <c r="V163" s="489">
        <f t="shared" si="25"/>
        <v>0.4265865081040317</v>
      </c>
      <c r="W163" s="489">
        <f t="shared" si="26"/>
        <v>0.37918800720358375</v>
      </c>
      <c r="X163" s="489">
        <f t="shared" si="27"/>
        <v>0.33178950630313575</v>
      </c>
      <c r="Y163" s="489">
        <f t="shared" si="28"/>
        <v>0.49768425945470368</v>
      </c>
      <c r="Z163" s="489">
        <f t="shared" si="29"/>
        <v>0.63198001200597287</v>
      </c>
      <c r="AA163" s="487">
        <v>1.4710546232524671</v>
      </c>
      <c r="AB163" s="485">
        <v>0.51910375976562495</v>
      </c>
      <c r="AC163" s="485">
        <v>0.51910375976562495</v>
      </c>
      <c r="AD163" s="489">
        <f t="shared" si="30"/>
        <v>0.54275383758544926</v>
      </c>
      <c r="AE163" s="489">
        <f t="shared" si="31"/>
        <v>0.37515827359858234</v>
      </c>
    </row>
    <row r="164" spans="1:31" x14ac:dyDescent="0.2">
      <c r="A164" s="485">
        <v>0.46325256347656241</v>
      </c>
      <c r="B164" s="485">
        <f t="shared" si="22"/>
        <v>0.45259014486678179</v>
      </c>
      <c r="C164" s="486">
        <v>0.52277238182568042</v>
      </c>
      <c r="D164" s="486">
        <v>0.38240790790788315</v>
      </c>
      <c r="E164" s="487">
        <v>0.29484711212158204</v>
      </c>
      <c r="F164" s="486">
        <v>0.23257552877278778</v>
      </c>
      <c r="G164" s="487">
        <v>0.26961299194335936</v>
      </c>
      <c r="H164" s="487">
        <v>0.3112113034057617</v>
      </c>
      <c r="I164" s="487">
        <v>0.27459658599853515</v>
      </c>
      <c r="J164" s="487">
        <v>0.15107202362060546</v>
      </c>
      <c r="K164" s="487">
        <v>0.24549204208374026</v>
      </c>
      <c r="L164" s="487">
        <v>8.9771312408447254E-2</v>
      </c>
      <c r="M164" s="481">
        <v>0.34137694000672703</v>
      </c>
      <c r="N164" s="481">
        <v>0.34137694000672703</v>
      </c>
      <c r="O164" s="486">
        <v>0.34137694000672703</v>
      </c>
      <c r="P164" s="486">
        <v>0.47152470947719927</v>
      </c>
      <c r="Q164" s="488">
        <f t="shared" si="23"/>
        <v>0.40645082474196315</v>
      </c>
      <c r="R164" s="487">
        <f t="shared" si="24"/>
        <v>0.47152470947719927</v>
      </c>
      <c r="S164" s="489">
        <v>0.49367993164062507</v>
      </c>
      <c r="T164" s="487">
        <f t="shared" si="32"/>
        <v>0.52277238182568042</v>
      </c>
      <c r="U164" s="487">
        <v>0</v>
      </c>
      <c r="V164" s="489">
        <f t="shared" si="25"/>
        <v>0.42437223852947936</v>
      </c>
      <c r="W164" s="489">
        <f t="shared" si="26"/>
        <v>0.37721976758175946</v>
      </c>
      <c r="X164" s="489">
        <f t="shared" si="27"/>
        <v>0.33006729663403944</v>
      </c>
      <c r="Y164" s="489">
        <f t="shared" si="28"/>
        <v>0.49510094495105927</v>
      </c>
      <c r="Z164" s="489">
        <f t="shared" si="29"/>
        <v>0.62869961263626573</v>
      </c>
      <c r="AA164" s="487">
        <v>1.4621747532894738</v>
      </c>
      <c r="AB164" s="485">
        <v>0.51620642089843749</v>
      </c>
      <c r="AC164" s="485">
        <v>0.51620642089843749</v>
      </c>
      <c r="AD164" s="489">
        <f t="shared" si="30"/>
        <v>0.53996242523193372</v>
      </c>
      <c r="AE164" s="489">
        <f t="shared" si="31"/>
        <v>0.37322881429875415</v>
      </c>
    </row>
    <row r="165" spans="1:31" x14ac:dyDescent="0.2">
      <c r="A165" s="485">
        <v>0.46041697184244784</v>
      </c>
      <c r="B165" s="485">
        <f t="shared" si="22"/>
        <v>0.45014286760351974</v>
      </c>
      <c r="C165" s="486">
        <v>0.5199397488757117</v>
      </c>
      <c r="D165" s="486">
        <v>0.38034598633132777</v>
      </c>
      <c r="E165" s="487">
        <v>0.29305139251708984</v>
      </c>
      <c r="F165" s="486">
        <v>0.23130666533400979</v>
      </c>
      <c r="G165" s="487">
        <v>0.26796267761230463</v>
      </c>
      <c r="H165" s="487">
        <v>0.30930800994873042</v>
      </c>
      <c r="I165" s="487">
        <v>0.27291433105468749</v>
      </c>
      <c r="J165" s="487">
        <v>0.15014576065063479</v>
      </c>
      <c r="K165" s="487">
        <v>0.243986866607666</v>
      </c>
      <c r="L165" s="487">
        <v>8.9220455245971678E-2</v>
      </c>
      <c r="M165" s="481">
        <v>0.33960512101766405</v>
      </c>
      <c r="N165" s="481">
        <v>0.33960512101766405</v>
      </c>
      <c r="O165" s="486">
        <v>0.33960512101766405</v>
      </c>
      <c r="P165" s="486">
        <v>0.46907739585944974</v>
      </c>
      <c r="Q165" s="488">
        <f t="shared" si="23"/>
        <v>0.40434125843855689</v>
      </c>
      <c r="R165" s="487">
        <f t="shared" si="24"/>
        <v>0.46907739585944974</v>
      </c>
      <c r="S165" s="489">
        <v>0.49114091796875003</v>
      </c>
      <c r="T165" s="487">
        <f t="shared" si="32"/>
        <v>0.5199397488757117</v>
      </c>
      <c r="U165" s="487">
        <v>0</v>
      </c>
      <c r="V165" s="489">
        <f t="shared" si="25"/>
        <v>0.42216965627350478</v>
      </c>
      <c r="W165" s="489">
        <f t="shared" si="26"/>
        <v>0.37526191668755982</v>
      </c>
      <c r="X165" s="489">
        <f t="shared" si="27"/>
        <v>0.3283541771016148</v>
      </c>
      <c r="Y165" s="489">
        <f t="shared" si="28"/>
        <v>0.49253126565242222</v>
      </c>
      <c r="Z165" s="489">
        <f t="shared" si="29"/>
        <v>0.62543652781259962</v>
      </c>
      <c r="AA165" s="487">
        <v>1.4534015920538652</v>
      </c>
      <c r="AB165" s="485">
        <v>0.51334289550781254</v>
      </c>
      <c r="AC165" s="485">
        <v>0.51334289550781254</v>
      </c>
      <c r="AD165" s="489">
        <f t="shared" si="30"/>
        <v>0.53718537902832031</v>
      </c>
      <c r="AE165" s="489">
        <f t="shared" si="31"/>
        <v>0.37130928506228505</v>
      </c>
    </row>
    <row r="166" spans="1:31" x14ac:dyDescent="0.2">
      <c r="A166" s="485">
        <v>0.4576158650716145</v>
      </c>
      <c r="B166" s="485">
        <f t="shared" si="22"/>
        <v>0.44764135215972489</v>
      </c>
      <c r="C166" s="486">
        <v>0.5170444055582738</v>
      </c>
      <c r="D166" s="486">
        <v>0.37823829876117593</v>
      </c>
      <c r="E166" s="487">
        <v>0.29127737121582031</v>
      </c>
      <c r="F166" s="486">
        <v>0.23000981298980042</v>
      </c>
      <c r="G166" s="487">
        <v>0.26633243347167967</v>
      </c>
      <c r="H166" s="487">
        <v>0.30742783569335935</v>
      </c>
      <c r="I166" s="487">
        <v>0.27125259033203125</v>
      </c>
      <c r="J166" s="487">
        <v>0.14923079086303709</v>
      </c>
      <c r="K166" s="487">
        <v>0.24250002960205078</v>
      </c>
      <c r="L166" s="487">
        <v>8.8676317749023431E-2</v>
      </c>
      <c r="M166" s="481">
        <v>0.33778280193472643</v>
      </c>
      <c r="N166" s="481">
        <v>0.33778280193472643</v>
      </c>
      <c r="O166" s="486">
        <v>0.33778280193472643</v>
      </c>
      <c r="P166" s="486">
        <v>0.46656032931084229</v>
      </c>
      <c r="Q166" s="488">
        <f t="shared" si="23"/>
        <v>0.40217156562278433</v>
      </c>
      <c r="R166" s="487">
        <f t="shared" si="24"/>
        <v>0.46656032931084229</v>
      </c>
      <c r="S166" s="489">
        <v>0.48861499023437499</v>
      </c>
      <c r="T166" s="487">
        <f t="shared" si="32"/>
        <v>0.5170444055582738</v>
      </c>
      <c r="U166" s="487">
        <v>0</v>
      </c>
      <c r="V166" s="489">
        <f t="shared" si="25"/>
        <v>0.41990429637975807</v>
      </c>
      <c r="W166" s="489">
        <f t="shared" si="26"/>
        <v>0.37324826344867384</v>
      </c>
      <c r="X166" s="489">
        <f t="shared" si="27"/>
        <v>0.32659223051758957</v>
      </c>
      <c r="Y166" s="489">
        <f t="shared" si="28"/>
        <v>0.4898883457763844</v>
      </c>
      <c r="Z166" s="489">
        <f t="shared" si="29"/>
        <v>0.62208043908112309</v>
      </c>
      <c r="AA166" s="487">
        <v>1.4447329551295229</v>
      </c>
      <c r="AB166" s="485">
        <v>0.51051248168945318</v>
      </c>
      <c r="AC166" s="485">
        <v>0.51051248168945318</v>
      </c>
      <c r="AD166" s="489">
        <f t="shared" si="30"/>
        <v>0.53442264556884767</v>
      </c>
      <c r="AE166" s="489">
        <f t="shared" si="31"/>
        <v>0.36939964897444139</v>
      </c>
    </row>
    <row r="167" spans="1:31" x14ac:dyDescent="0.2">
      <c r="A167" s="485">
        <v>0.45484863281249999</v>
      </c>
      <c r="B167" s="485">
        <f t="shared" si="22"/>
        <v>0.44516900909001866</v>
      </c>
      <c r="C167" s="486">
        <v>0.51418289636242553</v>
      </c>
      <c r="D167" s="486">
        <v>0.37615512181761185</v>
      </c>
      <c r="E167" s="487">
        <v>0.28952472259521483</v>
      </c>
      <c r="F167" s="486">
        <v>0.22872821811418656</v>
      </c>
      <c r="G167" s="487">
        <v>0.26472190429687498</v>
      </c>
      <c r="H167" s="487">
        <v>0.30557036621093747</v>
      </c>
      <c r="I167" s="487">
        <v>0.26961094940185543</v>
      </c>
      <c r="J167" s="487">
        <v>0.14832689224243165</v>
      </c>
      <c r="K167" s="487">
        <v>0.24103120544433593</v>
      </c>
      <c r="L167" s="487">
        <v>8.8138774108886708E-2</v>
      </c>
      <c r="M167" s="481">
        <v>0.33597031455155074</v>
      </c>
      <c r="N167" s="481">
        <v>0.33597031455155074</v>
      </c>
      <c r="O167" s="486">
        <v>0.33597031455155074</v>
      </c>
      <c r="P167" s="486">
        <v>0.46405684273449033</v>
      </c>
      <c r="Q167" s="488">
        <f t="shared" si="23"/>
        <v>0.40001357864302056</v>
      </c>
      <c r="R167" s="487">
        <f t="shared" si="24"/>
        <v>0.46405684273449033</v>
      </c>
      <c r="S167" s="489">
        <v>0.48610205078125007</v>
      </c>
      <c r="T167" s="487">
        <f t="shared" si="32"/>
        <v>0.51418289636242553</v>
      </c>
      <c r="U167" s="487">
        <v>0</v>
      </c>
      <c r="V167" s="489">
        <f t="shared" si="25"/>
        <v>0.41765115846104128</v>
      </c>
      <c r="W167" s="489">
        <f t="shared" si="26"/>
        <v>0.37124547418759229</v>
      </c>
      <c r="X167" s="489">
        <f t="shared" si="27"/>
        <v>0.3248397899141432</v>
      </c>
      <c r="Y167" s="489">
        <f t="shared" si="28"/>
        <v>0.48725968487121479</v>
      </c>
      <c r="Z167" s="489">
        <f t="shared" si="29"/>
        <v>0.6187424569793204</v>
      </c>
      <c r="AA167" s="487">
        <v>1.4361672042043585</v>
      </c>
      <c r="AB167" s="485">
        <v>0.5077146606445313</v>
      </c>
      <c r="AC167" s="485">
        <v>0.5077146606445313</v>
      </c>
      <c r="AD167" s="489">
        <f t="shared" si="30"/>
        <v>0.53167411804199227</v>
      </c>
      <c r="AE167" s="489">
        <f t="shared" si="31"/>
        <v>0.36749983220575588</v>
      </c>
    </row>
    <row r="168" spans="1:31" x14ac:dyDescent="0.2">
      <c r="A168" s="485">
        <v>0.45211466471354161</v>
      </c>
      <c r="B168" s="485">
        <f t="shared" si="22"/>
        <v>0.44272501435737843</v>
      </c>
      <c r="C168" s="486">
        <v>0.51135426437943099</v>
      </c>
      <c r="D168" s="486">
        <v>0.37409576433532593</v>
      </c>
      <c r="E168" s="487">
        <v>0.2877930322265625</v>
      </c>
      <c r="F168" s="486">
        <v>0.22746144739798513</v>
      </c>
      <c r="G168" s="487">
        <v>0.26313073486328126</v>
      </c>
      <c r="H168" s="487">
        <v>0.30373521667480469</v>
      </c>
      <c r="I168" s="487">
        <v>0.26798905303955078</v>
      </c>
      <c r="J168" s="487">
        <v>0.14743388717651365</v>
      </c>
      <c r="K168" s="487">
        <v>0.23958006851196287</v>
      </c>
      <c r="L168" s="487">
        <v>8.7607713317871094E-2</v>
      </c>
      <c r="M168" s="481">
        <v>0.33416749981874228</v>
      </c>
      <c r="N168" s="481">
        <v>0.33416749981874228</v>
      </c>
      <c r="O168" s="486">
        <v>0.33416749981874228</v>
      </c>
      <c r="P168" s="486">
        <v>0.46156671644443692</v>
      </c>
      <c r="Q168" s="488">
        <f t="shared" si="23"/>
        <v>0.3978671081315896</v>
      </c>
      <c r="R168" s="487">
        <f t="shared" si="24"/>
        <v>0.46156671644443692</v>
      </c>
      <c r="S168" s="489">
        <v>0.48360200195312503</v>
      </c>
      <c r="T168" s="487">
        <f t="shared" si="32"/>
        <v>0.51135426437943099</v>
      </c>
      <c r="U168" s="487">
        <v>0</v>
      </c>
      <c r="V168" s="489">
        <f t="shared" si="25"/>
        <v>0.41541004479999322</v>
      </c>
      <c r="W168" s="489">
        <f t="shared" si="26"/>
        <v>0.36925337315554957</v>
      </c>
      <c r="X168" s="489">
        <f t="shared" si="27"/>
        <v>0.32309670151110581</v>
      </c>
      <c r="Y168" s="489">
        <f t="shared" si="28"/>
        <v>0.48464505226665872</v>
      </c>
      <c r="Z168" s="489">
        <f t="shared" si="29"/>
        <v>0.61542228859258263</v>
      </c>
      <c r="AA168" s="487">
        <v>1.4277023733038652</v>
      </c>
      <c r="AB168" s="485">
        <v>0.50494885253906252</v>
      </c>
      <c r="AC168" s="485">
        <v>0.50494885253906252</v>
      </c>
      <c r="AD168" s="489">
        <f t="shared" si="30"/>
        <v>0.5289396896362305</v>
      </c>
      <c r="AE168" s="489">
        <f t="shared" si="31"/>
        <v>0.36560976092676101</v>
      </c>
    </row>
    <row r="169" spans="1:31" x14ac:dyDescent="0.2">
      <c r="A169" s="485">
        <v>0.44941335042317698</v>
      </c>
      <c r="B169" s="485">
        <f t="shared" si="22"/>
        <v>0.44030917903051214</v>
      </c>
      <c r="C169" s="486">
        <v>0.50855828932653702</v>
      </c>
      <c r="D169" s="486">
        <v>0.37206006873448733</v>
      </c>
      <c r="E169" s="487">
        <v>0.28608191528320315</v>
      </c>
      <c r="F169" s="486">
        <v>0.22620939975898957</v>
      </c>
      <c r="G169" s="487">
        <v>0.26155856994628901</v>
      </c>
      <c r="H169" s="487">
        <v>0.30192197265624998</v>
      </c>
      <c r="I169" s="487">
        <v>0.26638654602050782</v>
      </c>
      <c r="J169" s="487">
        <v>0.14655156845092773</v>
      </c>
      <c r="K169" s="487">
        <v>0.23814629318237304</v>
      </c>
      <c r="L169" s="487">
        <v>8.7083009567260741E-2</v>
      </c>
      <c r="M169" s="481">
        <v>0.3323744115566411</v>
      </c>
      <c r="N169" s="481">
        <v>0.3323744115566411</v>
      </c>
      <c r="O169" s="486">
        <v>0.3323744115566411</v>
      </c>
      <c r="P169" s="486">
        <v>0.45909002477968186</v>
      </c>
      <c r="Q169" s="488">
        <f t="shared" si="23"/>
        <v>0.39573221816816151</v>
      </c>
      <c r="R169" s="487">
        <f t="shared" si="24"/>
        <v>0.45909002477968186</v>
      </c>
      <c r="S169" s="489">
        <v>0.48111484375000002</v>
      </c>
      <c r="T169" s="487">
        <f t="shared" si="32"/>
        <v>0.50855828932653702</v>
      </c>
      <c r="U169" s="487">
        <v>0</v>
      </c>
      <c r="V169" s="489">
        <f t="shared" si="25"/>
        <v>0.41318102230171366</v>
      </c>
      <c r="W169" s="489">
        <f t="shared" si="26"/>
        <v>0.36727201982374552</v>
      </c>
      <c r="X169" s="489">
        <f t="shared" si="27"/>
        <v>0.32136301734577727</v>
      </c>
      <c r="Y169" s="489">
        <f t="shared" si="28"/>
        <v>0.48204452601866599</v>
      </c>
      <c r="Z169" s="489">
        <f t="shared" si="29"/>
        <v>0.61212003303957585</v>
      </c>
      <c r="AA169" s="487">
        <v>1.4193367148951481</v>
      </c>
      <c r="AB169" s="485">
        <v>0.50221447753906245</v>
      </c>
      <c r="AC169" s="485">
        <v>0.50221447753906245</v>
      </c>
      <c r="AD169" s="489">
        <f t="shared" si="30"/>
        <v>0.52621936035156247</v>
      </c>
      <c r="AE169" s="489">
        <f t="shared" si="31"/>
        <v>0.36372943513745687</v>
      </c>
    </row>
    <row r="170" spans="1:31" x14ac:dyDescent="0.2">
      <c r="A170" s="485">
        <v>0.44674413045247391</v>
      </c>
      <c r="B170" s="485">
        <f t="shared" si="22"/>
        <v>0.43788186005586305</v>
      </c>
      <c r="C170" s="486">
        <v>0.5057490889291979</v>
      </c>
      <c r="D170" s="486">
        <v>0.37001463118252814</v>
      </c>
      <c r="E170" s="487">
        <v>0.2843910461425781</v>
      </c>
      <c r="F170" s="486">
        <v>0.224951527060608</v>
      </c>
      <c r="G170" s="487">
        <v>0.26000508392333982</v>
      </c>
      <c r="H170" s="487">
        <v>0.30013024932861326</v>
      </c>
      <c r="I170" s="487">
        <v>0.26480310272216795</v>
      </c>
      <c r="J170" s="487">
        <v>0.14567974365234374</v>
      </c>
      <c r="K170" s="487">
        <v>0.23672958343505859</v>
      </c>
      <c r="L170" s="487">
        <v>8.6564551849365234E-2</v>
      </c>
      <c r="M170" s="481">
        <v>0.33056176084562905</v>
      </c>
      <c r="N170" s="481">
        <v>0.33056176084562905</v>
      </c>
      <c r="O170" s="486">
        <v>0.33056176084562905</v>
      </c>
      <c r="P170" s="486">
        <v>0.45658631260780291</v>
      </c>
      <c r="Q170" s="488">
        <f t="shared" si="23"/>
        <v>0.39357403672671598</v>
      </c>
      <c r="R170" s="487">
        <f t="shared" si="24"/>
        <v>0.45658631260780291</v>
      </c>
      <c r="S170" s="489">
        <v>0.47864047851562508</v>
      </c>
      <c r="T170" s="487">
        <f t="shared" si="32"/>
        <v>0.5057490889291979</v>
      </c>
      <c r="U170" s="487">
        <v>0</v>
      </c>
      <c r="V170" s="489">
        <f t="shared" si="25"/>
        <v>0.41092768134702262</v>
      </c>
      <c r="W170" s="489">
        <f t="shared" si="26"/>
        <v>0.36526905008624233</v>
      </c>
      <c r="X170" s="489">
        <f t="shared" si="27"/>
        <v>0.31961041882546204</v>
      </c>
      <c r="Y170" s="489">
        <f t="shared" si="28"/>
        <v>0.47941562823819306</v>
      </c>
      <c r="Z170" s="489">
        <f t="shared" si="29"/>
        <v>0.60878175014373725</v>
      </c>
      <c r="AA170" s="487">
        <v>1.4110684814453125</v>
      </c>
      <c r="AB170" s="485">
        <v>0.49951101684570315</v>
      </c>
      <c r="AC170" s="485">
        <v>0.49951101684570315</v>
      </c>
      <c r="AD170" s="489">
        <f t="shared" si="30"/>
        <v>0.52351302337646488</v>
      </c>
      <c r="AE170" s="489">
        <f t="shared" si="31"/>
        <v>0.36185878100837615</v>
      </c>
    </row>
    <row r="171" spans="1:31" x14ac:dyDescent="0.2">
      <c r="A171" s="485">
        <v>0.44410644531249993</v>
      </c>
      <c r="B171" s="485">
        <f t="shared" si="22"/>
        <v>0.43552088067315642</v>
      </c>
      <c r="C171" s="486">
        <v>0.50301672785704954</v>
      </c>
      <c r="D171" s="486">
        <v>0.36802503348926324</v>
      </c>
      <c r="E171" s="487">
        <v>0.28272001037597655</v>
      </c>
      <c r="F171" s="486">
        <v>0.22372815413453312</v>
      </c>
      <c r="G171" s="487">
        <v>0.25846995117187499</v>
      </c>
      <c r="H171" s="487">
        <v>0.29835969146728519</v>
      </c>
      <c r="I171" s="487">
        <v>0.26323836791992189</v>
      </c>
      <c r="J171" s="487">
        <v>0.14481822036743164</v>
      </c>
      <c r="K171" s="487">
        <v>0.23532961364746094</v>
      </c>
      <c r="L171" s="487">
        <v>8.6052229156494131E-2</v>
      </c>
      <c r="M171" s="481">
        <v>0.32878796838021124</v>
      </c>
      <c r="N171" s="481">
        <v>0.32878796838021124</v>
      </c>
      <c r="O171" s="486">
        <v>0.32878796838021124</v>
      </c>
      <c r="P171" s="486">
        <v>0.45413627313849231</v>
      </c>
      <c r="Q171" s="488">
        <f t="shared" si="23"/>
        <v>0.39146212075935177</v>
      </c>
      <c r="R171" s="487">
        <f t="shared" si="24"/>
        <v>0.45413627313849231</v>
      </c>
      <c r="S171" s="489">
        <v>0.47617880859375</v>
      </c>
      <c r="T171" s="487">
        <f t="shared" si="32"/>
        <v>0.50301672785704954</v>
      </c>
      <c r="U171" s="487">
        <v>0</v>
      </c>
      <c r="V171" s="489">
        <f t="shared" si="25"/>
        <v>0.40872264582464307</v>
      </c>
      <c r="W171" s="489">
        <f t="shared" si="26"/>
        <v>0.36330901851079389</v>
      </c>
      <c r="X171" s="489">
        <f t="shared" si="27"/>
        <v>0.3178953911969446</v>
      </c>
      <c r="Y171" s="489">
        <f t="shared" si="28"/>
        <v>0.47684308679541693</v>
      </c>
      <c r="Z171" s="489">
        <f t="shared" si="29"/>
        <v>0.60551503085132308</v>
      </c>
      <c r="AA171" s="487">
        <v>1.4028960346422696</v>
      </c>
      <c r="AB171" s="485">
        <v>0.49683795166015626</v>
      </c>
      <c r="AC171" s="485">
        <v>0.49683795166015626</v>
      </c>
      <c r="AD171" s="489">
        <f t="shared" si="30"/>
        <v>0.52082057189941411</v>
      </c>
      <c r="AE171" s="489">
        <f t="shared" si="31"/>
        <v>0.35999772471005137</v>
      </c>
    </row>
    <row r="172" spans="1:31" x14ac:dyDescent="0.2">
      <c r="A172" s="485">
        <v>0.44149968465169265</v>
      </c>
      <c r="B172" s="485">
        <f t="shared" si="22"/>
        <v>0.43318641603700542</v>
      </c>
      <c r="C172" s="486">
        <v>0.50031535013837869</v>
      </c>
      <c r="D172" s="486">
        <v>0.36605748193563215</v>
      </c>
      <c r="E172" s="487">
        <v>0.28106854156494138</v>
      </c>
      <c r="F172" s="486">
        <v>0.22251874485947046</v>
      </c>
      <c r="G172" s="487">
        <v>0.25695281646728513</v>
      </c>
      <c r="H172" s="487">
        <v>0.29660985504150389</v>
      </c>
      <c r="I172" s="487">
        <v>0.26169201599121095</v>
      </c>
      <c r="J172" s="487">
        <v>0.14396683578491212</v>
      </c>
      <c r="K172" s="487">
        <v>0.23394611740112306</v>
      </c>
      <c r="L172" s="487">
        <v>8.5545937881469719E-2</v>
      </c>
      <c r="M172" s="481">
        <v>0.32702374580577648</v>
      </c>
      <c r="N172" s="481">
        <v>0.32702374580577648</v>
      </c>
      <c r="O172" s="486">
        <v>0.32702374580577648</v>
      </c>
      <c r="P172" s="486">
        <v>0.45169945201973982</v>
      </c>
      <c r="Q172" s="488">
        <f t="shared" si="23"/>
        <v>0.38936159891275812</v>
      </c>
      <c r="R172" s="487">
        <f t="shared" si="24"/>
        <v>0.45169945201973982</v>
      </c>
      <c r="S172" s="489">
        <v>0.47372983398437496</v>
      </c>
      <c r="T172" s="487">
        <f t="shared" si="32"/>
        <v>0.50031535013837869</v>
      </c>
      <c r="U172" s="487">
        <v>0</v>
      </c>
      <c r="V172" s="489">
        <f t="shared" si="25"/>
        <v>0.40652950681776584</v>
      </c>
      <c r="W172" s="489">
        <f t="shared" si="26"/>
        <v>0.36135956161579186</v>
      </c>
      <c r="X172" s="489">
        <f t="shared" si="27"/>
        <v>0.31618961641381788</v>
      </c>
      <c r="Y172" s="489">
        <f t="shared" si="28"/>
        <v>0.47428442462072684</v>
      </c>
      <c r="Z172" s="489">
        <f t="shared" si="29"/>
        <v>0.60226593602631973</v>
      </c>
      <c r="AA172" s="487">
        <v>1.3948177361739309</v>
      </c>
      <c r="AB172" s="485">
        <v>0.49419476318359373</v>
      </c>
      <c r="AC172" s="485">
        <v>0.49419476318359373</v>
      </c>
      <c r="AD172" s="489">
        <f t="shared" si="30"/>
        <v>0.51814200592041015</v>
      </c>
      <c r="AE172" s="489">
        <f t="shared" si="31"/>
        <v>0.35814626624248264</v>
      </c>
    </row>
    <row r="173" spans="1:31" x14ac:dyDescent="0.2">
      <c r="A173" s="485">
        <v>0.43892339070638015</v>
      </c>
      <c r="B173" s="485">
        <f t="shared" si="22"/>
        <v>0.4308740652363981</v>
      </c>
      <c r="C173" s="486">
        <v>0.49764281196420418</v>
      </c>
      <c r="D173" s="486">
        <v>0.36410531850859201</v>
      </c>
      <c r="E173" s="487">
        <v>0.27943622528076173</v>
      </c>
      <c r="F173" s="486">
        <v>0.22132290992958503</v>
      </c>
      <c r="G173" s="487">
        <v>0.25545341339111327</v>
      </c>
      <c r="H173" s="487">
        <v>0.29488044403076169</v>
      </c>
      <c r="I173" s="487">
        <v>0.26016372131347654</v>
      </c>
      <c r="J173" s="487">
        <v>0.14312541229248046</v>
      </c>
      <c r="K173" s="487">
        <v>0.2325787838745117</v>
      </c>
      <c r="L173" s="487">
        <v>8.5045567016601556E-2</v>
      </c>
      <c r="M173" s="481">
        <v>0.32526893830826348</v>
      </c>
      <c r="N173" s="481">
        <v>0.32526893830826348</v>
      </c>
      <c r="O173" s="486">
        <v>0.32526893830826348</v>
      </c>
      <c r="P173" s="486">
        <v>0.44927563541561633</v>
      </c>
      <c r="Q173" s="488">
        <f t="shared" si="23"/>
        <v>0.38727228686193993</v>
      </c>
      <c r="R173" s="487">
        <f t="shared" si="24"/>
        <v>0.44927563541561633</v>
      </c>
      <c r="S173" s="489">
        <v>0.47129345703125003</v>
      </c>
      <c r="T173" s="487">
        <f t="shared" si="32"/>
        <v>0.49764281196420418</v>
      </c>
      <c r="U173" s="487">
        <v>0</v>
      </c>
      <c r="V173" s="489">
        <f t="shared" si="25"/>
        <v>0.40434807187405469</v>
      </c>
      <c r="W173" s="489">
        <f t="shared" si="26"/>
        <v>0.35942050833249306</v>
      </c>
      <c r="X173" s="489">
        <f t="shared" si="27"/>
        <v>0.31449294479093143</v>
      </c>
      <c r="Y173" s="489">
        <f t="shared" si="28"/>
        <v>0.47173941718639711</v>
      </c>
      <c r="Z173" s="489">
        <f t="shared" si="29"/>
        <v>0.59903418055415503</v>
      </c>
      <c r="AA173" s="487">
        <v>1.3868319477282072</v>
      </c>
      <c r="AB173" s="485">
        <v>0.49158090209960936</v>
      </c>
      <c r="AC173" s="485">
        <v>0.49158090209960936</v>
      </c>
      <c r="AD173" s="489">
        <f t="shared" si="30"/>
        <v>0.51547721862792972</v>
      </c>
      <c r="AE173" s="489">
        <f t="shared" si="31"/>
        <v>0.35630433177620263</v>
      </c>
    </row>
    <row r="174" spans="1:31" x14ac:dyDescent="0.2">
      <c r="A174" s="485">
        <v>0.43637695312499997</v>
      </c>
      <c r="B174" s="485">
        <f t="shared" si="22"/>
        <v>0.42857645380658871</v>
      </c>
      <c r="C174" s="486">
        <v>0.4949891514634091</v>
      </c>
      <c r="D174" s="486">
        <v>0.36216375614976831</v>
      </c>
      <c r="E174" s="487">
        <v>0.27782276550292972</v>
      </c>
      <c r="F174" s="486">
        <v>0.22014018363084872</v>
      </c>
      <c r="G174" s="487">
        <v>0.25397138671875003</v>
      </c>
      <c r="H174" s="487">
        <v>0.29317107360839845</v>
      </c>
      <c r="I174" s="487">
        <v>0.25865315826416013</v>
      </c>
      <c r="J174" s="487">
        <v>0.14229374267578124</v>
      </c>
      <c r="K174" s="487">
        <v>0.23122734664916991</v>
      </c>
      <c r="L174" s="487">
        <v>8.4551012954711915E-2</v>
      </c>
      <c r="M174" s="481">
        <v>0.32352359827482802</v>
      </c>
      <c r="N174" s="481">
        <v>0.32352359827482802</v>
      </c>
      <c r="O174" s="486">
        <v>0.32352359827482802</v>
      </c>
      <c r="P174" s="486">
        <v>0.44686489568554444</v>
      </c>
      <c r="Q174" s="488">
        <f t="shared" si="23"/>
        <v>0.38519424698018623</v>
      </c>
      <c r="R174" s="487">
        <f t="shared" si="24"/>
        <v>0.44686489568554444</v>
      </c>
      <c r="S174" s="489">
        <v>0.46886958007812507</v>
      </c>
      <c r="T174" s="487">
        <f t="shared" si="32"/>
        <v>0.4949891514634091</v>
      </c>
      <c r="U174" s="487">
        <v>0</v>
      </c>
      <c r="V174" s="489">
        <f t="shared" si="25"/>
        <v>0.40217840611699002</v>
      </c>
      <c r="W174" s="489">
        <f t="shared" si="26"/>
        <v>0.3574919165484356</v>
      </c>
      <c r="X174" s="489">
        <f t="shared" si="27"/>
        <v>0.31280542697988106</v>
      </c>
      <c r="Y174" s="489">
        <f t="shared" si="28"/>
        <v>0.46920814046982173</v>
      </c>
      <c r="Z174" s="489">
        <f t="shared" si="29"/>
        <v>0.59581986091405925</v>
      </c>
      <c r="AA174" s="487">
        <v>1.3789370309930098</v>
      </c>
      <c r="AB174" s="485">
        <v>0.48899591064453124</v>
      </c>
      <c r="AC174" s="485">
        <v>0.48899591064453124</v>
      </c>
      <c r="AD174" s="489">
        <f t="shared" si="30"/>
        <v>0.5128261032104493</v>
      </c>
      <c r="AE174" s="489">
        <f t="shared" si="31"/>
        <v>0.35447184748174387</v>
      </c>
    </row>
    <row r="175" spans="1:31" x14ac:dyDescent="0.2">
      <c r="A175" s="485">
        <v>0.43385991414388014</v>
      </c>
      <c r="B175" s="485">
        <f t="shared" si="22"/>
        <v>0.42625370741665891</v>
      </c>
      <c r="C175" s="486">
        <v>0.49230646963522134</v>
      </c>
      <c r="D175" s="486">
        <v>0.36020094519809642</v>
      </c>
      <c r="E175" s="487">
        <v>0.27622780700683591</v>
      </c>
      <c r="F175" s="486">
        <v>0.21894705739664783</v>
      </c>
      <c r="G175" s="487">
        <v>0.25250647003173826</v>
      </c>
      <c r="H175" s="487">
        <v>0.29148141815185546</v>
      </c>
      <c r="I175" s="487">
        <v>0.25716006042480466</v>
      </c>
      <c r="J175" s="487">
        <v>0.14147169372558593</v>
      </c>
      <c r="K175" s="487">
        <v>0.22989150970458982</v>
      </c>
      <c r="L175" s="487">
        <v>8.4062179489135747E-2</v>
      </c>
      <c r="M175" s="481">
        <v>0.32175921672182117</v>
      </c>
      <c r="N175" s="481">
        <v>0.32175921672182117</v>
      </c>
      <c r="O175" s="486">
        <v>0.32175921672182117</v>
      </c>
      <c r="P175" s="486">
        <v>0.44442785497865855</v>
      </c>
      <c r="Q175" s="488">
        <f t="shared" si="23"/>
        <v>0.38309353585023986</v>
      </c>
      <c r="R175" s="487">
        <f t="shared" si="24"/>
        <v>0.44442785497865855</v>
      </c>
      <c r="S175" s="489">
        <v>0.46645815429687504</v>
      </c>
      <c r="T175" s="487">
        <f t="shared" si="32"/>
        <v>0.49230646963522134</v>
      </c>
      <c r="U175" s="487">
        <v>0</v>
      </c>
      <c r="V175" s="489">
        <f t="shared" si="25"/>
        <v>0.39998506948079271</v>
      </c>
      <c r="W175" s="489">
        <f t="shared" si="26"/>
        <v>0.35554228398292687</v>
      </c>
      <c r="X175" s="489">
        <f t="shared" si="27"/>
        <v>0.31109949848506097</v>
      </c>
      <c r="Y175" s="489">
        <f t="shared" si="28"/>
        <v>0.46664924772759148</v>
      </c>
      <c r="Z175" s="489">
        <f t="shared" si="29"/>
        <v>0.592570473304878</v>
      </c>
      <c r="AA175" s="487">
        <v>1.3711314568770558</v>
      </c>
      <c r="AB175" s="485">
        <v>0.48643930053710938</v>
      </c>
      <c r="AC175" s="485">
        <v>0.48643930053710938</v>
      </c>
      <c r="AD175" s="489">
        <f t="shared" si="30"/>
        <v>0.51018860626220708</v>
      </c>
      <c r="AE175" s="489">
        <f t="shared" si="31"/>
        <v>0.3526487764443727</v>
      </c>
    </row>
    <row r="176" spans="1:31" x14ac:dyDescent="0.2">
      <c r="A176" s="485">
        <v>0.43137171427408849</v>
      </c>
      <c r="B176" s="485">
        <f t="shared" si="22"/>
        <v>0.42401780984027371</v>
      </c>
      <c r="C176" s="486">
        <v>0.48972409481209717</v>
      </c>
      <c r="D176" s="486">
        <v>0.3583115248684503</v>
      </c>
      <c r="E176" s="487">
        <v>0.27465108337402344</v>
      </c>
      <c r="F176" s="486">
        <v>0.21779857895183441</v>
      </c>
      <c r="G176" s="487">
        <v>0.25105833770751951</v>
      </c>
      <c r="H176" s="487">
        <v>0.28981112243652341</v>
      </c>
      <c r="I176" s="487">
        <v>0.25568407257080078</v>
      </c>
      <c r="J176" s="487">
        <v>0.14065908782958986</v>
      </c>
      <c r="K176" s="487">
        <v>0.22857102142333982</v>
      </c>
      <c r="L176" s="487">
        <v>8.3578970413208012E-2</v>
      </c>
      <c r="M176" s="481">
        <v>0.32006086315578669</v>
      </c>
      <c r="N176" s="481">
        <v>0.32006086315578669</v>
      </c>
      <c r="O176" s="486">
        <v>0.32006086315578669</v>
      </c>
      <c r="P176" s="486">
        <v>0.44208201500540723</v>
      </c>
      <c r="Q176" s="488">
        <f t="shared" si="23"/>
        <v>0.38107143908059693</v>
      </c>
      <c r="R176" s="487">
        <f t="shared" si="24"/>
        <v>0.44208201500540723</v>
      </c>
      <c r="S176" s="489">
        <v>0.46405913085937506</v>
      </c>
      <c r="T176" s="487">
        <f t="shared" si="32"/>
        <v>0.48972409481209717</v>
      </c>
      <c r="U176" s="487">
        <v>0</v>
      </c>
      <c r="V176" s="489">
        <f t="shared" si="25"/>
        <v>0.3978738135048665</v>
      </c>
      <c r="W176" s="489">
        <f t="shared" si="26"/>
        <v>0.35366561200432578</v>
      </c>
      <c r="X176" s="489">
        <f t="shared" si="27"/>
        <v>0.30945741050378506</v>
      </c>
      <c r="Y176" s="489">
        <f t="shared" si="28"/>
        <v>0.46418611575567759</v>
      </c>
      <c r="Z176" s="489">
        <f t="shared" si="29"/>
        <v>0.58944268667387634</v>
      </c>
      <c r="AA176" s="487">
        <v>1.3634138055098683</v>
      </c>
      <c r="AB176" s="485">
        <v>0.48391061401367186</v>
      </c>
      <c r="AC176" s="485">
        <v>0.48391061401367186</v>
      </c>
      <c r="AD176" s="489">
        <f t="shared" si="30"/>
        <v>0.50756467437744146</v>
      </c>
      <c r="AE176" s="489">
        <f t="shared" si="31"/>
        <v>0.35083508174935557</v>
      </c>
    </row>
    <row r="177" spans="1:31" x14ac:dyDescent="0.2">
      <c r="A177" s="485">
        <v>0.4289118957519531</v>
      </c>
      <c r="B177" s="485">
        <f t="shared" si="22"/>
        <v>0.4217937702025516</v>
      </c>
      <c r="C177" s="486">
        <v>0.48715541544737895</v>
      </c>
      <c r="D177" s="486">
        <v>0.35643212495772431</v>
      </c>
      <c r="E177" s="487">
        <v>0.27309223937988281</v>
      </c>
      <c r="F177" s="486">
        <v>0.21665619138841849</v>
      </c>
      <c r="G177" s="487">
        <v>0.24962672332763672</v>
      </c>
      <c r="H177" s="487">
        <v>0.28815986083984374</v>
      </c>
      <c r="I177" s="487">
        <v>0.25422492828369136</v>
      </c>
      <c r="J177" s="487">
        <v>0.13985576217651366</v>
      </c>
      <c r="K177" s="487">
        <v>0.22726563018798826</v>
      </c>
      <c r="L177" s="487">
        <v>8.3101274719238283E-2</v>
      </c>
      <c r="M177" s="481">
        <v>0.31837157314567327</v>
      </c>
      <c r="N177" s="481">
        <v>0.31837157314567327</v>
      </c>
      <c r="O177" s="486">
        <v>0.31837157314567327</v>
      </c>
      <c r="P177" s="486">
        <v>0.43974869401065686</v>
      </c>
      <c r="Q177" s="488">
        <f t="shared" si="23"/>
        <v>0.37906013357816504</v>
      </c>
      <c r="R177" s="487">
        <f t="shared" si="24"/>
        <v>0.43974869401065686</v>
      </c>
      <c r="S177" s="489">
        <v>0.46167246093750003</v>
      </c>
      <c r="T177" s="487">
        <f t="shared" si="32"/>
        <v>0.48715541544737895</v>
      </c>
      <c r="U177" s="487">
        <v>0</v>
      </c>
      <c r="V177" s="489">
        <f t="shared" si="25"/>
        <v>0.39577382460959121</v>
      </c>
      <c r="W177" s="489">
        <f t="shared" si="26"/>
        <v>0.3517989552085255</v>
      </c>
      <c r="X177" s="489">
        <f t="shared" si="27"/>
        <v>0.30782408580745979</v>
      </c>
      <c r="Y177" s="489">
        <f t="shared" si="28"/>
        <v>0.46173612871118974</v>
      </c>
      <c r="Z177" s="489">
        <f t="shared" si="29"/>
        <v>0.58633159201420915</v>
      </c>
      <c r="AA177" s="487">
        <v>1.3557825478001644</v>
      </c>
      <c r="AB177" s="485">
        <v>0.48140936279296875</v>
      </c>
      <c r="AC177" s="485">
        <v>0.48140936279296875</v>
      </c>
      <c r="AD177" s="489">
        <f t="shared" si="30"/>
        <v>0.50495425415039064</v>
      </c>
      <c r="AE177" s="489">
        <f t="shared" si="31"/>
        <v>0.3490307264819586</v>
      </c>
    </row>
    <row r="178" spans="1:31" x14ac:dyDescent="0.2">
      <c r="A178" s="485">
        <v>0.42648000081380205</v>
      </c>
      <c r="B178" s="485">
        <f t="shared" si="22"/>
        <v>0.41954452326933878</v>
      </c>
      <c r="C178" s="486">
        <v>0.48455762263581886</v>
      </c>
      <c r="D178" s="486">
        <v>0.35453142390285863</v>
      </c>
      <c r="E178" s="487">
        <v>0.27155100860595704</v>
      </c>
      <c r="F178" s="486">
        <v>0.21550085598882729</v>
      </c>
      <c r="G178" s="487">
        <v>0.24821136047363282</v>
      </c>
      <c r="H178" s="487">
        <v>0.28652727813720702</v>
      </c>
      <c r="I178" s="487">
        <v>0.25278236114501951</v>
      </c>
      <c r="J178" s="487">
        <v>0.13906156875610351</v>
      </c>
      <c r="K178" s="487">
        <v>0.22597503997802734</v>
      </c>
      <c r="L178" s="487">
        <v>8.2629018402099602E-2</v>
      </c>
      <c r="M178" s="481">
        <v>0.31666319315579067</v>
      </c>
      <c r="N178" s="481">
        <v>0.31666319315579067</v>
      </c>
      <c r="O178" s="486">
        <v>0.31666319315579067</v>
      </c>
      <c r="P178" s="486">
        <v>0.43738900510375456</v>
      </c>
      <c r="Q178" s="488">
        <f t="shared" si="23"/>
        <v>0.37702609912977258</v>
      </c>
      <c r="R178" s="487">
        <f t="shared" si="24"/>
        <v>0.43738900510375456</v>
      </c>
      <c r="S178" s="489">
        <v>0.45929809570312496</v>
      </c>
      <c r="T178" s="487">
        <f t="shared" si="32"/>
        <v>0.48455762263581886</v>
      </c>
      <c r="U178" s="487">
        <v>0</v>
      </c>
      <c r="V178" s="489">
        <f t="shared" si="25"/>
        <v>0.39365010459337912</v>
      </c>
      <c r="W178" s="489">
        <f t="shared" si="26"/>
        <v>0.34991120408300369</v>
      </c>
      <c r="X178" s="489">
        <f t="shared" si="27"/>
        <v>0.30617230357262815</v>
      </c>
      <c r="Y178" s="489">
        <f t="shared" si="28"/>
        <v>0.45925845535894227</v>
      </c>
      <c r="Z178" s="489">
        <f t="shared" si="29"/>
        <v>0.58318534013833934</v>
      </c>
      <c r="AA178" s="487">
        <v>1.3482361546566612</v>
      </c>
      <c r="AB178" s="485">
        <v>0.47893511962890623</v>
      </c>
      <c r="AC178" s="485">
        <v>0.47893511962890623</v>
      </c>
      <c r="AD178" s="489">
        <f t="shared" si="30"/>
        <v>0.5023572921752929</v>
      </c>
      <c r="AE178" s="489">
        <f t="shared" si="31"/>
        <v>0.34723567372744829</v>
      </c>
    </row>
    <row r="179" spans="1:31" x14ac:dyDescent="0.2">
      <c r="A179" s="485">
        <v>0.42407549540201822</v>
      </c>
      <c r="B179" s="485">
        <f t="shared" si="22"/>
        <v>0.41730733580509927</v>
      </c>
      <c r="C179" s="486">
        <v>0.48197375804234255</v>
      </c>
      <c r="D179" s="486">
        <v>0.35264091356785593</v>
      </c>
      <c r="E179" s="487">
        <v>0.27002706542968752</v>
      </c>
      <c r="F179" s="486">
        <v>0.21435171498754779</v>
      </c>
      <c r="G179" s="487">
        <v>0.24681193832397461</v>
      </c>
      <c r="H179" s="487">
        <v>0.28491310791015623</v>
      </c>
      <c r="I179" s="487">
        <v>0.25135607513427732</v>
      </c>
      <c r="J179" s="487">
        <v>0.13827632995605468</v>
      </c>
      <c r="K179" s="487">
        <v>0.22469904357910156</v>
      </c>
      <c r="L179" s="487">
        <v>8.2162090454101569E-2</v>
      </c>
      <c r="M179" s="481">
        <v>0.31496403014623686</v>
      </c>
      <c r="N179" s="481">
        <v>0.31496403014623686</v>
      </c>
      <c r="O179" s="486">
        <v>0.31496403014623686</v>
      </c>
      <c r="P179" s="486">
        <v>0.43504204709183231</v>
      </c>
      <c r="Q179" s="488">
        <f t="shared" si="23"/>
        <v>0.37500303861903461</v>
      </c>
      <c r="R179" s="487">
        <f t="shared" si="24"/>
        <v>0.43504204709183231</v>
      </c>
      <c r="S179" s="489">
        <v>0.45693593750000006</v>
      </c>
      <c r="T179" s="487">
        <f t="shared" si="32"/>
        <v>0.48197375804234255</v>
      </c>
      <c r="U179" s="487">
        <v>0</v>
      </c>
      <c r="V179" s="489">
        <f t="shared" si="25"/>
        <v>0.3915378423826491</v>
      </c>
      <c r="W179" s="489">
        <f t="shared" si="26"/>
        <v>0.34803363767346585</v>
      </c>
      <c r="X179" s="489">
        <f t="shared" si="27"/>
        <v>0.30452943296428259</v>
      </c>
      <c r="Y179" s="489">
        <f t="shared" si="28"/>
        <v>0.45679414944642394</v>
      </c>
      <c r="Z179" s="489">
        <f t="shared" si="29"/>
        <v>0.58005606278910971</v>
      </c>
      <c r="AA179" s="487">
        <v>1.3407733154296875</v>
      </c>
      <c r="AB179" s="485">
        <v>0.47648742675781253</v>
      </c>
      <c r="AC179" s="485">
        <v>0.47648742675781253</v>
      </c>
      <c r="AD179" s="489">
        <f t="shared" si="30"/>
        <v>0.49977368164062508</v>
      </c>
      <c r="AE179" s="489">
        <f t="shared" si="31"/>
        <v>0.34544984965635728</v>
      </c>
    </row>
    <row r="180" spans="1:31" x14ac:dyDescent="0.2">
      <c r="A180" s="485">
        <v>0.42169794718424475</v>
      </c>
      <c r="B180" s="485">
        <f t="shared" si="22"/>
        <v>0.41508201311999615</v>
      </c>
      <c r="C180" s="486">
        <v>0.47940359680775324</v>
      </c>
      <c r="D180" s="486">
        <v>0.35076042943223906</v>
      </c>
      <c r="E180" s="487">
        <v>0.2685201138305664</v>
      </c>
      <c r="F180" s="486">
        <v>0.21320866838130423</v>
      </c>
      <c r="G180" s="487">
        <v>0.24542820526123046</v>
      </c>
      <c r="H180" s="487">
        <v>0.28331702453613283</v>
      </c>
      <c r="I180" s="487">
        <v>0.24994577423095704</v>
      </c>
      <c r="J180" s="487">
        <v>0.13749991256713867</v>
      </c>
      <c r="K180" s="487">
        <v>0.22343735977172852</v>
      </c>
      <c r="L180" s="487">
        <v>8.1700409469604496E-2</v>
      </c>
      <c r="M180" s="481">
        <v>0.31327393501205719</v>
      </c>
      <c r="N180" s="481">
        <v>0.31327393501205719</v>
      </c>
      <c r="O180" s="486">
        <v>0.31327393501205719</v>
      </c>
      <c r="P180" s="486">
        <v>0.43270761402462748</v>
      </c>
      <c r="Q180" s="488">
        <f t="shared" si="23"/>
        <v>0.37299077451834234</v>
      </c>
      <c r="R180" s="487">
        <f t="shared" si="24"/>
        <v>0.43270761402462748</v>
      </c>
      <c r="S180" s="489">
        <v>0.45458588867187499</v>
      </c>
      <c r="T180" s="487">
        <f t="shared" si="32"/>
        <v>0.47940359680775324</v>
      </c>
      <c r="U180" s="487">
        <v>0</v>
      </c>
      <c r="V180" s="489">
        <f t="shared" si="25"/>
        <v>0.38943685262216476</v>
      </c>
      <c r="W180" s="489">
        <f t="shared" si="26"/>
        <v>0.34616609121970199</v>
      </c>
      <c r="X180" s="489">
        <f t="shared" si="27"/>
        <v>0.30289532981723921</v>
      </c>
      <c r="Y180" s="489">
        <f t="shared" si="28"/>
        <v>0.45434299472585887</v>
      </c>
      <c r="Z180" s="489">
        <f t="shared" si="29"/>
        <v>0.57694348536617002</v>
      </c>
      <c r="AA180" s="487">
        <v>1.3333927194695723</v>
      </c>
      <c r="AB180" s="485">
        <v>0.47406585693359377</v>
      </c>
      <c r="AC180" s="485">
        <v>0.47406585693359377</v>
      </c>
      <c r="AD180" s="489">
        <f t="shared" si="30"/>
        <v>0.49720331573486326</v>
      </c>
      <c r="AE180" s="489">
        <f t="shared" si="31"/>
        <v>0.34367318043921807</v>
      </c>
    </row>
    <row r="181" spans="1:31" x14ac:dyDescent="0.2">
      <c r="A181" s="485">
        <v>0.41934692382812494</v>
      </c>
      <c r="B181" s="485">
        <f t="shared" si="22"/>
        <v>0.41286862163261107</v>
      </c>
      <c r="C181" s="486">
        <v>0.47684721564293192</v>
      </c>
      <c r="D181" s="486">
        <v>0.34889002762229021</v>
      </c>
      <c r="E181" s="487">
        <v>0.26702988739013672</v>
      </c>
      <c r="F181" s="486">
        <v>0.212071750286288</v>
      </c>
      <c r="G181" s="487">
        <v>0.24405990966796873</v>
      </c>
      <c r="H181" s="487">
        <v>0.2817387319946289</v>
      </c>
      <c r="I181" s="487">
        <v>0.24855122161865234</v>
      </c>
      <c r="J181" s="487">
        <v>0.13673216857910156</v>
      </c>
      <c r="K181" s="487">
        <v>0.22218978134155273</v>
      </c>
      <c r="L181" s="487">
        <v>8.1243894042968751E-2</v>
      </c>
      <c r="M181" s="481">
        <v>0.31159295820851696</v>
      </c>
      <c r="N181" s="481">
        <v>0.31159295820851696</v>
      </c>
      <c r="O181" s="486">
        <v>0.31159295820851696</v>
      </c>
      <c r="P181" s="486">
        <v>0.43038577559315161</v>
      </c>
      <c r="Q181" s="488">
        <f t="shared" si="23"/>
        <v>0.37098936690083428</v>
      </c>
      <c r="R181" s="487">
        <f t="shared" si="24"/>
        <v>0.43038577559315161</v>
      </c>
      <c r="S181" s="489">
        <v>0.45224794921875006</v>
      </c>
      <c r="T181" s="487">
        <f t="shared" si="32"/>
        <v>0.47684721564293192</v>
      </c>
      <c r="U181" s="487">
        <v>0</v>
      </c>
      <c r="V181" s="489">
        <f t="shared" si="25"/>
        <v>0.38734719803383644</v>
      </c>
      <c r="W181" s="489">
        <f t="shared" si="26"/>
        <v>0.34430862047452132</v>
      </c>
      <c r="X181" s="489">
        <f t="shared" si="27"/>
        <v>0.30127004291520609</v>
      </c>
      <c r="Y181" s="489">
        <f t="shared" si="28"/>
        <v>0.45190506437280914</v>
      </c>
      <c r="Z181" s="489">
        <f t="shared" si="29"/>
        <v>0.57384770079086889</v>
      </c>
      <c r="AA181" s="487">
        <v>1.3260928376850329</v>
      </c>
      <c r="AB181" s="485">
        <v>0.47166998291015627</v>
      </c>
      <c r="AC181" s="485">
        <v>0.47166998291015627</v>
      </c>
      <c r="AD181" s="489">
        <f t="shared" si="30"/>
        <v>0.49464619445800789</v>
      </c>
      <c r="AE181" s="489">
        <f t="shared" si="31"/>
        <v>0.34190566607603079</v>
      </c>
    </row>
    <row r="182" spans="1:31" x14ac:dyDescent="0.2">
      <c r="A182" s="485">
        <v>0.41702194213867189</v>
      </c>
      <c r="B182" s="485">
        <f t="shared" si="22"/>
        <v>0.41063100663557894</v>
      </c>
      <c r="C182" s="486">
        <v>0.47426285726569223</v>
      </c>
      <c r="D182" s="486">
        <v>0.34699915600546571</v>
      </c>
      <c r="E182" s="487">
        <v>0.26555611968994142</v>
      </c>
      <c r="F182" s="486">
        <v>0.21092238968094343</v>
      </c>
      <c r="G182" s="487">
        <v>0.24270677032470706</v>
      </c>
      <c r="H182" s="487">
        <v>0.28017790466308595</v>
      </c>
      <c r="I182" s="487">
        <v>0.24717215087890626</v>
      </c>
      <c r="J182" s="487">
        <v>0.13597294998168946</v>
      </c>
      <c r="K182" s="487">
        <v>0.22095604187011719</v>
      </c>
      <c r="L182" s="487">
        <v>8.0792447967529296E-2</v>
      </c>
      <c r="M182" s="481">
        <v>0.3098936420830733</v>
      </c>
      <c r="N182" s="481">
        <v>0.3098936420830733</v>
      </c>
      <c r="O182" s="486">
        <v>0.3098936420830733</v>
      </c>
      <c r="P182" s="486">
        <v>0.42803860609088856</v>
      </c>
      <c r="Q182" s="488">
        <f t="shared" si="23"/>
        <v>0.36896612408698093</v>
      </c>
      <c r="R182" s="487">
        <f t="shared" si="24"/>
        <v>0.42803860609088856</v>
      </c>
      <c r="S182" s="489">
        <v>0.44992202148437505</v>
      </c>
      <c r="T182" s="487">
        <f t="shared" si="32"/>
        <v>0.47426285726569223</v>
      </c>
      <c r="U182" s="487">
        <v>0</v>
      </c>
      <c r="V182" s="489">
        <f t="shared" si="25"/>
        <v>0.3852347454817997</v>
      </c>
      <c r="W182" s="489">
        <f t="shared" si="26"/>
        <v>0.34243088487271089</v>
      </c>
      <c r="X182" s="489">
        <f t="shared" si="27"/>
        <v>0.29962702426362198</v>
      </c>
      <c r="Y182" s="489">
        <f t="shared" si="28"/>
        <v>0.44944053639543297</v>
      </c>
      <c r="Z182" s="489">
        <f t="shared" si="29"/>
        <v>0.57071814145451816</v>
      </c>
      <c r="AA182" s="487">
        <v>1.318872468647204</v>
      </c>
      <c r="AB182" s="485">
        <v>0.46929940795898439</v>
      </c>
      <c r="AC182" s="485">
        <v>0.46929940795898439</v>
      </c>
      <c r="AD182" s="489">
        <f t="shared" si="30"/>
        <v>0.49210221099853518</v>
      </c>
      <c r="AE182" s="489">
        <f t="shared" si="31"/>
        <v>0.34014723273732805</v>
      </c>
    </row>
    <row r="183" spans="1:31" x14ac:dyDescent="0.2">
      <c r="A183" s="485">
        <v>0.41472262064615883</v>
      </c>
      <c r="B183" s="485">
        <f t="shared" si="22"/>
        <v>0.40844128597679896</v>
      </c>
      <c r="C183" s="486">
        <v>0.47173381498816075</v>
      </c>
      <c r="D183" s="486">
        <v>0.34514875696543718</v>
      </c>
      <c r="E183" s="487">
        <v>0.26409854431152341</v>
      </c>
      <c r="F183" s="486">
        <v>0.20979763020925191</v>
      </c>
      <c r="G183" s="487">
        <v>0.24136856521606445</v>
      </c>
      <c r="H183" s="487">
        <v>0.27863430572509762</v>
      </c>
      <c r="I183" s="487">
        <v>0.24580828079223632</v>
      </c>
      <c r="J183" s="487">
        <v>0.13522210876464844</v>
      </c>
      <c r="K183" s="487">
        <v>0.21973593414306641</v>
      </c>
      <c r="L183" s="487">
        <v>8.0345989837646486E-2</v>
      </c>
      <c r="M183" s="481">
        <v>0.30823075462143323</v>
      </c>
      <c r="N183" s="481">
        <v>0.30823075462143323</v>
      </c>
      <c r="O183" s="486">
        <v>0.30823075462143323</v>
      </c>
      <c r="P183" s="486">
        <v>0.42574175344692372</v>
      </c>
      <c r="Q183" s="488">
        <f t="shared" si="23"/>
        <v>0.36698625403417851</v>
      </c>
      <c r="R183" s="487">
        <f t="shared" si="24"/>
        <v>0.42574175344692372</v>
      </c>
      <c r="S183" s="489">
        <v>0.44760805664062508</v>
      </c>
      <c r="T183" s="487">
        <f t="shared" si="32"/>
        <v>0.47173381498816075</v>
      </c>
      <c r="U183" s="487">
        <v>0</v>
      </c>
      <c r="V183" s="489">
        <f t="shared" si="25"/>
        <v>0.38316757810223134</v>
      </c>
      <c r="W183" s="489">
        <f t="shared" si="26"/>
        <v>0.34059340275753902</v>
      </c>
      <c r="X183" s="489">
        <f t="shared" si="27"/>
        <v>0.29801922741284659</v>
      </c>
      <c r="Y183" s="489">
        <f t="shared" si="28"/>
        <v>0.44702884111926988</v>
      </c>
      <c r="Z183" s="489">
        <f t="shared" si="29"/>
        <v>0.567655671262565</v>
      </c>
      <c r="AA183" s="487">
        <v>1.3117303017064146</v>
      </c>
      <c r="AB183" s="485">
        <v>0.46695370483398435</v>
      </c>
      <c r="AC183" s="485">
        <v>0.46695370483398435</v>
      </c>
      <c r="AD183" s="489">
        <f t="shared" si="30"/>
        <v>0.48957131195068371</v>
      </c>
      <c r="AE183" s="489">
        <f t="shared" si="31"/>
        <v>0.33839784350837621</v>
      </c>
    </row>
    <row r="184" spans="1:31" x14ac:dyDescent="0.2">
      <c r="A184" s="485">
        <v>0.41244850158691404</v>
      </c>
      <c r="B184" s="485">
        <f t="shared" si="22"/>
        <v>0.4062633056333908</v>
      </c>
      <c r="C184" s="486">
        <v>0.46921833231870419</v>
      </c>
      <c r="D184" s="486">
        <v>0.34330827894807742</v>
      </c>
      <c r="E184" s="487">
        <v>0.26265686523437498</v>
      </c>
      <c r="F184" s="486">
        <v>0.20867890120124621</v>
      </c>
      <c r="G184" s="487">
        <v>0.24004502792358398</v>
      </c>
      <c r="H184" s="487">
        <v>0.27710757995605467</v>
      </c>
      <c r="I184" s="487">
        <v>0.24445938934326172</v>
      </c>
      <c r="J184" s="487">
        <v>0.13447951171875</v>
      </c>
      <c r="K184" s="487">
        <v>0.21852922134399413</v>
      </c>
      <c r="L184" s="487">
        <v>7.9904438247680662E-2</v>
      </c>
      <c r="M184" s="481">
        <v>0.3065768387007346</v>
      </c>
      <c r="N184" s="481">
        <v>0.3065768387007346</v>
      </c>
      <c r="O184" s="486">
        <v>0.3065768387007346</v>
      </c>
      <c r="P184" s="486">
        <v>0.42345729268635851</v>
      </c>
      <c r="Q184" s="488">
        <f t="shared" si="23"/>
        <v>0.36501706569354653</v>
      </c>
      <c r="R184" s="487">
        <f t="shared" si="24"/>
        <v>0.42345729268635851</v>
      </c>
      <c r="S184" s="489">
        <v>0.44530600585937502</v>
      </c>
      <c r="T184" s="487">
        <f t="shared" si="32"/>
        <v>0.46921833231870419</v>
      </c>
      <c r="U184" s="487">
        <v>0</v>
      </c>
      <c r="V184" s="489">
        <f t="shared" si="25"/>
        <v>0.38111156341772268</v>
      </c>
      <c r="W184" s="489">
        <f t="shared" si="26"/>
        <v>0.33876583414908684</v>
      </c>
      <c r="X184" s="489">
        <f t="shared" si="27"/>
        <v>0.29642010488045095</v>
      </c>
      <c r="Y184" s="489">
        <f t="shared" si="28"/>
        <v>0.44463015732067646</v>
      </c>
      <c r="Z184" s="489">
        <f t="shared" si="29"/>
        <v>0.56460972358181138</v>
      </c>
      <c r="AA184" s="487">
        <v>1.3046650262129935</v>
      </c>
      <c r="AB184" s="485">
        <v>0.4646324768066406</v>
      </c>
      <c r="AC184" s="485">
        <v>0.4646324768066406</v>
      </c>
      <c r="AD184" s="489">
        <f t="shared" si="30"/>
        <v>0.48705344390869143</v>
      </c>
      <c r="AE184" s="489">
        <f t="shared" si="31"/>
        <v>0.33665746147444142</v>
      </c>
    </row>
    <row r="185" spans="1:31" x14ac:dyDescent="0.2">
      <c r="A185" s="485">
        <v>0.41019917805989581</v>
      </c>
      <c r="B185" s="485">
        <f t="shared" si="22"/>
        <v>0.40409687606798006</v>
      </c>
      <c r="C185" s="486">
        <v>0.46671619034902001</v>
      </c>
      <c r="D185" s="486">
        <v>0.34147756178694011</v>
      </c>
      <c r="E185" s="487">
        <v>0.26123084564208982</v>
      </c>
      <c r="F185" s="486">
        <v>0.20756610530023575</v>
      </c>
      <c r="G185" s="487">
        <v>0.23873592163085938</v>
      </c>
      <c r="H185" s="487">
        <v>0.27559752014160155</v>
      </c>
      <c r="I185" s="487">
        <v>0.24312521011352542</v>
      </c>
      <c r="J185" s="487">
        <v>0.133745040435791</v>
      </c>
      <c r="K185" s="487">
        <v>0.21733568145751953</v>
      </c>
      <c r="L185" s="487">
        <v>7.946771179199219E-2</v>
      </c>
      <c r="M185" s="481">
        <v>0.30493174918654564</v>
      </c>
      <c r="N185" s="481">
        <v>0.30493174918654564</v>
      </c>
      <c r="O185" s="486">
        <v>0.30493174918654564</v>
      </c>
      <c r="P185" s="486">
        <v>0.42118502334319008</v>
      </c>
      <c r="Q185" s="488">
        <f t="shared" si="23"/>
        <v>0.36305838626486786</v>
      </c>
      <c r="R185" s="487">
        <f t="shared" si="24"/>
        <v>0.42118502334319008</v>
      </c>
      <c r="S185" s="489">
        <v>0.44301577148437499</v>
      </c>
      <c r="T185" s="487">
        <f t="shared" si="32"/>
        <v>0.46671619034902001</v>
      </c>
      <c r="U185" s="487">
        <v>0</v>
      </c>
      <c r="V185" s="489">
        <f t="shared" si="25"/>
        <v>0.37906652100887106</v>
      </c>
      <c r="W185" s="489">
        <f t="shared" si="26"/>
        <v>0.3369480186745521</v>
      </c>
      <c r="X185" s="489">
        <f t="shared" si="27"/>
        <v>0.29482951634023302</v>
      </c>
      <c r="Y185" s="489">
        <f t="shared" si="28"/>
        <v>0.44224427451034959</v>
      </c>
      <c r="Z185" s="489">
        <f t="shared" si="29"/>
        <v>0.56158003112425348</v>
      </c>
      <c r="AA185" s="487">
        <v>1.2976755499588817</v>
      </c>
      <c r="AB185" s="485">
        <v>0.46233535766601563</v>
      </c>
      <c r="AC185" s="485">
        <v>0.46233535766601563</v>
      </c>
      <c r="AD185" s="489">
        <f t="shared" si="30"/>
        <v>0.48454850006103511</v>
      </c>
      <c r="AE185" s="489">
        <f t="shared" si="31"/>
        <v>0.33492601280605655</v>
      </c>
    </row>
    <row r="186" spans="1:31" x14ac:dyDescent="0.2">
      <c r="A186" s="485">
        <v>0.40797426859537755</v>
      </c>
      <c r="B186" s="485">
        <f t="shared" si="22"/>
        <v>0.40194206194138193</v>
      </c>
      <c r="C186" s="486">
        <v>0.46422746375983703</v>
      </c>
      <c r="D186" s="486">
        <v>0.33965666012292678</v>
      </c>
      <c r="E186" s="487">
        <v>0.25982021911621095</v>
      </c>
      <c r="F186" s="486">
        <v>0.20645927571952735</v>
      </c>
      <c r="G186" s="487">
        <v>0.23744102432250974</v>
      </c>
      <c r="H186" s="487">
        <v>0.27410380065917966</v>
      </c>
      <c r="I186" s="487">
        <v>0.24180552108764647</v>
      </c>
      <c r="J186" s="487">
        <v>0.13301853210449219</v>
      </c>
      <c r="K186" s="487">
        <v>0.21615512207031251</v>
      </c>
      <c r="L186" s="487">
        <v>7.9035736465454101E-2</v>
      </c>
      <c r="M186" s="481">
        <v>0.30329553519055563</v>
      </c>
      <c r="N186" s="481">
        <v>0.30329553519055563</v>
      </c>
      <c r="O186" s="486">
        <v>0.30329553519055563</v>
      </c>
      <c r="P186" s="486">
        <v>0.41892501325262432</v>
      </c>
      <c r="Q186" s="488">
        <f t="shared" si="23"/>
        <v>0.36111027422158998</v>
      </c>
      <c r="R186" s="487">
        <f t="shared" si="24"/>
        <v>0.41892501325262432</v>
      </c>
      <c r="S186" s="489">
        <v>0.44073735351562499</v>
      </c>
      <c r="T186" s="487">
        <f t="shared" si="32"/>
        <v>0.46422746375983703</v>
      </c>
      <c r="U186" s="487">
        <v>0</v>
      </c>
      <c r="V186" s="489">
        <f t="shared" si="25"/>
        <v>0.37703251192736192</v>
      </c>
      <c r="W186" s="489">
        <f t="shared" si="26"/>
        <v>0.33514001060209947</v>
      </c>
      <c r="X186" s="489">
        <f t="shared" si="27"/>
        <v>0.29324750927683702</v>
      </c>
      <c r="Y186" s="489">
        <f t="shared" si="28"/>
        <v>0.43987126391525555</v>
      </c>
      <c r="Z186" s="489">
        <f t="shared" si="29"/>
        <v>0.55856668433683243</v>
      </c>
      <c r="AA186" s="487">
        <v>1.2907604530736019</v>
      </c>
      <c r="AB186" s="485">
        <v>0.46006198120117187</v>
      </c>
      <c r="AC186" s="485">
        <v>0.46006198120117187</v>
      </c>
      <c r="AD186" s="489">
        <f t="shared" si="30"/>
        <v>0.48205648040771482</v>
      </c>
      <c r="AE186" s="489">
        <f t="shared" si="31"/>
        <v>0.33320349750322148</v>
      </c>
    </row>
    <row r="187" spans="1:31" x14ac:dyDescent="0.2">
      <c r="A187" s="485">
        <v>0.40577336629231764</v>
      </c>
      <c r="B187" s="485">
        <f t="shared" si="22"/>
        <v>0.39976366537982788</v>
      </c>
      <c r="C187" s="486">
        <v>0.46171150037459463</v>
      </c>
      <c r="D187" s="486">
        <v>0.33781583038506113</v>
      </c>
      <c r="E187" s="487">
        <v>0.25842474884033201</v>
      </c>
      <c r="F187" s="486">
        <v>0.20534033291927384</v>
      </c>
      <c r="G187" s="487">
        <v>0.23616009918212888</v>
      </c>
      <c r="H187" s="487">
        <v>0.27262621429443362</v>
      </c>
      <c r="I187" s="487">
        <v>0.24050007064819337</v>
      </c>
      <c r="J187" s="487">
        <v>0.13229988311767577</v>
      </c>
      <c r="K187" s="487">
        <v>0.2149873063659668</v>
      </c>
      <c r="L187" s="487">
        <v>7.8608430862426748E-2</v>
      </c>
      <c r="M187" s="481">
        <v>0.30164147023129745</v>
      </c>
      <c r="N187" s="481">
        <v>0.30164147023129745</v>
      </c>
      <c r="O187" s="486">
        <v>0.30164147023129745</v>
      </c>
      <c r="P187" s="486">
        <v>0.41664034663350441</v>
      </c>
      <c r="Q187" s="488">
        <f t="shared" si="23"/>
        <v>0.35914090843240093</v>
      </c>
      <c r="R187" s="487">
        <f t="shared" si="24"/>
        <v>0.41664034663350441</v>
      </c>
      <c r="S187" s="489">
        <v>0.43847065429687504</v>
      </c>
      <c r="T187" s="487">
        <f t="shared" si="32"/>
        <v>0.46171150037459463</v>
      </c>
      <c r="U187" s="487">
        <v>0</v>
      </c>
      <c r="V187" s="489">
        <f t="shared" si="25"/>
        <v>0.37497631197015396</v>
      </c>
      <c r="W187" s="489">
        <f t="shared" si="26"/>
        <v>0.33331227730680357</v>
      </c>
      <c r="X187" s="489">
        <f t="shared" si="27"/>
        <v>0.29164824264345307</v>
      </c>
      <c r="Y187" s="489">
        <f t="shared" si="28"/>
        <v>0.43747236396517963</v>
      </c>
      <c r="Z187" s="489">
        <f t="shared" si="29"/>
        <v>0.55552046217800588</v>
      </c>
      <c r="AA187" s="487">
        <v>1.2839186433490954</v>
      </c>
      <c r="AB187" s="485">
        <v>0.45781192016601563</v>
      </c>
      <c r="AC187" s="485">
        <v>0.45781192016601563</v>
      </c>
      <c r="AD187" s="489">
        <f t="shared" si="30"/>
        <v>0.47957727813720707</v>
      </c>
      <c r="AE187" s="489">
        <f t="shared" si="31"/>
        <v>0.33148984173646895</v>
      </c>
    </row>
    <row r="188" spans="1:31" x14ac:dyDescent="0.2">
      <c r="A188" s="485">
        <v>0.40359606424967442</v>
      </c>
      <c r="B188" s="485">
        <f t="shared" si="22"/>
        <v>0.39770154905326482</v>
      </c>
      <c r="C188" s="486">
        <v>0.45932983614260453</v>
      </c>
      <c r="D188" s="486">
        <v>0.33607326196392512</v>
      </c>
      <c r="E188" s="487">
        <v>0.25704416839599609</v>
      </c>
      <c r="F188" s="486">
        <v>0.20428111796382664</v>
      </c>
      <c r="G188" s="487">
        <v>0.23489290939331053</v>
      </c>
      <c r="H188" s="487">
        <v>0.27116446502685543</v>
      </c>
      <c r="I188" s="487">
        <v>0.23920865158081053</v>
      </c>
      <c r="J188" s="487">
        <v>0.1315889454650879</v>
      </c>
      <c r="K188" s="487">
        <v>0.21383204193115235</v>
      </c>
      <c r="L188" s="487">
        <v>7.8185713577270513E-2</v>
      </c>
      <c r="M188" s="481">
        <v>0.30007574905337053</v>
      </c>
      <c r="N188" s="481">
        <v>0.30007574905337053</v>
      </c>
      <c r="O188" s="486">
        <v>0.30007574905337053</v>
      </c>
      <c r="P188" s="486">
        <v>0.41447770429588837</v>
      </c>
      <c r="Q188" s="488">
        <f t="shared" si="23"/>
        <v>0.35727672667462945</v>
      </c>
      <c r="R188" s="487">
        <f t="shared" si="24"/>
        <v>0.41447770429588837</v>
      </c>
      <c r="S188" s="489">
        <v>0.43621557617187501</v>
      </c>
      <c r="T188" s="487">
        <f t="shared" si="32"/>
        <v>0.45932983614260453</v>
      </c>
      <c r="U188" s="487">
        <v>0</v>
      </c>
      <c r="V188" s="489">
        <f t="shared" si="25"/>
        <v>0.37302993386629957</v>
      </c>
      <c r="W188" s="489">
        <f t="shared" si="26"/>
        <v>0.33158216343671071</v>
      </c>
      <c r="X188" s="489">
        <f t="shared" si="27"/>
        <v>0.29013439300712185</v>
      </c>
      <c r="Y188" s="489">
        <f t="shared" si="28"/>
        <v>0.43520158951068283</v>
      </c>
      <c r="Z188" s="489">
        <f t="shared" si="29"/>
        <v>0.5526369390611845</v>
      </c>
      <c r="AA188" s="487">
        <v>1.2771490285773026</v>
      </c>
      <c r="AB188" s="485">
        <v>0.45558486938476561</v>
      </c>
      <c r="AC188" s="485">
        <v>0.45558486938476561</v>
      </c>
      <c r="AD188" s="489">
        <f t="shared" si="30"/>
        <v>0.47711078643798827</v>
      </c>
      <c r="AE188" s="489">
        <f t="shared" si="31"/>
        <v>0.32978497167633147</v>
      </c>
    </row>
    <row r="189" spans="1:31" x14ac:dyDescent="0.2">
      <c r="A189" s="485">
        <v>0.40144200642903644</v>
      </c>
      <c r="B189" s="485">
        <f t="shared" si="22"/>
        <v>0.39565024916442287</v>
      </c>
      <c r="C189" s="486">
        <v>0.456960664475901</v>
      </c>
      <c r="D189" s="486">
        <v>0.33433983385294475</v>
      </c>
      <c r="E189" s="487">
        <v>0.25567827056884768</v>
      </c>
      <c r="F189" s="486">
        <v>0.20322745891832067</v>
      </c>
      <c r="G189" s="487">
        <v>0.23363924774169922</v>
      </c>
      <c r="H189" s="487">
        <v>0.26971828643798829</v>
      </c>
      <c r="I189" s="487">
        <v>0.2379310270690918</v>
      </c>
      <c r="J189" s="487">
        <v>0.13088561553955078</v>
      </c>
      <c r="K189" s="487">
        <v>0.21268913635253905</v>
      </c>
      <c r="L189" s="487">
        <v>7.7767525405883789E-2</v>
      </c>
      <c r="M189" s="481">
        <v>0.29851829203732366</v>
      </c>
      <c r="N189" s="481">
        <v>0.29851829203732366</v>
      </c>
      <c r="O189" s="486">
        <v>0.29851829203732366</v>
      </c>
      <c r="P189" s="486">
        <v>0.41232647677887974</v>
      </c>
      <c r="Q189" s="488">
        <f t="shared" si="23"/>
        <v>0.3554223844081017</v>
      </c>
      <c r="R189" s="487">
        <f t="shared" si="24"/>
        <v>0.41232647677887974</v>
      </c>
      <c r="S189" s="489">
        <v>0.433972119140625</v>
      </c>
      <c r="T189" s="487">
        <f t="shared" si="32"/>
        <v>0.456960664475901</v>
      </c>
      <c r="U189" s="487">
        <v>0</v>
      </c>
      <c r="V189" s="489">
        <f t="shared" si="25"/>
        <v>0.37109382910099176</v>
      </c>
      <c r="W189" s="489">
        <f t="shared" si="26"/>
        <v>0.32986118142310383</v>
      </c>
      <c r="X189" s="489">
        <f t="shared" si="27"/>
        <v>0.2886285337452158</v>
      </c>
      <c r="Y189" s="489">
        <f t="shared" si="28"/>
        <v>0.43294280061782375</v>
      </c>
      <c r="Z189" s="489">
        <f t="shared" si="29"/>
        <v>0.54976863570517298</v>
      </c>
      <c r="AA189" s="487">
        <v>1.2704504073293585</v>
      </c>
      <c r="AB189" s="485">
        <v>0.45338043212890627</v>
      </c>
      <c r="AC189" s="485">
        <v>0.45338043212890627</v>
      </c>
      <c r="AD189" s="489">
        <f t="shared" si="30"/>
        <v>0.47465700531005861</v>
      </c>
      <c r="AE189" s="489">
        <f t="shared" si="31"/>
        <v>0.32808888732280911</v>
      </c>
    </row>
    <row r="190" spans="1:31" x14ac:dyDescent="0.2">
      <c r="A190" s="485">
        <v>0.39931081136067709</v>
      </c>
      <c r="B190" s="485">
        <f t="shared" si="22"/>
        <v>0.39354041451909211</v>
      </c>
      <c r="C190" s="486">
        <v>0.45452388743986782</v>
      </c>
      <c r="D190" s="486">
        <v>0.33255694159831639</v>
      </c>
      <c r="E190" s="487">
        <v>0.25432681854248046</v>
      </c>
      <c r="F190" s="486">
        <v>0.20214373324238855</v>
      </c>
      <c r="G190" s="487">
        <v>0.23239889221191407</v>
      </c>
      <c r="H190" s="487">
        <v>0.26828747131347658</v>
      </c>
      <c r="I190" s="487">
        <v>0.23666696029663087</v>
      </c>
      <c r="J190" s="487">
        <v>0.13018976013183592</v>
      </c>
      <c r="K190" s="487">
        <v>0.21155836761474608</v>
      </c>
      <c r="L190" s="487">
        <v>7.7353784942626944E-2</v>
      </c>
      <c r="M190" s="481">
        <v>0.29691644463715666</v>
      </c>
      <c r="N190" s="481">
        <v>0.29691644463715666</v>
      </c>
      <c r="O190" s="486">
        <v>0.29691644463715666</v>
      </c>
      <c r="P190" s="486">
        <v>0.41011393532843604</v>
      </c>
      <c r="Q190" s="488">
        <f t="shared" si="23"/>
        <v>0.35351518998279635</v>
      </c>
      <c r="R190" s="487">
        <f t="shared" si="24"/>
        <v>0.41011393532843604</v>
      </c>
      <c r="S190" s="489">
        <v>0.43174018554687504</v>
      </c>
      <c r="T190" s="487">
        <f t="shared" si="32"/>
        <v>0.45452388743986782</v>
      </c>
      <c r="U190" s="487">
        <v>0</v>
      </c>
      <c r="V190" s="489">
        <f t="shared" si="25"/>
        <v>0.36910254179559243</v>
      </c>
      <c r="W190" s="489">
        <f t="shared" si="26"/>
        <v>0.32809114826274888</v>
      </c>
      <c r="X190" s="489">
        <f t="shared" si="27"/>
        <v>0.28707975472990521</v>
      </c>
      <c r="Y190" s="489">
        <f t="shared" si="28"/>
        <v>0.43061963209485782</v>
      </c>
      <c r="Z190" s="489">
        <f t="shared" si="29"/>
        <v>0.54681858043791476</v>
      </c>
      <c r="AA190" s="487">
        <v>1.2638216873972039</v>
      </c>
      <c r="AB190" s="485">
        <v>0.45119830322265625</v>
      </c>
      <c r="AC190" s="485">
        <v>0.45119830322265625</v>
      </c>
      <c r="AD190" s="489">
        <f t="shared" si="30"/>
        <v>0.47221582794189459</v>
      </c>
      <c r="AE190" s="489">
        <f t="shared" si="31"/>
        <v>0.32640151484643459</v>
      </c>
    </row>
    <row r="191" spans="1:31" x14ac:dyDescent="0.2">
      <c r="A191" s="485">
        <v>0.39720212300618485</v>
      </c>
      <c r="B191" s="485">
        <f t="shared" si="22"/>
        <v>0.39144189187560013</v>
      </c>
      <c r="C191" s="486">
        <v>0.45210017532642166</v>
      </c>
      <c r="D191" s="486">
        <v>0.33078360842477861</v>
      </c>
      <c r="E191" s="487">
        <v>0.25298957550048823</v>
      </c>
      <c r="F191" s="486">
        <v>0.20106581802504667</v>
      </c>
      <c r="G191" s="487">
        <v>0.23117163558959961</v>
      </c>
      <c r="H191" s="487">
        <v>0.26687175323486328</v>
      </c>
      <c r="I191" s="487">
        <v>0.23541625885009765</v>
      </c>
      <c r="J191" s="487">
        <v>0.12950127563476563</v>
      </c>
      <c r="K191" s="487">
        <v>0.21043955810546874</v>
      </c>
      <c r="L191" s="487">
        <v>7.6944425582885737E-2</v>
      </c>
      <c r="M191" s="481">
        <v>0.29532323945714217</v>
      </c>
      <c r="N191" s="481">
        <v>0.29532323945714217</v>
      </c>
      <c r="O191" s="486">
        <v>0.29532323945714217</v>
      </c>
      <c r="P191" s="486">
        <v>0.40791333088916393</v>
      </c>
      <c r="Q191" s="488">
        <f t="shared" si="23"/>
        <v>0.35161828517315308</v>
      </c>
      <c r="R191" s="487">
        <f t="shared" si="24"/>
        <v>0.40791333088916393</v>
      </c>
      <c r="S191" s="489">
        <v>0.42951972656250004</v>
      </c>
      <c r="T191" s="487">
        <f t="shared" si="32"/>
        <v>0.45210017532642166</v>
      </c>
      <c r="U191" s="487">
        <v>0</v>
      </c>
      <c r="V191" s="489">
        <f t="shared" si="25"/>
        <v>0.36712199780024757</v>
      </c>
      <c r="W191" s="489">
        <f t="shared" si="26"/>
        <v>0.32633066471133115</v>
      </c>
      <c r="X191" s="489">
        <f t="shared" si="27"/>
        <v>0.28553933162241474</v>
      </c>
      <c r="Y191" s="489">
        <f t="shared" si="28"/>
        <v>0.42830899743362216</v>
      </c>
      <c r="Z191" s="489">
        <f t="shared" si="29"/>
        <v>0.5438844411855519</v>
      </c>
      <c r="AA191" s="487">
        <v>1.2572617765727796</v>
      </c>
      <c r="AB191" s="485">
        <v>0.4490380859375</v>
      </c>
      <c r="AC191" s="485">
        <v>0.4490380859375</v>
      </c>
      <c r="AD191" s="489">
        <f t="shared" si="30"/>
        <v>0.46978720092773441</v>
      </c>
      <c r="AE191" s="489">
        <f t="shared" si="31"/>
        <v>0.3247228173324741</v>
      </c>
    </row>
    <row r="192" spans="1:31" x14ac:dyDescent="0.2">
      <c r="A192" s="485">
        <v>0.39511561075846352</v>
      </c>
      <c r="B192" s="485">
        <f t="shared" si="22"/>
        <v>0.38935449861132909</v>
      </c>
      <c r="C192" s="486">
        <v>0.44968931721353467</v>
      </c>
      <c r="D192" s="486">
        <v>0.32901968000912346</v>
      </c>
      <c r="E192" s="487">
        <v>0.25166630462646483</v>
      </c>
      <c r="F192" s="486">
        <v>0.19999361946139887</v>
      </c>
      <c r="G192" s="487">
        <v>0.22995728546142577</v>
      </c>
      <c r="H192" s="487">
        <v>0.26547086578369139</v>
      </c>
      <c r="I192" s="487">
        <v>0.23417871551513672</v>
      </c>
      <c r="J192" s="487">
        <v>0.12882001403808593</v>
      </c>
      <c r="K192" s="487">
        <v>0.20933253021240233</v>
      </c>
      <c r="L192" s="487">
        <v>7.6539373321533197E-2</v>
      </c>
      <c r="M192" s="481">
        <v>0.29373853669033761</v>
      </c>
      <c r="N192" s="481">
        <v>0.29373853669033761</v>
      </c>
      <c r="O192" s="486">
        <v>0.29373853669033761</v>
      </c>
      <c r="P192" s="486">
        <v>0.40572447035362064</v>
      </c>
      <c r="Q192" s="488">
        <f t="shared" si="23"/>
        <v>0.34973150352197913</v>
      </c>
      <c r="R192" s="487">
        <f t="shared" si="24"/>
        <v>0.40572447035362064</v>
      </c>
      <c r="S192" s="489">
        <v>0.42731069335937505</v>
      </c>
      <c r="T192" s="487">
        <f t="shared" si="32"/>
        <v>0.44968931721353467</v>
      </c>
      <c r="U192" s="487">
        <v>0</v>
      </c>
      <c r="V192" s="489">
        <f t="shared" si="25"/>
        <v>0.36515202331825858</v>
      </c>
      <c r="W192" s="489">
        <f t="shared" si="26"/>
        <v>0.32457957628289652</v>
      </c>
      <c r="X192" s="489">
        <f t="shared" si="27"/>
        <v>0.28400712924753441</v>
      </c>
      <c r="Y192" s="489">
        <f t="shared" si="28"/>
        <v>0.42601069387130169</v>
      </c>
      <c r="Z192" s="489">
        <f t="shared" si="29"/>
        <v>0.54096596047149426</v>
      </c>
      <c r="AA192" s="487">
        <v>1.2507695826480263</v>
      </c>
      <c r="AB192" s="485">
        <v>0.44689947509765626</v>
      </c>
      <c r="AC192" s="485">
        <v>0.44689947509765626</v>
      </c>
      <c r="AD192" s="489">
        <f t="shared" si="30"/>
        <v>0.46737107086181645</v>
      </c>
      <c r="AE192" s="489">
        <f t="shared" si="31"/>
        <v>0.32305275786619403</v>
      </c>
    </row>
    <row r="193" spans="1:31" x14ac:dyDescent="0.2">
      <c r="A193" s="485">
        <v>0.3930508677164713</v>
      </c>
      <c r="B193" s="485">
        <f t="shared" si="22"/>
        <v>0.38727829702811989</v>
      </c>
      <c r="C193" s="486">
        <v>0.44729138505741239</v>
      </c>
      <c r="D193" s="486">
        <v>0.32726520899882744</v>
      </c>
      <c r="E193" s="487">
        <v>0.25035682830810546</v>
      </c>
      <c r="F193" s="486">
        <v>0.19892716955305451</v>
      </c>
      <c r="G193" s="487">
        <v>0.22875560501098632</v>
      </c>
      <c r="H193" s="487">
        <v>0.26408463134765625</v>
      </c>
      <c r="I193" s="487">
        <v>0.23295410827636717</v>
      </c>
      <c r="J193" s="487">
        <v>0.12814590133666992</v>
      </c>
      <c r="K193" s="487">
        <v>0.20823707672119141</v>
      </c>
      <c r="L193" s="487">
        <v>7.613856155395507E-2</v>
      </c>
      <c r="M193" s="481">
        <v>0.29216238364567609</v>
      </c>
      <c r="N193" s="481">
        <v>0.29216238364567609</v>
      </c>
      <c r="O193" s="486">
        <v>0.29216238364567609</v>
      </c>
      <c r="P193" s="486">
        <v>0.40354741906696689</v>
      </c>
      <c r="Q193" s="488">
        <f t="shared" si="23"/>
        <v>0.34785490135632147</v>
      </c>
      <c r="R193" s="487">
        <f t="shared" si="24"/>
        <v>0.40354741906696689</v>
      </c>
      <c r="S193" s="489">
        <v>0.42511303710937504</v>
      </c>
      <c r="T193" s="487">
        <f t="shared" si="32"/>
        <v>0.44729138505741239</v>
      </c>
      <c r="U193" s="487">
        <v>0</v>
      </c>
      <c r="V193" s="489">
        <f t="shared" si="25"/>
        <v>0.36319267716027021</v>
      </c>
      <c r="W193" s="489">
        <f t="shared" si="26"/>
        <v>0.32283793525357352</v>
      </c>
      <c r="X193" s="489">
        <f t="shared" si="27"/>
        <v>0.28248319334687683</v>
      </c>
      <c r="Y193" s="489">
        <f t="shared" si="28"/>
        <v>0.42372479002031521</v>
      </c>
      <c r="Z193" s="489">
        <f t="shared" si="29"/>
        <v>0.53806322542262253</v>
      </c>
      <c r="AA193" s="487">
        <v>1.2443350573087995</v>
      </c>
      <c r="AB193" s="485">
        <v>0.44478216552734373</v>
      </c>
      <c r="AC193" s="485">
        <v>0.44478216552734373</v>
      </c>
      <c r="AD193" s="489">
        <f t="shared" si="30"/>
        <v>0.46496738433837892</v>
      </c>
      <c r="AE193" s="489">
        <f t="shared" si="31"/>
        <v>0.32139129953286072</v>
      </c>
    </row>
    <row r="194" spans="1:31" x14ac:dyDescent="0.2">
      <c r="A194" s="485">
        <v>0.39100761413574214</v>
      </c>
      <c r="B194" s="485">
        <f t="shared" ref="B194:B257" si="33">+AVERAGE(C194,D194)</f>
        <v>0.38517937335107122</v>
      </c>
      <c r="C194" s="486">
        <v>0.44486720976579075</v>
      </c>
      <c r="D194" s="486">
        <v>0.32549153693635174</v>
      </c>
      <c r="E194" s="487">
        <v>0.24906088012695313</v>
      </c>
      <c r="F194" s="486">
        <v>0.19784904834309458</v>
      </c>
      <c r="G194" s="487">
        <v>0.22756643142700195</v>
      </c>
      <c r="H194" s="487">
        <v>0.26271281311035155</v>
      </c>
      <c r="I194" s="487">
        <v>0.23174222991943361</v>
      </c>
      <c r="J194" s="487">
        <v>0.12747878952026365</v>
      </c>
      <c r="K194" s="487">
        <v>0.20715303482055664</v>
      </c>
      <c r="L194" s="487">
        <v>7.5741923675537101E-2</v>
      </c>
      <c r="M194" s="481">
        <v>0.29056903489790081</v>
      </c>
      <c r="N194" s="481">
        <v>0.29056903489790081</v>
      </c>
      <c r="O194" s="486">
        <v>0.29056903489790081</v>
      </c>
      <c r="P194" s="486">
        <v>0.40134661632564572</v>
      </c>
      <c r="Q194" s="488">
        <f t="shared" ref="Q194:Q257" si="34">+AVERAGE(O194:P194)</f>
        <v>0.34595782561177324</v>
      </c>
      <c r="R194" s="487">
        <f t="shared" ref="R194:R257" si="35">+P194</f>
        <v>0.40134661632564572</v>
      </c>
      <c r="S194" s="489">
        <v>0.42292666015625002</v>
      </c>
      <c r="T194" s="487">
        <f t="shared" si="32"/>
        <v>0.44486720976579075</v>
      </c>
      <c r="U194" s="487">
        <v>0</v>
      </c>
      <c r="V194" s="489">
        <f t="shared" ref="V194:V257" si="36">+$P194*0.9</f>
        <v>0.36121195469308115</v>
      </c>
      <c r="W194" s="489">
        <f t="shared" ref="W194:W257" si="37">+$P194*0.8</f>
        <v>0.32107729306051658</v>
      </c>
      <c r="X194" s="489">
        <f t="shared" ref="X194:X257" si="38">+$P194*0.7</f>
        <v>0.28094263142795201</v>
      </c>
      <c r="Y194" s="489">
        <f t="shared" ref="Y194:Y257" si="39">+$P194*0.9*8750/7500</f>
        <v>0.42141394714192798</v>
      </c>
      <c r="Z194" s="489">
        <f t="shared" ref="Z194:Z257" si="40">+$P194*10000/7500</f>
        <v>0.53512882176752763</v>
      </c>
      <c r="AA194" s="487">
        <v>1.2379353734066612</v>
      </c>
      <c r="AB194" s="485">
        <v>0.442685791015625</v>
      </c>
      <c r="AC194" s="485">
        <v>0.442685791015625</v>
      </c>
      <c r="AD194" s="489">
        <f t="shared" ref="AD194:AD257" si="41">+S194*1.09375</f>
        <v>0.46257603454589846</v>
      </c>
      <c r="AE194" s="489">
        <f t="shared" ref="AE194:AE257" si="42">+S194*0.756013745704467</f>
        <v>0.31973836850300674</v>
      </c>
    </row>
    <row r="195" spans="1:31" x14ac:dyDescent="0.2">
      <c r="A195" s="485">
        <v>0.38898549397786453</v>
      </c>
      <c r="B195" s="485">
        <f t="shared" si="33"/>
        <v>0.38312537543680436</v>
      </c>
      <c r="C195" s="486">
        <v>0.44249492198455526</v>
      </c>
      <c r="D195" s="486">
        <v>0.32375582888905347</v>
      </c>
      <c r="E195" s="487">
        <v>0.24777804565429684</v>
      </c>
      <c r="F195" s="486">
        <v>0.19679400344517892</v>
      </c>
      <c r="G195" s="487">
        <v>0.22638955749511716</v>
      </c>
      <c r="H195" s="487">
        <v>0.26135514465332027</v>
      </c>
      <c r="I195" s="487">
        <v>0.23054290283203124</v>
      </c>
      <c r="J195" s="487">
        <v>0.12681858978271485</v>
      </c>
      <c r="K195" s="487">
        <v>0.20608022689819336</v>
      </c>
      <c r="L195" s="487">
        <v>7.5349400482177739E-2</v>
      </c>
      <c r="M195" s="481">
        <v>0.28900984316481249</v>
      </c>
      <c r="N195" s="481">
        <v>0.28900984316481249</v>
      </c>
      <c r="O195" s="486">
        <v>0.28900984316481249</v>
      </c>
      <c r="P195" s="486">
        <v>0.39919299274184633</v>
      </c>
      <c r="Q195" s="488">
        <f t="shared" si="34"/>
        <v>0.34410141795332938</v>
      </c>
      <c r="R195" s="487">
        <f t="shared" si="35"/>
        <v>0.39919299274184633</v>
      </c>
      <c r="S195" s="489">
        <v>0.42075156250000001</v>
      </c>
      <c r="T195" s="487">
        <f t="shared" ref="T195:T258" si="43">+C195</f>
        <v>0.44249492198455526</v>
      </c>
      <c r="U195" s="487">
        <v>0</v>
      </c>
      <c r="V195" s="489">
        <f t="shared" si="36"/>
        <v>0.35927369346766169</v>
      </c>
      <c r="W195" s="489">
        <f t="shared" si="37"/>
        <v>0.31935439419347711</v>
      </c>
      <c r="X195" s="489">
        <f t="shared" si="38"/>
        <v>0.27943509491929241</v>
      </c>
      <c r="Y195" s="489">
        <f t="shared" si="39"/>
        <v>0.41915264237893862</v>
      </c>
      <c r="Z195" s="489">
        <f t="shared" si="40"/>
        <v>0.53225732365579514</v>
      </c>
      <c r="AA195" s="487">
        <v>1.2315686741879113</v>
      </c>
      <c r="AB195" s="485">
        <v>0.44061004638671875</v>
      </c>
      <c r="AC195" s="485">
        <v>0.44061004638671875</v>
      </c>
      <c r="AD195" s="489">
        <f t="shared" si="41"/>
        <v>0.46019702148437502</v>
      </c>
      <c r="AE195" s="489">
        <f t="shared" si="42"/>
        <v>0.31809396477663215</v>
      </c>
    </row>
    <row r="196" spans="1:31" x14ac:dyDescent="0.2">
      <c r="A196" s="485">
        <v>0.38698282877604162</v>
      </c>
      <c r="B196" s="485">
        <f t="shared" si="33"/>
        <v>0.38108239015247719</v>
      </c>
      <c r="C196" s="486">
        <v>0.44013535336299558</v>
      </c>
      <c r="D196" s="486">
        <v>0.3220294269419588</v>
      </c>
      <c r="E196" s="487">
        <v>0.24650372177124025</v>
      </c>
      <c r="F196" s="486">
        <v>0.19574461523218481</v>
      </c>
      <c r="G196" s="487">
        <v>0.22522400634765624</v>
      </c>
      <c r="H196" s="487">
        <v>0.26001008666992187</v>
      </c>
      <c r="I196" s="487">
        <v>0.22935556457519532</v>
      </c>
      <c r="J196" s="487">
        <v>0.12616522811889647</v>
      </c>
      <c r="K196" s="487">
        <v>0.20501850494384766</v>
      </c>
      <c r="L196" s="487">
        <v>7.4961065979003913E-2</v>
      </c>
      <c r="M196" s="481">
        <v>0.28745906351780404</v>
      </c>
      <c r="N196" s="481">
        <v>0.28745906351780404</v>
      </c>
      <c r="O196" s="486">
        <v>0.28745906351780404</v>
      </c>
      <c r="P196" s="486">
        <v>0.397050988298007</v>
      </c>
      <c r="Q196" s="488">
        <f t="shared" si="34"/>
        <v>0.34225502590790552</v>
      </c>
      <c r="R196" s="487">
        <f t="shared" si="35"/>
        <v>0.397050988298007</v>
      </c>
      <c r="S196" s="489">
        <v>0.41858764648437496</v>
      </c>
      <c r="T196" s="487">
        <f t="shared" si="43"/>
        <v>0.44013535336299558</v>
      </c>
      <c r="U196" s="487">
        <v>0</v>
      </c>
      <c r="V196" s="489">
        <f t="shared" si="36"/>
        <v>0.35734588946820633</v>
      </c>
      <c r="W196" s="489">
        <f t="shared" si="37"/>
        <v>0.31764079063840561</v>
      </c>
      <c r="X196" s="489">
        <f t="shared" si="38"/>
        <v>0.27793569180860489</v>
      </c>
      <c r="Y196" s="489">
        <f t="shared" si="39"/>
        <v>0.41690353771290739</v>
      </c>
      <c r="Z196" s="489">
        <f t="shared" si="40"/>
        <v>0.529401317730676</v>
      </c>
      <c r="AA196" s="487">
        <v>1.2252347412109375</v>
      </c>
      <c r="AB196" s="485">
        <v>0.43855465698242185</v>
      </c>
      <c r="AC196" s="485">
        <v>0.43855465698242185</v>
      </c>
      <c r="AD196" s="489">
        <f t="shared" si="41"/>
        <v>0.45783023834228509</v>
      </c>
      <c r="AE196" s="489">
        <f t="shared" si="42"/>
        <v>0.31645801452426958</v>
      </c>
    </row>
    <row r="197" spans="1:31" x14ac:dyDescent="0.2">
      <c r="A197" s="485">
        <v>0.38499257405598952</v>
      </c>
      <c r="B197" s="485">
        <f t="shared" si="33"/>
        <v>0.37905023970857588</v>
      </c>
      <c r="C197" s="486">
        <v>0.43778829856113127</v>
      </c>
      <c r="D197" s="486">
        <v>0.32031218085602053</v>
      </c>
      <c r="E197" s="487">
        <v>0.24523595474243162</v>
      </c>
      <c r="F197" s="486">
        <v>0.19470079238176075</v>
      </c>
      <c r="G197" s="487">
        <v>0.22406567810058592</v>
      </c>
      <c r="H197" s="487">
        <v>0.25867284362792969</v>
      </c>
      <c r="I197" s="487">
        <v>0.22817598205566406</v>
      </c>
      <c r="J197" s="487">
        <v>0.12551636596679686</v>
      </c>
      <c r="K197" s="487">
        <v>0.20396409469604493</v>
      </c>
      <c r="L197" s="487">
        <v>7.457554367065429E-2</v>
      </c>
      <c r="M197" s="481">
        <v>0.28591655987285891</v>
      </c>
      <c r="N197" s="481">
        <v>0.28591655987285891</v>
      </c>
      <c r="O197" s="486">
        <v>0.28591655987285891</v>
      </c>
      <c r="P197" s="486">
        <v>0.39492041502895114</v>
      </c>
      <c r="Q197" s="488">
        <f t="shared" si="34"/>
        <v>0.34041848745090503</v>
      </c>
      <c r="R197" s="487">
        <f t="shared" si="35"/>
        <v>0.39492041502895114</v>
      </c>
      <c r="S197" s="489">
        <v>0.41643486328125001</v>
      </c>
      <c r="T197" s="487">
        <f t="shared" si="43"/>
        <v>0.43778829856113127</v>
      </c>
      <c r="U197" s="487">
        <v>0</v>
      </c>
      <c r="V197" s="489">
        <f t="shared" si="36"/>
        <v>0.35542837352605605</v>
      </c>
      <c r="W197" s="489">
        <f t="shared" si="37"/>
        <v>0.31593633202316096</v>
      </c>
      <c r="X197" s="489">
        <f t="shared" si="38"/>
        <v>0.27644429052026576</v>
      </c>
      <c r="Y197" s="489">
        <f t="shared" si="39"/>
        <v>0.41466643578039875</v>
      </c>
      <c r="Z197" s="489">
        <f t="shared" si="40"/>
        <v>0.52656055337193486</v>
      </c>
      <c r="AA197" s="487">
        <v>1.2189333560341282</v>
      </c>
      <c r="AB197" s="485">
        <v>0.43651931762695312</v>
      </c>
      <c r="AC197" s="485">
        <v>0.43651931762695312</v>
      </c>
      <c r="AD197" s="489">
        <f t="shared" si="41"/>
        <v>0.45547563171386718</v>
      </c>
      <c r="AE197" s="489">
        <f t="shared" si="42"/>
        <v>0.31483048083118542</v>
      </c>
    </row>
    <row r="198" spans="1:31" x14ac:dyDescent="0.2">
      <c r="A198" s="485">
        <v>0.38301254272460933</v>
      </c>
      <c r="B198" s="485">
        <f t="shared" si="33"/>
        <v>0.3770289847581243</v>
      </c>
      <c r="C198" s="486">
        <v>0.43545382763084839</v>
      </c>
      <c r="D198" s="486">
        <v>0.3186041418854002</v>
      </c>
      <c r="E198" s="487">
        <v>0.24397470016479489</v>
      </c>
      <c r="F198" s="486">
        <v>0.19366256604859425</v>
      </c>
      <c r="G198" s="487">
        <v>0.22291329986572264</v>
      </c>
      <c r="H198" s="487">
        <v>0.2573424978637695</v>
      </c>
      <c r="I198" s="487">
        <v>0.22700246795654294</v>
      </c>
      <c r="J198" s="487">
        <v>0.12487083404541015</v>
      </c>
      <c r="K198" s="487">
        <v>0.20291510162353515</v>
      </c>
      <c r="L198" s="487">
        <v>7.4191997299194332E-2</v>
      </c>
      <c r="M198" s="481">
        <v>0.28438237827911766</v>
      </c>
      <c r="N198" s="481">
        <v>0.28438237827911766</v>
      </c>
      <c r="O198" s="486">
        <v>0.28438237827911766</v>
      </c>
      <c r="P198" s="486">
        <v>0.39280133653976035</v>
      </c>
      <c r="Q198" s="488">
        <f t="shared" si="34"/>
        <v>0.33859185740943898</v>
      </c>
      <c r="R198" s="487">
        <f t="shared" si="35"/>
        <v>0.39280133653976035</v>
      </c>
      <c r="S198" s="489">
        <v>0.41429311523437501</v>
      </c>
      <c r="T198" s="487">
        <f t="shared" si="43"/>
        <v>0.43545382763084839</v>
      </c>
      <c r="U198" s="487">
        <v>0</v>
      </c>
      <c r="V198" s="489">
        <f t="shared" si="36"/>
        <v>0.35352120288578431</v>
      </c>
      <c r="W198" s="489">
        <f t="shared" si="37"/>
        <v>0.31424106923180828</v>
      </c>
      <c r="X198" s="489">
        <f t="shared" si="38"/>
        <v>0.27496093557783224</v>
      </c>
      <c r="Y198" s="489">
        <f t="shared" si="39"/>
        <v>0.41244140336674839</v>
      </c>
      <c r="Z198" s="489">
        <f t="shared" si="40"/>
        <v>0.52373511538634709</v>
      </c>
      <c r="AA198" s="487">
        <v>1.2126644094366776</v>
      </c>
      <c r="AB198" s="485">
        <v>0.4345036926269531</v>
      </c>
      <c r="AC198" s="485">
        <v>0.4345036926269531</v>
      </c>
      <c r="AD198" s="489">
        <f t="shared" si="41"/>
        <v>0.45313309478759767</v>
      </c>
      <c r="AE198" s="489">
        <f t="shared" si="42"/>
        <v>0.31321128986791225</v>
      </c>
    </row>
    <row r="199" spans="1:31" x14ac:dyDescent="0.2">
      <c r="A199" s="485">
        <v>0.38104270935058593</v>
      </c>
      <c r="B199" s="485">
        <f t="shared" si="33"/>
        <v>0.37498560905358536</v>
      </c>
      <c r="C199" s="486">
        <v>0.43309380808911419</v>
      </c>
      <c r="D199" s="486">
        <v>0.31687741001805658</v>
      </c>
      <c r="E199" s="487">
        <v>0.24271992843627929</v>
      </c>
      <c r="F199" s="486">
        <v>0.19261297729457252</v>
      </c>
      <c r="G199" s="487">
        <v>0.22176685684204103</v>
      </c>
      <c r="H199" s="487">
        <v>0.25601899017333984</v>
      </c>
      <c r="I199" s="487">
        <v>0.22583499267578125</v>
      </c>
      <c r="J199" s="487">
        <v>0.12422861755371094</v>
      </c>
      <c r="K199" s="487">
        <v>0.20187151092529299</v>
      </c>
      <c r="L199" s="487">
        <v>7.3810426864624024E-2</v>
      </c>
      <c r="M199" s="481">
        <v>0.28283145888742112</v>
      </c>
      <c r="N199" s="481">
        <v>0.28283145888742112</v>
      </c>
      <c r="O199" s="486">
        <v>0.28283145888742112</v>
      </c>
      <c r="P199" s="486">
        <v>0.39065913907446626</v>
      </c>
      <c r="Q199" s="488">
        <f t="shared" si="34"/>
        <v>0.33674529898094369</v>
      </c>
      <c r="R199" s="487">
        <f t="shared" si="35"/>
        <v>0.39065913907446626</v>
      </c>
      <c r="S199" s="489">
        <v>0.41216240234375001</v>
      </c>
      <c r="T199" s="487">
        <f t="shared" si="43"/>
        <v>0.43309380808911419</v>
      </c>
      <c r="U199" s="487">
        <v>0</v>
      </c>
      <c r="V199" s="489">
        <f t="shared" si="36"/>
        <v>0.35159322516701963</v>
      </c>
      <c r="W199" s="489">
        <f t="shared" si="37"/>
        <v>0.312527311259573</v>
      </c>
      <c r="X199" s="489">
        <f t="shared" si="38"/>
        <v>0.27346139735212638</v>
      </c>
      <c r="Y199" s="489">
        <f t="shared" si="39"/>
        <v>0.41019209602818957</v>
      </c>
      <c r="Z199" s="489">
        <f t="shared" si="40"/>
        <v>0.5208788520992883</v>
      </c>
      <c r="AA199" s="487">
        <v>1.2064276829769738</v>
      </c>
      <c r="AB199" s="485">
        <v>0.43250750732421878</v>
      </c>
      <c r="AC199" s="485">
        <v>0.43250750732421878</v>
      </c>
      <c r="AD199" s="489">
        <f t="shared" si="41"/>
        <v>0.45080262756347655</v>
      </c>
      <c r="AE199" s="489">
        <f t="shared" si="42"/>
        <v>0.31160044163445005</v>
      </c>
    </row>
    <row r="200" spans="1:31" x14ac:dyDescent="0.2">
      <c r="A200" s="485">
        <v>0.37908299763997394</v>
      </c>
      <c r="B200" s="485">
        <f t="shared" si="33"/>
        <v>0.37305130633019778</v>
      </c>
      <c r="C200" s="486">
        <v>0.4308597636024914</v>
      </c>
      <c r="D200" s="486">
        <v>0.31524284905790423</v>
      </c>
      <c r="E200" s="487">
        <v>0.24147160995483399</v>
      </c>
      <c r="F200" s="486">
        <v>0.1916194143483011</v>
      </c>
      <c r="G200" s="487">
        <v>0.22062630462646482</v>
      </c>
      <c r="H200" s="487">
        <v>0.25470229095458979</v>
      </c>
      <c r="I200" s="487">
        <v>0.22467352661132814</v>
      </c>
      <c r="J200" s="487">
        <v>0.12358970909118651</v>
      </c>
      <c r="K200" s="487">
        <v>0.20083327819824218</v>
      </c>
      <c r="L200" s="487">
        <v>7.3430817565917975E-2</v>
      </c>
      <c r="M200" s="481">
        <v>0.2813633742615757</v>
      </c>
      <c r="N200" s="481">
        <v>0.2813633742615757</v>
      </c>
      <c r="O200" s="486">
        <v>0.2813633742615757</v>
      </c>
      <c r="P200" s="486">
        <v>0.38863135659836784</v>
      </c>
      <c r="Q200" s="488">
        <f t="shared" si="34"/>
        <v>0.33499736542997177</v>
      </c>
      <c r="R200" s="487">
        <f t="shared" si="35"/>
        <v>0.38863135659836784</v>
      </c>
      <c r="S200" s="489">
        <v>0.41004262695312504</v>
      </c>
      <c r="T200" s="487">
        <f t="shared" si="43"/>
        <v>0.4308597636024914</v>
      </c>
      <c r="U200" s="487">
        <v>0</v>
      </c>
      <c r="V200" s="489">
        <f t="shared" si="36"/>
        <v>0.34976822093853105</v>
      </c>
      <c r="W200" s="489">
        <f t="shared" si="37"/>
        <v>0.31090508527869432</v>
      </c>
      <c r="X200" s="489">
        <f t="shared" si="38"/>
        <v>0.27204194961885747</v>
      </c>
      <c r="Y200" s="489">
        <f t="shared" si="39"/>
        <v>0.40806292442828623</v>
      </c>
      <c r="Z200" s="489">
        <f t="shared" si="40"/>
        <v>0.51817514213115712</v>
      </c>
      <c r="AA200" s="487">
        <v>1.2002229582134045</v>
      </c>
      <c r="AB200" s="485">
        <v>0.43053048706054686</v>
      </c>
      <c r="AC200" s="485">
        <v>0.43053048706054686</v>
      </c>
      <c r="AD200" s="489">
        <f t="shared" si="41"/>
        <v>0.44848412322998049</v>
      </c>
      <c r="AE200" s="489">
        <f t="shared" si="42"/>
        <v>0.30999786230133153</v>
      </c>
    </row>
    <row r="201" spans="1:31" x14ac:dyDescent="0.2">
      <c r="A201" s="485">
        <v>0.3771333567301432</v>
      </c>
      <c r="B201" s="485">
        <f t="shared" si="33"/>
        <v>0.37112714962266391</v>
      </c>
      <c r="C201" s="486">
        <v>0.42863743736994786</v>
      </c>
      <c r="D201" s="486">
        <v>0.3136168618753799</v>
      </c>
      <c r="E201" s="487">
        <v>0.24022971511840818</v>
      </c>
      <c r="F201" s="486">
        <v>0.19063106294688376</v>
      </c>
      <c r="G201" s="487">
        <v>0.21949161361694333</v>
      </c>
      <c r="H201" s="487">
        <v>0.25339234100341801</v>
      </c>
      <c r="I201" s="487">
        <v>0.2235180253601074</v>
      </c>
      <c r="J201" s="487">
        <v>0.12295408645629882</v>
      </c>
      <c r="K201" s="487">
        <v>0.19980038864135743</v>
      </c>
      <c r="L201" s="487">
        <v>7.3053162002563468E-2</v>
      </c>
      <c r="M201" s="481">
        <v>0.27990303845408471</v>
      </c>
      <c r="N201" s="481">
        <v>0.27990303845408471</v>
      </c>
      <c r="O201" s="486">
        <v>0.27990303845408471</v>
      </c>
      <c r="P201" s="486">
        <v>0.38661427712793628</v>
      </c>
      <c r="Q201" s="488">
        <f t="shared" si="34"/>
        <v>0.33325865779101049</v>
      </c>
      <c r="R201" s="487">
        <f t="shared" si="35"/>
        <v>0.38661427712793628</v>
      </c>
      <c r="S201" s="489">
        <v>0.40793376464843756</v>
      </c>
      <c r="T201" s="487">
        <f t="shared" si="43"/>
        <v>0.42863743736994786</v>
      </c>
      <c r="U201" s="487">
        <v>0</v>
      </c>
      <c r="V201" s="489">
        <f t="shared" si="36"/>
        <v>0.34795284941514265</v>
      </c>
      <c r="W201" s="489">
        <f t="shared" si="37"/>
        <v>0.30929142170234902</v>
      </c>
      <c r="X201" s="489">
        <f t="shared" si="38"/>
        <v>0.2706299939895554</v>
      </c>
      <c r="Y201" s="489">
        <f t="shared" si="39"/>
        <v>0.40594499098433312</v>
      </c>
      <c r="Z201" s="489">
        <f t="shared" si="40"/>
        <v>0.51548570283724837</v>
      </c>
      <c r="AA201" s="487">
        <v>1.1940502351459703</v>
      </c>
      <c r="AB201" s="485">
        <v>0.4285723571777344</v>
      </c>
      <c r="AC201" s="485">
        <v>0.4285723571777344</v>
      </c>
      <c r="AD201" s="489">
        <f t="shared" si="41"/>
        <v>0.44617755508422857</v>
      </c>
      <c r="AE201" s="489">
        <f t="shared" si="42"/>
        <v>0.30840353341118976</v>
      </c>
    </row>
    <row r="202" spans="1:31" x14ac:dyDescent="0.2">
      <c r="A202" s="485">
        <v>0.3751937611897786</v>
      </c>
      <c r="B202" s="485">
        <f t="shared" si="33"/>
        <v>0.36914808624598117</v>
      </c>
      <c r="C202" s="486">
        <v>0.42635169606798046</v>
      </c>
      <c r="D202" s="486">
        <v>0.31194447642398182</v>
      </c>
      <c r="E202" s="487">
        <v>0.23899421432495116</v>
      </c>
      <c r="F202" s="486">
        <v>0.18961450849776881</v>
      </c>
      <c r="G202" s="487">
        <v>0.21836276901245116</v>
      </c>
      <c r="H202" s="487">
        <v>0.25208914031982421</v>
      </c>
      <c r="I202" s="487">
        <v>0.22236847412109373</v>
      </c>
      <c r="J202" s="487">
        <v>0.12232173484802246</v>
      </c>
      <c r="K202" s="487">
        <v>0.19877281265258789</v>
      </c>
      <c r="L202" s="487">
        <v>7.2677445373535154E-2</v>
      </c>
      <c r="M202" s="481">
        <v>0.27840108039521155</v>
      </c>
      <c r="N202" s="481">
        <v>0.27840108039521155</v>
      </c>
      <c r="O202" s="486">
        <v>0.27840108039521155</v>
      </c>
      <c r="P202" s="486">
        <v>0.38453970718966457</v>
      </c>
      <c r="Q202" s="488">
        <f t="shared" si="34"/>
        <v>0.33147039379243803</v>
      </c>
      <c r="R202" s="487">
        <f t="shared" si="35"/>
        <v>0.38453970718966457</v>
      </c>
      <c r="S202" s="489">
        <v>0.40583576660156251</v>
      </c>
      <c r="T202" s="487">
        <f t="shared" si="43"/>
        <v>0.42635169606798046</v>
      </c>
      <c r="U202" s="487">
        <v>0</v>
      </c>
      <c r="V202" s="489">
        <f t="shared" si="36"/>
        <v>0.34608573647069812</v>
      </c>
      <c r="W202" s="489">
        <f t="shared" si="37"/>
        <v>0.30763176575173168</v>
      </c>
      <c r="X202" s="489">
        <f t="shared" si="38"/>
        <v>0.26917779503276518</v>
      </c>
      <c r="Y202" s="489">
        <f t="shared" si="39"/>
        <v>0.40376669254914782</v>
      </c>
      <c r="Z202" s="489">
        <f t="shared" si="40"/>
        <v>0.51271960958621943</v>
      </c>
      <c r="AA202" s="487">
        <v>1.1879091861122533</v>
      </c>
      <c r="AB202" s="485">
        <v>0.42663284301757814</v>
      </c>
      <c r="AC202" s="485">
        <v>0.42663284301757814</v>
      </c>
      <c r="AD202" s="489">
        <f t="shared" si="41"/>
        <v>0.44388286972045898</v>
      </c>
      <c r="AE202" s="489">
        <f t="shared" si="42"/>
        <v>0.30681741804929108</v>
      </c>
    </row>
    <row r="203" spans="1:31" x14ac:dyDescent="0.2">
      <c r="A203" s="485">
        <v>0.37326413472493486</v>
      </c>
      <c r="B203" s="485">
        <f t="shared" si="33"/>
        <v>0.36717963373333229</v>
      </c>
      <c r="C203" s="486">
        <v>0.42407820990167838</v>
      </c>
      <c r="D203" s="486">
        <v>0.31028105756498625</v>
      </c>
      <c r="E203" s="487">
        <v>0.23776506317138671</v>
      </c>
      <c r="F203" s="486">
        <v>0.18860340436478301</v>
      </c>
      <c r="G203" s="487">
        <v>0.21723972640991213</v>
      </c>
      <c r="H203" s="487">
        <v>0.25079262969970706</v>
      </c>
      <c r="I203" s="487">
        <v>0.22122482849121092</v>
      </c>
      <c r="J203" s="487">
        <v>0.12169263206481934</v>
      </c>
      <c r="K203" s="487">
        <v>0.1977505206298828</v>
      </c>
      <c r="L203" s="487">
        <v>7.2303667678833006E-2</v>
      </c>
      <c r="M203" s="481">
        <v>0.27690722563769105</v>
      </c>
      <c r="N203" s="481">
        <v>0.27690722563769105</v>
      </c>
      <c r="O203" s="486">
        <v>0.27690722563769105</v>
      </c>
      <c r="P203" s="486">
        <v>0.38247632988442815</v>
      </c>
      <c r="Q203" s="488">
        <f t="shared" si="34"/>
        <v>0.32969177776105962</v>
      </c>
      <c r="R203" s="487">
        <f t="shared" si="35"/>
        <v>0.38247632988442815</v>
      </c>
      <c r="S203" s="489">
        <v>0.40374855957031253</v>
      </c>
      <c r="T203" s="487">
        <f t="shared" si="43"/>
        <v>0.42407820990167838</v>
      </c>
      <c r="U203" s="487">
        <v>0</v>
      </c>
      <c r="V203" s="489">
        <f t="shared" si="36"/>
        <v>0.34422869689598534</v>
      </c>
      <c r="W203" s="489">
        <f t="shared" si="37"/>
        <v>0.30598106390754254</v>
      </c>
      <c r="X203" s="489">
        <f t="shared" si="38"/>
        <v>0.26773343091909968</v>
      </c>
      <c r="Y203" s="489">
        <f t="shared" si="39"/>
        <v>0.4016001463786496</v>
      </c>
      <c r="Z203" s="489">
        <f t="shared" si="40"/>
        <v>0.50996843984590423</v>
      </c>
      <c r="AA203" s="487">
        <v>1.1817997018914475</v>
      </c>
      <c r="AB203" s="485">
        <v>0.42471163940429685</v>
      </c>
      <c r="AC203" s="485">
        <v>0.42471163940429685</v>
      </c>
      <c r="AD203" s="489">
        <f t="shared" si="41"/>
        <v>0.44159998703002934</v>
      </c>
      <c r="AE203" s="489">
        <f t="shared" si="42"/>
        <v>0.30523946084353509</v>
      </c>
    </row>
    <row r="204" spans="1:31" x14ac:dyDescent="0.2">
      <c r="A204" s="485">
        <v>0.37134442647298171</v>
      </c>
      <c r="B204" s="485">
        <f t="shared" si="33"/>
        <v>0.36522162078137155</v>
      </c>
      <c r="C204" s="486">
        <v>0.4218167810223335</v>
      </c>
      <c r="D204" s="486">
        <v>0.3086264605404096</v>
      </c>
      <c r="E204" s="487">
        <v>0.23654223205566408</v>
      </c>
      <c r="F204" s="486">
        <v>0.18759766255722313</v>
      </c>
      <c r="G204" s="487">
        <v>0.21612245620727538</v>
      </c>
      <c r="H204" s="487">
        <v>0.24950280914306641</v>
      </c>
      <c r="I204" s="487">
        <v>0.22008707366943359</v>
      </c>
      <c r="J204" s="487">
        <v>0.12106676330566406</v>
      </c>
      <c r="K204" s="487">
        <v>0.19673348297119139</v>
      </c>
      <c r="L204" s="487">
        <v>7.1931806716918942E-2</v>
      </c>
      <c r="M204" s="481">
        <v>0.27542134309277905</v>
      </c>
      <c r="N204" s="481">
        <v>0.27542134309277905</v>
      </c>
      <c r="O204" s="486">
        <v>0.27542134309277905</v>
      </c>
      <c r="P204" s="486">
        <v>0.38042396414673907</v>
      </c>
      <c r="Q204" s="488">
        <f t="shared" si="34"/>
        <v>0.32792265361975903</v>
      </c>
      <c r="R204" s="487">
        <f t="shared" si="35"/>
        <v>0.38042396414673907</v>
      </c>
      <c r="S204" s="489">
        <v>0.40167207031250007</v>
      </c>
      <c r="T204" s="487">
        <f t="shared" si="43"/>
        <v>0.4218167810223335</v>
      </c>
      <c r="U204" s="487">
        <v>0</v>
      </c>
      <c r="V204" s="489">
        <f t="shared" si="36"/>
        <v>0.34238156773206518</v>
      </c>
      <c r="W204" s="489">
        <f t="shared" si="37"/>
        <v>0.3043391713173913</v>
      </c>
      <c r="X204" s="489">
        <f t="shared" si="38"/>
        <v>0.2662967749027173</v>
      </c>
      <c r="Y204" s="489">
        <f t="shared" si="39"/>
        <v>0.39944516235407601</v>
      </c>
      <c r="Z204" s="489">
        <f t="shared" si="40"/>
        <v>0.50723195219565209</v>
      </c>
      <c r="AA204" s="487">
        <v>1.1757216732627467</v>
      </c>
      <c r="AB204" s="485">
        <v>0.42280856323242189</v>
      </c>
      <c r="AC204" s="485">
        <v>0.42280856323242189</v>
      </c>
      <c r="AD204" s="489">
        <f t="shared" si="41"/>
        <v>0.43932882690429698</v>
      </c>
      <c r="AE204" s="489">
        <f t="shared" si="42"/>
        <v>0.30366960642182123</v>
      </c>
    </row>
    <row r="205" spans="1:31" x14ac:dyDescent="0.2">
      <c r="A205" s="485">
        <v>0.36943458557128905</v>
      </c>
      <c r="B205" s="485">
        <f t="shared" si="33"/>
        <v>0.36327410583036168</v>
      </c>
      <c r="C205" s="486">
        <v>0.41956747692617868</v>
      </c>
      <c r="D205" s="486">
        <v>0.30698073473454474</v>
      </c>
      <c r="E205" s="487">
        <v>0.23532569137573242</v>
      </c>
      <c r="F205" s="486">
        <v>0.18659731309318259</v>
      </c>
      <c r="G205" s="487">
        <v>0.21501092880249023</v>
      </c>
      <c r="H205" s="487">
        <v>0.24821961944580079</v>
      </c>
      <c r="I205" s="487">
        <v>0.21895516525268555</v>
      </c>
      <c r="J205" s="487">
        <v>0.12044411376953124</v>
      </c>
      <c r="K205" s="487">
        <v>0.1957216848754883</v>
      </c>
      <c r="L205" s="487">
        <v>7.1561862487792977E-2</v>
      </c>
      <c r="M205" s="481">
        <v>0.27394347711927869</v>
      </c>
      <c r="N205" s="481">
        <v>0.27394347711927869</v>
      </c>
      <c r="O205" s="486">
        <v>0.27394347711927869</v>
      </c>
      <c r="P205" s="486">
        <v>0.3783826712469105</v>
      </c>
      <c r="Q205" s="488">
        <f t="shared" si="34"/>
        <v>0.32616307418309459</v>
      </c>
      <c r="R205" s="487">
        <f t="shared" si="35"/>
        <v>0.3783826712469105</v>
      </c>
      <c r="S205" s="489">
        <v>0.39960627441406249</v>
      </c>
      <c r="T205" s="487">
        <f t="shared" si="43"/>
        <v>0.41956747692617868</v>
      </c>
      <c r="U205" s="487">
        <v>0</v>
      </c>
      <c r="V205" s="489">
        <f t="shared" si="36"/>
        <v>0.34054440412221948</v>
      </c>
      <c r="W205" s="489">
        <f t="shared" si="37"/>
        <v>0.30270613699752841</v>
      </c>
      <c r="X205" s="489">
        <f t="shared" si="38"/>
        <v>0.26486786987283734</v>
      </c>
      <c r="Y205" s="489">
        <f t="shared" si="39"/>
        <v>0.39730180480925603</v>
      </c>
      <c r="Z205" s="489">
        <f t="shared" si="40"/>
        <v>0.50451022832921399</v>
      </c>
      <c r="AA205" s="487">
        <v>1.1696748817845395</v>
      </c>
      <c r="AB205" s="485">
        <v>0.42092327880859376</v>
      </c>
      <c r="AC205" s="485">
        <v>0.42092327880859376</v>
      </c>
      <c r="AD205" s="489">
        <f t="shared" si="41"/>
        <v>0.43706936264038088</v>
      </c>
      <c r="AE205" s="489">
        <f t="shared" si="42"/>
        <v>0.30210783632678251</v>
      </c>
    </row>
    <row r="206" spans="1:31" x14ac:dyDescent="0.2">
      <c r="A206" s="485">
        <v>0.36753458658854166</v>
      </c>
      <c r="B206" s="485">
        <f t="shared" si="33"/>
        <v>0.36130527714092259</v>
      </c>
      <c r="C206" s="486">
        <v>0.41729355629030052</v>
      </c>
      <c r="D206" s="486">
        <v>0.30531699799154466</v>
      </c>
      <c r="E206" s="487">
        <v>0.23411541152954102</v>
      </c>
      <c r="F206" s="486">
        <v>0.1855860157353641</v>
      </c>
      <c r="G206" s="487">
        <v>0.21390512939453124</v>
      </c>
      <c r="H206" s="487">
        <v>0.246943016204834</v>
      </c>
      <c r="I206" s="487">
        <v>0.21782907363891602</v>
      </c>
      <c r="J206" s="487">
        <v>0.1198246686553955</v>
      </c>
      <c r="K206" s="487">
        <v>0.19471508193969728</v>
      </c>
      <c r="L206" s="487">
        <v>7.1193820190429691E-2</v>
      </c>
      <c r="M206" s="481">
        <v>0.27244948774671601</v>
      </c>
      <c r="N206" s="481">
        <v>0.27244948774671601</v>
      </c>
      <c r="O206" s="486">
        <v>0.27244948774671601</v>
      </c>
      <c r="P206" s="486">
        <v>0.37631910800551016</v>
      </c>
      <c r="Q206" s="488">
        <f t="shared" si="34"/>
        <v>0.32438429787611311</v>
      </c>
      <c r="R206" s="487">
        <f t="shared" si="35"/>
        <v>0.37631910800551016</v>
      </c>
      <c r="S206" s="489">
        <v>0.39755109863281252</v>
      </c>
      <c r="T206" s="487">
        <f t="shared" si="43"/>
        <v>0.41729355629030052</v>
      </c>
      <c r="U206" s="487">
        <v>0</v>
      </c>
      <c r="V206" s="489">
        <f t="shared" si="36"/>
        <v>0.33868719720495916</v>
      </c>
      <c r="W206" s="489">
        <f t="shared" si="37"/>
        <v>0.30105528640440815</v>
      </c>
      <c r="X206" s="489">
        <f t="shared" si="38"/>
        <v>0.26342337560385709</v>
      </c>
      <c r="Y206" s="489">
        <f t="shared" si="39"/>
        <v>0.39513506340578569</v>
      </c>
      <c r="Z206" s="489">
        <f t="shared" si="40"/>
        <v>0.50175881067401362</v>
      </c>
      <c r="AA206" s="487">
        <v>1.1636592182360197</v>
      </c>
      <c r="AB206" s="485">
        <v>0.41905554199218747</v>
      </c>
      <c r="AC206" s="485">
        <v>0.41905554199218747</v>
      </c>
      <c r="AD206" s="489">
        <f t="shared" si="41"/>
        <v>0.43482151412963871</v>
      </c>
      <c r="AE206" s="489">
        <f t="shared" si="42"/>
        <v>0.30055409518631859</v>
      </c>
    </row>
    <row r="207" spans="1:31" x14ac:dyDescent="0.2">
      <c r="A207" s="485">
        <v>0.36564435323079425</v>
      </c>
      <c r="B207" s="485">
        <f t="shared" si="33"/>
        <v>0.35937858963633329</v>
      </c>
      <c r="C207" s="486">
        <v>0.41506830708549419</v>
      </c>
      <c r="D207" s="486">
        <v>0.30368887218717239</v>
      </c>
      <c r="E207" s="487">
        <v>0.23291134811401368</v>
      </c>
      <c r="F207" s="486">
        <v>0.1845963643791112</v>
      </c>
      <c r="G207" s="487">
        <v>0.21280501358032225</v>
      </c>
      <c r="H207" s="487">
        <v>0.24567298461914061</v>
      </c>
      <c r="I207" s="487">
        <v>0.21670876922607421</v>
      </c>
      <c r="J207" s="487">
        <v>0.11920840576171875</v>
      </c>
      <c r="K207" s="487">
        <v>0.19371365936279294</v>
      </c>
      <c r="L207" s="487">
        <v>7.082767242431641E-2</v>
      </c>
      <c r="M207" s="481">
        <v>0.27098752539712118</v>
      </c>
      <c r="N207" s="481">
        <v>0.27098752539712118</v>
      </c>
      <c r="O207" s="486">
        <v>0.27098752539712118</v>
      </c>
      <c r="P207" s="486">
        <v>0.37429978188422702</v>
      </c>
      <c r="Q207" s="488">
        <f t="shared" si="34"/>
        <v>0.3226436536406741</v>
      </c>
      <c r="R207" s="487">
        <f t="shared" si="35"/>
        <v>0.37429978188422702</v>
      </c>
      <c r="S207" s="489">
        <v>0.39550649414062505</v>
      </c>
      <c r="T207" s="487">
        <f t="shared" si="43"/>
        <v>0.41506830708549419</v>
      </c>
      <c r="U207" s="487">
        <v>0</v>
      </c>
      <c r="V207" s="489">
        <f t="shared" si="36"/>
        <v>0.33686980369580433</v>
      </c>
      <c r="W207" s="489">
        <f t="shared" si="37"/>
        <v>0.29943982550738163</v>
      </c>
      <c r="X207" s="489">
        <f t="shared" si="38"/>
        <v>0.26200984731895888</v>
      </c>
      <c r="Y207" s="489">
        <f t="shared" si="39"/>
        <v>0.39301477097843834</v>
      </c>
      <c r="Z207" s="489">
        <f t="shared" si="40"/>
        <v>0.49906637584563601</v>
      </c>
      <c r="AA207" s="487">
        <v>1.1576744641755756</v>
      </c>
      <c r="AB207" s="485">
        <v>0.41720516967773436</v>
      </c>
      <c r="AC207" s="485">
        <v>0.41720516967773436</v>
      </c>
      <c r="AD207" s="489">
        <f t="shared" si="41"/>
        <v>0.43258522796630866</v>
      </c>
      <c r="AE207" s="489">
        <f t="shared" si="42"/>
        <v>0.29900834608569576</v>
      </c>
    </row>
    <row r="208" spans="1:31" x14ac:dyDescent="0.2">
      <c r="A208" s="485">
        <v>0.36376383463541662</v>
      </c>
      <c r="B208" s="485">
        <f t="shared" si="33"/>
        <v>0.35746223217947687</v>
      </c>
      <c r="C208" s="486">
        <v>0.4128549886844371</v>
      </c>
      <c r="D208" s="486">
        <v>0.30206947567451664</v>
      </c>
      <c r="E208" s="487">
        <v>0.231713486328125</v>
      </c>
      <c r="F208" s="486">
        <v>0.18361201909648184</v>
      </c>
      <c r="G208" s="487">
        <v>0.2117105517578125</v>
      </c>
      <c r="H208" s="487">
        <v>0.24440948028564449</v>
      </c>
      <c r="I208" s="487">
        <v>0.21559423721313475</v>
      </c>
      <c r="J208" s="487">
        <v>0.11859531768798827</v>
      </c>
      <c r="K208" s="487">
        <v>0.19271738754272461</v>
      </c>
      <c r="L208" s="487">
        <v>7.0463404388427742E-2</v>
      </c>
      <c r="M208" s="481">
        <v>0.26953345056569999</v>
      </c>
      <c r="N208" s="481">
        <v>0.26953345056569999</v>
      </c>
      <c r="O208" s="486">
        <v>0.26953345056569999</v>
      </c>
      <c r="P208" s="486">
        <v>0.37229135034684624</v>
      </c>
      <c r="Q208" s="488">
        <f t="shared" si="34"/>
        <v>0.32091240045627312</v>
      </c>
      <c r="R208" s="487">
        <f t="shared" si="35"/>
        <v>0.37229135034684624</v>
      </c>
      <c r="S208" s="489">
        <v>0.39347238769531256</v>
      </c>
      <c r="T208" s="487">
        <f t="shared" si="43"/>
        <v>0.4128549886844371</v>
      </c>
      <c r="U208" s="487">
        <v>0</v>
      </c>
      <c r="V208" s="489">
        <f t="shared" si="36"/>
        <v>0.33506221531216163</v>
      </c>
      <c r="W208" s="489">
        <f t="shared" si="37"/>
        <v>0.29783308027747701</v>
      </c>
      <c r="X208" s="489">
        <f t="shared" si="38"/>
        <v>0.26060394524279235</v>
      </c>
      <c r="Y208" s="489">
        <f t="shared" si="39"/>
        <v>0.39090591786418855</v>
      </c>
      <c r="Z208" s="489">
        <f t="shared" si="40"/>
        <v>0.49638846712912832</v>
      </c>
      <c r="AA208" s="487">
        <v>1.1517205103824013</v>
      </c>
      <c r="AB208" s="485">
        <v>0.41537182617187501</v>
      </c>
      <c r="AC208" s="485">
        <v>0.41537182617187501</v>
      </c>
      <c r="AD208" s="489">
        <f t="shared" si="41"/>
        <v>0.43036042404174812</v>
      </c>
      <c r="AE208" s="489">
        <f t="shared" si="42"/>
        <v>0.29747053365281351</v>
      </c>
    </row>
    <row r="209" spans="1:31" x14ac:dyDescent="0.2">
      <c r="A209" s="485">
        <v>0.36189297993977859</v>
      </c>
      <c r="B209" s="485">
        <f t="shared" si="33"/>
        <v>0.35555603800054658</v>
      </c>
      <c r="C209" s="486">
        <v>0.4106534084744824</v>
      </c>
      <c r="D209" s="486">
        <v>0.30045866752661082</v>
      </c>
      <c r="E209" s="487">
        <v>0.23052178176879884</v>
      </c>
      <c r="F209" s="486">
        <v>0.18263289422544488</v>
      </c>
      <c r="G209" s="487">
        <v>0.21062171432495116</v>
      </c>
      <c r="H209" s="487">
        <v>0.24315247360229489</v>
      </c>
      <c r="I209" s="487">
        <v>0.21448543319702146</v>
      </c>
      <c r="J209" s="487">
        <v>0.11798538223266601</v>
      </c>
      <c r="K209" s="487">
        <v>0.19172623687744139</v>
      </c>
      <c r="L209" s="487">
        <v>7.010100868225097E-2</v>
      </c>
      <c r="M209" s="481">
        <v>0.26808713565447584</v>
      </c>
      <c r="N209" s="481">
        <v>0.26808713565447584</v>
      </c>
      <c r="O209" s="486">
        <v>0.26808713565447584</v>
      </c>
      <c r="P209" s="486">
        <v>0.37029363714948127</v>
      </c>
      <c r="Q209" s="488">
        <f t="shared" si="34"/>
        <v>0.31919038640197855</v>
      </c>
      <c r="R209" s="487">
        <f t="shared" si="35"/>
        <v>0.37029363714948127</v>
      </c>
      <c r="S209" s="489">
        <v>0.3914487548828125</v>
      </c>
      <c r="T209" s="487">
        <f t="shared" si="43"/>
        <v>0.4106534084744824</v>
      </c>
      <c r="U209" s="487">
        <v>0</v>
      </c>
      <c r="V209" s="489">
        <f t="shared" si="36"/>
        <v>0.33326427343453313</v>
      </c>
      <c r="W209" s="489">
        <f t="shared" si="37"/>
        <v>0.29623490971958505</v>
      </c>
      <c r="X209" s="489">
        <f t="shared" si="38"/>
        <v>0.25920554600463686</v>
      </c>
      <c r="Y209" s="489">
        <f t="shared" si="39"/>
        <v>0.38880831900695534</v>
      </c>
      <c r="Z209" s="489">
        <f t="shared" si="40"/>
        <v>0.49372484953264167</v>
      </c>
      <c r="AA209" s="487">
        <v>1.1457972476356908</v>
      </c>
      <c r="AB209" s="485">
        <v>0.41355535888671874</v>
      </c>
      <c r="AC209" s="485">
        <v>0.41355535888671874</v>
      </c>
      <c r="AD209" s="489">
        <f t="shared" si="41"/>
        <v>0.42814707565307619</v>
      </c>
      <c r="AE209" s="489">
        <f t="shared" si="42"/>
        <v>0.29594063943030485</v>
      </c>
    </row>
    <row r="210" spans="1:31" x14ac:dyDescent="0.2">
      <c r="A210" s="485">
        <v>0.36003176371256507</v>
      </c>
      <c r="B210" s="485">
        <f t="shared" si="33"/>
        <v>0.35366006399318517</v>
      </c>
      <c r="C210" s="486">
        <v>0.40846363216557663</v>
      </c>
      <c r="D210" s="486">
        <v>0.29885649582079371</v>
      </c>
      <c r="E210" s="487">
        <v>0.22933620483398437</v>
      </c>
      <c r="F210" s="486">
        <v>0.18165901898966522</v>
      </c>
      <c r="G210" s="487">
        <v>0.20953848648071288</v>
      </c>
      <c r="H210" s="487">
        <v>0.24190193496704102</v>
      </c>
      <c r="I210" s="487">
        <v>0.21338232757568359</v>
      </c>
      <c r="J210" s="487">
        <v>0.11737858459472655</v>
      </c>
      <c r="K210" s="487">
        <v>0.19074019256591798</v>
      </c>
      <c r="L210" s="487">
        <v>6.9740477905273435E-2</v>
      </c>
      <c r="M210" s="481">
        <v>0.26664862384101967</v>
      </c>
      <c r="N210" s="481">
        <v>0.26664862384101967</v>
      </c>
      <c r="O210" s="486">
        <v>0.26664862384101967</v>
      </c>
      <c r="P210" s="486">
        <v>0.368306701930875</v>
      </c>
      <c r="Q210" s="488">
        <f t="shared" si="34"/>
        <v>0.31747766288594736</v>
      </c>
      <c r="R210" s="487">
        <f t="shared" si="35"/>
        <v>0.368306701930875</v>
      </c>
      <c r="S210" s="489">
        <v>0.38943552246093754</v>
      </c>
      <c r="T210" s="487">
        <f t="shared" si="43"/>
        <v>0.40846363216557663</v>
      </c>
      <c r="U210" s="487">
        <v>0</v>
      </c>
      <c r="V210" s="489">
        <f t="shared" si="36"/>
        <v>0.3314760317377875</v>
      </c>
      <c r="W210" s="489">
        <f t="shared" si="37"/>
        <v>0.2946453615447</v>
      </c>
      <c r="X210" s="489">
        <f t="shared" si="38"/>
        <v>0.2578146913516125</v>
      </c>
      <c r="Y210" s="489">
        <f t="shared" si="39"/>
        <v>0.38672203702741875</v>
      </c>
      <c r="Z210" s="489">
        <f t="shared" si="40"/>
        <v>0.4910756025745</v>
      </c>
      <c r="AA210" s="487">
        <v>1.1399043482730262</v>
      </c>
      <c r="AB210" s="485">
        <v>0.41175546264648438</v>
      </c>
      <c r="AC210" s="485">
        <v>0.41175546264648438</v>
      </c>
      <c r="AD210" s="489">
        <f t="shared" si="41"/>
        <v>0.42594510269165042</v>
      </c>
      <c r="AE210" s="489">
        <f t="shared" si="42"/>
        <v>0.29441860804606951</v>
      </c>
    </row>
    <row r="211" spans="1:31" x14ac:dyDescent="0.2">
      <c r="A211" s="485">
        <v>0.35818010965983071</v>
      </c>
      <c r="B211" s="485">
        <f t="shared" si="33"/>
        <v>0.35174334031504945</v>
      </c>
      <c r="C211" s="486">
        <v>0.40624989079317164</v>
      </c>
      <c r="D211" s="486">
        <v>0.29723678983692725</v>
      </c>
      <c r="E211" s="487">
        <v>0.22815672592163086</v>
      </c>
      <c r="F211" s="486">
        <v>0.1806744855958945</v>
      </c>
      <c r="G211" s="487">
        <v>0.20846082382202147</v>
      </c>
      <c r="H211" s="487">
        <v>0.24065783477783204</v>
      </c>
      <c r="I211" s="487">
        <v>0.2122849055480957</v>
      </c>
      <c r="J211" s="487">
        <v>0.11677490257263184</v>
      </c>
      <c r="K211" s="487">
        <v>0.18975921020507813</v>
      </c>
      <c r="L211" s="487">
        <v>6.9381804656982418E-2</v>
      </c>
      <c r="M211" s="481">
        <v>0.26519441797922622</v>
      </c>
      <c r="N211" s="481">
        <v>0.26519441797922622</v>
      </c>
      <c r="O211" s="486">
        <v>0.26519441797922622</v>
      </c>
      <c r="P211" s="486">
        <v>0.36629808940863284</v>
      </c>
      <c r="Q211" s="488">
        <f t="shared" si="34"/>
        <v>0.3157462536939295</v>
      </c>
      <c r="R211" s="487">
        <f t="shared" si="35"/>
        <v>0.36629808940863284</v>
      </c>
      <c r="S211" s="489">
        <v>0.38743264160156254</v>
      </c>
      <c r="T211" s="487">
        <f t="shared" si="43"/>
        <v>0.40624989079317164</v>
      </c>
      <c r="U211" s="487">
        <v>0</v>
      </c>
      <c r="V211" s="489">
        <f t="shared" si="36"/>
        <v>0.32966828046776958</v>
      </c>
      <c r="W211" s="489">
        <f t="shared" si="37"/>
        <v>0.29303847152690626</v>
      </c>
      <c r="X211" s="489">
        <f t="shared" si="38"/>
        <v>0.256408662586043</v>
      </c>
      <c r="Y211" s="489">
        <f t="shared" si="39"/>
        <v>0.3846129938790645</v>
      </c>
      <c r="Z211" s="489">
        <f t="shared" si="40"/>
        <v>0.48839745254484379</v>
      </c>
      <c r="AA211" s="487">
        <v>1.1340418122944078</v>
      </c>
      <c r="AB211" s="485">
        <v>0.4099719543457031</v>
      </c>
      <c r="AC211" s="485">
        <v>0.4099719543457031</v>
      </c>
      <c r="AD211" s="489">
        <f t="shared" si="41"/>
        <v>0.423754451751709</v>
      </c>
      <c r="AE211" s="489">
        <f t="shared" si="42"/>
        <v>0.29290440258537359</v>
      </c>
    </row>
    <row r="212" spans="1:31" x14ac:dyDescent="0.2">
      <c r="A212" s="485">
        <v>0.35633799235026042</v>
      </c>
      <c r="B212" s="485">
        <f t="shared" si="33"/>
        <v>0.34992892908251705</v>
      </c>
      <c r="C212" s="486">
        <v>0.40415431632000615</v>
      </c>
      <c r="D212" s="486">
        <v>0.29570354184502795</v>
      </c>
      <c r="E212" s="487">
        <v>0.22698331542968747</v>
      </c>
      <c r="F212" s="486">
        <v>0.17974250543159742</v>
      </c>
      <c r="G212" s="487">
        <v>0.20738871154785157</v>
      </c>
      <c r="H212" s="487">
        <v>0.23942012863159182</v>
      </c>
      <c r="I212" s="487">
        <v>0.21119312271118162</v>
      </c>
      <c r="J212" s="487">
        <v>0.11617432876586914</v>
      </c>
      <c r="K212" s="487">
        <v>0.18878327499389649</v>
      </c>
      <c r="L212" s="487">
        <v>6.9024974136352543E-2</v>
      </c>
      <c r="M212" s="481">
        <v>0.26381788140360324</v>
      </c>
      <c r="N212" s="481">
        <v>0.26381788140360324</v>
      </c>
      <c r="O212" s="486">
        <v>0.26381788140360324</v>
      </c>
      <c r="P212" s="486">
        <v>0.36439675708989877</v>
      </c>
      <c r="Q212" s="488">
        <f t="shared" si="34"/>
        <v>0.314107319246751</v>
      </c>
      <c r="R212" s="487">
        <f t="shared" si="35"/>
        <v>0.36439675708989877</v>
      </c>
      <c r="S212" s="489">
        <v>0.38544006347656251</v>
      </c>
      <c r="T212" s="487">
        <f t="shared" si="43"/>
        <v>0.40415431632000615</v>
      </c>
      <c r="U212" s="487">
        <v>0</v>
      </c>
      <c r="V212" s="489">
        <f t="shared" si="36"/>
        <v>0.3279570813809089</v>
      </c>
      <c r="W212" s="489">
        <f t="shared" si="37"/>
        <v>0.29151740567191903</v>
      </c>
      <c r="X212" s="489">
        <f t="shared" si="38"/>
        <v>0.2550777299629291</v>
      </c>
      <c r="Y212" s="489">
        <f t="shared" si="39"/>
        <v>0.38261659494439371</v>
      </c>
      <c r="Z212" s="489">
        <f t="shared" si="40"/>
        <v>0.48586234278653168</v>
      </c>
      <c r="AA212" s="487">
        <v>1.1282094212582237</v>
      </c>
      <c r="AB212" s="485">
        <v>0.40820458984375002</v>
      </c>
      <c r="AC212" s="485">
        <v>0.40820458984375002</v>
      </c>
      <c r="AD212" s="489">
        <f t="shared" si="41"/>
        <v>0.42157506942749023</v>
      </c>
      <c r="AE212" s="489">
        <f t="shared" si="42"/>
        <v>0.29139798613348356</v>
      </c>
    </row>
    <row r="213" spans="1:31" x14ac:dyDescent="0.2">
      <c r="A213" s="485">
        <v>0.35450533548990881</v>
      </c>
      <c r="B213" s="485">
        <f t="shared" si="33"/>
        <v>0.34812403499789923</v>
      </c>
      <c r="C213" s="486">
        <v>0.40206973378288557</v>
      </c>
      <c r="D213" s="486">
        <v>0.29417833621291295</v>
      </c>
      <c r="E213" s="487">
        <v>0.2258159437561035</v>
      </c>
      <c r="F213" s="486">
        <v>0.17881541379142224</v>
      </c>
      <c r="G213" s="487">
        <v>0.20632210525512695</v>
      </c>
      <c r="H213" s="487">
        <v>0.23818878692626952</v>
      </c>
      <c r="I213" s="487">
        <v>0.21010694946289063</v>
      </c>
      <c r="J213" s="487">
        <v>0.11557684097290039</v>
      </c>
      <c r="K213" s="487">
        <v>0.18781235733032225</v>
      </c>
      <c r="L213" s="487">
        <v>6.8669978942871093E-2</v>
      </c>
      <c r="M213" s="481">
        <v>0.26244861043903234</v>
      </c>
      <c r="N213" s="481">
        <v>0.26244861043903234</v>
      </c>
      <c r="O213" s="486">
        <v>0.26244861043903234</v>
      </c>
      <c r="P213" s="486">
        <v>0.36250546034984321</v>
      </c>
      <c r="Q213" s="488">
        <f t="shared" si="34"/>
        <v>0.31247703539443777</v>
      </c>
      <c r="R213" s="487">
        <f t="shared" si="35"/>
        <v>0.36250546034984321</v>
      </c>
      <c r="S213" s="489">
        <v>0.38345773925781246</v>
      </c>
      <c r="T213" s="487">
        <f t="shared" si="43"/>
        <v>0.40206973378288557</v>
      </c>
      <c r="U213" s="487">
        <v>0</v>
      </c>
      <c r="V213" s="489">
        <f t="shared" si="36"/>
        <v>0.32625491431485892</v>
      </c>
      <c r="W213" s="489">
        <f t="shared" si="37"/>
        <v>0.29000436827987458</v>
      </c>
      <c r="X213" s="489">
        <f t="shared" si="38"/>
        <v>0.25375382224489024</v>
      </c>
      <c r="Y213" s="489">
        <f t="shared" si="39"/>
        <v>0.38063073336733544</v>
      </c>
      <c r="Z213" s="489">
        <f t="shared" si="40"/>
        <v>0.48334061379979099</v>
      </c>
      <c r="AA213" s="487">
        <v>1.1224070659436678</v>
      </c>
      <c r="AB213" s="485">
        <v>0.4064531555175781</v>
      </c>
      <c r="AC213" s="485">
        <v>0.4064531555175781</v>
      </c>
      <c r="AD213" s="489">
        <f t="shared" si="41"/>
        <v>0.41940690231323235</v>
      </c>
      <c r="AE213" s="489">
        <f t="shared" si="42"/>
        <v>0.28989932177566563</v>
      </c>
    </row>
    <row r="214" spans="1:31" x14ac:dyDescent="0.2">
      <c r="A214" s="485">
        <v>0.35268211364746088</v>
      </c>
      <c r="B214" s="485">
        <f t="shared" si="33"/>
        <v>0.34626763745622691</v>
      </c>
      <c r="C214" s="486">
        <v>0.3999256667540752</v>
      </c>
      <c r="D214" s="486">
        <v>0.29260960815837861</v>
      </c>
      <c r="E214" s="487">
        <v>0.22465456649780272</v>
      </c>
      <c r="F214" s="486">
        <v>0.17786186717813673</v>
      </c>
      <c r="G214" s="487">
        <v>0.20526099014282226</v>
      </c>
      <c r="H214" s="487">
        <v>0.23696378005981444</v>
      </c>
      <c r="I214" s="487">
        <v>0.20902637100219726</v>
      </c>
      <c r="J214" s="487">
        <v>0.11498242439270019</v>
      </c>
      <c r="K214" s="487">
        <v>0.18684644241333007</v>
      </c>
      <c r="L214" s="487">
        <v>6.831681167602538E-2</v>
      </c>
      <c r="M214" s="481">
        <v>0.26104031273827821</v>
      </c>
      <c r="N214" s="481">
        <v>0.26104031273827821</v>
      </c>
      <c r="O214" s="486">
        <v>0.26104031273827821</v>
      </c>
      <c r="P214" s="486">
        <v>0.36056025818067367</v>
      </c>
      <c r="Q214" s="488">
        <f t="shared" si="34"/>
        <v>0.31080028545947591</v>
      </c>
      <c r="R214" s="487">
        <f t="shared" si="35"/>
        <v>0.36056025818067367</v>
      </c>
      <c r="S214" s="489">
        <v>0.38148562011718751</v>
      </c>
      <c r="T214" s="487">
        <f t="shared" si="43"/>
        <v>0.3999256667540752</v>
      </c>
      <c r="U214" s="487">
        <v>0</v>
      </c>
      <c r="V214" s="489">
        <f t="shared" si="36"/>
        <v>0.32450423236260628</v>
      </c>
      <c r="W214" s="489">
        <f t="shared" si="37"/>
        <v>0.28844820654453895</v>
      </c>
      <c r="X214" s="489">
        <f t="shared" si="38"/>
        <v>0.25239218072647157</v>
      </c>
      <c r="Y214" s="489">
        <f t="shared" si="39"/>
        <v>0.37858827108970733</v>
      </c>
      <c r="Z214" s="489">
        <f t="shared" si="40"/>
        <v>0.48074701090756489</v>
      </c>
      <c r="AA214" s="487">
        <v>1.1166345279091283</v>
      </c>
      <c r="AB214" s="485">
        <v>0.40471740722656252</v>
      </c>
      <c r="AC214" s="485">
        <v>0.40471740722656252</v>
      </c>
      <c r="AD214" s="489">
        <f t="shared" si="41"/>
        <v>0.41724989700317383</v>
      </c>
      <c r="AE214" s="489">
        <f t="shared" si="42"/>
        <v>0.28840837259718627</v>
      </c>
    </row>
    <row r="215" spans="1:31" x14ac:dyDescent="0.2">
      <c r="A215" s="485">
        <v>0.35086827596028641</v>
      </c>
      <c r="B215" s="485">
        <f t="shared" si="33"/>
        <v>0.34442119309854041</v>
      </c>
      <c r="C215" s="486">
        <v>0.39779309526602952</v>
      </c>
      <c r="D215" s="486">
        <v>0.29104929093105131</v>
      </c>
      <c r="E215" s="487">
        <v>0.22349916885375976</v>
      </c>
      <c r="F215" s="486">
        <v>0.17691343306078397</v>
      </c>
      <c r="G215" s="487">
        <v>0.20420533660888671</v>
      </c>
      <c r="H215" s="487">
        <v>0.23574507843017578</v>
      </c>
      <c r="I215" s="487">
        <v>0.20795134292602538</v>
      </c>
      <c r="J215" s="487">
        <v>0.11439107162475586</v>
      </c>
      <c r="K215" s="487">
        <v>0.18588548583984374</v>
      </c>
      <c r="L215" s="487">
        <v>6.7965457534790039E-2</v>
      </c>
      <c r="M215" s="481">
        <v>0.25963961302642685</v>
      </c>
      <c r="N215" s="481">
        <v>0.25963961302642685</v>
      </c>
      <c r="O215" s="486">
        <v>0.25963961302642685</v>
      </c>
      <c r="P215" s="486">
        <v>0.35862555068495788</v>
      </c>
      <c r="Q215" s="488">
        <f t="shared" si="34"/>
        <v>0.30913258185569237</v>
      </c>
      <c r="R215" s="487">
        <f t="shared" si="35"/>
        <v>0.35862555068495788</v>
      </c>
      <c r="S215" s="489">
        <v>0.37952363281250001</v>
      </c>
      <c r="T215" s="487">
        <f t="shared" si="43"/>
        <v>0.39779309526602952</v>
      </c>
      <c r="U215" s="487">
        <v>0</v>
      </c>
      <c r="V215" s="489">
        <f t="shared" si="36"/>
        <v>0.3227629956164621</v>
      </c>
      <c r="W215" s="489">
        <f t="shared" si="37"/>
        <v>0.28690044054796632</v>
      </c>
      <c r="X215" s="489">
        <f t="shared" si="38"/>
        <v>0.25103788547947048</v>
      </c>
      <c r="Y215" s="489">
        <f t="shared" si="39"/>
        <v>0.37655682821920577</v>
      </c>
      <c r="Z215" s="489">
        <f t="shared" si="40"/>
        <v>0.4781674009132772</v>
      </c>
      <c r="AA215" s="487">
        <v>1.1108916979337993</v>
      </c>
      <c r="AB215" s="485">
        <v>0.40299719238281251</v>
      </c>
      <c r="AC215" s="485">
        <v>0.40299719238281251</v>
      </c>
      <c r="AD215" s="489">
        <f t="shared" si="41"/>
        <v>0.41510397338867189</v>
      </c>
      <c r="AE215" s="489">
        <f t="shared" si="42"/>
        <v>0.2869250832259449</v>
      </c>
    </row>
    <row r="216" spans="1:31" x14ac:dyDescent="0.2">
      <c r="A216" s="485">
        <v>0.34906374613444008</v>
      </c>
      <c r="B216" s="485">
        <f t="shared" si="33"/>
        <v>0.34258454123917703</v>
      </c>
      <c r="C216" s="486">
        <v>0.39567183373305187</v>
      </c>
      <c r="D216" s="486">
        <v>0.28949724874530225</v>
      </c>
      <c r="E216" s="487">
        <v>0.22234970642089844</v>
      </c>
      <c r="F216" s="486">
        <v>0.17597002890247909</v>
      </c>
      <c r="G216" s="487">
        <v>0.20315510025024414</v>
      </c>
      <c r="H216" s="487">
        <v>0.23453263763427731</v>
      </c>
      <c r="I216" s="487">
        <v>0.20688185043334961</v>
      </c>
      <c r="J216" s="487">
        <v>0.1138027604675293</v>
      </c>
      <c r="K216" s="487">
        <v>0.1849294728088379</v>
      </c>
      <c r="L216" s="487">
        <v>6.761590911865234E-2</v>
      </c>
      <c r="M216" s="481">
        <v>0.25824638838927533</v>
      </c>
      <c r="N216" s="481">
        <v>0.25824638838927533</v>
      </c>
      <c r="O216" s="486">
        <v>0.25824638838927533</v>
      </c>
      <c r="P216" s="486">
        <v>0.35670116808824132</v>
      </c>
      <c r="Q216" s="488">
        <f t="shared" si="34"/>
        <v>0.30747377823875832</v>
      </c>
      <c r="R216" s="487">
        <f t="shared" si="35"/>
        <v>0.35670116808824132</v>
      </c>
      <c r="S216" s="489">
        <v>0.37757172851562498</v>
      </c>
      <c r="T216" s="487">
        <f t="shared" si="43"/>
        <v>0.39567183373305187</v>
      </c>
      <c r="U216" s="487">
        <v>0</v>
      </c>
      <c r="V216" s="489">
        <f t="shared" si="36"/>
        <v>0.32103105127941717</v>
      </c>
      <c r="W216" s="489">
        <f t="shared" si="37"/>
        <v>0.28536093447059308</v>
      </c>
      <c r="X216" s="489">
        <f t="shared" si="38"/>
        <v>0.2496908176617689</v>
      </c>
      <c r="Y216" s="489">
        <f t="shared" si="39"/>
        <v>0.37453622649265339</v>
      </c>
      <c r="Z216" s="489">
        <f t="shared" si="40"/>
        <v>0.47560155745098842</v>
      </c>
      <c r="AA216" s="487">
        <v>1.105178357576069</v>
      </c>
      <c r="AB216" s="485">
        <v>0.401292236328125</v>
      </c>
      <c r="AC216" s="485">
        <v>0.401292236328125</v>
      </c>
      <c r="AD216" s="489">
        <f t="shared" si="41"/>
        <v>0.41296907806396482</v>
      </c>
      <c r="AE216" s="489">
        <f t="shared" si="42"/>
        <v>0.28544941674720775</v>
      </c>
    </row>
    <row r="217" spans="1:31" x14ac:dyDescent="0.2">
      <c r="A217" s="485">
        <v>0.34726849873860677</v>
      </c>
      <c r="B217" s="485">
        <f t="shared" si="33"/>
        <v>0.34075773669616899</v>
      </c>
      <c r="C217" s="486">
        <v>0.39356194546783896</v>
      </c>
      <c r="D217" s="486">
        <v>0.28795352792449902</v>
      </c>
      <c r="E217" s="487">
        <v>0.22120616439819335</v>
      </c>
      <c r="F217" s="486">
        <v>0.17503168286074144</v>
      </c>
      <c r="G217" s="487">
        <v>0.20211026626586914</v>
      </c>
      <c r="H217" s="487">
        <v>0.23332642807006837</v>
      </c>
      <c r="I217" s="487">
        <v>0.20581784912109374</v>
      </c>
      <c r="J217" s="487">
        <v>0.11321746871948242</v>
      </c>
      <c r="K217" s="487">
        <v>0.18397837371826173</v>
      </c>
      <c r="L217" s="487">
        <v>6.7268159027099608E-2</v>
      </c>
      <c r="M217" s="481">
        <v>0.2568606804194638</v>
      </c>
      <c r="N217" s="481">
        <v>0.2568606804194638</v>
      </c>
      <c r="O217" s="486">
        <v>0.2568606804194638</v>
      </c>
      <c r="P217" s="486">
        <v>0.35478716784009123</v>
      </c>
      <c r="Q217" s="488">
        <f t="shared" si="34"/>
        <v>0.30582392412977755</v>
      </c>
      <c r="R217" s="487">
        <f t="shared" si="35"/>
        <v>0.35478716784009123</v>
      </c>
      <c r="S217" s="489">
        <v>0.37562988281249998</v>
      </c>
      <c r="T217" s="487">
        <f t="shared" si="43"/>
        <v>0.39356194546783896</v>
      </c>
      <c r="U217" s="487">
        <v>0</v>
      </c>
      <c r="V217" s="489">
        <f t="shared" si="36"/>
        <v>0.31930845105608213</v>
      </c>
      <c r="W217" s="489">
        <f t="shared" si="37"/>
        <v>0.28382973427207298</v>
      </c>
      <c r="X217" s="489">
        <f t="shared" si="38"/>
        <v>0.24835101748806385</v>
      </c>
      <c r="Y217" s="489">
        <f t="shared" si="39"/>
        <v>0.37252652623209587</v>
      </c>
      <c r="Z217" s="489">
        <f t="shared" si="40"/>
        <v>0.47304955712012164</v>
      </c>
      <c r="AA217" s="487">
        <v>1.0994943976151317</v>
      </c>
      <c r="AB217" s="485">
        <v>0.39960235595703125</v>
      </c>
      <c r="AC217" s="485">
        <v>0.39960235595703125</v>
      </c>
      <c r="AD217" s="489">
        <f t="shared" si="41"/>
        <v>0.41084518432617184</v>
      </c>
      <c r="AE217" s="489">
        <f t="shared" si="42"/>
        <v>0.28398135470360808</v>
      </c>
    </row>
    <row r="218" spans="1:31" x14ac:dyDescent="0.2">
      <c r="A218" s="485">
        <v>0.34548248291015626</v>
      </c>
      <c r="B218" s="485">
        <f t="shared" si="33"/>
        <v>0.33891093947779249</v>
      </c>
      <c r="C218" s="486">
        <v>0.39142896643940694</v>
      </c>
      <c r="D218" s="486">
        <v>0.28639291251617804</v>
      </c>
      <c r="E218" s="487">
        <v>0.22006849838256834</v>
      </c>
      <c r="F218" s="486">
        <v>0.17408306749497152</v>
      </c>
      <c r="G218" s="487">
        <v>0.20107080505371094</v>
      </c>
      <c r="H218" s="487">
        <v>0.23212642013549803</v>
      </c>
      <c r="I218" s="487">
        <v>0.20475932418823239</v>
      </c>
      <c r="J218" s="487">
        <v>0.11263518898010254</v>
      </c>
      <c r="K218" s="487">
        <v>0.18303217376708986</v>
      </c>
      <c r="L218" s="487">
        <v>6.6922199859619141E-2</v>
      </c>
      <c r="M218" s="481">
        <v>0.2554598544870077</v>
      </c>
      <c r="N218" s="481">
        <v>0.2554598544870077</v>
      </c>
      <c r="O218" s="486">
        <v>0.2554598544870077</v>
      </c>
      <c r="P218" s="486">
        <v>0.35285228600297436</v>
      </c>
      <c r="Q218" s="488">
        <f t="shared" si="34"/>
        <v>0.30415607024499103</v>
      </c>
      <c r="R218" s="487">
        <f t="shared" si="35"/>
        <v>0.35285228600297436</v>
      </c>
      <c r="S218" s="489">
        <v>0.37369802246093753</v>
      </c>
      <c r="T218" s="487">
        <f t="shared" si="43"/>
        <v>0.39142896643940694</v>
      </c>
      <c r="U218" s="487">
        <v>0</v>
      </c>
      <c r="V218" s="489">
        <f t="shared" si="36"/>
        <v>0.31756705740267693</v>
      </c>
      <c r="W218" s="489">
        <f t="shared" si="37"/>
        <v>0.28228182880237951</v>
      </c>
      <c r="X218" s="489">
        <f t="shared" si="38"/>
        <v>0.24699660020208203</v>
      </c>
      <c r="Y218" s="489">
        <f t="shared" si="39"/>
        <v>0.3704949003031231</v>
      </c>
      <c r="Z218" s="489">
        <f t="shared" si="40"/>
        <v>0.47046971467063248</v>
      </c>
      <c r="AA218" s="487">
        <v>1.093839708830181</v>
      </c>
      <c r="AB218" s="485">
        <v>0.39792733764648436</v>
      </c>
      <c r="AC218" s="485">
        <v>0.39792733764648436</v>
      </c>
      <c r="AD218" s="489">
        <f t="shared" si="41"/>
        <v>0.40873221206665045</v>
      </c>
      <c r="AE218" s="489">
        <f t="shared" si="42"/>
        <v>0.28252084172304542</v>
      </c>
    </row>
    <row r="219" spans="1:31" x14ac:dyDescent="0.2">
      <c r="A219" s="485">
        <v>0.3437056732177734</v>
      </c>
      <c r="B219" s="485">
        <f t="shared" si="33"/>
        <v>0.33710367145937986</v>
      </c>
      <c r="C219" s="486">
        <v>0.38934164210099448</v>
      </c>
      <c r="D219" s="486">
        <v>0.28486570081776524</v>
      </c>
      <c r="E219" s="487">
        <v>0.21893667877197265</v>
      </c>
      <c r="F219" s="486">
        <v>0.17315475647345177</v>
      </c>
      <c r="G219" s="487">
        <v>0.20003670181274413</v>
      </c>
      <c r="H219" s="487">
        <v>0.23093258422851562</v>
      </c>
      <c r="I219" s="487">
        <v>0.20370624603271484</v>
      </c>
      <c r="J219" s="487">
        <v>0.11205590644836425</v>
      </c>
      <c r="K219" s="487">
        <v>0.1820908433532715</v>
      </c>
      <c r="L219" s="487">
        <v>6.6578016815185548E-2</v>
      </c>
      <c r="M219" s="481">
        <v>0.25408905840960722</v>
      </c>
      <c r="N219" s="481">
        <v>0.25408905840960722</v>
      </c>
      <c r="O219" s="486">
        <v>0.25408905840960722</v>
      </c>
      <c r="P219" s="486">
        <v>0.35095888271060199</v>
      </c>
      <c r="Q219" s="488">
        <f t="shared" si="34"/>
        <v>0.3025239705601046</v>
      </c>
      <c r="R219" s="487">
        <f t="shared" si="35"/>
        <v>0.35095888271060199</v>
      </c>
      <c r="S219" s="489">
        <v>0.37177609863281252</v>
      </c>
      <c r="T219" s="487">
        <f t="shared" si="43"/>
        <v>0.38934164210099448</v>
      </c>
      <c r="U219" s="487">
        <v>0</v>
      </c>
      <c r="V219" s="489">
        <f t="shared" si="36"/>
        <v>0.3158629944395418</v>
      </c>
      <c r="W219" s="489">
        <f t="shared" si="37"/>
        <v>0.28076710616848161</v>
      </c>
      <c r="X219" s="489">
        <f t="shared" si="38"/>
        <v>0.24567121789742138</v>
      </c>
      <c r="Y219" s="489">
        <f t="shared" si="39"/>
        <v>0.36850682684613206</v>
      </c>
      <c r="Z219" s="489">
        <f t="shared" si="40"/>
        <v>0.46794517694746929</v>
      </c>
      <c r="AA219" s="487">
        <v>1.0882140727796052</v>
      </c>
      <c r="AB219" s="485">
        <v>0.39626699829101564</v>
      </c>
      <c r="AC219" s="485">
        <v>0.39626699829101564</v>
      </c>
      <c r="AD219" s="489">
        <f t="shared" si="41"/>
        <v>0.40663010787963871</v>
      </c>
      <c r="AE219" s="489">
        <f t="shared" si="42"/>
        <v>0.28106784089078596</v>
      </c>
    </row>
    <row r="220" spans="1:31" x14ac:dyDescent="0.2">
      <c r="A220" s="485">
        <v>0.34193799336751302</v>
      </c>
      <c r="B220" s="485">
        <f t="shared" si="33"/>
        <v>0.33530609321414095</v>
      </c>
      <c r="C220" s="486">
        <v>0.38726550907409379</v>
      </c>
      <c r="D220" s="486">
        <v>0.28334667735418817</v>
      </c>
      <c r="E220" s="487">
        <v>0.21781069076538084</v>
      </c>
      <c r="F220" s="486">
        <v>0.17223142264576366</v>
      </c>
      <c r="G220" s="487">
        <v>0.19900791213989258</v>
      </c>
      <c r="H220" s="487">
        <v>0.2297448907470703</v>
      </c>
      <c r="I220" s="487">
        <v>0.20265858505249024</v>
      </c>
      <c r="J220" s="487">
        <v>0.11147959892272949</v>
      </c>
      <c r="K220" s="487">
        <v>0.18115435287475584</v>
      </c>
      <c r="L220" s="487">
        <v>6.6235602493286139E-2</v>
      </c>
      <c r="M220" s="481">
        <v>0.25272565799391822</v>
      </c>
      <c r="N220" s="481">
        <v>0.25272565799391822</v>
      </c>
      <c r="O220" s="486">
        <v>0.25272565799391822</v>
      </c>
      <c r="P220" s="486">
        <v>0.34907569462854771</v>
      </c>
      <c r="Q220" s="488">
        <f t="shared" si="34"/>
        <v>0.30090067631123296</v>
      </c>
      <c r="R220" s="487">
        <f t="shared" si="35"/>
        <v>0.34907569462854771</v>
      </c>
      <c r="S220" s="489">
        <v>0.36986403808593749</v>
      </c>
      <c r="T220" s="487">
        <f t="shared" si="43"/>
        <v>0.38726550907409379</v>
      </c>
      <c r="U220" s="487">
        <v>0</v>
      </c>
      <c r="V220" s="489">
        <f t="shared" si="36"/>
        <v>0.31416812516569292</v>
      </c>
      <c r="W220" s="489">
        <f t="shared" si="37"/>
        <v>0.2792605557028382</v>
      </c>
      <c r="X220" s="489">
        <f t="shared" si="38"/>
        <v>0.24435298623998339</v>
      </c>
      <c r="Y220" s="489">
        <f t="shared" si="39"/>
        <v>0.3665294793599751</v>
      </c>
      <c r="Z220" s="489">
        <f t="shared" si="40"/>
        <v>0.46543425950473027</v>
      </c>
      <c r="AA220" s="487">
        <v>1.0826173802425987</v>
      </c>
      <c r="AB220" s="485">
        <v>0.39462115478515625</v>
      </c>
      <c r="AC220" s="485">
        <v>0.39462115478515625</v>
      </c>
      <c r="AD220" s="489">
        <f t="shared" si="41"/>
        <v>0.40453879165649415</v>
      </c>
      <c r="AE220" s="489">
        <f t="shared" si="42"/>
        <v>0.27962229683472922</v>
      </c>
    </row>
    <row r="221" spans="1:31" x14ac:dyDescent="0.2">
      <c r="A221" s="485">
        <v>0.34017939249674473</v>
      </c>
      <c r="B221" s="485">
        <f t="shared" si="33"/>
        <v>0.33351804830895582</v>
      </c>
      <c r="C221" s="486">
        <v>0.38520038668452938</v>
      </c>
      <c r="D221" s="486">
        <v>0.28183570993338225</v>
      </c>
      <c r="E221" s="487">
        <v>0.21669048995971679</v>
      </c>
      <c r="F221" s="486">
        <v>0.17131298565935954</v>
      </c>
      <c r="G221" s="487">
        <v>0.19798440643310544</v>
      </c>
      <c r="H221" s="487">
        <v>0.22856331008911132</v>
      </c>
      <c r="I221" s="487">
        <v>0.20161631164550781</v>
      </c>
      <c r="J221" s="487">
        <v>0.11090625900268554</v>
      </c>
      <c r="K221" s="487">
        <v>0.18022267272949219</v>
      </c>
      <c r="L221" s="487">
        <v>6.5894949493408198E-2</v>
      </c>
      <c r="M221" s="481">
        <v>0.25136953359882602</v>
      </c>
      <c r="N221" s="481">
        <v>0.25136953359882602</v>
      </c>
      <c r="O221" s="486">
        <v>0.25136953359882602</v>
      </c>
      <c r="P221" s="486">
        <v>0.34720255650328902</v>
      </c>
      <c r="Q221" s="488">
        <f t="shared" si="34"/>
        <v>0.29928604505105749</v>
      </c>
      <c r="R221" s="487">
        <f t="shared" si="35"/>
        <v>0.34720255650328902</v>
      </c>
      <c r="S221" s="489">
        <v>0.36796181640625003</v>
      </c>
      <c r="T221" s="487">
        <f t="shared" si="43"/>
        <v>0.38520038668452938</v>
      </c>
      <c r="U221" s="487">
        <v>0</v>
      </c>
      <c r="V221" s="489">
        <f t="shared" si="36"/>
        <v>0.31248230085296014</v>
      </c>
      <c r="W221" s="489">
        <f t="shared" si="37"/>
        <v>0.2777620452026312</v>
      </c>
      <c r="X221" s="489">
        <f t="shared" si="38"/>
        <v>0.2430417895523023</v>
      </c>
      <c r="Y221" s="489">
        <f t="shared" si="39"/>
        <v>0.36456268432845346</v>
      </c>
      <c r="Z221" s="489">
        <f t="shared" si="40"/>
        <v>0.46293674200438534</v>
      </c>
      <c r="AA221" s="487">
        <v>1.0770494127775494</v>
      </c>
      <c r="AB221" s="485">
        <v>0.39298962402343751</v>
      </c>
      <c r="AC221" s="485">
        <v>0.39298962402343751</v>
      </c>
      <c r="AD221" s="489">
        <f t="shared" si="41"/>
        <v>0.40245823669433595</v>
      </c>
      <c r="AE221" s="489">
        <f t="shared" si="42"/>
        <v>0.27818419109750847</v>
      </c>
    </row>
    <row r="222" spans="1:31" x14ac:dyDescent="0.2">
      <c r="A222" s="485">
        <v>0.33842984517415359</v>
      </c>
      <c r="B222" s="485">
        <f t="shared" si="33"/>
        <v>0.33173959011109855</v>
      </c>
      <c r="C222" s="486">
        <v>0.38314633656942954</v>
      </c>
      <c r="D222" s="486">
        <v>0.28033284365276762</v>
      </c>
      <c r="E222" s="487">
        <v>0.21557604675292968</v>
      </c>
      <c r="F222" s="486">
        <v>0.17039947292657018</v>
      </c>
      <c r="G222" s="487">
        <v>0.1969661698913574</v>
      </c>
      <c r="H222" s="487">
        <v>0.2273878126525879</v>
      </c>
      <c r="I222" s="487">
        <v>0.20057939620971679</v>
      </c>
      <c r="J222" s="487">
        <v>0.11033586448669433</v>
      </c>
      <c r="K222" s="487">
        <v>0.17929578811645508</v>
      </c>
      <c r="L222" s="487">
        <v>6.5556050415039063E-2</v>
      </c>
      <c r="M222" s="481">
        <v>0.25002072570939815</v>
      </c>
      <c r="N222" s="481">
        <v>0.25002072570939815</v>
      </c>
      <c r="O222" s="486">
        <v>0.25002072570939815</v>
      </c>
      <c r="P222" s="486">
        <v>0.34533952425456571</v>
      </c>
      <c r="Q222" s="488">
        <f t="shared" si="34"/>
        <v>0.29768012498198193</v>
      </c>
      <c r="R222" s="487">
        <f t="shared" si="35"/>
        <v>0.34533952425456571</v>
      </c>
      <c r="S222" s="489">
        <v>0.36606938476562501</v>
      </c>
      <c r="T222" s="487">
        <f t="shared" si="43"/>
        <v>0.38314633656942954</v>
      </c>
      <c r="U222" s="487">
        <v>0</v>
      </c>
      <c r="V222" s="489">
        <f t="shared" si="36"/>
        <v>0.31080557182910917</v>
      </c>
      <c r="W222" s="489">
        <f t="shared" si="37"/>
        <v>0.27627161940365258</v>
      </c>
      <c r="X222" s="489">
        <f t="shared" si="38"/>
        <v>0.24173766697819599</v>
      </c>
      <c r="Y222" s="489">
        <f t="shared" si="39"/>
        <v>0.36260650046729409</v>
      </c>
      <c r="Z222" s="489">
        <f t="shared" si="40"/>
        <v>0.46045269900608765</v>
      </c>
      <c r="AA222" s="487">
        <v>1.0715101703844572</v>
      </c>
      <c r="AB222" s="485">
        <v>0.39137216186523438</v>
      </c>
      <c r="AC222" s="485">
        <v>0.39137216186523438</v>
      </c>
      <c r="AD222" s="489">
        <f t="shared" si="41"/>
        <v>0.40038838958740236</v>
      </c>
      <c r="AE222" s="489">
        <f t="shared" si="42"/>
        <v>0.27675348676438993</v>
      </c>
    </row>
    <row r="223" spans="1:31" x14ac:dyDescent="0.2">
      <c r="A223" s="485">
        <v>0.33668930053710933</v>
      </c>
      <c r="B223" s="485">
        <f t="shared" si="33"/>
        <v>0.32994166834362082</v>
      </c>
      <c r="C223" s="486">
        <v>0.3810698067876907</v>
      </c>
      <c r="D223" s="486">
        <v>0.27881352989955088</v>
      </c>
      <c r="E223" s="487">
        <v>0.21446733154296874</v>
      </c>
      <c r="F223" s="486">
        <v>0.16947596264720058</v>
      </c>
      <c r="G223" s="487">
        <v>0.19595317291259765</v>
      </c>
      <c r="H223" s="487">
        <v>0.22621835403442384</v>
      </c>
      <c r="I223" s="487">
        <v>0.19954780914306638</v>
      </c>
      <c r="J223" s="487">
        <v>0.10976840797424316</v>
      </c>
      <c r="K223" s="487">
        <v>0.17837366943359376</v>
      </c>
      <c r="L223" s="487">
        <v>6.5218897857666019E-2</v>
      </c>
      <c r="M223" s="481">
        <v>0.24865720243423872</v>
      </c>
      <c r="N223" s="481">
        <v>0.24865720243423872</v>
      </c>
      <c r="O223" s="486">
        <v>0.24865720243423872</v>
      </c>
      <c r="P223" s="486">
        <v>0.3434561664736554</v>
      </c>
      <c r="Q223" s="488">
        <f t="shared" si="34"/>
        <v>0.29605668445394706</v>
      </c>
      <c r="R223" s="487">
        <f t="shared" si="35"/>
        <v>0.3434561664736554</v>
      </c>
      <c r="S223" s="489">
        <v>0.36418669433593753</v>
      </c>
      <c r="T223" s="487">
        <f t="shared" si="43"/>
        <v>0.3810698067876907</v>
      </c>
      <c r="U223" s="487">
        <v>0</v>
      </c>
      <c r="V223" s="489">
        <f t="shared" si="36"/>
        <v>0.30911054982628988</v>
      </c>
      <c r="W223" s="489">
        <f t="shared" si="37"/>
        <v>0.27476493317892431</v>
      </c>
      <c r="X223" s="489">
        <f t="shared" si="38"/>
        <v>0.24041931653155876</v>
      </c>
      <c r="Y223" s="489">
        <f t="shared" si="39"/>
        <v>0.36062897479733819</v>
      </c>
      <c r="Z223" s="489">
        <f t="shared" si="40"/>
        <v>0.45794155529820724</v>
      </c>
      <c r="AA223" s="487">
        <v>1.0659993254009046</v>
      </c>
      <c r="AB223" s="485">
        <v>0.38976861572265625</v>
      </c>
      <c r="AC223" s="485">
        <v>0.38976861572265625</v>
      </c>
      <c r="AD223" s="489">
        <f t="shared" si="41"/>
        <v>0.39832919692993168</v>
      </c>
      <c r="AE223" s="489">
        <f t="shared" si="42"/>
        <v>0.27533014692063995</v>
      </c>
    </row>
    <row r="224" spans="1:31" x14ac:dyDescent="0.2">
      <c r="A224" s="485">
        <v>0.33495770772298172</v>
      </c>
      <c r="B224" s="485">
        <f t="shared" si="33"/>
        <v>0.32821097189743853</v>
      </c>
      <c r="C224" s="486">
        <v>0.37907091963995415</v>
      </c>
      <c r="D224" s="486">
        <v>0.27735102415492296</v>
      </c>
      <c r="E224" s="487">
        <v>0.2133643295288086</v>
      </c>
      <c r="F224" s="486">
        <v>0.1685869829443965</v>
      </c>
      <c r="G224" s="487">
        <v>0.19494538589477539</v>
      </c>
      <c r="H224" s="487">
        <v>0.22505490463256836</v>
      </c>
      <c r="I224" s="487">
        <v>0.19852153564453123</v>
      </c>
      <c r="J224" s="487">
        <v>0.10920386726379394</v>
      </c>
      <c r="K224" s="487">
        <v>0.17745628707885744</v>
      </c>
      <c r="L224" s="487">
        <v>6.4883477020263675E-2</v>
      </c>
      <c r="M224" s="481">
        <v>0.24734470593211219</v>
      </c>
      <c r="N224" s="481">
        <v>0.24734470593211219</v>
      </c>
      <c r="O224" s="486">
        <v>0.24734470593211219</v>
      </c>
      <c r="P224" s="486">
        <v>0.34164328909581376</v>
      </c>
      <c r="Q224" s="488">
        <f t="shared" si="34"/>
        <v>0.29449399751396299</v>
      </c>
      <c r="R224" s="487">
        <f t="shared" si="35"/>
        <v>0.34164328909581376</v>
      </c>
      <c r="S224" s="489">
        <v>0.36231367187500002</v>
      </c>
      <c r="T224" s="487">
        <f t="shared" si="43"/>
        <v>0.37907091963995415</v>
      </c>
      <c r="U224" s="487">
        <v>0</v>
      </c>
      <c r="V224" s="489">
        <f t="shared" si="36"/>
        <v>0.30747896018623239</v>
      </c>
      <c r="W224" s="489">
        <f t="shared" si="37"/>
        <v>0.27331463127665101</v>
      </c>
      <c r="X224" s="489">
        <f t="shared" si="38"/>
        <v>0.23915030236706961</v>
      </c>
      <c r="Y224" s="489">
        <f t="shared" si="39"/>
        <v>0.35872545355060448</v>
      </c>
      <c r="Z224" s="489">
        <f t="shared" si="40"/>
        <v>0.45552438546108504</v>
      </c>
      <c r="AA224" s="487">
        <v>1.0605168778268914</v>
      </c>
      <c r="AB224" s="485">
        <v>0.3881788024902344</v>
      </c>
      <c r="AC224" s="485">
        <v>0.3881788024902344</v>
      </c>
      <c r="AD224" s="489">
        <f t="shared" si="41"/>
        <v>0.39628057861328125</v>
      </c>
      <c r="AE224" s="489">
        <f t="shared" si="42"/>
        <v>0.27391411619415795</v>
      </c>
    </row>
    <row r="225" spans="1:31" x14ac:dyDescent="0.2">
      <c r="A225" s="485">
        <v>0.33323501586914062</v>
      </c>
      <c r="B225" s="485">
        <f t="shared" si="33"/>
        <v>0.32648945408829244</v>
      </c>
      <c r="C225" s="486">
        <v>0.37708263346135107</v>
      </c>
      <c r="D225" s="486">
        <v>0.27589627471523387</v>
      </c>
      <c r="E225" s="487">
        <v>0.21226699630737303</v>
      </c>
      <c r="F225" s="486">
        <v>0.16770271788813967</v>
      </c>
      <c r="G225" s="487">
        <v>0.19394277923583986</v>
      </c>
      <c r="H225" s="487">
        <v>0.22389744964599609</v>
      </c>
      <c r="I225" s="487">
        <v>0.19750053131103515</v>
      </c>
      <c r="J225" s="487">
        <v>0.10864222755432129</v>
      </c>
      <c r="K225" s="487">
        <v>0.17654362625122069</v>
      </c>
      <c r="L225" s="487">
        <v>6.454978050231934E-2</v>
      </c>
      <c r="M225" s="481">
        <v>0.24603921379331811</v>
      </c>
      <c r="N225" s="481">
        <v>0.24603921379331811</v>
      </c>
      <c r="O225" s="486">
        <v>0.24603921379331811</v>
      </c>
      <c r="P225" s="486">
        <v>0.33984008644991287</v>
      </c>
      <c r="Q225" s="488">
        <f t="shared" si="34"/>
        <v>0.29293965012161549</v>
      </c>
      <c r="R225" s="487">
        <f t="shared" si="35"/>
        <v>0.33984008644991287</v>
      </c>
      <c r="S225" s="489">
        <v>0.36045029296875003</v>
      </c>
      <c r="T225" s="487">
        <f t="shared" si="43"/>
        <v>0.37708263346135107</v>
      </c>
      <c r="U225" s="487">
        <v>0</v>
      </c>
      <c r="V225" s="489">
        <f t="shared" si="36"/>
        <v>0.30585607780492158</v>
      </c>
      <c r="W225" s="489">
        <f t="shared" si="37"/>
        <v>0.27187206915993029</v>
      </c>
      <c r="X225" s="489">
        <f t="shared" si="38"/>
        <v>0.23788806051493899</v>
      </c>
      <c r="Y225" s="489">
        <f t="shared" si="39"/>
        <v>0.35683209077240852</v>
      </c>
      <c r="Z225" s="489">
        <f t="shared" si="40"/>
        <v>0.45312011526655049</v>
      </c>
      <c r="AA225" s="487">
        <v>1.055062609220806</v>
      </c>
      <c r="AB225" s="485">
        <v>0.3866025695800781</v>
      </c>
      <c r="AC225" s="485">
        <v>0.3866025695800781</v>
      </c>
      <c r="AD225" s="489">
        <f t="shared" si="41"/>
        <v>0.39424250793457033</v>
      </c>
      <c r="AE225" s="489">
        <f t="shared" si="42"/>
        <v>0.27250537612757719</v>
      </c>
    </row>
    <row r="226" spans="1:31" x14ac:dyDescent="0.2">
      <c r="A226" s="485">
        <v>0.33152117411295567</v>
      </c>
      <c r="B226" s="485">
        <f t="shared" si="33"/>
        <v>0.32474842457289255</v>
      </c>
      <c r="C226" s="486">
        <v>0.37507181202016787</v>
      </c>
      <c r="D226" s="486">
        <v>0.27442503712561722</v>
      </c>
      <c r="E226" s="487">
        <v>0.21117530227661133</v>
      </c>
      <c r="F226" s="486">
        <v>0.1668084305597132</v>
      </c>
      <c r="G226" s="487">
        <v>0.19294532333374023</v>
      </c>
      <c r="H226" s="487">
        <v>0.22274594467163086</v>
      </c>
      <c r="I226" s="487">
        <v>0.19648478134155273</v>
      </c>
      <c r="J226" s="487">
        <v>0.10808348144531249</v>
      </c>
      <c r="K226" s="487">
        <v>0.17563565734863279</v>
      </c>
      <c r="L226" s="487">
        <v>6.4217800903320313E-2</v>
      </c>
      <c r="M226" s="481">
        <v>0.24471896881849861</v>
      </c>
      <c r="N226" s="481">
        <v>0.24471896881849861</v>
      </c>
      <c r="O226" s="486">
        <v>0.24471896881849861</v>
      </c>
      <c r="P226" s="486">
        <v>0.33801650654384707</v>
      </c>
      <c r="Q226" s="488">
        <f t="shared" si="34"/>
        <v>0.29136773768117286</v>
      </c>
      <c r="R226" s="487">
        <f t="shared" si="35"/>
        <v>0.33801650654384707</v>
      </c>
      <c r="S226" s="489">
        <v>0.35859648437500002</v>
      </c>
      <c r="T226" s="487">
        <f t="shared" si="43"/>
        <v>0.37507181202016787</v>
      </c>
      <c r="U226" s="487">
        <v>0</v>
      </c>
      <c r="V226" s="489">
        <f t="shared" si="36"/>
        <v>0.3042148558894624</v>
      </c>
      <c r="W226" s="489">
        <f t="shared" si="37"/>
        <v>0.27041320523507767</v>
      </c>
      <c r="X226" s="489">
        <f t="shared" si="38"/>
        <v>0.23661155458069294</v>
      </c>
      <c r="Y226" s="489">
        <f t="shared" si="39"/>
        <v>0.35491733187103947</v>
      </c>
      <c r="Z226" s="489">
        <f t="shared" si="40"/>
        <v>0.45068867539179608</v>
      </c>
      <c r="AA226" s="487">
        <v>1.0496364103618421</v>
      </c>
      <c r="AB226" s="485">
        <v>0.38503970336914062</v>
      </c>
      <c r="AC226" s="485">
        <v>0.38503970336914062</v>
      </c>
      <c r="AD226" s="489">
        <f t="shared" si="41"/>
        <v>0.3922149047851563</v>
      </c>
      <c r="AE226" s="489">
        <f t="shared" si="42"/>
        <v>0.27110387134879715</v>
      </c>
    </row>
    <row r="227" spans="1:31" x14ac:dyDescent="0.2">
      <c r="A227" s="485">
        <v>0.32981615702311196</v>
      </c>
      <c r="B227" s="485">
        <f t="shared" si="33"/>
        <v>0.32301672968905865</v>
      </c>
      <c r="C227" s="486">
        <v>0.37307177171573874</v>
      </c>
      <c r="D227" s="486">
        <v>0.27296168766237855</v>
      </c>
      <c r="E227" s="487">
        <v>0.21008921783447265</v>
      </c>
      <c r="F227" s="486">
        <v>0.16591893800509794</v>
      </c>
      <c r="G227" s="487">
        <v>0.19195300338745117</v>
      </c>
      <c r="H227" s="487">
        <v>0.22160036010742185</v>
      </c>
      <c r="I227" s="487">
        <v>0.19547425613403321</v>
      </c>
      <c r="J227" s="487">
        <v>0.10752760673522949</v>
      </c>
      <c r="K227" s="487">
        <v>0.17473236557006835</v>
      </c>
      <c r="L227" s="487">
        <v>6.3887530822753905E-2</v>
      </c>
      <c r="M227" s="481">
        <v>0.24340584677419455</v>
      </c>
      <c r="N227" s="481">
        <v>0.24340584677419455</v>
      </c>
      <c r="O227" s="486">
        <v>0.24340584677419455</v>
      </c>
      <c r="P227" s="486">
        <v>0.33620276513988356</v>
      </c>
      <c r="Q227" s="488">
        <f t="shared" si="34"/>
        <v>0.28980430595703904</v>
      </c>
      <c r="R227" s="487">
        <f t="shared" si="35"/>
        <v>0.33620276513988356</v>
      </c>
      <c r="S227" s="489">
        <v>0.35675222167968756</v>
      </c>
      <c r="T227" s="487">
        <f t="shared" si="43"/>
        <v>0.37307177171573874</v>
      </c>
      <c r="U227" s="487">
        <v>0</v>
      </c>
      <c r="V227" s="489">
        <f t="shared" si="36"/>
        <v>0.30258248862589521</v>
      </c>
      <c r="W227" s="489">
        <f t="shared" si="37"/>
        <v>0.26896221211190685</v>
      </c>
      <c r="X227" s="489">
        <f t="shared" si="38"/>
        <v>0.23534193559791847</v>
      </c>
      <c r="Y227" s="489">
        <f t="shared" si="39"/>
        <v>0.35301290339687774</v>
      </c>
      <c r="Z227" s="489">
        <f t="shared" si="40"/>
        <v>0.44827035351984473</v>
      </c>
      <c r="AA227" s="487">
        <v>1.0442380628083883</v>
      </c>
      <c r="AB227" s="485">
        <v>0.38349005126953123</v>
      </c>
      <c r="AC227" s="485">
        <v>0.38349005126953123</v>
      </c>
      <c r="AD227" s="489">
        <f t="shared" si="41"/>
        <v>0.39019774246215827</v>
      </c>
      <c r="AE227" s="489">
        <f t="shared" si="42"/>
        <v>0.26970958340045098</v>
      </c>
    </row>
    <row r="228" spans="1:31" x14ac:dyDescent="0.2">
      <c r="A228" s="485">
        <v>0.32811991373697913</v>
      </c>
      <c r="B228" s="485">
        <f t="shared" si="33"/>
        <v>0.32129421873712904</v>
      </c>
      <c r="C228" s="486">
        <v>0.37108233849581002</v>
      </c>
      <c r="D228" s="486">
        <v>0.27150609897844802</v>
      </c>
      <c r="E228" s="487">
        <v>0.20900872817993163</v>
      </c>
      <c r="F228" s="486">
        <v>0.165034162816762</v>
      </c>
      <c r="G228" s="487">
        <v>0.19096578979492188</v>
      </c>
      <c r="H228" s="487">
        <v>0.22046066635131836</v>
      </c>
      <c r="I228" s="487">
        <v>0.19446892608642577</v>
      </c>
      <c r="J228" s="487">
        <v>0.10697458862304687</v>
      </c>
      <c r="K228" s="487">
        <v>0.17383372131347657</v>
      </c>
      <c r="L228" s="487">
        <v>6.3558955459594724E-2</v>
      </c>
      <c r="M228" s="481">
        <v>0.24209973243131894</v>
      </c>
      <c r="N228" s="481">
        <v>0.24209973243131894</v>
      </c>
      <c r="O228" s="486">
        <v>0.24209973243131894</v>
      </c>
      <c r="P228" s="486">
        <v>0.33439870307858471</v>
      </c>
      <c r="Q228" s="488">
        <f t="shared" si="34"/>
        <v>0.28824921775495183</v>
      </c>
      <c r="R228" s="487">
        <f t="shared" si="35"/>
        <v>0.33439870307858471</v>
      </c>
      <c r="S228" s="489">
        <v>0.354917431640625</v>
      </c>
      <c r="T228" s="487">
        <f t="shared" si="43"/>
        <v>0.37108233849581002</v>
      </c>
      <c r="U228" s="487">
        <v>0</v>
      </c>
      <c r="V228" s="489">
        <f t="shared" si="36"/>
        <v>0.30095883277072627</v>
      </c>
      <c r="W228" s="489">
        <f t="shared" si="37"/>
        <v>0.26751896246286777</v>
      </c>
      <c r="X228" s="489">
        <f t="shared" si="38"/>
        <v>0.23407909215500927</v>
      </c>
      <c r="Y228" s="489">
        <f t="shared" si="39"/>
        <v>0.35111863823251399</v>
      </c>
      <c r="Z228" s="489">
        <f t="shared" si="40"/>
        <v>0.44586493743811295</v>
      </c>
      <c r="AA228" s="487">
        <v>1.0388675665604441</v>
      </c>
      <c r="AB228" s="485">
        <v>0.38195343017578126</v>
      </c>
      <c r="AC228" s="485">
        <v>0.38195343017578126</v>
      </c>
      <c r="AD228" s="489">
        <f t="shared" si="41"/>
        <v>0.38819094085693362</v>
      </c>
      <c r="AE228" s="489">
        <f t="shared" si="42"/>
        <v>0.26832245691043805</v>
      </c>
    </row>
    <row r="229" spans="1:31" x14ac:dyDescent="0.2">
      <c r="A229" s="485">
        <v>0.32643239339192703</v>
      </c>
      <c r="B229" s="485">
        <f t="shared" si="33"/>
        <v>0.3195809431284044</v>
      </c>
      <c r="C229" s="486">
        <v>0.36910357173843633</v>
      </c>
      <c r="D229" s="486">
        <v>0.27005831451837248</v>
      </c>
      <c r="E229" s="487">
        <v>0.2079337889099121</v>
      </c>
      <c r="F229" s="486">
        <v>0.16415413140234181</v>
      </c>
      <c r="G229" s="487">
        <v>0.18998365295410155</v>
      </c>
      <c r="H229" s="487">
        <v>0.21932683380126952</v>
      </c>
      <c r="I229" s="487">
        <v>0.19346877639770507</v>
      </c>
      <c r="J229" s="487">
        <v>0.10642441970825195</v>
      </c>
      <c r="K229" s="487">
        <v>0.17293969497680664</v>
      </c>
      <c r="L229" s="487">
        <v>6.3232067413330068E-2</v>
      </c>
      <c r="M229" s="481">
        <v>0.24080066478196374</v>
      </c>
      <c r="N229" s="481">
        <v>0.24080066478196374</v>
      </c>
      <c r="O229" s="486">
        <v>0.24080066478196374</v>
      </c>
      <c r="P229" s="486">
        <v>0.33260437421752759</v>
      </c>
      <c r="Q229" s="488">
        <f t="shared" si="34"/>
        <v>0.28670251949974568</v>
      </c>
      <c r="R229" s="487">
        <f t="shared" si="35"/>
        <v>0.33260437421752759</v>
      </c>
      <c r="S229" s="489">
        <v>0.35309208984375001</v>
      </c>
      <c r="T229" s="487">
        <f t="shared" si="43"/>
        <v>0.36910357173843633</v>
      </c>
      <c r="U229" s="487">
        <v>0</v>
      </c>
      <c r="V229" s="489">
        <f t="shared" si="36"/>
        <v>0.29934393679577481</v>
      </c>
      <c r="W229" s="489">
        <f t="shared" si="37"/>
        <v>0.26608349937402209</v>
      </c>
      <c r="X229" s="489">
        <f t="shared" si="38"/>
        <v>0.23282306195226929</v>
      </c>
      <c r="Y229" s="489">
        <f t="shared" si="39"/>
        <v>0.34923459292840392</v>
      </c>
      <c r="Z229" s="489">
        <f t="shared" si="40"/>
        <v>0.44347249895670343</v>
      </c>
      <c r="AA229" s="487">
        <v>1.0335247031763981</v>
      </c>
      <c r="AB229" s="485">
        <v>0.3804296875</v>
      </c>
      <c r="AC229" s="485">
        <v>0.3804296875</v>
      </c>
      <c r="AD229" s="489">
        <f t="shared" si="41"/>
        <v>0.38619447326660156</v>
      </c>
      <c r="AE229" s="489">
        <f t="shared" si="42"/>
        <v>0.26694247342139166</v>
      </c>
    </row>
    <row r="230" spans="1:31" x14ac:dyDescent="0.2">
      <c r="A230" s="485">
        <v>0.3247535451253255</v>
      </c>
      <c r="B230" s="485">
        <f t="shared" si="33"/>
        <v>0.31784891731282644</v>
      </c>
      <c r="C230" s="486">
        <v>0.36710314922070159</v>
      </c>
      <c r="D230" s="486">
        <v>0.26859468540495129</v>
      </c>
      <c r="E230" s="487">
        <v>0.20686438522338865</v>
      </c>
      <c r="F230" s="486">
        <v>0.16326446886320731</v>
      </c>
      <c r="G230" s="487">
        <v>0.18900656326293944</v>
      </c>
      <c r="H230" s="487">
        <v>0.21819883285522459</v>
      </c>
      <c r="I230" s="487">
        <v>0.19247376266479493</v>
      </c>
      <c r="J230" s="487">
        <v>0.10587707778930663</v>
      </c>
      <c r="K230" s="487">
        <v>0.1720502569580078</v>
      </c>
      <c r="L230" s="487">
        <v>6.2906866683959964E-2</v>
      </c>
      <c r="M230" s="481">
        <v>0.23948742440890078</v>
      </c>
      <c r="N230" s="481">
        <v>0.23948742440890078</v>
      </c>
      <c r="O230" s="486">
        <v>0.23948742440890078</v>
      </c>
      <c r="P230" s="486">
        <v>0.33079046937272449</v>
      </c>
      <c r="Q230" s="488">
        <f t="shared" si="34"/>
        <v>0.28513894689081265</v>
      </c>
      <c r="R230" s="487">
        <f t="shared" si="35"/>
        <v>0.33079046937272449</v>
      </c>
      <c r="S230" s="489">
        <v>0.351276123046875</v>
      </c>
      <c r="T230" s="487">
        <f t="shared" si="43"/>
        <v>0.36710314922070159</v>
      </c>
      <c r="U230" s="487">
        <v>0</v>
      </c>
      <c r="V230" s="489">
        <f t="shared" si="36"/>
        <v>0.29771142243545207</v>
      </c>
      <c r="W230" s="489">
        <f t="shared" si="37"/>
        <v>0.26463237549817958</v>
      </c>
      <c r="X230" s="489">
        <f t="shared" si="38"/>
        <v>0.23155332856090713</v>
      </c>
      <c r="Y230" s="489">
        <f t="shared" si="39"/>
        <v>0.34732999284136079</v>
      </c>
      <c r="Z230" s="489">
        <f t="shared" si="40"/>
        <v>0.44105395916363266</v>
      </c>
      <c r="AA230" s="487">
        <v>1.0282092542146382</v>
      </c>
      <c r="AB230" s="485">
        <v>0.37891867065429685</v>
      </c>
      <c r="AC230" s="485">
        <v>0.37891867065429685</v>
      </c>
      <c r="AD230" s="489">
        <f t="shared" si="41"/>
        <v>0.38420825958251953</v>
      </c>
      <c r="AE230" s="489">
        <f t="shared" si="42"/>
        <v>0.26556957756121119</v>
      </c>
    </row>
    <row r="231" spans="1:31" x14ac:dyDescent="0.2">
      <c r="A231" s="485">
        <v>0.32308334350585938</v>
      </c>
      <c r="B231" s="485">
        <f t="shared" si="33"/>
        <v>0.31615396410821267</v>
      </c>
      <c r="C231" s="486">
        <v>0.36514554412814415</v>
      </c>
      <c r="D231" s="486">
        <v>0.26716238408828119</v>
      </c>
      <c r="E231" s="487">
        <v>0.20580047271728516</v>
      </c>
      <c r="F231" s="486">
        <v>0.16239384883077559</v>
      </c>
      <c r="G231" s="487">
        <v>0.18803450592041016</v>
      </c>
      <c r="H231" s="487">
        <v>0.21707663391113283</v>
      </c>
      <c r="I231" s="487">
        <v>0.19148387008666992</v>
      </c>
      <c r="J231" s="487">
        <v>0.10533254806518555</v>
      </c>
      <c r="K231" s="487">
        <v>0.17116540725708007</v>
      </c>
      <c r="L231" s="487">
        <v>6.258333847045898E-2</v>
      </c>
      <c r="M231" s="481">
        <v>0.2382023362974019</v>
      </c>
      <c r="N231" s="481">
        <v>0.2382023362974019</v>
      </c>
      <c r="O231" s="486">
        <v>0.2382023362974019</v>
      </c>
      <c r="P231" s="486">
        <v>0.32901544965869484</v>
      </c>
      <c r="Q231" s="488">
        <f t="shared" si="34"/>
        <v>0.28360889297804837</v>
      </c>
      <c r="R231" s="487">
        <f t="shared" si="35"/>
        <v>0.32901544965869484</v>
      </c>
      <c r="S231" s="489">
        <v>0.34946950683593753</v>
      </c>
      <c r="T231" s="487">
        <f t="shared" si="43"/>
        <v>0.36514554412814415</v>
      </c>
      <c r="U231" s="487">
        <v>0</v>
      </c>
      <c r="V231" s="489">
        <f t="shared" si="36"/>
        <v>0.29611390469282534</v>
      </c>
      <c r="W231" s="489">
        <f t="shared" si="37"/>
        <v>0.26321235972695589</v>
      </c>
      <c r="X231" s="489">
        <f t="shared" si="38"/>
        <v>0.23031081476108636</v>
      </c>
      <c r="Y231" s="489">
        <f t="shared" si="39"/>
        <v>0.34546622214162959</v>
      </c>
      <c r="Z231" s="489">
        <f t="shared" si="40"/>
        <v>0.4386872662115931</v>
      </c>
      <c r="AA231" s="487">
        <v>1.0229211104543585</v>
      </c>
      <c r="AB231" s="485">
        <v>0.377420166015625</v>
      </c>
      <c r="AC231" s="485">
        <v>0.377420166015625</v>
      </c>
      <c r="AD231" s="489">
        <f t="shared" si="41"/>
        <v>0.38223227310180669</v>
      </c>
      <c r="AE231" s="489">
        <f t="shared" si="42"/>
        <v>0.26420375087252995</v>
      </c>
    </row>
    <row r="232" spans="1:31" x14ac:dyDescent="0.2">
      <c r="A232" s="485">
        <v>0.32142171223958332</v>
      </c>
      <c r="B232" s="485">
        <f t="shared" si="33"/>
        <v>0.31446809849433011</v>
      </c>
      <c r="C232" s="486">
        <v>0.36319843484977565</v>
      </c>
      <c r="D232" s="486">
        <v>0.26573776213888461</v>
      </c>
      <c r="E232" s="487">
        <v>0.20474203659057616</v>
      </c>
      <c r="F232" s="486">
        <v>0.16152789667856371</v>
      </c>
      <c r="G232" s="487">
        <v>0.18706743652343752</v>
      </c>
      <c r="H232" s="487">
        <v>0.21596020736694335</v>
      </c>
      <c r="I232" s="487">
        <v>0.19049906906127928</v>
      </c>
      <c r="J232" s="487">
        <v>0.10479082313537598</v>
      </c>
      <c r="K232" s="487">
        <v>0.17028510147094725</v>
      </c>
      <c r="L232" s="487">
        <v>6.2261467971801765E-2</v>
      </c>
      <c r="M232" s="481">
        <v>0.23692418143957883</v>
      </c>
      <c r="N232" s="481">
        <v>0.23692418143957883</v>
      </c>
      <c r="O232" s="486">
        <v>0.23692418143957883</v>
      </c>
      <c r="P232" s="486">
        <v>0.32725000645684871</v>
      </c>
      <c r="Q232" s="488">
        <f t="shared" si="34"/>
        <v>0.28208709394821374</v>
      </c>
      <c r="R232" s="487">
        <f t="shared" si="35"/>
        <v>0.32725000645684871</v>
      </c>
      <c r="S232" s="489">
        <v>0.34767219238281255</v>
      </c>
      <c r="T232" s="487">
        <f t="shared" si="43"/>
        <v>0.36319843484977565</v>
      </c>
      <c r="U232" s="487">
        <v>0</v>
      </c>
      <c r="V232" s="489">
        <f t="shared" si="36"/>
        <v>0.29452500581116386</v>
      </c>
      <c r="W232" s="489">
        <f t="shared" si="37"/>
        <v>0.26180000516547897</v>
      </c>
      <c r="X232" s="489">
        <f t="shared" si="38"/>
        <v>0.22907500451979407</v>
      </c>
      <c r="Y232" s="489">
        <f t="shared" si="39"/>
        <v>0.34361250677969118</v>
      </c>
      <c r="Z232" s="489">
        <f t="shared" si="40"/>
        <v>0.43633334194246498</v>
      </c>
      <c r="AA232" s="487">
        <v>1.0176601626747532</v>
      </c>
      <c r="AB232" s="485">
        <v>0.37593408203125001</v>
      </c>
      <c r="AC232" s="485">
        <v>0.37593408203125001</v>
      </c>
      <c r="AD232" s="489">
        <f t="shared" si="41"/>
        <v>0.38026646041870121</v>
      </c>
      <c r="AE232" s="489">
        <f t="shared" si="42"/>
        <v>0.26284495644061417</v>
      </c>
    </row>
    <row r="233" spans="1:31" x14ac:dyDescent="0.2">
      <c r="A233" s="485">
        <v>0.31976862589518229</v>
      </c>
      <c r="B233" s="485">
        <f t="shared" si="33"/>
        <v>0.31279117375978027</v>
      </c>
      <c r="C233" s="486">
        <v>0.36126165193963145</v>
      </c>
      <c r="D233" s="486">
        <v>0.2643206955799291</v>
      </c>
      <c r="E233" s="487">
        <v>0.20368904724121092</v>
      </c>
      <c r="F233" s="486">
        <v>0.16066653704762812</v>
      </c>
      <c r="G233" s="487">
        <v>0.18610534027099609</v>
      </c>
      <c r="H233" s="487">
        <v>0.21484952362060544</v>
      </c>
      <c r="I233" s="487">
        <v>0.18951932998657225</v>
      </c>
      <c r="J233" s="487">
        <v>0.10425188079833984</v>
      </c>
      <c r="K233" s="487">
        <v>0.16940932479858398</v>
      </c>
      <c r="L233" s="487">
        <v>6.1941255187988285E-2</v>
      </c>
      <c r="M233" s="481">
        <v>0.23565284767478478</v>
      </c>
      <c r="N233" s="481">
        <v>0.23565284767478478</v>
      </c>
      <c r="O233" s="486">
        <v>0.23565284767478478</v>
      </c>
      <c r="P233" s="486">
        <v>0.32549398484601216</v>
      </c>
      <c r="Q233" s="488">
        <f t="shared" si="34"/>
        <v>0.28057341626039844</v>
      </c>
      <c r="R233" s="487">
        <f t="shared" si="35"/>
        <v>0.32549398484601216</v>
      </c>
      <c r="S233" s="489">
        <v>0.34588410644531253</v>
      </c>
      <c r="T233" s="487">
        <f t="shared" si="43"/>
        <v>0.36126165193963145</v>
      </c>
      <c r="U233" s="487">
        <v>0</v>
      </c>
      <c r="V233" s="489">
        <f t="shared" si="36"/>
        <v>0.29294458636141096</v>
      </c>
      <c r="W233" s="489">
        <f t="shared" si="37"/>
        <v>0.26039518787680976</v>
      </c>
      <c r="X233" s="489">
        <f t="shared" si="38"/>
        <v>0.22784578939220851</v>
      </c>
      <c r="Y233" s="489">
        <f t="shared" si="39"/>
        <v>0.34176868408831279</v>
      </c>
      <c r="Z233" s="489">
        <f t="shared" si="40"/>
        <v>0.43399197979468285</v>
      </c>
      <c r="AA233" s="487">
        <v>1.0124263016550163</v>
      </c>
      <c r="AB233" s="485">
        <v>0.37446023559570313</v>
      </c>
      <c r="AC233" s="485">
        <v>0.37446023559570313</v>
      </c>
      <c r="AD233" s="489">
        <f t="shared" si="41"/>
        <v>0.37831074142456056</v>
      </c>
      <c r="AE233" s="489">
        <f t="shared" si="42"/>
        <v>0.26149313889336329</v>
      </c>
    </row>
    <row r="234" spans="1:31" x14ac:dyDescent="0.2">
      <c r="A234" s="485">
        <v>0.31812405904134111</v>
      </c>
      <c r="B234" s="485">
        <f t="shared" si="33"/>
        <v>0.31112323995526503</v>
      </c>
      <c r="C234" s="486">
        <v>0.3593352532043273</v>
      </c>
      <c r="D234" s="486">
        <v>0.26291122670620282</v>
      </c>
      <c r="E234" s="487">
        <v>0.20264147506713867</v>
      </c>
      <c r="F234" s="486">
        <v>0.15980979564672795</v>
      </c>
      <c r="G234" s="487">
        <v>0.18514820236206056</v>
      </c>
      <c r="H234" s="487">
        <v>0.21374455307006837</v>
      </c>
      <c r="I234" s="487">
        <v>0.18854462326049806</v>
      </c>
      <c r="J234" s="487">
        <v>0.10371571365356444</v>
      </c>
      <c r="K234" s="487">
        <v>0.16853804763793945</v>
      </c>
      <c r="L234" s="487">
        <v>6.1622689018249514E-2</v>
      </c>
      <c r="M234" s="481">
        <v>0.23438837295678988</v>
      </c>
      <c r="N234" s="481">
        <v>0.23438837295678988</v>
      </c>
      <c r="O234" s="486">
        <v>0.23438837295678988</v>
      </c>
      <c r="P234" s="486">
        <v>0.32374743724958671</v>
      </c>
      <c r="Q234" s="488">
        <f t="shared" si="34"/>
        <v>0.2790679051031883</v>
      </c>
      <c r="R234" s="487">
        <f t="shared" si="35"/>
        <v>0.32374743724958671</v>
      </c>
      <c r="S234" s="489">
        <v>0.34410522460937498</v>
      </c>
      <c r="T234" s="487">
        <f t="shared" si="43"/>
        <v>0.3593352532043273</v>
      </c>
      <c r="U234" s="487">
        <v>0</v>
      </c>
      <c r="V234" s="489">
        <f t="shared" si="36"/>
        <v>0.29137269352462802</v>
      </c>
      <c r="W234" s="489">
        <f t="shared" si="37"/>
        <v>0.25899794979966939</v>
      </c>
      <c r="X234" s="489">
        <f t="shared" si="38"/>
        <v>0.22662320607471068</v>
      </c>
      <c r="Y234" s="489">
        <f t="shared" si="39"/>
        <v>0.33993480911206603</v>
      </c>
      <c r="Z234" s="489">
        <f t="shared" si="40"/>
        <v>0.43166324966611563</v>
      </c>
      <c r="AA234" s="487">
        <v>1.0072194181743421</v>
      </c>
      <c r="AB234" s="485">
        <v>0.37299844360351564</v>
      </c>
      <c r="AC234" s="485">
        <v>0.37299844360351564</v>
      </c>
      <c r="AD234" s="489">
        <f t="shared" si="41"/>
        <v>0.37636508941650387</v>
      </c>
      <c r="AE234" s="489">
        <f t="shared" si="42"/>
        <v>0.26014827977341054</v>
      </c>
    </row>
    <row r="235" spans="1:31" x14ac:dyDescent="0.2">
      <c r="A235" s="485">
        <v>0.31648793538411457</v>
      </c>
      <c r="B235" s="485">
        <f t="shared" si="33"/>
        <v>0.3094370521677402</v>
      </c>
      <c r="C235" s="486">
        <v>0.35738777182792031</v>
      </c>
      <c r="D235" s="486">
        <v>0.26148633250756015</v>
      </c>
      <c r="E235" s="487">
        <v>0.20159929046630859</v>
      </c>
      <c r="F235" s="486">
        <v>0.15894367800863354</v>
      </c>
      <c r="G235" s="487">
        <v>0.18419597839355467</v>
      </c>
      <c r="H235" s="487">
        <v>0.21264526611328124</v>
      </c>
      <c r="I235" s="487">
        <v>0.18757493408203124</v>
      </c>
      <c r="J235" s="487">
        <v>0.10318229949951171</v>
      </c>
      <c r="K235" s="487">
        <v>0.16767125518798826</v>
      </c>
      <c r="L235" s="487">
        <v>6.1305762062072749E-2</v>
      </c>
      <c r="M235" s="481">
        <v>0.23311010292118975</v>
      </c>
      <c r="N235" s="481">
        <v>0.23311010292118975</v>
      </c>
      <c r="O235" s="486">
        <v>0.23311010292118975</v>
      </c>
      <c r="P235" s="486">
        <v>0.32198183495917443</v>
      </c>
      <c r="Q235" s="488">
        <f t="shared" si="34"/>
        <v>0.27754596894018208</v>
      </c>
      <c r="R235" s="487">
        <f t="shared" si="35"/>
        <v>0.32198183495917443</v>
      </c>
      <c r="S235" s="489">
        <v>0.34233549804687502</v>
      </c>
      <c r="T235" s="487">
        <f t="shared" si="43"/>
        <v>0.35738777182792031</v>
      </c>
      <c r="U235" s="487">
        <v>0</v>
      </c>
      <c r="V235" s="489">
        <f t="shared" si="36"/>
        <v>0.28978365146325702</v>
      </c>
      <c r="W235" s="489">
        <f t="shared" si="37"/>
        <v>0.25758546796733955</v>
      </c>
      <c r="X235" s="489">
        <f t="shared" si="38"/>
        <v>0.22538728447142209</v>
      </c>
      <c r="Y235" s="489">
        <f t="shared" si="39"/>
        <v>0.33808092670713313</v>
      </c>
      <c r="Z235" s="489">
        <f t="shared" si="40"/>
        <v>0.4293091132788992</v>
      </c>
      <c r="AA235" s="487">
        <v>1.0020392937911184</v>
      </c>
      <c r="AB235" s="485">
        <v>0.37154861450195314</v>
      </c>
      <c r="AC235" s="485">
        <v>0.37154861450195314</v>
      </c>
      <c r="AD235" s="489">
        <f t="shared" si="41"/>
        <v>0.37442945098876956</v>
      </c>
      <c r="AE235" s="489">
        <f t="shared" si="42"/>
        <v>0.25881034216602222</v>
      </c>
    </row>
    <row r="236" spans="1:31" x14ac:dyDescent="0.2">
      <c r="A236" s="485">
        <v>0.3148602294921875</v>
      </c>
      <c r="B236" s="485">
        <f t="shared" si="33"/>
        <v>0.30784087109232317</v>
      </c>
      <c r="C236" s="486">
        <v>0.35554424470671459</v>
      </c>
      <c r="D236" s="486">
        <v>0.26013749747793175</v>
      </c>
      <c r="E236" s="487">
        <v>0.20056246383666992</v>
      </c>
      <c r="F236" s="486">
        <v>0.15812379270686613</v>
      </c>
      <c r="G236" s="487">
        <v>0.18324865356445313</v>
      </c>
      <c r="H236" s="487">
        <v>0.21155163314819336</v>
      </c>
      <c r="I236" s="487">
        <v>0.18661023284912109</v>
      </c>
      <c r="J236" s="487">
        <v>0.10265163093566894</v>
      </c>
      <c r="K236" s="487">
        <v>0.1668089178466797</v>
      </c>
      <c r="L236" s="487">
        <v>6.0990466918945309E-2</v>
      </c>
      <c r="M236" s="481">
        <v>0.23190010542100331</v>
      </c>
      <c r="N236" s="481">
        <v>0.23190010542100331</v>
      </c>
      <c r="O236" s="486">
        <v>0.23190010542100331</v>
      </c>
      <c r="P236" s="486">
        <v>0.32031053367053941</v>
      </c>
      <c r="Q236" s="488">
        <f t="shared" si="34"/>
        <v>0.27610531954577133</v>
      </c>
      <c r="R236" s="487">
        <f t="shared" si="35"/>
        <v>0.32031053367053941</v>
      </c>
      <c r="S236" s="489">
        <v>0.34057485351562505</v>
      </c>
      <c r="T236" s="487">
        <f t="shared" si="43"/>
        <v>0.35554424470671459</v>
      </c>
      <c r="U236" s="487">
        <v>0</v>
      </c>
      <c r="V236" s="489">
        <f t="shared" si="36"/>
        <v>0.28827948030348549</v>
      </c>
      <c r="W236" s="489">
        <f t="shared" si="37"/>
        <v>0.25624842693643152</v>
      </c>
      <c r="X236" s="489">
        <f t="shared" si="38"/>
        <v>0.22421737356937757</v>
      </c>
      <c r="Y236" s="489">
        <f t="shared" si="39"/>
        <v>0.33632606035406643</v>
      </c>
      <c r="Z236" s="489">
        <f t="shared" si="40"/>
        <v>0.4270807115607192</v>
      </c>
      <c r="AA236" s="487">
        <v>0.99688581928453945</v>
      </c>
      <c r="AB236" s="485">
        <v>0.37011056518554686</v>
      </c>
      <c r="AC236" s="485">
        <v>0.37011056518554686</v>
      </c>
      <c r="AD236" s="489">
        <f t="shared" si="41"/>
        <v>0.37250374603271491</v>
      </c>
      <c r="AE236" s="489">
        <f t="shared" si="42"/>
        <v>0.25747927069909787</v>
      </c>
    </row>
    <row r="237" spans="1:31" x14ac:dyDescent="0.2">
      <c r="A237" s="485">
        <v>0.31324089050292964</v>
      </c>
      <c r="B237" s="485">
        <f t="shared" si="33"/>
        <v>0.30625306248017187</v>
      </c>
      <c r="C237" s="486">
        <v>0.3537103874552619</v>
      </c>
      <c r="D237" s="486">
        <v>0.25879573750508184</v>
      </c>
      <c r="E237" s="487">
        <v>0.19953096557617189</v>
      </c>
      <c r="F237" s="486">
        <v>0.15730820795700784</v>
      </c>
      <c r="G237" s="487">
        <v>0.18230619827270508</v>
      </c>
      <c r="H237" s="487">
        <v>0.21046362457275392</v>
      </c>
      <c r="I237" s="487">
        <v>0.18565048995971681</v>
      </c>
      <c r="J237" s="487">
        <v>0.10212369316101073</v>
      </c>
      <c r="K237" s="487">
        <v>0.16595102081298826</v>
      </c>
      <c r="L237" s="487">
        <v>6.0676792488098139E-2</v>
      </c>
      <c r="M237" s="481">
        <v>0.23069649450826099</v>
      </c>
      <c r="N237" s="481">
        <v>0.23069649450826099</v>
      </c>
      <c r="O237" s="486">
        <v>0.23069649450826099</v>
      </c>
      <c r="P237" s="486">
        <v>0.31864805381486078</v>
      </c>
      <c r="Q237" s="488">
        <f t="shared" si="34"/>
        <v>0.27467227416156087</v>
      </c>
      <c r="R237" s="487">
        <f t="shared" si="35"/>
        <v>0.31864805381486078</v>
      </c>
      <c r="S237" s="489">
        <v>0.33882326660156248</v>
      </c>
      <c r="T237" s="487">
        <f t="shared" si="43"/>
        <v>0.3537103874552619</v>
      </c>
      <c r="U237" s="487">
        <v>0</v>
      </c>
      <c r="V237" s="489">
        <f t="shared" si="36"/>
        <v>0.28678324843337472</v>
      </c>
      <c r="W237" s="489">
        <f t="shared" si="37"/>
        <v>0.25491844305188865</v>
      </c>
      <c r="X237" s="489">
        <f t="shared" si="38"/>
        <v>0.22305363767040254</v>
      </c>
      <c r="Y237" s="489">
        <f t="shared" si="39"/>
        <v>0.33458045650560386</v>
      </c>
      <c r="Z237" s="489">
        <f t="shared" si="40"/>
        <v>0.42486407175314767</v>
      </c>
      <c r="AA237" s="487">
        <v>0.99175877621299346</v>
      </c>
      <c r="AB237" s="485">
        <v>0.36868414306640623</v>
      </c>
      <c r="AC237" s="485">
        <v>0.36868414306640623</v>
      </c>
      <c r="AD237" s="489">
        <f t="shared" si="41"/>
        <v>0.37058794784545895</v>
      </c>
      <c r="AE237" s="489">
        <f t="shared" si="42"/>
        <v>0.25615504691527047</v>
      </c>
    </row>
    <row r="238" spans="1:31" x14ac:dyDescent="0.2">
      <c r="A238" s="485">
        <v>0.31162989298502602</v>
      </c>
      <c r="B238" s="485">
        <f t="shared" si="33"/>
        <v>0.30461994504166678</v>
      </c>
      <c r="C238" s="486">
        <v>0.35182420026988165</v>
      </c>
      <c r="D238" s="486">
        <v>0.25741568981345186</v>
      </c>
      <c r="E238" s="487">
        <v>0.19850478088378906</v>
      </c>
      <c r="F238" s="486">
        <v>0.15646935013284743</v>
      </c>
      <c r="G238" s="487">
        <v>0.18136859771728514</v>
      </c>
      <c r="H238" s="487">
        <v>0.20938121078491209</v>
      </c>
      <c r="I238" s="487">
        <v>0.18469569061279298</v>
      </c>
      <c r="J238" s="487">
        <v>0.10159847137451172</v>
      </c>
      <c r="K238" s="487">
        <v>0.16509753448486328</v>
      </c>
      <c r="L238" s="487">
        <v>6.0364731369018557E-2</v>
      </c>
      <c r="M238" s="481">
        <v>0.22945857847492965</v>
      </c>
      <c r="N238" s="481">
        <v>0.22945857847492965</v>
      </c>
      <c r="O238" s="486">
        <v>0.22945857847492965</v>
      </c>
      <c r="P238" s="486">
        <v>0.31693819023133268</v>
      </c>
      <c r="Q238" s="488">
        <f t="shared" si="34"/>
        <v>0.27319838435313115</v>
      </c>
      <c r="R238" s="487">
        <f t="shared" si="35"/>
        <v>0.31693819023133268</v>
      </c>
      <c r="S238" s="489">
        <v>0.33708068847656258</v>
      </c>
      <c r="T238" s="487">
        <f t="shared" si="43"/>
        <v>0.35182420026988165</v>
      </c>
      <c r="U238" s="487">
        <v>0</v>
      </c>
      <c r="V238" s="489">
        <f t="shared" si="36"/>
        <v>0.2852443712081994</v>
      </c>
      <c r="W238" s="489">
        <f t="shared" si="37"/>
        <v>0.25355055218506617</v>
      </c>
      <c r="X238" s="489">
        <f t="shared" si="38"/>
        <v>0.22185673316193286</v>
      </c>
      <c r="Y238" s="489">
        <f t="shared" si="39"/>
        <v>0.33278509974289933</v>
      </c>
      <c r="Z238" s="489">
        <f t="shared" si="40"/>
        <v>0.42258425364177693</v>
      </c>
      <c r="AA238" s="487">
        <v>0.98665816457648026</v>
      </c>
      <c r="AB238" s="485">
        <v>0.36726919555664062</v>
      </c>
      <c r="AC238" s="485">
        <v>0.36726919555664062</v>
      </c>
      <c r="AD238" s="489">
        <f t="shared" si="41"/>
        <v>0.36868200302124032</v>
      </c>
      <c r="AE238" s="489">
        <f t="shared" si="42"/>
        <v>0.25483763389980663</v>
      </c>
    </row>
    <row r="239" spans="1:31" x14ac:dyDescent="0.2">
      <c r="A239" s="485">
        <v>0.31002718607584634</v>
      </c>
      <c r="B239" s="485">
        <f t="shared" si="33"/>
        <v>0.30299558365781654</v>
      </c>
      <c r="C239" s="486">
        <v>0.34994812598740405</v>
      </c>
      <c r="D239" s="486">
        <v>0.25604304132822903</v>
      </c>
      <c r="E239" s="487">
        <v>0.1974838653564453</v>
      </c>
      <c r="F239" s="486">
        <v>0.15563498989396957</v>
      </c>
      <c r="G239" s="487">
        <v>0.18043582229614258</v>
      </c>
      <c r="H239" s="487">
        <v>0.20830436218261719</v>
      </c>
      <c r="I239" s="487">
        <v>0.18374580520629882</v>
      </c>
      <c r="J239" s="487">
        <v>0.10107595077514649</v>
      </c>
      <c r="K239" s="487">
        <v>0.1642484292602539</v>
      </c>
      <c r="L239" s="487">
        <v>6.0054276161193847E-2</v>
      </c>
      <c r="M239" s="481">
        <v>0.22822734119444904</v>
      </c>
      <c r="N239" s="481">
        <v>0.22822734119444904</v>
      </c>
      <c r="O239" s="486">
        <v>0.22822734119444904</v>
      </c>
      <c r="P239" s="486">
        <v>0.31523755163235578</v>
      </c>
      <c r="Q239" s="488">
        <f t="shared" si="34"/>
        <v>0.27173244641340244</v>
      </c>
      <c r="R239" s="487">
        <f t="shared" si="35"/>
        <v>0.31523755163235578</v>
      </c>
      <c r="S239" s="489">
        <v>0.33534707031250005</v>
      </c>
      <c r="T239" s="487">
        <f t="shared" si="43"/>
        <v>0.34994812598740405</v>
      </c>
      <c r="U239" s="487">
        <v>0</v>
      </c>
      <c r="V239" s="489">
        <f t="shared" si="36"/>
        <v>0.28371379646912021</v>
      </c>
      <c r="W239" s="489">
        <f t="shared" si="37"/>
        <v>0.25219004130588463</v>
      </c>
      <c r="X239" s="489">
        <f t="shared" si="38"/>
        <v>0.22066628614264902</v>
      </c>
      <c r="Y239" s="489">
        <f t="shared" si="39"/>
        <v>0.33099942921397357</v>
      </c>
      <c r="Z239" s="489">
        <f t="shared" si="40"/>
        <v>0.42031673550980769</v>
      </c>
      <c r="AA239" s="487">
        <v>0.98158376593338814</v>
      </c>
      <c r="AB239" s="485">
        <v>0.36586563110351561</v>
      </c>
      <c r="AC239" s="485">
        <v>0.36586563110351561</v>
      </c>
      <c r="AD239" s="489">
        <f t="shared" si="41"/>
        <v>0.36678585815429693</v>
      </c>
      <c r="AE239" s="489">
        <f t="shared" si="42"/>
        <v>0.25352699473797241</v>
      </c>
    </row>
    <row r="240" spans="1:31" x14ac:dyDescent="0.2">
      <c r="A240" s="485">
        <v>0.30843271891276036</v>
      </c>
      <c r="B240" s="485">
        <f t="shared" si="33"/>
        <v>0.30137983696958986</v>
      </c>
      <c r="C240" s="486">
        <v>0.34808200134364081</v>
      </c>
      <c r="D240" s="486">
        <v>0.25467767259553892</v>
      </c>
      <c r="E240" s="487">
        <v>0.19646820419311525</v>
      </c>
      <c r="F240" s="486">
        <v>0.1548050546306973</v>
      </c>
      <c r="G240" s="487">
        <v>0.17950784240722656</v>
      </c>
      <c r="H240" s="487">
        <v>0.20723304916381838</v>
      </c>
      <c r="I240" s="487">
        <v>0.18280080413818359</v>
      </c>
      <c r="J240" s="487">
        <v>0.10055611656188965</v>
      </c>
      <c r="K240" s="487">
        <v>0.16340369033813476</v>
      </c>
      <c r="L240" s="487">
        <v>5.9745415763854975E-2</v>
      </c>
      <c r="M240" s="481">
        <v>0.22700267462328411</v>
      </c>
      <c r="N240" s="481">
        <v>0.22700267462328411</v>
      </c>
      <c r="O240" s="486">
        <v>0.22700267462328411</v>
      </c>
      <c r="P240" s="486">
        <v>0.31354598878348966</v>
      </c>
      <c r="Q240" s="488">
        <f t="shared" si="34"/>
        <v>0.27027433170338688</v>
      </c>
      <c r="R240" s="487">
        <f t="shared" si="35"/>
        <v>0.31354598878348966</v>
      </c>
      <c r="S240" s="489">
        <v>0.33362238769531255</v>
      </c>
      <c r="T240" s="487">
        <f t="shared" si="43"/>
        <v>0.34808200134364081</v>
      </c>
      <c r="U240" s="487">
        <v>0</v>
      </c>
      <c r="V240" s="489">
        <f t="shared" si="36"/>
        <v>0.2821913899051407</v>
      </c>
      <c r="W240" s="489">
        <f t="shared" si="37"/>
        <v>0.25083679102679174</v>
      </c>
      <c r="X240" s="489">
        <f t="shared" si="38"/>
        <v>0.21948219214844275</v>
      </c>
      <c r="Y240" s="489">
        <f t="shared" si="39"/>
        <v>0.32922328822266417</v>
      </c>
      <c r="Z240" s="489">
        <f t="shared" si="40"/>
        <v>0.41806131837798621</v>
      </c>
      <c r="AA240" s="487">
        <v>0.97653547106291116</v>
      </c>
      <c r="AB240" s="485">
        <v>0.36447329711914062</v>
      </c>
      <c r="AC240" s="485">
        <v>0.36447329711914062</v>
      </c>
      <c r="AD240" s="489">
        <f t="shared" si="41"/>
        <v>0.36489948654174809</v>
      </c>
      <c r="AE240" s="489">
        <f t="shared" si="42"/>
        <v>0.25222311097240113</v>
      </c>
    </row>
    <row r="241" spans="1:31" x14ac:dyDescent="0.2">
      <c r="A241" s="485">
        <v>0.30684644063313798</v>
      </c>
      <c r="B241" s="485">
        <f t="shared" si="33"/>
        <v>0.29977275320172458</v>
      </c>
      <c r="C241" s="486">
        <v>0.34622588203629029</v>
      </c>
      <c r="D241" s="486">
        <v>0.25331962436715888</v>
      </c>
      <c r="E241" s="487">
        <v>0.19545776779174806</v>
      </c>
      <c r="F241" s="486">
        <v>0.15397956911387561</v>
      </c>
      <c r="G241" s="487">
        <v>0.17858462844848633</v>
      </c>
      <c r="H241" s="487">
        <v>0.20616724212646484</v>
      </c>
      <c r="I241" s="487">
        <v>0.18186065780639649</v>
      </c>
      <c r="J241" s="487">
        <v>0.10003895393371583</v>
      </c>
      <c r="K241" s="487">
        <v>0.16256330291748045</v>
      </c>
      <c r="L241" s="487">
        <v>5.9438142776489254E-2</v>
      </c>
      <c r="M241" s="481">
        <v>0.22578461532202543</v>
      </c>
      <c r="N241" s="481">
        <v>0.22578461532202543</v>
      </c>
      <c r="O241" s="486">
        <v>0.22578461532202543</v>
      </c>
      <c r="P241" s="486">
        <v>0.31186355218381567</v>
      </c>
      <c r="Q241" s="488">
        <f t="shared" si="34"/>
        <v>0.26882408375292055</v>
      </c>
      <c r="R241" s="487">
        <f t="shared" si="35"/>
        <v>0.31186355218381567</v>
      </c>
      <c r="S241" s="489">
        <v>0.33190656738281255</v>
      </c>
      <c r="T241" s="487">
        <f t="shared" si="43"/>
        <v>0.34622588203629029</v>
      </c>
      <c r="U241" s="487">
        <v>0</v>
      </c>
      <c r="V241" s="489">
        <f t="shared" si="36"/>
        <v>0.28067719696543414</v>
      </c>
      <c r="W241" s="489">
        <f t="shared" si="37"/>
        <v>0.24949084174705255</v>
      </c>
      <c r="X241" s="489">
        <f t="shared" si="38"/>
        <v>0.21830448652867096</v>
      </c>
      <c r="Y241" s="489">
        <f t="shared" si="39"/>
        <v>0.32745672979300655</v>
      </c>
      <c r="Z241" s="489">
        <f t="shared" si="40"/>
        <v>0.41581806957842093</v>
      </c>
      <c r="AA241" s="487">
        <v>0.97151317074424337</v>
      </c>
      <c r="AB241" s="485">
        <v>0.3630920104980469</v>
      </c>
      <c r="AC241" s="485">
        <v>0.3630920104980469</v>
      </c>
      <c r="AD241" s="489">
        <f t="shared" si="41"/>
        <v>0.36302280807495124</v>
      </c>
      <c r="AE241" s="489">
        <f t="shared" si="42"/>
        <v>0.25092592723099216</v>
      </c>
    </row>
    <row r="242" spans="1:31" x14ac:dyDescent="0.2">
      <c r="A242" s="485">
        <v>0.30526832580566404</v>
      </c>
      <c r="B242" s="485">
        <f t="shared" si="33"/>
        <v>0.29814808139786286</v>
      </c>
      <c r="C242" s="486">
        <v>0.34434944923076116</v>
      </c>
      <c r="D242" s="486">
        <v>0.25194671356496456</v>
      </c>
      <c r="E242" s="487">
        <v>0.19445252655029296</v>
      </c>
      <c r="F242" s="486">
        <v>0.15314504942641829</v>
      </c>
      <c r="G242" s="487">
        <v>0.17766616561889648</v>
      </c>
      <c r="H242" s="487">
        <v>0.20510692626953125</v>
      </c>
      <c r="I242" s="487">
        <v>0.18092535140991212</v>
      </c>
      <c r="J242" s="487">
        <v>9.9524455490112296E-2</v>
      </c>
      <c r="K242" s="487">
        <v>0.16172723739624023</v>
      </c>
      <c r="L242" s="487">
        <v>5.9132449798583987E-2</v>
      </c>
      <c r="M242" s="481">
        <v>0.22455326709162979</v>
      </c>
      <c r="N242" s="481">
        <v>0.22455326709162979</v>
      </c>
      <c r="O242" s="486">
        <v>0.22455326709162979</v>
      </c>
      <c r="P242" s="486">
        <v>0.31016276033597989</v>
      </c>
      <c r="Q242" s="488">
        <f t="shared" si="34"/>
        <v>0.26735801371380485</v>
      </c>
      <c r="R242" s="487">
        <f t="shared" si="35"/>
        <v>0.31016276033597989</v>
      </c>
      <c r="S242" s="489">
        <v>0.33019956054687505</v>
      </c>
      <c r="T242" s="487">
        <f t="shared" si="43"/>
        <v>0.34434944923076116</v>
      </c>
      <c r="U242" s="487">
        <v>0</v>
      </c>
      <c r="V242" s="489">
        <f t="shared" si="36"/>
        <v>0.27914648430238193</v>
      </c>
      <c r="W242" s="489">
        <f t="shared" si="37"/>
        <v>0.24813020826878393</v>
      </c>
      <c r="X242" s="489">
        <f t="shared" si="38"/>
        <v>0.21711393223518591</v>
      </c>
      <c r="Y242" s="489">
        <f t="shared" si="39"/>
        <v>0.32567089835277896</v>
      </c>
      <c r="Z242" s="489">
        <f t="shared" si="40"/>
        <v>0.41355034711463984</v>
      </c>
      <c r="AA242" s="487">
        <v>0.96651664653577307</v>
      </c>
      <c r="AB242" s="485">
        <v>0.36172167968750002</v>
      </c>
      <c r="AC242" s="485">
        <v>0.36172167968750002</v>
      </c>
      <c r="AD242" s="489">
        <f t="shared" si="41"/>
        <v>0.36115576934814458</v>
      </c>
      <c r="AE242" s="489">
        <f t="shared" si="42"/>
        <v>0.24963540659901196</v>
      </c>
    </row>
    <row r="243" spans="1:31" x14ac:dyDescent="0.2">
      <c r="A243" s="485">
        <v>0.30369832356770832</v>
      </c>
      <c r="B243" s="485">
        <f t="shared" si="33"/>
        <v>0.29655818437921921</v>
      </c>
      <c r="C243" s="486">
        <v>0.34251317995095654</v>
      </c>
      <c r="D243" s="486">
        <v>0.25060318880748195</v>
      </c>
      <c r="E243" s="487">
        <v>0.19345245086669921</v>
      </c>
      <c r="F243" s="486">
        <v>0.15232839195754747</v>
      </c>
      <c r="G243" s="487">
        <v>0.17675242431640625</v>
      </c>
      <c r="H243" s="487">
        <v>0.2040520571899414</v>
      </c>
      <c r="I243" s="487">
        <v>0.17999485534667967</v>
      </c>
      <c r="J243" s="487">
        <v>9.9012599029541015E-2</v>
      </c>
      <c r="K243" s="487">
        <v>0.16089547897338866</v>
      </c>
      <c r="L243" s="487">
        <v>5.8828329429626465E-2</v>
      </c>
      <c r="M243" s="481">
        <v>0.22334831558050164</v>
      </c>
      <c r="N243" s="481">
        <v>0.22334831558050164</v>
      </c>
      <c r="O243" s="486">
        <v>0.22334831558050164</v>
      </c>
      <c r="P243" s="486">
        <v>0.30849842878737677</v>
      </c>
      <c r="Q243" s="488">
        <f t="shared" si="34"/>
        <v>0.26592337218393919</v>
      </c>
      <c r="R243" s="487">
        <f t="shared" si="35"/>
        <v>0.30849842878737677</v>
      </c>
      <c r="S243" s="489">
        <v>0.32850134277343757</v>
      </c>
      <c r="T243" s="487">
        <f t="shared" si="43"/>
        <v>0.34251317995095654</v>
      </c>
      <c r="U243" s="487">
        <v>0</v>
      </c>
      <c r="V243" s="489">
        <f t="shared" si="36"/>
        <v>0.27764858590863911</v>
      </c>
      <c r="W243" s="489">
        <f t="shared" si="37"/>
        <v>0.24679874302990143</v>
      </c>
      <c r="X243" s="489">
        <f t="shared" si="38"/>
        <v>0.21594890015116372</v>
      </c>
      <c r="Y243" s="489">
        <f t="shared" si="39"/>
        <v>0.32392335022674562</v>
      </c>
      <c r="Z243" s="489">
        <f t="shared" si="40"/>
        <v>0.41133123838316904</v>
      </c>
      <c r="AA243" s="487">
        <v>0.96154578921669409</v>
      </c>
      <c r="AB243" s="485">
        <v>0.3603621826171875</v>
      </c>
      <c r="AC243" s="485">
        <v>0.3603621826171875</v>
      </c>
      <c r="AD243" s="489">
        <f t="shared" si="41"/>
        <v>0.35929834365844732</v>
      </c>
      <c r="AE243" s="489">
        <f t="shared" si="42"/>
        <v>0.24835153061909357</v>
      </c>
    </row>
    <row r="244" spans="1:31" x14ac:dyDescent="0.2">
      <c r="A244" s="485">
        <v>0.3021364084879557</v>
      </c>
      <c r="B244" s="485">
        <f t="shared" si="33"/>
        <v>0.29497681168642181</v>
      </c>
      <c r="C244" s="486">
        <v>0.34068675593628484</v>
      </c>
      <c r="D244" s="486">
        <v>0.24926686743655876</v>
      </c>
      <c r="E244" s="487">
        <v>0.19245752593994142</v>
      </c>
      <c r="F244" s="486">
        <v>0.15151611304545587</v>
      </c>
      <c r="G244" s="487">
        <v>0.17584338973999022</v>
      </c>
      <c r="H244" s="487">
        <v>0.20300262008666992</v>
      </c>
      <c r="I244" s="487">
        <v>0.17906914001464844</v>
      </c>
      <c r="J244" s="487">
        <v>9.8503377151489255E-2</v>
      </c>
      <c r="K244" s="487">
        <v>0.16006799804687502</v>
      </c>
      <c r="L244" s="487">
        <v>5.8525774269104006E-2</v>
      </c>
      <c r="M244" s="481">
        <v>0.22214986497341185</v>
      </c>
      <c r="N244" s="481">
        <v>0.22214986497341185</v>
      </c>
      <c r="O244" s="486">
        <v>0.22214986497341185</v>
      </c>
      <c r="P244" s="486">
        <v>0.30684307657079279</v>
      </c>
      <c r="Q244" s="488">
        <f t="shared" si="34"/>
        <v>0.26449647077210231</v>
      </c>
      <c r="R244" s="487">
        <f t="shared" si="35"/>
        <v>0.30684307657079279</v>
      </c>
      <c r="S244" s="489">
        <v>0.326811865234375</v>
      </c>
      <c r="T244" s="487">
        <f t="shared" si="43"/>
        <v>0.34068675593628484</v>
      </c>
      <c r="U244" s="487">
        <v>0</v>
      </c>
      <c r="V244" s="489">
        <f t="shared" si="36"/>
        <v>0.27615876891371355</v>
      </c>
      <c r="W244" s="489">
        <f t="shared" si="37"/>
        <v>0.24547446125663425</v>
      </c>
      <c r="X244" s="489">
        <f t="shared" si="38"/>
        <v>0.21479015359955494</v>
      </c>
      <c r="Y244" s="489">
        <f t="shared" si="39"/>
        <v>0.3221852303993325</v>
      </c>
      <c r="Z244" s="489">
        <f t="shared" si="40"/>
        <v>0.40912410209439037</v>
      </c>
      <c r="AA244" s="487">
        <v>0.95660059878700654</v>
      </c>
      <c r="AB244" s="485">
        <v>0.35901336669921874</v>
      </c>
      <c r="AC244" s="485">
        <v>0.35901336669921874</v>
      </c>
      <c r="AD244" s="489">
        <f t="shared" si="41"/>
        <v>0.35745047760009763</v>
      </c>
      <c r="AE244" s="489">
        <f t="shared" si="42"/>
        <v>0.24707426237650332</v>
      </c>
    </row>
    <row r="245" spans="1:31" x14ac:dyDescent="0.2">
      <c r="A245" s="485">
        <v>0.30058252970377602</v>
      </c>
      <c r="B245" s="485">
        <f t="shared" si="33"/>
        <v>0.29340382570150314</v>
      </c>
      <c r="C245" s="486">
        <v>0.33887001824334079</v>
      </c>
      <c r="D245" s="486">
        <v>0.24793763315966555</v>
      </c>
      <c r="E245" s="487">
        <v>0.19146770736694338</v>
      </c>
      <c r="F245" s="486">
        <v>0.15070814200208041</v>
      </c>
      <c r="G245" s="487">
        <v>0.17493903228759766</v>
      </c>
      <c r="H245" s="487">
        <v>0.20195857055664063</v>
      </c>
      <c r="I245" s="487">
        <v>0.17814819061279297</v>
      </c>
      <c r="J245" s="487">
        <v>9.7996775054931637E-2</v>
      </c>
      <c r="K245" s="487">
        <v>0.15924476501464843</v>
      </c>
      <c r="L245" s="487">
        <v>5.8224776916503899E-2</v>
      </c>
      <c r="M245" s="481">
        <v>0.22095781010392118</v>
      </c>
      <c r="N245" s="481">
        <v>0.22095781010392118</v>
      </c>
      <c r="O245" s="486">
        <v>0.22095781010392118</v>
      </c>
      <c r="P245" s="486">
        <v>0.30519655842575821</v>
      </c>
      <c r="Q245" s="488">
        <f t="shared" si="34"/>
        <v>0.26307718426483973</v>
      </c>
      <c r="R245" s="487">
        <f t="shared" si="35"/>
        <v>0.30519655842575821</v>
      </c>
      <c r="S245" s="489">
        <v>0.32513107910156253</v>
      </c>
      <c r="T245" s="487">
        <f t="shared" si="43"/>
        <v>0.33887001824334079</v>
      </c>
      <c r="U245" s="487">
        <v>0</v>
      </c>
      <c r="V245" s="489">
        <f t="shared" si="36"/>
        <v>0.27467690258318239</v>
      </c>
      <c r="W245" s="489">
        <f t="shared" si="37"/>
        <v>0.24415724674060657</v>
      </c>
      <c r="X245" s="489">
        <f t="shared" si="38"/>
        <v>0.21363759089803075</v>
      </c>
      <c r="Y245" s="489">
        <f t="shared" si="39"/>
        <v>0.3204563863470461</v>
      </c>
      <c r="Z245" s="489">
        <f t="shared" si="40"/>
        <v>0.40692874456767764</v>
      </c>
      <c r="AA245" s="487">
        <v>0.95168074758429277</v>
      </c>
      <c r="AB245" s="485">
        <v>0.35767510986328127</v>
      </c>
      <c r="AC245" s="485">
        <v>0.35767510986328127</v>
      </c>
      <c r="AD245" s="489">
        <f t="shared" si="41"/>
        <v>0.35561211776733404</v>
      </c>
      <c r="AE245" s="489">
        <f t="shared" si="42"/>
        <v>0.24580356495650763</v>
      </c>
    </row>
    <row r="246" spans="1:31" x14ac:dyDescent="0.2">
      <c r="A246" s="485">
        <v>0.29903663635253902</v>
      </c>
      <c r="B246" s="485">
        <f t="shared" si="33"/>
        <v>0.2918392733729343</v>
      </c>
      <c r="C246" s="486">
        <v>0.33706302109578423</v>
      </c>
      <c r="D246" s="486">
        <v>0.24661552565008438</v>
      </c>
      <c r="E246" s="487">
        <v>0.19048298034667968</v>
      </c>
      <c r="F246" s="486">
        <v>0.14990450294270591</v>
      </c>
      <c r="G246" s="487">
        <v>0.17403932235717773</v>
      </c>
      <c r="H246" s="487">
        <v>0.2009198937988281</v>
      </c>
      <c r="I246" s="487">
        <v>0.1772319775390625</v>
      </c>
      <c r="J246" s="487">
        <v>9.749277793884277E-2</v>
      </c>
      <c r="K246" s="487">
        <v>0.15842576507568357</v>
      </c>
      <c r="L246" s="487">
        <v>5.7925326271057127E-2</v>
      </c>
      <c r="M246" s="481">
        <v>0.21977218655904684</v>
      </c>
      <c r="N246" s="481">
        <v>0.21977218655904684</v>
      </c>
      <c r="O246" s="486">
        <v>0.21977218655904684</v>
      </c>
      <c r="P246" s="486">
        <v>0.30355892350661218</v>
      </c>
      <c r="Q246" s="488">
        <f t="shared" si="34"/>
        <v>0.26166555503282951</v>
      </c>
      <c r="R246" s="487">
        <f t="shared" si="35"/>
        <v>0.30355892350661218</v>
      </c>
      <c r="S246" s="489">
        <v>0.3234589355468751</v>
      </c>
      <c r="T246" s="487">
        <f t="shared" si="43"/>
        <v>0.33706302109578423</v>
      </c>
      <c r="U246" s="487">
        <v>0</v>
      </c>
      <c r="V246" s="489">
        <f t="shared" si="36"/>
        <v>0.27320303115595096</v>
      </c>
      <c r="W246" s="489">
        <f t="shared" si="37"/>
        <v>0.24284713880528974</v>
      </c>
      <c r="X246" s="489">
        <f t="shared" si="38"/>
        <v>0.21249124645462852</v>
      </c>
      <c r="Y246" s="489">
        <f t="shared" si="39"/>
        <v>0.31873686968194276</v>
      </c>
      <c r="Z246" s="489">
        <f t="shared" si="40"/>
        <v>0.40474523134214951</v>
      </c>
      <c r="AA246" s="487">
        <v>0.94678623560855268</v>
      </c>
      <c r="AB246" s="485">
        <v>0.35634725952148438</v>
      </c>
      <c r="AC246" s="485">
        <v>0.35634725952148438</v>
      </c>
      <c r="AD246" s="489">
        <f t="shared" si="41"/>
        <v>0.35378321075439467</v>
      </c>
      <c r="AE246" s="489">
        <f t="shared" si="42"/>
        <v>0.24453940144437281</v>
      </c>
    </row>
    <row r="247" spans="1:31" x14ac:dyDescent="0.2">
      <c r="A247" s="485">
        <v>0.29749867757161458</v>
      </c>
      <c r="B247" s="485">
        <f t="shared" si="33"/>
        <v>0.29025759847538468</v>
      </c>
      <c r="C247" s="486">
        <v>0.3352362480463662</v>
      </c>
      <c r="D247" s="486">
        <v>0.24527894890440319</v>
      </c>
      <c r="E247" s="487">
        <v>0.189503330078125</v>
      </c>
      <c r="F247" s="486">
        <v>0.14909206880183842</v>
      </c>
      <c r="G247" s="487">
        <v>0.17314423034667967</v>
      </c>
      <c r="H247" s="487">
        <v>0.19988656021118165</v>
      </c>
      <c r="I247" s="487">
        <v>0.17632047119140623</v>
      </c>
      <c r="J247" s="487">
        <v>9.6991371002197263E-2</v>
      </c>
      <c r="K247" s="487">
        <v>0.15761098342895508</v>
      </c>
      <c r="L247" s="487">
        <v>5.7627414932250973E-2</v>
      </c>
      <c r="M247" s="481">
        <v>0.21857362795653226</v>
      </c>
      <c r="N247" s="481">
        <v>0.21857362795653226</v>
      </c>
      <c r="O247" s="486">
        <v>0.21857362795653226</v>
      </c>
      <c r="P247" s="486">
        <v>0.30190342212204013</v>
      </c>
      <c r="Q247" s="488">
        <f t="shared" si="34"/>
        <v>0.26023852503928618</v>
      </c>
      <c r="R247" s="487">
        <f t="shared" si="35"/>
        <v>0.30190342212204013</v>
      </c>
      <c r="S247" s="489">
        <v>0.32179538574218752</v>
      </c>
      <c r="T247" s="487">
        <f t="shared" si="43"/>
        <v>0.3352362480463662</v>
      </c>
      <c r="U247" s="487">
        <v>0</v>
      </c>
      <c r="V247" s="489">
        <f t="shared" si="36"/>
        <v>0.27171307990983612</v>
      </c>
      <c r="W247" s="489">
        <f t="shared" si="37"/>
        <v>0.24152273769763211</v>
      </c>
      <c r="X247" s="489">
        <f t="shared" si="38"/>
        <v>0.21133239548542809</v>
      </c>
      <c r="Y247" s="489">
        <f t="shared" si="39"/>
        <v>0.31699859322814217</v>
      </c>
      <c r="Z247" s="489">
        <f t="shared" si="40"/>
        <v>0.40253789616272018</v>
      </c>
      <c r="AA247" s="487">
        <v>0.94191695363898031</v>
      </c>
      <c r="AB247" s="485">
        <v>0.35502975463867187</v>
      </c>
      <c r="AC247" s="485">
        <v>0.35502975463867187</v>
      </c>
      <c r="AD247" s="489">
        <f t="shared" si="41"/>
        <v>0.35196370315551762</v>
      </c>
      <c r="AE247" s="489">
        <f t="shared" si="42"/>
        <v>0.24328173492536503</v>
      </c>
    </row>
    <row r="248" spans="1:31" x14ac:dyDescent="0.2">
      <c r="A248" s="485">
        <v>0.29596862792968748</v>
      </c>
      <c r="B248" s="485">
        <f t="shared" si="33"/>
        <v>0.28876035151534302</v>
      </c>
      <c r="C248" s="486">
        <v>0.33350698598425427</v>
      </c>
      <c r="D248" s="486">
        <v>0.24401371704643179</v>
      </c>
      <c r="E248" s="487">
        <v>0.1885287121582031</v>
      </c>
      <c r="F248" s="486">
        <v>0.14832300143563543</v>
      </c>
      <c r="G248" s="487">
        <v>0.1722537414550781</v>
      </c>
      <c r="H248" s="487">
        <v>0.19885854019165039</v>
      </c>
      <c r="I248" s="487">
        <v>0.1754136567687988</v>
      </c>
      <c r="J248" s="487">
        <v>9.6492539443969724E-2</v>
      </c>
      <c r="K248" s="487">
        <v>0.15680039047241212</v>
      </c>
      <c r="L248" s="487">
        <v>5.7331035499572754E-2</v>
      </c>
      <c r="M248" s="481">
        <v>0.21743908449350821</v>
      </c>
      <c r="N248" s="481">
        <v>0.21743908449350821</v>
      </c>
      <c r="O248" s="486">
        <v>0.21743908449350821</v>
      </c>
      <c r="P248" s="486">
        <v>0.30033634123842479</v>
      </c>
      <c r="Q248" s="488">
        <f t="shared" si="34"/>
        <v>0.25888771286596651</v>
      </c>
      <c r="R248" s="487">
        <f t="shared" si="35"/>
        <v>0.30033634123842479</v>
      </c>
      <c r="S248" s="489">
        <v>0.32014038085937507</v>
      </c>
      <c r="T248" s="487">
        <f t="shared" si="43"/>
        <v>0.33350698598425427</v>
      </c>
      <c r="U248" s="487">
        <v>0</v>
      </c>
      <c r="V248" s="489">
        <f t="shared" si="36"/>
        <v>0.27030270711458232</v>
      </c>
      <c r="W248" s="489">
        <f t="shared" si="37"/>
        <v>0.24026907299073985</v>
      </c>
      <c r="X248" s="489">
        <f t="shared" si="38"/>
        <v>0.21023543886689733</v>
      </c>
      <c r="Y248" s="489">
        <f t="shared" si="39"/>
        <v>0.31535315830034605</v>
      </c>
      <c r="Z248" s="489">
        <f t="shared" si="40"/>
        <v>0.40044845498456638</v>
      </c>
      <c r="AA248" s="487">
        <v>0.93707268323396387</v>
      </c>
      <c r="AB248" s="485">
        <v>0.353722412109375</v>
      </c>
      <c r="AC248" s="485">
        <v>0.353722412109375</v>
      </c>
      <c r="AD248" s="489">
        <f t="shared" si="41"/>
        <v>0.3501535415649415</v>
      </c>
      <c r="AE248" s="489">
        <f t="shared" si="42"/>
        <v>0.24203052848475079</v>
      </c>
    </row>
    <row r="249" spans="1:31" x14ac:dyDescent="0.2">
      <c r="A249" s="485">
        <v>0.29444646199544267</v>
      </c>
      <c r="B249" s="485">
        <f t="shared" si="33"/>
        <v>0.28727095807854236</v>
      </c>
      <c r="C249" s="486">
        <v>0.33178679443633069</v>
      </c>
      <c r="D249" s="486">
        <v>0.242755121720754</v>
      </c>
      <c r="E249" s="487">
        <v>0.18755911178588866</v>
      </c>
      <c r="F249" s="486">
        <v>0.14755796806555699</v>
      </c>
      <c r="G249" s="487">
        <v>0.17136784088134766</v>
      </c>
      <c r="H249" s="487">
        <v>0.19783580413818358</v>
      </c>
      <c r="I249" s="487">
        <v>0.17451150466918944</v>
      </c>
      <c r="J249" s="487">
        <v>9.5996275863647451E-2</v>
      </c>
      <c r="K249" s="487">
        <v>0.1559939714050293</v>
      </c>
      <c r="L249" s="487">
        <v>5.7036180572509761E-2</v>
      </c>
      <c r="M249" s="481">
        <v>0.21631052935776152</v>
      </c>
      <c r="N249" s="481">
        <v>0.21631052935776152</v>
      </c>
      <c r="O249" s="486">
        <v>0.21631052935776152</v>
      </c>
      <c r="P249" s="486">
        <v>0.29877753169346416</v>
      </c>
      <c r="Q249" s="488">
        <f t="shared" si="34"/>
        <v>0.25754403052561281</v>
      </c>
      <c r="R249" s="487">
        <f t="shared" si="35"/>
        <v>0.29877753169346416</v>
      </c>
      <c r="S249" s="489">
        <v>0.31849389648437504</v>
      </c>
      <c r="T249" s="487">
        <f t="shared" si="43"/>
        <v>0.33178679443633069</v>
      </c>
      <c r="U249" s="487">
        <v>0</v>
      </c>
      <c r="V249" s="489">
        <f t="shared" si="36"/>
        <v>0.26889977852411773</v>
      </c>
      <c r="W249" s="489">
        <f t="shared" si="37"/>
        <v>0.23902202535477135</v>
      </c>
      <c r="X249" s="489">
        <f t="shared" si="38"/>
        <v>0.20914427218542489</v>
      </c>
      <c r="Y249" s="489">
        <f t="shared" si="39"/>
        <v>0.31371640827813735</v>
      </c>
      <c r="Z249" s="489">
        <f t="shared" si="40"/>
        <v>0.39837004225795219</v>
      </c>
      <c r="AA249" s="487">
        <v>0.93225331517269738</v>
      </c>
      <c r="AB249" s="485">
        <v>0.35242514038085937</v>
      </c>
      <c r="AC249" s="485">
        <v>0.35242514038085937</v>
      </c>
      <c r="AD249" s="489">
        <f t="shared" si="41"/>
        <v>0.34835269927978518</v>
      </c>
      <c r="AE249" s="489">
        <f t="shared" si="42"/>
        <v>0.24078576366516313</v>
      </c>
    </row>
    <row r="250" spans="1:31" x14ac:dyDescent="0.2">
      <c r="A250" s="485">
        <v>0.29293212890624998</v>
      </c>
      <c r="B250" s="485">
        <f t="shared" si="33"/>
        <v>0.2857390641362752</v>
      </c>
      <c r="C250" s="486">
        <v>0.33001751645598476</v>
      </c>
      <c r="D250" s="486">
        <v>0.24146061181656567</v>
      </c>
      <c r="E250" s="487">
        <v>0.18659449935913083</v>
      </c>
      <c r="F250" s="486">
        <v>0.14677110412732663</v>
      </c>
      <c r="G250" s="487">
        <v>0.17048649902343749</v>
      </c>
      <c r="H250" s="487">
        <v>0.19681833724975584</v>
      </c>
      <c r="I250" s="487">
        <v>0.17361398529052732</v>
      </c>
      <c r="J250" s="487">
        <v>9.550256546020508E-2</v>
      </c>
      <c r="K250" s="487">
        <v>0.15519169662475588</v>
      </c>
      <c r="L250" s="487">
        <v>5.6742842750549319E-2</v>
      </c>
      <c r="M250" s="481">
        <v>0.21514980832885666</v>
      </c>
      <c r="N250" s="481">
        <v>0.21514980832885666</v>
      </c>
      <c r="O250" s="486">
        <v>0.21514980832885666</v>
      </c>
      <c r="P250" s="486">
        <v>0.29717429321482625</v>
      </c>
      <c r="Q250" s="488">
        <f t="shared" si="34"/>
        <v>0.25616205077184145</v>
      </c>
      <c r="R250" s="487">
        <f t="shared" si="35"/>
        <v>0.29717429321482625</v>
      </c>
      <c r="S250" s="489">
        <v>0.31685588378906249</v>
      </c>
      <c r="T250" s="487">
        <f t="shared" si="43"/>
        <v>0.33001751645598476</v>
      </c>
      <c r="U250" s="487">
        <v>0</v>
      </c>
      <c r="V250" s="489">
        <f t="shared" si="36"/>
        <v>0.26745686389334361</v>
      </c>
      <c r="W250" s="489">
        <f t="shared" si="37"/>
        <v>0.237739434571861</v>
      </c>
      <c r="X250" s="489">
        <f t="shared" si="38"/>
        <v>0.20802200525037837</v>
      </c>
      <c r="Y250" s="489">
        <f t="shared" si="39"/>
        <v>0.31203300787556754</v>
      </c>
      <c r="Z250" s="489">
        <f t="shared" si="40"/>
        <v>0.39623239095310164</v>
      </c>
      <c r="AA250" s="487">
        <v>0.92745874023437502</v>
      </c>
      <c r="AB250" s="485">
        <v>0.3511378479003906</v>
      </c>
      <c r="AC250" s="485">
        <v>0.3511378479003906</v>
      </c>
      <c r="AD250" s="489">
        <f t="shared" si="41"/>
        <v>0.34656112289428709</v>
      </c>
      <c r="AE250" s="489">
        <f t="shared" si="42"/>
        <v>0.23954740355186843</v>
      </c>
    </row>
    <row r="251" spans="1:31" x14ac:dyDescent="0.2">
      <c r="A251" s="485">
        <v>0.29142557779947914</v>
      </c>
      <c r="B251" s="485">
        <f t="shared" si="33"/>
        <v>0.28421538353296816</v>
      </c>
      <c r="C251" s="486">
        <v>0.32825772456300178</v>
      </c>
      <c r="D251" s="486">
        <v>0.24017304250293448</v>
      </c>
      <c r="E251" s="487">
        <v>0.1856348452758789</v>
      </c>
      <c r="F251" s="486">
        <v>0.14598845900611873</v>
      </c>
      <c r="G251" s="487">
        <v>0.16960968627929687</v>
      </c>
      <c r="H251" s="487">
        <v>0.195806095123291</v>
      </c>
      <c r="I251" s="487">
        <v>0.17272108383178711</v>
      </c>
      <c r="J251" s="487">
        <v>9.5011393432617178E-2</v>
      </c>
      <c r="K251" s="487">
        <v>0.15439353652954099</v>
      </c>
      <c r="L251" s="487">
        <v>5.6451014633178712E-2</v>
      </c>
      <c r="M251" s="481">
        <v>0.21399534957354072</v>
      </c>
      <c r="N251" s="481">
        <v>0.21399534957354072</v>
      </c>
      <c r="O251" s="486">
        <v>0.21399534957354072</v>
      </c>
      <c r="P251" s="486">
        <v>0.29557970446142934</v>
      </c>
      <c r="Q251" s="488">
        <f t="shared" si="34"/>
        <v>0.25478752701748503</v>
      </c>
      <c r="R251" s="487">
        <f t="shared" si="35"/>
        <v>0.29557970446142934</v>
      </c>
      <c r="S251" s="489">
        <v>0.31522629394531254</v>
      </c>
      <c r="T251" s="487">
        <f t="shared" si="43"/>
        <v>0.32825772456300178</v>
      </c>
      <c r="U251" s="487">
        <v>0</v>
      </c>
      <c r="V251" s="489">
        <f t="shared" si="36"/>
        <v>0.26602173401528639</v>
      </c>
      <c r="W251" s="489">
        <f t="shared" si="37"/>
        <v>0.23646376356914348</v>
      </c>
      <c r="X251" s="489">
        <f t="shared" si="38"/>
        <v>0.20690579312300053</v>
      </c>
      <c r="Y251" s="489">
        <f t="shared" si="39"/>
        <v>0.31035868968450081</v>
      </c>
      <c r="Z251" s="489">
        <f t="shared" si="40"/>
        <v>0.39410627261523912</v>
      </c>
      <c r="AA251" s="487">
        <v>0.92268884919819083</v>
      </c>
      <c r="AB251" s="485">
        <v>0.3498603515625</v>
      </c>
      <c r="AC251" s="485">
        <v>0.3498603515625</v>
      </c>
      <c r="AD251" s="489">
        <f t="shared" si="41"/>
        <v>0.34477875900268562</v>
      </c>
      <c r="AE251" s="489">
        <f t="shared" si="42"/>
        <v>0.23831541123013308</v>
      </c>
    </row>
    <row r="252" spans="1:31" x14ac:dyDescent="0.2">
      <c r="A252" s="485">
        <v>0.2899267832438151</v>
      </c>
      <c r="B252" s="485">
        <f t="shared" si="33"/>
        <v>0.28269978367127147</v>
      </c>
      <c r="C252" s="486">
        <v>0.32650726561259519</v>
      </c>
      <c r="D252" s="486">
        <v>0.2388923017299478</v>
      </c>
      <c r="E252" s="487">
        <v>0.18468011993408204</v>
      </c>
      <c r="F252" s="486">
        <v>0.14520996459273203</v>
      </c>
      <c r="G252" s="487">
        <v>0.16873738784790038</v>
      </c>
      <c r="H252" s="487">
        <v>0.19479906295776367</v>
      </c>
      <c r="I252" s="487">
        <v>0.17183277069091796</v>
      </c>
      <c r="J252" s="487">
        <v>9.4522744979858395E-2</v>
      </c>
      <c r="K252" s="487">
        <v>0.15359949111938476</v>
      </c>
      <c r="L252" s="487">
        <v>5.6160685119628906E-2</v>
      </c>
      <c r="M252" s="481">
        <v>0.21284705178574767</v>
      </c>
      <c r="N252" s="481">
        <v>0.21284705178574767</v>
      </c>
      <c r="O252" s="486">
        <v>0.21284705178574767</v>
      </c>
      <c r="P252" s="486">
        <v>0.29399362550491948</v>
      </c>
      <c r="Q252" s="488">
        <f t="shared" si="34"/>
        <v>0.25342033864533359</v>
      </c>
      <c r="R252" s="487">
        <f t="shared" si="35"/>
        <v>0.29399362550491948</v>
      </c>
      <c r="S252" s="489">
        <v>0.31360507812500005</v>
      </c>
      <c r="T252" s="487">
        <f t="shared" si="43"/>
        <v>0.32650726561259519</v>
      </c>
      <c r="U252" s="487">
        <v>0</v>
      </c>
      <c r="V252" s="489">
        <f t="shared" si="36"/>
        <v>0.26459426295442756</v>
      </c>
      <c r="W252" s="489">
        <f t="shared" si="37"/>
        <v>0.23519490040393559</v>
      </c>
      <c r="X252" s="489">
        <f t="shared" si="38"/>
        <v>0.20579553785344362</v>
      </c>
      <c r="Y252" s="489">
        <f t="shared" si="39"/>
        <v>0.30869330678016549</v>
      </c>
      <c r="Z252" s="489">
        <f t="shared" si="40"/>
        <v>0.39199150067322597</v>
      </c>
      <c r="AA252" s="487">
        <v>0.91794342362253289</v>
      </c>
      <c r="AB252" s="485">
        <v>0.3485926208496094</v>
      </c>
      <c r="AC252" s="485">
        <v>0.3485926208496094</v>
      </c>
      <c r="AD252" s="489">
        <f t="shared" si="41"/>
        <v>0.3430055541992188</v>
      </c>
      <c r="AE252" s="489">
        <f t="shared" si="42"/>
        <v>0.23708974978522329</v>
      </c>
    </row>
    <row r="253" spans="1:31" x14ac:dyDescent="0.2">
      <c r="A253" s="485">
        <v>0.28843569437662758</v>
      </c>
      <c r="B253" s="485">
        <f t="shared" si="33"/>
        <v>0.28119230978686899</v>
      </c>
      <c r="C253" s="486">
        <v>0.32476619185022182</v>
      </c>
      <c r="D253" s="486">
        <v>0.23761842772351613</v>
      </c>
      <c r="E253" s="487">
        <v>0.18373030853271485</v>
      </c>
      <c r="F253" s="486">
        <v>0.14443564412267085</v>
      </c>
      <c r="G253" s="487">
        <v>0.16786957412719727</v>
      </c>
      <c r="H253" s="487">
        <v>0.19379721115112303</v>
      </c>
      <c r="I253" s="487">
        <v>0.17094903106689452</v>
      </c>
      <c r="J253" s="487">
        <v>9.4036612701416014E-2</v>
      </c>
      <c r="K253" s="487">
        <v>0.15280953079223633</v>
      </c>
      <c r="L253" s="487">
        <v>5.587185050964355E-2</v>
      </c>
      <c r="M253" s="481">
        <v>0.21170494924619224</v>
      </c>
      <c r="N253" s="481">
        <v>0.21170494924619224</v>
      </c>
      <c r="O253" s="486">
        <v>0.21170494924619224</v>
      </c>
      <c r="P253" s="486">
        <v>0.29241610369531384</v>
      </c>
      <c r="Q253" s="488">
        <f t="shared" si="34"/>
        <v>0.25206052647075305</v>
      </c>
      <c r="R253" s="487">
        <f t="shared" si="35"/>
        <v>0.29241610369531384</v>
      </c>
      <c r="S253" s="489">
        <v>0.31199221191406251</v>
      </c>
      <c r="T253" s="487">
        <f t="shared" si="43"/>
        <v>0.32476619185022182</v>
      </c>
      <c r="U253" s="487">
        <v>0</v>
      </c>
      <c r="V253" s="489">
        <f t="shared" si="36"/>
        <v>0.26317449332578247</v>
      </c>
      <c r="W253" s="489">
        <f t="shared" si="37"/>
        <v>0.23393288295625109</v>
      </c>
      <c r="X253" s="489">
        <f t="shared" si="38"/>
        <v>0.20469127258671968</v>
      </c>
      <c r="Y253" s="489">
        <f t="shared" si="39"/>
        <v>0.30703690888007956</v>
      </c>
      <c r="Z253" s="489">
        <f t="shared" si="40"/>
        <v>0.38988813826041846</v>
      </c>
      <c r="AA253" s="487">
        <v>0.91322240889699835</v>
      </c>
      <c r="AB253" s="485">
        <v>0.34733447265625</v>
      </c>
      <c r="AC253" s="485">
        <v>0.34733447265625</v>
      </c>
      <c r="AD253" s="489">
        <f t="shared" si="41"/>
        <v>0.34124148178100588</v>
      </c>
      <c r="AE253" s="489">
        <f t="shared" si="42"/>
        <v>0.23587040075977223</v>
      </c>
    </row>
    <row r="254" spans="1:31" x14ac:dyDescent="0.2">
      <c r="A254" s="485">
        <v>0.28695226033528642</v>
      </c>
      <c r="B254" s="485">
        <f t="shared" si="33"/>
        <v>0.27966833800392965</v>
      </c>
      <c r="C254" s="486">
        <v>0.32300606365607765</v>
      </c>
      <c r="D254" s="486">
        <v>0.2363306123517816</v>
      </c>
      <c r="E254" s="487">
        <v>0.18278538146972656</v>
      </c>
      <c r="F254" s="486">
        <v>0.14365284943578738</v>
      </c>
      <c r="G254" s="487">
        <v>0.16700621551513672</v>
      </c>
      <c r="H254" s="487">
        <v>0.19280051010131835</v>
      </c>
      <c r="I254" s="487">
        <v>0.17006983535766601</v>
      </c>
      <c r="J254" s="487">
        <v>9.3552981796264645E-2</v>
      </c>
      <c r="K254" s="487">
        <v>0.15202362594604493</v>
      </c>
      <c r="L254" s="487">
        <v>5.5584499702453612E-2</v>
      </c>
      <c r="M254" s="481">
        <v>0.210550386459669</v>
      </c>
      <c r="N254" s="481">
        <v>0.210550386459669</v>
      </c>
      <c r="O254" s="486">
        <v>0.210550386459669</v>
      </c>
      <c r="P254" s="486">
        <v>0.29082137124947871</v>
      </c>
      <c r="Q254" s="488">
        <f t="shared" si="34"/>
        <v>0.25068587885457383</v>
      </c>
      <c r="R254" s="487">
        <f t="shared" si="35"/>
        <v>0.29082137124947871</v>
      </c>
      <c r="S254" s="489">
        <v>0.31038762207031256</v>
      </c>
      <c r="T254" s="487">
        <f t="shared" si="43"/>
        <v>0.32300606365607765</v>
      </c>
      <c r="U254" s="487">
        <v>0</v>
      </c>
      <c r="V254" s="489">
        <f t="shared" si="36"/>
        <v>0.26173923412453087</v>
      </c>
      <c r="W254" s="489">
        <f t="shared" si="37"/>
        <v>0.23265709699958298</v>
      </c>
      <c r="X254" s="489">
        <f t="shared" si="38"/>
        <v>0.20357495987463509</v>
      </c>
      <c r="Y254" s="489">
        <f t="shared" si="39"/>
        <v>0.30536243981195271</v>
      </c>
      <c r="Z254" s="489">
        <f t="shared" si="40"/>
        <v>0.38776182833263828</v>
      </c>
      <c r="AA254" s="487">
        <v>0.90852569580078124</v>
      </c>
      <c r="AB254" s="485">
        <v>0.34608581542968753</v>
      </c>
      <c r="AC254" s="485">
        <v>0.34608581542968753</v>
      </c>
      <c r="AD254" s="489">
        <f t="shared" si="41"/>
        <v>0.33948646163940438</v>
      </c>
      <c r="AE254" s="489">
        <f t="shared" si="42"/>
        <v>0.23465730878167948</v>
      </c>
    </row>
    <row r="255" spans="1:31" x14ac:dyDescent="0.2">
      <c r="A255" s="485">
        <v>0.28547645568847652</v>
      </c>
      <c r="B255" s="485">
        <f t="shared" si="33"/>
        <v>0.2781769856037507</v>
      </c>
      <c r="C255" s="486">
        <v>0.32128360958156932</v>
      </c>
      <c r="D255" s="486">
        <v>0.23507036162593203</v>
      </c>
      <c r="E255" s="487">
        <v>0.1818453091430664</v>
      </c>
      <c r="F255" s="486">
        <v>0.14288680983571084</v>
      </c>
      <c r="G255" s="487">
        <v>0.16614729721069335</v>
      </c>
      <c r="H255" s="487">
        <v>0.19180893020629883</v>
      </c>
      <c r="I255" s="487">
        <v>0.16919516876220703</v>
      </c>
      <c r="J255" s="487">
        <v>9.3071837463378909E-2</v>
      </c>
      <c r="K255" s="487">
        <v>0.15124176177978516</v>
      </c>
      <c r="L255" s="487">
        <v>5.5298628997802739E-2</v>
      </c>
      <c r="M255" s="481">
        <v>0.20942057432369293</v>
      </c>
      <c r="N255" s="481">
        <v>0.20942057432369293</v>
      </c>
      <c r="O255" s="486">
        <v>0.20942057432369293</v>
      </c>
      <c r="P255" s="486">
        <v>0.28926082548101129</v>
      </c>
      <c r="Q255" s="488">
        <f t="shared" si="34"/>
        <v>0.24934069990235211</v>
      </c>
      <c r="R255" s="487">
        <f t="shared" si="35"/>
        <v>0.28926082548101129</v>
      </c>
      <c r="S255" s="489">
        <v>0.30879128417968754</v>
      </c>
      <c r="T255" s="487">
        <f t="shared" si="43"/>
        <v>0.32128360958156932</v>
      </c>
      <c r="U255" s="487">
        <v>0</v>
      </c>
      <c r="V255" s="489">
        <f t="shared" si="36"/>
        <v>0.26033474293291015</v>
      </c>
      <c r="W255" s="489">
        <f t="shared" si="37"/>
        <v>0.23140866038480903</v>
      </c>
      <c r="X255" s="489">
        <f t="shared" si="38"/>
        <v>0.20248257783670789</v>
      </c>
      <c r="Y255" s="489">
        <f t="shared" si="39"/>
        <v>0.30372386675506186</v>
      </c>
      <c r="Z255" s="489">
        <f t="shared" si="40"/>
        <v>0.38568110064134842</v>
      </c>
      <c r="AA255" s="487">
        <v>0.90385312050267275</v>
      </c>
      <c r="AB255" s="485">
        <v>0.34484655761718752</v>
      </c>
      <c r="AC255" s="485">
        <v>0.34484655761718752</v>
      </c>
      <c r="AD255" s="489">
        <f t="shared" si="41"/>
        <v>0.33774046707153327</v>
      </c>
      <c r="AE255" s="489">
        <f t="shared" si="42"/>
        <v>0.23345045539357809</v>
      </c>
    </row>
    <row r="256" spans="1:31" x14ac:dyDescent="0.2">
      <c r="A256" s="485">
        <v>0.2840082550048828</v>
      </c>
      <c r="B256" s="485">
        <f t="shared" si="33"/>
        <v>0.27669362917668283</v>
      </c>
      <c r="C256" s="486">
        <v>0.31957039054531428</v>
      </c>
      <c r="D256" s="486">
        <v>0.23381686780805142</v>
      </c>
      <c r="E256" s="487">
        <v>0.180910076751709</v>
      </c>
      <c r="F256" s="486">
        <v>0.14212487740174984</v>
      </c>
      <c r="G256" s="487">
        <v>0.16529280441284178</v>
      </c>
      <c r="H256" s="487">
        <v>0.19082245666503905</v>
      </c>
      <c r="I256" s="487">
        <v>0.16832500167846678</v>
      </c>
      <c r="J256" s="487">
        <v>9.2593164901733402E-2</v>
      </c>
      <c r="K256" s="487">
        <v>0.15046392349243165</v>
      </c>
      <c r="L256" s="487">
        <v>5.5014227294921877E-2</v>
      </c>
      <c r="M256" s="481">
        <v>0.20829685770293838</v>
      </c>
      <c r="N256" s="481">
        <v>0.20829685770293838</v>
      </c>
      <c r="O256" s="486">
        <v>0.20829685770293838</v>
      </c>
      <c r="P256" s="486">
        <v>0.28770869910385904</v>
      </c>
      <c r="Q256" s="488">
        <f t="shared" si="34"/>
        <v>0.24800277840339871</v>
      </c>
      <c r="R256" s="487">
        <f t="shared" si="35"/>
        <v>0.28770869910385904</v>
      </c>
      <c r="S256" s="489">
        <v>0.30720317382812501</v>
      </c>
      <c r="T256" s="487">
        <f t="shared" si="43"/>
        <v>0.31957039054531428</v>
      </c>
      <c r="U256" s="487">
        <v>0</v>
      </c>
      <c r="V256" s="489">
        <f t="shared" si="36"/>
        <v>0.25893782919347313</v>
      </c>
      <c r="W256" s="489">
        <f t="shared" si="37"/>
        <v>0.23016695928308725</v>
      </c>
      <c r="X256" s="489">
        <f t="shared" si="38"/>
        <v>0.20139608937270131</v>
      </c>
      <c r="Y256" s="489">
        <f t="shared" si="39"/>
        <v>0.302094134059052</v>
      </c>
      <c r="Z256" s="489">
        <f t="shared" si="40"/>
        <v>0.38361159880514539</v>
      </c>
      <c r="AA256" s="487">
        <v>0.8992045737818668</v>
      </c>
      <c r="AB256" s="485">
        <v>0.34361657714843752</v>
      </c>
      <c r="AC256" s="485">
        <v>0.34361657714843752</v>
      </c>
      <c r="AD256" s="489">
        <f t="shared" si="41"/>
        <v>0.33600347137451175</v>
      </c>
      <c r="AE256" s="489">
        <f t="shared" si="42"/>
        <v>0.23224982213810128</v>
      </c>
    </row>
    <row r="257" spans="1:31" x14ac:dyDescent="0.2">
      <c r="A257" s="485">
        <v>0.28254760742187496</v>
      </c>
      <c r="B257" s="485">
        <f t="shared" si="33"/>
        <v>0.27521813963456293</v>
      </c>
      <c r="C257" s="486">
        <v>0.31786625745549996</v>
      </c>
      <c r="D257" s="486">
        <v>0.23257002181362588</v>
      </c>
      <c r="E257" s="487">
        <v>0.1799796546936035</v>
      </c>
      <c r="F257" s="486">
        <v>0.14136698582721174</v>
      </c>
      <c r="G257" s="487">
        <v>0.16444270751953124</v>
      </c>
      <c r="H257" s="487">
        <v>0.18984105987548827</v>
      </c>
      <c r="I257" s="487">
        <v>0.16745930450439453</v>
      </c>
      <c r="J257" s="487">
        <v>9.211695671081542E-2</v>
      </c>
      <c r="K257" s="487">
        <v>0.14969008148193361</v>
      </c>
      <c r="L257" s="487">
        <v>5.4731287193298339E-2</v>
      </c>
      <c r="M257" s="481">
        <v>0.20717913798902327</v>
      </c>
      <c r="N257" s="481">
        <v>0.20717913798902327</v>
      </c>
      <c r="O257" s="486">
        <v>0.20717913798902327</v>
      </c>
      <c r="P257" s="486">
        <v>0.28616485591582624</v>
      </c>
      <c r="Q257" s="488">
        <f t="shared" si="34"/>
        <v>0.24667199695242475</v>
      </c>
      <c r="R257" s="487">
        <f t="shared" si="35"/>
        <v>0.28616485591582624</v>
      </c>
      <c r="S257" s="489">
        <v>0.30562321777343748</v>
      </c>
      <c r="T257" s="487">
        <f t="shared" si="43"/>
        <v>0.31786625745549996</v>
      </c>
      <c r="U257" s="487">
        <v>0</v>
      </c>
      <c r="V257" s="489">
        <f t="shared" si="36"/>
        <v>0.2575483703242436</v>
      </c>
      <c r="W257" s="489">
        <f t="shared" si="37"/>
        <v>0.22893188473266102</v>
      </c>
      <c r="X257" s="489">
        <f t="shared" si="38"/>
        <v>0.20031539914107835</v>
      </c>
      <c r="Y257" s="489">
        <f t="shared" si="39"/>
        <v>0.30047309871161754</v>
      </c>
      <c r="Z257" s="489">
        <f t="shared" si="40"/>
        <v>0.38155314122110162</v>
      </c>
      <c r="AA257" s="487">
        <v>0.89457994641755756</v>
      </c>
      <c r="AB257" s="485">
        <v>0.34239578247070313</v>
      </c>
      <c r="AC257" s="485">
        <v>0.34239578247070313</v>
      </c>
      <c r="AD257" s="489">
        <f t="shared" si="41"/>
        <v>0.33427539443969723</v>
      </c>
      <c r="AE257" s="489">
        <f t="shared" si="42"/>
        <v>0.2310553536431485</v>
      </c>
    </row>
    <row r="258" spans="1:31" x14ac:dyDescent="0.2">
      <c r="A258" s="485">
        <v>0.28109446207682293</v>
      </c>
      <c r="B258" s="485">
        <f t="shared" ref="B258:B321" si="44">+AVERAGE(C258,D258)</f>
        <v>0.27375056101591294</v>
      </c>
      <c r="C258" s="486">
        <v>0.31617126117490824</v>
      </c>
      <c r="D258" s="486">
        <v>0.23132986085691765</v>
      </c>
      <c r="E258" s="487">
        <v>0.17905401336669924</v>
      </c>
      <c r="F258" s="486">
        <v>0.14061315773267374</v>
      </c>
      <c r="G258" s="487">
        <v>0.16359697692871095</v>
      </c>
      <c r="H258" s="487">
        <v>0.1888647102355957</v>
      </c>
      <c r="I258" s="487">
        <v>0.16659806243896483</v>
      </c>
      <c r="J258" s="487">
        <v>9.1643198089599615E-2</v>
      </c>
      <c r="K258" s="487">
        <v>0.14892022094726562</v>
      </c>
      <c r="L258" s="487">
        <v>5.4449804992675779E-2</v>
      </c>
      <c r="M258" s="481">
        <v>0.20606744854979939</v>
      </c>
      <c r="N258" s="481">
        <v>0.20606744854979939</v>
      </c>
      <c r="O258" s="486">
        <v>0.20606744854979939</v>
      </c>
      <c r="P258" s="486">
        <v>0.28462934200604506</v>
      </c>
      <c r="Q258" s="488">
        <f t="shared" ref="Q258:Q321" si="45">+AVERAGE(O258:P258)</f>
        <v>0.24534839527792224</v>
      </c>
      <c r="R258" s="487">
        <f t="shared" ref="R258:R321" si="46">+P258</f>
        <v>0.28462934200604506</v>
      </c>
      <c r="S258" s="489">
        <v>0.30405139160156253</v>
      </c>
      <c r="T258" s="487">
        <f t="shared" si="43"/>
        <v>0.31617126117490824</v>
      </c>
      <c r="U258" s="487">
        <v>0</v>
      </c>
      <c r="V258" s="489">
        <f t="shared" ref="V258:V321" si="47">+$P258*0.9</f>
        <v>0.25616640780544059</v>
      </c>
      <c r="W258" s="489">
        <f t="shared" ref="W258:W321" si="48">+$P258*0.8</f>
        <v>0.22770347360483606</v>
      </c>
      <c r="X258" s="489">
        <f t="shared" ref="X258:X321" si="49">+$P258*0.7</f>
        <v>0.19924053940423153</v>
      </c>
      <c r="Y258" s="489">
        <f t="shared" ref="Y258:Y321" si="50">+$P258*0.9*8750/7500</f>
        <v>0.29886080910634738</v>
      </c>
      <c r="Z258" s="489">
        <f t="shared" ref="Z258:Z321" si="51">+$P258*10000/7500</f>
        <v>0.3795057893413934</v>
      </c>
      <c r="AA258" s="487">
        <v>0.88997912918893918</v>
      </c>
      <c r="AB258" s="485">
        <v>0.34118405151367187</v>
      </c>
      <c r="AC258" s="485">
        <v>0.34118405151367187</v>
      </c>
      <c r="AD258" s="489">
        <f t="shared" ref="AD258:AD321" si="52">+S258*1.09375</f>
        <v>0.332556209564209</v>
      </c>
      <c r="AE258" s="489">
        <f t="shared" ref="AE258:AE321" si="53">+S258*0.756013745704467</f>
        <v>0.22986703145135301</v>
      </c>
    </row>
    <row r="259" spans="1:31" x14ac:dyDescent="0.2">
      <c r="A259" s="485">
        <v>0.27964879353841143</v>
      </c>
      <c r="B259" s="485">
        <f t="shared" si="44"/>
        <v>0.27226692111527595</v>
      </c>
      <c r="C259" s="486">
        <v>0.31445771473769546</v>
      </c>
      <c r="D259" s="486">
        <v>0.23007612749285641</v>
      </c>
      <c r="E259" s="487">
        <v>0.17813313796997071</v>
      </c>
      <c r="F259" s="486">
        <v>0.13985107969128988</v>
      </c>
      <c r="G259" s="487">
        <v>0.16275559783935545</v>
      </c>
      <c r="H259" s="487">
        <v>0.18789337814331056</v>
      </c>
      <c r="I259" s="487">
        <v>0.16574124588012695</v>
      </c>
      <c r="J259" s="487">
        <v>9.1171874237060552E-2</v>
      </c>
      <c r="K259" s="487">
        <v>0.14815432708740234</v>
      </c>
      <c r="L259" s="487">
        <v>5.4169769592285158E-2</v>
      </c>
      <c r="M259" s="481">
        <v>0.20494363066808918</v>
      </c>
      <c r="N259" s="481">
        <v>0.20494363066808918</v>
      </c>
      <c r="O259" s="486">
        <v>0.20494363066808918</v>
      </c>
      <c r="P259" s="486">
        <v>0.28307707576284713</v>
      </c>
      <c r="Q259" s="488">
        <f t="shared" si="45"/>
        <v>0.24401035321546816</v>
      </c>
      <c r="R259" s="487">
        <f t="shared" si="46"/>
        <v>0.28307707576284713</v>
      </c>
      <c r="S259" s="489">
        <v>0.30248764648437504</v>
      </c>
      <c r="T259" s="487">
        <f t="shared" ref="T259:T322" si="54">+C259</f>
        <v>0.31445771473769546</v>
      </c>
      <c r="U259" s="487">
        <v>0</v>
      </c>
      <c r="V259" s="489">
        <f t="shared" si="47"/>
        <v>0.25476936818656243</v>
      </c>
      <c r="W259" s="489">
        <f t="shared" si="48"/>
        <v>0.22646166061027773</v>
      </c>
      <c r="X259" s="489">
        <f t="shared" si="49"/>
        <v>0.19815395303399297</v>
      </c>
      <c r="Y259" s="489">
        <f t="shared" si="50"/>
        <v>0.29723092955098951</v>
      </c>
      <c r="Z259" s="489">
        <f t="shared" si="51"/>
        <v>0.37743610101712949</v>
      </c>
      <c r="AA259" s="487">
        <v>0.88540195826480261</v>
      </c>
      <c r="AB259" s="485">
        <v>0.33998129272460936</v>
      </c>
      <c r="AC259" s="485">
        <v>0.33998129272460936</v>
      </c>
      <c r="AD259" s="489">
        <f t="shared" si="52"/>
        <v>0.33084586334228522</v>
      </c>
      <c r="AE259" s="489">
        <f t="shared" si="53"/>
        <v>0.22868481864798101</v>
      </c>
    </row>
    <row r="260" spans="1:31" x14ac:dyDescent="0.2">
      <c r="A260" s="485">
        <v>0.27821055094401037</v>
      </c>
      <c r="B260" s="485">
        <f t="shared" si="44"/>
        <v>0.27086247615982606</v>
      </c>
      <c r="C260" s="486">
        <v>0.31283563538499043</v>
      </c>
      <c r="D260" s="486">
        <v>0.22888931693466166</v>
      </c>
      <c r="E260" s="487">
        <v>0.17721699890136716</v>
      </c>
      <c r="F260" s="486">
        <v>0.13912968047546845</v>
      </c>
      <c r="G260" s="487">
        <v>0.16191854064941405</v>
      </c>
      <c r="H260" s="487">
        <v>0.18692703399658203</v>
      </c>
      <c r="I260" s="487">
        <v>0.16488884002685547</v>
      </c>
      <c r="J260" s="487">
        <v>9.0702977752685543E-2</v>
      </c>
      <c r="K260" s="487">
        <v>0.14739237030029298</v>
      </c>
      <c r="L260" s="487">
        <v>5.3891173591613772E-2</v>
      </c>
      <c r="M260" s="481">
        <v>0.20387983601620591</v>
      </c>
      <c r="N260" s="481">
        <v>0.20387983601620591</v>
      </c>
      <c r="O260" s="486">
        <v>0.20387983601620591</v>
      </c>
      <c r="P260" s="486">
        <v>0.28160771622097891</v>
      </c>
      <c r="Q260" s="488">
        <f t="shared" si="45"/>
        <v>0.24274377611859241</v>
      </c>
      <c r="R260" s="487">
        <f t="shared" si="46"/>
        <v>0.28160771622097891</v>
      </c>
      <c r="S260" s="489">
        <v>0.30093195800781253</v>
      </c>
      <c r="T260" s="487">
        <f t="shared" si="54"/>
        <v>0.31283563538499043</v>
      </c>
      <c r="U260" s="487">
        <v>0</v>
      </c>
      <c r="V260" s="489">
        <f t="shared" si="47"/>
        <v>0.25344694459888101</v>
      </c>
      <c r="W260" s="489">
        <f t="shared" si="48"/>
        <v>0.22528617297678313</v>
      </c>
      <c r="X260" s="489">
        <f t="shared" si="49"/>
        <v>0.19712540135468523</v>
      </c>
      <c r="Y260" s="489">
        <f t="shared" si="50"/>
        <v>0.29568810203202789</v>
      </c>
      <c r="Z260" s="489">
        <f t="shared" si="51"/>
        <v>0.37547695496130523</v>
      </c>
      <c r="AA260" s="487">
        <v>0.88084832442434213</v>
      </c>
      <c r="AB260" s="485">
        <v>0.33878738403320313</v>
      </c>
      <c r="AC260" s="485">
        <v>0.33878738403320313</v>
      </c>
      <c r="AD260" s="489">
        <f t="shared" si="52"/>
        <v>0.32914432907104496</v>
      </c>
      <c r="AE260" s="489">
        <f t="shared" si="53"/>
        <v>0.22750869677566571</v>
      </c>
    </row>
    <row r="261" spans="1:31" x14ac:dyDescent="0.2">
      <c r="A261" s="485">
        <v>0.27677970886230469</v>
      </c>
      <c r="B261" s="485">
        <f t="shared" si="44"/>
        <v>0.26946539795240954</v>
      </c>
      <c r="C261" s="486">
        <v>0.31122206434002297</v>
      </c>
      <c r="D261" s="486">
        <v>0.22770873156479607</v>
      </c>
      <c r="E261" s="487">
        <v>0.17630556655883789</v>
      </c>
      <c r="F261" s="486">
        <v>0.13841206522158439</v>
      </c>
      <c r="G261" s="487">
        <v>0.16108579055786132</v>
      </c>
      <c r="H261" s="487">
        <v>0.18596566299438477</v>
      </c>
      <c r="I261" s="487">
        <v>0.1640408152770996</v>
      </c>
      <c r="J261" s="487">
        <v>9.0236493835449211E-2</v>
      </c>
      <c r="K261" s="487">
        <v>0.14663433578491211</v>
      </c>
      <c r="L261" s="487">
        <v>5.3614009590148927E-2</v>
      </c>
      <c r="M261" s="481">
        <v>0.20282165626647403</v>
      </c>
      <c r="N261" s="481">
        <v>0.20282165626647403</v>
      </c>
      <c r="O261" s="486">
        <v>0.20282165626647403</v>
      </c>
      <c r="P261" s="486">
        <v>0.28014611222670449</v>
      </c>
      <c r="Q261" s="488">
        <f t="shared" si="45"/>
        <v>0.24148388424658926</v>
      </c>
      <c r="R261" s="487">
        <f t="shared" si="46"/>
        <v>0.28014611222670449</v>
      </c>
      <c r="S261" s="489">
        <v>0.29938425292968751</v>
      </c>
      <c r="T261" s="487">
        <f t="shared" si="54"/>
        <v>0.31122206434002297</v>
      </c>
      <c r="U261" s="487">
        <v>0</v>
      </c>
      <c r="V261" s="489">
        <f t="shared" si="47"/>
        <v>0.25213150100403403</v>
      </c>
      <c r="W261" s="489">
        <f t="shared" si="48"/>
        <v>0.2241168897813636</v>
      </c>
      <c r="X261" s="489">
        <f t="shared" si="49"/>
        <v>0.19610227855869314</v>
      </c>
      <c r="Y261" s="489">
        <f t="shared" si="50"/>
        <v>0.29415341783803972</v>
      </c>
      <c r="Z261" s="489">
        <f t="shared" si="51"/>
        <v>0.37352814963560599</v>
      </c>
      <c r="AA261" s="487">
        <v>0.87631811844675167</v>
      </c>
      <c r="AB261" s="485">
        <v>0.33760226440429686</v>
      </c>
      <c r="AC261" s="485">
        <v>0.33760226440429686</v>
      </c>
      <c r="AD261" s="489">
        <f t="shared" si="52"/>
        <v>0.32745152664184574</v>
      </c>
      <c r="AE261" s="489">
        <f t="shared" si="53"/>
        <v>0.22633861046230661</v>
      </c>
    </row>
    <row r="262" spans="1:31" x14ac:dyDescent="0.2">
      <c r="A262" s="485">
        <v>0.27535621643066405</v>
      </c>
      <c r="B262" s="485">
        <f t="shared" si="44"/>
        <v>0.26802845349573717</v>
      </c>
      <c r="C262" s="486">
        <v>0.30956244932620025</v>
      </c>
      <c r="D262" s="486">
        <v>0.2264944576652741</v>
      </c>
      <c r="E262" s="487">
        <v>0.17539882614135741</v>
      </c>
      <c r="F262" s="486">
        <v>0.13767397249662588</v>
      </c>
      <c r="G262" s="487">
        <v>0.16025731796264647</v>
      </c>
      <c r="H262" s="487">
        <v>0.18500923553466797</v>
      </c>
      <c r="I262" s="487">
        <v>0.16319715682983399</v>
      </c>
      <c r="J262" s="487">
        <v>8.9772407684326178E-2</v>
      </c>
      <c r="K262" s="487">
        <v>0.14588019393920898</v>
      </c>
      <c r="L262" s="487">
        <v>5.3338273887634277E-2</v>
      </c>
      <c r="M262" s="481">
        <v>0.20173331645127965</v>
      </c>
      <c r="N262" s="481">
        <v>0.20173331645127965</v>
      </c>
      <c r="O262" s="486">
        <v>0.20173331645127965</v>
      </c>
      <c r="P262" s="486">
        <v>0.27864284983539628</v>
      </c>
      <c r="Q262" s="488">
        <f t="shared" si="45"/>
        <v>0.24018808314333795</v>
      </c>
      <c r="R262" s="487">
        <f t="shared" si="46"/>
        <v>0.27864284983539628</v>
      </c>
      <c r="S262" s="489">
        <v>0.29784450683593755</v>
      </c>
      <c r="T262" s="487">
        <f t="shared" si="54"/>
        <v>0.30956244932620025</v>
      </c>
      <c r="U262" s="487">
        <v>0</v>
      </c>
      <c r="V262" s="489">
        <f t="shared" si="47"/>
        <v>0.25077856485185668</v>
      </c>
      <c r="W262" s="489">
        <f t="shared" si="48"/>
        <v>0.22291427986831702</v>
      </c>
      <c r="X262" s="489">
        <f t="shared" si="49"/>
        <v>0.19504999488477739</v>
      </c>
      <c r="Y262" s="489">
        <f t="shared" si="50"/>
        <v>0.29257499232716611</v>
      </c>
      <c r="Z262" s="489">
        <f t="shared" si="51"/>
        <v>0.37152379978052835</v>
      </c>
      <c r="AA262" s="487">
        <v>0.8718111765008224</v>
      </c>
      <c r="AB262" s="485">
        <v>0.33642584228515626</v>
      </c>
      <c r="AC262" s="485">
        <v>0.33642584228515626</v>
      </c>
      <c r="AD262" s="489">
        <f t="shared" si="52"/>
        <v>0.32576742935180669</v>
      </c>
      <c r="AE262" s="489">
        <f t="shared" si="53"/>
        <v>0.22517454125053687</v>
      </c>
    </row>
    <row r="263" spans="1:31" x14ac:dyDescent="0.2">
      <c r="A263" s="485">
        <v>0.2739400482177734</v>
      </c>
      <c r="B263" s="485">
        <f t="shared" si="44"/>
        <v>0.26659921330080499</v>
      </c>
      <c r="C263" s="486">
        <v>0.30791173243533221</v>
      </c>
      <c r="D263" s="486">
        <v>0.22528669416627781</v>
      </c>
      <c r="E263" s="487">
        <v>0.17449674804687501</v>
      </c>
      <c r="F263" s="486">
        <v>0.13693983709897753</v>
      </c>
      <c r="G263" s="487">
        <v>0.15943310806274413</v>
      </c>
      <c r="H263" s="487">
        <v>0.18405773681640625</v>
      </c>
      <c r="I263" s="487">
        <v>0.1623578350830078</v>
      </c>
      <c r="J263" s="487">
        <v>8.931070449829101E-2</v>
      </c>
      <c r="K263" s="487">
        <v>0.14512992996215821</v>
      </c>
      <c r="L263" s="487">
        <v>5.3063955383300783E-2</v>
      </c>
      <c r="M263" s="481">
        <v>0.20065084840157488</v>
      </c>
      <c r="N263" s="481">
        <v>0.20065084840157488</v>
      </c>
      <c r="O263" s="486">
        <v>0.20065084840157488</v>
      </c>
      <c r="P263" s="486">
        <v>0.2771476977825208</v>
      </c>
      <c r="Q263" s="488">
        <f t="shared" si="45"/>
        <v>0.23889927309204784</v>
      </c>
      <c r="R263" s="487">
        <f t="shared" si="46"/>
        <v>0.2771476977825208</v>
      </c>
      <c r="S263" s="489">
        <v>0.29631269531250004</v>
      </c>
      <c r="T263" s="487">
        <f t="shared" si="54"/>
        <v>0.30791173243533221</v>
      </c>
      <c r="U263" s="487">
        <v>0</v>
      </c>
      <c r="V263" s="489">
        <f t="shared" si="47"/>
        <v>0.24943292800426872</v>
      </c>
      <c r="W263" s="489">
        <f t="shared" si="48"/>
        <v>0.22171815822601665</v>
      </c>
      <c r="X263" s="489">
        <f t="shared" si="49"/>
        <v>0.19400338844776455</v>
      </c>
      <c r="Y263" s="489">
        <f t="shared" si="50"/>
        <v>0.29100508267164682</v>
      </c>
      <c r="Z263" s="489">
        <f t="shared" si="51"/>
        <v>0.36953026371002773</v>
      </c>
      <c r="AA263" s="487">
        <v>0.86732744397615136</v>
      </c>
      <c r="AB263" s="485">
        <v>0.33525796508789063</v>
      </c>
      <c r="AC263" s="485">
        <v>0.33525796508789063</v>
      </c>
      <c r="AD263" s="489">
        <f t="shared" si="52"/>
        <v>0.32409201049804692</v>
      </c>
      <c r="AE263" s="489">
        <f t="shared" si="53"/>
        <v>0.2240164706829896</v>
      </c>
    </row>
    <row r="264" spans="1:31" x14ac:dyDescent="0.2">
      <c r="A264" s="485">
        <v>0.27253117879231764</v>
      </c>
      <c r="B264" s="485">
        <f t="shared" si="44"/>
        <v>0.26517755298888096</v>
      </c>
      <c r="C264" s="486">
        <v>0.30626977001481615</v>
      </c>
      <c r="D264" s="486">
        <v>0.2240853359629458</v>
      </c>
      <c r="E264" s="487">
        <v>0.17359930267333984</v>
      </c>
      <c r="F264" s="486">
        <v>0.13620959514096656</v>
      </c>
      <c r="G264" s="487">
        <v>0.1586131460571289</v>
      </c>
      <c r="H264" s="487">
        <v>0.18311112243652342</v>
      </c>
      <c r="I264" s="487">
        <v>0.16152282043457031</v>
      </c>
      <c r="J264" s="487">
        <v>8.8851376876831062E-2</v>
      </c>
      <c r="K264" s="487">
        <v>0.14438352905273438</v>
      </c>
      <c r="L264" s="487">
        <v>5.2791046676635735E-2</v>
      </c>
      <c r="M264" s="481">
        <v>0.19957415712862203</v>
      </c>
      <c r="N264" s="481">
        <v>0.19957415712862203</v>
      </c>
      <c r="O264" s="486">
        <v>0.19957415712862203</v>
      </c>
      <c r="P264" s="486">
        <v>0.27566052486549331</v>
      </c>
      <c r="Q264" s="488">
        <f t="shared" si="45"/>
        <v>0.23761734099705767</v>
      </c>
      <c r="R264" s="487">
        <f t="shared" si="46"/>
        <v>0.27566052486549331</v>
      </c>
      <c r="S264" s="489">
        <v>0.2947887451171875</v>
      </c>
      <c r="T264" s="487">
        <f t="shared" si="54"/>
        <v>0.30626977001481615</v>
      </c>
      <c r="U264" s="487">
        <v>0</v>
      </c>
      <c r="V264" s="489">
        <f t="shared" si="47"/>
        <v>0.24809447237894397</v>
      </c>
      <c r="W264" s="489">
        <f t="shared" si="48"/>
        <v>0.22052841989239466</v>
      </c>
      <c r="X264" s="489">
        <f t="shared" si="49"/>
        <v>0.1929623674058453</v>
      </c>
      <c r="Y264" s="489">
        <f t="shared" si="50"/>
        <v>0.28944355110876796</v>
      </c>
      <c r="Z264" s="489">
        <f t="shared" si="51"/>
        <v>0.36754736648732439</v>
      </c>
      <c r="AA264" s="487">
        <v>0.8628667570415296</v>
      </c>
      <c r="AB264" s="485">
        <v>0.33409857177734376</v>
      </c>
      <c r="AC264" s="485">
        <v>0.33409857177734376</v>
      </c>
      <c r="AD264" s="489">
        <f t="shared" si="52"/>
        <v>0.32242518997192382</v>
      </c>
      <c r="AE264" s="489">
        <f t="shared" si="53"/>
        <v>0.22286434338756433</v>
      </c>
    </row>
    <row r="265" spans="1:31" x14ac:dyDescent="0.2">
      <c r="A265" s="485">
        <v>0.27112955729166666</v>
      </c>
      <c r="B265" s="485">
        <f t="shared" si="44"/>
        <v>0.2637635149918609</v>
      </c>
      <c r="C265" s="486">
        <v>0.30463661107184287</v>
      </c>
      <c r="D265" s="486">
        <v>0.22289041891187894</v>
      </c>
      <c r="E265" s="487">
        <v>0.17270647521972657</v>
      </c>
      <c r="F265" s="486">
        <v>0.13548326841791961</v>
      </c>
      <c r="G265" s="487">
        <v>0.15779740234374998</v>
      </c>
      <c r="H265" s="487">
        <v>0.18216937759399413</v>
      </c>
      <c r="I265" s="487">
        <v>0.16069211288452148</v>
      </c>
      <c r="J265" s="487">
        <v>8.8394410018920885E-2</v>
      </c>
      <c r="K265" s="487">
        <v>0.14364096160888673</v>
      </c>
      <c r="L265" s="487">
        <v>5.2519540367126458E-2</v>
      </c>
      <c r="M265" s="481">
        <v>0.19850327477543037</v>
      </c>
      <c r="N265" s="481">
        <v>0.19850327477543037</v>
      </c>
      <c r="O265" s="486">
        <v>0.19850327477543037</v>
      </c>
      <c r="P265" s="486">
        <v>0.27418137548163923</v>
      </c>
      <c r="Q265" s="488">
        <f t="shared" si="45"/>
        <v>0.23634232512853481</v>
      </c>
      <c r="R265" s="487">
        <f t="shared" si="46"/>
        <v>0.27418137548163923</v>
      </c>
      <c r="S265" s="489">
        <v>0.29327263183593749</v>
      </c>
      <c r="T265" s="487">
        <f t="shared" si="54"/>
        <v>0.30463661107184287</v>
      </c>
      <c r="U265" s="487">
        <v>0</v>
      </c>
      <c r="V265" s="489">
        <f t="shared" si="47"/>
        <v>0.24676323793347532</v>
      </c>
      <c r="W265" s="489">
        <f t="shared" si="48"/>
        <v>0.21934510038531141</v>
      </c>
      <c r="X265" s="489">
        <f t="shared" si="49"/>
        <v>0.19192696283714744</v>
      </c>
      <c r="Y265" s="489">
        <f t="shared" si="50"/>
        <v>0.28789044425572119</v>
      </c>
      <c r="Z265" s="489">
        <f t="shared" si="51"/>
        <v>0.36557516730885231</v>
      </c>
      <c r="AA265" s="487">
        <v>0.85842900647615128</v>
      </c>
      <c r="AB265" s="485">
        <v>0.33294757080078125</v>
      </c>
      <c r="AC265" s="485">
        <v>0.33294757080078125</v>
      </c>
      <c r="AD265" s="489">
        <f t="shared" si="52"/>
        <v>0.32076694107055664</v>
      </c>
      <c r="AE265" s="489">
        <f t="shared" si="53"/>
        <v>0.22171814090689421</v>
      </c>
    </row>
    <row r="266" spans="1:31" x14ac:dyDescent="0.2">
      <c r="A266" s="485">
        <v>0.26973513285319006</v>
      </c>
      <c r="B266" s="485">
        <f t="shared" si="44"/>
        <v>0.26233400166512316</v>
      </c>
      <c r="C266" s="486">
        <v>0.30298557872435211</v>
      </c>
      <c r="D266" s="486">
        <v>0.22168242460589418</v>
      </c>
      <c r="E266" s="487">
        <v>0.17181825088500977</v>
      </c>
      <c r="F266" s="486">
        <v>0.13474899272493987</v>
      </c>
      <c r="G266" s="487">
        <v>0.15698584732055662</v>
      </c>
      <c r="H266" s="487">
        <v>0.18123247268676757</v>
      </c>
      <c r="I266" s="487">
        <v>0.15986566802978516</v>
      </c>
      <c r="J266" s="487">
        <v>8.7939796524047861E-2</v>
      </c>
      <c r="K266" s="487">
        <v>0.14290221282958984</v>
      </c>
      <c r="L266" s="487">
        <v>5.22494327545166E-2</v>
      </c>
      <c r="M266" s="481">
        <v>0.19742070918178328</v>
      </c>
      <c r="N266" s="481">
        <v>0.19742070918178328</v>
      </c>
      <c r="O266" s="486">
        <v>0.19742070918178328</v>
      </c>
      <c r="P266" s="486">
        <v>0.27268608869681887</v>
      </c>
      <c r="Q266" s="488">
        <f t="shared" si="45"/>
        <v>0.23505339893930108</v>
      </c>
      <c r="R266" s="487">
        <f t="shared" si="46"/>
        <v>0.27268608869681887</v>
      </c>
      <c r="S266" s="489">
        <v>0.29176433105468752</v>
      </c>
      <c r="T266" s="487">
        <f t="shared" si="54"/>
        <v>0.30298557872435211</v>
      </c>
      <c r="U266" s="487">
        <v>0</v>
      </c>
      <c r="V266" s="489">
        <f t="shared" si="47"/>
        <v>0.24541747982713699</v>
      </c>
      <c r="W266" s="489">
        <f t="shared" si="48"/>
        <v>0.21814887095745511</v>
      </c>
      <c r="X266" s="489">
        <f t="shared" si="49"/>
        <v>0.1908802620877732</v>
      </c>
      <c r="Y266" s="489">
        <f t="shared" si="50"/>
        <v>0.2863203931316598</v>
      </c>
      <c r="Z266" s="489">
        <f t="shared" si="51"/>
        <v>0.3635814515957585</v>
      </c>
      <c r="AA266" s="487">
        <v>0.85401408305921056</v>
      </c>
      <c r="AB266" s="485">
        <v>0.33180487060546876</v>
      </c>
      <c r="AC266" s="485">
        <v>0.33180487060546876</v>
      </c>
      <c r="AD266" s="489">
        <f t="shared" si="52"/>
        <v>0.31911723709106449</v>
      </c>
      <c r="AE266" s="489">
        <f t="shared" si="53"/>
        <v>0.22057784478361245</v>
      </c>
    </row>
    <row r="267" spans="1:31" x14ac:dyDescent="0.2">
      <c r="A267" s="485">
        <v>0.26834788004557292</v>
      </c>
      <c r="B267" s="485">
        <f t="shared" si="44"/>
        <v>0.26093508591433001</v>
      </c>
      <c r="C267" s="486">
        <v>0.30136988538818399</v>
      </c>
      <c r="D267" s="486">
        <v>0.22050028644047606</v>
      </c>
      <c r="E267" s="487">
        <v>0.1709345852661133</v>
      </c>
      <c r="F267" s="486">
        <v>0.13403043360896583</v>
      </c>
      <c r="G267" s="487">
        <v>0.15617846618652345</v>
      </c>
      <c r="H267" s="487">
        <v>0.18030039291381836</v>
      </c>
      <c r="I267" s="487">
        <v>0.15904347106933592</v>
      </c>
      <c r="J267" s="487">
        <v>8.7487521591186515E-2</v>
      </c>
      <c r="K267" s="487">
        <v>0.14216726791381834</v>
      </c>
      <c r="L267" s="487">
        <v>5.1980712738037109E-2</v>
      </c>
      <c r="M267" s="481">
        <v>0.19636135081689479</v>
      </c>
      <c r="N267" s="481">
        <v>0.19636135081689479</v>
      </c>
      <c r="O267" s="486">
        <v>0.19636135081689479</v>
      </c>
      <c r="P267" s="486">
        <v>0.27122285674791674</v>
      </c>
      <c r="Q267" s="488">
        <f t="shared" si="45"/>
        <v>0.23379210378240578</v>
      </c>
      <c r="R267" s="487">
        <f t="shared" si="46"/>
        <v>0.27122285674791674</v>
      </c>
      <c r="S267" s="489">
        <v>0.29026379394531249</v>
      </c>
      <c r="T267" s="487">
        <f t="shared" si="54"/>
        <v>0.30136988538818399</v>
      </c>
      <c r="U267" s="487">
        <v>0</v>
      </c>
      <c r="V267" s="489">
        <f t="shared" si="47"/>
        <v>0.24410057107312508</v>
      </c>
      <c r="W267" s="489">
        <f t="shared" si="48"/>
        <v>0.21697828539833341</v>
      </c>
      <c r="X267" s="489">
        <f t="shared" si="49"/>
        <v>0.1898559997235417</v>
      </c>
      <c r="Y267" s="489">
        <f t="shared" si="50"/>
        <v>0.28478399958531259</v>
      </c>
      <c r="Z267" s="489">
        <f t="shared" si="51"/>
        <v>0.36163047566388901</v>
      </c>
      <c r="AA267" s="487">
        <v>0.84962187756990126</v>
      </c>
      <c r="AB267" s="485">
        <v>0.33067037963867185</v>
      </c>
      <c r="AC267" s="485">
        <v>0.33067037963867185</v>
      </c>
      <c r="AD267" s="489">
        <f t="shared" si="52"/>
        <v>0.31747602462768554</v>
      </c>
      <c r="AE267" s="489">
        <f t="shared" si="53"/>
        <v>0.21944341810298529</v>
      </c>
    </row>
    <row r="268" spans="1:31" x14ac:dyDescent="0.2">
      <c r="A268" s="485">
        <v>0.2669677734375</v>
      </c>
      <c r="B268" s="485">
        <f t="shared" si="44"/>
        <v>0.25954367053214661</v>
      </c>
      <c r="C268" s="486">
        <v>0.29976285468632713</v>
      </c>
      <c r="D268" s="486">
        <v>0.21932448637796606</v>
      </c>
      <c r="E268" s="487">
        <v>0.1700554635620117</v>
      </c>
      <c r="F268" s="486">
        <v>0.13331572708971501</v>
      </c>
      <c r="G268" s="487">
        <v>0.15537524414062501</v>
      </c>
      <c r="H268" s="487">
        <v>0.17937310867309569</v>
      </c>
      <c r="I268" s="487">
        <v>0.15822550720214845</v>
      </c>
      <c r="J268" s="487">
        <v>8.7037570419311525E-2</v>
      </c>
      <c r="K268" s="487">
        <v>0.14143609725952147</v>
      </c>
      <c r="L268" s="487">
        <v>5.1713376617431639E-2</v>
      </c>
      <c r="M268" s="481">
        <v>0.19530770785798621</v>
      </c>
      <c r="N268" s="481">
        <v>0.19530770785798621</v>
      </c>
      <c r="O268" s="486">
        <v>0.19530770785798621</v>
      </c>
      <c r="P268" s="486">
        <v>0.26976751916687713</v>
      </c>
      <c r="Q268" s="488">
        <f t="shared" si="45"/>
        <v>0.23253761351243168</v>
      </c>
      <c r="R268" s="487">
        <f t="shared" si="46"/>
        <v>0.26976751916687713</v>
      </c>
      <c r="S268" s="489">
        <v>0.28877097167968752</v>
      </c>
      <c r="T268" s="487">
        <f t="shared" si="54"/>
        <v>0.29976285468632713</v>
      </c>
      <c r="U268" s="487">
        <v>0</v>
      </c>
      <c r="V268" s="489">
        <f t="shared" si="47"/>
        <v>0.24279076725018942</v>
      </c>
      <c r="W268" s="489">
        <f t="shared" si="48"/>
        <v>0.21581401533350172</v>
      </c>
      <c r="X268" s="489">
        <f t="shared" si="49"/>
        <v>0.18883726341681398</v>
      </c>
      <c r="Y268" s="489">
        <f t="shared" si="50"/>
        <v>0.28325589512522098</v>
      </c>
      <c r="Z268" s="489">
        <f t="shared" si="51"/>
        <v>0.35969002555583618</v>
      </c>
      <c r="AA268" s="487">
        <v>0.84525228078741776</v>
      </c>
      <c r="AB268" s="485">
        <v>0.32954400634765624</v>
      </c>
      <c r="AC268" s="485">
        <v>0.32954400634765624</v>
      </c>
      <c r="AD268" s="489">
        <f t="shared" si="52"/>
        <v>0.3158432502746582</v>
      </c>
      <c r="AE268" s="489">
        <f t="shared" si="53"/>
        <v>0.21831482395027912</v>
      </c>
    </row>
    <row r="269" spans="1:31" x14ac:dyDescent="0.2">
      <c r="A269" s="485">
        <v>0.26559476216634115</v>
      </c>
      <c r="B269" s="485">
        <f t="shared" si="44"/>
        <v>0.25815963443152107</v>
      </c>
      <c r="C269" s="486">
        <v>0.29816434676794173</v>
      </c>
      <c r="D269" s="486">
        <v>0.21815492209510037</v>
      </c>
      <c r="E269" s="487">
        <v>0.16918087097167969</v>
      </c>
      <c r="F269" s="486">
        <v>0.13260481097030058</v>
      </c>
      <c r="G269" s="487">
        <v>0.15457615158081056</v>
      </c>
      <c r="H269" s="487">
        <v>0.17845059036254884</v>
      </c>
      <c r="I269" s="487">
        <v>0.15741174682617184</v>
      </c>
      <c r="J269" s="487">
        <v>8.6589935607910146E-2</v>
      </c>
      <c r="K269" s="487">
        <v>0.14070868606567383</v>
      </c>
      <c r="L269" s="487">
        <v>5.144741329193115E-2</v>
      </c>
      <c r="M269" s="481">
        <v>0.19425968784577938</v>
      </c>
      <c r="N269" s="481">
        <v>0.19425968784577938</v>
      </c>
      <c r="O269" s="486">
        <v>0.19425968784577938</v>
      </c>
      <c r="P269" s="486">
        <v>0.26831994824491523</v>
      </c>
      <c r="Q269" s="488">
        <f t="shared" si="45"/>
        <v>0.23128981804534732</v>
      </c>
      <c r="R269" s="487">
        <f t="shared" si="46"/>
        <v>0.26831994824491523</v>
      </c>
      <c r="S269" s="489">
        <v>0.28728581542968751</v>
      </c>
      <c r="T269" s="487">
        <f t="shared" si="54"/>
        <v>0.29816434676794173</v>
      </c>
      <c r="U269" s="487">
        <v>0</v>
      </c>
      <c r="V269" s="489">
        <f t="shared" si="47"/>
        <v>0.2414879534204237</v>
      </c>
      <c r="W269" s="489">
        <f t="shared" si="48"/>
        <v>0.2146559585959322</v>
      </c>
      <c r="X269" s="489">
        <f t="shared" si="49"/>
        <v>0.18782396377144064</v>
      </c>
      <c r="Y269" s="489">
        <f t="shared" si="50"/>
        <v>0.28173594565716098</v>
      </c>
      <c r="Z269" s="489">
        <f t="shared" si="51"/>
        <v>0.35775993099322029</v>
      </c>
      <c r="AA269" s="487">
        <v>0.84090512888055102</v>
      </c>
      <c r="AB269" s="485">
        <v>0.32842562866210939</v>
      </c>
      <c r="AC269" s="485">
        <v>0.32842562866210939</v>
      </c>
      <c r="AD269" s="489">
        <f t="shared" si="52"/>
        <v>0.31421886062622073</v>
      </c>
      <c r="AE269" s="489">
        <f t="shared" si="53"/>
        <v>0.21719202541076021</v>
      </c>
    </row>
    <row r="270" spans="1:31" x14ac:dyDescent="0.2">
      <c r="A270" s="485">
        <v>0.26422879536946609</v>
      </c>
      <c r="B270" s="485">
        <f t="shared" si="44"/>
        <v>0.2567830189213906</v>
      </c>
      <c r="C270" s="486">
        <v>0.29657440934324519</v>
      </c>
      <c r="D270" s="486">
        <v>0.21699162849953602</v>
      </c>
      <c r="E270" s="487">
        <v>0.16831077789306639</v>
      </c>
      <c r="F270" s="486">
        <v>0.13189770646923629</v>
      </c>
      <c r="G270" s="487">
        <v>0.15378115890502927</v>
      </c>
      <c r="H270" s="487">
        <v>0.17753282318115232</v>
      </c>
      <c r="I270" s="487">
        <v>0.15660217514038086</v>
      </c>
      <c r="J270" s="487">
        <v>8.6144602355957028E-2</v>
      </c>
      <c r="K270" s="487">
        <v>0.13998501953124998</v>
      </c>
      <c r="L270" s="487">
        <v>5.1182819061279299E-2</v>
      </c>
      <c r="M270" s="481">
        <v>0.19321732206734607</v>
      </c>
      <c r="N270" s="481">
        <v>0.19321732206734607</v>
      </c>
      <c r="O270" s="486">
        <v>0.19321732206734607</v>
      </c>
      <c r="P270" s="486">
        <v>0.26688018719709788</v>
      </c>
      <c r="Q270" s="488">
        <f t="shared" si="45"/>
        <v>0.23004875463222196</v>
      </c>
      <c r="R270" s="487">
        <f t="shared" si="46"/>
        <v>0.26688018719709788</v>
      </c>
      <c r="S270" s="489">
        <v>0.28580830078125002</v>
      </c>
      <c r="T270" s="487">
        <f t="shared" si="54"/>
        <v>0.29657440934324519</v>
      </c>
      <c r="U270" s="487">
        <v>0</v>
      </c>
      <c r="V270" s="489">
        <f t="shared" si="47"/>
        <v>0.24019216847738811</v>
      </c>
      <c r="W270" s="489">
        <f t="shared" si="48"/>
        <v>0.21350414975767831</v>
      </c>
      <c r="X270" s="489">
        <f t="shared" si="49"/>
        <v>0.18681613103796851</v>
      </c>
      <c r="Y270" s="489">
        <f t="shared" si="50"/>
        <v>0.2802241965569528</v>
      </c>
      <c r="Z270" s="489">
        <f t="shared" si="51"/>
        <v>0.35584024959613053</v>
      </c>
      <c r="AA270" s="487">
        <v>0.83658036723889806</v>
      </c>
      <c r="AB270" s="485">
        <v>0.32731521606445313</v>
      </c>
      <c r="AC270" s="485">
        <v>0.32731521606445313</v>
      </c>
      <c r="AD270" s="489">
        <f t="shared" si="52"/>
        <v>0.31260282897949221</v>
      </c>
      <c r="AE270" s="489">
        <f t="shared" si="53"/>
        <v>0.21607500402706178</v>
      </c>
    </row>
    <row r="271" spans="1:31" x14ac:dyDescent="0.2">
      <c r="A271" s="485">
        <v>0.26286987304687498</v>
      </c>
      <c r="B271" s="485">
        <f t="shared" si="44"/>
        <v>0.25539133763582911</v>
      </c>
      <c r="C271" s="486">
        <v>0.29496707153331853</v>
      </c>
      <c r="D271" s="486">
        <v>0.21581560373833963</v>
      </c>
      <c r="E271" s="487">
        <v>0.16744515472412108</v>
      </c>
      <c r="F271" s="486">
        <v>0.13118286336756718</v>
      </c>
      <c r="G271" s="487">
        <v>0.15299026611328123</v>
      </c>
      <c r="H271" s="487">
        <v>0.17661976272583008</v>
      </c>
      <c r="I271" s="487">
        <v>0.15579676254272459</v>
      </c>
      <c r="J271" s="487">
        <v>8.5701555862426754E-2</v>
      </c>
      <c r="K271" s="487">
        <v>0.13926506805419922</v>
      </c>
      <c r="L271" s="487">
        <v>5.0919586524963374E-2</v>
      </c>
      <c r="M271" s="481">
        <v>0.19216358416199716</v>
      </c>
      <c r="N271" s="481">
        <v>0.19216358416199716</v>
      </c>
      <c r="O271" s="486">
        <v>0.19216358416199716</v>
      </c>
      <c r="P271" s="486">
        <v>0.26542471847189658</v>
      </c>
      <c r="Q271" s="488">
        <f t="shared" si="45"/>
        <v>0.22879415131694686</v>
      </c>
      <c r="R271" s="487">
        <f t="shared" si="46"/>
        <v>0.26542471847189658</v>
      </c>
      <c r="S271" s="489">
        <v>0.28433837890625002</v>
      </c>
      <c r="T271" s="487">
        <f t="shared" si="54"/>
        <v>0.29496707153331853</v>
      </c>
      <c r="U271" s="487">
        <v>0</v>
      </c>
      <c r="V271" s="489">
        <f t="shared" si="47"/>
        <v>0.23888224662470692</v>
      </c>
      <c r="W271" s="489">
        <f t="shared" si="48"/>
        <v>0.21233977477751728</v>
      </c>
      <c r="X271" s="489">
        <f t="shared" si="49"/>
        <v>0.18579730293032759</v>
      </c>
      <c r="Y271" s="489">
        <f t="shared" si="50"/>
        <v>0.27869595439549139</v>
      </c>
      <c r="Z271" s="489">
        <f t="shared" si="51"/>
        <v>0.35389962462919544</v>
      </c>
      <c r="AA271" s="487">
        <v>0.83227783203125005</v>
      </c>
      <c r="AB271" s="485">
        <v>0.32621264648437498</v>
      </c>
      <c r="AC271" s="485">
        <v>0.32621264648437498</v>
      </c>
      <c r="AD271" s="489">
        <f t="shared" si="52"/>
        <v>0.31099510192871094</v>
      </c>
      <c r="AE271" s="489">
        <f t="shared" si="53"/>
        <v>0.21496372288445009</v>
      </c>
    </row>
    <row r="272" spans="1:31" x14ac:dyDescent="0.2">
      <c r="A272" s="485">
        <v>0.26151791890462239</v>
      </c>
      <c r="B272" s="485">
        <f t="shared" si="44"/>
        <v>0.25405169210802714</v>
      </c>
      <c r="C272" s="486">
        <v>0.29341983300171304</v>
      </c>
      <c r="D272" s="486">
        <v>0.21468355121434129</v>
      </c>
      <c r="E272" s="487">
        <v>0.16658398666381835</v>
      </c>
      <c r="F272" s="486">
        <v>0.130494748657564</v>
      </c>
      <c r="G272" s="487">
        <v>0.15220342880249021</v>
      </c>
      <c r="H272" s="487">
        <v>0.17571140899658202</v>
      </c>
      <c r="I272" s="487">
        <v>0.15499549423217773</v>
      </c>
      <c r="J272" s="487">
        <v>8.5260788726806647E-2</v>
      </c>
      <c r="K272" s="487">
        <v>0.13854883163452147</v>
      </c>
      <c r="L272" s="487">
        <v>5.0657704582214358E-2</v>
      </c>
      <c r="M272" s="481">
        <v>0.19114928001323475</v>
      </c>
      <c r="N272" s="481">
        <v>0.19114928001323475</v>
      </c>
      <c r="O272" s="486">
        <v>0.19114928001323475</v>
      </c>
      <c r="P272" s="486">
        <v>0.26402371737013119</v>
      </c>
      <c r="Q272" s="488">
        <f t="shared" si="45"/>
        <v>0.22758649869168296</v>
      </c>
      <c r="R272" s="487">
        <f t="shared" si="46"/>
        <v>0.26402371737013119</v>
      </c>
      <c r="S272" s="489">
        <v>0.28287602539062501</v>
      </c>
      <c r="T272" s="487">
        <f t="shared" si="54"/>
        <v>0.29341983300171304</v>
      </c>
      <c r="U272" s="487">
        <v>0</v>
      </c>
      <c r="V272" s="489">
        <f t="shared" si="47"/>
        <v>0.23762134563311807</v>
      </c>
      <c r="W272" s="489">
        <f t="shared" si="48"/>
        <v>0.21121897389610497</v>
      </c>
      <c r="X272" s="489">
        <f t="shared" si="49"/>
        <v>0.18481660215909182</v>
      </c>
      <c r="Y272" s="489">
        <f t="shared" si="50"/>
        <v>0.27722490323863774</v>
      </c>
      <c r="Z272" s="489">
        <f t="shared" si="51"/>
        <v>0.35203162316017489</v>
      </c>
      <c r="AA272" s="487">
        <v>0.82799741403680094</v>
      </c>
      <c r="AB272" s="485">
        <v>0.32511785888671874</v>
      </c>
      <c r="AC272" s="485">
        <v>0.32511785888671874</v>
      </c>
      <c r="AD272" s="489">
        <f t="shared" si="52"/>
        <v>0.30939565277099612</v>
      </c>
      <c r="AE272" s="489">
        <f t="shared" si="53"/>
        <v>0.21385816352555834</v>
      </c>
    </row>
    <row r="273" spans="1:31" x14ac:dyDescent="0.2">
      <c r="A273" s="485">
        <v>0.26017293294270827</v>
      </c>
      <c r="B273" s="485">
        <f t="shared" si="44"/>
        <v>0.25271915130392408</v>
      </c>
      <c r="C273" s="486">
        <v>0.29188080014991979</v>
      </c>
      <c r="D273" s="486">
        <v>0.2135575024579284</v>
      </c>
      <c r="E273" s="487">
        <v>0.16572724411010742</v>
      </c>
      <c r="F273" s="486">
        <v>0.12981028331956715</v>
      </c>
      <c r="G273" s="487">
        <v>0.15142064697265623</v>
      </c>
      <c r="H273" s="487">
        <v>0.17480771759033201</v>
      </c>
      <c r="I273" s="487">
        <v>0.15419835540771484</v>
      </c>
      <c r="J273" s="487">
        <v>8.4822293548583977E-2</v>
      </c>
      <c r="K273" s="487">
        <v>0.13783626586914063</v>
      </c>
      <c r="L273" s="487">
        <v>5.0397169532775878E-2</v>
      </c>
      <c r="M273" s="481">
        <v>0.19014038887302204</v>
      </c>
      <c r="N273" s="481">
        <v>0.19014038887302204</v>
      </c>
      <c r="O273" s="486">
        <v>0.19014038887302204</v>
      </c>
      <c r="P273" s="486">
        <v>0.26263019295171686</v>
      </c>
      <c r="Q273" s="488">
        <f t="shared" si="45"/>
        <v>0.22638529091236945</v>
      </c>
      <c r="R273" s="487">
        <f t="shared" si="46"/>
        <v>0.26263019295171686</v>
      </c>
      <c r="S273" s="489">
        <v>0.28142119140625005</v>
      </c>
      <c r="T273" s="487">
        <f t="shared" si="54"/>
        <v>0.29188080014991979</v>
      </c>
      <c r="U273" s="487">
        <v>0</v>
      </c>
      <c r="V273" s="489">
        <f t="shared" si="47"/>
        <v>0.23636717365654517</v>
      </c>
      <c r="W273" s="489">
        <f t="shared" si="48"/>
        <v>0.2101041543613735</v>
      </c>
      <c r="X273" s="489">
        <f t="shared" si="49"/>
        <v>0.18384113506620178</v>
      </c>
      <c r="Y273" s="489">
        <f t="shared" si="50"/>
        <v>0.27576170259930272</v>
      </c>
      <c r="Z273" s="489">
        <f t="shared" si="51"/>
        <v>0.35017359060228914</v>
      </c>
      <c r="AA273" s="487">
        <v>0.82373900403474509</v>
      </c>
      <c r="AB273" s="485">
        <v>0.32403076171875</v>
      </c>
      <c r="AC273" s="485">
        <v>0.32403076171875</v>
      </c>
      <c r="AD273" s="489">
        <f t="shared" si="52"/>
        <v>0.307804428100586</v>
      </c>
      <c r="AE273" s="489">
        <f t="shared" si="53"/>
        <v>0.21275828903565286</v>
      </c>
    </row>
    <row r="274" spans="1:31" x14ac:dyDescent="0.2">
      <c r="A274" s="485">
        <v>0.25883486429850255</v>
      </c>
      <c r="B274" s="485">
        <f t="shared" si="44"/>
        <v>0.25137150746423059</v>
      </c>
      <c r="C274" s="486">
        <v>0.29032432387886031</v>
      </c>
      <c r="D274" s="486">
        <v>0.21241869104960084</v>
      </c>
      <c r="E274" s="487">
        <v>0.16487491226196288</v>
      </c>
      <c r="F274" s="486">
        <v>0.12911806024212383</v>
      </c>
      <c r="G274" s="487">
        <v>0.15064189102172851</v>
      </c>
      <c r="H274" s="487">
        <v>0.1739086737060547</v>
      </c>
      <c r="I274" s="487">
        <v>0.15340531646728514</v>
      </c>
      <c r="J274" s="487">
        <v>8.4386048126220692E-2</v>
      </c>
      <c r="K274" s="487">
        <v>0.13712737075805664</v>
      </c>
      <c r="L274" s="487">
        <v>5.0137977676391603E-2</v>
      </c>
      <c r="M274" s="481">
        <v>0.18912009666411131</v>
      </c>
      <c r="N274" s="481">
        <v>0.18912009666411131</v>
      </c>
      <c r="O274" s="486">
        <v>0.18912009666411131</v>
      </c>
      <c r="P274" s="486">
        <v>0.26122092088026722</v>
      </c>
      <c r="Q274" s="488">
        <f t="shared" si="45"/>
        <v>0.22517050877218925</v>
      </c>
      <c r="R274" s="487">
        <f t="shared" si="46"/>
        <v>0.26122092088026722</v>
      </c>
      <c r="S274" s="489">
        <v>0.27997382812499993</v>
      </c>
      <c r="T274" s="487">
        <f t="shared" si="54"/>
        <v>0.29032432387886031</v>
      </c>
      <c r="U274" s="487">
        <v>0</v>
      </c>
      <c r="V274" s="489">
        <f t="shared" si="47"/>
        <v>0.23509882879224051</v>
      </c>
      <c r="W274" s="489">
        <f t="shared" si="48"/>
        <v>0.20897673670421379</v>
      </c>
      <c r="X274" s="489">
        <f t="shared" si="49"/>
        <v>0.18285464461618703</v>
      </c>
      <c r="Y274" s="489">
        <f t="shared" si="50"/>
        <v>0.27428196692428058</v>
      </c>
      <c r="Z274" s="489">
        <f t="shared" si="51"/>
        <v>0.34829456117368962</v>
      </c>
      <c r="AA274" s="487">
        <v>0.81950249280427634</v>
      </c>
      <c r="AB274" s="485">
        <v>0.32295126342773439</v>
      </c>
      <c r="AC274" s="485">
        <v>0.32295126342773439</v>
      </c>
      <c r="AD274" s="489">
        <f t="shared" si="52"/>
        <v>0.30622137451171866</v>
      </c>
      <c r="AE274" s="489">
        <f t="shared" si="53"/>
        <v>0.21166406249999986</v>
      </c>
    </row>
    <row r="275" spans="1:31" x14ac:dyDescent="0.2">
      <c r="A275" s="485">
        <v>0.25750366210937498</v>
      </c>
      <c r="B275" s="485">
        <f t="shared" si="44"/>
        <v>0.25003108909579697</v>
      </c>
      <c r="C275" s="486">
        <v>0.28877619274635452</v>
      </c>
      <c r="D275" s="486">
        <v>0.21128598544523938</v>
      </c>
      <c r="E275" s="487">
        <v>0.16402696151733398</v>
      </c>
      <c r="F275" s="486">
        <v>0.12842954855919295</v>
      </c>
      <c r="G275" s="487">
        <v>0.14986713134765625</v>
      </c>
      <c r="H275" s="487">
        <v>0.17301426254272462</v>
      </c>
      <c r="I275" s="487">
        <v>0.15261634780883787</v>
      </c>
      <c r="J275" s="487">
        <v>8.3952052459716792E-2</v>
      </c>
      <c r="K275" s="487">
        <v>0.13642211669921875</v>
      </c>
      <c r="L275" s="487">
        <v>4.9880117912292479E-2</v>
      </c>
      <c r="M275" s="481">
        <v>0.1881053090930884</v>
      </c>
      <c r="N275" s="481">
        <v>0.1881053090930884</v>
      </c>
      <c r="O275" s="486">
        <v>0.1881053090930884</v>
      </c>
      <c r="P275" s="486">
        <v>0.25981925205460421</v>
      </c>
      <c r="Q275" s="488">
        <f t="shared" si="45"/>
        <v>0.22396228057384632</v>
      </c>
      <c r="R275" s="487">
        <f t="shared" si="46"/>
        <v>0.25981925205460421</v>
      </c>
      <c r="S275" s="489">
        <v>0.27853391113281256</v>
      </c>
      <c r="T275" s="487">
        <f t="shared" si="54"/>
        <v>0.28877619274635452</v>
      </c>
      <c r="U275" s="487">
        <v>0</v>
      </c>
      <c r="V275" s="489">
        <f t="shared" si="47"/>
        <v>0.2338373268491438</v>
      </c>
      <c r="W275" s="489">
        <f t="shared" si="48"/>
        <v>0.20785540164368338</v>
      </c>
      <c r="X275" s="489">
        <f t="shared" si="49"/>
        <v>0.18187347643822294</v>
      </c>
      <c r="Y275" s="489">
        <f t="shared" si="50"/>
        <v>0.27281021465733446</v>
      </c>
      <c r="Z275" s="489">
        <f t="shared" si="51"/>
        <v>0.34642566940613895</v>
      </c>
      <c r="AA275" s="487">
        <v>0.81528777112458883</v>
      </c>
      <c r="AB275" s="485">
        <v>0.32187930297851564</v>
      </c>
      <c r="AC275" s="485">
        <v>0.32187930297851564</v>
      </c>
      <c r="AD275" s="489">
        <f t="shared" si="52"/>
        <v>0.30464646530151374</v>
      </c>
      <c r="AE275" s="489">
        <f t="shared" si="53"/>
        <v>0.21057546546123276</v>
      </c>
    </row>
    <row r="276" spans="1:31" x14ac:dyDescent="0.2">
      <c r="A276" s="485">
        <v>0.25617932637532548</v>
      </c>
      <c r="B276" s="485">
        <f t="shared" si="44"/>
        <v>0.24869777954955458</v>
      </c>
      <c r="C276" s="486">
        <v>0.28723627202726054</v>
      </c>
      <c r="D276" s="486">
        <v>0.21015928707184861</v>
      </c>
      <c r="E276" s="487">
        <v>0.16318336227416991</v>
      </c>
      <c r="F276" s="486">
        <v>0.12774468835347683</v>
      </c>
      <c r="G276" s="487">
        <v>0.14909636795043943</v>
      </c>
      <c r="H276" s="487">
        <v>0.17212445449829103</v>
      </c>
      <c r="I276" s="487">
        <v>0.15183143463134766</v>
      </c>
      <c r="J276" s="487">
        <v>8.3520284347534182E-2</v>
      </c>
      <c r="K276" s="487">
        <v>0.13572048889160154</v>
      </c>
      <c r="L276" s="487">
        <v>4.9623582839965819E-2</v>
      </c>
      <c r="M276" s="481">
        <v>0.18709593711031322</v>
      </c>
      <c r="N276" s="481">
        <v>0.18709593711031322</v>
      </c>
      <c r="O276" s="486">
        <v>0.18709593711031322</v>
      </c>
      <c r="P276" s="486">
        <v>0.25842506347548366</v>
      </c>
      <c r="Q276" s="488">
        <f t="shared" si="45"/>
        <v>0.22276050029289846</v>
      </c>
      <c r="R276" s="487">
        <f t="shared" si="46"/>
        <v>0.25842506347548366</v>
      </c>
      <c r="S276" s="489">
        <v>0.27710141601562505</v>
      </c>
      <c r="T276" s="487">
        <f t="shared" si="54"/>
        <v>0.28723627202726054</v>
      </c>
      <c r="U276" s="487">
        <v>0</v>
      </c>
      <c r="V276" s="489">
        <f t="shared" si="47"/>
        <v>0.2325825571279353</v>
      </c>
      <c r="W276" s="489">
        <f t="shared" si="48"/>
        <v>0.20674005078038693</v>
      </c>
      <c r="X276" s="489">
        <f t="shared" si="49"/>
        <v>0.18089754443283856</v>
      </c>
      <c r="Y276" s="489">
        <f t="shared" si="50"/>
        <v>0.27134631664925785</v>
      </c>
      <c r="Z276" s="489">
        <f t="shared" si="51"/>
        <v>0.34456675130064485</v>
      </c>
      <c r="AA276" s="487">
        <v>0.81109472977487662</v>
      </c>
      <c r="AB276" s="485">
        <v>0.32081475830078127</v>
      </c>
      <c r="AC276" s="485">
        <v>0.32081475830078127</v>
      </c>
      <c r="AD276" s="489">
        <f t="shared" si="52"/>
        <v>0.30307967376708989</v>
      </c>
      <c r="AE276" s="489">
        <f t="shared" si="53"/>
        <v>0.20949247946198446</v>
      </c>
    </row>
    <row r="277" spans="1:31" x14ac:dyDescent="0.2">
      <c r="A277" s="485">
        <v>0.25486178080240884</v>
      </c>
      <c r="B277" s="485">
        <f t="shared" si="44"/>
        <v>0.24737161862041931</v>
      </c>
      <c r="C277" s="486">
        <v>0.28570460768316003</v>
      </c>
      <c r="D277" s="486">
        <v>0.2090386295576786</v>
      </c>
      <c r="E277" s="487">
        <v>0.16234411453247069</v>
      </c>
      <c r="F277" s="486">
        <v>0.12706350006580577</v>
      </c>
      <c r="G277" s="487">
        <v>0.14832955642700196</v>
      </c>
      <c r="H277" s="487">
        <v>0.1712392199707031</v>
      </c>
      <c r="I277" s="487">
        <v>0.15105056213378906</v>
      </c>
      <c r="J277" s="487">
        <v>8.3090736389160161E-2</v>
      </c>
      <c r="K277" s="487">
        <v>0.13502247253417968</v>
      </c>
      <c r="L277" s="487">
        <v>4.9368368759155276E-2</v>
      </c>
      <c r="M277" s="481">
        <v>0.18609201084907806</v>
      </c>
      <c r="N277" s="481">
        <v>0.18609201084907806</v>
      </c>
      <c r="O277" s="486">
        <v>0.18609201084907806</v>
      </c>
      <c r="P277" s="486">
        <v>0.25703839676432233</v>
      </c>
      <c r="Q277" s="488">
        <f t="shared" si="45"/>
        <v>0.22156520380670019</v>
      </c>
      <c r="R277" s="487">
        <f t="shared" si="46"/>
        <v>0.25703839676432233</v>
      </c>
      <c r="S277" s="489">
        <v>0.27567626953125007</v>
      </c>
      <c r="T277" s="487">
        <f t="shared" si="54"/>
        <v>0.28570460768316003</v>
      </c>
      <c r="U277" s="487">
        <v>0</v>
      </c>
      <c r="V277" s="489">
        <f t="shared" si="47"/>
        <v>0.23133455708789011</v>
      </c>
      <c r="W277" s="489">
        <f t="shared" si="48"/>
        <v>0.20563071741145789</v>
      </c>
      <c r="X277" s="489">
        <f t="shared" si="49"/>
        <v>0.17992687773502561</v>
      </c>
      <c r="Y277" s="489">
        <f t="shared" si="50"/>
        <v>0.26989031660253848</v>
      </c>
      <c r="Z277" s="489">
        <f t="shared" si="51"/>
        <v>0.34271786235242979</v>
      </c>
      <c r="AA277" s="487">
        <v>0.80692325953433386</v>
      </c>
      <c r="AB277" s="485">
        <v>0.3197575988769531</v>
      </c>
      <c r="AC277" s="485">
        <v>0.3197575988769531</v>
      </c>
      <c r="AD277" s="489">
        <f t="shared" si="52"/>
        <v>0.30152091979980478</v>
      </c>
      <c r="AE277" s="489">
        <f t="shared" si="53"/>
        <v>0.2084150491301546</v>
      </c>
    </row>
    <row r="278" spans="1:31" x14ac:dyDescent="0.2">
      <c r="A278" s="485">
        <v>0.25355102539062496</v>
      </c>
      <c r="B278" s="485">
        <f t="shared" si="44"/>
        <v>0.24603094409427981</v>
      </c>
      <c r="C278" s="486">
        <v>0.28415618069845716</v>
      </c>
      <c r="D278" s="486">
        <v>0.20790570749010245</v>
      </c>
      <c r="E278" s="487">
        <v>0.16150917388916014</v>
      </c>
      <c r="F278" s="486">
        <v>0.12637485680636332</v>
      </c>
      <c r="G278" s="487">
        <v>0.14756669677734374</v>
      </c>
      <c r="H278" s="487">
        <v>0.17035852935791015</v>
      </c>
      <c r="I278" s="487">
        <v>0.15027370071411131</v>
      </c>
      <c r="J278" s="487">
        <v>8.2663401184082025E-2</v>
      </c>
      <c r="K278" s="487">
        <v>0.13432805282592775</v>
      </c>
      <c r="L278" s="487">
        <v>4.9114468269348142E-2</v>
      </c>
      <c r="M278" s="481">
        <v>0.18507713183297259</v>
      </c>
      <c r="N278" s="481">
        <v>0.18507713183297259</v>
      </c>
      <c r="O278" s="486">
        <v>0.18507713183297259</v>
      </c>
      <c r="P278" s="486">
        <v>0.25563660163072527</v>
      </c>
      <c r="Q278" s="488">
        <f t="shared" si="45"/>
        <v>0.22035686673184893</v>
      </c>
      <c r="R278" s="487">
        <f t="shared" si="46"/>
        <v>0.25563660163072527</v>
      </c>
      <c r="S278" s="489">
        <v>0.27425847167968753</v>
      </c>
      <c r="T278" s="487">
        <f t="shared" si="54"/>
        <v>0.28415618069845716</v>
      </c>
      <c r="U278" s="487">
        <v>0</v>
      </c>
      <c r="V278" s="489">
        <f t="shared" si="47"/>
        <v>0.23007294146765275</v>
      </c>
      <c r="W278" s="489">
        <f t="shared" si="48"/>
        <v>0.20450928130458024</v>
      </c>
      <c r="X278" s="489">
        <f t="shared" si="49"/>
        <v>0.17894562114150767</v>
      </c>
      <c r="Y278" s="489">
        <f t="shared" si="50"/>
        <v>0.26841843171226154</v>
      </c>
      <c r="Z278" s="489">
        <f t="shared" si="51"/>
        <v>0.34084880217430036</v>
      </c>
      <c r="AA278" s="487">
        <v>0.80277325118215459</v>
      </c>
      <c r="AB278" s="485">
        <v>0.3187077331542969</v>
      </c>
      <c r="AC278" s="485">
        <v>0.3187077331542969</v>
      </c>
      <c r="AD278" s="489">
        <f t="shared" si="52"/>
        <v>0.29997020339965824</v>
      </c>
      <c r="AE278" s="489">
        <f t="shared" si="53"/>
        <v>0.20734317446574305</v>
      </c>
    </row>
    <row r="279" spans="1:31" x14ac:dyDescent="0.2">
      <c r="A279" s="485">
        <v>0.25224700927734373</v>
      </c>
      <c r="B279" s="485">
        <f t="shared" si="44"/>
        <v>0.2447189656214499</v>
      </c>
      <c r="C279" s="486">
        <v>0.2826408965403186</v>
      </c>
      <c r="D279" s="486">
        <v>0.20679703470258121</v>
      </c>
      <c r="E279" s="487">
        <v>0.16067852554321291</v>
      </c>
      <c r="F279" s="486">
        <v>0.12570095339861395</v>
      </c>
      <c r="G279" s="487">
        <v>0.14680775939941404</v>
      </c>
      <c r="H279" s="487">
        <v>0.16948236785888673</v>
      </c>
      <c r="I279" s="487">
        <v>0.14950083557128907</v>
      </c>
      <c r="J279" s="487">
        <v>8.2238263931274411E-2</v>
      </c>
      <c r="K279" s="487">
        <v>0.13363720016479494</v>
      </c>
      <c r="L279" s="487">
        <v>4.8861870269775384E-2</v>
      </c>
      <c r="M279" s="481">
        <v>0.18408400903157335</v>
      </c>
      <c r="N279" s="481">
        <v>0.18408400903157335</v>
      </c>
      <c r="O279" s="486">
        <v>0.18408400903157335</v>
      </c>
      <c r="P279" s="486">
        <v>0.25426485712919061</v>
      </c>
      <c r="Q279" s="488">
        <f t="shared" si="45"/>
        <v>0.21917443308038198</v>
      </c>
      <c r="R279" s="487">
        <f t="shared" si="46"/>
        <v>0.25426485712919061</v>
      </c>
      <c r="S279" s="489">
        <v>0.27284794921875005</v>
      </c>
      <c r="T279" s="487">
        <f t="shared" si="54"/>
        <v>0.2826408965403186</v>
      </c>
      <c r="U279" s="487">
        <v>0</v>
      </c>
      <c r="V279" s="489">
        <f t="shared" si="47"/>
        <v>0.22883837141627156</v>
      </c>
      <c r="W279" s="489">
        <f t="shared" si="48"/>
        <v>0.2034118857033525</v>
      </c>
      <c r="X279" s="489">
        <f t="shared" si="49"/>
        <v>0.17798539999043342</v>
      </c>
      <c r="Y279" s="489">
        <f t="shared" si="50"/>
        <v>0.26697809998565014</v>
      </c>
      <c r="Z279" s="489">
        <f t="shared" si="51"/>
        <v>0.33901980950558747</v>
      </c>
      <c r="AA279" s="487">
        <v>0.79864459549753286</v>
      </c>
      <c r="AB279" s="485">
        <v>0.31766506958007812</v>
      </c>
      <c r="AC279" s="485">
        <v>0.31766506958007812</v>
      </c>
      <c r="AD279" s="489">
        <f t="shared" si="52"/>
        <v>0.2984274444580079</v>
      </c>
      <c r="AE279" s="489">
        <f t="shared" si="53"/>
        <v>0.20627680009664942</v>
      </c>
    </row>
    <row r="280" spans="1:31" x14ac:dyDescent="0.2">
      <c r="A280" s="485">
        <v>0.25094970703124997</v>
      </c>
      <c r="B280" s="485">
        <f t="shared" si="44"/>
        <v>0.24341402139792934</v>
      </c>
      <c r="C280" s="486">
        <v>0.28113373666681085</v>
      </c>
      <c r="D280" s="486">
        <v>0.20569430612904782</v>
      </c>
      <c r="E280" s="487">
        <v>0.1598521546936035</v>
      </c>
      <c r="F280" s="486">
        <v>0.12503066316339664</v>
      </c>
      <c r="G280" s="487">
        <v>0.14605272949218751</v>
      </c>
      <c r="H280" s="487">
        <v>0.16861072067260741</v>
      </c>
      <c r="I280" s="487">
        <v>0.14873195190429686</v>
      </c>
      <c r="J280" s="487">
        <v>8.1815309829711913E-2</v>
      </c>
      <c r="K280" s="487">
        <v>0.13294989974975585</v>
      </c>
      <c r="L280" s="487">
        <v>4.8610574760437016E-2</v>
      </c>
      <c r="M280" s="481">
        <v>0.18309624428480989</v>
      </c>
      <c r="N280" s="481">
        <v>0.18309624428480989</v>
      </c>
      <c r="O280" s="486">
        <v>0.18309624428480989</v>
      </c>
      <c r="P280" s="486">
        <v>0.25290051340626579</v>
      </c>
      <c r="Q280" s="488">
        <f t="shared" si="45"/>
        <v>0.21799837884553785</v>
      </c>
      <c r="R280" s="487">
        <f t="shared" si="46"/>
        <v>0.25290051340626579</v>
      </c>
      <c r="S280" s="489">
        <v>0.27144467773437503</v>
      </c>
      <c r="T280" s="487">
        <f t="shared" si="54"/>
        <v>0.28113373666681085</v>
      </c>
      <c r="U280" s="487">
        <v>0</v>
      </c>
      <c r="V280" s="489">
        <f t="shared" si="47"/>
        <v>0.22761046206563923</v>
      </c>
      <c r="W280" s="489">
        <f t="shared" si="48"/>
        <v>0.20232041072501264</v>
      </c>
      <c r="X280" s="489">
        <f t="shared" si="49"/>
        <v>0.17703035938438605</v>
      </c>
      <c r="Y280" s="489">
        <f t="shared" si="50"/>
        <v>0.26554553907657907</v>
      </c>
      <c r="Z280" s="489">
        <f t="shared" si="51"/>
        <v>0.33720068454168772</v>
      </c>
      <c r="AA280" s="487">
        <v>0.79453718325966283</v>
      </c>
      <c r="AB280" s="485">
        <v>0.3166295471191406</v>
      </c>
      <c r="AC280" s="485">
        <v>0.3166295471191406</v>
      </c>
      <c r="AD280" s="489">
        <f t="shared" si="52"/>
        <v>0.29689261627197266</v>
      </c>
      <c r="AE280" s="489">
        <f t="shared" si="53"/>
        <v>0.20521590756550681</v>
      </c>
    </row>
    <row r="281" spans="1:31" x14ac:dyDescent="0.2">
      <c r="A281" s="485">
        <v>0.24965906778971353</v>
      </c>
      <c r="B281" s="485">
        <f t="shared" si="44"/>
        <v>0.24211599786176519</v>
      </c>
      <c r="C281" s="486">
        <v>0.279634569918291</v>
      </c>
      <c r="D281" s="486">
        <v>0.2045974258052394</v>
      </c>
      <c r="E281" s="487">
        <v>0.15903003173828126</v>
      </c>
      <c r="F281" s="486">
        <v>0.12436392776912372</v>
      </c>
      <c r="G281" s="487">
        <v>0.14530157745361327</v>
      </c>
      <c r="H281" s="487">
        <v>0.16774355819702147</v>
      </c>
      <c r="I281" s="487">
        <v>0.14796702011108398</v>
      </c>
      <c r="J281" s="487">
        <v>8.1394531478881829E-2</v>
      </c>
      <c r="K281" s="487">
        <v>0.13226613677978513</v>
      </c>
      <c r="L281" s="487">
        <v>4.8360570640563962E-2</v>
      </c>
      <c r="M281" s="481">
        <v>0.18211375091434909</v>
      </c>
      <c r="N281" s="481">
        <v>0.18211375091434909</v>
      </c>
      <c r="O281" s="486">
        <v>0.18211375091434909</v>
      </c>
      <c r="P281" s="486">
        <v>0.25154345073805895</v>
      </c>
      <c r="Q281" s="488">
        <f t="shared" si="45"/>
        <v>0.21682860082620403</v>
      </c>
      <c r="R281" s="487">
        <f t="shared" si="46"/>
        <v>0.25154345073805895</v>
      </c>
      <c r="S281" s="489">
        <v>0.27004863281250002</v>
      </c>
      <c r="T281" s="487">
        <f t="shared" si="54"/>
        <v>0.279634569918291</v>
      </c>
      <c r="U281" s="487">
        <v>0</v>
      </c>
      <c r="V281" s="489">
        <f t="shared" si="47"/>
        <v>0.22638910566425305</v>
      </c>
      <c r="W281" s="489">
        <f t="shared" si="48"/>
        <v>0.20123476059044718</v>
      </c>
      <c r="X281" s="489">
        <f t="shared" si="49"/>
        <v>0.17608041551664125</v>
      </c>
      <c r="Y281" s="489">
        <f t="shared" si="50"/>
        <v>0.26412062327496189</v>
      </c>
      <c r="Z281" s="489">
        <f t="shared" si="51"/>
        <v>0.33539126765074523</v>
      </c>
      <c r="AA281" s="487">
        <v>0.79045085063733556</v>
      </c>
      <c r="AB281" s="485">
        <v>0.31560110473632813</v>
      </c>
      <c r="AC281" s="485">
        <v>0.31560110473632813</v>
      </c>
      <c r="AD281" s="489">
        <f t="shared" si="52"/>
        <v>0.29536569213867192</v>
      </c>
      <c r="AE281" s="489">
        <f t="shared" si="53"/>
        <v>0.20416047841494839</v>
      </c>
    </row>
    <row r="282" spans="1:31" x14ac:dyDescent="0.2">
      <c r="A282" s="485">
        <v>0.24837506612141924</v>
      </c>
      <c r="B282" s="485">
        <f t="shared" si="44"/>
        <v>0.24082493375470146</v>
      </c>
      <c r="C282" s="486">
        <v>0.2781434410399678</v>
      </c>
      <c r="D282" s="486">
        <v>0.20350642646943512</v>
      </c>
      <c r="E282" s="487">
        <v>0.15821214187622071</v>
      </c>
      <c r="F282" s="486">
        <v>0.12370076711565939</v>
      </c>
      <c r="G282" s="487">
        <v>0.14455428848266599</v>
      </c>
      <c r="H282" s="487">
        <v>0.16688085083007811</v>
      </c>
      <c r="I282" s="487">
        <v>0.14720602539062499</v>
      </c>
      <c r="J282" s="487">
        <v>8.097592147827147E-2</v>
      </c>
      <c r="K282" s="487">
        <v>0.13158589645385743</v>
      </c>
      <c r="L282" s="487">
        <v>4.8111850509643554E-2</v>
      </c>
      <c r="M282" s="481">
        <v>0.18113655825106234</v>
      </c>
      <c r="N282" s="481">
        <v>0.18113655825106234</v>
      </c>
      <c r="O282" s="486">
        <v>0.18113655825106234</v>
      </c>
      <c r="P282" s="486">
        <v>0.2501937096376482</v>
      </c>
      <c r="Q282" s="488">
        <f t="shared" si="45"/>
        <v>0.21566513394435527</v>
      </c>
      <c r="R282" s="487">
        <f t="shared" si="46"/>
        <v>0.2501937096376482</v>
      </c>
      <c r="S282" s="489">
        <v>0.26865976562499999</v>
      </c>
      <c r="T282" s="487">
        <f t="shared" si="54"/>
        <v>0.2781434410399678</v>
      </c>
      <c r="U282" s="487">
        <v>0</v>
      </c>
      <c r="V282" s="489">
        <f t="shared" si="47"/>
        <v>0.2251743386738834</v>
      </c>
      <c r="W282" s="489">
        <f t="shared" si="48"/>
        <v>0.20015496771011856</v>
      </c>
      <c r="X282" s="489">
        <f t="shared" si="49"/>
        <v>0.17513559674635373</v>
      </c>
      <c r="Y282" s="489">
        <f t="shared" si="50"/>
        <v>0.26270339511953061</v>
      </c>
      <c r="Z282" s="489">
        <f t="shared" si="51"/>
        <v>0.33359161285019756</v>
      </c>
      <c r="AA282" s="487">
        <v>0.78638554302014807</v>
      </c>
      <c r="AB282" s="485">
        <v>0.31457962036132814</v>
      </c>
      <c r="AC282" s="485">
        <v>0.31457962036132814</v>
      </c>
      <c r="AD282" s="489">
        <f t="shared" si="52"/>
        <v>0.29384661865234374</v>
      </c>
      <c r="AE282" s="489">
        <f t="shared" si="53"/>
        <v>0.20311047573024044</v>
      </c>
    </row>
    <row r="283" spans="1:31" x14ac:dyDescent="0.2">
      <c r="A283" s="485">
        <v>0.24709767659505205</v>
      </c>
      <c r="B283" s="485">
        <f t="shared" si="44"/>
        <v>0.23951974015268374</v>
      </c>
      <c r="C283" s="486">
        <v>0.27663599314398568</v>
      </c>
      <c r="D283" s="486">
        <v>0.20240348716138182</v>
      </c>
      <c r="E283" s="487">
        <v>0.1573984555053711</v>
      </c>
      <c r="F283" s="486">
        <v>0.12303034878610009</v>
      </c>
      <c r="G283" s="487">
        <v>0.14381084777832032</v>
      </c>
      <c r="H283" s="487">
        <v>0.16602258377075196</v>
      </c>
      <c r="I283" s="487">
        <v>0.14644893814086915</v>
      </c>
      <c r="J283" s="487">
        <v>8.055945762634277E-2</v>
      </c>
      <c r="K283" s="487">
        <v>0.13090914916992188</v>
      </c>
      <c r="L283" s="487">
        <v>4.7864410667419435E-2</v>
      </c>
      <c r="M283" s="481">
        <v>0.1801487044943115</v>
      </c>
      <c r="N283" s="481">
        <v>0.1801487044943115</v>
      </c>
      <c r="O283" s="486">
        <v>0.1801487044943115</v>
      </c>
      <c r="P283" s="486">
        <v>0.24882924297024911</v>
      </c>
      <c r="Q283" s="488">
        <f t="shared" si="45"/>
        <v>0.21448897373228032</v>
      </c>
      <c r="R283" s="487">
        <f t="shared" si="46"/>
        <v>0.24882924297024911</v>
      </c>
      <c r="S283" s="489">
        <v>0.26727805175781255</v>
      </c>
      <c r="T283" s="487">
        <f t="shared" si="54"/>
        <v>0.27663599314398568</v>
      </c>
      <c r="U283" s="487">
        <v>0</v>
      </c>
      <c r="V283" s="489">
        <f t="shared" si="47"/>
        <v>0.2239463186732242</v>
      </c>
      <c r="W283" s="489">
        <f t="shared" si="48"/>
        <v>0.1990633943761993</v>
      </c>
      <c r="X283" s="489">
        <f t="shared" si="49"/>
        <v>0.17418047007917437</v>
      </c>
      <c r="Y283" s="489">
        <f t="shared" si="50"/>
        <v>0.26127070511876155</v>
      </c>
      <c r="Z283" s="489">
        <f t="shared" si="51"/>
        <v>0.33177232396033213</v>
      </c>
      <c r="AA283" s="487">
        <v>0.78234115118729441</v>
      </c>
      <c r="AB283" s="485">
        <v>0.31356506347656249</v>
      </c>
      <c r="AC283" s="485">
        <v>0.31356506347656249</v>
      </c>
      <c r="AD283" s="489">
        <f t="shared" si="52"/>
        <v>0.29233536911010749</v>
      </c>
      <c r="AE283" s="489">
        <f t="shared" si="53"/>
        <v>0.20206588105401627</v>
      </c>
    </row>
    <row r="284" spans="1:31" x14ac:dyDescent="0.2">
      <c r="A284" s="485">
        <v>0.24582684834798177</v>
      </c>
      <c r="B284" s="485">
        <f t="shared" si="44"/>
        <v>0.23828421624324167</v>
      </c>
      <c r="C284" s="486">
        <v>0.27520901103585643</v>
      </c>
      <c r="D284" s="486">
        <v>0.20135942145062691</v>
      </c>
      <c r="E284" s="487">
        <v>0.15658895782470703</v>
      </c>
      <c r="F284" s="486">
        <v>0.1223957165949691</v>
      </c>
      <c r="G284" s="487">
        <v>0.1430712257385254</v>
      </c>
      <c r="H284" s="487">
        <v>0.16516872741699218</v>
      </c>
      <c r="I284" s="487">
        <v>0.14569574356079101</v>
      </c>
      <c r="J284" s="487">
        <v>8.0145139923095701E-2</v>
      </c>
      <c r="K284" s="487">
        <v>0.13023588012695311</v>
      </c>
      <c r="L284" s="487">
        <v>4.7618243713378909E-2</v>
      </c>
      <c r="M284" s="481">
        <v>0.17921361210934678</v>
      </c>
      <c r="N284" s="481">
        <v>0.17921361210934678</v>
      </c>
      <c r="O284" s="486">
        <v>0.17921361210934678</v>
      </c>
      <c r="P284" s="486">
        <v>0.247537652609324</v>
      </c>
      <c r="Q284" s="488">
        <f t="shared" si="45"/>
        <v>0.21337563235933538</v>
      </c>
      <c r="R284" s="487">
        <f t="shared" si="46"/>
        <v>0.247537652609324</v>
      </c>
      <c r="S284" s="489">
        <v>0.26590344238281255</v>
      </c>
      <c r="T284" s="487">
        <f t="shared" si="54"/>
        <v>0.27520901103585643</v>
      </c>
      <c r="U284" s="487">
        <v>0</v>
      </c>
      <c r="V284" s="489">
        <f t="shared" si="47"/>
        <v>0.22278388734839161</v>
      </c>
      <c r="W284" s="489">
        <f t="shared" si="48"/>
        <v>0.19803012208745921</v>
      </c>
      <c r="X284" s="489">
        <f t="shared" si="49"/>
        <v>0.17327635682652678</v>
      </c>
      <c r="Y284" s="489">
        <f t="shared" si="50"/>
        <v>0.25991453523979019</v>
      </c>
      <c r="Z284" s="489">
        <f t="shared" si="51"/>
        <v>0.33005020347909869</v>
      </c>
      <c r="AA284" s="487">
        <v>0.77831756591796875</v>
      </c>
      <c r="AB284" s="485">
        <v>0.31255737304687498</v>
      </c>
      <c r="AC284" s="485">
        <v>0.31255737304687498</v>
      </c>
      <c r="AD284" s="489">
        <f t="shared" si="52"/>
        <v>0.29083189010620125</v>
      </c>
      <c r="AE284" s="489">
        <f t="shared" si="53"/>
        <v>0.20102665747154205</v>
      </c>
    </row>
    <row r="285" spans="1:31" x14ac:dyDescent="0.2">
      <c r="A285" s="485">
        <v>0.24456255594889323</v>
      </c>
      <c r="B285" s="485">
        <f t="shared" si="44"/>
        <v>0.23705517303871773</v>
      </c>
      <c r="C285" s="486">
        <v>0.27378951389009459</v>
      </c>
      <c r="D285" s="486">
        <v>0.20032083218734087</v>
      </c>
      <c r="E285" s="487">
        <v>0.15578361923217773</v>
      </c>
      <c r="F285" s="486">
        <v>0.12176441324590326</v>
      </c>
      <c r="G285" s="487">
        <v>0.14233540756225585</v>
      </c>
      <c r="H285" s="487">
        <v>0.16431926696777344</v>
      </c>
      <c r="I285" s="487">
        <v>0.14494642684936523</v>
      </c>
      <c r="J285" s="487">
        <v>7.9732953567504886E-2</v>
      </c>
      <c r="K285" s="487">
        <v>0.12956607452392577</v>
      </c>
      <c r="L285" s="487">
        <v>4.7373342247009273E-2</v>
      </c>
      <c r="M285" s="481">
        <v>0.17828345531250031</v>
      </c>
      <c r="N285" s="481">
        <v>0.17828345531250031</v>
      </c>
      <c r="O285" s="486">
        <v>0.17828345531250031</v>
      </c>
      <c r="P285" s="486">
        <v>0.24625287949784011</v>
      </c>
      <c r="Q285" s="488">
        <f t="shared" si="45"/>
        <v>0.21226816740517021</v>
      </c>
      <c r="R285" s="487">
        <f t="shared" si="46"/>
        <v>0.24625287949784011</v>
      </c>
      <c r="S285" s="489">
        <v>0.264535888671875</v>
      </c>
      <c r="T285" s="487">
        <f t="shared" si="54"/>
        <v>0.27378951389009459</v>
      </c>
      <c r="U285" s="487">
        <v>0</v>
      </c>
      <c r="V285" s="489">
        <f t="shared" si="47"/>
        <v>0.22162759154805611</v>
      </c>
      <c r="W285" s="489">
        <f t="shared" si="48"/>
        <v>0.19700230359827209</v>
      </c>
      <c r="X285" s="489">
        <f t="shared" si="49"/>
        <v>0.17237701564848806</v>
      </c>
      <c r="Y285" s="489">
        <f t="shared" si="50"/>
        <v>0.25856552347273215</v>
      </c>
      <c r="Z285" s="489">
        <f t="shared" si="51"/>
        <v>0.32833717266378681</v>
      </c>
      <c r="AA285" s="487">
        <v>0.77431467799136511</v>
      </c>
      <c r="AB285" s="485">
        <v>0.31155645751953126</v>
      </c>
      <c r="AC285" s="485">
        <v>0.31155645751953126</v>
      </c>
      <c r="AD285" s="489">
        <f t="shared" si="52"/>
        <v>0.28933612823486327</v>
      </c>
      <c r="AE285" s="489">
        <f t="shared" si="53"/>
        <v>0.19999276806808411</v>
      </c>
    </row>
    <row r="286" spans="1:31" x14ac:dyDescent="0.2">
      <c r="A286" s="485">
        <v>0.24330477396647132</v>
      </c>
      <c r="B286" s="485">
        <f t="shared" si="44"/>
        <v>0.23579105853863025</v>
      </c>
      <c r="C286" s="486">
        <v>0.27232951076068024</v>
      </c>
      <c r="D286" s="486">
        <v>0.19925260631658023</v>
      </c>
      <c r="E286" s="487">
        <v>0.15498242492675779</v>
      </c>
      <c r="F286" s="486">
        <v>0.12111509537443188</v>
      </c>
      <c r="G286" s="487">
        <v>0.14160337844848633</v>
      </c>
      <c r="H286" s="487">
        <v>0.16347417282104493</v>
      </c>
      <c r="I286" s="487">
        <v>0.144200958404541</v>
      </c>
      <c r="J286" s="487">
        <v>7.9322883758544918E-2</v>
      </c>
      <c r="K286" s="487">
        <v>0.12889971755981444</v>
      </c>
      <c r="L286" s="487">
        <v>4.7129698867797852E-2</v>
      </c>
      <c r="M286" s="481">
        <v>0.17732678733937179</v>
      </c>
      <c r="N286" s="481">
        <v>0.17732678733937179</v>
      </c>
      <c r="O286" s="486">
        <v>0.17732678733937179</v>
      </c>
      <c r="P286" s="486">
        <v>0.24493148799410625</v>
      </c>
      <c r="Q286" s="488">
        <f t="shared" si="45"/>
        <v>0.21112913766673902</v>
      </c>
      <c r="R286" s="487">
        <f t="shared" si="46"/>
        <v>0.24493148799410625</v>
      </c>
      <c r="S286" s="489">
        <v>0.26317536621093751</v>
      </c>
      <c r="T286" s="487">
        <f t="shared" si="54"/>
        <v>0.27232951076068024</v>
      </c>
      <c r="U286" s="487">
        <v>0</v>
      </c>
      <c r="V286" s="489">
        <f t="shared" si="47"/>
        <v>0.22043833919469563</v>
      </c>
      <c r="W286" s="489">
        <f t="shared" si="48"/>
        <v>0.19594519039528502</v>
      </c>
      <c r="X286" s="489">
        <f t="shared" si="49"/>
        <v>0.17145204159587435</v>
      </c>
      <c r="Y286" s="489">
        <f t="shared" si="50"/>
        <v>0.25717806239381158</v>
      </c>
      <c r="Z286" s="489">
        <f t="shared" si="51"/>
        <v>0.32657531732547496</v>
      </c>
      <c r="AA286" s="487">
        <v>0.77033237818667766</v>
      </c>
      <c r="AB286" s="485">
        <v>0.31056222534179689</v>
      </c>
      <c r="AC286" s="485">
        <v>0.31056222534179689</v>
      </c>
      <c r="AD286" s="489">
        <f t="shared" si="52"/>
        <v>0.2878480567932129</v>
      </c>
      <c r="AE286" s="489">
        <f t="shared" si="53"/>
        <v>0.19896419438627569</v>
      </c>
    </row>
    <row r="287" spans="1:31" x14ac:dyDescent="0.2">
      <c r="A287" s="485">
        <v>0.24205345153808591</v>
      </c>
      <c r="B287" s="485">
        <f t="shared" si="44"/>
        <v>0.23453372166236322</v>
      </c>
      <c r="C287" s="486">
        <v>0.27087733552342863</v>
      </c>
      <c r="D287" s="486">
        <v>0.19819010780129781</v>
      </c>
      <c r="E287" s="487">
        <v>0.15418534530639649</v>
      </c>
      <c r="F287" s="486">
        <v>0.1204692588587019</v>
      </c>
      <c r="G287" s="487">
        <v>0.14087510879516602</v>
      </c>
      <c r="H287" s="487">
        <v>0.16263343017578125</v>
      </c>
      <c r="I287" s="487">
        <v>0.14345933822631834</v>
      </c>
      <c r="J287" s="487">
        <v>7.8914923095703124E-2</v>
      </c>
      <c r="K287" s="487">
        <v>0.12823677963256835</v>
      </c>
      <c r="L287" s="487">
        <v>4.6887309875488281E-2</v>
      </c>
      <c r="M287" s="481">
        <v>0.17637528074131309</v>
      </c>
      <c r="N287" s="481">
        <v>0.17637528074131309</v>
      </c>
      <c r="O287" s="486">
        <v>0.17637528074131309</v>
      </c>
      <c r="P287" s="486">
        <v>0.24361722560659271</v>
      </c>
      <c r="Q287" s="488">
        <f t="shared" si="45"/>
        <v>0.2099962531739529</v>
      </c>
      <c r="R287" s="487">
        <f t="shared" si="46"/>
        <v>0.24361722560659271</v>
      </c>
      <c r="S287" s="489">
        <v>0.26182185058593749</v>
      </c>
      <c r="T287" s="487">
        <f t="shared" si="54"/>
        <v>0.27087733552342863</v>
      </c>
      <c r="U287" s="487">
        <v>0</v>
      </c>
      <c r="V287" s="489">
        <f t="shared" si="47"/>
        <v>0.21925550304593344</v>
      </c>
      <c r="W287" s="489">
        <f t="shared" si="48"/>
        <v>0.19489378048527417</v>
      </c>
      <c r="X287" s="489">
        <f t="shared" si="49"/>
        <v>0.1705320579246149</v>
      </c>
      <c r="Y287" s="489">
        <f t="shared" si="50"/>
        <v>0.25579808688692235</v>
      </c>
      <c r="Z287" s="489">
        <f t="shared" si="51"/>
        <v>0.32482296747545697</v>
      </c>
      <c r="AA287" s="487">
        <v>0.76637055728310033</v>
      </c>
      <c r="AB287" s="485">
        <v>0.30957464599609374</v>
      </c>
      <c r="AC287" s="485">
        <v>0.30957464599609374</v>
      </c>
      <c r="AD287" s="489">
        <f t="shared" si="52"/>
        <v>0.28636764907836915</v>
      </c>
      <c r="AE287" s="489">
        <f t="shared" si="53"/>
        <v>0.19794091796874991</v>
      </c>
    </row>
    <row r="288" spans="1:31" x14ac:dyDescent="0.2">
      <c r="A288" s="485">
        <v>0.24080856323242184</v>
      </c>
      <c r="B288" s="485">
        <f t="shared" si="44"/>
        <v>0.23328305299096311</v>
      </c>
      <c r="C288" s="486">
        <v>0.26943286180369974</v>
      </c>
      <c r="D288" s="486">
        <v>0.19713324417822647</v>
      </c>
      <c r="E288" s="487">
        <v>0.15339236557006836</v>
      </c>
      <c r="F288" s="486">
        <v>0.1198268474951954</v>
      </c>
      <c r="G288" s="487">
        <v>0.14015058380126952</v>
      </c>
      <c r="H288" s="487">
        <v>0.16179700942993164</v>
      </c>
      <c r="I288" s="487">
        <v>0.14272152191162107</v>
      </c>
      <c r="J288" s="487">
        <v>7.85090641784668E-2</v>
      </c>
      <c r="K288" s="487">
        <v>0.12757726074218748</v>
      </c>
      <c r="L288" s="487">
        <v>4.6646167869567871E-2</v>
      </c>
      <c r="M288" s="481">
        <v>0.17542885202171593</v>
      </c>
      <c r="N288" s="481">
        <v>0.17542885202171593</v>
      </c>
      <c r="O288" s="486">
        <v>0.17542885202171593</v>
      </c>
      <c r="P288" s="486">
        <v>0.24230997700614496</v>
      </c>
      <c r="Q288" s="488">
        <f t="shared" si="45"/>
        <v>0.20886941451393043</v>
      </c>
      <c r="R288" s="487">
        <f t="shared" si="46"/>
        <v>0.24230997700614496</v>
      </c>
      <c r="S288" s="489">
        <v>0.26047529296874999</v>
      </c>
      <c r="T288" s="487">
        <f t="shared" si="54"/>
        <v>0.26943286180369974</v>
      </c>
      <c r="U288" s="487">
        <v>0</v>
      </c>
      <c r="V288" s="489">
        <f t="shared" si="47"/>
        <v>0.21807897930553047</v>
      </c>
      <c r="W288" s="489">
        <f t="shared" si="48"/>
        <v>0.19384798160491598</v>
      </c>
      <c r="X288" s="489">
        <f t="shared" si="49"/>
        <v>0.16961698390430147</v>
      </c>
      <c r="Y288" s="489">
        <f t="shared" si="50"/>
        <v>0.2544254758564522</v>
      </c>
      <c r="Z288" s="489">
        <f t="shared" si="51"/>
        <v>0.32307996934152661</v>
      </c>
      <c r="AA288" s="487">
        <v>0.76242910605982728</v>
      </c>
      <c r="AB288" s="485">
        <v>0.30859365844726561</v>
      </c>
      <c r="AC288" s="485">
        <v>0.30859365844726561</v>
      </c>
      <c r="AD288" s="489">
        <f t="shared" si="52"/>
        <v>0.28489485168457029</v>
      </c>
      <c r="AE288" s="489">
        <f t="shared" si="53"/>
        <v>0.19692290190077311</v>
      </c>
    </row>
    <row r="289" spans="1:31" x14ac:dyDescent="0.2">
      <c r="A289" s="485">
        <v>0.23957008361816406</v>
      </c>
      <c r="B289" s="485">
        <f t="shared" si="44"/>
        <v>0.23203908985278651</v>
      </c>
      <c r="C289" s="486">
        <v>0.26799613271429518</v>
      </c>
      <c r="D289" s="486">
        <v>0.19608204699127785</v>
      </c>
      <c r="E289" s="487">
        <v>0.15260347091674806</v>
      </c>
      <c r="F289" s="486">
        <v>0.11918788045778399</v>
      </c>
      <c r="G289" s="487">
        <v>0.13942978866577149</v>
      </c>
      <c r="H289" s="487">
        <v>0.16096488098144532</v>
      </c>
      <c r="I289" s="487">
        <v>0.14198750946044922</v>
      </c>
      <c r="J289" s="487">
        <v>7.8105292205810542E-2</v>
      </c>
      <c r="K289" s="487">
        <v>0.12692113128662108</v>
      </c>
      <c r="L289" s="487">
        <v>4.6406265449523927E-2</v>
      </c>
      <c r="M289" s="481">
        <v>0.17448752943479573</v>
      </c>
      <c r="N289" s="481">
        <v>0.17448752943479573</v>
      </c>
      <c r="O289" s="486">
        <v>0.17448752943479573</v>
      </c>
      <c r="P289" s="486">
        <v>0.24100978121871683</v>
      </c>
      <c r="Q289" s="488">
        <f t="shared" si="45"/>
        <v>0.20774865532675629</v>
      </c>
      <c r="R289" s="487">
        <f t="shared" si="46"/>
        <v>0.24100978121871683</v>
      </c>
      <c r="S289" s="489">
        <v>0.25913566894531254</v>
      </c>
      <c r="T289" s="487">
        <f t="shared" si="54"/>
        <v>0.26799613271429518</v>
      </c>
      <c r="U289" s="487">
        <v>0</v>
      </c>
      <c r="V289" s="489">
        <f t="shared" si="47"/>
        <v>0.21690880309684515</v>
      </c>
      <c r="W289" s="489">
        <f t="shared" si="48"/>
        <v>0.19280782497497348</v>
      </c>
      <c r="X289" s="489">
        <f t="shared" si="49"/>
        <v>0.16870684685310178</v>
      </c>
      <c r="Y289" s="489">
        <f t="shared" si="50"/>
        <v>0.25306027027965267</v>
      </c>
      <c r="Z289" s="489">
        <f t="shared" si="51"/>
        <v>0.32134637495828905</v>
      </c>
      <c r="AA289" s="487">
        <v>0.75850791529605266</v>
      </c>
      <c r="AB289" s="485">
        <v>0.30761914062500001</v>
      </c>
      <c r="AC289" s="485">
        <v>0.30761914062500001</v>
      </c>
      <c r="AD289" s="489">
        <f t="shared" si="52"/>
        <v>0.28342963790893561</v>
      </c>
      <c r="AE289" s="489">
        <f t="shared" si="53"/>
        <v>0.19591012772497846</v>
      </c>
    </row>
    <row r="290" spans="1:31" x14ac:dyDescent="0.2">
      <c r="A290" s="485">
        <v>0.23833796183268227</v>
      </c>
      <c r="B290" s="485">
        <f t="shared" si="44"/>
        <v>0.23078151269591965</v>
      </c>
      <c r="C290" s="486">
        <v>0.26654367996228695</v>
      </c>
      <c r="D290" s="486">
        <v>0.19501934542955235</v>
      </c>
      <c r="E290" s="487">
        <v>0.15181863174438476</v>
      </c>
      <c r="F290" s="486">
        <v>0.11854192052088638</v>
      </c>
      <c r="G290" s="487">
        <v>0.1387126937866211</v>
      </c>
      <c r="H290" s="487">
        <v>0.16013703002929686</v>
      </c>
      <c r="I290" s="487">
        <v>0.14125727127075194</v>
      </c>
      <c r="J290" s="487">
        <v>7.7703592376708985E-2</v>
      </c>
      <c r="K290" s="487">
        <v>0.12626837646484376</v>
      </c>
      <c r="L290" s="487">
        <v>4.6167598915100097E-2</v>
      </c>
      <c r="M290" s="481">
        <v>0.17353593709406337</v>
      </c>
      <c r="N290" s="481">
        <v>0.17353593709406337</v>
      </c>
      <c r="O290" s="486">
        <v>0.17353593709406337</v>
      </c>
      <c r="P290" s="486">
        <v>0.23969540039968518</v>
      </c>
      <c r="Q290" s="488">
        <f t="shared" si="45"/>
        <v>0.20661566874687426</v>
      </c>
      <c r="R290" s="487">
        <f t="shared" si="46"/>
        <v>0.23969540039968518</v>
      </c>
      <c r="S290" s="489">
        <v>0.25780292968750002</v>
      </c>
      <c r="T290" s="487">
        <f t="shared" si="54"/>
        <v>0.26654367996228695</v>
      </c>
      <c r="U290" s="487">
        <v>0</v>
      </c>
      <c r="V290" s="489">
        <f t="shared" si="47"/>
        <v>0.21572586035971666</v>
      </c>
      <c r="W290" s="489">
        <f t="shared" si="48"/>
        <v>0.19175632031974815</v>
      </c>
      <c r="X290" s="489">
        <f t="shared" si="49"/>
        <v>0.16778678027977961</v>
      </c>
      <c r="Y290" s="489">
        <f t="shared" si="50"/>
        <v>0.25168017041966945</v>
      </c>
      <c r="Z290" s="489">
        <f t="shared" si="51"/>
        <v>0.31959386719958027</v>
      </c>
      <c r="AA290" s="487">
        <v>0.75460687577097041</v>
      </c>
      <c r="AB290" s="485">
        <v>0.3066510925292969</v>
      </c>
      <c r="AC290" s="485">
        <v>0.3066510925292969</v>
      </c>
      <c r="AD290" s="489">
        <f t="shared" si="52"/>
        <v>0.28197195434570316</v>
      </c>
      <c r="AE290" s="489">
        <f t="shared" si="53"/>
        <v>0.19490255852663221</v>
      </c>
    </row>
    <row r="291" spans="1:31" x14ac:dyDescent="0.2">
      <c r="A291" s="485">
        <v>0.23711219787597654</v>
      </c>
      <c r="B291" s="485">
        <f t="shared" si="44"/>
        <v>0.22955085296041841</v>
      </c>
      <c r="C291" s="486">
        <v>0.26512231578605794</v>
      </c>
      <c r="D291" s="486">
        <v>0.19397939013477888</v>
      </c>
      <c r="E291" s="487">
        <v>0.15103783325195311</v>
      </c>
      <c r="F291" s="486">
        <v>0.11790978683370378</v>
      </c>
      <c r="G291" s="487">
        <v>0.13799929916381834</v>
      </c>
      <c r="H291" s="487">
        <v>0.15931344177246093</v>
      </c>
      <c r="I291" s="487">
        <v>0.14053077774047854</v>
      </c>
      <c r="J291" s="487">
        <v>7.7303964691162103E-2</v>
      </c>
      <c r="K291" s="487">
        <v>0.12561898147583009</v>
      </c>
      <c r="L291" s="487">
        <v>4.5930157165527341E-2</v>
      </c>
      <c r="M291" s="481">
        <v>0.17260474427578568</v>
      </c>
      <c r="N291" s="481">
        <v>0.17260474427578568</v>
      </c>
      <c r="O291" s="486">
        <v>0.17260474427578568</v>
      </c>
      <c r="P291" s="486">
        <v>0.23840919629024249</v>
      </c>
      <c r="Q291" s="488">
        <f t="shared" si="45"/>
        <v>0.20550697028301407</v>
      </c>
      <c r="R291" s="487">
        <f t="shared" si="46"/>
        <v>0.23840919629024249</v>
      </c>
      <c r="S291" s="489">
        <v>0.25647705078124999</v>
      </c>
      <c r="T291" s="487">
        <f t="shared" si="54"/>
        <v>0.26512231578605794</v>
      </c>
      <c r="U291" s="487">
        <v>0</v>
      </c>
      <c r="V291" s="489">
        <f t="shared" si="47"/>
        <v>0.21456827666121825</v>
      </c>
      <c r="W291" s="489">
        <f t="shared" si="48"/>
        <v>0.19072735703219401</v>
      </c>
      <c r="X291" s="489">
        <f t="shared" si="49"/>
        <v>0.16688643740316972</v>
      </c>
      <c r="Y291" s="489">
        <f t="shared" si="50"/>
        <v>0.25032965610475466</v>
      </c>
      <c r="Z291" s="489">
        <f t="shared" si="51"/>
        <v>0.31787892838698995</v>
      </c>
      <c r="AA291" s="487">
        <v>0.75072593287417766</v>
      </c>
      <c r="AB291" s="485">
        <v>0.30568939208984375</v>
      </c>
      <c r="AC291" s="485">
        <v>0.30568939208984375</v>
      </c>
      <c r="AD291" s="489">
        <f t="shared" si="52"/>
        <v>0.28052177429199215</v>
      </c>
      <c r="AE291" s="489">
        <f t="shared" si="53"/>
        <v>0.19390017584836761</v>
      </c>
    </row>
    <row r="292" spans="1:31" x14ac:dyDescent="0.2">
      <c r="A292" s="485">
        <v>0.23589271545410154</v>
      </c>
      <c r="B292" s="485">
        <f t="shared" si="44"/>
        <v>0.22832679147906079</v>
      </c>
      <c r="C292" s="486">
        <v>0.26370857233698436</v>
      </c>
      <c r="D292" s="486">
        <v>0.19294501062113723</v>
      </c>
      <c r="E292" s="487">
        <v>0.15026104583740232</v>
      </c>
      <c r="F292" s="486">
        <v>0.11728104236825365</v>
      </c>
      <c r="G292" s="487">
        <v>0.13728956039428711</v>
      </c>
      <c r="H292" s="487">
        <v>0.1584940866088867</v>
      </c>
      <c r="I292" s="487">
        <v>0.13980802886962893</v>
      </c>
      <c r="J292" s="487">
        <v>7.6906386947631827E-2</v>
      </c>
      <c r="K292" s="487">
        <v>0.1249729167175293</v>
      </c>
      <c r="L292" s="487">
        <v>4.5693936500549315E-2</v>
      </c>
      <c r="M292" s="481">
        <v>0.17167857539008688</v>
      </c>
      <c r="N292" s="481">
        <v>0.17167857539008688</v>
      </c>
      <c r="O292" s="486">
        <v>0.17167857539008688</v>
      </c>
      <c r="P292" s="486">
        <v>0.23712993145546091</v>
      </c>
      <c r="Q292" s="488">
        <f t="shared" si="45"/>
        <v>0.20440425342277391</v>
      </c>
      <c r="R292" s="487">
        <f t="shared" si="46"/>
        <v>0.23712993145546091</v>
      </c>
      <c r="S292" s="489">
        <v>0.25515798339843754</v>
      </c>
      <c r="T292" s="487">
        <f t="shared" si="54"/>
        <v>0.26370857233698436</v>
      </c>
      <c r="U292" s="487">
        <v>0</v>
      </c>
      <c r="V292" s="489">
        <f t="shared" si="47"/>
        <v>0.21341693830991482</v>
      </c>
      <c r="W292" s="489">
        <f t="shared" si="48"/>
        <v>0.18970394516436873</v>
      </c>
      <c r="X292" s="489">
        <f t="shared" si="49"/>
        <v>0.16599095201882264</v>
      </c>
      <c r="Y292" s="489">
        <f t="shared" si="50"/>
        <v>0.24898642802823392</v>
      </c>
      <c r="Z292" s="489">
        <f t="shared" si="51"/>
        <v>0.31617324194061458</v>
      </c>
      <c r="AA292" s="487">
        <v>0.74686492277446548</v>
      </c>
      <c r="AB292" s="485">
        <v>0.30473400878906248</v>
      </c>
      <c r="AC292" s="485">
        <v>0.30473400878906248</v>
      </c>
      <c r="AD292" s="489">
        <f t="shared" si="52"/>
        <v>0.27907904434204106</v>
      </c>
      <c r="AE292" s="489">
        <f t="shared" si="53"/>
        <v>0.19290294277545098</v>
      </c>
    </row>
    <row r="293" spans="1:31" x14ac:dyDescent="0.2">
      <c r="A293" s="485">
        <v>0.23467951456705727</v>
      </c>
      <c r="B293" s="485">
        <f t="shared" si="44"/>
        <v>0.22710922172866355</v>
      </c>
      <c r="C293" s="486">
        <v>0.26230232658492858</v>
      </c>
      <c r="D293" s="486">
        <v>0.19191611687239848</v>
      </c>
      <c r="E293" s="487">
        <v>0.14948825469970703</v>
      </c>
      <c r="F293" s="486">
        <v>0.11665563240844289</v>
      </c>
      <c r="G293" s="487">
        <v>0.13658347747802735</v>
      </c>
      <c r="H293" s="487">
        <v>0.15767894973754884</v>
      </c>
      <c r="I293" s="487">
        <v>0.13908899505615235</v>
      </c>
      <c r="J293" s="487">
        <v>7.651085914611816E-2</v>
      </c>
      <c r="K293" s="487">
        <v>0.12433018218994139</v>
      </c>
      <c r="L293" s="487">
        <v>4.5458933219909667E-2</v>
      </c>
      <c r="M293" s="481">
        <v>0.17075734916379381</v>
      </c>
      <c r="N293" s="481">
        <v>0.17075734916379381</v>
      </c>
      <c r="O293" s="486">
        <v>0.17075734916379381</v>
      </c>
      <c r="P293" s="486">
        <v>0.23585749363729117</v>
      </c>
      <c r="Q293" s="488">
        <f t="shared" si="45"/>
        <v>0.20330742140054248</v>
      </c>
      <c r="R293" s="487">
        <f t="shared" si="46"/>
        <v>0.23585749363729117</v>
      </c>
      <c r="S293" s="489">
        <v>0.25384570312500004</v>
      </c>
      <c r="T293" s="487">
        <f t="shared" si="54"/>
        <v>0.26230232658492858</v>
      </c>
      <c r="U293" s="487">
        <v>0</v>
      </c>
      <c r="V293" s="489">
        <f t="shared" si="47"/>
        <v>0.21227174427356205</v>
      </c>
      <c r="W293" s="489">
        <f t="shared" si="48"/>
        <v>0.18868599490983295</v>
      </c>
      <c r="X293" s="489">
        <f t="shared" si="49"/>
        <v>0.16510024554610381</v>
      </c>
      <c r="Y293" s="489">
        <f t="shared" si="50"/>
        <v>0.24765036831915571</v>
      </c>
      <c r="Z293" s="489">
        <f t="shared" si="51"/>
        <v>0.31447665818305487</v>
      </c>
      <c r="AA293" s="487">
        <v>0.74302379086143089</v>
      </c>
      <c r="AB293" s="485">
        <v>0.30378491210937503</v>
      </c>
      <c r="AC293" s="485">
        <v>0.30378491210937503</v>
      </c>
      <c r="AD293" s="489">
        <f t="shared" si="52"/>
        <v>0.2776437377929688</v>
      </c>
      <c r="AE293" s="489">
        <f t="shared" si="53"/>
        <v>0.19191084085051541</v>
      </c>
    </row>
    <row r="294" spans="1:31" x14ac:dyDescent="0.2">
      <c r="A294" s="485">
        <v>0.23347254435221351</v>
      </c>
      <c r="B294" s="485">
        <f t="shared" si="44"/>
        <v>0.22589818004968928</v>
      </c>
      <c r="C294" s="486">
        <v>0.2609036205017129</v>
      </c>
      <c r="D294" s="486">
        <v>0.19089273959766567</v>
      </c>
      <c r="E294" s="487">
        <v>0.14871943023681641</v>
      </c>
      <c r="F294" s="486">
        <v>0.11603357562070696</v>
      </c>
      <c r="G294" s="487">
        <v>0.13588102081298828</v>
      </c>
      <c r="H294" s="487">
        <v>0.15686800155639649</v>
      </c>
      <c r="I294" s="487">
        <v>0.13837366149902344</v>
      </c>
      <c r="J294" s="487">
        <v>7.6117366485595694E-2</v>
      </c>
      <c r="K294" s="487">
        <v>0.12369074829101563</v>
      </c>
      <c r="L294" s="487">
        <v>4.5225136222839357E-2</v>
      </c>
      <c r="M294" s="481">
        <v>0.16984109309873902</v>
      </c>
      <c r="N294" s="481">
        <v>0.16984109309873902</v>
      </c>
      <c r="O294" s="486">
        <v>0.16984109309873902</v>
      </c>
      <c r="P294" s="486">
        <v>0.23459192082246325</v>
      </c>
      <c r="Q294" s="488">
        <f t="shared" si="45"/>
        <v>0.20221650696060112</v>
      </c>
      <c r="R294" s="487">
        <f t="shared" si="46"/>
        <v>0.23459192082246325</v>
      </c>
      <c r="S294" s="489">
        <v>0.25254016113281252</v>
      </c>
      <c r="T294" s="487">
        <f t="shared" si="54"/>
        <v>0.2609036205017129</v>
      </c>
      <c r="U294" s="487">
        <v>0</v>
      </c>
      <c r="V294" s="489">
        <f t="shared" si="47"/>
        <v>0.21113272874021694</v>
      </c>
      <c r="W294" s="489">
        <f t="shared" si="48"/>
        <v>0.1876735366579706</v>
      </c>
      <c r="X294" s="489">
        <f t="shared" si="49"/>
        <v>0.16421434457572426</v>
      </c>
      <c r="Y294" s="489">
        <f t="shared" si="50"/>
        <v>0.24632151686358641</v>
      </c>
      <c r="Z294" s="489">
        <f t="shared" si="51"/>
        <v>0.31278922776328433</v>
      </c>
      <c r="AA294" s="487">
        <v>0.73920242791426805</v>
      </c>
      <c r="AB294" s="485">
        <v>0.30284194946289061</v>
      </c>
      <c r="AC294" s="485">
        <v>0.30284194946289061</v>
      </c>
      <c r="AD294" s="489">
        <f t="shared" si="52"/>
        <v>0.27621580123901368</v>
      </c>
      <c r="AE294" s="489">
        <f t="shared" si="53"/>
        <v>0.19092383315882724</v>
      </c>
    </row>
    <row r="295" spans="1:31" x14ac:dyDescent="0.2">
      <c r="A295" s="485">
        <v>0.23227177937825522</v>
      </c>
      <c r="B295" s="485">
        <f t="shared" si="44"/>
        <v>0.22467388464675295</v>
      </c>
      <c r="C295" s="486">
        <v>0.25948960688230505</v>
      </c>
      <c r="D295" s="486">
        <v>0.18985816241120085</v>
      </c>
      <c r="E295" s="487">
        <v>0.14795455764770507</v>
      </c>
      <c r="F295" s="486">
        <v>0.11540471100042783</v>
      </c>
      <c r="G295" s="487">
        <v>0.13518217559814455</v>
      </c>
      <c r="H295" s="487">
        <v>0.1560612272644043</v>
      </c>
      <c r="I295" s="487">
        <v>0.13766199859619141</v>
      </c>
      <c r="J295" s="487">
        <v>7.5725894165039068E-2</v>
      </c>
      <c r="K295" s="487">
        <v>0.12305460762023925</v>
      </c>
      <c r="L295" s="487">
        <v>4.4992541809082028E-2</v>
      </c>
      <c r="M295" s="481">
        <v>0.16891484075361216</v>
      </c>
      <c r="N295" s="481">
        <v>0.16891484075361216</v>
      </c>
      <c r="O295" s="486">
        <v>0.16891484075361216</v>
      </c>
      <c r="P295" s="486">
        <v>0.23331254070988175</v>
      </c>
      <c r="Q295" s="488">
        <f t="shared" si="45"/>
        <v>0.20111369073174695</v>
      </c>
      <c r="R295" s="487">
        <f t="shared" si="46"/>
        <v>0.23331254070988175</v>
      </c>
      <c r="S295" s="489">
        <v>0.25124133300781248</v>
      </c>
      <c r="T295" s="487">
        <f t="shared" si="54"/>
        <v>0.25948960688230505</v>
      </c>
      <c r="U295" s="487">
        <v>0</v>
      </c>
      <c r="V295" s="489">
        <f t="shared" si="47"/>
        <v>0.20998128663889357</v>
      </c>
      <c r="W295" s="489">
        <f t="shared" si="48"/>
        <v>0.18665003256790541</v>
      </c>
      <c r="X295" s="489">
        <f t="shared" si="49"/>
        <v>0.16331877849691723</v>
      </c>
      <c r="Y295" s="489">
        <f t="shared" si="50"/>
        <v>0.24497816774537584</v>
      </c>
      <c r="Z295" s="489">
        <f t="shared" si="51"/>
        <v>0.31108338761317567</v>
      </c>
      <c r="AA295" s="487">
        <v>0.73540072471217111</v>
      </c>
      <c r="AB295" s="485">
        <v>0.30190515136718749</v>
      </c>
      <c r="AC295" s="485">
        <v>0.30190515136718749</v>
      </c>
      <c r="AD295" s="489">
        <f t="shared" si="52"/>
        <v>0.2747952079772949</v>
      </c>
      <c r="AE295" s="489">
        <f t="shared" si="53"/>
        <v>0.18994190124301966</v>
      </c>
    </row>
    <row r="296" spans="1:31" x14ac:dyDescent="0.2">
      <c r="A296" s="485">
        <v>0.23107719421386719</v>
      </c>
      <c r="B296" s="485">
        <f t="shared" si="44"/>
        <v>0.22351494068609506</v>
      </c>
      <c r="C296" s="486">
        <v>0.25815107163944601</v>
      </c>
      <c r="D296" s="486">
        <v>0.18887880973274412</v>
      </c>
      <c r="E296" s="487">
        <v>0.14719362213134765</v>
      </c>
      <c r="F296" s="486">
        <v>0.11480941443066543</v>
      </c>
      <c r="G296" s="487">
        <v>0.1344869270324707</v>
      </c>
      <c r="H296" s="487">
        <v>0.15525859725952146</v>
      </c>
      <c r="I296" s="487">
        <v>0.13695400634765625</v>
      </c>
      <c r="J296" s="487">
        <v>7.5336434783935549E-2</v>
      </c>
      <c r="K296" s="487">
        <v>0.12242173797607421</v>
      </c>
      <c r="L296" s="487">
        <v>4.4761146278381347E-2</v>
      </c>
      <c r="M296" s="481">
        <v>0.16803805964247617</v>
      </c>
      <c r="N296" s="481">
        <v>0.16803805964247617</v>
      </c>
      <c r="O296" s="486">
        <v>0.16803805964247617</v>
      </c>
      <c r="P296" s="486">
        <v>0.23210149242204089</v>
      </c>
      <c r="Q296" s="488">
        <f t="shared" si="45"/>
        <v>0.20006977603225853</v>
      </c>
      <c r="R296" s="487">
        <f t="shared" si="46"/>
        <v>0.23210149242204089</v>
      </c>
      <c r="S296" s="489">
        <v>0.24994919433593751</v>
      </c>
      <c r="T296" s="487">
        <f t="shared" si="54"/>
        <v>0.25815107163944601</v>
      </c>
      <c r="U296" s="487">
        <v>0</v>
      </c>
      <c r="V296" s="489">
        <f t="shared" si="47"/>
        <v>0.20889134317983682</v>
      </c>
      <c r="W296" s="489">
        <f t="shared" si="48"/>
        <v>0.18568119393763272</v>
      </c>
      <c r="X296" s="489">
        <f t="shared" si="49"/>
        <v>0.16247104469542861</v>
      </c>
      <c r="Y296" s="489">
        <f t="shared" si="50"/>
        <v>0.24370656704314297</v>
      </c>
      <c r="Z296" s="489">
        <f t="shared" si="51"/>
        <v>0.30946865656272116</v>
      </c>
      <c r="AA296" s="487">
        <v>0.73161857203433389</v>
      </c>
      <c r="AB296" s="485">
        <v>0.30097439575195312</v>
      </c>
      <c r="AC296" s="485">
        <v>0.30097439575195312</v>
      </c>
      <c r="AD296" s="489">
        <f t="shared" si="52"/>
        <v>0.27338193130493166</v>
      </c>
      <c r="AE296" s="489">
        <f t="shared" si="53"/>
        <v>0.18896502664572587</v>
      </c>
    </row>
    <row r="297" spans="1:31" x14ac:dyDescent="0.2">
      <c r="A297" s="485">
        <v>0.22988876342773434</v>
      </c>
      <c r="B297" s="485">
        <f t="shared" si="44"/>
        <v>0.22236207574484612</v>
      </c>
      <c r="C297" s="486">
        <v>0.25681955742779899</v>
      </c>
      <c r="D297" s="486">
        <v>0.18790459406189325</v>
      </c>
      <c r="E297" s="487">
        <v>0.14643660888671875</v>
      </c>
      <c r="F297" s="486">
        <v>0.11421724037547186</v>
      </c>
      <c r="G297" s="487">
        <v>0.13379526031494138</v>
      </c>
      <c r="H297" s="487">
        <v>0.15446009674072267</v>
      </c>
      <c r="I297" s="487">
        <v>0.13624965515136719</v>
      </c>
      <c r="J297" s="487">
        <v>7.4948980941772464E-2</v>
      </c>
      <c r="K297" s="487">
        <v>0.12179212455749512</v>
      </c>
      <c r="L297" s="487">
        <v>4.4530938529968263E-2</v>
      </c>
      <c r="M297" s="481">
        <v>0.16716590634192233</v>
      </c>
      <c r="N297" s="481">
        <v>0.16716590634192233</v>
      </c>
      <c r="O297" s="486">
        <v>0.16716590634192233</v>
      </c>
      <c r="P297" s="486">
        <v>0.23089683626789315</v>
      </c>
      <c r="Q297" s="488">
        <f t="shared" si="45"/>
        <v>0.19903137130490772</v>
      </c>
      <c r="R297" s="487">
        <f t="shared" si="46"/>
        <v>0.23089683626789315</v>
      </c>
      <c r="S297" s="489">
        <v>0.24866369628906249</v>
      </c>
      <c r="T297" s="487">
        <f t="shared" si="54"/>
        <v>0.25681955742779899</v>
      </c>
      <c r="U297" s="487">
        <v>0</v>
      </c>
      <c r="V297" s="489">
        <f t="shared" si="47"/>
        <v>0.20780715264110383</v>
      </c>
      <c r="W297" s="489">
        <f t="shared" si="48"/>
        <v>0.18471746901431452</v>
      </c>
      <c r="X297" s="489">
        <f t="shared" si="49"/>
        <v>0.1616277853875252</v>
      </c>
      <c r="Y297" s="489">
        <f t="shared" si="50"/>
        <v>0.2424416780812878</v>
      </c>
      <c r="Z297" s="489">
        <f t="shared" si="51"/>
        <v>0.30786244835719084</v>
      </c>
      <c r="AA297" s="487">
        <v>0.72785586065995067</v>
      </c>
      <c r="AB297" s="485">
        <v>0.30004965209960938</v>
      </c>
      <c r="AC297" s="485">
        <v>0.30004965209960938</v>
      </c>
      <c r="AD297" s="489">
        <f t="shared" si="52"/>
        <v>0.27197591781616209</v>
      </c>
      <c r="AE297" s="489">
        <f t="shared" si="53"/>
        <v>0.18799317245221209</v>
      </c>
    </row>
    <row r="298" spans="1:31" x14ac:dyDescent="0.2">
      <c r="A298" s="485">
        <v>0.22870643615722652</v>
      </c>
      <c r="B298" s="485">
        <f t="shared" si="44"/>
        <v>0.22117631328872506</v>
      </c>
      <c r="C298" s="486">
        <v>0.2554500478647343</v>
      </c>
      <c r="D298" s="486">
        <v>0.18690257871271584</v>
      </c>
      <c r="E298" s="487">
        <v>0.14568348831176758</v>
      </c>
      <c r="F298" s="486">
        <v>0.11360816836971131</v>
      </c>
      <c r="G298" s="487">
        <v>0.13310714584350583</v>
      </c>
      <c r="H298" s="487">
        <v>0.15366571090698242</v>
      </c>
      <c r="I298" s="487">
        <v>0.13554891540527342</v>
      </c>
      <c r="J298" s="487">
        <v>7.4563517837524407E-2</v>
      </c>
      <c r="K298" s="487">
        <v>0.12116574516296386</v>
      </c>
      <c r="L298" s="487">
        <v>4.4301914863586422E-2</v>
      </c>
      <c r="M298" s="481">
        <v>0.16626889507121301</v>
      </c>
      <c r="N298" s="481">
        <v>0.16626889507121301</v>
      </c>
      <c r="O298" s="486">
        <v>0.16626889507121301</v>
      </c>
      <c r="P298" s="486">
        <v>0.22965784520185728</v>
      </c>
      <c r="Q298" s="488">
        <f t="shared" si="45"/>
        <v>0.19796337013653514</v>
      </c>
      <c r="R298" s="487">
        <f t="shared" si="46"/>
        <v>0.22965784520185728</v>
      </c>
      <c r="S298" s="489">
        <v>0.24738481445312499</v>
      </c>
      <c r="T298" s="487">
        <f t="shared" si="54"/>
        <v>0.2554500478647343</v>
      </c>
      <c r="U298" s="487">
        <v>0</v>
      </c>
      <c r="V298" s="489">
        <f t="shared" si="47"/>
        <v>0.20669206068167156</v>
      </c>
      <c r="W298" s="489">
        <f t="shared" si="48"/>
        <v>0.18372627616148585</v>
      </c>
      <c r="X298" s="489">
        <f t="shared" si="49"/>
        <v>0.16076049164130007</v>
      </c>
      <c r="Y298" s="489">
        <f t="shared" si="50"/>
        <v>0.24114073746195014</v>
      </c>
      <c r="Z298" s="489">
        <f t="shared" si="51"/>
        <v>0.30621046026914306</v>
      </c>
      <c r="AA298" s="487">
        <v>0.72411248136821549</v>
      </c>
      <c r="AB298" s="485">
        <v>0.299130859375</v>
      </c>
      <c r="AC298" s="485">
        <v>0.299130859375</v>
      </c>
      <c r="AD298" s="489">
        <f t="shared" si="52"/>
        <v>0.27057714080810547</v>
      </c>
      <c r="AE298" s="489">
        <f t="shared" si="53"/>
        <v>0.18702632020511159</v>
      </c>
    </row>
    <row r="299" spans="1:31" x14ac:dyDescent="0.2">
      <c r="A299" s="485">
        <v>0.22753018697102864</v>
      </c>
      <c r="B299" s="485">
        <f t="shared" si="44"/>
        <v>0.2199969083673585</v>
      </c>
      <c r="C299" s="486">
        <v>0.25408788100728374</v>
      </c>
      <c r="D299" s="486">
        <v>0.18590593572743325</v>
      </c>
      <c r="E299" s="487">
        <v>0.14493423080444334</v>
      </c>
      <c r="F299" s="486">
        <v>0.11300236193912951</v>
      </c>
      <c r="G299" s="487">
        <v>0.13242256881713868</v>
      </c>
      <c r="H299" s="487">
        <v>0.15287541015625</v>
      </c>
      <c r="I299" s="487">
        <v>0.13485178710937501</v>
      </c>
      <c r="J299" s="487">
        <v>7.4180038070678717E-2</v>
      </c>
      <c r="K299" s="487">
        <v>0.12054258499145508</v>
      </c>
      <c r="L299" s="487">
        <v>4.4074067878723137E-2</v>
      </c>
      <c r="M299" s="481">
        <v>0.16537672331822559</v>
      </c>
      <c r="N299" s="481">
        <v>0.16537672331822559</v>
      </c>
      <c r="O299" s="486">
        <v>0.16537672331822559</v>
      </c>
      <c r="P299" s="486">
        <v>0.22842553868864385</v>
      </c>
      <c r="Q299" s="488">
        <f t="shared" si="45"/>
        <v>0.1969011310034347</v>
      </c>
      <c r="R299" s="487">
        <f t="shared" si="46"/>
        <v>0.22842553868864385</v>
      </c>
      <c r="S299" s="489">
        <v>0.24611250000000001</v>
      </c>
      <c r="T299" s="487">
        <f t="shared" si="54"/>
        <v>0.25408788100728374</v>
      </c>
      <c r="U299" s="487">
        <v>0</v>
      </c>
      <c r="V299" s="489">
        <f t="shared" si="47"/>
        <v>0.20558298481977946</v>
      </c>
      <c r="W299" s="489">
        <f t="shared" si="48"/>
        <v>0.18274043095091508</v>
      </c>
      <c r="X299" s="489">
        <f t="shared" si="49"/>
        <v>0.15989787708205069</v>
      </c>
      <c r="Y299" s="489">
        <f t="shared" si="50"/>
        <v>0.23984681562307605</v>
      </c>
      <c r="Z299" s="489">
        <f t="shared" si="51"/>
        <v>0.3045673849181918</v>
      </c>
      <c r="AA299" s="487">
        <v>0.72038837954872537</v>
      </c>
      <c r="AB299" s="485">
        <v>0.29821795654296873</v>
      </c>
      <c r="AC299" s="485">
        <v>0.29821795654296873</v>
      </c>
      <c r="AD299" s="489">
        <f t="shared" si="52"/>
        <v>0.26918554687500001</v>
      </c>
      <c r="AE299" s="489">
        <f t="shared" si="53"/>
        <v>0.18606443298969064</v>
      </c>
    </row>
    <row r="300" spans="1:31" x14ac:dyDescent="0.2">
      <c r="A300" s="485">
        <v>0.22635999043782548</v>
      </c>
      <c r="B300" s="485">
        <f t="shared" si="44"/>
        <v>0.21882375834377232</v>
      </c>
      <c r="C300" s="486">
        <v>0.2527329383137305</v>
      </c>
      <c r="D300" s="486">
        <v>0.18491457837381417</v>
      </c>
      <c r="E300" s="487">
        <v>0.14418883636474608</v>
      </c>
      <c r="F300" s="486">
        <v>0.11239976836380158</v>
      </c>
      <c r="G300" s="487">
        <v>0.13174151443481444</v>
      </c>
      <c r="H300" s="487">
        <v>0.15208916488647461</v>
      </c>
      <c r="I300" s="487">
        <v>0.1341582406616211</v>
      </c>
      <c r="J300" s="487">
        <v>7.379852684020996E-2</v>
      </c>
      <c r="K300" s="487">
        <v>0.11992262924194336</v>
      </c>
      <c r="L300" s="487">
        <v>4.3847393875122063E-2</v>
      </c>
      <c r="M300" s="481">
        <v>0.1644893127931033</v>
      </c>
      <c r="N300" s="481">
        <v>0.1644893127931033</v>
      </c>
      <c r="O300" s="486">
        <v>0.1644893127931033</v>
      </c>
      <c r="P300" s="486">
        <v>0.2271998085908902</v>
      </c>
      <c r="Q300" s="488">
        <f t="shared" si="45"/>
        <v>0.19584456069199674</v>
      </c>
      <c r="R300" s="487">
        <f t="shared" si="46"/>
        <v>0.2271998085908902</v>
      </c>
      <c r="S300" s="489">
        <v>0.24484672851562503</v>
      </c>
      <c r="T300" s="487">
        <f t="shared" si="54"/>
        <v>0.2527329383137305</v>
      </c>
      <c r="U300" s="487">
        <v>0</v>
      </c>
      <c r="V300" s="489">
        <f t="shared" si="47"/>
        <v>0.20447982773180118</v>
      </c>
      <c r="W300" s="489">
        <f t="shared" si="48"/>
        <v>0.18175984687271218</v>
      </c>
      <c r="X300" s="489">
        <f t="shared" si="49"/>
        <v>0.15903986601362313</v>
      </c>
      <c r="Y300" s="489">
        <f t="shared" si="50"/>
        <v>0.2385597990204347</v>
      </c>
      <c r="Z300" s="489">
        <f t="shared" si="51"/>
        <v>0.30293307812118692</v>
      </c>
      <c r="AA300" s="487">
        <v>0.71668339137027137</v>
      </c>
      <c r="AB300" s="485">
        <v>0.29731088256835936</v>
      </c>
      <c r="AC300" s="485">
        <v>0.29731088256835936</v>
      </c>
      <c r="AD300" s="489">
        <f t="shared" si="52"/>
        <v>0.26780110931396489</v>
      </c>
      <c r="AE300" s="489">
        <f t="shared" si="53"/>
        <v>0.1851074923485824</v>
      </c>
    </row>
    <row r="301" spans="1:31" x14ac:dyDescent="0.2">
      <c r="A301" s="485">
        <v>0.22519582112630204</v>
      </c>
      <c r="B301" s="485">
        <f t="shared" si="44"/>
        <v>0.217656898232646</v>
      </c>
      <c r="C301" s="486">
        <v>0.25138526022466873</v>
      </c>
      <c r="D301" s="486">
        <v>0.18392853624062327</v>
      </c>
      <c r="E301" s="487">
        <v>0.14344727539062499</v>
      </c>
      <c r="F301" s="486">
        <v>0.11180040562916875</v>
      </c>
      <c r="G301" s="487">
        <v>0.13106396789550781</v>
      </c>
      <c r="H301" s="487">
        <v>0.15130697509765625</v>
      </c>
      <c r="I301" s="487">
        <v>0.13346826126098632</v>
      </c>
      <c r="J301" s="487">
        <v>7.3418976745605463E-2</v>
      </c>
      <c r="K301" s="487">
        <v>0.11930586311340333</v>
      </c>
      <c r="L301" s="487">
        <v>4.3621885452270505E-2</v>
      </c>
      <c r="M301" s="481">
        <v>0.1636066899881615</v>
      </c>
      <c r="N301" s="481">
        <v>0.1636066899881615</v>
      </c>
      <c r="O301" s="486">
        <v>0.1636066899881615</v>
      </c>
      <c r="P301" s="486">
        <v>0.22598069150093705</v>
      </c>
      <c r="Q301" s="488">
        <f t="shared" si="45"/>
        <v>0.19479369074454927</v>
      </c>
      <c r="R301" s="487">
        <f t="shared" si="46"/>
        <v>0.22598069150093705</v>
      </c>
      <c r="S301" s="489">
        <v>0.24358747558593752</v>
      </c>
      <c r="T301" s="487">
        <f t="shared" si="54"/>
        <v>0.25138526022466873</v>
      </c>
      <c r="U301" s="487">
        <v>0</v>
      </c>
      <c r="V301" s="489">
        <f t="shared" si="47"/>
        <v>0.20338262235084334</v>
      </c>
      <c r="W301" s="489">
        <f t="shared" si="48"/>
        <v>0.18078455320074965</v>
      </c>
      <c r="X301" s="489">
        <f t="shared" si="49"/>
        <v>0.15818648405065594</v>
      </c>
      <c r="Y301" s="489">
        <f t="shared" si="50"/>
        <v>0.23727972607598388</v>
      </c>
      <c r="Z301" s="489">
        <f t="shared" si="51"/>
        <v>0.30130758866791607</v>
      </c>
      <c r="AA301" s="487">
        <v>0.71299746222245064</v>
      </c>
      <c r="AB301" s="485">
        <v>0.29640957641601562</v>
      </c>
      <c r="AC301" s="485">
        <v>0.29640957641601562</v>
      </c>
      <c r="AD301" s="489">
        <f t="shared" si="52"/>
        <v>0.26642380142211919</v>
      </c>
      <c r="AE301" s="489">
        <f t="shared" si="53"/>
        <v>0.18415547982442004</v>
      </c>
    </row>
    <row r="302" spans="1:31" x14ac:dyDescent="0.2">
      <c r="A302" s="485">
        <v>0.22403762817382811</v>
      </c>
      <c r="B302" s="485">
        <f t="shared" si="44"/>
        <v>0.21647726792369454</v>
      </c>
      <c r="C302" s="486">
        <v>0.2500228330533153</v>
      </c>
      <c r="D302" s="486">
        <v>0.18293170279407378</v>
      </c>
      <c r="E302" s="487">
        <v>0.14270951828002928</v>
      </c>
      <c r="F302" s="486">
        <v>0.11119448342728075</v>
      </c>
      <c r="G302" s="487">
        <v>0.13038989959716796</v>
      </c>
      <c r="H302" s="487">
        <v>0.15052879638671873</v>
      </c>
      <c r="I302" s="487">
        <v>0.13278183410644531</v>
      </c>
      <c r="J302" s="487">
        <v>7.3041380386352536E-2</v>
      </c>
      <c r="K302" s="487">
        <v>0.11869227180480957</v>
      </c>
      <c r="L302" s="487">
        <v>4.339753890991211E-2</v>
      </c>
      <c r="M302" s="481">
        <v>0.16271443783931389</v>
      </c>
      <c r="N302" s="481">
        <v>0.16271443783931389</v>
      </c>
      <c r="O302" s="486">
        <v>0.16271443783931389</v>
      </c>
      <c r="P302" s="486">
        <v>0.22474827394145722</v>
      </c>
      <c r="Q302" s="488">
        <f t="shared" si="45"/>
        <v>0.19373135589038554</v>
      </c>
      <c r="R302" s="487">
        <f t="shared" si="46"/>
        <v>0.22474827394145722</v>
      </c>
      <c r="S302" s="489">
        <v>0.24233469238281252</v>
      </c>
      <c r="T302" s="487">
        <f t="shared" si="54"/>
        <v>0.2500228330533153</v>
      </c>
      <c r="U302" s="487">
        <v>0</v>
      </c>
      <c r="V302" s="489">
        <f t="shared" si="47"/>
        <v>0.2022734465473115</v>
      </c>
      <c r="W302" s="489">
        <f t="shared" si="48"/>
        <v>0.17979861915316578</v>
      </c>
      <c r="X302" s="489">
        <f t="shared" si="49"/>
        <v>0.15732379175902003</v>
      </c>
      <c r="Y302" s="489">
        <f t="shared" si="50"/>
        <v>0.23598568763853009</v>
      </c>
      <c r="Z302" s="489">
        <f t="shared" si="51"/>
        <v>0.29966436525527629</v>
      </c>
      <c r="AA302" s="487">
        <v>0.70933048288445721</v>
      </c>
      <c r="AB302" s="485">
        <v>0.29551397705078125</v>
      </c>
      <c r="AC302" s="485">
        <v>0.29551397705078125</v>
      </c>
      <c r="AD302" s="489">
        <f t="shared" si="52"/>
        <v>0.2650535697937012</v>
      </c>
      <c r="AE302" s="489">
        <f t="shared" si="53"/>
        <v>0.18320835850246986</v>
      </c>
    </row>
    <row r="303" spans="1:31" x14ac:dyDescent="0.2">
      <c r="A303" s="485">
        <v>0.22288541158040362</v>
      </c>
      <c r="B303" s="485">
        <f t="shared" si="44"/>
        <v>0.21532288664690641</v>
      </c>
      <c r="C303" s="486">
        <v>0.248689567533039</v>
      </c>
      <c r="D303" s="486">
        <v>0.18195620576077381</v>
      </c>
      <c r="E303" s="487">
        <v>0.14197556503295899</v>
      </c>
      <c r="F303" s="486">
        <v>0.11060153049978991</v>
      </c>
      <c r="G303" s="487">
        <v>0.12971930953979491</v>
      </c>
      <c r="H303" s="487">
        <v>0.14975462875366211</v>
      </c>
      <c r="I303" s="487">
        <v>0.13209892959594727</v>
      </c>
      <c r="J303" s="487">
        <v>7.2665730361938477E-2</v>
      </c>
      <c r="K303" s="487">
        <v>0.11808183311462402</v>
      </c>
      <c r="L303" s="487">
        <v>4.3174343147277833E-2</v>
      </c>
      <c r="M303" s="481">
        <v>0.16184131312242062</v>
      </c>
      <c r="N303" s="481">
        <v>0.16184131312242062</v>
      </c>
      <c r="O303" s="486">
        <v>0.16184131312242062</v>
      </c>
      <c r="P303" s="486">
        <v>0.22354227602471935</v>
      </c>
      <c r="Q303" s="488">
        <f t="shared" si="45"/>
        <v>0.19269179457357</v>
      </c>
      <c r="R303" s="487">
        <f t="shared" si="46"/>
        <v>0.22354227602471935</v>
      </c>
      <c r="S303" s="489">
        <v>0.24108835449218749</v>
      </c>
      <c r="T303" s="487">
        <f t="shared" si="54"/>
        <v>0.248689567533039</v>
      </c>
      <c r="U303" s="487">
        <v>0</v>
      </c>
      <c r="V303" s="489">
        <f t="shared" si="47"/>
        <v>0.20118804842224741</v>
      </c>
      <c r="W303" s="489">
        <f t="shared" si="48"/>
        <v>0.1788338208197755</v>
      </c>
      <c r="X303" s="489">
        <f t="shared" si="49"/>
        <v>0.15647959321730354</v>
      </c>
      <c r="Y303" s="489">
        <f t="shared" si="50"/>
        <v>0.23471938982595533</v>
      </c>
      <c r="Z303" s="489">
        <f t="shared" si="51"/>
        <v>0.2980563680329591</v>
      </c>
      <c r="AA303" s="487">
        <v>0.70568239874588812</v>
      </c>
      <c r="AB303" s="485">
        <v>0.29462408447265626</v>
      </c>
      <c r="AC303" s="485">
        <v>0.29462408447265626</v>
      </c>
      <c r="AD303" s="489">
        <f t="shared" si="52"/>
        <v>0.26369038772583009</v>
      </c>
      <c r="AE303" s="489">
        <f t="shared" si="53"/>
        <v>0.18226610992536502</v>
      </c>
    </row>
    <row r="304" spans="1:31" x14ac:dyDescent="0.2">
      <c r="A304" s="485">
        <v>0.22173912048339844</v>
      </c>
      <c r="B304" s="485">
        <f t="shared" si="44"/>
        <v>0.21417469465284461</v>
      </c>
      <c r="C304" s="486">
        <v>0.24736345039382213</v>
      </c>
      <c r="D304" s="486">
        <v>0.18098593891186712</v>
      </c>
      <c r="E304" s="487">
        <v>0.14124538604736328</v>
      </c>
      <c r="F304" s="486">
        <v>0.11001175672409697</v>
      </c>
      <c r="G304" s="487">
        <v>0.12905216812133791</v>
      </c>
      <c r="H304" s="487">
        <v>0.14898444259643553</v>
      </c>
      <c r="I304" s="487">
        <v>0.13141954772949219</v>
      </c>
      <c r="J304" s="487">
        <v>7.229201187133788E-2</v>
      </c>
      <c r="K304" s="487">
        <v>0.11747453964233398</v>
      </c>
      <c r="L304" s="487">
        <v>4.2952298164367672E-2</v>
      </c>
      <c r="M304" s="481">
        <v>0.16097289905151235</v>
      </c>
      <c r="N304" s="481">
        <v>0.16097289905151235</v>
      </c>
      <c r="O304" s="486">
        <v>0.16097289905151235</v>
      </c>
      <c r="P304" s="486">
        <v>0.22234278465754351</v>
      </c>
      <c r="Q304" s="488">
        <f t="shared" si="45"/>
        <v>0.19165784185452794</v>
      </c>
      <c r="R304" s="487">
        <f t="shared" si="46"/>
        <v>0.22234278465754351</v>
      </c>
      <c r="S304" s="489">
        <v>0.23984843749999998</v>
      </c>
      <c r="T304" s="487">
        <f t="shared" si="54"/>
        <v>0.24736345039382213</v>
      </c>
      <c r="U304" s="487">
        <v>0</v>
      </c>
      <c r="V304" s="489">
        <f t="shared" si="47"/>
        <v>0.20010850619178916</v>
      </c>
      <c r="W304" s="489">
        <f t="shared" si="48"/>
        <v>0.17787422772603481</v>
      </c>
      <c r="X304" s="489">
        <f t="shared" si="49"/>
        <v>0.15563994926028044</v>
      </c>
      <c r="Y304" s="489">
        <f t="shared" si="50"/>
        <v>0.2334599238904207</v>
      </c>
      <c r="Z304" s="489">
        <f t="shared" si="51"/>
        <v>0.29645704621005803</v>
      </c>
      <c r="AA304" s="487">
        <v>0.70205304597553453</v>
      </c>
      <c r="AB304" s="485">
        <v>0.29373974609374998</v>
      </c>
      <c r="AC304" s="485">
        <v>0.29373974609374998</v>
      </c>
      <c r="AD304" s="489">
        <f t="shared" si="52"/>
        <v>0.26233422851562499</v>
      </c>
      <c r="AE304" s="489">
        <f t="shared" si="53"/>
        <v>0.18132871563573874</v>
      </c>
    </row>
    <row r="305" spans="1:31" x14ac:dyDescent="0.2">
      <c r="A305" s="485">
        <v>0.22059870402018228</v>
      </c>
      <c r="B305" s="485">
        <f t="shared" si="44"/>
        <v>0.21303259202082037</v>
      </c>
      <c r="C305" s="486">
        <v>0.24604436623115145</v>
      </c>
      <c r="D305" s="486">
        <v>0.18002081781048931</v>
      </c>
      <c r="E305" s="487">
        <v>0.14051896652221679</v>
      </c>
      <c r="F305" s="486">
        <v>0.10942511077550884</v>
      </c>
      <c r="G305" s="487">
        <v>0.12838844573974609</v>
      </c>
      <c r="H305" s="487">
        <v>0.14821820831298826</v>
      </c>
      <c r="I305" s="487">
        <v>0.13074365890502929</v>
      </c>
      <c r="J305" s="487">
        <v>7.1920210113525382E-2</v>
      </c>
      <c r="K305" s="487">
        <v>0.11687036918640137</v>
      </c>
      <c r="L305" s="487">
        <v>4.2731392860412595E-2</v>
      </c>
      <c r="M305" s="481">
        <v>0.1601091194215164</v>
      </c>
      <c r="N305" s="481">
        <v>0.1601091194215164</v>
      </c>
      <c r="O305" s="486">
        <v>0.1601091194215164</v>
      </c>
      <c r="P305" s="486">
        <v>0.22114969458216194</v>
      </c>
      <c r="Q305" s="488">
        <f t="shared" si="45"/>
        <v>0.19062940700183917</v>
      </c>
      <c r="R305" s="487">
        <f t="shared" si="46"/>
        <v>0.22114969458216194</v>
      </c>
      <c r="S305" s="489">
        <v>0.23861489257812499</v>
      </c>
      <c r="T305" s="487">
        <f t="shared" si="54"/>
        <v>0.24604436623115145</v>
      </c>
      <c r="U305" s="487">
        <v>0</v>
      </c>
      <c r="V305" s="489">
        <f t="shared" si="47"/>
        <v>0.19903472512394574</v>
      </c>
      <c r="W305" s="489">
        <f t="shared" si="48"/>
        <v>0.17691975566572957</v>
      </c>
      <c r="X305" s="489">
        <f t="shared" si="49"/>
        <v>0.15480478620751334</v>
      </c>
      <c r="Y305" s="489">
        <f t="shared" si="50"/>
        <v>0.23220717931127005</v>
      </c>
      <c r="Z305" s="489">
        <f t="shared" si="51"/>
        <v>0.29486625944288258</v>
      </c>
      <c r="AA305" s="487">
        <v>0.69844236996299347</v>
      </c>
      <c r="AB305" s="485">
        <v>0.2928609924316406</v>
      </c>
      <c r="AC305" s="485">
        <v>0.2928609924316406</v>
      </c>
      <c r="AD305" s="489">
        <f t="shared" si="52"/>
        <v>0.26098503875732421</v>
      </c>
      <c r="AE305" s="489">
        <f t="shared" si="53"/>
        <v>0.18039613871885729</v>
      </c>
    </row>
    <row r="306" spans="1:31" x14ac:dyDescent="0.2">
      <c r="A306" s="485">
        <v>0.21946416219075521</v>
      </c>
      <c r="B306" s="485">
        <f t="shared" si="44"/>
        <v>0.21189661283885058</v>
      </c>
      <c r="C306" s="486">
        <v>0.24473235441536217</v>
      </c>
      <c r="D306" s="486">
        <v>0.17906087126233902</v>
      </c>
      <c r="E306" s="487">
        <v>0.13979627685546875</v>
      </c>
      <c r="F306" s="486">
        <v>0.10884161016348241</v>
      </c>
      <c r="G306" s="487">
        <v>0.12772814239501953</v>
      </c>
      <c r="H306" s="487">
        <v>0.14745592590332032</v>
      </c>
      <c r="I306" s="487">
        <v>0.13007124832153319</v>
      </c>
      <c r="J306" s="487">
        <v>7.1550325088500968E-2</v>
      </c>
      <c r="K306" s="487">
        <v>0.11626930694580077</v>
      </c>
      <c r="L306" s="487">
        <v>4.2511623535156251E-2</v>
      </c>
      <c r="M306" s="481">
        <v>0.15925000001928311</v>
      </c>
      <c r="N306" s="481">
        <v>0.15925000001928311</v>
      </c>
      <c r="O306" s="486">
        <v>0.15925000001928311</v>
      </c>
      <c r="P306" s="486">
        <v>0.21996304141649617</v>
      </c>
      <c r="Q306" s="488">
        <f t="shared" si="45"/>
        <v>0.18960652071788964</v>
      </c>
      <c r="R306" s="487">
        <f t="shared" si="46"/>
        <v>0.21996304141649617</v>
      </c>
      <c r="S306" s="489">
        <v>0.23738769531250001</v>
      </c>
      <c r="T306" s="487">
        <f t="shared" si="54"/>
        <v>0.24473235441536217</v>
      </c>
      <c r="U306" s="487">
        <v>0</v>
      </c>
      <c r="V306" s="489">
        <f t="shared" si="47"/>
        <v>0.19796673727484657</v>
      </c>
      <c r="W306" s="489">
        <f t="shared" si="48"/>
        <v>0.17597043313319694</v>
      </c>
      <c r="X306" s="489">
        <f t="shared" si="49"/>
        <v>0.1539741289915473</v>
      </c>
      <c r="Y306" s="489">
        <f t="shared" si="50"/>
        <v>0.230961193487321</v>
      </c>
      <c r="Z306" s="489">
        <f t="shared" si="51"/>
        <v>0.29328405522199491</v>
      </c>
      <c r="AA306" s="487">
        <v>0.69485026148745888</v>
      </c>
      <c r="AB306" s="485">
        <v>0.29198776245117186</v>
      </c>
      <c r="AC306" s="485">
        <v>0.29198776245117186</v>
      </c>
      <c r="AD306" s="489">
        <f t="shared" si="52"/>
        <v>0.25964279174804689</v>
      </c>
      <c r="AE306" s="489">
        <f t="shared" si="53"/>
        <v>0.17946836071735386</v>
      </c>
    </row>
    <row r="307" spans="1:31" x14ac:dyDescent="0.2">
      <c r="A307" s="485">
        <v>0.21833544413248698</v>
      </c>
      <c r="B307" s="485">
        <f t="shared" si="44"/>
        <v>0.21074820142208173</v>
      </c>
      <c r="C307" s="486">
        <v>0.24340598385144438</v>
      </c>
      <c r="D307" s="486">
        <v>0.17809041899271905</v>
      </c>
      <c r="E307" s="487">
        <v>0.13907730224609374</v>
      </c>
      <c r="F307" s="486">
        <v>0.10825172368036858</v>
      </c>
      <c r="G307" s="487">
        <v>0.12707122848510743</v>
      </c>
      <c r="H307" s="487">
        <v>0.14669755096435547</v>
      </c>
      <c r="I307" s="487">
        <v>0.12940228637695311</v>
      </c>
      <c r="J307" s="487">
        <v>7.1182341995239248E-2</v>
      </c>
      <c r="K307" s="487">
        <v>0.11567133071899413</v>
      </c>
      <c r="L307" s="487">
        <v>4.2292986488342288E-2</v>
      </c>
      <c r="M307" s="481">
        <v>0.15838150769337955</v>
      </c>
      <c r="N307" s="481">
        <v>0.15838150769337955</v>
      </c>
      <c r="O307" s="486">
        <v>0.15838150769337955</v>
      </c>
      <c r="P307" s="486">
        <v>0.21876344196011008</v>
      </c>
      <c r="Q307" s="488">
        <f t="shared" si="45"/>
        <v>0.18857247482674483</v>
      </c>
      <c r="R307" s="487">
        <f t="shared" si="46"/>
        <v>0.21876344196011008</v>
      </c>
      <c r="S307" s="489">
        <v>0.236166796875</v>
      </c>
      <c r="T307" s="487">
        <f t="shared" si="54"/>
        <v>0.24340598385144438</v>
      </c>
      <c r="U307" s="487">
        <v>0</v>
      </c>
      <c r="V307" s="489">
        <f t="shared" si="47"/>
        <v>0.19688709776409907</v>
      </c>
      <c r="W307" s="489">
        <f t="shared" si="48"/>
        <v>0.17501075356808807</v>
      </c>
      <c r="X307" s="489">
        <f t="shared" si="49"/>
        <v>0.15313440937207703</v>
      </c>
      <c r="Y307" s="489">
        <f t="shared" si="50"/>
        <v>0.22970161405811559</v>
      </c>
      <c r="Z307" s="489">
        <f t="shared" si="51"/>
        <v>0.29168458928014679</v>
      </c>
      <c r="AA307" s="487">
        <v>0.69127661132812501</v>
      </c>
      <c r="AB307" s="485">
        <v>0.29111996459960937</v>
      </c>
      <c r="AC307" s="485">
        <v>0.29111996459960937</v>
      </c>
      <c r="AD307" s="489">
        <f t="shared" si="52"/>
        <v>0.25830743408203127</v>
      </c>
      <c r="AE307" s="489">
        <f t="shared" si="53"/>
        <v>0.17854534471649477</v>
      </c>
    </row>
    <row r="308" spans="1:31" x14ac:dyDescent="0.2">
      <c r="A308" s="485">
        <v>0.21721254984537761</v>
      </c>
      <c r="B308" s="485">
        <f t="shared" si="44"/>
        <v>0.20966109085005569</v>
      </c>
      <c r="C308" s="486">
        <v>0.24215041338131099</v>
      </c>
      <c r="D308" s="486">
        <v>0.17717176831880038</v>
      </c>
      <c r="E308" s="487">
        <v>0.13836202789306642</v>
      </c>
      <c r="F308" s="486">
        <v>0.10769332464085657</v>
      </c>
      <c r="G308" s="487">
        <v>0.12641770401000976</v>
      </c>
      <c r="H308" s="487">
        <v>0.14594308349609372</v>
      </c>
      <c r="I308" s="487">
        <v>0.12873677307128906</v>
      </c>
      <c r="J308" s="487">
        <v>7.0816253433227547E-2</v>
      </c>
      <c r="K308" s="487">
        <v>0.11507643310546874</v>
      </c>
      <c r="L308" s="487">
        <v>4.2075474319458003E-2</v>
      </c>
      <c r="M308" s="481">
        <v>0.15755940163283902</v>
      </c>
      <c r="N308" s="481">
        <v>0.15755940163283902</v>
      </c>
      <c r="O308" s="486">
        <v>0.15755940163283902</v>
      </c>
      <c r="P308" s="486">
        <v>0.21762791323532799</v>
      </c>
      <c r="Q308" s="488">
        <f t="shared" si="45"/>
        <v>0.18759365743408352</v>
      </c>
      <c r="R308" s="487">
        <f t="shared" si="46"/>
        <v>0.21762791323532799</v>
      </c>
      <c r="S308" s="489">
        <v>0.234952197265625</v>
      </c>
      <c r="T308" s="487">
        <f t="shared" si="54"/>
        <v>0.24215041338131099</v>
      </c>
      <c r="U308" s="487">
        <v>0</v>
      </c>
      <c r="V308" s="489">
        <f t="shared" si="47"/>
        <v>0.1958651219117952</v>
      </c>
      <c r="W308" s="489">
        <f t="shared" si="48"/>
        <v>0.17410233058826241</v>
      </c>
      <c r="X308" s="489">
        <f t="shared" si="49"/>
        <v>0.15233953926472957</v>
      </c>
      <c r="Y308" s="489">
        <f t="shared" si="50"/>
        <v>0.22850930889709439</v>
      </c>
      <c r="Z308" s="489">
        <f t="shared" si="51"/>
        <v>0.29017055098043731</v>
      </c>
      <c r="AA308" s="487">
        <v>0.68772136487458879</v>
      </c>
      <c r="AB308" s="485">
        <v>0.29025753784179686</v>
      </c>
      <c r="AC308" s="485">
        <v>0.29025753784179686</v>
      </c>
      <c r="AD308" s="489">
        <f t="shared" si="52"/>
        <v>0.25697896575927737</v>
      </c>
      <c r="AE308" s="489">
        <f t="shared" si="53"/>
        <v>0.17762709071628</v>
      </c>
    </row>
    <row r="309" spans="1:31" x14ac:dyDescent="0.2">
      <c r="A309" s="485">
        <v>0.21609542846679688</v>
      </c>
      <c r="B309" s="485">
        <f t="shared" si="44"/>
        <v>0.20857968250910508</v>
      </c>
      <c r="C309" s="486">
        <v>0.24090142876650483</v>
      </c>
      <c r="D309" s="486">
        <v>0.1762579362517053</v>
      </c>
      <c r="E309" s="487">
        <v>0.13765042419433593</v>
      </c>
      <c r="F309" s="486">
        <v>0.10713785457695894</v>
      </c>
      <c r="G309" s="487">
        <v>0.12576753936767579</v>
      </c>
      <c r="H309" s="487">
        <v>0.14519249389648436</v>
      </c>
      <c r="I309" s="487">
        <v>0.12807467880249021</v>
      </c>
      <c r="J309" s="487">
        <v>7.0452044601440431E-2</v>
      </c>
      <c r="K309" s="487">
        <v>0.11448459190368651</v>
      </c>
      <c r="L309" s="487">
        <v>4.1859079627990722E-2</v>
      </c>
      <c r="M309" s="481">
        <v>0.15674163479799372</v>
      </c>
      <c r="N309" s="481">
        <v>0.15674163479799372</v>
      </c>
      <c r="O309" s="486">
        <v>0.15674163479799372</v>
      </c>
      <c r="P309" s="486">
        <v>0.21649837803821451</v>
      </c>
      <c r="Q309" s="488">
        <f t="shared" si="45"/>
        <v>0.18662000641810411</v>
      </c>
      <c r="R309" s="487">
        <f t="shared" si="46"/>
        <v>0.21649837803821451</v>
      </c>
      <c r="S309" s="489">
        <v>0.23374382324218754</v>
      </c>
      <c r="T309" s="487">
        <f t="shared" si="54"/>
        <v>0.24090142876650483</v>
      </c>
      <c r="U309" s="487">
        <v>0</v>
      </c>
      <c r="V309" s="489">
        <f t="shared" si="47"/>
        <v>0.19484854023439305</v>
      </c>
      <c r="W309" s="489">
        <f t="shared" si="48"/>
        <v>0.17319870243057162</v>
      </c>
      <c r="X309" s="489">
        <f t="shared" si="49"/>
        <v>0.15154886462675016</v>
      </c>
      <c r="Y309" s="489">
        <f t="shared" si="50"/>
        <v>0.22732329694012521</v>
      </c>
      <c r="Z309" s="489">
        <f t="shared" si="51"/>
        <v>0.28866450405095267</v>
      </c>
      <c r="AA309" s="487">
        <v>0.68418441290604437</v>
      </c>
      <c r="AB309" s="485">
        <v>0.2894004821777344</v>
      </c>
      <c r="AC309" s="485">
        <v>0.2894004821777344</v>
      </c>
      <c r="AD309" s="489">
        <f t="shared" si="52"/>
        <v>0.25565730667114261</v>
      </c>
      <c r="AE309" s="489">
        <f t="shared" si="53"/>
        <v>0.17671354334460906</v>
      </c>
    </row>
    <row r="310" spans="1:31" x14ac:dyDescent="0.2">
      <c r="A310" s="485">
        <v>0.21498405456542966</v>
      </c>
      <c r="B310" s="485">
        <f t="shared" si="44"/>
        <v>0.20746741569921631</v>
      </c>
      <c r="C310" s="486">
        <v>0.23961680381910583</v>
      </c>
      <c r="D310" s="486">
        <v>0.1753180275793268</v>
      </c>
      <c r="E310" s="487">
        <v>0.13694249114990234</v>
      </c>
      <c r="F310" s="486">
        <v>0.10656653392724301</v>
      </c>
      <c r="G310" s="487">
        <v>0.12512071975708008</v>
      </c>
      <c r="H310" s="487">
        <v>0.14444576736450196</v>
      </c>
      <c r="I310" s="487">
        <v>0.12741598876953125</v>
      </c>
      <c r="J310" s="487">
        <v>7.0089708099365225E-2</v>
      </c>
      <c r="K310" s="487">
        <v>0.11389579971313477</v>
      </c>
      <c r="L310" s="487">
        <v>4.164379871368408E-2</v>
      </c>
      <c r="M310" s="481">
        <v>0.15590056010710771</v>
      </c>
      <c r="N310" s="481">
        <v>0.15590056010710771</v>
      </c>
      <c r="O310" s="486">
        <v>0.15590056010710771</v>
      </c>
      <c r="P310" s="486">
        <v>0.21533664901439459</v>
      </c>
      <c r="Q310" s="488">
        <f t="shared" si="45"/>
        <v>0.18561860456075113</v>
      </c>
      <c r="R310" s="487">
        <f t="shared" si="46"/>
        <v>0.21533664901439459</v>
      </c>
      <c r="S310" s="489">
        <v>0.23254167480468749</v>
      </c>
      <c r="T310" s="487">
        <f t="shared" si="54"/>
        <v>0.23961680381910583</v>
      </c>
      <c r="U310" s="487">
        <v>0</v>
      </c>
      <c r="V310" s="489">
        <f t="shared" si="47"/>
        <v>0.19380298411295513</v>
      </c>
      <c r="W310" s="489">
        <f t="shared" si="48"/>
        <v>0.17226931921151567</v>
      </c>
      <c r="X310" s="489">
        <f t="shared" si="49"/>
        <v>0.15073565431007621</v>
      </c>
      <c r="Y310" s="489">
        <f t="shared" si="50"/>
        <v>0.22610348146511433</v>
      </c>
      <c r="Z310" s="489">
        <f t="shared" si="51"/>
        <v>0.28711553201919282</v>
      </c>
      <c r="AA310" s="487">
        <v>0.6806656462016859</v>
      </c>
      <c r="AB310" s="485">
        <v>0.28854873657226565</v>
      </c>
      <c r="AC310" s="485">
        <v>0.28854873657226565</v>
      </c>
      <c r="AD310" s="489">
        <f t="shared" si="52"/>
        <v>0.25434245681762696</v>
      </c>
      <c r="AE310" s="489">
        <f t="shared" si="53"/>
        <v>0.17580470260148187</v>
      </c>
    </row>
    <row r="311" spans="1:31" x14ac:dyDescent="0.2">
      <c r="A311" s="485">
        <v>0.21387837727864584</v>
      </c>
      <c r="B311" s="485">
        <f t="shared" si="44"/>
        <v>0.20636111237287666</v>
      </c>
      <c r="C311" s="486">
        <v>0.23833906646349001</v>
      </c>
      <c r="D311" s="486">
        <v>0.17438315828226331</v>
      </c>
      <c r="E311" s="487">
        <v>0.13623819915771485</v>
      </c>
      <c r="F311" s="486">
        <v>0.10599827644660272</v>
      </c>
      <c r="G311" s="487">
        <v>0.12447721557617189</v>
      </c>
      <c r="H311" s="487">
        <v>0.1437028742980957</v>
      </c>
      <c r="I311" s="487">
        <v>0.12676068817138669</v>
      </c>
      <c r="J311" s="487">
        <v>6.9729236526489255E-2</v>
      </c>
      <c r="K311" s="487">
        <v>0.11331003433227539</v>
      </c>
      <c r="L311" s="487">
        <v>4.1429624176025387E-2</v>
      </c>
      <c r="M311" s="481">
        <v>0.15506402314724574</v>
      </c>
      <c r="N311" s="481">
        <v>0.15506402314724574</v>
      </c>
      <c r="O311" s="486">
        <v>0.15506402314724574</v>
      </c>
      <c r="P311" s="486">
        <v>0.21418118770245573</v>
      </c>
      <c r="Q311" s="488">
        <f t="shared" si="45"/>
        <v>0.18462260542485073</v>
      </c>
      <c r="R311" s="487">
        <f t="shared" si="46"/>
        <v>0.21418118770245573</v>
      </c>
      <c r="S311" s="489">
        <v>0.23134570312500002</v>
      </c>
      <c r="T311" s="487">
        <f t="shared" si="54"/>
        <v>0.23833906646349001</v>
      </c>
      <c r="U311" s="487">
        <v>0</v>
      </c>
      <c r="V311" s="489">
        <f t="shared" si="47"/>
        <v>0.19276306893221015</v>
      </c>
      <c r="W311" s="489">
        <f t="shared" si="48"/>
        <v>0.1713449501619646</v>
      </c>
      <c r="X311" s="489">
        <f t="shared" si="49"/>
        <v>0.149926831391719</v>
      </c>
      <c r="Y311" s="489">
        <f t="shared" si="50"/>
        <v>0.22489024708757852</v>
      </c>
      <c r="Z311" s="489">
        <f t="shared" si="51"/>
        <v>0.28557491693660764</v>
      </c>
      <c r="AA311" s="487">
        <v>0.67716495554070721</v>
      </c>
      <c r="AB311" s="485">
        <v>0.28770220947265623</v>
      </c>
      <c r="AC311" s="485">
        <v>0.28770220947265623</v>
      </c>
      <c r="AD311" s="489">
        <f t="shared" si="52"/>
        <v>0.25303436279296876</v>
      </c>
      <c r="AE311" s="489">
        <f t="shared" si="53"/>
        <v>0.1749005315721649</v>
      </c>
    </row>
    <row r="312" spans="1:31" x14ac:dyDescent="0.2">
      <c r="A312" s="485">
        <v>0.21277839660644529</v>
      </c>
      <c r="B312" s="485">
        <f t="shared" si="44"/>
        <v>0.2052606762547324</v>
      </c>
      <c r="C312" s="486">
        <v>0.23706810550536489</v>
      </c>
      <c r="D312" s="486">
        <v>0.17345324700409992</v>
      </c>
      <c r="E312" s="487">
        <v>0.13553751861572266</v>
      </c>
      <c r="F312" s="486">
        <v>0.1054330326827868</v>
      </c>
      <c r="G312" s="487">
        <v>0.12383702682495117</v>
      </c>
      <c r="H312" s="487">
        <v>0.14296381469726563</v>
      </c>
      <c r="I312" s="487">
        <v>0.12610876220703127</v>
      </c>
      <c r="J312" s="487">
        <v>6.9370615081787101E-2</v>
      </c>
      <c r="K312" s="487">
        <v>0.11272728096008301</v>
      </c>
      <c r="L312" s="487">
        <v>4.1216552314758299E-2</v>
      </c>
      <c r="M312" s="481">
        <v>0.15423195051061553</v>
      </c>
      <c r="N312" s="481">
        <v>0.15423195051061553</v>
      </c>
      <c r="O312" s="486">
        <v>0.15423195051061553</v>
      </c>
      <c r="P312" s="486">
        <v>0.21303189270835535</v>
      </c>
      <c r="Q312" s="488">
        <f t="shared" si="45"/>
        <v>0.18363192160948544</v>
      </c>
      <c r="R312" s="487">
        <f t="shared" si="46"/>
        <v>0.21303189270835535</v>
      </c>
      <c r="S312" s="489">
        <v>0.23015588378906249</v>
      </c>
      <c r="T312" s="487">
        <f t="shared" si="54"/>
        <v>0.23706810550536489</v>
      </c>
      <c r="U312" s="487">
        <v>0</v>
      </c>
      <c r="V312" s="489">
        <f t="shared" si="47"/>
        <v>0.19172870343751983</v>
      </c>
      <c r="W312" s="489">
        <f t="shared" si="48"/>
        <v>0.17042551416668428</v>
      </c>
      <c r="X312" s="489">
        <f t="shared" si="49"/>
        <v>0.14912232489584873</v>
      </c>
      <c r="Y312" s="489">
        <f t="shared" si="50"/>
        <v>0.22368348734377314</v>
      </c>
      <c r="Z312" s="489">
        <f t="shared" si="51"/>
        <v>0.28404252361114041</v>
      </c>
      <c r="AA312" s="487">
        <v>0.67368228631270555</v>
      </c>
      <c r="AB312" s="485">
        <v>0.28686090087890626</v>
      </c>
      <c r="AC312" s="485">
        <v>0.28686090087890626</v>
      </c>
      <c r="AD312" s="489">
        <f t="shared" si="52"/>
        <v>0.2517329978942871</v>
      </c>
      <c r="AE312" s="489">
        <f t="shared" si="53"/>
        <v>0.17400101179929114</v>
      </c>
    </row>
    <row r="313" spans="1:31" x14ac:dyDescent="0.2">
      <c r="A313" s="485">
        <v>0.21168407440185544</v>
      </c>
      <c r="B313" s="485">
        <f t="shared" si="44"/>
        <v>0.20416614018919158</v>
      </c>
      <c r="C313" s="486">
        <v>0.23580395887874536</v>
      </c>
      <c r="D313" s="486">
        <v>0.17252832149963779</v>
      </c>
      <c r="E313" s="487">
        <v>0.13484044952392576</v>
      </c>
      <c r="F313" s="486">
        <v>0.10487081950646736</v>
      </c>
      <c r="G313" s="487">
        <v>0.12320013130187987</v>
      </c>
      <c r="H313" s="487">
        <v>0.14222854415893554</v>
      </c>
      <c r="I313" s="487">
        <v>0.12546018127441405</v>
      </c>
      <c r="J313" s="487">
        <v>6.9013843765258792E-2</v>
      </c>
      <c r="K313" s="487">
        <v>0.11214752479553222</v>
      </c>
      <c r="L313" s="487">
        <v>4.1004575729370114E-2</v>
      </c>
      <c r="M313" s="481">
        <v>0.15340436703750232</v>
      </c>
      <c r="N313" s="481">
        <v>0.15340436703750232</v>
      </c>
      <c r="O313" s="486">
        <v>0.15340436703750232</v>
      </c>
      <c r="P313" s="486">
        <v>0.21188879834257851</v>
      </c>
      <c r="Q313" s="488">
        <f t="shared" si="45"/>
        <v>0.18264658269004042</v>
      </c>
      <c r="R313" s="487">
        <f t="shared" si="46"/>
        <v>0.21188879834257851</v>
      </c>
      <c r="S313" s="489">
        <v>0.22897219238281249</v>
      </c>
      <c r="T313" s="487">
        <f t="shared" si="54"/>
        <v>0.23580395887874536</v>
      </c>
      <c r="U313" s="487">
        <v>0</v>
      </c>
      <c r="V313" s="489">
        <f t="shared" si="47"/>
        <v>0.19069991850832066</v>
      </c>
      <c r="W313" s="489">
        <f t="shared" si="48"/>
        <v>0.16951103867406281</v>
      </c>
      <c r="X313" s="489">
        <f t="shared" si="49"/>
        <v>0.14832215883980496</v>
      </c>
      <c r="Y313" s="489">
        <f t="shared" si="50"/>
        <v>0.22248323825970745</v>
      </c>
      <c r="Z313" s="489">
        <f t="shared" si="51"/>
        <v>0.28251839779010468</v>
      </c>
      <c r="AA313" s="487">
        <v>0.67021752929687495</v>
      </c>
      <c r="AB313" s="485">
        <v>0.2860247497558594</v>
      </c>
      <c r="AC313" s="485">
        <v>0.2860247497558594</v>
      </c>
      <c r="AD313" s="489">
        <f t="shared" si="52"/>
        <v>0.25043833541870114</v>
      </c>
      <c r="AE313" s="489">
        <f t="shared" si="53"/>
        <v>0.1731061248254939</v>
      </c>
    </row>
    <row r="314" spans="1:31" x14ac:dyDescent="0.2">
      <c r="A314" s="485">
        <v>0.21059538523356119</v>
      </c>
      <c r="B314" s="485">
        <f t="shared" si="44"/>
        <v>0.20305962544518663</v>
      </c>
      <c r="C314" s="486">
        <v>0.23452597734394098</v>
      </c>
      <c r="D314" s="486">
        <v>0.17159327354643228</v>
      </c>
      <c r="E314" s="487">
        <v>0.13414696228027342</v>
      </c>
      <c r="F314" s="486">
        <v>0.10430245343023033</v>
      </c>
      <c r="G314" s="487">
        <v>0.12256651420593262</v>
      </c>
      <c r="H314" s="487">
        <v>0.14149706268310547</v>
      </c>
      <c r="I314" s="487">
        <v>0.12481493057250977</v>
      </c>
      <c r="J314" s="487">
        <v>6.8658907775878908E-2</v>
      </c>
      <c r="K314" s="487">
        <v>0.11157075103759766</v>
      </c>
      <c r="L314" s="487">
        <v>4.0793687019348143E-2</v>
      </c>
      <c r="M314" s="481">
        <v>0.15256775469517245</v>
      </c>
      <c r="N314" s="481">
        <v>0.15256775469517245</v>
      </c>
      <c r="O314" s="486">
        <v>0.15256775469517245</v>
      </c>
      <c r="P314" s="486">
        <v>0.21073323290908924</v>
      </c>
      <c r="Q314" s="488">
        <f t="shared" si="45"/>
        <v>0.18165049380213083</v>
      </c>
      <c r="R314" s="487">
        <f t="shared" si="46"/>
        <v>0.21073323290908924</v>
      </c>
      <c r="S314" s="489">
        <v>0.22779458007812503</v>
      </c>
      <c r="T314" s="487">
        <f t="shared" si="54"/>
        <v>0.23452597734394098</v>
      </c>
      <c r="U314" s="487">
        <v>0</v>
      </c>
      <c r="V314" s="489">
        <f t="shared" si="47"/>
        <v>0.18965990961818033</v>
      </c>
      <c r="W314" s="489">
        <f t="shared" si="48"/>
        <v>0.16858658632727141</v>
      </c>
      <c r="X314" s="489">
        <f t="shared" si="49"/>
        <v>0.14751326303636245</v>
      </c>
      <c r="Y314" s="489">
        <f t="shared" si="50"/>
        <v>0.22126989455454371</v>
      </c>
      <c r="Z314" s="489">
        <f t="shared" si="51"/>
        <v>0.28097764387878565</v>
      </c>
      <c r="AA314" s="487">
        <v>0.66677057527240957</v>
      </c>
      <c r="AB314" s="485">
        <v>0.2851936950683594</v>
      </c>
      <c r="AC314" s="485">
        <v>0.2851936950683594</v>
      </c>
      <c r="AD314" s="489">
        <f t="shared" si="52"/>
        <v>0.24915032196044926</v>
      </c>
      <c r="AE314" s="489">
        <f t="shared" si="53"/>
        <v>0.17221583373603946</v>
      </c>
    </row>
    <row r="315" spans="1:31" x14ac:dyDescent="0.2">
      <c r="A315" s="485">
        <v>0.20951229095458984</v>
      </c>
      <c r="B315" s="485">
        <f t="shared" si="44"/>
        <v>0.20197679475384517</v>
      </c>
      <c r="C315" s="486">
        <v>0.23327534996970001</v>
      </c>
      <c r="D315" s="486">
        <v>0.17067823953799033</v>
      </c>
      <c r="E315" s="487">
        <v>0.13345704208374023</v>
      </c>
      <c r="F315" s="486">
        <v>0.10374625276991267</v>
      </c>
      <c r="G315" s="487">
        <v>0.12193615333557128</v>
      </c>
      <c r="H315" s="487">
        <v>0.14076934066772459</v>
      </c>
      <c r="I315" s="487">
        <v>0.12417301010131834</v>
      </c>
      <c r="J315" s="487">
        <v>6.8305792312622071E-2</v>
      </c>
      <c r="K315" s="487">
        <v>0.11099694488525391</v>
      </c>
      <c r="L315" s="487">
        <v>4.0583886184692379E-2</v>
      </c>
      <c r="M315" s="481">
        <v>0.15174907702038121</v>
      </c>
      <c r="N315" s="481">
        <v>0.15174907702038121</v>
      </c>
      <c r="O315" s="486">
        <v>0.15174907702038121</v>
      </c>
      <c r="P315" s="486">
        <v>0.20960243962014061</v>
      </c>
      <c r="Q315" s="488">
        <f t="shared" si="45"/>
        <v>0.18067575832026089</v>
      </c>
      <c r="R315" s="487">
        <f t="shared" si="46"/>
        <v>0.20960243962014061</v>
      </c>
      <c r="S315" s="489">
        <v>0.22662302246093749</v>
      </c>
      <c r="T315" s="487">
        <f t="shared" si="54"/>
        <v>0.23327534996970001</v>
      </c>
      <c r="U315" s="487">
        <v>0</v>
      </c>
      <c r="V315" s="489">
        <f t="shared" si="47"/>
        <v>0.18864219565812654</v>
      </c>
      <c r="W315" s="489">
        <f t="shared" si="48"/>
        <v>0.1676819516961125</v>
      </c>
      <c r="X315" s="489">
        <f t="shared" si="49"/>
        <v>0.14672170773409843</v>
      </c>
      <c r="Y315" s="489">
        <f t="shared" si="50"/>
        <v>0.22008256160114764</v>
      </c>
      <c r="Z315" s="489">
        <f t="shared" si="51"/>
        <v>0.27946991949352079</v>
      </c>
      <c r="AA315" s="487">
        <v>0.66334136962890622</v>
      </c>
      <c r="AB315" s="485">
        <v>0.28436767578125</v>
      </c>
      <c r="AC315" s="485">
        <v>0.28436767578125</v>
      </c>
      <c r="AD315" s="489">
        <f t="shared" si="52"/>
        <v>0.24786893081665037</v>
      </c>
      <c r="AE315" s="489">
        <f t="shared" si="53"/>
        <v>0.17133012007356091</v>
      </c>
    </row>
    <row r="316" spans="1:31" x14ac:dyDescent="0.2">
      <c r="A316" s="485">
        <v>0.20843476613362627</v>
      </c>
      <c r="B316" s="485">
        <f t="shared" si="44"/>
        <v>0.20089976972258164</v>
      </c>
      <c r="C316" s="486">
        <v>0.23203142790726541</v>
      </c>
      <c r="D316" s="486">
        <v>0.16976811153789786</v>
      </c>
      <c r="E316" s="487">
        <v>0.13277067413330079</v>
      </c>
      <c r="F316" s="486">
        <v>0.10319303421196316</v>
      </c>
      <c r="G316" s="487">
        <v>0.12130903388977049</v>
      </c>
      <c r="H316" s="487">
        <v>0.14004536331176759</v>
      </c>
      <c r="I316" s="487">
        <v>0.12353439025878907</v>
      </c>
      <c r="J316" s="487">
        <v>6.7954497375488282E-2</v>
      </c>
      <c r="K316" s="487">
        <v>0.11042608413696289</v>
      </c>
      <c r="L316" s="487">
        <v>4.0375162124633789E-2</v>
      </c>
      <c r="M316" s="481">
        <v>0.15093481624116861</v>
      </c>
      <c r="N316" s="481">
        <v>0.15093481624116861</v>
      </c>
      <c r="O316" s="486">
        <v>0.15093481624116861</v>
      </c>
      <c r="P316" s="486">
        <v>0.20847774713988901</v>
      </c>
      <c r="Q316" s="488">
        <f t="shared" si="45"/>
        <v>0.17970628169052882</v>
      </c>
      <c r="R316" s="487">
        <f t="shared" si="46"/>
        <v>0.20847774713988901</v>
      </c>
      <c r="S316" s="489">
        <v>0.22545749511718749</v>
      </c>
      <c r="T316" s="487">
        <f t="shared" si="54"/>
        <v>0.23203142790726541</v>
      </c>
      <c r="U316" s="487">
        <v>0</v>
      </c>
      <c r="V316" s="489">
        <f t="shared" si="47"/>
        <v>0.1876299724259001</v>
      </c>
      <c r="W316" s="489">
        <f t="shared" si="48"/>
        <v>0.16678219771191122</v>
      </c>
      <c r="X316" s="489">
        <f t="shared" si="49"/>
        <v>0.14593442299792231</v>
      </c>
      <c r="Y316" s="489">
        <f t="shared" si="50"/>
        <v>0.21890163449688343</v>
      </c>
      <c r="Z316" s="489">
        <f t="shared" si="51"/>
        <v>0.27797032951985201</v>
      </c>
      <c r="AA316" s="487">
        <v>0.65992980314555916</v>
      </c>
      <c r="AB316" s="485">
        <v>0.28354669189453124</v>
      </c>
      <c r="AC316" s="485">
        <v>0.28354669189453124</v>
      </c>
      <c r="AD316" s="489">
        <f t="shared" si="52"/>
        <v>0.24659413528442381</v>
      </c>
      <c r="AE316" s="489">
        <f t="shared" si="53"/>
        <v>0.17044896538069149</v>
      </c>
    </row>
    <row r="317" spans="1:31" x14ac:dyDescent="0.2">
      <c r="A317" s="485">
        <v>0.20736278533935545</v>
      </c>
      <c r="B317" s="485">
        <f t="shared" si="44"/>
        <v>0.19982845662396787</v>
      </c>
      <c r="C317" s="486">
        <v>0.23079410290509958</v>
      </c>
      <c r="D317" s="486">
        <v>0.16886281034283612</v>
      </c>
      <c r="E317" s="487">
        <v>0.13208782882690431</v>
      </c>
      <c r="F317" s="486">
        <v>0.1026427496128835</v>
      </c>
      <c r="G317" s="487">
        <v>0.12068514106750489</v>
      </c>
      <c r="H317" s="487">
        <v>0.1393251010131836</v>
      </c>
      <c r="I317" s="487">
        <v>0.12289904884338379</v>
      </c>
      <c r="J317" s="487">
        <v>6.7605008163452149E-2</v>
      </c>
      <c r="K317" s="487">
        <v>0.10985816139221191</v>
      </c>
      <c r="L317" s="487">
        <v>4.0167511138916014E-2</v>
      </c>
      <c r="M317" s="481">
        <v>0.15012490090452194</v>
      </c>
      <c r="N317" s="481">
        <v>0.15012490090452194</v>
      </c>
      <c r="O317" s="486">
        <v>0.15012490090452194</v>
      </c>
      <c r="P317" s="486">
        <v>0.20735905677431846</v>
      </c>
      <c r="Q317" s="488">
        <f t="shared" si="45"/>
        <v>0.1787419788394202</v>
      </c>
      <c r="R317" s="487">
        <f t="shared" si="46"/>
        <v>0.20735905677431846</v>
      </c>
      <c r="S317" s="489">
        <v>0.22429797363281254</v>
      </c>
      <c r="T317" s="487">
        <f t="shared" si="54"/>
        <v>0.23079410290509958</v>
      </c>
      <c r="U317" s="487">
        <v>0</v>
      </c>
      <c r="V317" s="489">
        <f t="shared" si="47"/>
        <v>0.18662315109688662</v>
      </c>
      <c r="W317" s="489">
        <f t="shared" si="48"/>
        <v>0.16588724541945477</v>
      </c>
      <c r="X317" s="489">
        <f t="shared" si="49"/>
        <v>0.14515133974202291</v>
      </c>
      <c r="Y317" s="489">
        <f t="shared" si="50"/>
        <v>0.21772700961303437</v>
      </c>
      <c r="Z317" s="489">
        <f t="shared" si="51"/>
        <v>0.27647874236575798</v>
      </c>
      <c r="AA317" s="487">
        <v>0.65653576660156254</v>
      </c>
      <c r="AB317" s="485">
        <v>0.28273065185546875</v>
      </c>
      <c r="AC317" s="485">
        <v>0.28273065185546875</v>
      </c>
      <c r="AD317" s="489">
        <f t="shared" si="52"/>
        <v>0.24532590866088871</v>
      </c>
      <c r="AE317" s="489">
        <f t="shared" si="53"/>
        <v>0.16957235120006439</v>
      </c>
    </row>
    <row r="318" spans="1:31" x14ac:dyDescent="0.2">
      <c r="A318" s="485">
        <v>0.20629631042480467</v>
      </c>
      <c r="B318" s="485">
        <f t="shared" si="44"/>
        <v>0.19876288743318499</v>
      </c>
      <c r="C318" s="486">
        <v>0.22956341189329429</v>
      </c>
      <c r="D318" s="486">
        <v>0.16796236297307568</v>
      </c>
      <c r="E318" s="487">
        <v>0.13140850616455077</v>
      </c>
      <c r="F318" s="486">
        <v>0.10209541539686372</v>
      </c>
      <c r="G318" s="487">
        <v>0.12006445266723632</v>
      </c>
      <c r="H318" s="487">
        <v>0.13860855377197265</v>
      </c>
      <c r="I318" s="487">
        <v>0.12226697845458982</v>
      </c>
      <c r="J318" s="487">
        <v>6.7257317276000969E-2</v>
      </c>
      <c r="K318" s="487">
        <v>0.10929316184997559</v>
      </c>
      <c r="L318" s="487">
        <v>3.9960929527282717E-2</v>
      </c>
      <c r="M318" s="481">
        <v>0.14931935518925329</v>
      </c>
      <c r="N318" s="481">
        <v>0.14931935518925329</v>
      </c>
      <c r="O318" s="486">
        <v>0.14931935518925329</v>
      </c>
      <c r="P318" s="486">
        <v>0.20624640192025853</v>
      </c>
      <c r="Q318" s="488">
        <f t="shared" si="45"/>
        <v>0.17778287855475591</v>
      </c>
      <c r="R318" s="487">
        <f t="shared" si="46"/>
        <v>0.20624640192025853</v>
      </c>
      <c r="S318" s="489">
        <v>0.22314440917968753</v>
      </c>
      <c r="T318" s="487">
        <f t="shared" si="54"/>
        <v>0.22956341189329429</v>
      </c>
      <c r="U318" s="487">
        <v>0</v>
      </c>
      <c r="V318" s="489">
        <f t="shared" si="47"/>
        <v>0.18562176172823269</v>
      </c>
      <c r="W318" s="489">
        <f t="shared" si="48"/>
        <v>0.16499712153620683</v>
      </c>
      <c r="X318" s="489">
        <f t="shared" si="49"/>
        <v>0.14437248134418096</v>
      </c>
      <c r="Y318" s="489">
        <f t="shared" si="50"/>
        <v>0.21655872201627147</v>
      </c>
      <c r="Z318" s="489">
        <f t="shared" si="51"/>
        <v>0.27499520256034471</v>
      </c>
      <c r="AA318" s="487">
        <v>0.65315920538651318</v>
      </c>
      <c r="AB318" s="485">
        <v>0.28191952514648438</v>
      </c>
      <c r="AC318" s="485">
        <v>0.28191952514648438</v>
      </c>
      <c r="AD318" s="489">
        <f t="shared" si="52"/>
        <v>0.24406419754028325</v>
      </c>
      <c r="AE318" s="489">
        <f t="shared" si="53"/>
        <v>0.16870024061694583</v>
      </c>
    </row>
    <row r="319" spans="1:31" x14ac:dyDescent="0.2">
      <c r="A319" s="485">
        <v>0.20523532867431638</v>
      </c>
      <c r="B319" s="485">
        <f t="shared" si="44"/>
        <v>0.19768565657942044</v>
      </c>
      <c r="C319" s="486">
        <v>0.22831925211386842</v>
      </c>
      <c r="D319" s="486">
        <v>0.16705206104497244</v>
      </c>
      <c r="E319" s="487">
        <v>0.13073267654418944</v>
      </c>
      <c r="F319" s="486">
        <v>0.1015420911172978</v>
      </c>
      <c r="G319" s="487">
        <v>0.11944696128845214</v>
      </c>
      <c r="H319" s="487">
        <v>0.13789569198608398</v>
      </c>
      <c r="I319" s="487">
        <v>0.12163815689086914</v>
      </c>
      <c r="J319" s="487">
        <v>6.6911409912109379E-2</v>
      </c>
      <c r="K319" s="487">
        <v>0.10873106330871582</v>
      </c>
      <c r="L319" s="487">
        <v>3.9755409889221188E-2</v>
      </c>
      <c r="M319" s="481">
        <v>0.14850502103493607</v>
      </c>
      <c r="N319" s="481">
        <v>0.14850502103493607</v>
      </c>
      <c r="O319" s="486">
        <v>0.14850502103493607</v>
      </c>
      <c r="P319" s="486">
        <v>0.20512160809111399</v>
      </c>
      <c r="Q319" s="488">
        <f t="shared" si="45"/>
        <v>0.17681331456302501</v>
      </c>
      <c r="R319" s="487">
        <f t="shared" si="46"/>
        <v>0.20512160809111399</v>
      </c>
      <c r="S319" s="489">
        <v>0.22199677734375001</v>
      </c>
      <c r="T319" s="487">
        <f t="shared" si="54"/>
        <v>0.22831925211386842</v>
      </c>
      <c r="U319" s="487">
        <v>0</v>
      </c>
      <c r="V319" s="489">
        <f t="shared" si="47"/>
        <v>0.1846094472820026</v>
      </c>
      <c r="W319" s="489">
        <f t="shared" si="48"/>
        <v>0.16409728647289121</v>
      </c>
      <c r="X319" s="489">
        <f t="shared" si="49"/>
        <v>0.14358512566377979</v>
      </c>
      <c r="Y319" s="489">
        <f t="shared" si="50"/>
        <v>0.21537768849566971</v>
      </c>
      <c r="Z319" s="489">
        <f t="shared" si="51"/>
        <v>0.27349547745481861</v>
      </c>
      <c r="AA319" s="487">
        <v>0.64980001027960521</v>
      </c>
      <c r="AB319" s="485">
        <v>0.28111328125000001</v>
      </c>
      <c r="AC319" s="485">
        <v>0.28111328125000001</v>
      </c>
      <c r="AD319" s="489">
        <f t="shared" si="52"/>
        <v>0.24280897521972658</v>
      </c>
      <c r="AE319" s="489">
        <f t="shared" si="53"/>
        <v>0.167832615173969</v>
      </c>
    </row>
    <row r="320" spans="1:31" x14ac:dyDescent="0.2">
      <c r="A320" s="485">
        <v>0.20417980194091795</v>
      </c>
      <c r="B320" s="485">
        <f t="shared" si="44"/>
        <v>0.19664870400225493</v>
      </c>
      <c r="C320" s="486">
        <v>0.22712161217886961</v>
      </c>
      <c r="D320" s="486">
        <v>0.16617579582564027</v>
      </c>
      <c r="E320" s="487">
        <v>0.13006031036376953</v>
      </c>
      <c r="F320" s="486">
        <v>0.10100945594843036</v>
      </c>
      <c r="G320" s="487">
        <v>0.11883264472961425</v>
      </c>
      <c r="H320" s="487">
        <v>0.13718648605346678</v>
      </c>
      <c r="I320" s="487">
        <v>0.12101256935119628</v>
      </c>
      <c r="J320" s="487">
        <v>6.6567286071777337E-2</v>
      </c>
      <c r="K320" s="487">
        <v>0.10817185836791993</v>
      </c>
      <c r="L320" s="487">
        <v>3.9550948524475098E-2</v>
      </c>
      <c r="M320" s="481">
        <v>0.14772116149357359</v>
      </c>
      <c r="N320" s="481">
        <v>0.14772116149357359</v>
      </c>
      <c r="O320" s="486">
        <v>0.14772116149357359</v>
      </c>
      <c r="P320" s="486">
        <v>0.20403890712571021</v>
      </c>
      <c r="Q320" s="488">
        <f t="shared" si="45"/>
        <v>0.17588003430964189</v>
      </c>
      <c r="R320" s="487">
        <f t="shared" si="46"/>
        <v>0.20403890712571021</v>
      </c>
      <c r="S320" s="489">
        <v>0.2208550537109375</v>
      </c>
      <c r="T320" s="487">
        <f t="shared" si="54"/>
        <v>0.22712161217886961</v>
      </c>
      <c r="U320" s="487">
        <v>0</v>
      </c>
      <c r="V320" s="489">
        <f t="shared" si="47"/>
        <v>0.1836350164131392</v>
      </c>
      <c r="W320" s="489">
        <f t="shared" si="48"/>
        <v>0.16323112570056819</v>
      </c>
      <c r="X320" s="489">
        <f t="shared" si="49"/>
        <v>0.14282723498799713</v>
      </c>
      <c r="Y320" s="489">
        <f t="shared" si="50"/>
        <v>0.21424085248199576</v>
      </c>
      <c r="Z320" s="489">
        <f t="shared" si="51"/>
        <v>0.27205187616761362</v>
      </c>
      <c r="AA320" s="487">
        <v>0.64645807206003292</v>
      </c>
      <c r="AB320" s="485">
        <v>0.28031185913085938</v>
      </c>
      <c r="AC320" s="485">
        <v>0.28031185913085938</v>
      </c>
      <c r="AD320" s="489">
        <f t="shared" si="52"/>
        <v>0.2415602149963379</v>
      </c>
      <c r="AE320" s="489">
        <f t="shared" si="53"/>
        <v>0.16696945641376709</v>
      </c>
    </row>
    <row r="321" spans="1:31" x14ac:dyDescent="0.2">
      <c r="A321" s="485">
        <v>0.20312970479329426</v>
      </c>
      <c r="B321" s="485">
        <f t="shared" si="44"/>
        <v>0.19561725083623721</v>
      </c>
      <c r="C321" s="486">
        <v>0.2259303238500624</v>
      </c>
      <c r="D321" s="486">
        <v>0.16530417782241202</v>
      </c>
      <c r="E321" s="487">
        <v>0.12939140762329102</v>
      </c>
      <c r="F321" s="486">
        <v>0.10047964557584564</v>
      </c>
      <c r="G321" s="487">
        <v>0.11822148818969727</v>
      </c>
      <c r="H321" s="487">
        <v>0.13648093597412109</v>
      </c>
      <c r="I321" s="487">
        <v>0.1203902010345459</v>
      </c>
      <c r="J321" s="487">
        <v>6.6224930953979494E-2</v>
      </c>
      <c r="K321" s="487">
        <v>0.10761553222656249</v>
      </c>
      <c r="L321" s="487">
        <v>3.9347538032531736E-2</v>
      </c>
      <c r="M321" s="481">
        <v>0.14694148515347713</v>
      </c>
      <c r="N321" s="481">
        <v>0.14694148515347713</v>
      </c>
      <c r="O321" s="486">
        <v>0.14694148515347713</v>
      </c>
      <c r="P321" s="486">
        <v>0.20296198418023237</v>
      </c>
      <c r="Q321" s="488">
        <f t="shared" si="45"/>
        <v>0.17495173466685476</v>
      </c>
      <c r="R321" s="487">
        <f t="shared" si="46"/>
        <v>0.20296198418023237</v>
      </c>
      <c r="S321" s="489">
        <v>0.21971918945312502</v>
      </c>
      <c r="T321" s="487">
        <f t="shared" si="54"/>
        <v>0.2259303238500624</v>
      </c>
      <c r="U321" s="487">
        <v>0</v>
      </c>
      <c r="V321" s="489">
        <f t="shared" si="47"/>
        <v>0.18266578576220913</v>
      </c>
      <c r="W321" s="489">
        <f t="shared" si="48"/>
        <v>0.16236958734418591</v>
      </c>
      <c r="X321" s="489">
        <f t="shared" si="49"/>
        <v>0.14207338892616264</v>
      </c>
      <c r="Y321" s="489">
        <f t="shared" si="50"/>
        <v>0.21311008338924398</v>
      </c>
      <c r="Z321" s="489">
        <f t="shared" si="51"/>
        <v>0.27061597890697647</v>
      </c>
      <c r="AA321" s="487">
        <v>0.6431333361173931</v>
      </c>
      <c r="AB321" s="485">
        <v>0.27951522827148439</v>
      </c>
      <c r="AC321" s="485">
        <v>0.27951522827148439</v>
      </c>
      <c r="AD321" s="489">
        <f t="shared" si="52"/>
        <v>0.24031786346435549</v>
      </c>
      <c r="AE321" s="489">
        <f t="shared" si="53"/>
        <v>0.16611072742160646</v>
      </c>
    </row>
    <row r="322" spans="1:31" x14ac:dyDescent="0.2">
      <c r="A322" s="485">
        <v>0.20208501180013019</v>
      </c>
      <c r="B322" s="485">
        <f t="shared" ref="B322:B385" si="55">+AVERAGE(C322,D322)</f>
        <v>0.19457410716601259</v>
      </c>
      <c r="C322" s="486">
        <v>0.22472553344314022</v>
      </c>
      <c r="D322" s="486">
        <v>0.16442268088888495</v>
      </c>
      <c r="E322" s="487">
        <v>0.12872593872070312</v>
      </c>
      <c r="F322" s="486">
        <v>9.9943830325294927E-2</v>
      </c>
      <c r="G322" s="487">
        <v>0.11761347686767577</v>
      </c>
      <c r="H322" s="487">
        <v>0.13577901214599608</v>
      </c>
      <c r="I322" s="487">
        <v>0.11977102973937988</v>
      </c>
      <c r="J322" s="487">
        <v>6.5884337158203132E-2</v>
      </c>
      <c r="K322" s="487">
        <v>0.10706206268310546</v>
      </c>
      <c r="L322" s="487">
        <v>3.9145174713134764E-2</v>
      </c>
      <c r="M322" s="481">
        <v>0.14615299800797132</v>
      </c>
      <c r="N322" s="481">
        <v>0.14615299800797132</v>
      </c>
      <c r="O322" s="486">
        <v>0.14615299800797132</v>
      </c>
      <c r="P322" s="486">
        <v>0.20187289136627778</v>
      </c>
      <c r="Q322" s="488">
        <f t="shared" ref="Q322:Q385" si="56">+AVERAGE(O322:P322)</f>
        <v>0.17401294468712455</v>
      </c>
      <c r="R322" s="487">
        <f t="shared" ref="R322:R385" si="57">+P322</f>
        <v>0.20187289136627778</v>
      </c>
      <c r="S322" s="489">
        <v>0.21858916015625002</v>
      </c>
      <c r="T322" s="487">
        <f t="shared" si="54"/>
        <v>0.22472553344314022</v>
      </c>
      <c r="U322" s="487">
        <v>0</v>
      </c>
      <c r="V322" s="489">
        <f t="shared" ref="V322:V385" si="58">+$P322*0.9</f>
        <v>0.18168560222965002</v>
      </c>
      <c r="W322" s="489">
        <f t="shared" ref="W322:W385" si="59">+$P322*0.8</f>
        <v>0.16149831309302223</v>
      </c>
      <c r="X322" s="489">
        <f t="shared" ref="X322:X385" si="60">+$P322*0.7</f>
        <v>0.14131102395639444</v>
      </c>
      <c r="Y322" s="489">
        <f t="shared" ref="Y322:Y385" si="61">+$P322*0.9*8750/7500</f>
        <v>0.21196653593459169</v>
      </c>
      <c r="Z322" s="489">
        <f t="shared" ref="Z322:Z385" si="62">+$P322*10000/7500</f>
        <v>0.26916385515503705</v>
      </c>
      <c r="AA322" s="487">
        <v>0.6398256932308799</v>
      </c>
      <c r="AB322" s="485">
        <v>0.27872332763671875</v>
      </c>
      <c r="AC322" s="485">
        <v>0.27872332763671875</v>
      </c>
      <c r="AD322" s="489">
        <f t="shared" ref="AD322:AD385" si="63">+S322*1.09375</f>
        <v>0.23908189392089846</v>
      </c>
      <c r="AE322" s="489">
        <f t="shared" ref="AE322:AE385" si="64">+S322*0.756013745704467</f>
        <v>0.16525640974012021</v>
      </c>
    </row>
    <row r="323" spans="1:31" x14ac:dyDescent="0.2">
      <c r="A323" s="485">
        <v>0.20104568481445312</v>
      </c>
      <c r="B323" s="485">
        <f t="shared" si="55"/>
        <v>0.19353655637158129</v>
      </c>
      <c r="C323" s="486">
        <v>0.22352720259044365</v>
      </c>
      <c r="D323" s="486">
        <v>0.16354591015271897</v>
      </c>
      <c r="E323" s="487">
        <v>0.12806390365600587</v>
      </c>
      <c r="F323" s="486">
        <v>9.9410887879545745E-2</v>
      </c>
      <c r="G323" s="487">
        <v>0.11700858856201171</v>
      </c>
      <c r="H323" s="487">
        <v>0.13508069976806639</v>
      </c>
      <c r="I323" s="487">
        <v>0.11915504806518554</v>
      </c>
      <c r="J323" s="487">
        <v>6.5545489883422847E-2</v>
      </c>
      <c r="K323" s="487">
        <v>0.10651144233703613</v>
      </c>
      <c r="L323" s="487">
        <v>3.8943851165771481E-2</v>
      </c>
      <c r="M323" s="481">
        <v>0.14536876487536221</v>
      </c>
      <c r="N323" s="481">
        <v>0.14536876487536221</v>
      </c>
      <c r="O323" s="486">
        <v>0.14536876487536221</v>
      </c>
      <c r="P323" s="486">
        <v>0.20078967438036013</v>
      </c>
      <c r="Q323" s="488">
        <f t="shared" si="56"/>
        <v>0.17307921962786116</v>
      </c>
      <c r="R323" s="487">
        <f t="shared" si="57"/>
        <v>0.20078967438036013</v>
      </c>
      <c r="S323" s="489">
        <v>0.21746494140625</v>
      </c>
      <c r="T323" s="487">
        <f t="shared" ref="T323:T386" si="65">+C323</f>
        <v>0.22352720259044365</v>
      </c>
      <c r="U323" s="487">
        <v>0</v>
      </c>
      <c r="V323" s="489">
        <f t="shared" si="58"/>
        <v>0.18071070694232413</v>
      </c>
      <c r="W323" s="489">
        <f t="shared" si="59"/>
        <v>0.16063173950428811</v>
      </c>
      <c r="X323" s="489">
        <f t="shared" si="60"/>
        <v>0.14055277206625208</v>
      </c>
      <c r="Y323" s="489">
        <f t="shared" si="61"/>
        <v>0.21082915809937816</v>
      </c>
      <c r="Z323" s="489">
        <f t="shared" si="62"/>
        <v>0.26771956584048018</v>
      </c>
      <c r="AA323" s="487">
        <v>0.63653503417968749</v>
      </c>
      <c r="AB323" s="485">
        <v>0.27793612670898438</v>
      </c>
      <c r="AC323" s="485">
        <v>0.27793612670898438</v>
      </c>
      <c r="AD323" s="489">
        <f t="shared" si="63"/>
        <v>0.23785227966308595</v>
      </c>
      <c r="AE323" s="489">
        <f t="shared" si="64"/>
        <v>0.16440648491194151</v>
      </c>
    </row>
    <row r="324" spans="1:31" x14ac:dyDescent="0.2">
      <c r="A324" s="485">
        <v>0.2000116984049479</v>
      </c>
      <c r="B324" s="485">
        <f t="shared" si="55"/>
        <v>0.19250450816073564</v>
      </c>
      <c r="C324" s="486">
        <v>0.22233522700798111</v>
      </c>
      <c r="D324" s="486">
        <v>0.16267378931349016</v>
      </c>
      <c r="E324" s="487">
        <v>0.12740527282714845</v>
      </c>
      <c r="F324" s="486">
        <v>9.888077185961576E-2</v>
      </c>
      <c r="G324" s="487">
        <v>0.11640680847167968</v>
      </c>
      <c r="H324" s="487">
        <v>0.13438598403930663</v>
      </c>
      <c r="I324" s="487">
        <v>0.11854223381042481</v>
      </c>
      <c r="J324" s="487">
        <v>6.520838912963868E-2</v>
      </c>
      <c r="K324" s="487">
        <v>0.1059636489868164</v>
      </c>
      <c r="L324" s="487">
        <v>3.8743563690185542E-2</v>
      </c>
      <c r="M324" s="481">
        <v>0.14458871693762315</v>
      </c>
      <c r="N324" s="481">
        <v>0.14458871693762315</v>
      </c>
      <c r="O324" s="486">
        <v>0.14458871693762315</v>
      </c>
      <c r="P324" s="486">
        <v>0.19971223816802125</v>
      </c>
      <c r="Q324" s="488">
        <f t="shared" si="56"/>
        <v>0.1721504775528222</v>
      </c>
      <c r="R324" s="487">
        <f t="shared" si="57"/>
        <v>0.19971223816802125</v>
      </c>
      <c r="S324" s="489">
        <v>0.2163465087890625</v>
      </c>
      <c r="T324" s="487">
        <f t="shared" si="65"/>
        <v>0.22233522700798111</v>
      </c>
      <c r="U324" s="487">
        <v>0</v>
      </c>
      <c r="V324" s="489">
        <f t="shared" si="58"/>
        <v>0.17974101435121914</v>
      </c>
      <c r="W324" s="489">
        <f t="shared" si="59"/>
        <v>0.15976979053441701</v>
      </c>
      <c r="X324" s="489">
        <f t="shared" si="60"/>
        <v>0.13979856671761487</v>
      </c>
      <c r="Y324" s="489">
        <f t="shared" si="61"/>
        <v>0.20969785007642233</v>
      </c>
      <c r="Z324" s="489">
        <f t="shared" si="62"/>
        <v>0.26628298422402835</v>
      </c>
      <c r="AA324" s="487">
        <v>0.63326130435341288</v>
      </c>
      <c r="AB324" s="485">
        <v>0.277153564453125</v>
      </c>
      <c r="AC324" s="485">
        <v>0.277153564453125</v>
      </c>
      <c r="AD324" s="489">
        <f t="shared" si="63"/>
        <v>0.23662899398803711</v>
      </c>
      <c r="AE324" s="489">
        <f t="shared" si="64"/>
        <v>0.16356093447970355</v>
      </c>
    </row>
    <row r="325" spans="1:31" x14ac:dyDescent="0.2">
      <c r="A325" s="485">
        <v>0.19898303985595703</v>
      </c>
      <c r="B325" s="485">
        <f t="shared" si="55"/>
        <v>0.19147799333672891</v>
      </c>
      <c r="C325" s="486">
        <v>0.22114964227231337</v>
      </c>
      <c r="D325" s="486">
        <v>0.16180634440114444</v>
      </c>
      <c r="E325" s="487">
        <v>0.12675003143310545</v>
      </c>
      <c r="F325" s="486">
        <v>9.8353498087728988E-2</v>
      </c>
      <c r="G325" s="487">
        <v>0.115808129196167</v>
      </c>
      <c r="H325" s="487">
        <v>0.13369483535766599</v>
      </c>
      <c r="I325" s="487">
        <v>0.11793257217407226</v>
      </c>
      <c r="J325" s="487">
        <v>6.4873020095825198E-2</v>
      </c>
      <c r="K325" s="487">
        <v>0.1054186752319336</v>
      </c>
      <c r="L325" s="487">
        <v>3.8544304885864251E-2</v>
      </c>
      <c r="M325" s="481">
        <v>0.14381287748191984</v>
      </c>
      <c r="N325" s="481">
        <v>0.14381287748191984</v>
      </c>
      <c r="O325" s="486">
        <v>0.14381287748191984</v>
      </c>
      <c r="P325" s="486">
        <v>0.19864061489450938</v>
      </c>
      <c r="Q325" s="488">
        <f t="shared" si="56"/>
        <v>0.1712267461882146</v>
      </c>
      <c r="R325" s="487">
        <f t="shared" si="57"/>
        <v>0.19864061489450938</v>
      </c>
      <c r="S325" s="489">
        <v>0.215233837890625</v>
      </c>
      <c r="T325" s="487">
        <f t="shared" si="65"/>
        <v>0.22114964227231337</v>
      </c>
      <c r="U325" s="487">
        <v>0</v>
      </c>
      <c r="V325" s="489">
        <f t="shared" si="58"/>
        <v>0.17877655340505844</v>
      </c>
      <c r="W325" s="489">
        <f t="shared" si="59"/>
        <v>0.15891249191560752</v>
      </c>
      <c r="X325" s="489">
        <f t="shared" si="60"/>
        <v>0.13904843042615656</v>
      </c>
      <c r="Y325" s="489">
        <f t="shared" si="61"/>
        <v>0.20857264563923483</v>
      </c>
      <c r="Z325" s="489">
        <f t="shared" si="62"/>
        <v>0.26485415319267919</v>
      </c>
      <c r="AA325" s="487">
        <v>0.63000444914165299</v>
      </c>
      <c r="AB325" s="485">
        <v>0.27637564086914063</v>
      </c>
      <c r="AC325" s="485">
        <v>0.27637564086914063</v>
      </c>
      <c r="AD325" s="489">
        <f t="shared" si="63"/>
        <v>0.23541201019287109</v>
      </c>
      <c r="AE325" s="489">
        <f t="shared" si="64"/>
        <v>0.16271973998603945</v>
      </c>
    </row>
    <row r="326" spans="1:31" x14ac:dyDescent="0.2">
      <c r="A326" s="485">
        <v>0.19795967102050779</v>
      </c>
      <c r="B326" s="485">
        <f t="shared" si="55"/>
        <v>0.19044024426343381</v>
      </c>
      <c r="C326" s="486">
        <v>0.21995108241523342</v>
      </c>
      <c r="D326" s="486">
        <v>0.16092940611163423</v>
      </c>
      <c r="E326" s="487">
        <v>0.12609814987182616</v>
      </c>
      <c r="F326" s="486">
        <v>9.7820453795185211E-2</v>
      </c>
      <c r="G326" s="487">
        <v>0.11521252853393554</v>
      </c>
      <c r="H326" s="487">
        <v>0.13300723892211913</v>
      </c>
      <c r="I326" s="487">
        <v>0.11732604095458984</v>
      </c>
      <c r="J326" s="487">
        <v>6.4539375381469727E-2</v>
      </c>
      <c r="K326" s="487">
        <v>0.1048765062713623</v>
      </c>
      <c r="L326" s="487">
        <v>3.8346071052551264E-2</v>
      </c>
      <c r="M326" s="481">
        <v>0.14302857368007355</v>
      </c>
      <c r="N326" s="481">
        <v>0.14302857368007355</v>
      </c>
      <c r="O326" s="486">
        <v>0.14302857368007355</v>
      </c>
      <c r="P326" s="486">
        <v>0.1975573002971609</v>
      </c>
      <c r="Q326" s="488">
        <f t="shared" si="56"/>
        <v>0.17029293698861722</v>
      </c>
      <c r="R326" s="487">
        <f t="shared" si="57"/>
        <v>0.1975573002971609</v>
      </c>
      <c r="S326" s="489">
        <v>0.21412687988281254</v>
      </c>
      <c r="T326" s="487">
        <f t="shared" si="65"/>
        <v>0.21995108241523342</v>
      </c>
      <c r="U326" s="487">
        <v>0</v>
      </c>
      <c r="V326" s="489">
        <f t="shared" si="58"/>
        <v>0.17780157026744481</v>
      </c>
      <c r="W326" s="489">
        <f t="shared" si="59"/>
        <v>0.15804584023772872</v>
      </c>
      <c r="X326" s="489">
        <f t="shared" si="60"/>
        <v>0.13829011020801263</v>
      </c>
      <c r="Y326" s="489">
        <f t="shared" si="61"/>
        <v>0.20743516531201894</v>
      </c>
      <c r="Z326" s="489">
        <f t="shared" si="62"/>
        <v>0.26340973372954785</v>
      </c>
      <c r="AA326" s="487">
        <v>0.62676430471319899</v>
      </c>
      <c r="AB326" s="485">
        <v>0.27560226440429686</v>
      </c>
      <c r="AC326" s="485">
        <v>0.27560226440429686</v>
      </c>
      <c r="AD326" s="489">
        <f t="shared" si="63"/>
        <v>0.23420127487182621</v>
      </c>
      <c r="AE326" s="489">
        <f t="shared" si="64"/>
        <v>0.16188286451621559</v>
      </c>
    </row>
    <row r="327" spans="1:31" x14ac:dyDescent="0.2">
      <c r="A327" s="485">
        <v>0.19694156646728514</v>
      </c>
      <c r="B327" s="485">
        <f t="shared" si="55"/>
        <v>0.18942470736926836</v>
      </c>
      <c r="C327" s="486">
        <v>0.218778176761976</v>
      </c>
      <c r="D327" s="486">
        <v>0.1600712379765607</v>
      </c>
      <c r="E327" s="487">
        <v>0.12544962814331054</v>
      </c>
      <c r="F327" s="486">
        <v>9.7298818884364563E-2</v>
      </c>
      <c r="G327" s="487">
        <v>0.11461999168395996</v>
      </c>
      <c r="H327" s="487">
        <v>0.13232317993164064</v>
      </c>
      <c r="I327" s="487">
        <v>0.11672263275146484</v>
      </c>
      <c r="J327" s="487">
        <v>6.4207447586059563E-2</v>
      </c>
      <c r="K327" s="487">
        <v>0.10433712730407715</v>
      </c>
      <c r="L327" s="487">
        <v>3.8148858489990237E-2</v>
      </c>
      <c r="M327" s="481">
        <v>0.1422610831945311</v>
      </c>
      <c r="N327" s="481">
        <v>0.1422610831945311</v>
      </c>
      <c r="O327" s="486">
        <v>0.1422610831945311</v>
      </c>
      <c r="P327" s="486">
        <v>0.1964972089851503</v>
      </c>
      <c r="Q327" s="488">
        <f t="shared" si="56"/>
        <v>0.1693791460898407</v>
      </c>
      <c r="R327" s="487">
        <f t="shared" si="57"/>
        <v>0.1964972089851503</v>
      </c>
      <c r="S327" s="489">
        <v>0.21302563476562503</v>
      </c>
      <c r="T327" s="487">
        <f t="shared" si="65"/>
        <v>0.218778176761976</v>
      </c>
      <c r="U327" s="487">
        <v>0</v>
      </c>
      <c r="V327" s="489">
        <f t="shared" si="58"/>
        <v>0.17684748808663528</v>
      </c>
      <c r="W327" s="489">
        <f t="shared" si="59"/>
        <v>0.15719776718812026</v>
      </c>
      <c r="X327" s="489">
        <f t="shared" si="60"/>
        <v>0.13754804628960521</v>
      </c>
      <c r="Y327" s="489">
        <f t="shared" si="61"/>
        <v>0.20632206943440781</v>
      </c>
      <c r="Z327" s="489">
        <f t="shared" si="62"/>
        <v>0.26199627864686703</v>
      </c>
      <c r="AA327" s="487">
        <v>0.62354087106805101</v>
      </c>
      <c r="AB327" s="485">
        <v>0.27483343505859376</v>
      </c>
      <c r="AC327" s="485">
        <v>0.27483343505859376</v>
      </c>
      <c r="AD327" s="489">
        <f t="shared" si="63"/>
        <v>0.23299678802490237</v>
      </c>
      <c r="AE327" s="489">
        <f t="shared" si="64"/>
        <v>0.16105030807023191</v>
      </c>
    </row>
    <row r="328" spans="1:31" x14ac:dyDescent="0.2">
      <c r="A328" s="485">
        <v>0.1959286880493164</v>
      </c>
      <c r="B328" s="485">
        <f t="shared" si="55"/>
        <v>0.18841461533555176</v>
      </c>
      <c r="C328" s="486">
        <v>0.21761155971097265</v>
      </c>
      <c r="D328" s="486">
        <v>0.1592176709601309</v>
      </c>
      <c r="E328" s="487">
        <v>0.12480443664550779</v>
      </c>
      <c r="F328" s="486">
        <v>9.6779980749624642E-2</v>
      </c>
      <c r="G328" s="487">
        <v>0.11403049644470215</v>
      </c>
      <c r="H328" s="487">
        <v>0.13164264358520505</v>
      </c>
      <c r="I328" s="487">
        <v>0.11612232536315918</v>
      </c>
      <c r="J328" s="487">
        <v>6.3877229309082018E-2</v>
      </c>
      <c r="K328" s="487">
        <v>0.10380052352905274</v>
      </c>
      <c r="L328" s="487">
        <v>3.7952659797668452E-2</v>
      </c>
      <c r="M328" s="481">
        <v>0.14149773344158306</v>
      </c>
      <c r="N328" s="481">
        <v>0.14149773344158306</v>
      </c>
      <c r="O328" s="486">
        <v>0.14149773344158306</v>
      </c>
      <c r="P328" s="486">
        <v>0.19544283703348531</v>
      </c>
      <c r="Q328" s="488">
        <f t="shared" si="56"/>
        <v>0.16847028523753418</v>
      </c>
      <c r="R328" s="487">
        <f t="shared" si="57"/>
        <v>0.19544283703348531</v>
      </c>
      <c r="S328" s="489">
        <v>0.21193002929687502</v>
      </c>
      <c r="T328" s="487">
        <f t="shared" si="65"/>
        <v>0.21761155971097265</v>
      </c>
      <c r="U328" s="487">
        <v>0</v>
      </c>
      <c r="V328" s="489">
        <f t="shared" si="58"/>
        <v>0.17589855333013679</v>
      </c>
      <c r="W328" s="489">
        <f t="shared" si="59"/>
        <v>0.15635426962678825</v>
      </c>
      <c r="X328" s="489">
        <f t="shared" si="60"/>
        <v>0.13680998592343971</v>
      </c>
      <c r="Y328" s="489">
        <f t="shared" si="61"/>
        <v>0.2052149788851596</v>
      </c>
      <c r="Z328" s="489">
        <f t="shared" si="62"/>
        <v>0.26059044937798043</v>
      </c>
      <c r="AA328" s="487">
        <v>0.62033398437499998</v>
      </c>
      <c r="AB328" s="485">
        <v>0.274069091796875</v>
      </c>
      <c r="AC328" s="485">
        <v>0.274069091796875</v>
      </c>
      <c r="AD328" s="489">
        <f t="shared" si="63"/>
        <v>0.23179846954345704</v>
      </c>
      <c r="AE328" s="489">
        <f t="shared" si="64"/>
        <v>0.16022201527598792</v>
      </c>
    </row>
    <row r="329" spans="1:31" x14ac:dyDescent="0.2">
      <c r="A329" s="485">
        <v>0.194921023050944</v>
      </c>
      <c r="B329" s="485">
        <f t="shared" si="55"/>
        <v>0.18740988025965791</v>
      </c>
      <c r="C329" s="486">
        <v>0.2164511297381056</v>
      </c>
      <c r="D329" s="486">
        <v>0.15836863078121022</v>
      </c>
      <c r="E329" s="487">
        <v>0.12416256057739258</v>
      </c>
      <c r="F329" s="486">
        <v>9.6263894239401973E-2</v>
      </c>
      <c r="G329" s="487">
        <v>0.1134440354156494</v>
      </c>
      <c r="H329" s="487">
        <v>0.13096560028076173</v>
      </c>
      <c r="I329" s="487">
        <v>0.11552510398864746</v>
      </c>
      <c r="J329" s="487">
        <v>6.3548705749511714E-2</v>
      </c>
      <c r="K329" s="487">
        <v>0.10326667274475097</v>
      </c>
      <c r="L329" s="487">
        <v>3.7757467575073235E-2</v>
      </c>
      <c r="M329" s="481">
        <v>0.14073845743576088</v>
      </c>
      <c r="N329" s="481">
        <v>0.14073845743576088</v>
      </c>
      <c r="O329" s="486">
        <v>0.14073845743576088</v>
      </c>
      <c r="P329" s="486">
        <v>0.19439409191891718</v>
      </c>
      <c r="Q329" s="488">
        <f t="shared" si="56"/>
        <v>0.16756627467733903</v>
      </c>
      <c r="R329" s="487">
        <f t="shared" si="57"/>
        <v>0.19439409191891718</v>
      </c>
      <c r="S329" s="489">
        <v>0.21084006347656251</v>
      </c>
      <c r="T329" s="487">
        <f t="shared" si="65"/>
        <v>0.2164511297381056</v>
      </c>
      <c r="U329" s="487">
        <v>0</v>
      </c>
      <c r="V329" s="489">
        <f t="shared" si="58"/>
        <v>0.17495468272702547</v>
      </c>
      <c r="W329" s="489">
        <f t="shared" si="59"/>
        <v>0.15551527353513375</v>
      </c>
      <c r="X329" s="489">
        <f t="shared" si="60"/>
        <v>0.13607586434324201</v>
      </c>
      <c r="Y329" s="489">
        <f t="shared" si="61"/>
        <v>0.20411379651486306</v>
      </c>
      <c r="Z329" s="489">
        <f t="shared" si="62"/>
        <v>0.25919212255855623</v>
      </c>
      <c r="AA329" s="487">
        <v>0.61714359002364305</v>
      </c>
      <c r="AB329" s="485">
        <v>0.27330920410156251</v>
      </c>
      <c r="AC329" s="485">
        <v>0.27330920410156251</v>
      </c>
      <c r="AD329" s="489">
        <f t="shared" si="63"/>
        <v>0.23060631942749024</v>
      </c>
      <c r="AE329" s="489">
        <f t="shared" si="64"/>
        <v>0.1593979861334836</v>
      </c>
    </row>
    <row r="330" spans="1:31" x14ac:dyDescent="0.2">
      <c r="A330" s="485">
        <v>0.19391854604085285</v>
      </c>
      <c r="B330" s="485">
        <f t="shared" si="55"/>
        <v>0.18641053212963271</v>
      </c>
      <c r="C330" s="486">
        <v>0.21529692147840279</v>
      </c>
      <c r="D330" s="486">
        <v>0.1575241427808626</v>
      </c>
      <c r="E330" s="487">
        <v>0.12352399253845216</v>
      </c>
      <c r="F330" s="486">
        <v>9.5750574757185708E-2</v>
      </c>
      <c r="G330" s="487">
        <v>0.11286059379577637</v>
      </c>
      <c r="H330" s="487">
        <v>0.13029203521728516</v>
      </c>
      <c r="I330" s="487">
        <v>0.1149309538269043</v>
      </c>
      <c r="J330" s="487">
        <v>6.3221876907348637E-2</v>
      </c>
      <c r="K330" s="487">
        <v>0.10273556755065917</v>
      </c>
      <c r="L330" s="487">
        <v>3.7563281822204586E-2</v>
      </c>
      <c r="M330" s="481">
        <v>0.13998327784411554</v>
      </c>
      <c r="N330" s="481">
        <v>0.13998327784411554</v>
      </c>
      <c r="O330" s="486">
        <v>0.13998327784411554</v>
      </c>
      <c r="P330" s="486">
        <v>0.19335100495016433</v>
      </c>
      <c r="Q330" s="488">
        <f t="shared" si="56"/>
        <v>0.16666714139713995</v>
      </c>
      <c r="R330" s="487">
        <f t="shared" si="57"/>
        <v>0.19335100495016433</v>
      </c>
      <c r="S330" s="489">
        <v>0.209755712890625</v>
      </c>
      <c r="T330" s="487">
        <f t="shared" si="65"/>
        <v>0.21529692147840279</v>
      </c>
      <c r="U330" s="487">
        <v>0</v>
      </c>
      <c r="V330" s="489">
        <f t="shared" si="58"/>
        <v>0.17401590445514789</v>
      </c>
      <c r="W330" s="489">
        <f t="shared" si="59"/>
        <v>0.15468080396013148</v>
      </c>
      <c r="X330" s="489">
        <f t="shared" si="60"/>
        <v>0.13534570346511501</v>
      </c>
      <c r="Y330" s="489">
        <f t="shared" si="61"/>
        <v>0.20301855519767253</v>
      </c>
      <c r="Z330" s="489">
        <f t="shared" si="62"/>
        <v>0.25780133993355248</v>
      </c>
      <c r="AA330" s="487">
        <v>0.61396963340357735</v>
      </c>
      <c r="AB330" s="485">
        <v>0.27255371093750003</v>
      </c>
      <c r="AC330" s="485">
        <v>0.27255371093750003</v>
      </c>
      <c r="AD330" s="489">
        <f t="shared" si="63"/>
        <v>0.22942031097412111</v>
      </c>
      <c r="AE330" s="489">
        <f t="shared" si="64"/>
        <v>0.15857820218535215</v>
      </c>
    </row>
    <row r="331" spans="1:31" x14ac:dyDescent="0.2">
      <c r="A331" s="485">
        <v>0.19292121887207028</v>
      </c>
      <c r="B331" s="485">
        <f t="shared" si="55"/>
        <v>0.18540024706449842</v>
      </c>
      <c r="C331" s="486">
        <v>0.2141300814836124</v>
      </c>
      <c r="D331" s="486">
        <v>0.15667041264538448</v>
      </c>
      <c r="E331" s="487">
        <v>0.12288871032714845</v>
      </c>
      <c r="F331" s="486">
        <v>9.5231637471024574E-2</v>
      </c>
      <c r="G331" s="487">
        <v>0.11228014938354491</v>
      </c>
      <c r="H331" s="487">
        <v>0.12962194839477539</v>
      </c>
      <c r="I331" s="487">
        <v>0.1143398600769043</v>
      </c>
      <c r="J331" s="487">
        <v>6.2896727981567369E-2</v>
      </c>
      <c r="K331" s="487">
        <v>0.10220720054626464</v>
      </c>
      <c r="L331" s="487">
        <v>3.7370095138549803E-2</v>
      </c>
      <c r="M331" s="481">
        <v>0.13921985930378458</v>
      </c>
      <c r="N331" s="481">
        <v>0.13921985930378458</v>
      </c>
      <c r="O331" s="486">
        <v>0.13921985930378458</v>
      </c>
      <c r="P331" s="486">
        <v>0.19229653798636775</v>
      </c>
      <c r="Q331" s="488">
        <f t="shared" si="56"/>
        <v>0.16575819864507618</v>
      </c>
      <c r="R331" s="487">
        <f t="shared" si="57"/>
        <v>0.19229653798636775</v>
      </c>
      <c r="S331" s="489">
        <v>0.20867692871093749</v>
      </c>
      <c r="T331" s="487">
        <f t="shared" si="65"/>
        <v>0.2141300814836124</v>
      </c>
      <c r="U331" s="487">
        <v>0</v>
      </c>
      <c r="V331" s="489">
        <f t="shared" si="58"/>
        <v>0.17306688418773097</v>
      </c>
      <c r="W331" s="489">
        <f t="shared" si="59"/>
        <v>0.15383723038909422</v>
      </c>
      <c r="X331" s="489">
        <f t="shared" si="60"/>
        <v>0.13460757659045741</v>
      </c>
      <c r="Y331" s="489">
        <f t="shared" si="61"/>
        <v>0.20191136488568615</v>
      </c>
      <c r="Z331" s="489">
        <f t="shared" si="62"/>
        <v>0.25639538398182365</v>
      </c>
      <c r="AA331" s="487">
        <v>0.61081200529399671</v>
      </c>
      <c r="AB331" s="485">
        <v>0.2718026123046875</v>
      </c>
      <c r="AC331" s="485">
        <v>0.2718026123046875</v>
      </c>
      <c r="AD331" s="489">
        <f t="shared" si="63"/>
        <v>0.22824039077758787</v>
      </c>
      <c r="AE331" s="489">
        <f t="shared" si="64"/>
        <v>0.15776262651685988</v>
      </c>
    </row>
    <row r="332" spans="1:31" x14ac:dyDescent="0.2">
      <c r="A332" s="485">
        <v>0.19192902882893878</v>
      </c>
      <c r="B332" s="485">
        <f t="shared" si="55"/>
        <v>0.18444388982263338</v>
      </c>
      <c r="C332" s="486">
        <v>0.21302552602928893</v>
      </c>
      <c r="D332" s="486">
        <v>0.15586225361597783</v>
      </c>
      <c r="E332" s="487">
        <v>0.12225669174194334</v>
      </c>
      <c r="F332" s="486">
        <v>9.4740400444148332E-2</v>
      </c>
      <c r="G332" s="487">
        <v>0.11170269477844239</v>
      </c>
      <c r="H332" s="487">
        <v>0.12895529541015627</v>
      </c>
      <c r="I332" s="487">
        <v>0.11375180793762206</v>
      </c>
      <c r="J332" s="487">
        <v>6.2573251571655275E-2</v>
      </c>
      <c r="K332" s="487">
        <v>0.10168154953002929</v>
      </c>
      <c r="L332" s="487">
        <v>3.7177900123596189E-2</v>
      </c>
      <c r="M332" s="481">
        <v>0.13849721502701187</v>
      </c>
      <c r="N332" s="481">
        <v>0.13849721502701187</v>
      </c>
      <c r="O332" s="486">
        <v>0.13849721502701187</v>
      </c>
      <c r="P332" s="486">
        <v>0.19129839021266667</v>
      </c>
      <c r="Q332" s="488">
        <f t="shared" si="56"/>
        <v>0.16489780261983927</v>
      </c>
      <c r="R332" s="487">
        <f t="shared" si="57"/>
        <v>0.19129839021266667</v>
      </c>
      <c r="S332" s="489">
        <v>0.20760371093750002</v>
      </c>
      <c r="T332" s="487">
        <f t="shared" si="65"/>
        <v>0.21302552602928893</v>
      </c>
      <c r="U332" s="487">
        <v>0</v>
      </c>
      <c r="V332" s="489">
        <f t="shared" si="58"/>
        <v>0.17216855119140001</v>
      </c>
      <c r="W332" s="489">
        <f t="shared" si="59"/>
        <v>0.15303871217013335</v>
      </c>
      <c r="X332" s="489">
        <f t="shared" si="60"/>
        <v>0.13390887314886665</v>
      </c>
      <c r="Y332" s="489">
        <f t="shared" si="61"/>
        <v>0.20086330972329999</v>
      </c>
      <c r="Z332" s="489">
        <f t="shared" si="62"/>
        <v>0.25506452028355553</v>
      </c>
      <c r="AA332" s="487">
        <v>0.60767059647409538</v>
      </c>
      <c r="AB332" s="485">
        <v>0.27105584716796877</v>
      </c>
      <c r="AC332" s="485">
        <v>0.27105584716796877</v>
      </c>
      <c r="AD332" s="489">
        <f t="shared" si="63"/>
        <v>0.22706655883789065</v>
      </c>
      <c r="AE332" s="489">
        <f t="shared" si="64"/>
        <v>0.15695125912800681</v>
      </c>
    </row>
    <row r="333" spans="1:31" x14ac:dyDescent="0.2">
      <c r="A333" s="485">
        <v>0.19094193776448565</v>
      </c>
      <c r="B333" s="485">
        <f t="shared" si="55"/>
        <v>0.18349254897019912</v>
      </c>
      <c r="C333" s="486">
        <v>0.2119267643098422</v>
      </c>
      <c r="D333" s="486">
        <v>0.15505833363055607</v>
      </c>
      <c r="E333" s="487">
        <v>0.12162792198181151</v>
      </c>
      <c r="F333" s="486">
        <v>9.4251740107364257E-2</v>
      </c>
      <c r="G333" s="487">
        <v>0.11112820777893066</v>
      </c>
      <c r="H333" s="487">
        <v>0.12829207626342773</v>
      </c>
      <c r="I333" s="487">
        <v>0.11316678260803222</v>
      </c>
      <c r="J333" s="487">
        <v>6.225143287658691E-2</v>
      </c>
      <c r="K333" s="487">
        <v>0.10115859970092773</v>
      </c>
      <c r="L333" s="487">
        <v>3.69866930770874E-2</v>
      </c>
      <c r="M333" s="481">
        <v>0.13777838499850331</v>
      </c>
      <c r="N333" s="481">
        <v>0.13777838499850331</v>
      </c>
      <c r="O333" s="486">
        <v>0.13777838499850331</v>
      </c>
      <c r="P333" s="486">
        <v>0.1903055108449235</v>
      </c>
      <c r="Q333" s="488">
        <f t="shared" si="56"/>
        <v>0.16404194792171339</v>
      </c>
      <c r="R333" s="487">
        <f t="shared" si="57"/>
        <v>0.1903055108449235</v>
      </c>
      <c r="S333" s="489">
        <v>0.20653601074218753</v>
      </c>
      <c r="T333" s="487">
        <f t="shared" si="65"/>
        <v>0.2119267643098422</v>
      </c>
      <c r="U333" s="487">
        <v>0</v>
      </c>
      <c r="V333" s="489">
        <f t="shared" si="58"/>
        <v>0.17127495976043117</v>
      </c>
      <c r="W333" s="489">
        <f t="shared" si="59"/>
        <v>0.1522444086759388</v>
      </c>
      <c r="X333" s="489">
        <f t="shared" si="60"/>
        <v>0.13321385759144644</v>
      </c>
      <c r="Y333" s="489">
        <f t="shared" si="61"/>
        <v>0.19982078638716969</v>
      </c>
      <c r="Z333" s="489">
        <f t="shared" si="62"/>
        <v>0.25374068112656467</v>
      </c>
      <c r="AA333" s="487">
        <v>0.6045453523334704</v>
      </c>
      <c r="AB333" s="485">
        <v>0.27031335449218752</v>
      </c>
      <c r="AC333" s="485">
        <v>0.27031335449218752</v>
      </c>
      <c r="AD333" s="489">
        <f t="shared" si="63"/>
        <v>0.2258987617492676</v>
      </c>
      <c r="AE333" s="489">
        <f t="shared" si="64"/>
        <v>0.15614406310405923</v>
      </c>
    </row>
    <row r="334" spans="1:31" x14ac:dyDescent="0.2">
      <c r="A334" s="485">
        <v>0.18995992024739583</v>
      </c>
      <c r="B334" s="485">
        <f t="shared" si="55"/>
        <v>0.18251406118257618</v>
      </c>
      <c r="C334" s="486">
        <v>0.21079664893506855</v>
      </c>
      <c r="D334" s="486">
        <v>0.15423147343008381</v>
      </c>
      <c r="E334" s="487">
        <v>0.12100238624572753</v>
      </c>
      <c r="F334" s="486">
        <v>9.3749135630098776E-2</v>
      </c>
      <c r="G334" s="487">
        <v>0.11055667358398437</v>
      </c>
      <c r="H334" s="487">
        <v>0.12763226135253905</v>
      </c>
      <c r="I334" s="487">
        <v>0.11258476188659668</v>
      </c>
      <c r="J334" s="487">
        <v>6.1931271896362307E-2</v>
      </c>
      <c r="K334" s="487">
        <v>0.10063833625793457</v>
      </c>
      <c r="L334" s="487">
        <v>3.6796470298767085E-2</v>
      </c>
      <c r="M334" s="481">
        <v>0.13703906699456184</v>
      </c>
      <c r="N334" s="481">
        <v>0.13703906699456184</v>
      </c>
      <c r="O334" s="486">
        <v>0.13703906699456184</v>
      </c>
      <c r="P334" s="486">
        <v>0.18928433259248229</v>
      </c>
      <c r="Q334" s="488">
        <f t="shared" si="56"/>
        <v>0.16316169979352207</v>
      </c>
      <c r="R334" s="487">
        <f t="shared" si="57"/>
        <v>0.18928433259248229</v>
      </c>
      <c r="S334" s="489">
        <v>0.20547380371093751</v>
      </c>
      <c r="T334" s="487">
        <f t="shared" si="65"/>
        <v>0.21079664893506855</v>
      </c>
      <c r="U334" s="487">
        <v>0</v>
      </c>
      <c r="V334" s="489">
        <f t="shared" si="58"/>
        <v>0.17035589933323406</v>
      </c>
      <c r="W334" s="489">
        <f t="shared" si="59"/>
        <v>0.15142746607398583</v>
      </c>
      <c r="X334" s="489">
        <f t="shared" si="60"/>
        <v>0.1324990328147376</v>
      </c>
      <c r="Y334" s="489">
        <f t="shared" si="61"/>
        <v>0.19874854922210641</v>
      </c>
      <c r="Z334" s="489">
        <f t="shared" si="62"/>
        <v>0.25237911012330971</v>
      </c>
      <c r="AA334" s="487">
        <v>0.6014361636513158</v>
      </c>
      <c r="AB334" s="485">
        <v>0.26957513427734375</v>
      </c>
      <c r="AC334" s="485">
        <v>0.26957513427734375</v>
      </c>
      <c r="AD334" s="489">
        <f t="shared" si="63"/>
        <v>0.22473697280883789</v>
      </c>
      <c r="AE334" s="489">
        <f t="shared" si="64"/>
        <v>0.15534101998765029</v>
      </c>
    </row>
    <row r="335" spans="1:31" x14ac:dyDescent="0.2">
      <c r="A335" s="485">
        <v>0.18898295084635416</v>
      </c>
      <c r="B335" s="485">
        <f t="shared" si="55"/>
        <v>0.18154081961445068</v>
      </c>
      <c r="C335" s="486">
        <v>0.20967259273996841</v>
      </c>
      <c r="D335" s="486">
        <v>0.15340904648893294</v>
      </c>
      <c r="E335" s="487">
        <v>0.12038006973266602</v>
      </c>
      <c r="F335" s="486">
        <v>9.3249225896131618E-2</v>
      </c>
      <c r="G335" s="487">
        <v>0.10998807739257813</v>
      </c>
      <c r="H335" s="487">
        <v>0.12697585067749023</v>
      </c>
      <c r="I335" s="487">
        <v>0.11200573837280273</v>
      </c>
      <c r="J335" s="487">
        <v>6.1612757530212399E-2</v>
      </c>
      <c r="K335" s="487">
        <v>0.1001207518005371</v>
      </c>
      <c r="L335" s="487">
        <v>3.6607224388122556E-2</v>
      </c>
      <c r="M335" s="481">
        <v>0.13630373772821924</v>
      </c>
      <c r="N335" s="481">
        <v>0.13630373772821924</v>
      </c>
      <c r="O335" s="486">
        <v>0.13630373772821924</v>
      </c>
      <c r="P335" s="486">
        <v>0.18826866375827395</v>
      </c>
      <c r="Q335" s="488">
        <f t="shared" si="56"/>
        <v>0.16228620074324659</v>
      </c>
      <c r="R335" s="487">
        <f t="shared" si="57"/>
        <v>0.18826866375827395</v>
      </c>
      <c r="S335" s="489">
        <v>0.20441705322265627</v>
      </c>
      <c r="T335" s="487">
        <f t="shared" si="65"/>
        <v>0.20967259273996841</v>
      </c>
      <c r="U335" s="487">
        <v>0</v>
      </c>
      <c r="V335" s="489">
        <f t="shared" si="58"/>
        <v>0.16944179738244655</v>
      </c>
      <c r="W335" s="489">
        <f t="shared" si="59"/>
        <v>0.15061493100661916</v>
      </c>
      <c r="X335" s="489">
        <f t="shared" si="60"/>
        <v>0.13178806463079176</v>
      </c>
      <c r="Y335" s="489">
        <f t="shared" si="61"/>
        <v>0.19768209694618763</v>
      </c>
      <c r="Z335" s="489">
        <f t="shared" si="62"/>
        <v>0.25102488501103193</v>
      </c>
      <c r="AA335" s="487">
        <v>0.59834297581722862</v>
      </c>
      <c r="AB335" s="485">
        <v>0.26884112548828126</v>
      </c>
      <c r="AC335" s="485">
        <v>0.26884112548828126</v>
      </c>
      <c r="AD335" s="489">
        <f t="shared" si="63"/>
        <v>0.22358115196228029</v>
      </c>
      <c r="AE335" s="489">
        <f t="shared" si="64"/>
        <v>0.15454210209272976</v>
      </c>
    </row>
    <row r="336" spans="1:31" x14ac:dyDescent="0.2">
      <c r="A336" s="485">
        <v>0.18801100413004557</v>
      </c>
      <c r="B336" s="485">
        <f t="shared" si="55"/>
        <v>0.18057273957008518</v>
      </c>
      <c r="C336" s="486">
        <v>0.20855449790425587</v>
      </c>
      <c r="D336" s="486">
        <v>0.15259098123591452</v>
      </c>
      <c r="E336" s="487">
        <v>0.11976095024108886</v>
      </c>
      <c r="F336" s="486">
        <v>9.2751967401131466E-2</v>
      </c>
      <c r="G336" s="487">
        <v>0.10942240440368652</v>
      </c>
      <c r="H336" s="487">
        <v>0.12632281463623046</v>
      </c>
      <c r="I336" s="487">
        <v>0.1114296898651123</v>
      </c>
      <c r="J336" s="487">
        <v>6.1295882377624511E-2</v>
      </c>
      <c r="K336" s="487">
        <v>9.9605831527709965E-2</v>
      </c>
      <c r="L336" s="487">
        <v>3.641895164489746E-2</v>
      </c>
      <c r="M336" s="481">
        <v>0.13557233267286101</v>
      </c>
      <c r="N336" s="481">
        <v>0.13557233267286101</v>
      </c>
      <c r="O336" s="486">
        <v>0.13557233267286101</v>
      </c>
      <c r="P336" s="486">
        <v>0.18725841521532557</v>
      </c>
      <c r="Q336" s="488">
        <f t="shared" si="56"/>
        <v>0.16141537394409328</v>
      </c>
      <c r="R336" s="487">
        <f t="shared" si="57"/>
        <v>0.18725841521532557</v>
      </c>
      <c r="S336" s="489">
        <v>0.20336573486328127</v>
      </c>
      <c r="T336" s="487">
        <f t="shared" si="65"/>
        <v>0.20855449790425587</v>
      </c>
      <c r="U336" s="487">
        <v>0</v>
      </c>
      <c r="V336" s="489">
        <f t="shared" si="58"/>
        <v>0.16853257369379301</v>
      </c>
      <c r="W336" s="489">
        <f t="shared" si="59"/>
        <v>0.14980673217226045</v>
      </c>
      <c r="X336" s="489">
        <f t="shared" si="60"/>
        <v>0.13108089065072789</v>
      </c>
      <c r="Y336" s="489">
        <f t="shared" si="61"/>
        <v>0.19662133597609185</v>
      </c>
      <c r="Z336" s="489">
        <f t="shared" si="62"/>
        <v>0.24967788695376741</v>
      </c>
      <c r="AA336" s="487">
        <v>0.595265679610403</v>
      </c>
      <c r="AB336" s="485">
        <v>0.26811132812499999</v>
      </c>
      <c r="AC336" s="485">
        <v>0.26811132812499999</v>
      </c>
      <c r="AD336" s="489">
        <f t="shared" si="63"/>
        <v>0.22243127250671388</v>
      </c>
      <c r="AE336" s="489">
        <f t="shared" si="64"/>
        <v>0.15374729096193079</v>
      </c>
    </row>
    <row r="337" spans="1:31" x14ac:dyDescent="0.2">
      <c r="A337" s="485">
        <v>0.18704406738281248</v>
      </c>
      <c r="B337" s="485">
        <f t="shared" si="55"/>
        <v>0.17960984994349311</v>
      </c>
      <c r="C337" s="486">
        <v>0.20744239779939377</v>
      </c>
      <c r="D337" s="486">
        <v>0.15177730208759241</v>
      </c>
      <c r="E337" s="487">
        <v>0.1191450203704834</v>
      </c>
      <c r="F337" s="486">
        <v>9.2257374986633084E-2</v>
      </c>
      <c r="G337" s="487">
        <v>0.10885964721679688</v>
      </c>
      <c r="H337" s="487">
        <v>0.12567313842773437</v>
      </c>
      <c r="I337" s="487">
        <v>0.11085660896301269</v>
      </c>
      <c r="J337" s="487">
        <v>6.0980635337829589E-2</v>
      </c>
      <c r="K337" s="487">
        <v>9.9093560638427725E-2</v>
      </c>
      <c r="L337" s="487">
        <v>3.6231648368835447E-2</v>
      </c>
      <c r="M337" s="481">
        <v>0.13484487366349221</v>
      </c>
      <c r="N337" s="481">
        <v>0.13484487366349221</v>
      </c>
      <c r="O337" s="486">
        <v>0.13484487366349221</v>
      </c>
      <c r="P337" s="486">
        <v>0.18625361712309829</v>
      </c>
      <c r="Q337" s="488">
        <f t="shared" si="56"/>
        <v>0.16054924539329524</v>
      </c>
      <c r="R337" s="487">
        <f t="shared" si="57"/>
        <v>0.18625361712309829</v>
      </c>
      <c r="S337" s="489">
        <v>0.20231982421875003</v>
      </c>
      <c r="T337" s="487">
        <f t="shared" si="65"/>
        <v>0.20744239779939377</v>
      </c>
      <c r="U337" s="487">
        <v>0</v>
      </c>
      <c r="V337" s="489">
        <f t="shared" si="58"/>
        <v>0.16762825541078846</v>
      </c>
      <c r="W337" s="489">
        <f t="shared" si="59"/>
        <v>0.14900289369847863</v>
      </c>
      <c r="X337" s="489">
        <f t="shared" si="60"/>
        <v>0.1303775319861688</v>
      </c>
      <c r="Y337" s="489">
        <f t="shared" si="61"/>
        <v>0.19556629797925321</v>
      </c>
      <c r="Z337" s="489">
        <f t="shared" si="62"/>
        <v>0.24833815616413107</v>
      </c>
      <c r="AA337" s="487">
        <v>0.59220422042043586</v>
      </c>
      <c r="AB337" s="485">
        <v>0.2673856506347656</v>
      </c>
      <c r="AC337" s="485">
        <v>0.2673856506347656</v>
      </c>
      <c r="AD337" s="489">
        <f t="shared" si="63"/>
        <v>0.22128730773925784</v>
      </c>
      <c r="AE337" s="489">
        <f t="shared" si="64"/>
        <v>0.15295656813788655</v>
      </c>
    </row>
    <row r="338" spans="1:31" x14ac:dyDescent="0.2">
      <c r="A338" s="485">
        <v>0.18608210245768228</v>
      </c>
      <c r="B338" s="485">
        <f t="shared" si="55"/>
        <v>0.17863642238617711</v>
      </c>
      <c r="C338" s="486">
        <v>0.20631812679400532</v>
      </c>
      <c r="D338" s="486">
        <v>0.15095471797834886</v>
      </c>
      <c r="E338" s="487">
        <v>0.11853225791931153</v>
      </c>
      <c r="F338" s="486">
        <v>9.1757369718515114E-2</v>
      </c>
      <c r="G338" s="487">
        <v>0.1082997836303711</v>
      </c>
      <c r="H338" s="487">
        <v>0.12502679244995119</v>
      </c>
      <c r="I338" s="487">
        <v>0.11028647346496581</v>
      </c>
      <c r="J338" s="487">
        <v>6.0667012710571282E-2</v>
      </c>
      <c r="K338" s="487">
        <v>9.8583924331665032E-2</v>
      </c>
      <c r="L338" s="487">
        <v>3.6045307159423827E-2</v>
      </c>
      <c r="M338" s="481">
        <v>0.13410947813476393</v>
      </c>
      <c r="N338" s="481">
        <v>0.13410947813476393</v>
      </c>
      <c r="O338" s="486">
        <v>0.13410947813476393</v>
      </c>
      <c r="P338" s="486">
        <v>0.18523785676439439</v>
      </c>
      <c r="Q338" s="488">
        <f t="shared" si="56"/>
        <v>0.15967366744957917</v>
      </c>
      <c r="R338" s="487">
        <f t="shared" si="57"/>
        <v>0.18523785676439439</v>
      </c>
      <c r="S338" s="489">
        <v>0.20127928466796874</v>
      </c>
      <c r="T338" s="487">
        <f t="shared" si="65"/>
        <v>0.20631812679400532</v>
      </c>
      <c r="U338" s="487">
        <v>0</v>
      </c>
      <c r="V338" s="489">
        <f t="shared" si="58"/>
        <v>0.16671407108795494</v>
      </c>
      <c r="W338" s="489">
        <f t="shared" si="59"/>
        <v>0.14819028541151552</v>
      </c>
      <c r="X338" s="489">
        <f t="shared" si="60"/>
        <v>0.12966649973507607</v>
      </c>
      <c r="Y338" s="489">
        <f t="shared" si="61"/>
        <v>0.1944997496026141</v>
      </c>
      <c r="Z338" s="489">
        <f t="shared" si="62"/>
        <v>0.24698380901919251</v>
      </c>
      <c r="AA338" s="487">
        <v>0.58915848902652135</v>
      </c>
      <c r="AB338" s="485">
        <v>0.26666409301757815</v>
      </c>
      <c r="AC338" s="485">
        <v>0.26666409301757815</v>
      </c>
      <c r="AD338" s="489">
        <f t="shared" si="63"/>
        <v>0.22014921760559081</v>
      </c>
      <c r="AE338" s="489">
        <f t="shared" si="64"/>
        <v>0.15216990593454674</v>
      </c>
    </row>
    <row r="339" spans="1:31" x14ac:dyDescent="0.2">
      <c r="A339" s="485">
        <v>0.18512508392333982</v>
      </c>
      <c r="B339" s="485">
        <f t="shared" si="55"/>
        <v>0.17768383025799256</v>
      </c>
      <c r="C339" s="486">
        <v>0.20521791989968635</v>
      </c>
      <c r="D339" s="486">
        <v>0.15014974061629874</v>
      </c>
      <c r="E339" s="487">
        <v>0.11792264808654784</v>
      </c>
      <c r="F339" s="486">
        <v>9.1268066658538829E-2</v>
      </c>
      <c r="G339" s="487">
        <v>0.10774279884338378</v>
      </c>
      <c r="H339" s="487">
        <v>0.12438377670288087</v>
      </c>
      <c r="I339" s="487">
        <v>0.10971926856994628</v>
      </c>
      <c r="J339" s="487">
        <v>6.0354999694824212E-2</v>
      </c>
      <c r="K339" s="487">
        <v>9.8076907806396482E-2</v>
      </c>
      <c r="L339" s="487">
        <v>3.585992431640625E-2</v>
      </c>
      <c r="M339" s="481">
        <v>0.1333898474634847</v>
      </c>
      <c r="N339" s="481">
        <v>0.1333898474634847</v>
      </c>
      <c r="O339" s="486">
        <v>0.1333898474634847</v>
      </c>
      <c r="P339" s="486">
        <v>0.18424387151395802</v>
      </c>
      <c r="Q339" s="488">
        <f t="shared" si="56"/>
        <v>0.15881685948872137</v>
      </c>
      <c r="R339" s="487">
        <f t="shared" si="57"/>
        <v>0.18424387151395802</v>
      </c>
      <c r="S339" s="489">
        <v>0.20024410400390624</v>
      </c>
      <c r="T339" s="487">
        <f t="shared" si="65"/>
        <v>0.20521791989968635</v>
      </c>
      <c r="U339" s="487">
        <v>0</v>
      </c>
      <c r="V339" s="489">
        <f t="shared" si="58"/>
        <v>0.16581948436256222</v>
      </c>
      <c r="W339" s="489">
        <f t="shared" si="59"/>
        <v>0.14739509721116642</v>
      </c>
      <c r="X339" s="489">
        <f t="shared" si="60"/>
        <v>0.12897071005977059</v>
      </c>
      <c r="Y339" s="489">
        <f t="shared" si="61"/>
        <v>0.19345606508965593</v>
      </c>
      <c r="Z339" s="489">
        <f t="shared" si="62"/>
        <v>0.24565849535194403</v>
      </c>
      <c r="AA339" s="487">
        <v>0.58612843081825661</v>
      </c>
      <c r="AB339" s="485">
        <v>0.2659466247558594</v>
      </c>
      <c r="AC339" s="485">
        <v>0.2659466247558594</v>
      </c>
      <c r="AD339" s="489">
        <f t="shared" si="63"/>
        <v>0.21901698875427245</v>
      </c>
      <c r="AE339" s="489">
        <f t="shared" si="64"/>
        <v>0.15138729512322802</v>
      </c>
    </row>
    <row r="340" spans="1:31" x14ac:dyDescent="0.2">
      <c r="A340" s="485">
        <v>0.18417298634847004</v>
      </c>
      <c r="B340" s="485">
        <f t="shared" si="55"/>
        <v>0.17673634550821293</v>
      </c>
      <c r="C340" s="486">
        <v>0.20412361182897371</v>
      </c>
      <c r="D340" s="486">
        <v>0.14934907918745213</v>
      </c>
      <c r="E340" s="487">
        <v>0.11731616867065429</v>
      </c>
      <c r="F340" s="486">
        <v>9.078138702553408E-2</v>
      </c>
      <c r="G340" s="487">
        <v>0.10718867805480957</v>
      </c>
      <c r="H340" s="487">
        <v>0.12374406898498534</v>
      </c>
      <c r="I340" s="487">
        <v>0.1091549794769287</v>
      </c>
      <c r="J340" s="487">
        <v>6.0044592590332027E-2</v>
      </c>
      <c r="K340" s="487">
        <v>9.757249626159667E-2</v>
      </c>
      <c r="L340" s="487">
        <v>3.5675496139526364E-2</v>
      </c>
      <c r="M340" s="481">
        <v>0.13267409931353005</v>
      </c>
      <c r="N340" s="481">
        <v>0.13267409931353005</v>
      </c>
      <c r="O340" s="486">
        <v>0.13267409931353005</v>
      </c>
      <c r="P340" s="486">
        <v>0.18325524897120635</v>
      </c>
      <c r="Q340" s="488">
        <f t="shared" si="56"/>
        <v>0.1579646741423682</v>
      </c>
      <c r="R340" s="487">
        <f t="shared" si="57"/>
        <v>0.18325524897120635</v>
      </c>
      <c r="S340" s="489">
        <v>0.19921424560546874</v>
      </c>
      <c r="T340" s="487">
        <f t="shared" si="65"/>
        <v>0.20412361182897371</v>
      </c>
      <c r="U340" s="487">
        <v>0</v>
      </c>
      <c r="V340" s="489">
        <f t="shared" si="58"/>
        <v>0.16492972407408571</v>
      </c>
      <c r="W340" s="489">
        <f t="shared" si="59"/>
        <v>0.14660419917696507</v>
      </c>
      <c r="X340" s="489">
        <f t="shared" si="60"/>
        <v>0.12827867427984443</v>
      </c>
      <c r="Y340" s="489">
        <f t="shared" si="61"/>
        <v>0.19241801141976667</v>
      </c>
      <c r="Z340" s="489">
        <f t="shared" si="62"/>
        <v>0.24434033196160848</v>
      </c>
      <c r="AA340" s="487">
        <v>0.58311399118523843</v>
      </c>
      <c r="AB340" s="485">
        <v>0.26523318481445313</v>
      </c>
      <c r="AC340" s="485">
        <v>0.26523318481445313</v>
      </c>
      <c r="AD340" s="489">
        <f t="shared" si="63"/>
        <v>0.21789058113098145</v>
      </c>
      <c r="AE340" s="489">
        <f t="shared" si="64"/>
        <v>0.15060870801788007</v>
      </c>
    </row>
    <row r="341" spans="1:31" x14ac:dyDescent="0.2">
      <c r="A341" s="485">
        <v>0.18322578430175779</v>
      </c>
      <c r="B341" s="485">
        <f t="shared" si="55"/>
        <v>0.17579388568257179</v>
      </c>
      <c r="C341" s="486">
        <v>0.20303510735039362</v>
      </c>
      <c r="D341" s="486">
        <v>0.14855266401474995</v>
      </c>
      <c r="E341" s="487">
        <v>0.11671281227111815</v>
      </c>
      <c r="F341" s="486">
        <v>9.0297288466510903E-2</v>
      </c>
      <c r="G341" s="487">
        <v>0.10663740646362305</v>
      </c>
      <c r="H341" s="487">
        <v>0.12310765449523925</v>
      </c>
      <c r="I341" s="487">
        <v>0.10859359138488769</v>
      </c>
      <c r="J341" s="487">
        <v>5.9735783996582033E-2</v>
      </c>
      <c r="K341" s="487">
        <v>9.7070682296752933E-2</v>
      </c>
      <c r="L341" s="487">
        <v>3.5492015228271487E-2</v>
      </c>
      <c r="M341" s="481">
        <v>0.13196217087656742</v>
      </c>
      <c r="N341" s="481">
        <v>0.13196217087656742</v>
      </c>
      <c r="O341" s="486">
        <v>0.13196217087656742</v>
      </c>
      <c r="P341" s="486">
        <v>0.18227190238253302</v>
      </c>
      <c r="Q341" s="488">
        <f t="shared" si="56"/>
        <v>0.15711703662955023</v>
      </c>
      <c r="R341" s="487">
        <f t="shared" si="57"/>
        <v>0.18227190238253302</v>
      </c>
      <c r="S341" s="489">
        <v>0.19818968505859377</v>
      </c>
      <c r="T341" s="487">
        <f t="shared" si="65"/>
        <v>0.20303510735039362</v>
      </c>
      <c r="U341" s="487">
        <v>0</v>
      </c>
      <c r="V341" s="489">
        <f t="shared" si="58"/>
        <v>0.16404471214427971</v>
      </c>
      <c r="W341" s="489">
        <f t="shared" si="59"/>
        <v>0.14581752190602643</v>
      </c>
      <c r="X341" s="489">
        <f t="shared" si="60"/>
        <v>0.12759033166777312</v>
      </c>
      <c r="Y341" s="489">
        <f t="shared" si="61"/>
        <v>0.19138549750165967</v>
      </c>
      <c r="Z341" s="489">
        <f t="shared" si="62"/>
        <v>0.2430292031767107</v>
      </c>
      <c r="AA341" s="487">
        <v>0.58011500629625823</v>
      </c>
      <c r="AB341" s="485">
        <v>0.26452374267578127</v>
      </c>
      <c r="AC341" s="485">
        <v>0.26452374267578127</v>
      </c>
      <c r="AD341" s="489">
        <f t="shared" si="63"/>
        <v>0.21676996803283693</v>
      </c>
      <c r="AE341" s="489">
        <f t="shared" si="64"/>
        <v>0.14983412616113612</v>
      </c>
    </row>
    <row r="342" spans="1:31" x14ac:dyDescent="0.2">
      <c r="A342" s="485">
        <v>0.182283452351888</v>
      </c>
      <c r="B342" s="485">
        <f t="shared" si="55"/>
        <v>0.17485647891040298</v>
      </c>
      <c r="C342" s="486">
        <v>0.20195243895223358</v>
      </c>
      <c r="D342" s="486">
        <v>0.14776051886857239</v>
      </c>
      <c r="E342" s="487">
        <v>0.11611255668640137</v>
      </c>
      <c r="F342" s="486">
        <v>8.9815785430223102E-2</v>
      </c>
      <c r="G342" s="487">
        <v>0.10608896926879882</v>
      </c>
      <c r="H342" s="487">
        <v>0.12247451103210448</v>
      </c>
      <c r="I342" s="487">
        <v>0.10803508949279786</v>
      </c>
      <c r="J342" s="487">
        <v>5.9428562812805175E-2</v>
      </c>
      <c r="K342" s="487">
        <v>9.6571443710327137E-2</v>
      </c>
      <c r="L342" s="487">
        <v>3.5309477882385254E-2</v>
      </c>
      <c r="M342" s="481">
        <v>0.1312540834061566</v>
      </c>
      <c r="N342" s="481">
        <v>0.1312540834061566</v>
      </c>
      <c r="O342" s="486">
        <v>0.1312540834061566</v>
      </c>
      <c r="P342" s="486">
        <v>0.18129386110428111</v>
      </c>
      <c r="Q342" s="488">
        <f t="shared" si="56"/>
        <v>0.15627397225521886</v>
      </c>
      <c r="R342" s="487">
        <f t="shared" si="57"/>
        <v>0.18129386110428111</v>
      </c>
      <c r="S342" s="489">
        <v>0.19717039794921876</v>
      </c>
      <c r="T342" s="487">
        <f t="shared" si="65"/>
        <v>0.20195243895223358</v>
      </c>
      <c r="U342" s="487">
        <v>0</v>
      </c>
      <c r="V342" s="489">
        <f t="shared" si="58"/>
        <v>0.163164474993853</v>
      </c>
      <c r="W342" s="489">
        <f t="shared" si="59"/>
        <v>0.1450350888834249</v>
      </c>
      <c r="X342" s="489">
        <f t="shared" si="60"/>
        <v>0.12690570277299676</v>
      </c>
      <c r="Y342" s="489">
        <f t="shared" si="61"/>
        <v>0.19035855415949518</v>
      </c>
      <c r="Z342" s="489">
        <f t="shared" si="62"/>
        <v>0.24172514813904147</v>
      </c>
      <c r="AA342" s="487">
        <v>0.57713147615131577</v>
      </c>
      <c r="AB342" s="485">
        <v>0.26381829833984377</v>
      </c>
      <c r="AC342" s="485">
        <v>0.26381829833984377</v>
      </c>
      <c r="AD342" s="489">
        <f t="shared" si="63"/>
        <v>0.21565512275695803</v>
      </c>
      <c r="AE342" s="489">
        <f t="shared" si="64"/>
        <v>0.14906353109562923</v>
      </c>
    </row>
    <row r="343" spans="1:31" x14ac:dyDescent="0.2">
      <c r="A343" s="485">
        <v>0.18134596506754555</v>
      </c>
      <c r="B343" s="485">
        <f t="shared" si="55"/>
        <v>0.17390881309363304</v>
      </c>
      <c r="C343" s="486">
        <v>0.20085792175618267</v>
      </c>
      <c r="D343" s="486">
        <v>0.14695970443108342</v>
      </c>
      <c r="E343" s="487">
        <v>0.11551538711547851</v>
      </c>
      <c r="F343" s="486">
        <v>8.9329012791376949E-2</v>
      </c>
      <c r="G343" s="487">
        <v>0.10554335166931153</v>
      </c>
      <c r="H343" s="487">
        <v>0.12184462379455564</v>
      </c>
      <c r="I343" s="487">
        <v>0.10747946640014648</v>
      </c>
      <c r="J343" s="487">
        <v>5.9122921638488764E-2</v>
      </c>
      <c r="K343" s="487">
        <v>9.6074773101806635E-2</v>
      </c>
      <c r="L343" s="487">
        <v>3.5127880401611328E-2</v>
      </c>
      <c r="M343" s="481">
        <v>0.13053827075832028</v>
      </c>
      <c r="N343" s="481">
        <v>0.13053827075832028</v>
      </c>
      <c r="O343" s="486">
        <v>0.13053827075832028</v>
      </c>
      <c r="P343" s="486">
        <v>0.180305149474244</v>
      </c>
      <c r="Q343" s="488">
        <f t="shared" si="56"/>
        <v>0.15542171011628214</v>
      </c>
      <c r="R343" s="487">
        <f t="shared" si="57"/>
        <v>0.180305149474244</v>
      </c>
      <c r="S343" s="489">
        <v>0.19615634765625004</v>
      </c>
      <c r="T343" s="487">
        <f t="shared" si="65"/>
        <v>0.20085792175618267</v>
      </c>
      <c r="U343" s="487">
        <v>0</v>
      </c>
      <c r="V343" s="489">
        <f t="shared" si="58"/>
        <v>0.16227463452681962</v>
      </c>
      <c r="W343" s="489">
        <f t="shared" si="59"/>
        <v>0.1442441195793952</v>
      </c>
      <c r="X343" s="489">
        <f t="shared" si="60"/>
        <v>0.12621360463197079</v>
      </c>
      <c r="Y343" s="489">
        <f t="shared" si="61"/>
        <v>0.18932040694795621</v>
      </c>
      <c r="Z343" s="489">
        <f t="shared" si="62"/>
        <v>0.24040686596565869</v>
      </c>
      <c r="AA343" s="487">
        <v>0.57416329152960532</v>
      </c>
      <c r="AB343" s="485">
        <v>0.26311679077148437</v>
      </c>
      <c r="AC343" s="485">
        <v>0.26311679077148437</v>
      </c>
      <c r="AD343" s="489">
        <f t="shared" si="63"/>
        <v>0.21454600524902348</v>
      </c>
      <c r="AE343" s="489">
        <f t="shared" si="64"/>
        <v>0.14829689513530925</v>
      </c>
    </row>
    <row r="344" spans="1:31" x14ac:dyDescent="0.2">
      <c r="A344" s="485">
        <v>0.18041329701741535</v>
      </c>
      <c r="B344" s="485">
        <f t="shared" si="55"/>
        <v>0.17301173255863031</v>
      </c>
      <c r="C344" s="486">
        <v>0.199821828595041</v>
      </c>
      <c r="D344" s="486">
        <v>0.14620163652221962</v>
      </c>
      <c r="E344" s="487">
        <v>0.11492128875732421</v>
      </c>
      <c r="F344" s="486">
        <v>8.8868223500939966E-2</v>
      </c>
      <c r="G344" s="487">
        <v>0.10500053886413574</v>
      </c>
      <c r="H344" s="487">
        <v>0.12121797798156739</v>
      </c>
      <c r="I344" s="487">
        <v>0.10692669990539551</v>
      </c>
      <c r="J344" s="487">
        <v>5.8818853073120118E-2</v>
      </c>
      <c r="K344" s="487">
        <v>9.5580655670166006E-2</v>
      </c>
      <c r="L344" s="487">
        <v>3.4947219085693364E-2</v>
      </c>
      <c r="M344" s="481">
        <v>0.12986068973837783</v>
      </c>
      <c r="N344" s="481">
        <v>0.12986068973837783</v>
      </c>
      <c r="O344" s="486">
        <v>0.12986068973837783</v>
      </c>
      <c r="P344" s="486">
        <v>0.17936924503509427</v>
      </c>
      <c r="Q344" s="488">
        <f t="shared" si="56"/>
        <v>0.15461496738673605</v>
      </c>
      <c r="R344" s="487">
        <f t="shared" si="57"/>
        <v>0.17936924503509427</v>
      </c>
      <c r="S344" s="489">
        <v>0.19514750976562503</v>
      </c>
      <c r="T344" s="487">
        <f t="shared" si="65"/>
        <v>0.199821828595041</v>
      </c>
      <c r="U344" s="487">
        <v>0</v>
      </c>
      <c r="V344" s="489">
        <f t="shared" si="58"/>
        <v>0.16143232053158485</v>
      </c>
      <c r="W344" s="489">
        <f t="shared" si="59"/>
        <v>0.14349539602807543</v>
      </c>
      <c r="X344" s="489">
        <f t="shared" si="60"/>
        <v>0.12555847152456598</v>
      </c>
      <c r="Y344" s="489">
        <f t="shared" si="61"/>
        <v>0.18833770728684901</v>
      </c>
      <c r="Z344" s="489">
        <f t="shared" si="62"/>
        <v>0.2391589933801257</v>
      </c>
      <c r="AA344" s="487">
        <v>0.57121034321032071</v>
      </c>
      <c r="AB344" s="485">
        <v>0.26241915893554685</v>
      </c>
      <c r="AC344" s="485">
        <v>0.26241915893554685</v>
      </c>
      <c r="AD344" s="489">
        <f t="shared" si="63"/>
        <v>0.21344258880615238</v>
      </c>
      <c r="AE344" s="489">
        <f t="shared" si="64"/>
        <v>0.14753419982280924</v>
      </c>
    </row>
    <row r="345" spans="1:31" x14ac:dyDescent="0.2">
      <c r="A345" s="485">
        <v>0.17948542277018228</v>
      </c>
      <c r="B345" s="485">
        <f t="shared" si="55"/>
        <v>0.17211935748840312</v>
      </c>
      <c r="C345" s="486">
        <v>0.1987911700628805</v>
      </c>
      <c r="D345" s="486">
        <v>0.14544754491392578</v>
      </c>
      <c r="E345" s="487">
        <v>0.11433024681091308</v>
      </c>
      <c r="F345" s="486">
        <v>8.8409851192803382E-2</v>
      </c>
      <c r="G345" s="487">
        <v>0.1044605160522461</v>
      </c>
      <c r="H345" s="487">
        <v>0.12059455139160156</v>
      </c>
      <c r="I345" s="487">
        <v>0.10637677520751954</v>
      </c>
      <c r="J345" s="487">
        <v>5.8516346015930171E-2</v>
      </c>
      <c r="K345" s="487">
        <v>9.5089084014892578E-2</v>
      </c>
      <c r="L345" s="487">
        <v>3.4767486534118652E-2</v>
      </c>
      <c r="M345" s="481">
        <v>0.12918668511461279</v>
      </c>
      <c r="N345" s="481">
        <v>0.12918668511461279</v>
      </c>
      <c r="O345" s="486">
        <v>0.12918668511461279</v>
      </c>
      <c r="P345" s="486">
        <v>0.17843828047023291</v>
      </c>
      <c r="Q345" s="488">
        <f t="shared" si="56"/>
        <v>0.15381248279242285</v>
      </c>
      <c r="R345" s="487">
        <f t="shared" si="57"/>
        <v>0.17843828047023291</v>
      </c>
      <c r="S345" s="489">
        <v>0.19414385986328125</v>
      </c>
      <c r="T345" s="487">
        <f t="shared" si="65"/>
        <v>0.1987911700628805</v>
      </c>
      <c r="U345" s="487">
        <v>0</v>
      </c>
      <c r="V345" s="489">
        <f t="shared" si="58"/>
        <v>0.16059445242320963</v>
      </c>
      <c r="W345" s="489">
        <f t="shared" si="59"/>
        <v>0.14275062437618632</v>
      </c>
      <c r="X345" s="489">
        <f t="shared" si="60"/>
        <v>0.12490679632916303</v>
      </c>
      <c r="Y345" s="489">
        <f t="shared" si="61"/>
        <v>0.18736019449374455</v>
      </c>
      <c r="Z345" s="489">
        <f t="shared" si="62"/>
        <v>0.23791770729364389</v>
      </c>
      <c r="AA345" s="487">
        <v>0.56827257658305919</v>
      </c>
      <c r="AB345" s="485">
        <v>0.26172543334960935</v>
      </c>
      <c r="AC345" s="485">
        <v>0.26172543334960935</v>
      </c>
      <c r="AD345" s="489">
        <f t="shared" si="63"/>
        <v>0.21234484672546386</v>
      </c>
      <c r="AE345" s="489">
        <f t="shared" si="64"/>
        <v>0.14677542670076238</v>
      </c>
    </row>
    <row r="346" spans="1:31" x14ac:dyDescent="0.2">
      <c r="A346" s="485">
        <v>0.17856232961018878</v>
      </c>
      <c r="B346" s="485">
        <f t="shared" si="55"/>
        <v>0.17120151809786055</v>
      </c>
      <c r="C346" s="486">
        <v>0.19773110123019239</v>
      </c>
      <c r="D346" s="486">
        <v>0.14467193496552871</v>
      </c>
      <c r="E346" s="487">
        <v>0.11374224647521973</v>
      </c>
      <c r="F346" s="486">
        <v>8.7938399026580669E-2</v>
      </c>
      <c r="G346" s="487">
        <v>0.10392327583312988</v>
      </c>
      <c r="H346" s="487">
        <v>0.11997432922363281</v>
      </c>
      <c r="I346" s="487">
        <v>0.10582967750549316</v>
      </c>
      <c r="J346" s="487">
        <v>5.8215396766662597E-2</v>
      </c>
      <c r="K346" s="487">
        <v>9.460003593444824E-2</v>
      </c>
      <c r="L346" s="487">
        <v>3.4588675346374512E-2</v>
      </c>
      <c r="M346" s="481">
        <v>0.12849347012174003</v>
      </c>
      <c r="N346" s="481">
        <v>0.12849347012174003</v>
      </c>
      <c r="O346" s="486">
        <v>0.12849347012174003</v>
      </c>
      <c r="P346" s="486">
        <v>0.1774807817062182</v>
      </c>
      <c r="Q346" s="488">
        <f t="shared" si="56"/>
        <v>0.15298712591397912</v>
      </c>
      <c r="R346" s="487">
        <f t="shared" si="57"/>
        <v>0.1774807817062182</v>
      </c>
      <c r="S346" s="489">
        <v>0.19314537353515626</v>
      </c>
      <c r="T346" s="487">
        <f t="shared" si="65"/>
        <v>0.19773110123019239</v>
      </c>
      <c r="U346" s="487">
        <v>0</v>
      </c>
      <c r="V346" s="489">
        <f t="shared" si="58"/>
        <v>0.15973270353559638</v>
      </c>
      <c r="W346" s="489">
        <f t="shared" si="59"/>
        <v>0.14198462536497455</v>
      </c>
      <c r="X346" s="489">
        <f t="shared" si="60"/>
        <v>0.12423654719435273</v>
      </c>
      <c r="Y346" s="489">
        <f t="shared" si="61"/>
        <v>0.1863548207915291</v>
      </c>
      <c r="Z346" s="489">
        <f t="shared" si="62"/>
        <v>0.23664104227495761</v>
      </c>
      <c r="AA346" s="487">
        <v>0.56534993703741776</v>
      </c>
      <c r="AB346" s="485">
        <v>0.26103552246093747</v>
      </c>
      <c r="AC346" s="485">
        <v>0.26103552246093747</v>
      </c>
      <c r="AD346" s="489">
        <f t="shared" si="63"/>
        <v>0.21125275230407717</v>
      </c>
      <c r="AE346" s="489">
        <f t="shared" si="64"/>
        <v>0.14602055731180191</v>
      </c>
    </row>
    <row r="347" spans="1:31" x14ac:dyDescent="0.2">
      <c r="A347" s="485">
        <v>0.17764397939046223</v>
      </c>
      <c r="B347" s="485">
        <f t="shared" si="55"/>
        <v>0.17028859975688765</v>
      </c>
      <c r="C347" s="486">
        <v>0.19667671601854592</v>
      </c>
      <c r="D347" s="486">
        <v>0.14390048349522938</v>
      </c>
      <c r="E347" s="487">
        <v>0.11315726554870605</v>
      </c>
      <c r="F347" s="486">
        <v>8.7469474578718759E-2</v>
      </c>
      <c r="G347" s="487">
        <v>0.10338879600524901</v>
      </c>
      <c r="H347" s="487">
        <v>0.11935729667663574</v>
      </c>
      <c r="I347" s="487">
        <v>0.10528539199829101</v>
      </c>
      <c r="J347" s="487">
        <v>5.7915994224548344E-2</v>
      </c>
      <c r="K347" s="487">
        <v>9.4113504028320305E-2</v>
      </c>
      <c r="L347" s="487">
        <v>3.4410785522460935E-2</v>
      </c>
      <c r="M347" s="481">
        <v>0.12780399513342761</v>
      </c>
      <c r="N347" s="481">
        <v>0.12780399513342761</v>
      </c>
      <c r="O347" s="486">
        <v>0.12780399513342761</v>
      </c>
      <c r="P347" s="486">
        <v>0.17652844879952148</v>
      </c>
      <c r="Q347" s="488">
        <f t="shared" si="56"/>
        <v>0.15216622196647456</v>
      </c>
      <c r="R347" s="487">
        <f t="shared" si="57"/>
        <v>0.17652844879952148</v>
      </c>
      <c r="S347" s="489">
        <v>0.19215202636718751</v>
      </c>
      <c r="T347" s="487">
        <f t="shared" si="65"/>
        <v>0.19667671601854592</v>
      </c>
      <c r="U347" s="487">
        <v>0</v>
      </c>
      <c r="V347" s="489">
        <f t="shared" si="58"/>
        <v>0.15887560391956934</v>
      </c>
      <c r="W347" s="489">
        <f t="shared" si="59"/>
        <v>0.1412227590396172</v>
      </c>
      <c r="X347" s="489">
        <f t="shared" si="60"/>
        <v>0.12356991415966503</v>
      </c>
      <c r="Y347" s="489">
        <f t="shared" si="61"/>
        <v>0.18535487123949757</v>
      </c>
      <c r="Z347" s="489">
        <f t="shared" si="62"/>
        <v>0.23537126506602862</v>
      </c>
      <c r="AA347" s="487">
        <v>0.56244231535259048</v>
      </c>
      <c r="AB347" s="485">
        <v>0.26034942626953123</v>
      </c>
      <c r="AC347" s="485">
        <v>0.26034942626953123</v>
      </c>
      <c r="AD347" s="489">
        <f t="shared" si="63"/>
        <v>0.21016627883911135</v>
      </c>
      <c r="AE347" s="489">
        <f t="shared" si="64"/>
        <v>0.14526957319856093</v>
      </c>
    </row>
    <row r="348" spans="1:31" x14ac:dyDescent="0.2">
      <c r="A348" s="485">
        <v>0.17673035939534504</v>
      </c>
      <c r="B348" s="485">
        <f t="shared" si="55"/>
        <v>0.16938052301933798</v>
      </c>
      <c r="C348" s="486">
        <v>0.19562792267072882</v>
      </c>
      <c r="D348" s="486">
        <v>0.14313312336794717</v>
      </c>
      <c r="E348" s="487">
        <v>0.11257529663085937</v>
      </c>
      <c r="F348" s="486">
        <v>8.700303704136142E-2</v>
      </c>
      <c r="G348" s="487">
        <v>0.10285706916809081</v>
      </c>
      <c r="H348" s="487">
        <v>0.11874343894958496</v>
      </c>
      <c r="I348" s="487">
        <v>0.10474391128540039</v>
      </c>
      <c r="J348" s="487">
        <v>5.7618130989074701E-2</v>
      </c>
      <c r="K348" s="487">
        <v>9.3629473495483395E-2</v>
      </c>
      <c r="L348" s="487">
        <v>3.4233809661865233E-2</v>
      </c>
      <c r="M348" s="481">
        <v>0.12711819964686544</v>
      </c>
      <c r="N348" s="481">
        <v>0.12711819964686544</v>
      </c>
      <c r="O348" s="486">
        <v>0.12711819964686544</v>
      </c>
      <c r="P348" s="486">
        <v>0.17558119818102444</v>
      </c>
      <c r="Q348" s="488">
        <f t="shared" si="56"/>
        <v>0.15134969891394495</v>
      </c>
      <c r="R348" s="487">
        <f t="shared" si="57"/>
        <v>0.17558119818102444</v>
      </c>
      <c r="S348" s="489">
        <v>0.19116378173828127</v>
      </c>
      <c r="T348" s="487">
        <f t="shared" si="65"/>
        <v>0.19562792267072882</v>
      </c>
      <c r="U348" s="487">
        <v>0</v>
      </c>
      <c r="V348" s="489">
        <f t="shared" si="58"/>
        <v>0.15802307836292201</v>
      </c>
      <c r="W348" s="489">
        <f t="shared" si="59"/>
        <v>0.14046495854481955</v>
      </c>
      <c r="X348" s="489">
        <f t="shared" si="60"/>
        <v>0.12290683872671709</v>
      </c>
      <c r="Y348" s="489">
        <f t="shared" si="61"/>
        <v>0.18436025809007567</v>
      </c>
      <c r="Z348" s="489">
        <f t="shared" si="62"/>
        <v>0.23410826424136591</v>
      </c>
      <c r="AA348" s="487">
        <v>0.55954965691817438</v>
      </c>
      <c r="AB348" s="485">
        <v>0.25966711425781253</v>
      </c>
      <c r="AC348" s="485">
        <v>0.25966711425781253</v>
      </c>
      <c r="AD348" s="489">
        <f t="shared" si="63"/>
        <v>0.20908538627624515</v>
      </c>
      <c r="AE348" s="489">
        <f t="shared" si="64"/>
        <v>0.1445224466749892</v>
      </c>
    </row>
    <row r="349" spans="1:31" x14ac:dyDescent="0.2">
      <c r="A349" s="485">
        <v>0.17582143147786455</v>
      </c>
      <c r="B349" s="485">
        <f t="shared" si="55"/>
        <v>0.16847731498832297</v>
      </c>
      <c r="C349" s="486">
        <v>0.19458475248978183</v>
      </c>
      <c r="D349" s="486">
        <v>0.14236987748686414</v>
      </c>
      <c r="E349" s="487">
        <v>0.11199631752014159</v>
      </c>
      <c r="F349" s="486">
        <v>8.6539100336138972E-2</v>
      </c>
      <c r="G349" s="487">
        <v>0.10232807312011719</v>
      </c>
      <c r="H349" s="487">
        <v>0.11813274124145508</v>
      </c>
      <c r="I349" s="487">
        <v>0.10420521316528319</v>
      </c>
      <c r="J349" s="487">
        <v>5.7321799659729E-2</v>
      </c>
      <c r="K349" s="487">
        <v>9.3147936935424808E-2</v>
      </c>
      <c r="L349" s="487">
        <v>3.4057744064331048E-2</v>
      </c>
      <c r="M349" s="481">
        <v>0.12643610413545314</v>
      </c>
      <c r="N349" s="481">
        <v>0.12643610413545314</v>
      </c>
      <c r="O349" s="486">
        <v>0.12643610413545314</v>
      </c>
      <c r="P349" s="486">
        <v>0.17463905812947894</v>
      </c>
      <c r="Q349" s="488">
        <f t="shared" si="56"/>
        <v>0.15053758113246604</v>
      </c>
      <c r="R349" s="487">
        <f t="shared" si="57"/>
        <v>0.17463905812947894</v>
      </c>
      <c r="S349" s="489">
        <v>0.19018062744140626</v>
      </c>
      <c r="T349" s="487">
        <f t="shared" si="65"/>
        <v>0.19458475248978183</v>
      </c>
      <c r="U349" s="487">
        <v>0</v>
      </c>
      <c r="V349" s="489">
        <f t="shared" si="58"/>
        <v>0.15717515231653106</v>
      </c>
      <c r="W349" s="489">
        <f t="shared" si="59"/>
        <v>0.13971124650358316</v>
      </c>
      <c r="X349" s="489">
        <f t="shared" si="60"/>
        <v>0.12224734069063525</v>
      </c>
      <c r="Y349" s="489">
        <f t="shared" si="61"/>
        <v>0.18337101103595291</v>
      </c>
      <c r="Z349" s="489">
        <f t="shared" si="62"/>
        <v>0.23285207750597192</v>
      </c>
      <c r="AA349" s="487">
        <v>0.55667190712376646</v>
      </c>
      <c r="AB349" s="485">
        <v>0.25898855590820313</v>
      </c>
      <c r="AC349" s="485">
        <v>0.25898855590820313</v>
      </c>
      <c r="AD349" s="489">
        <f t="shared" si="63"/>
        <v>0.20801006126403809</v>
      </c>
      <c r="AE349" s="489">
        <f t="shared" si="64"/>
        <v>0.1437791685124033</v>
      </c>
    </row>
    <row r="350" spans="1:31" x14ac:dyDescent="0.2">
      <c r="A350" s="485">
        <v>0.17491718292236327</v>
      </c>
      <c r="B350" s="485">
        <f t="shared" si="55"/>
        <v>0.16756422218609732</v>
      </c>
      <c r="C350" s="486">
        <v>0.19353016578216722</v>
      </c>
      <c r="D350" s="486">
        <v>0.14159827859002741</v>
      </c>
      <c r="E350" s="487">
        <v>0.11142032081604003</v>
      </c>
      <c r="F350" s="486">
        <v>8.6070086275501265E-2</v>
      </c>
      <c r="G350" s="487">
        <v>0.10180180046081543</v>
      </c>
      <c r="H350" s="487">
        <v>0.11752518135070801</v>
      </c>
      <c r="I350" s="487">
        <v>0.10366928283691405</v>
      </c>
      <c r="J350" s="487">
        <v>5.7026992835998533E-2</v>
      </c>
      <c r="K350" s="487">
        <v>9.2668879547119137E-2</v>
      </c>
      <c r="L350" s="487">
        <v>3.388258502960205E-2</v>
      </c>
      <c r="M350" s="481">
        <v>0.1257465670168002</v>
      </c>
      <c r="N350" s="481">
        <v>0.1257465670168002</v>
      </c>
      <c r="O350" s="486">
        <v>0.1257465670168002</v>
      </c>
      <c r="P350" s="486">
        <v>0.17368663940564782</v>
      </c>
      <c r="Q350" s="488">
        <f t="shared" si="56"/>
        <v>0.14971660321122401</v>
      </c>
      <c r="R350" s="487">
        <f t="shared" si="57"/>
        <v>0.17368663940564782</v>
      </c>
      <c r="S350" s="489">
        <v>0.18920252685546876</v>
      </c>
      <c r="T350" s="487">
        <f t="shared" si="65"/>
        <v>0.19353016578216722</v>
      </c>
      <c r="U350" s="487">
        <v>0</v>
      </c>
      <c r="V350" s="489">
        <f t="shared" si="58"/>
        <v>0.15631797546508305</v>
      </c>
      <c r="W350" s="489">
        <f t="shared" si="59"/>
        <v>0.13894931152451825</v>
      </c>
      <c r="X350" s="489">
        <f t="shared" si="60"/>
        <v>0.12158064758395347</v>
      </c>
      <c r="Y350" s="489">
        <f t="shared" si="61"/>
        <v>0.18237097137593022</v>
      </c>
      <c r="Z350" s="489">
        <f t="shared" si="62"/>
        <v>0.2315821858741971</v>
      </c>
      <c r="AA350" s="487">
        <v>0.5538089567485609</v>
      </c>
      <c r="AB350" s="485">
        <v>0.2583136901855469</v>
      </c>
      <c r="AC350" s="485">
        <v>0.2583136901855469</v>
      </c>
      <c r="AD350" s="489">
        <f t="shared" si="63"/>
        <v>0.20694026374816896</v>
      </c>
      <c r="AE350" s="489">
        <f t="shared" si="64"/>
        <v>0.14303971102475294</v>
      </c>
    </row>
    <row r="351" spans="1:31" x14ac:dyDescent="0.2">
      <c r="A351" s="485">
        <v>0.17401757558186848</v>
      </c>
      <c r="B351" s="485">
        <f t="shared" si="55"/>
        <v>0.16667067339639546</v>
      </c>
      <c r="C351" s="486">
        <v>0.19249815164961928</v>
      </c>
      <c r="D351" s="486">
        <v>0.14084319514317162</v>
      </c>
      <c r="E351" s="487">
        <v>0.1108472843170166</v>
      </c>
      <c r="F351" s="486">
        <v>8.5611111081288258E-2</v>
      </c>
      <c r="G351" s="487">
        <v>0.10127822898864747</v>
      </c>
      <c r="H351" s="487">
        <v>0.11692074447631835</v>
      </c>
      <c r="I351" s="487">
        <v>0.10313611289978027</v>
      </c>
      <c r="J351" s="487">
        <v>5.6733703117370603E-2</v>
      </c>
      <c r="K351" s="487">
        <v>9.2192279129028318E-2</v>
      </c>
      <c r="L351" s="487">
        <v>3.3708325157165528E-2</v>
      </c>
      <c r="M351" s="481">
        <v>0.12507181167741682</v>
      </c>
      <c r="N351" s="481">
        <v>0.12507181167741682</v>
      </c>
      <c r="O351" s="486">
        <v>0.12507181167741682</v>
      </c>
      <c r="P351" s="486">
        <v>0.1727546379196522</v>
      </c>
      <c r="Q351" s="488">
        <f t="shared" si="56"/>
        <v>0.14891322479853453</v>
      </c>
      <c r="R351" s="487">
        <f t="shared" si="57"/>
        <v>0.1727546379196522</v>
      </c>
      <c r="S351" s="489">
        <v>0.18822945556640625</v>
      </c>
      <c r="T351" s="487">
        <f t="shared" si="65"/>
        <v>0.19249815164961928</v>
      </c>
      <c r="U351" s="487">
        <v>0</v>
      </c>
      <c r="V351" s="489">
        <f t="shared" si="58"/>
        <v>0.155479174127687</v>
      </c>
      <c r="W351" s="489">
        <f t="shared" si="59"/>
        <v>0.13820371033572176</v>
      </c>
      <c r="X351" s="489">
        <f t="shared" si="60"/>
        <v>0.12092824654375653</v>
      </c>
      <c r="Y351" s="489">
        <f t="shared" si="61"/>
        <v>0.18139236981563484</v>
      </c>
      <c r="Z351" s="489">
        <f t="shared" si="62"/>
        <v>0.23033951722620294</v>
      </c>
      <c r="AA351" s="487">
        <v>0.55096069657175173</v>
      </c>
      <c r="AB351" s="485">
        <v>0.25764251708984376</v>
      </c>
      <c r="AC351" s="485">
        <v>0.25764251708984376</v>
      </c>
      <c r="AD351" s="489">
        <f t="shared" si="63"/>
        <v>0.20587596702575683</v>
      </c>
      <c r="AE351" s="489">
        <f t="shared" si="64"/>
        <v>0.14230405575467131</v>
      </c>
    </row>
    <row r="352" spans="1:31" x14ac:dyDescent="0.2">
      <c r="A352" s="485">
        <v>0.17312259674072264</v>
      </c>
      <c r="B352" s="485">
        <f t="shared" si="55"/>
        <v>0.16578191542078624</v>
      </c>
      <c r="C352" s="486">
        <v>0.19147167072119742</v>
      </c>
      <c r="D352" s="486">
        <v>0.14009216012037506</v>
      </c>
      <c r="E352" s="487">
        <v>0.11027719322204589</v>
      </c>
      <c r="F352" s="486">
        <v>8.5154596709420952E-2</v>
      </c>
      <c r="G352" s="487">
        <v>0.1007573513031006</v>
      </c>
      <c r="H352" s="487">
        <v>0.11631942321777344</v>
      </c>
      <c r="I352" s="487">
        <v>0.10260568115234375</v>
      </c>
      <c r="J352" s="487">
        <v>5.644191940307617E-2</v>
      </c>
      <c r="K352" s="487">
        <v>9.1718135681152349E-2</v>
      </c>
      <c r="L352" s="487">
        <v>3.3534964447021483E-2</v>
      </c>
      <c r="M352" s="481">
        <v>0.12440069674984264</v>
      </c>
      <c r="N352" s="481">
        <v>0.12440069674984264</v>
      </c>
      <c r="O352" s="486">
        <v>0.12440069674984264</v>
      </c>
      <c r="P352" s="486">
        <v>0.17182766472912561</v>
      </c>
      <c r="Q352" s="488">
        <f t="shared" si="56"/>
        <v>0.14811418073948412</v>
      </c>
      <c r="R352" s="487">
        <f t="shared" si="57"/>
        <v>0.17182766472912561</v>
      </c>
      <c r="S352" s="489">
        <v>0.18726138916015625</v>
      </c>
      <c r="T352" s="487">
        <f t="shared" si="65"/>
        <v>0.19147167072119742</v>
      </c>
      <c r="U352" s="487">
        <v>0</v>
      </c>
      <c r="V352" s="489">
        <f t="shared" si="58"/>
        <v>0.15464489825621305</v>
      </c>
      <c r="W352" s="489">
        <f t="shared" si="59"/>
        <v>0.1374621317833005</v>
      </c>
      <c r="X352" s="489">
        <f t="shared" si="60"/>
        <v>0.12027936531038792</v>
      </c>
      <c r="Y352" s="489">
        <f t="shared" si="61"/>
        <v>0.18041904796558189</v>
      </c>
      <c r="Z352" s="489">
        <f t="shared" si="62"/>
        <v>0.22910355297216747</v>
      </c>
      <c r="AA352" s="487">
        <v>0.54812707198293587</v>
      </c>
      <c r="AB352" s="485">
        <v>0.25697500610351565</v>
      </c>
      <c r="AC352" s="485">
        <v>0.25697500610351565</v>
      </c>
      <c r="AD352" s="489">
        <f t="shared" si="63"/>
        <v>0.2048171443939209</v>
      </c>
      <c r="AE352" s="489">
        <f t="shared" si="64"/>
        <v>0.14157218424479159</v>
      </c>
    </row>
    <row r="353" spans="1:31" x14ac:dyDescent="0.2">
      <c r="A353" s="485">
        <v>0.17223222096761065</v>
      </c>
      <c r="B353" s="485">
        <f t="shared" si="55"/>
        <v>0.16489787091566394</v>
      </c>
      <c r="C353" s="486">
        <v>0.19045063366804224</v>
      </c>
      <c r="D353" s="486">
        <v>0.13934510816328566</v>
      </c>
      <c r="E353" s="487">
        <v>0.10971003273010253</v>
      </c>
      <c r="F353" s="486">
        <v>8.4700503432022206E-2</v>
      </c>
      <c r="G353" s="487">
        <v>0.10023915260314942</v>
      </c>
      <c r="H353" s="487">
        <v>0.11572118797302246</v>
      </c>
      <c r="I353" s="487">
        <v>0.1020779801940918</v>
      </c>
      <c r="J353" s="487">
        <v>5.6151637992858883E-2</v>
      </c>
      <c r="K353" s="487">
        <v>9.1246427001953123E-2</v>
      </c>
      <c r="L353" s="487">
        <v>3.3362495498657226E-2</v>
      </c>
      <c r="M353" s="481">
        <v>0.12373316334239977</v>
      </c>
      <c r="N353" s="481">
        <v>0.12373316334239977</v>
      </c>
      <c r="O353" s="486">
        <v>0.12373316334239977</v>
      </c>
      <c r="P353" s="486">
        <v>0.17090563849031568</v>
      </c>
      <c r="Q353" s="488">
        <f t="shared" si="56"/>
        <v>0.14731940091635773</v>
      </c>
      <c r="R353" s="487">
        <f t="shared" si="57"/>
        <v>0.17090563849031568</v>
      </c>
      <c r="S353" s="489">
        <v>0.18629830322265628</v>
      </c>
      <c r="T353" s="487">
        <f t="shared" si="65"/>
        <v>0.19045063366804224</v>
      </c>
      <c r="U353" s="487">
        <v>0</v>
      </c>
      <c r="V353" s="489">
        <f t="shared" si="58"/>
        <v>0.15381507464128411</v>
      </c>
      <c r="W353" s="489">
        <f t="shared" si="59"/>
        <v>0.13672451079225253</v>
      </c>
      <c r="X353" s="489">
        <f t="shared" si="60"/>
        <v>0.11963394694322096</v>
      </c>
      <c r="Y353" s="489">
        <f t="shared" si="61"/>
        <v>0.17945092041483146</v>
      </c>
      <c r="Z353" s="489">
        <f t="shared" si="62"/>
        <v>0.22787418465375425</v>
      </c>
      <c r="AA353" s="487">
        <v>0.54530802837171066</v>
      </c>
      <c r="AB353" s="485">
        <v>0.25631109619140624</v>
      </c>
      <c r="AC353" s="485">
        <v>0.25631109619140624</v>
      </c>
      <c r="AD353" s="489">
        <f t="shared" si="63"/>
        <v>0.20376376914978031</v>
      </c>
      <c r="AE353" s="489">
        <f t="shared" si="64"/>
        <v>0.14084407803774696</v>
      </c>
    </row>
    <row r="354" spans="1:31" x14ac:dyDescent="0.2">
      <c r="A354" s="485">
        <v>0.17134642283121743</v>
      </c>
      <c r="B354" s="485">
        <f t="shared" si="55"/>
        <v>0.16401856626685679</v>
      </c>
      <c r="C354" s="486">
        <v>0.18943507096476009</v>
      </c>
      <c r="D354" s="486">
        <v>0.13860206156895347</v>
      </c>
      <c r="E354" s="487">
        <v>0.10914579544067382</v>
      </c>
      <c r="F354" s="486">
        <v>8.4248844802286629E-2</v>
      </c>
      <c r="G354" s="487">
        <v>9.9723618087768556E-2</v>
      </c>
      <c r="H354" s="487">
        <v>0.11512603134155273</v>
      </c>
      <c r="I354" s="487">
        <v>0.10155299522399902</v>
      </c>
      <c r="J354" s="487">
        <v>5.5862847785949708E-2</v>
      </c>
      <c r="K354" s="487">
        <v>9.0777145690917965E-2</v>
      </c>
      <c r="L354" s="487">
        <v>3.3190910911560061E-2</v>
      </c>
      <c r="M354" s="481">
        <v>0.12306923138330066</v>
      </c>
      <c r="N354" s="481">
        <v>0.12306923138330066</v>
      </c>
      <c r="O354" s="486">
        <v>0.12306923138330066</v>
      </c>
      <c r="P354" s="486">
        <v>0.16998858672893821</v>
      </c>
      <c r="Q354" s="488">
        <f t="shared" si="56"/>
        <v>0.14652890905611943</v>
      </c>
      <c r="R354" s="487">
        <f t="shared" si="57"/>
        <v>0.16998858672893821</v>
      </c>
      <c r="S354" s="489">
        <v>0.18534017333984376</v>
      </c>
      <c r="T354" s="487">
        <f t="shared" si="65"/>
        <v>0.18943507096476009</v>
      </c>
      <c r="U354" s="487">
        <v>0</v>
      </c>
      <c r="V354" s="489">
        <f t="shared" si="58"/>
        <v>0.15298972805604438</v>
      </c>
      <c r="W354" s="489">
        <f t="shared" si="59"/>
        <v>0.13599086938315058</v>
      </c>
      <c r="X354" s="489">
        <f t="shared" si="60"/>
        <v>0.11899201071025674</v>
      </c>
      <c r="Y354" s="489">
        <f t="shared" si="61"/>
        <v>0.17848801606538511</v>
      </c>
      <c r="Z354" s="489">
        <f t="shared" si="62"/>
        <v>0.22665144897191761</v>
      </c>
      <c r="AA354" s="487">
        <v>0.5425035111276727</v>
      </c>
      <c r="AB354" s="485">
        <v>0.25565078735351565</v>
      </c>
      <c r="AC354" s="485">
        <v>0.25565078735351565</v>
      </c>
      <c r="AD354" s="489">
        <f t="shared" si="63"/>
        <v>0.20271581459045412</v>
      </c>
      <c r="AE354" s="489">
        <f t="shared" si="64"/>
        <v>0.14011971867617048</v>
      </c>
    </row>
    <row r="355" spans="1:31" x14ac:dyDescent="0.2">
      <c r="A355" s="485">
        <v>0.17046518961588539</v>
      </c>
      <c r="B355" s="485">
        <f t="shared" si="55"/>
        <v>0.16312963844710834</v>
      </c>
      <c r="C355" s="486">
        <v>0.18840839387295691</v>
      </c>
      <c r="D355" s="486">
        <v>0.13785088302125978</v>
      </c>
      <c r="E355" s="487">
        <v>0.10858445915222167</v>
      </c>
      <c r="F355" s="486">
        <v>8.3792243189243762E-2</v>
      </c>
      <c r="G355" s="487">
        <v>9.9210740356445309E-2</v>
      </c>
      <c r="H355" s="487">
        <v>0.11453393852233885</v>
      </c>
      <c r="I355" s="487">
        <v>0.10103070404052734</v>
      </c>
      <c r="J355" s="487">
        <v>5.5575545082092288E-2</v>
      </c>
      <c r="K355" s="487">
        <v>9.031027694702147E-2</v>
      </c>
      <c r="L355" s="487">
        <v>3.3020210685729981E-2</v>
      </c>
      <c r="M355" s="481">
        <v>0.12239805597985771</v>
      </c>
      <c r="N355" s="481">
        <v>0.12239805597985771</v>
      </c>
      <c r="O355" s="486">
        <v>0.12239805597985771</v>
      </c>
      <c r="P355" s="486">
        <v>0.16906153000650562</v>
      </c>
      <c r="Q355" s="488">
        <f t="shared" si="56"/>
        <v>0.14572979299318167</v>
      </c>
      <c r="R355" s="487">
        <f t="shared" si="57"/>
        <v>0.16906153000650562</v>
      </c>
      <c r="S355" s="489">
        <v>0.18438696289062503</v>
      </c>
      <c r="T355" s="487">
        <f t="shared" si="65"/>
        <v>0.18840839387295691</v>
      </c>
      <c r="U355" s="487">
        <v>0</v>
      </c>
      <c r="V355" s="489">
        <f t="shared" si="58"/>
        <v>0.15215537700585505</v>
      </c>
      <c r="W355" s="489">
        <f t="shared" si="59"/>
        <v>0.1352492240052045</v>
      </c>
      <c r="X355" s="489">
        <f t="shared" si="60"/>
        <v>0.11834307100455392</v>
      </c>
      <c r="Y355" s="489">
        <f t="shared" si="61"/>
        <v>0.1775146065068309</v>
      </c>
      <c r="Z355" s="489">
        <f t="shared" si="62"/>
        <v>0.22541537334200748</v>
      </c>
      <c r="AA355" s="487">
        <v>0.53971341103001647</v>
      </c>
      <c r="AB355" s="485">
        <v>0.25499404907226564</v>
      </c>
      <c r="AC355" s="485">
        <v>0.25499404907226564</v>
      </c>
      <c r="AD355" s="489">
        <f t="shared" si="63"/>
        <v>0.20167324066162112</v>
      </c>
      <c r="AE355" s="489">
        <f t="shared" si="64"/>
        <v>0.13939907847401198</v>
      </c>
    </row>
    <row r="356" spans="1:31" x14ac:dyDescent="0.2">
      <c r="A356" s="485">
        <v>0.1695884831746419</v>
      </c>
      <c r="B356" s="485">
        <f t="shared" si="55"/>
        <v>0.1622881605442367</v>
      </c>
      <c r="C356" s="486">
        <v>0.18743651959144159</v>
      </c>
      <c r="D356" s="486">
        <v>0.13713980149703181</v>
      </c>
      <c r="E356" s="487">
        <v>0.1080260090637207</v>
      </c>
      <c r="F356" s="486">
        <v>8.3360014430895454E-2</v>
      </c>
      <c r="G356" s="487">
        <v>9.8700497207641597E-2</v>
      </c>
      <c r="H356" s="487">
        <v>0.11394488731384277</v>
      </c>
      <c r="I356" s="487">
        <v>0.10051109924316405</v>
      </c>
      <c r="J356" s="487">
        <v>5.5289718780517576E-2</v>
      </c>
      <c r="K356" s="487">
        <v>8.9845813369750976E-2</v>
      </c>
      <c r="L356" s="487">
        <v>3.2850387420654298E-2</v>
      </c>
      <c r="M356" s="481">
        <v>0.12176272812444773</v>
      </c>
      <c r="N356" s="481">
        <v>0.12176272812444773</v>
      </c>
      <c r="O356" s="486">
        <v>0.12176272812444773</v>
      </c>
      <c r="P356" s="486">
        <v>0.16818398747993943</v>
      </c>
      <c r="Q356" s="488">
        <f t="shared" si="56"/>
        <v>0.14497335780219359</v>
      </c>
      <c r="R356" s="487">
        <f t="shared" si="57"/>
        <v>0.16818398747993943</v>
      </c>
      <c r="S356" s="489">
        <v>0.18343865966796877</v>
      </c>
      <c r="T356" s="487">
        <f t="shared" si="65"/>
        <v>0.18743651959144159</v>
      </c>
      <c r="U356" s="487">
        <v>0</v>
      </c>
      <c r="V356" s="489">
        <f t="shared" si="58"/>
        <v>0.1513655887319455</v>
      </c>
      <c r="W356" s="489">
        <f t="shared" si="59"/>
        <v>0.13454718998395154</v>
      </c>
      <c r="X356" s="489">
        <f t="shared" si="60"/>
        <v>0.11772879123595759</v>
      </c>
      <c r="Y356" s="489">
        <f t="shared" si="61"/>
        <v>0.17659318685393643</v>
      </c>
      <c r="Z356" s="489">
        <f t="shared" si="62"/>
        <v>0.22424531663991923</v>
      </c>
      <c r="AA356" s="487">
        <v>0.53693767346833876</v>
      </c>
      <c r="AB356" s="485">
        <v>0.25434083557128906</v>
      </c>
      <c r="AC356" s="485">
        <v>0.25434083557128906</v>
      </c>
      <c r="AD356" s="489">
        <f t="shared" si="63"/>
        <v>0.20063603401184085</v>
      </c>
      <c r="AE356" s="489">
        <f t="shared" si="64"/>
        <v>0.13868214820258801</v>
      </c>
    </row>
    <row r="357" spans="1:31" x14ac:dyDescent="0.2">
      <c r="A357" s="485">
        <v>0.1687162907918294</v>
      </c>
      <c r="B357" s="485">
        <f t="shared" si="55"/>
        <v>0.16145109645314315</v>
      </c>
      <c r="C357" s="486">
        <v>0.18646974309102782</v>
      </c>
      <c r="D357" s="486">
        <v>0.13643244981525851</v>
      </c>
      <c r="E357" s="487">
        <v>0.1074704303741455</v>
      </c>
      <c r="F357" s="486">
        <v>8.2930052846026087E-2</v>
      </c>
      <c r="G357" s="487">
        <v>9.8192881240844715E-2</v>
      </c>
      <c r="H357" s="487">
        <v>0.11335887031555175</v>
      </c>
      <c r="I357" s="487">
        <v>9.9994166030883791E-2</v>
      </c>
      <c r="J357" s="487">
        <v>5.5005361480712889E-2</v>
      </c>
      <c r="K357" s="487">
        <v>8.9383732757568363E-2</v>
      </c>
      <c r="L357" s="487">
        <v>3.268143741607666E-2</v>
      </c>
      <c r="M357" s="481">
        <v>0.12113075364530815</v>
      </c>
      <c r="N357" s="481">
        <v>0.12113075364530815</v>
      </c>
      <c r="O357" s="486">
        <v>0.12113075364530815</v>
      </c>
      <c r="P357" s="486">
        <v>0.16731107678284485</v>
      </c>
      <c r="Q357" s="488">
        <f t="shared" si="56"/>
        <v>0.14422091521407648</v>
      </c>
      <c r="R357" s="487">
        <f t="shared" si="57"/>
        <v>0.16731107678284485</v>
      </c>
      <c r="S357" s="489">
        <v>0.18249522705078125</v>
      </c>
      <c r="T357" s="487">
        <f t="shared" si="65"/>
        <v>0.18646974309102782</v>
      </c>
      <c r="U357" s="487">
        <v>0</v>
      </c>
      <c r="V357" s="489">
        <f t="shared" si="58"/>
        <v>0.15057996910456037</v>
      </c>
      <c r="W357" s="489">
        <f t="shared" si="59"/>
        <v>0.13384886142627589</v>
      </c>
      <c r="X357" s="489">
        <f t="shared" si="60"/>
        <v>0.11711775374799138</v>
      </c>
      <c r="Y357" s="489">
        <f t="shared" si="61"/>
        <v>0.1756766306219871</v>
      </c>
      <c r="Z357" s="489">
        <f t="shared" si="62"/>
        <v>0.2230814357104598</v>
      </c>
      <c r="AA357" s="487">
        <v>0.53417618922183385</v>
      </c>
      <c r="AB357" s="485">
        <v>0.25369111633300784</v>
      </c>
      <c r="AC357" s="485">
        <v>0.25369111633300784</v>
      </c>
      <c r="AD357" s="489">
        <f t="shared" si="63"/>
        <v>0.19960415458679198</v>
      </c>
      <c r="AE357" s="489">
        <f t="shared" si="64"/>
        <v>0.13796890017584831</v>
      </c>
    </row>
    <row r="358" spans="1:31" x14ac:dyDescent="0.2">
      <c r="A358" s="485">
        <v>0.16784858703613278</v>
      </c>
      <c r="B358" s="485">
        <f t="shared" si="55"/>
        <v>0.1605901463651731</v>
      </c>
      <c r="C358" s="486">
        <v>0.18547537919233134</v>
      </c>
      <c r="D358" s="486">
        <v>0.13570491353801489</v>
      </c>
      <c r="E358" s="487">
        <v>0.1069177082824707</v>
      </c>
      <c r="F358" s="486">
        <v>8.2487822115720283E-2</v>
      </c>
      <c r="G358" s="487">
        <v>9.7687877655029287E-2</v>
      </c>
      <c r="H358" s="487">
        <v>0.11277586532592773</v>
      </c>
      <c r="I358" s="487">
        <v>9.9479897003173834E-2</v>
      </c>
      <c r="J358" s="487">
        <v>5.4722469482421876E-2</v>
      </c>
      <c r="K358" s="487">
        <v>8.892402770996094E-2</v>
      </c>
      <c r="L358" s="487">
        <v>3.2513356971740723E-2</v>
      </c>
      <c r="M358" s="481">
        <v>0.12048076673334115</v>
      </c>
      <c r="N358" s="481">
        <v>0.12048076673334115</v>
      </c>
      <c r="O358" s="486">
        <v>0.12048076673334115</v>
      </c>
      <c r="P358" s="486">
        <v>0.16641328652840298</v>
      </c>
      <c r="Q358" s="488">
        <f t="shared" si="56"/>
        <v>0.14344702663087205</v>
      </c>
      <c r="R358" s="487">
        <f t="shared" si="57"/>
        <v>0.16641328652840298</v>
      </c>
      <c r="S358" s="489">
        <v>0.18155665283203126</v>
      </c>
      <c r="T358" s="487">
        <f t="shared" si="65"/>
        <v>0.18547537919233134</v>
      </c>
      <c r="U358" s="487">
        <v>0</v>
      </c>
      <c r="V358" s="489">
        <f t="shared" si="58"/>
        <v>0.14977195787556269</v>
      </c>
      <c r="W358" s="489">
        <f t="shared" si="59"/>
        <v>0.1331306292227224</v>
      </c>
      <c r="X358" s="489">
        <f t="shared" si="60"/>
        <v>0.11648930056988208</v>
      </c>
      <c r="Y358" s="489">
        <f t="shared" si="61"/>
        <v>0.17473395085482313</v>
      </c>
      <c r="Z358" s="489">
        <f t="shared" si="62"/>
        <v>0.22188438203787064</v>
      </c>
      <c r="AA358" s="487">
        <v>0.53142890368009865</v>
      </c>
      <c r="AB358" s="485">
        <v>0.25304489135742186</v>
      </c>
      <c r="AC358" s="485">
        <v>0.25304489135742186</v>
      </c>
      <c r="AD358" s="489">
        <f t="shared" si="63"/>
        <v>0.1985775890350342</v>
      </c>
      <c r="AE358" s="489">
        <f t="shared" si="64"/>
        <v>0.13725932516510947</v>
      </c>
    </row>
    <row r="359" spans="1:31" x14ac:dyDescent="0.2">
      <c r="A359" s="485">
        <v>0.16698533376057942</v>
      </c>
      <c r="B359" s="485">
        <f t="shared" si="55"/>
        <v>0.15973381231145001</v>
      </c>
      <c r="C359" s="486">
        <v>0.18448634663383032</v>
      </c>
      <c r="D359" s="486">
        <v>0.1349812779890697</v>
      </c>
      <c r="E359" s="487">
        <v>0.10636782798767089</v>
      </c>
      <c r="F359" s="486">
        <v>8.2047962431337662E-2</v>
      </c>
      <c r="G359" s="487">
        <v>9.7185464248657233E-2</v>
      </c>
      <c r="H359" s="487">
        <v>0.1121958575439453</v>
      </c>
      <c r="I359" s="487">
        <v>9.89682699584961E-2</v>
      </c>
      <c r="J359" s="487">
        <v>5.4441031684875484E-2</v>
      </c>
      <c r="K359" s="487">
        <v>8.8466690826416006E-2</v>
      </c>
      <c r="L359" s="487">
        <v>3.2346138687133784E-2</v>
      </c>
      <c r="M359" s="481">
        <v>0.11983428660359875</v>
      </c>
      <c r="N359" s="481">
        <v>0.11983428660359875</v>
      </c>
      <c r="O359" s="486">
        <v>0.11983428660359875</v>
      </c>
      <c r="P359" s="486">
        <v>0.16552033999442339</v>
      </c>
      <c r="Q359" s="488">
        <f t="shared" si="56"/>
        <v>0.14267731329901107</v>
      </c>
      <c r="R359" s="487">
        <f t="shared" si="57"/>
        <v>0.16552033999442339</v>
      </c>
      <c r="S359" s="489">
        <v>0.18062290039062504</v>
      </c>
      <c r="T359" s="487">
        <f t="shared" si="65"/>
        <v>0.18448634663383032</v>
      </c>
      <c r="U359" s="487">
        <v>0</v>
      </c>
      <c r="V359" s="489">
        <f t="shared" si="58"/>
        <v>0.14896830599498107</v>
      </c>
      <c r="W359" s="489">
        <f t="shared" si="59"/>
        <v>0.13241627199553871</v>
      </c>
      <c r="X359" s="489">
        <f t="shared" si="60"/>
        <v>0.11586423799609637</v>
      </c>
      <c r="Y359" s="489">
        <f t="shared" si="61"/>
        <v>0.17379635699414456</v>
      </c>
      <c r="Z359" s="489">
        <f t="shared" si="62"/>
        <v>0.2206937866592312</v>
      </c>
      <c r="AA359" s="487">
        <v>0.52869576223273029</v>
      </c>
      <c r="AB359" s="485">
        <v>0.25240209960937499</v>
      </c>
      <c r="AC359" s="485">
        <v>0.25240209960937499</v>
      </c>
      <c r="AD359" s="489">
        <f t="shared" si="63"/>
        <v>0.19755629730224614</v>
      </c>
      <c r="AE359" s="489">
        <f t="shared" si="64"/>
        <v>0.13655339548432127</v>
      </c>
    </row>
    <row r="360" spans="1:31" x14ac:dyDescent="0.2">
      <c r="A360" s="485">
        <v>0.16612653096516924</v>
      </c>
      <c r="B360" s="485">
        <f t="shared" si="55"/>
        <v>0.15888201977003949</v>
      </c>
      <c r="C360" s="486">
        <v>0.18350255934558618</v>
      </c>
      <c r="D360" s="486">
        <v>0.1342614801944928</v>
      </c>
      <c r="E360" s="487">
        <v>0.1058207746887207</v>
      </c>
      <c r="F360" s="486">
        <v>8.1610435514364824E-2</v>
      </c>
      <c r="G360" s="487">
        <v>9.6685641021728511E-2</v>
      </c>
      <c r="H360" s="487">
        <v>0.1116188321685791</v>
      </c>
      <c r="I360" s="487">
        <v>9.8459277496337885E-2</v>
      </c>
      <c r="J360" s="487">
        <v>5.416104068756103E-2</v>
      </c>
      <c r="K360" s="487">
        <v>8.8011707305908196E-2</v>
      </c>
      <c r="L360" s="487">
        <v>3.2179782562255857E-2</v>
      </c>
      <c r="M360" s="481">
        <v>0.119191256526156</v>
      </c>
      <c r="N360" s="481">
        <v>0.119191256526156</v>
      </c>
      <c r="O360" s="486">
        <v>0.119191256526156</v>
      </c>
      <c r="P360" s="486">
        <v>0.16463215882306095</v>
      </c>
      <c r="Q360" s="488">
        <f t="shared" si="56"/>
        <v>0.14191170767460848</v>
      </c>
      <c r="R360" s="487">
        <f t="shared" si="57"/>
        <v>0.16463215882306095</v>
      </c>
      <c r="S360" s="489">
        <v>0.17969395751953127</v>
      </c>
      <c r="T360" s="487">
        <f t="shared" si="65"/>
        <v>0.18350255934558618</v>
      </c>
      <c r="U360" s="487">
        <v>0</v>
      </c>
      <c r="V360" s="489">
        <f t="shared" si="58"/>
        <v>0.14816894294075486</v>
      </c>
      <c r="W360" s="489">
        <f t="shared" si="59"/>
        <v>0.13170572705844877</v>
      </c>
      <c r="X360" s="489">
        <f t="shared" si="60"/>
        <v>0.11524251117614266</v>
      </c>
      <c r="Y360" s="489">
        <f t="shared" si="61"/>
        <v>0.172863766764214</v>
      </c>
      <c r="Z360" s="489">
        <f t="shared" si="62"/>
        <v>0.2195095450974146</v>
      </c>
      <c r="AA360" s="487">
        <v>0.52597665565892271</v>
      </c>
      <c r="AB360" s="485">
        <v>0.2517627410888672</v>
      </c>
      <c r="AC360" s="485">
        <v>0.2517627410888672</v>
      </c>
      <c r="AD360" s="489">
        <f t="shared" si="63"/>
        <v>0.19654026603698732</v>
      </c>
      <c r="AE360" s="489">
        <f t="shared" si="64"/>
        <v>0.13585110190480021</v>
      </c>
    </row>
    <row r="361" spans="1:31" x14ac:dyDescent="0.2">
      <c r="A361" s="485">
        <v>0.16527214050292968</v>
      </c>
      <c r="B361" s="485">
        <f t="shared" si="55"/>
        <v>0.1580347941641545</v>
      </c>
      <c r="C361" s="486">
        <v>0.18252404669042219</v>
      </c>
      <c r="D361" s="486">
        <v>0.13354554163788684</v>
      </c>
      <c r="E361" s="487">
        <v>0.10527653358459473</v>
      </c>
      <c r="F361" s="486">
        <v>8.1175254423544924E-2</v>
      </c>
      <c r="G361" s="487">
        <v>9.6188385772705082E-2</v>
      </c>
      <c r="H361" s="487">
        <v>0.11104477439880371</v>
      </c>
      <c r="I361" s="487">
        <v>9.7952897415161125E-2</v>
      </c>
      <c r="J361" s="487">
        <v>5.3882489089965818E-2</v>
      </c>
      <c r="K361" s="487">
        <v>8.7559062347412106E-2</v>
      </c>
      <c r="L361" s="487">
        <v>3.2014281196594239E-2</v>
      </c>
      <c r="M361" s="481">
        <v>0.11855169569771497</v>
      </c>
      <c r="N361" s="481">
        <v>0.11855169569771497</v>
      </c>
      <c r="O361" s="486">
        <v>0.11855169569771497</v>
      </c>
      <c r="P361" s="486">
        <v>0.16374876952963729</v>
      </c>
      <c r="Q361" s="488">
        <f t="shared" si="56"/>
        <v>0.14115023261367612</v>
      </c>
      <c r="R361" s="487">
        <f t="shared" si="57"/>
        <v>0.16374876952963729</v>
      </c>
      <c r="S361" s="489">
        <v>0.17876978759765627</v>
      </c>
      <c r="T361" s="487">
        <f t="shared" si="65"/>
        <v>0.18252404669042219</v>
      </c>
      <c r="U361" s="487">
        <v>0</v>
      </c>
      <c r="V361" s="489">
        <f t="shared" si="58"/>
        <v>0.14737389257667358</v>
      </c>
      <c r="W361" s="489">
        <f t="shared" si="59"/>
        <v>0.13099901562370983</v>
      </c>
      <c r="X361" s="489">
        <f t="shared" si="60"/>
        <v>0.1146241386707461</v>
      </c>
      <c r="Y361" s="489">
        <f t="shared" si="61"/>
        <v>0.17193620800611917</v>
      </c>
      <c r="Z361" s="489">
        <f t="shared" si="62"/>
        <v>0.21833169270618305</v>
      </c>
      <c r="AA361" s="487">
        <v>0.52327152934827303</v>
      </c>
      <c r="AB361" s="485">
        <v>0.2511267547607422</v>
      </c>
      <c r="AC361" s="485">
        <v>0.2511267547607422</v>
      </c>
      <c r="AD361" s="489">
        <f t="shared" si="63"/>
        <v>0.19552945518493656</v>
      </c>
      <c r="AE361" s="489">
        <f t="shared" si="64"/>
        <v>0.13515241674049608</v>
      </c>
    </row>
    <row r="362" spans="1:31" x14ac:dyDescent="0.2">
      <c r="A362" s="485">
        <v>0.16442214965820309</v>
      </c>
      <c r="B362" s="485">
        <f t="shared" si="55"/>
        <v>0.15717829646259446</v>
      </c>
      <c r="C362" s="486">
        <v>0.18153482512502817</v>
      </c>
      <c r="D362" s="486">
        <v>0.13282176780016078</v>
      </c>
      <c r="E362" s="487">
        <v>0.10473509727478027</v>
      </c>
      <c r="F362" s="486">
        <v>8.0735310680744216E-2</v>
      </c>
      <c r="G362" s="487">
        <v>9.5693691101074216E-2</v>
      </c>
      <c r="H362" s="487">
        <v>0.11047366943359375</v>
      </c>
      <c r="I362" s="487">
        <v>9.7449122314453129E-2</v>
      </c>
      <c r="J362" s="487">
        <v>5.3605369491577147E-2</v>
      </c>
      <c r="K362" s="487">
        <v>8.7108748550415047E-2</v>
      </c>
      <c r="L362" s="487">
        <v>3.184963088989258E-2</v>
      </c>
      <c r="M362" s="481">
        <v>0.11790515731200796</v>
      </c>
      <c r="N362" s="481">
        <v>0.11790515731200796</v>
      </c>
      <c r="O362" s="486">
        <v>0.11790515731200796</v>
      </c>
      <c r="P362" s="486">
        <v>0.16285574252998017</v>
      </c>
      <c r="Q362" s="488">
        <f t="shared" si="56"/>
        <v>0.14038044992099408</v>
      </c>
      <c r="R362" s="487">
        <f t="shared" si="57"/>
        <v>0.16285574252998017</v>
      </c>
      <c r="S362" s="489">
        <v>0.17785036621093753</v>
      </c>
      <c r="T362" s="487">
        <f t="shared" si="65"/>
        <v>0.18153482512502817</v>
      </c>
      <c r="U362" s="487">
        <v>0</v>
      </c>
      <c r="V362" s="489">
        <f t="shared" si="58"/>
        <v>0.14657016827698216</v>
      </c>
      <c r="W362" s="489">
        <f t="shared" si="59"/>
        <v>0.13028459402398415</v>
      </c>
      <c r="X362" s="489">
        <f t="shared" si="60"/>
        <v>0.11399901977098612</v>
      </c>
      <c r="Y362" s="489">
        <f t="shared" si="61"/>
        <v>0.17099852965647919</v>
      </c>
      <c r="Z362" s="489">
        <f t="shared" si="62"/>
        <v>0.21714099003997356</v>
      </c>
      <c r="AA362" s="487">
        <v>0.52058032869037829</v>
      </c>
      <c r="AB362" s="485">
        <v>0.25049414062499997</v>
      </c>
      <c r="AC362" s="485">
        <v>0.25049414062499997</v>
      </c>
      <c r="AD362" s="489">
        <f t="shared" si="63"/>
        <v>0.19452383804321291</v>
      </c>
      <c r="AE362" s="489">
        <f t="shared" si="64"/>
        <v>0.13445732153404205</v>
      </c>
    </row>
    <row r="363" spans="1:31" x14ac:dyDescent="0.2">
      <c r="A363" s="485">
        <v>0.16357652028401692</v>
      </c>
      <c r="B363" s="485">
        <f t="shared" si="55"/>
        <v>0.15634013140122727</v>
      </c>
      <c r="C363" s="486">
        <v>0.18056677704672736</v>
      </c>
      <c r="D363" s="486">
        <v>0.13211348575572718</v>
      </c>
      <c r="E363" s="487">
        <v>0.10419644355773926</v>
      </c>
      <c r="F363" s="486">
        <v>8.030478357773968E-2</v>
      </c>
      <c r="G363" s="487">
        <v>9.5201534805297847E-2</v>
      </c>
      <c r="H363" s="487">
        <v>0.10990550247192384</v>
      </c>
      <c r="I363" s="487">
        <v>9.694793739318848E-2</v>
      </c>
      <c r="J363" s="487">
        <v>5.3329678192138671E-2</v>
      </c>
      <c r="K363" s="487">
        <v>8.666074371337891E-2</v>
      </c>
      <c r="L363" s="487">
        <v>3.1685827941894534E-2</v>
      </c>
      <c r="M363" s="481">
        <v>0.11727247893100301</v>
      </c>
      <c r="N363" s="481">
        <v>0.11727247893100301</v>
      </c>
      <c r="O363" s="486">
        <v>0.11727247893100301</v>
      </c>
      <c r="P363" s="486">
        <v>0.16198185957294747</v>
      </c>
      <c r="Q363" s="488">
        <f t="shared" si="56"/>
        <v>0.13962716925197524</v>
      </c>
      <c r="R363" s="487">
        <f t="shared" si="57"/>
        <v>0.16198185957294747</v>
      </c>
      <c r="S363" s="489">
        <v>0.17693568115234379</v>
      </c>
      <c r="T363" s="487">
        <f t="shared" si="65"/>
        <v>0.18056677704672736</v>
      </c>
      <c r="U363" s="487">
        <v>0</v>
      </c>
      <c r="V363" s="489">
        <f t="shared" si="58"/>
        <v>0.14578367361565273</v>
      </c>
      <c r="W363" s="489">
        <f t="shared" si="59"/>
        <v>0.12958548765835798</v>
      </c>
      <c r="X363" s="489">
        <f t="shared" si="60"/>
        <v>0.11338730170106322</v>
      </c>
      <c r="Y363" s="489">
        <f t="shared" si="61"/>
        <v>0.17008095255159483</v>
      </c>
      <c r="Z363" s="489">
        <f t="shared" si="62"/>
        <v>0.21597581276392996</v>
      </c>
      <c r="AA363" s="487">
        <v>0.5179029990748355</v>
      </c>
      <c r="AB363" s="485">
        <v>0.2498648681640625</v>
      </c>
      <c r="AC363" s="485">
        <v>0.2498648681640625</v>
      </c>
      <c r="AD363" s="489">
        <f t="shared" si="63"/>
        <v>0.19352340126037601</v>
      </c>
      <c r="AE363" s="489">
        <f t="shared" si="64"/>
        <v>0.1337658070567547</v>
      </c>
    </row>
    <row r="364" spans="1:31" x14ac:dyDescent="0.2">
      <c r="A364" s="485">
        <v>0.16273523966471354</v>
      </c>
      <c r="B364" s="485">
        <f t="shared" si="55"/>
        <v>0.15550646021085432</v>
      </c>
      <c r="C364" s="486">
        <v>0.17960391921481197</v>
      </c>
      <c r="D364" s="486">
        <v>0.13140900120689666</v>
      </c>
      <c r="E364" s="487">
        <v>0.10366055763244629</v>
      </c>
      <c r="F364" s="486">
        <v>7.9876564770976113E-2</v>
      </c>
      <c r="G364" s="487">
        <v>9.4711909484863285E-2</v>
      </c>
      <c r="H364" s="487">
        <v>0.10934025871276855</v>
      </c>
      <c r="I364" s="487">
        <v>9.6449335250854487E-2</v>
      </c>
      <c r="J364" s="487">
        <v>5.3055404090881345E-2</v>
      </c>
      <c r="K364" s="487">
        <v>8.621504783630371E-2</v>
      </c>
      <c r="L364" s="487">
        <v>3.1522868652343744E-2</v>
      </c>
      <c r="M364" s="481">
        <v>0.11664321394995983</v>
      </c>
      <c r="N364" s="481">
        <v>0.11664321394995983</v>
      </c>
      <c r="O364" s="486">
        <v>0.11664321394995983</v>
      </c>
      <c r="P364" s="486">
        <v>0.16111269135272518</v>
      </c>
      <c r="Q364" s="488">
        <f t="shared" si="56"/>
        <v>0.13887795265134251</v>
      </c>
      <c r="R364" s="487">
        <f t="shared" si="57"/>
        <v>0.16111269135272518</v>
      </c>
      <c r="S364" s="489">
        <v>0.17602569580078126</v>
      </c>
      <c r="T364" s="487">
        <f t="shared" si="65"/>
        <v>0.17960391921481197</v>
      </c>
      <c r="U364" s="487">
        <v>0</v>
      </c>
      <c r="V364" s="489">
        <f t="shared" si="58"/>
        <v>0.14500142221745266</v>
      </c>
      <c r="W364" s="489">
        <f t="shared" si="59"/>
        <v>0.12889015308218016</v>
      </c>
      <c r="X364" s="489">
        <f t="shared" si="60"/>
        <v>0.11277888394690762</v>
      </c>
      <c r="Y364" s="489">
        <f t="shared" si="61"/>
        <v>0.16916832592036143</v>
      </c>
      <c r="Z364" s="489">
        <f t="shared" si="62"/>
        <v>0.21481692180363357</v>
      </c>
      <c r="AA364" s="487">
        <v>0.51523943128083882</v>
      </c>
      <c r="AB364" s="485">
        <v>0.24923890686035155</v>
      </c>
      <c r="AC364" s="485">
        <v>0.24923890686035155</v>
      </c>
      <c r="AD364" s="489">
        <f t="shared" si="63"/>
        <v>0.1925281047821045</v>
      </c>
      <c r="AE364" s="489">
        <f t="shared" si="64"/>
        <v>0.13307784562258371</v>
      </c>
    </row>
    <row r="365" spans="1:31" x14ac:dyDescent="0.2">
      <c r="A365" s="485">
        <v>0.16189829508463541</v>
      </c>
      <c r="B365" s="485">
        <f t="shared" si="55"/>
        <v>0.15467721034176288</v>
      </c>
      <c r="C365" s="486">
        <v>0.17864616783718273</v>
      </c>
      <c r="D365" s="486">
        <v>0.13070825284634302</v>
      </c>
      <c r="E365" s="487">
        <v>0.10312743209838868</v>
      </c>
      <c r="F365" s="486">
        <v>7.9450616994980211E-2</v>
      </c>
      <c r="G365" s="487">
        <v>9.4224807739257815E-2</v>
      </c>
      <c r="H365" s="487">
        <v>0.10877792335510253</v>
      </c>
      <c r="I365" s="487">
        <v>9.5953293685913085E-2</v>
      </c>
      <c r="J365" s="487">
        <v>5.2782539787292478E-2</v>
      </c>
      <c r="K365" s="487">
        <v>8.5771646118164055E-2</v>
      </c>
      <c r="L365" s="487">
        <v>3.1360745620727541E-2</v>
      </c>
      <c r="M365" s="481">
        <v>0.11601730714961707</v>
      </c>
      <c r="N365" s="481">
        <v>0.11601730714961707</v>
      </c>
      <c r="O365" s="486">
        <v>0.11601730714961707</v>
      </c>
      <c r="P365" s="486">
        <v>0.16024816159806282</v>
      </c>
      <c r="Q365" s="488">
        <f t="shared" si="56"/>
        <v>0.13813273437383994</v>
      </c>
      <c r="R365" s="487">
        <f t="shared" si="57"/>
        <v>0.16024816159806282</v>
      </c>
      <c r="S365" s="489">
        <v>0.17512039794921874</v>
      </c>
      <c r="T365" s="487">
        <f t="shared" si="65"/>
        <v>0.17864616783718273</v>
      </c>
      <c r="U365" s="487">
        <v>0</v>
      </c>
      <c r="V365" s="489">
        <f t="shared" si="58"/>
        <v>0.14422334543825654</v>
      </c>
      <c r="W365" s="489">
        <f t="shared" si="59"/>
        <v>0.12819852927845027</v>
      </c>
      <c r="X365" s="489">
        <f t="shared" si="60"/>
        <v>0.11217371311864396</v>
      </c>
      <c r="Y365" s="489">
        <f t="shared" si="61"/>
        <v>0.16826056967796596</v>
      </c>
      <c r="Z365" s="489">
        <f t="shared" si="62"/>
        <v>0.21366421546408376</v>
      </c>
      <c r="AA365" s="487">
        <v>0.51258957069798528</v>
      </c>
      <c r="AB365" s="485">
        <v>0.24861622619628906</v>
      </c>
      <c r="AC365" s="485">
        <v>0.24861622619628906</v>
      </c>
      <c r="AD365" s="489">
        <f t="shared" si="63"/>
        <v>0.191537935256958</v>
      </c>
      <c r="AE365" s="489">
        <f t="shared" si="64"/>
        <v>0.13239342800284573</v>
      </c>
    </row>
    <row r="366" spans="1:31" x14ac:dyDescent="0.2">
      <c r="A366" s="485">
        <v>0.1610656483968099</v>
      </c>
      <c r="B366" s="485">
        <f t="shared" si="55"/>
        <v>0.15385240654434093</v>
      </c>
      <c r="C366" s="486">
        <v>0.17769355149957605</v>
      </c>
      <c r="D366" s="486">
        <v>0.13001126158910581</v>
      </c>
      <c r="E366" s="487">
        <v>0.10259704475402831</v>
      </c>
      <c r="F366" s="486">
        <v>7.9026952962895677E-2</v>
      </c>
      <c r="G366" s="487">
        <v>9.3740207366943357E-2</v>
      </c>
      <c r="H366" s="487">
        <v>0.10821847419738768</v>
      </c>
      <c r="I366" s="487">
        <v>9.5459805297851558E-2</v>
      </c>
      <c r="J366" s="487">
        <v>5.2511077880859375E-2</v>
      </c>
      <c r="K366" s="487">
        <v>8.5330523757934568E-2</v>
      </c>
      <c r="L366" s="487">
        <v>3.1199455146789547E-2</v>
      </c>
      <c r="M366" s="481">
        <v>0.11539477721548703</v>
      </c>
      <c r="N366" s="481">
        <v>0.11539477721548703</v>
      </c>
      <c r="O366" s="486">
        <v>0.11539477721548703</v>
      </c>
      <c r="P366" s="486">
        <v>0.15938829611820426</v>
      </c>
      <c r="Q366" s="488">
        <f t="shared" si="56"/>
        <v>0.13739153666684564</v>
      </c>
      <c r="R366" s="487">
        <f t="shared" si="57"/>
        <v>0.15938829611820426</v>
      </c>
      <c r="S366" s="489">
        <v>0.1742197509765625</v>
      </c>
      <c r="T366" s="487">
        <f t="shared" si="65"/>
        <v>0.17769355149957605</v>
      </c>
      <c r="U366" s="487">
        <v>0</v>
      </c>
      <c r="V366" s="489">
        <f t="shared" si="58"/>
        <v>0.14344946650638385</v>
      </c>
      <c r="W366" s="489">
        <f t="shared" si="59"/>
        <v>0.12751063689456341</v>
      </c>
      <c r="X366" s="489">
        <f t="shared" si="60"/>
        <v>0.11157180728274298</v>
      </c>
      <c r="Y366" s="489">
        <f t="shared" si="61"/>
        <v>0.16735771092411447</v>
      </c>
      <c r="Z366" s="489">
        <f t="shared" si="62"/>
        <v>0.2125177281576057</v>
      </c>
      <c r="AA366" s="487">
        <v>0.50995330810546879</v>
      </c>
      <c r="AB366" s="485">
        <v>0.24799681091308592</v>
      </c>
      <c r="AC366" s="485">
        <v>0.24799681091308592</v>
      </c>
      <c r="AD366" s="489">
        <f t="shared" si="63"/>
        <v>0.19055285263061525</v>
      </c>
      <c r="AE366" s="489">
        <f t="shared" si="64"/>
        <v>0.13171252651149049</v>
      </c>
    </row>
    <row r="367" spans="1:31" x14ac:dyDescent="0.2">
      <c r="A367" s="485">
        <v>0.16023728688557942</v>
      </c>
      <c r="B367" s="485">
        <f t="shared" si="55"/>
        <v>0.15301857603706773</v>
      </c>
      <c r="C367" s="486">
        <v>0.1767305096628313</v>
      </c>
      <c r="D367" s="486">
        <v>0.12930664241130416</v>
      </c>
      <c r="E367" s="487">
        <v>0.10206938819885254</v>
      </c>
      <c r="F367" s="486">
        <v>7.8598652322318358E-2</v>
      </c>
      <c r="G367" s="487">
        <v>9.325810096740722E-2</v>
      </c>
      <c r="H367" s="487">
        <v>0.10766190383911133</v>
      </c>
      <c r="I367" s="487">
        <v>9.4968855285644527E-2</v>
      </c>
      <c r="J367" s="487">
        <v>5.2241010971069334E-2</v>
      </c>
      <c r="K367" s="487">
        <v>8.4891665954589843E-2</v>
      </c>
      <c r="L367" s="487">
        <v>3.1038995380401609E-2</v>
      </c>
      <c r="M367" s="481">
        <v>0.1147654555297799</v>
      </c>
      <c r="N367" s="481">
        <v>0.1147654555297799</v>
      </c>
      <c r="O367" s="486">
        <v>0.1147654555297799</v>
      </c>
      <c r="P367" s="486">
        <v>0.15851904957502846</v>
      </c>
      <c r="Q367" s="488">
        <f t="shared" si="56"/>
        <v>0.1366422525524042</v>
      </c>
      <c r="R367" s="487">
        <f t="shared" si="57"/>
        <v>0.15851904957502846</v>
      </c>
      <c r="S367" s="489">
        <v>0.17332373046875002</v>
      </c>
      <c r="T367" s="487">
        <f t="shared" si="65"/>
        <v>0.1767305096628313</v>
      </c>
      <c r="U367" s="487">
        <v>0</v>
      </c>
      <c r="V367" s="489">
        <f t="shared" si="58"/>
        <v>0.14266714461752561</v>
      </c>
      <c r="W367" s="489">
        <f t="shared" si="59"/>
        <v>0.12681523966002278</v>
      </c>
      <c r="X367" s="489">
        <f t="shared" si="60"/>
        <v>0.11096333470251991</v>
      </c>
      <c r="Y367" s="489">
        <f t="shared" si="61"/>
        <v>0.16644500205377988</v>
      </c>
      <c r="Z367" s="489">
        <f t="shared" si="62"/>
        <v>0.21135873276670464</v>
      </c>
      <c r="AA367" s="487">
        <v>0.50733058889288651</v>
      </c>
      <c r="AB367" s="485">
        <v>0.24738061523437499</v>
      </c>
      <c r="AC367" s="485">
        <v>0.24738061523437499</v>
      </c>
      <c r="AD367" s="489">
        <f t="shared" si="63"/>
        <v>0.18957283020019533</v>
      </c>
      <c r="AE367" s="489">
        <f t="shared" si="64"/>
        <v>0.13103512269115117</v>
      </c>
    </row>
    <row r="368" spans="1:31" x14ac:dyDescent="0.2">
      <c r="A368" s="485">
        <v>0.1594131851196289</v>
      </c>
      <c r="B368" s="485">
        <f t="shared" si="55"/>
        <v>0.15221592292848435</v>
      </c>
      <c r="C368" s="486">
        <v>0.1758034765101503</v>
      </c>
      <c r="D368" s="486">
        <v>0.12862836934681837</v>
      </c>
      <c r="E368" s="487">
        <v>0.10154444763183594</v>
      </c>
      <c r="F368" s="486">
        <v>7.8186366087203391E-2</v>
      </c>
      <c r="G368" s="487">
        <v>9.2778473739624029E-2</v>
      </c>
      <c r="H368" s="487">
        <v>0.10710819747924805</v>
      </c>
      <c r="I368" s="487">
        <v>9.4480428848266601E-2</v>
      </c>
      <c r="J368" s="487">
        <v>5.1972335357666009E-2</v>
      </c>
      <c r="K368" s="487">
        <v>8.4455065307617191E-2</v>
      </c>
      <c r="L368" s="487">
        <v>3.0879360771179198E-2</v>
      </c>
      <c r="M368" s="481">
        <v>0.11415968478405769</v>
      </c>
      <c r="N368" s="481">
        <v>0.11415968478405769</v>
      </c>
      <c r="O368" s="486">
        <v>0.11415968478405769</v>
      </c>
      <c r="P368" s="486">
        <v>0.15768233261669837</v>
      </c>
      <c r="Q368" s="488">
        <f t="shared" si="56"/>
        <v>0.13592100870037804</v>
      </c>
      <c r="R368" s="487">
        <f t="shared" si="57"/>
        <v>0.15768233261669837</v>
      </c>
      <c r="S368" s="489">
        <v>0.17243232421875002</v>
      </c>
      <c r="T368" s="487">
        <f t="shared" si="65"/>
        <v>0.1758034765101503</v>
      </c>
      <c r="U368" s="487">
        <v>0</v>
      </c>
      <c r="V368" s="489">
        <f t="shared" si="58"/>
        <v>0.14191409935502852</v>
      </c>
      <c r="W368" s="489">
        <f t="shared" si="59"/>
        <v>0.12614586609335871</v>
      </c>
      <c r="X368" s="489">
        <f t="shared" si="60"/>
        <v>0.11037763283168885</v>
      </c>
      <c r="Y368" s="489">
        <f t="shared" si="61"/>
        <v>0.16556644924753328</v>
      </c>
      <c r="Z368" s="489">
        <f t="shared" si="62"/>
        <v>0.21024311015559782</v>
      </c>
      <c r="AA368" s="487">
        <v>0.50472135844983557</v>
      </c>
      <c r="AB368" s="485">
        <v>0.24676763916015626</v>
      </c>
      <c r="AC368" s="485">
        <v>0.24676763916015626</v>
      </c>
      <c r="AD368" s="489">
        <f t="shared" si="63"/>
        <v>0.18859785461425782</v>
      </c>
      <c r="AE368" s="489">
        <f t="shared" si="64"/>
        <v>0.13036120731314427</v>
      </c>
    </row>
    <row r="369" spans="1:31" x14ac:dyDescent="0.2">
      <c r="A369" s="485">
        <v>0.1585933176676432</v>
      </c>
      <c r="B369" s="485">
        <f t="shared" si="55"/>
        <v>0.15141752663892069</v>
      </c>
      <c r="C369" s="486">
        <v>0.17488135981803501</v>
      </c>
      <c r="D369" s="486">
        <v>0.12795369345980637</v>
      </c>
      <c r="E369" s="487">
        <v>0.10102220085144042</v>
      </c>
      <c r="F369" s="486">
        <v>7.7776266385559054E-2</v>
      </c>
      <c r="G369" s="487">
        <v>9.2301310882568363E-2</v>
      </c>
      <c r="H369" s="487">
        <v>0.10655734031677246</v>
      </c>
      <c r="I369" s="487">
        <v>9.3994511184692375E-2</v>
      </c>
      <c r="J369" s="487">
        <v>5.1705039939880369E-2</v>
      </c>
      <c r="K369" s="487">
        <v>8.4020714416503897E-2</v>
      </c>
      <c r="L369" s="487">
        <v>3.0720547618865966E-2</v>
      </c>
      <c r="M369" s="481">
        <v>0.1135571468381123</v>
      </c>
      <c r="N369" s="481">
        <v>0.1135571468381123</v>
      </c>
      <c r="O369" s="486">
        <v>0.1135571468381123</v>
      </c>
      <c r="P369" s="486">
        <v>0.15685008094233144</v>
      </c>
      <c r="Q369" s="488">
        <f t="shared" si="56"/>
        <v>0.13520361389022187</v>
      </c>
      <c r="R369" s="487">
        <f t="shared" si="57"/>
        <v>0.15685008094233144</v>
      </c>
      <c r="S369" s="489">
        <v>0.1715455078125</v>
      </c>
      <c r="T369" s="487">
        <f t="shared" si="65"/>
        <v>0.17488135981803501</v>
      </c>
      <c r="U369" s="487">
        <v>0</v>
      </c>
      <c r="V369" s="489">
        <f t="shared" si="58"/>
        <v>0.14116507284809829</v>
      </c>
      <c r="W369" s="489">
        <f t="shared" si="59"/>
        <v>0.12548006475386517</v>
      </c>
      <c r="X369" s="489">
        <f t="shared" si="60"/>
        <v>0.109795056659632</v>
      </c>
      <c r="Y369" s="489">
        <f t="shared" si="61"/>
        <v>0.164692584989448</v>
      </c>
      <c r="Z369" s="489">
        <f t="shared" si="62"/>
        <v>0.20913344125644193</v>
      </c>
      <c r="AA369" s="487">
        <v>0.50212556216591286</v>
      </c>
      <c r="AB369" s="485">
        <v>0.24615783691406251</v>
      </c>
      <c r="AC369" s="485">
        <v>0.24615783691406251</v>
      </c>
      <c r="AD369" s="489">
        <f t="shared" si="63"/>
        <v>0.18762789916992187</v>
      </c>
      <c r="AE369" s="489">
        <f t="shared" si="64"/>
        <v>0.12969076192010304</v>
      </c>
    </row>
    <row r="370" spans="1:31" x14ac:dyDescent="0.2">
      <c r="A370" s="485">
        <v>0.15777767181396482</v>
      </c>
      <c r="B370" s="485">
        <f t="shared" si="55"/>
        <v>0.15061008131495646</v>
      </c>
      <c r="C370" s="486">
        <v>0.17394879184279449</v>
      </c>
      <c r="D370" s="486">
        <v>0.12727137078711842</v>
      </c>
      <c r="E370" s="487">
        <v>0.10050264045715332</v>
      </c>
      <c r="F370" s="486">
        <v>7.7361518608320745E-2</v>
      </c>
      <c r="G370" s="487">
        <v>9.1826604995727534E-2</v>
      </c>
      <c r="H370" s="487">
        <v>0.10600931755065918</v>
      </c>
      <c r="I370" s="487">
        <v>9.3511094894409175E-2</v>
      </c>
      <c r="J370" s="487">
        <v>5.1439121017456055E-2</v>
      </c>
      <c r="K370" s="487">
        <v>8.358859848022461E-2</v>
      </c>
      <c r="L370" s="487">
        <v>3.0562552223205561E-2</v>
      </c>
      <c r="M370" s="481">
        <v>0.11294779985574954</v>
      </c>
      <c r="N370" s="481">
        <v>0.11294779985574954</v>
      </c>
      <c r="O370" s="486">
        <v>0.11294779985574954</v>
      </c>
      <c r="P370" s="486">
        <v>0.15600842433007248</v>
      </c>
      <c r="Q370" s="488">
        <f t="shared" si="56"/>
        <v>0.134478112092911</v>
      </c>
      <c r="R370" s="487">
        <f t="shared" si="57"/>
        <v>0.15600842433007248</v>
      </c>
      <c r="S370" s="489">
        <v>0.17066324462890625</v>
      </c>
      <c r="T370" s="487">
        <f t="shared" si="65"/>
        <v>0.17394879184279449</v>
      </c>
      <c r="U370" s="487">
        <v>0</v>
      </c>
      <c r="V370" s="489">
        <f t="shared" si="58"/>
        <v>0.14040758189706523</v>
      </c>
      <c r="W370" s="489">
        <f t="shared" si="59"/>
        <v>0.12480673946405799</v>
      </c>
      <c r="X370" s="489">
        <f t="shared" si="60"/>
        <v>0.10920589703105073</v>
      </c>
      <c r="Y370" s="489">
        <f t="shared" si="61"/>
        <v>0.1638088455465761</v>
      </c>
      <c r="Z370" s="489">
        <f t="shared" si="62"/>
        <v>0.20801123244009662</v>
      </c>
      <c r="AA370" s="487">
        <v>0.49954314543071549</v>
      </c>
      <c r="AB370" s="485">
        <v>0.24555119323730468</v>
      </c>
      <c r="AC370" s="485">
        <v>0.24555119323730468</v>
      </c>
      <c r="AD370" s="489">
        <f t="shared" si="63"/>
        <v>0.1866629238128662</v>
      </c>
      <c r="AE370" s="489">
        <f t="shared" si="64"/>
        <v>0.12902375882597716</v>
      </c>
    </row>
    <row r="371" spans="1:31" x14ac:dyDescent="0.2">
      <c r="A371" s="485">
        <v>0.15696622212727862</v>
      </c>
      <c r="B371" s="485">
        <f t="shared" si="55"/>
        <v>0.14980696515631786</v>
      </c>
      <c r="C371" s="486">
        <v>0.1730212238852919</v>
      </c>
      <c r="D371" s="486">
        <v>0.12659270642734383</v>
      </c>
      <c r="E371" s="487">
        <v>9.998575164794922E-2</v>
      </c>
      <c r="F371" s="486">
        <v>7.6948994525545475E-2</v>
      </c>
      <c r="G371" s="487">
        <v>9.1354341278076165E-2</v>
      </c>
      <c r="H371" s="487">
        <v>0.10546410697937011</v>
      </c>
      <c r="I371" s="487">
        <v>9.3030165176391594E-2</v>
      </c>
      <c r="J371" s="487">
        <v>5.1174567489624019E-2</v>
      </c>
      <c r="K371" s="487">
        <v>8.3158702697753897E-2</v>
      </c>
      <c r="L371" s="487">
        <v>3.0405369033813474E-2</v>
      </c>
      <c r="M371" s="481">
        <v>0.11234174039676163</v>
      </c>
      <c r="N371" s="481">
        <v>0.11234174039676163</v>
      </c>
      <c r="O371" s="486">
        <v>0.11234174039676163</v>
      </c>
      <c r="P371" s="486">
        <v>0.15517130858839537</v>
      </c>
      <c r="Q371" s="488">
        <f t="shared" si="56"/>
        <v>0.13375652449257849</v>
      </c>
      <c r="R371" s="487">
        <f t="shared" si="57"/>
        <v>0.15517130858839537</v>
      </c>
      <c r="S371" s="489">
        <v>0.1697855224609375</v>
      </c>
      <c r="T371" s="487">
        <f t="shared" si="65"/>
        <v>0.1730212238852919</v>
      </c>
      <c r="U371" s="487">
        <v>0</v>
      </c>
      <c r="V371" s="489">
        <f t="shared" si="58"/>
        <v>0.13965417772955582</v>
      </c>
      <c r="W371" s="489">
        <f t="shared" si="59"/>
        <v>0.12413704687071631</v>
      </c>
      <c r="X371" s="489">
        <f t="shared" si="60"/>
        <v>0.10861991601187675</v>
      </c>
      <c r="Y371" s="489">
        <f t="shared" si="61"/>
        <v>0.16292987401781514</v>
      </c>
      <c r="Z371" s="489">
        <f t="shared" si="62"/>
        <v>0.20689507811786048</v>
      </c>
      <c r="AA371" s="487">
        <v>0.49697399902343747</v>
      </c>
      <c r="AB371" s="485">
        <v>0.24494767761230468</v>
      </c>
      <c r="AC371" s="485">
        <v>0.24494767761230468</v>
      </c>
      <c r="AD371" s="489">
        <f t="shared" si="63"/>
        <v>0.18570291519165039</v>
      </c>
      <c r="AE371" s="489">
        <f t="shared" si="64"/>
        <v>0.12836018880208327</v>
      </c>
    </row>
    <row r="372" spans="1:31" x14ac:dyDescent="0.2">
      <c r="A372" s="485">
        <v>0.15615894317626952</v>
      </c>
      <c r="B372" s="485">
        <f t="shared" si="55"/>
        <v>0.14900810827232461</v>
      </c>
      <c r="C372" s="486">
        <v>0.17209857522450719</v>
      </c>
      <c r="D372" s="486">
        <v>0.12591764132014202</v>
      </c>
      <c r="E372" s="487">
        <v>9.9471527023315423E-2</v>
      </c>
      <c r="F372" s="486">
        <v>7.6538658237583504E-2</v>
      </c>
      <c r="G372" s="487">
        <v>9.0884504928588863E-2</v>
      </c>
      <c r="H372" s="487">
        <v>0.10492170120239258</v>
      </c>
      <c r="I372" s="487">
        <v>9.2551707229614255E-2</v>
      </c>
      <c r="J372" s="487">
        <v>5.0911375656127932E-2</v>
      </c>
      <c r="K372" s="487">
        <v>8.2731019668579112E-2</v>
      </c>
      <c r="L372" s="487">
        <v>3.0248994350433347E-2</v>
      </c>
      <c r="M372" s="481">
        <v>0.11173891527821818</v>
      </c>
      <c r="N372" s="481">
        <v>0.11173891527821818</v>
      </c>
      <c r="O372" s="486">
        <v>0.11173891527821818</v>
      </c>
      <c r="P372" s="486">
        <v>0.15433866025871859</v>
      </c>
      <c r="Q372" s="488">
        <f t="shared" si="56"/>
        <v>0.13303878776846839</v>
      </c>
      <c r="R372" s="487">
        <f t="shared" si="57"/>
        <v>0.15433866025871859</v>
      </c>
      <c r="S372" s="489">
        <v>0.16891231689453126</v>
      </c>
      <c r="T372" s="487">
        <f t="shared" si="65"/>
        <v>0.17209857522450719</v>
      </c>
      <c r="U372" s="487">
        <v>0</v>
      </c>
      <c r="V372" s="489">
        <f t="shared" si="58"/>
        <v>0.13890479423284674</v>
      </c>
      <c r="W372" s="489">
        <f t="shared" si="59"/>
        <v>0.12347092820697488</v>
      </c>
      <c r="X372" s="489">
        <f t="shared" si="60"/>
        <v>0.10803706218110301</v>
      </c>
      <c r="Y372" s="489">
        <f t="shared" si="61"/>
        <v>0.16205559327165453</v>
      </c>
      <c r="Z372" s="489">
        <f t="shared" si="62"/>
        <v>0.20578488034495812</v>
      </c>
      <c r="AA372" s="487">
        <v>0.49441806833367596</v>
      </c>
      <c r="AB372" s="485">
        <v>0.24434725952148437</v>
      </c>
      <c r="AC372" s="485">
        <v>0.24434725952148437</v>
      </c>
      <c r="AD372" s="489">
        <f t="shared" si="63"/>
        <v>0.18474784660339358</v>
      </c>
      <c r="AE372" s="489">
        <f t="shared" si="64"/>
        <v>0.12770003339105451</v>
      </c>
    </row>
    <row r="373" spans="1:31" x14ac:dyDescent="0.2">
      <c r="A373" s="485">
        <v>0.15535580952962239</v>
      </c>
      <c r="B373" s="485">
        <f t="shared" si="55"/>
        <v>0.14821353450623376</v>
      </c>
      <c r="C373" s="486">
        <v>0.17118087339847571</v>
      </c>
      <c r="D373" s="486">
        <v>0.12524619561399178</v>
      </c>
      <c r="E373" s="487">
        <v>9.8959944381713863E-2</v>
      </c>
      <c r="F373" s="486">
        <v>7.6130521991626773E-2</v>
      </c>
      <c r="G373" s="487">
        <v>9.0417081146240225E-2</v>
      </c>
      <c r="H373" s="487">
        <v>0.10438208541870116</v>
      </c>
      <c r="I373" s="487">
        <v>9.2075713653564442E-2</v>
      </c>
      <c r="J373" s="487">
        <v>5.0649538116455076E-2</v>
      </c>
      <c r="K373" s="487">
        <v>8.2305534591674806E-2</v>
      </c>
      <c r="L373" s="487">
        <v>3.0093422622680662E-2</v>
      </c>
      <c r="M373" s="481">
        <v>0.11113934249656236</v>
      </c>
      <c r="N373" s="481">
        <v>0.11113934249656236</v>
      </c>
      <c r="O373" s="486">
        <v>0.11113934249656236</v>
      </c>
      <c r="P373" s="486">
        <v>0.15351050419851392</v>
      </c>
      <c r="Q373" s="488">
        <f t="shared" si="56"/>
        <v>0.13232492334753815</v>
      </c>
      <c r="R373" s="487">
        <f t="shared" si="57"/>
        <v>0.15351050419851392</v>
      </c>
      <c r="S373" s="489">
        <v>0.168043603515625</v>
      </c>
      <c r="T373" s="487">
        <f t="shared" si="65"/>
        <v>0.17118087339847571</v>
      </c>
      <c r="U373" s="487">
        <v>0</v>
      </c>
      <c r="V373" s="489">
        <f t="shared" si="58"/>
        <v>0.13815945377866254</v>
      </c>
      <c r="W373" s="489">
        <f t="shared" si="59"/>
        <v>0.12280840335881114</v>
      </c>
      <c r="X373" s="489">
        <f t="shared" si="60"/>
        <v>0.10745735293895974</v>
      </c>
      <c r="Y373" s="489">
        <f t="shared" si="61"/>
        <v>0.16118602940843962</v>
      </c>
      <c r="Z373" s="489">
        <f t="shared" si="62"/>
        <v>0.20468067226468523</v>
      </c>
      <c r="AA373" s="487">
        <v>0.491875244140625</v>
      </c>
      <c r="AB373" s="485">
        <v>0.24374993896484376</v>
      </c>
      <c r="AC373" s="485">
        <v>0.24374993896484376</v>
      </c>
      <c r="AD373" s="489">
        <f t="shared" si="63"/>
        <v>0.18379769134521484</v>
      </c>
      <c r="AE373" s="489">
        <f t="shared" si="64"/>
        <v>0.12704327413552399</v>
      </c>
    </row>
    <row r="374" spans="1:31" x14ac:dyDescent="0.2">
      <c r="A374" s="485">
        <v>0.15455680847167969</v>
      </c>
      <c r="B374" s="485">
        <f t="shared" si="55"/>
        <v>0.1474102648698471</v>
      </c>
      <c r="C374" s="486">
        <v>0.17025312818013766</v>
      </c>
      <c r="D374" s="486">
        <v>0.12456740155955653</v>
      </c>
      <c r="E374" s="487">
        <v>9.8450988922119134E-2</v>
      </c>
      <c r="F374" s="486">
        <v>7.5717919074343512E-2</v>
      </c>
      <c r="G374" s="487">
        <v>8.9952062530517574E-2</v>
      </c>
      <c r="H374" s="487">
        <v>0.10384524482727051</v>
      </c>
      <c r="I374" s="487">
        <v>9.1602169647216791E-2</v>
      </c>
      <c r="J374" s="487">
        <v>5.0389047470092777E-2</v>
      </c>
      <c r="K374" s="487">
        <v>8.1882232666015617E-2</v>
      </c>
      <c r="L374" s="487">
        <v>2.9938652000427245E-2</v>
      </c>
      <c r="M374" s="481">
        <v>0.11053322842401897</v>
      </c>
      <c r="N374" s="481">
        <v>0.11053322842401897</v>
      </c>
      <c r="O374" s="486">
        <v>0.11053322842401897</v>
      </c>
      <c r="P374" s="486">
        <v>0.15267331302221349</v>
      </c>
      <c r="Q374" s="488">
        <f t="shared" si="56"/>
        <v>0.13160327072311623</v>
      </c>
      <c r="R374" s="487">
        <f t="shared" si="57"/>
        <v>0.15267331302221349</v>
      </c>
      <c r="S374" s="489">
        <v>0.16717935791015626</v>
      </c>
      <c r="T374" s="487">
        <f t="shared" si="65"/>
        <v>0.17025312818013766</v>
      </c>
      <c r="U374" s="487">
        <v>0</v>
      </c>
      <c r="V374" s="489">
        <f t="shared" si="58"/>
        <v>0.13740598171999213</v>
      </c>
      <c r="W374" s="489">
        <f t="shared" si="59"/>
        <v>0.12213865041777079</v>
      </c>
      <c r="X374" s="489">
        <f t="shared" si="60"/>
        <v>0.10687131911554944</v>
      </c>
      <c r="Y374" s="489">
        <f t="shared" si="61"/>
        <v>0.16030697867332416</v>
      </c>
      <c r="Z374" s="489">
        <f t="shared" si="62"/>
        <v>0.20356441736295131</v>
      </c>
      <c r="AA374" s="487">
        <v>0.48934552644428453</v>
      </c>
      <c r="AB374" s="485">
        <v>0.24315567016601564</v>
      </c>
      <c r="AC374" s="485">
        <v>0.24315567016601564</v>
      </c>
      <c r="AD374" s="489">
        <f t="shared" si="63"/>
        <v>0.18285242271423341</v>
      </c>
      <c r="AE374" s="489">
        <f t="shared" si="64"/>
        <v>0.12638989257812494</v>
      </c>
    </row>
    <row r="375" spans="1:31" x14ac:dyDescent="0.2">
      <c r="A375" s="485">
        <v>0.15376191457112628</v>
      </c>
      <c r="B375" s="485">
        <f t="shared" si="55"/>
        <v>0.14662418856999238</v>
      </c>
      <c r="C375" s="486">
        <v>0.16934524059743303</v>
      </c>
      <c r="D375" s="486">
        <v>0.1239031365425517</v>
      </c>
      <c r="E375" s="487">
        <v>9.7944653244018548E-2</v>
      </c>
      <c r="F375" s="486">
        <v>7.5314147588611408E-2</v>
      </c>
      <c r="G375" s="487">
        <v>8.9489434280395505E-2</v>
      </c>
      <c r="H375" s="487">
        <v>0.10331116462707519</v>
      </c>
      <c r="I375" s="487">
        <v>9.1131060409545897E-2</v>
      </c>
      <c r="J375" s="487">
        <v>5.0129896316528325E-2</v>
      </c>
      <c r="K375" s="487">
        <v>8.1461113891601558E-2</v>
      </c>
      <c r="L375" s="487">
        <v>2.9784676933288571E-2</v>
      </c>
      <c r="M375" s="481">
        <v>0.10994010777008949</v>
      </c>
      <c r="N375" s="481">
        <v>0.10994010777008949</v>
      </c>
      <c r="O375" s="486">
        <v>0.10994010777008949</v>
      </c>
      <c r="P375" s="486">
        <v>0.15185406892205985</v>
      </c>
      <c r="Q375" s="488">
        <f t="shared" si="56"/>
        <v>0.13089708834607466</v>
      </c>
      <c r="R375" s="487">
        <f t="shared" si="57"/>
        <v>0.15185406892205985</v>
      </c>
      <c r="S375" s="489">
        <v>0.16631955566406251</v>
      </c>
      <c r="T375" s="487">
        <f t="shared" si="65"/>
        <v>0.16934524059743303</v>
      </c>
      <c r="U375" s="487">
        <v>0</v>
      </c>
      <c r="V375" s="489">
        <f t="shared" si="58"/>
        <v>0.13666866202985387</v>
      </c>
      <c r="W375" s="489">
        <f t="shared" si="59"/>
        <v>0.12148325513764789</v>
      </c>
      <c r="X375" s="489">
        <f t="shared" si="60"/>
        <v>0.10629784824544189</v>
      </c>
      <c r="Y375" s="489">
        <f t="shared" si="61"/>
        <v>0.15944677236816285</v>
      </c>
      <c r="Z375" s="489">
        <f t="shared" si="62"/>
        <v>0.20247209189607981</v>
      </c>
      <c r="AA375" s="487">
        <v>0.4868288060238487</v>
      </c>
      <c r="AB375" s="485">
        <v>0.24256443786621093</v>
      </c>
      <c r="AC375" s="485">
        <v>0.24256443786621093</v>
      </c>
      <c r="AD375" s="489">
        <f t="shared" si="63"/>
        <v>0.18191201400756837</v>
      </c>
      <c r="AE375" s="489">
        <f t="shared" si="64"/>
        <v>0.1257398702614905</v>
      </c>
    </row>
    <row r="376" spans="1:31" x14ac:dyDescent="0.2">
      <c r="A376" s="485">
        <v>0.15297111511230468</v>
      </c>
      <c r="B376" s="485">
        <f t="shared" si="55"/>
        <v>0.14584232686419077</v>
      </c>
      <c r="C376" s="486">
        <v>0.1684422207070983</v>
      </c>
      <c r="D376" s="486">
        <v>0.12324243302128325</v>
      </c>
      <c r="E376" s="487">
        <v>9.7440922546386727E-2</v>
      </c>
      <c r="F376" s="486">
        <v>7.4912540947313505E-2</v>
      </c>
      <c r="G376" s="487">
        <v>8.902918899536133E-2</v>
      </c>
      <c r="H376" s="487">
        <v>0.10277983741760253</v>
      </c>
      <c r="I376" s="487">
        <v>9.0662371139526368E-2</v>
      </c>
      <c r="J376" s="487">
        <v>4.9872077255249017E-2</v>
      </c>
      <c r="K376" s="487">
        <v>8.1042156066894536E-2</v>
      </c>
      <c r="L376" s="487">
        <v>2.96314937210083E-2</v>
      </c>
      <c r="M376" s="481">
        <v>0.10935018709592573</v>
      </c>
      <c r="N376" s="481">
        <v>0.10935018709592573</v>
      </c>
      <c r="O376" s="486">
        <v>0.10935018709592573</v>
      </c>
      <c r="P376" s="486">
        <v>0.15103924477343939</v>
      </c>
      <c r="Q376" s="488">
        <f t="shared" si="56"/>
        <v>0.13019471593468257</v>
      </c>
      <c r="R376" s="487">
        <f t="shared" si="57"/>
        <v>0.15103924477343939</v>
      </c>
      <c r="S376" s="489">
        <v>0.16546417236328129</v>
      </c>
      <c r="T376" s="487">
        <f t="shared" si="65"/>
        <v>0.1684422207070983</v>
      </c>
      <c r="U376" s="487">
        <v>0</v>
      </c>
      <c r="V376" s="489">
        <f t="shared" si="58"/>
        <v>0.13593532029609545</v>
      </c>
      <c r="W376" s="489">
        <f t="shared" si="59"/>
        <v>0.12083139581875152</v>
      </c>
      <c r="X376" s="489">
        <f t="shared" si="60"/>
        <v>0.10572747134140756</v>
      </c>
      <c r="Y376" s="489">
        <f t="shared" si="61"/>
        <v>0.15859120701211135</v>
      </c>
      <c r="Z376" s="489">
        <f t="shared" si="62"/>
        <v>0.20138565969791919</v>
      </c>
      <c r="AA376" s="487">
        <v>0.48432502826891449</v>
      </c>
      <c r="AB376" s="485">
        <v>0.24197621154785157</v>
      </c>
      <c r="AC376" s="485">
        <v>0.24197621154785157</v>
      </c>
      <c r="AD376" s="489">
        <f t="shared" si="63"/>
        <v>0.18097643852233891</v>
      </c>
      <c r="AE376" s="489">
        <f t="shared" si="64"/>
        <v>0.12509318872825384</v>
      </c>
    </row>
    <row r="377" spans="1:31" x14ac:dyDescent="0.2">
      <c r="A377" s="485">
        <v>0.15218438466389972</v>
      </c>
      <c r="B377" s="485">
        <f t="shared" si="55"/>
        <v>0.14506461171141743</v>
      </c>
      <c r="C377" s="486">
        <v>0.16754398992439357</v>
      </c>
      <c r="D377" s="486">
        <v>0.12258523349844129</v>
      </c>
      <c r="E377" s="487">
        <v>9.6939782028198238E-2</v>
      </c>
      <c r="F377" s="486">
        <v>7.4513064200883564E-2</v>
      </c>
      <c r="G377" s="487">
        <v>8.8571311874389644E-2</v>
      </c>
      <c r="H377" s="487">
        <v>0.10225124099731445</v>
      </c>
      <c r="I377" s="487">
        <v>9.0196094436645502E-2</v>
      </c>
      <c r="J377" s="487">
        <v>4.9615582885742186E-2</v>
      </c>
      <c r="K377" s="487">
        <v>8.0625351791381833E-2</v>
      </c>
      <c r="L377" s="487">
        <v>2.9479098663330077E-2</v>
      </c>
      <c r="M377" s="481">
        <v>0.10876341463480806</v>
      </c>
      <c r="N377" s="481">
        <v>0.10876341463480806</v>
      </c>
      <c r="O377" s="486">
        <v>0.10876341463480806</v>
      </c>
      <c r="P377" s="486">
        <v>0.1502287690739024</v>
      </c>
      <c r="Q377" s="488">
        <f t="shared" si="56"/>
        <v>0.12949609185435523</v>
      </c>
      <c r="R377" s="487">
        <f t="shared" si="57"/>
        <v>0.1502287690739024</v>
      </c>
      <c r="S377" s="489">
        <v>0.16461318359374999</v>
      </c>
      <c r="T377" s="487">
        <f t="shared" si="65"/>
        <v>0.16754398992439357</v>
      </c>
      <c r="U377" s="487">
        <v>0</v>
      </c>
      <c r="V377" s="489">
        <f t="shared" si="58"/>
        <v>0.13520589216651216</v>
      </c>
      <c r="W377" s="489">
        <f t="shared" si="59"/>
        <v>0.12018301525912192</v>
      </c>
      <c r="X377" s="489">
        <f t="shared" si="60"/>
        <v>0.10516013835173167</v>
      </c>
      <c r="Y377" s="489">
        <f t="shared" si="61"/>
        <v>0.15774020752759751</v>
      </c>
      <c r="Z377" s="489">
        <f t="shared" si="62"/>
        <v>0.20030502543186984</v>
      </c>
      <c r="AA377" s="487">
        <v>0.48183413856907897</v>
      </c>
      <c r="AB377" s="485">
        <v>0.24139097595214845</v>
      </c>
      <c r="AC377" s="485">
        <v>0.24139097595214845</v>
      </c>
      <c r="AD377" s="489">
        <f t="shared" si="63"/>
        <v>0.18004566955566406</v>
      </c>
      <c r="AE377" s="489">
        <f t="shared" si="64"/>
        <v>0.12444982952104805</v>
      </c>
    </row>
    <row r="378" spans="1:31" x14ac:dyDescent="0.2">
      <c r="A378" s="485">
        <v>0.15140169779459633</v>
      </c>
      <c r="B378" s="485">
        <f t="shared" si="55"/>
        <v>0.14429106632391814</v>
      </c>
      <c r="C378" s="486">
        <v>0.16665057505856076</v>
      </c>
      <c r="D378" s="486">
        <v>0.12193155758927553</v>
      </c>
      <c r="E378" s="487">
        <v>9.644121688842773E-2</v>
      </c>
      <c r="F378" s="486">
        <v>7.4115729272391892E-2</v>
      </c>
      <c r="G378" s="487">
        <v>8.8115788116455082E-2</v>
      </c>
      <c r="H378" s="487">
        <v>0.10172536056518555</v>
      </c>
      <c r="I378" s="487">
        <v>8.9732215499877935E-2</v>
      </c>
      <c r="J378" s="487">
        <v>4.9360409507751467E-2</v>
      </c>
      <c r="K378" s="487">
        <v>8.0210693664550775E-2</v>
      </c>
      <c r="L378" s="487">
        <v>2.9327488059997558E-2</v>
      </c>
      <c r="M378" s="481">
        <v>0.10817980790395154</v>
      </c>
      <c r="N378" s="481">
        <v>0.10817980790395154</v>
      </c>
      <c r="O378" s="486">
        <v>0.10817980790395154</v>
      </c>
      <c r="P378" s="486">
        <v>0.14942266601899004</v>
      </c>
      <c r="Q378" s="488">
        <f t="shared" si="56"/>
        <v>0.12880123696147078</v>
      </c>
      <c r="R378" s="487">
        <f t="shared" si="57"/>
        <v>0.14942266601899004</v>
      </c>
      <c r="S378" s="489">
        <v>0.16376657714843751</v>
      </c>
      <c r="T378" s="487">
        <f t="shared" si="65"/>
        <v>0.16665057505856076</v>
      </c>
      <c r="U378" s="487">
        <v>0</v>
      </c>
      <c r="V378" s="489">
        <f t="shared" si="58"/>
        <v>0.13448039941709103</v>
      </c>
      <c r="W378" s="489">
        <f t="shared" si="59"/>
        <v>0.11953813281519204</v>
      </c>
      <c r="X378" s="489">
        <f t="shared" si="60"/>
        <v>0.10459586621329302</v>
      </c>
      <c r="Y378" s="489">
        <f t="shared" si="61"/>
        <v>0.15689379931993955</v>
      </c>
      <c r="Z378" s="489">
        <f t="shared" si="62"/>
        <v>0.1992302213586534</v>
      </c>
      <c r="AA378" s="487">
        <v>0.47935608231393917</v>
      </c>
      <c r="AB378" s="485">
        <v>0.24080870056152343</v>
      </c>
      <c r="AC378" s="485">
        <v>0.24080870056152343</v>
      </c>
      <c r="AD378" s="489">
        <f t="shared" si="63"/>
        <v>0.17911969375610354</v>
      </c>
      <c r="AE378" s="489">
        <f t="shared" si="64"/>
        <v>0.12380978341118981</v>
      </c>
    </row>
    <row r="379" spans="1:31" x14ac:dyDescent="0.2">
      <c r="A379" s="485">
        <v>0.15062304178873695</v>
      </c>
      <c r="B379" s="485">
        <f t="shared" si="55"/>
        <v>0.14350905520215398</v>
      </c>
      <c r="C379" s="486">
        <v>0.16574738259859495</v>
      </c>
      <c r="D379" s="486">
        <v>0.12127072780571301</v>
      </c>
      <c r="E379" s="487">
        <v>9.5945219726562503E-2</v>
      </c>
      <c r="F379" s="486">
        <v>7.3714045882939616E-2</v>
      </c>
      <c r="G379" s="487">
        <v>8.7662610321044915E-2</v>
      </c>
      <c r="H379" s="487">
        <v>0.10120218872070312</v>
      </c>
      <c r="I379" s="487">
        <v>8.9270719528198234E-2</v>
      </c>
      <c r="J379" s="487">
        <v>4.9106549720764156E-2</v>
      </c>
      <c r="K379" s="487">
        <v>7.9798166885375985E-2</v>
      </c>
      <c r="L379" s="487">
        <v>2.9176656360626222E-2</v>
      </c>
      <c r="M379" s="481">
        <v>0.10758983407053918</v>
      </c>
      <c r="N379" s="481">
        <v>0.10758983407053918</v>
      </c>
      <c r="O379" s="486">
        <v>0.10758983407053918</v>
      </c>
      <c r="P379" s="486">
        <v>0.14860776844449822</v>
      </c>
      <c r="Q379" s="488">
        <f t="shared" si="56"/>
        <v>0.12809880125751871</v>
      </c>
      <c r="R379" s="487">
        <f t="shared" si="57"/>
        <v>0.14860776844449822</v>
      </c>
      <c r="S379" s="489">
        <v>0.16292432861328127</v>
      </c>
      <c r="T379" s="487">
        <f t="shared" si="65"/>
        <v>0.16574738259859495</v>
      </c>
      <c r="U379" s="487">
        <v>0</v>
      </c>
      <c r="V379" s="489">
        <f t="shared" si="58"/>
        <v>0.13374699160004841</v>
      </c>
      <c r="W379" s="489">
        <f t="shared" si="59"/>
        <v>0.11888621475559857</v>
      </c>
      <c r="X379" s="489">
        <f t="shared" si="60"/>
        <v>0.10402543791114875</v>
      </c>
      <c r="Y379" s="489">
        <f t="shared" si="61"/>
        <v>0.15603815686672315</v>
      </c>
      <c r="Z379" s="489">
        <f t="shared" si="62"/>
        <v>0.19814369125933096</v>
      </c>
      <c r="AA379" s="487">
        <v>0.47689075028268912</v>
      </c>
      <c r="AB379" s="485">
        <v>0.24022938537597657</v>
      </c>
      <c r="AC379" s="485">
        <v>0.24022938537597657</v>
      </c>
      <c r="AD379" s="489">
        <f t="shared" si="63"/>
        <v>0.17819848442077638</v>
      </c>
      <c r="AE379" s="489">
        <f t="shared" si="64"/>
        <v>0.12317303194131224</v>
      </c>
    </row>
    <row r="380" spans="1:31" x14ac:dyDescent="0.2">
      <c r="A380" s="485">
        <v>0.14984839121500651</v>
      </c>
      <c r="B380" s="485">
        <f t="shared" si="55"/>
        <v>0.14276878691023498</v>
      </c>
      <c r="C380" s="486">
        <v>0.16489240148514908</v>
      </c>
      <c r="D380" s="486">
        <v>0.12064517233532089</v>
      </c>
      <c r="E380" s="487">
        <v>9.545177574157715E-2</v>
      </c>
      <c r="F380" s="486">
        <v>7.3333803878284698E-2</v>
      </c>
      <c r="G380" s="487">
        <v>8.7211763687133792E-2</v>
      </c>
      <c r="H380" s="487">
        <v>0.1006817032623291</v>
      </c>
      <c r="I380" s="487">
        <v>8.8811599121093751E-2</v>
      </c>
      <c r="J380" s="487">
        <v>4.8853992424011228E-2</v>
      </c>
      <c r="K380" s="487">
        <v>7.9387764053344731E-2</v>
      </c>
      <c r="L380" s="487">
        <v>2.9026599864959719E-2</v>
      </c>
      <c r="M380" s="481">
        <v>0.10703137080086765</v>
      </c>
      <c r="N380" s="481">
        <v>0.10703137080086765</v>
      </c>
      <c r="O380" s="486">
        <v>0.10703137080086765</v>
      </c>
      <c r="P380" s="486">
        <v>0.14783639463412793</v>
      </c>
      <c r="Q380" s="488">
        <f t="shared" si="56"/>
        <v>0.12743388271749778</v>
      </c>
      <c r="R380" s="487">
        <f t="shared" si="57"/>
        <v>0.14783639463412793</v>
      </c>
      <c r="S380" s="489">
        <v>0.16208640136718752</v>
      </c>
      <c r="T380" s="487">
        <f t="shared" si="65"/>
        <v>0.16489240148514908</v>
      </c>
      <c r="U380" s="487">
        <v>0</v>
      </c>
      <c r="V380" s="489">
        <f t="shared" si="58"/>
        <v>0.13305275517071513</v>
      </c>
      <c r="W380" s="489">
        <f t="shared" si="59"/>
        <v>0.11826911570730235</v>
      </c>
      <c r="X380" s="489">
        <f t="shared" si="60"/>
        <v>0.10348547624388954</v>
      </c>
      <c r="Y380" s="489">
        <f t="shared" si="61"/>
        <v>0.15522821436583434</v>
      </c>
      <c r="Z380" s="489">
        <f t="shared" si="62"/>
        <v>0.19711519284550388</v>
      </c>
      <c r="AA380" s="487">
        <v>0.47443808786492597</v>
      </c>
      <c r="AB380" s="485">
        <v>0.23965296936035158</v>
      </c>
      <c r="AC380" s="485">
        <v>0.23965296936035158</v>
      </c>
      <c r="AD380" s="489">
        <f t="shared" si="63"/>
        <v>0.17728200149536136</v>
      </c>
      <c r="AE380" s="489">
        <f t="shared" si="64"/>
        <v>0.12253954742536508</v>
      </c>
    </row>
    <row r="381" spans="1:31" x14ac:dyDescent="0.2">
      <c r="A381" s="485">
        <v>0.14907772064208985</v>
      </c>
      <c r="B381" s="485">
        <f t="shared" si="55"/>
        <v>0.14203240155439159</v>
      </c>
      <c r="C381" s="486">
        <v>0.16404190501199592</v>
      </c>
      <c r="D381" s="486">
        <v>0.12002289809678728</v>
      </c>
      <c r="E381" s="487">
        <v>9.496086273193359E-2</v>
      </c>
      <c r="F381" s="486">
        <v>7.2955556360511667E-2</v>
      </c>
      <c r="G381" s="487">
        <v>8.6763233413696295E-2</v>
      </c>
      <c r="H381" s="487">
        <v>0.10016389678955077</v>
      </c>
      <c r="I381" s="487">
        <v>8.8354839477539054E-2</v>
      </c>
      <c r="J381" s="487">
        <v>4.8602733917236324E-2</v>
      </c>
      <c r="K381" s="487">
        <v>7.8979470367431637E-2</v>
      </c>
      <c r="L381" s="487">
        <v>2.88773148727417E-2</v>
      </c>
      <c r="M381" s="481">
        <v>0.10647585520216707</v>
      </c>
      <c r="N381" s="481">
        <v>0.10647585520216707</v>
      </c>
      <c r="O381" s="486">
        <v>0.10647585520216707</v>
      </c>
      <c r="P381" s="486">
        <v>0.14706909227538564</v>
      </c>
      <c r="Q381" s="488">
        <f t="shared" si="56"/>
        <v>0.12677247373877637</v>
      </c>
      <c r="R381" s="487">
        <f t="shared" si="57"/>
        <v>0.14706909227538564</v>
      </c>
      <c r="S381" s="489">
        <v>0.161252783203125</v>
      </c>
      <c r="T381" s="487">
        <f t="shared" si="65"/>
        <v>0.16404190501199592</v>
      </c>
      <c r="U381" s="487">
        <v>0</v>
      </c>
      <c r="V381" s="489">
        <f t="shared" si="58"/>
        <v>0.13236218304784708</v>
      </c>
      <c r="W381" s="489">
        <f t="shared" si="59"/>
        <v>0.11765527382030852</v>
      </c>
      <c r="X381" s="489">
        <f t="shared" si="60"/>
        <v>0.10294836459276994</v>
      </c>
      <c r="Y381" s="489">
        <f t="shared" si="61"/>
        <v>0.15442254688915494</v>
      </c>
      <c r="Z381" s="489">
        <f t="shared" si="62"/>
        <v>0.19609212303384754</v>
      </c>
      <c r="AA381" s="487">
        <v>0.47199804045024674</v>
      </c>
      <c r="AB381" s="485">
        <v>0.23907945251464843</v>
      </c>
      <c r="AC381" s="485">
        <v>0.23907945251464843</v>
      </c>
      <c r="AD381" s="489">
        <f t="shared" si="63"/>
        <v>0.17637023162841797</v>
      </c>
      <c r="AE381" s="489">
        <f t="shared" si="64"/>
        <v>0.12190932063466489</v>
      </c>
    </row>
    <row r="382" spans="1:31" x14ac:dyDescent="0.2">
      <c r="A382" s="485">
        <v>0.14831101735432942</v>
      </c>
      <c r="B382" s="485">
        <f t="shared" si="55"/>
        <v>0.14127500311424945</v>
      </c>
      <c r="C382" s="486">
        <v>0.163167139242958</v>
      </c>
      <c r="D382" s="486">
        <v>0.11938286698554089</v>
      </c>
      <c r="E382" s="487">
        <v>9.4472480697631825E-2</v>
      </c>
      <c r="F382" s="486">
        <v>7.256651538125318E-2</v>
      </c>
      <c r="G382" s="487">
        <v>8.631701210021972E-2</v>
      </c>
      <c r="H382" s="487">
        <v>9.9648754501342765E-2</v>
      </c>
      <c r="I382" s="487">
        <v>8.790042579650878E-2</v>
      </c>
      <c r="J382" s="487">
        <v>4.8352770500183107E-2</v>
      </c>
      <c r="K382" s="487">
        <v>7.8573278427124013E-2</v>
      </c>
      <c r="L382" s="487">
        <v>2.872879768371582E-2</v>
      </c>
      <c r="M382" s="481">
        <v>0.10590450638909388</v>
      </c>
      <c r="N382" s="481">
        <v>0.10590450638909388</v>
      </c>
      <c r="O382" s="486">
        <v>0.10590450638909388</v>
      </c>
      <c r="P382" s="486">
        <v>0.14627992039081386</v>
      </c>
      <c r="Q382" s="488">
        <f t="shared" si="56"/>
        <v>0.12609221338995386</v>
      </c>
      <c r="R382" s="487">
        <f t="shared" si="57"/>
        <v>0.14627992039081386</v>
      </c>
      <c r="S382" s="489">
        <v>0.16042346191406251</v>
      </c>
      <c r="T382" s="487">
        <f t="shared" si="65"/>
        <v>0.163167139242958</v>
      </c>
      <c r="U382" s="487">
        <v>0</v>
      </c>
      <c r="V382" s="489">
        <f t="shared" si="58"/>
        <v>0.13165192835173248</v>
      </c>
      <c r="W382" s="489">
        <f t="shared" si="59"/>
        <v>0.11702393631265109</v>
      </c>
      <c r="X382" s="489">
        <f t="shared" si="60"/>
        <v>0.1023959442735697</v>
      </c>
      <c r="Y382" s="489">
        <f t="shared" si="61"/>
        <v>0.15359391641035458</v>
      </c>
      <c r="Z382" s="489">
        <f t="shared" si="62"/>
        <v>0.1950398938544185</v>
      </c>
      <c r="AA382" s="487">
        <v>0.46957055342824838</v>
      </c>
      <c r="AB382" s="485">
        <v>0.23850881958007814</v>
      </c>
      <c r="AC382" s="485">
        <v>0.23850881958007814</v>
      </c>
      <c r="AD382" s="489">
        <f t="shared" si="63"/>
        <v>0.17546316146850588</v>
      </c>
      <c r="AE382" s="489">
        <f t="shared" si="64"/>
        <v>0.1212823423405283</v>
      </c>
    </row>
    <row r="383" spans="1:31" x14ac:dyDescent="0.2">
      <c r="A383" s="485">
        <v>0.14754825592041013</v>
      </c>
      <c r="B383" s="485">
        <f t="shared" si="55"/>
        <v>0.14052166551013848</v>
      </c>
      <c r="C383" s="486">
        <v>0.16229706358174897</v>
      </c>
      <c r="D383" s="486">
        <v>0.11874626743852797</v>
      </c>
      <c r="E383" s="487">
        <v>9.3986607437133787E-2</v>
      </c>
      <c r="F383" s="486">
        <v>7.2179560267956966E-2</v>
      </c>
      <c r="G383" s="487">
        <v>8.5873084945678704E-2</v>
      </c>
      <c r="H383" s="487">
        <v>9.9136261596679681E-2</v>
      </c>
      <c r="I383" s="487">
        <v>8.7448350677490225E-2</v>
      </c>
      <c r="J383" s="487">
        <v>4.8104091072082515E-2</v>
      </c>
      <c r="K383" s="487">
        <v>7.8169173431396483E-2</v>
      </c>
      <c r="L383" s="487">
        <v>2.858104459762573E-2</v>
      </c>
      <c r="M383" s="481">
        <v>0.10533624009326049</v>
      </c>
      <c r="N383" s="481">
        <v>0.10533624009326049</v>
      </c>
      <c r="O383" s="486">
        <v>0.10533624009326049</v>
      </c>
      <c r="P383" s="486">
        <v>0.14549500621341446</v>
      </c>
      <c r="Q383" s="488">
        <f t="shared" si="56"/>
        <v>0.12541562315333749</v>
      </c>
      <c r="R383" s="487">
        <f t="shared" si="57"/>
        <v>0.14549500621341446</v>
      </c>
      <c r="S383" s="489">
        <v>0.15959840087890625</v>
      </c>
      <c r="T383" s="487">
        <f t="shared" si="65"/>
        <v>0.16229706358174897</v>
      </c>
      <c r="U383" s="487">
        <v>0</v>
      </c>
      <c r="V383" s="489">
        <f t="shared" si="58"/>
        <v>0.13094550559207302</v>
      </c>
      <c r="W383" s="489">
        <f t="shared" si="59"/>
        <v>0.11639600497073158</v>
      </c>
      <c r="X383" s="489">
        <f t="shared" si="60"/>
        <v>0.10184650434939012</v>
      </c>
      <c r="Y383" s="489">
        <f t="shared" si="61"/>
        <v>0.1527697565240852</v>
      </c>
      <c r="Z383" s="489">
        <f t="shared" si="62"/>
        <v>0.19399334161788595</v>
      </c>
      <c r="AA383" s="487">
        <v>0.46715557218852793</v>
      </c>
      <c r="AB383" s="485">
        <v>0.23794102478027343</v>
      </c>
      <c r="AC383" s="485">
        <v>0.23794102478027343</v>
      </c>
      <c r="AD383" s="489">
        <f t="shared" si="63"/>
        <v>0.17456075096130372</v>
      </c>
      <c r="AE383" s="489">
        <f t="shared" si="64"/>
        <v>0.12065858485690502</v>
      </c>
    </row>
    <row r="384" spans="1:31" x14ac:dyDescent="0.2">
      <c r="A384" s="485">
        <v>0.1467894109090169</v>
      </c>
      <c r="B384" s="485">
        <f t="shared" si="55"/>
        <v>0.13977232318332583</v>
      </c>
      <c r="C384" s="486">
        <v>0.1614316023105799</v>
      </c>
      <c r="D384" s="486">
        <v>0.11811304405607179</v>
      </c>
      <c r="E384" s="487">
        <v>9.3503235549926761E-2</v>
      </c>
      <c r="F384" s="486">
        <v>7.1794657346096871E-2</v>
      </c>
      <c r="G384" s="487">
        <v>8.5431437149047842E-2</v>
      </c>
      <c r="H384" s="487">
        <v>9.8626403274536117E-2</v>
      </c>
      <c r="I384" s="487">
        <v>8.6998599319458012E-2</v>
      </c>
      <c r="J384" s="487">
        <v>4.7856691932678219E-2</v>
      </c>
      <c r="K384" s="487">
        <v>7.7767147979736329E-2</v>
      </c>
      <c r="L384" s="487">
        <v>2.8434051914215087E-2</v>
      </c>
      <c r="M384" s="481">
        <v>0.10477100644816226</v>
      </c>
      <c r="N384" s="481">
        <v>0.10477100644816226</v>
      </c>
      <c r="O384" s="486">
        <v>0.10477100644816226</v>
      </c>
      <c r="P384" s="486">
        <v>0.14471428086539753</v>
      </c>
      <c r="Q384" s="488">
        <f t="shared" si="56"/>
        <v>0.12474264365677989</v>
      </c>
      <c r="R384" s="487">
        <f t="shared" si="57"/>
        <v>0.14471428086539753</v>
      </c>
      <c r="S384" s="489">
        <v>0.15877758789062502</v>
      </c>
      <c r="T384" s="487">
        <f t="shared" si="65"/>
        <v>0.1614316023105799</v>
      </c>
      <c r="U384" s="487">
        <v>0</v>
      </c>
      <c r="V384" s="489">
        <f t="shared" si="58"/>
        <v>0.13024285277885778</v>
      </c>
      <c r="W384" s="489">
        <f t="shared" si="59"/>
        <v>0.11577142469231803</v>
      </c>
      <c r="X384" s="489">
        <f t="shared" si="60"/>
        <v>0.10129999660577826</v>
      </c>
      <c r="Y384" s="489">
        <f t="shared" si="61"/>
        <v>0.1519499949086674</v>
      </c>
      <c r="Z384" s="489">
        <f t="shared" si="62"/>
        <v>0.19295237448719671</v>
      </c>
      <c r="AA384" s="487">
        <v>0.4647529875102796</v>
      </c>
      <c r="AB384" s="485">
        <v>0.23737608337402344</v>
      </c>
      <c r="AC384" s="485">
        <v>0.23737608337402344</v>
      </c>
      <c r="AD384" s="489">
        <f t="shared" si="63"/>
        <v>0.17366298675537112</v>
      </c>
      <c r="AE384" s="489">
        <f t="shared" si="64"/>
        <v>0.12003803895511164</v>
      </c>
    </row>
    <row r="385" spans="1:31" x14ac:dyDescent="0.2">
      <c r="A385" s="485">
        <v>0.14603446960449218</v>
      </c>
      <c r="B385" s="485">
        <f t="shared" si="55"/>
        <v>0.13902699849922162</v>
      </c>
      <c r="C385" s="486">
        <v>0.16057078126063026</v>
      </c>
      <c r="D385" s="486">
        <v>0.11748321573781298</v>
      </c>
      <c r="E385" s="487">
        <v>9.3022350234985354E-2</v>
      </c>
      <c r="F385" s="486">
        <v>7.1411818103762223E-2</v>
      </c>
      <c r="G385" s="487">
        <v>8.499206130981446E-2</v>
      </c>
      <c r="H385" s="487">
        <v>9.811916473388671E-2</v>
      </c>
      <c r="I385" s="487">
        <v>8.655116432189941E-2</v>
      </c>
      <c r="J385" s="487">
        <v>4.7610565681457516E-2</v>
      </c>
      <c r="K385" s="487">
        <v>7.736718727111816E-2</v>
      </c>
      <c r="L385" s="487">
        <v>2.8287815933227538E-2</v>
      </c>
      <c r="M385" s="481">
        <v>0.10420882232800506</v>
      </c>
      <c r="N385" s="481">
        <v>0.10420882232800506</v>
      </c>
      <c r="O385" s="486">
        <v>0.10420882232800506</v>
      </c>
      <c r="P385" s="486">
        <v>0.14393776765415195</v>
      </c>
      <c r="Q385" s="488">
        <f t="shared" si="56"/>
        <v>0.1240732949910785</v>
      </c>
      <c r="R385" s="487">
        <f t="shared" si="57"/>
        <v>0.14393776765415195</v>
      </c>
      <c r="S385" s="489">
        <v>0.15796099853515627</v>
      </c>
      <c r="T385" s="487">
        <f t="shared" si="65"/>
        <v>0.16057078126063026</v>
      </c>
      <c r="U385" s="487">
        <v>0</v>
      </c>
      <c r="V385" s="489">
        <f t="shared" si="58"/>
        <v>0.12954399088873675</v>
      </c>
      <c r="W385" s="489">
        <f t="shared" si="59"/>
        <v>0.11515021412332156</v>
      </c>
      <c r="X385" s="489">
        <f t="shared" si="60"/>
        <v>0.10075643735790636</v>
      </c>
      <c r="Y385" s="489">
        <f t="shared" si="61"/>
        <v>0.15113465603685955</v>
      </c>
      <c r="Z385" s="489">
        <f t="shared" si="62"/>
        <v>0.19191702353886927</v>
      </c>
      <c r="AA385" s="487">
        <v>0.46236274478310035</v>
      </c>
      <c r="AB385" s="485">
        <v>0.23681393432617187</v>
      </c>
      <c r="AC385" s="485">
        <v>0.23681393432617187</v>
      </c>
      <c r="AD385" s="489">
        <f t="shared" si="63"/>
        <v>0.17276984214782717</v>
      </c>
      <c r="AE385" s="489">
        <f t="shared" si="64"/>
        <v>0.11942068617778132</v>
      </c>
    </row>
    <row r="386" spans="1:31" x14ac:dyDescent="0.2">
      <c r="A386" s="485">
        <v>0.14528340657552083</v>
      </c>
      <c r="B386" s="485">
        <f t="shared" ref="B386:B449" si="66">+AVERAGE(C386,D386)</f>
        <v>0.1382735169301838</v>
      </c>
      <c r="C386" s="486">
        <v>0.15970053932552467</v>
      </c>
      <c r="D386" s="486">
        <v>0.11684649453484297</v>
      </c>
      <c r="E386" s="487">
        <v>9.2543936691284176E-2</v>
      </c>
      <c r="F386" s="486">
        <v>7.102478904225977E-2</v>
      </c>
      <c r="G386" s="487">
        <v>8.4554942626953122E-2</v>
      </c>
      <c r="H386" s="487">
        <v>9.7614538574218743E-2</v>
      </c>
      <c r="I386" s="487">
        <v>8.6106030883789056E-2</v>
      </c>
      <c r="J386" s="487">
        <v>4.7365704917907717E-2</v>
      </c>
      <c r="K386" s="487">
        <v>7.6969283905029287E-2</v>
      </c>
      <c r="L386" s="487">
        <v>2.8142331104278565E-2</v>
      </c>
      <c r="M386" s="481">
        <v>0.10364050482425398</v>
      </c>
      <c r="N386" s="481">
        <v>0.10364050482425398</v>
      </c>
      <c r="O386" s="486">
        <v>0.10364050482425398</v>
      </c>
      <c r="P386" s="486">
        <v>0.1431527827461446</v>
      </c>
      <c r="Q386" s="488">
        <f t="shared" ref="Q386:Q449" si="67">+AVERAGE(O386:P386)</f>
        <v>0.12339664378519929</v>
      </c>
      <c r="R386" s="487">
        <f t="shared" ref="R386:R449" si="68">+P386</f>
        <v>0.1431527827461446</v>
      </c>
      <c r="S386" s="489">
        <v>0.1571486083984375</v>
      </c>
      <c r="T386" s="487">
        <f t="shared" si="65"/>
        <v>0.15970053932552467</v>
      </c>
      <c r="U386" s="487">
        <v>0</v>
      </c>
      <c r="V386" s="489">
        <f t="shared" ref="V386:V449" si="69">+$P386*0.9</f>
        <v>0.12883750447153014</v>
      </c>
      <c r="W386" s="489">
        <f t="shared" ref="W386:W449" si="70">+$P386*0.8</f>
        <v>0.11452222619691568</v>
      </c>
      <c r="X386" s="489">
        <f t="shared" ref="X386:X449" si="71">+$P386*0.7</f>
        <v>0.10020694792230121</v>
      </c>
      <c r="Y386" s="489">
        <f t="shared" ref="Y386:Y449" si="72">+$P386*0.9*8750/7500</f>
        <v>0.15031042188345181</v>
      </c>
      <c r="Z386" s="489">
        <f t="shared" ref="Z386:Z449" si="73">+$P386*10000/7500</f>
        <v>0.19087037699485945</v>
      </c>
      <c r="AA386" s="487">
        <v>0.45998478939658716</v>
      </c>
      <c r="AB386" s="485">
        <v>0.23625457763671875</v>
      </c>
      <c r="AC386" s="485">
        <v>0.23625457763671875</v>
      </c>
      <c r="AD386" s="489">
        <f t="shared" ref="AD386:AD449" si="74">+S386*1.09375</f>
        <v>0.17188129043579101</v>
      </c>
      <c r="AE386" s="489">
        <f t="shared" ref="AE386:AE449" si="75">+S386*0.756013745704467</f>
        <v>0.1188065080675472</v>
      </c>
    </row>
    <row r="387" spans="1:31" x14ac:dyDescent="0.2">
      <c r="A387" s="485">
        <v>0.14453620910644532</v>
      </c>
      <c r="B387" s="485">
        <f t="shared" si="66"/>
        <v>0.13753616302438657</v>
      </c>
      <c r="C387" s="486">
        <v>0.15884892421480851</v>
      </c>
      <c r="D387" s="486">
        <v>0.11622340183396461</v>
      </c>
      <c r="E387" s="487">
        <v>9.2067980117797849E-2</v>
      </c>
      <c r="F387" s="486">
        <v>7.0646044024620727E-2</v>
      </c>
      <c r="G387" s="487">
        <v>8.412007369995117E-2</v>
      </c>
      <c r="H387" s="487">
        <v>9.7112502593994135E-2</v>
      </c>
      <c r="I387" s="487">
        <v>8.5663184204101558E-2</v>
      </c>
      <c r="J387" s="487">
        <v>4.7122102241516112E-2</v>
      </c>
      <c r="K387" s="487">
        <v>7.6573430480957022E-2</v>
      </c>
      <c r="L387" s="487">
        <v>2.7997595577239989E-2</v>
      </c>
      <c r="M387" s="481">
        <v>0.1030843704846405</v>
      </c>
      <c r="N387" s="481">
        <v>0.1030843704846405</v>
      </c>
      <c r="O387" s="486">
        <v>0.1030843704846405</v>
      </c>
      <c r="P387" s="486">
        <v>0.14238462575548383</v>
      </c>
      <c r="Q387" s="488">
        <f t="shared" si="67"/>
        <v>0.12273449812006217</v>
      </c>
      <c r="R387" s="487">
        <f t="shared" si="68"/>
        <v>0.14238462575548383</v>
      </c>
      <c r="S387" s="489">
        <v>0.15634039306640626</v>
      </c>
      <c r="T387" s="487">
        <f t="shared" ref="T387:T450" si="76">+C387</f>
        <v>0.15884892421480851</v>
      </c>
      <c r="U387" s="487">
        <v>0</v>
      </c>
      <c r="V387" s="489">
        <f t="shared" si="69"/>
        <v>0.12814616317993546</v>
      </c>
      <c r="W387" s="489">
        <f t="shared" si="70"/>
        <v>0.11390770060438707</v>
      </c>
      <c r="X387" s="489">
        <f t="shared" si="71"/>
        <v>9.9669238028838675E-2</v>
      </c>
      <c r="Y387" s="489">
        <f t="shared" si="72"/>
        <v>0.14950385704325803</v>
      </c>
      <c r="Z387" s="489">
        <f t="shared" si="73"/>
        <v>0.18984616767397844</v>
      </c>
      <c r="AA387" s="487">
        <v>0.45761909404553863</v>
      </c>
      <c r="AB387" s="485">
        <v>0.23569798278808593</v>
      </c>
      <c r="AC387" s="485">
        <v>0.23569798278808593</v>
      </c>
      <c r="AD387" s="489">
        <f t="shared" si="74"/>
        <v>0.17099730491638185</v>
      </c>
      <c r="AE387" s="489">
        <f t="shared" si="75"/>
        <v>0.11819548616704248</v>
      </c>
    </row>
    <row r="388" spans="1:31" x14ac:dyDescent="0.2">
      <c r="A388" s="485">
        <v>0.1437928517659505</v>
      </c>
      <c r="B388" s="485">
        <f t="shared" si="66"/>
        <v>0.1368027624846774</v>
      </c>
      <c r="C388" s="486">
        <v>0.15800187508831298</v>
      </c>
      <c r="D388" s="486">
        <v>0.11560364988104183</v>
      </c>
      <c r="E388" s="487">
        <v>9.1594473114013669E-2</v>
      </c>
      <c r="F388" s="486">
        <v>7.0269329670543584E-2</v>
      </c>
      <c r="G388" s="487">
        <v>8.3687439727783197E-2</v>
      </c>
      <c r="H388" s="487">
        <v>9.6613049392700198E-2</v>
      </c>
      <c r="I388" s="487">
        <v>8.5222616882324229E-2</v>
      </c>
      <c r="J388" s="487">
        <v>4.6879753952026364E-2</v>
      </c>
      <c r="K388" s="487">
        <v>7.6179612197875973E-2</v>
      </c>
      <c r="L388" s="487">
        <v>2.7853603801727297E-2</v>
      </c>
      <c r="M388" s="481">
        <v>0.10253123657777538</v>
      </c>
      <c r="N388" s="481">
        <v>0.10253123657777538</v>
      </c>
      <c r="O388" s="486">
        <v>0.10253123657777538</v>
      </c>
      <c r="P388" s="486">
        <v>0.141620613093318</v>
      </c>
      <c r="Q388" s="488">
        <f t="shared" si="67"/>
        <v>0.12207592483554669</v>
      </c>
      <c r="R388" s="487">
        <f t="shared" si="68"/>
        <v>0.141620613093318</v>
      </c>
      <c r="S388" s="489">
        <v>0.15553632812500001</v>
      </c>
      <c r="T388" s="487">
        <f t="shared" si="76"/>
        <v>0.15800187508831298</v>
      </c>
      <c r="U388" s="487">
        <v>0</v>
      </c>
      <c r="V388" s="489">
        <f t="shared" si="69"/>
        <v>0.12745855178398621</v>
      </c>
      <c r="W388" s="489">
        <f t="shared" si="70"/>
        <v>0.1132964904746544</v>
      </c>
      <c r="X388" s="489">
        <f t="shared" si="71"/>
        <v>9.9134429165322599E-2</v>
      </c>
      <c r="Y388" s="489">
        <f t="shared" si="72"/>
        <v>0.14870164374798389</v>
      </c>
      <c r="Z388" s="489">
        <f t="shared" si="73"/>
        <v>0.18882748412442402</v>
      </c>
      <c r="AA388" s="487">
        <v>0.45526554950914883</v>
      </c>
      <c r="AB388" s="485">
        <v>0.23514414978027343</v>
      </c>
      <c r="AC388" s="485">
        <v>0.23514414978027343</v>
      </c>
      <c r="AD388" s="489">
        <f t="shared" si="74"/>
        <v>0.17011785888671876</v>
      </c>
      <c r="AE388" s="489">
        <f t="shared" si="75"/>
        <v>0.1175876020189003</v>
      </c>
    </row>
    <row r="389" spans="1:31" x14ac:dyDescent="0.2">
      <c r="A389" s="485">
        <v>0.14305332183837891</v>
      </c>
      <c r="B389" s="485">
        <f t="shared" si="66"/>
        <v>0.13607325148733393</v>
      </c>
      <c r="C389" s="486">
        <v>0.15715931823211843</v>
      </c>
      <c r="D389" s="486">
        <v>0.11498718474254942</v>
      </c>
      <c r="E389" s="487">
        <v>9.1123400878906247E-2</v>
      </c>
      <c r="F389" s="486">
        <v>6.9894613196697847E-2</v>
      </c>
      <c r="G389" s="487">
        <v>8.3257033309936529E-2</v>
      </c>
      <c r="H389" s="487">
        <v>9.6116164169311527E-2</v>
      </c>
      <c r="I389" s="487">
        <v>8.4784314117431647E-2</v>
      </c>
      <c r="J389" s="487">
        <v>4.6638648948669433E-2</v>
      </c>
      <c r="K389" s="487">
        <v>7.5787821655273438E-2</v>
      </c>
      <c r="L389" s="487">
        <v>2.7710352077484131E-2</v>
      </c>
      <c r="M389" s="481">
        <v>0.10198105456505138</v>
      </c>
      <c r="N389" s="481">
        <v>0.10198105456505138</v>
      </c>
      <c r="O389" s="486">
        <v>0.10198105456505138</v>
      </c>
      <c r="P389" s="486">
        <v>0.14086067771600708</v>
      </c>
      <c r="Q389" s="488">
        <f t="shared" si="67"/>
        <v>0.12142086614052923</v>
      </c>
      <c r="R389" s="487">
        <f t="shared" si="68"/>
        <v>0.14086067771600708</v>
      </c>
      <c r="S389" s="489">
        <v>0.1547364013671875</v>
      </c>
      <c r="T389" s="487">
        <f t="shared" si="76"/>
        <v>0.15715931823211843</v>
      </c>
      <c r="U389" s="487">
        <v>0</v>
      </c>
      <c r="V389" s="489">
        <f t="shared" si="69"/>
        <v>0.12677460994440637</v>
      </c>
      <c r="W389" s="489">
        <f t="shared" si="70"/>
        <v>0.11268854217280566</v>
      </c>
      <c r="X389" s="489">
        <f t="shared" si="71"/>
        <v>9.8602474401204954E-2</v>
      </c>
      <c r="Y389" s="489">
        <f t="shared" si="72"/>
        <v>0.14790371160180743</v>
      </c>
      <c r="Z389" s="489">
        <f t="shared" si="73"/>
        <v>0.18781423695467611</v>
      </c>
      <c r="AA389" s="487">
        <v>0.45292410117701482</v>
      </c>
      <c r="AB389" s="485">
        <v>0.23459303283691407</v>
      </c>
      <c r="AC389" s="485">
        <v>0.23459303283691407</v>
      </c>
      <c r="AD389" s="489">
        <f t="shared" si="74"/>
        <v>0.16924293899536133</v>
      </c>
      <c r="AE389" s="489">
        <f t="shared" si="75"/>
        <v>0.11698284639443723</v>
      </c>
    </row>
    <row r="390" spans="1:31" x14ac:dyDescent="0.2">
      <c r="A390" s="485">
        <v>0.14231759389241536</v>
      </c>
      <c r="B390" s="485">
        <f t="shared" si="66"/>
        <v>0.13534765180586616</v>
      </c>
      <c r="C390" s="486">
        <v>0.15632127879378305</v>
      </c>
      <c r="D390" s="486">
        <v>0.11437402481794928</v>
      </c>
      <c r="E390" s="487">
        <v>9.0654748611450189E-2</v>
      </c>
      <c r="F390" s="486">
        <v>6.9521905787140889E-2</v>
      </c>
      <c r="G390" s="487">
        <v>8.2828839645385732E-2</v>
      </c>
      <c r="H390" s="487">
        <v>9.5621839523315433E-2</v>
      </c>
      <c r="I390" s="487">
        <v>8.4348268508911126E-2</v>
      </c>
      <c r="J390" s="487">
        <v>4.6398787231445311E-2</v>
      </c>
      <c r="K390" s="487">
        <v>7.5398044052124011E-2</v>
      </c>
      <c r="L390" s="487">
        <v>2.756783670425415E-2</v>
      </c>
      <c r="M390" s="481">
        <v>0.10143384087133046</v>
      </c>
      <c r="N390" s="481">
        <v>0.10143384087133046</v>
      </c>
      <c r="O390" s="486">
        <v>0.10143384087133046</v>
      </c>
      <c r="P390" s="486">
        <v>0.14010484231028633</v>
      </c>
      <c r="Q390" s="488">
        <f t="shared" si="67"/>
        <v>0.1207693415908084</v>
      </c>
      <c r="R390" s="487">
        <f t="shared" si="68"/>
        <v>0.14010484231028633</v>
      </c>
      <c r="S390" s="489">
        <v>0.15394058837890626</v>
      </c>
      <c r="T390" s="487">
        <f t="shared" si="76"/>
        <v>0.15632127879378305</v>
      </c>
      <c r="U390" s="487">
        <v>0</v>
      </c>
      <c r="V390" s="489">
        <f t="shared" si="69"/>
        <v>0.1260943580792577</v>
      </c>
      <c r="W390" s="489">
        <f t="shared" si="70"/>
        <v>0.11208387384822907</v>
      </c>
      <c r="X390" s="489">
        <f t="shared" si="71"/>
        <v>9.8073389617200427E-2</v>
      </c>
      <c r="Y390" s="489">
        <f t="shared" si="72"/>
        <v>0.14711008442580065</v>
      </c>
      <c r="Z390" s="489">
        <f t="shared" si="73"/>
        <v>0.18680645641371513</v>
      </c>
      <c r="AA390" s="487">
        <v>0.45059469443873357</v>
      </c>
      <c r="AB390" s="485">
        <v>0.23404461669921875</v>
      </c>
      <c r="AC390" s="485">
        <v>0.23404461669921875</v>
      </c>
      <c r="AD390" s="489">
        <f t="shared" si="74"/>
        <v>0.16837251853942872</v>
      </c>
      <c r="AE390" s="489">
        <f t="shared" si="75"/>
        <v>0.11638120083628646</v>
      </c>
    </row>
    <row r="391" spans="1:31" x14ac:dyDescent="0.2">
      <c r="A391" s="485">
        <v>0.14158565521240232</v>
      </c>
      <c r="B391" s="485">
        <f t="shared" si="66"/>
        <v>0.13461411111125898</v>
      </c>
      <c r="C391" s="486">
        <v>0.15547406779382608</v>
      </c>
      <c r="D391" s="486">
        <v>0.11375415442869191</v>
      </c>
      <c r="E391" s="487">
        <v>9.0188508911132809E-2</v>
      </c>
      <c r="F391" s="486">
        <v>6.9145119441895248E-2</v>
      </c>
      <c r="G391" s="487">
        <v>8.240285133361816E-2</v>
      </c>
      <c r="H391" s="487">
        <v>9.5130053253173835E-2</v>
      </c>
      <c r="I391" s="487">
        <v>8.39144652557373E-2</v>
      </c>
      <c r="J391" s="487">
        <v>4.616015769958496E-2</v>
      </c>
      <c r="K391" s="487">
        <v>7.5010271987915031E-2</v>
      </c>
      <c r="L391" s="487">
        <v>2.7426055831909178E-2</v>
      </c>
      <c r="M391" s="481">
        <v>0.10088065712016564</v>
      </c>
      <c r="N391" s="481">
        <v>0.10088065712016564</v>
      </c>
      <c r="O391" s="486">
        <v>0.10088065712016564</v>
      </c>
      <c r="P391" s="486">
        <v>0.13934076080100111</v>
      </c>
      <c r="Q391" s="488">
        <f t="shared" si="67"/>
        <v>0.12011070896058337</v>
      </c>
      <c r="R391" s="487">
        <f t="shared" si="68"/>
        <v>0.13934076080100111</v>
      </c>
      <c r="S391" s="489">
        <v>0.15314886474609377</v>
      </c>
      <c r="T391" s="487">
        <f t="shared" si="76"/>
        <v>0.15547406779382608</v>
      </c>
      <c r="U391" s="487">
        <v>0</v>
      </c>
      <c r="V391" s="489">
        <f t="shared" si="69"/>
        <v>0.125406684720901</v>
      </c>
      <c r="W391" s="489">
        <f t="shared" si="70"/>
        <v>0.11147260864080089</v>
      </c>
      <c r="X391" s="489">
        <f t="shared" si="71"/>
        <v>9.7538532560700775E-2</v>
      </c>
      <c r="Y391" s="489">
        <f t="shared" si="72"/>
        <v>0.14630779884105116</v>
      </c>
      <c r="Z391" s="489">
        <f t="shared" si="73"/>
        <v>0.18578768106800148</v>
      </c>
      <c r="AA391" s="487">
        <v>0.44827727468390216</v>
      </c>
      <c r="AB391" s="485">
        <v>0.23349888610839845</v>
      </c>
      <c r="AC391" s="485">
        <v>0.23349888610839845</v>
      </c>
      <c r="AD391" s="489">
        <f t="shared" si="74"/>
        <v>0.16750657081604006</v>
      </c>
      <c r="AE391" s="489">
        <f t="shared" si="75"/>
        <v>0.11578264688708115</v>
      </c>
    </row>
    <row r="392" spans="1:31" x14ac:dyDescent="0.2">
      <c r="A392" s="485">
        <v>0.14085748036702472</v>
      </c>
      <c r="B392" s="485">
        <f t="shared" si="66"/>
        <v>0.13391972595235632</v>
      </c>
      <c r="C392" s="486">
        <v>0.15467207991618798</v>
      </c>
      <c r="D392" s="486">
        <v>0.11316737198852465</v>
      </c>
      <c r="E392" s="487">
        <v>8.9724666976928713E-2</v>
      </c>
      <c r="F392" s="486">
        <v>6.8788445506639512E-2</v>
      </c>
      <c r="G392" s="487">
        <v>8.1979053573608393E-2</v>
      </c>
      <c r="H392" s="487">
        <v>9.4640797958374018E-2</v>
      </c>
      <c r="I392" s="487">
        <v>8.3482889556884765E-2</v>
      </c>
      <c r="J392" s="487">
        <v>4.5922756652832027E-2</v>
      </c>
      <c r="K392" s="487">
        <v>7.4624490661621079E-2</v>
      </c>
      <c r="L392" s="487">
        <v>2.7285003910064699E-2</v>
      </c>
      <c r="M392" s="481">
        <v>0.10035701897062639</v>
      </c>
      <c r="N392" s="481">
        <v>0.10035701897062639</v>
      </c>
      <c r="O392" s="486">
        <v>0.10035701897062639</v>
      </c>
      <c r="P392" s="486">
        <v>0.13861748896451487</v>
      </c>
      <c r="Q392" s="488">
        <f t="shared" si="67"/>
        <v>0.11948725396757062</v>
      </c>
      <c r="R392" s="487">
        <f t="shared" si="68"/>
        <v>0.13861748896451487</v>
      </c>
      <c r="S392" s="489">
        <v>0.15236121826171878</v>
      </c>
      <c r="T392" s="487">
        <f t="shared" si="76"/>
        <v>0.15467207991618798</v>
      </c>
      <c r="U392" s="487">
        <v>0</v>
      </c>
      <c r="V392" s="489">
        <f t="shared" si="69"/>
        <v>0.12475574006806338</v>
      </c>
      <c r="W392" s="489">
        <f t="shared" si="70"/>
        <v>0.1108939911716119</v>
      </c>
      <c r="X392" s="489">
        <f t="shared" si="71"/>
        <v>9.7032242275160399E-2</v>
      </c>
      <c r="Y392" s="489">
        <f t="shared" si="72"/>
        <v>0.14554836341274061</v>
      </c>
      <c r="Z392" s="489">
        <f t="shared" si="73"/>
        <v>0.18482331861935314</v>
      </c>
      <c r="AA392" s="487">
        <v>0.44597178730211762</v>
      </c>
      <c r="AB392" s="485">
        <v>0.23295582580566407</v>
      </c>
      <c r="AC392" s="485">
        <v>0.23295582580566407</v>
      </c>
      <c r="AD392" s="489">
        <f t="shared" si="74"/>
        <v>0.16664508247375492</v>
      </c>
      <c r="AE392" s="489">
        <f t="shared" si="75"/>
        <v>0.11518717531813785</v>
      </c>
    </row>
    <row r="393" spans="1:31" x14ac:dyDescent="0.2">
      <c r="A393" s="485">
        <v>0.14013304392496745</v>
      </c>
      <c r="B393" s="485">
        <f t="shared" si="66"/>
        <v>0.13322898305830985</v>
      </c>
      <c r="C393" s="486">
        <v>0.15387429871293565</v>
      </c>
      <c r="D393" s="486">
        <v>0.11258366740368404</v>
      </c>
      <c r="E393" s="487">
        <v>8.92632154083252E-2</v>
      </c>
      <c r="F393" s="486">
        <v>6.8433642436454625E-2</v>
      </c>
      <c r="G393" s="487">
        <v>8.1557431564331054E-2</v>
      </c>
      <c r="H393" s="487">
        <v>9.4154058837890617E-2</v>
      </c>
      <c r="I393" s="487">
        <v>8.3053534011840818E-2</v>
      </c>
      <c r="J393" s="487">
        <v>4.568657669067383E-2</v>
      </c>
      <c r="K393" s="487">
        <v>7.4240692672729494E-2</v>
      </c>
      <c r="L393" s="487">
        <v>2.7144677238464355E-2</v>
      </c>
      <c r="M393" s="481">
        <v>9.9836144678723662E-2</v>
      </c>
      <c r="N393" s="481">
        <v>9.9836144678723662E-2</v>
      </c>
      <c r="O393" s="486">
        <v>9.9836144678723662E-2</v>
      </c>
      <c r="P393" s="486">
        <v>0.13789803468866751</v>
      </c>
      <c r="Q393" s="488">
        <f t="shared" si="67"/>
        <v>0.11886708968369558</v>
      </c>
      <c r="R393" s="487">
        <f t="shared" si="68"/>
        <v>0.13789803468866751</v>
      </c>
      <c r="S393" s="489">
        <v>0.15157762451171874</v>
      </c>
      <c r="T393" s="487">
        <f t="shared" si="76"/>
        <v>0.15387429871293565</v>
      </c>
      <c r="U393" s="487">
        <v>0</v>
      </c>
      <c r="V393" s="489">
        <f t="shared" si="69"/>
        <v>0.12410823121980076</v>
      </c>
      <c r="W393" s="489">
        <f t="shared" si="70"/>
        <v>0.11031842775093402</v>
      </c>
      <c r="X393" s="489">
        <f t="shared" si="71"/>
        <v>9.6528624282067252E-2</v>
      </c>
      <c r="Y393" s="489">
        <f t="shared" si="72"/>
        <v>0.1447929364231009</v>
      </c>
      <c r="Z393" s="489">
        <f t="shared" si="73"/>
        <v>0.18386404625155667</v>
      </c>
      <c r="AA393" s="487">
        <v>0.44367815037777547</v>
      </c>
      <c r="AB393" s="485">
        <v>0.23241542053222655</v>
      </c>
      <c r="AC393" s="485">
        <v>0.23241542053222655</v>
      </c>
      <c r="AD393" s="489">
        <f t="shared" si="74"/>
        <v>0.16578802680969237</v>
      </c>
      <c r="AE393" s="489">
        <f t="shared" si="75"/>
        <v>0.11459476767208972</v>
      </c>
    </row>
    <row r="394" spans="1:31" x14ac:dyDescent="0.2">
      <c r="A394" s="485">
        <v>0.13941233317057292</v>
      </c>
      <c r="B394" s="485">
        <f t="shared" si="66"/>
        <v>0.13251852950795256</v>
      </c>
      <c r="C394" s="486">
        <v>0.15305375246751768</v>
      </c>
      <c r="D394" s="486">
        <v>0.11198330654838742</v>
      </c>
      <c r="E394" s="487">
        <v>8.8804132003784189E-2</v>
      </c>
      <c r="F394" s="486">
        <v>6.806871490254425E-2</v>
      </c>
      <c r="G394" s="487">
        <v>8.113797790527344E-2</v>
      </c>
      <c r="H394" s="487">
        <v>9.3669821090698241E-2</v>
      </c>
      <c r="I394" s="487">
        <v>8.2626391220092771E-2</v>
      </c>
      <c r="J394" s="487">
        <v>4.5451610412597654E-2</v>
      </c>
      <c r="K394" s="487">
        <v>7.3858870620727532E-2</v>
      </c>
      <c r="L394" s="487">
        <v>2.7005072116851808E-2</v>
      </c>
      <c r="M394" s="481">
        <v>9.9300424513286287E-2</v>
      </c>
      <c r="N394" s="481">
        <v>9.9300424513286287E-2</v>
      </c>
      <c r="O394" s="486">
        <v>9.9300424513286287E-2</v>
      </c>
      <c r="P394" s="486">
        <v>0.13715807464519192</v>
      </c>
      <c r="Q394" s="488">
        <f t="shared" si="67"/>
        <v>0.11822924957923911</v>
      </c>
      <c r="R394" s="487">
        <f t="shared" si="68"/>
        <v>0.13715807464519192</v>
      </c>
      <c r="S394" s="489">
        <v>0.15079805908203125</v>
      </c>
      <c r="T394" s="487">
        <f t="shared" si="76"/>
        <v>0.15305375246751768</v>
      </c>
      <c r="U394" s="487">
        <v>0</v>
      </c>
      <c r="V394" s="489">
        <f t="shared" si="69"/>
        <v>0.12344226718067274</v>
      </c>
      <c r="W394" s="489">
        <f t="shared" si="70"/>
        <v>0.10972645971615354</v>
      </c>
      <c r="X394" s="489">
        <f t="shared" si="71"/>
        <v>9.601065225163434E-2</v>
      </c>
      <c r="Y394" s="489">
        <f t="shared" si="72"/>
        <v>0.1440159783774515</v>
      </c>
      <c r="Z394" s="489">
        <f t="shared" si="73"/>
        <v>0.18287743286025587</v>
      </c>
      <c r="AA394" s="487">
        <v>0.44139630930047286</v>
      </c>
      <c r="AB394" s="485">
        <v>0.23187762451171876</v>
      </c>
      <c r="AC394" s="485">
        <v>0.23187762451171876</v>
      </c>
      <c r="AD394" s="489">
        <f t="shared" si="74"/>
        <v>0.16493537712097167</v>
      </c>
      <c r="AE394" s="489">
        <f t="shared" si="75"/>
        <v>0.11400540549156997</v>
      </c>
    </row>
    <row r="395" spans="1:31" x14ac:dyDescent="0.2">
      <c r="A395" s="485">
        <v>0.13869533538818357</v>
      </c>
      <c r="B395" s="485">
        <f t="shared" si="66"/>
        <v>0.13181188509585443</v>
      </c>
      <c r="C395" s="486">
        <v>0.152237605628782</v>
      </c>
      <c r="D395" s="486">
        <v>0.11138616456292687</v>
      </c>
      <c r="E395" s="487">
        <v>8.8347409362792964E-2</v>
      </c>
      <c r="F395" s="486">
        <v>6.7705743948948668E-2</v>
      </c>
      <c r="G395" s="487">
        <v>8.0720685195922848E-2</v>
      </c>
      <c r="H395" s="487">
        <v>9.3188077316284187E-2</v>
      </c>
      <c r="I395" s="487">
        <v>8.2201438980102529E-2</v>
      </c>
      <c r="J395" s="487">
        <v>4.5217850418090816E-2</v>
      </c>
      <c r="K395" s="487">
        <v>7.3479017105102531E-2</v>
      </c>
      <c r="L395" s="487">
        <v>2.6866184844970702E-2</v>
      </c>
      <c r="M395" s="481">
        <v>9.8767594642897888E-2</v>
      </c>
      <c r="N395" s="481">
        <v>9.8767594642897888E-2</v>
      </c>
      <c r="O395" s="486">
        <v>9.8767594642897888E-2</v>
      </c>
      <c r="P395" s="486">
        <v>0.1364221068032202</v>
      </c>
      <c r="Q395" s="488">
        <f t="shared" si="67"/>
        <v>0.11759485072305904</v>
      </c>
      <c r="R395" s="487">
        <f t="shared" si="68"/>
        <v>0.1364221068032202</v>
      </c>
      <c r="S395" s="489">
        <v>0.15002249755859376</v>
      </c>
      <c r="T395" s="487">
        <f t="shared" si="76"/>
        <v>0.152237605628782</v>
      </c>
      <c r="U395" s="487">
        <v>0</v>
      </c>
      <c r="V395" s="489">
        <f t="shared" si="69"/>
        <v>0.12277989612289818</v>
      </c>
      <c r="W395" s="489">
        <f t="shared" si="70"/>
        <v>0.10913768544257617</v>
      </c>
      <c r="X395" s="489">
        <f t="shared" si="71"/>
        <v>9.5495474762254132E-2</v>
      </c>
      <c r="Y395" s="489">
        <f t="shared" si="72"/>
        <v>0.1432432121433812</v>
      </c>
      <c r="Z395" s="489">
        <f t="shared" si="73"/>
        <v>0.18189614240429361</v>
      </c>
      <c r="AA395" s="487">
        <v>0.43912620945980674</v>
      </c>
      <c r="AB395" s="485">
        <v>0.23134243774414062</v>
      </c>
      <c r="AC395" s="485">
        <v>0.23134243774414062</v>
      </c>
      <c r="AD395" s="489">
        <f t="shared" si="74"/>
        <v>0.16408710670471194</v>
      </c>
      <c r="AE395" s="489">
        <f t="shared" si="75"/>
        <v>0.11341907031921172</v>
      </c>
    </row>
    <row r="396" spans="1:31" x14ac:dyDescent="0.2">
      <c r="A396" s="485">
        <v>0.13798202514648436</v>
      </c>
      <c r="B396" s="485">
        <f t="shared" si="66"/>
        <v>0.13110898832672835</v>
      </c>
      <c r="C396" s="486">
        <v>0.15142578717206134</v>
      </c>
      <c r="D396" s="486">
        <v>0.11079218948139538</v>
      </c>
      <c r="E396" s="487">
        <v>8.7893040084838864E-2</v>
      </c>
      <c r="F396" s="486">
        <v>6.734469798834819E-2</v>
      </c>
      <c r="G396" s="487">
        <v>8.0305538635253901E-2</v>
      </c>
      <c r="H396" s="487">
        <v>9.2708812713623051E-2</v>
      </c>
      <c r="I396" s="487">
        <v>8.1778677291870105E-2</v>
      </c>
      <c r="J396" s="487">
        <v>4.4985293006896972E-2</v>
      </c>
      <c r="K396" s="487">
        <v>7.3101109924316399E-2</v>
      </c>
      <c r="L396" s="487">
        <v>2.6728011722564698E-2</v>
      </c>
      <c r="M396" s="481">
        <v>9.8237608310671048E-2</v>
      </c>
      <c r="N396" s="481">
        <v>9.8237608310671048E-2</v>
      </c>
      <c r="O396" s="486">
        <v>9.8237608310671048E-2</v>
      </c>
      <c r="P396" s="486">
        <v>0.13569006658010135</v>
      </c>
      <c r="Q396" s="488">
        <f t="shared" si="67"/>
        <v>0.1169638374453862</v>
      </c>
      <c r="R396" s="487">
        <f t="shared" si="68"/>
        <v>0.13569006658010135</v>
      </c>
      <c r="S396" s="489">
        <v>0.14925092773437501</v>
      </c>
      <c r="T396" s="487">
        <f t="shared" si="76"/>
        <v>0.15142578717206134</v>
      </c>
      <c r="U396" s="487">
        <v>0</v>
      </c>
      <c r="V396" s="489">
        <f t="shared" si="69"/>
        <v>0.12212105992209123</v>
      </c>
      <c r="W396" s="489">
        <f t="shared" si="70"/>
        <v>0.10855205326408109</v>
      </c>
      <c r="X396" s="489">
        <f t="shared" si="71"/>
        <v>9.4983046606070945E-2</v>
      </c>
      <c r="Y396" s="489">
        <f t="shared" si="72"/>
        <v>0.14247456990910645</v>
      </c>
      <c r="Z396" s="489">
        <f t="shared" si="73"/>
        <v>0.18092008877346846</v>
      </c>
      <c r="AA396" s="487">
        <v>0.43686776894017271</v>
      </c>
      <c r="AB396" s="485">
        <v>0.23080984497070312</v>
      </c>
      <c r="AC396" s="485">
        <v>0.23080984497070312</v>
      </c>
      <c r="AD396" s="489">
        <f t="shared" si="74"/>
        <v>0.16324320220947267</v>
      </c>
      <c r="AE396" s="489">
        <f t="shared" si="75"/>
        <v>0.11283575292633156</v>
      </c>
    </row>
    <row r="397" spans="1:31" x14ac:dyDescent="0.2">
      <c r="A397" s="485">
        <v>0.13727237701416015</v>
      </c>
      <c r="B397" s="485">
        <f t="shared" si="66"/>
        <v>0.13040986017973699</v>
      </c>
      <c r="C397" s="486">
        <v>0.15061832132747338</v>
      </c>
      <c r="D397" s="486">
        <v>0.1102013990320006</v>
      </c>
      <c r="E397" s="487">
        <v>8.744100196838378E-2</v>
      </c>
      <c r="F397" s="486">
        <v>6.6985587796780238E-2</v>
      </c>
      <c r="G397" s="487">
        <v>7.9892523422241207E-2</v>
      </c>
      <c r="H397" s="487">
        <v>9.2232012481689454E-2</v>
      </c>
      <c r="I397" s="487">
        <v>8.1358091354370124E-2</v>
      </c>
      <c r="J397" s="487">
        <v>4.4753934478759763E-2</v>
      </c>
      <c r="K397" s="487">
        <v>7.2725149078369133E-2</v>
      </c>
      <c r="L397" s="487">
        <v>2.6590549049377441E-2</v>
      </c>
      <c r="M397" s="481">
        <v>9.771048133855588E-2</v>
      </c>
      <c r="N397" s="481">
        <v>9.771048133855588E-2</v>
      </c>
      <c r="O397" s="486">
        <v>9.771048133855588E-2</v>
      </c>
      <c r="P397" s="486">
        <v>0.1349619758298026</v>
      </c>
      <c r="Q397" s="488">
        <f t="shared" si="67"/>
        <v>0.11633622858417925</v>
      </c>
      <c r="R397" s="487">
        <f t="shared" si="68"/>
        <v>0.1349619758298026</v>
      </c>
      <c r="S397" s="489">
        <v>0.14848332519531252</v>
      </c>
      <c r="T397" s="487">
        <f t="shared" si="76"/>
        <v>0.15061832132747338</v>
      </c>
      <c r="U397" s="487">
        <v>0</v>
      </c>
      <c r="V397" s="489">
        <f t="shared" si="69"/>
        <v>0.12146577824682234</v>
      </c>
      <c r="W397" s="489">
        <f t="shared" si="70"/>
        <v>0.10796958066384209</v>
      </c>
      <c r="X397" s="489">
        <f t="shared" si="71"/>
        <v>9.4473383080861811E-2</v>
      </c>
      <c r="Y397" s="489">
        <f t="shared" si="72"/>
        <v>0.14171007462129273</v>
      </c>
      <c r="Z397" s="489">
        <f t="shared" si="73"/>
        <v>0.17994930110640348</v>
      </c>
      <c r="AA397" s="487">
        <v>0.43462096043636922</v>
      </c>
      <c r="AB397" s="485">
        <v>0.23027981567382813</v>
      </c>
      <c r="AC397" s="485">
        <v>0.23027981567382813</v>
      </c>
      <c r="AD397" s="489">
        <f t="shared" si="74"/>
        <v>0.16240363693237306</v>
      </c>
      <c r="AE397" s="489">
        <f t="shared" si="75"/>
        <v>0.11225543485556268</v>
      </c>
    </row>
    <row r="398" spans="1:31" x14ac:dyDescent="0.2">
      <c r="A398" s="485">
        <v>0.13656637827555337</v>
      </c>
      <c r="B398" s="485">
        <f t="shared" si="66"/>
        <v>0.12970308072591183</v>
      </c>
      <c r="C398" s="486">
        <v>0.14980201852079011</v>
      </c>
      <c r="D398" s="486">
        <v>0.10960414293103353</v>
      </c>
      <c r="E398" s="487">
        <v>8.6991295013427727E-2</v>
      </c>
      <c r="F398" s="486">
        <v>6.6622547478418503E-2</v>
      </c>
      <c r="G398" s="487">
        <v>7.9481632156372065E-2</v>
      </c>
      <c r="H398" s="487">
        <v>9.1757661819458006E-2</v>
      </c>
      <c r="I398" s="487">
        <v>8.0939666366577151E-2</v>
      </c>
      <c r="J398" s="487">
        <v>4.4523763732910157E-2</v>
      </c>
      <c r="K398" s="487">
        <v>7.2351119766235344E-2</v>
      </c>
      <c r="L398" s="487">
        <v>2.6453793125152586E-2</v>
      </c>
      <c r="M398" s="481">
        <v>9.7177603453516032E-2</v>
      </c>
      <c r="N398" s="481">
        <v>9.7177603453516032E-2</v>
      </c>
      <c r="O398" s="486">
        <v>9.7177603453516032E-2</v>
      </c>
      <c r="P398" s="486">
        <v>0.13422594166790136</v>
      </c>
      <c r="Q398" s="488">
        <f t="shared" si="67"/>
        <v>0.1157017725607087</v>
      </c>
      <c r="R398" s="487">
        <f t="shared" si="68"/>
        <v>0.13422594166790136</v>
      </c>
      <c r="S398" s="489">
        <v>0.14771967773437503</v>
      </c>
      <c r="T398" s="487">
        <f t="shared" si="76"/>
        <v>0.14980201852079011</v>
      </c>
      <c r="U398" s="487">
        <v>0</v>
      </c>
      <c r="V398" s="489">
        <f t="shared" si="69"/>
        <v>0.12080334750111123</v>
      </c>
      <c r="W398" s="489">
        <f t="shared" si="70"/>
        <v>0.10738075333432109</v>
      </c>
      <c r="X398" s="489">
        <f t="shared" si="71"/>
        <v>9.3958159167530947E-2</v>
      </c>
      <c r="Y398" s="489">
        <f t="shared" si="72"/>
        <v>0.14093723875129643</v>
      </c>
      <c r="Z398" s="489">
        <f t="shared" si="73"/>
        <v>0.17896792222386848</v>
      </c>
      <c r="AA398" s="487">
        <v>0.43238570203279192</v>
      </c>
      <c r="AB398" s="485">
        <v>0.22975234985351561</v>
      </c>
      <c r="AC398" s="485">
        <v>0.22975234985351561</v>
      </c>
      <c r="AD398" s="489">
        <f t="shared" si="74"/>
        <v>0.16156839752197269</v>
      </c>
      <c r="AE398" s="489">
        <f t="shared" si="75"/>
        <v>0.11167810687822162</v>
      </c>
    </row>
    <row r="399" spans="1:31" x14ac:dyDescent="0.2">
      <c r="A399" s="485">
        <v>0.13586401621500652</v>
      </c>
      <c r="B399" s="485">
        <f t="shared" si="66"/>
        <v>0.12901142931434417</v>
      </c>
      <c r="C399" s="486">
        <v>0.14900318801510196</v>
      </c>
      <c r="D399" s="486">
        <v>0.1090196706135864</v>
      </c>
      <c r="E399" s="487">
        <v>8.6543897018432611E-2</v>
      </c>
      <c r="F399" s="486">
        <v>6.6267277744285855E-2</v>
      </c>
      <c r="G399" s="487">
        <v>7.9072857437133798E-2</v>
      </c>
      <c r="H399" s="487">
        <v>9.1285753326416016E-2</v>
      </c>
      <c r="I399" s="487">
        <v>8.0523394927978512E-2</v>
      </c>
      <c r="J399" s="487">
        <v>4.4294777069091795E-2</v>
      </c>
      <c r="K399" s="487">
        <v>7.1979014587402343E-2</v>
      </c>
      <c r="L399" s="487">
        <v>2.6317740249633789E-2</v>
      </c>
      <c r="M399" s="481">
        <v>9.6656149004664321E-2</v>
      </c>
      <c r="N399" s="481">
        <v>9.6656149004664321E-2</v>
      </c>
      <c r="O399" s="486">
        <v>9.6656149004664321E-2</v>
      </c>
      <c r="P399" s="486">
        <v>0.13350568605398808</v>
      </c>
      <c r="Q399" s="488">
        <f t="shared" si="67"/>
        <v>0.1150809175293262</v>
      </c>
      <c r="R399" s="487">
        <f t="shared" si="68"/>
        <v>0.13350568605398808</v>
      </c>
      <c r="S399" s="489">
        <v>0.14695994873046878</v>
      </c>
      <c r="T399" s="487">
        <f t="shared" si="76"/>
        <v>0.14900318801510196</v>
      </c>
      <c r="U399" s="487">
        <v>0</v>
      </c>
      <c r="V399" s="489">
        <f t="shared" si="69"/>
        <v>0.12015511744858927</v>
      </c>
      <c r="W399" s="489">
        <f t="shared" si="70"/>
        <v>0.10680454884319046</v>
      </c>
      <c r="X399" s="489">
        <f t="shared" si="71"/>
        <v>9.3453980237791653E-2</v>
      </c>
      <c r="Y399" s="489">
        <f t="shared" si="72"/>
        <v>0.1401809703566875</v>
      </c>
      <c r="Z399" s="489">
        <f t="shared" si="73"/>
        <v>0.17800758140531744</v>
      </c>
      <c r="AA399" s="487">
        <v>0.43016193911903783</v>
      </c>
      <c r="AB399" s="485">
        <v>0.22922740173339845</v>
      </c>
      <c r="AC399" s="485">
        <v>0.22922740173339845</v>
      </c>
      <c r="AD399" s="489">
        <f t="shared" si="74"/>
        <v>0.16073744392395023</v>
      </c>
      <c r="AE399" s="489">
        <f t="shared" si="75"/>
        <v>0.11110374130825813</v>
      </c>
    </row>
    <row r="400" spans="1:31" x14ac:dyDescent="0.2">
      <c r="A400" s="485">
        <v>0.13516526540120441</v>
      </c>
      <c r="B400" s="485">
        <f t="shared" si="66"/>
        <v>0.12832348623226897</v>
      </c>
      <c r="C400" s="486">
        <v>0.1482086404858875</v>
      </c>
      <c r="D400" s="486">
        <v>0.10843833197865047</v>
      </c>
      <c r="E400" s="487">
        <v>8.6098800582885729E-2</v>
      </c>
      <c r="F400" s="486">
        <v>6.5913912809609704E-2</v>
      </c>
      <c r="G400" s="487">
        <v>7.8666184463500974E-2</v>
      </c>
      <c r="H400" s="487">
        <v>9.0816272201538081E-2</v>
      </c>
      <c r="I400" s="487">
        <v>8.0109262237548814E-2</v>
      </c>
      <c r="J400" s="487">
        <v>4.4066967086791989E-2</v>
      </c>
      <c r="K400" s="487">
        <v>7.1608826141357426E-2</v>
      </c>
      <c r="L400" s="487">
        <v>2.618238857269287E-2</v>
      </c>
      <c r="M400" s="481">
        <v>9.6137507885063589E-2</v>
      </c>
      <c r="N400" s="481">
        <v>9.6137507885063589E-2</v>
      </c>
      <c r="O400" s="486">
        <v>9.6137507885063589E-2</v>
      </c>
      <c r="P400" s="486">
        <v>0.1327893163330636</v>
      </c>
      <c r="Q400" s="488">
        <f t="shared" si="67"/>
        <v>0.11446341210906359</v>
      </c>
      <c r="R400" s="487">
        <f t="shared" si="68"/>
        <v>0.1327893163330636</v>
      </c>
      <c r="S400" s="489">
        <v>0.14620412597656249</v>
      </c>
      <c r="T400" s="487">
        <f t="shared" si="76"/>
        <v>0.1482086404858875</v>
      </c>
      <c r="U400" s="487">
        <v>0</v>
      </c>
      <c r="V400" s="489">
        <f t="shared" si="69"/>
        <v>0.11951038469975724</v>
      </c>
      <c r="W400" s="489">
        <f t="shared" si="70"/>
        <v>0.10623145306645088</v>
      </c>
      <c r="X400" s="489">
        <f t="shared" si="71"/>
        <v>9.2952521433144517E-2</v>
      </c>
      <c r="Y400" s="489">
        <f t="shared" si="72"/>
        <v>0.1394287821497168</v>
      </c>
      <c r="Z400" s="489">
        <f t="shared" si="73"/>
        <v>0.17705242177741812</v>
      </c>
      <c r="AA400" s="487">
        <v>0.42794961708470397</v>
      </c>
      <c r="AB400" s="485">
        <v>0.22870497131347656</v>
      </c>
      <c r="AC400" s="485">
        <v>0.22870497131347656</v>
      </c>
      <c r="AD400" s="489">
        <f t="shared" si="74"/>
        <v>0.15991076278686522</v>
      </c>
      <c r="AE400" s="489">
        <f t="shared" si="75"/>
        <v>0.11053232891698878</v>
      </c>
    </row>
    <row r="401" spans="1:31" x14ac:dyDescent="0.2">
      <c r="A401" s="485">
        <v>0.13447011311848958</v>
      </c>
      <c r="B401" s="485">
        <f t="shared" si="66"/>
        <v>0.12763919161187068</v>
      </c>
      <c r="C401" s="486">
        <v>0.14741830678814594</v>
      </c>
      <c r="D401" s="486">
        <v>0.10786007643559542</v>
      </c>
      <c r="E401" s="487">
        <v>8.5655990905761717E-2</v>
      </c>
      <c r="F401" s="486">
        <v>6.5562421923028136E-2</v>
      </c>
      <c r="G401" s="487">
        <v>7.8261605834960932E-2</v>
      </c>
      <c r="H401" s="487">
        <v>9.0349203643798823E-2</v>
      </c>
      <c r="I401" s="487">
        <v>7.9697260894775399E-2</v>
      </c>
      <c r="J401" s="487">
        <v>4.3840330085754393E-2</v>
      </c>
      <c r="K401" s="487">
        <v>7.1240539627075203E-2</v>
      </c>
      <c r="L401" s="487">
        <v>2.6047732543945309E-2</v>
      </c>
      <c r="M401" s="481">
        <v>9.5621634582917767E-2</v>
      </c>
      <c r="N401" s="481">
        <v>9.5621634582917767E-2</v>
      </c>
      <c r="O401" s="486">
        <v>9.5621634582917767E-2</v>
      </c>
      <c r="P401" s="486">
        <v>0.13207676964225148</v>
      </c>
      <c r="Q401" s="488">
        <f t="shared" si="67"/>
        <v>0.11384920211258462</v>
      </c>
      <c r="R401" s="487">
        <f t="shared" si="68"/>
        <v>0.13207676964225148</v>
      </c>
      <c r="S401" s="489">
        <v>0.14545219726562497</v>
      </c>
      <c r="T401" s="487">
        <f t="shared" si="76"/>
        <v>0.14741830678814594</v>
      </c>
      <c r="U401" s="487">
        <v>0</v>
      </c>
      <c r="V401" s="489">
        <f t="shared" si="69"/>
        <v>0.11886909267802634</v>
      </c>
      <c r="W401" s="489">
        <f t="shared" si="70"/>
        <v>0.10566141571380119</v>
      </c>
      <c r="X401" s="489">
        <f t="shared" si="71"/>
        <v>9.2453738749576034E-2</v>
      </c>
      <c r="Y401" s="489">
        <f t="shared" si="72"/>
        <v>0.13868060812436406</v>
      </c>
      <c r="Z401" s="489">
        <f t="shared" si="73"/>
        <v>0.17610235952300196</v>
      </c>
      <c r="AA401" s="487">
        <v>0.42574865401418588</v>
      </c>
      <c r="AB401" s="485">
        <v>0.22818502807617189</v>
      </c>
      <c r="AC401" s="485">
        <v>0.22818502807617189</v>
      </c>
      <c r="AD401" s="489">
        <f t="shared" si="74"/>
        <v>0.1590883407592773</v>
      </c>
      <c r="AE401" s="489">
        <f t="shared" si="75"/>
        <v>0.10996386047573017</v>
      </c>
    </row>
    <row r="402" spans="1:31" x14ac:dyDescent="0.2">
      <c r="A402" s="485">
        <v>0.13377853393554687</v>
      </c>
      <c r="B402" s="485">
        <f t="shared" si="66"/>
        <v>0.12695856587709872</v>
      </c>
      <c r="C402" s="486">
        <v>0.14663221051074529</v>
      </c>
      <c r="D402" s="486">
        <v>0.10728492124345217</v>
      </c>
      <c r="E402" s="487">
        <v>8.5215460586547845E-2</v>
      </c>
      <c r="F402" s="486">
        <v>6.5212815575390937E-2</v>
      </c>
      <c r="G402" s="487">
        <v>7.785910675048828E-2</v>
      </c>
      <c r="H402" s="487">
        <v>8.9884532852172849E-2</v>
      </c>
      <c r="I402" s="487">
        <v>7.9287376098632817E-2</v>
      </c>
      <c r="J402" s="487">
        <v>4.3614858665466306E-2</v>
      </c>
      <c r="K402" s="487">
        <v>7.087414764404297E-2</v>
      </c>
      <c r="L402" s="487">
        <v>2.5913768463134763E-2</v>
      </c>
      <c r="M402" s="481">
        <v>9.5108544498853476E-2</v>
      </c>
      <c r="N402" s="481">
        <v>9.5108544498853476E-2</v>
      </c>
      <c r="O402" s="486">
        <v>9.5108544498853476E-2</v>
      </c>
      <c r="P402" s="486">
        <v>0.13136806725356845</v>
      </c>
      <c r="Q402" s="488">
        <f t="shared" si="67"/>
        <v>0.11323830587621096</v>
      </c>
      <c r="R402" s="487">
        <f t="shared" si="68"/>
        <v>0.13136806725356845</v>
      </c>
      <c r="S402" s="489">
        <v>0.14470413818359376</v>
      </c>
      <c r="T402" s="487">
        <f t="shared" si="76"/>
        <v>0.14663221051074529</v>
      </c>
      <c r="U402" s="487">
        <v>0</v>
      </c>
      <c r="V402" s="489">
        <f t="shared" si="69"/>
        <v>0.1182312605282116</v>
      </c>
      <c r="W402" s="489">
        <f t="shared" si="70"/>
        <v>0.10509445380285476</v>
      </c>
      <c r="X402" s="489">
        <f t="shared" si="71"/>
        <v>9.1957647077497914E-2</v>
      </c>
      <c r="Y402" s="489">
        <f t="shared" si="72"/>
        <v>0.13793647061624689</v>
      </c>
      <c r="Z402" s="489">
        <f t="shared" si="73"/>
        <v>0.17515742300475792</v>
      </c>
      <c r="AA402" s="487">
        <v>0.42355902260228206</v>
      </c>
      <c r="AB402" s="485">
        <v>0.22766755676269532</v>
      </c>
      <c r="AC402" s="485">
        <v>0.22766755676269532</v>
      </c>
      <c r="AD402" s="489">
        <f t="shared" si="74"/>
        <v>0.15827015113830567</v>
      </c>
      <c r="AE402" s="489">
        <f t="shared" si="75"/>
        <v>0.10939831752711551</v>
      </c>
    </row>
    <row r="403" spans="1:31" x14ac:dyDescent="0.2">
      <c r="A403" s="485">
        <v>0.13309051513671874</v>
      </c>
      <c r="B403" s="485">
        <f t="shared" si="66"/>
        <v>0.12627049132717308</v>
      </c>
      <c r="C403" s="486">
        <v>0.14583751114127186</v>
      </c>
      <c r="D403" s="486">
        <v>0.1067034715130743</v>
      </c>
      <c r="E403" s="487">
        <v>8.4777194824218749E-2</v>
      </c>
      <c r="F403" s="486">
        <v>6.4859383111685723E-2</v>
      </c>
      <c r="G403" s="487">
        <v>7.7458679809570316E-2</v>
      </c>
      <c r="H403" s="487">
        <v>8.9422252426147458E-2</v>
      </c>
      <c r="I403" s="487">
        <v>7.8879600448608395E-2</v>
      </c>
      <c r="J403" s="487">
        <v>4.3390545425415032E-2</v>
      </c>
      <c r="K403" s="487">
        <v>7.050964279174804E-2</v>
      </c>
      <c r="L403" s="487">
        <v>2.5780494480133056E-2</v>
      </c>
      <c r="M403" s="481">
        <v>9.4589856643185616E-2</v>
      </c>
      <c r="N403" s="481">
        <v>9.4589856643185616E-2</v>
      </c>
      <c r="O403" s="486">
        <v>9.4589856643185616E-2</v>
      </c>
      <c r="P403" s="486">
        <v>0.13065163297875104</v>
      </c>
      <c r="Q403" s="488">
        <f t="shared" si="67"/>
        <v>0.11262074481096833</v>
      </c>
      <c r="R403" s="487">
        <f t="shared" si="68"/>
        <v>0.13065163297875104</v>
      </c>
      <c r="S403" s="489">
        <v>0.14395992431640625</v>
      </c>
      <c r="T403" s="487">
        <f t="shared" si="76"/>
        <v>0.14583751114127186</v>
      </c>
      <c r="U403" s="487">
        <v>0</v>
      </c>
      <c r="V403" s="489">
        <f t="shared" si="69"/>
        <v>0.11758646968087594</v>
      </c>
      <c r="W403" s="489">
        <f t="shared" si="70"/>
        <v>0.10452130638300083</v>
      </c>
      <c r="X403" s="489">
        <f t="shared" si="71"/>
        <v>9.145614308512573E-2</v>
      </c>
      <c r="Y403" s="489">
        <f t="shared" si="72"/>
        <v>0.13718421462768859</v>
      </c>
      <c r="Z403" s="489">
        <f t="shared" si="73"/>
        <v>0.17420217730500137</v>
      </c>
      <c r="AA403" s="487">
        <v>0.42138064093338817</v>
      </c>
      <c r="AB403" s="485">
        <v>0.22715255737304688</v>
      </c>
      <c r="AC403" s="485">
        <v>0.22715255737304688</v>
      </c>
      <c r="AD403" s="489">
        <f t="shared" si="74"/>
        <v>0.15745616722106934</v>
      </c>
      <c r="AE403" s="489">
        <f t="shared" si="75"/>
        <v>0.10883568161377787</v>
      </c>
    </row>
    <row r="404" spans="1:31" x14ac:dyDescent="0.2">
      <c r="A404" s="485">
        <v>0.13240603129069009</v>
      </c>
      <c r="B404" s="485">
        <f t="shared" si="66"/>
        <v>0.12561914538386049</v>
      </c>
      <c r="C404" s="486">
        <v>0.14508523188531688</v>
      </c>
      <c r="D404" s="486">
        <v>0.10615305888240412</v>
      </c>
      <c r="E404" s="487">
        <v>8.4341186218261713E-2</v>
      </c>
      <c r="F404" s="486">
        <v>6.4524816455363093E-2</v>
      </c>
      <c r="G404" s="487">
        <v>7.7060310211181648E-2</v>
      </c>
      <c r="H404" s="487">
        <v>8.8962354965209961E-2</v>
      </c>
      <c r="I404" s="487">
        <v>7.8473919143676754E-2</v>
      </c>
      <c r="J404" s="487">
        <v>4.316738666534424E-2</v>
      </c>
      <c r="K404" s="487">
        <v>7.0147010269165033E-2</v>
      </c>
      <c r="L404" s="487">
        <v>2.5647905044555663E-2</v>
      </c>
      <c r="M404" s="481">
        <v>9.40988719597807E-2</v>
      </c>
      <c r="N404" s="481">
        <v>9.40988719597807E-2</v>
      </c>
      <c r="O404" s="486">
        <v>9.40988719597807E-2</v>
      </c>
      <c r="P404" s="486">
        <v>0.12997346353298911</v>
      </c>
      <c r="Q404" s="488">
        <f t="shared" si="67"/>
        <v>0.1120361677463849</v>
      </c>
      <c r="R404" s="487">
        <f t="shared" si="68"/>
        <v>0.12997346353298911</v>
      </c>
      <c r="S404" s="489">
        <v>0.14321953125</v>
      </c>
      <c r="T404" s="487">
        <f t="shared" si="76"/>
        <v>0.14508523188531688</v>
      </c>
      <c r="U404" s="487">
        <v>0</v>
      </c>
      <c r="V404" s="489">
        <f t="shared" si="69"/>
        <v>0.1169761171796902</v>
      </c>
      <c r="W404" s="489">
        <f t="shared" si="70"/>
        <v>0.10397877082639129</v>
      </c>
      <c r="X404" s="489">
        <f t="shared" si="71"/>
        <v>9.0981424473092376E-2</v>
      </c>
      <c r="Y404" s="489">
        <f t="shared" si="72"/>
        <v>0.13647213670963856</v>
      </c>
      <c r="Z404" s="489">
        <f t="shared" si="73"/>
        <v>0.17329795137731879</v>
      </c>
      <c r="AA404" s="487">
        <v>0.4192134817023026</v>
      </c>
      <c r="AB404" s="485">
        <v>0.22663998413085937</v>
      </c>
      <c r="AC404" s="485">
        <v>0.22663998413085937</v>
      </c>
      <c r="AD404" s="489">
        <f t="shared" si="74"/>
        <v>0.15664636230468751</v>
      </c>
      <c r="AE404" s="489">
        <f t="shared" si="75"/>
        <v>0.10827593427835047</v>
      </c>
    </row>
    <row r="405" spans="1:31" x14ac:dyDescent="0.2">
      <c r="A405" s="485">
        <v>0.13172506968180339</v>
      </c>
      <c r="B405" s="485">
        <f t="shared" si="66"/>
        <v>0.12497121595141111</v>
      </c>
      <c r="C405" s="486">
        <v>0.14433689856665768</v>
      </c>
      <c r="D405" s="486">
        <v>0.10560553333616456</v>
      </c>
      <c r="E405" s="487">
        <v>8.3907419967651373E-2</v>
      </c>
      <c r="F405" s="486">
        <v>6.4192004704597933E-2</v>
      </c>
      <c r="G405" s="487">
        <v>7.6663990554809575E-2</v>
      </c>
      <c r="H405" s="487">
        <v>8.8504818267822263E-2</v>
      </c>
      <c r="I405" s="487">
        <v>7.8070324783325193E-2</v>
      </c>
      <c r="J405" s="487">
        <v>4.2945374984741207E-2</v>
      </c>
      <c r="K405" s="487">
        <v>6.9786242675781249E-2</v>
      </c>
      <c r="L405" s="487">
        <v>2.5515998306274414E-2</v>
      </c>
      <c r="M405" s="481">
        <v>9.3610478783063902E-2</v>
      </c>
      <c r="N405" s="481">
        <v>9.3610478783063902E-2</v>
      </c>
      <c r="O405" s="486">
        <v>9.3610478783063902E-2</v>
      </c>
      <c r="P405" s="486">
        <v>0.12929887358922343</v>
      </c>
      <c r="Q405" s="488">
        <f t="shared" si="67"/>
        <v>0.11145467618614366</v>
      </c>
      <c r="R405" s="487">
        <f t="shared" si="68"/>
        <v>0.12929887358922343</v>
      </c>
      <c r="S405" s="489">
        <v>0.14248294677734374</v>
      </c>
      <c r="T405" s="487">
        <f t="shared" si="76"/>
        <v>0.14433689856665768</v>
      </c>
      <c r="U405" s="487">
        <v>0</v>
      </c>
      <c r="V405" s="489">
        <f t="shared" si="69"/>
        <v>0.11636898623030109</v>
      </c>
      <c r="W405" s="489">
        <f t="shared" si="70"/>
        <v>0.10343909887137875</v>
      </c>
      <c r="X405" s="489">
        <f t="shared" si="71"/>
        <v>9.0509211512456389E-2</v>
      </c>
      <c r="Y405" s="489">
        <f t="shared" si="72"/>
        <v>0.13576381726868461</v>
      </c>
      <c r="Z405" s="489">
        <f t="shared" si="73"/>
        <v>0.17239849811896457</v>
      </c>
      <c r="AA405" s="487">
        <v>0.41705746299342106</v>
      </c>
      <c r="AB405" s="485">
        <v>0.22612985229492188</v>
      </c>
      <c r="AC405" s="485">
        <v>0.22612985229492188</v>
      </c>
      <c r="AD405" s="489">
        <f t="shared" si="74"/>
        <v>0.15584072303771973</v>
      </c>
      <c r="AE405" s="489">
        <f t="shared" si="75"/>
        <v>0.10771906629214986</v>
      </c>
    </row>
    <row r="406" spans="1:31" x14ac:dyDescent="0.2">
      <c r="A406" s="485">
        <v>0.13104760487874348</v>
      </c>
      <c r="B406" s="485">
        <f t="shared" si="66"/>
        <v>0.12430479756385737</v>
      </c>
      <c r="C406" s="486">
        <v>0.14356721122325614</v>
      </c>
      <c r="D406" s="486">
        <v>0.10504238390445859</v>
      </c>
      <c r="E406" s="487">
        <v>8.3475881271362309E-2</v>
      </c>
      <c r="F406" s="486">
        <v>6.3849696022207303E-2</v>
      </c>
      <c r="G406" s="487">
        <v>7.6269706039428717E-2</v>
      </c>
      <c r="H406" s="487">
        <v>8.8049634933471677E-2</v>
      </c>
      <c r="I406" s="487">
        <v>7.7668809967041022E-2</v>
      </c>
      <c r="J406" s="487">
        <v>4.2724506683349608E-2</v>
      </c>
      <c r="K406" s="487">
        <v>6.9427332611083983E-2</v>
      </c>
      <c r="L406" s="487">
        <v>2.5384768714904787E-2</v>
      </c>
      <c r="M406" s="481">
        <v>9.3108165504223697E-2</v>
      </c>
      <c r="N406" s="481">
        <v>9.3108165504223697E-2</v>
      </c>
      <c r="O406" s="486">
        <v>9.3108165504223697E-2</v>
      </c>
      <c r="P406" s="486">
        <v>0.12860505659365545</v>
      </c>
      <c r="Q406" s="488">
        <f t="shared" si="67"/>
        <v>0.11085661104893957</v>
      </c>
      <c r="R406" s="487">
        <f t="shared" si="68"/>
        <v>0.12860505659365545</v>
      </c>
      <c r="S406" s="489">
        <v>0.14175015869140625</v>
      </c>
      <c r="T406" s="487">
        <f t="shared" si="76"/>
        <v>0.14356721122325614</v>
      </c>
      <c r="U406" s="487">
        <v>0</v>
      </c>
      <c r="V406" s="489">
        <f t="shared" si="69"/>
        <v>0.11574455093428991</v>
      </c>
      <c r="W406" s="489">
        <f t="shared" si="70"/>
        <v>0.10288404527492437</v>
      </c>
      <c r="X406" s="489">
        <f t="shared" si="71"/>
        <v>9.0023539615558812E-2</v>
      </c>
      <c r="Y406" s="489">
        <f t="shared" si="72"/>
        <v>0.13503530942333822</v>
      </c>
      <c r="Z406" s="489">
        <f t="shared" si="73"/>
        <v>0.1714734087915406</v>
      </c>
      <c r="AA406" s="487">
        <v>0.41491253019634045</v>
      </c>
      <c r="AB406" s="485">
        <v>0.22562211608886718</v>
      </c>
      <c r="AC406" s="485">
        <v>0.22562211608886718</v>
      </c>
      <c r="AD406" s="489">
        <f t="shared" si="74"/>
        <v>0.15503923606872558</v>
      </c>
      <c r="AE406" s="489">
        <f t="shared" si="75"/>
        <v>0.10716506842649265</v>
      </c>
    </row>
    <row r="407" spans="1:31" x14ac:dyDescent="0.2">
      <c r="A407" s="485">
        <v>0.13037362416585285</v>
      </c>
      <c r="B407" s="485">
        <f t="shared" si="66"/>
        <v>0.12364195221746208</v>
      </c>
      <c r="C407" s="486">
        <v>0.1428016506035592</v>
      </c>
      <c r="D407" s="486">
        <v>0.10448225383136493</v>
      </c>
      <c r="E407" s="487">
        <v>8.3046562728881834E-2</v>
      </c>
      <c r="F407" s="486">
        <v>6.3509222647836289E-2</v>
      </c>
      <c r="G407" s="487">
        <v>7.5877449264526359E-2</v>
      </c>
      <c r="H407" s="487">
        <v>8.7596797561645498E-2</v>
      </c>
      <c r="I407" s="487">
        <v>7.7269359893798822E-2</v>
      </c>
      <c r="J407" s="487">
        <v>4.2504774360656736E-2</v>
      </c>
      <c r="K407" s="487">
        <v>6.907026527404786E-2</v>
      </c>
      <c r="L407" s="487">
        <v>2.5254214420318603E-2</v>
      </c>
      <c r="M407" s="481">
        <v>9.260856228499395E-2</v>
      </c>
      <c r="N407" s="481">
        <v>9.260856228499395E-2</v>
      </c>
      <c r="O407" s="486">
        <v>9.260856228499395E-2</v>
      </c>
      <c r="P407" s="486">
        <v>0.1279149828505475</v>
      </c>
      <c r="Q407" s="488">
        <f t="shared" si="67"/>
        <v>0.11026177256777073</v>
      </c>
      <c r="R407" s="487">
        <f t="shared" si="68"/>
        <v>0.1279149828505475</v>
      </c>
      <c r="S407" s="489">
        <v>0.14102113037109373</v>
      </c>
      <c r="T407" s="487">
        <f t="shared" si="76"/>
        <v>0.1428016506035592</v>
      </c>
      <c r="U407" s="487">
        <v>0</v>
      </c>
      <c r="V407" s="489">
        <f t="shared" si="69"/>
        <v>0.11512348456549276</v>
      </c>
      <c r="W407" s="489">
        <f t="shared" si="70"/>
        <v>0.10233198628043801</v>
      </c>
      <c r="X407" s="489">
        <f t="shared" si="71"/>
        <v>8.954048799538325E-2</v>
      </c>
      <c r="Y407" s="489">
        <f t="shared" si="72"/>
        <v>0.13431073199307489</v>
      </c>
      <c r="Z407" s="489">
        <f t="shared" si="73"/>
        <v>0.17055331046739666</v>
      </c>
      <c r="AA407" s="487">
        <v>0.4127786287006579</v>
      </c>
      <c r="AB407" s="485">
        <v>0.22511676025390626</v>
      </c>
      <c r="AC407" s="485">
        <v>0.22511676025390626</v>
      </c>
      <c r="AD407" s="489">
        <f t="shared" si="74"/>
        <v>0.15424186134338377</v>
      </c>
      <c r="AE407" s="489">
        <f t="shared" si="75"/>
        <v>0.10661391299532855</v>
      </c>
    </row>
    <row r="408" spans="1:31" x14ac:dyDescent="0.2">
      <c r="A408" s="485">
        <v>0.12970311482747396</v>
      </c>
      <c r="B408" s="485">
        <f t="shared" si="66"/>
        <v>0.12298262222852449</v>
      </c>
      <c r="C408" s="486">
        <v>0.1420401500851339</v>
      </c>
      <c r="D408" s="486">
        <v>0.10392509437191506</v>
      </c>
      <c r="E408" s="487">
        <v>8.261944953918457E-2</v>
      </c>
      <c r="F408" s="486">
        <v>6.3170554952002883E-2</v>
      </c>
      <c r="G408" s="487">
        <v>7.5487212829589839E-2</v>
      </c>
      <c r="H408" s="487">
        <v>8.7146283950805661E-2</v>
      </c>
      <c r="I408" s="487">
        <v>7.6871959762573244E-2</v>
      </c>
      <c r="J408" s="487">
        <v>4.22861706161499E-2</v>
      </c>
      <c r="K408" s="487">
        <v>6.8715033264160161E-2</v>
      </c>
      <c r="L408" s="487">
        <v>2.5124331722259523E-2</v>
      </c>
      <c r="M408" s="481">
        <v>9.2111625284192422E-2</v>
      </c>
      <c r="N408" s="481">
        <v>9.2111625284192422E-2</v>
      </c>
      <c r="O408" s="486">
        <v>9.2111625284192422E-2</v>
      </c>
      <c r="P408" s="486">
        <v>0.12722859180454776</v>
      </c>
      <c r="Q408" s="488">
        <f t="shared" si="67"/>
        <v>0.10967010854437009</v>
      </c>
      <c r="R408" s="487">
        <f t="shared" si="68"/>
        <v>0.12722859180454776</v>
      </c>
      <c r="S408" s="489">
        <v>0.14029586181640627</v>
      </c>
      <c r="T408" s="487">
        <f t="shared" si="76"/>
        <v>0.1420401500851339</v>
      </c>
      <c r="U408" s="487">
        <v>0</v>
      </c>
      <c r="V408" s="489">
        <f t="shared" si="69"/>
        <v>0.11450573262409298</v>
      </c>
      <c r="W408" s="489">
        <f t="shared" si="70"/>
        <v>0.10178287344363822</v>
      </c>
      <c r="X408" s="489">
        <f t="shared" si="71"/>
        <v>8.9060014263183426E-2</v>
      </c>
      <c r="Y408" s="489">
        <f t="shared" si="72"/>
        <v>0.13359002139477513</v>
      </c>
      <c r="Z408" s="489">
        <f t="shared" si="73"/>
        <v>0.16963812240606368</v>
      </c>
      <c r="AA408" s="487">
        <v>0.41065570389597039</v>
      </c>
      <c r="AB408" s="485">
        <v>0.22461378479003907</v>
      </c>
      <c r="AC408" s="485">
        <v>0.22461378479003907</v>
      </c>
      <c r="AD408" s="489">
        <f t="shared" si="74"/>
        <v>0.15344859886169435</v>
      </c>
      <c r="AE408" s="489">
        <f t="shared" si="75"/>
        <v>0.10606559999865761</v>
      </c>
    </row>
    <row r="409" spans="1:31" x14ac:dyDescent="0.2">
      <c r="A409" s="485">
        <v>0.12903605143229166</v>
      </c>
      <c r="B409" s="485">
        <f t="shared" si="66"/>
        <v>0.12232682727588168</v>
      </c>
      <c r="C409" s="486">
        <v>0.14128273239627243</v>
      </c>
      <c r="D409" s="486">
        <v>0.10337092215549094</v>
      </c>
      <c r="E409" s="487">
        <v>8.2194534301757813E-2</v>
      </c>
      <c r="F409" s="486">
        <v>6.2833703042826733E-2</v>
      </c>
      <c r="G409" s="487">
        <v>7.5098981933593753E-2</v>
      </c>
      <c r="H409" s="487">
        <v>8.669808670043945E-2</v>
      </c>
      <c r="I409" s="487">
        <v>7.6476609573364246E-2</v>
      </c>
      <c r="J409" s="487">
        <v>4.2068691749572756E-2</v>
      </c>
      <c r="K409" s="487">
        <v>6.8361629180908198E-2</v>
      </c>
      <c r="L409" s="487">
        <v>2.499511692047119E-2</v>
      </c>
      <c r="M409" s="481">
        <v>9.161736933713073E-2</v>
      </c>
      <c r="N409" s="481">
        <v>9.161736933713073E-2</v>
      </c>
      <c r="O409" s="486">
        <v>9.161736933713073E-2</v>
      </c>
      <c r="P409" s="486">
        <v>0.12654590394683529</v>
      </c>
      <c r="Q409" s="488">
        <f t="shared" si="67"/>
        <v>0.109081636641983</v>
      </c>
      <c r="R409" s="487">
        <f t="shared" si="68"/>
        <v>0.12654590394683529</v>
      </c>
      <c r="S409" s="489">
        <v>0.13957431640625001</v>
      </c>
      <c r="T409" s="487">
        <f t="shared" si="76"/>
        <v>0.14128273239627243</v>
      </c>
      <c r="U409" s="487">
        <v>0</v>
      </c>
      <c r="V409" s="489">
        <f t="shared" si="69"/>
        <v>0.11389131355215176</v>
      </c>
      <c r="W409" s="489">
        <f t="shared" si="70"/>
        <v>0.10123672315746823</v>
      </c>
      <c r="X409" s="489">
        <f t="shared" si="71"/>
        <v>8.8582132762784704E-2</v>
      </c>
      <c r="Y409" s="489">
        <f t="shared" si="72"/>
        <v>0.13287319914417706</v>
      </c>
      <c r="Z409" s="489">
        <f t="shared" si="73"/>
        <v>0.16872787192911373</v>
      </c>
      <c r="AA409" s="487">
        <v>0.408543701171875</v>
      </c>
      <c r="AB409" s="485">
        <v>0.22411315917968749</v>
      </c>
      <c r="AC409" s="485">
        <v>0.22411315917968749</v>
      </c>
      <c r="AD409" s="489">
        <f t="shared" si="74"/>
        <v>0.15265940856933594</v>
      </c>
      <c r="AE409" s="489">
        <f t="shared" si="75"/>
        <v>0.10552010175042952</v>
      </c>
    </row>
    <row r="410" spans="1:31" x14ac:dyDescent="0.2">
      <c r="A410" s="485">
        <v>0.12837242126464843</v>
      </c>
      <c r="B410" s="485">
        <f t="shared" si="66"/>
        <v>0.12166385525788359</v>
      </c>
      <c r="C410" s="486">
        <v>0.14051702547579623</v>
      </c>
      <c r="D410" s="486">
        <v>0.10281068503997096</v>
      </c>
      <c r="E410" s="487">
        <v>8.1771809616088861E-2</v>
      </c>
      <c r="F410" s="486">
        <v>6.2493164603039927E-2</v>
      </c>
      <c r="G410" s="487">
        <v>7.4712749176025398E-2</v>
      </c>
      <c r="H410" s="487">
        <v>8.6252198410034175E-2</v>
      </c>
      <c r="I410" s="487">
        <v>7.6083287124633789E-2</v>
      </c>
      <c r="J410" s="487">
        <v>4.1852330360412596E-2</v>
      </c>
      <c r="K410" s="487">
        <v>6.8010045623779297E-2</v>
      </c>
      <c r="L410" s="487">
        <v>2.4866566314697264E-2</v>
      </c>
      <c r="M410" s="481">
        <v>9.1117721097387375E-2</v>
      </c>
      <c r="N410" s="481">
        <v>9.1117721097387375E-2</v>
      </c>
      <c r="O410" s="486">
        <v>9.1117721097387375E-2</v>
      </c>
      <c r="P410" s="486">
        <v>0.1258557680194316</v>
      </c>
      <c r="Q410" s="488">
        <f t="shared" si="67"/>
        <v>0.10848674455840948</v>
      </c>
      <c r="R410" s="487">
        <f t="shared" si="68"/>
        <v>0.1258557680194316</v>
      </c>
      <c r="S410" s="489">
        <v>0.13885648193359376</v>
      </c>
      <c r="T410" s="487">
        <f t="shared" si="76"/>
        <v>0.14051702547579623</v>
      </c>
      <c r="U410" s="487">
        <v>0</v>
      </c>
      <c r="V410" s="489">
        <f t="shared" si="69"/>
        <v>0.11327019121748845</v>
      </c>
      <c r="W410" s="489">
        <f t="shared" si="70"/>
        <v>0.10068461441554528</v>
      </c>
      <c r="X410" s="489">
        <f t="shared" si="71"/>
        <v>8.8099037613602119E-2</v>
      </c>
      <c r="Y410" s="489">
        <f t="shared" si="72"/>
        <v>0.13214855642040318</v>
      </c>
      <c r="Z410" s="489">
        <f t="shared" si="73"/>
        <v>0.16780769069257545</v>
      </c>
      <c r="AA410" s="487">
        <v>0.40644256591796873</v>
      </c>
      <c r="AB410" s="485">
        <v>0.22361488342285157</v>
      </c>
      <c r="AC410" s="485">
        <v>0.22361488342285157</v>
      </c>
      <c r="AD410" s="489">
        <f t="shared" si="74"/>
        <v>0.15187427711486817</v>
      </c>
      <c r="AE410" s="489">
        <f t="shared" si="75"/>
        <v>0.10497740902196087</v>
      </c>
    </row>
    <row r="411" spans="1:31" x14ac:dyDescent="0.2">
      <c r="A411" s="485">
        <v>0.12771219889322916</v>
      </c>
      <c r="B411" s="485">
        <f t="shared" si="66"/>
        <v>0.1210150736194297</v>
      </c>
      <c r="C411" s="486">
        <v>0.13976770789231491</v>
      </c>
      <c r="D411" s="486">
        <v>0.10226243934654448</v>
      </c>
      <c r="E411" s="487">
        <v>8.1351253280639649E-2</v>
      </c>
      <c r="F411" s="486">
        <v>6.2159915112980704E-2</v>
      </c>
      <c r="G411" s="487">
        <v>7.4328499755859367E-2</v>
      </c>
      <c r="H411" s="487">
        <v>8.5808604278564446E-2</v>
      </c>
      <c r="I411" s="487">
        <v>7.5691992416381831E-2</v>
      </c>
      <c r="J411" s="487">
        <v>4.1637082748413087E-2</v>
      </c>
      <c r="K411" s="487">
        <v>6.7660267791748052E-2</v>
      </c>
      <c r="L411" s="487">
        <v>2.473867805480957E-2</v>
      </c>
      <c r="M411" s="481">
        <v>9.062878394163433E-2</v>
      </c>
      <c r="N411" s="481">
        <v>9.062878394163433E-2</v>
      </c>
      <c r="O411" s="486">
        <v>9.062878394163433E-2</v>
      </c>
      <c r="P411" s="486">
        <v>0.12518042670811</v>
      </c>
      <c r="Q411" s="488">
        <f t="shared" si="67"/>
        <v>0.10790460532487217</v>
      </c>
      <c r="R411" s="487">
        <f t="shared" si="68"/>
        <v>0.12518042670811</v>
      </c>
      <c r="S411" s="489">
        <v>0.13814234619140625</v>
      </c>
      <c r="T411" s="487">
        <f t="shared" si="76"/>
        <v>0.13976770789231491</v>
      </c>
      <c r="U411" s="487">
        <v>0</v>
      </c>
      <c r="V411" s="489">
        <f t="shared" si="69"/>
        <v>0.112662384037299</v>
      </c>
      <c r="W411" s="489">
        <f t="shared" si="70"/>
        <v>0.100144341366488</v>
      </c>
      <c r="X411" s="489">
        <f t="shared" si="71"/>
        <v>8.7626298695676993E-2</v>
      </c>
      <c r="Y411" s="489">
        <f t="shared" si="72"/>
        <v>0.13143944804351548</v>
      </c>
      <c r="Z411" s="489">
        <f t="shared" si="73"/>
        <v>0.16690723561081333</v>
      </c>
      <c r="AA411" s="487">
        <v>0.4043522162186472</v>
      </c>
      <c r="AB411" s="485">
        <v>0.22311891174316406</v>
      </c>
      <c r="AC411" s="485">
        <v>0.22311891174316406</v>
      </c>
      <c r="AD411" s="489">
        <f t="shared" si="74"/>
        <v>0.15109319114685058</v>
      </c>
      <c r="AE411" s="489">
        <f t="shared" si="75"/>
        <v>0.10443751258456825</v>
      </c>
    </row>
    <row r="412" spans="1:31" x14ac:dyDescent="0.2">
      <c r="A412" s="485">
        <v>0.12705537160237629</v>
      </c>
      <c r="B412" s="485">
        <f t="shared" si="66"/>
        <v>0.12036977046167253</v>
      </c>
      <c r="C412" s="486">
        <v>0.13902240781887917</v>
      </c>
      <c r="D412" s="486">
        <v>0.1017171331044659</v>
      </c>
      <c r="E412" s="487">
        <v>8.0932865295410147E-2</v>
      </c>
      <c r="F412" s="486">
        <v>6.1828452359551596E-2</v>
      </c>
      <c r="G412" s="487">
        <v>7.3946226272583002E-2</v>
      </c>
      <c r="H412" s="487">
        <v>8.5367289505004884E-2</v>
      </c>
      <c r="I412" s="487">
        <v>7.5302710647582996E-2</v>
      </c>
      <c r="J412" s="487">
        <v>4.1422941513061522E-2</v>
      </c>
      <c r="K412" s="487">
        <v>6.7312288284301761E-2</v>
      </c>
      <c r="L412" s="487">
        <v>2.4611446590423584E-2</v>
      </c>
      <c r="M412" s="481">
        <v>9.0142484679191379E-2</v>
      </c>
      <c r="N412" s="481">
        <v>9.0142484679191379E-2</v>
      </c>
      <c r="O412" s="486">
        <v>9.0142484679191379E-2</v>
      </c>
      <c r="P412" s="486">
        <v>0.124508728970009</v>
      </c>
      <c r="Q412" s="488">
        <f t="shared" si="67"/>
        <v>0.10732560682460018</v>
      </c>
      <c r="R412" s="487">
        <f t="shared" si="68"/>
        <v>0.124508728970009</v>
      </c>
      <c r="S412" s="489">
        <v>0.13743187255859377</v>
      </c>
      <c r="T412" s="487">
        <f t="shared" si="76"/>
        <v>0.13902240781887917</v>
      </c>
      <c r="U412" s="487">
        <v>0</v>
      </c>
      <c r="V412" s="489">
        <f t="shared" si="69"/>
        <v>0.11205785607300811</v>
      </c>
      <c r="W412" s="489">
        <f t="shared" si="70"/>
        <v>9.9606983176007205E-2</v>
      </c>
      <c r="X412" s="489">
        <f t="shared" si="71"/>
        <v>8.7156110279006299E-2</v>
      </c>
      <c r="Y412" s="489">
        <f t="shared" si="72"/>
        <v>0.13073416541850946</v>
      </c>
      <c r="Z412" s="489">
        <f t="shared" si="73"/>
        <v>0.16601163862667867</v>
      </c>
      <c r="AA412" s="487">
        <v>0.4022726247687089</v>
      </c>
      <c r="AB412" s="485">
        <v>0.22262525939941405</v>
      </c>
      <c r="AC412" s="485">
        <v>0.22262525939941405</v>
      </c>
      <c r="AD412" s="489">
        <f t="shared" si="74"/>
        <v>0.15031611061096192</v>
      </c>
      <c r="AE412" s="489">
        <f t="shared" si="75"/>
        <v>0.10390038475220142</v>
      </c>
    </row>
    <row r="413" spans="1:31" x14ac:dyDescent="0.2">
      <c r="A413" s="485">
        <v>0.12640192667643227</v>
      </c>
      <c r="B413" s="485">
        <f t="shared" si="66"/>
        <v>0.11972788962750933</v>
      </c>
      <c r="C413" s="486">
        <v>0.13828106039621732</v>
      </c>
      <c r="D413" s="486">
        <v>0.10117471885880133</v>
      </c>
      <c r="E413" s="487">
        <v>8.0516623458862291E-2</v>
      </c>
      <c r="F413" s="486">
        <v>6.1498747497414248E-2</v>
      </c>
      <c r="G413" s="487">
        <v>7.3565921325683598E-2</v>
      </c>
      <c r="H413" s="487">
        <v>8.4928246688842773E-2</v>
      </c>
      <c r="I413" s="487">
        <v>7.4915427017211905E-2</v>
      </c>
      <c r="J413" s="487">
        <v>4.1209902954101561E-2</v>
      </c>
      <c r="K413" s="487">
        <v>6.6966099700927734E-2</v>
      </c>
      <c r="L413" s="487">
        <v>2.4484870071411129E-2</v>
      </c>
      <c r="M413" s="481">
        <v>8.9658780636325208E-2</v>
      </c>
      <c r="N413" s="481">
        <v>8.9658780636325208E-2</v>
      </c>
      <c r="O413" s="486">
        <v>8.9658780636325208E-2</v>
      </c>
      <c r="P413" s="486">
        <v>0.12384061586230777</v>
      </c>
      <c r="Q413" s="488">
        <f t="shared" si="67"/>
        <v>0.10674969824931649</v>
      </c>
      <c r="R413" s="487">
        <f t="shared" si="68"/>
        <v>0.12384061586230777</v>
      </c>
      <c r="S413" s="489">
        <v>0.13672506103515625</v>
      </c>
      <c r="T413" s="487">
        <f t="shared" si="76"/>
        <v>0.13828106039621732</v>
      </c>
      <c r="U413" s="487">
        <v>0</v>
      </c>
      <c r="V413" s="489">
        <f t="shared" si="69"/>
        <v>0.11145655427607699</v>
      </c>
      <c r="W413" s="489">
        <f t="shared" si="70"/>
        <v>9.907249268984622E-2</v>
      </c>
      <c r="X413" s="489">
        <f t="shared" si="71"/>
        <v>8.6688431103615432E-2</v>
      </c>
      <c r="Y413" s="489">
        <f t="shared" si="72"/>
        <v>0.13003264665542316</v>
      </c>
      <c r="Z413" s="489">
        <f t="shared" si="73"/>
        <v>0.16512082114974369</v>
      </c>
      <c r="AA413" s="487">
        <v>0.4002037369577508</v>
      </c>
      <c r="AB413" s="485">
        <v>0.22213388061523437</v>
      </c>
      <c r="AC413" s="485">
        <v>0.22213388061523437</v>
      </c>
      <c r="AD413" s="489">
        <f t="shared" si="74"/>
        <v>0.14954303550720216</v>
      </c>
      <c r="AE413" s="489">
        <f t="shared" si="75"/>
        <v>0.10336602552486035</v>
      </c>
    </row>
    <row r="414" spans="1:31" x14ac:dyDescent="0.2">
      <c r="A414" s="485">
        <v>0.12575183868408202</v>
      </c>
      <c r="B414" s="485">
        <f t="shared" si="66"/>
        <v>0.11908945027497711</v>
      </c>
      <c r="C414" s="486">
        <v>0.13754368775111772</v>
      </c>
      <c r="D414" s="486">
        <v>0.1006352127988365</v>
      </c>
      <c r="E414" s="487">
        <v>8.0102527770996079E-2</v>
      </c>
      <c r="F414" s="486">
        <v>6.1170810367177142E-2</v>
      </c>
      <c r="G414" s="487">
        <v>7.3187570114135736E-2</v>
      </c>
      <c r="H414" s="487">
        <v>8.4491461029052736E-2</v>
      </c>
      <c r="I414" s="487">
        <v>7.4530134124755856E-2</v>
      </c>
      <c r="J414" s="487">
        <v>4.099795967102051E-2</v>
      </c>
      <c r="K414" s="487">
        <v>6.6621694641113283E-2</v>
      </c>
      <c r="L414" s="487">
        <v>2.4358944797515866E-2</v>
      </c>
      <c r="M414" s="481">
        <v>8.9177686253297209E-2</v>
      </c>
      <c r="N414" s="481">
        <v>8.9177686253297209E-2</v>
      </c>
      <c r="O414" s="486">
        <v>8.9177686253297209E-2</v>
      </c>
      <c r="P414" s="486">
        <v>0.12317610733052502</v>
      </c>
      <c r="Q414" s="488">
        <f t="shared" si="67"/>
        <v>0.10617689679191111</v>
      </c>
      <c r="R414" s="487">
        <f t="shared" si="68"/>
        <v>0.12317610733052502</v>
      </c>
      <c r="S414" s="489">
        <v>0.13602188720703126</v>
      </c>
      <c r="T414" s="487">
        <f t="shared" si="76"/>
        <v>0.13754368775111772</v>
      </c>
      <c r="U414" s="487">
        <v>0</v>
      </c>
      <c r="V414" s="489">
        <f t="shared" si="69"/>
        <v>0.11085849659747252</v>
      </c>
      <c r="W414" s="489">
        <f t="shared" si="70"/>
        <v>9.8540885864420016E-2</v>
      </c>
      <c r="X414" s="489">
        <f t="shared" si="71"/>
        <v>8.6223275131367502E-2</v>
      </c>
      <c r="Y414" s="489">
        <f t="shared" si="72"/>
        <v>0.12933491269705127</v>
      </c>
      <c r="Z414" s="489">
        <f t="shared" si="73"/>
        <v>0.16423480977403335</v>
      </c>
      <c r="AA414" s="487">
        <v>0.39814547087016861</v>
      </c>
      <c r="AB414" s="485">
        <v>0.22164477539062499</v>
      </c>
      <c r="AC414" s="485">
        <v>0.22164477539062499</v>
      </c>
      <c r="AD414" s="489">
        <f t="shared" si="74"/>
        <v>0.14877393913269044</v>
      </c>
      <c r="AE414" s="489">
        <f t="shared" si="75"/>
        <v>0.10283441644517823</v>
      </c>
    </row>
    <row r="415" spans="1:31" x14ac:dyDescent="0.2">
      <c r="A415" s="485">
        <v>0.12510509490966798</v>
      </c>
      <c r="B415" s="485">
        <f t="shared" si="66"/>
        <v>0.1184440237979785</v>
      </c>
      <c r="C415" s="486">
        <v>0.13679824524874978</v>
      </c>
      <c r="D415" s="486">
        <v>0.10008980234720723</v>
      </c>
      <c r="E415" s="487">
        <v>7.9690556030273432E-2</v>
      </c>
      <c r="F415" s="486">
        <v>6.0839284270287168E-2</v>
      </c>
      <c r="G415" s="487">
        <v>7.2811165237426756E-2</v>
      </c>
      <c r="H415" s="487">
        <v>8.4056917724609367E-2</v>
      </c>
      <c r="I415" s="487">
        <v>7.4146824569702147E-2</v>
      </c>
      <c r="J415" s="487">
        <v>4.0787107963562011E-2</v>
      </c>
      <c r="K415" s="487">
        <v>6.6279058303833002E-2</v>
      </c>
      <c r="L415" s="487">
        <v>2.4233667068481443E-2</v>
      </c>
      <c r="M415" s="481">
        <v>8.8691343169194012E-2</v>
      </c>
      <c r="N415" s="481">
        <v>8.8691343169194012E-2</v>
      </c>
      <c r="O415" s="486">
        <v>8.8691343169194012E-2</v>
      </c>
      <c r="P415" s="486">
        <v>0.12250434906403664</v>
      </c>
      <c r="Q415" s="488">
        <f t="shared" si="67"/>
        <v>0.10559784611661532</v>
      </c>
      <c r="R415" s="487">
        <f t="shared" si="68"/>
        <v>0.12250434906403664</v>
      </c>
      <c r="S415" s="489">
        <v>0.13532232666015628</v>
      </c>
      <c r="T415" s="487">
        <f t="shared" si="76"/>
        <v>0.13679824524874978</v>
      </c>
      <c r="U415" s="487">
        <v>0</v>
      </c>
      <c r="V415" s="489">
        <f t="shared" si="69"/>
        <v>0.11025391415763297</v>
      </c>
      <c r="W415" s="489">
        <f t="shared" si="70"/>
        <v>9.800347925122932E-2</v>
      </c>
      <c r="X415" s="489">
        <f t="shared" si="71"/>
        <v>8.5753044344825641E-2</v>
      </c>
      <c r="Y415" s="489">
        <f t="shared" si="72"/>
        <v>0.12862956651723848</v>
      </c>
      <c r="Z415" s="489">
        <f t="shared" si="73"/>
        <v>0.16333913208538217</v>
      </c>
      <c r="AA415" s="487">
        <v>0.39609779920076071</v>
      </c>
      <c r="AB415" s="485">
        <v>0.22115794372558595</v>
      </c>
      <c r="AC415" s="485">
        <v>0.22115794372558595</v>
      </c>
      <c r="AD415" s="489">
        <f t="shared" si="74"/>
        <v>0.14800879478454593</v>
      </c>
      <c r="AE415" s="489">
        <f t="shared" si="75"/>
        <v>0.10230553905578821</v>
      </c>
    </row>
    <row r="416" spans="1:31" x14ac:dyDescent="0.2">
      <c r="A416" s="485">
        <v>0.12446168263753254</v>
      </c>
      <c r="B416" s="485">
        <f t="shared" si="66"/>
        <v>0.11782273018542035</v>
      </c>
      <c r="C416" s="486">
        <v>0.13608067526710868</v>
      </c>
      <c r="D416" s="486">
        <v>9.9564785103732012E-2</v>
      </c>
      <c r="E416" s="487">
        <v>7.9280708236694336E-2</v>
      </c>
      <c r="F416" s="486">
        <v>6.0520154123423771E-2</v>
      </c>
      <c r="G416" s="487">
        <v>7.2436699295043941E-2</v>
      </c>
      <c r="H416" s="487">
        <v>8.3624609374999992E-2</v>
      </c>
      <c r="I416" s="487">
        <v>7.3765483551025385E-2</v>
      </c>
      <c r="J416" s="487">
        <v>4.0577340431213381E-2</v>
      </c>
      <c r="K416" s="487">
        <v>6.5938183288574218E-2</v>
      </c>
      <c r="L416" s="487">
        <v>2.4109033184051512E-2</v>
      </c>
      <c r="M416" s="481">
        <v>8.8223200374459354E-2</v>
      </c>
      <c r="N416" s="481">
        <v>8.8223200374459354E-2</v>
      </c>
      <c r="O416" s="486">
        <v>8.8223200374459354E-2</v>
      </c>
      <c r="P416" s="486">
        <v>0.12185772983053844</v>
      </c>
      <c r="Q416" s="488">
        <f t="shared" si="67"/>
        <v>0.1050404651024989</v>
      </c>
      <c r="R416" s="487">
        <f t="shared" si="68"/>
        <v>0.12185772983053844</v>
      </c>
      <c r="S416" s="489">
        <v>0.13462636718749998</v>
      </c>
      <c r="T416" s="487">
        <f t="shared" si="76"/>
        <v>0.13608067526710868</v>
      </c>
      <c r="U416" s="487">
        <v>0</v>
      </c>
      <c r="V416" s="489">
        <f t="shared" si="69"/>
        <v>0.1096719568474846</v>
      </c>
      <c r="W416" s="489">
        <f t="shared" si="70"/>
        <v>9.7486183864430753E-2</v>
      </c>
      <c r="X416" s="489">
        <f t="shared" si="71"/>
        <v>8.5300410881376909E-2</v>
      </c>
      <c r="Y416" s="489">
        <f t="shared" si="72"/>
        <v>0.12795061632206536</v>
      </c>
      <c r="Z416" s="489">
        <f t="shared" si="73"/>
        <v>0.16247697310738457</v>
      </c>
      <c r="AA416" s="487">
        <v>0.3940606673391242</v>
      </c>
      <c r="AB416" s="485">
        <v>0.22067333984375001</v>
      </c>
      <c r="AC416" s="485">
        <v>0.22067333984375001</v>
      </c>
      <c r="AD416" s="489">
        <f t="shared" si="74"/>
        <v>0.1472475891113281</v>
      </c>
      <c r="AE416" s="489">
        <f t="shared" si="75"/>
        <v>0.10177938412800681</v>
      </c>
    </row>
    <row r="417" spans="1:31" x14ac:dyDescent="0.2">
      <c r="A417" s="485">
        <v>0.12382157643636067</v>
      </c>
      <c r="B417" s="485">
        <f t="shared" si="66"/>
        <v>0.11720473156348579</v>
      </c>
      <c r="C417" s="486">
        <v>0.13536691087160835</v>
      </c>
      <c r="D417" s="486">
        <v>9.9042552255363236E-2</v>
      </c>
      <c r="E417" s="487">
        <v>7.8872969589233399E-2</v>
      </c>
      <c r="F417" s="486">
        <v>6.0202716462722121E-2</v>
      </c>
      <c r="G417" s="487">
        <v>7.2064157485961913E-2</v>
      </c>
      <c r="H417" s="487">
        <v>8.3194528579711921E-2</v>
      </c>
      <c r="I417" s="487">
        <v>7.3386103668212882E-2</v>
      </c>
      <c r="J417" s="487">
        <v>4.0368649673461918E-2</v>
      </c>
      <c r="K417" s="487">
        <v>6.5599062194824212E-2</v>
      </c>
      <c r="L417" s="487">
        <v>2.3985039443969725E-2</v>
      </c>
      <c r="M417" s="481">
        <v>8.7757555904269091E-2</v>
      </c>
      <c r="N417" s="481">
        <v>8.7757555904269091E-2</v>
      </c>
      <c r="O417" s="486">
        <v>8.7757555904269091E-2</v>
      </c>
      <c r="P417" s="486">
        <v>0.12121456139179801</v>
      </c>
      <c r="Q417" s="488">
        <f t="shared" si="67"/>
        <v>0.10448605864803355</v>
      </c>
      <c r="R417" s="487">
        <f t="shared" si="68"/>
        <v>0.12121456139179801</v>
      </c>
      <c r="S417" s="489">
        <v>0.13393398437499998</v>
      </c>
      <c r="T417" s="487">
        <f t="shared" si="76"/>
        <v>0.13536691087160835</v>
      </c>
      <c r="U417" s="487">
        <v>0</v>
      </c>
      <c r="V417" s="489">
        <f t="shared" si="69"/>
        <v>0.10909310525261821</v>
      </c>
      <c r="W417" s="489">
        <f t="shared" si="70"/>
        <v>9.6971649113438418E-2</v>
      </c>
      <c r="X417" s="489">
        <f t="shared" si="71"/>
        <v>8.4850192974258595E-2</v>
      </c>
      <c r="Y417" s="489">
        <f t="shared" si="72"/>
        <v>0.12727528946138791</v>
      </c>
      <c r="Z417" s="489">
        <f t="shared" si="73"/>
        <v>0.16161941518906403</v>
      </c>
      <c r="AA417" s="487">
        <v>0.3920340206748561</v>
      </c>
      <c r="AB417" s="485">
        <v>0.22019094848632811</v>
      </c>
      <c r="AC417" s="485">
        <v>0.22019094848632811</v>
      </c>
      <c r="AD417" s="489">
        <f t="shared" si="74"/>
        <v>0.14649029541015623</v>
      </c>
      <c r="AE417" s="489">
        <f t="shared" si="75"/>
        <v>0.1012559332044673</v>
      </c>
    </row>
    <row r="418" spans="1:31" x14ac:dyDescent="0.2">
      <c r="A418" s="485">
        <v>0.12318476359049478</v>
      </c>
      <c r="B418" s="485">
        <f t="shared" si="66"/>
        <v>0.11657972853676821</v>
      </c>
      <c r="C418" s="486">
        <v>0.13464505666074542</v>
      </c>
      <c r="D418" s="486">
        <v>9.8514400412790998E-2</v>
      </c>
      <c r="E418" s="487">
        <v>7.846732528686523E-2</v>
      </c>
      <c r="F418" s="486">
        <v>5.9881680959258318E-2</v>
      </c>
      <c r="G418" s="487">
        <v>7.169353240966797E-2</v>
      </c>
      <c r="H418" s="487">
        <v>8.2766660537719722E-2</v>
      </c>
      <c r="I418" s="487">
        <v>7.3008677520751949E-2</v>
      </c>
      <c r="J418" s="487">
        <v>4.016103199005127E-2</v>
      </c>
      <c r="K418" s="487">
        <v>6.5261687622070311E-2</v>
      </c>
      <c r="L418" s="487">
        <v>2.386168399810791E-2</v>
      </c>
      <c r="M418" s="481">
        <v>8.728664937518886E-2</v>
      </c>
      <c r="N418" s="481">
        <v>8.728664937518886E-2</v>
      </c>
      <c r="O418" s="486">
        <v>8.728664937518886E-2</v>
      </c>
      <c r="P418" s="486">
        <v>0.12056412476795596</v>
      </c>
      <c r="Q418" s="488">
        <f t="shared" si="67"/>
        <v>0.10392538707157241</v>
      </c>
      <c r="R418" s="487">
        <f t="shared" si="68"/>
        <v>0.12056412476795596</v>
      </c>
      <c r="S418" s="489">
        <v>0.133245166015625</v>
      </c>
      <c r="T418" s="487">
        <f t="shared" si="76"/>
        <v>0.13464505666074542</v>
      </c>
      <c r="U418" s="487">
        <v>0</v>
      </c>
      <c r="V418" s="489">
        <f t="shared" si="69"/>
        <v>0.10850771229116037</v>
      </c>
      <c r="W418" s="489">
        <f t="shared" si="70"/>
        <v>9.6451299814364774E-2</v>
      </c>
      <c r="X418" s="489">
        <f t="shared" si="71"/>
        <v>8.4394887337569169E-2</v>
      </c>
      <c r="Y418" s="489">
        <f t="shared" si="72"/>
        <v>0.12659233100635375</v>
      </c>
      <c r="Z418" s="489">
        <f t="shared" si="73"/>
        <v>0.16075216635727463</v>
      </c>
      <c r="AA418" s="487">
        <v>0.39001777729235199</v>
      </c>
      <c r="AB418" s="485">
        <v>0.21971078491210938</v>
      </c>
      <c r="AC418" s="485">
        <v>0.21971078491210938</v>
      </c>
      <c r="AD418" s="489">
        <f t="shared" si="74"/>
        <v>0.14573690032958983</v>
      </c>
      <c r="AE418" s="489">
        <f t="shared" si="75"/>
        <v>0.1007351770564862</v>
      </c>
    </row>
    <row r="419" spans="1:31" x14ac:dyDescent="0.2">
      <c r="A419" s="485">
        <v>0.12255121866861977</v>
      </c>
      <c r="B419" s="485">
        <f t="shared" si="66"/>
        <v>0.11595807650032994</v>
      </c>
      <c r="C419" s="486">
        <v>0.13392707271344964</v>
      </c>
      <c r="D419" s="486">
        <v>9.7989080287210248E-2</v>
      </c>
      <c r="E419" s="487">
        <v>7.8063767929077141E-2</v>
      </c>
      <c r="F419" s="486">
        <v>5.9562366706421239E-2</v>
      </c>
      <c r="G419" s="487">
        <v>7.1324809265136721E-2</v>
      </c>
      <c r="H419" s="487">
        <v>8.2340990447998044E-2</v>
      </c>
      <c r="I419" s="487">
        <v>7.2633190307617182E-2</v>
      </c>
      <c r="J419" s="487">
        <v>3.99544836807251E-2</v>
      </c>
      <c r="K419" s="487">
        <v>6.4926044769287108E-2</v>
      </c>
      <c r="L419" s="487">
        <v>2.3738963146209716E-2</v>
      </c>
      <c r="M419" s="481">
        <v>8.6818283461335202E-2</v>
      </c>
      <c r="N419" s="481">
        <v>8.6818283461335202E-2</v>
      </c>
      <c r="O419" s="486">
        <v>8.6818283461335202E-2</v>
      </c>
      <c r="P419" s="486">
        <v>0.11991719735260536</v>
      </c>
      <c r="Q419" s="488">
        <f t="shared" si="67"/>
        <v>0.10336774040697028</v>
      </c>
      <c r="R419" s="487">
        <f t="shared" si="68"/>
        <v>0.11991719735260536</v>
      </c>
      <c r="S419" s="489">
        <v>0.13255988769531252</v>
      </c>
      <c r="T419" s="487">
        <f t="shared" si="76"/>
        <v>0.13392707271344964</v>
      </c>
      <c r="U419" s="487">
        <v>0</v>
      </c>
      <c r="V419" s="489">
        <f t="shared" si="69"/>
        <v>0.10792547761734483</v>
      </c>
      <c r="W419" s="489">
        <f t="shared" si="70"/>
        <v>9.5933757882084303E-2</v>
      </c>
      <c r="X419" s="489">
        <f t="shared" si="71"/>
        <v>8.3942038146823744E-2</v>
      </c>
      <c r="Y419" s="489">
        <f t="shared" si="72"/>
        <v>0.12591305722023563</v>
      </c>
      <c r="Z419" s="489">
        <f t="shared" si="73"/>
        <v>0.15988959647014048</v>
      </c>
      <c r="AA419" s="487">
        <v>0.38801190988641043</v>
      </c>
      <c r="AB419" s="485">
        <v>0.21923280334472656</v>
      </c>
      <c r="AC419" s="485">
        <v>0.21923280334472656</v>
      </c>
      <c r="AD419" s="489">
        <f t="shared" si="74"/>
        <v>0.14498737716674806</v>
      </c>
      <c r="AE419" s="489">
        <f t="shared" si="75"/>
        <v>0.10021709722669671</v>
      </c>
    </row>
    <row r="420" spans="1:31" x14ac:dyDescent="0.2">
      <c r="A420" s="485">
        <v>0.12192094167073568</v>
      </c>
      <c r="B420" s="485">
        <f t="shared" si="66"/>
        <v>0.11533972135529214</v>
      </c>
      <c r="C420" s="486">
        <v>0.133212896547618</v>
      </c>
      <c r="D420" s="486">
        <v>9.7466546162966253E-2</v>
      </c>
      <c r="E420" s="487">
        <v>7.7662282714843739E-2</v>
      </c>
      <c r="F420" s="486">
        <v>5.9244745916088075E-2</v>
      </c>
      <c r="G420" s="487">
        <v>7.0957988052368165E-2</v>
      </c>
      <c r="H420" s="487">
        <v>8.1917510910034172E-2</v>
      </c>
      <c r="I420" s="487">
        <v>7.2259634628295891E-2</v>
      </c>
      <c r="J420" s="487">
        <v>3.9748997344970699E-2</v>
      </c>
      <c r="K420" s="487">
        <v>6.4592126235961916E-2</v>
      </c>
      <c r="L420" s="487">
        <v>2.3616873188018798E-2</v>
      </c>
      <c r="M420" s="481">
        <v>8.6352417062662001E-2</v>
      </c>
      <c r="N420" s="481">
        <v>8.6352417062662001E-2</v>
      </c>
      <c r="O420" s="486">
        <v>8.6352417062662001E-2</v>
      </c>
      <c r="P420" s="486">
        <v>0.11927372237657081</v>
      </c>
      <c r="Q420" s="488">
        <f t="shared" si="67"/>
        <v>0.1028130697196164</v>
      </c>
      <c r="R420" s="487">
        <f t="shared" si="68"/>
        <v>0.11927372237657081</v>
      </c>
      <c r="S420" s="489">
        <v>0.13187812500000001</v>
      </c>
      <c r="T420" s="487">
        <f t="shared" si="76"/>
        <v>0.133212896547618</v>
      </c>
      <c r="U420" s="487">
        <v>0</v>
      </c>
      <c r="V420" s="489">
        <f t="shared" si="69"/>
        <v>0.10734635013891373</v>
      </c>
      <c r="W420" s="489">
        <f t="shared" si="70"/>
        <v>9.5418977901256655E-2</v>
      </c>
      <c r="X420" s="489">
        <f t="shared" si="71"/>
        <v>8.3491605663599561E-2</v>
      </c>
      <c r="Y420" s="489">
        <f t="shared" si="72"/>
        <v>0.12523740849539935</v>
      </c>
      <c r="Z420" s="489">
        <f t="shared" si="73"/>
        <v>0.15903162983542776</v>
      </c>
      <c r="AA420" s="487">
        <v>0.3860163638466283</v>
      </c>
      <c r="AB420" s="485">
        <v>0.2187570037841797</v>
      </c>
      <c r="AC420" s="485">
        <v>0.2187570037841797</v>
      </c>
      <c r="AD420" s="489">
        <f t="shared" si="74"/>
        <v>0.14424169921875002</v>
      </c>
      <c r="AE420" s="489">
        <f t="shared" si="75"/>
        <v>9.9701675257731923E-2</v>
      </c>
    </row>
    <row r="421" spans="1:31" x14ac:dyDescent="0.2">
      <c r="A421" s="485">
        <v>0.12129389444986979</v>
      </c>
      <c r="B421" s="485">
        <f t="shared" si="66"/>
        <v>0.11472468155752721</v>
      </c>
      <c r="C421" s="486">
        <v>0.13250254947906609</v>
      </c>
      <c r="D421" s="486">
        <v>9.6946813635988338E-2</v>
      </c>
      <c r="E421" s="487">
        <v>7.7262862243652336E-2</v>
      </c>
      <c r="F421" s="486">
        <v>5.8928828068197513E-2</v>
      </c>
      <c r="G421" s="487">
        <v>7.0593046569824222E-2</v>
      </c>
      <c r="H421" s="487">
        <v>8.1496207122802727E-2</v>
      </c>
      <c r="I421" s="487">
        <v>7.1888003082275387E-2</v>
      </c>
      <c r="J421" s="487">
        <v>3.9544569282531736E-2</v>
      </c>
      <c r="K421" s="487">
        <v>6.4259924621582032E-2</v>
      </c>
      <c r="L421" s="487">
        <v>2.3495410423278809E-2</v>
      </c>
      <c r="M421" s="481">
        <v>8.5889064086914463E-2</v>
      </c>
      <c r="N421" s="481">
        <v>8.5889064086914463E-2</v>
      </c>
      <c r="O421" s="486">
        <v>8.5889064086914463E-2</v>
      </c>
      <c r="P421" s="486">
        <v>0.11863371904983634</v>
      </c>
      <c r="Q421" s="488">
        <f t="shared" si="67"/>
        <v>0.10226139156837541</v>
      </c>
      <c r="R421" s="487">
        <f t="shared" si="68"/>
        <v>0.11863371904983634</v>
      </c>
      <c r="S421" s="489">
        <v>0.13119987792968751</v>
      </c>
      <c r="T421" s="487">
        <f t="shared" si="76"/>
        <v>0.13250254947906609</v>
      </c>
      <c r="U421" s="487">
        <v>0</v>
      </c>
      <c r="V421" s="489">
        <f t="shared" si="69"/>
        <v>0.10677034714485271</v>
      </c>
      <c r="W421" s="489">
        <f t="shared" si="70"/>
        <v>9.4906975239869074E-2</v>
      </c>
      <c r="X421" s="489">
        <f t="shared" si="71"/>
        <v>8.3043603334885432E-2</v>
      </c>
      <c r="Y421" s="489">
        <f t="shared" si="72"/>
        <v>0.12456540500232817</v>
      </c>
      <c r="Z421" s="489">
        <f t="shared" si="73"/>
        <v>0.15817829206644846</v>
      </c>
      <c r="AA421" s="487">
        <v>0.38403108456260282</v>
      </c>
      <c r="AB421" s="485">
        <v>0.21828337097167969</v>
      </c>
      <c r="AC421" s="485">
        <v>0.21828337097167969</v>
      </c>
      <c r="AD421" s="489">
        <f t="shared" si="74"/>
        <v>0.14349986648559571</v>
      </c>
      <c r="AE421" s="489">
        <f t="shared" si="75"/>
        <v>9.9188911149591885E-2</v>
      </c>
    </row>
    <row r="422" spans="1:31" x14ac:dyDescent="0.2">
      <c r="A422" s="485">
        <v>0.12067007700602211</v>
      </c>
      <c r="B422" s="485">
        <f t="shared" si="66"/>
        <v>0.11410291072164305</v>
      </c>
      <c r="C422" s="486">
        <v>0.13178442832302639</v>
      </c>
      <c r="D422" s="486">
        <v>9.6421393120259727E-2</v>
      </c>
      <c r="E422" s="487">
        <v>7.6865499114990229E-2</v>
      </c>
      <c r="F422" s="486">
        <v>5.8609452793512033E-2</v>
      </c>
      <c r="G422" s="487">
        <v>7.0229984817504879E-2</v>
      </c>
      <c r="H422" s="487">
        <v>8.1077071685791022E-2</v>
      </c>
      <c r="I422" s="487">
        <v>7.1518280868530265E-2</v>
      </c>
      <c r="J422" s="487">
        <v>3.9341192092895508E-2</v>
      </c>
      <c r="K422" s="487">
        <v>6.3929432525634752E-2</v>
      </c>
      <c r="L422" s="487">
        <v>2.3374573001861573E-2</v>
      </c>
      <c r="M422" s="481">
        <v>8.5420655967420059E-2</v>
      </c>
      <c r="N422" s="481">
        <v>8.5420655967420059E-2</v>
      </c>
      <c r="O422" s="486">
        <v>8.5420655967420059E-2</v>
      </c>
      <c r="P422" s="486">
        <v>0.11798673333821501</v>
      </c>
      <c r="Q422" s="488">
        <f t="shared" si="67"/>
        <v>0.10170369465281753</v>
      </c>
      <c r="R422" s="487">
        <f t="shared" si="68"/>
        <v>0.11798673333821501</v>
      </c>
      <c r="S422" s="489">
        <v>0.13052510986328125</v>
      </c>
      <c r="T422" s="487">
        <f t="shared" si="76"/>
        <v>0.13178442832302639</v>
      </c>
      <c r="U422" s="487">
        <v>0</v>
      </c>
      <c r="V422" s="489">
        <f t="shared" si="69"/>
        <v>0.10618806000439351</v>
      </c>
      <c r="W422" s="489">
        <f t="shared" si="70"/>
        <v>9.4389386670572006E-2</v>
      </c>
      <c r="X422" s="489">
        <f t="shared" si="71"/>
        <v>8.2590713336750499E-2</v>
      </c>
      <c r="Y422" s="489">
        <f t="shared" si="72"/>
        <v>0.12388607000512576</v>
      </c>
      <c r="Z422" s="489">
        <f t="shared" si="73"/>
        <v>0.15731564445095333</v>
      </c>
      <c r="AA422" s="487">
        <v>0.38205601742393092</v>
      </c>
      <c r="AB422" s="485">
        <v>0.21781188964843751</v>
      </c>
      <c r="AC422" s="485">
        <v>0.21781188964843751</v>
      </c>
      <c r="AD422" s="489">
        <f t="shared" si="74"/>
        <v>0.14276183891296387</v>
      </c>
      <c r="AE422" s="489">
        <f t="shared" si="75"/>
        <v>9.8678777216226324E-2</v>
      </c>
    </row>
    <row r="423" spans="1:31" x14ac:dyDescent="0.2">
      <c r="A423" s="485">
        <v>0.1200494639078776</v>
      </c>
      <c r="B423" s="485">
        <f t="shared" si="66"/>
        <v>0.11349444838734143</v>
      </c>
      <c r="C423" s="486">
        <v>0.13108167796920195</v>
      </c>
      <c r="D423" s="486">
        <v>9.5907218805480934E-2</v>
      </c>
      <c r="E423" s="487">
        <v>7.6470178527832028E-2</v>
      </c>
      <c r="F423" s="486">
        <v>5.8296913488131152E-2</v>
      </c>
      <c r="G423" s="487">
        <v>6.9868787994384771E-2</v>
      </c>
      <c r="H423" s="487">
        <v>8.0660089797973622E-2</v>
      </c>
      <c r="I423" s="487">
        <v>7.1150460586547851E-2</v>
      </c>
      <c r="J423" s="487">
        <v>3.9138858375549312E-2</v>
      </c>
      <c r="K423" s="487">
        <v>6.3600642547607417E-2</v>
      </c>
      <c r="L423" s="487">
        <v>2.3254357223510741E-2</v>
      </c>
      <c r="M423" s="481">
        <v>8.496228922966291E-2</v>
      </c>
      <c r="N423" s="481">
        <v>8.496228922966291E-2</v>
      </c>
      <c r="O423" s="486">
        <v>8.496228922966291E-2</v>
      </c>
      <c r="P423" s="486">
        <v>0.11735361722073299</v>
      </c>
      <c r="Q423" s="488">
        <f t="shared" si="67"/>
        <v>0.10115795322519795</v>
      </c>
      <c r="R423" s="487">
        <f t="shared" si="68"/>
        <v>0.11735361722073299</v>
      </c>
      <c r="S423" s="489">
        <v>0.12985382080078126</v>
      </c>
      <c r="T423" s="487">
        <f t="shared" si="76"/>
        <v>0.13108167796920195</v>
      </c>
      <c r="U423" s="487">
        <v>0</v>
      </c>
      <c r="V423" s="489">
        <f t="shared" si="69"/>
        <v>0.10561825549865969</v>
      </c>
      <c r="W423" s="489">
        <f t="shared" si="70"/>
        <v>9.3882893776586401E-2</v>
      </c>
      <c r="X423" s="489">
        <f t="shared" si="71"/>
        <v>8.2147532054513098E-2</v>
      </c>
      <c r="Y423" s="489">
        <f t="shared" si="72"/>
        <v>0.12322129808176964</v>
      </c>
      <c r="Z423" s="489">
        <f t="shared" si="73"/>
        <v>0.15647148962764398</v>
      </c>
      <c r="AA423" s="487">
        <v>0.38009110782020972</v>
      </c>
      <c r="AB423" s="485">
        <v>0.217342529296875</v>
      </c>
      <c r="AC423" s="485">
        <v>0.217342529296875</v>
      </c>
      <c r="AD423" s="489">
        <f t="shared" si="74"/>
        <v>0.14202761650085449</v>
      </c>
      <c r="AE423" s="489">
        <f t="shared" si="75"/>
        <v>9.8171273457635266E-2</v>
      </c>
    </row>
    <row r="424" spans="1:31" x14ac:dyDescent="0.2">
      <c r="A424" s="485">
        <v>0.11943204243977863</v>
      </c>
      <c r="B424" s="485">
        <f t="shared" si="66"/>
        <v>0.11288924835942937</v>
      </c>
      <c r="C424" s="486">
        <v>0.13038269545249789</v>
      </c>
      <c r="D424" s="486">
        <v>9.5395801266360866E-2</v>
      </c>
      <c r="E424" s="487">
        <v>7.6076893081665042E-2</v>
      </c>
      <c r="F424" s="486">
        <v>5.7986049880514041E-2</v>
      </c>
      <c r="G424" s="487">
        <v>6.9509448699951168E-2</v>
      </c>
      <c r="H424" s="487">
        <v>8.0245254058837881E-2</v>
      </c>
      <c r="I424" s="487">
        <v>7.0784534835815427E-2</v>
      </c>
      <c r="J424" s="487">
        <v>3.8937568130493164E-2</v>
      </c>
      <c r="K424" s="487">
        <v>6.3273547286987308E-2</v>
      </c>
      <c r="L424" s="487">
        <v>2.313475938796997E-2</v>
      </c>
      <c r="M424" s="481">
        <v>8.4506395452974351E-2</v>
      </c>
      <c r="N424" s="481">
        <v>8.4506395452974351E-2</v>
      </c>
      <c r="O424" s="486">
        <v>8.4506395452974351E-2</v>
      </c>
      <c r="P424" s="486">
        <v>0.11672391686487035</v>
      </c>
      <c r="Q424" s="488">
        <f t="shared" si="67"/>
        <v>0.10061515615892236</v>
      </c>
      <c r="R424" s="487">
        <f t="shared" si="68"/>
        <v>0.11672391686487035</v>
      </c>
      <c r="S424" s="489">
        <v>0.129185986328125</v>
      </c>
      <c r="T424" s="487">
        <f t="shared" si="76"/>
        <v>0.13038269545249789</v>
      </c>
      <c r="U424" s="487">
        <v>0</v>
      </c>
      <c r="V424" s="489">
        <f t="shared" si="69"/>
        <v>0.10505152517838331</v>
      </c>
      <c r="W424" s="489">
        <f t="shared" si="70"/>
        <v>9.3379133491896291E-2</v>
      </c>
      <c r="X424" s="489">
        <f t="shared" si="71"/>
        <v>8.1706741805409239E-2</v>
      </c>
      <c r="Y424" s="489">
        <f t="shared" si="72"/>
        <v>0.12256011270811387</v>
      </c>
      <c r="Z424" s="489">
        <f t="shared" si="73"/>
        <v>0.15563188915316048</v>
      </c>
      <c r="AA424" s="487">
        <v>0.37813630114103619</v>
      </c>
      <c r="AB424" s="485">
        <v>0.21687530517578124</v>
      </c>
      <c r="AC424" s="485">
        <v>0.21687530517578124</v>
      </c>
      <c r="AD424" s="489">
        <f t="shared" si="74"/>
        <v>0.14129717254638671</v>
      </c>
      <c r="AE424" s="489">
        <f t="shared" si="75"/>
        <v>9.7666381416451842E-2</v>
      </c>
    </row>
    <row r="425" spans="1:31" x14ac:dyDescent="0.2">
      <c r="A425" s="485">
        <v>0.11881779988606769</v>
      </c>
      <c r="B425" s="485">
        <f t="shared" si="66"/>
        <v>0.11228725797075383</v>
      </c>
      <c r="C425" s="486">
        <v>0.12968741994439892</v>
      </c>
      <c r="D425" s="486">
        <v>9.4887095997108734E-2</v>
      </c>
      <c r="E425" s="487">
        <v>7.5685627975463868E-2</v>
      </c>
      <c r="F425" s="486">
        <v>5.7676834917950094E-2</v>
      </c>
      <c r="G425" s="487">
        <v>6.9151959533691396E-2</v>
      </c>
      <c r="H425" s="487">
        <v>7.9832549667358393E-2</v>
      </c>
      <c r="I425" s="487">
        <v>7.0420488815307616E-2</v>
      </c>
      <c r="J425" s="487">
        <v>3.8737310256958007E-2</v>
      </c>
      <c r="K425" s="487">
        <v>6.2948131942749022E-2</v>
      </c>
      <c r="L425" s="487">
        <v>2.3015777645111084E-2</v>
      </c>
      <c r="M425" s="481">
        <v>8.4052934631763054E-2</v>
      </c>
      <c r="N425" s="481">
        <v>8.4052934631763054E-2</v>
      </c>
      <c r="O425" s="486">
        <v>8.4052934631763054E-2</v>
      </c>
      <c r="P425" s="486">
        <v>0.11609757701316055</v>
      </c>
      <c r="Q425" s="488">
        <f t="shared" si="67"/>
        <v>0.10007525582246179</v>
      </c>
      <c r="R425" s="487">
        <f t="shared" si="68"/>
        <v>0.11609757701316055</v>
      </c>
      <c r="S425" s="489">
        <v>0.12852158203125</v>
      </c>
      <c r="T425" s="487">
        <f t="shared" si="76"/>
        <v>0.12968741994439892</v>
      </c>
      <c r="U425" s="487">
        <v>0</v>
      </c>
      <c r="V425" s="489">
        <f t="shared" si="69"/>
        <v>0.10448781931184449</v>
      </c>
      <c r="W425" s="489">
        <f t="shared" si="70"/>
        <v>9.2878061610528445E-2</v>
      </c>
      <c r="X425" s="489">
        <f t="shared" si="71"/>
        <v>8.1268303909212386E-2</v>
      </c>
      <c r="Y425" s="489">
        <f t="shared" si="72"/>
        <v>0.12190245586381857</v>
      </c>
      <c r="Z425" s="489">
        <f t="shared" si="73"/>
        <v>0.15479676935088074</v>
      </c>
      <c r="AA425" s="487">
        <v>0.37619154277600741</v>
      </c>
      <c r="AB425" s="485">
        <v>0.21641017150878905</v>
      </c>
      <c r="AC425" s="485">
        <v>0.21641017150878905</v>
      </c>
      <c r="AD425" s="489">
        <f t="shared" si="74"/>
        <v>0.14057048034667968</v>
      </c>
      <c r="AE425" s="489">
        <f t="shared" si="75"/>
        <v>9.7164082635309235E-2</v>
      </c>
    </row>
    <row r="426" spans="1:31" x14ac:dyDescent="0.2">
      <c r="A426" s="485">
        <v>0.11820672353108724</v>
      </c>
      <c r="B426" s="485">
        <f t="shared" si="66"/>
        <v>0.1116884951887529</v>
      </c>
      <c r="C426" s="486">
        <v>0.12899587219659783</v>
      </c>
      <c r="D426" s="486">
        <v>9.4381118180907955E-2</v>
      </c>
      <c r="E426" s="487">
        <v>7.5296375808715815E-2</v>
      </c>
      <c r="F426" s="486">
        <v>5.7369277829491527E-2</v>
      </c>
      <c r="G426" s="487">
        <v>6.8796313095092779E-2</v>
      </c>
      <c r="H426" s="487">
        <v>7.9421969223022457E-2</v>
      </c>
      <c r="I426" s="487">
        <v>7.0058315124511716E-2</v>
      </c>
      <c r="J426" s="487">
        <v>3.8538084754943851E-2</v>
      </c>
      <c r="K426" s="487">
        <v>6.2624389114379883E-2</v>
      </c>
      <c r="L426" s="487">
        <v>2.2897406444549562E-2</v>
      </c>
      <c r="M426" s="481">
        <v>8.3601920303424365E-2</v>
      </c>
      <c r="N426" s="481">
        <v>8.3601920303424365E-2</v>
      </c>
      <c r="O426" s="486">
        <v>8.3601920303424365E-2</v>
      </c>
      <c r="P426" s="486">
        <v>0.11547461636404419</v>
      </c>
      <c r="Q426" s="488">
        <f t="shared" si="67"/>
        <v>9.9538268333734276E-2</v>
      </c>
      <c r="R426" s="487">
        <f t="shared" si="68"/>
        <v>0.11547461636404419</v>
      </c>
      <c r="S426" s="489">
        <v>0.127860595703125</v>
      </c>
      <c r="T426" s="487">
        <f t="shared" si="76"/>
        <v>0.12899587219659783</v>
      </c>
      <c r="U426" s="487">
        <v>0</v>
      </c>
      <c r="V426" s="489">
        <f t="shared" si="69"/>
        <v>0.10392715472763978</v>
      </c>
      <c r="W426" s="489">
        <f t="shared" si="70"/>
        <v>9.2379693091235351E-2</v>
      </c>
      <c r="X426" s="489">
        <f t="shared" si="71"/>
        <v>8.0832231454830927E-2</v>
      </c>
      <c r="Y426" s="489">
        <f t="shared" si="72"/>
        <v>0.1212483471822464</v>
      </c>
      <c r="Z426" s="489">
        <f t="shared" si="73"/>
        <v>0.15396615515205891</v>
      </c>
      <c r="AA426" s="487">
        <v>0.37425677811472041</v>
      </c>
      <c r="AB426" s="485">
        <v>0.21594712829589843</v>
      </c>
      <c r="AC426" s="485">
        <v>0.21594712829589843</v>
      </c>
      <c r="AD426" s="489">
        <f t="shared" si="74"/>
        <v>0.13984752655029298</v>
      </c>
      <c r="AE426" s="489">
        <f t="shared" si="75"/>
        <v>9.6664367885524002E-2</v>
      </c>
    </row>
    <row r="427" spans="1:31" x14ac:dyDescent="0.2">
      <c r="A427" s="485">
        <v>0.11759878794352212</v>
      </c>
      <c r="B427" s="485">
        <f t="shared" si="66"/>
        <v>0.1110831795054199</v>
      </c>
      <c r="C427" s="486">
        <v>0.12829675610237651</v>
      </c>
      <c r="D427" s="486">
        <v>9.3869602908463287E-2</v>
      </c>
      <c r="E427" s="487">
        <v>7.490912918090821E-2</v>
      </c>
      <c r="F427" s="486">
        <v>5.705835481496805E-2</v>
      </c>
      <c r="G427" s="487">
        <v>6.844249458312987E-2</v>
      </c>
      <c r="H427" s="487">
        <v>7.9013497924804693E-2</v>
      </c>
      <c r="I427" s="487">
        <v>6.9698006362915038E-2</v>
      </c>
      <c r="J427" s="487">
        <v>3.8339884223937991E-2</v>
      </c>
      <c r="K427" s="487">
        <v>6.2302311401367182E-2</v>
      </c>
      <c r="L427" s="487">
        <v>2.2779643936157227E-2</v>
      </c>
      <c r="M427" s="481">
        <v>8.3145985444990883E-2</v>
      </c>
      <c r="N427" s="481">
        <v>8.3145985444990883E-2</v>
      </c>
      <c r="O427" s="486">
        <v>8.3145985444990883E-2</v>
      </c>
      <c r="P427" s="486">
        <v>0.11484485926428478</v>
      </c>
      <c r="Q427" s="488">
        <f t="shared" si="67"/>
        <v>9.8995422354637833E-2</v>
      </c>
      <c r="R427" s="487">
        <f t="shared" si="68"/>
        <v>0.11484485926428478</v>
      </c>
      <c r="S427" s="489">
        <v>0.1272030029296875</v>
      </c>
      <c r="T427" s="487">
        <f t="shared" si="76"/>
        <v>0.12829675610237651</v>
      </c>
      <c r="U427" s="487">
        <v>0</v>
      </c>
      <c r="V427" s="489">
        <f t="shared" si="69"/>
        <v>0.1033603733378563</v>
      </c>
      <c r="W427" s="489">
        <f t="shared" si="70"/>
        <v>9.1875887411427826E-2</v>
      </c>
      <c r="X427" s="489">
        <f t="shared" si="71"/>
        <v>8.0391401484999347E-2</v>
      </c>
      <c r="Y427" s="489">
        <f t="shared" si="72"/>
        <v>0.12058710222749902</v>
      </c>
      <c r="Z427" s="489">
        <f t="shared" si="73"/>
        <v>0.15312647901904639</v>
      </c>
      <c r="AA427" s="487">
        <v>0.37233197985197369</v>
      </c>
      <c r="AB427" s="485">
        <v>0.21548616027832032</v>
      </c>
      <c r="AC427" s="485">
        <v>0.21548616027832032</v>
      </c>
      <c r="AD427" s="489">
        <f t="shared" si="74"/>
        <v>0.13912828445434572</v>
      </c>
      <c r="AE427" s="489">
        <f t="shared" si="75"/>
        <v>9.6167218709729343E-2</v>
      </c>
    </row>
    <row r="428" spans="1:31" x14ac:dyDescent="0.2">
      <c r="A428" s="485">
        <v>0.11699398040771485</v>
      </c>
      <c r="B428" s="485">
        <f t="shared" si="66"/>
        <v>0.11051017485816911</v>
      </c>
      <c r="C428" s="486">
        <v>0.12763495799935881</v>
      </c>
      <c r="D428" s="486">
        <v>9.3385391716979391E-2</v>
      </c>
      <c r="E428" s="487">
        <v>7.4523873291015619E-2</v>
      </c>
      <c r="F428" s="486">
        <v>5.6764028503648638E-2</v>
      </c>
      <c r="G428" s="487">
        <v>6.8090496597290037E-2</v>
      </c>
      <c r="H428" s="487">
        <v>7.8607128372192386E-2</v>
      </c>
      <c r="I428" s="487">
        <v>6.9339547729492176E-2</v>
      </c>
      <c r="J428" s="487">
        <v>3.8142701263427732E-2</v>
      </c>
      <c r="K428" s="487">
        <v>6.1981891403198243E-2</v>
      </c>
      <c r="L428" s="487">
        <v>2.2662488269805908E-2</v>
      </c>
      <c r="M428" s="481">
        <v>8.2714402114718047E-2</v>
      </c>
      <c r="N428" s="481">
        <v>8.2714402114718047E-2</v>
      </c>
      <c r="O428" s="486">
        <v>8.2714402114718047E-2</v>
      </c>
      <c r="P428" s="486">
        <v>0.11424873755665541</v>
      </c>
      <c r="Q428" s="488">
        <f t="shared" si="67"/>
        <v>9.8481569835686733E-2</v>
      </c>
      <c r="R428" s="487">
        <f t="shared" si="68"/>
        <v>0.11424873755665541</v>
      </c>
      <c r="S428" s="489">
        <v>0.12654879150390627</v>
      </c>
      <c r="T428" s="487">
        <f t="shared" si="76"/>
        <v>0.12763495799935881</v>
      </c>
      <c r="U428" s="487">
        <v>0</v>
      </c>
      <c r="V428" s="489">
        <f t="shared" si="69"/>
        <v>0.10282386380098987</v>
      </c>
      <c r="W428" s="489">
        <f t="shared" si="70"/>
        <v>9.1398990045324327E-2</v>
      </c>
      <c r="X428" s="489">
        <f t="shared" si="71"/>
        <v>7.9974116289658781E-2</v>
      </c>
      <c r="Y428" s="489">
        <f t="shared" si="72"/>
        <v>0.11996117443448819</v>
      </c>
      <c r="Z428" s="489">
        <f t="shared" si="73"/>
        <v>0.15233165007554053</v>
      </c>
      <c r="AA428" s="487">
        <v>0.37041706607216285</v>
      </c>
      <c r="AB428" s="485">
        <v>0.21502726745605469</v>
      </c>
      <c r="AC428" s="485">
        <v>0.21502726745605469</v>
      </c>
      <c r="AD428" s="489">
        <f t="shared" si="74"/>
        <v>0.13841274070739748</v>
      </c>
      <c r="AE428" s="489">
        <f t="shared" si="75"/>
        <v>9.5672625879241815E-2</v>
      </c>
    </row>
    <row r="429" spans="1:31" x14ac:dyDescent="0.2">
      <c r="A429" s="485">
        <v>0.11639227549235025</v>
      </c>
      <c r="B429" s="485">
        <f t="shared" si="66"/>
        <v>0.10994017579746113</v>
      </c>
      <c r="C429" s="486">
        <v>0.12697663123201355</v>
      </c>
      <c r="D429" s="486">
        <v>9.2903720362908698E-2</v>
      </c>
      <c r="E429" s="487">
        <v>7.4140593338012692E-2</v>
      </c>
      <c r="F429" s="486">
        <v>5.647124602483522E-2</v>
      </c>
      <c r="G429" s="487">
        <v>6.7740304336547846E-2</v>
      </c>
      <c r="H429" s="487">
        <v>7.8202853164672848E-2</v>
      </c>
      <c r="I429" s="487">
        <v>6.8982931823730456E-2</v>
      </c>
      <c r="J429" s="487">
        <v>3.7946532173156737E-2</v>
      </c>
      <c r="K429" s="487">
        <v>6.1663118019103999E-2</v>
      </c>
      <c r="L429" s="487">
        <v>2.2545933895111087E-2</v>
      </c>
      <c r="M429" s="481">
        <v>8.2285096759959833E-2</v>
      </c>
      <c r="N429" s="481">
        <v>8.2285096759959833E-2</v>
      </c>
      <c r="O429" s="486">
        <v>8.2285096759959833E-2</v>
      </c>
      <c r="P429" s="486">
        <v>0.11365576228809925</v>
      </c>
      <c r="Q429" s="488">
        <f t="shared" si="67"/>
        <v>9.797042952402954E-2</v>
      </c>
      <c r="R429" s="487">
        <f t="shared" si="68"/>
        <v>0.11365576228809925</v>
      </c>
      <c r="S429" s="489">
        <v>0.12589794921875</v>
      </c>
      <c r="T429" s="487">
        <f t="shared" si="76"/>
        <v>0.12697663123201355</v>
      </c>
      <c r="U429" s="487">
        <v>0</v>
      </c>
      <c r="V429" s="489">
        <f t="shared" si="69"/>
        <v>0.10229018605928933</v>
      </c>
      <c r="W429" s="489">
        <f t="shared" si="70"/>
        <v>9.0924609830479397E-2</v>
      </c>
      <c r="X429" s="489">
        <f t="shared" si="71"/>
        <v>7.9559033601669465E-2</v>
      </c>
      <c r="Y429" s="489">
        <f t="shared" si="72"/>
        <v>0.11933855040250421</v>
      </c>
      <c r="Z429" s="489">
        <f t="shared" si="73"/>
        <v>0.15154101638413234</v>
      </c>
      <c r="AA429" s="487">
        <v>0.36851200947008633</v>
      </c>
      <c r="AB429" s="485">
        <v>0.21457040405273436</v>
      </c>
      <c r="AC429" s="485">
        <v>0.21457040405273436</v>
      </c>
      <c r="AD429" s="489">
        <f t="shared" si="74"/>
        <v>0.13770088195800781</v>
      </c>
      <c r="AE429" s="489">
        <f t="shared" si="75"/>
        <v>9.5180580165377962E-2</v>
      </c>
    </row>
    <row r="430" spans="1:31" x14ac:dyDescent="0.2">
      <c r="A430" s="485">
        <v>0.11579367319742838</v>
      </c>
      <c r="B430" s="485">
        <f t="shared" si="66"/>
        <v>0.10935391155953604</v>
      </c>
      <c r="C430" s="486">
        <v>0.12629951881697907</v>
      </c>
      <c r="D430" s="486">
        <v>9.2408304302093014E-2</v>
      </c>
      <c r="E430" s="487">
        <v>7.3759289321899416E-2</v>
      </c>
      <c r="F430" s="486">
        <v>5.617010886751049E-2</v>
      </c>
      <c r="G430" s="487">
        <v>6.7391917800903325E-2</v>
      </c>
      <c r="H430" s="487">
        <v>7.7800657501220699E-2</v>
      </c>
      <c r="I430" s="487">
        <v>6.8628151245117189E-2</v>
      </c>
      <c r="J430" s="487">
        <v>3.7751373252868654E-2</v>
      </c>
      <c r="K430" s="487">
        <v>6.1345983848571782E-2</v>
      </c>
      <c r="L430" s="487">
        <v>2.2429978961944579E-2</v>
      </c>
      <c r="M430" s="481">
        <v>8.1843555414476882E-2</v>
      </c>
      <c r="N430" s="481">
        <v>8.1843555414476882E-2</v>
      </c>
      <c r="O430" s="486">
        <v>8.1843555414476882E-2</v>
      </c>
      <c r="P430" s="486">
        <v>0.11304588613581165</v>
      </c>
      <c r="Q430" s="488">
        <f t="shared" si="67"/>
        <v>9.7444720775144267E-2</v>
      </c>
      <c r="R430" s="487">
        <f t="shared" si="68"/>
        <v>0.11304588613581165</v>
      </c>
      <c r="S430" s="489">
        <v>0.12525045166015625</v>
      </c>
      <c r="T430" s="487">
        <f t="shared" si="76"/>
        <v>0.12629951881697907</v>
      </c>
      <c r="U430" s="487">
        <v>0</v>
      </c>
      <c r="V430" s="489">
        <f t="shared" si="69"/>
        <v>0.10174129752223049</v>
      </c>
      <c r="W430" s="489">
        <f t="shared" si="70"/>
        <v>9.0436708908649327E-2</v>
      </c>
      <c r="X430" s="489">
        <f t="shared" si="71"/>
        <v>7.9132120295068151E-2</v>
      </c>
      <c r="Y430" s="489">
        <f t="shared" si="72"/>
        <v>0.11869818044260223</v>
      </c>
      <c r="Z430" s="489">
        <f t="shared" si="73"/>
        <v>0.1507278481810822</v>
      </c>
      <c r="AA430" s="487">
        <v>0.36661675543534128</v>
      </c>
      <c r="AB430" s="485">
        <v>0.21411558532714844</v>
      </c>
      <c r="AC430" s="485">
        <v>0.21411558532714844</v>
      </c>
      <c r="AD430" s="489">
        <f t="shared" si="74"/>
        <v>0.13699268150329591</v>
      </c>
      <c r="AE430" s="489">
        <f t="shared" si="75"/>
        <v>9.4691063110770995E-2</v>
      </c>
    </row>
    <row r="431" spans="1:31" x14ac:dyDescent="0.2">
      <c r="A431" s="485">
        <v>0.1151981480916341</v>
      </c>
      <c r="B431" s="485">
        <f t="shared" si="66"/>
        <v>0.10877079061160869</v>
      </c>
      <c r="C431" s="486">
        <v>0.12562603677975695</v>
      </c>
      <c r="D431" s="486">
        <v>9.1915544443460423E-2</v>
      </c>
      <c r="E431" s="487">
        <v>7.3379946441650398E-2</v>
      </c>
      <c r="F431" s="486">
        <v>5.5870586274665915E-2</v>
      </c>
      <c r="G431" s="487">
        <v>6.7045322189331055E-2</v>
      </c>
      <c r="H431" s="487">
        <v>7.740052658081055E-2</v>
      </c>
      <c r="I431" s="487">
        <v>6.8275198593139644E-2</v>
      </c>
      <c r="J431" s="487">
        <v>3.7557217102050781E-2</v>
      </c>
      <c r="K431" s="487">
        <v>6.1030481491088862E-2</v>
      </c>
      <c r="L431" s="487">
        <v>2.2314621620178221E-2</v>
      </c>
      <c r="M431" s="481">
        <v>8.1404396254409178E-2</v>
      </c>
      <c r="N431" s="481">
        <v>8.1404396254409178E-2</v>
      </c>
      <c r="O431" s="486">
        <v>8.1404396254409178E-2</v>
      </c>
      <c r="P431" s="486">
        <v>0.11243930036185427</v>
      </c>
      <c r="Q431" s="488">
        <f t="shared" si="67"/>
        <v>9.6921848308131719E-2</v>
      </c>
      <c r="R431" s="487">
        <f t="shared" si="68"/>
        <v>0.11243930036185427</v>
      </c>
      <c r="S431" s="489">
        <v>0.12460628662109374</v>
      </c>
      <c r="T431" s="487">
        <f t="shared" si="76"/>
        <v>0.12562603677975695</v>
      </c>
      <c r="U431" s="487">
        <v>0</v>
      </c>
      <c r="V431" s="489">
        <f t="shared" si="69"/>
        <v>0.10119537032566885</v>
      </c>
      <c r="W431" s="489">
        <f t="shared" si="70"/>
        <v>8.9951440289483431E-2</v>
      </c>
      <c r="X431" s="489">
        <f t="shared" si="71"/>
        <v>7.8707510253297988E-2</v>
      </c>
      <c r="Y431" s="489">
        <f t="shared" si="72"/>
        <v>0.11806126537994699</v>
      </c>
      <c r="Z431" s="489">
        <f t="shared" si="73"/>
        <v>0.14991906714913902</v>
      </c>
      <c r="AA431" s="487">
        <v>0.36473124935752466</v>
      </c>
      <c r="AB431" s="485">
        <v>0.21366278076171874</v>
      </c>
      <c r="AC431" s="485">
        <v>0.21366278076171874</v>
      </c>
      <c r="AD431" s="489">
        <f t="shared" si="74"/>
        <v>0.13628812599182127</v>
      </c>
      <c r="AE431" s="489">
        <f t="shared" si="75"/>
        <v>9.4204065486737487E-2</v>
      </c>
    </row>
    <row r="432" spans="1:31" x14ac:dyDescent="0.2">
      <c r="A432" s="485">
        <v>0.11460568745930989</v>
      </c>
      <c r="B432" s="485">
        <f t="shared" si="66"/>
        <v>0.10819076220794396</v>
      </c>
      <c r="C432" s="486">
        <v>0.12495612651099484</v>
      </c>
      <c r="D432" s="486">
        <v>9.1425397904893069E-2</v>
      </c>
      <c r="E432" s="487">
        <v>7.3002549896240235E-2</v>
      </c>
      <c r="F432" s="486">
        <v>5.5572652180535614E-2</v>
      </c>
      <c r="G432" s="487">
        <v>6.6700510101318361E-2</v>
      </c>
      <c r="H432" s="487">
        <v>7.7002453002929683E-2</v>
      </c>
      <c r="I432" s="487">
        <v>6.7924059066772458E-2</v>
      </c>
      <c r="J432" s="487">
        <v>3.7364060020446774E-2</v>
      </c>
      <c r="K432" s="487">
        <v>6.0716599845886232E-2</v>
      </c>
      <c r="L432" s="487">
        <v>2.2199856319427492E-2</v>
      </c>
      <c r="M432" s="481">
        <v>8.0967580742661624E-2</v>
      </c>
      <c r="N432" s="481">
        <v>8.0967580742661624E-2</v>
      </c>
      <c r="O432" s="486">
        <v>8.0967580742661624E-2</v>
      </c>
      <c r="P432" s="486">
        <v>0.11183595173711165</v>
      </c>
      <c r="Q432" s="488">
        <f t="shared" si="67"/>
        <v>9.6401766239886638E-2</v>
      </c>
      <c r="R432" s="487">
        <f t="shared" si="68"/>
        <v>0.11183595173711165</v>
      </c>
      <c r="S432" s="489">
        <v>0.1239654296875</v>
      </c>
      <c r="T432" s="487">
        <f t="shared" si="76"/>
        <v>0.12495612651099484</v>
      </c>
      <c r="U432" s="487">
        <v>0</v>
      </c>
      <c r="V432" s="489">
        <f t="shared" si="69"/>
        <v>0.10065235656340049</v>
      </c>
      <c r="W432" s="489">
        <f t="shared" si="70"/>
        <v>8.946876138968933E-2</v>
      </c>
      <c r="X432" s="489">
        <f t="shared" si="71"/>
        <v>7.8285166215978155E-2</v>
      </c>
      <c r="Y432" s="489">
        <f t="shared" si="72"/>
        <v>0.11742774932396724</v>
      </c>
      <c r="Z432" s="489">
        <f t="shared" si="73"/>
        <v>0.14911460231614887</v>
      </c>
      <c r="AA432" s="487">
        <v>0.36285543662623354</v>
      </c>
      <c r="AB432" s="485">
        <v>0.21321199035644531</v>
      </c>
      <c r="AC432" s="485">
        <v>0.21321199035644531</v>
      </c>
      <c r="AD432" s="489">
        <f t="shared" si="74"/>
        <v>0.13558718872070313</v>
      </c>
      <c r="AE432" s="489">
        <f t="shared" si="75"/>
        <v>9.3719568835910608E-2</v>
      </c>
    </row>
    <row r="433" spans="1:31" x14ac:dyDescent="0.2">
      <c r="A433" s="485">
        <v>0.11401626586914061</v>
      </c>
      <c r="B433" s="485">
        <f t="shared" si="66"/>
        <v>0.10761384366048685</v>
      </c>
      <c r="C433" s="486">
        <v>0.12428980800531658</v>
      </c>
      <c r="D433" s="486">
        <v>9.0937879315657097E-2</v>
      </c>
      <c r="E433" s="487">
        <v>7.2627099685668939E-2</v>
      </c>
      <c r="F433" s="486">
        <v>5.5276315477474844E-2</v>
      </c>
      <c r="G433" s="487">
        <v>6.6357466735839837E-2</v>
      </c>
      <c r="H433" s="487">
        <v>7.6606429367065437E-2</v>
      </c>
      <c r="I433" s="487">
        <v>6.7574725265502927E-2</v>
      </c>
      <c r="J433" s="487">
        <v>3.717189460754395E-2</v>
      </c>
      <c r="K433" s="487">
        <v>6.0404335212707515E-2</v>
      </c>
      <c r="L433" s="487">
        <v>2.2085683059692381E-2</v>
      </c>
      <c r="M433" s="481">
        <v>8.0533121919708614E-2</v>
      </c>
      <c r="N433" s="481">
        <v>8.0533121919708614E-2</v>
      </c>
      <c r="O433" s="486">
        <v>8.0533121919708614E-2</v>
      </c>
      <c r="P433" s="486">
        <v>0.11123585827365545</v>
      </c>
      <c r="Q433" s="488">
        <f t="shared" si="67"/>
        <v>9.588449009668204E-2</v>
      </c>
      <c r="R433" s="487">
        <f t="shared" si="68"/>
        <v>0.11123585827365545</v>
      </c>
      <c r="S433" s="489">
        <v>0.12332786865234376</v>
      </c>
      <c r="T433" s="487">
        <f t="shared" si="76"/>
        <v>0.12428980800531658</v>
      </c>
      <c r="U433" s="487">
        <v>0</v>
      </c>
      <c r="V433" s="489">
        <f t="shared" si="69"/>
        <v>0.10011227244628991</v>
      </c>
      <c r="W433" s="489">
        <f t="shared" si="70"/>
        <v>8.8988686618924367E-2</v>
      </c>
      <c r="X433" s="489">
        <f t="shared" si="71"/>
        <v>7.7865100791558811E-2</v>
      </c>
      <c r="Y433" s="489">
        <f t="shared" si="72"/>
        <v>0.11679765118733823</v>
      </c>
      <c r="Z433" s="489">
        <f t="shared" si="73"/>
        <v>0.14831447769820727</v>
      </c>
      <c r="AA433" s="487">
        <v>0.36098926263106496</v>
      </c>
      <c r="AB433" s="485">
        <v>0.21276318359374999</v>
      </c>
      <c r="AC433" s="485">
        <v>0.21276318359374999</v>
      </c>
      <c r="AD433" s="489">
        <f t="shared" si="74"/>
        <v>0.13488985633850098</v>
      </c>
      <c r="AE433" s="489">
        <f t="shared" si="75"/>
        <v>9.3237563929606915E-2</v>
      </c>
    </row>
    <row r="434" spans="1:31" x14ac:dyDescent="0.2">
      <c r="A434" s="485">
        <v>0.11342988332112629</v>
      </c>
      <c r="B434" s="485">
        <f t="shared" si="66"/>
        <v>0.10703061127651253</v>
      </c>
      <c r="C434" s="486">
        <v>0.12361619726379015</v>
      </c>
      <c r="D434" s="486">
        <v>9.0445025289234912E-2</v>
      </c>
      <c r="E434" s="487">
        <v>7.2253581008911133E-2</v>
      </c>
      <c r="F434" s="486">
        <v>5.4976735645023596E-2</v>
      </c>
      <c r="G434" s="487">
        <v>6.6016192092895498E-2</v>
      </c>
      <c r="H434" s="487">
        <v>7.621244087219238E-2</v>
      </c>
      <c r="I434" s="487">
        <v>6.7227189788818364E-2</v>
      </c>
      <c r="J434" s="487">
        <v>3.6980720863342281E-2</v>
      </c>
      <c r="K434" s="487">
        <v>6.009367649078369E-2</v>
      </c>
      <c r="L434" s="487">
        <v>2.197209629058838E-2</v>
      </c>
      <c r="M434" s="481">
        <v>8.0093923185894825E-2</v>
      </c>
      <c r="N434" s="481">
        <v>8.0093923185894825E-2</v>
      </c>
      <c r="O434" s="486">
        <v>8.0093923185894825E-2</v>
      </c>
      <c r="P434" s="486">
        <v>0.11062921783871506</v>
      </c>
      <c r="Q434" s="488">
        <f t="shared" si="67"/>
        <v>9.5361570512304941E-2</v>
      </c>
      <c r="R434" s="487">
        <f t="shared" si="68"/>
        <v>0.11062921783871506</v>
      </c>
      <c r="S434" s="489">
        <v>0.12269359130859375</v>
      </c>
      <c r="T434" s="487">
        <f t="shared" si="76"/>
        <v>0.12361619726379015</v>
      </c>
      <c r="U434" s="487">
        <v>0</v>
      </c>
      <c r="V434" s="489">
        <f t="shared" si="69"/>
        <v>9.9566296054843559E-2</v>
      </c>
      <c r="W434" s="489">
        <f t="shared" si="70"/>
        <v>8.8503374270972046E-2</v>
      </c>
      <c r="X434" s="489">
        <f t="shared" si="71"/>
        <v>7.7440452487100533E-2</v>
      </c>
      <c r="Y434" s="489">
        <f t="shared" si="72"/>
        <v>0.11616067873065082</v>
      </c>
      <c r="Z434" s="489">
        <f t="shared" si="73"/>
        <v>0.14750562378495341</v>
      </c>
      <c r="AA434" s="487">
        <v>0.35913270006681741</v>
      </c>
      <c r="AB434" s="485">
        <v>0.21231636047363281</v>
      </c>
      <c r="AC434" s="485">
        <v>0.21231636047363281</v>
      </c>
      <c r="AD434" s="489">
        <f t="shared" si="74"/>
        <v>0.13419611549377441</v>
      </c>
      <c r="AE434" s="489">
        <f t="shared" si="75"/>
        <v>9.2758041539142994E-2</v>
      </c>
    </row>
    <row r="435" spans="1:31" x14ac:dyDescent="0.2">
      <c r="A435" s="485">
        <v>0.11284651438395182</v>
      </c>
      <c r="B435" s="485">
        <f t="shared" si="66"/>
        <v>0.10645986250974437</v>
      </c>
      <c r="C435" s="486">
        <v>0.12295700461507582</v>
      </c>
      <c r="D435" s="486">
        <v>8.9962720404412944E-2</v>
      </c>
      <c r="E435" s="487">
        <v>7.1881979064941412E-2</v>
      </c>
      <c r="F435" s="486">
        <v>5.4683568076455087E-2</v>
      </c>
      <c r="G435" s="487">
        <v>6.5676671371459966E-2</v>
      </c>
      <c r="H435" s="487">
        <v>7.582048011779785E-2</v>
      </c>
      <c r="I435" s="487">
        <v>6.6881437835693364E-2</v>
      </c>
      <c r="J435" s="487">
        <v>3.6790527687072756E-2</v>
      </c>
      <c r="K435" s="487">
        <v>5.9784612579345704E-2</v>
      </c>
      <c r="L435" s="487">
        <v>2.1859094161987305E-2</v>
      </c>
      <c r="M435" s="481">
        <v>7.9664139664928968E-2</v>
      </c>
      <c r="N435" s="481">
        <v>7.9664139664928968E-2</v>
      </c>
      <c r="O435" s="486">
        <v>7.9664139664928968E-2</v>
      </c>
      <c r="P435" s="486">
        <v>0.11003558210615062</v>
      </c>
      <c r="Q435" s="488">
        <f t="shared" si="67"/>
        <v>9.4849860885539788E-2</v>
      </c>
      <c r="R435" s="487">
        <f t="shared" si="68"/>
        <v>0.11003558210615062</v>
      </c>
      <c r="S435" s="489">
        <v>0.1220625732421875</v>
      </c>
      <c r="T435" s="487">
        <f t="shared" si="76"/>
        <v>0.12295700461507582</v>
      </c>
      <c r="U435" s="487">
        <v>0</v>
      </c>
      <c r="V435" s="489">
        <f t="shared" si="69"/>
        <v>9.9032023895535559E-2</v>
      </c>
      <c r="W435" s="489">
        <f t="shared" si="70"/>
        <v>8.8028465684920509E-2</v>
      </c>
      <c r="X435" s="489">
        <f t="shared" si="71"/>
        <v>7.7024907474305432E-2</v>
      </c>
      <c r="Y435" s="489">
        <f t="shared" si="72"/>
        <v>0.11553736121145815</v>
      </c>
      <c r="Z435" s="489">
        <f t="shared" si="73"/>
        <v>0.14671410947486752</v>
      </c>
      <c r="AA435" s="487">
        <v>0.3572856670178865</v>
      </c>
      <c r="AB435" s="485">
        <v>0.21187150573730468</v>
      </c>
      <c r="AC435" s="485">
        <v>0.21187150573730468</v>
      </c>
      <c r="AD435" s="489">
        <f t="shared" si="74"/>
        <v>0.13350593948364259</v>
      </c>
      <c r="AE435" s="489">
        <f t="shared" si="75"/>
        <v>9.2280983207152015E-2</v>
      </c>
    </row>
    <row r="436" spans="1:31" x14ac:dyDescent="0.2">
      <c r="A436" s="485">
        <v>0.11226614634195961</v>
      </c>
      <c r="B436" s="485">
        <f t="shared" si="66"/>
        <v>0.10589217384586791</v>
      </c>
      <c r="C436" s="486">
        <v>0.12230134626629864</v>
      </c>
      <c r="D436" s="486">
        <v>8.9483001425437164E-2</v>
      </c>
      <c r="E436" s="487">
        <v>7.1512286453247073E-2</v>
      </c>
      <c r="F436" s="486">
        <v>5.439197234295054E-2</v>
      </c>
      <c r="G436" s="487">
        <v>6.5338897171020496E-2</v>
      </c>
      <c r="H436" s="487">
        <v>7.5430532302856443E-2</v>
      </c>
      <c r="I436" s="487">
        <v>6.6537469406127925E-2</v>
      </c>
      <c r="J436" s="487">
        <v>3.6601315078735347E-2</v>
      </c>
      <c r="K436" s="487">
        <v>5.9477139778137206E-2</v>
      </c>
      <c r="L436" s="487">
        <v>2.1746672973632811E-2</v>
      </c>
      <c r="M436" s="481">
        <v>7.9236674894054934E-2</v>
      </c>
      <c r="N436" s="481">
        <v>7.9236674894054934E-2</v>
      </c>
      <c r="O436" s="486">
        <v>7.9236674894054934E-2</v>
      </c>
      <c r="P436" s="486">
        <v>0.10944514913228263</v>
      </c>
      <c r="Q436" s="488">
        <f t="shared" si="67"/>
        <v>9.4340912013168785E-2</v>
      </c>
      <c r="R436" s="487">
        <f t="shared" si="68"/>
        <v>0.10944514913228263</v>
      </c>
      <c r="S436" s="489">
        <v>0.12143480224609376</v>
      </c>
      <c r="T436" s="487">
        <f t="shared" si="76"/>
        <v>0.12230134626629864</v>
      </c>
      <c r="U436" s="487">
        <v>0</v>
      </c>
      <c r="V436" s="489">
        <f t="shared" si="69"/>
        <v>9.8500634219054375E-2</v>
      </c>
      <c r="W436" s="489">
        <f t="shared" si="70"/>
        <v>8.7556119305826116E-2</v>
      </c>
      <c r="X436" s="489">
        <f t="shared" si="71"/>
        <v>7.6611604392597843E-2</v>
      </c>
      <c r="Y436" s="489">
        <f t="shared" si="72"/>
        <v>0.11491740658889676</v>
      </c>
      <c r="Z436" s="489">
        <f t="shared" si="73"/>
        <v>0.14592686550971018</v>
      </c>
      <c r="AA436" s="487">
        <v>0.35544813617907073</v>
      </c>
      <c r="AB436" s="485">
        <v>0.21142860412597655</v>
      </c>
      <c r="AC436" s="485">
        <v>0.21142860412597655</v>
      </c>
      <c r="AD436" s="489">
        <f t="shared" si="74"/>
        <v>0.13281931495666505</v>
      </c>
      <c r="AE436" s="489">
        <f t="shared" si="75"/>
        <v>9.1806379704950564E-2</v>
      </c>
    </row>
    <row r="437" spans="1:31" x14ac:dyDescent="0.2">
      <c r="A437" s="485">
        <v>0.11168875376383462</v>
      </c>
      <c r="B437" s="485">
        <f t="shared" si="66"/>
        <v>0.10532749588213293</v>
      </c>
      <c r="C437" s="486">
        <v>0.1216491651592017</v>
      </c>
      <c r="D437" s="486">
        <v>8.9005826605064162E-2</v>
      </c>
      <c r="E437" s="487">
        <v>7.1144495773315428E-2</v>
      </c>
      <c r="F437" s="486">
        <v>5.4101923068574025E-2</v>
      </c>
      <c r="G437" s="487">
        <v>6.5002854690551753E-2</v>
      </c>
      <c r="H437" s="487">
        <v>7.5042590026855469E-2</v>
      </c>
      <c r="I437" s="487">
        <v>6.619526969909667E-2</v>
      </c>
      <c r="J437" s="487">
        <v>3.6413075637817385E-2</v>
      </c>
      <c r="K437" s="487">
        <v>5.9171246986389155E-2</v>
      </c>
      <c r="L437" s="487">
        <v>2.1634829025268552E-2</v>
      </c>
      <c r="M437" s="481">
        <v>7.8811491362383607E-2</v>
      </c>
      <c r="N437" s="481">
        <v>7.8811491362383607E-2</v>
      </c>
      <c r="O437" s="486">
        <v>7.8811491362383607E-2</v>
      </c>
      <c r="P437" s="486">
        <v>0.10885786710543612</v>
      </c>
      <c r="Q437" s="488">
        <f t="shared" si="67"/>
        <v>9.3834679233909868E-2</v>
      </c>
      <c r="R437" s="487">
        <f t="shared" si="68"/>
        <v>0.10885786710543612</v>
      </c>
      <c r="S437" s="489">
        <v>0.12081026611328126</v>
      </c>
      <c r="T437" s="487">
        <f t="shared" si="76"/>
        <v>0.1216491651592017</v>
      </c>
      <c r="U437" s="487">
        <v>0</v>
      </c>
      <c r="V437" s="489">
        <f t="shared" si="69"/>
        <v>9.7972080394892511E-2</v>
      </c>
      <c r="W437" s="489">
        <f t="shared" si="70"/>
        <v>8.7086293684348892E-2</v>
      </c>
      <c r="X437" s="489">
        <f t="shared" si="71"/>
        <v>7.6200506973805274E-2</v>
      </c>
      <c r="Y437" s="489">
        <f t="shared" si="72"/>
        <v>0.11430076046070793</v>
      </c>
      <c r="Z437" s="489">
        <f t="shared" si="73"/>
        <v>0.14514382280724816</v>
      </c>
      <c r="AA437" s="487">
        <v>0.35362005293996712</v>
      </c>
      <c r="AB437" s="485">
        <v>0.21098764038085938</v>
      </c>
      <c r="AC437" s="485">
        <v>0.21098764038085938</v>
      </c>
      <c r="AD437" s="489">
        <f t="shared" si="74"/>
        <v>0.13213622856140136</v>
      </c>
      <c r="AE437" s="489">
        <f t="shared" si="75"/>
        <v>9.1334221803855198E-2</v>
      </c>
    </row>
    <row r="438" spans="1:31" x14ac:dyDescent="0.2">
      <c r="A438" s="485">
        <v>0.11111433664957682</v>
      </c>
      <c r="B438" s="485">
        <f t="shared" si="66"/>
        <v>0.10476584547232412</v>
      </c>
      <c r="C438" s="486">
        <v>0.12100048075925143</v>
      </c>
      <c r="D438" s="486">
        <v>8.8531210185396822E-2</v>
      </c>
      <c r="E438" s="487">
        <v>7.0778599624633787E-2</v>
      </c>
      <c r="F438" s="486">
        <v>5.3813428910344803E-2</v>
      </c>
      <c r="G438" s="487">
        <v>6.466854393005371E-2</v>
      </c>
      <c r="H438" s="487">
        <v>7.4656645889282225E-2</v>
      </c>
      <c r="I438" s="487">
        <v>6.5854823913574209E-2</v>
      </c>
      <c r="J438" s="487">
        <v>3.6225801963806148E-2</v>
      </c>
      <c r="K438" s="487">
        <v>5.8866926803588869E-2</v>
      </c>
      <c r="L438" s="487">
        <v>2.1523560466766355E-2</v>
      </c>
      <c r="M438" s="481">
        <v>7.838860176313403E-2</v>
      </c>
      <c r="N438" s="481">
        <v>7.838860176313403E-2</v>
      </c>
      <c r="O438" s="486">
        <v>7.838860176313403E-2</v>
      </c>
      <c r="P438" s="486">
        <v>0.10827375355803846</v>
      </c>
      <c r="Q438" s="488">
        <f t="shared" si="67"/>
        <v>9.333117766058624E-2</v>
      </c>
      <c r="R438" s="487">
        <f t="shared" si="68"/>
        <v>0.10827375355803846</v>
      </c>
      <c r="S438" s="489">
        <v>0.12018894042968752</v>
      </c>
      <c r="T438" s="487">
        <f t="shared" si="76"/>
        <v>0.12100048075925143</v>
      </c>
      <c r="U438" s="487">
        <v>0</v>
      </c>
      <c r="V438" s="489">
        <f t="shared" si="69"/>
        <v>9.7446378202234618E-2</v>
      </c>
      <c r="W438" s="489">
        <f t="shared" si="70"/>
        <v>8.6619002846430773E-2</v>
      </c>
      <c r="X438" s="489">
        <f t="shared" si="71"/>
        <v>7.5791627490626914E-2</v>
      </c>
      <c r="Y438" s="489">
        <f t="shared" si="72"/>
        <v>0.11368744123594039</v>
      </c>
      <c r="Z438" s="489">
        <f t="shared" si="73"/>
        <v>0.14436500474405128</v>
      </c>
      <c r="AA438" s="487">
        <v>0.35180138999537419</v>
      </c>
      <c r="AB438" s="485">
        <v>0.21054859924316408</v>
      </c>
      <c r="AC438" s="485">
        <v>0.21054859924316408</v>
      </c>
      <c r="AD438" s="489">
        <f t="shared" si="74"/>
        <v>0.13145665359497072</v>
      </c>
      <c r="AE438" s="489">
        <f t="shared" si="75"/>
        <v>9.0864491046499116E-2</v>
      </c>
    </row>
    <row r="439" spans="1:31" x14ac:dyDescent="0.2">
      <c r="A439" s="485">
        <v>0.11054286956787109</v>
      </c>
      <c r="B439" s="485">
        <f t="shared" si="66"/>
        <v>0.10419804832155345</v>
      </c>
      <c r="C439" s="486">
        <v>0.12034469711232679</v>
      </c>
      <c r="D439" s="486">
        <v>8.8051399530780117E-2</v>
      </c>
      <c r="E439" s="487">
        <v>7.0414583206176759E-2</v>
      </c>
      <c r="F439" s="486">
        <v>5.3521777452078603E-2</v>
      </c>
      <c r="G439" s="487">
        <v>6.4335950088500973E-2</v>
      </c>
      <c r="H439" s="487">
        <v>7.4272685089111334E-2</v>
      </c>
      <c r="I439" s="487">
        <v>6.5516132049560541E-2</v>
      </c>
      <c r="J439" s="487">
        <v>3.6039490356445311E-2</v>
      </c>
      <c r="K439" s="487">
        <v>5.8564171829223632E-2</v>
      </c>
      <c r="L439" s="487">
        <v>2.1412863597869872E-2</v>
      </c>
      <c r="M439" s="481">
        <v>7.7961098472324991E-2</v>
      </c>
      <c r="N439" s="481">
        <v>7.7961098472324991E-2</v>
      </c>
      <c r="O439" s="486">
        <v>7.7961098472324991E-2</v>
      </c>
      <c r="P439" s="486">
        <v>0.10768326737875721</v>
      </c>
      <c r="Q439" s="488">
        <f t="shared" si="67"/>
        <v>9.2822182925541091E-2</v>
      </c>
      <c r="R439" s="487">
        <f t="shared" si="68"/>
        <v>0.10768326737875721</v>
      </c>
      <c r="S439" s="489">
        <v>0.11957081298828126</v>
      </c>
      <c r="T439" s="487">
        <f t="shared" si="76"/>
        <v>0.12034469711232679</v>
      </c>
      <c r="U439" s="487">
        <v>0</v>
      </c>
      <c r="V439" s="489">
        <f t="shared" si="69"/>
        <v>9.6914940640881492E-2</v>
      </c>
      <c r="W439" s="489">
        <f t="shared" si="70"/>
        <v>8.6146613903005764E-2</v>
      </c>
      <c r="X439" s="489">
        <f t="shared" si="71"/>
        <v>7.5378287165130037E-2</v>
      </c>
      <c r="Y439" s="489">
        <f t="shared" si="72"/>
        <v>0.11306743074769508</v>
      </c>
      <c r="Z439" s="489">
        <f t="shared" si="73"/>
        <v>0.14357768983834293</v>
      </c>
      <c r="AA439" s="487">
        <v>0.34999206542968753</v>
      </c>
      <c r="AB439" s="485">
        <v>0.21011148071289062</v>
      </c>
      <c r="AC439" s="485">
        <v>0.21011148071289062</v>
      </c>
      <c r="AD439" s="489">
        <f t="shared" si="74"/>
        <v>0.13078057670593263</v>
      </c>
      <c r="AE439" s="489">
        <f t="shared" si="75"/>
        <v>9.0397178204198847E-2</v>
      </c>
    </row>
    <row r="440" spans="1:31" x14ac:dyDescent="0.2">
      <c r="A440" s="485">
        <v>0.10997433980305989</v>
      </c>
      <c r="B440" s="485">
        <f t="shared" si="66"/>
        <v>0.10366055951191958</v>
      </c>
      <c r="C440" s="486">
        <v>0.11972391842176017</v>
      </c>
      <c r="D440" s="486">
        <v>8.7597200602078984E-2</v>
      </c>
      <c r="E440" s="487">
        <v>7.0052439117431628E-2</v>
      </c>
      <c r="F440" s="486">
        <v>5.3245694004110049E-2</v>
      </c>
      <c r="G440" s="487">
        <v>6.4005065765380856E-2</v>
      </c>
      <c r="H440" s="487">
        <v>7.389070022583008E-2</v>
      </c>
      <c r="I440" s="487">
        <v>6.5179179306030274E-2</v>
      </c>
      <c r="J440" s="487">
        <v>3.5854137115478517E-2</v>
      </c>
      <c r="K440" s="487">
        <v>5.8262974662780756E-2</v>
      </c>
      <c r="L440" s="487">
        <v>2.1302736568450928E-2</v>
      </c>
      <c r="M440" s="481">
        <v>7.7556428176695641E-2</v>
      </c>
      <c r="N440" s="481">
        <v>7.7556428176695641E-2</v>
      </c>
      <c r="O440" s="486">
        <v>7.7556428176695641E-2</v>
      </c>
      <c r="P440" s="486">
        <v>0.10712431912766296</v>
      </c>
      <c r="Q440" s="488">
        <f t="shared" si="67"/>
        <v>9.23403736521793E-2</v>
      </c>
      <c r="R440" s="487">
        <f t="shared" si="68"/>
        <v>0.10712431912766296</v>
      </c>
      <c r="S440" s="489">
        <v>0.118955859375</v>
      </c>
      <c r="T440" s="487">
        <f t="shared" si="76"/>
        <v>0.11972391842176017</v>
      </c>
      <c r="U440" s="487">
        <v>0</v>
      </c>
      <c r="V440" s="489">
        <f t="shared" si="69"/>
        <v>9.6411887214896672E-2</v>
      </c>
      <c r="W440" s="489">
        <f t="shared" si="70"/>
        <v>8.569945530213037E-2</v>
      </c>
      <c r="X440" s="489">
        <f t="shared" si="71"/>
        <v>7.4987023389364069E-2</v>
      </c>
      <c r="Y440" s="489">
        <f t="shared" si="72"/>
        <v>0.11248053508404611</v>
      </c>
      <c r="Z440" s="489">
        <f t="shared" si="73"/>
        <v>0.14283242550355063</v>
      </c>
      <c r="AA440" s="487">
        <v>0.34819205193770558</v>
      </c>
      <c r="AB440" s="485">
        <v>0.20967625427246095</v>
      </c>
      <c r="AC440" s="485">
        <v>0.20967625427246095</v>
      </c>
      <c r="AD440" s="489">
        <f t="shared" si="74"/>
        <v>0.13010797119140624</v>
      </c>
      <c r="AE440" s="489">
        <f t="shared" si="75"/>
        <v>8.993226481958759E-2</v>
      </c>
    </row>
    <row r="441" spans="1:31" x14ac:dyDescent="0.2">
      <c r="A441" s="485">
        <v>0.10940873463948568</v>
      </c>
      <c r="B441" s="485">
        <f t="shared" si="66"/>
        <v>0.10312588999727905</v>
      </c>
      <c r="C441" s="486">
        <v>0.11910639590736487</v>
      </c>
      <c r="D441" s="486">
        <v>8.7145384087193231E-2</v>
      </c>
      <c r="E441" s="487">
        <v>6.9692159957885746E-2</v>
      </c>
      <c r="F441" s="486">
        <v>5.2971058699188694E-2</v>
      </c>
      <c r="G441" s="487">
        <v>6.3675883560180668E-2</v>
      </c>
      <c r="H441" s="487">
        <v>7.3510676498413086E-2</v>
      </c>
      <c r="I441" s="487">
        <v>6.4843958282470707E-2</v>
      </c>
      <c r="J441" s="487">
        <v>3.5669738540649414E-2</v>
      </c>
      <c r="K441" s="487">
        <v>5.7963327903747558E-2</v>
      </c>
      <c r="L441" s="487">
        <v>2.1193175678253174E-2</v>
      </c>
      <c r="M441" s="481">
        <v>7.7153893804676674E-2</v>
      </c>
      <c r="N441" s="481">
        <v>7.7153893804676674E-2</v>
      </c>
      <c r="O441" s="486">
        <v>7.7153893804676674E-2</v>
      </c>
      <c r="P441" s="486">
        <v>0.10656832110735996</v>
      </c>
      <c r="Q441" s="488">
        <f t="shared" si="67"/>
        <v>9.1861107456018318E-2</v>
      </c>
      <c r="R441" s="487">
        <f t="shared" si="68"/>
        <v>0.10656832110735996</v>
      </c>
      <c r="S441" s="489">
        <v>0.1183440673828125</v>
      </c>
      <c r="T441" s="487">
        <f t="shared" si="76"/>
        <v>0.11910639590736487</v>
      </c>
      <c r="U441" s="487">
        <v>0</v>
      </c>
      <c r="V441" s="489">
        <f t="shared" si="69"/>
        <v>9.5911488996623967E-2</v>
      </c>
      <c r="W441" s="489">
        <f t="shared" si="70"/>
        <v>8.5254656885887972E-2</v>
      </c>
      <c r="X441" s="489">
        <f t="shared" si="71"/>
        <v>7.4597824775151964E-2</v>
      </c>
      <c r="Y441" s="489">
        <f t="shared" si="72"/>
        <v>0.11189673716272795</v>
      </c>
      <c r="Z441" s="489">
        <f t="shared" si="73"/>
        <v>0.14209109480981327</v>
      </c>
      <c r="AA441" s="487">
        <v>0.34640129490902549</v>
      </c>
      <c r="AB441" s="485">
        <v>0.20924291992187499</v>
      </c>
      <c r="AC441" s="485">
        <v>0.20924291992187499</v>
      </c>
      <c r="AD441" s="489">
        <f t="shared" si="74"/>
        <v>0.12943882369995116</v>
      </c>
      <c r="AE441" s="489">
        <f t="shared" si="75"/>
        <v>8.9469741663981917E-2</v>
      </c>
    </row>
    <row r="442" spans="1:31" x14ac:dyDescent="0.2">
      <c r="A442" s="485">
        <v>0.10884604136149088</v>
      </c>
      <c r="B442" s="485">
        <f t="shared" si="66"/>
        <v>0.10257596344976308</v>
      </c>
      <c r="C442" s="486">
        <v>0.11847125211282272</v>
      </c>
      <c r="D442" s="486">
        <v>8.6680674786703424E-2</v>
      </c>
      <c r="E442" s="487">
        <v>6.9333730926513668E-2</v>
      </c>
      <c r="F442" s="486">
        <v>5.2688586553450323E-2</v>
      </c>
      <c r="G442" s="487">
        <v>6.3348396072387694E-2</v>
      </c>
      <c r="H442" s="487">
        <v>7.3132606506347661E-2</v>
      </c>
      <c r="I442" s="487">
        <v>6.4510461578369135E-2</v>
      </c>
      <c r="J442" s="487">
        <v>3.5486287231445313E-2</v>
      </c>
      <c r="K442" s="487">
        <v>5.7665220451354977E-2</v>
      </c>
      <c r="L442" s="487">
        <v>2.1084179077148438E-2</v>
      </c>
      <c r="M442" s="481">
        <v>7.6739886464086859E-2</v>
      </c>
      <c r="N442" s="481">
        <v>7.6739886464086859E-2</v>
      </c>
      <c r="O442" s="486">
        <v>7.6739886464086859E-2</v>
      </c>
      <c r="P442" s="486">
        <v>0.10599647612278311</v>
      </c>
      <c r="Q442" s="488">
        <f t="shared" si="67"/>
        <v>9.1368181293434991E-2</v>
      </c>
      <c r="R442" s="487">
        <f t="shared" si="68"/>
        <v>0.10599647612278311</v>
      </c>
      <c r="S442" s="489">
        <v>0.11773542480468752</v>
      </c>
      <c r="T442" s="487">
        <f t="shared" si="76"/>
        <v>0.11847125211282272</v>
      </c>
      <c r="U442" s="487">
        <v>0</v>
      </c>
      <c r="V442" s="489">
        <f t="shared" si="69"/>
        <v>9.5396828510504794E-2</v>
      </c>
      <c r="W442" s="489">
        <f t="shared" si="70"/>
        <v>8.4797180898226493E-2</v>
      </c>
      <c r="X442" s="489">
        <f t="shared" si="71"/>
        <v>7.4197533285948178E-2</v>
      </c>
      <c r="Y442" s="489">
        <f t="shared" si="72"/>
        <v>0.11129629992892226</v>
      </c>
      <c r="Z442" s="489">
        <f t="shared" si="73"/>
        <v>0.14132863483037747</v>
      </c>
      <c r="AA442" s="487">
        <v>0.34461973973324422</v>
      </c>
      <c r="AB442" s="485">
        <v>0.20881146240234374</v>
      </c>
      <c r="AC442" s="485">
        <v>0.20881146240234374</v>
      </c>
      <c r="AD442" s="489">
        <f t="shared" si="74"/>
        <v>0.12877312088012696</v>
      </c>
      <c r="AE442" s="489">
        <f t="shared" si="75"/>
        <v>8.9009599508698425E-2</v>
      </c>
    </row>
    <row r="443" spans="1:31" x14ac:dyDescent="0.2">
      <c r="A443" s="485">
        <v>0.10828624725341797</v>
      </c>
      <c r="B443" s="485">
        <f t="shared" si="66"/>
        <v>0.10202898536559252</v>
      </c>
      <c r="C443" s="486">
        <v>0.1178395136788796</v>
      </c>
      <c r="D443" s="486">
        <v>8.6218457052305436E-2</v>
      </c>
      <c r="E443" s="487">
        <v>6.897714462280273E-2</v>
      </c>
      <c r="F443" s="486">
        <v>5.2407628898640909E-2</v>
      </c>
      <c r="G443" s="487">
        <v>6.3022595901489259E-2</v>
      </c>
      <c r="H443" s="487">
        <v>7.275648284912109E-2</v>
      </c>
      <c r="I443" s="487">
        <v>6.4178681793212886E-2</v>
      </c>
      <c r="J443" s="487">
        <v>3.5303779487609863E-2</v>
      </c>
      <c r="K443" s="487">
        <v>5.7368648605346677E-2</v>
      </c>
      <c r="L443" s="487">
        <v>2.097574306488037E-2</v>
      </c>
      <c r="M443" s="481">
        <v>7.6328112758599742E-2</v>
      </c>
      <c r="N443" s="481">
        <v>7.6328112758599742E-2</v>
      </c>
      <c r="O443" s="486">
        <v>7.6328112758599742E-2</v>
      </c>
      <c r="P443" s="486">
        <v>0.1054277163323698</v>
      </c>
      <c r="Q443" s="488">
        <f t="shared" si="67"/>
        <v>9.0877914545484773E-2</v>
      </c>
      <c r="R443" s="487">
        <f t="shared" si="68"/>
        <v>0.1054277163323698</v>
      </c>
      <c r="S443" s="489">
        <v>0.1171299072265625</v>
      </c>
      <c r="T443" s="487">
        <f t="shared" si="76"/>
        <v>0.1178395136788796</v>
      </c>
      <c r="U443" s="487">
        <v>0</v>
      </c>
      <c r="V443" s="489">
        <f t="shared" si="69"/>
        <v>9.488494469913282E-2</v>
      </c>
      <c r="W443" s="489">
        <f t="shared" si="70"/>
        <v>8.4342173065895851E-2</v>
      </c>
      <c r="X443" s="489">
        <f t="shared" si="71"/>
        <v>7.3799401432658854E-2</v>
      </c>
      <c r="Y443" s="489">
        <f t="shared" si="72"/>
        <v>0.11069910214898829</v>
      </c>
      <c r="Z443" s="489">
        <f t="shared" si="73"/>
        <v>0.14057028844315975</v>
      </c>
      <c r="AA443" s="487">
        <v>0.34284735910516034</v>
      </c>
      <c r="AB443" s="485">
        <v>0.20838186645507811</v>
      </c>
      <c r="AC443" s="485">
        <v>0.20838186645507811</v>
      </c>
      <c r="AD443" s="489">
        <f t="shared" si="74"/>
        <v>0.12811083602905274</v>
      </c>
      <c r="AE443" s="489">
        <f t="shared" si="75"/>
        <v>8.8551819896370232E-2</v>
      </c>
    </row>
    <row r="444" spans="1:31" x14ac:dyDescent="0.2">
      <c r="A444" s="485">
        <v>0.10772932688395181</v>
      </c>
      <c r="B444" s="485">
        <f t="shared" si="66"/>
        <v>0.10148490814434248</v>
      </c>
      <c r="C444" s="486">
        <v>0.11721112562889437</v>
      </c>
      <c r="D444" s="486">
        <v>8.5758690659790596E-2</v>
      </c>
      <c r="E444" s="487">
        <v>6.8622393646240232E-2</v>
      </c>
      <c r="F444" s="486">
        <v>5.2128161284596707E-2</v>
      </c>
      <c r="G444" s="487">
        <v>6.2698468246459957E-2</v>
      </c>
      <c r="H444" s="487">
        <v>7.2382298126220698E-2</v>
      </c>
      <c r="I444" s="487">
        <v>6.3848611526489268E-2</v>
      </c>
      <c r="J444" s="487">
        <v>3.5122211608886719E-2</v>
      </c>
      <c r="K444" s="487">
        <v>5.7073601264953609E-2</v>
      </c>
      <c r="L444" s="487">
        <v>2.0867863941192628E-2</v>
      </c>
      <c r="M444" s="481">
        <v>7.5918536554248614E-2</v>
      </c>
      <c r="N444" s="481">
        <v>7.5918536554248614E-2</v>
      </c>
      <c r="O444" s="486">
        <v>7.5918536554248614E-2</v>
      </c>
      <c r="P444" s="486">
        <v>0.10486199182631026</v>
      </c>
      <c r="Q444" s="488">
        <f t="shared" si="67"/>
        <v>9.0390264190279429E-2</v>
      </c>
      <c r="R444" s="487">
        <f t="shared" si="68"/>
        <v>0.10486199182631026</v>
      </c>
      <c r="S444" s="489">
        <v>0.11652750244140626</v>
      </c>
      <c r="T444" s="487">
        <f t="shared" si="76"/>
        <v>0.11721112562889437</v>
      </c>
      <c r="U444" s="487">
        <v>0</v>
      </c>
      <c r="V444" s="489">
        <f t="shared" si="69"/>
        <v>9.4375792643679235E-2</v>
      </c>
      <c r="W444" s="489">
        <f t="shared" si="70"/>
        <v>8.3889593461048212E-2</v>
      </c>
      <c r="X444" s="489">
        <f t="shared" si="71"/>
        <v>7.3403394278417175E-2</v>
      </c>
      <c r="Y444" s="489">
        <f t="shared" si="72"/>
        <v>0.11010509141762577</v>
      </c>
      <c r="Z444" s="489">
        <f t="shared" si="73"/>
        <v>0.139815989101747</v>
      </c>
      <c r="AA444" s="487">
        <v>0.34108409841437087</v>
      </c>
      <c r="AB444" s="485">
        <v>0.20795413208007812</v>
      </c>
      <c r="AC444" s="485">
        <v>0.20795413208007812</v>
      </c>
      <c r="AD444" s="489">
        <f t="shared" si="74"/>
        <v>0.12745195579528809</v>
      </c>
      <c r="AE444" s="489">
        <f t="shared" si="75"/>
        <v>8.8096393598313977E-2</v>
      </c>
    </row>
    <row r="445" spans="1:31" x14ac:dyDescent="0.2">
      <c r="A445" s="485">
        <v>0.10717526753743488</v>
      </c>
      <c r="B445" s="485">
        <f t="shared" si="66"/>
        <v>0.100943748024933</v>
      </c>
      <c r="C445" s="486">
        <v>0.11658610671818856</v>
      </c>
      <c r="D445" s="486">
        <v>8.5301389331677427E-2</v>
      </c>
      <c r="E445" s="487">
        <v>6.826947059631347E-2</v>
      </c>
      <c r="F445" s="486">
        <v>5.1850192052509035E-2</v>
      </c>
      <c r="G445" s="487">
        <v>6.2376005706787106E-2</v>
      </c>
      <c r="H445" s="487">
        <v>7.2010037536621094E-2</v>
      </c>
      <c r="I445" s="487">
        <v>6.3520235977172851E-2</v>
      </c>
      <c r="J445" s="487">
        <v>3.494157619476318E-2</v>
      </c>
      <c r="K445" s="487">
        <v>5.6780071029663086E-2</v>
      </c>
      <c r="L445" s="487">
        <v>2.0760539855957032E-2</v>
      </c>
      <c r="M445" s="481">
        <v>7.5511170078319173E-2</v>
      </c>
      <c r="N445" s="481">
        <v>7.5511170078319173E-2</v>
      </c>
      <c r="O445" s="486">
        <v>7.5511170078319173E-2</v>
      </c>
      <c r="P445" s="486">
        <v>0.10429931949346431</v>
      </c>
      <c r="Q445" s="488">
        <f t="shared" si="67"/>
        <v>8.9905244785891736E-2</v>
      </c>
      <c r="R445" s="487">
        <f t="shared" si="68"/>
        <v>0.10429931949346431</v>
      </c>
      <c r="S445" s="489">
        <v>0.1159281982421875</v>
      </c>
      <c r="T445" s="487">
        <f t="shared" si="76"/>
        <v>0.11658610671818856</v>
      </c>
      <c r="U445" s="487">
        <v>0</v>
      </c>
      <c r="V445" s="489">
        <f t="shared" si="69"/>
        <v>9.3869387544117888E-2</v>
      </c>
      <c r="W445" s="489">
        <f t="shared" si="70"/>
        <v>8.343945559477145E-2</v>
      </c>
      <c r="X445" s="489">
        <f t="shared" si="71"/>
        <v>7.3009523645425012E-2</v>
      </c>
      <c r="Y445" s="489">
        <f t="shared" si="72"/>
        <v>0.10951428546813755</v>
      </c>
      <c r="Z445" s="489">
        <f t="shared" si="73"/>
        <v>0.13906575932461906</v>
      </c>
      <c r="AA445" s="487">
        <v>0.33932990305047289</v>
      </c>
      <c r="AB445" s="485">
        <v>0.20752822875976562</v>
      </c>
      <c r="AC445" s="485">
        <v>0.20752822875976562</v>
      </c>
      <c r="AD445" s="489">
        <f t="shared" si="74"/>
        <v>0.12679646682739257</v>
      </c>
      <c r="AE445" s="489">
        <f t="shared" si="75"/>
        <v>8.7643311385846176E-2</v>
      </c>
    </row>
    <row r="446" spans="1:31" x14ac:dyDescent="0.2">
      <c r="A446" s="485">
        <v>0.1066240628560384</v>
      </c>
      <c r="B446" s="485">
        <f t="shared" si="66"/>
        <v>0.10039666541171804</v>
      </c>
      <c r="C446" s="486">
        <v>0.11595424755726073</v>
      </c>
      <c r="D446" s="486">
        <v>8.4839083266175355E-2</v>
      </c>
      <c r="E446" s="487">
        <v>6.791836067199708E-2</v>
      </c>
      <c r="F446" s="486">
        <v>5.1569180705904626E-2</v>
      </c>
      <c r="G446" s="487">
        <v>6.2055204582214349E-2</v>
      </c>
      <c r="H446" s="487">
        <v>7.1639686279296871E-2</v>
      </c>
      <c r="I446" s="487">
        <v>6.3193547744750972E-2</v>
      </c>
      <c r="J446" s="487">
        <v>3.4761869544982914E-2</v>
      </c>
      <c r="K446" s="487">
        <v>5.6488050498962404E-2</v>
      </c>
      <c r="L446" s="487">
        <v>2.0653768959045408E-2</v>
      </c>
      <c r="M446" s="481">
        <v>7.509935926685872E-2</v>
      </c>
      <c r="N446" s="481">
        <v>7.509935926685872E-2</v>
      </c>
      <c r="O446" s="486">
        <v>7.509935926685872E-2</v>
      </c>
      <c r="P446" s="486">
        <v>0.10373050845066331</v>
      </c>
      <c r="Q446" s="488">
        <f t="shared" si="67"/>
        <v>8.9414933858761009E-2</v>
      </c>
      <c r="R446" s="487">
        <f t="shared" si="68"/>
        <v>0.10373050845066331</v>
      </c>
      <c r="S446" s="489">
        <v>0.11533198242187499</v>
      </c>
      <c r="T446" s="487">
        <f t="shared" si="76"/>
        <v>0.11595424755726073</v>
      </c>
      <c r="U446" s="487">
        <v>0</v>
      </c>
      <c r="V446" s="489">
        <f t="shared" si="69"/>
        <v>9.335745760559698E-2</v>
      </c>
      <c r="W446" s="489">
        <f t="shared" si="70"/>
        <v>8.2984406760530649E-2</v>
      </c>
      <c r="X446" s="489">
        <f t="shared" si="71"/>
        <v>7.2611355915464318E-2</v>
      </c>
      <c r="Y446" s="489">
        <f t="shared" si="72"/>
        <v>0.10891703387319647</v>
      </c>
      <c r="Z446" s="489">
        <f t="shared" si="73"/>
        <v>0.13830734460088442</v>
      </c>
      <c r="AA446" s="487">
        <v>0.33758471840306331</v>
      </c>
      <c r="AB446" s="485">
        <v>0.20710415649414063</v>
      </c>
      <c r="AC446" s="485">
        <v>0.20710415649414063</v>
      </c>
      <c r="AD446" s="489">
        <f t="shared" si="74"/>
        <v>0.12614435577392577</v>
      </c>
      <c r="AE446" s="489">
        <f t="shared" si="75"/>
        <v>8.7192564030283456E-2</v>
      </c>
    </row>
    <row r="447" spans="1:31" x14ac:dyDescent="0.2">
      <c r="A447" s="485">
        <v>0.10607569376627603</v>
      </c>
      <c r="B447" s="485">
        <f t="shared" si="66"/>
        <v>9.9861292659119832E-2</v>
      </c>
      <c r="C447" s="486">
        <v>0.1153359128303492</v>
      </c>
      <c r="D447" s="486">
        <v>8.4386672487890474E-2</v>
      </c>
      <c r="E447" s="487">
        <v>6.7569056472778319E-2</v>
      </c>
      <c r="F447" s="486">
        <v>5.1294184179769685E-2</v>
      </c>
      <c r="G447" s="487">
        <v>6.1736053771972652E-2</v>
      </c>
      <c r="H447" s="487">
        <v>7.1271244354248045E-2</v>
      </c>
      <c r="I447" s="487">
        <v>6.2868539428710929E-2</v>
      </c>
      <c r="J447" s="487">
        <v>3.4583087959289549E-2</v>
      </c>
      <c r="K447" s="487">
        <v>5.6197532272338861E-2</v>
      </c>
      <c r="L447" s="487">
        <v>2.0547545700073243E-2</v>
      </c>
      <c r="M447" s="481">
        <v>7.469637654652081E-2</v>
      </c>
      <c r="N447" s="481">
        <v>7.469637654652081E-2</v>
      </c>
      <c r="O447" s="486">
        <v>7.469637654652081E-2</v>
      </c>
      <c r="P447" s="486">
        <v>0.10317389115211958</v>
      </c>
      <c r="Q447" s="488">
        <f t="shared" si="67"/>
        <v>8.8935133849320197E-2</v>
      </c>
      <c r="R447" s="487">
        <f t="shared" si="68"/>
        <v>0.10317389115211958</v>
      </c>
      <c r="S447" s="489">
        <v>0.11473883056640627</v>
      </c>
      <c r="T447" s="487">
        <f t="shared" si="76"/>
        <v>0.1153359128303492</v>
      </c>
      <c r="U447" s="487">
        <v>0</v>
      </c>
      <c r="V447" s="489">
        <f t="shared" si="69"/>
        <v>9.2856502036907623E-2</v>
      </c>
      <c r="W447" s="489">
        <f t="shared" si="70"/>
        <v>8.2539112921695676E-2</v>
      </c>
      <c r="X447" s="489">
        <f t="shared" si="71"/>
        <v>7.2221723806483701E-2</v>
      </c>
      <c r="Y447" s="489">
        <f t="shared" si="72"/>
        <v>0.10833258570972555</v>
      </c>
      <c r="Z447" s="489">
        <f t="shared" si="73"/>
        <v>0.13756518820282612</v>
      </c>
      <c r="AA447" s="487">
        <v>0.33584851716694081</v>
      </c>
      <c r="AB447" s="485">
        <v>0.20668190002441406</v>
      </c>
      <c r="AC447" s="485">
        <v>0.20668190002441406</v>
      </c>
      <c r="AD447" s="489">
        <f t="shared" si="74"/>
        <v>0.12549559593200685</v>
      </c>
      <c r="AE447" s="489">
        <f t="shared" si="75"/>
        <v>8.6744133074258989E-2</v>
      </c>
    </row>
    <row r="448" spans="1:31" x14ac:dyDescent="0.2">
      <c r="A448" s="485">
        <v>0.10553014755249021</v>
      </c>
      <c r="B448" s="485">
        <f t="shared" si="66"/>
        <v>9.9328790338844522E-2</v>
      </c>
      <c r="C448" s="486">
        <v>0.11472089334123761</v>
      </c>
      <c r="D448" s="486">
        <v>8.3936687336451432E-2</v>
      </c>
      <c r="E448" s="487">
        <v>6.7221550598144525E-2</v>
      </c>
      <c r="F448" s="486">
        <v>5.1020662063592029E-2</v>
      </c>
      <c r="G448" s="487">
        <v>6.1418545875549312E-2</v>
      </c>
      <c r="H448" s="487">
        <v>7.0904696960449209E-2</v>
      </c>
      <c r="I448" s="487">
        <v>6.2545203628540033E-2</v>
      </c>
      <c r="J448" s="487">
        <v>3.4405227737426762E-2</v>
      </c>
      <c r="K448" s="487">
        <v>5.5908508949279789E-2</v>
      </c>
      <c r="L448" s="487">
        <v>2.0441870079040528E-2</v>
      </c>
      <c r="M448" s="481">
        <v>7.4295567981715147E-2</v>
      </c>
      <c r="N448" s="481">
        <v>7.4295567981715147E-2</v>
      </c>
      <c r="O448" s="486">
        <v>7.4295567981715147E-2</v>
      </c>
      <c r="P448" s="486">
        <v>0.10262027689196405</v>
      </c>
      <c r="Q448" s="488">
        <f t="shared" si="67"/>
        <v>8.8457922436839601E-2</v>
      </c>
      <c r="R448" s="487">
        <f t="shared" si="68"/>
        <v>0.10262027689196405</v>
      </c>
      <c r="S448" s="489">
        <v>0.11414873046875001</v>
      </c>
      <c r="T448" s="487">
        <f t="shared" si="76"/>
        <v>0.11472089334123761</v>
      </c>
      <c r="U448" s="487">
        <v>0</v>
      </c>
      <c r="V448" s="489">
        <f t="shared" si="69"/>
        <v>9.2358249202767653E-2</v>
      </c>
      <c r="W448" s="489">
        <f t="shared" si="70"/>
        <v>8.2096221513571252E-2</v>
      </c>
      <c r="X448" s="489">
        <f t="shared" si="71"/>
        <v>7.1834193824374837E-2</v>
      </c>
      <c r="Y448" s="489">
        <f t="shared" si="72"/>
        <v>0.10775129073656226</v>
      </c>
      <c r="Z448" s="489">
        <f t="shared" si="73"/>
        <v>0.13682703585595207</v>
      </c>
      <c r="AA448" s="487">
        <v>0.33412124473170229</v>
      </c>
      <c r="AB448" s="485">
        <v>0.20626144409179686</v>
      </c>
      <c r="AC448" s="485">
        <v>0.20626144409179686</v>
      </c>
      <c r="AD448" s="489">
        <f t="shared" si="74"/>
        <v>0.12485017395019533</v>
      </c>
      <c r="AE448" s="489">
        <f t="shared" si="75"/>
        <v>8.6298009289089317E-2</v>
      </c>
    </row>
    <row r="449" spans="1:31" x14ac:dyDescent="0.2">
      <c r="A449" s="485">
        <v>0.10498740514119466</v>
      </c>
      <c r="B449" s="485">
        <f t="shared" si="66"/>
        <v>9.8799112110211307E-2</v>
      </c>
      <c r="C449" s="486">
        <v>0.11410913556824034</v>
      </c>
      <c r="D449" s="486">
        <v>8.3489088652182269E-2</v>
      </c>
      <c r="E449" s="487">
        <v>6.6875828247070307E-2</v>
      </c>
      <c r="F449" s="486">
        <v>5.0748590554280916E-2</v>
      </c>
      <c r="G449" s="487">
        <v>6.1102669792175296E-2</v>
      </c>
      <c r="H449" s="487">
        <v>7.054003669738769E-2</v>
      </c>
      <c r="I449" s="487">
        <v>6.2223532943725589E-2</v>
      </c>
      <c r="J449" s="487">
        <v>3.4228281478881829E-2</v>
      </c>
      <c r="K449" s="487">
        <v>5.5620969429016114E-2</v>
      </c>
      <c r="L449" s="487">
        <v>2.0336736545562742E-2</v>
      </c>
      <c r="M449" s="481">
        <v>7.3896898400688013E-2</v>
      </c>
      <c r="N449" s="481">
        <v>7.3896898400688013E-2</v>
      </c>
      <c r="O449" s="486">
        <v>7.3896898400688013E-2</v>
      </c>
      <c r="P449" s="486">
        <v>0.10206961708943757</v>
      </c>
      <c r="Q449" s="488">
        <f t="shared" si="67"/>
        <v>8.7983257745062798E-2</v>
      </c>
      <c r="R449" s="487">
        <f t="shared" si="68"/>
        <v>0.10206961708943757</v>
      </c>
      <c r="S449" s="489">
        <v>0.11356165771484375</v>
      </c>
      <c r="T449" s="487">
        <f t="shared" si="76"/>
        <v>0.11410913556824034</v>
      </c>
      <c r="U449" s="487">
        <v>0</v>
      </c>
      <c r="V449" s="489">
        <f t="shared" si="69"/>
        <v>9.1862655380493818E-2</v>
      </c>
      <c r="W449" s="489">
        <f t="shared" si="70"/>
        <v>8.1655693671550067E-2</v>
      </c>
      <c r="X449" s="489">
        <f t="shared" si="71"/>
        <v>7.1448731962606288E-2</v>
      </c>
      <c r="Y449" s="489">
        <f t="shared" si="72"/>
        <v>0.10717309794390946</v>
      </c>
      <c r="Z449" s="489">
        <f t="shared" si="73"/>
        <v>0.13609282278591675</v>
      </c>
      <c r="AA449" s="487">
        <v>0.3324028464869449</v>
      </c>
      <c r="AB449" s="485">
        <v>0.20584278869628905</v>
      </c>
      <c r="AC449" s="485">
        <v>0.20584278869628905</v>
      </c>
      <c r="AD449" s="489">
        <f t="shared" si="74"/>
        <v>0.12420806312561035</v>
      </c>
      <c r="AE449" s="489">
        <f t="shared" si="75"/>
        <v>8.5854174217407611E-2</v>
      </c>
    </row>
    <row r="450" spans="1:31" x14ac:dyDescent="0.2">
      <c r="A450" s="485">
        <v>0.10444745381673176</v>
      </c>
      <c r="B450" s="485">
        <f t="shared" ref="B450:B513" si="77">+AVERAGE(C450,D450)</f>
        <v>9.8272273782377698E-2</v>
      </c>
      <c r="C450" s="486">
        <v>0.11350065777031995</v>
      </c>
      <c r="D450" s="486">
        <v>8.3043889794435444E-2</v>
      </c>
      <c r="E450" s="487">
        <v>6.6531882019042976E-2</v>
      </c>
      <c r="F450" s="486">
        <v>5.0477977772278346E-2</v>
      </c>
      <c r="G450" s="487">
        <v>6.0788418121337888E-2</v>
      </c>
      <c r="H450" s="487">
        <v>7.017724876403808E-2</v>
      </c>
      <c r="I450" s="487">
        <v>6.1903516273498535E-2</v>
      </c>
      <c r="J450" s="487">
        <v>3.4052245483398441E-2</v>
      </c>
      <c r="K450" s="487">
        <v>5.5334910011291497E-2</v>
      </c>
      <c r="L450" s="487">
        <v>2.0232145099639894E-2</v>
      </c>
      <c r="M450" s="481">
        <v>7.3500379705124214E-2</v>
      </c>
      <c r="N450" s="481">
        <v>7.3500379705124214E-2</v>
      </c>
      <c r="O450" s="486">
        <v>7.3500379705124214E-2</v>
      </c>
      <c r="P450" s="486">
        <v>0.10152192818366577</v>
      </c>
      <c r="Q450" s="488">
        <f t="shared" ref="Q450:Q513" si="78">+AVERAGE(O450:P450)</f>
        <v>8.7511153944394987E-2</v>
      </c>
      <c r="R450" s="487">
        <f t="shared" ref="R450:R513" si="79">+P450</f>
        <v>0.10152192818366577</v>
      </c>
      <c r="S450" s="489">
        <v>0.1129776123046875</v>
      </c>
      <c r="T450" s="487">
        <f t="shared" si="76"/>
        <v>0.11350065777031995</v>
      </c>
      <c r="U450" s="487">
        <v>0</v>
      </c>
      <c r="V450" s="489">
        <f t="shared" ref="V450:V513" si="80">+$P450*0.9</f>
        <v>9.1369735365299201E-2</v>
      </c>
      <c r="W450" s="489">
        <f t="shared" ref="W450:W513" si="81">+$P450*0.8</f>
        <v>8.1217542546932628E-2</v>
      </c>
      <c r="X450" s="489">
        <f t="shared" ref="X450:X513" si="82">+$P450*0.7</f>
        <v>7.1065349728566041E-2</v>
      </c>
      <c r="Y450" s="489">
        <f t="shared" ref="Y450:Y513" si="83">+$P450*0.9*8750/7500</f>
        <v>0.10659802459284907</v>
      </c>
      <c r="Z450" s="489">
        <f t="shared" ref="Z450:Z513" si="84">+$P450*10000/7500</f>
        <v>0.13536257091155438</v>
      </c>
      <c r="AA450" s="487">
        <v>0.33069329512746709</v>
      </c>
      <c r="AB450" s="485">
        <v>0.20542590332031249</v>
      </c>
      <c r="AC450" s="485">
        <v>0.20542590332031249</v>
      </c>
      <c r="AD450" s="489">
        <f t="shared" ref="AD450:AD513" si="85">+S450*1.09375</f>
        <v>0.12356926345825195</v>
      </c>
      <c r="AE450" s="489">
        <f t="shared" ref="AE450:AE513" si="86">+S450*0.756013745704467</f>
        <v>8.5412627859213885E-2</v>
      </c>
    </row>
    <row r="451" spans="1:31" x14ac:dyDescent="0.2">
      <c r="A451" s="485">
        <v>0.103910280863444</v>
      </c>
      <c r="B451" s="485">
        <f t="shared" si="77"/>
        <v>9.7739669699416998E-2</v>
      </c>
      <c r="C451" s="486">
        <v>0.11288552074926086</v>
      </c>
      <c r="D451" s="486">
        <v>8.2593818649573145E-2</v>
      </c>
      <c r="E451" s="487">
        <v>6.6189704513549802E-2</v>
      </c>
      <c r="F451" s="486">
        <v>5.0204403385257917E-2</v>
      </c>
      <c r="G451" s="487">
        <v>6.0475783462524413E-2</v>
      </c>
      <c r="H451" s="487">
        <v>6.9816325759887693E-2</v>
      </c>
      <c r="I451" s="487">
        <v>6.158514621734619E-2</v>
      </c>
      <c r="J451" s="487">
        <v>3.3877116050720218E-2</v>
      </c>
      <c r="K451" s="487">
        <v>5.5050323295593256E-2</v>
      </c>
      <c r="L451" s="487">
        <v>2.0128090190887449E-2</v>
      </c>
      <c r="M451" s="481">
        <v>7.3099535022441861E-2</v>
      </c>
      <c r="N451" s="481">
        <v>7.3099535022441861E-2</v>
      </c>
      <c r="O451" s="486">
        <v>7.3099535022441861E-2</v>
      </c>
      <c r="P451" s="486">
        <v>0.10096826403592474</v>
      </c>
      <c r="Q451" s="488">
        <f t="shared" si="78"/>
        <v>8.7033899529183306E-2</v>
      </c>
      <c r="R451" s="487">
        <f t="shared" si="79"/>
        <v>0.10096826403592474</v>
      </c>
      <c r="S451" s="489">
        <v>0.11239656982421875</v>
      </c>
      <c r="T451" s="487">
        <f t="shared" ref="T451:T514" si="87">+C451</f>
        <v>0.11288552074926086</v>
      </c>
      <c r="U451" s="487">
        <v>0</v>
      </c>
      <c r="V451" s="489">
        <f t="shared" si="80"/>
        <v>9.0871437632332269E-2</v>
      </c>
      <c r="W451" s="489">
        <f t="shared" si="81"/>
        <v>8.0774611228739801E-2</v>
      </c>
      <c r="X451" s="489">
        <f t="shared" si="82"/>
        <v>7.0677784825147305E-2</v>
      </c>
      <c r="Y451" s="489">
        <f t="shared" si="83"/>
        <v>0.10601667723772097</v>
      </c>
      <c r="Z451" s="489">
        <f t="shared" si="84"/>
        <v>0.13462435204789963</v>
      </c>
      <c r="AA451" s="487">
        <v>0.32899253604286594</v>
      </c>
      <c r="AB451" s="485">
        <v>0.20501078796386718</v>
      </c>
      <c r="AC451" s="485">
        <v>0.20501078796386718</v>
      </c>
      <c r="AD451" s="489">
        <f t="shared" si="85"/>
        <v>0.12293374824523925</v>
      </c>
      <c r="AE451" s="489">
        <f t="shared" si="86"/>
        <v>8.4973351757141283E-2</v>
      </c>
    </row>
    <row r="452" spans="1:31" x14ac:dyDescent="0.2">
      <c r="A452" s="485">
        <v>0.10337586720784504</v>
      </c>
      <c r="B452" s="485">
        <f t="shared" si="77"/>
        <v>9.7235495393208971E-2</v>
      </c>
      <c r="C452" s="486">
        <v>0.1123032190156892</v>
      </c>
      <c r="D452" s="486">
        <v>8.2167771770728745E-2</v>
      </c>
      <c r="E452" s="487">
        <v>6.5849288330078123E-2</v>
      </c>
      <c r="F452" s="486">
        <v>4.9945432075827571E-2</v>
      </c>
      <c r="G452" s="487">
        <v>6.0164754714965824E-2</v>
      </c>
      <c r="H452" s="487">
        <v>6.9457260284423825E-2</v>
      </c>
      <c r="I452" s="487">
        <v>6.1268411674499514E-2</v>
      </c>
      <c r="J452" s="487">
        <v>3.3702885780334473E-2</v>
      </c>
      <c r="K452" s="487">
        <v>5.4767198181152339E-2</v>
      </c>
      <c r="L452" s="487">
        <v>2.002457181930542E-2</v>
      </c>
      <c r="M452" s="481">
        <v>7.2720099495909379E-2</v>
      </c>
      <c r="N452" s="481">
        <v>7.2720099495909379E-2</v>
      </c>
      <c r="O452" s="486">
        <v>7.2720099495909379E-2</v>
      </c>
      <c r="P452" s="486">
        <v>0.10044417114784025</v>
      </c>
      <c r="Q452" s="488">
        <f t="shared" si="78"/>
        <v>8.6582135321874809E-2</v>
      </c>
      <c r="R452" s="487">
        <f t="shared" si="79"/>
        <v>0.10044417114784025</v>
      </c>
      <c r="S452" s="489">
        <v>0.11181851806640626</v>
      </c>
      <c r="T452" s="487">
        <f t="shared" si="87"/>
        <v>0.1123032190156892</v>
      </c>
      <c r="U452" s="487">
        <v>0</v>
      </c>
      <c r="V452" s="489">
        <f t="shared" si="80"/>
        <v>9.0399754033056223E-2</v>
      </c>
      <c r="W452" s="489">
        <f t="shared" si="81"/>
        <v>8.0355336918272208E-2</v>
      </c>
      <c r="X452" s="489">
        <f t="shared" si="82"/>
        <v>7.0310919803488178E-2</v>
      </c>
      <c r="Y452" s="489">
        <f t="shared" si="83"/>
        <v>0.10546637970523226</v>
      </c>
      <c r="Z452" s="489">
        <f t="shared" si="84"/>
        <v>0.13392556153045368</v>
      </c>
      <c r="AA452" s="487">
        <v>0.32730051462273851</v>
      </c>
      <c r="AB452" s="485">
        <v>0.20459742736816405</v>
      </c>
      <c r="AC452" s="485">
        <v>0.20459742736816405</v>
      </c>
      <c r="AD452" s="489">
        <f t="shared" si="85"/>
        <v>0.12230150413513184</v>
      </c>
      <c r="AE452" s="489">
        <f t="shared" si="86"/>
        <v>8.4536336682506416E-2</v>
      </c>
    </row>
    <row r="453" spans="1:31" x14ac:dyDescent="0.2">
      <c r="A453" s="485">
        <v>0.10284420649210611</v>
      </c>
      <c r="B453" s="485">
        <f t="shared" si="77"/>
        <v>9.6733965637123304E-2</v>
      </c>
      <c r="C453" s="486">
        <v>0.11172397163475276</v>
      </c>
      <c r="D453" s="486">
        <v>8.1743959639493852E-2</v>
      </c>
      <c r="E453" s="487">
        <v>6.5510626068115238E-2</v>
      </c>
      <c r="F453" s="486">
        <v>4.9687819150986835E-2</v>
      </c>
      <c r="G453" s="487">
        <v>5.9855328178405762E-2</v>
      </c>
      <c r="H453" s="487">
        <v>6.9100037536621098E-2</v>
      </c>
      <c r="I453" s="487">
        <v>6.0953308944702141E-2</v>
      </c>
      <c r="J453" s="487">
        <v>3.3529550971984866E-2</v>
      </c>
      <c r="K453" s="487">
        <v>5.4485530967712408E-2</v>
      </c>
      <c r="L453" s="487">
        <v>1.9921584434509275E-2</v>
      </c>
      <c r="M453" s="481">
        <v>7.2342666699274458E-2</v>
      </c>
      <c r="N453" s="481">
        <v>7.2342666699274458E-2</v>
      </c>
      <c r="O453" s="486">
        <v>7.2342666699274458E-2</v>
      </c>
      <c r="P453" s="486">
        <v>9.992284451758536E-2</v>
      </c>
      <c r="Q453" s="488">
        <f t="shared" si="78"/>
        <v>8.6132755608429909E-2</v>
      </c>
      <c r="R453" s="487">
        <f t="shared" si="79"/>
        <v>9.992284451758536E-2</v>
      </c>
      <c r="S453" s="489">
        <v>0.1112434326171875</v>
      </c>
      <c r="T453" s="487">
        <f t="shared" si="87"/>
        <v>0.11172397163475276</v>
      </c>
      <c r="U453" s="487">
        <v>0</v>
      </c>
      <c r="V453" s="489">
        <f t="shared" si="80"/>
        <v>8.9930560065826823E-2</v>
      </c>
      <c r="W453" s="489">
        <f t="shared" si="81"/>
        <v>7.9938275614068299E-2</v>
      </c>
      <c r="X453" s="489">
        <f t="shared" si="82"/>
        <v>6.9945991162309748E-2</v>
      </c>
      <c r="Y453" s="489">
        <f t="shared" si="83"/>
        <v>0.10491898674346462</v>
      </c>
      <c r="Z453" s="489">
        <f t="shared" si="84"/>
        <v>0.13323045935678049</v>
      </c>
      <c r="AA453" s="487">
        <v>0.32561720356188323</v>
      </c>
      <c r="AB453" s="485">
        <v>0.20418582153320314</v>
      </c>
      <c r="AC453" s="485">
        <v>0.20418582153320314</v>
      </c>
      <c r="AD453" s="489">
        <f t="shared" si="85"/>
        <v>0.12167250442504883</v>
      </c>
      <c r="AE453" s="489">
        <f t="shared" si="86"/>
        <v>8.4101564177942401E-2</v>
      </c>
    </row>
    <row r="454" spans="1:31" x14ac:dyDescent="0.2">
      <c r="A454" s="485">
        <v>0.10231527964274087</v>
      </c>
      <c r="B454" s="485">
        <f t="shared" si="77"/>
        <v>9.6218124505941277E-2</v>
      </c>
      <c r="C454" s="486">
        <v>0.11112819517166003</v>
      </c>
      <c r="D454" s="486">
        <v>8.1308053840222536E-2</v>
      </c>
      <c r="E454" s="487">
        <v>6.517370292663574E-2</v>
      </c>
      <c r="F454" s="486">
        <v>4.9422855126530656E-2</v>
      </c>
      <c r="G454" s="487">
        <v>5.9547492752075194E-2</v>
      </c>
      <c r="H454" s="487">
        <v>6.8744657516479485E-2</v>
      </c>
      <c r="I454" s="487">
        <v>6.0639826927185059E-2</v>
      </c>
      <c r="J454" s="487">
        <v>3.3357107925415033E-2</v>
      </c>
      <c r="K454" s="487">
        <v>5.4205310554504393E-2</v>
      </c>
      <c r="L454" s="487">
        <v>1.9819128036499021E-2</v>
      </c>
      <c r="M454" s="481">
        <v>7.1954476375048371E-2</v>
      </c>
      <c r="N454" s="481">
        <v>7.1954476375048371E-2</v>
      </c>
      <c r="O454" s="486">
        <v>7.1954476375048371E-2</v>
      </c>
      <c r="P454" s="486">
        <v>9.9386659121322316E-2</v>
      </c>
      <c r="Q454" s="488">
        <f t="shared" si="78"/>
        <v>8.567056774818535E-2</v>
      </c>
      <c r="R454" s="487">
        <f t="shared" si="79"/>
        <v>9.9386659121322316E-2</v>
      </c>
      <c r="S454" s="489">
        <v>0.11067130126953124</v>
      </c>
      <c r="T454" s="487">
        <f t="shared" si="87"/>
        <v>0.11112819517166003</v>
      </c>
      <c r="U454" s="487">
        <v>0</v>
      </c>
      <c r="V454" s="489">
        <f t="shared" si="80"/>
        <v>8.9447993209190085E-2</v>
      </c>
      <c r="W454" s="489">
        <f t="shared" si="81"/>
        <v>7.9509327297057855E-2</v>
      </c>
      <c r="X454" s="489">
        <f t="shared" si="82"/>
        <v>6.9570661384925611E-2</v>
      </c>
      <c r="Y454" s="489">
        <f t="shared" si="83"/>
        <v>0.10435599207738844</v>
      </c>
      <c r="Z454" s="489">
        <f t="shared" si="84"/>
        <v>0.13251554549509642</v>
      </c>
      <c r="AA454" s="487">
        <v>0.32394254824989721</v>
      </c>
      <c r="AB454" s="485">
        <v>0.20377595520019531</v>
      </c>
      <c r="AC454" s="485">
        <v>0.20377595520019531</v>
      </c>
      <c r="AD454" s="489">
        <f t="shared" si="85"/>
        <v>0.1210467357635498</v>
      </c>
      <c r="AE454" s="489">
        <f t="shared" si="86"/>
        <v>8.3669025014765849E-2</v>
      </c>
    </row>
    <row r="455" spans="1:31" x14ac:dyDescent="0.2">
      <c r="A455" s="485">
        <v>0.10178907394409178</v>
      </c>
      <c r="B455" s="485">
        <f t="shared" si="77"/>
        <v>9.5705049087151578E-2</v>
      </c>
      <c r="C455" s="486">
        <v>0.11053561299891643</v>
      </c>
      <c r="D455" s="486">
        <v>8.0874485175386715E-2</v>
      </c>
      <c r="E455" s="487">
        <v>6.4838511505126942E-2</v>
      </c>
      <c r="F455" s="486">
        <v>4.9159311722187342E-2</v>
      </c>
      <c r="G455" s="487">
        <v>5.9241241035461426E-2</v>
      </c>
      <c r="H455" s="487">
        <v>6.8391105422973636E-2</v>
      </c>
      <c r="I455" s="487">
        <v>6.03279545211792E-2</v>
      </c>
      <c r="J455" s="487">
        <v>3.3185552940368651E-2</v>
      </c>
      <c r="K455" s="487">
        <v>5.3926533241271966E-2</v>
      </c>
      <c r="L455" s="487">
        <v>1.971719892501831E-2</v>
      </c>
      <c r="M455" s="481">
        <v>7.1568380399037207E-2</v>
      </c>
      <c r="N455" s="481">
        <v>7.1568380399037207E-2</v>
      </c>
      <c r="O455" s="486">
        <v>7.1568380399037207E-2</v>
      </c>
      <c r="P455" s="486">
        <v>9.8853366530102182E-2</v>
      </c>
      <c r="Q455" s="488">
        <f t="shared" si="78"/>
        <v>8.5210873464569695E-2</v>
      </c>
      <c r="R455" s="487">
        <f t="shared" si="79"/>
        <v>9.8853366530102182E-2</v>
      </c>
      <c r="S455" s="489">
        <v>0.11010211181640626</v>
      </c>
      <c r="T455" s="487">
        <f t="shared" si="87"/>
        <v>0.11053561299891643</v>
      </c>
      <c r="U455" s="487">
        <v>0</v>
      </c>
      <c r="V455" s="489">
        <f t="shared" si="80"/>
        <v>8.8968029877091973E-2</v>
      </c>
      <c r="W455" s="489">
        <f t="shared" si="81"/>
        <v>7.9082693224081749E-2</v>
      </c>
      <c r="X455" s="489">
        <f t="shared" si="82"/>
        <v>6.9197356571071525E-2</v>
      </c>
      <c r="Y455" s="489">
        <f t="shared" si="83"/>
        <v>0.10379603485660731</v>
      </c>
      <c r="Z455" s="489">
        <f t="shared" si="84"/>
        <v>0.13180448870680292</v>
      </c>
      <c r="AA455" s="487">
        <v>0.32227649407637748</v>
      </c>
      <c r="AB455" s="485">
        <v>0.2033677978515625</v>
      </c>
      <c r="AC455" s="485">
        <v>0.2033677978515625</v>
      </c>
      <c r="AD455" s="489">
        <f t="shared" si="85"/>
        <v>0.12042418479919435</v>
      </c>
      <c r="AE455" s="489">
        <f t="shared" si="86"/>
        <v>8.3238709964293361E-2</v>
      </c>
    </row>
    <row r="456" spans="1:31" x14ac:dyDescent="0.2">
      <c r="A456" s="485">
        <v>0.10126557032267251</v>
      </c>
      <c r="B456" s="485">
        <f t="shared" si="77"/>
        <v>9.5194694730687507E-2</v>
      </c>
      <c r="C456" s="486">
        <v>0.10994617354742987</v>
      </c>
      <c r="D456" s="486">
        <v>8.044321591394514E-2</v>
      </c>
      <c r="E456" s="487">
        <v>6.4505044403076167E-2</v>
      </c>
      <c r="F456" s="486">
        <v>4.8897166003257206E-2</v>
      </c>
      <c r="G456" s="487">
        <v>5.8936561927795408E-2</v>
      </c>
      <c r="H456" s="487">
        <v>6.8039366455078118E-2</v>
      </c>
      <c r="I456" s="487">
        <v>6.001768802642822E-2</v>
      </c>
      <c r="J456" s="487">
        <v>3.301487861633301E-2</v>
      </c>
      <c r="K456" s="487">
        <v>5.3649187927246093E-2</v>
      </c>
      <c r="L456" s="487">
        <v>1.9615793399810792E-2</v>
      </c>
      <c r="M456" s="481">
        <v>7.1184344890546383E-2</v>
      </c>
      <c r="N456" s="481">
        <v>7.1184344890546383E-2</v>
      </c>
      <c r="O456" s="486">
        <v>7.1184344890546383E-2</v>
      </c>
      <c r="P456" s="486">
        <v>9.8322919946432843E-2</v>
      </c>
      <c r="Q456" s="488">
        <f t="shared" si="78"/>
        <v>8.4753632418489613E-2</v>
      </c>
      <c r="R456" s="487">
        <f t="shared" si="79"/>
        <v>9.8322919946432843E-2</v>
      </c>
      <c r="S456" s="489">
        <v>0.10953585205078126</v>
      </c>
      <c r="T456" s="487">
        <f t="shared" si="87"/>
        <v>0.10994617354742987</v>
      </c>
      <c r="U456" s="487">
        <v>0</v>
      </c>
      <c r="V456" s="489">
        <f t="shared" si="80"/>
        <v>8.8490627951789566E-2</v>
      </c>
      <c r="W456" s="489">
        <f t="shared" si="81"/>
        <v>7.8658335957146275E-2</v>
      </c>
      <c r="X456" s="489">
        <f t="shared" si="82"/>
        <v>6.8826043962502984E-2</v>
      </c>
      <c r="Y456" s="489">
        <f t="shared" si="83"/>
        <v>0.1032390659437545</v>
      </c>
      <c r="Z456" s="489">
        <f t="shared" si="84"/>
        <v>0.13109722659524378</v>
      </c>
      <c r="AA456" s="487">
        <v>0.32061901373612256</v>
      </c>
      <c r="AB456" s="485">
        <v>0.20296136474609375</v>
      </c>
      <c r="AC456" s="485">
        <v>0.20296136474609375</v>
      </c>
      <c r="AD456" s="489">
        <f t="shared" si="85"/>
        <v>0.11980483818054199</v>
      </c>
      <c r="AE456" s="489">
        <f t="shared" si="86"/>
        <v>8.2810609797841467E-2</v>
      </c>
    </row>
    <row r="457" spans="1:31" x14ac:dyDescent="0.2">
      <c r="A457" s="485">
        <v>0.10074476242065429</v>
      </c>
      <c r="B457" s="485">
        <f t="shared" si="77"/>
        <v>9.4687076668952291E-2</v>
      </c>
      <c r="C457" s="486">
        <v>0.10935989441003424</v>
      </c>
      <c r="D457" s="486">
        <v>8.0014258927870341E-2</v>
      </c>
      <c r="E457" s="487">
        <v>6.41732942199707E-2</v>
      </c>
      <c r="F457" s="486">
        <v>4.8636425793930016E-2</v>
      </c>
      <c r="G457" s="487">
        <v>5.8633451728820805E-2</v>
      </c>
      <c r="H457" s="487">
        <v>6.7689440612792959E-2</v>
      </c>
      <c r="I457" s="487">
        <v>5.9709016342163086E-2</v>
      </c>
      <c r="J457" s="487">
        <v>3.2845081253051751E-2</v>
      </c>
      <c r="K457" s="487">
        <v>5.3373270912170409E-2</v>
      </c>
      <c r="L457" s="487">
        <v>1.9514909610748293E-2</v>
      </c>
      <c r="M457" s="481">
        <v>7.0802381314382198E-2</v>
      </c>
      <c r="N457" s="481">
        <v>7.0802381314382198E-2</v>
      </c>
      <c r="O457" s="486">
        <v>7.0802381314382198E-2</v>
      </c>
      <c r="P457" s="486">
        <v>9.7795335206004488E-2</v>
      </c>
      <c r="Q457" s="488">
        <f t="shared" si="78"/>
        <v>8.4298858260193343E-2</v>
      </c>
      <c r="R457" s="487">
        <f t="shared" si="79"/>
        <v>9.7795335206004488E-2</v>
      </c>
      <c r="S457" s="489">
        <v>0.108972509765625</v>
      </c>
      <c r="T457" s="487">
        <f t="shared" si="87"/>
        <v>0.10935989441003424</v>
      </c>
      <c r="U457" s="487">
        <v>0</v>
      </c>
      <c r="V457" s="489">
        <f t="shared" si="80"/>
        <v>8.8015801685404044E-2</v>
      </c>
      <c r="W457" s="489">
        <f t="shared" si="81"/>
        <v>7.8236268164803599E-2</v>
      </c>
      <c r="X457" s="489">
        <f t="shared" si="82"/>
        <v>6.845673464420314E-2</v>
      </c>
      <c r="Y457" s="489">
        <f t="shared" si="83"/>
        <v>0.10268510196630472</v>
      </c>
      <c r="Z457" s="489">
        <f t="shared" si="84"/>
        <v>0.13039378027467263</v>
      </c>
      <c r="AA457" s="487">
        <v>0.31897005261872946</v>
      </c>
      <c r="AB457" s="485">
        <v>0.20255664062500001</v>
      </c>
      <c r="AC457" s="485">
        <v>0.20255664062500001</v>
      </c>
      <c r="AD457" s="489">
        <f t="shared" si="85"/>
        <v>0.11918868255615235</v>
      </c>
      <c r="AE457" s="489">
        <f t="shared" si="86"/>
        <v>8.2384715286726765E-2</v>
      </c>
    </row>
    <row r="458" spans="1:31" x14ac:dyDescent="0.2">
      <c r="A458" s="485">
        <v>0.10022663116455077</v>
      </c>
      <c r="B458" s="485">
        <f t="shared" si="77"/>
        <v>9.4173903200012551E-2</v>
      </c>
      <c r="C458" s="486">
        <v>0.10876719899317717</v>
      </c>
      <c r="D458" s="486">
        <v>7.9580607406847928E-2</v>
      </c>
      <c r="E458" s="487">
        <v>6.3843253555297852E-2</v>
      </c>
      <c r="F458" s="486">
        <v>4.8372832025703728E-2</v>
      </c>
      <c r="G458" s="487">
        <v>5.8331899337768556E-2</v>
      </c>
      <c r="H458" s="487">
        <v>6.7341313095092781E-2</v>
      </c>
      <c r="I458" s="487">
        <v>5.9401932067871095E-2</v>
      </c>
      <c r="J458" s="487">
        <v>3.2676157150268552E-2</v>
      </c>
      <c r="K458" s="487">
        <v>5.3098771095275873E-2</v>
      </c>
      <c r="L458" s="487">
        <v>1.9414543857574462E-2</v>
      </c>
      <c r="M458" s="481">
        <v>7.0416250546283102E-2</v>
      </c>
      <c r="N458" s="481">
        <v>7.0416250546283102E-2</v>
      </c>
      <c r="O458" s="486">
        <v>7.0416250546283102E-2</v>
      </c>
      <c r="P458" s="486">
        <v>9.7261994558435927E-2</v>
      </c>
      <c r="Q458" s="488">
        <f t="shared" si="78"/>
        <v>8.3839122552359507E-2</v>
      </c>
      <c r="R458" s="487">
        <f t="shared" si="79"/>
        <v>9.7261994558435927E-2</v>
      </c>
      <c r="S458" s="489">
        <v>0.10841206054687501</v>
      </c>
      <c r="T458" s="487">
        <f t="shared" si="87"/>
        <v>0.10876719899317717</v>
      </c>
      <c r="U458" s="487">
        <v>0</v>
      </c>
      <c r="V458" s="489">
        <f t="shared" si="80"/>
        <v>8.7535795102592337E-2</v>
      </c>
      <c r="W458" s="489">
        <f t="shared" si="81"/>
        <v>7.7809595646748747E-2</v>
      </c>
      <c r="X458" s="489">
        <f t="shared" si="82"/>
        <v>6.8083396190905143E-2</v>
      </c>
      <c r="Y458" s="489">
        <f t="shared" si="83"/>
        <v>0.10212509428635773</v>
      </c>
      <c r="Z458" s="489">
        <f t="shared" si="84"/>
        <v>0.1296826594112479</v>
      </c>
      <c r="AA458" s="487">
        <v>0.3173295834189967</v>
      </c>
      <c r="AB458" s="485">
        <v>0.20215359497070312</v>
      </c>
      <c r="AC458" s="485">
        <v>0.20215359497070312</v>
      </c>
      <c r="AD458" s="489">
        <f t="shared" si="85"/>
        <v>0.11857569122314454</v>
      </c>
      <c r="AE458" s="489">
        <f t="shared" si="86"/>
        <v>8.1961007973582439E-2</v>
      </c>
    </row>
    <row r="459" spans="1:31" x14ac:dyDescent="0.2">
      <c r="A459" s="485">
        <v>9.9711163838704417E-2</v>
      </c>
      <c r="B459" s="485">
        <f t="shared" si="77"/>
        <v>9.3671713793896855E-2</v>
      </c>
      <c r="C459" s="486">
        <v>0.10818718974208728</v>
      </c>
      <c r="D459" s="486">
        <v>7.9156237845706412E-2</v>
      </c>
      <c r="E459" s="487">
        <v>6.3514907608032231E-2</v>
      </c>
      <c r="F459" s="486">
        <v>4.8114880268776666E-2</v>
      </c>
      <c r="G459" s="487">
        <v>5.8031897354125971E-2</v>
      </c>
      <c r="H459" s="487">
        <v>6.699497650146484E-2</v>
      </c>
      <c r="I459" s="487">
        <v>5.9096427803039552E-2</v>
      </c>
      <c r="J459" s="487">
        <v>3.2508102607727046E-2</v>
      </c>
      <c r="K459" s="487">
        <v>5.2825684776306149E-2</v>
      </c>
      <c r="L459" s="487">
        <v>1.9314694290161132E-2</v>
      </c>
      <c r="M459" s="481">
        <v>7.0038397359809129E-2</v>
      </c>
      <c r="N459" s="481">
        <v>7.0038397359809129E-2</v>
      </c>
      <c r="O459" s="486">
        <v>7.0038397359809129E-2</v>
      </c>
      <c r="P459" s="486">
        <v>9.6740087267411359E-2</v>
      </c>
      <c r="Q459" s="488">
        <f t="shared" si="78"/>
        <v>8.3389242313610251E-2</v>
      </c>
      <c r="R459" s="487">
        <f t="shared" si="79"/>
        <v>9.6740087267411359E-2</v>
      </c>
      <c r="S459" s="489">
        <v>0.10785449218750001</v>
      </c>
      <c r="T459" s="487">
        <f t="shared" si="87"/>
        <v>0.10818718974208728</v>
      </c>
      <c r="U459" s="487">
        <v>0</v>
      </c>
      <c r="V459" s="489">
        <f t="shared" si="80"/>
        <v>8.7066078540670222E-2</v>
      </c>
      <c r="W459" s="489">
        <f t="shared" si="81"/>
        <v>7.7392069813929099E-2</v>
      </c>
      <c r="X459" s="489">
        <f t="shared" si="82"/>
        <v>6.7718061087187947E-2</v>
      </c>
      <c r="Y459" s="489">
        <f t="shared" si="83"/>
        <v>0.10157709163078192</v>
      </c>
      <c r="Z459" s="489">
        <f t="shared" si="84"/>
        <v>0.12898678302321515</v>
      </c>
      <c r="AA459" s="487">
        <v>0.3156975515265214</v>
      </c>
      <c r="AB459" s="485">
        <v>0.20175222778320312</v>
      </c>
      <c r="AC459" s="485">
        <v>0.20175222778320312</v>
      </c>
      <c r="AD459" s="489">
        <f t="shared" si="85"/>
        <v>0.11796585083007814</v>
      </c>
      <c r="AE459" s="489">
        <f t="shared" si="86"/>
        <v>8.1539478629725062E-2</v>
      </c>
    </row>
    <row r="460" spans="1:31" x14ac:dyDescent="0.2">
      <c r="A460" s="485">
        <v>9.919834772745767E-2</v>
      </c>
      <c r="B460" s="485">
        <f t="shared" si="77"/>
        <v>9.3172216905651195E-2</v>
      </c>
      <c r="C460" s="486">
        <v>0.10761029024451732</v>
      </c>
      <c r="D460" s="486">
        <v>7.8734143566785056E-2</v>
      </c>
      <c r="E460" s="487">
        <v>6.3188248977661135E-2</v>
      </c>
      <c r="F460" s="486">
        <v>4.7858311535279946E-2</v>
      </c>
      <c r="G460" s="487">
        <v>5.7733438377380368E-2</v>
      </c>
      <c r="H460" s="487">
        <v>6.6650423431396488E-2</v>
      </c>
      <c r="I460" s="487">
        <v>5.8792492446899415E-2</v>
      </c>
      <c r="J460" s="487">
        <v>3.2340913925170897E-2</v>
      </c>
      <c r="K460" s="487">
        <v>5.2554000854492182E-2</v>
      </c>
      <c r="L460" s="487">
        <v>1.9215359058380125E-2</v>
      </c>
      <c r="M460" s="481">
        <v>6.9662582751056398E-2</v>
      </c>
      <c r="N460" s="481">
        <v>6.9662582751056398E-2</v>
      </c>
      <c r="O460" s="486">
        <v>6.9662582751056398E-2</v>
      </c>
      <c r="P460" s="486">
        <v>9.6220995748792906E-2</v>
      </c>
      <c r="Q460" s="488">
        <f t="shared" si="78"/>
        <v>8.2941789249924652E-2</v>
      </c>
      <c r="R460" s="487">
        <f t="shared" si="79"/>
        <v>9.6220995748792906E-2</v>
      </c>
      <c r="S460" s="489">
        <v>0.10729979248046875</v>
      </c>
      <c r="T460" s="487">
        <f t="shared" si="87"/>
        <v>0.10761029024451732</v>
      </c>
      <c r="U460" s="487">
        <v>0</v>
      </c>
      <c r="V460" s="489">
        <f t="shared" si="80"/>
        <v>8.6598896173913614E-2</v>
      </c>
      <c r="W460" s="489">
        <f t="shared" si="81"/>
        <v>7.6976796599034336E-2</v>
      </c>
      <c r="X460" s="489">
        <f t="shared" si="82"/>
        <v>6.735469702415503E-2</v>
      </c>
      <c r="Y460" s="489">
        <f t="shared" si="83"/>
        <v>0.10103204553623255</v>
      </c>
      <c r="Z460" s="489">
        <f t="shared" si="84"/>
        <v>0.12829466099839054</v>
      </c>
      <c r="AA460" s="487">
        <v>0.31407390233090049</v>
      </c>
      <c r="AB460" s="485">
        <v>0.2013525390625</v>
      </c>
      <c r="AC460" s="485">
        <v>0.2013525390625</v>
      </c>
      <c r="AD460" s="489">
        <f t="shared" si="85"/>
        <v>0.1173591480255127</v>
      </c>
      <c r="AE460" s="489">
        <f t="shared" si="86"/>
        <v>8.1120118026471177E-2</v>
      </c>
    </row>
    <row r="461" spans="1:31" x14ac:dyDescent="0.2">
      <c r="A461" s="485">
        <v>9.868817011515299E-2</v>
      </c>
      <c r="B461" s="485">
        <f t="shared" si="77"/>
        <v>9.267536906687196E-2</v>
      </c>
      <c r="C461" s="486">
        <v>0.10703645029615014</v>
      </c>
      <c r="D461" s="486">
        <v>7.8314287837593768E-2</v>
      </c>
      <c r="E461" s="487">
        <v>6.2863270263671875E-2</v>
      </c>
      <c r="F461" s="486">
        <v>4.760310349748037E-2</v>
      </c>
      <c r="G461" s="487">
        <v>5.7436515007019046E-2</v>
      </c>
      <c r="H461" s="487">
        <v>6.6307639083862294E-2</v>
      </c>
      <c r="I461" s="487">
        <v>5.8490122299194335E-2</v>
      </c>
      <c r="J461" s="487">
        <v>3.2174583702087402E-2</v>
      </c>
      <c r="K461" s="487">
        <v>5.2283715629577635E-2</v>
      </c>
      <c r="L461" s="487">
        <v>1.9116534461975098E-2</v>
      </c>
      <c r="M461" s="481">
        <v>6.9288773741541007E-2</v>
      </c>
      <c r="N461" s="481">
        <v>6.9288773741541007E-2</v>
      </c>
      <c r="O461" s="486">
        <v>6.9288773741541007E-2</v>
      </c>
      <c r="P461" s="486">
        <v>9.5704674451261115E-2</v>
      </c>
      <c r="Q461" s="488">
        <f t="shared" si="78"/>
        <v>8.2496724096401061E-2</v>
      </c>
      <c r="R461" s="487">
        <f t="shared" si="79"/>
        <v>9.5704674451261115E-2</v>
      </c>
      <c r="S461" s="489">
        <v>0.10674794921875</v>
      </c>
      <c r="T461" s="487">
        <f t="shared" si="87"/>
        <v>0.10703645029615014</v>
      </c>
      <c r="U461" s="487">
        <v>0</v>
      </c>
      <c r="V461" s="489">
        <f t="shared" si="80"/>
        <v>8.6134207006135E-2</v>
      </c>
      <c r="W461" s="489">
        <f t="shared" si="81"/>
        <v>7.6563739561008898E-2</v>
      </c>
      <c r="X461" s="489">
        <f t="shared" si="82"/>
        <v>6.6993272115882782E-2</v>
      </c>
      <c r="Y461" s="489">
        <f t="shared" si="83"/>
        <v>0.10048990817382417</v>
      </c>
      <c r="Z461" s="489">
        <f t="shared" si="84"/>
        <v>0.12760623260168147</v>
      </c>
      <c r="AA461" s="487">
        <v>0.31245860852693258</v>
      </c>
      <c r="AB461" s="485">
        <v>0.20095449829101564</v>
      </c>
      <c r="AC461" s="485">
        <v>0.20095449829101564</v>
      </c>
      <c r="AD461" s="489">
        <f t="shared" si="85"/>
        <v>0.11675556945800782</v>
      </c>
      <c r="AE461" s="489">
        <f t="shared" si="86"/>
        <v>8.0702916935137425E-2</v>
      </c>
    </row>
    <row r="462" spans="1:31" x14ac:dyDescent="0.2">
      <c r="A462" s="485">
        <v>9.8180618286132809E-2</v>
      </c>
      <c r="B462" s="485">
        <f t="shared" si="77"/>
        <v>9.218118510683708E-2</v>
      </c>
      <c r="C462" s="486">
        <v>0.10646568702422557</v>
      </c>
      <c r="D462" s="486">
        <v>7.789668318944859E-2</v>
      </c>
      <c r="E462" s="487">
        <v>6.2539964065551762E-2</v>
      </c>
      <c r="F462" s="486">
        <v>4.7349263772500594E-2</v>
      </c>
      <c r="G462" s="487">
        <v>5.71411198425293E-2</v>
      </c>
      <c r="H462" s="487">
        <v>6.5966616058349609E-2</v>
      </c>
      <c r="I462" s="487">
        <v>5.818930625915527E-2</v>
      </c>
      <c r="J462" s="487">
        <v>3.2009108238220216E-2</v>
      </c>
      <c r="K462" s="487">
        <v>5.2014818000793453E-2</v>
      </c>
      <c r="L462" s="487">
        <v>1.9018218650817872E-2</v>
      </c>
      <c r="M462" s="481">
        <v>6.8916981490772355E-2</v>
      </c>
      <c r="N462" s="481">
        <v>6.8916981490772355E-2</v>
      </c>
      <c r="O462" s="486">
        <v>6.8916981490772355E-2</v>
      </c>
      <c r="P462" s="486">
        <v>9.5191138788816826E-2</v>
      </c>
      <c r="Q462" s="488">
        <f t="shared" si="78"/>
        <v>8.2054060139794591E-2</v>
      </c>
      <c r="R462" s="487">
        <f t="shared" si="79"/>
        <v>9.5191138788816826E-2</v>
      </c>
      <c r="S462" s="489">
        <v>0.10619893798828124</v>
      </c>
      <c r="T462" s="487">
        <f t="shared" si="87"/>
        <v>0.10646568702422557</v>
      </c>
      <c r="U462" s="487">
        <v>0</v>
      </c>
      <c r="V462" s="489">
        <f t="shared" si="80"/>
        <v>8.5672024909935141E-2</v>
      </c>
      <c r="W462" s="489">
        <f t="shared" si="81"/>
        <v>7.6152911031053469E-2</v>
      </c>
      <c r="X462" s="489">
        <f t="shared" si="82"/>
        <v>6.663379715217177E-2</v>
      </c>
      <c r="Y462" s="489">
        <f t="shared" si="83"/>
        <v>9.9950695728257655E-2</v>
      </c>
      <c r="Z462" s="489">
        <f t="shared" si="84"/>
        <v>0.12692151838508911</v>
      </c>
      <c r="AA462" s="487">
        <v>0.31085164280941613</v>
      </c>
      <c r="AB462" s="485">
        <v>0.20055812072753906</v>
      </c>
      <c r="AC462" s="485">
        <v>0.20055812072753906</v>
      </c>
      <c r="AD462" s="489">
        <f t="shared" si="85"/>
        <v>0.11615508842468261</v>
      </c>
      <c r="AE462" s="489">
        <f t="shared" si="86"/>
        <v>8.0287856898356921E-2</v>
      </c>
    </row>
    <row r="463" spans="1:31" x14ac:dyDescent="0.2">
      <c r="A463" s="485">
        <v>9.7675673166910795E-2</v>
      </c>
      <c r="B463" s="485">
        <f t="shared" si="77"/>
        <v>9.1681592763336622E-2</v>
      </c>
      <c r="C463" s="486">
        <v>0.10588867727954529</v>
      </c>
      <c r="D463" s="486">
        <v>7.7474508247127941E-2</v>
      </c>
      <c r="E463" s="487">
        <v>6.2218322982788093E-2</v>
      </c>
      <c r="F463" s="486">
        <v>4.7092646008000061E-2</v>
      </c>
      <c r="G463" s="487">
        <v>5.6847241783142093E-2</v>
      </c>
      <c r="H463" s="487">
        <v>6.5627346954345703E-2</v>
      </c>
      <c r="I463" s="487">
        <v>5.7890036926269525E-2</v>
      </c>
      <c r="J463" s="487">
        <v>3.1844483833312988E-2</v>
      </c>
      <c r="K463" s="487">
        <v>5.17473042678833E-2</v>
      </c>
      <c r="L463" s="487">
        <v>1.8920407924652102E-2</v>
      </c>
      <c r="M463" s="481">
        <v>6.8541133016411807E-2</v>
      </c>
      <c r="N463" s="481">
        <v>6.8541133016411807E-2</v>
      </c>
      <c r="O463" s="486">
        <v>6.8541133016411807E-2</v>
      </c>
      <c r="P463" s="486">
        <v>9.4672000493544656E-2</v>
      </c>
      <c r="Q463" s="488">
        <f t="shared" si="78"/>
        <v>8.1606566754978238E-2</v>
      </c>
      <c r="R463" s="487">
        <f t="shared" si="79"/>
        <v>9.4672000493544656E-2</v>
      </c>
      <c r="S463" s="489">
        <v>0.10565275878906251</v>
      </c>
      <c r="T463" s="487">
        <f t="shared" si="87"/>
        <v>0.10588867727954529</v>
      </c>
      <c r="U463" s="487">
        <v>0</v>
      </c>
      <c r="V463" s="489">
        <f t="shared" si="80"/>
        <v>8.5204800444190196E-2</v>
      </c>
      <c r="W463" s="489">
        <f t="shared" si="81"/>
        <v>7.5737600394835736E-2</v>
      </c>
      <c r="X463" s="489">
        <f t="shared" si="82"/>
        <v>6.6270400345481248E-2</v>
      </c>
      <c r="Y463" s="489">
        <f t="shared" si="83"/>
        <v>9.9405600518221893E-2</v>
      </c>
      <c r="Z463" s="489">
        <f t="shared" si="84"/>
        <v>0.12622933399139288</v>
      </c>
      <c r="AA463" s="487">
        <v>0.30925292326274673</v>
      </c>
      <c r="AB463" s="485">
        <v>0.20016337585449218</v>
      </c>
      <c r="AC463" s="485">
        <v>0.20016337585449218</v>
      </c>
      <c r="AD463" s="489">
        <f t="shared" si="85"/>
        <v>0.11555770492553712</v>
      </c>
      <c r="AE463" s="489">
        <f t="shared" si="86"/>
        <v>7.9874937916129693E-2</v>
      </c>
    </row>
    <row r="464" spans="1:31" x14ac:dyDescent="0.2">
      <c r="A464" s="485">
        <v>9.7173328399658199E-2</v>
      </c>
      <c r="B464" s="485">
        <f t="shared" si="77"/>
        <v>9.1200680462770259E-2</v>
      </c>
      <c r="C464" s="486">
        <v>0.10533324225862582</v>
      </c>
      <c r="D464" s="486">
        <v>7.7068118666914695E-2</v>
      </c>
      <c r="E464" s="487">
        <v>6.1898332214355464E-2</v>
      </c>
      <c r="F464" s="486">
        <v>4.6845623328213896E-2</v>
      </c>
      <c r="G464" s="487">
        <v>5.6554877128601071E-2</v>
      </c>
      <c r="H464" s="487">
        <v>6.5289824371337887E-2</v>
      </c>
      <c r="I464" s="487">
        <v>5.7592306900024412E-2</v>
      </c>
      <c r="J464" s="487">
        <v>3.1680706787109374E-2</v>
      </c>
      <c r="K464" s="487">
        <v>5.1481167030334472E-2</v>
      </c>
      <c r="L464" s="487">
        <v>1.8823100433349609E-2</v>
      </c>
      <c r="M464" s="481">
        <v>6.8179349820690294E-2</v>
      </c>
      <c r="N464" s="481">
        <v>6.8179349820690294E-2</v>
      </c>
      <c r="O464" s="486">
        <v>6.8179349820690294E-2</v>
      </c>
      <c r="P464" s="486">
        <v>9.4172289774206233E-2</v>
      </c>
      <c r="Q464" s="488">
        <f t="shared" si="78"/>
        <v>8.1175819797448256E-2</v>
      </c>
      <c r="R464" s="487">
        <f t="shared" si="79"/>
        <v>9.4172289774206233E-2</v>
      </c>
      <c r="S464" s="489">
        <v>0.10510938720703125</v>
      </c>
      <c r="T464" s="487">
        <f t="shared" si="87"/>
        <v>0.10533324225862582</v>
      </c>
      <c r="U464" s="487">
        <v>0</v>
      </c>
      <c r="V464" s="489">
        <f t="shared" si="80"/>
        <v>8.4755060796785617E-2</v>
      </c>
      <c r="W464" s="489">
        <f t="shared" si="81"/>
        <v>7.5337831819364987E-2</v>
      </c>
      <c r="X464" s="489">
        <f t="shared" si="82"/>
        <v>6.5920602841944356E-2</v>
      </c>
      <c r="Y464" s="489">
        <f t="shared" si="83"/>
        <v>9.8880904262916555E-2</v>
      </c>
      <c r="Z464" s="489">
        <f t="shared" si="84"/>
        <v>0.12556305303227497</v>
      </c>
      <c r="AA464" s="487">
        <v>0.30766242258172288</v>
      </c>
      <c r="AB464" s="485">
        <v>0.19977024841308594</v>
      </c>
      <c r="AC464" s="485">
        <v>0.19977024841308594</v>
      </c>
      <c r="AD464" s="489">
        <f t="shared" si="85"/>
        <v>0.11496339225769044</v>
      </c>
      <c r="AE464" s="489">
        <f t="shared" si="86"/>
        <v>7.9464141531088883E-2</v>
      </c>
    </row>
    <row r="465" spans="1:31" x14ac:dyDescent="0.2">
      <c r="A465" s="485">
        <v>9.667356491088866E-2</v>
      </c>
      <c r="B465" s="485">
        <f t="shared" si="77"/>
        <v>9.0722318649588823E-2</v>
      </c>
      <c r="C465" s="486">
        <v>0.10478075295153468</v>
      </c>
      <c r="D465" s="486">
        <v>7.6663884347642958E-2</v>
      </c>
      <c r="E465" s="487">
        <v>6.1579988059997558E-2</v>
      </c>
      <c r="F465" s="486">
        <v>4.65999107172861E-2</v>
      </c>
      <c r="G465" s="487">
        <v>5.6264014778137209E-2</v>
      </c>
      <c r="H465" s="487">
        <v>6.4954040908813473E-2</v>
      </c>
      <c r="I465" s="487">
        <v>5.7296108779907221E-2</v>
      </c>
      <c r="J465" s="487">
        <v>3.1517773399353029E-2</v>
      </c>
      <c r="K465" s="487">
        <v>5.1216398887634275E-2</v>
      </c>
      <c r="L465" s="487">
        <v>1.8726292476654055E-2</v>
      </c>
      <c r="M465" s="481">
        <v>6.7819497343219265E-2</v>
      </c>
      <c r="N465" s="481">
        <v>6.7819497343219265E-2</v>
      </c>
      <c r="O465" s="486">
        <v>6.7819497343219265E-2</v>
      </c>
      <c r="P465" s="486">
        <v>9.367524584707157E-2</v>
      </c>
      <c r="Q465" s="488">
        <f t="shared" si="78"/>
        <v>8.0747371595145417E-2</v>
      </c>
      <c r="R465" s="487">
        <f t="shared" si="79"/>
        <v>9.367524584707157E-2</v>
      </c>
      <c r="S465" s="489">
        <v>0.10456881103515625</v>
      </c>
      <c r="T465" s="487">
        <f t="shared" si="87"/>
        <v>0.10478075295153468</v>
      </c>
      <c r="U465" s="487">
        <v>0</v>
      </c>
      <c r="V465" s="489">
        <f t="shared" si="80"/>
        <v>8.430772126236441E-2</v>
      </c>
      <c r="W465" s="489">
        <f t="shared" si="81"/>
        <v>7.4940196677657264E-2</v>
      </c>
      <c r="X465" s="489">
        <f t="shared" si="82"/>
        <v>6.5572672092950091E-2</v>
      </c>
      <c r="Y465" s="489">
        <f t="shared" si="83"/>
        <v>9.8359008139425136E-2</v>
      </c>
      <c r="Z465" s="489">
        <f t="shared" si="84"/>
        <v>0.12490032779609543</v>
      </c>
      <c r="AA465" s="487">
        <v>0.30608011346114311</v>
      </c>
      <c r="AB465" s="485">
        <v>0.19937875366210939</v>
      </c>
      <c r="AC465" s="485">
        <v>0.19937875366210939</v>
      </c>
      <c r="AD465" s="489">
        <f t="shared" si="85"/>
        <v>0.11437213706970215</v>
      </c>
      <c r="AE465" s="489">
        <f t="shared" si="86"/>
        <v>7.9055458514551077E-2</v>
      </c>
    </row>
    <row r="466" spans="1:31" x14ac:dyDescent="0.2">
      <c r="A466" s="485">
        <v>9.6176369984944651E-2</v>
      </c>
      <c r="B466" s="485">
        <f t="shared" si="77"/>
        <v>9.0238535077113158E-2</v>
      </c>
      <c r="C466" s="486">
        <v>0.10422200172312554</v>
      </c>
      <c r="D466" s="486">
        <v>7.6255068431100789E-2</v>
      </c>
      <c r="E466" s="487">
        <v>6.1263283119201657E-2</v>
      </c>
      <c r="F466" s="486">
        <v>4.635141319628544E-2</v>
      </c>
      <c r="G466" s="487">
        <v>5.5974647331237797E-2</v>
      </c>
      <c r="H466" s="487">
        <v>6.461998176574707E-2</v>
      </c>
      <c r="I466" s="487">
        <v>5.7001435165405276E-2</v>
      </c>
      <c r="J466" s="487">
        <v>3.135567626953125E-2</v>
      </c>
      <c r="K466" s="487">
        <v>5.0952992439270019E-2</v>
      </c>
      <c r="L466" s="487">
        <v>1.8629982204437255E-2</v>
      </c>
      <c r="M466" s="481">
        <v>6.7455578319167361E-2</v>
      </c>
      <c r="N466" s="481">
        <v>6.7455578319167361E-2</v>
      </c>
      <c r="O466" s="486">
        <v>6.7455578319167361E-2</v>
      </c>
      <c r="P466" s="486">
        <v>9.3172585028546681E-2</v>
      </c>
      <c r="Q466" s="488">
        <f t="shared" si="78"/>
        <v>8.0314081673857021E-2</v>
      </c>
      <c r="R466" s="487">
        <f t="shared" si="79"/>
        <v>9.3172585028546681E-2</v>
      </c>
      <c r="S466" s="489">
        <v>0.10403101806640624</v>
      </c>
      <c r="T466" s="487">
        <f t="shared" si="87"/>
        <v>0.10422200172312554</v>
      </c>
      <c r="U466" s="487">
        <v>0</v>
      </c>
      <c r="V466" s="489">
        <f t="shared" si="80"/>
        <v>8.3855326525692012E-2</v>
      </c>
      <c r="W466" s="489">
        <f t="shared" si="81"/>
        <v>7.4538068022837342E-2</v>
      </c>
      <c r="X466" s="489">
        <f t="shared" si="82"/>
        <v>6.5220809519982673E-2</v>
      </c>
      <c r="Y466" s="489">
        <f t="shared" si="83"/>
        <v>9.7831214279974016E-2</v>
      </c>
      <c r="Z466" s="489">
        <f t="shared" si="84"/>
        <v>0.12423011337139557</v>
      </c>
      <c r="AA466" s="487">
        <v>0.30450594129060443</v>
      </c>
      <c r="AB466" s="485">
        <v>0.19898886108398436</v>
      </c>
      <c r="AC466" s="485">
        <v>0.19898886108398436</v>
      </c>
      <c r="AD466" s="489">
        <f t="shared" si="85"/>
        <v>0.11378392601013183</v>
      </c>
      <c r="AE466" s="489">
        <f t="shared" si="86"/>
        <v>7.8648879637832861E-2</v>
      </c>
    </row>
    <row r="467" spans="1:31" x14ac:dyDescent="0.2">
      <c r="A467" s="485">
        <v>9.5681730906168605E-2</v>
      </c>
      <c r="B467" s="485">
        <f t="shared" si="77"/>
        <v>8.9757345338554118E-2</v>
      </c>
      <c r="C467" s="486">
        <v>0.10366624627210461</v>
      </c>
      <c r="D467" s="486">
        <v>7.5848444405003629E-2</v>
      </c>
      <c r="E467" s="487">
        <v>6.0948206291198737E-2</v>
      </c>
      <c r="F467" s="486">
        <v>4.610424800927633E-2</v>
      </c>
      <c r="G467" s="487">
        <v>5.5686767387390132E-2</v>
      </c>
      <c r="H467" s="487">
        <v>6.4287639541625974E-2</v>
      </c>
      <c r="I467" s="487">
        <v>5.670827495574951E-2</v>
      </c>
      <c r="J467" s="487">
        <v>3.1194415397644042E-2</v>
      </c>
      <c r="K467" s="487">
        <v>5.0690940284729001E-2</v>
      </c>
      <c r="L467" s="487">
        <v>1.8534167766571043E-2</v>
      </c>
      <c r="M467" s="481">
        <v>6.709362269582593E-2</v>
      </c>
      <c r="N467" s="481">
        <v>6.709362269582593E-2</v>
      </c>
      <c r="O467" s="486">
        <v>6.709362269582593E-2</v>
      </c>
      <c r="P467" s="486">
        <v>9.267263614466377E-2</v>
      </c>
      <c r="Q467" s="488">
        <f t="shared" si="78"/>
        <v>7.988312942024485E-2</v>
      </c>
      <c r="R467" s="487">
        <f t="shared" si="79"/>
        <v>9.267263614466377E-2</v>
      </c>
      <c r="S467" s="489">
        <v>0.10349598388671875</v>
      </c>
      <c r="T467" s="487">
        <f t="shared" si="87"/>
        <v>0.10366624627210461</v>
      </c>
      <c r="U467" s="487">
        <v>0</v>
      </c>
      <c r="V467" s="489">
        <f t="shared" si="80"/>
        <v>8.3405372530197391E-2</v>
      </c>
      <c r="W467" s="489">
        <f t="shared" si="81"/>
        <v>7.4138108915731013E-2</v>
      </c>
      <c r="X467" s="489">
        <f t="shared" si="82"/>
        <v>6.4870845301264635E-2</v>
      </c>
      <c r="Y467" s="489">
        <f t="shared" si="83"/>
        <v>9.7306267951896966E-2</v>
      </c>
      <c r="Z467" s="489">
        <f t="shared" si="84"/>
        <v>0.12356351485955169</v>
      </c>
      <c r="AA467" s="487">
        <v>0.30293985145970392</v>
      </c>
      <c r="AB467" s="485">
        <v>0.19860057067871092</v>
      </c>
      <c r="AC467" s="485">
        <v>0.19860057067871092</v>
      </c>
      <c r="AD467" s="489">
        <f t="shared" si="85"/>
        <v>0.11319873237609863</v>
      </c>
      <c r="AE467" s="489">
        <f t="shared" si="86"/>
        <v>7.8244386443567404E-2</v>
      </c>
    </row>
    <row r="468" spans="1:31" x14ac:dyDescent="0.2">
      <c r="A468" s="485">
        <v>9.5189641316731757E-2</v>
      </c>
      <c r="B468" s="485">
        <f t="shared" si="77"/>
        <v>8.9278707558676201E-2</v>
      </c>
      <c r="C468" s="486">
        <v>0.10311343823420195</v>
      </c>
      <c r="D468" s="486">
        <v>7.5443976883150465E-2</v>
      </c>
      <c r="E468" s="487">
        <v>6.0634750175476065E-2</v>
      </c>
      <c r="F468" s="486">
        <v>4.5858393646863255E-2</v>
      </c>
      <c r="G468" s="487">
        <v>5.5400371246337891E-2</v>
      </c>
      <c r="H468" s="487">
        <v>6.3957006835937497E-2</v>
      </c>
      <c r="I468" s="487">
        <v>5.6416624450683593E-2</v>
      </c>
      <c r="J468" s="487">
        <v>3.1033981533050536E-2</v>
      </c>
      <c r="K468" s="487">
        <v>5.0430235023498533E-2</v>
      </c>
      <c r="L468" s="487">
        <v>1.8438845462799072E-2</v>
      </c>
      <c r="M468" s="481">
        <v>6.6733598710864664E-2</v>
      </c>
      <c r="N468" s="481">
        <v>6.6733598710864664E-2</v>
      </c>
      <c r="O468" s="486">
        <v>6.6733598710864664E-2</v>
      </c>
      <c r="P468" s="486">
        <v>9.2175355323907943E-2</v>
      </c>
      <c r="Q468" s="488">
        <f t="shared" si="78"/>
        <v>7.945447701738631E-2</v>
      </c>
      <c r="R468" s="487">
        <f t="shared" si="79"/>
        <v>9.2175355323907943E-2</v>
      </c>
      <c r="S468" s="489">
        <v>0.10296370849609376</v>
      </c>
      <c r="T468" s="487">
        <f t="shared" si="87"/>
        <v>0.10311343823420195</v>
      </c>
      <c r="U468" s="487">
        <v>0</v>
      </c>
      <c r="V468" s="489">
        <f t="shared" si="80"/>
        <v>8.2957819791517146E-2</v>
      </c>
      <c r="W468" s="489">
        <f t="shared" si="81"/>
        <v>7.3740284259126362E-2</v>
      </c>
      <c r="X468" s="489">
        <f t="shared" si="82"/>
        <v>6.4522748726735552E-2</v>
      </c>
      <c r="Y468" s="489">
        <f t="shared" si="83"/>
        <v>9.6784123090103341E-2</v>
      </c>
      <c r="Z468" s="489">
        <f t="shared" si="84"/>
        <v>0.1229004737652106</v>
      </c>
      <c r="AA468" s="487">
        <v>0.30138181666324015</v>
      </c>
      <c r="AB468" s="485">
        <v>0.19821385192871094</v>
      </c>
      <c r="AC468" s="485">
        <v>0.19821385192871094</v>
      </c>
      <c r="AD468" s="489">
        <f t="shared" si="85"/>
        <v>0.11261655616760255</v>
      </c>
      <c r="AE468" s="489">
        <f t="shared" si="86"/>
        <v>7.7841978931754693E-2</v>
      </c>
    </row>
    <row r="469" spans="1:31" x14ac:dyDescent="0.2">
      <c r="A469" s="485">
        <v>9.4700082143147776E-2</v>
      </c>
      <c r="B469" s="485">
        <f t="shared" si="77"/>
        <v>8.8802636023246923E-2</v>
      </c>
      <c r="C469" s="486">
        <v>0.10256359410892397</v>
      </c>
      <c r="D469" s="486">
        <v>7.5041677937569884E-2</v>
      </c>
      <c r="E469" s="487">
        <v>6.0322903671264645E-2</v>
      </c>
      <c r="F469" s="486">
        <v>2.5044743555784982E-2</v>
      </c>
      <c r="G469" s="487">
        <v>5.5115447807312007E-2</v>
      </c>
      <c r="H469" s="487">
        <v>6.3628076248168935E-2</v>
      </c>
      <c r="I469" s="487">
        <v>5.6126472549438471E-2</v>
      </c>
      <c r="J469" s="487">
        <v>3.0874372825622557E-2</v>
      </c>
      <c r="K469" s="487">
        <v>5.0170872955322264E-2</v>
      </c>
      <c r="L469" s="487">
        <v>1.8344013442993162E-2</v>
      </c>
      <c r="M469" s="481">
        <v>6.6375517112261806E-2</v>
      </c>
      <c r="N469" s="481">
        <v>6.6375517112261806E-2</v>
      </c>
      <c r="O469" s="486">
        <v>6.6375517112261806E-2</v>
      </c>
      <c r="P469" s="486">
        <v>9.1680757411854968E-2</v>
      </c>
      <c r="Q469" s="488">
        <f t="shared" si="78"/>
        <v>7.9028137262058387E-2</v>
      </c>
      <c r="R469" s="487">
        <f t="shared" si="79"/>
        <v>9.1680757411854968E-2</v>
      </c>
      <c r="S469" s="489">
        <v>0.10243416748046874</v>
      </c>
      <c r="T469" s="487">
        <f t="shared" si="87"/>
        <v>0.10256359410892397</v>
      </c>
      <c r="U469" s="487">
        <v>0</v>
      </c>
      <c r="V469" s="489">
        <f t="shared" si="80"/>
        <v>8.2512681670669469E-2</v>
      </c>
      <c r="W469" s="489">
        <f t="shared" si="81"/>
        <v>7.3344605929483983E-2</v>
      </c>
      <c r="X469" s="489">
        <f t="shared" si="82"/>
        <v>6.417653018829847E-2</v>
      </c>
      <c r="Y469" s="489">
        <f t="shared" si="83"/>
        <v>9.6264795282447704E-2</v>
      </c>
      <c r="Z469" s="489">
        <f t="shared" si="84"/>
        <v>0.1222410098824733</v>
      </c>
      <c r="AA469" s="487">
        <v>0.29983180959601152</v>
      </c>
      <c r="AB469" s="485">
        <v>0.19782873535156251</v>
      </c>
      <c r="AC469" s="485">
        <v>0.19782873535156251</v>
      </c>
      <c r="AD469" s="489">
        <f t="shared" si="85"/>
        <v>0.11203737068176269</v>
      </c>
      <c r="AE469" s="489">
        <f t="shared" si="86"/>
        <v>7.7441638645027872E-2</v>
      </c>
    </row>
    <row r="470" spans="1:31" x14ac:dyDescent="0.2">
      <c r="A470" s="485">
        <v>9.4213040669759107E-2</v>
      </c>
      <c r="B470" s="485">
        <f t="shared" si="77"/>
        <v>8.8321354327980661E-2</v>
      </c>
      <c r="C470" s="486">
        <v>0.10200773245147922</v>
      </c>
      <c r="D470" s="486">
        <v>7.463497620448209E-2</v>
      </c>
      <c r="E470" s="487">
        <v>6.0012663078308104E-2</v>
      </c>
      <c r="F470" s="486">
        <v>0</v>
      </c>
      <c r="G470" s="487">
        <v>5.4831989669799804E-2</v>
      </c>
      <c r="H470" s="487">
        <v>6.3300832977294927E-2</v>
      </c>
      <c r="I470" s="487">
        <v>5.5837811851501461E-2</v>
      </c>
      <c r="J470" s="487">
        <v>3.0715585575103756E-2</v>
      </c>
      <c r="K470" s="487">
        <v>4.9912842979431146E-2</v>
      </c>
      <c r="L470" s="487">
        <v>1.8249669857025148E-2</v>
      </c>
      <c r="M470" s="481">
        <v>6.6013528872180829E-2</v>
      </c>
      <c r="N470" s="481">
        <v>6.6013528872180829E-2</v>
      </c>
      <c r="O470" s="486">
        <v>6.6013528872180829E-2</v>
      </c>
      <c r="P470" s="486">
        <v>9.1180763476309767E-2</v>
      </c>
      <c r="Q470" s="488">
        <f t="shared" si="78"/>
        <v>7.8597146174245291E-2</v>
      </c>
      <c r="R470" s="487">
        <f t="shared" si="79"/>
        <v>9.1180763476309767E-2</v>
      </c>
      <c r="S470" s="489">
        <v>0.10190734863281251</v>
      </c>
      <c r="T470" s="487">
        <f t="shared" si="87"/>
        <v>0.10200773245147922</v>
      </c>
      <c r="U470" s="487">
        <v>0</v>
      </c>
      <c r="V470" s="489">
        <f t="shared" si="80"/>
        <v>8.2062687128678799E-2</v>
      </c>
      <c r="W470" s="489">
        <f t="shared" si="81"/>
        <v>7.2944610781047817E-2</v>
      </c>
      <c r="X470" s="489">
        <f t="shared" si="82"/>
        <v>6.3826534433416834E-2</v>
      </c>
      <c r="Y470" s="489">
        <f t="shared" si="83"/>
        <v>9.5739801650125259E-2</v>
      </c>
      <c r="Z470" s="489">
        <f t="shared" si="84"/>
        <v>0.12157435130174636</v>
      </c>
      <c r="AA470" s="487">
        <v>0.29828977564761511</v>
      </c>
      <c r="AB470" s="485">
        <v>0.19744517517089843</v>
      </c>
      <c r="AC470" s="485">
        <v>0.19744517517089843</v>
      </c>
      <c r="AD470" s="489">
        <f t="shared" si="85"/>
        <v>0.11146116256713867</v>
      </c>
      <c r="AE470" s="489">
        <f t="shared" si="86"/>
        <v>7.7043356354703579E-2</v>
      </c>
    </row>
    <row r="471" spans="1:31" x14ac:dyDescent="0.2">
      <c r="A471" s="485">
        <v>9.3728504180908195E-2</v>
      </c>
      <c r="B471" s="485">
        <f t="shared" si="77"/>
        <v>8.7850374077930893E-2</v>
      </c>
      <c r="C471" s="486">
        <v>0.10146376856298857</v>
      </c>
      <c r="D471" s="486">
        <v>7.4236979592873217E-2</v>
      </c>
      <c r="E471" s="487">
        <v>5.9704017295837394E-2</v>
      </c>
      <c r="F471" s="486">
        <v>0</v>
      </c>
      <c r="G471" s="487">
        <v>5.4549989433288572E-2</v>
      </c>
      <c r="H471" s="487">
        <v>6.2975277023315429E-2</v>
      </c>
      <c r="I471" s="487">
        <v>5.5550638656616212E-2</v>
      </c>
      <c r="J471" s="487">
        <v>5.5550638656616212E-2</v>
      </c>
      <c r="K471" s="487">
        <v>4.9656141395568842E-2</v>
      </c>
      <c r="L471" s="487">
        <v>1.8155811004638672E-2</v>
      </c>
      <c r="M471" s="481">
        <v>6.5659300664327722E-2</v>
      </c>
      <c r="N471" s="481">
        <v>6.5659300664327722E-2</v>
      </c>
      <c r="O471" s="486">
        <v>6.5659300664327722E-2</v>
      </c>
      <c r="P471" s="486">
        <v>9.0691488035522017E-2</v>
      </c>
      <c r="Q471" s="488">
        <f t="shared" si="78"/>
        <v>7.8175394349924876E-2</v>
      </c>
      <c r="R471" s="487">
        <f t="shared" si="79"/>
        <v>9.0691488035522017E-2</v>
      </c>
      <c r="S471" s="489">
        <v>0.10138323974609376</v>
      </c>
      <c r="T471" s="487">
        <f t="shared" si="87"/>
        <v>0.10146376856298857</v>
      </c>
      <c r="U471" s="487">
        <v>0</v>
      </c>
      <c r="V471" s="489">
        <f t="shared" si="80"/>
        <v>8.162233923196982E-2</v>
      </c>
      <c r="W471" s="489">
        <f t="shared" si="81"/>
        <v>7.255319042841761E-2</v>
      </c>
      <c r="X471" s="489">
        <f t="shared" si="82"/>
        <v>6.3484041624865414E-2</v>
      </c>
      <c r="Y471" s="489">
        <f t="shared" si="83"/>
        <v>9.5226062437298115E-2</v>
      </c>
      <c r="Z471" s="489">
        <f t="shared" si="84"/>
        <v>0.12092198404736268</v>
      </c>
      <c r="AA471" s="487">
        <v>0.29675566020764804</v>
      </c>
      <c r="AB471" s="485">
        <v>0.19706317138671875</v>
      </c>
      <c r="AC471" s="485">
        <v>0.19706317138671875</v>
      </c>
      <c r="AD471" s="489">
        <f t="shared" si="85"/>
        <v>0.11088791847229004</v>
      </c>
      <c r="AE471" s="489">
        <f t="shared" si="86"/>
        <v>7.6647122832098333E-2</v>
      </c>
    </row>
    <row r="472" spans="1:31" x14ac:dyDescent="0.2">
      <c r="A472" s="485">
        <v>9.3246459960937486E-2</v>
      </c>
      <c r="B472" s="485">
        <f t="shared" si="77"/>
        <v>8.7381919016035731E-2</v>
      </c>
      <c r="C472" s="486">
        <v>0.1009227211686983</v>
      </c>
      <c r="D472" s="486">
        <v>7.3841116863373163E-2</v>
      </c>
      <c r="E472" s="487">
        <v>5.9396958923339842E-2</v>
      </c>
      <c r="F472" s="486">
        <v>0</v>
      </c>
      <c r="G472" s="487">
        <v>5.4269439697265623E-2</v>
      </c>
      <c r="H472" s="487">
        <v>6.2651393585205065E-2</v>
      </c>
      <c r="I472" s="487">
        <v>5.5264941864013671E-2</v>
      </c>
      <c r="J472" s="487">
        <v>5.5264941864013671E-2</v>
      </c>
      <c r="K472" s="487">
        <v>4.940076080322265E-2</v>
      </c>
      <c r="L472" s="487">
        <v>1.8062435035705565E-2</v>
      </c>
      <c r="M472" s="481">
        <v>6.530698357369849E-2</v>
      </c>
      <c r="N472" s="481">
        <v>6.530698357369849E-2</v>
      </c>
      <c r="O472" s="486">
        <v>6.530698357369849E-2</v>
      </c>
      <c r="P472" s="486">
        <v>9.0204852313145664E-2</v>
      </c>
      <c r="Q472" s="488">
        <f t="shared" si="78"/>
        <v>7.775591794342207E-2</v>
      </c>
      <c r="R472" s="487">
        <f t="shared" si="79"/>
        <v>9.0204852313145664E-2</v>
      </c>
      <c r="S472" s="489">
        <v>0.10086182250976564</v>
      </c>
      <c r="T472" s="487">
        <f t="shared" si="87"/>
        <v>0.1009227211686983</v>
      </c>
      <c r="U472" s="487">
        <v>0</v>
      </c>
      <c r="V472" s="489">
        <f t="shared" si="80"/>
        <v>8.1184367081831105E-2</v>
      </c>
      <c r="W472" s="489">
        <f t="shared" si="81"/>
        <v>7.2163881850516531E-2</v>
      </c>
      <c r="X472" s="489">
        <f t="shared" si="82"/>
        <v>6.3143396619201958E-2</v>
      </c>
      <c r="Y472" s="489">
        <f t="shared" si="83"/>
        <v>9.4715094928802951E-2</v>
      </c>
      <c r="Z472" s="489">
        <f t="shared" si="84"/>
        <v>0.12027313641752754</v>
      </c>
      <c r="AA472" s="487">
        <v>0.29522943597090873</v>
      </c>
      <c r="AB472" s="485">
        <v>0.19668270874023439</v>
      </c>
      <c r="AC472" s="485">
        <v>0.19668270874023439</v>
      </c>
      <c r="AD472" s="489">
        <f t="shared" si="85"/>
        <v>0.11031761837005616</v>
      </c>
      <c r="AE472" s="489">
        <f t="shared" si="86"/>
        <v>7.6252924234187044E-2</v>
      </c>
    </row>
    <row r="473" spans="1:31" x14ac:dyDescent="0.2">
      <c r="A473" s="485">
        <v>9.2766894886793752E-2</v>
      </c>
      <c r="B473" s="485">
        <f t="shared" si="77"/>
        <v>8.69159483752871E-2</v>
      </c>
      <c r="C473" s="486">
        <v>0.10038454318429808</v>
      </c>
      <c r="D473" s="486">
        <v>7.3447353566276102E-2</v>
      </c>
      <c r="E473" s="487">
        <v>5.9091480560302737E-2</v>
      </c>
      <c r="F473" s="486">
        <v>0</v>
      </c>
      <c r="G473" s="487">
        <v>5.3990332824113967E-2</v>
      </c>
      <c r="H473" s="487">
        <v>6.2329175262451172E-2</v>
      </c>
      <c r="I473" s="487">
        <v>5.4980714073181149E-2</v>
      </c>
      <c r="J473" s="487">
        <v>5.4980714073181149E-2</v>
      </c>
      <c r="K473" s="487">
        <v>4.914669380187988E-2</v>
      </c>
      <c r="L473" s="487">
        <v>1.7969540100097658E-2</v>
      </c>
      <c r="M473" s="481">
        <v>6.4956546683763466E-2</v>
      </c>
      <c r="N473" s="481">
        <v>6.4956546683763466E-2</v>
      </c>
      <c r="O473" s="486">
        <v>6.4956546683763466E-2</v>
      </c>
      <c r="P473" s="486">
        <v>8.9720813605922323E-2</v>
      </c>
      <c r="Q473" s="488">
        <f t="shared" si="78"/>
        <v>7.7338680144842895E-2</v>
      </c>
      <c r="R473" s="487">
        <f t="shared" si="79"/>
        <v>8.9720813605922323E-2</v>
      </c>
      <c r="S473" s="489">
        <v>0.10034309082031251</v>
      </c>
      <c r="T473" s="487">
        <f t="shared" si="87"/>
        <v>0.10038454318429808</v>
      </c>
      <c r="U473" s="487">
        <v>0</v>
      </c>
      <c r="V473" s="489">
        <f t="shared" si="80"/>
        <v>8.0748732245330093E-2</v>
      </c>
      <c r="W473" s="489">
        <f t="shared" si="81"/>
        <v>7.1776650884737864E-2</v>
      </c>
      <c r="X473" s="489">
        <f t="shared" si="82"/>
        <v>6.280456952414562E-2</v>
      </c>
      <c r="Y473" s="489">
        <f t="shared" si="83"/>
        <v>9.4206854286218444E-2</v>
      </c>
      <c r="Z473" s="489">
        <f t="shared" si="84"/>
        <v>0.11962775147456309</v>
      </c>
      <c r="AA473" s="487">
        <v>0.29371107563219573</v>
      </c>
      <c r="AB473" s="485">
        <v>0.19630380249023438</v>
      </c>
      <c r="AC473" s="485">
        <v>0.19630380249023438</v>
      </c>
      <c r="AD473" s="489">
        <f t="shared" si="85"/>
        <v>0.10975025558471681</v>
      </c>
      <c r="AE473" s="489">
        <f t="shared" si="86"/>
        <v>7.5860755946627972E-2</v>
      </c>
    </row>
    <row r="474" spans="1:31" x14ac:dyDescent="0.2">
      <c r="A474" s="485">
        <v>9.2289796208269048E-2</v>
      </c>
      <c r="B474" s="485">
        <f t="shared" si="77"/>
        <v>8.6452476063379774E-2</v>
      </c>
      <c r="C474" s="486">
        <v>9.984925067263499E-2</v>
      </c>
      <c r="D474" s="486">
        <v>7.3055701454124544E-2</v>
      </c>
      <c r="E474" s="487">
        <v>5.8787571105957032E-2</v>
      </c>
      <c r="F474" s="486">
        <v>0</v>
      </c>
      <c r="G474" s="487">
        <v>5.3712661393212589E-2</v>
      </c>
      <c r="H474" s="487">
        <v>6.2008614654541008E-2</v>
      </c>
      <c r="I474" s="487">
        <v>5.4697947883605956E-2</v>
      </c>
      <c r="J474" s="487">
        <v>5.4697947883605956E-2</v>
      </c>
      <c r="K474" s="487">
        <v>4.889393299102783E-2</v>
      </c>
      <c r="L474" s="487">
        <v>1.7877122497558594E-2</v>
      </c>
      <c r="M474" s="481">
        <v>6.4608000456292322E-2</v>
      </c>
      <c r="N474" s="481">
        <v>6.4608000456292322E-2</v>
      </c>
      <c r="O474" s="486">
        <v>6.4608000456292322E-2</v>
      </c>
      <c r="P474" s="486">
        <v>8.9239386364104348E-2</v>
      </c>
      <c r="Q474" s="488">
        <f t="shared" si="78"/>
        <v>7.6923693410198335E-2</v>
      </c>
      <c r="R474" s="487">
        <f t="shared" si="79"/>
        <v>8.9239386364104348E-2</v>
      </c>
      <c r="S474" s="489">
        <v>9.9827026367187488E-2</v>
      </c>
      <c r="T474" s="487">
        <f t="shared" si="87"/>
        <v>9.984925067263499E-2</v>
      </c>
      <c r="U474" s="487">
        <v>0</v>
      </c>
      <c r="V474" s="489">
        <f t="shared" si="80"/>
        <v>8.0315447727693917E-2</v>
      </c>
      <c r="W474" s="489">
        <f t="shared" si="81"/>
        <v>7.1391509091283487E-2</v>
      </c>
      <c r="X474" s="489">
        <f t="shared" si="82"/>
        <v>6.2467570454873042E-2</v>
      </c>
      <c r="Y474" s="489">
        <f t="shared" si="83"/>
        <v>9.370135568230957E-2</v>
      </c>
      <c r="Z474" s="489">
        <f t="shared" si="84"/>
        <v>0.11898584848547246</v>
      </c>
      <c r="AA474" s="487">
        <v>0.29220052458110607</v>
      </c>
      <c r="AB474" s="485">
        <v>0.19592640686035157</v>
      </c>
      <c r="AC474" s="485">
        <v>0.19592640686035157</v>
      </c>
      <c r="AD474" s="489">
        <f t="shared" si="85"/>
        <v>0.10918581008911131</v>
      </c>
      <c r="AE474" s="489">
        <f t="shared" si="86"/>
        <v>7.5470604126396001E-2</v>
      </c>
    </row>
    <row r="475" spans="1:31" x14ac:dyDescent="0.2">
      <c r="A475" s="485">
        <v>9.1815151240729587E-2</v>
      </c>
      <c r="B475" s="485">
        <f t="shared" si="77"/>
        <v>8.5983931478409797E-2</v>
      </c>
      <c r="C475" s="486">
        <v>9.9308099882671766E-2</v>
      </c>
      <c r="D475" s="486">
        <v>7.2659763074147815E-2</v>
      </c>
      <c r="E475" s="487">
        <v>5.8485226860046383E-2</v>
      </c>
      <c r="F475" s="486">
        <v>0</v>
      </c>
      <c r="G475" s="487">
        <v>5.3436418022104623E-2</v>
      </c>
      <c r="H475" s="487">
        <v>6.1689704360961918E-2</v>
      </c>
      <c r="I475" s="487">
        <v>5.4416635894775391E-2</v>
      </c>
      <c r="J475" s="487">
        <v>5.4416635894775391E-2</v>
      </c>
      <c r="K475" s="487">
        <v>4.8642470970153805E-2</v>
      </c>
      <c r="L475" s="487">
        <v>1.7785180377960202E-2</v>
      </c>
      <c r="M475" s="481">
        <v>6.425565161747622E-2</v>
      </c>
      <c r="N475" s="481">
        <v>6.425565161747622E-2</v>
      </c>
      <c r="O475" s="486">
        <v>6.425565161747622E-2</v>
      </c>
      <c r="P475" s="486">
        <v>8.8752706789748448E-2</v>
      </c>
      <c r="Q475" s="488">
        <f t="shared" si="78"/>
        <v>7.6504179203612327E-2</v>
      </c>
      <c r="R475" s="487">
        <f t="shared" si="79"/>
        <v>8.8752706789748448E-2</v>
      </c>
      <c r="S475" s="489">
        <v>9.9313616943359384E-2</v>
      </c>
      <c r="T475" s="487">
        <f t="shared" si="87"/>
        <v>9.9308099882671766E-2</v>
      </c>
      <c r="U475" s="487">
        <v>0</v>
      </c>
      <c r="V475" s="489">
        <f t="shared" si="80"/>
        <v>7.9877436110773609E-2</v>
      </c>
      <c r="W475" s="489">
        <f t="shared" si="81"/>
        <v>7.1002165431798756E-2</v>
      </c>
      <c r="X475" s="489">
        <f t="shared" si="82"/>
        <v>6.2126894752823909E-2</v>
      </c>
      <c r="Y475" s="489">
        <f t="shared" si="83"/>
        <v>9.3190342129235867E-2</v>
      </c>
      <c r="Z475" s="489">
        <f t="shared" si="84"/>
        <v>0.11833694238633126</v>
      </c>
      <c r="AA475" s="487">
        <v>0.29069772820723683</v>
      </c>
      <c r="AB475" s="485">
        <v>0.19555055236816407</v>
      </c>
      <c r="AC475" s="485">
        <v>0.19555055236816407</v>
      </c>
      <c r="AD475" s="489">
        <f t="shared" si="85"/>
        <v>0.10862426853179932</v>
      </c>
      <c r="AE475" s="489">
        <f t="shared" si="86"/>
        <v>7.5082459544807745E-2</v>
      </c>
    </row>
    <row r="476" spans="1:31" x14ac:dyDescent="0.2">
      <c r="A476" s="485">
        <v>9.1342947364778423E-2</v>
      </c>
      <c r="B476" s="485">
        <f t="shared" si="77"/>
        <v>8.5540397249866951E-2</v>
      </c>
      <c r="C476" s="486">
        <v>9.8795835082584368E-2</v>
      </c>
      <c r="D476" s="486">
        <v>7.2284959417149533E-2</v>
      </c>
      <c r="E476" s="487">
        <v>5.8184436721801756E-2</v>
      </c>
      <c r="F476" s="486">
        <v>0</v>
      </c>
      <c r="G476" s="487">
        <v>5.3161595366301044E-2</v>
      </c>
      <c r="H476" s="487">
        <v>6.137243328094482E-2</v>
      </c>
      <c r="I476" s="487">
        <v>5.4136770706176757E-2</v>
      </c>
      <c r="J476" s="487">
        <v>5.4136770706176757E-2</v>
      </c>
      <c r="K476" s="487">
        <v>4.8392300338745114E-2</v>
      </c>
      <c r="L476" s="487">
        <v>1.769371004104614E-2</v>
      </c>
      <c r="M476" s="481">
        <v>6.3922121766750342E-2</v>
      </c>
      <c r="N476" s="481">
        <v>6.3922121766750342E-2</v>
      </c>
      <c r="O476" s="486">
        <v>6.3922121766750342E-2</v>
      </c>
      <c r="P476" s="486">
        <v>8.8292020822024961E-2</v>
      </c>
      <c r="Q476" s="488">
        <f t="shared" si="78"/>
        <v>7.6107071294387652E-2</v>
      </c>
      <c r="R476" s="487">
        <f t="shared" si="79"/>
        <v>8.8292020822024961E-2</v>
      </c>
      <c r="S476" s="489">
        <v>9.8802844238281257E-2</v>
      </c>
      <c r="T476" s="487">
        <f t="shared" si="87"/>
        <v>9.8795835082584368E-2</v>
      </c>
      <c r="U476" s="487">
        <v>0</v>
      </c>
      <c r="V476" s="489">
        <f t="shared" si="80"/>
        <v>7.9462818739822472E-2</v>
      </c>
      <c r="W476" s="489">
        <f t="shared" si="81"/>
        <v>7.0633616657619969E-2</v>
      </c>
      <c r="X476" s="489">
        <f t="shared" si="82"/>
        <v>6.1804414575417466E-2</v>
      </c>
      <c r="Y476" s="489">
        <f t="shared" si="83"/>
        <v>9.2706621863126212E-2</v>
      </c>
      <c r="Z476" s="489">
        <f t="shared" si="84"/>
        <v>0.11772269442936661</v>
      </c>
      <c r="AA476" s="487">
        <v>0.28920265920538651</v>
      </c>
      <c r="AB476" s="485">
        <v>0.19517619323730467</v>
      </c>
      <c r="AC476" s="485">
        <v>0.19517619323730467</v>
      </c>
      <c r="AD476" s="489">
        <f t="shared" si="85"/>
        <v>0.10806561088562013</v>
      </c>
      <c r="AE476" s="489">
        <f t="shared" si="86"/>
        <v>7.4696308358838032E-2</v>
      </c>
    </row>
    <row r="477" spans="1:31" x14ac:dyDescent="0.2">
      <c r="A477" s="485">
        <v>9.0873172025920004E-2</v>
      </c>
      <c r="B477" s="485">
        <f t="shared" si="77"/>
        <v>8.5099189495489697E-2</v>
      </c>
      <c r="C477" s="486">
        <v>9.8286257269761187E-2</v>
      </c>
      <c r="D477" s="486">
        <v>7.1912121721218206E-2</v>
      </c>
      <c r="E477" s="487">
        <v>5.788519329071045E-2</v>
      </c>
      <c r="F477" s="486">
        <v>0</v>
      </c>
      <c r="G477" s="487">
        <v>5.2888186119085447E-2</v>
      </c>
      <c r="H477" s="487">
        <v>6.1056794013977046E-2</v>
      </c>
      <c r="I477" s="487">
        <v>5.3858344917297359E-2</v>
      </c>
      <c r="J477" s="487">
        <v>5.3858344917297359E-2</v>
      </c>
      <c r="K477" s="487">
        <v>4.8143417396545408E-2</v>
      </c>
      <c r="L477" s="487">
        <v>1.7602711486816407E-2</v>
      </c>
      <c r="M477" s="481">
        <v>6.3590352347394435E-2</v>
      </c>
      <c r="N477" s="481">
        <v>6.3590352347394435E-2</v>
      </c>
      <c r="O477" s="486">
        <v>6.3590352347394435E-2</v>
      </c>
      <c r="P477" s="486">
        <v>8.7833766438843316E-2</v>
      </c>
      <c r="Q477" s="488">
        <f t="shared" si="78"/>
        <v>7.5712059393118869E-2</v>
      </c>
      <c r="R477" s="487">
        <f t="shared" si="79"/>
        <v>8.7833766438843316E-2</v>
      </c>
      <c r="S477" s="489">
        <v>9.8294702148437496E-2</v>
      </c>
      <c r="T477" s="487">
        <f t="shared" si="87"/>
        <v>9.8286257269761187E-2</v>
      </c>
      <c r="U477" s="487">
        <v>0</v>
      </c>
      <c r="V477" s="489">
        <f t="shared" si="80"/>
        <v>7.9050389794958986E-2</v>
      </c>
      <c r="W477" s="489">
        <f t="shared" si="81"/>
        <v>7.0267013151074656E-2</v>
      </c>
      <c r="X477" s="489">
        <f t="shared" si="82"/>
        <v>6.1483636507190319E-2</v>
      </c>
      <c r="Y477" s="489">
        <f t="shared" si="83"/>
        <v>9.2225454760785489E-2</v>
      </c>
      <c r="Z477" s="489">
        <f t="shared" si="84"/>
        <v>0.11711168858512443</v>
      </c>
      <c r="AA477" s="487">
        <v>0.28771529027035364</v>
      </c>
      <c r="AB477" s="485">
        <v>0.19480334472656249</v>
      </c>
      <c r="AC477" s="485">
        <v>0.19480334472656249</v>
      </c>
      <c r="AD477" s="489">
        <f t="shared" si="85"/>
        <v>0.10750983047485352</v>
      </c>
      <c r="AE477" s="489">
        <f t="shared" si="86"/>
        <v>7.4312145954145148E-2</v>
      </c>
    </row>
    <row r="478" spans="1:31" x14ac:dyDescent="0.2">
      <c r="A478" s="485">
        <v>9.0405812734226321E-2</v>
      </c>
      <c r="B478" s="485">
        <f t="shared" si="77"/>
        <v>8.4645391681217264E-2</v>
      </c>
      <c r="C478" s="486">
        <v>9.7762138426956011E-2</v>
      </c>
      <c r="D478" s="486">
        <v>7.152864493547853E-2</v>
      </c>
      <c r="E478" s="487">
        <v>5.7587489166259762E-2</v>
      </c>
      <c r="F478" s="486">
        <v>0</v>
      </c>
      <c r="G478" s="487">
        <v>5.261618301131972E-2</v>
      </c>
      <c r="H478" s="487">
        <v>6.0742779159545901E-2</v>
      </c>
      <c r="I478" s="487">
        <v>5.3581351127624507E-2</v>
      </c>
      <c r="J478" s="487">
        <v>5.3581351127624507E-2</v>
      </c>
      <c r="K478" s="487">
        <v>4.7895814743041991E-2</v>
      </c>
      <c r="L478" s="487">
        <v>1.7512181015014651E-2</v>
      </c>
      <c r="M478" s="481">
        <v>6.3249126890528154E-2</v>
      </c>
      <c r="N478" s="481">
        <v>6.3249126890528154E-2</v>
      </c>
      <c r="O478" s="486">
        <v>6.3249126890528154E-2</v>
      </c>
      <c r="P478" s="486">
        <v>8.7362450964482571E-2</v>
      </c>
      <c r="Q478" s="488">
        <f t="shared" si="78"/>
        <v>7.5305788927505363E-2</v>
      </c>
      <c r="R478" s="487">
        <f t="shared" si="79"/>
        <v>8.7362450964482571E-2</v>
      </c>
      <c r="S478" s="489">
        <v>9.778917236328126E-2</v>
      </c>
      <c r="T478" s="487">
        <f t="shared" si="87"/>
        <v>9.7762138426956011E-2</v>
      </c>
      <c r="U478" s="487">
        <v>0</v>
      </c>
      <c r="V478" s="489">
        <f t="shared" si="80"/>
        <v>7.8626205868034316E-2</v>
      </c>
      <c r="W478" s="489">
        <f t="shared" si="81"/>
        <v>6.988996077158606E-2</v>
      </c>
      <c r="X478" s="489">
        <f t="shared" si="82"/>
        <v>6.1153715675137797E-2</v>
      </c>
      <c r="Y478" s="489">
        <f t="shared" si="83"/>
        <v>9.1730573512706706E-2</v>
      </c>
      <c r="Z478" s="489">
        <f t="shared" si="84"/>
        <v>0.11648326795264342</v>
      </c>
      <c r="AA478" s="487">
        <v>0.28623556679173517</v>
      </c>
      <c r="AB478" s="485">
        <v>0.19443197631835937</v>
      </c>
      <c r="AC478" s="485">
        <v>0.19443197631835937</v>
      </c>
      <c r="AD478" s="489">
        <f t="shared" si="85"/>
        <v>0.10695690727233888</v>
      </c>
      <c r="AE478" s="489">
        <f t="shared" si="86"/>
        <v>7.3929958487704006E-2</v>
      </c>
    </row>
    <row r="479" spans="1:31" x14ac:dyDescent="0.2">
      <c r="A479" s="485">
        <v>8.9940857064004898E-2</v>
      </c>
      <c r="B479" s="485">
        <f t="shared" si="77"/>
        <v>8.419402693046521E-2</v>
      </c>
      <c r="C479" s="486">
        <v>9.7240829677978216E-2</v>
      </c>
      <c r="D479" s="486">
        <v>7.114722418295219E-2</v>
      </c>
      <c r="E479" s="487">
        <v>5.7291316947937009E-2</v>
      </c>
      <c r="F479" s="486">
        <v>0</v>
      </c>
      <c r="G479" s="487">
        <v>5.2345578811250855E-2</v>
      </c>
      <c r="H479" s="487">
        <v>6.0430377616882323E-2</v>
      </c>
      <c r="I479" s="487">
        <v>5.3305781936645501E-2</v>
      </c>
      <c r="J479" s="487">
        <v>5.3305781936645501E-2</v>
      </c>
      <c r="K479" s="487">
        <v>4.7649484977722166E-2</v>
      </c>
      <c r="L479" s="487">
        <v>1.7422114925384521E-2</v>
      </c>
      <c r="M479" s="481">
        <v>6.2909742398987029E-2</v>
      </c>
      <c r="N479" s="481">
        <v>6.2909742398987029E-2</v>
      </c>
      <c r="O479" s="486">
        <v>6.2909742398987029E-2</v>
      </c>
      <c r="P479" s="486">
        <v>8.6893678311672884E-2</v>
      </c>
      <c r="Q479" s="488">
        <f t="shared" si="78"/>
        <v>7.4901710355329956E-2</v>
      </c>
      <c r="R479" s="487">
        <f t="shared" si="79"/>
        <v>8.6893678311672884E-2</v>
      </c>
      <c r="S479" s="489">
        <v>9.7286242675781273E-2</v>
      </c>
      <c r="T479" s="487">
        <f t="shared" si="87"/>
        <v>9.7240829677978216E-2</v>
      </c>
      <c r="U479" s="487">
        <v>0</v>
      </c>
      <c r="V479" s="489">
        <f t="shared" si="80"/>
        <v>7.8204310480505593E-2</v>
      </c>
      <c r="W479" s="489">
        <f t="shared" si="81"/>
        <v>6.9514942649338315E-2</v>
      </c>
      <c r="X479" s="489">
        <f t="shared" si="82"/>
        <v>6.0825574818171017E-2</v>
      </c>
      <c r="Y479" s="489">
        <f t="shared" si="83"/>
        <v>9.1238362227256523E-2</v>
      </c>
      <c r="Z479" s="489">
        <f t="shared" si="84"/>
        <v>0.11585823774889718</v>
      </c>
      <c r="AA479" s="487">
        <v>0.28476346146432979</v>
      </c>
      <c r="AB479" s="485">
        <v>0.19406210327148438</v>
      </c>
      <c r="AC479" s="485">
        <v>0.19406210327148438</v>
      </c>
      <c r="AD479" s="489">
        <f t="shared" si="85"/>
        <v>0.10640682792663576</v>
      </c>
      <c r="AE479" s="489">
        <f t="shared" si="86"/>
        <v>7.3549736730831164E-2</v>
      </c>
    </row>
    <row r="480" spans="1:31" x14ac:dyDescent="0.2">
      <c r="A480" s="485">
        <v>8.947829265346835E-2</v>
      </c>
      <c r="B480" s="485">
        <f t="shared" si="77"/>
        <v>8.3745055963498891E-2</v>
      </c>
      <c r="C480" s="486">
        <v>9.6722285656260551E-2</v>
      </c>
      <c r="D480" s="486">
        <v>7.076782627073723E-2</v>
      </c>
      <c r="E480" s="487">
        <v>5.6996665534973144E-2</v>
      </c>
      <c r="F480" s="486">
        <v>0</v>
      </c>
      <c r="G480" s="487">
        <v>5.2076366324318585E-2</v>
      </c>
      <c r="H480" s="487">
        <v>6.0119581985473632E-2</v>
      </c>
      <c r="I480" s="487">
        <v>5.303162994384765E-2</v>
      </c>
      <c r="J480" s="487">
        <v>5.303162994384765E-2</v>
      </c>
      <c r="K480" s="487">
        <v>4.7404424400329589E-2</v>
      </c>
      <c r="L480" s="487">
        <v>1.7332513217926025E-2</v>
      </c>
      <c r="M480" s="481">
        <v>6.2572169091102775E-2</v>
      </c>
      <c r="N480" s="481">
        <v>6.2572169091102775E-2</v>
      </c>
      <c r="O480" s="486">
        <v>6.2572169091102775E-2</v>
      </c>
      <c r="P480" s="486">
        <v>8.6427407344676008E-2</v>
      </c>
      <c r="Q480" s="488">
        <f t="shared" si="78"/>
        <v>7.4499788217889384E-2</v>
      </c>
      <c r="R480" s="487">
        <f t="shared" si="79"/>
        <v>8.6427407344676008E-2</v>
      </c>
      <c r="S480" s="489">
        <v>9.6785900878906261E-2</v>
      </c>
      <c r="T480" s="487">
        <f t="shared" si="87"/>
        <v>9.6722285656260551E-2</v>
      </c>
      <c r="U480" s="487">
        <v>0</v>
      </c>
      <c r="V480" s="489">
        <f t="shared" si="80"/>
        <v>7.7784666610208414E-2</v>
      </c>
      <c r="W480" s="489">
        <f t="shared" si="81"/>
        <v>6.9141925875740806E-2</v>
      </c>
      <c r="X480" s="489">
        <f t="shared" si="82"/>
        <v>6.0499185141273198E-2</v>
      </c>
      <c r="Y480" s="489">
        <f t="shared" si="83"/>
        <v>9.0748777711909812E-2</v>
      </c>
      <c r="Z480" s="489">
        <f t="shared" si="84"/>
        <v>0.11523654312623469</v>
      </c>
      <c r="AA480" s="487">
        <v>0.28329891967773435</v>
      </c>
      <c r="AB480" s="485">
        <v>0.19369371032714844</v>
      </c>
      <c r="AC480" s="485">
        <v>0.19369371032714844</v>
      </c>
      <c r="AD480" s="489">
        <f t="shared" si="85"/>
        <v>0.10585957908630372</v>
      </c>
      <c r="AE480" s="489">
        <f t="shared" si="86"/>
        <v>7.3171471454843193E-2</v>
      </c>
    </row>
    <row r="481" spans="1:31" x14ac:dyDescent="0.2">
      <c r="A481" s="485">
        <v>8.9018107204405825E-2</v>
      </c>
      <c r="B481" s="485">
        <f t="shared" si="77"/>
        <v>8.3298492180628819E-2</v>
      </c>
      <c r="C481" s="486">
        <v>9.6206521838640993E-2</v>
      </c>
      <c r="D481" s="486">
        <v>7.0390462522616645E-2</v>
      </c>
      <c r="E481" s="487">
        <v>5.6703531227111817E-2</v>
      </c>
      <c r="F481" s="486">
        <v>0</v>
      </c>
      <c r="G481" s="487">
        <v>5.180853839296419E-2</v>
      </c>
      <c r="H481" s="487">
        <v>5.981038486480713E-2</v>
      </c>
      <c r="I481" s="487">
        <v>5.2758887748718258E-2</v>
      </c>
      <c r="J481" s="487">
        <v>5.2758887748718258E-2</v>
      </c>
      <c r="K481" s="487">
        <v>4.7160621910095214E-2</v>
      </c>
      <c r="L481" s="487">
        <v>1.7243372192382811E-2</v>
      </c>
      <c r="M481" s="481">
        <v>6.2236417044622121E-2</v>
      </c>
      <c r="N481" s="481">
        <v>6.2236417044622121E-2</v>
      </c>
      <c r="O481" s="486">
        <v>6.2236417044622121E-2</v>
      </c>
      <c r="P481" s="486">
        <v>8.596365198331489E-2</v>
      </c>
      <c r="Q481" s="488">
        <f t="shared" si="78"/>
        <v>7.4100034513968502E-2</v>
      </c>
      <c r="R481" s="487">
        <f t="shared" si="79"/>
        <v>8.596365198331489E-2</v>
      </c>
      <c r="S481" s="489">
        <v>9.6288128662109382E-2</v>
      </c>
      <c r="T481" s="487">
        <f t="shared" si="87"/>
        <v>9.6206521838640993E-2</v>
      </c>
      <c r="U481" s="487">
        <v>0</v>
      </c>
      <c r="V481" s="489">
        <f t="shared" si="80"/>
        <v>7.7367286784983405E-2</v>
      </c>
      <c r="W481" s="489">
        <f t="shared" si="81"/>
        <v>6.877092158665192E-2</v>
      </c>
      <c r="X481" s="489">
        <f t="shared" si="82"/>
        <v>6.0174556388320422E-2</v>
      </c>
      <c r="Y481" s="489">
        <f t="shared" si="83"/>
        <v>9.0261834582480632E-2</v>
      </c>
      <c r="Z481" s="489">
        <f t="shared" si="84"/>
        <v>0.11461820264441985</v>
      </c>
      <c r="AA481" s="487">
        <v>0.28184191412674753</v>
      </c>
      <c r="AB481" s="485">
        <v>0.19332676696777343</v>
      </c>
      <c r="AC481" s="485">
        <v>0.19332676696777343</v>
      </c>
      <c r="AD481" s="489">
        <f t="shared" si="85"/>
        <v>0.10531514072418213</v>
      </c>
      <c r="AE481" s="489">
        <f t="shared" si="86"/>
        <v>7.2795148816714964E-2</v>
      </c>
    </row>
    <row r="482" spans="1:31" x14ac:dyDescent="0.2">
      <c r="A482" s="485">
        <v>8.8560288481855931E-2</v>
      </c>
      <c r="B482" s="485">
        <f t="shared" si="77"/>
        <v>8.284704117280825E-2</v>
      </c>
      <c r="C482" s="486">
        <v>9.5685113466100619E-2</v>
      </c>
      <c r="D482" s="486">
        <v>7.0008968879515868E-2</v>
      </c>
      <c r="E482" s="487">
        <v>5.6411902923583987E-2</v>
      </c>
      <c r="F482" s="486">
        <v>0</v>
      </c>
      <c r="G482" s="487">
        <v>5.1542087896440159E-2</v>
      </c>
      <c r="H482" s="487">
        <v>5.9502778854370116E-2</v>
      </c>
      <c r="I482" s="487">
        <v>5.2487547950744631E-2</v>
      </c>
      <c r="J482" s="487">
        <v>5.2487547950744631E-2</v>
      </c>
      <c r="K482" s="487">
        <v>4.6918073806762696E-2</v>
      </c>
      <c r="L482" s="487">
        <v>1.715468999862671E-2</v>
      </c>
      <c r="M482" s="481">
        <v>6.1897001970283423E-2</v>
      </c>
      <c r="N482" s="481">
        <v>6.1897001970283423E-2</v>
      </c>
      <c r="O482" s="486">
        <v>6.1897001970283423E-2</v>
      </c>
      <c r="P482" s="486">
        <v>8.5494837088212206E-2</v>
      </c>
      <c r="Q482" s="488">
        <f t="shared" si="78"/>
        <v>7.3695919529247811E-2</v>
      </c>
      <c r="R482" s="487">
        <f t="shared" si="79"/>
        <v>8.5494837088212206E-2</v>
      </c>
      <c r="S482" s="489">
        <v>9.5792919921874997E-2</v>
      </c>
      <c r="T482" s="487">
        <f t="shared" si="87"/>
        <v>9.5685113466100619E-2</v>
      </c>
      <c r="U482" s="487">
        <v>0</v>
      </c>
      <c r="V482" s="489">
        <f t="shared" si="80"/>
        <v>7.6945353379390985E-2</v>
      </c>
      <c r="W482" s="489">
        <f t="shared" si="81"/>
        <v>6.8395869670569764E-2</v>
      </c>
      <c r="X482" s="489">
        <f t="shared" si="82"/>
        <v>5.9846385961748537E-2</v>
      </c>
      <c r="Y482" s="489">
        <f t="shared" si="83"/>
        <v>8.9769578942622816E-2</v>
      </c>
      <c r="Z482" s="489">
        <f t="shared" si="84"/>
        <v>0.11399311611761627</v>
      </c>
      <c r="AA482" s="487">
        <v>0.28039239020096629</v>
      </c>
      <c r="AB482" s="485">
        <v>0.19296128845214844</v>
      </c>
      <c r="AC482" s="485">
        <v>0.19296128845214844</v>
      </c>
      <c r="AD482" s="489">
        <f t="shared" si="85"/>
        <v>0.10477350616455078</v>
      </c>
      <c r="AE482" s="489">
        <f t="shared" si="86"/>
        <v>7.2420764202104776E-2</v>
      </c>
    </row>
    <row r="483" spans="1:31" x14ac:dyDescent="0.2">
      <c r="A483" s="485">
        <v>8.8104824313781527E-2</v>
      </c>
      <c r="B483" s="485">
        <f t="shared" si="77"/>
        <v>8.2405253108479515E-2</v>
      </c>
      <c r="C483" s="486">
        <v>9.5174865417831905E-2</v>
      </c>
      <c r="D483" s="486">
        <v>6.963564079912711E-2</v>
      </c>
      <c r="E483" s="487">
        <v>5.6121776924133296E-2</v>
      </c>
      <c r="F483" s="486">
        <v>0</v>
      </c>
      <c r="G483" s="487">
        <v>5.127700775062085E-2</v>
      </c>
      <c r="H483" s="487">
        <v>5.91967565536499E-2</v>
      </c>
      <c r="I483" s="487">
        <v>5.2217603149414066E-2</v>
      </c>
      <c r="J483" s="487">
        <v>5.2217603149414066E-2</v>
      </c>
      <c r="K483" s="487">
        <v>4.6676772689819332E-2</v>
      </c>
      <c r="L483" s="487">
        <v>1.7066462936401367E-2</v>
      </c>
      <c r="M483" s="481">
        <v>6.1564863021585994E-2</v>
      </c>
      <c r="N483" s="481">
        <v>6.1564863021585994E-2</v>
      </c>
      <c r="O483" s="486">
        <v>6.1564863021585994E-2</v>
      </c>
      <c r="P483" s="486">
        <v>8.5036072294997017E-2</v>
      </c>
      <c r="Q483" s="488">
        <f t="shared" si="78"/>
        <v>7.3300467658291513E-2</v>
      </c>
      <c r="R483" s="487">
        <f t="shared" si="79"/>
        <v>8.5036072294997017E-2</v>
      </c>
      <c r="S483" s="489">
        <v>9.5300256347656265E-2</v>
      </c>
      <c r="T483" s="487">
        <f t="shared" si="87"/>
        <v>9.5174865417831905E-2</v>
      </c>
      <c r="U483" s="487">
        <v>0</v>
      </c>
      <c r="V483" s="489">
        <f t="shared" si="80"/>
        <v>7.6532465065497324E-2</v>
      </c>
      <c r="W483" s="489">
        <f t="shared" si="81"/>
        <v>6.8028857835997616E-2</v>
      </c>
      <c r="X483" s="489">
        <f t="shared" si="82"/>
        <v>5.9525250606497909E-2</v>
      </c>
      <c r="Y483" s="489">
        <f t="shared" si="83"/>
        <v>8.9287875909746878E-2</v>
      </c>
      <c r="Z483" s="489">
        <f t="shared" si="84"/>
        <v>0.11338142972666269</v>
      </c>
      <c r="AA483" s="487">
        <v>0.27895032059518915</v>
      </c>
      <c r="AB483" s="485">
        <v>0.19259725952148438</v>
      </c>
      <c r="AC483" s="485">
        <v>0.19259725952148438</v>
      </c>
      <c r="AD483" s="489">
        <f t="shared" si="85"/>
        <v>0.10423465538024904</v>
      </c>
      <c r="AE483" s="489">
        <f t="shared" si="86"/>
        <v>7.2048303767987515E-2</v>
      </c>
    </row>
    <row r="484" spans="1:31" x14ac:dyDescent="0.2">
      <c r="A484" s="485">
        <v>8.7651702590746033E-2</v>
      </c>
      <c r="B484" s="485">
        <f t="shared" si="77"/>
        <v>8.1965833716694414E-2</v>
      </c>
      <c r="C484" s="486">
        <v>9.4667353094314399E-2</v>
      </c>
      <c r="D484" s="486">
        <v>6.9264314339074443E-2</v>
      </c>
      <c r="E484" s="487">
        <v>5.5833142127990724E-2</v>
      </c>
      <c r="F484" s="486">
        <v>0</v>
      </c>
      <c r="G484" s="487">
        <v>5.1013290907814195E-2</v>
      </c>
      <c r="H484" s="487">
        <v>5.8892306861877436E-2</v>
      </c>
      <c r="I484" s="487">
        <v>5.1949045944213866E-2</v>
      </c>
      <c r="J484" s="487">
        <v>5.1949045944213866E-2</v>
      </c>
      <c r="K484" s="487">
        <v>4.6436714859008785E-2</v>
      </c>
      <c r="L484" s="487">
        <v>1.6978689155578611E-2</v>
      </c>
      <c r="M484" s="481">
        <v>6.1234516015064529E-2</v>
      </c>
      <c r="N484" s="481">
        <v>6.1234516015064529E-2</v>
      </c>
      <c r="O484" s="486">
        <v>6.1234516015064529E-2</v>
      </c>
      <c r="P484" s="486">
        <v>8.4579782610422496E-2</v>
      </c>
      <c r="Q484" s="488">
        <f t="shared" si="78"/>
        <v>7.2907149312743516E-2</v>
      </c>
      <c r="R484" s="487">
        <f t="shared" si="79"/>
        <v>8.4579782610422496E-2</v>
      </c>
      <c r="S484" s="489">
        <v>9.4810125732421882E-2</v>
      </c>
      <c r="T484" s="487">
        <f t="shared" si="87"/>
        <v>9.4667353094314399E-2</v>
      </c>
      <c r="U484" s="487">
        <v>0</v>
      </c>
      <c r="V484" s="489">
        <f t="shared" si="80"/>
        <v>7.6121804349380248E-2</v>
      </c>
      <c r="W484" s="489">
        <f t="shared" si="81"/>
        <v>6.7663826088338E-2</v>
      </c>
      <c r="X484" s="489">
        <f t="shared" si="82"/>
        <v>5.9205847827295745E-2</v>
      </c>
      <c r="Y484" s="489">
        <f t="shared" si="83"/>
        <v>8.8808771740943621E-2</v>
      </c>
      <c r="Z484" s="489">
        <f t="shared" si="84"/>
        <v>0.11277304348056333</v>
      </c>
      <c r="AA484" s="487">
        <v>0.27751567800421462</v>
      </c>
      <c r="AB484" s="485">
        <v>0.19223466491699218</v>
      </c>
      <c r="AC484" s="485">
        <v>0.19223466491699218</v>
      </c>
      <c r="AD484" s="489">
        <f t="shared" si="85"/>
        <v>0.10369857501983644</v>
      </c>
      <c r="AE484" s="489">
        <f t="shared" si="86"/>
        <v>7.1677758285679738E-2</v>
      </c>
    </row>
    <row r="485" spans="1:31" x14ac:dyDescent="0.2">
      <c r="A485" s="485">
        <v>8.7200911265591527E-2</v>
      </c>
      <c r="B485" s="485">
        <f t="shared" si="77"/>
        <v>8.1528744757255828E-2</v>
      </c>
      <c r="C485" s="486">
        <v>9.4162532329606294E-2</v>
      </c>
      <c r="D485" s="486">
        <v>6.8894957184905348E-2</v>
      </c>
      <c r="E485" s="487">
        <v>5.5545991134643549E-2</v>
      </c>
      <c r="F485" s="486">
        <v>0</v>
      </c>
      <c r="G485" s="487">
        <v>5.075093035657427E-2</v>
      </c>
      <c r="H485" s="487">
        <v>5.8589422378540035E-2</v>
      </c>
      <c r="I485" s="487">
        <v>5.1681872634887695E-2</v>
      </c>
      <c r="J485" s="487">
        <v>5.1681872634887695E-2</v>
      </c>
      <c r="K485" s="487">
        <v>4.6197889213562007E-2</v>
      </c>
      <c r="L485" s="487">
        <v>1.6891366806030272E-2</v>
      </c>
      <c r="M485" s="481">
        <v>6.0905931962108251E-2</v>
      </c>
      <c r="N485" s="481">
        <v>6.0905931962108251E-2</v>
      </c>
      <c r="O485" s="486">
        <v>6.0905931962108251E-2</v>
      </c>
      <c r="P485" s="486">
        <v>8.4125927994155733E-2</v>
      </c>
      <c r="Q485" s="488">
        <f t="shared" si="78"/>
        <v>7.2515929978131999E-2</v>
      </c>
      <c r="R485" s="487">
        <f t="shared" si="79"/>
        <v>8.4125927994155733E-2</v>
      </c>
      <c r="S485" s="489">
        <v>9.432251586914063E-2</v>
      </c>
      <c r="T485" s="487">
        <f t="shared" si="87"/>
        <v>9.4162532329606294E-2</v>
      </c>
      <c r="U485" s="487">
        <v>0</v>
      </c>
      <c r="V485" s="489">
        <f t="shared" si="80"/>
        <v>7.5713335194740161E-2</v>
      </c>
      <c r="W485" s="489">
        <f t="shared" si="81"/>
        <v>6.7300742395324589E-2</v>
      </c>
      <c r="X485" s="489">
        <f t="shared" si="82"/>
        <v>5.888814959590901E-2</v>
      </c>
      <c r="Y485" s="489">
        <f t="shared" si="83"/>
        <v>8.8332224393863526E-2</v>
      </c>
      <c r="Z485" s="489">
        <f t="shared" si="84"/>
        <v>0.11216790399220765</v>
      </c>
      <c r="AA485" s="487">
        <v>0.27608840781763982</v>
      </c>
      <c r="AB485" s="485">
        <v>0.19187350463867187</v>
      </c>
      <c r="AC485" s="485">
        <v>0.19187350463867187</v>
      </c>
      <c r="AD485" s="489">
        <f t="shared" si="85"/>
        <v>0.10316525173187256</v>
      </c>
      <c r="AE485" s="489">
        <f t="shared" si="86"/>
        <v>7.1309118526498044E-2</v>
      </c>
    </row>
    <row r="486" spans="1:31" x14ac:dyDescent="0.2">
      <c r="A486" s="485">
        <v>8.6752438353118452E-2</v>
      </c>
      <c r="B486" s="485">
        <f t="shared" si="77"/>
        <v>8.1093999275835174E-2</v>
      </c>
      <c r="C486" s="486">
        <v>9.3660418190951181E-2</v>
      </c>
      <c r="D486" s="486">
        <v>6.8527580360719167E-2</v>
      </c>
      <c r="E486" s="487">
        <v>5.5260316543579102E-2</v>
      </c>
      <c r="F486" s="486">
        <v>0</v>
      </c>
      <c r="G486" s="487">
        <v>5.0489919121514938E-2</v>
      </c>
      <c r="H486" s="487">
        <v>5.8288095703125001E-2</v>
      </c>
      <c r="I486" s="487">
        <v>5.1416072120666498E-2</v>
      </c>
      <c r="J486" s="487">
        <v>5.1416072120666498E-2</v>
      </c>
      <c r="K486" s="487">
        <v>4.5960292053222655E-2</v>
      </c>
      <c r="L486" s="487">
        <v>1.6804494037628171E-2</v>
      </c>
      <c r="M486" s="481">
        <v>6.0579120672103005E-2</v>
      </c>
      <c r="N486" s="481">
        <v>6.0579120672103005E-2</v>
      </c>
      <c r="O486" s="486">
        <v>6.0579120672103005E-2</v>
      </c>
      <c r="P486" s="486">
        <v>8.367452199534825E-2</v>
      </c>
      <c r="Q486" s="488">
        <f t="shared" si="78"/>
        <v>7.2126821333725624E-2</v>
      </c>
      <c r="R486" s="487">
        <f t="shared" si="79"/>
        <v>8.367452199534825E-2</v>
      </c>
      <c r="S486" s="489">
        <v>9.3837414550781262E-2</v>
      </c>
      <c r="T486" s="487">
        <f t="shared" si="87"/>
        <v>9.3660418190951181E-2</v>
      </c>
      <c r="U486" s="487">
        <v>0</v>
      </c>
      <c r="V486" s="489">
        <f t="shared" si="80"/>
        <v>7.5307069795813433E-2</v>
      </c>
      <c r="W486" s="489">
        <f t="shared" si="81"/>
        <v>6.6939617596278603E-2</v>
      </c>
      <c r="X486" s="489">
        <f t="shared" si="82"/>
        <v>5.8572165396743772E-2</v>
      </c>
      <c r="Y486" s="489">
        <f t="shared" si="83"/>
        <v>8.7858248095115665E-2</v>
      </c>
      <c r="Z486" s="489">
        <f t="shared" si="84"/>
        <v>0.111566029327131</v>
      </c>
      <c r="AA486" s="487">
        <v>0.27466848273026317</v>
      </c>
      <c r="AB486" s="485">
        <v>0.19151376342773438</v>
      </c>
      <c r="AC486" s="485">
        <v>0.19151376342773438</v>
      </c>
      <c r="AD486" s="489">
        <f t="shared" si="85"/>
        <v>0.10263467216491701</v>
      </c>
      <c r="AE486" s="489">
        <f t="shared" si="86"/>
        <v>7.0942375261758991E-2</v>
      </c>
    </row>
    <row r="487" spans="1:31" x14ac:dyDescent="0.2">
      <c r="A487" s="485">
        <v>8.6306271929766906E-2</v>
      </c>
      <c r="B487" s="485">
        <f t="shared" si="77"/>
        <v>8.0654495909773138E-2</v>
      </c>
      <c r="C487" s="486">
        <v>9.3152808880406682E-2</v>
      </c>
      <c r="D487" s="486">
        <v>6.8156182939139595E-2</v>
      </c>
      <c r="E487" s="487">
        <v>5.4976110954284667E-2</v>
      </c>
      <c r="F487" s="486">
        <v>0</v>
      </c>
      <c r="G487" s="487">
        <v>5.0230250263124339E-2</v>
      </c>
      <c r="H487" s="487">
        <v>5.7988319435119631E-2</v>
      </c>
      <c r="I487" s="487">
        <v>5.1151637001037593E-2</v>
      </c>
      <c r="J487" s="487">
        <v>5.1151637001037593E-2</v>
      </c>
      <c r="K487" s="487">
        <v>4.5723915977478026E-2</v>
      </c>
      <c r="L487" s="487">
        <v>1.671806900024414E-2</v>
      </c>
      <c r="M487" s="481">
        <v>6.0248743897174696E-2</v>
      </c>
      <c r="N487" s="481">
        <v>6.0248743897174696E-2</v>
      </c>
      <c r="O487" s="486">
        <v>6.0248743897174696E-2</v>
      </c>
      <c r="P487" s="486">
        <v>8.3218191193352622E-2</v>
      </c>
      <c r="Q487" s="488">
        <f t="shared" si="78"/>
        <v>7.1733467545263663E-2</v>
      </c>
      <c r="R487" s="487">
        <f t="shared" si="79"/>
        <v>8.3218191193352622E-2</v>
      </c>
      <c r="S487" s="489">
        <v>9.3354809570312502E-2</v>
      </c>
      <c r="T487" s="487">
        <f t="shared" si="87"/>
        <v>9.3152808880406682E-2</v>
      </c>
      <c r="U487" s="487">
        <v>0</v>
      </c>
      <c r="V487" s="489">
        <f t="shared" si="80"/>
        <v>7.4896372074017364E-2</v>
      </c>
      <c r="W487" s="489">
        <f t="shared" si="81"/>
        <v>6.6574552954682106E-2</v>
      </c>
      <c r="X487" s="489">
        <f t="shared" si="82"/>
        <v>5.8252733835346834E-2</v>
      </c>
      <c r="Y487" s="489">
        <f t="shared" si="83"/>
        <v>8.7379100753020258E-2</v>
      </c>
      <c r="Z487" s="489">
        <f t="shared" si="84"/>
        <v>0.1109575882578035</v>
      </c>
      <c r="AA487" s="487">
        <v>0.27325584813168174</v>
      </c>
      <c r="AB487" s="485">
        <v>0.19115544128417969</v>
      </c>
      <c r="AC487" s="485">
        <v>0.19115544128417969</v>
      </c>
      <c r="AD487" s="489">
        <f t="shared" si="85"/>
        <v>0.10210682296752929</v>
      </c>
      <c r="AE487" s="489">
        <f t="shared" si="86"/>
        <v>7.0577519262779179E-2</v>
      </c>
    </row>
    <row r="488" spans="1:31" x14ac:dyDescent="0.2">
      <c r="A488" s="485">
        <v>8.5862400133299696E-2</v>
      </c>
      <c r="B488" s="485">
        <f t="shared" si="77"/>
        <v>8.0238452714181008E-2</v>
      </c>
      <c r="C488" s="486">
        <v>9.2672295155191167E-2</v>
      </c>
      <c r="D488" s="486">
        <v>6.7804610273170862E-2</v>
      </c>
      <c r="E488" s="487">
        <v>5.4693366966247561E-2</v>
      </c>
      <c r="F488" s="486">
        <v>0</v>
      </c>
      <c r="G488" s="487">
        <v>4.9971916877580423E-2</v>
      </c>
      <c r="H488" s="487">
        <v>5.7690086174011224E-2</v>
      </c>
      <c r="I488" s="487">
        <v>5.0888563575744623E-2</v>
      </c>
      <c r="J488" s="487">
        <v>5.0888563575744623E-2</v>
      </c>
      <c r="K488" s="487">
        <v>4.5488757286071775E-2</v>
      </c>
      <c r="L488" s="487">
        <v>1.6632087993621824E-2</v>
      </c>
      <c r="M488" s="481">
        <v>5.9936012580121475E-2</v>
      </c>
      <c r="N488" s="481">
        <v>5.9936012580121475E-2</v>
      </c>
      <c r="O488" s="486">
        <v>5.9936012580121475E-2</v>
      </c>
      <c r="P488" s="486">
        <v>8.2786233066904372E-2</v>
      </c>
      <c r="Q488" s="488">
        <f t="shared" si="78"/>
        <v>7.1361122823512924E-2</v>
      </c>
      <c r="R488" s="487">
        <f t="shared" si="79"/>
        <v>8.2786233066904372E-2</v>
      </c>
      <c r="S488" s="489">
        <v>9.2874682617187496E-2</v>
      </c>
      <c r="T488" s="487">
        <f t="shared" si="87"/>
        <v>9.2672295155191167E-2</v>
      </c>
      <c r="U488" s="487">
        <v>0</v>
      </c>
      <c r="V488" s="489">
        <f t="shared" si="80"/>
        <v>7.4507609760213936E-2</v>
      </c>
      <c r="W488" s="489">
        <f t="shared" si="81"/>
        <v>6.62289864535235E-2</v>
      </c>
      <c r="X488" s="489">
        <f t="shared" si="82"/>
        <v>5.7950363146833057E-2</v>
      </c>
      <c r="Y488" s="489">
        <f t="shared" si="83"/>
        <v>8.6925544720249603E-2</v>
      </c>
      <c r="Z488" s="489">
        <f t="shared" si="84"/>
        <v>0.11038164408920582</v>
      </c>
      <c r="AA488" s="487">
        <v>0.2718504767166941</v>
      </c>
      <c r="AB488" s="485">
        <v>0.19079852294921876</v>
      </c>
      <c r="AC488" s="485">
        <v>0.19079852294921876</v>
      </c>
      <c r="AD488" s="489">
        <f t="shared" si="85"/>
        <v>0.10158168411254882</v>
      </c>
      <c r="AE488" s="489">
        <f t="shared" si="86"/>
        <v>7.0214536686533463E-2</v>
      </c>
    </row>
    <row r="489" spans="1:31" x14ac:dyDescent="0.2">
      <c r="A489" s="485">
        <v>8.5420811162486898E-2</v>
      </c>
      <c r="B489" s="485">
        <f t="shared" si="77"/>
        <v>7.9824591793786634E-2</v>
      </c>
      <c r="C489" s="486">
        <v>9.2194301873034928E-2</v>
      </c>
      <c r="D489" s="486">
        <v>6.7454881714538339E-2</v>
      </c>
      <c r="E489" s="487">
        <v>5.4412077178955076E-2</v>
      </c>
      <c r="F489" s="486">
        <v>0</v>
      </c>
      <c r="G489" s="487">
        <v>4.9714912096567379E-2</v>
      </c>
      <c r="H489" s="487">
        <v>5.7393384819030759E-2</v>
      </c>
      <c r="I489" s="487">
        <v>5.0626844444274899E-2</v>
      </c>
      <c r="J489" s="487">
        <v>5.0626844444274899E-2</v>
      </c>
      <c r="K489" s="487">
        <v>4.5254808578491214E-2</v>
      </c>
      <c r="L489" s="487">
        <v>1.6546549167633054E-2</v>
      </c>
      <c r="M489" s="481">
        <v>5.9624931915984968E-2</v>
      </c>
      <c r="N489" s="481">
        <v>5.9624931915984968E-2</v>
      </c>
      <c r="O489" s="486">
        <v>5.9624931915984968E-2</v>
      </c>
      <c r="P489" s="486">
        <v>8.2356554894213369E-2</v>
      </c>
      <c r="Q489" s="488">
        <f t="shared" si="78"/>
        <v>7.0990743405099171E-2</v>
      </c>
      <c r="R489" s="487">
        <f t="shared" si="79"/>
        <v>8.2356554894213369E-2</v>
      </c>
      <c r="S489" s="489">
        <v>9.2397027587890632E-2</v>
      </c>
      <c r="T489" s="487">
        <f t="shared" si="87"/>
        <v>9.2194301873034928E-2</v>
      </c>
      <c r="U489" s="487">
        <v>0</v>
      </c>
      <c r="V489" s="489">
        <f t="shared" si="80"/>
        <v>7.4120899404792037E-2</v>
      </c>
      <c r="W489" s="489">
        <f t="shared" si="81"/>
        <v>6.5885243915370692E-2</v>
      </c>
      <c r="X489" s="489">
        <f t="shared" si="82"/>
        <v>5.7649588425949354E-2</v>
      </c>
      <c r="Y489" s="489">
        <f t="shared" si="83"/>
        <v>8.6474382638924041E-2</v>
      </c>
      <c r="Z489" s="489">
        <f t="shared" si="84"/>
        <v>0.10980873985895115</v>
      </c>
      <c r="AA489" s="487">
        <v>0.2704523411800987</v>
      </c>
      <c r="AB489" s="485">
        <v>0.19044299316406249</v>
      </c>
      <c r="AC489" s="485">
        <v>0.19044299316406249</v>
      </c>
      <c r="AD489" s="489">
        <f t="shared" si="85"/>
        <v>0.10105924892425538</v>
      </c>
      <c r="AE489" s="489">
        <f t="shared" si="86"/>
        <v>6.9853422918680172E-2</v>
      </c>
    </row>
    <row r="490" spans="1:31" x14ac:dyDescent="0.2">
      <c r="A490" s="485">
        <v>8.4981493276792178E-2</v>
      </c>
      <c r="B490" s="485">
        <f t="shared" si="77"/>
        <v>7.9398921167591924E-2</v>
      </c>
      <c r="C490" s="486">
        <v>9.1702668839554968E-2</v>
      </c>
      <c r="D490" s="486">
        <v>6.7095173495628865E-2</v>
      </c>
      <c r="E490" s="487">
        <v>5.4132234191894529E-2</v>
      </c>
      <c r="F490" s="486">
        <v>0</v>
      </c>
      <c r="G490" s="487">
        <v>4.9459229087093048E-2</v>
      </c>
      <c r="H490" s="487">
        <v>5.7098211669921871E-2</v>
      </c>
      <c r="I490" s="487">
        <v>5.0366468505859373E-2</v>
      </c>
      <c r="J490" s="487">
        <v>5.0366468505859373E-2</v>
      </c>
      <c r="K490" s="487">
        <v>4.5022062454223626E-2</v>
      </c>
      <c r="L490" s="487">
        <v>1.6461450672149658E-2</v>
      </c>
      <c r="M490" s="481">
        <v>5.9304984881842042E-2</v>
      </c>
      <c r="N490" s="481">
        <v>5.9304984881842042E-2</v>
      </c>
      <c r="O490" s="486">
        <v>5.9304984881842042E-2</v>
      </c>
      <c r="P490" s="486">
        <v>8.19146301048021E-2</v>
      </c>
      <c r="Q490" s="488">
        <f t="shared" si="78"/>
        <v>7.0609807493322074E-2</v>
      </c>
      <c r="R490" s="487">
        <f t="shared" si="79"/>
        <v>8.19146301048021E-2</v>
      </c>
      <c r="S490" s="489">
        <v>9.1921826171874998E-2</v>
      </c>
      <c r="T490" s="487">
        <f t="shared" si="87"/>
        <v>9.1702668839554968E-2</v>
      </c>
      <c r="U490" s="487">
        <v>0</v>
      </c>
      <c r="V490" s="489">
        <f t="shared" si="80"/>
        <v>7.372316709432189E-2</v>
      </c>
      <c r="W490" s="489">
        <f t="shared" si="81"/>
        <v>6.553170408384168E-2</v>
      </c>
      <c r="X490" s="489">
        <f t="shared" si="82"/>
        <v>5.7340241073361463E-2</v>
      </c>
      <c r="Y490" s="489">
        <f t="shared" si="83"/>
        <v>8.6010361610042205E-2</v>
      </c>
      <c r="Z490" s="489">
        <f t="shared" si="84"/>
        <v>0.1092195068064028</v>
      </c>
      <c r="AA490" s="487">
        <v>0.26906141421669411</v>
      </c>
      <c r="AB490" s="485">
        <v>0.19008886718750001</v>
      </c>
      <c r="AC490" s="485">
        <v>0.19008886718750001</v>
      </c>
      <c r="AD490" s="489">
        <f t="shared" si="85"/>
        <v>0.10053949737548828</v>
      </c>
      <c r="AE490" s="489">
        <f t="shared" si="86"/>
        <v>6.9494164116194121E-2</v>
      </c>
    </row>
    <row r="491" spans="1:31" x14ac:dyDescent="0.2">
      <c r="A491" s="485">
        <v>8.4544434796060539E-2</v>
      </c>
      <c r="B491" s="485">
        <f t="shared" si="77"/>
        <v>7.8975532799353695E-2</v>
      </c>
      <c r="C491" s="486">
        <v>9.1213671725335788E-2</v>
      </c>
      <c r="D491" s="486">
        <v>6.6737393873371603E-2</v>
      </c>
      <c r="E491" s="487">
        <v>5.3853830604553218E-2</v>
      </c>
      <c r="F491" s="486">
        <v>0</v>
      </c>
      <c r="G491" s="487">
        <v>4.9204861051307232E-2</v>
      </c>
      <c r="H491" s="487">
        <v>5.6804555625915527E-2</v>
      </c>
      <c r="I491" s="487">
        <v>5.0107432060241701E-2</v>
      </c>
      <c r="J491" s="487">
        <v>5.0107432060241701E-2</v>
      </c>
      <c r="K491" s="487">
        <v>4.4790515213012694E-2</v>
      </c>
      <c r="L491" s="487">
        <v>1.6376788806915284E-2</v>
      </c>
      <c r="M491" s="481">
        <v>5.8986764012567215E-2</v>
      </c>
      <c r="N491" s="481">
        <v>5.8986764012567215E-2</v>
      </c>
      <c r="O491" s="486">
        <v>5.8986764012567215E-2</v>
      </c>
      <c r="P491" s="486">
        <v>8.1475089569546716E-2</v>
      </c>
      <c r="Q491" s="488">
        <f t="shared" si="78"/>
        <v>7.0230926791056969E-2</v>
      </c>
      <c r="R491" s="487">
        <f t="shared" si="79"/>
        <v>8.1475089569546716E-2</v>
      </c>
      <c r="S491" s="489">
        <v>9.1449072265624987E-2</v>
      </c>
      <c r="T491" s="487">
        <f t="shared" si="87"/>
        <v>9.1213671725335788E-2</v>
      </c>
      <c r="U491" s="487">
        <v>0</v>
      </c>
      <c r="V491" s="489">
        <f t="shared" si="80"/>
        <v>7.332758061259205E-2</v>
      </c>
      <c r="W491" s="489">
        <f t="shared" si="81"/>
        <v>6.518007165563737E-2</v>
      </c>
      <c r="X491" s="489">
        <f t="shared" si="82"/>
        <v>5.7032562698682697E-2</v>
      </c>
      <c r="Y491" s="489">
        <f t="shared" si="83"/>
        <v>8.5548844048024056E-2</v>
      </c>
      <c r="Z491" s="489">
        <f t="shared" si="84"/>
        <v>0.10863345275939562</v>
      </c>
      <c r="AA491" s="487">
        <v>0.26767764121607734</v>
      </c>
      <c r="AB491" s="485">
        <v>0.18973611450195313</v>
      </c>
      <c r="AC491" s="485">
        <v>0.18973611450195313</v>
      </c>
      <c r="AD491" s="489">
        <f t="shared" si="85"/>
        <v>0.10002242279052732</v>
      </c>
      <c r="AE491" s="489">
        <f t="shared" si="86"/>
        <v>6.9136755664733637E-2</v>
      </c>
    </row>
    <row r="492" spans="1:31" x14ac:dyDescent="0.2">
      <c r="A492" s="485">
        <v>8.4109624100207864E-2</v>
      </c>
      <c r="B492" s="485">
        <f t="shared" si="77"/>
        <v>7.8554389843964623E-2</v>
      </c>
      <c r="C492" s="486">
        <v>9.0727267975710069E-2</v>
      </c>
      <c r="D492" s="486">
        <v>6.6381511712219191E-2</v>
      </c>
      <c r="E492" s="487">
        <v>5.3576859016418454E-2</v>
      </c>
      <c r="F492" s="486">
        <v>0</v>
      </c>
      <c r="G492" s="487">
        <v>4.8951801226320979E-2</v>
      </c>
      <c r="H492" s="487">
        <v>5.6512409286499025E-2</v>
      </c>
      <c r="I492" s="487">
        <v>4.984972770690918E-2</v>
      </c>
      <c r="J492" s="487">
        <v>4.984972770690918E-2</v>
      </c>
      <c r="K492" s="487">
        <v>4.4560155754089351E-2</v>
      </c>
      <c r="L492" s="487">
        <v>1.6292563571929933E-2</v>
      </c>
      <c r="M492" s="481">
        <v>5.8670241383642394E-2</v>
      </c>
      <c r="N492" s="481">
        <v>5.8670241383642394E-2</v>
      </c>
      <c r="O492" s="486">
        <v>5.8670241383642394E-2</v>
      </c>
      <c r="P492" s="486">
        <v>8.1037894717885722E-2</v>
      </c>
      <c r="Q492" s="488">
        <f t="shared" si="78"/>
        <v>6.9854068050764051E-2</v>
      </c>
      <c r="R492" s="487">
        <f t="shared" si="79"/>
        <v>8.1037894717885722E-2</v>
      </c>
      <c r="S492" s="489">
        <v>9.0978747558593753E-2</v>
      </c>
      <c r="T492" s="487">
        <f t="shared" si="87"/>
        <v>9.0727267975710069E-2</v>
      </c>
      <c r="U492" s="487">
        <v>0</v>
      </c>
      <c r="V492" s="489">
        <f t="shared" si="80"/>
        <v>7.2934105246097156E-2</v>
      </c>
      <c r="W492" s="489">
        <f t="shared" si="81"/>
        <v>6.4830315774308575E-2</v>
      </c>
      <c r="X492" s="489">
        <f t="shared" si="82"/>
        <v>5.6726526302520001E-2</v>
      </c>
      <c r="Y492" s="489">
        <f t="shared" si="83"/>
        <v>8.5089789453780013E-2</v>
      </c>
      <c r="Z492" s="489">
        <f t="shared" si="84"/>
        <v>0.10805052629051429</v>
      </c>
      <c r="AA492" s="487">
        <v>0.26630096756784538</v>
      </c>
      <c r="AB492" s="485">
        <v>0.18938471984863281</v>
      </c>
      <c r="AC492" s="485">
        <v>0.18938471984863281</v>
      </c>
      <c r="AD492" s="489">
        <f t="shared" si="85"/>
        <v>9.9508005142211919E-2</v>
      </c>
      <c r="AE492" s="489">
        <f t="shared" si="86"/>
        <v>6.8781183721273592E-2</v>
      </c>
    </row>
    <row r="493" spans="1:31" x14ac:dyDescent="0.2">
      <c r="A493" s="485">
        <v>8.367704962891194E-2</v>
      </c>
      <c r="B493" s="485">
        <f t="shared" si="77"/>
        <v>7.813550487116025E-2</v>
      </c>
      <c r="C493" s="486">
        <v>9.0243472108233899E-2</v>
      </c>
      <c r="D493" s="486">
        <v>6.6027537634086586E-2</v>
      </c>
      <c r="E493" s="487">
        <v>5.3301312026977542E-2</v>
      </c>
      <c r="F493" s="486">
        <v>0</v>
      </c>
      <c r="G493" s="487">
        <v>4.8700042884026754E-2</v>
      </c>
      <c r="H493" s="487">
        <v>5.6221765251159669E-2</v>
      </c>
      <c r="I493" s="487">
        <v>4.9593351745605467E-2</v>
      </c>
      <c r="J493" s="487">
        <v>4.9593351745605467E-2</v>
      </c>
      <c r="K493" s="487">
        <v>4.433098407745361E-2</v>
      </c>
      <c r="L493" s="487">
        <v>1.6208771266937254E-2</v>
      </c>
      <c r="M493" s="481">
        <v>5.8355426444377766E-2</v>
      </c>
      <c r="N493" s="481">
        <v>5.8355426444377766E-2</v>
      </c>
      <c r="O493" s="486">
        <v>5.8355426444377766E-2</v>
      </c>
      <c r="P493" s="486">
        <v>8.0603058601618122E-2</v>
      </c>
      <c r="Q493" s="488">
        <f t="shared" si="78"/>
        <v>6.9479242522997947E-2</v>
      </c>
      <c r="R493" s="487">
        <f t="shared" si="79"/>
        <v>8.0603058601618122E-2</v>
      </c>
      <c r="S493" s="489">
        <v>9.051083984375001E-2</v>
      </c>
      <c r="T493" s="487">
        <f t="shared" si="87"/>
        <v>9.0243472108233899E-2</v>
      </c>
      <c r="U493" s="487">
        <v>0</v>
      </c>
      <c r="V493" s="489">
        <f t="shared" si="80"/>
        <v>7.2542752741456315E-2</v>
      </c>
      <c r="W493" s="489">
        <f t="shared" si="81"/>
        <v>6.4482446881294495E-2</v>
      </c>
      <c r="X493" s="489">
        <f t="shared" si="82"/>
        <v>5.6422141021132681E-2</v>
      </c>
      <c r="Y493" s="489">
        <f t="shared" si="83"/>
        <v>8.4633211531699032E-2</v>
      </c>
      <c r="Z493" s="489">
        <f t="shared" si="84"/>
        <v>0.1074707448021575</v>
      </c>
      <c r="AA493" s="487">
        <v>0.26493136596679689</v>
      </c>
      <c r="AB493" s="485">
        <v>0.18903469848632812</v>
      </c>
      <c r="AC493" s="485">
        <v>0.18903469848632812</v>
      </c>
      <c r="AD493" s="489">
        <f t="shared" si="85"/>
        <v>9.8996231079101576E-2</v>
      </c>
      <c r="AE493" s="489">
        <f t="shared" si="86"/>
        <v>6.8427439057130557E-2</v>
      </c>
    </row>
    <row r="494" spans="1:31" x14ac:dyDescent="0.2">
      <c r="A494" s="485">
        <v>8.3246699881305133E-2</v>
      </c>
      <c r="B494" s="485">
        <f t="shared" si="77"/>
        <v>7.7712035592218648E-2</v>
      </c>
      <c r="C494" s="486">
        <v>8.9754381545296164E-2</v>
      </c>
      <c r="D494" s="486">
        <v>6.5669689639141132E-2</v>
      </c>
      <c r="E494" s="487">
        <v>5.3027182235717771E-2</v>
      </c>
      <c r="F494" s="486">
        <v>0</v>
      </c>
      <c r="G494" s="487">
        <v>4.844957933091959E-2</v>
      </c>
      <c r="H494" s="487">
        <v>5.5932616119384763E-2</v>
      </c>
      <c r="I494" s="487">
        <v>4.9338293075561521E-2</v>
      </c>
      <c r="J494" s="487">
        <v>4.9338293075561521E-2</v>
      </c>
      <c r="K494" s="487">
        <v>4.4102989082336425E-2</v>
      </c>
      <c r="L494" s="487">
        <v>4.4102989082336425E-2</v>
      </c>
      <c r="M494" s="481">
        <v>5.803717689941304E-2</v>
      </c>
      <c r="N494" s="481">
        <v>5.803717689941304E-2</v>
      </c>
      <c r="O494" s="486">
        <v>5.803717689941304E-2</v>
      </c>
      <c r="P494" s="486">
        <v>8.0163478458249948E-2</v>
      </c>
      <c r="Q494" s="488">
        <f t="shared" si="78"/>
        <v>6.9100327678831494E-2</v>
      </c>
      <c r="R494" s="487">
        <f t="shared" si="79"/>
        <v>8.0163478458249948E-2</v>
      </c>
      <c r="S494" s="489">
        <v>9.0045343017578133E-2</v>
      </c>
      <c r="T494" s="487">
        <f t="shared" si="87"/>
        <v>8.9754381545296164E-2</v>
      </c>
      <c r="U494" s="487">
        <v>0</v>
      </c>
      <c r="V494" s="489">
        <f t="shared" si="80"/>
        <v>7.2147130612424962E-2</v>
      </c>
      <c r="W494" s="489">
        <f t="shared" si="81"/>
        <v>6.4130782766599961E-2</v>
      </c>
      <c r="X494" s="489">
        <f t="shared" si="82"/>
        <v>5.6114434920774961E-2</v>
      </c>
      <c r="Y494" s="489">
        <f t="shared" si="83"/>
        <v>8.4171652381162448E-2</v>
      </c>
      <c r="Z494" s="489">
        <f t="shared" si="84"/>
        <v>0.10688463794433327</v>
      </c>
      <c r="AA494" s="487">
        <v>0.26356880910773028</v>
      </c>
      <c r="AB494" s="485">
        <v>0.18868603515624999</v>
      </c>
      <c r="AC494" s="485">
        <v>0.18868603515624999</v>
      </c>
      <c r="AD494" s="489">
        <f t="shared" si="85"/>
        <v>9.8487093925476082E-2</v>
      </c>
      <c r="AE494" s="489">
        <f t="shared" si="86"/>
        <v>6.8075517057962817E-2</v>
      </c>
    </row>
    <row r="495" spans="1:31" x14ac:dyDescent="0.2">
      <c r="A495" s="485">
        <v>8.2818563415668539E-2</v>
      </c>
      <c r="B495" s="485">
        <f t="shared" si="77"/>
        <v>7.7297630330506031E-2</v>
      </c>
      <c r="C495" s="486">
        <v>8.9275759570068225E-2</v>
      </c>
      <c r="D495" s="486">
        <v>6.5319501090943838E-2</v>
      </c>
      <c r="E495" s="487">
        <v>5.2754462242126467E-2</v>
      </c>
      <c r="F495" s="486">
        <v>0</v>
      </c>
      <c r="G495" s="487">
        <v>4.820040390791909E-2</v>
      </c>
      <c r="H495" s="487">
        <v>5.5644954490661619E-2</v>
      </c>
      <c r="I495" s="487">
        <v>4.9084544296264652E-2</v>
      </c>
      <c r="J495" s="487">
        <v>4.9084544296264652E-2</v>
      </c>
      <c r="K495" s="487">
        <v>4.387616706848145E-2</v>
      </c>
      <c r="L495" s="487">
        <v>4.387616706848145E-2</v>
      </c>
      <c r="M495" s="481">
        <v>5.7725749749355085E-2</v>
      </c>
      <c r="N495" s="481">
        <v>5.7725749749355085E-2</v>
      </c>
      <c r="O495" s="486">
        <v>5.7725749749355085E-2</v>
      </c>
      <c r="P495" s="486">
        <v>7.9733321704101578E-2</v>
      </c>
      <c r="Q495" s="488">
        <f t="shared" si="78"/>
        <v>6.8729535726728325E-2</v>
      </c>
      <c r="R495" s="487">
        <f t="shared" si="79"/>
        <v>7.9733321704101578E-2</v>
      </c>
      <c r="S495" s="489">
        <v>8.9582238769531253E-2</v>
      </c>
      <c r="T495" s="487">
        <f t="shared" si="87"/>
        <v>8.9275759570068225E-2</v>
      </c>
      <c r="U495" s="487">
        <v>0</v>
      </c>
      <c r="V495" s="489">
        <f t="shared" si="80"/>
        <v>7.1759989533691421E-2</v>
      </c>
      <c r="W495" s="489">
        <f t="shared" si="81"/>
        <v>6.3786657363281263E-2</v>
      </c>
      <c r="X495" s="489">
        <f t="shared" si="82"/>
        <v>5.5813325192871098E-2</v>
      </c>
      <c r="Y495" s="489">
        <f t="shared" si="83"/>
        <v>8.3719987789306657E-2</v>
      </c>
      <c r="Z495" s="489">
        <f t="shared" si="84"/>
        <v>0.10631109560546878</v>
      </c>
      <c r="AA495" s="487">
        <v>0.26221326968544406</v>
      </c>
      <c r="AB495" s="485">
        <v>0.18833872985839845</v>
      </c>
      <c r="AC495" s="485">
        <v>0.18833872985839845</v>
      </c>
      <c r="AD495" s="489">
        <f t="shared" si="85"/>
        <v>9.7980573654174813E-2</v>
      </c>
      <c r="AE495" s="489">
        <f t="shared" si="86"/>
        <v>6.7725403880745244E-2</v>
      </c>
    </row>
    <row r="496" spans="1:31" x14ac:dyDescent="0.2">
      <c r="A496" s="485">
        <v>8.2392628849127861E-2</v>
      </c>
      <c r="B496" s="485">
        <f t="shared" si="77"/>
        <v>7.6885446926839435E-2</v>
      </c>
      <c r="C496" s="486">
        <v>8.8799703754551332E-2</v>
      </c>
      <c r="D496" s="486">
        <v>6.4971190099127551E-2</v>
      </c>
      <c r="E496" s="487">
        <v>5.2483144645690913E-2</v>
      </c>
      <c r="F496" s="486">
        <v>0</v>
      </c>
      <c r="G496" s="487">
        <v>4.7952509990192418E-2</v>
      </c>
      <c r="H496" s="487">
        <v>5.535877296447754E-2</v>
      </c>
      <c r="I496" s="487">
        <v>4.883210170745849E-2</v>
      </c>
      <c r="J496" s="487">
        <v>4.883210170745849E-2</v>
      </c>
      <c r="K496" s="487">
        <v>4.3650510635375978E-2</v>
      </c>
      <c r="L496" s="487">
        <v>4.3650510635375978E-2</v>
      </c>
      <c r="M496" s="481">
        <v>5.7416002798042633E-2</v>
      </c>
      <c r="N496" s="481">
        <v>5.7416002798042633E-2</v>
      </c>
      <c r="O496" s="486">
        <v>5.7416002798042633E-2</v>
      </c>
      <c r="P496" s="486">
        <v>7.9305485713697055E-2</v>
      </c>
      <c r="Q496" s="488">
        <f t="shared" si="78"/>
        <v>6.836074425586984E-2</v>
      </c>
      <c r="R496" s="487">
        <f t="shared" si="79"/>
        <v>7.9305485713697055E-2</v>
      </c>
      <c r="S496" s="489">
        <v>8.9121514892578135E-2</v>
      </c>
      <c r="T496" s="487">
        <f t="shared" si="87"/>
        <v>8.8799703754551332E-2</v>
      </c>
      <c r="U496" s="487">
        <v>0</v>
      </c>
      <c r="V496" s="489">
        <f t="shared" si="80"/>
        <v>7.1374937142327358E-2</v>
      </c>
      <c r="W496" s="489">
        <f t="shared" si="81"/>
        <v>6.3444388570957647E-2</v>
      </c>
      <c r="X496" s="489">
        <f t="shared" si="82"/>
        <v>5.5513839999587936E-2</v>
      </c>
      <c r="Y496" s="489">
        <f t="shared" si="83"/>
        <v>8.327075999938191E-2</v>
      </c>
      <c r="Z496" s="489">
        <f t="shared" si="84"/>
        <v>0.10574064761826274</v>
      </c>
      <c r="AA496" s="487">
        <v>0.26086469308953536</v>
      </c>
      <c r="AB496" s="485">
        <v>0.18799275207519531</v>
      </c>
      <c r="AC496" s="485">
        <v>0.18799275207519531</v>
      </c>
      <c r="AD496" s="489">
        <f t="shared" si="85"/>
        <v>9.7476656913757342E-2</v>
      </c>
      <c r="AE496" s="489">
        <f t="shared" si="86"/>
        <v>6.7377090296794437E-2</v>
      </c>
    </row>
    <row r="497" spans="1:31" x14ac:dyDescent="0.2">
      <c r="A497" s="485">
        <v>8.1968884857350766E-2</v>
      </c>
      <c r="B497" s="485">
        <f t="shared" si="77"/>
        <v>7.6475449511216487E-2</v>
      </c>
      <c r="C497" s="486">
        <v>8.8326172670286557E-2</v>
      </c>
      <c r="D497" s="486">
        <v>6.462472635214643E-2</v>
      </c>
      <c r="E497" s="487">
        <v>5.2213222045898434E-2</v>
      </c>
      <c r="F497" s="486">
        <v>0</v>
      </c>
      <c r="G497" s="487">
        <v>4.7705890986978153E-2</v>
      </c>
      <c r="H497" s="487">
        <v>5.507406044006348E-2</v>
      </c>
      <c r="I497" s="487">
        <v>4.8580957908630366E-2</v>
      </c>
      <c r="J497" s="487">
        <v>4.8580957908630366E-2</v>
      </c>
      <c r="K497" s="487">
        <v>4.3426016082763669E-2</v>
      </c>
      <c r="L497" s="487">
        <v>4.3426016082763669E-2</v>
      </c>
      <c r="M497" s="481">
        <v>5.7107908864560894E-2</v>
      </c>
      <c r="N497" s="481">
        <v>5.7107908864560894E-2</v>
      </c>
      <c r="O497" s="486">
        <v>5.7107908864560894E-2</v>
      </c>
      <c r="P497" s="486">
        <v>7.8879932943572012E-2</v>
      </c>
      <c r="Q497" s="488">
        <f t="shared" si="78"/>
        <v>6.7993920904066446E-2</v>
      </c>
      <c r="R497" s="487">
        <f t="shared" si="79"/>
        <v>7.8879932943572012E-2</v>
      </c>
      <c r="S497" s="489">
        <v>8.8663159179687506E-2</v>
      </c>
      <c r="T497" s="487">
        <f t="shared" si="87"/>
        <v>8.8326172670286557E-2</v>
      </c>
      <c r="U497" s="487">
        <v>0</v>
      </c>
      <c r="V497" s="489">
        <f t="shared" si="80"/>
        <v>7.0991939649214811E-2</v>
      </c>
      <c r="W497" s="489">
        <f t="shared" si="81"/>
        <v>6.310394635485761E-2</v>
      </c>
      <c r="X497" s="489">
        <f t="shared" si="82"/>
        <v>5.5215953060500401E-2</v>
      </c>
      <c r="Y497" s="489">
        <f t="shared" si="83"/>
        <v>8.2823929590750606E-2</v>
      </c>
      <c r="Z497" s="489">
        <f t="shared" si="84"/>
        <v>0.10517324392476268</v>
      </c>
      <c r="AA497" s="487">
        <v>0.25952305201480264</v>
      </c>
      <c r="AB497" s="485">
        <v>0.18764810180664063</v>
      </c>
      <c r="AC497" s="485">
        <v>0.18764810180664063</v>
      </c>
      <c r="AD497" s="489">
        <f t="shared" si="85"/>
        <v>9.6975330352783204E-2</v>
      </c>
      <c r="AE497" s="489">
        <f t="shared" si="86"/>
        <v>6.7030567077426953E-2</v>
      </c>
    </row>
    <row r="498" spans="1:31" x14ac:dyDescent="0.2">
      <c r="A498" s="485">
        <v>8.1547320174245763E-2</v>
      </c>
      <c r="B498" s="485">
        <f t="shared" si="77"/>
        <v>7.6067650320714983E-2</v>
      </c>
      <c r="C498" s="486">
        <v>8.7855180450623196E-2</v>
      </c>
      <c r="D498" s="486">
        <v>6.4280120190806769E-2</v>
      </c>
      <c r="E498" s="487">
        <v>5.1944687042236322E-2</v>
      </c>
      <c r="F498" s="486">
        <v>0</v>
      </c>
      <c r="G498" s="487">
        <v>4.7460540341411034E-2</v>
      </c>
      <c r="H498" s="487">
        <v>5.479081321716308E-2</v>
      </c>
      <c r="I498" s="487">
        <v>4.8331105499267578E-2</v>
      </c>
      <c r="J498" s="487">
        <v>4.8331105499267578E-2</v>
      </c>
      <c r="K498" s="487">
        <v>4.3202676010131835E-2</v>
      </c>
      <c r="L498" s="487">
        <v>4.3202676010131835E-2</v>
      </c>
      <c r="M498" s="481">
        <v>5.6801477146593907E-2</v>
      </c>
      <c r="N498" s="481">
        <v>5.6801477146593907E-2</v>
      </c>
      <c r="O498" s="486">
        <v>5.6801477146593907E-2</v>
      </c>
      <c r="P498" s="486">
        <v>7.8456676097968664E-2</v>
      </c>
      <c r="Q498" s="488">
        <f t="shared" si="78"/>
        <v>6.7629076622281292E-2</v>
      </c>
      <c r="R498" s="487">
        <f t="shared" si="79"/>
        <v>7.8456676097968664E-2</v>
      </c>
      <c r="S498" s="489">
        <v>8.8207165527343756E-2</v>
      </c>
      <c r="T498" s="487">
        <f t="shared" si="87"/>
        <v>8.7855180450623196E-2</v>
      </c>
      <c r="U498" s="487">
        <v>0</v>
      </c>
      <c r="V498" s="489">
        <f t="shared" si="80"/>
        <v>7.0611008488171798E-2</v>
      </c>
      <c r="W498" s="489">
        <f t="shared" si="81"/>
        <v>6.2765340878374931E-2</v>
      </c>
      <c r="X498" s="489">
        <f t="shared" si="82"/>
        <v>5.4919673268578058E-2</v>
      </c>
      <c r="Y498" s="489">
        <f t="shared" si="83"/>
        <v>8.2379509902867104E-2</v>
      </c>
      <c r="Z498" s="489">
        <f t="shared" si="84"/>
        <v>0.10460890146395821</v>
      </c>
      <c r="AA498" s="487">
        <v>0.2581883191560444</v>
      </c>
      <c r="AB498" s="485">
        <v>0.18730477905273438</v>
      </c>
      <c r="AC498" s="485">
        <v>0.18730477905273438</v>
      </c>
      <c r="AD498" s="489">
        <f t="shared" si="85"/>
        <v>9.647658729553224E-2</v>
      </c>
      <c r="AE498" s="489">
        <f t="shared" si="86"/>
        <v>6.6685829608301092E-2</v>
      </c>
    </row>
    <row r="499" spans="1:31" x14ac:dyDescent="0.2">
      <c r="A499" s="485">
        <v>8.1127923591662696E-2</v>
      </c>
      <c r="B499" s="485">
        <f t="shared" si="77"/>
        <v>7.5655388147645108E-2</v>
      </c>
      <c r="C499" s="486">
        <v>8.7379033659506194E-2</v>
      </c>
      <c r="D499" s="486">
        <v>6.3931742635784022E-2</v>
      </c>
      <c r="E499" s="487">
        <v>5.1677535934448238E-2</v>
      </c>
      <c r="F499" s="486">
        <v>0</v>
      </c>
      <c r="G499" s="487">
        <v>4.7216451530347689E-2</v>
      </c>
      <c r="H499" s="487">
        <v>5.4509023895263665E-2</v>
      </c>
      <c r="I499" s="487">
        <v>4.8082537078857415E-2</v>
      </c>
      <c r="J499" s="487">
        <v>4.8082537078857415E-2</v>
      </c>
      <c r="K499" s="487">
        <v>4.2980483016967767E-2</v>
      </c>
      <c r="L499" s="487">
        <v>4.2980483016967767E-2</v>
      </c>
      <c r="M499" s="481">
        <v>5.6491702283197831E-2</v>
      </c>
      <c r="N499" s="481">
        <v>5.6491702283197831E-2</v>
      </c>
      <c r="O499" s="486">
        <v>5.6491702283197831E-2</v>
      </c>
      <c r="P499" s="486">
        <v>7.8028801554177574E-2</v>
      </c>
      <c r="Q499" s="488">
        <f t="shared" si="78"/>
        <v>6.7260251918687702E-2</v>
      </c>
      <c r="R499" s="487">
        <f t="shared" si="79"/>
        <v>7.8028801554177574E-2</v>
      </c>
      <c r="S499" s="489">
        <v>8.7753515625E-2</v>
      </c>
      <c r="T499" s="487">
        <f t="shared" si="87"/>
        <v>8.7379033659506194E-2</v>
      </c>
      <c r="U499" s="487">
        <v>0</v>
      </c>
      <c r="V499" s="489">
        <f t="shared" si="80"/>
        <v>7.0225921398759814E-2</v>
      </c>
      <c r="W499" s="489">
        <f t="shared" si="81"/>
        <v>6.242304124334206E-2</v>
      </c>
      <c r="X499" s="489">
        <f t="shared" si="82"/>
        <v>5.46201610879243E-2</v>
      </c>
      <c r="Y499" s="489">
        <f t="shared" si="83"/>
        <v>8.1930241631886447E-2</v>
      </c>
      <c r="Z499" s="489">
        <f t="shared" si="84"/>
        <v>0.10403840207223676</v>
      </c>
      <c r="AA499" s="487">
        <v>0.25686043990285773</v>
      </c>
      <c r="AB499" s="485">
        <v>0.18696278381347656</v>
      </c>
      <c r="AC499" s="485">
        <v>0.18696278381347656</v>
      </c>
      <c r="AD499" s="489">
        <f t="shared" si="85"/>
        <v>9.5980407714843757E-2</v>
      </c>
      <c r="AE499" s="489">
        <f t="shared" si="86"/>
        <v>6.6342864046391725E-2</v>
      </c>
    </row>
    <row r="500" spans="1:31" x14ac:dyDescent="0.2">
      <c r="A500" s="485">
        <v>8.0710683959094739E-2</v>
      </c>
      <c r="B500" s="485">
        <f t="shared" si="77"/>
        <v>7.5265132042344779E-2</v>
      </c>
      <c r="C500" s="486">
        <v>8.6928303021599498E-2</v>
      </c>
      <c r="D500" s="486">
        <v>6.3601961063090046E-2</v>
      </c>
      <c r="E500" s="487">
        <v>5.1411757621765135E-2</v>
      </c>
      <c r="F500" s="486">
        <v>0</v>
      </c>
      <c r="G500" s="487">
        <v>4.6973618064193146E-2</v>
      </c>
      <c r="H500" s="487">
        <v>5.4228685073852541E-2</v>
      </c>
      <c r="I500" s="487">
        <v>4.7835248947143548E-2</v>
      </c>
      <c r="J500" s="487">
        <v>4.7835248947143548E-2</v>
      </c>
      <c r="K500" s="487">
        <v>4.2759433403015135E-2</v>
      </c>
      <c r="L500" s="487">
        <v>4.2759433403015135E-2</v>
      </c>
      <c r="M500" s="481">
        <v>5.6198472527441361E-2</v>
      </c>
      <c r="N500" s="481">
        <v>5.6198472527441361E-2</v>
      </c>
      <c r="O500" s="486">
        <v>5.6198472527441361E-2</v>
      </c>
      <c r="P500" s="486">
        <v>7.7623779834226525E-2</v>
      </c>
      <c r="Q500" s="488">
        <f t="shared" si="78"/>
        <v>6.6911126180833946E-2</v>
      </c>
      <c r="R500" s="487">
        <f t="shared" si="79"/>
        <v>7.7623779834226525E-2</v>
      </c>
      <c r="S500" s="489">
        <v>8.7302197265624992E-2</v>
      </c>
      <c r="T500" s="487">
        <f t="shared" si="87"/>
        <v>8.6928303021599498E-2</v>
      </c>
      <c r="U500" s="487">
        <v>0</v>
      </c>
      <c r="V500" s="489">
        <f t="shared" si="80"/>
        <v>6.9861401850803875E-2</v>
      </c>
      <c r="W500" s="489">
        <f t="shared" si="81"/>
        <v>6.2099023867381226E-2</v>
      </c>
      <c r="X500" s="489">
        <f t="shared" si="82"/>
        <v>5.4336645883958562E-2</v>
      </c>
      <c r="Y500" s="489">
        <f t="shared" si="83"/>
        <v>8.1504968825937857E-2</v>
      </c>
      <c r="Z500" s="489">
        <f t="shared" si="84"/>
        <v>0.10349837311230203</v>
      </c>
      <c r="AA500" s="487">
        <v>0.25553941425524263</v>
      </c>
      <c r="AB500" s="485">
        <v>0.18662208557128906</v>
      </c>
      <c r="AC500" s="485">
        <v>0.18662208557128906</v>
      </c>
      <c r="AD500" s="489">
        <f t="shared" si="85"/>
        <v>9.548677825927733E-2</v>
      </c>
      <c r="AE500" s="489">
        <f t="shared" si="86"/>
        <v>6.6001661163015424E-2</v>
      </c>
    </row>
    <row r="501" spans="1:31" x14ac:dyDescent="0.2">
      <c r="A501" s="485">
        <v>8.0295590183381962E-2</v>
      </c>
      <c r="B501" s="485">
        <f t="shared" si="77"/>
        <v>7.487692295098046E-2</v>
      </c>
      <c r="C501" s="486">
        <v>8.6479936605250551E-2</v>
      </c>
      <c r="D501" s="486">
        <v>6.3273909296710368E-2</v>
      </c>
      <c r="E501" s="487">
        <v>5.1147344703674311E-2</v>
      </c>
      <c r="F501" s="486">
        <v>0</v>
      </c>
      <c r="G501" s="487">
        <v>4.673203348672831E-2</v>
      </c>
      <c r="H501" s="487">
        <v>5.3949785652160645E-2</v>
      </c>
      <c r="I501" s="487">
        <v>4.7589230003356936E-2</v>
      </c>
      <c r="J501" s="487">
        <v>4.7589230003356936E-2</v>
      </c>
      <c r="K501" s="487">
        <v>4.2539519767761227E-2</v>
      </c>
      <c r="L501" s="487">
        <v>4.2539519767761227E-2</v>
      </c>
      <c r="M501" s="481">
        <v>5.5906790491805046E-2</v>
      </c>
      <c r="N501" s="481">
        <v>5.5906790491805046E-2</v>
      </c>
      <c r="O501" s="486">
        <v>5.5906790491805046E-2</v>
      </c>
      <c r="P501" s="486">
        <v>7.722089589276751E-2</v>
      </c>
      <c r="Q501" s="488">
        <f t="shared" si="78"/>
        <v>6.6563843192286282E-2</v>
      </c>
      <c r="R501" s="487">
        <f t="shared" si="79"/>
        <v>7.722089589276751E-2</v>
      </c>
      <c r="S501" s="489">
        <v>8.6853198242187513E-2</v>
      </c>
      <c r="T501" s="487">
        <f t="shared" si="87"/>
        <v>8.6479936605250551E-2</v>
      </c>
      <c r="U501" s="487">
        <v>0</v>
      </c>
      <c r="V501" s="489">
        <f t="shared" si="80"/>
        <v>6.9498806303490757E-2</v>
      </c>
      <c r="W501" s="489">
        <f t="shared" si="81"/>
        <v>6.177671671421401E-2</v>
      </c>
      <c r="X501" s="489">
        <f t="shared" si="82"/>
        <v>5.4054627124937256E-2</v>
      </c>
      <c r="Y501" s="489">
        <f t="shared" si="83"/>
        <v>8.1081940687405887E-2</v>
      </c>
      <c r="Z501" s="489">
        <f t="shared" si="84"/>
        <v>0.10296119452369001</v>
      </c>
      <c r="AA501" s="487">
        <v>0.25422516029759457</v>
      </c>
      <c r="AB501" s="485">
        <v>0.18628268432617187</v>
      </c>
      <c r="AC501" s="485">
        <v>0.18628268432617187</v>
      </c>
      <c r="AD501" s="489">
        <f t="shared" si="85"/>
        <v>9.4995685577392588E-2</v>
      </c>
      <c r="AE501" s="489">
        <f t="shared" si="86"/>
        <v>6.5662211729488815E-2</v>
      </c>
    </row>
    <row r="502" spans="1:31" x14ac:dyDescent="0.2">
      <c r="A502" s="485">
        <v>7.9882631228416379E-2</v>
      </c>
      <c r="B502" s="485">
        <f t="shared" si="77"/>
        <v>7.4477636140188944E-2</v>
      </c>
      <c r="C502" s="486">
        <v>8.6018775853396887E-2</v>
      </c>
      <c r="D502" s="486">
        <v>6.2936496426981001E-2</v>
      </c>
      <c r="E502" s="487">
        <v>5.0884293479919428E-2</v>
      </c>
      <c r="F502" s="486">
        <v>0</v>
      </c>
      <c r="G502" s="487">
        <v>4.6491691374938332E-2</v>
      </c>
      <c r="H502" s="487">
        <v>5.3672321929931641E-2</v>
      </c>
      <c r="I502" s="487">
        <v>4.7344476547241207E-2</v>
      </c>
      <c r="J502" s="487">
        <v>4.7344476547241207E-2</v>
      </c>
      <c r="K502" s="487">
        <v>4.2320738410949708E-2</v>
      </c>
      <c r="L502" s="487">
        <v>4.2320738410949708E-2</v>
      </c>
      <c r="M502" s="481">
        <v>5.560679498268635E-2</v>
      </c>
      <c r="N502" s="481">
        <v>5.560679498268635E-2</v>
      </c>
      <c r="O502" s="486">
        <v>5.560679498268635E-2</v>
      </c>
      <c r="P502" s="486">
        <v>7.6806529019366909E-2</v>
      </c>
      <c r="Q502" s="488">
        <f t="shared" si="78"/>
        <v>6.6206662001026623E-2</v>
      </c>
      <c r="R502" s="487">
        <f t="shared" si="79"/>
        <v>7.6806529019366909E-2</v>
      </c>
      <c r="S502" s="489">
        <v>8.6406512451171882E-2</v>
      </c>
      <c r="T502" s="487">
        <f t="shared" si="87"/>
        <v>8.6018775853396887E-2</v>
      </c>
      <c r="U502" s="487">
        <v>0</v>
      </c>
      <c r="V502" s="489">
        <f t="shared" si="80"/>
        <v>6.9125876117430221E-2</v>
      </c>
      <c r="W502" s="489">
        <f t="shared" si="81"/>
        <v>6.1445223215493533E-2</v>
      </c>
      <c r="X502" s="489">
        <f t="shared" si="82"/>
        <v>5.3764570313556831E-2</v>
      </c>
      <c r="Y502" s="489">
        <f t="shared" si="83"/>
        <v>8.064685547033526E-2</v>
      </c>
      <c r="Z502" s="489">
        <f t="shared" si="84"/>
        <v>0.10240870535915587</v>
      </c>
      <c r="AA502" s="487">
        <v>0.25291767802991366</v>
      </c>
      <c r="AB502" s="485">
        <v>0.18594459533691407</v>
      </c>
      <c r="AC502" s="485">
        <v>0.18594459533691407</v>
      </c>
      <c r="AD502" s="489">
        <f t="shared" si="85"/>
        <v>9.450712299346925E-2</v>
      </c>
      <c r="AE502" s="489">
        <f t="shared" si="86"/>
        <v>6.5324511131470114E-2</v>
      </c>
    </row>
    <row r="503" spans="1:31" x14ac:dyDescent="0.2">
      <c r="A503" s="485">
        <v>7.9471796114848517E-2</v>
      </c>
      <c r="B503" s="485">
        <f t="shared" si="77"/>
        <v>7.4080490128984627E-2</v>
      </c>
      <c r="C503" s="486">
        <v>8.556008764188397E-2</v>
      </c>
      <c r="D503" s="486">
        <v>6.2600892616085299E-2</v>
      </c>
      <c r="E503" s="487">
        <v>5.062259654998779E-2</v>
      </c>
      <c r="F503" s="486">
        <v>0</v>
      </c>
      <c r="G503" s="487">
        <v>4.6252585338841835E-2</v>
      </c>
      <c r="H503" s="487">
        <v>5.3396282806396481E-2</v>
      </c>
      <c r="I503" s="487">
        <v>4.7100984878540038E-2</v>
      </c>
      <c r="J503" s="487">
        <v>4.7100984878540038E-2</v>
      </c>
      <c r="K503" s="487">
        <v>4.2103081932067875E-2</v>
      </c>
      <c r="L503" s="487">
        <v>4.2103081932067875E-2</v>
      </c>
      <c r="M503" s="481">
        <v>5.5308417996801709E-2</v>
      </c>
      <c r="N503" s="481">
        <v>5.5308417996801709E-2</v>
      </c>
      <c r="O503" s="486">
        <v>5.5308417996801709E-2</v>
      </c>
      <c r="P503" s="486">
        <v>7.639439772080539E-2</v>
      </c>
      <c r="Q503" s="488">
        <f t="shared" si="78"/>
        <v>6.5851407858803557E-2</v>
      </c>
      <c r="R503" s="487">
        <f t="shared" si="79"/>
        <v>7.639439772080539E-2</v>
      </c>
      <c r="S503" s="489">
        <v>8.5962121582031259E-2</v>
      </c>
      <c r="T503" s="487">
        <f t="shared" si="87"/>
        <v>8.556008764188397E-2</v>
      </c>
      <c r="U503" s="487">
        <v>0</v>
      </c>
      <c r="V503" s="489">
        <f t="shared" si="80"/>
        <v>6.8754957948724854E-2</v>
      </c>
      <c r="W503" s="489">
        <f t="shared" si="81"/>
        <v>6.1115518176644318E-2</v>
      </c>
      <c r="X503" s="489">
        <f t="shared" si="82"/>
        <v>5.3476078404563768E-2</v>
      </c>
      <c r="Y503" s="489">
        <f t="shared" si="83"/>
        <v>8.0214117606845672E-2</v>
      </c>
      <c r="Z503" s="489">
        <f t="shared" si="84"/>
        <v>0.10185919696107384</v>
      </c>
      <c r="AA503" s="487">
        <v>0.25161691284179688</v>
      </c>
      <c r="AB503" s="485">
        <v>0.18560777282714844</v>
      </c>
      <c r="AC503" s="485">
        <v>0.18560777282714844</v>
      </c>
      <c r="AD503" s="489">
        <f t="shared" si="85"/>
        <v>9.4021070480346691E-2</v>
      </c>
      <c r="AE503" s="489">
        <f t="shared" si="86"/>
        <v>6.4988545525934249E-2</v>
      </c>
    </row>
    <row r="504" spans="1:31" x14ac:dyDescent="0.2">
      <c r="A504" s="485">
        <v>7.9063073919795529E-2</v>
      </c>
      <c r="B504" s="485">
        <f t="shared" si="77"/>
        <v>7.3685450355984866E-2</v>
      </c>
      <c r="C504" s="486">
        <v>8.5103832053657666E-2</v>
      </c>
      <c r="D504" s="486">
        <v>6.2267068658312053E-2</v>
      </c>
      <c r="E504" s="487">
        <v>5.0362242813110351E-2</v>
      </c>
      <c r="F504" s="486">
        <v>0</v>
      </c>
      <c r="G504" s="487">
        <v>4.6014709021321001E-2</v>
      </c>
      <c r="H504" s="487">
        <v>5.3121664581298828E-2</v>
      </c>
      <c r="I504" s="487">
        <v>4.6858743896484374E-2</v>
      </c>
      <c r="J504" s="487">
        <v>4.6858743896484374E-2</v>
      </c>
      <c r="K504" s="487">
        <v>4.1886546630859375E-2</v>
      </c>
      <c r="L504" s="487">
        <v>4.1886546630859375E-2</v>
      </c>
      <c r="M504" s="481">
        <v>5.5011633350973546E-2</v>
      </c>
      <c r="N504" s="481">
        <v>5.5011633350973546E-2</v>
      </c>
      <c r="O504" s="486">
        <v>5.5011633350973546E-2</v>
      </c>
      <c r="P504" s="486">
        <v>7.598446583173675E-2</v>
      </c>
      <c r="Q504" s="488">
        <f t="shared" si="78"/>
        <v>6.5498049591355148E-2</v>
      </c>
      <c r="R504" s="487">
        <f t="shared" si="79"/>
        <v>7.598446583173675E-2</v>
      </c>
      <c r="S504" s="489">
        <v>8.5520019531250005E-2</v>
      </c>
      <c r="T504" s="487">
        <f t="shared" si="87"/>
        <v>8.5103832053657666E-2</v>
      </c>
      <c r="U504" s="487">
        <v>0</v>
      </c>
      <c r="V504" s="489">
        <f t="shared" si="80"/>
        <v>6.8386019248563079E-2</v>
      </c>
      <c r="W504" s="489">
        <f t="shared" si="81"/>
        <v>6.0787572665389401E-2</v>
      </c>
      <c r="X504" s="489">
        <f t="shared" si="82"/>
        <v>5.3189126082215724E-2</v>
      </c>
      <c r="Y504" s="489">
        <f t="shared" si="83"/>
        <v>7.9783689123323592E-2</v>
      </c>
      <c r="Z504" s="489">
        <f t="shared" si="84"/>
        <v>0.10131262110898233</v>
      </c>
      <c r="AA504" s="487">
        <v>0.25032283742804279</v>
      </c>
      <c r="AB504" s="485">
        <v>0.18527223205566407</v>
      </c>
      <c r="AC504" s="485">
        <v>0.18527223205566407</v>
      </c>
      <c r="AD504" s="489">
        <f t="shared" si="85"/>
        <v>9.3537521362304699E-2</v>
      </c>
      <c r="AE504" s="489">
        <f t="shared" si="86"/>
        <v>6.4654310298539491E-2</v>
      </c>
    </row>
    <row r="505" spans="1:31" x14ac:dyDescent="0.2">
      <c r="A505" s="485">
        <v>7.8656453776550825E-2</v>
      </c>
      <c r="B505" s="485">
        <f t="shared" si="77"/>
        <v>7.3292528611830832E-2</v>
      </c>
      <c r="C505" s="486">
        <v>8.4650022706450515E-2</v>
      </c>
      <c r="D505" s="486">
        <v>6.1935034517211156E-2</v>
      </c>
      <c r="E505" s="487">
        <v>5.010322856903076E-2</v>
      </c>
      <c r="F505" s="486">
        <v>0</v>
      </c>
      <c r="G505" s="487">
        <v>4.5778056097952581E-2</v>
      </c>
      <c r="H505" s="487">
        <v>5.2848459854125979E-2</v>
      </c>
      <c r="I505" s="487">
        <v>4.6617749900817872E-2</v>
      </c>
      <c r="J505" s="487">
        <v>4.6617749900817872E-2</v>
      </c>
      <c r="K505" s="487">
        <v>4.1671125106811521E-2</v>
      </c>
      <c r="L505" s="487">
        <v>4.1671125106811521E-2</v>
      </c>
      <c r="M505" s="481">
        <v>5.4716449905263975E-2</v>
      </c>
      <c r="N505" s="481">
        <v>5.4716449905263975E-2</v>
      </c>
      <c r="O505" s="486">
        <v>5.4716449905263975E-2</v>
      </c>
      <c r="P505" s="486">
        <v>7.5576745590065122E-2</v>
      </c>
      <c r="Q505" s="488">
        <f t="shared" si="78"/>
        <v>6.5146597747664542E-2</v>
      </c>
      <c r="R505" s="487">
        <f t="shared" si="79"/>
        <v>7.5576745590065122E-2</v>
      </c>
      <c r="S505" s="489">
        <v>8.5080187988281264E-2</v>
      </c>
      <c r="T505" s="487">
        <f t="shared" si="87"/>
        <v>8.4650022706450515E-2</v>
      </c>
      <c r="U505" s="487">
        <v>0</v>
      </c>
      <c r="V505" s="489">
        <f t="shared" si="80"/>
        <v>6.8019071031058614E-2</v>
      </c>
      <c r="W505" s="489">
        <f t="shared" si="81"/>
        <v>6.0461396472052099E-2</v>
      </c>
      <c r="X505" s="489">
        <f t="shared" si="82"/>
        <v>5.2903721913045584E-2</v>
      </c>
      <c r="Y505" s="489">
        <f t="shared" si="83"/>
        <v>7.9355582869568383E-2</v>
      </c>
      <c r="Z505" s="489">
        <f t="shared" si="84"/>
        <v>0.10076899412008683</v>
      </c>
      <c r="AA505" s="487">
        <v>0.24903542448344984</v>
      </c>
      <c r="AB505" s="485">
        <v>0.18493797302246093</v>
      </c>
      <c r="AC505" s="485">
        <v>0.18493797302246093</v>
      </c>
      <c r="AD505" s="489">
        <f t="shared" si="85"/>
        <v>9.3056455612182634E-2</v>
      </c>
      <c r="AE505" s="489">
        <f t="shared" si="86"/>
        <v>6.4321791606260725E-2</v>
      </c>
    </row>
    <row r="506" spans="1:31" x14ac:dyDescent="0.2">
      <c r="A506" s="485">
        <v>7.825192487429504E-2</v>
      </c>
      <c r="B506" s="485">
        <f t="shared" si="77"/>
        <v>7.2895306704911095E-2</v>
      </c>
      <c r="C506" s="486">
        <v>8.419124683833526E-2</v>
      </c>
      <c r="D506" s="486">
        <v>6.1599366571486923E-2</v>
      </c>
      <c r="E506" s="487">
        <v>4.9845546417236326E-2</v>
      </c>
      <c r="F506" s="486">
        <v>0</v>
      </c>
      <c r="G506" s="487">
        <v>4.5542620276839717E-2</v>
      </c>
      <c r="H506" s="487">
        <v>5.2576661224365238E-2</v>
      </c>
      <c r="I506" s="487">
        <v>4.6377995491027835E-2</v>
      </c>
      <c r="J506" s="487">
        <v>4.6377995491027835E-2</v>
      </c>
      <c r="K506" s="487">
        <v>4.1456809959411617E-2</v>
      </c>
      <c r="L506" s="487">
        <v>4.1456809959411617E-2</v>
      </c>
      <c r="M506" s="481">
        <v>5.4418046031872128E-2</v>
      </c>
      <c r="N506" s="481">
        <v>5.4418046031872128E-2</v>
      </c>
      <c r="O506" s="486">
        <v>5.4418046031872128E-2</v>
      </c>
      <c r="P506" s="486">
        <v>7.5164577153306628E-2</v>
      </c>
      <c r="Q506" s="488">
        <f t="shared" si="78"/>
        <v>6.4791311592589385E-2</v>
      </c>
      <c r="R506" s="487">
        <f t="shared" si="79"/>
        <v>7.5164577153306628E-2</v>
      </c>
      <c r="S506" s="489">
        <v>8.4642620849609385E-2</v>
      </c>
      <c r="T506" s="487">
        <f t="shared" si="87"/>
        <v>8.419124683833526E-2</v>
      </c>
      <c r="U506" s="487">
        <v>0</v>
      </c>
      <c r="V506" s="489">
        <f t="shared" si="80"/>
        <v>6.7648119437975968E-2</v>
      </c>
      <c r="W506" s="489">
        <f t="shared" si="81"/>
        <v>6.0131661722645308E-2</v>
      </c>
      <c r="X506" s="489">
        <f t="shared" si="82"/>
        <v>5.2615204007314634E-2</v>
      </c>
      <c r="Y506" s="489">
        <f t="shared" si="83"/>
        <v>7.8922806010971971E-2</v>
      </c>
      <c r="Z506" s="489">
        <f t="shared" si="84"/>
        <v>0.10021943620440885</v>
      </c>
      <c r="AA506" s="487">
        <v>0.24775461939761514</v>
      </c>
      <c r="AB506" s="485">
        <v>0.18460498046875001</v>
      </c>
      <c r="AC506" s="485">
        <v>0.18460498046875001</v>
      </c>
      <c r="AD506" s="489">
        <f t="shared" si="85"/>
        <v>9.2577866554260257E-2</v>
      </c>
      <c r="AE506" s="489">
        <f t="shared" si="86"/>
        <v>6.3990984834756209E-2</v>
      </c>
    </row>
    <row r="507" spans="1:31" x14ac:dyDescent="0.2">
      <c r="A507" s="485">
        <v>7.7849476457808736E-2</v>
      </c>
      <c r="B507" s="485">
        <f t="shared" si="77"/>
        <v>7.2506587011462564E-2</v>
      </c>
      <c r="C507" s="486">
        <v>8.3742290696418892E-2</v>
      </c>
      <c r="D507" s="486">
        <v>6.1270883326506223E-2</v>
      </c>
      <c r="E507" s="487">
        <v>4.9589188957214356E-2</v>
      </c>
      <c r="F507" s="486">
        <v>0</v>
      </c>
      <c r="G507" s="487">
        <v>4.5308395298444687E-2</v>
      </c>
      <c r="H507" s="487">
        <v>5.230625759124756E-2</v>
      </c>
      <c r="I507" s="487">
        <v>4.6139473266601561E-2</v>
      </c>
      <c r="J507" s="487">
        <v>4.6139473266601561E-2</v>
      </c>
      <c r="K507" s="487">
        <v>4.1243597488403325E-2</v>
      </c>
      <c r="L507" s="487">
        <v>4.1243597488403325E-2</v>
      </c>
      <c r="M507" s="481">
        <v>5.4126039116773529E-2</v>
      </c>
      <c r="N507" s="481">
        <v>5.4126039116773529E-2</v>
      </c>
      <c r="O507" s="486">
        <v>5.4126039116773529E-2</v>
      </c>
      <c r="P507" s="486">
        <v>7.4761244474173427E-2</v>
      </c>
      <c r="Q507" s="488">
        <f t="shared" si="78"/>
        <v>6.4443641795473475E-2</v>
      </c>
      <c r="R507" s="487">
        <f t="shared" si="79"/>
        <v>7.4761244474173427E-2</v>
      </c>
      <c r="S507" s="489">
        <v>8.4207299804687497E-2</v>
      </c>
      <c r="T507" s="487">
        <f t="shared" si="87"/>
        <v>8.3742290696418892E-2</v>
      </c>
      <c r="U507" s="487">
        <v>0</v>
      </c>
      <c r="V507" s="489">
        <f t="shared" si="80"/>
        <v>6.7285120026756087E-2</v>
      </c>
      <c r="W507" s="489">
        <f t="shared" si="81"/>
        <v>5.9808995579338747E-2</v>
      </c>
      <c r="X507" s="489">
        <f t="shared" si="82"/>
        <v>5.2332871131921394E-2</v>
      </c>
      <c r="Y507" s="489">
        <f t="shared" si="83"/>
        <v>7.8499306697882104E-2</v>
      </c>
      <c r="Z507" s="489">
        <f t="shared" si="84"/>
        <v>9.9681659298897912E-2</v>
      </c>
      <c r="AA507" s="487">
        <v>0.24648042217053864</v>
      </c>
      <c r="AB507" s="485">
        <v>0.18427322387695313</v>
      </c>
      <c r="AC507" s="485">
        <v>0.18427322387695313</v>
      </c>
      <c r="AD507" s="489">
        <f t="shared" si="85"/>
        <v>9.2101734161376944E-2</v>
      </c>
      <c r="AE507" s="489">
        <f t="shared" si="86"/>
        <v>6.3661876141000828E-2</v>
      </c>
    </row>
    <row r="508" spans="1:31" x14ac:dyDescent="0.2">
      <c r="A508" s="485">
        <v>7.7449097827186397E-2</v>
      </c>
      <c r="B508" s="485">
        <f t="shared" si="77"/>
        <v>7.2119951461383613E-2</v>
      </c>
      <c r="C508" s="486">
        <v>8.3295741659113298E-2</v>
      </c>
      <c r="D508" s="486">
        <v>6.0944161263653929E-2</v>
      </c>
      <c r="E508" s="487">
        <v>4.933415248870849E-2</v>
      </c>
      <c r="F508" s="486">
        <v>0</v>
      </c>
      <c r="G508" s="487">
        <v>4.5075374935422484E-2</v>
      </c>
      <c r="H508" s="487">
        <v>5.2037245254516605E-2</v>
      </c>
      <c r="I508" s="487">
        <v>4.5902175827026367E-2</v>
      </c>
      <c r="J508" s="487">
        <v>4.5902175827026367E-2</v>
      </c>
      <c r="K508" s="487">
        <v>4.1031480293273921E-2</v>
      </c>
      <c r="L508" s="487">
        <v>4.1031480293273921E-2</v>
      </c>
      <c r="M508" s="481">
        <v>5.3835607625180353E-2</v>
      </c>
      <c r="N508" s="481">
        <v>5.3835607625180353E-2</v>
      </c>
      <c r="O508" s="486">
        <v>5.3835607625180353E-2</v>
      </c>
      <c r="P508" s="486">
        <v>7.4360087838655511E-2</v>
      </c>
      <c r="Q508" s="488">
        <f t="shared" si="78"/>
        <v>6.4097847731917929E-2</v>
      </c>
      <c r="R508" s="487">
        <f t="shared" si="79"/>
        <v>7.4360087838655511E-2</v>
      </c>
      <c r="S508" s="489">
        <v>8.3774218750000004E-2</v>
      </c>
      <c r="T508" s="487">
        <f t="shared" si="87"/>
        <v>8.3295741659113298E-2</v>
      </c>
      <c r="U508" s="487">
        <v>0</v>
      </c>
      <c r="V508" s="489">
        <f t="shared" si="80"/>
        <v>6.6924079054789962E-2</v>
      </c>
      <c r="W508" s="489">
        <f t="shared" si="81"/>
        <v>5.9488070270924412E-2</v>
      </c>
      <c r="X508" s="489">
        <f t="shared" si="82"/>
        <v>5.2052061487058855E-2</v>
      </c>
      <c r="Y508" s="489">
        <f t="shared" si="83"/>
        <v>7.8078092230588286E-2</v>
      </c>
      <c r="Z508" s="489">
        <f t="shared" si="84"/>
        <v>9.9146783784874015E-2</v>
      </c>
      <c r="AA508" s="487">
        <v>0.24521277819181739</v>
      </c>
      <c r="AB508" s="485">
        <v>0.18394273376464843</v>
      </c>
      <c r="AC508" s="485">
        <v>0.18394273376464843</v>
      </c>
      <c r="AD508" s="489">
        <f t="shared" si="85"/>
        <v>9.1628051757812509E-2</v>
      </c>
      <c r="AE508" s="489">
        <f t="shared" si="86"/>
        <v>6.3334460910652896E-2</v>
      </c>
    </row>
    <row r="509" spans="1:31" x14ac:dyDescent="0.2">
      <c r="A509" s="485">
        <v>7.7050778337551931E-2</v>
      </c>
      <c r="B509" s="485">
        <f t="shared" si="77"/>
        <v>7.1735366407957926E-2</v>
      </c>
      <c r="C509" s="486">
        <v>8.2851560865768573E-2</v>
      </c>
      <c r="D509" s="486">
        <v>6.0619171950147273E-2</v>
      </c>
      <c r="E509" s="487">
        <v>4.9080425910949702E-2</v>
      </c>
      <c r="F509" s="486">
        <v>0</v>
      </c>
      <c r="G509" s="487">
        <v>4.4843552992455224E-2</v>
      </c>
      <c r="H509" s="487">
        <v>5.1769616813659665E-2</v>
      </c>
      <c r="I509" s="487">
        <v>4.5666099472045897E-2</v>
      </c>
      <c r="J509" s="487">
        <v>4.5666099472045897E-2</v>
      </c>
      <c r="K509" s="487">
        <v>4.0820454673767083E-2</v>
      </c>
      <c r="L509" s="487">
        <v>4.0820454673767083E-2</v>
      </c>
      <c r="M509" s="481">
        <v>5.3546726071148062E-2</v>
      </c>
      <c r="N509" s="481">
        <v>5.3546726071148062E-2</v>
      </c>
      <c r="O509" s="486">
        <v>5.3546726071148062E-2</v>
      </c>
      <c r="P509" s="486">
        <v>7.3961072044455373E-2</v>
      </c>
      <c r="Q509" s="488">
        <f t="shared" si="78"/>
        <v>6.3753899057801711E-2</v>
      </c>
      <c r="R509" s="487">
        <f t="shared" si="79"/>
        <v>7.3961072044455373E-2</v>
      </c>
      <c r="S509" s="489">
        <v>8.3343365478515632E-2</v>
      </c>
      <c r="T509" s="487">
        <f t="shared" si="87"/>
        <v>8.2851560865768573E-2</v>
      </c>
      <c r="U509" s="487">
        <v>0</v>
      </c>
      <c r="V509" s="489">
        <f t="shared" si="80"/>
        <v>6.6564964840009844E-2</v>
      </c>
      <c r="W509" s="489">
        <f t="shared" si="81"/>
        <v>5.9168857635564301E-2</v>
      </c>
      <c r="X509" s="489">
        <f t="shared" si="82"/>
        <v>5.1772750431118758E-2</v>
      </c>
      <c r="Y509" s="489">
        <f t="shared" si="83"/>
        <v>7.7659125646678151E-2</v>
      </c>
      <c r="Z509" s="489">
        <f t="shared" si="84"/>
        <v>9.8614762725940497E-2</v>
      </c>
      <c r="AA509" s="487">
        <v>0.24395163285104851</v>
      </c>
      <c r="AB509" s="485">
        <v>0.18361347961425781</v>
      </c>
      <c r="AC509" s="485">
        <v>0.18361347961425781</v>
      </c>
      <c r="AD509" s="489">
        <f t="shared" si="85"/>
        <v>9.1156805992126472E-2</v>
      </c>
      <c r="AE509" s="489">
        <f t="shared" si="86"/>
        <v>6.3008729915028969E-2</v>
      </c>
    </row>
    <row r="510" spans="1:31" x14ac:dyDescent="0.2">
      <c r="A510" s="485">
        <v>7.665450739877569E-2</v>
      </c>
      <c r="B510" s="485">
        <f t="shared" si="77"/>
        <v>7.135284332978753E-2</v>
      </c>
      <c r="C510" s="486">
        <v>8.2409761573723969E-2</v>
      </c>
      <c r="D510" s="486">
        <v>6.0295925085851104E-2</v>
      </c>
      <c r="E510" s="487">
        <v>4.8828005523681633E-2</v>
      </c>
      <c r="F510" s="486">
        <v>0</v>
      </c>
      <c r="G510" s="487">
        <v>4.4612923306087453E-2</v>
      </c>
      <c r="H510" s="487">
        <v>5.1503364868164057E-2</v>
      </c>
      <c r="I510" s="487">
        <v>4.5431236801147454E-2</v>
      </c>
      <c r="J510" s="487">
        <v>4.5431236801147454E-2</v>
      </c>
      <c r="K510" s="487">
        <v>4.0610513229370114E-2</v>
      </c>
      <c r="L510" s="487">
        <v>4.0610513229370114E-2</v>
      </c>
      <c r="M510" s="481">
        <v>5.3259403078803808E-2</v>
      </c>
      <c r="N510" s="481">
        <v>5.3259403078803808E-2</v>
      </c>
      <c r="O510" s="486">
        <v>5.3259403078803808E-2</v>
      </c>
      <c r="P510" s="486">
        <v>7.3564209003593339E-2</v>
      </c>
      <c r="Q510" s="488">
        <f t="shared" si="78"/>
        <v>6.3411806041198573E-2</v>
      </c>
      <c r="R510" s="487">
        <f t="shared" si="79"/>
        <v>7.3564209003593339E-2</v>
      </c>
      <c r="S510" s="489">
        <v>8.2914727783203135E-2</v>
      </c>
      <c r="T510" s="487">
        <f t="shared" si="87"/>
        <v>8.2409761573723969E-2</v>
      </c>
      <c r="U510" s="487">
        <v>0</v>
      </c>
      <c r="V510" s="489">
        <f t="shared" si="80"/>
        <v>6.6207788103234008E-2</v>
      </c>
      <c r="W510" s="489">
        <f t="shared" si="81"/>
        <v>5.8851367202874677E-2</v>
      </c>
      <c r="X510" s="489">
        <f t="shared" si="82"/>
        <v>5.1494946302515332E-2</v>
      </c>
      <c r="Y510" s="489">
        <f t="shared" si="83"/>
        <v>7.7242419453773012E-2</v>
      </c>
      <c r="Z510" s="489">
        <f t="shared" si="84"/>
        <v>9.8085612004791115E-2</v>
      </c>
      <c r="AA510" s="487">
        <v>0.2426969861482319</v>
      </c>
      <c r="AB510" s="485">
        <v>0.18328546142578125</v>
      </c>
      <c r="AC510" s="485">
        <v>0.18328546142578125</v>
      </c>
      <c r="AD510" s="489">
        <f t="shared" si="85"/>
        <v>9.0687983512878434E-2</v>
      </c>
      <c r="AE510" s="489">
        <f t="shared" si="86"/>
        <v>6.2684673925445633E-2</v>
      </c>
    </row>
    <row r="511" spans="1:31" x14ac:dyDescent="0.2">
      <c r="A511" s="485">
        <v>7.6260274475192902E-2</v>
      </c>
      <c r="B511" s="485">
        <f t="shared" si="77"/>
        <v>7.0966133892571712E-2</v>
      </c>
      <c r="C511" s="486">
        <v>8.1963127199646268E-2</v>
      </c>
      <c r="D511" s="486">
        <v>5.9969140585497148E-2</v>
      </c>
      <c r="E511" s="487">
        <v>4.8576883926391597E-2</v>
      </c>
      <c r="F511" s="486">
        <v>0</v>
      </c>
      <c r="G511" s="487">
        <v>4.4383479744562269E-2</v>
      </c>
      <c r="H511" s="487">
        <v>5.1238482017517087E-2</v>
      </c>
      <c r="I511" s="487">
        <v>4.5197584114074707E-2</v>
      </c>
      <c r="J511" s="487">
        <v>4.5197584114074707E-2</v>
      </c>
      <c r="K511" s="487">
        <v>4.0401652259826663E-2</v>
      </c>
      <c r="L511" s="487">
        <v>4.0401652259826663E-2</v>
      </c>
      <c r="M511" s="481">
        <v>5.2968945415692081E-2</v>
      </c>
      <c r="N511" s="481">
        <v>5.2968945415692081E-2</v>
      </c>
      <c r="O511" s="486">
        <v>5.2968945415692081E-2</v>
      </c>
      <c r="P511" s="486">
        <v>7.3163016218833241E-2</v>
      </c>
      <c r="Q511" s="488">
        <f t="shared" si="78"/>
        <v>6.3065980817262668E-2</v>
      </c>
      <c r="R511" s="487">
        <f t="shared" si="79"/>
        <v>7.3163016218833241E-2</v>
      </c>
      <c r="S511" s="489">
        <v>8.248829345703125E-2</v>
      </c>
      <c r="T511" s="487">
        <f t="shared" si="87"/>
        <v>8.1963127199646268E-2</v>
      </c>
      <c r="U511" s="487">
        <v>0</v>
      </c>
      <c r="V511" s="489">
        <f t="shared" si="80"/>
        <v>6.5846714596949921E-2</v>
      </c>
      <c r="W511" s="489">
        <f t="shared" si="81"/>
        <v>5.8530412975066594E-2</v>
      </c>
      <c r="X511" s="489">
        <f t="shared" si="82"/>
        <v>5.1214111353183267E-2</v>
      </c>
      <c r="Y511" s="489">
        <f t="shared" si="83"/>
        <v>7.6821167029774901E-2</v>
      </c>
      <c r="Z511" s="489">
        <f t="shared" si="84"/>
        <v>9.7550688291777654E-2</v>
      </c>
      <c r="AA511" s="487">
        <v>0.24144878347296464</v>
      </c>
      <c r="AB511" s="485">
        <v>0.18295867919921874</v>
      </c>
      <c r="AC511" s="485">
        <v>0.18295867919921874</v>
      </c>
      <c r="AD511" s="489">
        <f t="shared" si="85"/>
        <v>9.0221570968627929E-2</v>
      </c>
      <c r="AE511" s="489">
        <f t="shared" si="86"/>
        <v>6.2362283713219474E-2</v>
      </c>
    </row>
    <row r="512" spans="1:31" x14ac:dyDescent="0.2">
      <c r="A512" s="485">
        <v>7.5868069085323536E-2</v>
      </c>
      <c r="B512" s="485">
        <f t="shared" si="77"/>
        <v>7.0593883741980723E-2</v>
      </c>
      <c r="C512" s="486">
        <v>8.1533192739793009E-2</v>
      </c>
      <c r="D512" s="486">
        <v>5.9654574744168423E-2</v>
      </c>
      <c r="E512" s="487">
        <v>4.8327053718566888E-2</v>
      </c>
      <c r="F512" s="486">
        <v>0</v>
      </c>
      <c r="G512" s="487">
        <v>4.4155216207658297E-2</v>
      </c>
      <c r="H512" s="487">
        <v>5.0974960861206051E-2</v>
      </c>
      <c r="I512" s="487">
        <v>4.496513401031494E-2</v>
      </c>
      <c r="J512" s="487">
        <v>4.496513401031494E-2</v>
      </c>
      <c r="K512" s="487">
        <v>4.0193864364624021E-2</v>
      </c>
      <c r="L512" s="487">
        <v>4.0193864364624021E-2</v>
      </c>
      <c r="M512" s="481">
        <v>5.2689357473340755E-2</v>
      </c>
      <c r="N512" s="481">
        <v>5.2689357473340755E-2</v>
      </c>
      <c r="O512" s="486">
        <v>5.2689357473340755E-2</v>
      </c>
      <c r="P512" s="486">
        <v>7.2776837166176861E-2</v>
      </c>
      <c r="Q512" s="488">
        <f t="shared" si="78"/>
        <v>6.2733097319758804E-2</v>
      </c>
      <c r="R512" s="487">
        <f t="shared" si="79"/>
        <v>7.2776837166176861E-2</v>
      </c>
      <c r="S512" s="489">
        <v>8.2064056396484383E-2</v>
      </c>
      <c r="T512" s="487">
        <f t="shared" si="87"/>
        <v>8.1533192739793009E-2</v>
      </c>
      <c r="U512" s="487">
        <v>0</v>
      </c>
      <c r="V512" s="489">
        <f t="shared" si="80"/>
        <v>6.5499153449559172E-2</v>
      </c>
      <c r="W512" s="489">
        <f t="shared" si="81"/>
        <v>5.822146973294149E-2</v>
      </c>
      <c r="X512" s="489">
        <f t="shared" si="82"/>
        <v>5.0943786016323801E-2</v>
      </c>
      <c r="Y512" s="489">
        <f t="shared" si="83"/>
        <v>7.6415679024485705E-2</v>
      </c>
      <c r="Z512" s="489">
        <f t="shared" si="84"/>
        <v>9.7035782888235805E-2</v>
      </c>
      <c r="AA512" s="487">
        <v>0.24020699752004523</v>
      </c>
      <c r="AB512" s="485">
        <v>0.18263311767578125</v>
      </c>
      <c r="AC512" s="485">
        <v>0.18263311767578125</v>
      </c>
      <c r="AD512" s="489">
        <f t="shared" si="85"/>
        <v>8.9757561683654799E-2</v>
      </c>
      <c r="AE512" s="489">
        <f t="shared" si="86"/>
        <v>6.2041554664008784E-2</v>
      </c>
    </row>
    <row r="513" spans="1:31" x14ac:dyDescent="0.2">
      <c r="A513" s="485">
        <v>7.547788080159365E-2</v>
      </c>
      <c r="B513" s="485">
        <f t="shared" si="77"/>
        <v>7.0223607796066914E-2</v>
      </c>
      <c r="C513" s="486">
        <v>8.1105538409632583E-2</v>
      </c>
      <c r="D513" s="486">
        <v>5.9341677182501253E-2</v>
      </c>
      <c r="E513" s="487">
        <v>4.807850749969482E-2</v>
      </c>
      <c r="F513" s="486">
        <v>0</v>
      </c>
      <c r="G513" s="487">
        <v>4.3928126626527501E-2</v>
      </c>
      <c r="H513" s="487">
        <v>5.0712797698974604E-2</v>
      </c>
      <c r="I513" s="487">
        <v>4.4733879089355465E-2</v>
      </c>
      <c r="J513" s="487">
        <v>4.4733879089355465E-2</v>
      </c>
      <c r="K513" s="487">
        <v>3.9987145843505857E-2</v>
      </c>
      <c r="L513" s="487">
        <v>3.9987145843505857E-2</v>
      </c>
      <c r="M513" s="481">
        <v>5.2411261600132791E-2</v>
      </c>
      <c r="N513" s="481">
        <v>5.2411261600132791E-2</v>
      </c>
      <c r="O513" s="486">
        <v>5.2411261600132791E-2</v>
      </c>
      <c r="P513" s="486">
        <v>7.2392719024457583E-2</v>
      </c>
      <c r="Q513" s="488">
        <f t="shared" si="78"/>
        <v>6.2401990312295187E-2</v>
      </c>
      <c r="R513" s="487">
        <f t="shared" si="79"/>
        <v>7.2392719024457583E-2</v>
      </c>
      <c r="S513" s="489">
        <v>8.1641998291015636E-2</v>
      </c>
      <c r="T513" s="487">
        <f t="shared" si="87"/>
        <v>8.1105538409632583E-2</v>
      </c>
      <c r="U513" s="487">
        <v>0</v>
      </c>
      <c r="V513" s="489">
        <f t="shared" si="80"/>
        <v>6.5153447122011821E-2</v>
      </c>
      <c r="W513" s="489">
        <f t="shared" si="81"/>
        <v>5.7914175219566072E-2</v>
      </c>
      <c r="X513" s="489">
        <f t="shared" si="82"/>
        <v>5.0674903317120303E-2</v>
      </c>
      <c r="Y513" s="489">
        <f t="shared" si="83"/>
        <v>7.6012354975680457E-2</v>
      </c>
      <c r="Z513" s="489">
        <f t="shared" si="84"/>
        <v>9.6523625365943444E-2</v>
      </c>
      <c r="AA513" s="487">
        <v>0.2389716009842722</v>
      </c>
      <c r="AB513" s="485">
        <v>0.18230876159667969</v>
      </c>
      <c r="AC513" s="485">
        <v>0.18230876159667969</v>
      </c>
      <c r="AD513" s="489">
        <f t="shared" si="85"/>
        <v>8.9295935630798351E-2</v>
      </c>
      <c r="AE513" s="489">
        <f t="shared" si="86"/>
        <v>6.1722472934788421E-2</v>
      </c>
    </row>
    <row r="514" spans="1:31" x14ac:dyDescent="0.2">
      <c r="A514" s="485">
        <v>7.5089699250058151E-2</v>
      </c>
      <c r="B514" s="485">
        <f t="shared" ref="B514:B577" si="88">+AVERAGE(C514,D514)</f>
        <v>6.9849135137548021E-2</v>
      </c>
      <c r="C514" s="486">
        <v>8.0673037039479908E-2</v>
      </c>
      <c r="D514" s="486">
        <v>5.9025233235616141E-2</v>
      </c>
      <c r="E514" s="487">
        <v>4.7831237869262695E-2</v>
      </c>
      <c r="F514" s="486">
        <v>0</v>
      </c>
      <c r="G514" s="487">
        <v>4.3702204963533844E-2</v>
      </c>
      <c r="H514" s="487">
        <v>5.0451981430053715E-2</v>
      </c>
      <c r="I514" s="487">
        <v>4.4503811950683592E-2</v>
      </c>
      <c r="J514" s="487">
        <v>4.4503811950683592E-2</v>
      </c>
      <c r="K514" s="487">
        <v>3.978149299621582E-2</v>
      </c>
      <c r="L514" s="487">
        <v>3.978149299621582E-2</v>
      </c>
      <c r="M514" s="481">
        <v>5.213002307849756E-2</v>
      </c>
      <c r="N514" s="481">
        <v>5.213002307849756E-2</v>
      </c>
      <c r="O514" s="486">
        <v>5.213002307849756E-2</v>
      </c>
      <c r="P514" s="486">
        <v>7.2004260119748809E-2</v>
      </c>
      <c r="Q514" s="488">
        <f t="shared" ref="Q514:Q577" si="89">+AVERAGE(O514:P514)</f>
        <v>6.2067141599123188E-2</v>
      </c>
      <c r="R514" s="487">
        <f t="shared" ref="R514:R577" si="90">+P514</f>
        <v>7.2004260119748809E-2</v>
      </c>
      <c r="S514" s="489">
        <v>8.1222113037109397E-2</v>
      </c>
      <c r="T514" s="487">
        <f t="shared" si="87"/>
        <v>8.0673037039479908E-2</v>
      </c>
      <c r="U514" s="487">
        <v>0</v>
      </c>
      <c r="V514" s="489">
        <f t="shared" ref="V514:V577" si="91">+$P514*0.9</f>
        <v>6.4803834107773933E-2</v>
      </c>
      <c r="W514" s="489">
        <f t="shared" ref="W514:W577" si="92">+$P514*0.8</f>
        <v>5.7603408095799051E-2</v>
      </c>
      <c r="X514" s="489">
        <f t="shared" ref="X514:X577" si="93">+$P514*0.7</f>
        <v>5.0402982083824162E-2</v>
      </c>
      <c r="Y514" s="489">
        <f t="shared" ref="Y514:Y577" si="94">+$P514*0.9*8750/7500</f>
        <v>7.560447312573626E-2</v>
      </c>
      <c r="Z514" s="489">
        <f t="shared" ref="Z514:Z577" si="95">+$P514*10000/7500</f>
        <v>9.6005680159665083E-2</v>
      </c>
      <c r="AA514" s="487">
        <v>0.23774256656044407</v>
      </c>
      <c r="AB514" s="485">
        <v>0.18198561096191407</v>
      </c>
      <c r="AC514" s="485">
        <v>0.18198561096191407</v>
      </c>
      <c r="AD514" s="489">
        <f t="shared" ref="AD514:AD577" si="96">+S514*1.09375</f>
        <v>8.88366861343384E-2</v>
      </c>
      <c r="AE514" s="489">
        <f t="shared" ref="AE514:AE577" si="97">+S514*0.756013745704467</f>
        <v>6.1405033911216697E-2</v>
      </c>
    </row>
    <row r="515" spans="1:31" x14ac:dyDescent="0.2">
      <c r="A515" s="485">
        <v>7.4703514110125005E-2</v>
      </c>
      <c r="B515" s="485">
        <f t="shared" si="88"/>
        <v>6.9476670236087765E-2</v>
      </c>
      <c r="C515" s="486">
        <v>8.0242854550716988E-2</v>
      </c>
      <c r="D515" s="486">
        <v>5.8710485921458548E-2</v>
      </c>
      <c r="E515" s="487">
        <v>4.7585241127014163E-2</v>
      </c>
      <c r="F515" s="486">
        <v>0</v>
      </c>
      <c r="G515" s="487">
        <v>4.347744521209275E-2</v>
      </c>
      <c r="H515" s="487">
        <v>5.0192504653930665E-2</v>
      </c>
      <c r="I515" s="487">
        <v>4.427492889404297E-2</v>
      </c>
      <c r="J515" s="487">
        <v>4.427492889404297E-2</v>
      </c>
      <c r="K515" s="487">
        <v>4.427492889404297E-2</v>
      </c>
      <c r="L515" s="487">
        <v>4.427492889404297E-2</v>
      </c>
      <c r="M515" s="481">
        <v>5.1850301883181404E-2</v>
      </c>
      <c r="N515" s="481">
        <v>5.1850301883181404E-2</v>
      </c>
      <c r="O515" s="486">
        <v>5.1850301883181404E-2</v>
      </c>
      <c r="P515" s="486">
        <v>7.1617897012289142E-2</v>
      </c>
      <c r="Q515" s="488">
        <f t="shared" si="89"/>
        <v>6.1734099447735273E-2</v>
      </c>
      <c r="R515" s="487">
        <f t="shared" si="90"/>
        <v>7.1617897012289142E-2</v>
      </c>
      <c r="S515" s="489">
        <v>8.080438842773438E-2</v>
      </c>
      <c r="T515" s="487">
        <f t="shared" ref="T515:T578" si="98">+C515</f>
        <v>8.0242854550716988E-2</v>
      </c>
      <c r="U515" s="487">
        <v>0</v>
      </c>
      <c r="V515" s="489">
        <f t="shared" si="91"/>
        <v>6.4456107311060232E-2</v>
      </c>
      <c r="W515" s="489">
        <f t="shared" si="92"/>
        <v>5.7294317609831315E-2</v>
      </c>
      <c r="X515" s="489">
        <f t="shared" si="93"/>
        <v>5.0132527908602398E-2</v>
      </c>
      <c r="Y515" s="489">
        <f t="shared" si="94"/>
        <v>7.5198791862903611E-2</v>
      </c>
      <c r="Z515" s="489">
        <f t="shared" si="95"/>
        <v>9.5490529349718856E-2</v>
      </c>
      <c r="AA515" s="487">
        <v>0.23651986694335939</v>
      </c>
      <c r="AB515" s="485">
        <v>0.18166366577148438</v>
      </c>
      <c r="AC515" s="485">
        <v>0.18166366577148438</v>
      </c>
      <c r="AD515" s="489">
        <f t="shared" si="96"/>
        <v>8.8379799842834478E-2</v>
      </c>
      <c r="AE515" s="489">
        <f t="shared" si="97"/>
        <v>6.1089228364610157E-2</v>
      </c>
    </row>
    <row r="516" spans="1:31" x14ac:dyDescent="0.2">
      <c r="A516" s="485">
        <v>7.4319315114280776E-2</v>
      </c>
      <c r="B516" s="485">
        <f t="shared" si="88"/>
        <v>6.9106180678161599E-2</v>
      </c>
      <c r="C516" s="486">
        <v>7.9814953506982353E-2</v>
      </c>
      <c r="D516" s="486">
        <v>5.8397407849340839E-2</v>
      </c>
      <c r="E516" s="487">
        <v>4.7340509872436522E-2</v>
      </c>
      <c r="F516" s="486">
        <v>0</v>
      </c>
      <c r="G516" s="487">
        <v>4.3253841396511415E-2</v>
      </c>
      <c r="H516" s="487">
        <v>4.9934363670349119E-2</v>
      </c>
      <c r="I516" s="487">
        <v>4.4047222518920896E-2</v>
      </c>
      <c r="J516" s="487">
        <v>4.4047222518920896E-2</v>
      </c>
      <c r="K516" s="487">
        <v>4.4047222518920896E-2</v>
      </c>
      <c r="L516" s="487">
        <v>4.4047222518920896E-2</v>
      </c>
      <c r="M516" s="481">
        <v>5.1572073468089612E-2</v>
      </c>
      <c r="N516" s="481">
        <v>5.1572073468089612E-2</v>
      </c>
      <c r="O516" s="486">
        <v>5.1572073468089612E-2</v>
      </c>
      <c r="P516" s="486">
        <v>7.1233595797942709E-2</v>
      </c>
      <c r="Q516" s="488">
        <f t="shared" si="89"/>
        <v>6.1402834633016157E-2</v>
      </c>
      <c r="R516" s="487">
        <f t="shared" si="90"/>
        <v>7.1233595797942709E-2</v>
      </c>
      <c r="S516" s="489">
        <v>8.0388812255859379E-2</v>
      </c>
      <c r="T516" s="487">
        <f t="shared" si="98"/>
        <v>7.9814953506982353E-2</v>
      </c>
      <c r="U516" s="487">
        <v>0</v>
      </c>
      <c r="V516" s="489">
        <f t="shared" si="91"/>
        <v>6.4110236218148445E-2</v>
      </c>
      <c r="W516" s="489">
        <f t="shared" si="92"/>
        <v>5.6986876638354167E-2</v>
      </c>
      <c r="X516" s="489">
        <f t="shared" si="93"/>
        <v>4.9863517058559896E-2</v>
      </c>
      <c r="Y516" s="489">
        <f t="shared" si="94"/>
        <v>7.4795275587839855E-2</v>
      </c>
      <c r="Z516" s="489">
        <f t="shared" si="95"/>
        <v>9.4978127730590278E-2</v>
      </c>
      <c r="AA516" s="487">
        <v>0.23530344752261514</v>
      </c>
      <c r="AB516" s="485">
        <v>0.18134291076660156</v>
      </c>
      <c r="AC516" s="485">
        <v>0.18134291076660156</v>
      </c>
      <c r="AD516" s="489">
        <f t="shared" si="96"/>
        <v>8.7925263404846202E-2</v>
      </c>
      <c r="AE516" s="489">
        <f t="shared" si="97"/>
        <v>6.0775047066285413E-2</v>
      </c>
    </row>
    <row r="517" spans="1:31" x14ac:dyDescent="0.2">
      <c r="A517" s="485">
        <v>7.3937092047817732E-2</v>
      </c>
      <c r="B517" s="485">
        <f t="shared" si="88"/>
        <v>6.8737677521667276E-2</v>
      </c>
      <c r="C517" s="486">
        <v>7.9389346679718267E-2</v>
      </c>
      <c r="D517" s="486">
        <v>5.8086008363616277E-2</v>
      </c>
      <c r="E517" s="487">
        <v>4.7097036705017088E-2</v>
      </c>
      <c r="F517" s="486">
        <v>0</v>
      </c>
      <c r="G517" s="487">
        <v>4.3031387571829928E-2</v>
      </c>
      <c r="H517" s="487">
        <v>4.9677551078796386E-2</v>
      </c>
      <c r="I517" s="487">
        <v>4.382068542480469E-2</v>
      </c>
      <c r="J517" s="487">
        <v>4.382068542480469E-2</v>
      </c>
      <c r="K517" s="487">
        <v>4.382068542480469E-2</v>
      </c>
      <c r="L517" s="487">
        <v>4.382068542480469E-2</v>
      </c>
      <c r="M517" s="481">
        <v>5.1295346139315835E-2</v>
      </c>
      <c r="N517" s="481">
        <v>5.1295346139315835E-2</v>
      </c>
      <c r="O517" s="486">
        <v>5.1295346139315835E-2</v>
      </c>
      <c r="P517" s="486">
        <v>7.0851367949448074E-2</v>
      </c>
      <c r="Q517" s="488">
        <f t="shared" si="89"/>
        <v>6.1073357044381951E-2</v>
      </c>
      <c r="R517" s="487">
        <f t="shared" si="90"/>
        <v>7.0851367949448074E-2</v>
      </c>
      <c r="S517" s="489">
        <v>7.9975372314453133E-2</v>
      </c>
      <c r="T517" s="487">
        <f t="shared" si="98"/>
        <v>7.9389346679718267E-2</v>
      </c>
      <c r="U517" s="487">
        <v>0</v>
      </c>
      <c r="V517" s="489">
        <f t="shared" si="91"/>
        <v>6.3766231154503264E-2</v>
      </c>
      <c r="W517" s="489">
        <f t="shared" si="92"/>
        <v>5.6681094359558461E-2</v>
      </c>
      <c r="X517" s="489">
        <f t="shared" si="93"/>
        <v>4.9595957564613651E-2</v>
      </c>
      <c r="Y517" s="489">
        <f t="shared" si="94"/>
        <v>7.4393936346920472E-2</v>
      </c>
      <c r="Z517" s="489">
        <f t="shared" si="95"/>
        <v>9.4468490599264099E-2</v>
      </c>
      <c r="AA517" s="487">
        <v>0.23409328099300986</v>
      </c>
      <c r="AB517" s="485">
        <v>0.18102334594726563</v>
      </c>
      <c r="AC517" s="485">
        <v>0.18102334594726563</v>
      </c>
      <c r="AD517" s="489">
        <f t="shared" si="96"/>
        <v>8.7473063468933118E-2</v>
      </c>
      <c r="AE517" s="489">
        <f t="shared" si="97"/>
        <v>6.0462480787559045E-2</v>
      </c>
    </row>
    <row r="518" spans="1:31" x14ac:dyDescent="0.2">
      <c r="A518" s="485">
        <v>7.35568347485622E-2</v>
      </c>
      <c r="B518" s="485">
        <f t="shared" si="88"/>
        <v>6.8365141441120797E-2</v>
      </c>
      <c r="C518" s="486">
        <v>7.8959081981876456E-2</v>
      </c>
      <c r="D518" s="486">
        <v>5.7771200900365131E-2</v>
      </c>
      <c r="E518" s="487">
        <v>4.685481422424316E-2</v>
      </c>
      <c r="F518" s="486">
        <v>0</v>
      </c>
      <c r="G518" s="487">
        <v>4.2810077823663202E-2</v>
      </c>
      <c r="H518" s="487">
        <v>4.9422059478759765E-2</v>
      </c>
      <c r="I518" s="487">
        <v>4.3595313911437984E-2</v>
      </c>
      <c r="J518" s="487">
        <v>4.3595313911437984E-2</v>
      </c>
      <c r="K518" s="487">
        <v>4.3595313911437984E-2</v>
      </c>
      <c r="L518" s="487">
        <v>4.3595313911437984E-2</v>
      </c>
      <c r="M518" s="481">
        <v>5.1015599737613077E-2</v>
      </c>
      <c r="N518" s="481">
        <v>5.1015599737613077E-2</v>
      </c>
      <c r="O518" s="486">
        <v>5.1015599737613077E-2</v>
      </c>
      <c r="P518" s="486">
        <v>7.0464970025828536E-2</v>
      </c>
      <c r="Q518" s="488">
        <f t="shared" si="89"/>
        <v>6.0740284881720806E-2</v>
      </c>
      <c r="R518" s="487">
        <f t="shared" si="90"/>
        <v>7.0464970025828536E-2</v>
      </c>
      <c r="S518" s="489">
        <v>7.9564056396484381E-2</v>
      </c>
      <c r="T518" s="487">
        <f t="shared" si="98"/>
        <v>7.8959081981876456E-2</v>
      </c>
      <c r="U518" s="487">
        <v>0</v>
      </c>
      <c r="V518" s="489">
        <f t="shared" si="91"/>
        <v>6.3418473023245686E-2</v>
      </c>
      <c r="W518" s="489">
        <f t="shared" si="92"/>
        <v>5.637197602066283E-2</v>
      </c>
      <c r="X518" s="489">
        <f t="shared" si="93"/>
        <v>4.9325479018079973E-2</v>
      </c>
      <c r="Y518" s="489">
        <f t="shared" si="94"/>
        <v>7.3988218527119967E-2</v>
      </c>
      <c r="Z518" s="489">
        <f t="shared" si="95"/>
        <v>9.395329336777139E-2</v>
      </c>
      <c r="AA518" s="487">
        <v>0.23288934004934211</v>
      </c>
      <c r="AB518" s="485">
        <v>0.18070497131347657</v>
      </c>
      <c r="AC518" s="485">
        <v>0.18070497131347657</v>
      </c>
      <c r="AD518" s="489">
        <f t="shared" si="96"/>
        <v>8.7023186683654788E-2</v>
      </c>
      <c r="AE518" s="489">
        <f t="shared" si="97"/>
        <v>6.0151520299747616E-2</v>
      </c>
    </row>
    <row r="519" spans="1:31" x14ac:dyDescent="0.2">
      <c r="A519" s="485">
        <v>7.317853310660441E-2</v>
      </c>
      <c r="B519" s="485">
        <f t="shared" si="88"/>
        <v>6.8000579193908686E-2</v>
      </c>
      <c r="C519" s="486">
        <v>7.8538026751706139E-2</v>
      </c>
      <c r="D519" s="486">
        <v>5.7463131636111234E-2</v>
      </c>
      <c r="E519" s="487">
        <v>4.6613838729858394E-2</v>
      </c>
      <c r="F519" s="486">
        <v>0</v>
      </c>
      <c r="G519" s="487">
        <v>4.2589906268043771E-2</v>
      </c>
      <c r="H519" s="487">
        <v>4.916788146972656E-2</v>
      </c>
      <c r="I519" s="487">
        <v>4.337110427856445E-2</v>
      </c>
      <c r="J519" s="487">
        <v>4.337110427856445E-2</v>
      </c>
      <c r="K519" s="487">
        <v>4.337110427856445E-2</v>
      </c>
      <c r="L519" s="487">
        <v>4.337110427856445E-2</v>
      </c>
      <c r="M519" s="481">
        <v>5.0741850329327431E-2</v>
      </c>
      <c r="N519" s="481">
        <v>5.0741850329327431E-2</v>
      </c>
      <c r="O519" s="486">
        <v>5.0741850329327431E-2</v>
      </c>
      <c r="P519" s="486">
        <v>7.0086855410913695E-2</v>
      </c>
      <c r="Q519" s="488">
        <f t="shared" si="89"/>
        <v>6.0414352870120563E-2</v>
      </c>
      <c r="R519" s="487">
        <f t="shared" si="90"/>
        <v>7.0086855410913695E-2</v>
      </c>
      <c r="S519" s="489">
        <v>7.91548583984375E-2</v>
      </c>
      <c r="T519" s="487">
        <f t="shared" si="98"/>
        <v>7.8538026751706139E-2</v>
      </c>
      <c r="U519" s="487">
        <v>0</v>
      </c>
      <c r="V519" s="489">
        <f t="shared" si="91"/>
        <v>6.3078169869822329E-2</v>
      </c>
      <c r="W519" s="489">
        <f t="shared" si="92"/>
        <v>5.6069484328730962E-2</v>
      </c>
      <c r="X519" s="489">
        <f t="shared" si="93"/>
        <v>4.9060798787639581E-2</v>
      </c>
      <c r="Y519" s="489">
        <f t="shared" si="94"/>
        <v>7.3591198181459386E-2</v>
      </c>
      <c r="Z519" s="489">
        <f t="shared" si="95"/>
        <v>9.3449140547884932E-2</v>
      </c>
      <c r="AA519" s="487">
        <v>0.23169159738641038</v>
      </c>
      <c r="AB519" s="485">
        <v>0.18038775634765625</v>
      </c>
      <c r="AC519" s="485">
        <v>0.18038775634765625</v>
      </c>
      <c r="AD519" s="489">
        <f t="shared" si="96"/>
        <v>8.6575626373291012E-2</v>
      </c>
      <c r="AE519" s="489">
        <f t="shared" si="97"/>
        <v>5.9842160988509419E-2</v>
      </c>
    </row>
    <row r="520" spans="1:31" x14ac:dyDescent="0.2">
      <c r="A520" s="485">
        <v>7.2802177064029694E-2</v>
      </c>
      <c r="B520" s="485">
        <f t="shared" si="88"/>
        <v>6.7637971568505401E-2</v>
      </c>
      <c r="C520" s="486">
        <v>7.8119229033776591E-2</v>
      </c>
      <c r="D520" s="486">
        <v>5.7156714103234203E-2</v>
      </c>
      <c r="E520" s="487">
        <v>4.6374102821350099E-2</v>
      </c>
      <c r="F520" s="486">
        <v>0</v>
      </c>
      <c r="G520" s="487">
        <v>4.237086705126529E-2</v>
      </c>
      <c r="H520" s="487">
        <v>4.8915010700030556E-2</v>
      </c>
      <c r="I520" s="487">
        <v>4.3148045425415033E-2</v>
      </c>
      <c r="J520" s="487">
        <v>4.3148045425415033E-2</v>
      </c>
      <c r="K520" s="487">
        <v>4.3148045425415033E-2</v>
      </c>
      <c r="L520" s="487">
        <v>4.3148045425415033E-2</v>
      </c>
      <c r="M520" s="481">
        <v>5.0469577842409456E-2</v>
      </c>
      <c r="N520" s="481">
        <v>5.0469577842409456E-2</v>
      </c>
      <c r="O520" s="486">
        <v>5.0469577842409456E-2</v>
      </c>
      <c r="P520" s="486">
        <v>6.9710780784167994E-2</v>
      </c>
      <c r="Q520" s="488">
        <f t="shared" si="89"/>
        <v>6.0090179313288722E-2</v>
      </c>
      <c r="R520" s="487">
        <f t="shared" si="90"/>
        <v>6.9710780784167994E-2</v>
      </c>
      <c r="S520" s="489">
        <v>7.8747766113281256E-2</v>
      </c>
      <c r="T520" s="487">
        <f t="shared" si="98"/>
        <v>7.8119229033776591E-2</v>
      </c>
      <c r="U520" s="487">
        <v>0</v>
      </c>
      <c r="V520" s="489">
        <f t="shared" si="91"/>
        <v>6.2739702705751202E-2</v>
      </c>
      <c r="W520" s="489">
        <f t="shared" si="92"/>
        <v>5.5768624627334396E-2</v>
      </c>
      <c r="X520" s="489">
        <f t="shared" si="93"/>
        <v>4.8797546548917596E-2</v>
      </c>
      <c r="Y520" s="489">
        <f t="shared" si="94"/>
        <v>7.3196319823376405E-2</v>
      </c>
      <c r="Z520" s="489">
        <f t="shared" si="95"/>
        <v>9.2947707712223993E-2</v>
      </c>
      <c r="AA520" s="487">
        <v>0.23049999839381169</v>
      </c>
      <c r="AB520" s="485">
        <v>0.18007171630859375</v>
      </c>
      <c r="AC520" s="485">
        <v>0.18007171630859375</v>
      </c>
      <c r="AD520" s="489">
        <f t="shared" si="96"/>
        <v>8.6130369186401379E-2</v>
      </c>
      <c r="AE520" s="489">
        <f t="shared" si="97"/>
        <v>5.953439362516106E-2</v>
      </c>
    </row>
    <row r="521" spans="1:31" x14ac:dyDescent="0.2">
      <c r="A521" s="485">
        <v>7.2427756614651104E-2</v>
      </c>
      <c r="B521" s="485">
        <f t="shared" si="88"/>
        <v>6.7277287009209638E-2</v>
      </c>
      <c r="C521" s="486">
        <v>7.7702652382478976E-2</v>
      </c>
      <c r="D521" s="486">
        <v>5.6851921635940293E-2</v>
      </c>
      <c r="E521" s="487">
        <v>4.6135599098205568E-2</v>
      </c>
      <c r="F521" s="486">
        <v>0</v>
      </c>
      <c r="G521" s="487">
        <v>4.2152954349726941E-2</v>
      </c>
      <c r="H521" s="487">
        <v>4.8663440446530391E-2</v>
      </c>
      <c r="I521" s="487">
        <v>4.2926133651733395E-2</v>
      </c>
      <c r="J521" s="487">
        <v>4.2926133651733395E-2</v>
      </c>
      <c r="K521" s="487">
        <v>4.2926133651733395E-2</v>
      </c>
      <c r="L521" s="487">
        <v>4.2926133651733395E-2</v>
      </c>
      <c r="M521" s="481">
        <v>5.0198758384403568E-2</v>
      </c>
      <c r="N521" s="481">
        <v>5.0198758384403568E-2</v>
      </c>
      <c r="O521" s="486">
        <v>5.0198758384403568E-2</v>
      </c>
      <c r="P521" s="486">
        <v>6.9336713144290213E-2</v>
      </c>
      <c r="Q521" s="488">
        <f t="shared" si="89"/>
        <v>5.9767735764346894E-2</v>
      </c>
      <c r="R521" s="487">
        <f t="shared" si="90"/>
        <v>6.9336713144290213E-2</v>
      </c>
      <c r="S521" s="489">
        <v>7.8342767333984376E-2</v>
      </c>
      <c r="T521" s="487">
        <f t="shared" si="98"/>
        <v>7.7702652382478976E-2</v>
      </c>
      <c r="U521" s="487">
        <v>0</v>
      </c>
      <c r="V521" s="489">
        <f t="shared" si="91"/>
        <v>6.2403041829861193E-2</v>
      </c>
      <c r="W521" s="489">
        <f t="shared" si="92"/>
        <v>5.5469370515432173E-2</v>
      </c>
      <c r="X521" s="489">
        <f t="shared" si="93"/>
        <v>4.8535699201003146E-2</v>
      </c>
      <c r="Y521" s="489">
        <f t="shared" si="94"/>
        <v>7.2803548801504733E-2</v>
      </c>
      <c r="Z521" s="489">
        <f t="shared" si="95"/>
        <v>9.2448950859053622E-2</v>
      </c>
      <c r="AA521" s="487">
        <v>0.22931454307154606</v>
      </c>
      <c r="AB521" s="485">
        <v>0.1797568359375</v>
      </c>
      <c r="AC521" s="485">
        <v>0.1797568359375</v>
      </c>
      <c r="AD521" s="489">
        <f t="shared" si="96"/>
        <v>8.5687401771545407E-2</v>
      </c>
      <c r="AE521" s="489">
        <f t="shared" si="97"/>
        <v>5.922820898101909E-2</v>
      </c>
    </row>
    <row r="522" spans="1:31" x14ac:dyDescent="0.2">
      <c r="A522" s="485">
        <v>7.2055261803743303E-2</v>
      </c>
      <c r="B522" s="485">
        <f t="shared" si="88"/>
        <v>6.6918536281272173E-2</v>
      </c>
      <c r="C522" s="486">
        <v>7.7288309231259594E-2</v>
      </c>
      <c r="D522" s="486">
        <v>5.6548763331284758E-2</v>
      </c>
      <c r="E522" s="487">
        <v>4.5898323860168455E-2</v>
      </c>
      <c r="F522" s="486">
        <v>0</v>
      </c>
      <c r="G522" s="487">
        <v>4.193616236977861E-2</v>
      </c>
      <c r="H522" s="487">
        <v>4.8413164020661877E-2</v>
      </c>
      <c r="I522" s="487">
        <v>4.2705365257263185E-2</v>
      </c>
      <c r="J522" s="487">
        <v>4.2705365257263185E-2</v>
      </c>
      <c r="K522" s="487">
        <v>4.2705365257263185E-2</v>
      </c>
      <c r="L522" s="487">
        <v>4.2705365257263185E-2</v>
      </c>
      <c r="M522" s="481">
        <v>4.9929400040220041E-2</v>
      </c>
      <c r="N522" s="481">
        <v>4.9929400040220041E-2</v>
      </c>
      <c r="O522" s="486">
        <v>4.9929400040220041E-2</v>
      </c>
      <c r="P522" s="486">
        <v>6.8964663658510991E-2</v>
      </c>
      <c r="Q522" s="488">
        <f t="shared" si="89"/>
        <v>5.944703184936552E-2</v>
      </c>
      <c r="R522" s="487">
        <f t="shared" si="90"/>
        <v>6.8964663658510991E-2</v>
      </c>
      <c r="S522" s="489">
        <v>7.7939849853515639E-2</v>
      </c>
      <c r="T522" s="487">
        <f t="shared" si="98"/>
        <v>7.7288309231259594E-2</v>
      </c>
      <c r="U522" s="487">
        <v>0</v>
      </c>
      <c r="V522" s="489">
        <f t="shared" si="91"/>
        <v>6.2068197292659895E-2</v>
      </c>
      <c r="W522" s="489">
        <f t="shared" si="92"/>
        <v>5.5171730926808799E-2</v>
      </c>
      <c r="X522" s="489">
        <f t="shared" si="93"/>
        <v>4.8275264560957688E-2</v>
      </c>
      <c r="Y522" s="489">
        <f t="shared" si="94"/>
        <v>7.241289684143655E-2</v>
      </c>
      <c r="Z522" s="489">
        <f t="shared" si="95"/>
        <v>9.195288487801466E-2</v>
      </c>
      <c r="AA522" s="487">
        <v>0.22813517680921053</v>
      </c>
      <c r="AB522" s="485">
        <v>0.17944309997558594</v>
      </c>
      <c r="AC522" s="485">
        <v>0.17944309997558594</v>
      </c>
      <c r="AD522" s="489">
        <f t="shared" si="96"/>
        <v>8.5246710777282728E-2</v>
      </c>
      <c r="AE522" s="489">
        <f t="shared" si="97"/>
        <v>5.8923597827400115E-2</v>
      </c>
    </row>
    <row r="523" spans="1:31" x14ac:dyDescent="0.2">
      <c r="A523" s="485">
        <v>7.1684682727778018E-2</v>
      </c>
      <c r="B523" s="485">
        <f t="shared" si="88"/>
        <v>6.6555859360535749E-2</v>
      </c>
      <c r="C523" s="486">
        <v>7.6869431479912806E-2</v>
      </c>
      <c r="D523" s="486">
        <v>5.6242287241158692E-2</v>
      </c>
      <c r="E523" s="487">
        <v>4.5662269706726079E-2</v>
      </c>
      <c r="F523" s="486">
        <v>0</v>
      </c>
      <c r="G523" s="487">
        <v>4.172048534756681E-2</v>
      </c>
      <c r="H523" s="487">
        <v>4.8164174768260154E-2</v>
      </c>
      <c r="I523" s="487">
        <v>4.2485732841491694E-2</v>
      </c>
      <c r="J523" s="487">
        <v>4.2485732841491694E-2</v>
      </c>
      <c r="K523" s="487">
        <v>4.2485732841491694E-2</v>
      </c>
      <c r="L523" s="487">
        <v>4.2485732841491694E-2</v>
      </c>
      <c r="M523" s="481">
        <v>4.9657103018137506E-2</v>
      </c>
      <c r="N523" s="481">
        <v>4.9657103018137506E-2</v>
      </c>
      <c r="O523" s="486">
        <v>4.9657103018137506E-2</v>
      </c>
      <c r="P523" s="486">
        <v>6.8588555142726507E-2</v>
      </c>
      <c r="Q523" s="488">
        <f t="shared" si="89"/>
        <v>5.912282908043201E-2</v>
      </c>
      <c r="R523" s="487">
        <f t="shared" si="90"/>
        <v>6.8588555142726507E-2</v>
      </c>
      <c r="S523" s="489">
        <v>7.7539001464843757E-2</v>
      </c>
      <c r="T523" s="487">
        <f t="shared" si="98"/>
        <v>7.6869431479912806E-2</v>
      </c>
      <c r="U523" s="487">
        <v>0</v>
      </c>
      <c r="V523" s="489">
        <f t="shared" si="91"/>
        <v>6.1729699628453857E-2</v>
      </c>
      <c r="W523" s="489">
        <f t="shared" si="92"/>
        <v>5.4870844114181208E-2</v>
      </c>
      <c r="X523" s="489">
        <f t="shared" si="93"/>
        <v>4.8011988599908552E-2</v>
      </c>
      <c r="Y523" s="489">
        <f t="shared" si="94"/>
        <v>7.2017982899862831E-2</v>
      </c>
      <c r="Z523" s="489">
        <f t="shared" si="95"/>
        <v>9.1451406856968676E-2</v>
      </c>
      <c r="AA523" s="487">
        <v>0.22696187230160361</v>
      </c>
      <c r="AB523" s="485">
        <v>0.17913052368164062</v>
      </c>
      <c r="AC523" s="485">
        <v>0.17913052368164062</v>
      </c>
      <c r="AD523" s="489">
        <f t="shared" si="96"/>
        <v>8.4808282852172859E-2</v>
      </c>
      <c r="AE523" s="489">
        <f t="shared" si="97"/>
        <v>5.8620550935620686E-2</v>
      </c>
    </row>
    <row r="524" spans="1:31" x14ac:dyDescent="0.2">
      <c r="A524" s="485">
        <v>7.1316009534160604E-2</v>
      </c>
      <c r="B524" s="485">
        <f t="shared" si="88"/>
        <v>6.6212541705377187E-2</v>
      </c>
      <c r="C524" s="486">
        <v>7.6472912928088596E-2</v>
      </c>
      <c r="D524" s="486">
        <v>5.5952170482665778E-2</v>
      </c>
      <c r="E524" s="487">
        <v>4.5427429237365723E-2</v>
      </c>
      <c r="F524" s="486">
        <v>0</v>
      </c>
      <c r="G524" s="487">
        <v>4.1505917548881471E-2</v>
      </c>
      <c r="H524" s="487">
        <v>4.7916466069382782E-2</v>
      </c>
      <c r="I524" s="487">
        <v>4.2267229003906247E-2</v>
      </c>
      <c r="J524" s="487">
        <v>4.2267229003906247E-2</v>
      </c>
      <c r="K524" s="487">
        <v>4.2267229003906247E-2</v>
      </c>
      <c r="L524" s="487">
        <v>4.2267229003906247E-2</v>
      </c>
      <c r="M524" s="481">
        <v>4.9399349408296038E-2</v>
      </c>
      <c r="N524" s="481">
        <v>4.9399349408296038E-2</v>
      </c>
      <c r="O524" s="486">
        <v>4.9399349408296038E-2</v>
      </c>
      <c r="P524" s="486">
        <v>6.8232534621847765E-2</v>
      </c>
      <c r="Q524" s="488">
        <f t="shared" si="89"/>
        <v>5.8815942015071898E-2</v>
      </c>
      <c r="R524" s="487">
        <f t="shared" si="90"/>
        <v>6.8232534621847765E-2</v>
      </c>
      <c r="S524" s="489">
        <v>7.7140216064453135E-2</v>
      </c>
      <c r="T524" s="487">
        <f t="shared" si="98"/>
        <v>7.6472912928088596E-2</v>
      </c>
      <c r="U524" s="487">
        <v>0</v>
      </c>
      <c r="V524" s="489">
        <f t="shared" si="91"/>
        <v>6.1409281159662987E-2</v>
      </c>
      <c r="W524" s="489">
        <f t="shared" si="92"/>
        <v>5.4586027697478216E-2</v>
      </c>
      <c r="X524" s="489">
        <f t="shared" si="93"/>
        <v>4.7762774235293431E-2</v>
      </c>
      <c r="Y524" s="489">
        <f t="shared" si="94"/>
        <v>7.1644161352940147E-2</v>
      </c>
      <c r="Z524" s="489">
        <f t="shared" si="95"/>
        <v>9.0976712829130349E-2</v>
      </c>
      <c r="AA524" s="487">
        <v>0.22579460224352385</v>
      </c>
      <c r="AB524" s="485">
        <v>0.17881907653808593</v>
      </c>
      <c r="AC524" s="485">
        <v>0.17881907653808593</v>
      </c>
      <c r="AD524" s="489">
        <f t="shared" si="96"/>
        <v>8.4372111320495616E-2</v>
      </c>
      <c r="AE524" s="489">
        <f t="shared" si="97"/>
        <v>5.8319063691339115E-2</v>
      </c>
    </row>
    <row r="525" spans="1:31" x14ac:dyDescent="0.2">
      <c r="A525" s="485">
        <v>7.0949232420968178E-2</v>
      </c>
      <c r="B525" s="485">
        <f t="shared" si="88"/>
        <v>6.5871024857470734E-2</v>
      </c>
      <c r="C525" s="486">
        <v>7.6078474238668758E-2</v>
      </c>
      <c r="D525" s="486">
        <v>5.5663575476272716E-2</v>
      </c>
      <c r="E525" s="487">
        <v>4.5193795051574705E-2</v>
      </c>
      <c r="F525" s="486">
        <v>0</v>
      </c>
      <c r="G525" s="487">
        <v>4.1292453269003486E-2</v>
      </c>
      <c r="H525" s="487">
        <v>4.7670031338133738E-2</v>
      </c>
      <c r="I525" s="487">
        <v>4.2049846343994141E-2</v>
      </c>
      <c r="J525" s="487">
        <v>4.2049846343994141E-2</v>
      </c>
      <c r="K525" s="487">
        <v>4.2049846343994141E-2</v>
      </c>
      <c r="L525" s="487">
        <v>4.2049846343994141E-2</v>
      </c>
      <c r="M525" s="481">
        <v>4.9142956269007707E-2</v>
      </c>
      <c r="N525" s="481">
        <v>4.9142956269007707E-2</v>
      </c>
      <c r="O525" s="486">
        <v>4.9142956269007707E-2</v>
      </c>
      <c r="P525" s="486">
        <v>6.7878393242197133E-2</v>
      </c>
      <c r="Q525" s="488">
        <f t="shared" si="89"/>
        <v>5.851067475560242E-2</v>
      </c>
      <c r="R525" s="487">
        <f t="shared" si="90"/>
        <v>6.7878393242197133E-2</v>
      </c>
      <c r="S525" s="489">
        <v>7.6743481445312511E-2</v>
      </c>
      <c r="T525" s="487">
        <f t="shared" si="98"/>
        <v>7.6078474238668758E-2</v>
      </c>
      <c r="U525" s="487">
        <v>0</v>
      </c>
      <c r="V525" s="489">
        <f t="shared" si="91"/>
        <v>6.1090553917977422E-2</v>
      </c>
      <c r="W525" s="489">
        <f t="shared" si="92"/>
        <v>5.4302714593757712E-2</v>
      </c>
      <c r="X525" s="489">
        <f t="shared" si="93"/>
        <v>4.7514875269537987E-2</v>
      </c>
      <c r="Y525" s="489">
        <f t="shared" si="94"/>
        <v>7.1272312904306981E-2</v>
      </c>
      <c r="Z525" s="489">
        <f t="shared" si="95"/>
        <v>9.0504524322929519E-2</v>
      </c>
      <c r="AA525" s="487">
        <v>0.22463333932976973</v>
      </c>
      <c r="AB525" s="485">
        <v>0.17850877380371094</v>
      </c>
      <c r="AC525" s="485">
        <v>0.17850877380371094</v>
      </c>
      <c r="AD525" s="489">
        <f t="shared" si="96"/>
        <v>8.3938182830810559E-2</v>
      </c>
      <c r="AE525" s="489">
        <f t="shared" si="97"/>
        <v>5.8019126865871976E-2</v>
      </c>
    </row>
    <row r="526" spans="1:31" x14ac:dyDescent="0.2">
      <c r="A526" s="485">
        <v>7.0584341636689016E-2</v>
      </c>
      <c r="B526" s="485">
        <f t="shared" si="88"/>
        <v>6.5519762674112483E-2</v>
      </c>
      <c r="C526" s="486">
        <v>7.5672780065464962E-2</v>
      </c>
      <c r="D526" s="486">
        <v>5.5366745282759998E-2</v>
      </c>
      <c r="E526" s="487">
        <v>4.4961363449096681E-2</v>
      </c>
      <c r="F526" s="486">
        <v>0</v>
      </c>
      <c r="G526" s="487">
        <v>4.1080086832553014E-2</v>
      </c>
      <c r="H526" s="487">
        <v>4.7424864022488286E-2</v>
      </c>
      <c r="I526" s="487">
        <v>4.1833584861755369E-2</v>
      </c>
      <c r="J526" s="487">
        <v>4.1833584861755369E-2</v>
      </c>
      <c r="K526" s="487">
        <v>4.1833584861755369E-2</v>
      </c>
      <c r="L526" s="487">
        <v>4.1833584861755369E-2</v>
      </c>
      <c r="M526" s="481">
        <v>4.8879255454565847E-2</v>
      </c>
      <c r="N526" s="481">
        <v>4.8879255454565847E-2</v>
      </c>
      <c r="O526" s="486">
        <v>4.8879255454565847E-2</v>
      </c>
      <c r="P526" s="486">
        <v>6.7514158183097542E-2</v>
      </c>
      <c r="Q526" s="488">
        <f t="shared" si="89"/>
        <v>5.8196706818831698E-2</v>
      </c>
      <c r="R526" s="487">
        <f t="shared" si="90"/>
        <v>6.7514158183097542E-2</v>
      </c>
      <c r="S526" s="489">
        <v>7.6348791503906249E-2</v>
      </c>
      <c r="T526" s="487">
        <f t="shared" si="98"/>
        <v>7.5672780065464962E-2</v>
      </c>
      <c r="U526" s="487">
        <v>0</v>
      </c>
      <c r="V526" s="489">
        <f t="shared" si="91"/>
        <v>6.0762742364787792E-2</v>
      </c>
      <c r="W526" s="489">
        <f t="shared" si="92"/>
        <v>5.4011326546478035E-2</v>
      </c>
      <c r="X526" s="489">
        <f t="shared" si="93"/>
        <v>4.7259910728168278E-2</v>
      </c>
      <c r="Y526" s="489">
        <f t="shared" si="94"/>
        <v>7.0889866092252424E-2</v>
      </c>
      <c r="Z526" s="489">
        <f t="shared" si="95"/>
        <v>9.001887757746338E-2</v>
      </c>
      <c r="AA526" s="487">
        <v>0.22347804260253906</v>
      </c>
      <c r="AB526" s="485">
        <v>0.17819960021972656</v>
      </c>
      <c r="AC526" s="485">
        <v>0.17819960021972656</v>
      </c>
      <c r="AD526" s="489">
        <f t="shared" si="96"/>
        <v>8.3506490707397463E-2</v>
      </c>
      <c r="AE526" s="489">
        <f t="shared" si="97"/>
        <v>5.7720735844877552E-2</v>
      </c>
    </row>
    <row r="527" spans="1:31" x14ac:dyDescent="0.2">
      <c r="A527" s="485">
        <v>7.0221327479963222E-2</v>
      </c>
      <c r="B527" s="485">
        <f t="shared" si="88"/>
        <v>6.5170383803492896E-2</v>
      </c>
      <c r="C527" s="486">
        <v>7.5269261045296645E-2</v>
      </c>
      <c r="D527" s="486">
        <v>5.5071506561689139E-2</v>
      </c>
      <c r="E527" s="487">
        <v>4.4730127029418948E-2</v>
      </c>
      <c r="F527" s="486">
        <v>0</v>
      </c>
      <c r="G527" s="487">
        <v>4.0868812593338598E-2</v>
      </c>
      <c r="H527" s="487">
        <v>4.7180957604118827E-2</v>
      </c>
      <c r="I527" s="487">
        <v>4.1618433456420897E-2</v>
      </c>
      <c r="J527" s="487">
        <v>4.1618433456420897E-2</v>
      </c>
      <c r="K527" s="487">
        <v>4.1618433456420897E-2</v>
      </c>
      <c r="L527" s="487">
        <v>4.1618433456420897E-2</v>
      </c>
      <c r="M527" s="481">
        <v>4.8616977347738066E-2</v>
      </c>
      <c r="N527" s="481">
        <v>4.8616977347738066E-2</v>
      </c>
      <c r="O527" s="486">
        <v>4.8616977347738066E-2</v>
      </c>
      <c r="P527" s="486">
        <v>6.7151888229767462E-2</v>
      </c>
      <c r="Q527" s="488">
        <f t="shared" si="89"/>
        <v>5.7884432788752764E-2</v>
      </c>
      <c r="R527" s="487">
        <f t="shared" si="90"/>
        <v>6.7151888229767462E-2</v>
      </c>
      <c r="S527" s="489">
        <v>7.5956127929687506E-2</v>
      </c>
      <c r="T527" s="487">
        <f t="shared" si="98"/>
        <v>7.5269261045296645E-2</v>
      </c>
      <c r="U527" s="487">
        <v>0</v>
      </c>
      <c r="V527" s="489">
        <f t="shared" si="91"/>
        <v>6.0436699406790716E-2</v>
      </c>
      <c r="W527" s="489">
        <f t="shared" si="92"/>
        <v>5.3721510583813969E-2</v>
      </c>
      <c r="X527" s="489">
        <f t="shared" si="93"/>
        <v>4.7006321760837223E-2</v>
      </c>
      <c r="Y527" s="489">
        <f t="shared" si="94"/>
        <v>7.0509482641255838E-2</v>
      </c>
      <c r="Z527" s="489">
        <f t="shared" si="95"/>
        <v>8.9535850973023287E-2</v>
      </c>
      <c r="AA527" s="487">
        <v>0.22232869840923108</v>
      </c>
      <c r="AB527" s="485">
        <v>0.17789154052734374</v>
      </c>
      <c r="AC527" s="485">
        <v>0.17789154052734374</v>
      </c>
      <c r="AD527" s="489">
        <f t="shared" si="96"/>
        <v>8.3077014923095716E-2</v>
      </c>
      <c r="AE527" s="489">
        <f t="shared" si="97"/>
        <v>5.7423876785330737E-2</v>
      </c>
    </row>
    <row r="528" spans="1:31" x14ac:dyDescent="0.2">
      <c r="A528" s="485">
        <v>6.9860180299324851E-2</v>
      </c>
      <c r="B528" s="485">
        <f t="shared" si="88"/>
        <v>6.4822857841134729E-2</v>
      </c>
      <c r="C528" s="486">
        <v>7.4867882062174068E-2</v>
      </c>
      <c r="D528" s="486">
        <v>5.4777833620095383E-2</v>
      </c>
      <c r="E528" s="487">
        <v>4.4500078392028811E-2</v>
      </c>
      <c r="F528" s="486">
        <v>0</v>
      </c>
      <c r="G528" s="487">
        <v>4.065862493420707E-2</v>
      </c>
      <c r="H528" s="487">
        <v>4.6938305598221555E-2</v>
      </c>
      <c r="I528" s="487">
        <v>4.1404388427734376E-2</v>
      </c>
      <c r="J528" s="487">
        <v>4.1404388427734376E-2</v>
      </c>
      <c r="K528" s="487">
        <v>4.1404388427734376E-2</v>
      </c>
      <c r="L528" s="487">
        <v>4.1404388427734376E-2</v>
      </c>
      <c r="M528" s="481">
        <v>4.8356098933095684E-2</v>
      </c>
      <c r="N528" s="481">
        <v>4.8356098933095684E-2</v>
      </c>
      <c r="O528" s="486">
        <v>4.8356098933095684E-2</v>
      </c>
      <c r="P528" s="486">
        <v>6.6791551592293649E-2</v>
      </c>
      <c r="Q528" s="488">
        <f t="shared" si="89"/>
        <v>5.7573825262694667E-2</v>
      </c>
      <c r="R528" s="487">
        <f t="shared" si="90"/>
        <v>6.6791551592293649E-2</v>
      </c>
      <c r="S528" s="489">
        <v>0</v>
      </c>
      <c r="T528" s="487">
        <f t="shared" si="98"/>
        <v>7.4867882062174068E-2</v>
      </c>
      <c r="U528" s="487">
        <v>0</v>
      </c>
      <c r="V528" s="489">
        <f t="shared" si="91"/>
        <v>6.0112396433064284E-2</v>
      </c>
      <c r="W528" s="489">
        <f t="shared" si="92"/>
        <v>5.3433241273834919E-2</v>
      </c>
      <c r="X528" s="489">
        <f t="shared" si="93"/>
        <v>4.6754086114605554E-2</v>
      </c>
      <c r="Y528" s="489">
        <f t="shared" si="94"/>
        <v>7.0131129171908335E-2</v>
      </c>
      <c r="Z528" s="489">
        <f t="shared" si="95"/>
        <v>8.9055402123058194E-2</v>
      </c>
      <c r="AA528" s="487">
        <v>0.22118526579204359</v>
      </c>
      <c r="AB528" s="485">
        <v>0.17758460998535155</v>
      </c>
      <c r="AC528" s="485">
        <v>0.17758460998535155</v>
      </c>
      <c r="AD528" s="489">
        <f t="shared" si="96"/>
        <v>0</v>
      </c>
      <c r="AE528" s="489">
        <f t="shared" si="97"/>
        <v>0</v>
      </c>
    </row>
    <row r="529" spans="1:31" x14ac:dyDescent="0.2">
      <c r="A529" s="485">
        <v>6.9500890492945333E-2</v>
      </c>
      <c r="B529" s="485">
        <f t="shared" si="88"/>
        <v>6.4477195159547848E-2</v>
      </c>
      <c r="C529" s="486">
        <v>7.4468655095943054E-2</v>
      </c>
      <c r="D529" s="486">
        <v>5.4485735223152643E-2</v>
      </c>
      <c r="E529" s="487">
        <v>4.4271213836669918E-2</v>
      </c>
      <c r="F529" s="486">
        <v>0</v>
      </c>
      <c r="G529" s="487">
        <v>4.0449518266894191E-2</v>
      </c>
      <c r="H529" s="487">
        <v>4.6696901553344071E-2</v>
      </c>
      <c r="I529" s="487">
        <v>4.1191446075439453E-2</v>
      </c>
      <c r="J529" s="487">
        <v>4.1191446075439453E-2</v>
      </c>
      <c r="K529" s="487">
        <v>4.1191446075439453E-2</v>
      </c>
      <c r="L529" s="487">
        <v>4.1191446075439453E-2</v>
      </c>
      <c r="M529" s="481">
        <v>4.8096627998773907E-2</v>
      </c>
      <c r="N529" s="481">
        <v>4.8096627998773907E-2</v>
      </c>
      <c r="O529" s="486">
        <v>4.8096627998773907E-2</v>
      </c>
      <c r="P529" s="486">
        <v>6.6433159027987937E-2</v>
      </c>
      <c r="Q529" s="488">
        <f t="shared" si="89"/>
        <v>5.7264893513380918E-2</v>
      </c>
      <c r="R529" s="487">
        <f t="shared" si="90"/>
        <v>6.6433159027987937E-2</v>
      </c>
      <c r="S529" s="489">
        <v>0</v>
      </c>
      <c r="T529" s="487">
        <f t="shared" si="98"/>
        <v>7.4468655095943054E-2</v>
      </c>
      <c r="U529" s="487">
        <v>0</v>
      </c>
      <c r="V529" s="489">
        <f t="shared" si="91"/>
        <v>5.9789843125189146E-2</v>
      </c>
      <c r="W529" s="489">
        <f t="shared" si="92"/>
        <v>5.3146527222390355E-2</v>
      </c>
      <c r="X529" s="489">
        <f t="shared" si="93"/>
        <v>4.650321131959155E-2</v>
      </c>
      <c r="Y529" s="489">
        <f t="shared" si="94"/>
        <v>6.9754816979387332E-2</v>
      </c>
      <c r="Z529" s="489">
        <f t="shared" si="95"/>
        <v>8.8577545370650587E-2</v>
      </c>
      <c r="AA529" s="487">
        <v>0.22004770379317434</v>
      </c>
      <c r="AB529" s="485">
        <v>0.17727877807617187</v>
      </c>
      <c r="AC529" s="485">
        <v>0.17727877807617187</v>
      </c>
      <c r="AD529" s="489">
        <f t="shared" si="96"/>
        <v>0</v>
      </c>
      <c r="AE529" s="489">
        <f t="shared" si="97"/>
        <v>0</v>
      </c>
    </row>
    <row r="530" spans="1:31" x14ac:dyDescent="0.2">
      <c r="A530" s="485">
        <v>6.9143448508378128E-2</v>
      </c>
      <c r="B530" s="485">
        <f t="shared" si="88"/>
        <v>6.4127749521647195E-2</v>
      </c>
      <c r="C530" s="486">
        <v>7.4065058962159425E-2</v>
      </c>
      <c r="D530" s="486">
        <v>5.4190440081134966E-2</v>
      </c>
      <c r="E530" s="487">
        <v>4.4043525962829587E-2</v>
      </c>
      <c r="F530" s="486">
        <v>0</v>
      </c>
      <c r="G530" s="487">
        <v>4.0241487031876071E-2</v>
      </c>
      <c r="H530" s="487">
        <v>4.6456739051213822E-2</v>
      </c>
      <c r="I530" s="487">
        <v>4.0979598999023432E-2</v>
      </c>
      <c r="J530" s="487">
        <v>4.0979598999023432E-2</v>
      </c>
      <c r="K530" s="487">
        <v>4.0979598999023432E-2</v>
      </c>
      <c r="L530" s="487">
        <v>4.0979598999023432E-2</v>
      </c>
      <c r="M530" s="481">
        <v>4.7834326257400521E-2</v>
      </c>
      <c r="N530" s="481">
        <v>4.7834326257400521E-2</v>
      </c>
      <c r="O530" s="486">
        <v>4.7834326257400521E-2</v>
      </c>
      <c r="P530" s="486">
        <v>6.6070856429593289E-2</v>
      </c>
      <c r="Q530" s="488">
        <f t="shared" si="89"/>
        <v>5.6952591343496908E-2</v>
      </c>
      <c r="R530" s="487">
        <f t="shared" si="90"/>
        <v>6.6070856429593289E-2</v>
      </c>
      <c r="S530" s="489">
        <v>0</v>
      </c>
      <c r="T530" s="487">
        <f t="shared" si="98"/>
        <v>7.4065058962159425E-2</v>
      </c>
      <c r="U530" s="487">
        <v>0</v>
      </c>
      <c r="V530" s="489">
        <f t="shared" si="91"/>
        <v>5.9463770786633958E-2</v>
      </c>
      <c r="W530" s="489">
        <f t="shared" si="92"/>
        <v>5.2856685143674635E-2</v>
      </c>
      <c r="X530" s="489">
        <f t="shared" si="93"/>
        <v>4.6249599500715298E-2</v>
      </c>
      <c r="Y530" s="489">
        <f t="shared" si="94"/>
        <v>6.9374399251072943E-2</v>
      </c>
      <c r="Z530" s="489">
        <f t="shared" si="95"/>
        <v>8.8094475239457723E-2</v>
      </c>
      <c r="AA530" s="487">
        <v>0.21891599876002263</v>
      </c>
      <c r="AB530" s="485">
        <v>0.17697406005859376</v>
      </c>
      <c r="AC530" s="485">
        <v>0.17697406005859376</v>
      </c>
      <c r="AD530" s="489">
        <f t="shared" si="96"/>
        <v>0</v>
      </c>
      <c r="AE530" s="489">
        <f t="shared" si="97"/>
        <v>0</v>
      </c>
    </row>
    <row r="531" spans="1:31" x14ac:dyDescent="0.2">
      <c r="A531" s="485">
        <v>6.8787844842304741E-2</v>
      </c>
      <c r="B531" s="485">
        <f t="shared" si="88"/>
        <v>6.3785783484841707E-2</v>
      </c>
      <c r="C531" s="486">
        <v>7.3670101477014777E-2</v>
      </c>
      <c r="D531" s="486">
        <v>5.3901465492668624E-2</v>
      </c>
      <c r="E531" s="487">
        <v>4.381701107025146E-2</v>
      </c>
      <c r="F531" s="486">
        <v>0</v>
      </c>
      <c r="G531" s="487">
        <v>4.0034525698221364E-2</v>
      </c>
      <c r="H531" s="487">
        <v>4.6217811706567496E-2</v>
      </c>
      <c r="I531" s="487">
        <v>4.0768839797973633E-2</v>
      </c>
      <c r="J531" s="487">
        <v>4.0768839797973633E-2</v>
      </c>
      <c r="K531" s="487">
        <v>4.0768839797973633E-2</v>
      </c>
      <c r="L531" s="487">
        <v>4.0768839797973633E-2</v>
      </c>
      <c r="M531" s="481">
        <v>4.7577647543907899E-2</v>
      </c>
      <c r="N531" s="481">
        <v>4.7577647543907899E-2</v>
      </c>
      <c r="O531" s="486">
        <v>4.7577647543907899E-2</v>
      </c>
      <c r="P531" s="486">
        <v>6.5716320602404121E-2</v>
      </c>
      <c r="Q531" s="488">
        <f t="shared" si="89"/>
        <v>5.6646984073156006E-2</v>
      </c>
      <c r="R531" s="487">
        <f t="shared" si="90"/>
        <v>6.5716320602404121E-2</v>
      </c>
      <c r="S531" s="489">
        <v>0</v>
      </c>
      <c r="T531" s="487">
        <f t="shared" si="98"/>
        <v>7.3670101477014777E-2</v>
      </c>
      <c r="U531" s="487">
        <v>0</v>
      </c>
      <c r="V531" s="489">
        <f t="shared" si="91"/>
        <v>5.9144688542163711E-2</v>
      </c>
      <c r="W531" s="489">
        <f t="shared" si="92"/>
        <v>5.25730564819233E-2</v>
      </c>
      <c r="X531" s="489">
        <f t="shared" si="93"/>
        <v>4.6001424421682882E-2</v>
      </c>
      <c r="Y531" s="489">
        <f t="shared" si="94"/>
        <v>6.900213663252433E-2</v>
      </c>
      <c r="Z531" s="489">
        <f t="shared" si="95"/>
        <v>8.7621760803205495E-2</v>
      </c>
      <c r="AA531" s="487">
        <v>0.21779010973478619</v>
      </c>
      <c r="AB531" s="485">
        <v>0.17667042541503905</v>
      </c>
      <c r="AC531" s="485">
        <v>0.17667042541503905</v>
      </c>
      <c r="AD531" s="489">
        <f t="shared" si="96"/>
        <v>0</v>
      </c>
      <c r="AE531" s="489">
        <f t="shared" si="97"/>
        <v>0</v>
      </c>
    </row>
    <row r="532" spans="1:31" x14ac:dyDescent="0.2">
      <c r="A532" s="485">
        <v>6.8434070040282166E-2</v>
      </c>
      <c r="B532" s="485">
        <f t="shared" si="88"/>
        <v>6.3445650918941471E-2</v>
      </c>
      <c r="C532" s="486">
        <v>7.3277261579524744E-2</v>
      </c>
      <c r="D532" s="486">
        <v>5.3614040258358205E-2</v>
      </c>
      <c r="E532" s="487">
        <v>4.3591658058166505E-2</v>
      </c>
      <c r="F532" s="486">
        <v>0</v>
      </c>
      <c r="G532" s="487">
        <v>3.9828628763444222E-2</v>
      </c>
      <c r="H532" s="487">
        <v>4.5980113166981217E-2</v>
      </c>
      <c r="I532" s="487">
        <v>4.0559164772033689E-2</v>
      </c>
      <c r="J532" s="487">
        <v>4.0559164772033689E-2</v>
      </c>
      <c r="K532" s="487">
        <v>4.0559164772033689E-2</v>
      </c>
      <c r="L532" s="487">
        <v>4.0559164772033689E-2</v>
      </c>
      <c r="M532" s="481">
        <v>4.7322353652683759E-2</v>
      </c>
      <c r="N532" s="481">
        <v>4.7322353652683759E-2</v>
      </c>
      <c r="O532" s="486">
        <v>4.7322353652683759E-2</v>
      </c>
      <c r="P532" s="486">
        <v>6.5363697552093827E-2</v>
      </c>
      <c r="Q532" s="488">
        <f t="shared" si="89"/>
        <v>5.6343025602388797E-2</v>
      </c>
      <c r="R532" s="487">
        <f t="shared" si="90"/>
        <v>6.5363697552093827E-2</v>
      </c>
      <c r="S532" s="489">
        <v>0</v>
      </c>
      <c r="T532" s="487">
        <f t="shared" si="98"/>
        <v>7.3277261579524744E-2</v>
      </c>
      <c r="U532" s="487">
        <v>0</v>
      </c>
      <c r="V532" s="489">
        <f t="shared" si="91"/>
        <v>5.8827327796884446E-2</v>
      </c>
      <c r="W532" s="489">
        <f t="shared" si="92"/>
        <v>5.2290958041675065E-2</v>
      </c>
      <c r="X532" s="489">
        <f t="shared" si="93"/>
        <v>4.5754588286465676E-2</v>
      </c>
      <c r="Y532" s="489">
        <f t="shared" si="94"/>
        <v>6.8631882429698518E-2</v>
      </c>
      <c r="Z532" s="489">
        <f t="shared" si="95"/>
        <v>8.7151596736125103E-2</v>
      </c>
      <c r="AA532" s="487">
        <v>0.21667000941226358</v>
      </c>
      <c r="AB532" s="485">
        <v>0.17636788940429687</v>
      </c>
      <c r="AC532" s="485">
        <v>0.17636788940429687</v>
      </c>
      <c r="AD532" s="489">
        <f t="shared" si="96"/>
        <v>0</v>
      </c>
      <c r="AE532" s="489">
        <f t="shared" si="97"/>
        <v>0</v>
      </c>
    </row>
    <row r="533" spans="1:31" x14ac:dyDescent="0.2">
      <c r="A533" s="485">
        <v>6.8082114696491378E-2</v>
      </c>
      <c r="B533" s="485">
        <f t="shared" si="88"/>
        <v>6.3107322224123158E-2</v>
      </c>
      <c r="C533" s="486">
        <v>7.2886505083043451E-2</v>
      </c>
      <c r="D533" s="486">
        <v>5.3328139365202865E-2</v>
      </c>
      <c r="E533" s="487">
        <v>4.3367466926574706E-2</v>
      </c>
      <c r="F533" s="486">
        <v>0</v>
      </c>
      <c r="G533" s="487">
        <v>3.9623790753357986E-2</v>
      </c>
      <c r="H533" s="487">
        <v>4.5743637112701685E-2</v>
      </c>
      <c r="I533" s="487">
        <v>4.0350570220947263E-2</v>
      </c>
      <c r="J533" s="487">
        <v>4.0350570220947263E-2</v>
      </c>
      <c r="K533" s="487">
        <v>4.0350570220947263E-2</v>
      </c>
      <c r="L533" s="487">
        <v>4.0350570220947263E-2</v>
      </c>
      <c r="M533" s="481">
        <v>4.7068422181178293E-2</v>
      </c>
      <c r="N533" s="481">
        <v>4.7068422181178293E-2</v>
      </c>
      <c r="O533" s="486">
        <v>4.7068422181178293E-2</v>
      </c>
      <c r="P533" s="486">
        <v>6.5012956335284117E-2</v>
      </c>
      <c r="Q533" s="488">
        <f t="shared" si="89"/>
        <v>5.6040689258231205E-2</v>
      </c>
      <c r="R533" s="487">
        <f t="shared" si="90"/>
        <v>6.5012956335284117E-2</v>
      </c>
      <c r="S533" s="489">
        <v>0</v>
      </c>
      <c r="T533" s="487">
        <f t="shared" si="98"/>
        <v>7.2886505083043451E-2</v>
      </c>
      <c r="U533" s="487">
        <v>0</v>
      </c>
      <c r="V533" s="489">
        <f t="shared" si="91"/>
        <v>5.8511660701755709E-2</v>
      </c>
      <c r="W533" s="489">
        <f t="shared" si="92"/>
        <v>5.2010365068227295E-2</v>
      </c>
      <c r="X533" s="489">
        <f t="shared" si="93"/>
        <v>4.550906943469888E-2</v>
      </c>
      <c r="Y533" s="489">
        <f t="shared" si="94"/>
        <v>6.8263604152048324E-2</v>
      </c>
      <c r="Z533" s="489">
        <f t="shared" si="95"/>
        <v>8.6683941780378818E-2</v>
      </c>
      <c r="AA533" s="487">
        <v>0.2155556704872533</v>
      </c>
      <c r="AB533" s="485">
        <v>0.1760664520263672</v>
      </c>
      <c r="AC533" s="485">
        <v>0.1760664520263672</v>
      </c>
      <c r="AD533" s="489">
        <f t="shared" si="96"/>
        <v>0</v>
      </c>
      <c r="AE533" s="489">
        <f t="shared" si="97"/>
        <v>0</v>
      </c>
    </row>
    <row r="534" spans="1:31" x14ac:dyDescent="0.2">
      <c r="A534" s="485">
        <v>6.773196945348739E-2</v>
      </c>
      <c r="B534" s="485">
        <f t="shared" si="88"/>
        <v>6.2770807498388315E-2</v>
      </c>
      <c r="C534" s="486">
        <v>7.2497843650370319E-2</v>
      </c>
      <c r="D534" s="486">
        <v>5.3043771346406296E-2</v>
      </c>
      <c r="E534" s="487">
        <v>4.3144426574707032E-2</v>
      </c>
      <c r="F534" s="486">
        <v>0</v>
      </c>
      <c r="G534" s="487">
        <v>3.9420006221929663E-2</v>
      </c>
      <c r="H534" s="487">
        <v>4.5508377256478147E-2</v>
      </c>
      <c r="I534" s="487">
        <v>4.0143045043945308E-2</v>
      </c>
      <c r="J534" s="487">
        <v>4.0143045043945308E-2</v>
      </c>
      <c r="K534" s="487">
        <v>4.0143045043945308E-2</v>
      </c>
      <c r="L534" s="487">
        <v>4.0143045043945308E-2</v>
      </c>
      <c r="M534" s="481">
        <v>4.6815860710136152E-2</v>
      </c>
      <c r="N534" s="481">
        <v>4.6815860710136152E-2</v>
      </c>
      <c r="O534" s="486">
        <v>4.6815860710136152E-2</v>
      </c>
      <c r="P534" s="486">
        <v>6.4664107422829936E-2</v>
      </c>
      <c r="Q534" s="488">
        <f t="shared" si="89"/>
        <v>5.5739984066483048E-2</v>
      </c>
      <c r="R534" s="487">
        <f t="shared" si="90"/>
        <v>6.4664107422829936E-2</v>
      </c>
      <c r="S534" s="489">
        <v>0</v>
      </c>
      <c r="T534" s="487">
        <f t="shared" si="98"/>
        <v>7.2497843650370319E-2</v>
      </c>
      <c r="U534" s="487">
        <v>0</v>
      </c>
      <c r="V534" s="489">
        <f t="shared" si="91"/>
        <v>5.8197696680546945E-2</v>
      </c>
      <c r="W534" s="489">
        <f t="shared" si="92"/>
        <v>5.1731285938263954E-2</v>
      </c>
      <c r="X534" s="489">
        <f t="shared" si="93"/>
        <v>4.526487519598095E-2</v>
      </c>
      <c r="Y534" s="489">
        <f t="shared" si="94"/>
        <v>6.7897312793971432E-2</v>
      </c>
      <c r="Z534" s="489">
        <f t="shared" si="95"/>
        <v>8.6218809897106577E-2</v>
      </c>
      <c r="AA534" s="487">
        <v>0.21444706565455388</v>
      </c>
      <c r="AB534" s="485">
        <v>0.17576608276367187</v>
      </c>
      <c r="AC534" s="485">
        <v>0.17576608276367187</v>
      </c>
      <c r="AD534" s="489">
        <f t="shared" si="96"/>
        <v>0</v>
      </c>
      <c r="AE534" s="489">
        <f t="shared" si="97"/>
        <v>0</v>
      </c>
    </row>
    <row r="535" spans="1:31" x14ac:dyDescent="0.2">
      <c r="A535" s="485">
        <v>6.7383625001950359E-2</v>
      </c>
      <c r="B535" s="485">
        <f t="shared" si="88"/>
        <v>6.2430609932201758E-2</v>
      </c>
      <c r="C535" s="486">
        <v>7.2104928680075203E-2</v>
      </c>
      <c r="D535" s="486">
        <v>5.2756291184328306E-2</v>
      </c>
      <c r="E535" s="487">
        <v>4.2922533302307123E-2</v>
      </c>
      <c r="F535" s="486">
        <v>0</v>
      </c>
      <c r="G535" s="487">
        <v>3.9217269751135105E-2</v>
      </c>
      <c r="H535" s="487">
        <v>4.527432734339519E-2</v>
      </c>
      <c r="I535" s="487">
        <v>3.9936589241027831E-2</v>
      </c>
      <c r="J535" s="487">
        <v>3.9936589241027831E-2</v>
      </c>
      <c r="K535" s="487">
        <v>3.9936589241027831E-2</v>
      </c>
      <c r="L535" s="487">
        <v>3.9936589241027831E-2</v>
      </c>
      <c r="M535" s="481">
        <v>4.6560543813731786E-2</v>
      </c>
      <c r="N535" s="481">
        <v>4.6560543813731786E-2</v>
      </c>
      <c r="O535" s="486">
        <v>4.6560543813731786E-2</v>
      </c>
      <c r="P535" s="486">
        <v>6.431145259676195E-2</v>
      </c>
      <c r="Q535" s="488">
        <f t="shared" si="89"/>
        <v>5.5435998205246868E-2</v>
      </c>
      <c r="R535" s="487">
        <f t="shared" si="90"/>
        <v>6.431145259676195E-2</v>
      </c>
      <c r="S535" s="489">
        <v>0</v>
      </c>
      <c r="T535" s="487">
        <f t="shared" si="98"/>
        <v>7.2104928680075203E-2</v>
      </c>
      <c r="U535" s="487">
        <v>0</v>
      </c>
      <c r="V535" s="489">
        <f t="shared" si="91"/>
        <v>5.7880307337085754E-2</v>
      </c>
      <c r="W535" s="489">
        <f t="shared" si="92"/>
        <v>5.1449162077409565E-2</v>
      </c>
      <c r="X535" s="489">
        <f t="shared" si="93"/>
        <v>4.5018016817733361E-2</v>
      </c>
      <c r="Y535" s="489">
        <f t="shared" si="94"/>
        <v>6.7527025226600049E-2</v>
      </c>
      <c r="Z535" s="489">
        <f t="shared" si="95"/>
        <v>8.5748603462349277E-2</v>
      </c>
      <c r="AA535" s="487">
        <v>0.21334416760896383</v>
      </c>
      <c r="AB535" s="485">
        <v>0.17546678161621093</v>
      </c>
      <c r="AC535" s="485">
        <v>0.17546678161621093</v>
      </c>
      <c r="AD535" s="489">
        <f t="shared" si="96"/>
        <v>0</v>
      </c>
      <c r="AE535" s="489">
        <f t="shared" si="97"/>
        <v>0</v>
      </c>
    </row>
    <row r="536" spans="1:31" x14ac:dyDescent="0.2">
      <c r="A536" s="485">
        <v>6.7037072080438145E-2</v>
      </c>
      <c r="B536" s="485">
        <f t="shared" si="88"/>
        <v>6.210857171020337E-2</v>
      </c>
      <c r="C536" s="486">
        <v>7.17329870467215E-2</v>
      </c>
      <c r="D536" s="486">
        <v>5.2484156373685246E-2</v>
      </c>
      <c r="E536" s="487">
        <v>4.2701783409118649E-2</v>
      </c>
      <c r="F536" s="486">
        <v>0</v>
      </c>
      <c r="G536" s="487">
        <v>3.9015575950815007E-2</v>
      </c>
      <c r="H536" s="487">
        <v>4.5041481150706518E-2</v>
      </c>
      <c r="I536" s="487">
        <v>3.9731195411682123E-2</v>
      </c>
      <c r="J536" s="487">
        <v>3.9731195411682123E-2</v>
      </c>
      <c r="K536" s="487">
        <v>3.9731195411682123E-2</v>
      </c>
      <c r="L536" s="487">
        <v>3.9731195411682123E-2</v>
      </c>
      <c r="M536" s="481">
        <v>4.6318863419291811E-2</v>
      </c>
      <c r="N536" s="481">
        <v>4.6318863419291811E-2</v>
      </c>
      <c r="O536" s="486">
        <v>4.6318863419291811E-2</v>
      </c>
      <c r="P536" s="486">
        <v>6.3977633101595127E-2</v>
      </c>
      <c r="Q536" s="488">
        <f t="shared" si="89"/>
        <v>5.5148248260443469E-2</v>
      </c>
      <c r="R536" s="487">
        <f t="shared" si="90"/>
        <v>6.3977633101595127E-2</v>
      </c>
      <c r="S536" s="489">
        <v>0</v>
      </c>
      <c r="T536" s="487">
        <f t="shared" si="98"/>
        <v>7.17329870467215E-2</v>
      </c>
      <c r="U536" s="487">
        <v>0</v>
      </c>
      <c r="V536" s="489">
        <f t="shared" si="91"/>
        <v>5.7579869791435617E-2</v>
      </c>
      <c r="W536" s="489">
        <f t="shared" si="92"/>
        <v>5.1182106481276107E-2</v>
      </c>
      <c r="X536" s="489">
        <f t="shared" si="93"/>
        <v>4.4784343171116583E-2</v>
      </c>
      <c r="Y536" s="489">
        <f t="shared" si="94"/>
        <v>6.7176514756674882E-2</v>
      </c>
      <c r="Z536" s="489">
        <f t="shared" si="95"/>
        <v>8.5303510802126836E-2</v>
      </c>
      <c r="AA536" s="487">
        <v>0.21224693539268091</v>
      </c>
      <c r="AB536" s="485">
        <v>0.17516854858398437</v>
      </c>
      <c r="AC536" s="485">
        <v>0.17516854858398437</v>
      </c>
      <c r="AD536" s="489">
        <f t="shared" si="96"/>
        <v>0</v>
      </c>
      <c r="AE536" s="489">
        <f t="shared" si="97"/>
        <v>0</v>
      </c>
    </row>
    <row r="537" spans="1:31" x14ac:dyDescent="0.2">
      <c r="A537" s="485">
        <v>6.6692301475140089E-2</v>
      </c>
      <c r="B537" s="485">
        <f t="shared" si="88"/>
        <v>6.1788222678250751E-2</v>
      </c>
      <c r="C537" s="486">
        <v>7.1362996362235809E-2</v>
      </c>
      <c r="D537" s="486">
        <v>5.2213448994265693E-2</v>
      </c>
      <c r="E537" s="487">
        <v>4.2482165794372556E-2</v>
      </c>
      <c r="F537" s="486">
        <v>0</v>
      </c>
      <c r="G537" s="487">
        <v>3.8814919458531535E-2</v>
      </c>
      <c r="H537" s="487">
        <v>4.4809832487669433E-2</v>
      </c>
      <c r="I537" s="487">
        <v>3.9526856155395508E-2</v>
      </c>
      <c r="J537" s="487">
        <v>3.9526856155395508E-2</v>
      </c>
      <c r="K537" s="487">
        <v>3.9526856155395508E-2</v>
      </c>
      <c r="L537" s="487">
        <v>3.9526856155395508E-2</v>
      </c>
      <c r="M537" s="481">
        <v>4.6078458658043137E-2</v>
      </c>
      <c r="N537" s="481">
        <v>4.6078458658043137E-2</v>
      </c>
      <c r="O537" s="486">
        <v>4.6078458658043137E-2</v>
      </c>
      <c r="P537" s="486">
        <v>6.3645575566594462E-2</v>
      </c>
      <c r="Q537" s="488">
        <f t="shared" si="89"/>
        <v>5.4862017112318799E-2</v>
      </c>
      <c r="R537" s="487">
        <f t="shared" si="90"/>
        <v>6.3645575566594462E-2</v>
      </c>
      <c r="S537" s="489">
        <v>0</v>
      </c>
      <c r="T537" s="487">
        <f t="shared" si="98"/>
        <v>7.1362996362235809E-2</v>
      </c>
      <c r="U537" s="487">
        <v>0</v>
      </c>
      <c r="V537" s="489">
        <f t="shared" si="91"/>
        <v>5.7281018009935014E-2</v>
      </c>
      <c r="W537" s="489">
        <f t="shared" si="92"/>
        <v>5.0916460453275574E-2</v>
      </c>
      <c r="X537" s="489">
        <f t="shared" si="93"/>
        <v>4.4551902896616119E-2</v>
      </c>
      <c r="Y537" s="489">
        <f t="shared" si="94"/>
        <v>6.6827854344924179E-2</v>
      </c>
      <c r="Z537" s="489">
        <f t="shared" si="95"/>
        <v>8.4860767422125949E-2</v>
      </c>
      <c r="AA537" s="487">
        <v>0.21115534170050371</v>
      </c>
      <c r="AB537" s="485">
        <v>0.17487139892578124</v>
      </c>
      <c r="AC537" s="485">
        <v>0.17487139892578124</v>
      </c>
      <c r="AD537" s="489">
        <f t="shared" si="96"/>
        <v>0</v>
      </c>
      <c r="AE537" s="489">
        <f t="shared" si="97"/>
        <v>0</v>
      </c>
    </row>
    <row r="538" spans="1:31" x14ac:dyDescent="0.2">
      <c r="A538" s="485">
        <v>6.6349304019631961E-2</v>
      </c>
      <c r="B538" s="485">
        <f t="shared" si="88"/>
        <v>6.1458732343907987E-2</v>
      </c>
      <c r="C538" s="486">
        <v>7.0982447828682155E-2</v>
      </c>
      <c r="D538" s="486">
        <v>5.193501685913382E-2</v>
      </c>
      <c r="E538" s="487">
        <v>4.2263677685067592E-2</v>
      </c>
      <c r="F538" s="486">
        <v>0</v>
      </c>
      <c r="G538" s="487">
        <v>3.8615294939425809E-2</v>
      </c>
      <c r="H538" s="487">
        <v>4.4579375195380293E-2</v>
      </c>
      <c r="I538" s="487">
        <v>3.9323567771911615E-2</v>
      </c>
      <c r="J538" s="487">
        <v>3.9323567771911615E-2</v>
      </c>
      <c r="K538" s="487">
        <v>3.9323567771911615E-2</v>
      </c>
      <c r="L538" s="487">
        <v>3.9323567771911615E-2</v>
      </c>
      <c r="M538" s="481">
        <v>4.5831201919766397E-2</v>
      </c>
      <c r="N538" s="481">
        <v>4.5831201919766397E-2</v>
      </c>
      <c r="O538" s="486">
        <v>4.5831201919766397E-2</v>
      </c>
      <c r="P538" s="486">
        <v>6.3304053782258576E-2</v>
      </c>
      <c r="Q538" s="488">
        <f t="shared" si="89"/>
        <v>5.456762785101249E-2</v>
      </c>
      <c r="R538" s="487">
        <f t="shared" si="90"/>
        <v>6.3304053782258576E-2</v>
      </c>
      <c r="S538" s="489">
        <v>0</v>
      </c>
      <c r="T538" s="487">
        <f t="shared" si="98"/>
        <v>7.0982447828682155E-2</v>
      </c>
      <c r="U538" s="487">
        <v>0</v>
      </c>
      <c r="V538" s="489">
        <f t="shared" si="91"/>
        <v>5.6973648404032719E-2</v>
      </c>
      <c r="W538" s="489">
        <f t="shared" si="92"/>
        <v>5.0643243025806861E-2</v>
      </c>
      <c r="X538" s="489">
        <f t="shared" si="93"/>
        <v>4.4312837647581003E-2</v>
      </c>
      <c r="Y538" s="489">
        <f t="shared" si="94"/>
        <v>6.6469256471371502E-2</v>
      </c>
      <c r="Z538" s="489">
        <f t="shared" si="95"/>
        <v>8.4405405043011431E-2</v>
      </c>
      <c r="AA538" s="487">
        <v>0.21006937287983141</v>
      </c>
      <c r="AB538" s="485">
        <v>0.17457528686523438</v>
      </c>
      <c r="AC538" s="485">
        <v>0.17457528686523438</v>
      </c>
      <c r="AD538" s="489">
        <f t="shared" si="96"/>
        <v>0</v>
      </c>
      <c r="AE538" s="489">
        <f t="shared" si="97"/>
        <v>0</v>
      </c>
    </row>
    <row r="539" spans="1:31" x14ac:dyDescent="0.2">
      <c r="A539" s="485">
        <v>6.6008070594632359E-2</v>
      </c>
      <c r="B539" s="485">
        <f t="shared" si="88"/>
        <v>6.1131008591262109E-2</v>
      </c>
      <c r="C539" s="486">
        <v>7.0603939628346463E-2</v>
      </c>
      <c r="D539" s="486">
        <v>5.1658077554177763E-2</v>
      </c>
      <c r="E539" s="487">
        <v>4.2046313272095313E-2</v>
      </c>
      <c r="F539" s="486">
        <v>0</v>
      </c>
      <c r="G539" s="487">
        <v>3.8416697086076035E-2</v>
      </c>
      <c r="H539" s="487">
        <v>4.4350103146610725E-2</v>
      </c>
      <c r="I539" s="487">
        <v>3.9121326560974119E-2</v>
      </c>
      <c r="J539" s="487">
        <v>3.9121326560974119E-2</v>
      </c>
      <c r="K539" s="487">
        <v>3.9121326560974119E-2</v>
      </c>
      <c r="L539" s="487">
        <v>3.9121326560974119E-2</v>
      </c>
      <c r="M539" s="481">
        <v>4.5585279170711215E-2</v>
      </c>
      <c r="N539" s="481">
        <v>4.5585279170711215E-2</v>
      </c>
      <c r="O539" s="486">
        <v>4.5585279170711215E-2</v>
      </c>
      <c r="P539" s="486">
        <v>6.2964374561981423E-2</v>
      </c>
      <c r="Q539" s="488">
        <f t="shared" si="89"/>
        <v>5.4274826866346319E-2</v>
      </c>
      <c r="R539" s="487">
        <f t="shared" si="90"/>
        <v>6.2964374561981423E-2</v>
      </c>
      <c r="S539" s="489">
        <v>0</v>
      </c>
      <c r="T539" s="487">
        <f t="shared" si="98"/>
        <v>7.0603939628346463E-2</v>
      </c>
      <c r="U539" s="487">
        <v>0</v>
      </c>
      <c r="V539" s="489">
        <f t="shared" si="91"/>
        <v>5.666793710578328E-2</v>
      </c>
      <c r="W539" s="489">
        <f t="shared" si="92"/>
        <v>5.0371499649585143E-2</v>
      </c>
      <c r="X539" s="489">
        <f t="shared" si="93"/>
        <v>4.4075062193386992E-2</v>
      </c>
      <c r="Y539" s="489">
        <f t="shared" si="94"/>
        <v>6.6112593290080499E-2</v>
      </c>
      <c r="Z539" s="489">
        <f t="shared" si="95"/>
        <v>8.3952499415975226E-2</v>
      </c>
      <c r="AA539" s="487">
        <v>0.20898898797286183</v>
      </c>
      <c r="AB539" s="485">
        <v>0.17428022766113282</v>
      </c>
      <c r="AC539" s="485">
        <v>0.17428022766113282</v>
      </c>
      <c r="AD539" s="489">
        <f t="shared" si="96"/>
        <v>0</v>
      </c>
      <c r="AE539" s="489">
        <f t="shared" si="97"/>
        <v>0</v>
      </c>
    </row>
    <row r="540" spans="1:31" x14ac:dyDescent="0.2">
      <c r="A540" s="485">
        <v>6.5668592127760161E-2</v>
      </c>
      <c r="B540" s="485">
        <f t="shared" si="88"/>
        <v>6.080502290035901E-2</v>
      </c>
      <c r="C540" s="486">
        <v>7.0227438821789875E-2</v>
      </c>
      <c r="D540" s="486">
        <v>5.1382606978928144E-2</v>
      </c>
      <c r="E540" s="487">
        <v>4.1830066776223834E-2</v>
      </c>
      <c r="F540" s="486">
        <v>0</v>
      </c>
      <c r="G540" s="487">
        <v>3.8219120618356417E-2</v>
      </c>
      <c r="H540" s="487">
        <v>4.4122010245644744E-2</v>
      </c>
      <c r="I540" s="487">
        <v>3.8920125122070312E-2</v>
      </c>
      <c r="J540" s="487">
        <v>3.8920125122070312E-2</v>
      </c>
      <c r="K540" s="487">
        <v>3.8920125122070312E-2</v>
      </c>
      <c r="L540" s="487">
        <v>3.8920125122070312E-2</v>
      </c>
      <c r="M540" s="481">
        <v>4.5340668830664239E-2</v>
      </c>
      <c r="N540" s="481">
        <v>4.5340668830664239E-2</v>
      </c>
      <c r="O540" s="486">
        <v>4.5340668830664239E-2</v>
      </c>
      <c r="P540" s="486">
        <v>6.262650809823174E-2</v>
      </c>
      <c r="Q540" s="488">
        <f t="shared" si="89"/>
        <v>5.3983588464447993E-2</v>
      </c>
      <c r="R540" s="487">
        <f t="shared" si="90"/>
        <v>6.262650809823174E-2</v>
      </c>
      <c r="S540" s="489">
        <v>0</v>
      </c>
      <c r="T540" s="487">
        <f t="shared" si="98"/>
        <v>7.0227438821789875E-2</v>
      </c>
      <c r="U540" s="487">
        <v>0</v>
      </c>
      <c r="V540" s="489">
        <f t="shared" si="91"/>
        <v>5.6363857288408564E-2</v>
      </c>
      <c r="W540" s="489">
        <f t="shared" si="92"/>
        <v>5.0101206478585396E-2</v>
      </c>
      <c r="X540" s="489">
        <f t="shared" si="93"/>
        <v>4.3838555668762214E-2</v>
      </c>
      <c r="Y540" s="489">
        <f t="shared" si="94"/>
        <v>6.5757833503143334E-2</v>
      </c>
      <c r="Z540" s="489">
        <f t="shared" si="95"/>
        <v>8.3502010797642315E-2</v>
      </c>
      <c r="AA540" s="487">
        <v>0.2079141596743935</v>
      </c>
      <c r="AB540" s="485">
        <v>0.17398622131347657</v>
      </c>
      <c r="AC540" s="485">
        <v>0.17398622131347657</v>
      </c>
      <c r="AD540" s="489">
        <f t="shared" si="96"/>
        <v>0</v>
      </c>
      <c r="AE540" s="489">
        <f t="shared" si="97"/>
        <v>0</v>
      </c>
    </row>
    <row r="541" spans="1:31" x14ac:dyDescent="0.2">
      <c r="A541" s="485">
        <v>6.5330859593293378E-2</v>
      </c>
      <c r="B541" s="485">
        <f t="shared" si="88"/>
        <v>6.0480785000802034E-2</v>
      </c>
      <c r="C541" s="486">
        <v>6.985295664632625E-2</v>
      </c>
      <c r="D541" s="486">
        <v>5.1108613355277825E-2</v>
      </c>
      <c r="E541" s="487">
        <v>4.1614932447944175E-2</v>
      </c>
      <c r="F541" s="486">
        <v>0</v>
      </c>
      <c r="G541" s="487">
        <v>3.8022560283296744E-2</v>
      </c>
      <c r="H541" s="487">
        <v>4.3895090428116686E-2</v>
      </c>
      <c r="I541" s="487">
        <v>3.8719959754943849E-2</v>
      </c>
      <c r="J541" s="487">
        <v>3.8719959754943849E-2</v>
      </c>
      <c r="K541" s="487">
        <v>3.8719959754943849E-2</v>
      </c>
      <c r="L541" s="487">
        <v>3.8719959754943849E-2</v>
      </c>
      <c r="M541" s="481">
        <v>4.509737820210169E-2</v>
      </c>
      <c r="N541" s="481">
        <v>4.509737820210169E-2</v>
      </c>
      <c r="O541" s="486">
        <v>4.509737820210169E-2</v>
      </c>
      <c r="P541" s="486">
        <v>6.2290464477507877E-2</v>
      </c>
      <c r="Q541" s="488">
        <f t="shared" si="89"/>
        <v>5.3693921339804787E-2</v>
      </c>
      <c r="R541" s="487">
        <f t="shared" si="90"/>
        <v>6.2290464477507877E-2</v>
      </c>
      <c r="S541" s="489">
        <v>0</v>
      </c>
      <c r="T541" s="487">
        <f t="shared" si="98"/>
        <v>6.985295664632625E-2</v>
      </c>
      <c r="U541" s="487">
        <v>0</v>
      </c>
      <c r="V541" s="489">
        <f t="shared" si="91"/>
        <v>5.6061418029757087E-2</v>
      </c>
      <c r="W541" s="489">
        <f t="shared" si="92"/>
        <v>4.9832371582006305E-2</v>
      </c>
      <c r="X541" s="489">
        <f t="shared" si="93"/>
        <v>4.3603325134255515E-2</v>
      </c>
      <c r="Y541" s="489">
        <f t="shared" si="94"/>
        <v>6.5404987701383269E-2</v>
      </c>
      <c r="Z541" s="489">
        <f t="shared" si="95"/>
        <v>8.305395263667717E-2</v>
      </c>
      <c r="AA541" s="487">
        <v>0.20684486067922492</v>
      </c>
      <c r="AB541" s="485">
        <v>0.17369325256347656</v>
      </c>
      <c r="AC541" s="485">
        <v>0.17369325256347656</v>
      </c>
      <c r="AD541" s="489">
        <f t="shared" si="96"/>
        <v>0</v>
      </c>
      <c r="AE541" s="489">
        <f t="shared" si="97"/>
        <v>0</v>
      </c>
    </row>
    <row r="542" spans="1:31" x14ac:dyDescent="0.2">
      <c r="A542" s="485">
        <v>6.4994864011929152E-2</v>
      </c>
      <c r="B542" s="485">
        <f t="shared" si="88"/>
        <v>6.015299861922882E-2</v>
      </c>
      <c r="C542" s="486">
        <v>6.9474376112012959E-2</v>
      </c>
      <c r="D542" s="486">
        <v>5.0831621126444682E-2</v>
      </c>
      <c r="E542" s="487">
        <v>4.1400904567317397E-2</v>
      </c>
      <c r="F542" s="486">
        <v>0</v>
      </c>
      <c r="G542" s="487">
        <v>3.7827010854942771E-2</v>
      </c>
      <c r="H542" s="487">
        <v>4.366933766084994E-2</v>
      </c>
      <c r="I542" s="487">
        <v>3.8520823059082027E-2</v>
      </c>
      <c r="J542" s="487">
        <v>3.8520823059082027E-2</v>
      </c>
      <c r="K542" s="487">
        <v>3.8520823059082027E-2</v>
      </c>
      <c r="L542" s="487">
        <v>3.8520823059082027E-2</v>
      </c>
      <c r="M542" s="481">
        <v>4.4851433292323661E-2</v>
      </c>
      <c r="N542" s="481">
        <v>4.4851433292323661E-2</v>
      </c>
      <c r="O542" s="486">
        <v>4.4851433292323661E-2</v>
      </c>
      <c r="P542" s="486">
        <v>6.1950754647874418E-2</v>
      </c>
      <c r="Q542" s="488">
        <f t="shared" si="89"/>
        <v>5.3401093970099039E-2</v>
      </c>
      <c r="R542" s="487">
        <f t="shared" si="90"/>
        <v>6.1950754647874418E-2</v>
      </c>
      <c r="S542" s="489">
        <v>0</v>
      </c>
      <c r="T542" s="487">
        <f t="shared" si="98"/>
        <v>6.9474376112012959E-2</v>
      </c>
      <c r="U542" s="487">
        <v>0</v>
      </c>
      <c r="V542" s="489">
        <f t="shared" si="91"/>
        <v>5.5755679183086979E-2</v>
      </c>
      <c r="W542" s="489">
        <f t="shared" si="92"/>
        <v>4.956060371829954E-2</v>
      </c>
      <c r="X542" s="489">
        <f t="shared" si="93"/>
        <v>4.3365528253512087E-2</v>
      </c>
      <c r="Y542" s="489">
        <f t="shared" si="94"/>
        <v>6.5048292380268144E-2</v>
      </c>
      <c r="Z542" s="489">
        <f t="shared" si="95"/>
        <v>8.2601006197165885E-2</v>
      </c>
      <c r="AA542" s="487">
        <v>0</v>
      </c>
      <c r="AB542" s="485">
        <v>0.17340130615234375</v>
      </c>
      <c r="AC542" s="485">
        <v>0.17340130615234375</v>
      </c>
      <c r="AD542" s="489">
        <f t="shared" si="96"/>
        <v>0</v>
      </c>
      <c r="AE542" s="489">
        <f t="shared" si="97"/>
        <v>0</v>
      </c>
    </row>
    <row r="543" spans="1:31" x14ac:dyDescent="0.2">
      <c r="A543" s="485">
        <v>6.466059645054506E-2</v>
      </c>
      <c r="B543" s="485">
        <f t="shared" si="88"/>
        <v>5.9832228239896562E-2</v>
      </c>
      <c r="C543" s="486">
        <v>6.9103898787675574E-2</v>
      </c>
      <c r="D543" s="486">
        <v>5.056055769211755E-2</v>
      </c>
      <c r="E543" s="487">
        <v>4.1187977443822514E-2</v>
      </c>
      <c r="F543" s="486">
        <v>0</v>
      </c>
      <c r="G543" s="487">
        <v>3.7632467134217223E-2</v>
      </c>
      <c r="H543" s="487">
        <v>4.3444745941696582E-2</v>
      </c>
      <c r="I543" s="487">
        <v>3.8322711334228515E-2</v>
      </c>
      <c r="J543" s="487">
        <v>3.8322711334228515E-2</v>
      </c>
      <c r="K543" s="487">
        <v>3.8322711334228515E-2</v>
      </c>
      <c r="L543" s="487">
        <v>3.8322711334228515E-2</v>
      </c>
      <c r="M543" s="481">
        <v>4.4610760764946043E-2</v>
      </c>
      <c r="N543" s="481">
        <v>4.4610760764946043E-2</v>
      </c>
      <c r="O543" s="486">
        <v>4.4610760764946043E-2</v>
      </c>
      <c r="P543" s="486">
        <v>6.161832726262504E-2</v>
      </c>
      <c r="Q543" s="488">
        <f t="shared" si="89"/>
        <v>5.3114544013785542E-2</v>
      </c>
      <c r="R543" s="487">
        <f t="shared" si="90"/>
        <v>6.161832726262504E-2</v>
      </c>
      <c r="S543" s="489">
        <v>0</v>
      </c>
      <c r="T543" s="487">
        <f t="shared" si="98"/>
        <v>6.9103898787675574E-2</v>
      </c>
      <c r="U543" s="487">
        <v>0</v>
      </c>
      <c r="V543" s="489">
        <f t="shared" si="91"/>
        <v>5.545649453636254E-2</v>
      </c>
      <c r="W543" s="489">
        <f t="shared" si="92"/>
        <v>4.9294661810100032E-2</v>
      </c>
      <c r="X543" s="489">
        <f t="shared" si="93"/>
        <v>4.3132829083837525E-2</v>
      </c>
      <c r="Y543" s="489">
        <f t="shared" si="94"/>
        <v>6.4699243625756298E-2</v>
      </c>
      <c r="Z543" s="489">
        <f t="shared" si="95"/>
        <v>8.2157769683500054E-2</v>
      </c>
      <c r="AA543" s="487">
        <v>0</v>
      </c>
      <c r="AB543" s="485">
        <v>0.17311039733886718</v>
      </c>
      <c r="AC543" s="485">
        <v>0.17311039733886718</v>
      </c>
      <c r="AD543" s="489">
        <f t="shared" si="96"/>
        <v>0</v>
      </c>
      <c r="AE543" s="489">
        <f t="shared" si="97"/>
        <v>0</v>
      </c>
    </row>
    <row r="544" spans="1:31" x14ac:dyDescent="0.2">
      <c r="A544" s="485">
        <v>6.432804802196157E-2</v>
      </c>
      <c r="B544" s="485">
        <f t="shared" si="88"/>
        <v>5.9513177689712426E-2</v>
      </c>
      <c r="C544" s="486">
        <v>6.873540779917893E-2</v>
      </c>
      <c r="D544" s="486">
        <v>5.0290947580245923E-2</v>
      </c>
      <c r="E544" s="487">
        <v>4.0976145416205222E-2</v>
      </c>
      <c r="F544" s="486">
        <v>0</v>
      </c>
      <c r="G544" s="487">
        <v>3.7438923948781636E-2</v>
      </c>
      <c r="H544" s="487">
        <v>4.3221309299377772E-2</v>
      </c>
      <c r="I544" s="487">
        <v>3.8125617179870605E-2</v>
      </c>
      <c r="J544" s="487">
        <v>3.8125617179870605E-2</v>
      </c>
      <c r="K544" s="487">
        <v>3.8125617179870605E-2</v>
      </c>
      <c r="L544" s="487">
        <v>3.8125617179870605E-2</v>
      </c>
      <c r="M544" s="481">
        <v>4.4371386703930482E-2</v>
      </c>
      <c r="N544" s="481">
        <v>4.4371386703930482E-2</v>
      </c>
      <c r="O544" s="486">
        <v>4.4371386703930482E-2</v>
      </c>
      <c r="P544" s="486">
        <v>6.1287693375712479E-2</v>
      </c>
      <c r="Q544" s="488">
        <f t="shared" si="89"/>
        <v>5.2829540039821481E-2</v>
      </c>
      <c r="R544" s="487">
        <f t="shared" si="90"/>
        <v>6.1287693375712479E-2</v>
      </c>
      <c r="S544" s="489">
        <v>0</v>
      </c>
      <c r="T544" s="487">
        <f t="shared" si="98"/>
        <v>6.873540779917893E-2</v>
      </c>
      <c r="U544" s="487">
        <v>0</v>
      </c>
      <c r="V544" s="489">
        <f t="shared" si="91"/>
        <v>5.5158924038141231E-2</v>
      </c>
      <c r="W544" s="489">
        <f t="shared" si="92"/>
        <v>4.9030154700569983E-2</v>
      </c>
      <c r="X544" s="489">
        <f t="shared" si="93"/>
        <v>4.2901385362998735E-2</v>
      </c>
      <c r="Y544" s="489">
        <f t="shared" si="94"/>
        <v>6.4352078044498107E-2</v>
      </c>
      <c r="Z544" s="489">
        <f t="shared" si="95"/>
        <v>8.1716924500949972E-2</v>
      </c>
      <c r="AA544" s="487">
        <v>0</v>
      </c>
      <c r="AB544" s="485">
        <v>0.17282051086425781</v>
      </c>
      <c r="AC544" s="485">
        <v>0.17282051086425781</v>
      </c>
      <c r="AD544" s="489">
        <f t="shared" si="96"/>
        <v>0</v>
      </c>
      <c r="AE544" s="489">
        <f t="shared" si="97"/>
        <v>0</v>
      </c>
    </row>
    <row r="545" spans="1:31" x14ac:dyDescent="0.2">
      <c r="A545" s="485">
        <v>6.399720988470578E-2</v>
      </c>
      <c r="B545" s="485">
        <f t="shared" si="88"/>
        <v>5.9195819203502288E-2</v>
      </c>
      <c r="C545" s="486">
        <v>6.8368871078825735E-2</v>
      </c>
      <c r="D545" s="486">
        <v>5.0022767328178841E-2</v>
      </c>
      <c r="E545" s="487">
        <v>4.0765402852327333E-2</v>
      </c>
      <c r="F545" s="486">
        <v>0</v>
      </c>
      <c r="G545" s="487">
        <v>3.7246376152898768E-2</v>
      </c>
      <c r="H545" s="487">
        <v>4.2999021793325008E-2</v>
      </c>
      <c r="I545" s="487">
        <v>3.7929536683062731E-2</v>
      </c>
      <c r="J545" s="487">
        <v>3.7929536683062731E-2</v>
      </c>
      <c r="K545" s="487">
        <v>3.7929536683062731E-2</v>
      </c>
      <c r="L545" s="487">
        <v>3.7929536683062731E-2</v>
      </c>
      <c r="M545" s="481">
        <v>4.4133290103724097E-2</v>
      </c>
      <c r="N545" s="481">
        <v>4.4133290103724097E-2</v>
      </c>
      <c r="O545" s="486">
        <v>4.4133290103724097E-2</v>
      </c>
      <c r="P545" s="486">
        <v>6.0958823973351534E-2</v>
      </c>
      <c r="Q545" s="488">
        <f t="shared" si="89"/>
        <v>5.2546057038537819E-2</v>
      </c>
      <c r="R545" s="487">
        <f t="shared" si="90"/>
        <v>6.0958823973351534E-2</v>
      </c>
      <c r="S545" s="489">
        <v>0</v>
      </c>
      <c r="T545" s="487">
        <f t="shared" si="98"/>
        <v>6.8368871078825735E-2</v>
      </c>
      <c r="U545" s="487">
        <v>0</v>
      </c>
      <c r="V545" s="489">
        <f t="shared" si="91"/>
        <v>5.4862941576016379E-2</v>
      </c>
      <c r="W545" s="489">
        <f t="shared" si="92"/>
        <v>4.8767059178681231E-2</v>
      </c>
      <c r="X545" s="489">
        <f t="shared" si="93"/>
        <v>4.2671176781346069E-2</v>
      </c>
      <c r="Y545" s="489">
        <f t="shared" si="94"/>
        <v>6.4006765172019114E-2</v>
      </c>
      <c r="Z545" s="489">
        <f t="shared" si="95"/>
        <v>8.1278431964468711E-2</v>
      </c>
      <c r="AA545" s="487">
        <v>0</v>
      </c>
      <c r="AB545" s="485">
        <v>0.17253164672851562</v>
      </c>
      <c r="AC545" s="485">
        <v>0.17253164672851562</v>
      </c>
      <c r="AD545" s="489">
        <f t="shared" si="96"/>
        <v>0</v>
      </c>
      <c r="AE545" s="489">
        <f t="shared" si="97"/>
        <v>0</v>
      </c>
    </row>
    <row r="546" spans="1:31" x14ac:dyDescent="0.2">
      <c r="A546" s="485">
        <v>6.3668073242776346E-2</v>
      </c>
      <c r="B546" s="485">
        <f t="shared" si="88"/>
        <v>5.888016225337582E-2</v>
      </c>
      <c r="C546" s="486">
        <v>6.8004299566534615E-2</v>
      </c>
      <c r="D546" s="486">
        <v>4.9756024940217025E-2</v>
      </c>
      <c r="E546" s="487">
        <v>4.055574414901706E-2</v>
      </c>
      <c r="F546" s="486">
        <v>0</v>
      </c>
      <c r="G546" s="487">
        <v>3.7054818627295837E-2</v>
      </c>
      <c r="H546" s="487">
        <v>4.2777877513522161E-2</v>
      </c>
      <c r="I546" s="487">
        <v>3.7734464630552224E-2</v>
      </c>
      <c r="J546" s="487">
        <v>3.7734464630552224E-2</v>
      </c>
      <c r="K546" s="487">
        <v>3.7734464630552224E-2</v>
      </c>
      <c r="L546" s="487">
        <v>3.7734464630552224E-2</v>
      </c>
      <c r="M546" s="481">
        <v>4.3896478072345174E-2</v>
      </c>
      <c r="N546" s="481">
        <v>4.3896478072345174E-2</v>
      </c>
      <c r="O546" s="486">
        <v>4.3896478072345174E-2</v>
      </c>
      <c r="P546" s="486">
        <v>6.0631728873446845E-2</v>
      </c>
      <c r="Q546" s="488">
        <f t="shared" si="89"/>
        <v>5.2264103472896006E-2</v>
      </c>
      <c r="R546" s="487">
        <f t="shared" si="90"/>
        <v>6.0631728873446845E-2</v>
      </c>
      <c r="S546" s="489">
        <v>0</v>
      </c>
      <c r="T546" s="487">
        <f t="shared" si="98"/>
        <v>6.8004299566534615E-2</v>
      </c>
      <c r="U546" s="487">
        <v>0</v>
      </c>
      <c r="V546" s="489">
        <f t="shared" si="91"/>
        <v>5.4568555986102163E-2</v>
      </c>
      <c r="W546" s="489">
        <f t="shared" si="92"/>
        <v>4.850538309875748E-2</v>
      </c>
      <c r="X546" s="489">
        <f t="shared" si="93"/>
        <v>4.2442210211412791E-2</v>
      </c>
      <c r="Y546" s="489">
        <f t="shared" si="94"/>
        <v>6.366331531711919E-2</v>
      </c>
      <c r="Z546" s="489">
        <f t="shared" si="95"/>
        <v>8.0842305164595785E-2</v>
      </c>
      <c r="AA546" s="487">
        <v>0</v>
      </c>
      <c r="AB546" s="485">
        <v>0.17224378967285156</v>
      </c>
      <c r="AC546" s="485">
        <v>0.17224378967285156</v>
      </c>
      <c r="AD546" s="489">
        <f t="shared" si="96"/>
        <v>0</v>
      </c>
      <c r="AE546" s="489">
        <f t="shared" si="97"/>
        <v>0</v>
      </c>
    </row>
    <row r="547" spans="1:31" x14ac:dyDescent="0.2">
      <c r="A547" s="485">
        <v>6.3340629345409627E-2</v>
      </c>
      <c r="B547" s="485">
        <f t="shared" si="88"/>
        <v>5.8561050731737639E-2</v>
      </c>
      <c r="C547" s="486">
        <v>6.7635738158377645E-2</v>
      </c>
      <c r="D547" s="486">
        <v>4.9486363305097633E-2</v>
      </c>
      <c r="E547" s="487">
        <v>4.0347163731920051E-2</v>
      </c>
      <c r="F547" s="486">
        <v>0</v>
      </c>
      <c r="G547" s="487">
        <v>3.6864246279028408E-2</v>
      </c>
      <c r="H547" s="487">
        <v>4.2557870580348378E-2</v>
      </c>
      <c r="I547" s="487">
        <v>3.7540395835898216E-2</v>
      </c>
      <c r="J547" s="487">
        <v>3.7540395835898216E-2</v>
      </c>
      <c r="K547" s="487">
        <v>3.7540395835898216E-2</v>
      </c>
      <c r="L547" s="487">
        <v>3.7540395835898216E-2</v>
      </c>
      <c r="M547" s="481">
        <v>4.3657082440725692E-2</v>
      </c>
      <c r="N547" s="481">
        <v>4.3657082440725692E-2</v>
      </c>
      <c r="O547" s="486">
        <v>4.3657082440725692E-2</v>
      </c>
      <c r="P547" s="486">
        <v>6.0301065192275904E-2</v>
      </c>
      <c r="Q547" s="488">
        <f t="shared" si="89"/>
        <v>5.1979073816500798E-2</v>
      </c>
      <c r="R547" s="487">
        <f t="shared" si="90"/>
        <v>6.0301065192275904E-2</v>
      </c>
      <c r="S547" s="489">
        <v>0</v>
      </c>
      <c r="T547" s="487">
        <f t="shared" si="98"/>
        <v>6.7635738158377645E-2</v>
      </c>
      <c r="U547" s="487">
        <v>0</v>
      </c>
      <c r="V547" s="489">
        <f t="shared" si="91"/>
        <v>5.4270958673048313E-2</v>
      </c>
      <c r="W547" s="489">
        <f t="shared" si="92"/>
        <v>4.8240852153820728E-2</v>
      </c>
      <c r="X547" s="489">
        <f t="shared" si="93"/>
        <v>4.2210745634593129E-2</v>
      </c>
      <c r="Y547" s="489">
        <f t="shared" si="94"/>
        <v>6.3316118451889697E-2</v>
      </c>
      <c r="Z547" s="489">
        <f t="shared" si="95"/>
        <v>8.0401420256367873E-2</v>
      </c>
      <c r="AA547" s="487">
        <v>0</v>
      </c>
      <c r="AB547" s="485">
        <v>0.17195693969726564</v>
      </c>
      <c r="AC547" s="485">
        <v>0.17195693969726564</v>
      </c>
      <c r="AD547" s="489">
        <f t="shared" si="96"/>
        <v>0</v>
      </c>
      <c r="AE547" s="489">
        <f t="shared" si="97"/>
        <v>0</v>
      </c>
    </row>
    <row r="548" spans="1:31" x14ac:dyDescent="0.2">
      <c r="A548" s="485">
        <v>6.3014869486847008E-2</v>
      </c>
      <c r="B548" s="485">
        <f t="shared" si="88"/>
        <v>5.8258973006139803E-2</v>
      </c>
      <c r="C548" s="486">
        <v>6.7286850122785416E-2</v>
      </c>
      <c r="D548" s="486">
        <v>4.9231095889494189E-2</v>
      </c>
      <c r="E548" s="487">
        <v>4.013965605535115E-2</v>
      </c>
      <c r="F548" s="486">
        <v>0</v>
      </c>
      <c r="G548" s="487">
        <v>3.6674654041344956E-2</v>
      </c>
      <c r="H548" s="487">
        <v>4.2338995144421722E-2</v>
      </c>
      <c r="I548" s="487">
        <v>3.7347325139333767E-2</v>
      </c>
      <c r="J548" s="487">
        <v>3.7347325139333767E-2</v>
      </c>
      <c r="K548" s="487">
        <v>3.7347325139333767E-2</v>
      </c>
      <c r="L548" s="487">
        <v>3.7347325139333767E-2</v>
      </c>
      <c r="M548" s="481">
        <v>4.3430472954664207E-2</v>
      </c>
      <c r="N548" s="481">
        <v>4.3430472954664207E-2</v>
      </c>
      <c r="O548" s="486">
        <v>4.3430472954664207E-2</v>
      </c>
      <c r="P548" s="486">
        <v>5.9988062292672284E-2</v>
      </c>
      <c r="Q548" s="488">
        <f t="shared" si="89"/>
        <v>5.1709267623668245E-2</v>
      </c>
      <c r="R548" s="487">
        <f t="shared" si="90"/>
        <v>5.9988062292672284E-2</v>
      </c>
      <c r="S548" s="489">
        <v>0</v>
      </c>
      <c r="T548" s="487">
        <f t="shared" si="98"/>
        <v>6.7286850122785416E-2</v>
      </c>
      <c r="U548" s="487">
        <v>0</v>
      </c>
      <c r="V548" s="489">
        <f t="shared" si="91"/>
        <v>5.3989256063405058E-2</v>
      </c>
      <c r="W548" s="489">
        <f t="shared" si="92"/>
        <v>4.7990449834137833E-2</v>
      </c>
      <c r="X548" s="489">
        <f t="shared" si="93"/>
        <v>4.1991643604870593E-2</v>
      </c>
      <c r="Y548" s="489">
        <f t="shared" si="94"/>
        <v>6.2987465407305904E-2</v>
      </c>
      <c r="Z548" s="489">
        <f t="shared" si="95"/>
        <v>7.9984083056896374E-2</v>
      </c>
      <c r="AA548" s="487">
        <v>0</v>
      </c>
      <c r="AB548" s="485">
        <v>0.17167109680175782</v>
      </c>
      <c r="AC548" s="485">
        <v>0.17167109680175782</v>
      </c>
      <c r="AD548" s="489">
        <f t="shared" si="96"/>
        <v>0</v>
      </c>
      <c r="AE548" s="489">
        <f t="shared" si="97"/>
        <v>0</v>
      </c>
    </row>
    <row r="549" spans="1:31" x14ac:dyDescent="0.2">
      <c r="A549" s="485">
        <v>6.269078500610345E-2</v>
      </c>
      <c r="B549" s="485">
        <f t="shared" si="88"/>
        <v>5.7958479771612476E-2</v>
      </c>
      <c r="C549" s="486">
        <v>6.6939792112812924E-2</v>
      </c>
      <c r="D549" s="486">
        <v>4.8977167430412021E-2</v>
      </c>
      <c r="E549" s="487">
        <v>3.9933215602146972E-2</v>
      </c>
      <c r="F549" s="486">
        <v>0</v>
      </c>
      <c r="G549" s="487">
        <v>3.6486036873552209E-2</v>
      </c>
      <c r="H549" s="487">
        <v>4.212124538644367E-2</v>
      </c>
      <c r="I549" s="487">
        <v>3.715524740762869E-2</v>
      </c>
      <c r="J549" s="487">
        <v>3.715524740762869E-2</v>
      </c>
      <c r="K549" s="487">
        <v>3.715524740762869E-2</v>
      </c>
      <c r="L549" s="487">
        <v>3.715524740762869E-2</v>
      </c>
      <c r="M549" s="481">
        <v>4.3205059554791481E-2</v>
      </c>
      <c r="N549" s="481">
        <v>4.3205059554791481E-2</v>
      </c>
      <c r="O549" s="486">
        <v>4.3205059554791481E-2</v>
      </c>
      <c r="P549" s="486">
        <v>5.9676711479447593E-2</v>
      </c>
      <c r="Q549" s="488">
        <f t="shared" si="89"/>
        <v>5.1440885517119533E-2</v>
      </c>
      <c r="R549" s="487">
        <f t="shared" si="90"/>
        <v>5.9676711479447593E-2</v>
      </c>
      <c r="S549" s="489">
        <v>0</v>
      </c>
      <c r="T549" s="487">
        <f t="shared" si="98"/>
        <v>6.6939792112812924E-2</v>
      </c>
      <c r="U549" s="487">
        <v>0</v>
      </c>
      <c r="V549" s="489">
        <f t="shared" si="91"/>
        <v>5.3709040331502832E-2</v>
      </c>
      <c r="W549" s="489">
        <f t="shared" si="92"/>
        <v>4.7741369183558077E-2</v>
      </c>
      <c r="X549" s="489">
        <f t="shared" si="93"/>
        <v>4.1773698035613316E-2</v>
      </c>
      <c r="Y549" s="489">
        <f t="shared" si="94"/>
        <v>6.2660547053419974E-2</v>
      </c>
      <c r="Z549" s="489">
        <f t="shared" si="95"/>
        <v>7.9568948639263448E-2</v>
      </c>
      <c r="AA549" s="487">
        <v>0</v>
      </c>
      <c r="AB549" s="485">
        <v>0.17138624572753905</v>
      </c>
      <c r="AC549" s="485">
        <v>0.17138624572753905</v>
      </c>
      <c r="AD549" s="489">
        <f t="shared" si="96"/>
        <v>0</v>
      </c>
      <c r="AE549" s="489">
        <f t="shared" si="97"/>
        <v>0</v>
      </c>
    </row>
    <row r="550" spans="1:31" x14ac:dyDescent="0.2">
      <c r="A550" s="485">
        <v>6.2368367286737239E-2</v>
      </c>
      <c r="B550" s="485">
        <f t="shared" si="88"/>
        <v>5.7649411828723261E-2</v>
      </c>
      <c r="C550" s="486">
        <v>6.6582830647859664E-2</v>
      </c>
      <c r="D550" s="486">
        <v>4.8715993009586858E-2</v>
      </c>
      <c r="E550" s="487">
        <v>3.9727836883519198E-2</v>
      </c>
      <c r="F550" s="486">
        <v>0</v>
      </c>
      <c r="G550" s="487">
        <v>3.6298389760881074E-2</v>
      </c>
      <c r="H550" s="487">
        <v>4.1904615517044407E-2</v>
      </c>
      <c r="I550" s="487">
        <v>3.6964157533953053E-2</v>
      </c>
      <c r="J550" s="487">
        <v>3.6964157533953053E-2</v>
      </c>
      <c r="K550" s="487">
        <v>3.6964157533953053E-2</v>
      </c>
      <c r="L550" s="487">
        <v>3.6964157533953053E-2</v>
      </c>
      <c r="M550" s="481">
        <v>4.2973221459210884E-2</v>
      </c>
      <c r="N550" s="481">
        <v>4.2973221459210884E-2</v>
      </c>
      <c r="O550" s="486">
        <v>4.2973221459210884E-2</v>
      </c>
      <c r="P550" s="486">
        <v>5.9356486596471497E-2</v>
      </c>
      <c r="Q550" s="488">
        <f t="shared" si="89"/>
        <v>5.116485402784119E-2</v>
      </c>
      <c r="R550" s="487">
        <f t="shared" si="90"/>
        <v>5.9356486596471497E-2</v>
      </c>
      <c r="S550" s="489">
        <v>0</v>
      </c>
      <c r="T550" s="487">
        <f t="shared" si="98"/>
        <v>6.6582830647859664E-2</v>
      </c>
      <c r="U550" s="487">
        <v>0</v>
      </c>
      <c r="V550" s="489">
        <f t="shared" si="91"/>
        <v>5.3420837936824346E-2</v>
      </c>
      <c r="W550" s="489">
        <f t="shared" si="92"/>
        <v>4.7485189277177202E-2</v>
      </c>
      <c r="X550" s="489">
        <f t="shared" si="93"/>
        <v>4.1549540617530044E-2</v>
      </c>
      <c r="Y550" s="489">
        <f t="shared" si="94"/>
        <v>6.2324310926295069E-2</v>
      </c>
      <c r="Z550" s="489">
        <f t="shared" si="95"/>
        <v>7.9141982128628663E-2</v>
      </c>
      <c r="AA550" s="487">
        <v>0</v>
      </c>
      <c r="AB550" s="485">
        <v>0.17110238647460937</v>
      </c>
      <c r="AC550" s="485">
        <v>0.17110238647460937</v>
      </c>
      <c r="AD550" s="489">
        <f t="shared" si="96"/>
        <v>0</v>
      </c>
      <c r="AE550" s="489">
        <f t="shared" si="97"/>
        <v>0</v>
      </c>
    </row>
    <row r="551" spans="1:31" x14ac:dyDescent="0.2">
      <c r="A551" s="485">
        <v>6.2047607756620875E-2</v>
      </c>
      <c r="B551" s="485">
        <f t="shared" si="88"/>
        <v>5.7342000971684827E-2</v>
      </c>
      <c r="C551" s="486">
        <v>6.6227783052676653E-2</v>
      </c>
      <c r="D551" s="486">
        <v>4.8456218890693001E-2</v>
      </c>
      <c r="E551" s="487">
        <v>3.9523514438908662E-2</v>
      </c>
      <c r="F551" s="486">
        <v>0</v>
      </c>
      <c r="G551" s="487">
        <v>3.6111707714353354E-2</v>
      </c>
      <c r="H551" s="487">
        <v>4.1689099776628873E-2</v>
      </c>
      <c r="I551" s="487">
        <v>3.6774050437741415E-2</v>
      </c>
      <c r="J551" s="487">
        <v>3.6774050437741415E-2</v>
      </c>
      <c r="K551" s="487">
        <v>3.6774050437741415E-2</v>
      </c>
      <c r="L551" s="487">
        <v>3.6774050437741415E-2</v>
      </c>
      <c r="M551" s="481">
        <v>4.2742634166835103E-2</v>
      </c>
      <c r="N551" s="481">
        <v>4.2742634166835103E-2</v>
      </c>
      <c r="O551" s="486">
        <v>4.2742634166835103E-2</v>
      </c>
      <c r="P551" s="486">
        <v>5.9037989377401949E-2</v>
      </c>
      <c r="Q551" s="488">
        <f t="shared" si="89"/>
        <v>5.0890311772118529E-2</v>
      </c>
      <c r="R551" s="487">
        <f t="shared" si="90"/>
        <v>5.9037989377401949E-2</v>
      </c>
      <c r="S551" s="489">
        <v>0</v>
      </c>
      <c r="T551" s="487">
        <f t="shared" si="98"/>
        <v>6.6227783052676653E-2</v>
      </c>
      <c r="U551" s="487">
        <v>0</v>
      </c>
      <c r="V551" s="489">
        <f t="shared" si="91"/>
        <v>5.3134190439661756E-2</v>
      </c>
      <c r="W551" s="489">
        <f t="shared" si="92"/>
        <v>4.7230391501921563E-2</v>
      </c>
      <c r="X551" s="489">
        <f t="shared" si="93"/>
        <v>4.1326592564181364E-2</v>
      </c>
      <c r="Y551" s="489">
        <f t="shared" si="94"/>
        <v>6.1989888846272045E-2</v>
      </c>
      <c r="Z551" s="489">
        <f t="shared" si="95"/>
        <v>7.8717319169869265E-2</v>
      </c>
      <c r="AA551" s="487">
        <v>0</v>
      </c>
      <c r="AB551" s="485">
        <v>0.17081950378417968</v>
      </c>
      <c r="AC551" s="485">
        <v>0.17081950378417968</v>
      </c>
      <c r="AD551" s="489">
        <f t="shared" si="96"/>
        <v>0</v>
      </c>
      <c r="AE551" s="489">
        <f t="shared" si="97"/>
        <v>0</v>
      </c>
    </row>
    <row r="552" spans="1:31" x14ac:dyDescent="0.2">
      <c r="A552" s="485">
        <v>6.172849788771316E-2</v>
      </c>
      <c r="B552" s="485">
        <f t="shared" si="88"/>
        <v>5.7036220448260039E-2</v>
      </c>
      <c r="C552" s="486">
        <v>6.587461842946947E-2</v>
      </c>
      <c r="D552" s="486">
        <v>4.8197822467050615E-2</v>
      </c>
      <c r="E552" s="487">
        <v>3.9320242835840138E-2</v>
      </c>
      <c r="F552" s="486">
        <v>0</v>
      </c>
      <c r="G552" s="487">
        <v>3.5925985770649059E-2</v>
      </c>
      <c r="H552" s="487">
        <v>4.1474692435223663E-2</v>
      </c>
      <c r="I552" s="487">
        <v>3.6584921064557734E-2</v>
      </c>
      <c r="J552" s="487">
        <v>3.6584921064557734E-2</v>
      </c>
      <c r="K552" s="487">
        <v>3.6584921064557734E-2</v>
      </c>
      <c r="L552" s="487">
        <v>3.6584921064557734E-2</v>
      </c>
      <c r="M552" s="481">
        <v>4.2513277443167831E-2</v>
      </c>
      <c r="N552" s="481">
        <v>4.2513277443167831E-2</v>
      </c>
      <c r="O552" s="486">
        <v>4.2513277443167831E-2</v>
      </c>
      <c r="P552" s="486">
        <v>5.872119187347058E-2</v>
      </c>
      <c r="Q552" s="488">
        <f t="shared" si="89"/>
        <v>5.0617234658319202E-2</v>
      </c>
      <c r="R552" s="487">
        <f t="shared" si="90"/>
        <v>5.872119187347058E-2</v>
      </c>
      <c r="S552" s="489">
        <v>0</v>
      </c>
      <c r="T552" s="487">
        <f t="shared" si="98"/>
        <v>6.587461842946947E-2</v>
      </c>
      <c r="U552" s="487">
        <v>0</v>
      </c>
      <c r="V552" s="489">
        <f t="shared" si="91"/>
        <v>5.2849072686123523E-2</v>
      </c>
      <c r="W552" s="489">
        <f t="shared" si="92"/>
        <v>4.6976953498776466E-2</v>
      </c>
      <c r="X552" s="489">
        <f t="shared" si="93"/>
        <v>4.1104834311429403E-2</v>
      </c>
      <c r="Y552" s="489">
        <f t="shared" si="94"/>
        <v>6.1657251467144111E-2</v>
      </c>
      <c r="Z552" s="489">
        <f t="shared" si="95"/>
        <v>7.8294922497960773E-2</v>
      </c>
      <c r="AA552" s="487">
        <v>0</v>
      </c>
      <c r="AB552" s="485">
        <v>0.17053761291503905</v>
      </c>
      <c r="AC552" s="485">
        <v>0.17053761291503905</v>
      </c>
      <c r="AD552" s="489">
        <f t="shared" si="96"/>
        <v>0</v>
      </c>
      <c r="AE552" s="489">
        <f t="shared" si="97"/>
        <v>0</v>
      </c>
    </row>
    <row r="553" spans="1:31" x14ac:dyDescent="0.2">
      <c r="A553" s="485">
        <v>6.1411029195832509E-2</v>
      </c>
      <c r="B553" s="485">
        <f t="shared" si="88"/>
        <v>5.6732079384994312E-2</v>
      </c>
      <c r="C553" s="486">
        <v>6.5523347319043468E-2</v>
      </c>
      <c r="D553" s="486">
        <v>4.7940811450945156E-2</v>
      </c>
      <c r="E553" s="487">
        <v>3.9118016669777933E-2</v>
      </c>
      <c r="F553" s="486">
        <v>0</v>
      </c>
      <c r="G553" s="487">
        <v>3.5741218991974522E-2</v>
      </c>
      <c r="H553" s="487">
        <v>4.1261387792324654E-2</v>
      </c>
      <c r="I553" s="487">
        <v>3.639676438596099E-2</v>
      </c>
      <c r="J553" s="487">
        <v>3.639676438596099E-2</v>
      </c>
      <c r="K553" s="487">
        <v>3.639676438596099E-2</v>
      </c>
      <c r="L553" s="487">
        <v>3.639676438596099E-2</v>
      </c>
      <c r="M553" s="481">
        <v>4.2285158135311314E-2</v>
      </c>
      <c r="N553" s="481">
        <v>4.2285158135311314E-2</v>
      </c>
      <c r="O553" s="486">
        <v>4.2285158135311314E-2</v>
      </c>
      <c r="P553" s="486">
        <v>5.8406103542193506E-2</v>
      </c>
      <c r="Q553" s="488">
        <f t="shared" si="89"/>
        <v>5.034563083875241E-2</v>
      </c>
      <c r="R553" s="487">
        <f t="shared" si="90"/>
        <v>5.8406103542193506E-2</v>
      </c>
      <c r="S553" s="489">
        <v>0</v>
      </c>
      <c r="T553" s="487">
        <f t="shared" si="98"/>
        <v>6.5523347319043468E-2</v>
      </c>
      <c r="U553" s="487">
        <v>0</v>
      </c>
      <c r="V553" s="489">
        <f t="shared" si="91"/>
        <v>5.2565493187974155E-2</v>
      </c>
      <c r="W553" s="489">
        <f t="shared" si="92"/>
        <v>4.6724882833754811E-2</v>
      </c>
      <c r="X553" s="489">
        <f t="shared" si="93"/>
        <v>4.0884272479535452E-2</v>
      </c>
      <c r="Y553" s="489">
        <f t="shared" si="94"/>
        <v>6.1326408719303178E-2</v>
      </c>
      <c r="Z553" s="489">
        <f t="shared" si="95"/>
        <v>7.7874804722924684E-2</v>
      </c>
      <c r="AA553" s="487">
        <v>0</v>
      </c>
      <c r="AB553" s="485">
        <v>0.17025669860839843</v>
      </c>
      <c r="AC553" s="485">
        <v>0.17025669860839843</v>
      </c>
      <c r="AD553" s="489">
        <f t="shared" si="96"/>
        <v>0</v>
      </c>
      <c r="AE553" s="489">
        <f t="shared" si="97"/>
        <v>0</v>
      </c>
    </row>
    <row r="554" spans="1:31" x14ac:dyDescent="0.2">
      <c r="A554" s="485">
        <v>6.109519324043132E-2</v>
      </c>
      <c r="B554" s="485">
        <f t="shared" si="88"/>
        <v>5.6424609780879799E-2</v>
      </c>
      <c r="C554" s="486">
        <v>6.5168231873270241E-2</v>
      </c>
      <c r="D554" s="486">
        <v>4.7680987688489357E-2</v>
      </c>
      <c r="E554" s="487">
        <v>3.8916830563982159E-2</v>
      </c>
      <c r="F554" s="486">
        <v>0</v>
      </c>
      <c r="G554" s="487">
        <v>3.5557402465931032E-2</v>
      </c>
      <c r="H554" s="487">
        <v>4.1049180176745449E-2</v>
      </c>
      <c r="I554" s="487">
        <v>3.6209575399371523E-2</v>
      </c>
      <c r="J554" s="487">
        <v>3.6209575399371523E-2</v>
      </c>
      <c r="K554" s="487">
        <v>3.6209575399371523E-2</v>
      </c>
      <c r="L554" s="487">
        <v>3.6209575399371523E-2</v>
      </c>
      <c r="M554" s="481">
        <v>4.2054550064129594E-2</v>
      </c>
      <c r="N554" s="481">
        <v>4.2054550064129594E-2</v>
      </c>
      <c r="O554" s="486">
        <v>4.2054550064129594E-2</v>
      </c>
      <c r="P554" s="486">
        <v>5.8087577622531479E-2</v>
      </c>
      <c r="Q554" s="488">
        <f t="shared" si="89"/>
        <v>5.0071063843330536E-2</v>
      </c>
      <c r="R554" s="487">
        <f t="shared" si="90"/>
        <v>5.8087577622531479E-2</v>
      </c>
      <c r="S554" s="489">
        <v>0</v>
      </c>
      <c r="T554" s="487">
        <f t="shared" si="98"/>
        <v>6.5168231873270241E-2</v>
      </c>
      <c r="U554" s="487">
        <v>0</v>
      </c>
      <c r="V554" s="489">
        <f t="shared" si="91"/>
        <v>5.2278819860278332E-2</v>
      </c>
      <c r="W554" s="489">
        <f t="shared" si="92"/>
        <v>4.6470062098025185E-2</v>
      </c>
      <c r="X554" s="489">
        <f t="shared" si="93"/>
        <v>4.0661304335772031E-2</v>
      </c>
      <c r="Y554" s="489">
        <f t="shared" si="94"/>
        <v>6.0991956503658053E-2</v>
      </c>
      <c r="Z554" s="489">
        <f t="shared" si="95"/>
        <v>7.7450103496708639E-2</v>
      </c>
      <c r="AA554" s="487">
        <v>0</v>
      </c>
      <c r="AB554" s="485">
        <v>0.16997674560546874</v>
      </c>
      <c r="AC554" s="485">
        <v>0.16997674560546874</v>
      </c>
      <c r="AD554" s="489">
        <f t="shared" si="96"/>
        <v>0</v>
      </c>
      <c r="AE554" s="489">
        <f t="shared" si="97"/>
        <v>0</v>
      </c>
    </row>
    <row r="555" spans="1:31" x14ac:dyDescent="0.2">
      <c r="A555" s="485">
        <v>6.0780981624371608E-2</v>
      </c>
      <c r="B555" s="485">
        <f t="shared" si="88"/>
        <v>5.6123721314825806E-2</v>
      </c>
      <c r="C555" s="486">
        <v>6.4820717386241511E-2</v>
      </c>
      <c r="D555" s="486">
        <v>4.7426725243410094E-2</v>
      </c>
      <c r="E555" s="487">
        <v>3.871667916936581E-2</v>
      </c>
      <c r="F555" s="486">
        <v>0</v>
      </c>
      <c r="G555" s="487">
        <v>3.5374531305384281E-2</v>
      </c>
      <c r="H555" s="487">
        <v>4.0838063946466628E-2</v>
      </c>
      <c r="I555" s="487">
        <v>3.6023349127937955E-2</v>
      </c>
      <c r="J555" s="487">
        <v>3.6023349127937955E-2</v>
      </c>
      <c r="K555" s="487">
        <v>3.6023349127937955E-2</v>
      </c>
      <c r="L555" s="487">
        <v>3.6023349127937955E-2</v>
      </c>
      <c r="M555" s="481">
        <v>4.1828885595712378E-2</v>
      </c>
      <c r="N555" s="481">
        <v>4.1828885595712378E-2</v>
      </c>
      <c r="O555" s="486">
        <v>4.1828885595712378E-2</v>
      </c>
      <c r="P555" s="486">
        <v>5.7775880022489547E-2</v>
      </c>
      <c r="Q555" s="488">
        <f t="shared" si="89"/>
        <v>4.9802382809100959E-2</v>
      </c>
      <c r="R555" s="487">
        <f t="shared" si="90"/>
        <v>5.7775880022489547E-2</v>
      </c>
      <c r="S555" s="489">
        <v>0</v>
      </c>
      <c r="T555" s="487">
        <f t="shared" si="98"/>
        <v>6.4820717386241511E-2</v>
      </c>
      <c r="U555" s="487">
        <v>0</v>
      </c>
      <c r="V555" s="489">
        <f t="shared" si="91"/>
        <v>5.1998292020240595E-2</v>
      </c>
      <c r="W555" s="489">
        <f t="shared" si="92"/>
        <v>4.6220704017991637E-2</v>
      </c>
      <c r="X555" s="489">
        <f t="shared" si="93"/>
        <v>4.0443116015742679E-2</v>
      </c>
      <c r="Y555" s="489">
        <f t="shared" si="94"/>
        <v>6.0664674023614029E-2</v>
      </c>
      <c r="Z555" s="489">
        <f t="shared" si="95"/>
        <v>7.7034506696652724E-2</v>
      </c>
      <c r="AA555" s="487">
        <v>0</v>
      </c>
      <c r="AB555" s="485">
        <v>0.16969775390625</v>
      </c>
      <c r="AC555" s="485">
        <v>0.16969775390625</v>
      </c>
      <c r="AD555" s="489">
        <f t="shared" si="96"/>
        <v>0</v>
      </c>
      <c r="AE555" s="489">
        <f t="shared" si="97"/>
        <v>0</v>
      </c>
    </row>
    <row r="556" spans="1:31" x14ac:dyDescent="0.2">
      <c r="A556" s="485">
        <v>6.0468385993701759E-2</v>
      </c>
      <c r="B556" s="485">
        <f t="shared" si="88"/>
        <v>5.5824446079879159E-2</v>
      </c>
      <c r="C556" s="486">
        <v>6.4475066118458366E-2</v>
      </c>
      <c r="D556" s="486">
        <v>4.7173826041299959E-2</v>
      </c>
      <c r="E556" s="487">
        <v>3.8517557164352532E-2</v>
      </c>
      <c r="F556" s="486">
        <v>0</v>
      </c>
      <c r="G556" s="487">
        <v>3.5192600648334425E-2</v>
      </c>
      <c r="H556" s="487">
        <v>4.0628033488485697E-2</v>
      </c>
      <c r="I556" s="487">
        <v>3.5838080620404944E-2</v>
      </c>
      <c r="J556" s="487">
        <v>3.5838080620404944E-2</v>
      </c>
      <c r="K556" s="487">
        <v>3.5838080620404944E-2</v>
      </c>
      <c r="L556" s="487">
        <v>3.5838080620404944E-2</v>
      </c>
      <c r="M556" s="481">
        <v>4.1604438622804676E-2</v>
      </c>
      <c r="N556" s="481">
        <v>4.1604438622804676E-2</v>
      </c>
      <c r="O556" s="486">
        <v>4.1604438622804676E-2</v>
      </c>
      <c r="P556" s="486">
        <v>5.7465864080313594E-2</v>
      </c>
      <c r="Q556" s="488">
        <f t="shared" si="89"/>
        <v>4.9535151351559135E-2</v>
      </c>
      <c r="R556" s="487">
        <f t="shared" si="90"/>
        <v>5.7465864080313594E-2</v>
      </c>
      <c r="S556" s="489">
        <v>0</v>
      </c>
      <c r="T556" s="487">
        <f t="shared" si="98"/>
        <v>6.4475066118458366E-2</v>
      </c>
      <c r="U556" s="487">
        <v>0</v>
      </c>
      <c r="V556" s="489">
        <f t="shared" si="91"/>
        <v>5.1719277672282238E-2</v>
      </c>
      <c r="W556" s="489">
        <f t="shared" si="92"/>
        <v>4.5972691264250881E-2</v>
      </c>
      <c r="X556" s="489">
        <f t="shared" si="93"/>
        <v>4.0226104856219511E-2</v>
      </c>
      <c r="Y556" s="489">
        <f t="shared" si="94"/>
        <v>6.033915728432928E-2</v>
      </c>
      <c r="Z556" s="489">
        <f t="shared" si="95"/>
        <v>7.6621152107084797E-2</v>
      </c>
      <c r="AA556" s="487">
        <v>0</v>
      </c>
      <c r="AB556" s="485">
        <v>0.16941973876953126</v>
      </c>
      <c r="AC556" s="485">
        <v>0.16941973876953126</v>
      </c>
      <c r="AD556" s="489">
        <f t="shared" si="96"/>
        <v>0</v>
      </c>
      <c r="AE556" s="489">
        <f t="shared" si="97"/>
        <v>0</v>
      </c>
    </row>
    <row r="557" spans="1:31" x14ac:dyDescent="0.2">
      <c r="A557" s="485">
        <v>6.0157398037434362E-2</v>
      </c>
      <c r="B557" s="485">
        <f t="shared" si="88"/>
        <v>5.5526758031800169E-2</v>
      </c>
      <c r="C557" s="486">
        <v>6.4131247989835924E-2</v>
      </c>
      <c r="D557" s="486">
        <v>4.6922268073764407E-2</v>
      </c>
      <c r="E557" s="487">
        <v>3.8319459254735122E-2</v>
      </c>
      <c r="F557" s="486">
        <v>0</v>
      </c>
      <c r="G557" s="487">
        <v>3.5011605657786798E-2</v>
      </c>
      <c r="H557" s="487">
        <v>4.0419083218667884E-2</v>
      </c>
      <c r="I557" s="487">
        <v>3.5653764950981506E-2</v>
      </c>
      <c r="J557" s="487">
        <v>3.5653764950981506E-2</v>
      </c>
      <c r="K557" s="487">
        <v>3.5653764950981506E-2</v>
      </c>
      <c r="L557" s="487">
        <v>3.5653764950981506E-2</v>
      </c>
      <c r="M557" s="481">
        <v>4.1381189449735532E-2</v>
      </c>
      <c r="N557" s="481">
        <v>4.1381189449735532E-2</v>
      </c>
      <c r="O557" s="486">
        <v>4.1381189449735532E-2</v>
      </c>
      <c r="P557" s="486">
        <v>5.7157502591484319E-2</v>
      </c>
      <c r="Q557" s="488">
        <f t="shared" si="89"/>
        <v>4.9269346020609922E-2</v>
      </c>
      <c r="R557" s="487">
        <f t="shared" si="90"/>
        <v>5.7157502591484319E-2</v>
      </c>
      <c r="S557" s="489">
        <v>0</v>
      </c>
      <c r="T557" s="487">
        <f t="shared" si="98"/>
        <v>6.4131247989835924E-2</v>
      </c>
      <c r="U557" s="487">
        <v>0</v>
      </c>
      <c r="V557" s="489">
        <f t="shared" si="91"/>
        <v>5.1441752332335888E-2</v>
      </c>
      <c r="W557" s="489">
        <f t="shared" si="92"/>
        <v>4.5726002073187458E-2</v>
      </c>
      <c r="X557" s="489">
        <f t="shared" si="93"/>
        <v>4.001025181403902E-2</v>
      </c>
      <c r="Y557" s="489">
        <f t="shared" si="94"/>
        <v>6.0015377721058541E-2</v>
      </c>
      <c r="Z557" s="489">
        <f t="shared" si="95"/>
        <v>7.6210003455312425E-2</v>
      </c>
      <c r="AA557" s="487">
        <v>0</v>
      </c>
      <c r="AB557" s="485">
        <v>0.16914266967773436</v>
      </c>
      <c r="AC557" s="485">
        <v>0.16914266967773436</v>
      </c>
      <c r="AD557" s="489">
        <f t="shared" si="96"/>
        <v>0</v>
      </c>
      <c r="AE557" s="489">
        <f t="shared" si="97"/>
        <v>0</v>
      </c>
    </row>
    <row r="558" spans="1:31" x14ac:dyDescent="0.2">
      <c r="A558" s="485">
        <v>5.9848009487325313E-2</v>
      </c>
      <c r="B558" s="485">
        <f t="shared" si="88"/>
        <v>5.5230666055600411E-2</v>
      </c>
      <c r="C558" s="486">
        <v>6.3789273262217353E-2</v>
      </c>
      <c r="D558" s="486">
        <v>4.6672058848983469E-2</v>
      </c>
      <c r="E558" s="487">
        <v>3.8122380173534767E-2</v>
      </c>
      <c r="F558" s="486">
        <v>0</v>
      </c>
      <c r="G558" s="487">
        <v>3.4831541521623335E-2</v>
      </c>
      <c r="H558" s="487">
        <v>4.0211207581597665E-2</v>
      </c>
      <c r="I558" s="487">
        <v>3.5470397219210061E-2</v>
      </c>
      <c r="J558" s="487">
        <v>3.5470397219210061E-2</v>
      </c>
      <c r="K558" s="487">
        <v>3.5470397219210061E-2</v>
      </c>
      <c r="L558" s="487">
        <v>3.5470397219210061E-2</v>
      </c>
      <c r="M558" s="481">
        <v>4.115914474127539E-2</v>
      </c>
      <c r="N558" s="481">
        <v>4.115914474127539E-2</v>
      </c>
      <c r="O558" s="486">
        <v>4.115914474127539E-2</v>
      </c>
      <c r="P558" s="486">
        <v>5.6850804761673222E-2</v>
      </c>
      <c r="Q558" s="488">
        <f t="shared" si="89"/>
        <v>4.9004974751474306E-2</v>
      </c>
      <c r="R558" s="487">
        <f t="shared" si="90"/>
        <v>5.6850804761673222E-2</v>
      </c>
      <c r="S558" s="489">
        <v>0</v>
      </c>
      <c r="T558" s="487">
        <f t="shared" si="98"/>
        <v>6.3789273262217353E-2</v>
      </c>
      <c r="U558" s="487">
        <v>0</v>
      </c>
      <c r="V558" s="489">
        <f t="shared" si="91"/>
        <v>5.1165724285505899E-2</v>
      </c>
      <c r="W558" s="489">
        <f t="shared" si="92"/>
        <v>4.5480643809338583E-2</v>
      </c>
      <c r="X558" s="489">
        <f t="shared" si="93"/>
        <v>3.9795563333171254E-2</v>
      </c>
      <c r="Y558" s="489">
        <f t="shared" si="94"/>
        <v>5.9693344999756884E-2</v>
      </c>
      <c r="Z558" s="489">
        <f t="shared" si="95"/>
        <v>7.5801073015564296E-2</v>
      </c>
      <c r="AA558" s="487">
        <v>0</v>
      </c>
      <c r="AB558" s="485">
        <v>0.16886654663085937</v>
      </c>
      <c r="AC558" s="485">
        <v>0.16886654663085937</v>
      </c>
      <c r="AD558" s="489">
        <f t="shared" si="96"/>
        <v>0</v>
      </c>
      <c r="AE558" s="489">
        <f t="shared" si="97"/>
        <v>0</v>
      </c>
    </row>
    <row r="559" spans="1:31" x14ac:dyDescent="0.2">
      <c r="A559" s="485">
        <v>5.9540212117653944E-2</v>
      </c>
      <c r="B559" s="485">
        <f t="shared" si="88"/>
        <v>5.4931333628317869E-2</v>
      </c>
      <c r="C559" s="486">
        <v>6.3443555939508497E-2</v>
      </c>
      <c r="D559" s="486">
        <v>4.6419111317127233E-2</v>
      </c>
      <c r="E559" s="487">
        <v>3.792631468086103E-2</v>
      </c>
      <c r="F559" s="486">
        <v>0</v>
      </c>
      <c r="G559" s="487">
        <v>3.4652403452474598E-2</v>
      </c>
      <c r="H559" s="487">
        <v>4.000440105043105E-2</v>
      </c>
      <c r="I559" s="487">
        <v>3.5287972549836129E-2</v>
      </c>
      <c r="J559" s="487">
        <v>3.5287972549836129E-2</v>
      </c>
      <c r="K559" s="487">
        <v>3.5287972549836129E-2</v>
      </c>
      <c r="L559" s="487">
        <v>3.5287972549836129E-2</v>
      </c>
      <c r="M559" s="481">
        <v>4.0934677542881548E-2</v>
      </c>
      <c r="N559" s="481">
        <v>4.0934677542881548E-2</v>
      </c>
      <c r="O559" s="486">
        <v>4.0934677542881548E-2</v>
      </c>
      <c r="P559" s="486">
        <v>5.6540760883174175E-2</v>
      </c>
      <c r="Q559" s="488">
        <f t="shared" si="89"/>
        <v>4.8737719213027858E-2</v>
      </c>
      <c r="R559" s="487">
        <f t="shared" si="90"/>
        <v>5.6540760883174175E-2</v>
      </c>
      <c r="S559" s="489">
        <v>0</v>
      </c>
      <c r="T559" s="487">
        <f t="shared" si="98"/>
        <v>6.3443555939508497E-2</v>
      </c>
      <c r="U559" s="487">
        <v>0</v>
      </c>
      <c r="V559" s="489">
        <f t="shared" si="91"/>
        <v>5.0886684794856758E-2</v>
      </c>
      <c r="W559" s="489">
        <f t="shared" si="92"/>
        <v>4.5232608706539341E-2</v>
      </c>
      <c r="X559" s="489">
        <f t="shared" si="93"/>
        <v>3.9578532618221918E-2</v>
      </c>
      <c r="Y559" s="489">
        <f t="shared" si="94"/>
        <v>5.936779892733289E-2</v>
      </c>
      <c r="Z559" s="489">
        <f t="shared" si="95"/>
        <v>7.5387681177565571E-2</v>
      </c>
      <c r="AA559" s="487">
        <v>0</v>
      </c>
      <c r="AB559" s="485">
        <v>0.16859136962890625</v>
      </c>
      <c r="AC559" s="485">
        <v>0.16859136962890625</v>
      </c>
      <c r="AD559" s="489">
        <f t="shared" si="96"/>
        <v>0</v>
      </c>
      <c r="AE559" s="489">
        <f t="shared" si="97"/>
        <v>0</v>
      </c>
    </row>
    <row r="560" spans="1:31" x14ac:dyDescent="0.2">
      <c r="A560" s="485">
        <v>5.923399774500434E-2</v>
      </c>
      <c r="B560" s="485">
        <f t="shared" si="88"/>
        <v>5.4643193411376356E-2</v>
      </c>
      <c r="C560" s="486">
        <v>6.3110765184861195E-2</v>
      </c>
      <c r="D560" s="486">
        <v>4.6175621637891517E-2</v>
      </c>
      <c r="E560" s="487">
        <v>3.7731257563772512E-2</v>
      </c>
      <c r="F560" s="486">
        <v>0</v>
      </c>
      <c r="G560" s="487">
        <v>3.4474186687592528E-2</v>
      </c>
      <c r="H560" s="487">
        <v>3.9798658126748654E-2</v>
      </c>
      <c r="I560" s="487">
        <v>3.5106486092678718E-2</v>
      </c>
      <c r="J560" s="487">
        <v>3.5106486092678718E-2</v>
      </c>
      <c r="K560" s="487">
        <v>3.5106486092678718E-2</v>
      </c>
      <c r="L560" s="487">
        <v>3.5106486092678718E-2</v>
      </c>
      <c r="M560" s="481">
        <v>4.0718610521436965E-2</v>
      </c>
      <c r="N560" s="481">
        <v>4.0718610521436965E-2</v>
      </c>
      <c r="O560" s="486">
        <v>4.0718610521436965E-2</v>
      </c>
      <c r="P560" s="486">
        <v>5.6242319695224426E-2</v>
      </c>
      <c r="Q560" s="488">
        <f t="shared" si="89"/>
        <v>4.8480465108330692E-2</v>
      </c>
      <c r="R560" s="487">
        <f t="shared" si="90"/>
        <v>5.6242319695224426E-2</v>
      </c>
      <c r="S560" s="489">
        <v>0</v>
      </c>
      <c r="T560" s="487">
        <f t="shared" si="98"/>
        <v>6.3110765184861195E-2</v>
      </c>
      <c r="U560" s="487">
        <v>0</v>
      </c>
      <c r="V560" s="489">
        <f t="shared" si="91"/>
        <v>5.0618087725701984E-2</v>
      </c>
      <c r="W560" s="489">
        <f t="shared" si="92"/>
        <v>4.4993855756179542E-2</v>
      </c>
      <c r="X560" s="489">
        <f t="shared" si="93"/>
        <v>3.9369623786657093E-2</v>
      </c>
      <c r="Y560" s="489">
        <f t="shared" si="94"/>
        <v>5.9054435679985653E-2</v>
      </c>
      <c r="Z560" s="489">
        <f t="shared" si="95"/>
        <v>7.4989759593632563E-2</v>
      </c>
      <c r="AA560" s="487">
        <v>0</v>
      </c>
      <c r="AB560" s="485">
        <v>0.16831713867187501</v>
      </c>
      <c r="AC560" s="485">
        <v>0.16831713867187501</v>
      </c>
      <c r="AD560" s="489">
        <f t="shared" si="96"/>
        <v>0</v>
      </c>
      <c r="AE560" s="489">
        <f t="shared" si="97"/>
        <v>0</v>
      </c>
    </row>
    <row r="561" spans="1:31" x14ac:dyDescent="0.2">
      <c r="A561" s="485">
        <v>5.8929358228047748E-2</v>
      </c>
      <c r="B561" s="485">
        <f t="shared" si="88"/>
        <v>5.4356581327500944E-2</v>
      </c>
      <c r="C561" s="486">
        <v>6.2779739364528395E-2</v>
      </c>
      <c r="D561" s="486">
        <v>4.5933423290473493E-2</v>
      </c>
      <c r="E561" s="487">
        <v>3.7537203636138251E-2</v>
      </c>
      <c r="F561" s="486">
        <v>0</v>
      </c>
      <c r="G561" s="487">
        <v>3.4296886488723789E-2</v>
      </c>
      <c r="H561" s="487">
        <v>3.959397334040949E-2</v>
      </c>
      <c r="I561" s="487">
        <v>3.4925933022501396E-2</v>
      </c>
      <c r="J561" s="487">
        <v>3.4925933022501396E-2</v>
      </c>
      <c r="K561" s="487">
        <v>3.4925933022501396E-2</v>
      </c>
      <c r="L561" s="487">
        <v>3.4925933022501396E-2</v>
      </c>
      <c r="M561" s="481">
        <v>4.0503696578815758E-2</v>
      </c>
      <c r="N561" s="481">
        <v>4.0503696578815758E-2</v>
      </c>
      <c r="O561" s="486">
        <v>4.0503696578815758E-2</v>
      </c>
      <c r="P561" s="486">
        <v>5.594547119000591E-2</v>
      </c>
      <c r="Q561" s="488">
        <f t="shared" si="89"/>
        <v>4.8224583884410838E-2</v>
      </c>
      <c r="R561" s="487">
        <f t="shared" si="90"/>
        <v>5.594547119000591E-2</v>
      </c>
      <c r="S561" s="489">
        <v>0</v>
      </c>
      <c r="T561" s="487">
        <f t="shared" si="98"/>
        <v>6.2779739364528395E-2</v>
      </c>
      <c r="U561" s="487">
        <v>0</v>
      </c>
      <c r="V561" s="489">
        <f t="shared" si="91"/>
        <v>5.0350924071005318E-2</v>
      </c>
      <c r="W561" s="489">
        <f t="shared" si="92"/>
        <v>4.4756376952004732E-2</v>
      </c>
      <c r="X561" s="489">
        <f t="shared" si="93"/>
        <v>3.9161829833004133E-2</v>
      </c>
      <c r="Y561" s="489">
        <f t="shared" si="94"/>
        <v>5.87427447495062E-2</v>
      </c>
      <c r="Z561" s="489">
        <f t="shared" si="95"/>
        <v>7.4593961586674556E-2</v>
      </c>
      <c r="AA561" s="487">
        <v>0</v>
      </c>
      <c r="AB561" s="485">
        <v>0.16804383850097657</v>
      </c>
      <c r="AC561" s="485">
        <v>0.16804383850097657</v>
      </c>
      <c r="AD561" s="489">
        <f t="shared" si="96"/>
        <v>0</v>
      </c>
      <c r="AE561" s="489">
        <f t="shared" si="97"/>
        <v>0</v>
      </c>
    </row>
    <row r="562" spans="1:31" x14ac:dyDescent="0.2">
      <c r="A562" s="485">
        <v>5.8626285467326164E-2</v>
      </c>
      <c r="B562" s="485">
        <f t="shared" si="88"/>
        <v>5.4066720778370228E-2</v>
      </c>
      <c r="C562" s="486">
        <v>6.2444961693047439E-2</v>
      </c>
      <c r="D562" s="486">
        <v>4.568847986369301E-2</v>
      </c>
      <c r="E562" s="487">
        <v>3.7344147738499853E-2</v>
      </c>
      <c r="F562" s="486">
        <v>0</v>
      </c>
      <c r="G562" s="487">
        <v>3.4120498141983827E-2</v>
      </c>
      <c r="H562" s="487">
        <v>3.9390341249405568E-2</v>
      </c>
      <c r="I562" s="487">
        <v>3.4746308538883955E-2</v>
      </c>
      <c r="J562" s="487">
        <v>3.4746308538883955E-2</v>
      </c>
      <c r="K562" s="487">
        <v>3.4746308538883955E-2</v>
      </c>
      <c r="L562" s="487">
        <v>3.4746308538883955E-2</v>
      </c>
      <c r="M562" s="481">
        <v>4.028635398108369E-2</v>
      </c>
      <c r="N562" s="481">
        <v>4.028635398108369E-2</v>
      </c>
      <c r="O562" s="486">
        <v>4.028635398108369E-2</v>
      </c>
      <c r="P562" s="486">
        <v>5.5645268120488034E-2</v>
      </c>
      <c r="Q562" s="488">
        <f t="shared" si="89"/>
        <v>4.7965811050785859E-2</v>
      </c>
      <c r="R562" s="487">
        <f t="shared" si="90"/>
        <v>5.5645268120488034E-2</v>
      </c>
      <c r="S562" s="489">
        <v>0</v>
      </c>
      <c r="T562" s="487">
        <f t="shared" si="98"/>
        <v>6.2444961693047439E-2</v>
      </c>
      <c r="U562" s="487">
        <v>0</v>
      </c>
      <c r="V562" s="489">
        <f t="shared" si="91"/>
        <v>5.0080741308439231E-2</v>
      </c>
      <c r="W562" s="489">
        <f t="shared" si="92"/>
        <v>4.4516214496390427E-2</v>
      </c>
      <c r="X562" s="489">
        <f t="shared" si="93"/>
        <v>3.8951687684341624E-2</v>
      </c>
      <c r="Y562" s="489">
        <f t="shared" si="94"/>
        <v>5.8427531526512436E-2</v>
      </c>
      <c r="Z562" s="489">
        <f t="shared" si="95"/>
        <v>7.4193690827317388E-2</v>
      </c>
      <c r="AA562" s="487">
        <v>0</v>
      </c>
      <c r="AB562" s="485">
        <v>0.16777146911621094</v>
      </c>
      <c r="AC562" s="485">
        <v>0.16777146911621094</v>
      </c>
      <c r="AD562" s="489">
        <f t="shared" si="96"/>
        <v>0</v>
      </c>
      <c r="AE562" s="489">
        <f t="shared" si="97"/>
        <v>0</v>
      </c>
    </row>
    <row r="563" spans="1:31" x14ac:dyDescent="0.2">
      <c r="A563" s="485">
        <v>5.8324771405036967E-2</v>
      </c>
      <c r="B563" s="485">
        <f t="shared" si="88"/>
        <v>5.3778414333525384E-2</v>
      </c>
      <c r="C563" s="486">
        <v>6.211197895163071E-2</v>
      </c>
      <c r="D563" s="486">
        <v>4.5444849715420059E-2</v>
      </c>
      <c r="E563" s="487">
        <v>3.7152084737934306E-2</v>
      </c>
      <c r="F563" s="486">
        <v>0</v>
      </c>
      <c r="G563" s="487">
        <v>3.3945016957731514E-2</v>
      </c>
      <c r="H563" s="487">
        <v>3.918775643971717E-2</v>
      </c>
      <c r="I563" s="487">
        <v>3.4567607866094828E-2</v>
      </c>
      <c r="J563" s="487">
        <v>3.4567607866094828E-2</v>
      </c>
      <c r="K563" s="487">
        <v>3.4567607866094828E-2</v>
      </c>
      <c r="L563" s="487">
        <v>3.4567607866094828E-2</v>
      </c>
      <c r="M563" s="481">
        <v>4.0070183981052214E-2</v>
      </c>
      <c r="N563" s="481">
        <v>4.0070183981052214E-2</v>
      </c>
      <c r="O563" s="486">
        <v>4.0070183981052214E-2</v>
      </c>
      <c r="P563" s="486">
        <v>5.5346684694025448E-2</v>
      </c>
      <c r="Q563" s="488">
        <f t="shared" si="89"/>
        <v>4.7708434337538831E-2</v>
      </c>
      <c r="R563" s="487">
        <f t="shared" si="90"/>
        <v>5.5346684694025448E-2</v>
      </c>
      <c r="S563" s="489">
        <v>0</v>
      </c>
      <c r="T563" s="487">
        <f t="shared" si="98"/>
        <v>6.211197895163071E-2</v>
      </c>
      <c r="U563" s="487">
        <v>0</v>
      </c>
      <c r="V563" s="489">
        <f t="shared" si="91"/>
        <v>4.9812016224622904E-2</v>
      </c>
      <c r="W563" s="489">
        <f t="shared" si="92"/>
        <v>4.427734775522036E-2</v>
      </c>
      <c r="X563" s="489">
        <f t="shared" si="93"/>
        <v>3.8742679285817809E-2</v>
      </c>
      <c r="Y563" s="489">
        <f t="shared" si="94"/>
        <v>5.8114018928726717E-2</v>
      </c>
      <c r="Z563" s="489">
        <f t="shared" si="95"/>
        <v>7.3795579592033936E-2</v>
      </c>
      <c r="AA563" s="487">
        <v>0</v>
      </c>
      <c r="AB563" s="485">
        <v>0.16750001525878908</v>
      </c>
      <c r="AC563" s="485">
        <v>0.16750001525878908</v>
      </c>
      <c r="AD563" s="489">
        <f t="shared" si="96"/>
        <v>0</v>
      </c>
      <c r="AE563" s="489">
        <f t="shared" si="97"/>
        <v>0</v>
      </c>
    </row>
    <row r="564" spans="1:31" x14ac:dyDescent="0.2">
      <c r="A564" s="485">
        <v>5.8024808024818672E-2</v>
      </c>
      <c r="B564" s="485">
        <f t="shared" si="88"/>
        <v>5.3491636903278725E-2</v>
      </c>
      <c r="C564" s="486">
        <v>6.1780762162663781E-2</v>
      </c>
      <c r="D564" s="486">
        <v>4.5202511643893675E-2</v>
      </c>
      <c r="E564" s="487">
        <v>3.6961009527917477E-2</v>
      </c>
      <c r="F564" s="486">
        <v>0</v>
      </c>
      <c r="G564" s="487">
        <v>3.3770438270444472E-2</v>
      </c>
      <c r="H564" s="487">
        <v>3.8986213525168914E-2</v>
      </c>
      <c r="I564" s="487">
        <v>3.4389826252964058E-2</v>
      </c>
      <c r="J564" s="487">
        <v>3.4389826252964058E-2</v>
      </c>
      <c r="K564" s="487">
        <v>3.4389826252964058E-2</v>
      </c>
      <c r="L564" s="487">
        <v>3.4389826252964058E-2</v>
      </c>
      <c r="M564" s="481">
        <v>3.9855167609371245E-2</v>
      </c>
      <c r="N564" s="481">
        <v>3.9855167609371245E-2</v>
      </c>
      <c r="O564" s="486">
        <v>3.9855167609371245E-2</v>
      </c>
      <c r="P564" s="486">
        <v>5.5049694709324942E-2</v>
      </c>
      <c r="Q564" s="488">
        <f t="shared" si="89"/>
        <v>4.7452431159348094E-2</v>
      </c>
      <c r="R564" s="487">
        <f t="shared" si="90"/>
        <v>5.5049694709324942E-2</v>
      </c>
      <c r="S564" s="489">
        <v>0</v>
      </c>
      <c r="T564" s="487">
        <f t="shared" si="98"/>
        <v>6.1780762162663781E-2</v>
      </c>
      <c r="U564" s="487">
        <v>0</v>
      </c>
      <c r="V564" s="489">
        <f t="shared" si="91"/>
        <v>4.9544725238392449E-2</v>
      </c>
      <c r="W564" s="489">
        <f t="shared" si="92"/>
        <v>4.4039755767459957E-2</v>
      </c>
      <c r="X564" s="489">
        <f t="shared" si="93"/>
        <v>3.8534786296527457E-2</v>
      </c>
      <c r="Y564" s="489">
        <f t="shared" si="94"/>
        <v>5.7802179444791192E-2</v>
      </c>
      <c r="Z564" s="489">
        <f t="shared" si="95"/>
        <v>7.339959294576659E-2</v>
      </c>
      <c r="AA564" s="487">
        <v>0</v>
      </c>
      <c r="AB564" s="485">
        <v>0.1672294921875</v>
      </c>
      <c r="AC564" s="485">
        <v>0.1672294921875</v>
      </c>
      <c r="AD564" s="489">
        <f t="shared" si="96"/>
        <v>0</v>
      </c>
      <c r="AE564" s="489">
        <f t="shared" si="97"/>
        <v>0</v>
      </c>
    </row>
    <row r="565" spans="1:31" x14ac:dyDescent="0.2">
      <c r="A565" s="485">
        <v>5.7726387351537838E-2</v>
      </c>
      <c r="B565" s="485">
        <f t="shared" si="88"/>
        <v>5.3206397046995715E-2</v>
      </c>
      <c r="C565" s="486">
        <v>6.1451321211881203E-2</v>
      </c>
      <c r="D565" s="486">
        <v>4.4961472882110221E-2</v>
      </c>
      <c r="E565" s="487">
        <v>3.6770917028188396E-2</v>
      </c>
      <c r="F565" s="486">
        <v>0</v>
      </c>
      <c r="G565" s="487">
        <v>3.3596757438595019E-2</v>
      </c>
      <c r="H565" s="487">
        <v>3.8785707147286574E-2</v>
      </c>
      <c r="I565" s="487">
        <v>3.4212958972757043E-2</v>
      </c>
      <c r="J565" s="487">
        <v>3.4212958972757043E-2</v>
      </c>
      <c r="K565" s="487">
        <v>3.4212958972757043E-2</v>
      </c>
      <c r="L565" s="487">
        <v>3.4212958972757043E-2</v>
      </c>
      <c r="M565" s="481">
        <v>3.9641311285033308E-2</v>
      </c>
      <c r="N565" s="481">
        <v>3.9641311285033308E-2</v>
      </c>
      <c r="O565" s="486">
        <v>3.9641311285033308E-2</v>
      </c>
      <c r="P565" s="486">
        <v>5.4754307032578733E-2</v>
      </c>
      <c r="Q565" s="488">
        <f t="shared" si="89"/>
        <v>4.7197809158806017E-2</v>
      </c>
      <c r="R565" s="487">
        <f t="shared" si="90"/>
        <v>5.4754307032578733E-2</v>
      </c>
      <c r="S565" s="489">
        <v>0</v>
      </c>
      <c r="T565" s="487">
        <f t="shared" si="98"/>
        <v>6.1451321211881203E-2</v>
      </c>
      <c r="U565" s="487">
        <v>0</v>
      </c>
      <c r="V565" s="489">
        <f t="shared" si="91"/>
        <v>4.9278876329320861E-2</v>
      </c>
      <c r="W565" s="489">
        <f t="shared" si="92"/>
        <v>4.380344562606299E-2</v>
      </c>
      <c r="X565" s="489">
        <f t="shared" si="93"/>
        <v>3.8328014922805111E-2</v>
      </c>
      <c r="Y565" s="489">
        <f t="shared" si="94"/>
        <v>5.7492022384207676E-2</v>
      </c>
      <c r="Z565" s="489">
        <f t="shared" si="95"/>
        <v>7.3005742710104973E-2</v>
      </c>
      <c r="AA565" s="487">
        <v>0</v>
      </c>
      <c r="AB565" s="485">
        <v>0.16695988464355468</v>
      </c>
      <c r="AC565" s="485">
        <v>0.16695988464355468</v>
      </c>
      <c r="AD565" s="489">
        <f t="shared" si="96"/>
        <v>0</v>
      </c>
      <c r="AE565" s="489">
        <f t="shared" si="97"/>
        <v>0</v>
      </c>
    </row>
    <row r="566" spans="1:31" x14ac:dyDescent="0.2">
      <c r="A566" s="485">
        <v>5.7429501451076975E-2</v>
      </c>
      <c r="B566" s="485">
        <f t="shared" si="88"/>
        <v>5.2918035505981481E-2</v>
      </c>
      <c r="C566" s="486">
        <v>6.111827483652961E-2</v>
      </c>
      <c r="D566" s="486">
        <v>4.4717796175433353E-2</v>
      </c>
      <c r="E566" s="487">
        <v>3.6581802184614133E-2</v>
      </c>
      <c r="F566" s="486">
        <v>0</v>
      </c>
      <c r="G566" s="487">
        <v>3.34239698445268E-2</v>
      </c>
      <c r="H566" s="487">
        <v>3.8586231975154581E-2</v>
      </c>
      <c r="I566" s="487">
        <v>3.4037001323048814E-2</v>
      </c>
      <c r="J566" s="487">
        <v>3.4037001323048814E-2</v>
      </c>
      <c r="K566" s="487">
        <v>3.4037001323048814E-2</v>
      </c>
      <c r="L566" s="487">
        <v>3.4037001323048814E-2</v>
      </c>
      <c r="M566" s="481">
        <v>3.9425121805374691E-2</v>
      </c>
      <c r="N566" s="481">
        <v>3.9425121805374691E-2</v>
      </c>
      <c r="O566" s="486">
        <v>3.9425121805374691E-2</v>
      </c>
      <c r="P566" s="486">
        <v>5.4455696700006044E-2</v>
      </c>
      <c r="Q566" s="488">
        <f t="shared" si="89"/>
        <v>4.6940409252690371E-2</v>
      </c>
      <c r="R566" s="487">
        <f t="shared" si="90"/>
        <v>5.4455696700006044E-2</v>
      </c>
      <c r="S566" s="489">
        <v>0</v>
      </c>
      <c r="T566" s="487">
        <f t="shared" si="98"/>
        <v>6.111827483652961E-2</v>
      </c>
      <c r="U566" s="487">
        <v>0</v>
      </c>
      <c r="V566" s="489">
        <f t="shared" si="91"/>
        <v>4.9010127030005443E-2</v>
      </c>
      <c r="W566" s="489">
        <f t="shared" si="92"/>
        <v>4.3564557360004835E-2</v>
      </c>
      <c r="X566" s="489">
        <f t="shared" si="93"/>
        <v>3.8118987690004227E-2</v>
      </c>
      <c r="Y566" s="489">
        <f t="shared" si="94"/>
        <v>5.7178481535006348E-2</v>
      </c>
      <c r="Z566" s="489">
        <f t="shared" si="95"/>
        <v>7.2607595600008068E-2</v>
      </c>
      <c r="AA566" s="487">
        <v>0</v>
      </c>
      <c r="AB566" s="485">
        <v>0.16669119262695312</v>
      </c>
      <c r="AC566" s="485">
        <v>0.16669119262695312</v>
      </c>
      <c r="AD566" s="489">
        <f t="shared" si="96"/>
        <v>0</v>
      </c>
      <c r="AE566" s="489">
        <f t="shared" si="97"/>
        <v>0</v>
      </c>
    </row>
    <row r="567" spans="1:31" x14ac:dyDescent="0.2">
      <c r="A567" s="485">
        <v>5.7134142430123665E-2</v>
      </c>
      <c r="B567" s="485">
        <f t="shared" si="88"/>
        <v>5.2635846110400029E-2</v>
      </c>
      <c r="C567" s="486">
        <v>6.0792357049329226E-2</v>
      </c>
      <c r="D567" s="486">
        <v>4.4479335171470832E-2</v>
      </c>
      <c r="E567" s="487">
        <v>3.6393659969055442E-2</v>
      </c>
      <c r="F567" s="486">
        <v>0</v>
      </c>
      <c r="G567" s="487">
        <v>3.3252070894331978E-2</v>
      </c>
      <c r="H567" s="487">
        <v>3.8387782705274313E-2</v>
      </c>
      <c r="I567" s="487">
        <v>3.3861948625599048E-2</v>
      </c>
      <c r="J567" s="487">
        <v>3.3861948625599048E-2</v>
      </c>
      <c r="K567" s="487">
        <v>3.3861948625599048E-2</v>
      </c>
      <c r="L567" s="487">
        <v>3.3861948625599048E-2</v>
      </c>
      <c r="M567" s="481">
        <v>3.921356683353628E-2</v>
      </c>
      <c r="N567" s="481">
        <v>3.921356683353628E-2</v>
      </c>
      <c r="O567" s="486">
        <v>3.921356683353628E-2</v>
      </c>
      <c r="P567" s="486">
        <v>5.4163487751643598E-2</v>
      </c>
      <c r="Q567" s="488">
        <f t="shared" si="89"/>
        <v>4.6688527292589939E-2</v>
      </c>
      <c r="R567" s="487">
        <f t="shared" si="90"/>
        <v>5.4163487751643598E-2</v>
      </c>
      <c r="S567" s="489">
        <v>0</v>
      </c>
      <c r="T567" s="487">
        <f t="shared" si="98"/>
        <v>6.0792357049329226E-2</v>
      </c>
      <c r="U567" s="487">
        <v>0</v>
      </c>
      <c r="V567" s="489">
        <f t="shared" si="91"/>
        <v>4.874713897647924E-2</v>
      </c>
      <c r="W567" s="489">
        <f t="shared" si="92"/>
        <v>4.3330790201314882E-2</v>
      </c>
      <c r="X567" s="489">
        <f t="shared" si="93"/>
        <v>3.7914441426150518E-2</v>
      </c>
      <c r="Y567" s="489">
        <f t="shared" si="94"/>
        <v>5.687166213922578E-2</v>
      </c>
      <c r="Z567" s="489">
        <f t="shared" si="95"/>
        <v>7.2217983668858121E-2</v>
      </c>
      <c r="AA567" s="487">
        <v>0</v>
      </c>
      <c r="AB567" s="485">
        <v>0.16642340087890625</v>
      </c>
      <c r="AC567" s="485">
        <v>0.16642340087890625</v>
      </c>
      <c r="AD567" s="489">
        <f t="shared" si="96"/>
        <v>0</v>
      </c>
      <c r="AE567" s="489">
        <f t="shared" si="97"/>
        <v>0</v>
      </c>
    </row>
    <row r="568" spans="1:31" x14ac:dyDescent="0.2">
      <c r="A568" s="485">
        <v>5.6840302435960673E-2</v>
      </c>
      <c r="B568" s="485">
        <f t="shared" si="88"/>
        <v>5.2355169689766036E-2</v>
      </c>
      <c r="C568" s="486">
        <v>6.0468186689405283E-2</v>
      </c>
      <c r="D568" s="486">
        <v>4.4242152690126789E-2</v>
      </c>
      <c r="E568" s="487">
        <v>3.6206485379233086E-2</v>
      </c>
      <c r="F568" s="486">
        <v>0</v>
      </c>
      <c r="G568" s="487">
        <v>3.3081056017729114E-2</v>
      </c>
      <c r="H568" s="487">
        <v>3.8190354061423078E-2</v>
      </c>
      <c r="I568" s="487">
        <v>3.368779622622764E-2</v>
      </c>
      <c r="J568" s="487">
        <v>3.368779622622764E-2</v>
      </c>
      <c r="K568" s="487">
        <v>3.368779622622764E-2</v>
      </c>
      <c r="L568" s="487">
        <v>3.368779622622764E-2</v>
      </c>
      <c r="M568" s="481">
        <v>3.9003153234241104E-2</v>
      </c>
      <c r="N568" s="481">
        <v>3.9003153234241104E-2</v>
      </c>
      <c r="O568" s="486">
        <v>3.9003153234241104E-2</v>
      </c>
      <c r="P568" s="486">
        <v>5.3872855316787975E-2</v>
      </c>
      <c r="Q568" s="488">
        <f t="shared" si="89"/>
        <v>4.643800427551454E-2</v>
      </c>
      <c r="R568" s="487">
        <f t="shared" si="90"/>
        <v>5.3872855316787975E-2</v>
      </c>
      <c r="S568" s="489">
        <v>0</v>
      </c>
      <c r="T568" s="487">
        <f t="shared" si="98"/>
        <v>6.0468186689405283E-2</v>
      </c>
      <c r="U568" s="487">
        <v>0</v>
      </c>
      <c r="V568" s="489">
        <f t="shared" si="91"/>
        <v>4.8485569785109178E-2</v>
      </c>
      <c r="W568" s="489">
        <f t="shared" si="92"/>
        <v>4.3098284253430381E-2</v>
      </c>
      <c r="X568" s="489">
        <f t="shared" si="93"/>
        <v>3.7710998721751578E-2</v>
      </c>
      <c r="Y568" s="489">
        <f t="shared" si="94"/>
        <v>5.6566498082627377E-2</v>
      </c>
      <c r="Z568" s="489">
        <f t="shared" si="95"/>
        <v>7.18304737557173E-2</v>
      </c>
      <c r="AA568" s="487">
        <v>0</v>
      </c>
      <c r="AB568" s="485">
        <v>0.16615650939941407</v>
      </c>
      <c r="AC568" s="485">
        <v>0.16615650939941407</v>
      </c>
      <c r="AD568" s="489">
        <f t="shared" si="96"/>
        <v>0</v>
      </c>
      <c r="AE568" s="489">
        <f t="shared" si="97"/>
        <v>0</v>
      </c>
    </row>
    <row r="569" spans="1:31" x14ac:dyDescent="0.2">
      <c r="A569" s="485">
        <v>5.654797365625714E-2</v>
      </c>
      <c r="B569" s="485">
        <f t="shared" si="88"/>
        <v>5.2075981818389933E-2</v>
      </c>
      <c r="C569" s="486">
        <v>6.0145735546035424E-2</v>
      </c>
      <c r="D569" s="486">
        <v>4.4006228090744434E-2</v>
      </c>
      <c r="E569" s="487">
        <v>3.6020273438594812E-2</v>
      </c>
      <c r="F569" s="486">
        <v>0</v>
      </c>
      <c r="G569" s="487">
        <v>3.2910920667941657E-2</v>
      </c>
      <c r="H569" s="487">
        <v>3.799394079451382E-2</v>
      </c>
      <c r="I569" s="487">
        <v>3.3514539494691013E-2</v>
      </c>
      <c r="J569" s="487">
        <v>3.3514539494691013E-2</v>
      </c>
      <c r="K569" s="487">
        <v>3.3514539494691013E-2</v>
      </c>
      <c r="L569" s="487">
        <v>3.3514539494691013E-2</v>
      </c>
      <c r="M569" s="481">
        <v>3.8793862543274736E-2</v>
      </c>
      <c r="N569" s="481">
        <v>3.8793862543274736E-2</v>
      </c>
      <c r="O569" s="486">
        <v>3.8793862543274736E-2</v>
      </c>
      <c r="P569" s="486">
        <v>5.3583773891861475E-2</v>
      </c>
      <c r="Q569" s="488">
        <f t="shared" si="89"/>
        <v>4.6188818217568109E-2</v>
      </c>
      <c r="R569" s="487">
        <f t="shared" si="90"/>
        <v>5.3583773891861475E-2</v>
      </c>
      <c r="S569" s="489">
        <v>0</v>
      </c>
      <c r="T569" s="487">
        <f t="shared" si="98"/>
        <v>6.0145735546035424E-2</v>
      </c>
      <c r="U569" s="487">
        <v>0</v>
      </c>
      <c r="V569" s="489">
        <f t="shared" si="91"/>
        <v>4.8225396502675329E-2</v>
      </c>
      <c r="W569" s="489">
        <f t="shared" si="92"/>
        <v>4.2867019113489183E-2</v>
      </c>
      <c r="X569" s="489">
        <f t="shared" si="93"/>
        <v>3.750864172430303E-2</v>
      </c>
      <c r="Y569" s="489">
        <f t="shared" si="94"/>
        <v>5.6262962586454551E-2</v>
      </c>
      <c r="Z569" s="489">
        <f t="shared" si="95"/>
        <v>7.14450318558153E-2</v>
      </c>
      <c r="AA569" s="487">
        <v>0</v>
      </c>
      <c r="AB569" s="485">
        <v>0.16589051818847655</v>
      </c>
      <c r="AC569" s="485">
        <v>0.16589051818847655</v>
      </c>
      <c r="AD569" s="489">
        <f t="shared" si="96"/>
        <v>0</v>
      </c>
      <c r="AE569" s="489">
        <f t="shared" si="97"/>
        <v>0</v>
      </c>
    </row>
    <row r="570" spans="1:31" x14ac:dyDescent="0.2">
      <c r="A570" s="485">
        <v>5.6257148318860924E-2</v>
      </c>
      <c r="B570" s="485">
        <f t="shared" si="88"/>
        <v>5.1798290829113754E-2</v>
      </c>
      <c r="C570" s="486">
        <v>5.9825013243328437E-2</v>
      </c>
      <c r="D570" s="486">
        <v>4.377156841489907E-2</v>
      </c>
      <c r="E570" s="487">
        <v>3.5835019196183059E-2</v>
      </c>
      <c r="F570" s="486">
        <v>0</v>
      </c>
      <c r="G570" s="487">
        <v>3.2741660321577062E-2</v>
      </c>
      <c r="H570" s="487">
        <v>3.7798537682455613E-2</v>
      </c>
      <c r="I570" s="487">
        <v>3.3342173824558972E-2</v>
      </c>
      <c r="J570" s="487">
        <v>3.3342173824558972E-2</v>
      </c>
      <c r="K570" s="487">
        <v>3.3342173824558972E-2</v>
      </c>
      <c r="L570" s="487">
        <v>3.3342173824558972E-2</v>
      </c>
      <c r="M570" s="481">
        <v>3.8585701008698084E-2</v>
      </c>
      <c r="N570" s="481">
        <v>3.8585701008698084E-2</v>
      </c>
      <c r="O570" s="486">
        <v>3.8585701008698084E-2</v>
      </c>
      <c r="P570" s="486">
        <v>5.3296252106958111E-2</v>
      </c>
      <c r="Q570" s="488">
        <f t="shared" si="89"/>
        <v>4.5940976557828098E-2</v>
      </c>
      <c r="R570" s="487">
        <f t="shared" si="90"/>
        <v>5.3296252106958111E-2</v>
      </c>
      <c r="S570" s="489">
        <v>0</v>
      </c>
      <c r="T570" s="487">
        <f t="shared" si="98"/>
        <v>5.9825013243328437E-2</v>
      </c>
      <c r="U570" s="487">
        <v>0</v>
      </c>
      <c r="V570" s="489">
        <f t="shared" si="91"/>
        <v>4.7966626896262299E-2</v>
      </c>
      <c r="W570" s="489">
        <f t="shared" si="92"/>
        <v>4.2637001685566493E-2</v>
      </c>
      <c r="X570" s="489">
        <f t="shared" si="93"/>
        <v>3.7307376474870674E-2</v>
      </c>
      <c r="Y570" s="489">
        <f t="shared" si="94"/>
        <v>5.5961064712306011E-2</v>
      </c>
      <c r="Z570" s="489">
        <f t="shared" si="95"/>
        <v>7.1061669475944153E-2</v>
      </c>
      <c r="AA570" s="487">
        <v>0</v>
      </c>
      <c r="AB570" s="485">
        <v>0.16562541198730468</v>
      </c>
      <c r="AC570" s="485">
        <v>0.16562541198730468</v>
      </c>
      <c r="AD570" s="489">
        <f t="shared" si="96"/>
        <v>0</v>
      </c>
      <c r="AE570" s="489">
        <f t="shared" si="97"/>
        <v>0</v>
      </c>
    </row>
    <row r="571" spans="1:31" x14ac:dyDescent="0.2">
      <c r="A571" s="485">
        <v>5.5967818691591932E-2</v>
      </c>
      <c r="B571" s="485">
        <f t="shared" si="88"/>
        <v>5.1517560770429391E-2</v>
      </c>
      <c r="C571" s="486">
        <v>5.9500780933540456E-2</v>
      </c>
      <c r="D571" s="486">
        <v>4.3534340607318318E-2</v>
      </c>
      <c r="E571" s="487">
        <v>3.5650717726503307E-2</v>
      </c>
      <c r="F571" s="486">
        <v>0</v>
      </c>
      <c r="G571" s="487">
        <v>3.2573270478506507E-2</v>
      </c>
      <c r="H571" s="487">
        <v>3.7604139530014735E-2</v>
      </c>
      <c r="I571" s="487">
        <v>3.3170694633092253E-2</v>
      </c>
      <c r="J571" s="487">
        <v>3.3170694633092253E-2</v>
      </c>
      <c r="K571" s="487">
        <v>3.3170694633092253E-2</v>
      </c>
      <c r="L571" s="487">
        <v>3.3170694633092253E-2</v>
      </c>
      <c r="M571" s="481">
        <v>3.8375268448499637E-2</v>
      </c>
      <c r="N571" s="481">
        <v>3.8375268448499637E-2</v>
      </c>
      <c r="O571" s="486">
        <v>3.8375268448499637E-2</v>
      </c>
      <c r="P571" s="486">
        <v>5.3005593482476444E-2</v>
      </c>
      <c r="Q571" s="488">
        <f t="shared" si="89"/>
        <v>4.5690430965488041E-2</v>
      </c>
      <c r="R571" s="487">
        <f t="shared" si="90"/>
        <v>5.3005593482476444E-2</v>
      </c>
      <c r="S571" s="489">
        <v>0</v>
      </c>
      <c r="T571" s="487">
        <f t="shared" si="98"/>
        <v>5.9500780933540456E-2</v>
      </c>
      <c r="U571" s="487">
        <v>0</v>
      </c>
      <c r="V571" s="489">
        <f t="shared" si="91"/>
        <v>4.7705034134228802E-2</v>
      </c>
      <c r="W571" s="489">
        <f t="shared" si="92"/>
        <v>4.240447478598116E-2</v>
      </c>
      <c r="X571" s="489">
        <f t="shared" si="93"/>
        <v>3.710391543773351E-2</v>
      </c>
      <c r="Y571" s="489">
        <f t="shared" si="94"/>
        <v>5.5655873156600269E-2</v>
      </c>
      <c r="Z571" s="489">
        <f t="shared" si="95"/>
        <v>7.067412464330193E-2</v>
      </c>
      <c r="AA571" s="487">
        <v>0</v>
      </c>
      <c r="AB571" s="485">
        <v>0.16536120605468749</v>
      </c>
      <c r="AC571" s="485">
        <v>0.16536120605468749</v>
      </c>
      <c r="AD571" s="489">
        <f t="shared" si="96"/>
        <v>0</v>
      </c>
      <c r="AE571" s="489">
        <f t="shared" si="97"/>
        <v>0</v>
      </c>
    </row>
    <row r="572" spans="1:31" x14ac:dyDescent="0.2">
      <c r="A572" s="485">
        <v>5.5679977082036543E-2</v>
      </c>
      <c r="B572" s="485">
        <f t="shared" si="88"/>
        <v>5.1251815750635088E-2</v>
      </c>
      <c r="C572" s="486">
        <v>5.9193855761414768E-2</v>
      </c>
      <c r="D572" s="486">
        <v>4.3309775739855401E-2</v>
      </c>
      <c r="E572" s="487">
        <v>3.5467364129393122E-2</v>
      </c>
      <c r="F572" s="486">
        <v>0</v>
      </c>
      <c r="G572" s="487">
        <v>3.2405746661745269E-2</v>
      </c>
      <c r="H572" s="487">
        <v>3.7410741168676633E-2</v>
      </c>
      <c r="I572" s="487">
        <v>3.3000097361120667E-2</v>
      </c>
      <c r="J572" s="487">
        <v>3.3000097361120667E-2</v>
      </c>
      <c r="K572" s="487">
        <v>3.3000097361120667E-2</v>
      </c>
      <c r="L572" s="487">
        <v>3.3000097361120667E-2</v>
      </c>
      <c r="M572" s="481">
        <v>3.8176075113205359E-2</v>
      </c>
      <c r="N572" s="481">
        <v>3.8176075113205359E-2</v>
      </c>
      <c r="O572" s="486">
        <v>3.8176075113205359E-2</v>
      </c>
      <c r="P572" s="486">
        <v>5.2730458965327763E-2</v>
      </c>
      <c r="Q572" s="488">
        <f t="shared" si="89"/>
        <v>4.5453267039266561E-2</v>
      </c>
      <c r="R572" s="487">
        <f t="shared" si="90"/>
        <v>5.2730458965327763E-2</v>
      </c>
      <c r="S572" s="489">
        <v>0</v>
      </c>
      <c r="T572" s="487">
        <f t="shared" si="98"/>
        <v>5.9193855761414768E-2</v>
      </c>
      <c r="U572" s="487">
        <v>0</v>
      </c>
      <c r="V572" s="489">
        <f t="shared" si="91"/>
        <v>4.7457413068794987E-2</v>
      </c>
      <c r="W572" s="489">
        <f t="shared" si="92"/>
        <v>4.2184367172262212E-2</v>
      </c>
      <c r="X572" s="489">
        <f t="shared" si="93"/>
        <v>3.6911321275729429E-2</v>
      </c>
      <c r="Y572" s="489">
        <f t="shared" si="94"/>
        <v>5.5366981913594154E-2</v>
      </c>
      <c r="Z572" s="489">
        <f t="shared" si="95"/>
        <v>7.0307278620437022E-2</v>
      </c>
      <c r="AA572" s="487">
        <v>0</v>
      </c>
      <c r="AB572" s="485">
        <v>0.16509788513183593</v>
      </c>
      <c r="AC572" s="485">
        <v>0.16509788513183593</v>
      </c>
      <c r="AD572" s="489">
        <f t="shared" si="96"/>
        <v>0</v>
      </c>
      <c r="AE572" s="489">
        <f t="shared" si="97"/>
        <v>0</v>
      </c>
    </row>
    <row r="573" spans="1:31" x14ac:dyDescent="0.2">
      <c r="A573" s="485">
        <v>5.5393615837343112E-2</v>
      </c>
      <c r="B573" s="485">
        <f t="shared" si="88"/>
        <v>5.0987464645635625E-2</v>
      </c>
      <c r="C573" s="486">
        <v>5.888854050671543E-2</v>
      </c>
      <c r="D573" s="486">
        <v>4.3086388784555826E-2</v>
      </c>
      <c r="E573" s="487">
        <v>3.5284953529891895E-2</v>
      </c>
      <c r="F573" s="486">
        <v>0</v>
      </c>
      <c r="G573" s="487">
        <v>3.223908441733369E-2</v>
      </c>
      <c r="H573" s="487">
        <v>3.7218337456508419E-2</v>
      </c>
      <c r="I573" s="487">
        <v>3.2830377472921911E-2</v>
      </c>
      <c r="J573" s="487">
        <v>3.2830377472921911E-2</v>
      </c>
      <c r="K573" s="487">
        <v>3.2830377472921911E-2</v>
      </c>
      <c r="L573" s="487">
        <v>3.2830377472921911E-2</v>
      </c>
      <c r="M573" s="481">
        <v>3.7977933156656853E-2</v>
      </c>
      <c r="N573" s="481">
        <v>3.7977933156656853E-2</v>
      </c>
      <c r="O573" s="486">
        <v>3.7977933156656853E-2</v>
      </c>
      <c r="P573" s="486">
        <v>5.2456776658330324E-2</v>
      </c>
      <c r="Q573" s="488">
        <f t="shared" si="89"/>
        <v>4.5217354907493588E-2</v>
      </c>
      <c r="R573" s="487">
        <f t="shared" si="90"/>
        <v>5.2456776658330324E-2</v>
      </c>
      <c r="S573" s="489">
        <v>0</v>
      </c>
      <c r="T573" s="487">
        <f t="shared" si="98"/>
        <v>5.888854050671543E-2</v>
      </c>
      <c r="U573" s="487">
        <v>0</v>
      </c>
      <c r="V573" s="489">
        <f t="shared" si="91"/>
        <v>4.7211098992497293E-2</v>
      </c>
      <c r="W573" s="489">
        <f t="shared" si="92"/>
        <v>4.1965421326664261E-2</v>
      </c>
      <c r="X573" s="489">
        <f t="shared" si="93"/>
        <v>3.6719743660831222E-2</v>
      </c>
      <c r="Y573" s="489">
        <f t="shared" si="94"/>
        <v>5.507961549124684E-2</v>
      </c>
      <c r="Z573" s="489">
        <f t="shared" si="95"/>
        <v>6.9942368877773775E-2</v>
      </c>
      <c r="AA573" s="487">
        <v>0</v>
      </c>
      <c r="AB573" s="485">
        <v>0.16483543395996095</v>
      </c>
      <c r="AC573" s="485">
        <v>0.16483543395996095</v>
      </c>
      <c r="AD573" s="489">
        <f t="shared" si="96"/>
        <v>0</v>
      </c>
      <c r="AE573" s="489">
        <f t="shared" si="97"/>
        <v>0</v>
      </c>
    </row>
    <row r="574" spans="1:31" x14ac:dyDescent="0.2">
      <c r="A574" s="485">
        <v>5.5108727344018477E-2</v>
      </c>
      <c r="B574" s="485">
        <f t="shared" si="88"/>
        <v>5.0715570164047083E-2</v>
      </c>
      <c r="C574" s="486">
        <v>5.8574512945159668E-2</v>
      </c>
      <c r="D574" s="486">
        <v>4.2856627382934505E-2</v>
      </c>
      <c r="E574" s="487">
        <v>3.5103481078111169E-2</v>
      </c>
      <c r="F574" s="486">
        <v>0</v>
      </c>
      <c r="G574" s="487">
        <v>3.2073279314218758E-2</v>
      </c>
      <c r="H574" s="487">
        <v>3.702692327802224E-2</v>
      </c>
      <c r="I574" s="487">
        <v>3.2661530456100915E-2</v>
      </c>
      <c r="J574" s="487">
        <v>3.2661530456100915E-2</v>
      </c>
      <c r="K574" s="487">
        <v>3.2661530456100915E-2</v>
      </c>
      <c r="L574" s="487">
        <v>3.2661530456100915E-2</v>
      </c>
      <c r="M574" s="481">
        <v>3.7774143790599839E-2</v>
      </c>
      <c r="N574" s="481">
        <v>3.7774143790599839E-2</v>
      </c>
      <c r="O574" s="486">
        <v>3.7774143790599839E-2</v>
      </c>
      <c r="P574" s="486">
        <v>5.217529390316037E-2</v>
      </c>
      <c r="Q574" s="488">
        <f t="shared" si="89"/>
        <v>4.4974718846880105E-2</v>
      </c>
      <c r="R574" s="487">
        <f t="shared" si="90"/>
        <v>5.217529390316037E-2</v>
      </c>
      <c r="S574" s="489">
        <v>0</v>
      </c>
      <c r="T574" s="487">
        <f t="shared" si="98"/>
        <v>5.8574512945159668E-2</v>
      </c>
      <c r="U574" s="487">
        <v>0</v>
      </c>
      <c r="V574" s="489">
        <f t="shared" si="91"/>
        <v>4.6957764512844336E-2</v>
      </c>
      <c r="W574" s="489">
        <f t="shared" si="92"/>
        <v>4.1740235122528301E-2</v>
      </c>
      <c r="X574" s="489">
        <f t="shared" si="93"/>
        <v>3.6522705732212259E-2</v>
      </c>
      <c r="Y574" s="489">
        <f t="shared" si="94"/>
        <v>5.4784058598318391E-2</v>
      </c>
      <c r="Z574" s="489">
        <f t="shared" si="95"/>
        <v>6.9567058537547161E-2</v>
      </c>
      <c r="AA574" s="487">
        <v>0</v>
      </c>
      <c r="AB574" s="485">
        <v>0.16457385253906251</v>
      </c>
      <c r="AC574" s="485">
        <v>0.16457385253906251</v>
      </c>
      <c r="AD574" s="489">
        <f t="shared" si="96"/>
        <v>0</v>
      </c>
      <c r="AE574" s="489">
        <f t="shared" si="97"/>
        <v>0</v>
      </c>
    </row>
    <row r="575" spans="1:31" x14ac:dyDescent="0.2">
      <c r="A575" s="485">
        <v>5.4825304027725563E-2</v>
      </c>
      <c r="B575" s="485">
        <f t="shared" si="88"/>
        <v>5.0445133460622571E-2</v>
      </c>
      <c r="C575" s="486">
        <v>5.8262169060740214E-2</v>
      </c>
      <c r="D575" s="486">
        <v>4.2628097860504921E-2</v>
      </c>
      <c r="E575" s="487">
        <v>3.4922941949105758E-2</v>
      </c>
      <c r="F575" s="486">
        <v>0</v>
      </c>
      <c r="G575" s="487">
        <v>3.1908326944136277E-2</v>
      </c>
      <c r="H575" s="487">
        <v>3.6836493544039214E-2</v>
      </c>
      <c r="I575" s="487">
        <v>3.249355182146995E-2</v>
      </c>
      <c r="J575" s="487">
        <v>3.249355182146995E-2</v>
      </c>
      <c r="K575" s="487">
        <v>3.249355182146995E-2</v>
      </c>
      <c r="L575" s="487">
        <v>3.249355182146995E-2</v>
      </c>
      <c r="M575" s="481">
        <v>3.7571453900414269E-2</v>
      </c>
      <c r="N575" s="481">
        <v>3.7571453900414269E-2</v>
      </c>
      <c r="O575" s="486">
        <v>3.7571453900414269E-2</v>
      </c>
      <c r="P575" s="486">
        <v>5.1895329791988055E-2</v>
      </c>
      <c r="Q575" s="488">
        <f t="shared" si="89"/>
        <v>4.4733391846201162E-2</v>
      </c>
      <c r="R575" s="487">
        <f t="shared" si="90"/>
        <v>5.1895329791988055E-2</v>
      </c>
      <c r="S575" s="489">
        <v>0</v>
      </c>
      <c r="T575" s="487">
        <f t="shared" si="98"/>
        <v>5.8262169060740214E-2</v>
      </c>
      <c r="U575" s="487">
        <v>0</v>
      </c>
      <c r="V575" s="489">
        <f t="shared" si="91"/>
        <v>4.6705796812789253E-2</v>
      </c>
      <c r="W575" s="489">
        <f t="shared" si="92"/>
        <v>4.1516263833590444E-2</v>
      </c>
      <c r="X575" s="489">
        <f t="shared" si="93"/>
        <v>3.6326730854391635E-2</v>
      </c>
      <c r="Y575" s="489">
        <f t="shared" si="94"/>
        <v>5.4490096281587456E-2</v>
      </c>
      <c r="Z575" s="489">
        <f t="shared" si="95"/>
        <v>6.9193773055984079E-2</v>
      </c>
      <c r="AA575" s="487">
        <v>0</v>
      </c>
      <c r="AB575" s="485">
        <v>0.16431315612792968</v>
      </c>
      <c r="AC575" s="485">
        <v>0.16431315612792968</v>
      </c>
      <c r="AD575" s="489">
        <f t="shared" si="96"/>
        <v>0</v>
      </c>
      <c r="AE575" s="489">
        <f t="shared" si="97"/>
        <v>0</v>
      </c>
    </row>
    <row r="576" spans="1:31" x14ac:dyDescent="0.2">
      <c r="A576" s="485">
        <v>5.4543338353081984E-2</v>
      </c>
      <c r="B576" s="485">
        <f t="shared" si="88"/>
        <v>5.0176131000777488E-2</v>
      </c>
      <c r="C576" s="486">
        <v>5.7951481671926326E-2</v>
      </c>
      <c r="D576" s="486">
        <v>4.2400780329628643E-2</v>
      </c>
      <c r="E576" s="487">
        <v>3.4743331342745425E-2</v>
      </c>
      <c r="F576" s="486">
        <v>0</v>
      </c>
      <c r="G576" s="487">
        <v>3.1744222921493717E-2</v>
      </c>
      <c r="H576" s="487">
        <v>3.6647043191554145E-2</v>
      </c>
      <c r="I576" s="487">
        <v>3.2326437102929213E-2</v>
      </c>
      <c r="J576" s="487">
        <v>3.2326437102929213E-2</v>
      </c>
      <c r="K576" s="487">
        <v>3.2326437102929213E-2</v>
      </c>
      <c r="L576" s="487">
        <v>3.2326437102929213E-2</v>
      </c>
      <c r="M576" s="481">
        <v>3.7369845699656665E-2</v>
      </c>
      <c r="N576" s="481">
        <v>3.7369845699656665E-2</v>
      </c>
      <c r="O576" s="486">
        <v>3.7369845699656665E-2</v>
      </c>
      <c r="P576" s="486">
        <v>5.1616859757402302E-2</v>
      </c>
      <c r="Q576" s="488">
        <f t="shared" si="89"/>
        <v>4.4493352728529487E-2</v>
      </c>
      <c r="R576" s="487">
        <f t="shared" si="90"/>
        <v>5.1616859757402302E-2</v>
      </c>
      <c r="S576" s="489">
        <v>0</v>
      </c>
      <c r="T576" s="487">
        <f t="shared" si="98"/>
        <v>5.7951481671926326E-2</v>
      </c>
      <c r="U576" s="487">
        <v>0</v>
      </c>
      <c r="V576" s="489">
        <f t="shared" si="91"/>
        <v>4.6455173781662071E-2</v>
      </c>
      <c r="W576" s="489">
        <f t="shared" si="92"/>
        <v>4.1293487805921847E-2</v>
      </c>
      <c r="X576" s="489">
        <f t="shared" si="93"/>
        <v>3.6131801830181609E-2</v>
      </c>
      <c r="Y576" s="489">
        <f t="shared" si="94"/>
        <v>5.4197702745272414E-2</v>
      </c>
      <c r="Z576" s="489">
        <f t="shared" si="95"/>
        <v>6.8822479676536402E-2</v>
      </c>
      <c r="AA576" s="487">
        <v>0</v>
      </c>
      <c r="AB576" s="485">
        <v>0.16405331420898436</v>
      </c>
      <c r="AC576" s="485">
        <v>0.16405331420898436</v>
      </c>
      <c r="AD576" s="489">
        <f t="shared" si="96"/>
        <v>0</v>
      </c>
      <c r="AE576" s="489">
        <f t="shared" si="97"/>
        <v>0</v>
      </c>
    </row>
    <row r="577" spans="1:31" x14ac:dyDescent="0.2">
      <c r="A577" s="485">
        <v>5.4262822823459698E-2</v>
      </c>
      <c r="B577" s="485">
        <f t="shared" si="88"/>
        <v>4.9908570813352704E-2</v>
      </c>
      <c r="C577" s="486">
        <v>5.7642460051717213E-2</v>
      </c>
      <c r="D577" s="486">
        <v>4.2174681574988188E-2</v>
      </c>
      <c r="E577" s="487">
        <v>3.4564644483587266E-2</v>
      </c>
      <c r="F577" s="486">
        <v>0</v>
      </c>
      <c r="G577" s="487">
        <v>3.1580962883253551E-2</v>
      </c>
      <c r="H577" s="487">
        <v>3.6458567183600916E-2</v>
      </c>
      <c r="I577" s="487">
        <v>3.2160181857348105E-2</v>
      </c>
      <c r="J577" s="487">
        <v>3.2160181857348105E-2</v>
      </c>
      <c r="K577" s="487">
        <v>3.2160181857348105E-2</v>
      </c>
      <c r="L577" s="487">
        <v>3.2160181857348105E-2</v>
      </c>
      <c r="M577" s="481">
        <v>3.7169325207038646E-2</v>
      </c>
      <c r="N577" s="481">
        <v>3.7169325207038646E-2</v>
      </c>
      <c r="O577" s="486">
        <v>3.7169325207038646E-2</v>
      </c>
      <c r="P577" s="486">
        <v>5.1339892112710006E-2</v>
      </c>
      <c r="Q577" s="488">
        <f t="shared" si="89"/>
        <v>4.4254608659874323E-2</v>
      </c>
      <c r="R577" s="487">
        <f t="shared" si="90"/>
        <v>5.1339892112710006E-2</v>
      </c>
      <c r="S577" s="489">
        <v>0</v>
      </c>
      <c r="T577" s="487">
        <f t="shared" si="98"/>
        <v>5.7642460051717213E-2</v>
      </c>
      <c r="U577" s="487">
        <v>0</v>
      </c>
      <c r="V577" s="489">
        <f t="shared" si="91"/>
        <v>4.6205902901439007E-2</v>
      </c>
      <c r="W577" s="489">
        <f t="shared" si="92"/>
        <v>4.1071913690168008E-2</v>
      </c>
      <c r="X577" s="489">
        <f t="shared" si="93"/>
        <v>3.5937924478897001E-2</v>
      </c>
      <c r="Y577" s="489">
        <f t="shared" si="94"/>
        <v>5.3906886718345509E-2</v>
      </c>
      <c r="Z577" s="489">
        <f t="shared" si="95"/>
        <v>6.8453189483613341E-2</v>
      </c>
      <c r="AA577" s="487">
        <v>0</v>
      </c>
      <c r="AB577" s="485">
        <v>0.16379434204101562</v>
      </c>
      <c r="AC577" s="485">
        <v>0.16379434204101562</v>
      </c>
      <c r="AD577" s="489">
        <f t="shared" si="96"/>
        <v>0</v>
      </c>
      <c r="AE577" s="489">
        <f t="shared" si="97"/>
        <v>0</v>
      </c>
    </row>
    <row r="578" spans="1:31" x14ac:dyDescent="0.2">
      <c r="A578" s="485">
        <v>5.3983749980785728E-2</v>
      </c>
      <c r="B578" s="485">
        <f t="shared" ref="B578:B601" si="99">+AVERAGE(C578,D578)</f>
        <v>4.9638082428716451E-2</v>
      </c>
      <c r="C578" s="486">
        <v>5.733005647750633E-2</v>
      </c>
      <c r="D578" s="486">
        <v>4.1946108379926579E-2</v>
      </c>
      <c r="E578" s="487">
        <v>3.4386876620748734E-2</v>
      </c>
      <c r="F578" s="486">
        <v>0</v>
      </c>
      <c r="G578" s="487">
        <v>3.1418542488817293E-2</v>
      </c>
      <c r="H578" s="487">
        <v>3.6271060509118561E-2</v>
      </c>
      <c r="I578" s="487">
        <v>3.1994781664447108E-2</v>
      </c>
      <c r="J578" s="487">
        <v>3.1994781664447108E-2</v>
      </c>
      <c r="K578" s="487">
        <v>3.1994781664447108E-2</v>
      </c>
      <c r="L578" s="487">
        <v>3.1994781664447108E-2</v>
      </c>
      <c r="M578" s="481">
        <v>3.6966617051952838E-2</v>
      </c>
      <c r="N578" s="481">
        <v>3.6966617051952838E-2</v>
      </c>
      <c r="O578" s="486">
        <v>3.6966617051952838E-2</v>
      </c>
      <c r="P578" s="486">
        <v>5.1059902773261313E-2</v>
      </c>
      <c r="Q578" s="488">
        <f t="shared" ref="Q578:Q601" si="100">+AVERAGE(O578:P578)</f>
        <v>4.4013259912607072E-2</v>
      </c>
      <c r="R578" s="487">
        <f t="shared" ref="R578:R601" si="101">+P578</f>
        <v>5.1059902773261313E-2</v>
      </c>
      <c r="S578" s="489">
        <v>0</v>
      </c>
      <c r="T578" s="487">
        <f t="shared" si="98"/>
        <v>5.733005647750633E-2</v>
      </c>
      <c r="U578" s="487">
        <v>0</v>
      </c>
      <c r="V578" s="489">
        <f t="shared" ref="V578:V601" si="102">+$P578*0.9</f>
        <v>4.5953912495935181E-2</v>
      </c>
      <c r="W578" s="489">
        <f t="shared" ref="W578:W601" si="103">+$P578*0.8</f>
        <v>4.0847922218609056E-2</v>
      </c>
      <c r="X578" s="489">
        <f t="shared" ref="X578:X601" si="104">+$P578*0.7</f>
        <v>3.5741931941282917E-2</v>
      </c>
      <c r="Y578" s="489">
        <f t="shared" ref="Y578:Y601" si="105">+$P578*0.9*8750/7500</f>
        <v>5.3612897911924376E-2</v>
      </c>
      <c r="Z578" s="489">
        <f t="shared" ref="Z578:Z601" si="106">+$P578*10000/7500</f>
        <v>6.8079870364348413E-2</v>
      </c>
      <c r="AA578" s="487">
        <v>0</v>
      </c>
      <c r="AB578" s="485">
        <v>0.16353622436523438</v>
      </c>
      <c r="AC578" s="485">
        <v>0.16353622436523438</v>
      </c>
      <c r="AD578" s="489">
        <f t="shared" ref="AD578:AD601" si="107">+S578*1.09375</f>
        <v>0</v>
      </c>
      <c r="AE578" s="489">
        <f t="shared" ref="AE578:AE601" si="108">+S578*0.756013745704467</f>
        <v>0</v>
      </c>
    </row>
    <row r="579" spans="1:31" x14ac:dyDescent="0.2">
      <c r="A579" s="485">
        <v>5.3706112405343821E-2</v>
      </c>
      <c r="B579" s="485">
        <f t="shared" si="99"/>
        <v>4.9373383629064321E-2</v>
      </c>
      <c r="C579" s="486">
        <v>5.7024339648993123E-2</v>
      </c>
      <c r="D579" s="486">
        <v>4.1722427609135526E-2</v>
      </c>
      <c r="E579" s="487">
        <v>3.4210023027781353E-2</v>
      </c>
      <c r="F579" s="486">
        <v>0</v>
      </c>
      <c r="G579" s="487">
        <v>3.1256957419910109E-2</v>
      </c>
      <c r="H579" s="487">
        <v>3.6084518182818028E-2</v>
      </c>
      <c r="I579" s="487">
        <v>3.183023212668025E-2</v>
      </c>
      <c r="J579" s="487">
        <v>3.183023212668025E-2</v>
      </c>
      <c r="K579" s="487">
        <v>3.183023212668025E-2</v>
      </c>
      <c r="L579" s="487">
        <v>3.183023212668025E-2</v>
      </c>
      <c r="M579" s="481">
        <v>3.6768254402168445E-2</v>
      </c>
      <c r="N579" s="481">
        <v>3.6768254402168445E-2</v>
      </c>
      <c r="O579" s="486">
        <v>3.6768254402168445E-2</v>
      </c>
      <c r="P579" s="486">
        <v>5.0785915635146804E-2</v>
      </c>
      <c r="Q579" s="488">
        <f t="shared" si="100"/>
        <v>4.3777085018657624E-2</v>
      </c>
      <c r="R579" s="487">
        <f t="shared" si="101"/>
        <v>5.0785915635146804E-2</v>
      </c>
      <c r="S579" s="489">
        <v>0</v>
      </c>
      <c r="T579" s="487">
        <f t="shared" ref="T579:T601" si="109">+C579</f>
        <v>5.7024339648993123E-2</v>
      </c>
      <c r="U579" s="487">
        <v>0</v>
      </c>
      <c r="V579" s="489">
        <f t="shared" si="102"/>
        <v>4.5707324071632124E-2</v>
      </c>
      <c r="W579" s="489">
        <f t="shared" si="103"/>
        <v>4.0628732508117445E-2</v>
      </c>
      <c r="X579" s="489">
        <f t="shared" si="104"/>
        <v>3.5550140944602758E-2</v>
      </c>
      <c r="Y579" s="489">
        <f t="shared" si="105"/>
        <v>5.3325211416904147E-2</v>
      </c>
      <c r="Z579" s="489">
        <f t="shared" si="106"/>
        <v>6.771455418019573E-2</v>
      </c>
      <c r="AA579" s="487">
        <v>0</v>
      </c>
      <c r="AB579" s="485">
        <v>0.16327896118164062</v>
      </c>
      <c r="AC579" s="485">
        <v>0.16327896118164062</v>
      </c>
      <c r="AD579" s="489">
        <f t="shared" si="107"/>
        <v>0</v>
      </c>
      <c r="AE579" s="489">
        <f t="shared" si="108"/>
        <v>0</v>
      </c>
    </row>
    <row r="580" spans="1:31" x14ac:dyDescent="0.2">
      <c r="A580" s="485">
        <v>5.3429902715577224E-2</v>
      </c>
      <c r="B580" s="485">
        <f t="shared" si="99"/>
        <v>4.9110104027506707E-2</v>
      </c>
      <c r="C580" s="486">
        <v>5.6720261939135E-2</v>
      </c>
      <c r="D580" s="486">
        <v>4.1499946115878421E-2</v>
      </c>
      <c r="E580" s="487">
        <v>3.4034079002545008E-2</v>
      </c>
      <c r="F580" s="486">
        <v>0</v>
      </c>
      <c r="G580" s="487">
        <v>3.1096203380465946E-2</v>
      </c>
      <c r="H580" s="487">
        <v>3.5898935245049654E-2</v>
      </c>
      <c r="I580" s="487">
        <v>3.166652886911818E-2</v>
      </c>
      <c r="J580" s="487">
        <v>3.166652886911818E-2</v>
      </c>
      <c r="K580" s="487">
        <v>3.166652886911818E-2</v>
      </c>
      <c r="L580" s="487">
        <v>3.166652886911818E-2</v>
      </c>
      <c r="M580" s="481">
        <v>3.6570961950262611E-2</v>
      </c>
      <c r="N580" s="481">
        <v>3.6570961950262611E-2</v>
      </c>
      <c r="O580" s="486">
        <v>3.6570961950262611E-2</v>
      </c>
      <c r="P580" s="486">
        <v>5.0513406700990034E-2</v>
      </c>
      <c r="Q580" s="488">
        <f t="shared" si="100"/>
        <v>4.3542184325626322E-2</v>
      </c>
      <c r="R580" s="487">
        <f t="shared" si="101"/>
        <v>5.0513406700990034E-2</v>
      </c>
      <c r="S580" s="489">
        <v>0</v>
      </c>
      <c r="T580" s="487">
        <f t="shared" si="109"/>
        <v>5.6720261939135E-2</v>
      </c>
      <c r="U580" s="487">
        <v>0</v>
      </c>
      <c r="V580" s="489">
        <f t="shared" si="102"/>
        <v>4.5462066030891028E-2</v>
      </c>
      <c r="W580" s="489">
        <f t="shared" si="103"/>
        <v>4.041072536079203E-2</v>
      </c>
      <c r="X580" s="489">
        <f t="shared" si="104"/>
        <v>3.5359384690693024E-2</v>
      </c>
      <c r="Y580" s="489">
        <f t="shared" si="105"/>
        <v>5.3039077036039536E-2</v>
      </c>
      <c r="Z580" s="489">
        <f t="shared" si="106"/>
        <v>6.7351208934653378E-2</v>
      </c>
      <c r="AA580" s="487">
        <v>0</v>
      </c>
      <c r="AB580" s="485">
        <v>0.1630225372314453</v>
      </c>
      <c r="AC580" s="485">
        <v>0.1630225372314453</v>
      </c>
      <c r="AD580" s="489">
        <f t="shared" si="107"/>
        <v>0</v>
      </c>
      <c r="AE580" s="489">
        <f t="shared" si="108"/>
        <v>0</v>
      </c>
    </row>
    <row r="581" spans="1:31" x14ac:dyDescent="0.2">
      <c r="A581" s="485">
        <v>5.3155113567892417E-2</v>
      </c>
      <c r="B581" s="485">
        <f t="shared" si="99"/>
        <v>4.8848220712301285E-2</v>
      </c>
      <c r="C581" s="486">
        <v>5.6417796885759791E-2</v>
      </c>
      <c r="D581" s="486">
        <v>4.1278644538842772E-2</v>
      </c>
      <c r="E581" s="487">
        <v>3.3859039867082961E-2</v>
      </c>
      <c r="F581" s="486">
        <v>0</v>
      </c>
      <c r="G581" s="487">
        <v>3.093627609651339E-2</v>
      </c>
      <c r="H581" s="487">
        <v>3.571430676167129E-2</v>
      </c>
      <c r="I581" s="487">
        <v>3.1503667539331877E-2</v>
      </c>
      <c r="J581" s="487">
        <v>3.1503667539331877E-2</v>
      </c>
      <c r="K581" s="487">
        <v>3.1503667539331877E-2</v>
      </c>
      <c r="L581" s="487">
        <v>3.1503667539331877E-2</v>
      </c>
      <c r="M581" s="481">
        <v>3.6374722383427913E-2</v>
      </c>
      <c r="N581" s="481">
        <v>3.6374722383427913E-2</v>
      </c>
      <c r="O581" s="486">
        <v>3.6374722383427913E-2</v>
      </c>
      <c r="P581" s="486">
        <v>5.0242352057586662E-2</v>
      </c>
      <c r="Q581" s="488">
        <f t="shared" si="100"/>
        <v>4.3308537220507287E-2</v>
      </c>
      <c r="R581" s="487">
        <f t="shared" si="101"/>
        <v>5.0242352057586662E-2</v>
      </c>
      <c r="S581" s="489">
        <v>0</v>
      </c>
      <c r="T581" s="487">
        <f t="shared" si="109"/>
        <v>5.6417796885759791E-2</v>
      </c>
      <c r="U581" s="487">
        <v>0</v>
      </c>
      <c r="V581" s="489">
        <f t="shared" si="102"/>
        <v>4.5218116851828E-2</v>
      </c>
      <c r="W581" s="489">
        <f t="shared" si="103"/>
        <v>4.0193881646069331E-2</v>
      </c>
      <c r="X581" s="489">
        <f t="shared" si="104"/>
        <v>3.5169646440310662E-2</v>
      </c>
      <c r="Y581" s="489">
        <f t="shared" si="105"/>
        <v>5.2754469660466E-2</v>
      </c>
      <c r="Z581" s="489">
        <f t="shared" si="106"/>
        <v>6.6989802743448887E-2</v>
      </c>
      <c r="AA581" s="487">
        <v>0</v>
      </c>
      <c r="AB581" s="485">
        <v>0.16276696777343749</v>
      </c>
      <c r="AC581" s="485">
        <v>0.16276696777343749</v>
      </c>
      <c r="AD581" s="489">
        <f t="shared" si="107"/>
        <v>0</v>
      </c>
      <c r="AE581" s="489">
        <f t="shared" si="108"/>
        <v>0</v>
      </c>
    </row>
    <row r="582" spans="1:31" x14ac:dyDescent="0.2">
      <c r="A582" s="485">
        <v>5.2881737656463861E-2</v>
      </c>
      <c r="B582" s="485">
        <f t="shared" si="99"/>
        <v>4.858774149980586E-2</v>
      </c>
      <c r="C582" s="486">
        <v>5.6116953516457117E-2</v>
      </c>
      <c r="D582" s="486">
        <v>4.1058529483154603E-2</v>
      </c>
      <c r="E582" s="487">
        <v>3.3684900967497461E-2</v>
      </c>
      <c r="F582" s="486">
        <v>0</v>
      </c>
      <c r="G582" s="487">
        <v>3.0777171316061971E-2</v>
      </c>
      <c r="H582" s="487">
        <v>3.5530627823917096E-2</v>
      </c>
      <c r="I582" s="487">
        <v>3.1341643807276894E-2</v>
      </c>
      <c r="J582" s="487">
        <v>3.1341643807276894E-2</v>
      </c>
      <c r="K582" s="487">
        <v>3.1341643807276894E-2</v>
      </c>
      <c r="L582" s="487">
        <v>3.1341643807276894E-2</v>
      </c>
      <c r="M582" s="481">
        <v>3.6179541560103411E-2</v>
      </c>
      <c r="N582" s="481">
        <v>3.6179541560103411E-2</v>
      </c>
      <c r="O582" s="486">
        <v>3.6179541560103411E-2</v>
      </c>
      <c r="P582" s="486">
        <v>4.9972759796868084E-2</v>
      </c>
      <c r="Q582" s="488">
        <f t="shared" si="100"/>
        <v>4.3076150678485747E-2</v>
      </c>
      <c r="R582" s="487">
        <f t="shared" si="101"/>
        <v>4.9972759796868084E-2</v>
      </c>
      <c r="S582" s="489">
        <v>0</v>
      </c>
      <c r="T582" s="487">
        <f t="shared" si="109"/>
        <v>5.6116953516457117E-2</v>
      </c>
      <c r="U582" s="487">
        <v>0</v>
      </c>
      <c r="V582" s="489">
        <f t="shared" si="102"/>
        <v>4.4975483817181278E-2</v>
      </c>
      <c r="W582" s="489">
        <f t="shared" si="103"/>
        <v>3.9978207837494471E-2</v>
      </c>
      <c r="X582" s="489">
        <f t="shared" si="104"/>
        <v>3.4980931857807658E-2</v>
      </c>
      <c r="Y582" s="489">
        <f t="shared" si="105"/>
        <v>5.2471397786711491E-2</v>
      </c>
      <c r="Z582" s="489">
        <f t="shared" si="106"/>
        <v>6.6630346395824103E-2</v>
      </c>
      <c r="AA582" s="487">
        <v>0</v>
      </c>
      <c r="AB582" s="485">
        <v>0.16251223754882813</v>
      </c>
      <c r="AC582" s="485">
        <v>0.16251223754882813</v>
      </c>
      <c r="AD582" s="489">
        <f t="shared" si="107"/>
        <v>0</v>
      </c>
      <c r="AE582" s="489">
        <f t="shared" si="108"/>
        <v>0</v>
      </c>
    </row>
    <row r="583" spans="1:31" x14ac:dyDescent="0.2">
      <c r="A583" s="485">
        <v>5.2609767713039754E-2</v>
      </c>
      <c r="B583" s="485">
        <f t="shared" si="99"/>
        <v>4.8326859921656175E-2</v>
      </c>
      <c r="C583" s="486">
        <f>+C582/C581*C582</f>
        <v>5.581771437025157E-2</v>
      </c>
      <c r="D583" s="486">
        <v>4.083600547306078E-2</v>
      </c>
      <c r="E583" s="487">
        <v>3.3511657673826002E-2</v>
      </c>
      <c r="F583" s="486">
        <v>0</v>
      </c>
      <c r="G583" s="487">
        <v>3.0618884808989139E-2</v>
      </c>
      <c r="H583" s="487">
        <v>3.5347893548267076E-2</v>
      </c>
      <c r="I583" s="487">
        <v>3.1180453365178273E-2</v>
      </c>
      <c r="J583" s="487">
        <v>3.1180453365178273E-2</v>
      </c>
      <c r="K583" s="487">
        <v>3.1180453365178273E-2</v>
      </c>
      <c r="L583" s="487">
        <v>3.1180453365178273E-2</v>
      </c>
      <c r="M583" s="481">
        <v>3.5982231329674208E-2</v>
      </c>
      <c r="N583" s="481">
        <v>3.5982231329674208E-2</v>
      </c>
      <c r="O583" s="486">
        <v>3.5982231329674208E-2</v>
      </c>
      <c r="P583" s="486">
        <v>4.9700226306239867E-2</v>
      </c>
      <c r="Q583" s="488">
        <f t="shared" si="100"/>
        <v>4.2841228817957037E-2</v>
      </c>
      <c r="R583" s="487">
        <f t="shared" si="101"/>
        <v>4.9700226306239867E-2</v>
      </c>
      <c r="S583" s="489">
        <v>0</v>
      </c>
      <c r="T583" s="487">
        <f t="shared" si="109"/>
        <v>5.581771437025157E-2</v>
      </c>
      <c r="U583" s="487">
        <v>0</v>
      </c>
      <c r="V583" s="489">
        <f t="shared" si="102"/>
        <v>4.4730203675615879E-2</v>
      </c>
      <c r="W583" s="489">
        <f t="shared" si="103"/>
        <v>3.9760181044991898E-2</v>
      </c>
      <c r="X583" s="489">
        <f t="shared" si="104"/>
        <v>3.4790158414367903E-2</v>
      </c>
      <c r="Y583" s="489">
        <f t="shared" si="105"/>
        <v>5.2185237621551861E-2</v>
      </c>
      <c r="Z583" s="489">
        <f t="shared" si="106"/>
        <v>6.6266968408319832E-2</v>
      </c>
      <c r="AA583" s="487">
        <v>0</v>
      </c>
      <c r="AB583" s="485">
        <v>0.16225833129882813</v>
      </c>
      <c r="AC583" s="485">
        <v>0.16225833129882813</v>
      </c>
      <c r="AD583" s="489">
        <f t="shared" si="107"/>
        <v>0</v>
      </c>
      <c r="AE583" s="489">
        <f t="shared" si="108"/>
        <v>0</v>
      </c>
    </row>
    <row r="584" spans="1:31" x14ac:dyDescent="0.2">
      <c r="A584" s="485">
        <v>5.2339196506748814E-2</v>
      </c>
      <c r="B584" s="485">
        <f t="shared" si="99"/>
        <v>4.5705640878240916E-2</v>
      </c>
      <c r="C584" s="486">
        <f t="shared" ref="C584:D594" si="110">+C583*(1-(C$595/C$583)/12.5)</f>
        <v>5.3170880808496745E-2</v>
      </c>
      <c r="D584" s="486">
        <f t="shared" si="110"/>
        <v>3.824040094798508E-2</v>
      </c>
      <c r="E584" s="487">
        <v>3.3339305379918235E-2</v>
      </c>
      <c r="F584" s="486">
        <v>0</v>
      </c>
      <c r="G584" s="487">
        <v>3.0461412366927811E-2</v>
      </c>
      <c r="H584" s="487">
        <v>3.5166099076317202E-2</v>
      </c>
      <c r="I584" s="487">
        <v>3.1020091927415984E-2</v>
      </c>
      <c r="J584" s="487">
        <v>3.1020091927415984E-2</v>
      </c>
      <c r="K584" s="487">
        <v>3.1020091927415984E-2</v>
      </c>
      <c r="L584" s="487">
        <v>3.1020091927415984E-2</v>
      </c>
      <c r="M584" s="481">
        <v>3.5795459459152766E-2</v>
      </c>
      <c r="N584" s="481">
        <v>3.5795459459152766E-2</v>
      </c>
      <c r="O584" s="486">
        <v>3.5795459459152766E-2</v>
      </c>
      <c r="P584" s="486">
        <v>4.9442248857662352E-2</v>
      </c>
      <c r="Q584" s="488">
        <f t="shared" si="100"/>
        <v>4.2618854158407563E-2</v>
      </c>
      <c r="R584" s="487">
        <f t="shared" si="101"/>
        <v>4.9442248857662352E-2</v>
      </c>
      <c r="S584" s="489">
        <v>0</v>
      </c>
      <c r="T584" s="487">
        <f t="shared" si="109"/>
        <v>5.3170880808496745E-2</v>
      </c>
      <c r="U584" s="487">
        <v>0</v>
      </c>
      <c r="V584" s="489">
        <f t="shared" si="102"/>
        <v>4.4498023971896117E-2</v>
      </c>
      <c r="W584" s="489">
        <f t="shared" si="103"/>
        <v>3.9553799086129882E-2</v>
      </c>
      <c r="X584" s="489">
        <f t="shared" si="104"/>
        <v>3.4609574200363646E-2</v>
      </c>
      <c r="Y584" s="489">
        <f t="shared" si="105"/>
        <v>5.191436130054547E-2</v>
      </c>
      <c r="Z584" s="489">
        <f t="shared" si="106"/>
        <v>6.5922998476883127E-2</v>
      </c>
      <c r="AA584" s="487">
        <v>0</v>
      </c>
      <c r="AB584" s="485">
        <v>0.16200526428222656</v>
      </c>
      <c r="AC584" s="485">
        <v>0.16200526428222656</v>
      </c>
      <c r="AD584" s="489">
        <f t="shared" si="107"/>
        <v>0</v>
      </c>
      <c r="AE584" s="489">
        <f t="shared" si="108"/>
        <v>0</v>
      </c>
    </row>
    <row r="585" spans="1:31" x14ac:dyDescent="0.2">
      <c r="A585" s="485">
        <v>5.2070016843908003E-2</v>
      </c>
      <c r="B585" s="485">
        <f t="shared" si="99"/>
        <v>4.3229667725464604E-2</v>
      </c>
      <c r="C585" s="486">
        <f t="shared" si="110"/>
        <v>5.0649558081118998E-2</v>
      </c>
      <c r="D585" s="486">
        <f t="shared" si="110"/>
        <v>3.5809777369810218E-2</v>
      </c>
      <c r="E585" s="487">
        <v>3.3167839503313506E-2</v>
      </c>
      <c r="F585" s="486">
        <v>0</v>
      </c>
      <c r="G585" s="487">
        <v>3.0304749803154458E-2</v>
      </c>
      <c r="H585" s="487">
        <v>3.4985239574650245E-2</v>
      </c>
      <c r="I585" s="487">
        <v>3.086055523041099E-2</v>
      </c>
      <c r="J585" s="487">
        <v>3.086055523041099E-2</v>
      </c>
      <c r="K585" s="487">
        <v>3.086055523041099E-2</v>
      </c>
      <c r="L585" s="487">
        <v>3.086055523041099E-2</v>
      </c>
      <c r="M585" s="481">
        <v>3.5609673404621039E-2</v>
      </c>
      <c r="N585" s="481">
        <v>3.5609673404621039E-2</v>
      </c>
      <c r="O585" s="486">
        <v>3.5609673404621039E-2</v>
      </c>
      <c r="P585" s="486">
        <v>4.9185633061099597E-2</v>
      </c>
      <c r="Q585" s="488">
        <f t="shared" si="100"/>
        <v>4.2397653232860322E-2</v>
      </c>
      <c r="R585" s="487">
        <f t="shared" si="101"/>
        <v>4.9185633061099597E-2</v>
      </c>
      <c r="S585" s="489">
        <v>0</v>
      </c>
      <c r="T585" s="487">
        <f t="shared" si="109"/>
        <v>5.0649558081118998E-2</v>
      </c>
      <c r="U585" s="487">
        <v>0</v>
      </c>
      <c r="V585" s="489">
        <f t="shared" si="102"/>
        <v>4.4267069754989639E-2</v>
      </c>
      <c r="W585" s="489">
        <f t="shared" si="103"/>
        <v>3.9348506448879682E-2</v>
      </c>
      <c r="X585" s="489">
        <f t="shared" si="104"/>
        <v>3.4429943142769717E-2</v>
      </c>
      <c r="Y585" s="489">
        <f t="shared" si="105"/>
        <v>5.1644914714154576E-2</v>
      </c>
      <c r="Z585" s="489">
        <f t="shared" si="106"/>
        <v>6.5580844081466139E-2</v>
      </c>
      <c r="AA585" s="487">
        <v>0</v>
      </c>
      <c r="AB585" s="485">
        <v>0.16175259196286107</v>
      </c>
      <c r="AC585" s="485">
        <v>0.16175259196286107</v>
      </c>
      <c r="AD585" s="489">
        <f t="shared" si="107"/>
        <v>0</v>
      </c>
      <c r="AE585" s="489">
        <f t="shared" si="108"/>
        <v>0</v>
      </c>
    </row>
    <row r="586" spans="1:31" x14ac:dyDescent="0.2">
      <c r="A586" s="485">
        <v>5.1802221567831284E-2</v>
      </c>
      <c r="B586" s="485">
        <f t="shared" si="99"/>
        <v>4.0890721417284351E-2</v>
      </c>
      <c r="C586" s="486">
        <f t="shared" si="110"/>
        <v>4.8247794559812852E-2</v>
      </c>
      <c r="D586" s="486">
        <f t="shared" si="110"/>
        <v>3.3533648274755856E-2</v>
      </c>
      <c r="E586" s="487">
        <v>3.299725548511899E-2</v>
      </c>
      <c r="F586" s="486">
        <v>0</v>
      </c>
      <c r="G586" s="487">
        <v>3.0148892952477808E-2</v>
      </c>
      <c r="H586" s="487">
        <v>3.4805310234707301E-2</v>
      </c>
      <c r="I586" s="487">
        <v>3.0701839032511891E-2</v>
      </c>
      <c r="J586" s="487">
        <v>3.0701839032511891E-2</v>
      </c>
      <c r="K586" s="487">
        <v>3.0701839032511891E-2</v>
      </c>
      <c r="L586" s="487">
        <v>3.0701839032511891E-2</v>
      </c>
      <c r="M586" s="481">
        <v>3.5418592106471122E-2</v>
      </c>
      <c r="N586" s="481">
        <v>3.5418592106471122E-2</v>
      </c>
      <c r="O586" s="486">
        <v>3.5418592106471122E-2</v>
      </c>
      <c r="P586" s="486">
        <v>4.8921703243242229E-2</v>
      </c>
      <c r="Q586" s="488">
        <f t="shared" si="100"/>
        <v>4.2170147674856676E-2</v>
      </c>
      <c r="R586" s="487">
        <f t="shared" si="101"/>
        <v>4.8921703243242229E-2</v>
      </c>
      <c r="S586" s="489">
        <v>0</v>
      </c>
      <c r="T586" s="487">
        <f t="shared" si="109"/>
        <v>4.8247794559812852E-2</v>
      </c>
      <c r="U586" s="487">
        <v>0</v>
      </c>
      <c r="V586" s="489">
        <f t="shared" si="102"/>
        <v>4.4029532918918007E-2</v>
      </c>
      <c r="W586" s="489">
        <f t="shared" si="103"/>
        <v>3.9137362594593786E-2</v>
      </c>
      <c r="X586" s="489">
        <f t="shared" si="104"/>
        <v>3.4245192270269557E-2</v>
      </c>
      <c r="Y586" s="489">
        <f t="shared" si="105"/>
        <v>5.136778840540434E-2</v>
      </c>
      <c r="Z586" s="489">
        <f t="shared" si="106"/>
        <v>6.5228937657656305E-2</v>
      </c>
      <c r="AA586" s="487">
        <v>0</v>
      </c>
      <c r="AB586" s="485">
        <v>0.16150031372514009</v>
      </c>
      <c r="AC586" s="485">
        <v>0.16150031372514009</v>
      </c>
      <c r="AD586" s="489">
        <f t="shared" si="107"/>
        <v>0</v>
      </c>
      <c r="AE586" s="489">
        <f t="shared" si="108"/>
        <v>0</v>
      </c>
    </row>
    <row r="587" spans="1:31" x14ac:dyDescent="0.2">
      <c r="A587" s="485">
        <v>5.1535803558639341E-2</v>
      </c>
      <c r="B587" s="485">
        <f t="shared" si="99"/>
        <v>3.8681057287053192E-2</v>
      </c>
      <c r="C587" s="486">
        <f t="shared" si="110"/>
        <v>4.5959920837960404E-2</v>
      </c>
      <c r="D587" s="486">
        <f t="shared" si="110"/>
        <v>3.1402193736145979E-2</v>
      </c>
      <c r="E587" s="487">
        <v>3.2827548789888493E-2</v>
      </c>
      <c r="F587" s="486">
        <v>0</v>
      </c>
      <c r="G587" s="487">
        <v>2.99938376711281E-2</v>
      </c>
      <c r="H587" s="487">
        <v>3.4626306272659883E-2</v>
      </c>
      <c r="I587" s="487">
        <v>3.0543939113882153E-2</v>
      </c>
      <c r="J587" s="487">
        <v>3.0543939113882153E-2</v>
      </c>
      <c r="K587" s="487">
        <v>3.0543939113882153E-2</v>
      </c>
      <c r="L587" s="487">
        <v>3.0543939113882153E-2</v>
      </c>
      <c r="M587" s="481">
        <v>3.5228541722155733E-2</v>
      </c>
      <c r="N587" s="481">
        <v>3.5228541722155733E-2</v>
      </c>
      <c r="O587" s="486">
        <v>3.5228541722155733E-2</v>
      </c>
      <c r="P587" s="486">
        <v>4.8659197368508662E-2</v>
      </c>
      <c r="Q587" s="488">
        <f t="shared" si="100"/>
        <v>4.1943869545332198E-2</v>
      </c>
      <c r="R587" s="487">
        <f t="shared" si="101"/>
        <v>4.8659197368508662E-2</v>
      </c>
      <c r="S587" s="489">
        <v>0</v>
      </c>
      <c r="T587" s="487">
        <f t="shared" si="109"/>
        <v>4.5959920837960404E-2</v>
      </c>
      <c r="U587" s="487">
        <v>0</v>
      </c>
      <c r="V587" s="489">
        <f t="shared" si="102"/>
        <v>4.3793277631657794E-2</v>
      </c>
      <c r="W587" s="489">
        <f t="shared" si="103"/>
        <v>3.8927357894806933E-2</v>
      </c>
      <c r="X587" s="489">
        <f t="shared" si="104"/>
        <v>3.4061438157956064E-2</v>
      </c>
      <c r="Y587" s="489">
        <f t="shared" si="105"/>
        <v>5.109215723693409E-2</v>
      </c>
      <c r="Z587" s="489">
        <f t="shared" si="106"/>
        <v>6.4878929824678216E-2</v>
      </c>
      <c r="AA587" s="487">
        <v>0</v>
      </c>
      <c r="AB587" s="485">
        <v>0.16124842895443228</v>
      </c>
      <c r="AC587" s="485">
        <v>0.16124842895443228</v>
      </c>
      <c r="AD587" s="489">
        <f t="shared" si="107"/>
        <v>0</v>
      </c>
      <c r="AE587" s="489">
        <f t="shared" si="108"/>
        <v>0</v>
      </c>
    </row>
    <row r="588" spans="1:31" x14ac:dyDescent="0.2">
      <c r="A588" s="485">
        <v>5.1270755733070293E-2</v>
      </c>
      <c r="B588" s="485">
        <f t="shared" si="99"/>
        <v>3.6593377173046948E-2</v>
      </c>
      <c r="C588" s="486">
        <f t="shared" si="110"/>
        <v>4.3780536347893542E-2</v>
      </c>
      <c r="D588" s="486">
        <f t="shared" si="110"/>
        <v>2.9406217998200347E-2</v>
      </c>
      <c r="E588" s="487">
        <v>3.2658714905501894E-2</v>
      </c>
      <c r="F588" s="486">
        <v>0</v>
      </c>
      <c r="G588" s="487">
        <v>2.9839579836646913E-2</v>
      </c>
      <c r="H588" s="487">
        <v>3.4448222929282797E-2</v>
      </c>
      <c r="I588" s="487">
        <v>3.0386851276387912E-2</v>
      </c>
      <c r="J588" s="487">
        <v>3.0386851276387912E-2</v>
      </c>
      <c r="K588" s="487">
        <v>3.0386851276387912E-2</v>
      </c>
      <c r="L588" s="487">
        <v>3.0386851276387912E-2</v>
      </c>
      <c r="M588" s="481">
        <v>3.503950557437336E-2</v>
      </c>
      <c r="N588" s="481">
        <v>3.503950557437336E-2</v>
      </c>
      <c r="O588" s="486">
        <v>3.503950557437336E-2</v>
      </c>
      <c r="P588" s="486">
        <v>4.839809240148301E-2</v>
      </c>
      <c r="Q588" s="488">
        <f t="shared" si="100"/>
        <v>4.1718798987928185E-2</v>
      </c>
      <c r="R588" s="487">
        <f t="shared" si="101"/>
        <v>4.839809240148301E-2</v>
      </c>
      <c r="S588" s="489">
        <v>0</v>
      </c>
      <c r="T588" s="487">
        <f t="shared" si="109"/>
        <v>4.3780536347893542E-2</v>
      </c>
      <c r="U588" s="487">
        <v>0</v>
      </c>
      <c r="V588" s="489">
        <f t="shared" si="102"/>
        <v>4.3558283161334713E-2</v>
      </c>
      <c r="W588" s="489">
        <f t="shared" si="103"/>
        <v>3.8718473921186408E-2</v>
      </c>
      <c r="X588" s="489">
        <f t="shared" si="104"/>
        <v>3.3878664681038104E-2</v>
      </c>
      <c r="Y588" s="489">
        <f t="shared" si="105"/>
        <v>5.0817997021557169E-2</v>
      </c>
      <c r="Z588" s="489">
        <f t="shared" si="106"/>
        <v>6.4530789868644023E-2</v>
      </c>
      <c r="AA588" s="487">
        <v>0</v>
      </c>
      <c r="AB588" s="485">
        <v>0.16099693703706483</v>
      </c>
      <c r="AC588" s="485">
        <v>0.16099693703706483</v>
      </c>
      <c r="AD588" s="489">
        <f t="shared" si="107"/>
        <v>0</v>
      </c>
      <c r="AE588" s="489">
        <f t="shared" si="108"/>
        <v>0</v>
      </c>
    </row>
    <row r="589" spans="1:31" x14ac:dyDescent="0.2">
      <c r="A589" s="485">
        <v>5.1007071044291356E-2</v>
      </c>
      <c r="B589" s="485">
        <f t="shared" si="99"/>
        <v>3.4620803207724087E-2</v>
      </c>
      <c r="C589" s="486">
        <f t="shared" si="110"/>
        <v>4.170449661275543E-2</v>
      </c>
      <c r="D589" s="486">
        <f t="shared" si="110"/>
        <v>2.7537109802692743E-2</v>
      </c>
      <c r="E589" s="487">
        <v>3.2490749343045126E-2</v>
      </c>
      <c r="F589" s="486">
        <v>0</v>
      </c>
      <c r="G589" s="487">
        <v>2.968611534777757E-2</v>
      </c>
      <c r="H589" s="487">
        <v>3.4271055469827574E-2</v>
      </c>
      <c r="I589" s="487">
        <v>3.0230571343486352E-2</v>
      </c>
      <c r="J589" s="487">
        <v>3.0230571343486352E-2</v>
      </c>
      <c r="K589" s="487">
        <v>3.0230571343486352E-2</v>
      </c>
      <c r="L589" s="487">
        <v>3.0230571343486352E-2</v>
      </c>
      <c r="M589" s="481">
        <v>3.4851489306515715E-2</v>
      </c>
      <c r="N589" s="481">
        <v>3.4851489306515715E-2</v>
      </c>
      <c r="O589" s="486">
        <v>3.4851489306515715E-2</v>
      </c>
      <c r="P589" s="486">
        <v>4.813839613706395E-2</v>
      </c>
      <c r="Q589" s="488">
        <f t="shared" si="100"/>
        <v>4.1494942721789829E-2</v>
      </c>
      <c r="R589" s="487">
        <f t="shared" si="101"/>
        <v>4.813839613706395E-2</v>
      </c>
      <c r="S589" s="489">
        <v>0</v>
      </c>
      <c r="T589" s="487">
        <f t="shared" si="109"/>
        <v>4.170449661275543E-2</v>
      </c>
      <c r="U589" s="487">
        <v>0</v>
      </c>
      <c r="V589" s="489">
        <f t="shared" si="102"/>
        <v>4.3324556523357559E-2</v>
      </c>
      <c r="W589" s="489">
        <f t="shared" si="103"/>
        <v>3.851071690965116E-2</v>
      </c>
      <c r="X589" s="489">
        <f t="shared" si="104"/>
        <v>3.3696877295944762E-2</v>
      </c>
      <c r="Y589" s="489">
        <f t="shared" si="105"/>
        <v>5.0545315943917146E-2</v>
      </c>
      <c r="Z589" s="489">
        <f t="shared" si="106"/>
        <v>6.4184528182751929E-2</v>
      </c>
      <c r="AA589" s="487">
        <v>0</v>
      </c>
      <c r="AB589" s="485">
        <v>0.16074583736032208</v>
      </c>
      <c r="AC589" s="485">
        <v>0.16074583736032208</v>
      </c>
      <c r="AD589" s="489">
        <f t="shared" si="107"/>
        <v>0</v>
      </c>
      <c r="AE589" s="489">
        <f t="shared" si="108"/>
        <v>0</v>
      </c>
    </row>
    <row r="590" spans="1:31" x14ac:dyDescent="0.2">
      <c r="A590" s="485">
        <v>5.0744742481711506E-2</v>
      </c>
      <c r="B590" s="485">
        <f t="shared" si="99"/>
        <v>3.2756853170090944E-2</v>
      </c>
      <c r="C590" s="486">
        <f t="shared" si="110"/>
        <v>3.9726901102869021E-2</v>
      </c>
      <c r="D590" s="486">
        <f t="shared" si="110"/>
        <v>2.578680523731287E-2</v>
      </c>
      <c r="E590" s="487">
        <v>3.2323647636690878E-2</v>
      </c>
      <c r="F590" s="486">
        <v>0</v>
      </c>
      <c r="G590" s="487">
        <v>2.9533440124356099E-2</v>
      </c>
      <c r="H590" s="487">
        <v>3.4094799183896574E-2</v>
      </c>
      <c r="I590" s="487">
        <v>3.0075095160114661E-2</v>
      </c>
      <c r="J590" s="487">
        <v>3.0075095160114661E-2</v>
      </c>
      <c r="K590" s="487">
        <v>3.0075095160114661E-2</v>
      </c>
      <c r="L590" s="487">
        <v>3.0075095160114661E-2</v>
      </c>
      <c r="M590" s="481">
        <v>3.4661421796278027E-2</v>
      </c>
      <c r="N590" s="481">
        <v>3.4661421796278027E-2</v>
      </c>
      <c r="O590" s="486">
        <v>3.4661421796278027E-2</v>
      </c>
      <c r="P590" s="486">
        <v>4.7875866607259981E-2</v>
      </c>
      <c r="Q590" s="488">
        <f t="shared" si="100"/>
        <v>4.1268644201769004E-2</v>
      </c>
      <c r="R590" s="487">
        <f t="shared" si="101"/>
        <v>4.7875866607259981E-2</v>
      </c>
      <c r="S590" s="489">
        <v>0</v>
      </c>
      <c r="T590" s="487">
        <f t="shared" si="109"/>
        <v>3.9726901102869021E-2</v>
      </c>
      <c r="U590" s="487">
        <v>0</v>
      </c>
      <c r="V590" s="489">
        <f t="shared" si="102"/>
        <v>4.3088279946533983E-2</v>
      </c>
      <c r="W590" s="489">
        <f t="shared" si="103"/>
        <v>3.8300693285807985E-2</v>
      </c>
      <c r="X590" s="489">
        <f t="shared" si="104"/>
        <v>3.3513106625081987E-2</v>
      </c>
      <c r="Y590" s="489">
        <f t="shared" si="105"/>
        <v>5.0269659937622981E-2</v>
      </c>
      <c r="Z590" s="489">
        <f t="shared" si="106"/>
        <v>6.3834488809679971E-2</v>
      </c>
      <c r="AA590" s="487">
        <v>0</v>
      </c>
      <c r="AB590" s="485">
        <v>0.16049512931244395</v>
      </c>
      <c r="AC590" s="485">
        <v>0.16049512931244395</v>
      </c>
      <c r="AD590" s="489">
        <f t="shared" si="107"/>
        <v>0</v>
      </c>
      <c r="AE590" s="489">
        <f t="shared" si="108"/>
        <v>0</v>
      </c>
    </row>
    <row r="591" spans="1:31" x14ac:dyDescent="0.2">
      <c r="A591" s="485">
        <v>5.0483763070795072E-2</v>
      </c>
      <c r="B591" s="485">
        <f t="shared" si="99"/>
        <v>3.09954173066978E-2</v>
      </c>
      <c r="C591" s="486">
        <f t="shared" si="110"/>
        <v>3.7843081667947316E-2</v>
      </c>
      <c r="D591" s="486">
        <f t="shared" si="110"/>
        <v>2.4147752945448284E-2</v>
      </c>
      <c r="E591" s="487">
        <v>3.2157405343579817E-2</v>
      </c>
      <c r="F591" s="486">
        <v>0</v>
      </c>
      <c r="G591" s="487">
        <v>2.9381550107202732E-2</v>
      </c>
      <c r="H591" s="487">
        <v>3.3919449385317782E-2</v>
      </c>
      <c r="I591" s="487">
        <v>2.9920418592579576E-2</v>
      </c>
      <c r="J591" s="487">
        <v>2.9920418592579576E-2</v>
      </c>
      <c r="K591" s="487">
        <v>2.9920418592579576E-2</v>
      </c>
      <c r="L591" s="487">
        <v>2.9920418592579576E-2</v>
      </c>
      <c r="M591" s="481">
        <v>3.4475428810683974E-2</v>
      </c>
      <c r="N591" s="481">
        <v>3.4475428810683974E-2</v>
      </c>
      <c r="O591" s="486">
        <v>3.4475428810683974E-2</v>
      </c>
      <c r="P591" s="486">
        <v>4.761896498849421E-2</v>
      </c>
      <c r="Q591" s="488">
        <f t="shared" si="100"/>
        <v>4.1047196899589092E-2</v>
      </c>
      <c r="R591" s="487">
        <f t="shared" si="101"/>
        <v>4.761896498849421E-2</v>
      </c>
      <c r="S591" s="489">
        <v>0</v>
      </c>
      <c r="T591" s="487">
        <f t="shared" si="109"/>
        <v>3.7843081667947316E-2</v>
      </c>
      <c r="U591" s="487">
        <v>0</v>
      </c>
      <c r="V591" s="489">
        <f t="shared" si="102"/>
        <v>4.2857068489644788E-2</v>
      </c>
      <c r="W591" s="489">
        <f t="shared" si="103"/>
        <v>3.8095171990795373E-2</v>
      </c>
      <c r="X591" s="489">
        <f t="shared" si="104"/>
        <v>3.3333275491945945E-2</v>
      </c>
      <c r="Y591" s="489">
        <f t="shared" si="105"/>
        <v>4.9999913237918921E-2</v>
      </c>
      <c r="Z591" s="489">
        <f t="shared" si="106"/>
        <v>6.3491953317992275E-2</v>
      </c>
      <c r="AA591" s="487">
        <v>0</v>
      </c>
      <c r="AB591" s="485">
        <v>0.16024481228262452</v>
      </c>
      <c r="AC591" s="485">
        <v>0.16024481228262452</v>
      </c>
      <c r="AD591" s="489">
        <f t="shared" si="107"/>
        <v>0</v>
      </c>
      <c r="AE591" s="489">
        <f t="shared" si="108"/>
        <v>0</v>
      </c>
    </row>
    <row r="592" spans="1:31" x14ac:dyDescent="0.2">
      <c r="A592" s="485">
        <v>5.02241258728763E-2</v>
      </c>
      <c r="B592" s="485">
        <f t="shared" si="99"/>
        <v>2.9330736532564967E-2</v>
      </c>
      <c r="C592" s="486">
        <f t="shared" si="110"/>
        <v>3.6048591517839429E-2</v>
      </c>
      <c r="D592" s="486">
        <f t="shared" si="110"/>
        <v>2.2612881547290502E-2</v>
      </c>
      <c r="E592" s="487">
        <v>3.1992018043702483E-2</v>
      </c>
      <c r="F592" s="486">
        <v>0</v>
      </c>
      <c r="G592" s="487">
        <v>2.9230441258014009E-2</v>
      </c>
      <c r="H592" s="487">
        <v>3.3745001412020192E-2</v>
      </c>
      <c r="I592" s="487">
        <v>2.9766537528447459E-2</v>
      </c>
      <c r="J592" s="487">
        <v>2.9766537528447459E-2</v>
      </c>
      <c r="K592" s="487">
        <v>2.9766537528447459E-2</v>
      </c>
      <c r="L592" s="487">
        <v>2.9766537528447459E-2</v>
      </c>
      <c r="M592" s="481">
        <v>3.4290439286673198E-2</v>
      </c>
      <c r="N592" s="481">
        <v>3.4290439286673198E-2</v>
      </c>
      <c r="O592" s="486">
        <v>3.4290439286673198E-2</v>
      </c>
      <c r="P592" s="486">
        <v>4.7363449394606134E-2</v>
      </c>
      <c r="Q592" s="488">
        <f t="shared" si="100"/>
        <v>4.0826944340639666E-2</v>
      </c>
      <c r="R592" s="487">
        <f t="shared" si="101"/>
        <v>4.7363449394606134E-2</v>
      </c>
      <c r="S592" s="489">
        <v>0</v>
      </c>
      <c r="T592" s="487">
        <f t="shared" si="109"/>
        <v>3.6048591517839429E-2</v>
      </c>
      <c r="U592" s="487">
        <v>0</v>
      </c>
      <c r="V592" s="489">
        <f t="shared" si="102"/>
        <v>4.2627104455145524E-2</v>
      </c>
      <c r="W592" s="489">
        <f t="shared" si="103"/>
        <v>3.7890759515684908E-2</v>
      </c>
      <c r="X592" s="489">
        <f t="shared" si="104"/>
        <v>3.3154414576224291E-2</v>
      </c>
      <c r="Y592" s="489">
        <f t="shared" si="105"/>
        <v>4.9731621864336446E-2</v>
      </c>
      <c r="Z592" s="489">
        <f t="shared" si="106"/>
        <v>6.315126585947485E-2</v>
      </c>
      <c r="AA592" s="487">
        <v>0</v>
      </c>
      <c r="AB592" s="485">
        <v>0.15999488566101053</v>
      </c>
      <c r="AC592" s="485">
        <v>0.15999488566101053</v>
      </c>
      <c r="AD592" s="489">
        <f t="shared" si="107"/>
        <v>0</v>
      </c>
      <c r="AE592" s="489">
        <f t="shared" si="108"/>
        <v>0</v>
      </c>
    </row>
    <row r="593" spans="1:31" x14ac:dyDescent="0.2">
      <c r="A593" s="485">
        <v>4.9965823984974907E-2</v>
      </c>
      <c r="B593" s="485">
        <f t="shared" si="99"/>
        <v>2.7757381928755605E-2</v>
      </c>
      <c r="C593" s="486">
        <f t="shared" si="110"/>
        <v>3.4339194725801318E-2</v>
      </c>
      <c r="D593" s="486">
        <f t="shared" si="110"/>
        <v>2.1175569131709891E-2</v>
      </c>
      <c r="E593" s="487">
        <v>3.182748133978177E-2</v>
      </c>
      <c r="F593" s="486">
        <v>0</v>
      </c>
      <c r="G593" s="487">
        <v>2.9080109559255395E-2</v>
      </c>
      <c r="H593" s="487">
        <v>3.3571450625909868E-2</v>
      </c>
      <c r="I593" s="487">
        <v>2.9613447876434967E-2</v>
      </c>
      <c r="J593" s="487">
        <v>2.9613447876434967E-2</v>
      </c>
      <c r="K593" s="487">
        <v>2.9613447876434967E-2</v>
      </c>
      <c r="L593" s="487">
        <v>2.9613447876434967E-2</v>
      </c>
      <c r="M593" s="481">
        <v>3.4106436991044771E-2</v>
      </c>
      <c r="N593" s="481">
        <v>3.4106436991044771E-2</v>
      </c>
      <c r="O593" s="486">
        <v>3.4106436991044771E-2</v>
      </c>
      <c r="P593" s="486">
        <v>4.7109297403591099E-2</v>
      </c>
      <c r="Q593" s="488">
        <f t="shared" si="100"/>
        <v>4.0607867197317932E-2</v>
      </c>
      <c r="R593" s="487">
        <f t="shared" si="101"/>
        <v>4.7109297403591099E-2</v>
      </c>
      <c r="S593" s="489">
        <v>0</v>
      </c>
      <c r="T593" s="487">
        <f t="shared" si="109"/>
        <v>3.4339194725801318E-2</v>
      </c>
      <c r="U593" s="487">
        <v>0</v>
      </c>
      <c r="V593" s="489">
        <f t="shared" si="102"/>
        <v>4.2398367663231989E-2</v>
      </c>
      <c r="W593" s="489">
        <f t="shared" si="103"/>
        <v>3.768743792287288E-2</v>
      </c>
      <c r="X593" s="489">
        <f t="shared" si="104"/>
        <v>3.297650818251377E-2</v>
      </c>
      <c r="Y593" s="489">
        <f t="shared" si="105"/>
        <v>4.9464762273770654E-2</v>
      </c>
      <c r="Z593" s="489">
        <f t="shared" si="106"/>
        <v>6.2812396538121457E-2</v>
      </c>
      <c r="AA593" s="487">
        <v>0</v>
      </c>
      <c r="AB593" s="485">
        <v>0.1597453488386999</v>
      </c>
      <c r="AC593" s="485">
        <v>0.1597453488386999</v>
      </c>
      <c r="AD593" s="489">
        <f t="shared" si="107"/>
        <v>0</v>
      </c>
      <c r="AE593" s="489">
        <f t="shared" si="108"/>
        <v>0</v>
      </c>
    </row>
    <row r="594" spans="1:31" x14ac:dyDescent="0.2">
      <c r="A594" s="485">
        <v>4.9708850539612499E-2</v>
      </c>
      <c r="B594" s="485">
        <f t="shared" si="99"/>
        <v>2.6270235458395588E-2</v>
      </c>
      <c r="C594" s="486">
        <f t="shared" si="110"/>
        <v>3.2710856229513377E-2</v>
      </c>
      <c r="D594" s="486">
        <f t="shared" si="110"/>
        <v>1.9829614687277796E-2</v>
      </c>
      <c r="E594" s="487">
        <v>3.166379085715601E-2</v>
      </c>
      <c r="F594" s="486">
        <v>0</v>
      </c>
      <c r="G594" s="487">
        <v>2.8930551014054479E-2</v>
      </c>
      <c r="H594" s="487">
        <v>3.3398792412746618E-2</v>
      </c>
      <c r="I594" s="487">
        <v>2.9461145566300275E-2</v>
      </c>
      <c r="J594" s="487">
        <v>2.9461145566300275E-2</v>
      </c>
      <c r="K594" s="487">
        <v>2.9461145566300275E-2</v>
      </c>
      <c r="L594" s="487">
        <v>2.9461145566300275E-2</v>
      </c>
      <c r="M594" s="481">
        <v>3.3923427416912316E-2</v>
      </c>
      <c r="N594" s="481">
        <v>3.3923427416912316E-2</v>
      </c>
      <c r="O594" s="486">
        <v>3.3923427416912316E-2</v>
      </c>
      <c r="P594" s="486">
        <v>4.6856516602777044E-2</v>
      </c>
      <c r="Q594" s="488">
        <f t="shared" si="100"/>
        <v>4.0389972009844677E-2</v>
      </c>
      <c r="R594" s="487">
        <f t="shared" si="101"/>
        <v>4.6856516602777044E-2</v>
      </c>
      <c r="S594" s="489">
        <v>0</v>
      </c>
      <c r="T594" s="487">
        <f t="shared" si="109"/>
        <v>3.2710856229513377E-2</v>
      </c>
      <c r="U594" s="487">
        <v>0</v>
      </c>
      <c r="V594" s="489">
        <f t="shared" si="102"/>
        <v>4.2170864942499338E-2</v>
      </c>
      <c r="W594" s="489">
        <f t="shared" si="103"/>
        <v>3.7485213282221638E-2</v>
      </c>
      <c r="X594" s="489">
        <f t="shared" si="104"/>
        <v>3.2799561621943932E-2</v>
      </c>
      <c r="Y594" s="489">
        <f t="shared" si="105"/>
        <v>4.9199342432915898E-2</v>
      </c>
      <c r="Z594" s="489">
        <f t="shared" si="106"/>
        <v>6.2475355470369393E-2</v>
      </c>
      <c r="AA594" s="487">
        <v>0</v>
      </c>
      <c r="AB594" s="485">
        <v>0.15949620120774016</v>
      </c>
      <c r="AC594" s="485">
        <v>0.15949620120774016</v>
      </c>
      <c r="AD594" s="489">
        <f t="shared" si="107"/>
        <v>0</v>
      </c>
      <c r="AE594" s="489">
        <f t="shared" si="108"/>
        <v>0</v>
      </c>
    </row>
    <row r="595" spans="1:31" x14ac:dyDescent="0.2">
      <c r="A595" s="485">
        <v>4.9453198704630053E-2</v>
      </c>
      <c r="B595" s="485">
        <f t="shared" si="99"/>
        <v>3.2765238042690811E-2</v>
      </c>
      <c r="C595" s="486">
        <v>3.3085419521935347E-2</v>
      </c>
      <c r="D595" s="486">
        <v>3.2445056563446276E-2</v>
      </c>
      <c r="E595" s="487">
        <v>3.1500942243662663E-2</v>
      </c>
      <c r="F595" s="486">
        <v>0</v>
      </c>
      <c r="G595" s="487">
        <v>2.8781761646094691E-2</v>
      </c>
      <c r="H595" s="487">
        <v>3.3227022182021337E-2</v>
      </c>
      <c r="I595" s="487">
        <v>2.9309626548734865E-2</v>
      </c>
      <c r="J595" s="487">
        <v>2.9309626548734865E-2</v>
      </c>
      <c r="K595" s="487">
        <v>2.9309626548734865E-2</v>
      </c>
      <c r="L595" s="487">
        <v>2.9309626548734865E-2</v>
      </c>
      <c r="M595" s="481">
        <v>3.3738421223026178E-2</v>
      </c>
      <c r="N595" s="481">
        <v>3.3738421223026178E-2</v>
      </c>
      <c r="O595" s="486">
        <v>3.3738421223026178E-2</v>
      </c>
      <c r="P595" s="486">
        <v>4.6600977983730571E-2</v>
      </c>
      <c r="Q595" s="488">
        <f t="shared" si="100"/>
        <v>4.0169699603378378E-2</v>
      </c>
      <c r="R595" s="487">
        <f t="shared" si="101"/>
        <v>4.6600977983730571E-2</v>
      </c>
      <c r="S595" s="489">
        <v>0</v>
      </c>
      <c r="T595" s="487">
        <f t="shared" si="109"/>
        <v>3.3085419521935347E-2</v>
      </c>
      <c r="U595" s="487">
        <v>0</v>
      </c>
      <c r="V595" s="489">
        <f t="shared" si="102"/>
        <v>4.1940880185357514E-2</v>
      </c>
      <c r="W595" s="489">
        <f t="shared" si="103"/>
        <v>3.7280782386984457E-2</v>
      </c>
      <c r="X595" s="489">
        <f t="shared" si="104"/>
        <v>3.26206845886114E-2</v>
      </c>
      <c r="Y595" s="489">
        <f t="shared" si="105"/>
        <v>4.8931026882917096E-2</v>
      </c>
      <c r="Z595" s="489">
        <f t="shared" si="106"/>
        <v>6.2134637311640761E-2</v>
      </c>
      <c r="AA595" s="487">
        <v>0</v>
      </c>
      <c r="AB595" s="485">
        <v>0.1592474421611271</v>
      </c>
      <c r="AC595" s="485">
        <v>0.1592474421611271</v>
      </c>
      <c r="AD595" s="489">
        <f t="shared" si="107"/>
        <v>0</v>
      </c>
      <c r="AE595" s="489">
        <f t="shared" si="108"/>
        <v>0</v>
      </c>
    </row>
    <row r="596" spans="1:31" x14ac:dyDescent="0.2">
      <c r="A596" s="485">
        <v>4.9198861683006204E-2</v>
      </c>
      <c r="B596" s="485">
        <f t="shared" si="99"/>
        <v>3.8001870914179135E-2</v>
      </c>
      <c r="C596" s="486">
        <v>3.6440150191678622E-2</v>
      </c>
      <c r="D596" s="486">
        <v>3.9563591636679649E-2</v>
      </c>
      <c r="E596" s="487">
        <v>3.1338931169522591E-2</v>
      </c>
      <c r="F596" s="486">
        <v>0</v>
      </c>
      <c r="G596" s="487">
        <v>2.863373749950961E-2</v>
      </c>
      <c r="H596" s="487">
        <v>3.3056135366833925E-2</v>
      </c>
      <c r="I596" s="487">
        <v>2.9158886795255853E-2</v>
      </c>
      <c r="J596" s="487">
        <v>2.9158886795255853E-2</v>
      </c>
      <c r="K596" s="487">
        <v>2.9158886795255853E-2</v>
      </c>
      <c r="L596" s="487">
        <v>2.9158886795255853E-2</v>
      </c>
      <c r="M596" s="481">
        <v>3.3563296229177676E-2</v>
      </c>
      <c r="N596" s="481">
        <v>3.3563296229177676E-2</v>
      </c>
      <c r="O596" s="486">
        <v>3.3563296229177676E-2</v>
      </c>
      <c r="P596" s="486">
        <v>4.6359087708877825E-2</v>
      </c>
      <c r="Q596" s="488">
        <f t="shared" si="100"/>
        <v>3.9961191969027754E-2</v>
      </c>
      <c r="R596" s="487">
        <f t="shared" si="101"/>
        <v>4.6359087708877825E-2</v>
      </c>
      <c r="S596" s="489">
        <v>0</v>
      </c>
      <c r="T596" s="487">
        <f t="shared" si="109"/>
        <v>3.6440150191678622E-2</v>
      </c>
      <c r="U596" s="487">
        <v>0</v>
      </c>
      <c r="V596" s="489">
        <f t="shared" si="102"/>
        <v>4.1723178937990046E-2</v>
      </c>
      <c r="W596" s="489">
        <f t="shared" si="103"/>
        <v>3.7087270167102261E-2</v>
      </c>
      <c r="X596" s="489">
        <f t="shared" si="104"/>
        <v>3.2451361396214476E-2</v>
      </c>
      <c r="Y596" s="489">
        <f t="shared" si="105"/>
        <v>4.8677042094321721E-2</v>
      </c>
      <c r="Z596" s="489">
        <f t="shared" si="106"/>
        <v>6.1812116945170435E-2</v>
      </c>
      <c r="AA596" s="487">
        <v>0</v>
      </c>
      <c r="AB596" s="485">
        <v>0.1589990710928032</v>
      </c>
      <c r="AC596" s="485">
        <v>0.1589990710928032</v>
      </c>
      <c r="AD596" s="489">
        <f t="shared" si="107"/>
        <v>0</v>
      </c>
      <c r="AE596" s="489">
        <f t="shared" si="108"/>
        <v>0</v>
      </c>
    </row>
    <row r="597" spans="1:31" x14ac:dyDescent="0.2">
      <c r="A597" s="485">
        <v>4.8945832712676558E-2</v>
      </c>
      <c r="B597" s="485">
        <f t="shared" si="99"/>
        <v>4.3921320773812098E-2</v>
      </c>
      <c r="C597" s="486">
        <v>4.4350519348149028E-2</v>
      </c>
      <c r="D597" s="486">
        <v>4.3492122199475174E-2</v>
      </c>
      <c r="E597" s="487">
        <v>3.1177753327224954E-2</v>
      </c>
      <c r="F597" s="486">
        <v>0</v>
      </c>
      <c r="G597" s="487">
        <v>2.8486474638777758E-2</v>
      </c>
      <c r="H597" s="487">
        <v>3.2886127423771887E-2</v>
      </c>
      <c r="I597" s="487">
        <v>2.9008922298098892E-2</v>
      </c>
      <c r="J597" s="487">
        <v>2.9008922298098892E-2</v>
      </c>
      <c r="K597" s="487">
        <v>2.9008922298098892E-2</v>
      </c>
      <c r="L597" s="487">
        <v>2.9008922298098892E-2</v>
      </c>
      <c r="M597" s="481">
        <v>4.522585854580987E-2</v>
      </c>
      <c r="N597" s="481">
        <v>4.522585854580987E-2</v>
      </c>
      <c r="O597" s="486">
        <v>4.522585854580987E-2</v>
      </c>
      <c r="P597" s="486">
        <v>4.6118474175003484E-2</v>
      </c>
      <c r="Q597" s="488">
        <f t="shared" si="100"/>
        <v>4.5672166360406677E-2</v>
      </c>
      <c r="R597" s="487">
        <f t="shared" si="101"/>
        <v>4.6118474175003484E-2</v>
      </c>
      <c r="S597" s="489">
        <v>0</v>
      </c>
      <c r="T597" s="487">
        <f t="shared" si="109"/>
        <v>4.4350519348149028E-2</v>
      </c>
      <c r="U597" s="487">
        <v>0</v>
      </c>
      <c r="V597" s="489">
        <f t="shared" si="102"/>
        <v>4.1506626757503134E-2</v>
      </c>
      <c r="W597" s="489">
        <f t="shared" si="103"/>
        <v>3.6894779340002785E-2</v>
      </c>
      <c r="X597" s="489">
        <f t="shared" si="104"/>
        <v>3.2282931922502436E-2</v>
      </c>
      <c r="Y597" s="489">
        <f t="shared" si="105"/>
        <v>4.8424397883753661E-2</v>
      </c>
      <c r="Z597" s="489">
        <f t="shared" si="106"/>
        <v>6.1491298900004647E-2</v>
      </c>
      <c r="AA597" s="487">
        <v>0</v>
      </c>
      <c r="AB597" s="485">
        <v>0.1587510873976562</v>
      </c>
      <c r="AC597" s="485">
        <v>0.1587510873976562</v>
      </c>
      <c r="AD597" s="489">
        <f t="shared" si="107"/>
        <v>0</v>
      </c>
      <c r="AE597" s="489">
        <f t="shared" si="108"/>
        <v>0</v>
      </c>
    </row>
    <row r="598" spans="1:31" x14ac:dyDescent="0.2">
      <c r="A598" s="485">
        <v>4.8694105066353938E-2</v>
      </c>
      <c r="B598" s="485">
        <f t="shared" si="99"/>
        <v>4.7416400192974509E-2</v>
      </c>
      <c r="C598" s="486">
        <v>4.7102384297656799E-2</v>
      </c>
      <c r="D598" s="486">
        <v>4.7730416088292225E-2</v>
      </c>
      <c r="E598" s="487">
        <v>3.1017404431412671E-2</v>
      </c>
      <c r="F598" s="486">
        <v>0</v>
      </c>
      <c r="G598" s="487">
        <v>2.8339969148617992E-2</v>
      </c>
      <c r="H598" s="487">
        <v>3.2716993832789525E-2</v>
      </c>
      <c r="I598" s="487">
        <v>2.8859729070111619E-2</v>
      </c>
      <c r="J598" s="487">
        <v>2.8859729070111619E-2</v>
      </c>
      <c r="K598" s="487">
        <v>2.8859729070111619E-2</v>
      </c>
      <c r="L598" s="487">
        <v>2.8859729070111619E-2</v>
      </c>
      <c r="M598" s="481">
        <v>4.6482616083213947E-2</v>
      </c>
      <c r="N598" s="481">
        <v>4.6482616083213947E-2</v>
      </c>
      <c r="O598" s="486">
        <v>4.6482616083213947E-2</v>
      </c>
      <c r="P598" s="486">
        <v>4.5871002713697977E-2</v>
      </c>
      <c r="Q598" s="488">
        <f t="shared" si="100"/>
        <v>4.6176809398455962E-2</v>
      </c>
      <c r="R598" s="487">
        <f t="shared" si="101"/>
        <v>4.5871002713697977E-2</v>
      </c>
      <c r="S598" s="489">
        <v>0</v>
      </c>
      <c r="T598" s="487">
        <f t="shared" si="109"/>
        <v>4.7102384297656799E-2</v>
      </c>
      <c r="U598" s="487">
        <v>0</v>
      </c>
      <c r="V598" s="489">
        <f t="shared" si="102"/>
        <v>4.1283902442328178E-2</v>
      </c>
      <c r="W598" s="489">
        <f t="shared" si="103"/>
        <v>3.669680217095838E-2</v>
      </c>
      <c r="X598" s="489">
        <f t="shared" si="104"/>
        <v>3.2109701899588582E-2</v>
      </c>
      <c r="Y598" s="489">
        <f t="shared" si="105"/>
        <v>4.8164552849382876E-2</v>
      </c>
      <c r="Z598" s="489">
        <f t="shared" si="106"/>
        <v>6.1161336951597305E-2</v>
      </c>
      <c r="AA598" s="487">
        <v>0</v>
      </c>
      <c r="AB598" s="485">
        <v>0.15850349047151754</v>
      </c>
      <c r="AC598" s="485">
        <v>0.15850349047151754</v>
      </c>
      <c r="AD598" s="489">
        <f t="shared" si="107"/>
        <v>0</v>
      </c>
      <c r="AE598" s="489">
        <f t="shared" si="108"/>
        <v>0</v>
      </c>
    </row>
    <row r="599" spans="1:31" x14ac:dyDescent="0.2">
      <c r="A599" s="485">
        <v>4.8443672051349466E-2</v>
      </c>
      <c r="B599" s="485">
        <f t="shared" si="99"/>
        <v>4.3451229214914254E-2</v>
      </c>
      <c r="C599" s="486">
        <v>4.3875834060662602E-2</v>
      </c>
      <c r="D599" s="486">
        <v>4.3026624369165906E-2</v>
      </c>
      <c r="E599" s="487">
        <v>3.0857880218768487E-2</v>
      </c>
      <c r="F599" s="486">
        <v>0</v>
      </c>
      <c r="G599" s="487">
        <v>2.8194217133885393E-2</v>
      </c>
      <c r="H599" s="487">
        <v>3.254873009708778E-2</v>
      </c>
      <c r="I599" s="487">
        <v>2.8711303144647635E-2</v>
      </c>
      <c r="J599" s="487">
        <v>2.8711303144647635E-2</v>
      </c>
      <c r="K599" s="487">
        <v>2.8711303144647635E-2</v>
      </c>
      <c r="L599" s="487">
        <v>2.8711303144647635E-2</v>
      </c>
      <c r="M599" s="481">
        <v>4.4741804469754634E-2</v>
      </c>
      <c r="N599" s="481">
        <v>4.4741804469754634E-2</v>
      </c>
      <c r="O599" s="486">
        <v>4.4741804469754634E-2</v>
      </c>
      <c r="P599" s="486">
        <v>4.5624866400078741E-2</v>
      </c>
      <c r="Q599" s="488">
        <f t="shared" si="100"/>
        <v>4.5183335434916691E-2</v>
      </c>
      <c r="R599" s="487">
        <f t="shared" si="101"/>
        <v>4.5624866400078741E-2</v>
      </c>
      <c r="S599" s="489">
        <v>0</v>
      </c>
      <c r="T599" s="487">
        <f t="shared" si="109"/>
        <v>4.3875834060662602E-2</v>
      </c>
      <c r="U599" s="487">
        <v>0</v>
      </c>
      <c r="V599" s="489">
        <f t="shared" si="102"/>
        <v>4.106237976007087E-2</v>
      </c>
      <c r="W599" s="489">
        <f t="shared" si="103"/>
        <v>3.6499893120062993E-2</v>
      </c>
      <c r="X599" s="489">
        <f t="shared" si="104"/>
        <v>3.1937406480055115E-2</v>
      </c>
      <c r="Y599" s="489">
        <f t="shared" si="105"/>
        <v>4.7906109720082683E-2</v>
      </c>
      <c r="Z599" s="489">
        <f t="shared" si="106"/>
        <v>6.0833155200104988E-2</v>
      </c>
      <c r="AA599" s="487">
        <v>0</v>
      </c>
      <c r="AB599" s="485">
        <v>0.15825627971116105</v>
      </c>
      <c r="AC599" s="485">
        <v>0.15825627971116105</v>
      </c>
      <c r="AD599" s="489">
        <f t="shared" si="107"/>
        <v>0</v>
      </c>
      <c r="AE599" s="489">
        <f t="shared" si="108"/>
        <v>0</v>
      </c>
    </row>
    <row r="600" spans="1:31" x14ac:dyDescent="0.2">
      <c r="A600" s="485">
        <v>4.8194527009394694E-2</v>
      </c>
      <c r="B600" s="485">
        <f t="shared" si="99"/>
        <v>4.6908900666746009E-2</v>
      </c>
      <c r="C600" s="486">
        <v>4.6598245695443054E-2</v>
      </c>
      <c r="D600" s="486">
        <v>4.7219555638048957E-2</v>
      </c>
      <c r="E600" s="487">
        <v>3.0699176447901627E-2</v>
      </c>
      <c r="F600" s="486">
        <v>0</v>
      </c>
      <c r="G600" s="487">
        <v>2.8049214719467714E-2</v>
      </c>
      <c r="H600" s="487">
        <v>3.2381331742994658E-2</v>
      </c>
      <c r="I600" s="487">
        <v>2.8563640575461055E-2</v>
      </c>
      <c r="J600" s="487">
        <v>2.8563640575461055E-2</v>
      </c>
      <c r="K600" s="487">
        <v>2.8563640575461055E-2</v>
      </c>
      <c r="L600" s="487">
        <v>2.8563640575461055E-2</v>
      </c>
      <c r="M600" s="481">
        <v>4.5985110883660911E-2</v>
      </c>
      <c r="N600" s="481">
        <v>4.5985110883660911E-2</v>
      </c>
      <c r="O600" s="486">
        <v>4.5985110883660911E-2</v>
      </c>
      <c r="P600" s="486">
        <v>4.5380043635191693E-2</v>
      </c>
      <c r="Q600" s="488">
        <f t="shared" si="100"/>
        <v>4.5682577259426302E-2</v>
      </c>
      <c r="R600" s="487">
        <f t="shared" si="101"/>
        <v>4.5380043635191693E-2</v>
      </c>
      <c r="S600" s="489">
        <v>0</v>
      </c>
      <c r="T600" s="487">
        <f t="shared" si="109"/>
        <v>4.6598245695443054E-2</v>
      </c>
      <c r="U600" s="487">
        <v>0</v>
      </c>
      <c r="V600" s="489">
        <f t="shared" si="102"/>
        <v>4.0842039271672521E-2</v>
      </c>
      <c r="W600" s="489">
        <f t="shared" si="103"/>
        <v>3.6304034908153357E-2</v>
      </c>
      <c r="X600" s="489">
        <f t="shared" si="104"/>
        <v>3.1766030544634186E-2</v>
      </c>
      <c r="Y600" s="489">
        <f t="shared" si="105"/>
        <v>4.7649045816951272E-2</v>
      </c>
      <c r="Z600" s="489">
        <f t="shared" si="106"/>
        <v>6.0506724846922252E-2</v>
      </c>
      <c r="AA600" s="487">
        <v>0</v>
      </c>
      <c r="AB600" s="485">
        <v>0.15800945451430132</v>
      </c>
      <c r="AC600" s="485">
        <v>0.15800945451430132</v>
      </c>
      <c r="AD600" s="489">
        <f t="shared" si="107"/>
        <v>0</v>
      </c>
      <c r="AE600" s="489">
        <f t="shared" si="108"/>
        <v>0</v>
      </c>
    </row>
    <row r="601" spans="1:31" x14ac:dyDescent="0.2">
      <c r="A601" s="485">
        <v>4.7946663316464515E-2</v>
      </c>
      <c r="B601" s="485">
        <f t="shared" si="99"/>
        <v>4.2986169063766774E-2</v>
      </c>
      <c r="C601" s="486">
        <v>4.3406229347777527E-2</v>
      </c>
      <c r="D601" s="486">
        <v>4.2566108779756022E-2</v>
      </c>
      <c r="E601" s="487">
        <v>3.054128889923502E-2</v>
      </c>
      <c r="F601" s="486">
        <v>0</v>
      </c>
      <c r="G601" s="487">
        <v>2.7904958050182348E-2</v>
      </c>
      <c r="H601" s="487">
        <v>3.2214794319846293E-2</v>
      </c>
      <c r="I601" s="487">
        <v>2.8416737436601582E-2</v>
      </c>
      <c r="J601" s="487">
        <v>2.8416737436601582E-2</v>
      </c>
      <c r="K601" s="487">
        <v>2.8416737436601582E-2</v>
      </c>
      <c r="L601" s="487">
        <v>2.8416737436601582E-2</v>
      </c>
      <c r="M601" s="481">
        <v>4.4262931242799446E-2</v>
      </c>
      <c r="N601" s="481">
        <v>4.4262931242799446E-2</v>
      </c>
      <c r="O601" s="486">
        <v>4.4262931242799446E-2</v>
      </c>
      <c r="P601" s="486">
        <v>4.5136541727854695E-2</v>
      </c>
      <c r="Q601" s="488">
        <f t="shared" si="100"/>
        <v>4.4699736485327074E-2</v>
      </c>
      <c r="R601" s="487">
        <f t="shared" si="101"/>
        <v>4.5136541727854695E-2</v>
      </c>
      <c r="S601" s="489">
        <v>0</v>
      </c>
      <c r="T601" s="487">
        <f t="shared" si="109"/>
        <v>4.3406229347777527E-2</v>
      </c>
      <c r="U601" s="487">
        <v>0</v>
      </c>
      <c r="V601" s="489">
        <f t="shared" si="102"/>
        <v>4.062288755506923E-2</v>
      </c>
      <c r="W601" s="489">
        <f t="shared" si="103"/>
        <v>3.6109233382283758E-2</v>
      </c>
      <c r="X601" s="489">
        <f t="shared" si="104"/>
        <v>3.1595579209498285E-2</v>
      </c>
      <c r="Y601" s="489">
        <f t="shared" si="105"/>
        <v>4.7393368814247432E-2</v>
      </c>
      <c r="Z601" s="489">
        <f t="shared" si="106"/>
        <v>6.0182055637139589E-2</v>
      </c>
      <c r="AA601" s="487">
        <v>0</v>
      </c>
      <c r="AB601" s="485">
        <v>0.1577630142795923</v>
      </c>
      <c r="AC601" s="485">
        <v>0.1577630142795923</v>
      </c>
      <c r="AD601" s="489">
        <f t="shared" si="107"/>
        <v>0</v>
      </c>
      <c r="AE601" s="489">
        <f t="shared" si="108"/>
        <v>0</v>
      </c>
    </row>
  </sheetData>
  <conditionalFormatting sqref="B4:F5">
    <cfRule type="cellIs" dxfId="11" priority="12" operator="equal">
      <formula>"Yes"</formula>
    </cfRule>
  </conditionalFormatting>
  <conditionalFormatting sqref="B87:F87">
    <cfRule type="cellIs" dxfId="10" priority="11" operator="equal">
      <formula>"Yes"</formula>
    </cfRule>
  </conditionalFormatting>
  <conditionalFormatting sqref="I4:I5">
    <cfRule type="cellIs" dxfId="9" priority="4" operator="equal">
      <formula>"Yes"</formula>
    </cfRule>
  </conditionalFormatting>
  <conditionalFormatting sqref="I87">
    <cfRule type="cellIs" dxfId="8" priority="3" operator="equal">
      <formula>"Yes"</formula>
    </cfRule>
  </conditionalFormatting>
  <conditionalFormatting sqref="J4:J5">
    <cfRule type="cellIs" dxfId="7" priority="2" operator="equal">
      <formula>"Yes"</formula>
    </cfRule>
  </conditionalFormatting>
  <conditionalFormatting sqref="J87">
    <cfRule type="cellIs" dxfId="6" priority="1" operator="equal">
      <formula>"Yes"</formula>
    </cfRule>
  </conditionalFormatting>
  <conditionalFormatting sqref="G4:G5">
    <cfRule type="cellIs" dxfId="5" priority="10" operator="equal">
      <formula>"Yes"</formula>
    </cfRule>
  </conditionalFormatting>
  <conditionalFormatting sqref="G87">
    <cfRule type="cellIs" dxfId="4" priority="9" operator="equal">
      <formula>"Yes"</formula>
    </cfRule>
  </conditionalFormatting>
  <conditionalFormatting sqref="H4:H5">
    <cfRule type="cellIs" dxfId="3" priority="8" operator="equal">
      <formula>"Yes"</formula>
    </cfRule>
  </conditionalFormatting>
  <conditionalFormatting sqref="H87">
    <cfRule type="cellIs" dxfId="2" priority="7" operator="equal">
      <formula>"Yes"</formula>
    </cfRule>
  </conditionalFormatting>
  <conditionalFormatting sqref="C4:C5">
    <cfRule type="cellIs" dxfId="1" priority="6" operator="equal">
      <formula>"Yes"</formula>
    </cfRule>
  </conditionalFormatting>
  <conditionalFormatting sqref="C87">
    <cfRule type="cellIs" dxfId="0" priority="5" operator="equal">
      <formula>"Yes"</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asset_level_drivers</vt:lpstr>
      <vt:lpstr>old_live_ds</vt:lpstr>
      <vt:lpstr>live_ds</vt:lpstr>
      <vt:lpstr>rig_crew_timing</vt:lpstr>
      <vt:lpstr>dnc_capex_drivers</vt:lpstr>
      <vt:lpstr>current_hedges</vt:lpstr>
      <vt:lpstr>old_hedges</vt:lpstr>
      <vt:lpstr>fees_schedule</vt:lpstr>
      <vt:lpstr>current_afes</vt:lpstr>
      <vt:lpstr>opex_drivers_monthly</vt:lpstr>
      <vt:lpstr>production_splitter</vt:lpstr>
      <vt:lpstr>monthly_drivers_0</vt:lpstr>
      <vt:lpstr>monthly_drivers_1</vt:lpstr>
      <vt:lpstr>monthly_drivers_2</vt:lpstr>
      <vt:lpstr>monthly_drivers_4</vt:lpstr>
      <vt:lpstr>monthly_drivers_5</vt:lpstr>
      <vt:lpstr>monthly_drivers_8</vt:lpstr>
      <vt:lpstr>monthly_drivers_9</vt:lpstr>
      <vt:lpstr>monthly_drivers_3</vt:lpstr>
      <vt:lpstr>monthly_drivers_10</vt:lpstr>
      <vt:lpstr>monthly_drivers_7</vt:lpstr>
      <vt:lpstr>monthly_drivers_6</vt:lpstr>
      <vt:lpstr>hist_financials_0</vt:lpstr>
      <vt:lpstr>hist_financials_1</vt:lpstr>
      <vt:lpstr>hist_financials_2</vt:lpstr>
      <vt:lpstr>hist_financials_3</vt:lpstr>
      <vt:lpstr>hist_financials_4</vt:lpstr>
      <vt:lpstr>hist_financials_5</vt:lpstr>
      <vt:lpstr>hist_financials_8</vt:lpstr>
      <vt:lpstr>hist_financials_9</vt:lpstr>
      <vt:lpstr>hist_financials_6</vt:lpstr>
      <vt:lpstr>hist_financials_7</vt:lpstr>
      <vt:lpstr>hist_financials_10</vt:lpstr>
      <vt:lpstr>type_curves_oil</vt:lpstr>
      <vt:lpstr>type_curves_gas</vt:lpstr>
      <vt:lpstr>type_curves_water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Viren Desai</dc:creator>
  <cp:lastModifiedBy>Viren Desai</cp:lastModifiedBy>
  <dcterms:created xsi:type="dcterms:W3CDTF">2021-09-23T00:52:14Z</dcterms:created>
  <dcterms:modified xsi:type="dcterms:W3CDTF">2021-10-06T21:11:51Z</dcterms:modified>
</cp:coreProperties>
</file>